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workbookProtection workbookAlgorithmName="SHA-512" workbookHashValue="l+8tX3Sq96Pdm57+4k41oRiZnLSB42dwPKjCUxHnFIyD3h2oRDqUXT8aI00BrJ48WlXOcGURMHRTBXRONIozpw==" workbookSaltValue="I1mfaGpQKIA1Pk6QyDgcPA==" workbookSpinCount="100000" lockStructure="1"/>
  <bookViews>
    <workbookView xWindow="0" yWindow="0" windowWidth="18870" windowHeight="9240" tabRatio="754"/>
  </bookViews>
  <sheets>
    <sheet name="Paper-Pencil INSTRUCTIONS" sheetId="15" r:id="rId1"/>
    <sheet name="Input" sheetId="1" r:id="rId2"/>
    <sheet name="AverageScores" sheetId="10" r:id="rId3"/>
    <sheet name="FinalScores" sheetId="4" r:id="rId4"/>
    <sheet name="Individual" sheetId="13" r:id="rId5"/>
    <sheet name="ScoreRanges" sheetId="5" r:id="rId6"/>
    <sheet name="ScoringModel" sheetId="2" r:id="rId7"/>
    <sheet name="TLEQualitative Report" sheetId="16" r:id="rId8"/>
    <sheet name="ConversionTable" sheetId="7" state="hidden" r:id="rId9"/>
    <sheet name="Sheet1" sheetId="8" state="hidden" r:id="rId10"/>
  </sheets>
  <definedNames>
    <definedName name="EVALUEES">Sheet1!$A$5:$A$3003</definedName>
    <definedName name="names">Sheet1!$A$5:$B$3003</definedName>
    <definedName name="_xlnm.Print_Area" localSheetId="2">AverageScores!$A$1:$C$31</definedName>
    <definedName name="_xlnm.Print_Area" localSheetId="3">FinalScores!$A$1:$M$3000</definedName>
    <definedName name="_xlnm.Print_Area" localSheetId="4">Individual!$A$1:$J$36</definedName>
    <definedName name="_xlnm.Print_Area" localSheetId="6">ScoringModel!$A$1:$D$32</definedName>
    <definedName name="_xlnm.Print_Titles" localSheetId="3">FinalScores!$1:$1</definedName>
  </definedNames>
  <calcPr calcId="145621"/>
</workbook>
</file>

<file path=xl/calcChain.xml><?xml version="1.0" encoding="utf-8"?>
<calcChain xmlns="http://schemas.openxmlformats.org/spreadsheetml/2006/main">
  <c r="AT777" i="16" l="1"/>
  <c r="BR785" i="16"/>
  <c r="AR798" i="16"/>
  <c r="N6" i="16"/>
  <c r="N22" i="16"/>
  <c r="N69" i="16"/>
  <c r="N237" i="16"/>
  <c r="Q10" i="16"/>
  <c r="Q18" i="16"/>
  <c r="Q61" i="16"/>
  <c r="Q146" i="16"/>
  <c r="Q233" i="16"/>
  <c r="Q317" i="16"/>
  <c r="Q402" i="16"/>
  <c r="Q489" i="16"/>
  <c r="Q569" i="16"/>
  <c r="Q633" i="16"/>
  <c r="Q697" i="16"/>
  <c r="Q761" i="16"/>
  <c r="P429" i="16"/>
  <c r="P493" i="16"/>
  <c r="P557" i="16"/>
  <c r="P621" i="16"/>
  <c r="P685" i="16"/>
  <c r="P749" i="16"/>
  <c r="J9" i="16"/>
  <c r="J25" i="16"/>
  <c r="J41" i="16"/>
  <c r="J57" i="16"/>
  <c r="J73" i="16"/>
  <c r="J89" i="16"/>
  <c r="J105" i="16"/>
  <c r="J121" i="16"/>
  <c r="J137" i="16"/>
  <c r="J153" i="16"/>
  <c r="J169" i="16"/>
  <c r="J185" i="16"/>
  <c r="J201" i="16"/>
  <c r="J217" i="16"/>
  <c r="J233" i="16"/>
  <c r="J249" i="16"/>
  <c r="J265" i="16"/>
  <c r="J281" i="16"/>
  <c r="J297" i="16"/>
  <c r="J313" i="16"/>
  <c r="J329" i="16"/>
  <c r="J345" i="16"/>
  <c r="J361" i="16"/>
  <c r="J377" i="16"/>
  <c r="J393" i="16"/>
  <c r="J409" i="16"/>
  <c r="J425" i="16"/>
  <c r="J441" i="16"/>
  <c r="J457" i="16"/>
  <c r="J473" i="16"/>
  <c r="J489" i="16"/>
  <c r="J505" i="16"/>
  <c r="J521" i="16"/>
  <c r="J537" i="16"/>
  <c r="J553" i="16"/>
  <c r="J569" i="16"/>
  <c r="J585" i="16"/>
  <c r="J601" i="16"/>
  <c r="J617" i="16"/>
  <c r="J633" i="16"/>
  <c r="J649" i="16"/>
  <c r="J665" i="16"/>
  <c r="J681" i="16"/>
  <c r="J697" i="16"/>
  <c r="J713" i="16"/>
  <c r="J729" i="16"/>
  <c r="J745" i="16"/>
  <c r="J761" i="16"/>
  <c r="J777" i="16"/>
  <c r="J793" i="16"/>
  <c r="A3" i="16"/>
  <c r="B3" i="16"/>
  <c r="C3" i="16"/>
  <c r="K3" i="16" s="1"/>
  <c r="D3" i="16"/>
  <c r="E3" i="16"/>
  <c r="F3" i="16"/>
  <c r="F4" i="16"/>
  <c r="F5" i="16"/>
  <c r="F6" i="16"/>
  <c r="F7" i="16"/>
  <c r="F8" i="16"/>
  <c r="F9" i="16"/>
  <c r="F10" i="16"/>
  <c r="F11" i="16"/>
  <c r="F12" i="16"/>
  <c r="F13" i="16"/>
  <c r="F14" i="16"/>
  <c r="F15" i="16"/>
  <c r="F16" i="16"/>
  <c r="F17" i="16"/>
  <c r="F18" i="16"/>
  <c r="F19" i="16"/>
  <c r="F20" i="16"/>
  <c r="F21" i="16"/>
  <c r="F22" i="16"/>
  <c r="F23" i="16"/>
  <c r="F24" i="16"/>
  <c r="F25" i="16"/>
  <c r="F26" i="16"/>
  <c r="F27" i="16"/>
  <c r="F28" i="16"/>
  <c r="F29" i="16"/>
  <c r="F30" i="16"/>
  <c r="F31" i="16"/>
  <c r="F32" i="16"/>
  <c r="F33" i="16"/>
  <c r="F34" i="16"/>
  <c r="F35" i="16"/>
  <c r="F36" i="16"/>
  <c r="F37" i="16"/>
  <c r="F38" i="16"/>
  <c r="F39" i="16"/>
  <c r="F40" i="16"/>
  <c r="F41" i="16"/>
  <c r="F42" i="16"/>
  <c r="F43" i="16"/>
  <c r="F44" i="16"/>
  <c r="F45" i="16"/>
  <c r="F46" i="16"/>
  <c r="F47" i="16"/>
  <c r="F48" i="16"/>
  <c r="F49" i="16"/>
  <c r="F50" i="16"/>
  <c r="F51" i="16"/>
  <c r="F52" i="16"/>
  <c r="F53" i="16"/>
  <c r="F54" i="16"/>
  <c r="F55" i="16"/>
  <c r="F56" i="16"/>
  <c r="F57" i="16"/>
  <c r="F58" i="16"/>
  <c r="F59" i="16"/>
  <c r="F60" i="16"/>
  <c r="F61" i="16"/>
  <c r="F62" i="16"/>
  <c r="F63" i="16"/>
  <c r="F64" i="16"/>
  <c r="F65" i="16"/>
  <c r="F66" i="16"/>
  <c r="F67" i="16"/>
  <c r="F68" i="16"/>
  <c r="F69" i="16"/>
  <c r="F70" i="16"/>
  <c r="F71" i="16"/>
  <c r="F72" i="16"/>
  <c r="F73" i="16"/>
  <c r="F74" i="16"/>
  <c r="F75" i="16"/>
  <c r="F76" i="16"/>
  <c r="F77" i="16"/>
  <c r="F78" i="16"/>
  <c r="F79" i="16"/>
  <c r="F80" i="16"/>
  <c r="F81" i="16"/>
  <c r="F82" i="16"/>
  <c r="F83" i="16"/>
  <c r="F84" i="16"/>
  <c r="F85" i="16"/>
  <c r="F86" i="16"/>
  <c r="F87" i="16"/>
  <c r="F88" i="16"/>
  <c r="F89" i="16"/>
  <c r="F90" i="16"/>
  <c r="F91" i="16"/>
  <c r="F92" i="16"/>
  <c r="F93" i="16"/>
  <c r="F94" i="16"/>
  <c r="F95" i="16"/>
  <c r="F96" i="16"/>
  <c r="F97" i="16"/>
  <c r="F98" i="16"/>
  <c r="F99" i="16"/>
  <c r="F100" i="16"/>
  <c r="F101" i="16"/>
  <c r="F102" i="16"/>
  <c r="F103" i="16"/>
  <c r="F104" i="16"/>
  <c r="F105" i="16"/>
  <c r="F106" i="16"/>
  <c r="F107" i="16"/>
  <c r="F108" i="16"/>
  <c r="F109" i="16"/>
  <c r="F110" i="16"/>
  <c r="F111" i="16"/>
  <c r="F112" i="16"/>
  <c r="F113" i="16"/>
  <c r="F114" i="16"/>
  <c r="F115" i="16"/>
  <c r="F116" i="16"/>
  <c r="F117" i="16"/>
  <c r="F118" i="16"/>
  <c r="F119" i="16"/>
  <c r="F120" i="16"/>
  <c r="F121" i="16"/>
  <c r="F122" i="16"/>
  <c r="F123" i="16"/>
  <c r="F124" i="16"/>
  <c r="F125" i="16"/>
  <c r="F126" i="16"/>
  <c r="F127" i="16"/>
  <c r="F128" i="16"/>
  <c r="F129" i="16"/>
  <c r="F130" i="16"/>
  <c r="F131" i="16"/>
  <c r="F132" i="16"/>
  <c r="F133" i="16"/>
  <c r="F134" i="16"/>
  <c r="F135" i="16"/>
  <c r="F136" i="16"/>
  <c r="F137" i="16"/>
  <c r="F138" i="16"/>
  <c r="F139" i="16"/>
  <c r="F140" i="16"/>
  <c r="F141" i="16"/>
  <c r="F142" i="16"/>
  <c r="F143" i="16"/>
  <c r="F144" i="16"/>
  <c r="F145" i="16"/>
  <c r="F146" i="16"/>
  <c r="F147" i="16"/>
  <c r="F148" i="16"/>
  <c r="F149" i="16"/>
  <c r="F150" i="16"/>
  <c r="F151" i="16"/>
  <c r="F152" i="16"/>
  <c r="F153" i="16"/>
  <c r="F154" i="16"/>
  <c r="F155" i="16"/>
  <c r="F156" i="16"/>
  <c r="F157" i="16"/>
  <c r="F158" i="16"/>
  <c r="F159" i="16"/>
  <c r="F160" i="16"/>
  <c r="F161" i="16"/>
  <c r="F162" i="16"/>
  <c r="F163" i="16"/>
  <c r="F164" i="16"/>
  <c r="F165" i="16"/>
  <c r="F166" i="16"/>
  <c r="F167" i="16"/>
  <c r="F168" i="16"/>
  <c r="F169" i="16"/>
  <c r="F170" i="16"/>
  <c r="F171" i="16"/>
  <c r="F172" i="16"/>
  <c r="F173" i="16"/>
  <c r="F174" i="16"/>
  <c r="F175" i="16"/>
  <c r="F176" i="16"/>
  <c r="F177" i="16"/>
  <c r="F178" i="16"/>
  <c r="F179" i="16"/>
  <c r="F180" i="16"/>
  <c r="F181" i="16"/>
  <c r="F182" i="16"/>
  <c r="F183" i="16"/>
  <c r="F184" i="16"/>
  <c r="F185" i="16"/>
  <c r="F186" i="16"/>
  <c r="F187" i="16"/>
  <c r="F188" i="16"/>
  <c r="F189" i="16"/>
  <c r="F190" i="16"/>
  <c r="F191" i="16"/>
  <c r="F192" i="16"/>
  <c r="F193" i="16"/>
  <c r="F194" i="16"/>
  <c r="F195" i="16"/>
  <c r="F196" i="16"/>
  <c r="F197" i="16"/>
  <c r="F198" i="16"/>
  <c r="F199" i="16"/>
  <c r="F200" i="16"/>
  <c r="F201" i="16"/>
  <c r="F202" i="16"/>
  <c r="F203" i="16"/>
  <c r="F204" i="16"/>
  <c r="F205" i="16"/>
  <c r="F206" i="16"/>
  <c r="F207" i="16"/>
  <c r="F208" i="16"/>
  <c r="F209" i="16"/>
  <c r="F210" i="16"/>
  <c r="F211" i="16"/>
  <c r="F212" i="16"/>
  <c r="F213" i="16"/>
  <c r="F214" i="16"/>
  <c r="F215" i="16"/>
  <c r="F216" i="16"/>
  <c r="F217" i="16"/>
  <c r="F218" i="16"/>
  <c r="F219" i="16"/>
  <c r="F220" i="16"/>
  <c r="F221" i="16"/>
  <c r="F222" i="16"/>
  <c r="F223" i="16"/>
  <c r="F224" i="16"/>
  <c r="F225" i="16"/>
  <c r="F226" i="16"/>
  <c r="F227" i="16"/>
  <c r="F228" i="16"/>
  <c r="F229" i="16"/>
  <c r="F230" i="16"/>
  <c r="F231" i="16"/>
  <c r="F232" i="16"/>
  <c r="F233" i="16"/>
  <c r="F234" i="16"/>
  <c r="F235" i="16"/>
  <c r="F236" i="16"/>
  <c r="F237" i="16"/>
  <c r="F238" i="16"/>
  <c r="F239" i="16"/>
  <c r="F240" i="16"/>
  <c r="F241" i="16"/>
  <c r="F242" i="16"/>
  <c r="F243" i="16"/>
  <c r="F244" i="16"/>
  <c r="F245" i="16"/>
  <c r="F246" i="16"/>
  <c r="F247" i="16"/>
  <c r="F248" i="16"/>
  <c r="F249" i="16"/>
  <c r="F250" i="16"/>
  <c r="F251" i="16"/>
  <c r="F252" i="16"/>
  <c r="F253" i="16"/>
  <c r="F254" i="16"/>
  <c r="F255" i="16"/>
  <c r="F256" i="16"/>
  <c r="F257" i="16"/>
  <c r="F258" i="16"/>
  <c r="F259" i="16"/>
  <c r="F260" i="16"/>
  <c r="F261" i="16"/>
  <c r="F262" i="16"/>
  <c r="F263" i="16"/>
  <c r="F264" i="16"/>
  <c r="F265" i="16"/>
  <c r="F266" i="16"/>
  <c r="F267" i="16"/>
  <c r="F268" i="16"/>
  <c r="F269" i="16"/>
  <c r="F270" i="16"/>
  <c r="F271" i="16"/>
  <c r="F272" i="16"/>
  <c r="F273" i="16"/>
  <c r="F274" i="16"/>
  <c r="F275" i="16"/>
  <c r="F276" i="16"/>
  <c r="F277" i="16"/>
  <c r="F278" i="16"/>
  <c r="F279" i="16"/>
  <c r="F280" i="16"/>
  <c r="F281" i="16"/>
  <c r="F282" i="16"/>
  <c r="F283" i="16"/>
  <c r="F284" i="16"/>
  <c r="F285" i="16"/>
  <c r="F286" i="16"/>
  <c r="F287" i="16"/>
  <c r="F288" i="16"/>
  <c r="F289" i="16"/>
  <c r="F290" i="16"/>
  <c r="F291" i="16"/>
  <c r="F292" i="16"/>
  <c r="F293" i="16"/>
  <c r="F294" i="16"/>
  <c r="F295" i="16"/>
  <c r="F296" i="16"/>
  <c r="F297" i="16"/>
  <c r="F298" i="16"/>
  <c r="F299" i="16"/>
  <c r="F300" i="16"/>
  <c r="F301" i="16"/>
  <c r="F302" i="16"/>
  <c r="F303" i="16"/>
  <c r="F304" i="16"/>
  <c r="F305" i="16"/>
  <c r="F306" i="16"/>
  <c r="F307" i="16"/>
  <c r="F308" i="16"/>
  <c r="F309" i="16"/>
  <c r="F310" i="16"/>
  <c r="F311" i="16"/>
  <c r="F312" i="16"/>
  <c r="F313" i="16"/>
  <c r="F314" i="16"/>
  <c r="F315" i="16"/>
  <c r="F316" i="16"/>
  <c r="F317" i="16"/>
  <c r="F318" i="16"/>
  <c r="F319" i="16"/>
  <c r="F320" i="16"/>
  <c r="F321" i="16"/>
  <c r="F322" i="16"/>
  <c r="F323" i="16"/>
  <c r="F324" i="16"/>
  <c r="F325" i="16"/>
  <c r="F326" i="16"/>
  <c r="F327" i="16"/>
  <c r="F328" i="16"/>
  <c r="F329" i="16"/>
  <c r="F330" i="16"/>
  <c r="F331" i="16"/>
  <c r="F332" i="16"/>
  <c r="F333" i="16"/>
  <c r="F334" i="16"/>
  <c r="F335" i="16"/>
  <c r="F336" i="16"/>
  <c r="F337" i="16"/>
  <c r="F338" i="16"/>
  <c r="F339" i="16"/>
  <c r="F340" i="16"/>
  <c r="F341" i="16"/>
  <c r="F342" i="16"/>
  <c r="F343" i="16"/>
  <c r="F344" i="16"/>
  <c r="F345" i="16"/>
  <c r="F346" i="16"/>
  <c r="F347" i="16"/>
  <c r="F348" i="16"/>
  <c r="F349" i="16"/>
  <c r="F350" i="16"/>
  <c r="F351" i="16"/>
  <c r="F352" i="16"/>
  <c r="F353" i="16"/>
  <c r="F354" i="16"/>
  <c r="F355" i="16"/>
  <c r="F356" i="16"/>
  <c r="F357" i="16"/>
  <c r="F358" i="16"/>
  <c r="F359" i="16"/>
  <c r="F360" i="16"/>
  <c r="F361" i="16"/>
  <c r="F362" i="16"/>
  <c r="F363" i="16"/>
  <c r="F364" i="16"/>
  <c r="F365" i="16"/>
  <c r="F366" i="16"/>
  <c r="F367" i="16"/>
  <c r="F368" i="16"/>
  <c r="F369" i="16"/>
  <c r="F370" i="16"/>
  <c r="F371" i="16"/>
  <c r="F372" i="16"/>
  <c r="F373" i="16"/>
  <c r="F374" i="16"/>
  <c r="F375" i="16"/>
  <c r="F376" i="16"/>
  <c r="F377" i="16"/>
  <c r="F378" i="16"/>
  <c r="F379" i="16"/>
  <c r="F380" i="16"/>
  <c r="F381" i="16"/>
  <c r="F382" i="16"/>
  <c r="F383" i="16"/>
  <c r="F384" i="16"/>
  <c r="F385" i="16"/>
  <c r="F386" i="16"/>
  <c r="F387" i="16"/>
  <c r="F388" i="16"/>
  <c r="F389" i="16"/>
  <c r="F390" i="16"/>
  <c r="F391" i="16"/>
  <c r="F392" i="16"/>
  <c r="F393" i="16"/>
  <c r="F394" i="16"/>
  <c r="F395" i="16"/>
  <c r="F396" i="16"/>
  <c r="F397" i="16"/>
  <c r="F398" i="16"/>
  <c r="F399" i="16"/>
  <c r="F400" i="16"/>
  <c r="F401" i="16"/>
  <c r="F402" i="16"/>
  <c r="F403" i="16"/>
  <c r="F404" i="16"/>
  <c r="F405" i="16"/>
  <c r="F406" i="16"/>
  <c r="F407" i="16"/>
  <c r="F408" i="16"/>
  <c r="F409" i="16"/>
  <c r="F410" i="16"/>
  <c r="F411" i="16"/>
  <c r="F412" i="16"/>
  <c r="F413" i="16"/>
  <c r="F414" i="16"/>
  <c r="F415" i="16"/>
  <c r="F416" i="16"/>
  <c r="F417" i="16"/>
  <c r="F418" i="16"/>
  <c r="F419" i="16"/>
  <c r="F420" i="16"/>
  <c r="F421" i="16"/>
  <c r="F422" i="16"/>
  <c r="F423" i="16"/>
  <c r="F424" i="16"/>
  <c r="F425" i="16"/>
  <c r="F426" i="16"/>
  <c r="F427" i="16"/>
  <c r="F428" i="16"/>
  <c r="F429" i="16"/>
  <c r="F430" i="16"/>
  <c r="F431" i="16"/>
  <c r="F432" i="16"/>
  <c r="F433" i="16"/>
  <c r="F434" i="16"/>
  <c r="F435" i="16"/>
  <c r="F436" i="16"/>
  <c r="F437" i="16"/>
  <c r="F438" i="16"/>
  <c r="F439" i="16"/>
  <c r="F440" i="16"/>
  <c r="F441" i="16"/>
  <c r="F442" i="16"/>
  <c r="F443" i="16"/>
  <c r="F444" i="16"/>
  <c r="F445" i="16"/>
  <c r="F446" i="16"/>
  <c r="F447" i="16"/>
  <c r="F448" i="16"/>
  <c r="F449" i="16"/>
  <c r="F450" i="16"/>
  <c r="F451" i="16"/>
  <c r="F452" i="16"/>
  <c r="F453" i="16"/>
  <c r="F454" i="16"/>
  <c r="F455" i="16"/>
  <c r="F456" i="16"/>
  <c r="F457" i="16"/>
  <c r="F458" i="16"/>
  <c r="F459" i="16"/>
  <c r="F460" i="16"/>
  <c r="F461" i="16"/>
  <c r="F462" i="16"/>
  <c r="F463" i="16"/>
  <c r="F464" i="16"/>
  <c r="F465" i="16"/>
  <c r="F466" i="16"/>
  <c r="F467" i="16"/>
  <c r="F468" i="16"/>
  <c r="F469" i="16"/>
  <c r="F470" i="16"/>
  <c r="F471" i="16"/>
  <c r="F472" i="16"/>
  <c r="F473" i="16"/>
  <c r="F474" i="16"/>
  <c r="F475" i="16"/>
  <c r="F476" i="16"/>
  <c r="F477" i="16"/>
  <c r="F478" i="16"/>
  <c r="F479" i="16"/>
  <c r="F480" i="16"/>
  <c r="F481" i="16"/>
  <c r="F482" i="16"/>
  <c r="F483" i="16"/>
  <c r="F484" i="16"/>
  <c r="F485" i="16"/>
  <c r="F486" i="16"/>
  <c r="F487" i="16"/>
  <c r="F488" i="16"/>
  <c r="F489" i="16"/>
  <c r="F490" i="16"/>
  <c r="F491" i="16"/>
  <c r="F492" i="16"/>
  <c r="F493" i="16"/>
  <c r="F494" i="16"/>
  <c r="F495" i="16"/>
  <c r="F496" i="16"/>
  <c r="F497" i="16"/>
  <c r="F498" i="16"/>
  <c r="F499" i="16"/>
  <c r="F500" i="16"/>
  <c r="F501" i="16"/>
  <c r="F502" i="16"/>
  <c r="F503" i="16"/>
  <c r="F504" i="16"/>
  <c r="F505" i="16"/>
  <c r="F506" i="16"/>
  <c r="F507" i="16"/>
  <c r="F508" i="16"/>
  <c r="F509" i="16"/>
  <c r="F510" i="16"/>
  <c r="F511" i="16"/>
  <c r="F512" i="16"/>
  <c r="F513" i="16"/>
  <c r="F514" i="16"/>
  <c r="F515" i="16"/>
  <c r="F516" i="16"/>
  <c r="F517" i="16"/>
  <c r="F518" i="16"/>
  <c r="F519" i="16"/>
  <c r="F520" i="16"/>
  <c r="F521" i="16"/>
  <c r="F522" i="16"/>
  <c r="F523" i="16"/>
  <c r="F524" i="16"/>
  <c r="F525" i="16"/>
  <c r="F526" i="16"/>
  <c r="F527" i="16"/>
  <c r="F528" i="16"/>
  <c r="F529" i="16"/>
  <c r="F530" i="16"/>
  <c r="F531" i="16"/>
  <c r="F532" i="16"/>
  <c r="F533" i="16"/>
  <c r="F534" i="16"/>
  <c r="F535" i="16"/>
  <c r="F536" i="16"/>
  <c r="F537" i="16"/>
  <c r="F538" i="16"/>
  <c r="F539" i="16"/>
  <c r="F540" i="16"/>
  <c r="F541" i="16"/>
  <c r="F542" i="16"/>
  <c r="F543" i="16"/>
  <c r="F544" i="16"/>
  <c r="F545" i="16"/>
  <c r="F546" i="16"/>
  <c r="F547" i="16"/>
  <c r="F548" i="16"/>
  <c r="F549" i="16"/>
  <c r="F550" i="16"/>
  <c r="F551" i="16"/>
  <c r="F552" i="16"/>
  <c r="F553" i="16"/>
  <c r="F554" i="16"/>
  <c r="F555" i="16"/>
  <c r="F556" i="16"/>
  <c r="F557" i="16"/>
  <c r="F558" i="16"/>
  <c r="F559" i="16"/>
  <c r="F560" i="16"/>
  <c r="F561" i="16"/>
  <c r="F562" i="16"/>
  <c r="F563" i="16"/>
  <c r="F564" i="16"/>
  <c r="F565" i="16"/>
  <c r="F566" i="16"/>
  <c r="F567" i="16"/>
  <c r="F568" i="16"/>
  <c r="F569" i="16"/>
  <c r="F570" i="16"/>
  <c r="F571" i="16"/>
  <c r="F572" i="16"/>
  <c r="F573" i="16"/>
  <c r="F574" i="16"/>
  <c r="F575" i="16"/>
  <c r="F576" i="16"/>
  <c r="F577" i="16"/>
  <c r="F578" i="16"/>
  <c r="F579" i="16"/>
  <c r="F580" i="16"/>
  <c r="F581" i="16"/>
  <c r="F582" i="16"/>
  <c r="F583" i="16"/>
  <c r="F584" i="16"/>
  <c r="F585" i="16"/>
  <c r="F586" i="16"/>
  <c r="F587" i="16"/>
  <c r="F588" i="16"/>
  <c r="F589" i="16"/>
  <c r="F590" i="16"/>
  <c r="F591" i="16"/>
  <c r="F592" i="16"/>
  <c r="F593" i="16"/>
  <c r="F594" i="16"/>
  <c r="F595" i="16"/>
  <c r="F596" i="16"/>
  <c r="F597" i="16"/>
  <c r="F598" i="16"/>
  <c r="F599" i="16"/>
  <c r="F600" i="16"/>
  <c r="F601" i="16"/>
  <c r="F602" i="16"/>
  <c r="F603" i="16"/>
  <c r="F604" i="16"/>
  <c r="F605" i="16"/>
  <c r="F606" i="16"/>
  <c r="F607" i="16"/>
  <c r="F608" i="16"/>
  <c r="F609" i="16"/>
  <c r="F610" i="16"/>
  <c r="F611" i="16"/>
  <c r="F612" i="16"/>
  <c r="F613" i="16"/>
  <c r="F614" i="16"/>
  <c r="F615" i="16"/>
  <c r="F616" i="16"/>
  <c r="F617" i="16"/>
  <c r="F618" i="16"/>
  <c r="F619" i="16"/>
  <c r="F620" i="16"/>
  <c r="F621" i="16"/>
  <c r="F622" i="16"/>
  <c r="F623" i="16"/>
  <c r="F624" i="16"/>
  <c r="F625" i="16"/>
  <c r="F626" i="16"/>
  <c r="F627" i="16"/>
  <c r="F628" i="16"/>
  <c r="F629" i="16"/>
  <c r="F630" i="16"/>
  <c r="F631" i="16"/>
  <c r="F632" i="16"/>
  <c r="F633" i="16"/>
  <c r="F634" i="16"/>
  <c r="F635" i="16"/>
  <c r="F636" i="16"/>
  <c r="F637" i="16"/>
  <c r="F638" i="16"/>
  <c r="F639" i="16"/>
  <c r="F640" i="16"/>
  <c r="F641" i="16"/>
  <c r="F642" i="16"/>
  <c r="F643" i="16"/>
  <c r="F644" i="16"/>
  <c r="F645" i="16"/>
  <c r="F646" i="16"/>
  <c r="F647" i="16"/>
  <c r="F648" i="16"/>
  <c r="F649" i="16"/>
  <c r="F650" i="16"/>
  <c r="F651" i="16"/>
  <c r="F652" i="16"/>
  <c r="F653" i="16"/>
  <c r="F654" i="16"/>
  <c r="F655" i="16"/>
  <c r="F656" i="16"/>
  <c r="F657" i="16"/>
  <c r="F658" i="16"/>
  <c r="F659" i="16"/>
  <c r="F660" i="16"/>
  <c r="F661" i="16"/>
  <c r="F662" i="16"/>
  <c r="F663" i="16"/>
  <c r="F664" i="16"/>
  <c r="F665" i="16"/>
  <c r="F666" i="16"/>
  <c r="F667" i="16"/>
  <c r="F668" i="16"/>
  <c r="F669" i="16"/>
  <c r="F670" i="16"/>
  <c r="F671" i="16"/>
  <c r="F672" i="16"/>
  <c r="F673" i="16"/>
  <c r="F674" i="16"/>
  <c r="F675" i="16"/>
  <c r="F676" i="16"/>
  <c r="F677" i="16"/>
  <c r="F678" i="16"/>
  <c r="F679" i="16"/>
  <c r="F680" i="16"/>
  <c r="F681" i="16"/>
  <c r="F682" i="16"/>
  <c r="F683" i="16"/>
  <c r="F684" i="16"/>
  <c r="F685" i="16"/>
  <c r="F686" i="16"/>
  <c r="F687" i="16"/>
  <c r="F688" i="16"/>
  <c r="F689" i="16"/>
  <c r="F690" i="16"/>
  <c r="F691" i="16"/>
  <c r="F692" i="16"/>
  <c r="F693" i="16"/>
  <c r="F694" i="16"/>
  <c r="F695" i="16"/>
  <c r="F696" i="16"/>
  <c r="F697" i="16"/>
  <c r="F698" i="16"/>
  <c r="F699" i="16"/>
  <c r="F700" i="16"/>
  <c r="F701" i="16"/>
  <c r="F702" i="16"/>
  <c r="F703" i="16"/>
  <c r="F704" i="16"/>
  <c r="F705" i="16"/>
  <c r="F706" i="16"/>
  <c r="F707" i="16"/>
  <c r="F708" i="16"/>
  <c r="F709" i="16"/>
  <c r="F710" i="16"/>
  <c r="F711" i="16"/>
  <c r="F712" i="16"/>
  <c r="F713" i="16"/>
  <c r="F714" i="16"/>
  <c r="F715" i="16"/>
  <c r="F716" i="16"/>
  <c r="F717" i="16"/>
  <c r="F718" i="16"/>
  <c r="F719" i="16"/>
  <c r="F720" i="16"/>
  <c r="F721" i="16"/>
  <c r="F722" i="16"/>
  <c r="F723" i="16"/>
  <c r="F724" i="16"/>
  <c r="F725" i="16"/>
  <c r="F726" i="16"/>
  <c r="F727" i="16"/>
  <c r="F728" i="16"/>
  <c r="F729" i="16"/>
  <c r="F730" i="16"/>
  <c r="F731" i="16"/>
  <c r="F732" i="16"/>
  <c r="F733" i="16"/>
  <c r="F734" i="16"/>
  <c r="F735" i="16"/>
  <c r="F736" i="16"/>
  <c r="F737" i="16"/>
  <c r="F738" i="16"/>
  <c r="F739" i="16"/>
  <c r="F740" i="16"/>
  <c r="F741" i="16"/>
  <c r="F742" i="16"/>
  <c r="F743" i="16"/>
  <c r="F744" i="16"/>
  <c r="F745" i="16"/>
  <c r="F746" i="16"/>
  <c r="F747" i="16"/>
  <c r="F748" i="16"/>
  <c r="F749" i="16"/>
  <c r="F750" i="16"/>
  <c r="F751" i="16"/>
  <c r="F752" i="16"/>
  <c r="F753" i="16"/>
  <c r="F754" i="16"/>
  <c r="F755" i="16"/>
  <c r="F756" i="16"/>
  <c r="F757" i="16"/>
  <c r="F758" i="16"/>
  <c r="F759" i="16"/>
  <c r="F760" i="16"/>
  <c r="F761" i="16"/>
  <c r="F762" i="16"/>
  <c r="F763" i="16"/>
  <c r="F764" i="16"/>
  <c r="F765" i="16"/>
  <c r="F766" i="16"/>
  <c r="F767" i="16"/>
  <c r="F768" i="16"/>
  <c r="F769" i="16"/>
  <c r="F770" i="16"/>
  <c r="F771" i="16"/>
  <c r="F772" i="16"/>
  <c r="F773" i="16"/>
  <c r="F774" i="16"/>
  <c r="F775" i="16"/>
  <c r="F776" i="16"/>
  <c r="F777" i="16"/>
  <c r="F778" i="16"/>
  <c r="F779" i="16"/>
  <c r="F780" i="16"/>
  <c r="F781" i="16"/>
  <c r="F782" i="16"/>
  <c r="F783" i="16"/>
  <c r="F784" i="16"/>
  <c r="F785" i="16"/>
  <c r="F786" i="16"/>
  <c r="F787" i="16"/>
  <c r="F788" i="16"/>
  <c r="F789" i="16"/>
  <c r="F790" i="16"/>
  <c r="F791" i="16"/>
  <c r="F792" i="16"/>
  <c r="F793" i="16"/>
  <c r="F794" i="16"/>
  <c r="F795" i="16"/>
  <c r="F796" i="16"/>
  <c r="F797" i="16"/>
  <c r="F798" i="16"/>
  <c r="F2" i="16"/>
  <c r="E4" i="16"/>
  <c r="E5" i="16"/>
  <c r="E6" i="16"/>
  <c r="E7" i="16"/>
  <c r="E8" i="16"/>
  <c r="E9" i="16"/>
  <c r="E10" i="16"/>
  <c r="E11" i="16"/>
  <c r="E12" i="16"/>
  <c r="E13" i="16"/>
  <c r="E14" i="16"/>
  <c r="E15" i="16"/>
  <c r="E16" i="16"/>
  <c r="E17" i="16"/>
  <c r="E18" i="16"/>
  <c r="E19" i="16"/>
  <c r="E20" i="16"/>
  <c r="E21" i="16"/>
  <c r="E22" i="16"/>
  <c r="E23" i="16"/>
  <c r="E24" i="16"/>
  <c r="E25" i="16"/>
  <c r="E26" i="16"/>
  <c r="E27" i="16"/>
  <c r="E28" i="16"/>
  <c r="E29" i="16"/>
  <c r="E30" i="16"/>
  <c r="E31" i="16"/>
  <c r="E32" i="16"/>
  <c r="E33" i="16"/>
  <c r="E34" i="16"/>
  <c r="E35" i="16"/>
  <c r="E36" i="16"/>
  <c r="E37" i="16"/>
  <c r="E38" i="16"/>
  <c r="E39" i="16"/>
  <c r="E40" i="16"/>
  <c r="E41" i="16"/>
  <c r="E42" i="16"/>
  <c r="E43" i="16"/>
  <c r="E44" i="16"/>
  <c r="E45" i="16"/>
  <c r="E46" i="16"/>
  <c r="E47" i="16"/>
  <c r="E48" i="16"/>
  <c r="E49" i="16"/>
  <c r="E50" i="16"/>
  <c r="E51" i="16"/>
  <c r="E52" i="16"/>
  <c r="E53" i="16"/>
  <c r="E54" i="16"/>
  <c r="E55" i="16"/>
  <c r="E56" i="16"/>
  <c r="E57" i="16"/>
  <c r="E58" i="16"/>
  <c r="E59" i="16"/>
  <c r="E60" i="16"/>
  <c r="E61" i="16"/>
  <c r="E62" i="16"/>
  <c r="E63" i="16"/>
  <c r="E64" i="16"/>
  <c r="E65" i="16"/>
  <c r="E66" i="16"/>
  <c r="E67" i="16"/>
  <c r="E68" i="16"/>
  <c r="E69" i="16"/>
  <c r="E70" i="16"/>
  <c r="E71" i="16"/>
  <c r="E72" i="16"/>
  <c r="E73" i="16"/>
  <c r="E74" i="16"/>
  <c r="E75" i="16"/>
  <c r="E76" i="16"/>
  <c r="E77" i="16"/>
  <c r="E78" i="16"/>
  <c r="E79" i="16"/>
  <c r="E80" i="16"/>
  <c r="E81" i="16"/>
  <c r="E82" i="16"/>
  <c r="E83" i="16"/>
  <c r="E84" i="16"/>
  <c r="E85" i="16"/>
  <c r="E86" i="16"/>
  <c r="E87" i="16"/>
  <c r="E88" i="16"/>
  <c r="E89" i="16"/>
  <c r="E90" i="16"/>
  <c r="E91" i="16"/>
  <c r="E92" i="16"/>
  <c r="E93" i="16"/>
  <c r="E94" i="16"/>
  <c r="E95" i="16"/>
  <c r="E96" i="16"/>
  <c r="E97" i="16"/>
  <c r="E98" i="16"/>
  <c r="E99" i="16"/>
  <c r="E100" i="16"/>
  <c r="E101" i="16"/>
  <c r="E102" i="16"/>
  <c r="E103" i="16"/>
  <c r="E104" i="16"/>
  <c r="E105" i="16"/>
  <c r="E106" i="16"/>
  <c r="E107" i="16"/>
  <c r="E108" i="16"/>
  <c r="E109" i="16"/>
  <c r="E110" i="16"/>
  <c r="E111" i="16"/>
  <c r="E112" i="16"/>
  <c r="E113" i="16"/>
  <c r="E114" i="16"/>
  <c r="E115" i="16"/>
  <c r="E116" i="16"/>
  <c r="E117" i="16"/>
  <c r="E118" i="16"/>
  <c r="E119" i="16"/>
  <c r="E120" i="16"/>
  <c r="E121" i="16"/>
  <c r="E122" i="16"/>
  <c r="E123" i="16"/>
  <c r="E124" i="16"/>
  <c r="E125" i="16"/>
  <c r="E126" i="16"/>
  <c r="E127" i="16"/>
  <c r="E128" i="16"/>
  <c r="E129" i="16"/>
  <c r="E130" i="16"/>
  <c r="E131" i="16"/>
  <c r="E132" i="16"/>
  <c r="E133" i="16"/>
  <c r="E134" i="16"/>
  <c r="E135" i="16"/>
  <c r="E136" i="16"/>
  <c r="E137" i="16"/>
  <c r="E138" i="16"/>
  <c r="E139" i="16"/>
  <c r="E140" i="16"/>
  <c r="E141" i="16"/>
  <c r="E142" i="16"/>
  <c r="E143" i="16"/>
  <c r="E144" i="16"/>
  <c r="E145" i="16"/>
  <c r="E146" i="16"/>
  <c r="E147" i="16"/>
  <c r="E148" i="16"/>
  <c r="E149" i="16"/>
  <c r="E150" i="16"/>
  <c r="E151" i="16"/>
  <c r="E152" i="16"/>
  <c r="E153" i="16"/>
  <c r="E154" i="16"/>
  <c r="E155" i="16"/>
  <c r="E156" i="16"/>
  <c r="E157" i="16"/>
  <c r="E158" i="16"/>
  <c r="E159" i="16"/>
  <c r="E160" i="16"/>
  <c r="E161" i="16"/>
  <c r="E162" i="16"/>
  <c r="E163" i="16"/>
  <c r="E164" i="16"/>
  <c r="E165" i="16"/>
  <c r="E166" i="16"/>
  <c r="E167" i="16"/>
  <c r="E168" i="16"/>
  <c r="E169" i="16"/>
  <c r="E170" i="16"/>
  <c r="E171" i="16"/>
  <c r="E172" i="16"/>
  <c r="E173" i="16"/>
  <c r="E174" i="16"/>
  <c r="E175" i="16"/>
  <c r="E176" i="16"/>
  <c r="E177" i="16"/>
  <c r="E178" i="16"/>
  <c r="E179" i="16"/>
  <c r="E180" i="16"/>
  <c r="E181" i="16"/>
  <c r="E182" i="16"/>
  <c r="E183" i="16"/>
  <c r="E184" i="16"/>
  <c r="E185" i="16"/>
  <c r="E186" i="16"/>
  <c r="E187" i="16"/>
  <c r="E188" i="16"/>
  <c r="E189" i="16"/>
  <c r="E190" i="16"/>
  <c r="E191" i="16"/>
  <c r="E192" i="16"/>
  <c r="E193" i="16"/>
  <c r="E194" i="16"/>
  <c r="E195" i="16"/>
  <c r="E196" i="16"/>
  <c r="E197" i="16"/>
  <c r="E198" i="16"/>
  <c r="E199" i="16"/>
  <c r="E200" i="16"/>
  <c r="E201" i="16"/>
  <c r="E202" i="16"/>
  <c r="E203" i="16"/>
  <c r="E204" i="16"/>
  <c r="E205" i="16"/>
  <c r="E206" i="16"/>
  <c r="E207" i="16"/>
  <c r="E208" i="16"/>
  <c r="E209" i="16"/>
  <c r="E210" i="16"/>
  <c r="E211" i="16"/>
  <c r="E212" i="16"/>
  <c r="E213" i="16"/>
  <c r="E214" i="16"/>
  <c r="E215" i="16"/>
  <c r="E216" i="16"/>
  <c r="E217" i="16"/>
  <c r="E218" i="16"/>
  <c r="E219" i="16"/>
  <c r="E220" i="16"/>
  <c r="E221" i="16"/>
  <c r="E222" i="16"/>
  <c r="E223" i="16"/>
  <c r="E224" i="16"/>
  <c r="E225" i="16"/>
  <c r="E226" i="16"/>
  <c r="E227" i="16"/>
  <c r="E228" i="16"/>
  <c r="E229" i="16"/>
  <c r="E230" i="16"/>
  <c r="E231" i="16"/>
  <c r="E232" i="16"/>
  <c r="E233" i="16"/>
  <c r="E234" i="16"/>
  <c r="E235" i="16"/>
  <c r="E236" i="16"/>
  <c r="E237" i="16"/>
  <c r="E238" i="16"/>
  <c r="E239" i="16"/>
  <c r="E240" i="16"/>
  <c r="E241" i="16"/>
  <c r="E242" i="16"/>
  <c r="E243" i="16"/>
  <c r="E244" i="16"/>
  <c r="E245" i="16"/>
  <c r="E246" i="16"/>
  <c r="E247" i="16"/>
  <c r="E248" i="16"/>
  <c r="E249" i="16"/>
  <c r="E250" i="16"/>
  <c r="E251" i="16"/>
  <c r="E252" i="16"/>
  <c r="E253" i="16"/>
  <c r="E254" i="16"/>
  <c r="E255" i="16"/>
  <c r="E256" i="16"/>
  <c r="E257" i="16"/>
  <c r="E258" i="16"/>
  <c r="E259" i="16"/>
  <c r="E260" i="16"/>
  <c r="E261" i="16"/>
  <c r="E262" i="16"/>
  <c r="E263" i="16"/>
  <c r="E264" i="16"/>
  <c r="E265" i="16"/>
  <c r="E266" i="16"/>
  <c r="E267" i="16"/>
  <c r="E268" i="16"/>
  <c r="E269" i="16"/>
  <c r="E270" i="16"/>
  <c r="E271" i="16"/>
  <c r="E272" i="16"/>
  <c r="E273" i="16"/>
  <c r="E274" i="16"/>
  <c r="E275" i="16"/>
  <c r="E276" i="16"/>
  <c r="E277" i="16"/>
  <c r="E278" i="16"/>
  <c r="E279" i="16"/>
  <c r="E280" i="16"/>
  <c r="E281" i="16"/>
  <c r="E282" i="16"/>
  <c r="E283" i="16"/>
  <c r="E284" i="16"/>
  <c r="E285" i="16"/>
  <c r="E286" i="16"/>
  <c r="E287" i="16"/>
  <c r="E288" i="16"/>
  <c r="E289" i="16"/>
  <c r="E290" i="16"/>
  <c r="E291" i="16"/>
  <c r="E292" i="16"/>
  <c r="E293" i="16"/>
  <c r="E294" i="16"/>
  <c r="E295" i="16"/>
  <c r="E296" i="16"/>
  <c r="E297" i="16"/>
  <c r="E298" i="16"/>
  <c r="E299" i="16"/>
  <c r="E300" i="16"/>
  <c r="E301" i="16"/>
  <c r="E302" i="16"/>
  <c r="E303" i="16"/>
  <c r="E304" i="16"/>
  <c r="E305" i="16"/>
  <c r="E306" i="16"/>
  <c r="E307" i="16"/>
  <c r="E308" i="16"/>
  <c r="E309" i="16"/>
  <c r="E310" i="16"/>
  <c r="E311" i="16"/>
  <c r="E312" i="16"/>
  <c r="E313" i="16"/>
  <c r="E314" i="16"/>
  <c r="E315" i="16"/>
  <c r="E316" i="16"/>
  <c r="E317" i="16"/>
  <c r="E318" i="16"/>
  <c r="E319" i="16"/>
  <c r="E320" i="16"/>
  <c r="E321" i="16"/>
  <c r="E322" i="16"/>
  <c r="E323" i="16"/>
  <c r="E324" i="16"/>
  <c r="E325" i="16"/>
  <c r="E326" i="16"/>
  <c r="E327" i="16"/>
  <c r="E328" i="16"/>
  <c r="E329" i="16"/>
  <c r="E330" i="16"/>
  <c r="E331" i="16"/>
  <c r="E332" i="16"/>
  <c r="E333" i="16"/>
  <c r="E334" i="16"/>
  <c r="E335" i="16"/>
  <c r="E336" i="16"/>
  <c r="E337" i="16"/>
  <c r="E338" i="16"/>
  <c r="E339" i="16"/>
  <c r="E340" i="16"/>
  <c r="E341" i="16"/>
  <c r="E342" i="16"/>
  <c r="E343" i="16"/>
  <c r="E344" i="16"/>
  <c r="E345" i="16"/>
  <c r="E346" i="16"/>
  <c r="E347" i="16"/>
  <c r="E348" i="16"/>
  <c r="E349" i="16"/>
  <c r="E350" i="16"/>
  <c r="E351" i="16"/>
  <c r="E352" i="16"/>
  <c r="E353" i="16"/>
  <c r="E354" i="16"/>
  <c r="E355" i="16"/>
  <c r="E356" i="16"/>
  <c r="E357" i="16"/>
  <c r="E358" i="16"/>
  <c r="E359" i="16"/>
  <c r="E360" i="16"/>
  <c r="E361" i="16"/>
  <c r="E362" i="16"/>
  <c r="E363" i="16"/>
  <c r="E364" i="16"/>
  <c r="E365" i="16"/>
  <c r="E366" i="16"/>
  <c r="E367" i="16"/>
  <c r="E368" i="16"/>
  <c r="E369" i="16"/>
  <c r="E370" i="16"/>
  <c r="E371" i="16"/>
  <c r="E372" i="16"/>
  <c r="E373" i="16"/>
  <c r="E374" i="16"/>
  <c r="E375" i="16"/>
  <c r="E376" i="16"/>
  <c r="E377" i="16"/>
  <c r="E378" i="16"/>
  <c r="E379" i="16"/>
  <c r="E380" i="16"/>
  <c r="E381" i="16"/>
  <c r="E382" i="16"/>
  <c r="E383" i="16"/>
  <c r="E384" i="16"/>
  <c r="E385" i="16"/>
  <c r="E386" i="16"/>
  <c r="E387" i="16"/>
  <c r="E388" i="16"/>
  <c r="E389" i="16"/>
  <c r="E390" i="16"/>
  <c r="E391" i="16"/>
  <c r="E392" i="16"/>
  <c r="E393" i="16"/>
  <c r="E394" i="16"/>
  <c r="E395" i="16"/>
  <c r="E396" i="16"/>
  <c r="E397" i="16"/>
  <c r="E398" i="16"/>
  <c r="E399" i="16"/>
  <c r="E400" i="16"/>
  <c r="E401" i="16"/>
  <c r="E402" i="16"/>
  <c r="E403" i="16"/>
  <c r="E404" i="16"/>
  <c r="E405" i="16"/>
  <c r="E406" i="16"/>
  <c r="E407" i="16"/>
  <c r="E408" i="16"/>
  <c r="E409" i="16"/>
  <c r="E410" i="16"/>
  <c r="E411" i="16"/>
  <c r="E412" i="16"/>
  <c r="E413" i="16"/>
  <c r="E414" i="16"/>
  <c r="E415" i="16"/>
  <c r="E416" i="16"/>
  <c r="E417" i="16"/>
  <c r="E418" i="16"/>
  <c r="E419" i="16"/>
  <c r="E420" i="16"/>
  <c r="E421" i="16"/>
  <c r="E422" i="16"/>
  <c r="E423" i="16"/>
  <c r="E424" i="16"/>
  <c r="E425" i="16"/>
  <c r="E426" i="16"/>
  <c r="E427" i="16"/>
  <c r="E428" i="16"/>
  <c r="E429" i="16"/>
  <c r="E430" i="16"/>
  <c r="E431" i="16"/>
  <c r="E432" i="16"/>
  <c r="E433" i="16"/>
  <c r="E434" i="16"/>
  <c r="E435" i="16"/>
  <c r="E436" i="16"/>
  <c r="E437" i="16"/>
  <c r="E438" i="16"/>
  <c r="E439" i="16"/>
  <c r="E440" i="16"/>
  <c r="E441" i="16"/>
  <c r="E442" i="16"/>
  <c r="E443" i="16"/>
  <c r="E444" i="16"/>
  <c r="E445" i="16"/>
  <c r="E446" i="16"/>
  <c r="E447" i="16"/>
  <c r="E448" i="16"/>
  <c r="E449" i="16"/>
  <c r="E450" i="16"/>
  <c r="E451" i="16"/>
  <c r="E452" i="16"/>
  <c r="E453" i="16"/>
  <c r="E454" i="16"/>
  <c r="E455" i="16"/>
  <c r="E456" i="16"/>
  <c r="E457" i="16"/>
  <c r="E458" i="16"/>
  <c r="E459" i="16"/>
  <c r="E460" i="16"/>
  <c r="E461" i="16"/>
  <c r="E462" i="16"/>
  <c r="E463" i="16"/>
  <c r="E464" i="16"/>
  <c r="E465" i="16"/>
  <c r="E466" i="16"/>
  <c r="E467" i="16"/>
  <c r="E468" i="16"/>
  <c r="E469" i="16"/>
  <c r="E470" i="16"/>
  <c r="E471" i="16"/>
  <c r="E472" i="16"/>
  <c r="E473" i="16"/>
  <c r="E474" i="16"/>
  <c r="E475" i="16"/>
  <c r="E476" i="16"/>
  <c r="E477" i="16"/>
  <c r="E478" i="16"/>
  <c r="E479" i="16"/>
  <c r="E480" i="16"/>
  <c r="E481" i="16"/>
  <c r="E482" i="16"/>
  <c r="E483" i="16"/>
  <c r="E484" i="16"/>
  <c r="E485" i="16"/>
  <c r="E486" i="16"/>
  <c r="E487" i="16"/>
  <c r="E488" i="16"/>
  <c r="E489" i="16"/>
  <c r="E490" i="16"/>
  <c r="E491" i="16"/>
  <c r="E492" i="16"/>
  <c r="E493" i="16"/>
  <c r="E494" i="16"/>
  <c r="E495" i="16"/>
  <c r="E496" i="16"/>
  <c r="E497" i="16"/>
  <c r="E498" i="16"/>
  <c r="E499" i="16"/>
  <c r="E500" i="16"/>
  <c r="E501" i="16"/>
  <c r="E502" i="16"/>
  <c r="E503" i="16"/>
  <c r="E504" i="16"/>
  <c r="E505" i="16"/>
  <c r="E506" i="16"/>
  <c r="E507" i="16"/>
  <c r="E508" i="16"/>
  <c r="E509" i="16"/>
  <c r="E510" i="16"/>
  <c r="E511" i="16"/>
  <c r="E512" i="16"/>
  <c r="E513" i="16"/>
  <c r="E514" i="16"/>
  <c r="E515" i="16"/>
  <c r="E516" i="16"/>
  <c r="E517" i="16"/>
  <c r="E518" i="16"/>
  <c r="E519" i="16"/>
  <c r="E520" i="16"/>
  <c r="E521" i="16"/>
  <c r="E522" i="16"/>
  <c r="E523" i="16"/>
  <c r="E524" i="16"/>
  <c r="E525" i="16"/>
  <c r="E526" i="16"/>
  <c r="E527" i="16"/>
  <c r="E528" i="16"/>
  <c r="E529" i="16"/>
  <c r="E530" i="16"/>
  <c r="E531" i="16"/>
  <c r="E532" i="16"/>
  <c r="E533" i="16"/>
  <c r="E534" i="16"/>
  <c r="E535" i="16"/>
  <c r="E536" i="16"/>
  <c r="E537" i="16"/>
  <c r="E538" i="16"/>
  <c r="E539" i="16"/>
  <c r="E540" i="16"/>
  <c r="E541" i="16"/>
  <c r="E542" i="16"/>
  <c r="E543" i="16"/>
  <c r="E544" i="16"/>
  <c r="E545" i="16"/>
  <c r="E546" i="16"/>
  <c r="E547" i="16"/>
  <c r="E548" i="16"/>
  <c r="E549" i="16"/>
  <c r="E550" i="16"/>
  <c r="E551" i="16"/>
  <c r="E552" i="16"/>
  <c r="E553" i="16"/>
  <c r="E554" i="16"/>
  <c r="E555" i="16"/>
  <c r="E556" i="16"/>
  <c r="E557" i="16"/>
  <c r="E558" i="16"/>
  <c r="E559" i="16"/>
  <c r="E560" i="16"/>
  <c r="E561" i="16"/>
  <c r="E562" i="16"/>
  <c r="E563" i="16"/>
  <c r="E564" i="16"/>
  <c r="E565" i="16"/>
  <c r="E566" i="16"/>
  <c r="E567" i="16"/>
  <c r="E568" i="16"/>
  <c r="E569" i="16"/>
  <c r="E570" i="16"/>
  <c r="E571" i="16"/>
  <c r="E572" i="16"/>
  <c r="E573" i="16"/>
  <c r="E574" i="16"/>
  <c r="E575" i="16"/>
  <c r="E576" i="16"/>
  <c r="E577" i="16"/>
  <c r="E578" i="16"/>
  <c r="E579" i="16"/>
  <c r="E580" i="16"/>
  <c r="E581" i="16"/>
  <c r="E582" i="16"/>
  <c r="E583" i="16"/>
  <c r="E584" i="16"/>
  <c r="E585" i="16"/>
  <c r="E586" i="16"/>
  <c r="E587" i="16"/>
  <c r="E588" i="16"/>
  <c r="E589" i="16"/>
  <c r="E590" i="16"/>
  <c r="E591" i="16"/>
  <c r="E592" i="16"/>
  <c r="E593" i="16"/>
  <c r="E594" i="16"/>
  <c r="E595" i="16"/>
  <c r="E596" i="16"/>
  <c r="E597" i="16"/>
  <c r="E598" i="16"/>
  <c r="E599" i="16"/>
  <c r="E600" i="16"/>
  <c r="E601" i="16"/>
  <c r="E602" i="16"/>
  <c r="E603" i="16"/>
  <c r="E604" i="16"/>
  <c r="E605" i="16"/>
  <c r="E606" i="16"/>
  <c r="E607" i="16"/>
  <c r="E608" i="16"/>
  <c r="E609" i="16"/>
  <c r="E610" i="16"/>
  <c r="E611" i="16"/>
  <c r="E612" i="16"/>
  <c r="E613" i="16"/>
  <c r="E614" i="16"/>
  <c r="E615" i="16"/>
  <c r="E616" i="16"/>
  <c r="E617" i="16"/>
  <c r="E618" i="16"/>
  <c r="E619" i="16"/>
  <c r="E620" i="16"/>
  <c r="E621" i="16"/>
  <c r="E622" i="16"/>
  <c r="E623" i="16"/>
  <c r="E624" i="16"/>
  <c r="E625" i="16"/>
  <c r="E626" i="16"/>
  <c r="E627" i="16"/>
  <c r="E628" i="16"/>
  <c r="E629" i="16"/>
  <c r="E630" i="16"/>
  <c r="E631" i="16"/>
  <c r="E632" i="16"/>
  <c r="E633" i="16"/>
  <c r="E634" i="16"/>
  <c r="E635" i="16"/>
  <c r="E636" i="16"/>
  <c r="E637" i="16"/>
  <c r="E638" i="16"/>
  <c r="E639" i="16"/>
  <c r="E640" i="16"/>
  <c r="E641" i="16"/>
  <c r="E642" i="16"/>
  <c r="E643" i="16"/>
  <c r="E644" i="16"/>
  <c r="E645" i="16"/>
  <c r="E646" i="16"/>
  <c r="E647" i="16"/>
  <c r="E648" i="16"/>
  <c r="E649" i="16"/>
  <c r="E650" i="16"/>
  <c r="E651" i="16"/>
  <c r="E652" i="16"/>
  <c r="E653" i="16"/>
  <c r="E654" i="16"/>
  <c r="E655" i="16"/>
  <c r="E656" i="16"/>
  <c r="E657" i="16"/>
  <c r="E658" i="16"/>
  <c r="E659" i="16"/>
  <c r="E660" i="16"/>
  <c r="E661" i="16"/>
  <c r="E662" i="16"/>
  <c r="E663" i="16"/>
  <c r="E664" i="16"/>
  <c r="E665" i="16"/>
  <c r="E666" i="16"/>
  <c r="E667" i="16"/>
  <c r="E668" i="16"/>
  <c r="E669" i="16"/>
  <c r="E670" i="16"/>
  <c r="E671" i="16"/>
  <c r="E672" i="16"/>
  <c r="E673" i="16"/>
  <c r="E674" i="16"/>
  <c r="E675" i="16"/>
  <c r="E676" i="16"/>
  <c r="E677" i="16"/>
  <c r="E678" i="16"/>
  <c r="E679" i="16"/>
  <c r="E680" i="16"/>
  <c r="E681" i="16"/>
  <c r="E682" i="16"/>
  <c r="E683" i="16"/>
  <c r="E684" i="16"/>
  <c r="E685" i="16"/>
  <c r="E686" i="16"/>
  <c r="E687" i="16"/>
  <c r="E688" i="16"/>
  <c r="E689" i="16"/>
  <c r="E690" i="16"/>
  <c r="E691" i="16"/>
  <c r="E692" i="16"/>
  <c r="E693" i="16"/>
  <c r="E694" i="16"/>
  <c r="E695" i="16"/>
  <c r="E696" i="16"/>
  <c r="E697" i="16"/>
  <c r="E698" i="16"/>
  <c r="E699" i="16"/>
  <c r="E700" i="16"/>
  <c r="E701" i="16"/>
  <c r="E702" i="16"/>
  <c r="E703" i="16"/>
  <c r="E704" i="16"/>
  <c r="E705" i="16"/>
  <c r="E706" i="16"/>
  <c r="E707" i="16"/>
  <c r="E708" i="16"/>
  <c r="E709" i="16"/>
  <c r="E710" i="16"/>
  <c r="E711" i="16"/>
  <c r="E712" i="16"/>
  <c r="E713" i="16"/>
  <c r="E714" i="16"/>
  <c r="E715" i="16"/>
  <c r="E716" i="16"/>
  <c r="E717" i="16"/>
  <c r="E718" i="16"/>
  <c r="E719" i="16"/>
  <c r="E720" i="16"/>
  <c r="E721" i="16"/>
  <c r="E722" i="16"/>
  <c r="E723" i="16"/>
  <c r="E724" i="16"/>
  <c r="E725" i="16"/>
  <c r="E726" i="16"/>
  <c r="E727" i="16"/>
  <c r="E728" i="16"/>
  <c r="E729" i="16"/>
  <c r="E730" i="16"/>
  <c r="E731" i="16"/>
  <c r="E732" i="16"/>
  <c r="E733" i="16"/>
  <c r="E734" i="16"/>
  <c r="E735" i="16"/>
  <c r="E736" i="16"/>
  <c r="E737" i="16"/>
  <c r="E738" i="16"/>
  <c r="E739" i="16"/>
  <c r="E740" i="16"/>
  <c r="E741" i="16"/>
  <c r="E742" i="16"/>
  <c r="E743" i="16"/>
  <c r="E744" i="16"/>
  <c r="E745" i="16"/>
  <c r="E746" i="16"/>
  <c r="E747" i="16"/>
  <c r="E748" i="16"/>
  <c r="E749" i="16"/>
  <c r="E750" i="16"/>
  <c r="E751" i="16"/>
  <c r="E752" i="16"/>
  <c r="E753" i="16"/>
  <c r="E754" i="16"/>
  <c r="E755" i="16"/>
  <c r="E756" i="16"/>
  <c r="E757" i="16"/>
  <c r="E758" i="16"/>
  <c r="E759" i="16"/>
  <c r="E760" i="16"/>
  <c r="E761" i="16"/>
  <c r="E762" i="16"/>
  <c r="E763" i="16"/>
  <c r="E764" i="16"/>
  <c r="E765" i="16"/>
  <c r="E766" i="16"/>
  <c r="E767" i="16"/>
  <c r="E768" i="16"/>
  <c r="E769" i="16"/>
  <c r="E770" i="16"/>
  <c r="E771" i="16"/>
  <c r="E772" i="16"/>
  <c r="E773" i="16"/>
  <c r="E774" i="16"/>
  <c r="E775" i="16"/>
  <c r="E776" i="16"/>
  <c r="E777" i="16"/>
  <c r="E778" i="16"/>
  <c r="E779" i="16"/>
  <c r="E780" i="16"/>
  <c r="E781" i="16"/>
  <c r="E782" i="16"/>
  <c r="E783" i="16"/>
  <c r="E784" i="16"/>
  <c r="E785" i="16"/>
  <c r="E786" i="16"/>
  <c r="E787" i="16"/>
  <c r="E788" i="16"/>
  <c r="E789" i="16"/>
  <c r="E790" i="16"/>
  <c r="E791" i="16"/>
  <c r="E792" i="16"/>
  <c r="E793" i="16"/>
  <c r="E794" i="16"/>
  <c r="E795" i="16"/>
  <c r="E796" i="16"/>
  <c r="E797" i="16"/>
  <c r="E798" i="16"/>
  <c r="E2" i="16"/>
  <c r="D4" i="16"/>
  <c r="D5" i="16"/>
  <c r="D6" i="16"/>
  <c r="D7" i="16"/>
  <c r="D8" i="16"/>
  <c r="D9" i="16"/>
  <c r="D10" i="16"/>
  <c r="D11" i="16"/>
  <c r="D12" i="16"/>
  <c r="D13" i="16"/>
  <c r="D14" i="16"/>
  <c r="D15" i="16"/>
  <c r="D16" i="16"/>
  <c r="D17" i="16"/>
  <c r="D18" i="16"/>
  <c r="D19" i="16"/>
  <c r="D20" i="16"/>
  <c r="D21" i="16"/>
  <c r="D22" i="16"/>
  <c r="D23" i="16"/>
  <c r="D24" i="16"/>
  <c r="D25" i="16"/>
  <c r="D26" i="16"/>
  <c r="D27" i="16"/>
  <c r="D28" i="16"/>
  <c r="D29" i="16"/>
  <c r="D30" i="16"/>
  <c r="D31" i="16"/>
  <c r="D32" i="16"/>
  <c r="D33" i="16"/>
  <c r="D34" i="16"/>
  <c r="D35" i="16"/>
  <c r="D36" i="16"/>
  <c r="D37" i="16"/>
  <c r="D38" i="16"/>
  <c r="D39" i="16"/>
  <c r="D40" i="16"/>
  <c r="D41" i="16"/>
  <c r="D42" i="16"/>
  <c r="D43" i="16"/>
  <c r="D44" i="16"/>
  <c r="D45" i="16"/>
  <c r="D46" i="16"/>
  <c r="D47" i="16"/>
  <c r="D48" i="16"/>
  <c r="D49" i="16"/>
  <c r="D50" i="16"/>
  <c r="D51" i="16"/>
  <c r="D52" i="16"/>
  <c r="D53" i="16"/>
  <c r="D54" i="16"/>
  <c r="D55" i="16"/>
  <c r="D56" i="16"/>
  <c r="D57" i="16"/>
  <c r="D58" i="16"/>
  <c r="D59" i="16"/>
  <c r="D60" i="16"/>
  <c r="D61" i="16"/>
  <c r="D62" i="16"/>
  <c r="D63" i="16"/>
  <c r="D64" i="16"/>
  <c r="D65" i="16"/>
  <c r="D66" i="16"/>
  <c r="D67" i="16"/>
  <c r="D68" i="16"/>
  <c r="D69" i="16"/>
  <c r="D70" i="16"/>
  <c r="D71" i="16"/>
  <c r="D72" i="16"/>
  <c r="D73" i="16"/>
  <c r="D74" i="16"/>
  <c r="D75" i="16"/>
  <c r="D76" i="16"/>
  <c r="D77" i="16"/>
  <c r="D78" i="16"/>
  <c r="D79" i="16"/>
  <c r="D80" i="16"/>
  <c r="D81" i="16"/>
  <c r="D82" i="16"/>
  <c r="D83" i="16"/>
  <c r="D84" i="16"/>
  <c r="D85" i="16"/>
  <c r="D86" i="16"/>
  <c r="D87" i="16"/>
  <c r="D88" i="16"/>
  <c r="D89" i="16"/>
  <c r="D90" i="16"/>
  <c r="D91" i="16"/>
  <c r="D92" i="16"/>
  <c r="D93" i="16"/>
  <c r="D94" i="16"/>
  <c r="D95" i="16"/>
  <c r="D96" i="16"/>
  <c r="D97" i="16"/>
  <c r="D98" i="16"/>
  <c r="D99" i="16"/>
  <c r="D100" i="16"/>
  <c r="D101" i="16"/>
  <c r="D102" i="16"/>
  <c r="D103" i="16"/>
  <c r="D104" i="16"/>
  <c r="D105" i="16"/>
  <c r="D106" i="16"/>
  <c r="D107" i="16"/>
  <c r="D108" i="16"/>
  <c r="D109" i="16"/>
  <c r="D110" i="16"/>
  <c r="D111" i="16"/>
  <c r="D112" i="16"/>
  <c r="D113" i="16"/>
  <c r="D114" i="16"/>
  <c r="D115" i="16"/>
  <c r="D116" i="16"/>
  <c r="D117" i="16"/>
  <c r="D118" i="16"/>
  <c r="D119" i="16"/>
  <c r="D120" i="16"/>
  <c r="D121" i="16"/>
  <c r="D122" i="16"/>
  <c r="D123" i="16"/>
  <c r="D124" i="16"/>
  <c r="D125" i="16"/>
  <c r="D126" i="16"/>
  <c r="D127" i="16"/>
  <c r="D128" i="16"/>
  <c r="D129" i="16"/>
  <c r="D130" i="16"/>
  <c r="D131" i="16"/>
  <c r="D132" i="16"/>
  <c r="D133" i="16"/>
  <c r="D134" i="16"/>
  <c r="D135" i="16"/>
  <c r="D136" i="16"/>
  <c r="D137" i="16"/>
  <c r="D138" i="16"/>
  <c r="D139" i="16"/>
  <c r="D140" i="16"/>
  <c r="D141" i="16"/>
  <c r="D142" i="16"/>
  <c r="D143" i="16"/>
  <c r="D144" i="16"/>
  <c r="D145" i="16"/>
  <c r="D146" i="16"/>
  <c r="D147" i="16"/>
  <c r="D148" i="16"/>
  <c r="D149" i="16"/>
  <c r="D150" i="16"/>
  <c r="D151" i="16"/>
  <c r="D152" i="16"/>
  <c r="D153" i="16"/>
  <c r="D154" i="16"/>
  <c r="D155" i="16"/>
  <c r="D156" i="16"/>
  <c r="D157" i="16"/>
  <c r="D158" i="16"/>
  <c r="D159" i="16"/>
  <c r="D160" i="16"/>
  <c r="D161" i="16"/>
  <c r="D162" i="16"/>
  <c r="D163" i="16"/>
  <c r="D164" i="16"/>
  <c r="D165" i="16"/>
  <c r="D166" i="16"/>
  <c r="D167" i="16"/>
  <c r="D168" i="16"/>
  <c r="D169" i="16"/>
  <c r="D170" i="16"/>
  <c r="D171" i="16"/>
  <c r="D172" i="16"/>
  <c r="D173" i="16"/>
  <c r="D174" i="16"/>
  <c r="D175" i="16"/>
  <c r="D176" i="16"/>
  <c r="D177" i="16"/>
  <c r="D178" i="16"/>
  <c r="D179" i="16"/>
  <c r="D180" i="16"/>
  <c r="D181" i="16"/>
  <c r="D182" i="16"/>
  <c r="D183" i="16"/>
  <c r="D184" i="16"/>
  <c r="D185" i="16"/>
  <c r="D186" i="16"/>
  <c r="D187" i="16"/>
  <c r="D188" i="16"/>
  <c r="D189" i="16"/>
  <c r="D190" i="16"/>
  <c r="D191" i="16"/>
  <c r="D192" i="16"/>
  <c r="D193" i="16"/>
  <c r="D194" i="16"/>
  <c r="D195" i="16"/>
  <c r="D196" i="16"/>
  <c r="D197" i="16"/>
  <c r="D198" i="16"/>
  <c r="D199" i="16"/>
  <c r="D200" i="16"/>
  <c r="D201" i="16"/>
  <c r="D202" i="16"/>
  <c r="D203" i="16"/>
  <c r="D204" i="16"/>
  <c r="D205" i="16"/>
  <c r="D206" i="16"/>
  <c r="D207" i="16"/>
  <c r="D208" i="16"/>
  <c r="D209" i="16"/>
  <c r="D210" i="16"/>
  <c r="D211" i="16"/>
  <c r="D212" i="16"/>
  <c r="D213" i="16"/>
  <c r="D214" i="16"/>
  <c r="D215" i="16"/>
  <c r="D216" i="16"/>
  <c r="D217" i="16"/>
  <c r="D218" i="16"/>
  <c r="D219" i="16"/>
  <c r="D220" i="16"/>
  <c r="D221" i="16"/>
  <c r="D222" i="16"/>
  <c r="D223" i="16"/>
  <c r="D224" i="16"/>
  <c r="D225" i="16"/>
  <c r="D226" i="16"/>
  <c r="D227" i="16"/>
  <c r="D228" i="16"/>
  <c r="D229" i="16"/>
  <c r="D230" i="16"/>
  <c r="D231" i="16"/>
  <c r="D232" i="16"/>
  <c r="D233" i="16"/>
  <c r="D234" i="16"/>
  <c r="D235" i="16"/>
  <c r="D236" i="16"/>
  <c r="D237" i="16"/>
  <c r="D238" i="16"/>
  <c r="D239" i="16"/>
  <c r="D240" i="16"/>
  <c r="D241" i="16"/>
  <c r="D242" i="16"/>
  <c r="D243" i="16"/>
  <c r="D244" i="16"/>
  <c r="D245" i="16"/>
  <c r="D246" i="16"/>
  <c r="D247" i="16"/>
  <c r="D248" i="16"/>
  <c r="D249" i="16"/>
  <c r="D250" i="16"/>
  <c r="D251" i="16"/>
  <c r="D252" i="16"/>
  <c r="D253" i="16"/>
  <c r="D254" i="16"/>
  <c r="D255" i="16"/>
  <c r="D256" i="16"/>
  <c r="D257" i="16"/>
  <c r="D258" i="16"/>
  <c r="D259" i="16"/>
  <c r="D260" i="16"/>
  <c r="D261" i="16"/>
  <c r="D262" i="16"/>
  <c r="D263" i="16"/>
  <c r="D264" i="16"/>
  <c r="D265" i="16"/>
  <c r="D266" i="16"/>
  <c r="D267" i="16"/>
  <c r="D268" i="16"/>
  <c r="D269" i="16"/>
  <c r="D270" i="16"/>
  <c r="D271" i="16"/>
  <c r="D272" i="16"/>
  <c r="D273" i="16"/>
  <c r="D274" i="16"/>
  <c r="D275" i="16"/>
  <c r="D276" i="16"/>
  <c r="D277" i="16"/>
  <c r="D278" i="16"/>
  <c r="D279" i="16"/>
  <c r="D280" i="16"/>
  <c r="D281" i="16"/>
  <c r="D282" i="16"/>
  <c r="D283" i="16"/>
  <c r="D284" i="16"/>
  <c r="D285" i="16"/>
  <c r="D286" i="16"/>
  <c r="D287" i="16"/>
  <c r="D288" i="16"/>
  <c r="D289" i="16"/>
  <c r="D290" i="16"/>
  <c r="D291" i="16"/>
  <c r="D292" i="16"/>
  <c r="D293" i="16"/>
  <c r="D294" i="16"/>
  <c r="D295" i="16"/>
  <c r="D296" i="16"/>
  <c r="D297" i="16"/>
  <c r="D298" i="16"/>
  <c r="D299" i="16"/>
  <c r="D300" i="16"/>
  <c r="D301" i="16"/>
  <c r="D302" i="16"/>
  <c r="D303" i="16"/>
  <c r="D304" i="16"/>
  <c r="D305" i="16"/>
  <c r="D306" i="16"/>
  <c r="D307" i="16"/>
  <c r="D308" i="16"/>
  <c r="D309" i="16"/>
  <c r="D310" i="16"/>
  <c r="D311" i="16"/>
  <c r="D312" i="16"/>
  <c r="D313" i="16"/>
  <c r="D314" i="16"/>
  <c r="D315" i="16"/>
  <c r="D316" i="16"/>
  <c r="D317" i="16"/>
  <c r="D318" i="16"/>
  <c r="D319" i="16"/>
  <c r="D320" i="16"/>
  <c r="D321" i="16"/>
  <c r="D322" i="16"/>
  <c r="D323" i="16"/>
  <c r="D324" i="16"/>
  <c r="D325" i="16"/>
  <c r="D326" i="16"/>
  <c r="D327" i="16"/>
  <c r="D328" i="16"/>
  <c r="D329" i="16"/>
  <c r="D330" i="16"/>
  <c r="D331" i="16"/>
  <c r="D332" i="16"/>
  <c r="D333" i="16"/>
  <c r="D334" i="16"/>
  <c r="D335" i="16"/>
  <c r="D336" i="16"/>
  <c r="D337" i="16"/>
  <c r="D338" i="16"/>
  <c r="D339" i="16"/>
  <c r="D340" i="16"/>
  <c r="D341" i="16"/>
  <c r="D342" i="16"/>
  <c r="D343" i="16"/>
  <c r="D344" i="16"/>
  <c r="D345" i="16"/>
  <c r="D346" i="16"/>
  <c r="D347" i="16"/>
  <c r="D348" i="16"/>
  <c r="D349" i="16"/>
  <c r="D350" i="16"/>
  <c r="D351" i="16"/>
  <c r="D352" i="16"/>
  <c r="D353" i="16"/>
  <c r="D354" i="16"/>
  <c r="D355" i="16"/>
  <c r="D356" i="16"/>
  <c r="D357" i="16"/>
  <c r="D358" i="16"/>
  <c r="D359" i="16"/>
  <c r="D360" i="16"/>
  <c r="D361" i="16"/>
  <c r="D362" i="16"/>
  <c r="D363" i="16"/>
  <c r="D364" i="16"/>
  <c r="D365" i="16"/>
  <c r="D366" i="16"/>
  <c r="D367" i="16"/>
  <c r="D368" i="16"/>
  <c r="D369" i="16"/>
  <c r="D370" i="16"/>
  <c r="D371" i="16"/>
  <c r="D372" i="16"/>
  <c r="D373" i="16"/>
  <c r="D374" i="16"/>
  <c r="D375" i="16"/>
  <c r="D376" i="16"/>
  <c r="D377" i="16"/>
  <c r="D378" i="16"/>
  <c r="D379" i="16"/>
  <c r="D380" i="16"/>
  <c r="D381" i="16"/>
  <c r="D382" i="16"/>
  <c r="D383" i="16"/>
  <c r="D384" i="16"/>
  <c r="D385" i="16"/>
  <c r="D386" i="16"/>
  <c r="D387" i="16"/>
  <c r="D388" i="16"/>
  <c r="D389" i="16"/>
  <c r="D390" i="16"/>
  <c r="D391" i="16"/>
  <c r="D392" i="16"/>
  <c r="D393" i="16"/>
  <c r="D394" i="16"/>
  <c r="D395" i="16"/>
  <c r="D396" i="16"/>
  <c r="D397" i="16"/>
  <c r="D398" i="16"/>
  <c r="D399" i="16"/>
  <c r="D400" i="16"/>
  <c r="D401" i="16"/>
  <c r="D402" i="16"/>
  <c r="D403" i="16"/>
  <c r="D404" i="16"/>
  <c r="D405" i="16"/>
  <c r="D406" i="16"/>
  <c r="D407" i="16"/>
  <c r="D408" i="16"/>
  <c r="D409" i="16"/>
  <c r="D410" i="16"/>
  <c r="D411" i="16"/>
  <c r="D412" i="16"/>
  <c r="D413" i="16"/>
  <c r="D414" i="16"/>
  <c r="D415" i="16"/>
  <c r="D416" i="16"/>
  <c r="D417" i="16"/>
  <c r="D418" i="16"/>
  <c r="D419" i="16"/>
  <c r="D420" i="16"/>
  <c r="D421" i="16"/>
  <c r="D422" i="16"/>
  <c r="D423" i="16"/>
  <c r="D424" i="16"/>
  <c r="D425" i="16"/>
  <c r="D426" i="16"/>
  <c r="D427" i="16"/>
  <c r="D428" i="16"/>
  <c r="D429" i="16"/>
  <c r="D430" i="16"/>
  <c r="D431" i="16"/>
  <c r="D432" i="16"/>
  <c r="D433" i="16"/>
  <c r="D434" i="16"/>
  <c r="D435" i="16"/>
  <c r="D436" i="16"/>
  <c r="D437" i="16"/>
  <c r="D438" i="16"/>
  <c r="D439" i="16"/>
  <c r="D440" i="16"/>
  <c r="D441" i="16"/>
  <c r="D442" i="16"/>
  <c r="D443" i="16"/>
  <c r="D444" i="16"/>
  <c r="D445" i="16"/>
  <c r="D446" i="16"/>
  <c r="D447" i="16"/>
  <c r="D448" i="16"/>
  <c r="D449" i="16"/>
  <c r="D450" i="16"/>
  <c r="D451" i="16"/>
  <c r="D452" i="16"/>
  <c r="D453" i="16"/>
  <c r="D454" i="16"/>
  <c r="D455" i="16"/>
  <c r="D456" i="16"/>
  <c r="D457" i="16"/>
  <c r="D458" i="16"/>
  <c r="D459" i="16"/>
  <c r="D460" i="16"/>
  <c r="D461" i="16"/>
  <c r="D462" i="16"/>
  <c r="D463" i="16"/>
  <c r="D464" i="16"/>
  <c r="D465" i="16"/>
  <c r="D466" i="16"/>
  <c r="D467" i="16"/>
  <c r="D468" i="16"/>
  <c r="D469" i="16"/>
  <c r="D470" i="16"/>
  <c r="D471" i="16"/>
  <c r="D472" i="16"/>
  <c r="D473" i="16"/>
  <c r="D474" i="16"/>
  <c r="D475" i="16"/>
  <c r="D476" i="16"/>
  <c r="D477" i="16"/>
  <c r="D478" i="16"/>
  <c r="D479" i="16"/>
  <c r="D480" i="16"/>
  <c r="D481" i="16"/>
  <c r="D482" i="16"/>
  <c r="D483" i="16"/>
  <c r="D484" i="16"/>
  <c r="D485" i="16"/>
  <c r="D486" i="16"/>
  <c r="D487" i="16"/>
  <c r="D488" i="16"/>
  <c r="D489" i="16"/>
  <c r="D490" i="16"/>
  <c r="D491" i="16"/>
  <c r="D492" i="16"/>
  <c r="D493" i="16"/>
  <c r="D494" i="16"/>
  <c r="D495" i="16"/>
  <c r="D496" i="16"/>
  <c r="D497" i="16"/>
  <c r="D498" i="16"/>
  <c r="D499" i="16"/>
  <c r="D500" i="16"/>
  <c r="D501" i="16"/>
  <c r="D502" i="16"/>
  <c r="D503" i="16"/>
  <c r="D504" i="16"/>
  <c r="D505" i="16"/>
  <c r="D506" i="16"/>
  <c r="D507" i="16"/>
  <c r="D508" i="16"/>
  <c r="D509" i="16"/>
  <c r="D510" i="16"/>
  <c r="D511" i="16"/>
  <c r="D512" i="16"/>
  <c r="D513" i="16"/>
  <c r="D514" i="16"/>
  <c r="D515" i="16"/>
  <c r="D516" i="16"/>
  <c r="D517" i="16"/>
  <c r="D518" i="16"/>
  <c r="D519" i="16"/>
  <c r="D520" i="16"/>
  <c r="D521" i="16"/>
  <c r="D522" i="16"/>
  <c r="D523" i="16"/>
  <c r="D524" i="16"/>
  <c r="D525" i="16"/>
  <c r="D526" i="16"/>
  <c r="D527" i="16"/>
  <c r="D528" i="16"/>
  <c r="D529" i="16"/>
  <c r="D530" i="16"/>
  <c r="D531" i="16"/>
  <c r="D532" i="16"/>
  <c r="D533" i="16"/>
  <c r="D534" i="16"/>
  <c r="D535" i="16"/>
  <c r="D536" i="16"/>
  <c r="D537" i="16"/>
  <c r="D538" i="16"/>
  <c r="D539" i="16"/>
  <c r="D540" i="16"/>
  <c r="D541" i="16"/>
  <c r="D542" i="16"/>
  <c r="D543" i="16"/>
  <c r="D544" i="16"/>
  <c r="D545" i="16"/>
  <c r="D546" i="16"/>
  <c r="D547" i="16"/>
  <c r="D548" i="16"/>
  <c r="D549" i="16"/>
  <c r="D550" i="16"/>
  <c r="D551" i="16"/>
  <c r="D552" i="16"/>
  <c r="D553" i="16"/>
  <c r="D554" i="16"/>
  <c r="D555" i="16"/>
  <c r="D556" i="16"/>
  <c r="D557" i="16"/>
  <c r="D558" i="16"/>
  <c r="D559" i="16"/>
  <c r="D560" i="16"/>
  <c r="D561" i="16"/>
  <c r="D562" i="16"/>
  <c r="D563" i="16"/>
  <c r="D564" i="16"/>
  <c r="D565" i="16"/>
  <c r="D566" i="16"/>
  <c r="D567" i="16"/>
  <c r="D568" i="16"/>
  <c r="D569" i="16"/>
  <c r="D570" i="16"/>
  <c r="D571" i="16"/>
  <c r="D572" i="16"/>
  <c r="D573" i="16"/>
  <c r="D574" i="16"/>
  <c r="D575" i="16"/>
  <c r="D576" i="16"/>
  <c r="D577" i="16"/>
  <c r="D578" i="16"/>
  <c r="D579" i="16"/>
  <c r="D580" i="16"/>
  <c r="D581" i="16"/>
  <c r="D582" i="16"/>
  <c r="D583" i="16"/>
  <c r="D584" i="16"/>
  <c r="D585" i="16"/>
  <c r="D586" i="16"/>
  <c r="D587" i="16"/>
  <c r="D588" i="16"/>
  <c r="D589" i="16"/>
  <c r="D590" i="16"/>
  <c r="D591" i="16"/>
  <c r="D592" i="16"/>
  <c r="D593" i="16"/>
  <c r="D594" i="16"/>
  <c r="D595" i="16"/>
  <c r="D596" i="16"/>
  <c r="D597" i="16"/>
  <c r="D598" i="16"/>
  <c r="D599" i="16"/>
  <c r="D600" i="16"/>
  <c r="D601" i="16"/>
  <c r="D602" i="16"/>
  <c r="D603" i="16"/>
  <c r="D604" i="16"/>
  <c r="D605" i="16"/>
  <c r="D606" i="16"/>
  <c r="D607" i="16"/>
  <c r="D608" i="16"/>
  <c r="D609" i="16"/>
  <c r="D610" i="16"/>
  <c r="D611" i="16"/>
  <c r="D612" i="16"/>
  <c r="D613" i="16"/>
  <c r="D614" i="16"/>
  <c r="D615" i="16"/>
  <c r="D616" i="16"/>
  <c r="D617" i="16"/>
  <c r="D618" i="16"/>
  <c r="D619" i="16"/>
  <c r="D620" i="16"/>
  <c r="D621" i="16"/>
  <c r="D622" i="16"/>
  <c r="D623" i="16"/>
  <c r="D624" i="16"/>
  <c r="D625" i="16"/>
  <c r="D626" i="16"/>
  <c r="D627" i="16"/>
  <c r="D628" i="16"/>
  <c r="D629" i="16"/>
  <c r="D630" i="16"/>
  <c r="D631" i="16"/>
  <c r="D632" i="16"/>
  <c r="D633" i="16"/>
  <c r="D634" i="16"/>
  <c r="D635" i="16"/>
  <c r="D636" i="16"/>
  <c r="D637" i="16"/>
  <c r="D638" i="16"/>
  <c r="D639" i="16"/>
  <c r="D640" i="16"/>
  <c r="D641" i="16"/>
  <c r="D642" i="16"/>
  <c r="D643" i="16"/>
  <c r="D644" i="16"/>
  <c r="D645" i="16"/>
  <c r="D646" i="16"/>
  <c r="D647" i="16"/>
  <c r="D648" i="16"/>
  <c r="D649" i="16"/>
  <c r="D650" i="16"/>
  <c r="D651" i="16"/>
  <c r="D652" i="16"/>
  <c r="D653" i="16"/>
  <c r="D654" i="16"/>
  <c r="D655" i="16"/>
  <c r="D656" i="16"/>
  <c r="D657" i="16"/>
  <c r="D658" i="16"/>
  <c r="D659" i="16"/>
  <c r="D660" i="16"/>
  <c r="D661" i="16"/>
  <c r="D662" i="16"/>
  <c r="D663" i="16"/>
  <c r="D664" i="16"/>
  <c r="D665" i="16"/>
  <c r="D666" i="16"/>
  <c r="D667" i="16"/>
  <c r="D668" i="16"/>
  <c r="D669" i="16"/>
  <c r="D670" i="16"/>
  <c r="D671" i="16"/>
  <c r="D672" i="16"/>
  <c r="D673" i="16"/>
  <c r="D674" i="16"/>
  <c r="D675" i="16"/>
  <c r="D676" i="16"/>
  <c r="D677" i="16"/>
  <c r="D678" i="16"/>
  <c r="D679" i="16"/>
  <c r="D680" i="16"/>
  <c r="D681" i="16"/>
  <c r="D682" i="16"/>
  <c r="D683" i="16"/>
  <c r="D684" i="16"/>
  <c r="D685" i="16"/>
  <c r="D686" i="16"/>
  <c r="D687" i="16"/>
  <c r="D688" i="16"/>
  <c r="D689" i="16"/>
  <c r="D690" i="16"/>
  <c r="D691" i="16"/>
  <c r="D692" i="16"/>
  <c r="D693" i="16"/>
  <c r="D694" i="16"/>
  <c r="D695" i="16"/>
  <c r="D696" i="16"/>
  <c r="D697" i="16"/>
  <c r="D698" i="16"/>
  <c r="D699" i="16"/>
  <c r="D700" i="16"/>
  <c r="D701" i="16"/>
  <c r="D702" i="16"/>
  <c r="D703" i="16"/>
  <c r="D704" i="16"/>
  <c r="D705" i="16"/>
  <c r="D706" i="16"/>
  <c r="D707" i="16"/>
  <c r="D708" i="16"/>
  <c r="D709" i="16"/>
  <c r="D710" i="16"/>
  <c r="D711" i="16"/>
  <c r="D712" i="16"/>
  <c r="D713" i="16"/>
  <c r="D714" i="16"/>
  <c r="D715" i="16"/>
  <c r="D716" i="16"/>
  <c r="D717" i="16"/>
  <c r="D718" i="16"/>
  <c r="D719" i="16"/>
  <c r="D720" i="16"/>
  <c r="D721" i="16"/>
  <c r="D722" i="16"/>
  <c r="D723" i="16"/>
  <c r="D724" i="16"/>
  <c r="D725" i="16"/>
  <c r="D726" i="16"/>
  <c r="D727" i="16"/>
  <c r="D728" i="16"/>
  <c r="D729" i="16"/>
  <c r="D730" i="16"/>
  <c r="D731" i="16"/>
  <c r="D732" i="16"/>
  <c r="D733" i="16"/>
  <c r="D734" i="16"/>
  <c r="D735" i="16"/>
  <c r="D736" i="16"/>
  <c r="D737" i="16"/>
  <c r="D738" i="16"/>
  <c r="D739" i="16"/>
  <c r="D740" i="16"/>
  <c r="D741" i="16"/>
  <c r="D742" i="16"/>
  <c r="D743" i="16"/>
  <c r="D744" i="16"/>
  <c r="D745" i="16"/>
  <c r="D746" i="16"/>
  <c r="D747" i="16"/>
  <c r="D748" i="16"/>
  <c r="D749" i="16"/>
  <c r="D750" i="16"/>
  <c r="D751" i="16"/>
  <c r="D752" i="16"/>
  <c r="D753" i="16"/>
  <c r="D754" i="16"/>
  <c r="D755" i="16"/>
  <c r="D756" i="16"/>
  <c r="D757" i="16"/>
  <c r="D758" i="16"/>
  <c r="D759" i="16"/>
  <c r="D760" i="16"/>
  <c r="D761" i="16"/>
  <c r="D762" i="16"/>
  <c r="D763" i="16"/>
  <c r="D764" i="16"/>
  <c r="D765" i="16"/>
  <c r="D766" i="16"/>
  <c r="D767" i="16"/>
  <c r="D768" i="16"/>
  <c r="D769" i="16"/>
  <c r="D770" i="16"/>
  <c r="D771" i="16"/>
  <c r="D772" i="16"/>
  <c r="D773" i="16"/>
  <c r="D774" i="16"/>
  <c r="D775" i="16"/>
  <c r="D776" i="16"/>
  <c r="D777" i="16"/>
  <c r="D778" i="16"/>
  <c r="D779" i="16"/>
  <c r="D780" i="16"/>
  <c r="D781" i="16"/>
  <c r="D782" i="16"/>
  <c r="D783" i="16"/>
  <c r="D784" i="16"/>
  <c r="D785" i="16"/>
  <c r="D786" i="16"/>
  <c r="D787" i="16"/>
  <c r="D788" i="16"/>
  <c r="D789" i="16"/>
  <c r="D790" i="16"/>
  <c r="D791" i="16"/>
  <c r="D792" i="16"/>
  <c r="D793" i="16"/>
  <c r="D794" i="16"/>
  <c r="D795" i="16"/>
  <c r="D796" i="16"/>
  <c r="D797" i="16"/>
  <c r="D798" i="16"/>
  <c r="D2" i="16"/>
  <c r="C4" i="16"/>
  <c r="C5" i="16"/>
  <c r="C6" i="16"/>
  <c r="C7" i="16"/>
  <c r="C8" i="16"/>
  <c r="C9" i="16"/>
  <c r="C10" i="16"/>
  <c r="C11" i="16"/>
  <c r="C12" i="16"/>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C94" i="16"/>
  <c r="C95" i="16"/>
  <c r="C96" i="16"/>
  <c r="C97" i="16"/>
  <c r="C98" i="16"/>
  <c r="C99" i="16"/>
  <c r="C100" i="16"/>
  <c r="C101" i="16"/>
  <c r="C102" i="16"/>
  <c r="C103" i="16"/>
  <c r="C104" i="16"/>
  <c r="C105" i="16"/>
  <c r="C106" i="16"/>
  <c r="C107" i="16"/>
  <c r="C108" i="16"/>
  <c r="C109" i="16"/>
  <c r="C110" i="16"/>
  <c r="C111" i="16"/>
  <c r="C112" i="16"/>
  <c r="C113" i="16"/>
  <c r="C114" i="16"/>
  <c r="C115" i="16"/>
  <c r="C116" i="16"/>
  <c r="C117" i="16"/>
  <c r="C118" i="16"/>
  <c r="C119" i="16"/>
  <c r="C120" i="16"/>
  <c r="C121" i="16"/>
  <c r="C122" i="16"/>
  <c r="C123" i="16"/>
  <c r="C124" i="16"/>
  <c r="C125" i="16"/>
  <c r="C126" i="16"/>
  <c r="C127" i="16"/>
  <c r="C128" i="16"/>
  <c r="C129" i="16"/>
  <c r="C130" i="16"/>
  <c r="C131" i="16"/>
  <c r="C132" i="16"/>
  <c r="C133" i="16"/>
  <c r="C134" i="16"/>
  <c r="C135" i="16"/>
  <c r="C136" i="16"/>
  <c r="C137" i="16"/>
  <c r="C138" i="16"/>
  <c r="C139" i="16"/>
  <c r="C140" i="16"/>
  <c r="C141" i="16"/>
  <c r="C142" i="16"/>
  <c r="C143" i="16"/>
  <c r="C144" i="16"/>
  <c r="C145" i="16"/>
  <c r="C146" i="16"/>
  <c r="C147" i="16"/>
  <c r="C148" i="16"/>
  <c r="C149" i="16"/>
  <c r="C150" i="16"/>
  <c r="C151" i="16"/>
  <c r="C152" i="16"/>
  <c r="C153" i="16"/>
  <c r="C154" i="16"/>
  <c r="C155" i="16"/>
  <c r="C156" i="16"/>
  <c r="C157" i="16"/>
  <c r="C158" i="16"/>
  <c r="C159" i="16"/>
  <c r="C160" i="16"/>
  <c r="C161" i="16"/>
  <c r="C162" i="16"/>
  <c r="C163" i="16"/>
  <c r="C164" i="16"/>
  <c r="C165" i="16"/>
  <c r="C166" i="16"/>
  <c r="C167" i="16"/>
  <c r="C168" i="16"/>
  <c r="C169" i="16"/>
  <c r="C170" i="16"/>
  <c r="C171" i="16"/>
  <c r="C172" i="16"/>
  <c r="C173" i="16"/>
  <c r="C174" i="16"/>
  <c r="C175" i="16"/>
  <c r="C176" i="16"/>
  <c r="C177" i="16"/>
  <c r="C178" i="16"/>
  <c r="C179" i="16"/>
  <c r="C180" i="16"/>
  <c r="C181" i="16"/>
  <c r="C182" i="16"/>
  <c r="C183" i="16"/>
  <c r="C184" i="16"/>
  <c r="C185" i="16"/>
  <c r="C186" i="16"/>
  <c r="C187" i="16"/>
  <c r="C188" i="16"/>
  <c r="C189" i="16"/>
  <c r="C190" i="16"/>
  <c r="C191" i="16"/>
  <c r="C192" i="16"/>
  <c r="C193" i="16"/>
  <c r="C194" i="16"/>
  <c r="C195" i="16"/>
  <c r="C196" i="16"/>
  <c r="C197" i="16"/>
  <c r="C198" i="16"/>
  <c r="C199" i="16"/>
  <c r="C200" i="16"/>
  <c r="C201" i="16"/>
  <c r="C202" i="16"/>
  <c r="C203" i="16"/>
  <c r="C204" i="16"/>
  <c r="C205" i="16"/>
  <c r="C206" i="16"/>
  <c r="C207" i="16"/>
  <c r="C208" i="16"/>
  <c r="C209" i="16"/>
  <c r="C210" i="16"/>
  <c r="C211" i="16"/>
  <c r="C212" i="16"/>
  <c r="C213" i="16"/>
  <c r="C214" i="16"/>
  <c r="C215" i="16"/>
  <c r="C216" i="16"/>
  <c r="C217" i="16"/>
  <c r="C218" i="16"/>
  <c r="C219" i="16"/>
  <c r="C220" i="16"/>
  <c r="C221" i="16"/>
  <c r="C222" i="16"/>
  <c r="C223" i="16"/>
  <c r="C224" i="16"/>
  <c r="C225" i="16"/>
  <c r="C226" i="16"/>
  <c r="C227" i="16"/>
  <c r="C228" i="16"/>
  <c r="C229" i="16"/>
  <c r="C230" i="16"/>
  <c r="C231" i="16"/>
  <c r="C232" i="16"/>
  <c r="C233" i="16"/>
  <c r="C234" i="16"/>
  <c r="C235" i="16"/>
  <c r="C236" i="16"/>
  <c r="C237" i="16"/>
  <c r="C238" i="16"/>
  <c r="C239" i="16"/>
  <c r="C240" i="16"/>
  <c r="C241" i="16"/>
  <c r="C242" i="16"/>
  <c r="C243" i="16"/>
  <c r="C244" i="16"/>
  <c r="C245" i="16"/>
  <c r="C246" i="16"/>
  <c r="C247" i="16"/>
  <c r="C248" i="16"/>
  <c r="C249" i="16"/>
  <c r="C250" i="16"/>
  <c r="C251" i="16"/>
  <c r="C252" i="16"/>
  <c r="C253" i="16"/>
  <c r="C254" i="16"/>
  <c r="C255" i="16"/>
  <c r="C256" i="16"/>
  <c r="C257" i="16"/>
  <c r="C258" i="16"/>
  <c r="C259" i="16"/>
  <c r="C260" i="16"/>
  <c r="C261" i="16"/>
  <c r="C262" i="16"/>
  <c r="C263" i="16"/>
  <c r="C264" i="16"/>
  <c r="C265" i="16"/>
  <c r="C266" i="16"/>
  <c r="C267" i="16"/>
  <c r="C268" i="16"/>
  <c r="C269" i="16"/>
  <c r="C270" i="16"/>
  <c r="C271" i="16"/>
  <c r="C272" i="16"/>
  <c r="C273" i="16"/>
  <c r="C274" i="16"/>
  <c r="C275" i="16"/>
  <c r="C276" i="16"/>
  <c r="C277" i="16"/>
  <c r="C278" i="16"/>
  <c r="C279" i="16"/>
  <c r="C280" i="16"/>
  <c r="C281" i="16"/>
  <c r="C282" i="16"/>
  <c r="C283" i="16"/>
  <c r="C284" i="16"/>
  <c r="C285" i="16"/>
  <c r="C286" i="16"/>
  <c r="C287" i="16"/>
  <c r="C288" i="16"/>
  <c r="C289" i="16"/>
  <c r="C290" i="16"/>
  <c r="C291" i="16"/>
  <c r="C292" i="16"/>
  <c r="C293" i="16"/>
  <c r="C294" i="16"/>
  <c r="C295" i="16"/>
  <c r="C296" i="16"/>
  <c r="C297" i="16"/>
  <c r="C298" i="16"/>
  <c r="C299" i="16"/>
  <c r="C300" i="16"/>
  <c r="C301" i="16"/>
  <c r="C302" i="16"/>
  <c r="C303" i="16"/>
  <c r="C304" i="16"/>
  <c r="C305" i="16"/>
  <c r="C306" i="16"/>
  <c r="C307" i="16"/>
  <c r="C308" i="16"/>
  <c r="C309" i="16"/>
  <c r="C310" i="16"/>
  <c r="C311" i="16"/>
  <c r="C312" i="16"/>
  <c r="C313" i="16"/>
  <c r="C314" i="16"/>
  <c r="C315" i="16"/>
  <c r="C316" i="16"/>
  <c r="C317" i="16"/>
  <c r="C318" i="16"/>
  <c r="C319" i="16"/>
  <c r="C320" i="16"/>
  <c r="C321" i="16"/>
  <c r="C322" i="16"/>
  <c r="C323" i="16"/>
  <c r="C324" i="16"/>
  <c r="C325" i="16"/>
  <c r="C326" i="16"/>
  <c r="C327" i="16"/>
  <c r="C328" i="16"/>
  <c r="C329" i="16"/>
  <c r="C330" i="16"/>
  <c r="C331" i="16"/>
  <c r="C332" i="16"/>
  <c r="C333" i="16"/>
  <c r="C334" i="16"/>
  <c r="C335" i="16"/>
  <c r="C336" i="16"/>
  <c r="C337" i="16"/>
  <c r="C338" i="16"/>
  <c r="C339" i="16"/>
  <c r="C340" i="16"/>
  <c r="C341" i="16"/>
  <c r="C342" i="16"/>
  <c r="C343" i="16"/>
  <c r="C344" i="16"/>
  <c r="C345" i="16"/>
  <c r="C346" i="16"/>
  <c r="C347" i="16"/>
  <c r="C348" i="16"/>
  <c r="C349" i="16"/>
  <c r="C350" i="16"/>
  <c r="C351" i="16"/>
  <c r="C352" i="16"/>
  <c r="C353" i="16"/>
  <c r="C354" i="16"/>
  <c r="C355" i="16"/>
  <c r="C356" i="16"/>
  <c r="C357" i="16"/>
  <c r="C358" i="16"/>
  <c r="C359" i="16"/>
  <c r="C360" i="16"/>
  <c r="C361" i="16"/>
  <c r="C362" i="16"/>
  <c r="C363" i="16"/>
  <c r="C364" i="16"/>
  <c r="C365" i="16"/>
  <c r="C366" i="16"/>
  <c r="C367" i="16"/>
  <c r="C368" i="16"/>
  <c r="C369" i="16"/>
  <c r="C370" i="16"/>
  <c r="C371" i="16"/>
  <c r="C372" i="16"/>
  <c r="C373" i="16"/>
  <c r="C374" i="16"/>
  <c r="C375" i="16"/>
  <c r="C376" i="16"/>
  <c r="C377" i="16"/>
  <c r="C378" i="16"/>
  <c r="C379" i="16"/>
  <c r="C380" i="16"/>
  <c r="C381" i="16"/>
  <c r="C382" i="16"/>
  <c r="C383" i="16"/>
  <c r="C384" i="16"/>
  <c r="C385" i="16"/>
  <c r="C386" i="16"/>
  <c r="C387" i="16"/>
  <c r="C388" i="16"/>
  <c r="C389" i="16"/>
  <c r="C390" i="16"/>
  <c r="C391" i="16"/>
  <c r="C392" i="16"/>
  <c r="C393" i="16"/>
  <c r="C394" i="16"/>
  <c r="C395" i="16"/>
  <c r="C396" i="16"/>
  <c r="C397" i="16"/>
  <c r="C398" i="16"/>
  <c r="C399" i="16"/>
  <c r="C400" i="16"/>
  <c r="C401" i="16"/>
  <c r="C402" i="16"/>
  <c r="C403" i="16"/>
  <c r="C404" i="16"/>
  <c r="C405" i="16"/>
  <c r="C406" i="16"/>
  <c r="C407" i="16"/>
  <c r="C408" i="16"/>
  <c r="C409" i="16"/>
  <c r="C410" i="16"/>
  <c r="C411" i="16"/>
  <c r="C412" i="16"/>
  <c r="C413" i="16"/>
  <c r="C414" i="16"/>
  <c r="C415" i="16"/>
  <c r="C416" i="16"/>
  <c r="C417" i="16"/>
  <c r="C418" i="16"/>
  <c r="C419" i="16"/>
  <c r="C420" i="16"/>
  <c r="C421" i="16"/>
  <c r="C422" i="16"/>
  <c r="C423" i="16"/>
  <c r="C424" i="16"/>
  <c r="C425" i="16"/>
  <c r="C426" i="16"/>
  <c r="C427" i="16"/>
  <c r="C428" i="16"/>
  <c r="C429" i="16"/>
  <c r="C430" i="16"/>
  <c r="C431" i="16"/>
  <c r="C432" i="16"/>
  <c r="C433" i="16"/>
  <c r="C434" i="16"/>
  <c r="C435" i="16"/>
  <c r="C436" i="16"/>
  <c r="C437" i="16"/>
  <c r="C438" i="16"/>
  <c r="C439" i="16"/>
  <c r="C440" i="16"/>
  <c r="C441" i="16"/>
  <c r="C442" i="16"/>
  <c r="C443" i="16"/>
  <c r="C444" i="16"/>
  <c r="C445" i="16"/>
  <c r="C446" i="16"/>
  <c r="C447" i="16"/>
  <c r="C448" i="16"/>
  <c r="C449" i="16"/>
  <c r="C450" i="16"/>
  <c r="C451" i="16"/>
  <c r="C452" i="16"/>
  <c r="C453" i="16"/>
  <c r="C454" i="16"/>
  <c r="C455" i="16"/>
  <c r="C456" i="16"/>
  <c r="C457" i="16"/>
  <c r="C458" i="16"/>
  <c r="C459" i="16"/>
  <c r="C460" i="16"/>
  <c r="C461" i="16"/>
  <c r="C462" i="16"/>
  <c r="C463" i="16"/>
  <c r="C464" i="16"/>
  <c r="C465" i="16"/>
  <c r="C466" i="16"/>
  <c r="C467" i="16"/>
  <c r="C468" i="16"/>
  <c r="C469" i="16"/>
  <c r="C470" i="16"/>
  <c r="C471" i="16"/>
  <c r="C472" i="16"/>
  <c r="C473" i="16"/>
  <c r="C474" i="16"/>
  <c r="C475" i="16"/>
  <c r="C476" i="16"/>
  <c r="C477" i="16"/>
  <c r="C478" i="16"/>
  <c r="C479" i="16"/>
  <c r="C480" i="16"/>
  <c r="C481" i="16"/>
  <c r="C482" i="16"/>
  <c r="C483" i="16"/>
  <c r="C484" i="16"/>
  <c r="C485" i="16"/>
  <c r="C486" i="16"/>
  <c r="C487" i="16"/>
  <c r="C488" i="16"/>
  <c r="C489" i="16"/>
  <c r="C490" i="16"/>
  <c r="C491" i="16"/>
  <c r="C492" i="16"/>
  <c r="C493" i="16"/>
  <c r="C494" i="16"/>
  <c r="C495" i="16"/>
  <c r="C496" i="16"/>
  <c r="C497" i="16"/>
  <c r="C498" i="16"/>
  <c r="C499" i="16"/>
  <c r="C500" i="16"/>
  <c r="C501" i="16"/>
  <c r="C502" i="16"/>
  <c r="C503" i="16"/>
  <c r="C504" i="16"/>
  <c r="C505" i="16"/>
  <c r="C506" i="16"/>
  <c r="C507" i="16"/>
  <c r="C508" i="16"/>
  <c r="C509" i="16"/>
  <c r="C510" i="16"/>
  <c r="C511" i="16"/>
  <c r="C512" i="16"/>
  <c r="C513" i="16"/>
  <c r="C514" i="16"/>
  <c r="C515" i="16"/>
  <c r="C516" i="16"/>
  <c r="C517" i="16"/>
  <c r="C518" i="16"/>
  <c r="C519" i="16"/>
  <c r="C520" i="16"/>
  <c r="C521" i="16"/>
  <c r="C522" i="16"/>
  <c r="C523" i="16"/>
  <c r="C524" i="16"/>
  <c r="C525" i="16"/>
  <c r="C526" i="16"/>
  <c r="C527" i="16"/>
  <c r="C528" i="16"/>
  <c r="C529" i="16"/>
  <c r="C530" i="16"/>
  <c r="C531" i="16"/>
  <c r="C532" i="16"/>
  <c r="C533" i="16"/>
  <c r="C534" i="16"/>
  <c r="C535" i="16"/>
  <c r="C536" i="16"/>
  <c r="C537" i="16"/>
  <c r="C538" i="16"/>
  <c r="C539" i="16"/>
  <c r="C540" i="16"/>
  <c r="C541" i="16"/>
  <c r="C542" i="16"/>
  <c r="C543" i="16"/>
  <c r="C544" i="16"/>
  <c r="C545" i="16"/>
  <c r="C546" i="16"/>
  <c r="C547" i="16"/>
  <c r="C548" i="16"/>
  <c r="C549" i="16"/>
  <c r="C550" i="16"/>
  <c r="C551" i="16"/>
  <c r="C552" i="16"/>
  <c r="C553" i="16"/>
  <c r="C554" i="16"/>
  <c r="C555" i="16"/>
  <c r="C556" i="16"/>
  <c r="C557" i="16"/>
  <c r="C558" i="16"/>
  <c r="C559" i="16"/>
  <c r="C560" i="16"/>
  <c r="C561" i="16"/>
  <c r="C562" i="16"/>
  <c r="C563" i="16"/>
  <c r="C564" i="16"/>
  <c r="C565" i="16"/>
  <c r="C566" i="16"/>
  <c r="C567" i="16"/>
  <c r="C568" i="16"/>
  <c r="C569" i="16"/>
  <c r="C570" i="16"/>
  <c r="C571" i="16"/>
  <c r="C572" i="16"/>
  <c r="C573" i="16"/>
  <c r="C574" i="16"/>
  <c r="C575" i="16"/>
  <c r="C576" i="16"/>
  <c r="C577" i="16"/>
  <c r="C578" i="16"/>
  <c r="C579" i="16"/>
  <c r="C580" i="16"/>
  <c r="C581" i="16"/>
  <c r="C582" i="16"/>
  <c r="C583" i="16"/>
  <c r="C584" i="16"/>
  <c r="C585" i="16"/>
  <c r="C586" i="16"/>
  <c r="C587" i="16"/>
  <c r="C588" i="16"/>
  <c r="C589" i="16"/>
  <c r="C590" i="16"/>
  <c r="C591" i="16"/>
  <c r="C592" i="16"/>
  <c r="C593" i="16"/>
  <c r="C594" i="16"/>
  <c r="C595" i="16"/>
  <c r="C596" i="16"/>
  <c r="C597" i="16"/>
  <c r="C598" i="16"/>
  <c r="C599" i="16"/>
  <c r="C600" i="16"/>
  <c r="C601" i="16"/>
  <c r="C602" i="16"/>
  <c r="C603" i="16"/>
  <c r="C604" i="16"/>
  <c r="C605" i="16"/>
  <c r="C606" i="16"/>
  <c r="C607" i="16"/>
  <c r="C608" i="16"/>
  <c r="C609" i="16"/>
  <c r="C610" i="16"/>
  <c r="C611" i="16"/>
  <c r="C612" i="16"/>
  <c r="C613" i="16"/>
  <c r="C614" i="16"/>
  <c r="C615" i="16"/>
  <c r="C616" i="16"/>
  <c r="C617" i="16"/>
  <c r="C618" i="16"/>
  <c r="C619" i="16"/>
  <c r="C620" i="16"/>
  <c r="C621" i="16"/>
  <c r="C622" i="16"/>
  <c r="C623" i="16"/>
  <c r="C624" i="16"/>
  <c r="C625" i="16"/>
  <c r="C626" i="16"/>
  <c r="C627" i="16"/>
  <c r="C628" i="16"/>
  <c r="C629" i="16"/>
  <c r="C630" i="16"/>
  <c r="C631" i="16"/>
  <c r="C632" i="16"/>
  <c r="C633" i="16"/>
  <c r="C634" i="16"/>
  <c r="C635" i="16"/>
  <c r="C636" i="16"/>
  <c r="C637" i="16"/>
  <c r="C638" i="16"/>
  <c r="C639" i="16"/>
  <c r="C640" i="16"/>
  <c r="C641" i="16"/>
  <c r="C642" i="16"/>
  <c r="C643" i="16"/>
  <c r="C644" i="16"/>
  <c r="C645" i="16"/>
  <c r="C646" i="16"/>
  <c r="C647" i="16"/>
  <c r="C648" i="16"/>
  <c r="C649" i="16"/>
  <c r="C650" i="16"/>
  <c r="C651" i="16"/>
  <c r="C652" i="16"/>
  <c r="C653" i="16"/>
  <c r="C654" i="16"/>
  <c r="C655" i="16"/>
  <c r="C656" i="16"/>
  <c r="C657" i="16"/>
  <c r="C658" i="16"/>
  <c r="C659" i="16"/>
  <c r="C660" i="16"/>
  <c r="C661" i="16"/>
  <c r="C662" i="16"/>
  <c r="C663" i="16"/>
  <c r="C664" i="16"/>
  <c r="C665" i="16"/>
  <c r="C666" i="16"/>
  <c r="C667" i="16"/>
  <c r="C668" i="16"/>
  <c r="C669" i="16"/>
  <c r="C670" i="16"/>
  <c r="C671" i="16"/>
  <c r="C672" i="16"/>
  <c r="C673" i="16"/>
  <c r="C674" i="16"/>
  <c r="C675" i="16"/>
  <c r="C676" i="16"/>
  <c r="C677" i="16"/>
  <c r="C678" i="16"/>
  <c r="C679" i="16"/>
  <c r="C680" i="16"/>
  <c r="C681" i="16"/>
  <c r="C682" i="16"/>
  <c r="C683" i="16"/>
  <c r="C684" i="16"/>
  <c r="C685" i="16"/>
  <c r="C686" i="16"/>
  <c r="C687" i="16"/>
  <c r="C688" i="16"/>
  <c r="C689" i="16"/>
  <c r="C690" i="16"/>
  <c r="C691" i="16"/>
  <c r="C692" i="16"/>
  <c r="C693" i="16"/>
  <c r="C694" i="16"/>
  <c r="C695" i="16"/>
  <c r="C696" i="16"/>
  <c r="C697" i="16"/>
  <c r="C698" i="16"/>
  <c r="C699" i="16"/>
  <c r="C700" i="16"/>
  <c r="C701" i="16"/>
  <c r="C702" i="16"/>
  <c r="C703" i="16"/>
  <c r="C704" i="16"/>
  <c r="C705" i="16"/>
  <c r="C706" i="16"/>
  <c r="C707" i="16"/>
  <c r="C708" i="16"/>
  <c r="C709" i="16"/>
  <c r="C710" i="16"/>
  <c r="C711" i="16"/>
  <c r="C712" i="16"/>
  <c r="C713" i="16"/>
  <c r="C714" i="16"/>
  <c r="C715" i="16"/>
  <c r="C716" i="16"/>
  <c r="C717" i="16"/>
  <c r="C718" i="16"/>
  <c r="C719" i="16"/>
  <c r="C720" i="16"/>
  <c r="C721" i="16"/>
  <c r="C722" i="16"/>
  <c r="C723" i="16"/>
  <c r="C724" i="16"/>
  <c r="C725" i="16"/>
  <c r="C726" i="16"/>
  <c r="C727" i="16"/>
  <c r="C728" i="16"/>
  <c r="C729" i="16"/>
  <c r="C730" i="16"/>
  <c r="C731" i="16"/>
  <c r="C732" i="16"/>
  <c r="C733" i="16"/>
  <c r="C734" i="16"/>
  <c r="C735" i="16"/>
  <c r="C736" i="16"/>
  <c r="C737" i="16"/>
  <c r="C738" i="16"/>
  <c r="C739" i="16"/>
  <c r="C740" i="16"/>
  <c r="C741" i="16"/>
  <c r="C742" i="16"/>
  <c r="C743" i="16"/>
  <c r="C744" i="16"/>
  <c r="C745" i="16"/>
  <c r="C746" i="16"/>
  <c r="C747" i="16"/>
  <c r="C748" i="16"/>
  <c r="C749" i="16"/>
  <c r="C750" i="16"/>
  <c r="C751" i="16"/>
  <c r="C752" i="16"/>
  <c r="C753" i="16"/>
  <c r="C754" i="16"/>
  <c r="C755" i="16"/>
  <c r="C756" i="16"/>
  <c r="C757" i="16"/>
  <c r="C758" i="16"/>
  <c r="C759" i="16"/>
  <c r="C760" i="16"/>
  <c r="C761" i="16"/>
  <c r="C762" i="16"/>
  <c r="C763" i="16"/>
  <c r="C764" i="16"/>
  <c r="C765" i="16"/>
  <c r="C766" i="16"/>
  <c r="C767" i="16"/>
  <c r="C768" i="16"/>
  <c r="C769" i="16"/>
  <c r="C770" i="16"/>
  <c r="C771" i="16"/>
  <c r="C772" i="16"/>
  <c r="C773" i="16"/>
  <c r="C774" i="16"/>
  <c r="C775" i="16"/>
  <c r="C776" i="16"/>
  <c r="C777" i="16"/>
  <c r="C778" i="16"/>
  <c r="C779" i="16"/>
  <c r="C780" i="16"/>
  <c r="C781" i="16"/>
  <c r="C782" i="16"/>
  <c r="C783" i="16"/>
  <c r="C784" i="16"/>
  <c r="C785" i="16"/>
  <c r="C786" i="16"/>
  <c r="C787" i="16"/>
  <c r="C788" i="16"/>
  <c r="C789" i="16"/>
  <c r="C790" i="16"/>
  <c r="C791" i="16"/>
  <c r="C792" i="16"/>
  <c r="C793" i="16"/>
  <c r="C794" i="16"/>
  <c r="C795" i="16"/>
  <c r="C796" i="16"/>
  <c r="C797" i="16"/>
  <c r="C798" i="16"/>
  <c r="C2" i="16"/>
  <c r="B4" i="16"/>
  <c r="B5" i="16"/>
  <c r="B6" i="16"/>
  <c r="B7" i="16"/>
  <c r="B8" i="16"/>
  <c r="B9" i="16"/>
  <c r="B10" i="16"/>
  <c r="B11" i="16"/>
  <c r="B12" i="16"/>
  <c r="B13" i="16"/>
  <c r="B14" i="16"/>
  <c r="B15" i="16"/>
  <c r="B16" i="16"/>
  <c r="B17" i="16"/>
  <c r="B18" i="16"/>
  <c r="B19" i="16"/>
  <c r="B20" i="16"/>
  <c r="B21" i="16"/>
  <c r="B22" i="16"/>
  <c r="B23" i="16"/>
  <c r="B24" i="16"/>
  <c r="B25" i="16"/>
  <c r="B26" i="16"/>
  <c r="B27" i="16"/>
  <c r="B28" i="16"/>
  <c r="B29" i="16"/>
  <c r="B30" i="16"/>
  <c r="B31" i="16"/>
  <c r="B32" i="16"/>
  <c r="B33" i="16"/>
  <c r="B34" i="16"/>
  <c r="B35" i="16"/>
  <c r="B36" i="16"/>
  <c r="B37" i="16"/>
  <c r="B38" i="16"/>
  <c r="B39" i="16"/>
  <c r="B40" i="16"/>
  <c r="B41" i="16"/>
  <c r="B42" i="16"/>
  <c r="B43" i="16"/>
  <c r="B44" i="16"/>
  <c r="B45" i="16"/>
  <c r="B46" i="16"/>
  <c r="B47" i="16"/>
  <c r="B48" i="16"/>
  <c r="B49" i="16"/>
  <c r="B50" i="16"/>
  <c r="B51" i="16"/>
  <c r="B52" i="16"/>
  <c r="B53" i="16"/>
  <c r="B54" i="16"/>
  <c r="B55" i="16"/>
  <c r="B56" i="16"/>
  <c r="B57" i="16"/>
  <c r="B58" i="16"/>
  <c r="B59" i="16"/>
  <c r="B60" i="16"/>
  <c r="B61" i="16"/>
  <c r="B62" i="16"/>
  <c r="B63" i="16"/>
  <c r="B64" i="16"/>
  <c r="B65" i="16"/>
  <c r="B66" i="16"/>
  <c r="B67" i="16"/>
  <c r="B68" i="16"/>
  <c r="B69" i="16"/>
  <c r="B70" i="16"/>
  <c r="B71" i="16"/>
  <c r="B72" i="16"/>
  <c r="B73" i="16"/>
  <c r="B74" i="16"/>
  <c r="B75" i="16"/>
  <c r="B76" i="16"/>
  <c r="B77" i="16"/>
  <c r="B78" i="16"/>
  <c r="B79" i="16"/>
  <c r="B80" i="16"/>
  <c r="B81" i="16"/>
  <c r="B82" i="16"/>
  <c r="B83" i="16"/>
  <c r="B84" i="16"/>
  <c r="B85" i="16"/>
  <c r="B86" i="16"/>
  <c r="B87" i="16"/>
  <c r="B88" i="16"/>
  <c r="B89" i="16"/>
  <c r="B90" i="16"/>
  <c r="B91" i="16"/>
  <c r="B92" i="16"/>
  <c r="B93" i="16"/>
  <c r="B94" i="16"/>
  <c r="B95" i="16"/>
  <c r="B96" i="16"/>
  <c r="B97" i="16"/>
  <c r="B98" i="16"/>
  <c r="B99" i="16"/>
  <c r="B100" i="16"/>
  <c r="B101" i="16"/>
  <c r="B102" i="16"/>
  <c r="B103" i="16"/>
  <c r="B104" i="16"/>
  <c r="B105" i="16"/>
  <c r="B106" i="16"/>
  <c r="B107" i="16"/>
  <c r="B108" i="16"/>
  <c r="B109" i="16"/>
  <c r="B110" i="16"/>
  <c r="B111" i="16"/>
  <c r="B112" i="16"/>
  <c r="B113" i="16"/>
  <c r="B114" i="16"/>
  <c r="B115" i="16"/>
  <c r="B116" i="16"/>
  <c r="B117" i="16"/>
  <c r="B118" i="16"/>
  <c r="B119" i="16"/>
  <c r="B120" i="16"/>
  <c r="B121" i="16"/>
  <c r="B122" i="16"/>
  <c r="B123" i="16"/>
  <c r="B124" i="16"/>
  <c r="B125" i="16"/>
  <c r="B126" i="16"/>
  <c r="B127" i="16"/>
  <c r="B128" i="16"/>
  <c r="B129" i="16"/>
  <c r="B130" i="16"/>
  <c r="B131" i="16"/>
  <c r="B132" i="16"/>
  <c r="B133" i="16"/>
  <c r="B134" i="16"/>
  <c r="B135" i="16"/>
  <c r="B136" i="16"/>
  <c r="B137" i="16"/>
  <c r="B138" i="16"/>
  <c r="B139" i="16"/>
  <c r="B140" i="16"/>
  <c r="B141" i="16"/>
  <c r="B142" i="16"/>
  <c r="B143" i="16"/>
  <c r="B144" i="16"/>
  <c r="B145" i="16"/>
  <c r="B146" i="16"/>
  <c r="B147" i="16"/>
  <c r="B148" i="16"/>
  <c r="B149" i="16"/>
  <c r="B150" i="16"/>
  <c r="B151" i="16"/>
  <c r="B152" i="16"/>
  <c r="B153" i="16"/>
  <c r="B154" i="16"/>
  <c r="B155" i="16"/>
  <c r="B156" i="16"/>
  <c r="B157" i="16"/>
  <c r="B158" i="16"/>
  <c r="B159" i="16"/>
  <c r="B160" i="16"/>
  <c r="B161" i="16"/>
  <c r="B162" i="16"/>
  <c r="B163" i="16"/>
  <c r="B164" i="16"/>
  <c r="B165" i="16"/>
  <c r="B166" i="16"/>
  <c r="B167" i="16"/>
  <c r="B168" i="16"/>
  <c r="B169" i="16"/>
  <c r="B170" i="16"/>
  <c r="B171" i="16"/>
  <c r="B172" i="16"/>
  <c r="B173" i="16"/>
  <c r="B174" i="16"/>
  <c r="B175" i="16"/>
  <c r="B176" i="16"/>
  <c r="B177" i="16"/>
  <c r="B178" i="16"/>
  <c r="B179" i="16"/>
  <c r="B180" i="16"/>
  <c r="B181" i="16"/>
  <c r="B182" i="16"/>
  <c r="B183" i="16"/>
  <c r="B184" i="16"/>
  <c r="B185" i="16"/>
  <c r="B186" i="16"/>
  <c r="B187" i="16"/>
  <c r="B188" i="16"/>
  <c r="B189" i="16"/>
  <c r="B190" i="16"/>
  <c r="B191" i="16"/>
  <c r="B192" i="16"/>
  <c r="B193" i="16"/>
  <c r="B194" i="16"/>
  <c r="B195" i="16"/>
  <c r="B196" i="16"/>
  <c r="B197" i="16"/>
  <c r="B198" i="16"/>
  <c r="B199" i="16"/>
  <c r="B200" i="16"/>
  <c r="B201" i="16"/>
  <c r="B202" i="16"/>
  <c r="B203" i="16"/>
  <c r="B204" i="16"/>
  <c r="B205" i="16"/>
  <c r="B206" i="16"/>
  <c r="B207" i="16"/>
  <c r="B208" i="16"/>
  <c r="B209" i="16"/>
  <c r="B210" i="16"/>
  <c r="B211" i="16"/>
  <c r="B212" i="16"/>
  <c r="B213" i="16"/>
  <c r="B214" i="16"/>
  <c r="B215" i="16"/>
  <c r="B216" i="16"/>
  <c r="B217" i="16"/>
  <c r="B218" i="16"/>
  <c r="B219" i="16"/>
  <c r="B220" i="16"/>
  <c r="B221" i="16"/>
  <c r="B222" i="16"/>
  <c r="B223" i="16"/>
  <c r="B224" i="16"/>
  <c r="B225" i="16"/>
  <c r="B226" i="16"/>
  <c r="B227" i="16"/>
  <c r="B228" i="16"/>
  <c r="B229" i="16"/>
  <c r="B230" i="16"/>
  <c r="B231" i="16"/>
  <c r="B232" i="16"/>
  <c r="B233" i="16"/>
  <c r="B234" i="16"/>
  <c r="B235" i="16"/>
  <c r="B236" i="16"/>
  <c r="B237" i="16"/>
  <c r="B238" i="16"/>
  <c r="B239" i="16"/>
  <c r="B240" i="16"/>
  <c r="B241" i="16"/>
  <c r="B242" i="16"/>
  <c r="B243" i="16"/>
  <c r="B244" i="16"/>
  <c r="B245" i="16"/>
  <c r="B246" i="16"/>
  <c r="B247" i="16"/>
  <c r="B248" i="16"/>
  <c r="B249" i="16"/>
  <c r="B250" i="16"/>
  <c r="B251" i="16"/>
  <c r="B252" i="16"/>
  <c r="B253" i="16"/>
  <c r="B254" i="16"/>
  <c r="B255" i="16"/>
  <c r="B256" i="16"/>
  <c r="B257" i="16"/>
  <c r="B258" i="16"/>
  <c r="B259" i="16"/>
  <c r="B260" i="16"/>
  <c r="B261" i="16"/>
  <c r="B262" i="16"/>
  <c r="B263" i="16"/>
  <c r="B264" i="16"/>
  <c r="B265" i="16"/>
  <c r="B266" i="16"/>
  <c r="B267" i="16"/>
  <c r="B268" i="16"/>
  <c r="B269" i="16"/>
  <c r="B270" i="16"/>
  <c r="B271" i="16"/>
  <c r="B272" i="16"/>
  <c r="B273" i="16"/>
  <c r="B274" i="16"/>
  <c r="B275" i="16"/>
  <c r="B276" i="16"/>
  <c r="B277" i="16"/>
  <c r="B278" i="16"/>
  <c r="B279" i="16"/>
  <c r="B280" i="16"/>
  <c r="B281" i="16"/>
  <c r="B282" i="16"/>
  <c r="B283" i="16"/>
  <c r="B284" i="16"/>
  <c r="B285" i="16"/>
  <c r="B286" i="16"/>
  <c r="B287" i="16"/>
  <c r="B288" i="16"/>
  <c r="B289" i="16"/>
  <c r="B290" i="16"/>
  <c r="B291" i="16"/>
  <c r="B292" i="16"/>
  <c r="B293" i="16"/>
  <c r="B294" i="16"/>
  <c r="B295" i="16"/>
  <c r="B296" i="16"/>
  <c r="B297" i="16"/>
  <c r="B298" i="16"/>
  <c r="B299" i="16"/>
  <c r="B300" i="16"/>
  <c r="B301" i="16"/>
  <c r="B302" i="16"/>
  <c r="B303" i="16"/>
  <c r="B304" i="16"/>
  <c r="B305" i="16"/>
  <c r="B306" i="16"/>
  <c r="B307" i="16"/>
  <c r="B308" i="16"/>
  <c r="B309" i="16"/>
  <c r="B310" i="16"/>
  <c r="B311" i="16"/>
  <c r="B312" i="16"/>
  <c r="B313" i="16"/>
  <c r="B314" i="16"/>
  <c r="B315" i="16"/>
  <c r="B316" i="16"/>
  <c r="B317" i="16"/>
  <c r="B318" i="16"/>
  <c r="B319" i="16"/>
  <c r="B320" i="16"/>
  <c r="B321" i="16"/>
  <c r="B322" i="16"/>
  <c r="B323" i="16"/>
  <c r="B324" i="16"/>
  <c r="B325" i="16"/>
  <c r="B326" i="16"/>
  <c r="B327" i="16"/>
  <c r="B328" i="16"/>
  <c r="B329" i="16"/>
  <c r="B330" i="16"/>
  <c r="B331" i="16"/>
  <c r="B332" i="16"/>
  <c r="B333" i="16"/>
  <c r="B334" i="16"/>
  <c r="B335" i="16"/>
  <c r="B336" i="16"/>
  <c r="B337" i="16"/>
  <c r="B338" i="16"/>
  <c r="B339" i="16"/>
  <c r="B340" i="16"/>
  <c r="B341" i="16"/>
  <c r="B342" i="16"/>
  <c r="B343" i="16"/>
  <c r="B344" i="16"/>
  <c r="B345" i="16"/>
  <c r="B346" i="16"/>
  <c r="B347" i="16"/>
  <c r="B348" i="16"/>
  <c r="B349" i="16"/>
  <c r="B350" i="16"/>
  <c r="B351" i="16"/>
  <c r="B352" i="16"/>
  <c r="B353" i="16"/>
  <c r="B354" i="16"/>
  <c r="B355" i="16"/>
  <c r="B356" i="16"/>
  <c r="B357" i="16"/>
  <c r="B358" i="16"/>
  <c r="B359" i="16"/>
  <c r="B360" i="16"/>
  <c r="B361" i="16"/>
  <c r="B362" i="16"/>
  <c r="B363" i="16"/>
  <c r="B364" i="16"/>
  <c r="B365" i="16"/>
  <c r="B366" i="16"/>
  <c r="B367" i="16"/>
  <c r="B368" i="16"/>
  <c r="B369" i="16"/>
  <c r="B370" i="16"/>
  <c r="B371" i="16"/>
  <c r="B372" i="16"/>
  <c r="B373" i="16"/>
  <c r="B374" i="16"/>
  <c r="B375" i="16"/>
  <c r="B376" i="16"/>
  <c r="B377" i="16"/>
  <c r="B378" i="16"/>
  <c r="B379" i="16"/>
  <c r="B380" i="16"/>
  <c r="B381" i="16"/>
  <c r="B382" i="16"/>
  <c r="B383" i="16"/>
  <c r="B384" i="16"/>
  <c r="B385" i="16"/>
  <c r="B386" i="16"/>
  <c r="B387" i="16"/>
  <c r="B388" i="16"/>
  <c r="B389" i="16"/>
  <c r="B390" i="16"/>
  <c r="B391" i="16"/>
  <c r="B392" i="16"/>
  <c r="B393" i="16"/>
  <c r="B394" i="16"/>
  <c r="B395" i="16"/>
  <c r="B396" i="16"/>
  <c r="B397" i="16"/>
  <c r="B398" i="16"/>
  <c r="B399" i="16"/>
  <c r="B400" i="16"/>
  <c r="B401" i="16"/>
  <c r="B402" i="16"/>
  <c r="B403" i="16"/>
  <c r="B404" i="16"/>
  <c r="B405" i="16"/>
  <c r="B406" i="16"/>
  <c r="B407" i="16"/>
  <c r="B408" i="16"/>
  <c r="B409" i="16"/>
  <c r="B410" i="16"/>
  <c r="B411" i="16"/>
  <c r="B412" i="16"/>
  <c r="B413" i="16"/>
  <c r="B414" i="16"/>
  <c r="B415" i="16"/>
  <c r="B416" i="16"/>
  <c r="B417" i="16"/>
  <c r="B418" i="16"/>
  <c r="B419" i="16"/>
  <c r="B420" i="16"/>
  <c r="B421" i="16"/>
  <c r="B422" i="16"/>
  <c r="B423" i="16"/>
  <c r="B424" i="16"/>
  <c r="B425" i="16"/>
  <c r="B426" i="16"/>
  <c r="B427" i="16"/>
  <c r="B428" i="16"/>
  <c r="B429" i="16"/>
  <c r="B430" i="16"/>
  <c r="B431" i="16"/>
  <c r="B432" i="16"/>
  <c r="B433" i="16"/>
  <c r="B434" i="16"/>
  <c r="B435" i="16"/>
  <c r="B436" i="16"/>
  <c r="B437" i="16"/>
  <c r="B438" i="16"/>
  <c r="B439" i="16"/>
  <c r="B440" i="16"/>
  <c r="B441" i="16"/>
  <c r="B442" i="16"/>
  <c r="B443" i="16"/>
  <c r="B444" i="16"/>
  <c r="B445" i="16"/>
  <c r="B446" i="16"/>
  <c r="B447" i="16"/>
  <c r="B448" i="16"/>
  <c r="B449" i="16"/>
  <c r="B450" i="16"/>
  <c r="B451" i="16"/>
  <c r="B452" i="16"/>
  <c r="B453" i="16"/>
  <c r="B454" i="16"/>
  <c r="B455" i="16"/>
  <c r="B456" i="16"/>
  <c r="B457" i="16"/>
  <c r="B458" i="16"/>
  <c r="B459" i="16"/>
  <c r="B460" i="16"/>
  <c r="B461" i="16"/>
  <c r="B462" i="16"/>
  <c r="B463" i="16"/>
  <c r="B464" i="16"/>
  <c r="B465" i="16"/>
  <c r="B466" i="16"/>
  <c r="B467" i="16"/>
  <c r="B468" i="16"/>
  <c r="B469" i="16"/>
  <c r="B470" i="16"/>
  <c r="B471" i="16"/>
  <c r="B472" i="16"/>
  <c r="B473" i="16"/>
  <c r="B474" i="16"/>
  <c r="B475" i="16"/>
  <c r="B476" i="16"/>
  <c r="B477" i="16"/>
  <c r="B478" i="16"/>
  <c r="B479" i="16"/>
  <c r="B480" i="16"/>
  <c r="B481" i="16"/>
  <c r="B482" i="16"/>
  <c r="B483" i="16"/>
  <c r="B484" i="16"/>
  <c r="B485" i="16"/>
  <c r="B486" i="16"/>
  <c r="B487" i="16"/>
  <c r="B488" i="16"/>
  <c r="B489" i="16"/>
  <c r="B490" i="16"/>
  <c r="B491" i="16"/>
  <c r="B492" i="16"/>
  <c r="B493" i="16"/>
  <c r="B494" i="16"/>
  <c r="B495" i="16"/>
  <c r="B496" i="16"/>
  <c r="B497" i="16"/>
  <c r="B498" i="16"/>
  <c r="B499" i="16"/>
  <c r="B500" i="16"/>
  <c r="B501" i="16"/>
  <c r="B502" i="16"/>
  <c r="B503" i="16"/>
  <c r="B504" i="16"/>
  <c r="B505" i="16"/>
  <c r="B506" i="16"/>
  <c r="B507" i="16"/>
  <c r="B508" i="16"/>
  <c r="B509" i="16"/>
  <c r="B510" i="16"/>
  <c r="B511" i="16"/>
  <c r="B512" i="16"/>
  <c r="B513" i="16"/>
  <c r="B514" i="16"/>
  <c r="B515" i="16"/>
  <c r="B516" i="16"/>
  <c r="B517" i="16"/>
  <c r="B518" i="16"/>
  <c r="B519" i="16"/>
  <c r="B520" i="16"/>
  <c r="B521" i="16"/>
  <c r="B522" i="16"/>
  <c r="B523" i="16"/>
  <c r="B524" i="16"/>
  <c r="B525" i="16"/>
  <c r="B526" i="16"/>
  <c r="B527" i="16"/>
  <c r="B528" i="16"/>
  <c r="B529" i="16"/>
  <c r="B530" i="16"/>
  <c r="B531" i="16"/>
  <c r="B532" i="16"/>
  <c r="B533" i="16"/>
  <c r="B534" i="16"/>
  <c r="B535" i="16"/>
  <c r="B536" i="16"/>
  <c r="B537" i="16"/>
  <c r="B538" i="16"/>
  <c r="B539" i="16"/>
  <c r="B540" i="16"/>
  <c r="B541" i="16"/>
  <c r="B542" i="16"/>
  <c r="B543" i="16"/>
  <c r="B544" i="16"/>
  <c r="B545" i="16"/>
  <c r="B546" i="16"/>
  <c r="B547" i="16"/>
  <c r="B548" i="16"/>
  <c r="B549" i="16"/>
  <c r="B550" i="16"/>
  <c r="B551" i="16"/>
  <c r="B552" i="16"/>
  <c r="B553" i="16"/>
  <c r="B554" i="16"/>
  <c r="B555" i="16"/>
  <c r="B556" i="16"/>
  <c r="B557" i="16"/>
  <c r="B558" i="16"/>
  <c r="B559" i="16"/>
  <c r="B560" i="16"/>
  <c r="B561" i="16"/>
  <c r="B562" i="16"/>
  <c r="B563" i="16"/>
  <c r="B564" i="16"/>
  <c r="B565" i="16"/>
  <c r="B566" i="16"/>
  <c r="B567" i="16"/>
  <c r="B568" i="16"/>
  <c r="B569" i="16"/>
  <c r="B570" i="16"/>
  <c r="B571" i="16"/>
  <c r="B572" i="16"/>
  <c r="B573" i="16"/>
  <c r="B574" i="16"/>
  <c r="B575" i="16"/>
  <c r="B576" i="16"/>
  <c r="B577" i="16"/>
  <c r="B578" i="16"/>
  <c r="B579" i="16"/>
  <c r="B580" i="16"/>
  <c r="B581" i="16"/>
  <c r="B582" i="16"/>
  <c r="B583" i="16"/>
  <c r="B584" i="16"/>
  <c r="B585" i="16"/>
  <c r="B586" i="16"/>
  <c r="B587" i="16"/>
  <c r="B588" i="16"/>
  <c r="B589" i="16"/>
  <c r="B590" i="16"/>
  <c r="B591" i="16"/>
  <c r="B592" i="16"/>
  <c r="B593" i="16"/>
  <c r="B594" i="16"/>
  <c r="B595" i="16"/>
  <c r="B596" i="16"/>
  <c r="B597" i="16"/>
  <c r="B598" i="16"/>
  <c r="B599" i="16"/>
  <c r="B600" i="16"/>
  <c r="B601" i="16"/>
  <c r="B602" i="16"/>
  <c r="B603" i="16"/>
  <c r="B604" i="16"/>
  <c r="B605" i="16"/>
  <c r="B606" i="16"/>
  <c r="B607" i="16"/>
  <c r="B608" i="16"/>
  <c r="B609" i="16"/>
  <c r="B610" i="16"/>
  <c r="B611" i="16"/>
  <c r="B612" i="16"/>
  <c r="B613" i="16"/>
  <c r="B614" i="16"/>
  <c r="B615" i="16"/>
  <c r="B616" i="16"/>
  <c r="B617" i="16"/>
  <c r="B618" i="16"/>
  <c r="B619" i="16"/>
  <c r="B620" i="16"/>
  <c r="B621" i="16"/>
  <c r="B622" i="16"/>
  <c r="B623" i="16"/>
  <c r="B624" i="16"/>
  <c r="B625" i="16"/>
  <c r="B626" i="16"/>
  <c r="B627" i="16"/>
  <c r="B628" i="16"/>
  <c r="B629" i="16"/>
  <c r="B630" i="16"/>
  <c r="B631" i="16"/>
  <c r="B632" i="16"/>
  <c r="B633" i="16"/>
  <c r="B634" i="16"/>
  <c r="B635" i="16"/>
  <c r="B636" i="16"/>
  <c r="B637" i="16"/>
  <c r="B638" i="16"/>
  <c r="B639" i="16"/>
  <c r="B640" i="16"/>
  <c r="B641" i="16"/>
  <c r="B642" i="16"/>
  <c r="B643" i="16"/>
  <c r="B644" i="16"/>
  <c r="B645" i="16"/>
  <c r="B646" i="16"/>
  <c r="B647" i="16"/>
  <c r="B648" i="16"/>
  <c r="B649" i="16"/>
  <c r="B650" i="16"/>
  <c r="B651" i="16"/>
  <c r="B652" i="16"/>
  <c r="B653" i="16"/>
  <c r="B654" i="16"/>
  <c r="B655" i="16"/>
  <c r="B656" i="16"/>
  <c r="B657" i="16"/>
  <c r="B658" i="16"/>
  <c r="B659" i="16"/>
  <c r="B660" i="16"/>
  <c r="B661" i="16"/>
  <c r="B662" i="16"/>
  <c r="B663" i="16"/>
  <c r="B664" i="16"/>
  <c r="B665" i="16"/>
  <c r="B666" i="16"/>
  <c r="B667" i="16"/>
  <c r="B668" i="16"/>
  <c r="B669" i="16"/>
  <c r="B670" i="16"/>
  <c r="B671" i="16"/>
  <c r="B672" i="16"/>
  <c r="B673" i="16"/>
  <c r="B674" i="16"/>
  <c r="B675" i="16"/>
  <c r="B676" i="16"/>
  <c r="B677" i="16"/>
  <c r="B678" i="16"/>
  <c r="B679" i="16"/>
  <c r="B680" i="16"/>
  <c r="B681" i="16"/>
  <c r="B682" i="16"/>
  <c r="B683" i="16"/>
  <c r="B684" i="16"/>
  <c r="B685" i="16"/>
  <c r="B686" i="16"/>
  <c r="B687" i="16"/>
  <c r="B688" i="16"/>
  <c r="B689" i="16"/>
  <c r="B690" i="16"/>
  <c r="B691" i="16"/>
  <c r="B692" i="16"/>
  <c r="B693" i="16"/>
  <c r="B694" i="16"/>
  <c r="B695" i="16"/>
  <c r="B696" i="16"/>
  <c r="B697" i="16"/>
  <c r="B698" i="16"/>
  <c r="B699" i="16"/>
  <c r="B700" i="16"/>
  <c r="B701" i="16"/>
  <c r="B702" i="16"/>
  <c r="B703" i="16"/>
  <c r="B704" i="16"/>
  <c r="B705" i="16"/>
  <c r="B706" i="16"/>
  <c r="B707" i="16"/>
  <c r="B708" i="16"/>
  <c r="B709" i="16"/>
  <c r="B710" i="16"/>
  <c r="B711" i="16"/>
  <c r="B712" i="16"/>
  <c r="B713" i="16"/>
  <c r="B714" i="16"/>
  <c r="B715" i="16"/>
  <c r="B716" i="16"/>
  <c r="B717" i="16"/>
  <c r="B718" i="16"/>
  <c r="B719" i="16"/>
  <c r="B720" i="16"/>
  <c r="B721" i="16"/>
  <c r="B722" i="16"/>
  <c r="B723" i="16"/>
  <c r="B724" i="16"/>
  <c r="B725" i="16"/>
  <c r="B726" i="16"/>
  <c r="B727" i="16"/>
  <c r="B728" i="16"/>
  <c r="B729" i="16"/>
  <c r="B730" i="16"/>
  <c r="B731" i="16"/>
  <c r="B732" i="16"/>
  <c r="B733" i="16"/>
  <c r="B734" i="16"/>
  <c r="B735" i="16"/>
  <c r="B736" i="16"/>
  <c r="B737" i="16"/>
  <c r="B738" i="16"/>
  <c r="B739" i="16"/>
  <c r="B740" i="16"/>
  <c r="B741" i="16"/>
  <c r="B742" i="16"/>
  <c r="B743" i="16"/>
  <c r="B744" i="16"/>
  <c r="B745" i="16"/>
  <c r="B746" i="16"/>
  <c r="B747" i="16"/>
  <c r="B748" i="16"/>
  <c r="B749" i="16"/>
  <c r="B750" i="16"/>
  <c r="B751" i="16"/>
  <c r="B752" i="16"/>
  <c r="B753" i="16"/>
  <c r="B754" i="16"/>
  <c r="B755" i="16"/>
  <c r="B756" i="16"/>
  <c r="B757" i="16"/>
  <c r="B758" i="16"/>
  <c r="B759" i="16"/>
  <c r="B760" i="16"/>
  <c r="B761" i="16"/>
  <c r="B762" i="16"/>
  <c r="B763" i="16"/>
  <c r="B764" i="16"/>
  <c r="B765" i="16"/>
  <c r="B766" i="16"/>
  <c r="B767" i="16"/>
  <c r="B768" i="16"/>
  <c r="B769" i="16"/>
  <c r="B770" i="16"/>
  <c r="B771" i="16"/>
  <c r="B772" i="16"/>
  <c r="B773" i="16"/>
  <c r="B774" i="16"/>
  <c r="B775" i="16"/>
  <c r="B776" i="16"/>
  <c r="B777" i="16"/>
  <c r="B778" i="16"/>
  <c r="B779" i="16"/>
  <c r="B780" i="16"/>
  <c r="B781" i="16"/>
  <c r="B782" i="16"/>
  <c r="B783" i="16"/>
  <c r="B784" i="16"/>
  <c r="B785" i="16"/>
  <c r="B786" i="16"/>
  <c r="B787" i="16"/>
  <c r="B788" i="16"/>
  <c r="B789" i="16"/>
  <c r="B790" i="16"/>
  <c r="B791" i="16"/>
  <c r="B792" i="16"/>
  <c r="B793" i="16"/>
  <c r="B794" i="16"/>
  <c r="B795" i="16"/>
  <c r="B796" i="16"/>
  <c r="B797" i="16"/>
  <c r="B798" i="16"/>
  <c r="B2" i="16"/>
  <c r="A4" i="16"/>
  <c r="A5" i="16"/>
  <c r="A6" i="16"/>
  <c r="Q6" i="16" s="1"/>
  <c r="A7" i="16"/>
  <c r="A8" i="16"/>
  <c r="A9" i="16"/>
  <c r="A10" i="16"/>
  <c r="N10" i="16" s="1"/>
  <c r="A11" i="16"/>
  <c r="A12" i="16"/>
  <c r="M12" i="16" s="1"/>
  <c r="A13" i="16"/>
  <c r="A14" i="16"/>
  <c r="A15" i="16"/>
  <c r="A16" i="16"/>
  <c r="A17" i="16"/>
  <c r="J17" i="16" s="1"/>
  <c r="A18" i="16"/>
  <c r="A19" i="16"/>
  <c r="A20" i="16"/>
  <c r="H20" i="16" s="1"/>
  <c r="A21" i="16"/>
  <c r="A22" i="16"/>
  <c r="A23" i="16"/>
  <c r="A24" i="16"/>
  <c r="A25" i="16"/>
  <c r="A26" i="16"/>
  <c r="Q26" i="16" s="1"/>
  <c r="A27" i="16"/>
  <c r="A28" i="16"/>
  <c r="M28" i="16" s="1"/>
  <c r="A29" i="16"/>
  <c r="A30" i="16"/>
  <c r="A31" i="16"/>
  <c r="A32" i="16"/>
  <c r="H32" i="16" s="1"/>
  <c r="A33" i="16"/>
  <c r="J33" i="16" s="1"/>
  <c r="A34" i="16"/>
  <c r="Q34" i="16" s="1"/>
  <c r="A35" i="16"/>
  <c r="A36" i="16"/>
  <c r="A37" i="16"/>
  <c r="A38" i="16"/>
  <c r="A39" i="16"/>
  <c r="A40" i="16"/>
  <c r="O40" i="16" s="1"/>
  <c r="A41" i="16"/>
  <c r="P41" i="16" s="1"/>
  <c r="A42" i="16"/>
  <c r="Q42" i="16" s="1"/>
  <c r="A43" i="16"/>
  <c r="A44" i="16"/>
  <c r="A45" i="16"/>
  <c r="A46" i="16"/>
  <c r="A47" i="16"/>
  <c r="A48" i="16"/>
  <c r="A49" i="16"/>
  <c r="J49" i="16" s="1"/>
  <c r="A50" i="16"/>
  <c r="Q50" i="16" s="1"/>
  <c r="A51" i="16"/>
  <c r="A52" i="16"/>
  <c r="J52" i="16" s="1"/>
  <c r="A53" i="16"/>
  <c r="A54" i="16"/>
  <c r="A55" i="16"/>
  <c r="A56" i="16"/>
  <c r="A57" i="16"/>
  <c r="A58" i="16"/>
  <c r="A59" i="16"/>
  <c r="A60" i="16"/>
  <c r="A61" i="16"/>
  <c r="A62" i="16"/>
  <c r="A63" i="16"/>
  <c r="A64" i="16"/>
  <c r="M64" i="16" s="1"/>
  <c r="A65" i="16"/>
  <c r="J65" i="16" s="1"/>
  <c r="A66" i="16"/>
  <c r="A67" i="16"/>
  <c r="A68" i="16"/>
  <c r="H68" i="16" s="1"/>
  <c r="A69" i="16"/>
  <c r="A70" i="16"/>
  <c r="A71" i="16"/>
  <c r="A72" i="16"/>
  <c r="A73" i="16"/>
  <c r="A74" i="16"/>
  <c r="A75" i="16"/>
  <c r="A76" i="16"/>
  <c r="A77" i="16"/>
  <c r="A78" i="16"/>
  <c r="A79" i="16"/>
  <c r="A80" i="16"/>
  <c r="A81" i="16"/>
  <c r="J81" i="16" s="1"/>
  <c r="A82" i="16"/>
  <c r="N82" i="16" s="1"/>
  <c r="A83" i="16"/>
  <c r="A84" i="16"/>
  <c r="H84" i="16" s="1"/>
  <c r="A85" i="16"/>
  <c r="A86" i="16"/>
  <c r="A87" i="16"/>
  <c r="A88" i="16"/>
  <c r="A89" i="16"/>
  <c r="A90" i="16"/>
  <c r="Q90" i="16" s="1"/>
  <c r="A91" i="16"/>
  <c r="A92" i="16"/>
  <c r="A93" i="16"/>
  <c r="A94" i="16"/>
  <c r="A95" i="16"/>
  <c r="A96" i="16"/>
  <c r="H96" i="16" s="1"/>
  <c r="A97" i="16"/>
  <c r="J97" i="16" s="1"/>
  <c r="A98" i="16"/>
  <c r="A99" i="16"/>
  <c r="A100" i="16"/>
  <c r="J100" i="16" s="1"/>
  <c r="A101" i="16"/>
  <c r="A102" i="16"/>
  <c r="A103" i="16"/>
  <c r="A104" i="16"/>
  <c r="A105" i="16"/>
  <c r="P105" i="16" s="1"/>
  <c r="A106" i="16"/>
  <c r="A107" i="16"/>
  <c r="A108" i="16"/>
  <c r="A109" i="16"/>
  <c r="A110" i="16"/>
  <c r="A111" i="16"/>
  <c r="A112" i="16"/>
  <c r="A113" i="16"/>
  <c r="J113" i="16" s="1"/>
  <c r="A114" i="16"/>
  <c r="A115" i="16"/>
  <c r="A116" i="16"/>
  <c r="H116" i="16" s="1"/>
  <c r="A117" i="16"/>
  <c r="A118" i="16"/>
  <c r="A119" i="16"/>
  <c r="A120" i="16"/>
  <c r="A121" i="16"/>
  <c r="A122" i="16"/>
  <c r="A123" i="16"/>
  <c r="A124" i="16"/>
  <c r="A125" i="16"/>
  <c r="Q125" i="16" s="1"/>
  <c r="A126" i="16"/>
  <c r="A127" i="16"/>
  <c r="A128" i="16"/>
  <c r="H128" i="16" s="1"/>
  <c r="A129" i="16"/>
  <c r="J129" i="16" s="1"/>
  <c r="A130" i="16"/>
  <c r="A131" i="16"/>
  <c r="A132" i="16"/>
  <c r="J132" i="16" s="1"/>
  <c r="A133" i="16"/>
  <c r="A134" i="16"/>
  <c r="A135" i="16"/>
  <c r="A136" i="16"/>
  <c r="A137" i="16"/>
  <c r="A138" i="16"/>
  <c r="A139" i="16"/>
  <c r="A140" i="16"/>
  <c r="P140" i="16" s="1"/>
  <c r="A141" i="16"/>
  <c r="A142" i="16"/>
  <c r="A143" i="16"/>
  <c r="A144" i="16"/>
  <c r="A145" i="16"/>
  <c r="J145" i="16" s="1"/>
  <c r="A146" i="16"/>
  <c r="N146" i="16" s="1"/>
  <c r="A147" i="16"/>
  <c r="A148" i="16"/>
  <c r="H148" i="16" s="1"/>
  <c r="A149" i="16"/>
  <c r="A150" i="16"/>
  <c r="Q150" i="16" s="1"/>
  <c r="A151" i="16"/>
  <c r="A152" i="16"/>
  <c r="A153" i="16"/>
  <c r="A154" i="16"/>
  <c r="A155" i="16"/>
  <c r="A156" i="16"/>
  <c r="A157" i="16"/>
  <c r="A158" i="16"/>
  <c r="A159" i="16"/>
  <c r="A160" i="16"/>
  <c r="H160" i="16" s="1"/>
  <c r="A161" i="16"/>
  <c r="J161" i="16" s="1"/>
  <c r="A162" i="16"/>
  <c r="A163" i="16"/>
  <c r="A164" i="16"/>
  <c r="H164" i="16" s="1"/>
  <c r="A165" i="16"/>
  <c r="A166" i="16"/>
  <c r="A167" i="16"/>
  <c r="A168" i="16"/>
  <c r="A169" i="16"/>
  <c r="A170" i="16"/>
  <c r="A171" i="16"/>
  <c r="A172" i="16"/>
  <c r="A173" i="16"/>
  <c r="A174" i="16"/>
  <c r="A175" i="16"/>
  <c r="A176" i="16"/>
  <c r="A177" i="16"/>
  <c r="J177" i="16" s="1"/>
  <c r="A178" i="16"/>
  <c r="A179" i="16"/>
  <c r="A180" i="16"/>
  <c r="H180" i="16" s="1"/>
  <c r="A181" i="16"/>
  <c r="A182" i="16"/>
  <c r="A183" i="16"/>
  <c r="A184" i="16"/>
  <c r="A185" i="16"/>
  <c r="A186" i="16"/>
  <c r="A187" i="16"/>
  <c r="A188" i="16"/>
  <c r="A189" i="16"/>
  <c r="Q189" i="16" s="1"/>
  <c r="A190" i="16"/>
  <c r="A191" i="16"/>
  <c r="A192" i="16"/>
  <c r="M192" i="16" s="1"/>
  <c r="A193" i="16"/>
  <c r="J193" i="16" s="1"/>
  <c r="A194" i="16"/>
  <c r="A195" i="16"/>
  <c r="A196" i="16"/>
  <c r="L196" i="16" s="1"/>
  <c r="A197" i="16"/>
  <c r="N197" i="16" s="1"/>
  <c r="A198" i="16"/>
  <c r="A199" i="16"/>
  <c r="A200" i="16"/>
  <c r="A201" i="16"/>
  <c r="A202" i="16"/>
  <c r="A203" i="16"/>
  <c r="A204" i="16"/>
  <c r="P204" i="16" s="1"/>
  <c r="A205" i="16"/>
  <c r="A206" i="16"/>
  <c r="A207" i="16"/>
  <c r="A208" i="16"/>
  <c r="A209" i="16"/>
  <c r="J209" i="16" s="1"/>
  <c r="A210" i="16"/>
  <c r="CJ210" i="16" s="1"/>
  <c r="A211" i="16"/>
  <c r="A212" i="16"/>
  <c r="H212" i="16" s="1"/>
  <c r="A213" i="16"/>
  <c r="A214" i="16"/>
  <c r="A215" i="16"/>
  <c r="A216" i="16"/>
  <c r="A217" i="16"/>
  <c r="A218" i="16"/>
  <c r="A219" i="16"/>
  <c r="A220" i="16"/>
  <c r="P220" i="16" s="1"/>
  <c r="A221" i="16"/>
  <c r="A222" i="16"/>
  <c r="A223" i="16"/>
  <c r="A224" i="16"/>
  <c r="M224" i="16" s="1"/>
  <c r="A225" i="16"/>
  <c r="J225" i="16" s="1"/>
  <c r="A226" i="16"/>
  <c r="A227" i="16"/>
  <c r="A228" i="16"/>
  <c r="J228" i="16" s="1"/>
  <c r="A229" i="16"/>
  <c r="A230" i="16"/>
  <c r="A231" i="16"/>
  <c r="A232" i="16"/>
  <c r="A233" i="16"/>
  <c r="A234" i="16"/>
  <c r="A235" i="16"/>
  <c r="A236" i="16"/>
  <c r="A237" i="16"/>
  <c r="A238" i="16"/>
  <c r="A239" i="16"/>
  <c r="A240" i="16"/>
  <c r="A241" i="16"/>
  <c r="J241" i="16" s="1"/>
  <c r="A242" i="16"/>
  <c r="A243" i="16"/>
  <c r="A244" i="16"/>
  <c r="H244" i="16" s="1"/>
  <c r="A245" i="16"/>
  <c r="A246" i="16"/>
  <c r="A247" i="16"/>
  <c r="A248" i="16"/>
  <c r="A249" i="16"/>
  <c r="A250" i="16"/>
  <c r="A251" i="16"/>
  <c r="A252" i="16"/>
  <c r="A253" i="16"/>
  <c r="A254" i="16"/>
  <c r="A255" i="16"/>
  <c r="A256" i="16"/>
  <c r="H256" i="16" s="1"/>
  <c r="A257" i="16"/>
  <c r="J257" i="16" s="1"/>
  <c r="A258" i="16"/>
  <c r="A259" i="16"/>
  <c r="A260" i="16"/>
  <c r="A261" i="16"/>
  <c r="A262" i="16"/>
  <c r="A263" i="16"/>
  <c r="A264" i="16"/>
  <c r="A265" i="16"/>
  <c r="A266" i="16"/>
  <c r="A267" i="16"/>
  <c r="A268" i="16"/>
  <c r="M268" i="16" s="1"/>
  <c r="A269" i="16"/>
  <c r="A270" i="16"/>
  <c r="A271" i="16"/>
  <c r="A272" i="16"/>
  <c r="A273" i="16"/>
  <c r="J273" i="16" s="1"/>
  <c r="A274" i="16"/>
  <c r="A275" i="16"/>
  <c r="A276" i="16"/>
  <c r="J276" i="16" s="1"/>
  <c r="A277" i="16"/>
  <c r="A278" i="16"/>
  <c r="A279" i="16"/>
  <c r="A280" i="16"/>
  <c r="A281" i="16"/>
  <c r="A282" i="16"/>
  <c r="A283" i="16"/>
  <c r="A284" i="16"/>
  <c r="M284" i="16" s="1"/>
  <c r="A285" i="16"/>
  <c r="A286" i="16"/>
  <c r="A287" i="16"/>
  <c r="A288" i="16"/>
  <c r="H288" i="16" s="1"/>
  <c r="A289" i="16"/>
  <c r="J289" i="16" s="1"/>
  <c r="A290" i="16"/>
  <c r="A291" i="16"/>
  <c r="A292" i="16"/>
  <c r="J292" i="16" s="1"/>
  <c r="A293" i="16"/>
  <c r="A294" i="16"/>
  <c r="A295" i="16"/>
  <c r="A296" i="16"/>
  <c r="A297" i="16"/>
  <c r="Q297" i="16" s="1"/>
  <c r="A298" i="16"/>
  <c r="A299" i="16"/>
  <c r="A300" i="16"/>
  <c r="A301" i="16"/>
  <c r="A302" i="16"/>
  <c r="A303" i="16"/>
  <c r="A304" i="16"/>
  <c r="A305" i="16"/>
  <c r="J305" i="16" s="1"/>
  <c r="A306" i="16"/>
  <c r="A307" i="16"/>
  <c r="A308" i="16"/>
  <c r="H308" i="16" s="1"/>
  <c r="A309" i="16"/>
  <c r="A310" i="16"/>
  <c r="A311" i="16"/>
  <c r="A312" i="16"/>
  <c r="A313" i="16"/>
  <c r="A314" i="16"/>
  <c r="A315" i="16"/>
  <c r="A316" i="16"/>
  <c r="A317" i="16"/>
  <c r="A318" i="16"/>
  <c r="A319" i="16"/>
  <c r="A320" i="16"/>
  <c r="M320" i="16" s="1"/>
  <c r="A321" i="16"/>
  <c r="J321" i="16" s="1"/>
  <c r="A322" i="16"/>
  <c r="A323" i="16"/>
  <c r="A324" i="16"/>
  <c r="A325" i="16"/>
  <c r="A326" i="16"/>
  <c r="A327" i="16"/>
  <c r="A328" i="16"/>
  <c r="A329" i="16"/>
  <c r="A330" i="16"/>
  <c r="A331" i="16"/>
  <c r="A332" i="16"/>
  <c r="P332" i="16" s="1"/>
  <c r="A333" i="16"/>
  <c r="A334" i="16"/>
  <c r="A335" i="16"/>
  <c r="A336" i="16"/>
  <c r="A337" i="16"/>
  <c r="J337" i="16" s="1"/>
  <c r="A338" i="16"/>
  <c r="A339" i="16"/>
  <c r="A340" i="16"/>
  <c r="A341" i="16"/>
  <c r="A342" i="16"/>
  <c r="A343" i="16"/>
  <c r="A344" i="16"/>
  <c r="A345" i="16"/>
  <c r="A346" i="16"/>
  <c r="A347" i="16"/>
  <c r="A348" i="16"/>
  <c r="A349" i="16"/>
  <c r="A350" i="16"/>
  <c r="A351" i="16"/>
  <c r="A352" i="16"/>
  <c r="M352" i="16" s="1"/>
  <c r="A353" i="16"/>
  <c r="J353" i="16" s="1"/>
  <c r="A354" i="16"/>
  <c r="A355" i="16"/>
  <c r="A356" i="16"/>
  <c r="J356" i="16" s="1"/>
  <c r="A357" i="16"/>
  <c r="A358" i="16"/>
  <c r="A359" i="16"/>
  <c r="A360" i="16"/>
  <c r="A361" i="16"/>
  <c r="Q361" i="16" s="1"/>
  <c r="A362" i="16"/>
  <c r="A363" i="16"/>
  <c r="A364" i="16"/>
  <c r="A365" i="16"/>
  <c r="A366" i="16"/>
  <c r="A367" i="16"/>
  <c r="A368" i="16"/>
  <c r="A369" i="16"/>
  <c r="J369" i="16" s="1"/>
  <c r="A370" i="16"/>
  <c r="A371" i="16"/>
  <c r="A372" i="16"/>
  <c r="H372" i="16" s="1"/>
  <c r="A373" i="16"/>
  <c r="A374" i="16"/>
  <c r="A375" i="16"/>
  <c r="A376" i="16"/>
  <c r="A377" i="16"/>
  <c r="A378" i="16"/>
  <c r="A379" i="16"/>
  <c r="A380" i="16"/>
  <c r="P380" i="16" s="1"/>
  <c r="A381" i="16"/>
  <c r="Q381" i="16" s="1"/>
  <c r="A382" i="16"/>
  <c r="A383" i="16"/>
  <c r="A384" i="16"/>
  <c r="H384" i="16" s="1"/>
  <c r="A385" i="16"/>
  <c r="J385" i="16" s="1"/>
  <c r="A386" i="16"/>
  <c r="A387" i="16"/>
  <c r="G387" i="16" s="1"/>
  <c r="A388" i="16"/>
  <c r="J388" i="16" s="1"/>
  <c r="A389" i="16"/>
  <c r="A390" i="16"/>
  <c r="A391" i="16"/>
  <c r="A392" i="16"/>
  <c r="A393" i="16"/>
  <c r="A394" i="16"/>
  <c r="A395" i="16"/>
  <c r="A396" i="16"/>
  <c r="A397" i="16"/>
  <c r="P397" i="16" s="1"/>
  <c r="A398" i="16"/>
  <c r="A399" i="16"/>
  <c r="G399" i="16" s="1"/>
  <c r="A400" i="16"/>
  <c r="A401" i="16"/>
  <c r="J401" i="16" s="1"/>
  <c r="A402" i="16"/>
  <c r="A403" i="16"/>
  <c r="A404" i="16"/>
  <c r="H404" i="16" s="1"/>
  <c r="A405" i="16"/>
  <c r="A406" i="16"/>
  <c r="A407" i="16"/>
  <c r="A408" i="16"/>
  <c r="A409" i="16"/>
  <c r="A410" i="16"/>
  <c r="A411" i="16"/>
  <c r="A412" i="16"/>
  <c r="M412" i="16" s="1"/>
  <c r="A413" i="16"/>
  <c r="A414" i="16"/>
  <c r="A415" i="16"/>
  <c r="G415" i="16" s="1"/>
  <c r="A416" i="16"/>
  <c r="M416" i="16" s="1"/>
  <c r="A417" i="16"/>
  <c r="J417" i="16" s="1"/>
  <c r="A418" i="16"/>
  <c r="A419" i="16"/>
  <c r="A420" i="16"/>
  <c r="A421" i="16"/>
  <c r="A422" i="16"/>
  <c r="A423" i="16"/>
  <c r="A424" i="16"/>
  <c r="A425" i="16"/>
  <c r="A426" i="16"/>
  <c r="A427" i="16"/>
  <c r="A428" i="16"/>
  <c r="P428" i="16" s="1"/>
  <c r="A429" i="16"/>
  <c r="A430" i="16"/>
  <c r="A431" i="16"/>
  <c r="G431" i="16" s="1"/>
  <c r="A432" i="16"/>
  <c r="A433" i="16"/>
  <c r="J433" i="16" s="1"/>
  <c r="A434" i="16"/>
  <c r="A435" i="16"/>
  <c r="A436" i="16"/>
  <c r="A437" i="16"/>
  <c r="A438" i="16"/>
  <c r="A439" i="16"/>
  <c r="G439" i="16" s="1"/>
  <c r="A440" i="16"/>
  <c r="A441" i="16"/>
  <c r="A442" i="16"/>
  <c r="A443" i="16"/>
  <c r="A444" i="16"/>
  <c r="P444" i="16" s="1"/>
  <c r="A445" i="16"/>
  <c r="Q445" i="16" s="1"/>
  <c r="A446" i="16"/>
  <c r="A447" i="16"/>
  <c r="A448" i="16"/>
  <c r="M448" i="16" s="1"/>
  <c r="A449" i="16"/>
  <c r="J449" i="16" s="1"/>
  <c r="A450" i="16"/>
  <c r="A451" i="16"/>
  <c r="G451" i="16" s="1"/>
  <c r="A452" i="16"/>
  <c r="A453" i="16"/>
  <c r="A454" i="16"/>
  <c r="A455" i="16"/>
  <c r="G455" i="16" s="1"/>
  <c r="A456" i="16"/>
  <c r="A457" i="16"/>
  <c r="A458" i="16"/>
  <c r="A459" i="16"/>
  <c r="A460" i="16"/>
  <c r="A461" i="16"/>
  <c r="P461" i="16" s="1"/>
  <c r="A462" i="16"/>
  <c r="A463" i="16"/>
  <c r="A464" i="16"/>
  <c r="A465" i="16"/>
  <c r="J465" i="16" s="1"/>
  <c r="A466" i="16"/>
  <c r="Q466" i="16" s="1"/>
  <c r="A467" i="16"/>
  <c r="A468" i="16"/>
  <c r="P468" i="16" s="1"/>
  <c r="A469" i="16"/>
  <c r="A470" i="16"/>
  <c r="A471" i="16"/>
  <c r="G471" i="16" s="1"/>
  <c r="A472" i="16"/>
  <c r="A473" i="16"/>
  <c r="A474" i="16"/>
  <c r="A475" i="16"/>
  <c r="A476" i="16"/>
  <c r="P476" i="16" s="1"/>
  <c r="A477" i="16"/>
  <c r="A478" i="16"/>
  <c r="A479" i="16"/>
  <c r="A480" i="16"/>
  <c r="M480" i="16" s="1"/>
  <c r="A481" i="16"/>
  <c r="J481" i="16" s="1"/>
  <c r="A482" i="16"/>
  <c r="A483" i="16"/>
  <c r="G483" i="16" s="1"/>
  <c r="A484" i="16"/>
  <c r="J484" i="16" s="1"/>
  <c r="A485" i="16"/>
  <c r="A486" i="16"/>
  <c r="A487" i="16"/>
  <c r="A488" i="16"/>
  <c r="A489" i="16"/>
  <c r="A490" i="16"/>
  <c r="A491" i="16"/>
  <c r="A492" i="16"/>
  <c r="P492" i="16" s="1"/>
  <c r="A493" i="16"/>
  <c r="A494" i="16"/>
  <c r="A495" i="16"/>
  <c r="A496" i="16"/>
  <c r="A497" i="16"/>
  <c r="J497" i="16" s="1"/>
  <c r="A498" i="16"/>
  <c r="A499" i="16"/>
  <c r="G499" i="16" s="1"/>
  <c r="A500" i="16"/>
  <c r="A501" i="16"/>
  <c r="A502" i="16"/>
  <c r="A503" i="16"/>
  <c r="A504" i="16"/>
  <c r="A505" i="16"/>
  <c r="A506" i="16"/>
  <c r="A507" i="16"/>
  <c r="A508" i="16"/>
  <c r="P508" i="16" s="1"/>
  <c r="A509" i="16"/>
  <c r="P509" i="16" s="1"/>
  <c r="A510" i="16"/>
  <c r="A511" i="16"/>
  <c r="G511" i="16" s="1"/>
  <c r="A512" i="16"/>
  <c r="H512" i="16" s="1"/>
  <c r="A513" i="16"/>
  <c r="J513" i="16" s="1"/>
  <c r="A514" i="16"/>
  <c r="A515" i="16"/>
  <c r="G515" i="16" s="1"/>
  <c r="A516" i="16"/>
  <c r="J516" i="16" s="1"/>
  <c r="A517" i="16"/>
  <c r="A518" i="16"/>
  <c r="A519" i="16"/>
  <c r="A520" i="16"/>
  <c r="A521" i="16"/>
  <c r="A522" i="16"/>
  <c r="A523" i="16"/>
  <c r="A524" i="16"/>
  <c r="M524" i="16" s="1"/>
  <c r="A525" i="16"/>
  <c r="P525" i="16" s="1"/>
  <c r="A526" i="16"/>
  <c r="A527" i="16"/>
  <c r="A528" i="16"/>
  <c r="A529" i="16"/>
  <c r="J529" i="16" s="1"/>
  <c r="A530" i="16"/>
  <c r="A531" i="16"/>
  <c r="G531" i="16" s="1"/>
  <c r="A532" i="16"/>
  <c r="P532" i="16" s="1"/>
  <c r="A533" i="16"/>
  <c r="A534" i="16"/>
  <c r="A535" i="16"/>
  <c r="A536" i="16"/>
  <c r="A537" i="16"/>
  <c r="A538" i="16"/>
  <c r="A539" i="16"/>
  <c r="A540" i="16"/>
  <c r="M540" i="16" s="1"/>
  <c r="A541" i="16"/>
  <c r="A542" i="16"/>
  <c r="A543" i="16"/>
  <c r="A544" i="16"/>
  <c r="H544" i="16" s="1"/>
  <c r="A545" i="16"/>
  <c r="J545" i="16" s="1"/>
  <c r="A546" i="16"/>
  <c r="A547" i="16"/>
  <c r="A548" i="16"/>
  <c r="P548" i="16" s="1"/>
  <c r="A549" i="16"/>
  <c r="A550" i="16"/>
  <c r="A551" i="16"/>
  <c r="A552" i="16"/>
  <c r="A553" i="16"/>
  <c r="Q553" i="16" s="1"/>
  <c r="A554" i="16"/>
  <c r="A555" i="16"/>
  <c r="A556" i="16"/>
  <c r="P556" i="16" s="1"/>
  <c r="A557" i="16"/>
  <c r="A558" i="16"/>
  <c r="A559" i="16"/>
  <c r="A560" i="16"/>
  <c r="A561" i="16"/>
  <c r="J561" i="16" s="1"/>
  <c r="A562" i="16"/>
  <c r="A563" i="16"/>
  <c r="A564" i="16"/>
  <c r="A565" i="16"/>
  <c r="A566" i="16"/>
  <c r="A567" i="16"/>
  <c r="G567" i="16" s="1"/>
  <c r="A568" i="16"/>
  <c r="A569" i="16"/>
  <c r="A570" i="16"/>
  <c r="A571" i="16"/>
  <c r="A572" i="16"/>
  <c r="A573" i="16"/>
  <c r="P573" i="16" s="1"/>
  <c r="A574" i="16"/>
  <c r="A575" i="16"/>
  <c r="A576" i="16"/>
  <c r="M576" i="16" s="1"/>
  <c r="A577" i="16"/>
  <c r="J577" i="16" s="1"/>
  <c r="A578" i="16"/>
  <c r="A579" i="16"/>
  <c r="A580" i="16"/>
  <c r="A581" i="16"/>
  <c r="A582" i="16"/>
  <c r="A583" i="16"/>
  <c r="G583" i="16" s="1"/>
  <c r="A584" i="16"/>
  <c r="A585" i="16"/>
  <c r="CR585" i="16" s="1"/>
  <c r="A586" i="16"/>
  <c r="A587" i="16"/>
  <c r="A588" i="16"/>
  <c r="R588" i="16" s="1"/>
  <c r="A589" i="16"/>
  <c r="P589" i="16" s="1"/>
  <c r="A590" i="16"/>
  <c r="A591" i="16"/>
  <c r="A592" i="16"/>
  <c r="A593" i="16"/>
  <c r="J593" i="16" s="1"/>
  <c r="A594" i="16"/>
  <c r="A595" i="16"/>
  <c r="G595" i="16" s="1"/>
  <c r="A596" i="16"/>
  <c r="A597" i="16"/>
  <c r="A598" i="16"/>
  <c r="A599" i="16"/>
  <c r="A600" i="16"/>
  <c r="A601" i="16"/>
  <c r="Q601" i="16" s="1"/>
  <c r="A602" i="16"/>
  <c r="A603" i="16"/>
  <c r="A604" i="16"/>
  <c r="A605" i="16"/>
  <c r="A606" i="16"/>
  <c r="A607" i="16"/>
  <c r="A608" i="16"/>
  <c r="A609" i="16"/>
  <c r="J609" i="16" s="1"/>
  <c r="A610" i="16"/>
  <c r="A611" i="16"/>
  <c r="G611" i="16" s="1"/>
  <c r="A612" i="16"/>
  <c r="P612" i="16" s="1"/>
  <c r="A613" i="16"/>
  <c r="A614" i="16"/>
  <c r="A615" i="16"/>
  <c r="A616" i="16"/>
  <c r="A617" i="16"/>
  <c r="Q617" i="16" s="1"/>
  <c r="A618" i="16"/>
  <c r="A619" i="16"/>
  <c r="A620" i="16"/>
  <c r="P620" i="16" s="1"/>
  <c r="A621" i="16"/>
  <c r="A622" i="16"/>
  <c r="A623" i="16"/>
  <c r="G623" i="16" s="1"/>
  <c r="A624" i="16"/>
  <c r="A625" i="16"/>
  <c r="J625" i="16" s="1"/>
  <c r="A626" i="16"/>
  <c r="A627" i="16"/>
  <c r="A628" i="16"/>
  <c r="H628" i="16" s="1"/>
  <c r="A629" i="16"/>
  <c r="A630" i="16"/>
  <c r="A631" i="16"/>
  <c r="G631" i="16" s="1"/>
  <c r="A632" i="16"/>
  <c r="BL632" i="16" s="1"/>
  <c r="A633" i="16"/>
  <c r="A634" i="16"/>
  <c r="A635" i="16"/>
  <c r="A636" i="16"/>
  <c r="A637" i="16"/>
  <c r="P637" i="16" s="1"/>
  <c r="A638" i="16"/>
  <c r="A639" i="16"/>
  <c r="A640" i="16"/>
  <c r="H640" i="16" s="1"/>
  <c r="A641" i="16"/>
  <c r="J641" i="16" s="1"/>
  <c r="A642" i="16"/>
  <c r="A643" i="16"/>
  <c r="A644" i="16"/>
  <c r="J644" i="16" s="1"/>
  <c r="A645" i="16"/>
  <c r="A646" i="16"/>
  <c r="A647" i="16"/>
  <c r="G647" i="16" s="1"/>
  <c r="A648" i="16"/>
  <c r="A649" i="16"/>
  <c r="A650" i="16"/>
  <c r="A651" i="16"/>
  <c r="A652" i="16"/>
  <c r="A653" i="16"/>
  <c r="P653" i="16" s="1"/>
  <c r="A654" i="16"/>
  <c r="A655" i="16"/>
  <c r="A656" i="16"/>
  <c r="A657" i="16"/>
  <c r="J657" i="16" s="1"/>
  <c r="A658" i="16"/>
  <c r="A659" i="16"/>
  <c r="G659" i="16" s="1"/>
  <c r="A660" i="16"/>
  <c r="P660" i="16" s="1"/>
  <c r="A661" i="16"/>
  <c r="A662" i="16"/>
  <c r="A663" i="16"/>
  <c r="A664" i="16"/>
  <c r="A665" i="16"/>
  <c r="Q665" i="16" s="1"/>
  <c r="A666" i="16"/>
  <c r="A667" i="16"/>
  <c r="A668" i="16"/>
  <c r="M668" i="16" s="1"/>
  <c r="A669" i="16"/>
  <c r="A670" i="16"/>
  <c r="A671" i="16"/>
  <c r="A672" i="16"/>
  <c r="H672" i="16" s="1"/>
  <c r="A673" i="16"/>
  <c r="J673" i="16" s="1"/>
  <c r="A674" i="16"/>
  <c r="A675" i="16"/>
  <c r="G675" i="16" s="1"/>
  <c r="A676" i="16"/>
  <c r="J676" i="16" s="1"/>
  <c r="A677" i="16"/>
  <c r="A678" i="16"/>
  <c r="A679" i="16"/>
  <c r="G679" i="16" s="1"/>
  <c r="A680" i="16"/>
  <c r="A681" i="16"/>
  <c r="Q681" i="16" s="1"/>
  <c r="A682" i="16"/>
  <c r="A683" i="16"/>
  <c r="A684" i="16"/>
  <c r="P684" i="16" s="1"/>
  <c r="A685" i="16"/>
  <c r="A686" i="16"/>
  <c r="A687" i="16"/>
  <c r="G687" i="16" s="1"/>
  <c r="A688" i="16"/>
  <c r="A689" i="16"/>
  <c r="J689" i="16" s="1"/>
  <c r="A690" i="16"/>
  <c r="A691" i="16"/>
  <c r="A692" i="16"/>
  <c r="A693" i="16"/>
  <c r="A694" i="16"/>
  <c r="A695" i="16"/>
  <c r="G695" i="16" s="1"/>
  <c r="A696" i="16"/>
  <c r="BR696" i="16" s="1"/>
  <c r="A697" i="16"/>
  <c r="A698" i="16"/>
  <c r="A699" i="16"/>
  <c r="A700" i="16"/>
  <c r="P700" i="16" s="1"/>
  <c r="A701" i="16"/>
  <c r="P701" i="16" s="1"/>
  <c r="A702" i="16"/>
  <c r="A703" i="16"/>
  <c r="G703" i="16" s="1"/>
  <c r="A704" i="16"/>
  <c r="M704" i="16" s="1"/>
  <c r="A705" i="16"/>
  <c r="J705" i="16" s="1"/>
  <c r="A706" i="16"/>
  <c r="A707" i="16"/>
  <c r="G707" i="16" s="1"/>
  <c r="A708" i="16"/>
  <c r="A709" i="16"/>
  <c r="A710" i="16"/>
  <c r="A711" i="16"/>
  <c r="A712" i="16"/>
  <c r="A713" i="16"/>
  <c r="A714" i="16"/>
  <c r="A715" i="16"/>
  <c r="A716" i="16"/>
  <c r="CD716" i="16" s="1"/>
  <c r="A717" i="16"/>
  <c r="P717" i="16" s="1"/>
  <c r="A718" i="16"/>
  <c r="A719" i="16"/>
  <c r="A720" i="16"/>
  <c r="A721" i="16"/>
  <c r="J721" i="16" s="1"/>
  <c r="A722" i="16"/>
  <c r="A723" i="16"/>
  <c r="G723" i="16" s="1"/>
  <c r="A724" i="16"/>
  <c r="P724" i="16" s="1"/>
  <c r="A725" i="16"/>
  <c r="A726" i="16"/>
  <c r="A727" i="16"/>
  <c r="A728" i="16"/>
  <c r="A729" i="16"/>
  <c r="Q729" i="16" s="1"/>
  <c r="A730" i="16"/>
  <c r="A731" i="16"/>
  <c r="A732" i="16"/>
  <c r="A733" i="16"/>
  <c r="CL733" i="16" s="1"/>
  <c r="A734" i="16"/>
  <c r="A735" i="16"/>
  <c r="A736" i="16"/>
  <c r="M736" i="16" s="1"/>
  <c r="A737" i="16"/>
  <c r="J737" i="16" s="1"/>
  <c r="A738" i="16"/>
  <c r="A739" i="16"/>
  <c r="G739" i="16" s="1"/>
  <c r="A740" i="16"/>
  <c r="P740" i="16" s="1"/>
  <c r="A741" i="16"/>
  <c r="CT741" i="16" s="1"/>
  <c r="A742" i="16"/>
  <c r="A743" i="16"/>
  <c r="A744" i="16"/>
  <c r="A745" i="16"/>
  <c r="Q745" i="16" s="1"/>
  <c r="A746" i="16"/>
  <c r="A747" i="16"/>
  <c r="A748" i="16"/>
  <c r="P748" i="16" s="1"/>
  <c r="A749" i="16"/>
  <c r="A750" i="16"/>
  <c r="A751" i="16"/>
  <c r="A752" i="16"/>
  <c r="A753" i="16"/>
  <c r="J753" i="16" s="1"/>
  <c r="A754" i="16"/>
  <c r="A755" i="16"/>
  <c r="A756" i="16"/>
  <c r="J756" i="16" s="1"/>
  <c r="A757" i="16"/>
  <c r="BN757" i="16" s="1"/>
  <c r="A758" i="16"/>
  <c r="A759" i="16"/>
  <c r="G759" i="16" s="1"/>
  <c r="A760" i="16"/>
  <c r="A761" i="16"/>
  <c r="A762" i="16"/>
  <c r="A763" i="16"/>
  <c r="A764" i="16"/>
  <c r="P764" i="16" s="1"/>
  <c r="A765" i="16"/>
  <c r="P765" i="16" s="1"/>
  <c r="A766" i="16"/>
  <c r="A767" i="16"/>
  <c r="A768" i="16"/>
  <c r="M768" i="16" s="1"/>
  <c r="A769" i="16"/>
  <c r="J769" i="16" s="1"/>
  <c r="A770" i="16"/>
  <c r="A771" i="16"/>
  <c r="A772" i="16"/>
  <c r="J772" i="16" s="1"/>
  <c r="A773" i="16"/>
  <c r="BV773" i="16" s="1"/>
  <c r="A774" i="16"/>
  <c r="A775" i="16"/>
  <c r="G775" i="16" s="1"/>
  <c r="A776" i="16"/>
  <c r="A777" i="16"/>
  <c r="A778" i="16"/>
  <c r="A779" i="16"/>
  <c r="A780" i="16"/>
  <c r="M780" i="16" s="1"/>
  <c r="A781" i="16"/>
  <c r="CT781" i="16" s="1"/>
  <c r="A782" i="16"/>
  <c r="A783" i="16"/>
  <c r="A784" i="16"/>
  <c r="BQ784" i="16" s="1"/>
  <c r="A785" i="16"/>
  <c r="J785" i="16" s="1"/>
  <c r="A786" i="16"/>
  <c r="A787" i="16"/>
  <c r="G787" i="16" s="1"/>
  <c r="A788" i="16"/>
  <c r="A789" i="16"/>
  <c r="CU789" i="16" s="1"/>
  <c r="A790" i="16"/>
  <c r="A791" i="16"/>
  <c r="G791" i="16" s="1"/>
  <c r="A792" i="16"/>
  <c r="A793" i="16"/>
  <c r="Q793" i="16" s="1"/>
  <c r="A794" i="16"/>
  <c r="A795" i="16"/>
  <c r="A796" i="16"/>
  <c r="AO796" i="16" s="1"/>
  <c r="A797" i="16"/>
  <c r="AP797" i="16" s="1"/>
  <c r="A798" i="16"/>
  <c r="A2" i="16"/>
  <c r="AT788" i="16" l="1"/>
  <c r="AO788" i="16"/>
  <c r="BE788" i="16"/>
  <c r="BU788" i="16"/>
  <c r="CK788" i="16"/>
  <c r="AP788" i="16"/>
  <c r="BF788" i="16"/>
  <c r="BV788" i="16"/>
  <c r="CL788" i="16"/>
  <c r="L788" i="16"/>
  <c r="AX788" i="16"/>
  <c r="CD788" i="16"/>
  <c r="M788" i="16"/>
  <c r="BM788" i="16"/>
  <c r="CS788" i="16"/>
  <c r="R788" i="16"/>
  <c r="AW788" i="16"/>
  <c r="BN788" i="16"/>
  <c r="CC788" i="16"/>
  <c r="AP776" i="16"/>
  <c r="BA776" i="16"/>
  <c r="BQ776" i="16"/>
  <c r="CG776" i="16"/>
  <c r="CW776" i="16"/>
  <c r="BB776" i="16"/>
  <c r="BR776" i="16"/>
  <c r="CH776" i="16"/>
  <c r="CX776" i="16"/>
  <c r="AT776" i="16"/>
  <c r="BZ776" i="16"/>
  <c r="O776" i="16"/>
  <c r="P776" i="16"/>
  <c r="H776" i="16"/>
  <c r="BI776" i="16"/>
  <c r="CO776" i="16"/>
  <c r="M776" i="16"/>
  <c r="J776" i="16"/>
  <c r="BJ776" i="16"/>
  <c r="CP776" i="16"/>
  <c r="AS776" i="16"/>
  <c r="BY776" i="16"/>
  <c r="AP760" i="16"/>
  <c r="AS760" i="16"/>
  <c r="BI760" i="16"/>
  <c r="BY760" i="16"/>
  <c r="CO760" i="16"/>
  <c r="AT760" i="16"/>
  <c r="BJ760" i="16"/>
  <c r="BZ760" i="16"/>
  <c r="CP760" i="16"/>
  <c r="O760" i="16"/>
  <c r="BR760" i="16"/>
  <c r="CX760" i="16"/>
  <c r="P760" i="16"/>
  <c r="H760" i="16"/>
  <c r="BA760" i="16"/>
  <c r="CG760" i="16"/>
  <c r="M760" i="16"/>
  <c r="J760" i="16"/>
  <c r="BB760" i="16"/>
  <c r="CH760" i="16"/>
  <c r="BQ760" i="16"/>
  <c r="AP744" i="16"/>
  <c r="AS744" i="16"/>
  <c r="BI744" i="16"/>
  <c r="BY744" i="16"/>
  <c r="CO744" i="16"/>
  <c r="BA744" i="16"/>
  <c r="BR744" i="16"/>
  <c r="CP744" i="16"/>
  <c r="BB744" i="16"/>
  <c r="BZ744" i="16"/>
  <c r="CW744" i="16"/>
  <c r="BQ744" i="16"/>
  <c r="CG744" i="16"/>
  <c r="P744" i="16"/>
  <c r="H744" i="16"/>
  <c r="CH744" i="16"/>
  <c r="M744" i="16"/>
  <c r="J744" i="16"/>
  <c r="AT744" i="16"/>
  <c r="CX744" i="16"/>
  <c r="BJ744" i="16"/>
  <c r="O744" i="16"/>
  <c r="AT732" i="16"/>
  <c r="AW732" i="16"/>
  <c r="BM732" i="16"/>
  <c r="CC732" i="16"/>
  <c r="CS732" i="16"/>
  <c r="AX732" i="16"/>
  <c r="BN732" i="16"/>
  <c r="CD732" i="16"/>
  <c r="CT732" i="16"/>
  <c r="AO732" i="16"/>
  <c r="BU732" i="16"/>
  <c r="AP732" i="16"/>
  <c r="BV732" i="16"/>
  <c r="R732" i="16"/>
  <c r="BF732" i="16"/>
  <c r="CK732" i="16"/>
  <c r="CL732" i="16"/>
  <c r="H732" i="16"/>
  <c r="L732" i="16"/>
  <c r="BE732" i="16"/>
  <c r="AP720" i="16"/>
  <c r="AS720" i="16"/>
  <c r="BI720" i="16"/>
  <c r="BY720" i="16"/>
  <c r="CO720" i="16"/>
  <c r="AT720" i="16"/>
  <c r="BJ720" i="16"/>
  <c r="BZ720" i="16"/>
  <c r="CP720" i="16"/>
  <c r="BQ720" i="16"/>
  <c r="CW720" i="16"/>
  <c r="O720" i="16"/>
  <c r="BR720" i="16"/>
  <c r="CX720" i="16"/>
  <c r="CH720" i="16"/>
  <c r="BA720" i="16"/>
  <c r="P720" i="16"/>
  <c r="BB720" i="16"/>
  <c r="J720" i="16"/>
  <c r="CG720" i="16"/>
  <c r="AT708" i="16"/>
  <c r="AX708" i="16"/>
  <c r="BN708" i="16"/>
  <c r="CD708" i="16"/>
  <c r="CT708" i="16"/>
  <c r="AO708" i="16"/>
  <c r="BE708" i="16"/>
  <c r="BU708" i="16"/>
  <c r="CK708" i="16"/>
  <c r="BF708" i="16"/>
  <c r="CL708" i="16"/>
  <c r="BM708" i="16"/>
  <c r="CS708" i="16"/>
  <c r="AW708" i="16"/>
  <c r="CC708" i="16"/>
  <c r="M708" i="16"/>
  <c r="R708" i="16"/>
  <c r="AP708" i="16"/>
  <c r="AT692" i="16"/>
  <c r="AP692" i="16"/>
  <c r="BF692" i="16"/>
  <c r="BV692" i="16"/>
  <c r="CL692" i="16"/>
  <c r="AW692" i="16"/>
  <c r="BM692" i="16"/>
  <c r="CC692" i="16"/>
  <c r="CS692" i="16"/>
  <c r="AX692" i="16"/>
  <c r="CD692" i="16"/>
  <c r="BE692" i="16"/>
  <c r="CK692" i="16"/>
  <c r="L692" i="16"/>
  <c r="BN692" i="16"/>
  <c r="AO692" i="16"/>
  <c r="R692" i="16"/>
  <c r="M692" i="16"/>
  <c r="BU692" i="16"/>
  <c r="CT692" i="16"/>
  <c r="AN680" i="16"/>
  <c r="BL680" i="16"/>
  <c r="CR680" i="16"/>
  <c r="AU680" i="16"/>
  <c r="CA680" i="16"/>
  <c r="AV680" i="16"/>
  <c r="BK680" i="16"/>
  <c r="CB680" i="16"/>
  <c r="CQ680" i="16"/>
  <c r="P680" i="16"/>
  <c r="H680" i="16"/>
  <c r="M680" i="16"/>
  <c r="J680" i="16"/>
  <c r="AN664" i="16"/>
  <c r="BK664" i="16"/>
  <c r="CQ664" i="16"/>
  <c r="BL664" i="16"/>
  <c r="CR664" i="16"/>
  <c r="AU664" i="16"/>
  <c r="AV664" i="16"/>
  <c r="O664" i="16"/>
  <c r="CA664" i="16"/>
  <c r="P664" i="16"/>
  <c r="H664" i="16"/>
  <c r="M664" i="16"/>
  <c r="J664" i="16"/>
  <c r="CB664" i="16"/>
  <c r="AR652" i="16"/>
  <c r="AZ652" i="16"/>
  <c r="CF652" i="16"/>
  <c r="BO652" i="16"/>
  <c r="CU652" i="16"/>
  <c r="BP652" i="16"/>
  <c r="L652" i="16"/>
  <c r="CE652" i="16"/>
  <c r="R652" i="16"/>
  <c r="H652" i="16"/>
  <c r="AY652" i="16"/>
  <c r="CV652" i="16"/>
  <c r="AR636" i="16"/>
  <c r="AY636" i="16"/>
  <c r="CE636" i="16"/>
  <c r="BO636" i="16"/>
  <c r="CV636" i="16"/>
  <c r="BP636" i="16"/>
  <c r="AZ636" i="16"/>
  <c r="R636" i="16"/>
  <c r="CU636" i="16"/>
  <c r="CF636" i="16"/>
  <c r="L636" i="16"/>
  <c r="H636" i="16"/>
  <c r="AV624" i="16"/>
  <c r="BS624" i="16"/>
  <c r="BD624" i="16"/>
  <c r="BT624" i="16"/>
  <c r="CI624" i="16"/>
  <c r="O624" i="16"/>
  <c r="CJ624" i="16"/>
  <c r="BC624" i="16"/>
  <c r="P624" i="16"/>
  <c r="J624" i="16"/>
  <c r="AN624" i="16"/>
  <c r="M624" i="16"/>
  <c r="AV608" i="16"/>
  <c r="BC608" i="16"/>
  <c r="CI608" i="16"/>
  <c r="BD608" i="16"/>
  <c r="CJ608" i="16"/>
  <c r="BS608" i="16"/>
  <c r="BT608" i="16"/>
  <c r="AN608" i="16"/>
  <c r="P608" i="16"/>
  <c r="O608" i="16"/>
  <c r="J608" i="16"/>
  <c r="AZ596" i="16"/>
  <c r="AR596" i="16"/>
  <c r="BX596" i="16"/>
  <c r="BG596" i="16"/>
  <c r="CM596" i="16"/>
  <c r="CN596" i="16"/>
  <c r="AQ596" i="16"/>
  <c r="L596" i="16"/>
  <c r="BH596" i="16"/>
  <c r="M596" i="16"/>
  <c r="BW596" i="16"/>
  <c r="R596" i="16"/>
  <c r="AZ580" i="16"/>
  <c r="AQ580" i="16"/>
  <c r="BW580" i="16"/>
  <c r="AR580" i="16"/>
  <c r="BX580" i="16"/>
  <c r="CM580" i="16"/>
  <c r="CN580" i="16"/>
  <c r="BH580" i="16"/>
  <c r="M580" i="16"/>
  <c r="BG580" i="16"/>
  <c r="R580" i="16"/>
  <c r="AZ564" i="16"/>
  <c r="BH564" i="16"/>
  <c r="CN564" i="16"/>
  <c r="AQ564" i="16"/>
  <c r="BW564" i="16"/>
  <c r="BX564" i="16"/>
  <c r="CM564" i="16"/>
  <c r="L564" i="16"/>
  <c r="AR564" i="16"/>
  <c r="BG564" i="16"/>
  <c r="R564" i="16"/>
  <c r="M564" i="16"/>
  <c r="AN552" i="16"/>
  <c r="BK552" i="16"/>
  <c r="CQ552" i="16"/>
  <c r="BL552" i="16"/>
  <c r="CR552" i="16"/>
  <c r="AU552" i="16"/>
  <c r="AV552" i="16"/>
  <c r="CA552" i="16"/>
  <c r="CB552" i="16"/>
  <c r="P552" i="16"/>
  <c r="H552" i="16"/>
  <c r="M552" i="16"/>
  <c r="J552" i="16"/>
  <c r="AN536" i="16"/>
  <c r="AV536" i="16"/>
  <c r="CB536" i="16"/>
  <c r="BK536" i="16"/>
  <c r="CQ536" i="16"/>
  <c r="BL536" i="16"/>
  <c r="CA536" i="16"/>
  <c r="AU536" i="16"/>
  <c r="O536" i="16"/>
  <c r="CR536" i="16"/>
  <c r="P536" i="16"/>
  <c r="H536" i="16"/>
  <c r="M536" i="16"/>
  <c r="J536" i="16"/>
  <c r="AN520" i="16"/>
  <c r="AU520" i="16"/>
  <c r="CA520" i="16"/>
  <c r="AV520" i="16"/>
  <c r="CB520" i="16"/>
  <c r="BK520" i="16"/>
  <c r="BL520" i="16"/>
  <c r="CQ520" i="16"/>
  <c r="CR520" i="16"/>
  <c r="O520" i="16"/>
  <c r="P520" i="16"/>
  <c r="H520" i="16"/>
  <c r="M520" i="16"/>
  <c r="J520" i="16"/>
  <c r="AZ500" i="16"/>
  <c r="BH500" i="16"/>
  <c r="CN500" i="16"/>
  <c r="AQ500" i="16"/>
  <c r="BW500" i="16"/>
  <c r="BX500" i="16"/>
  <c r="CM500" i="16"/>
  <c r="AR500" i="16"/>
  <c r="BG500" i="16"/>
  <c r="L500" i="16"/>
  <c r="M500" i="16"/>
  <c r="AN488" i="16"/>
  <c r="BK488" i="16"/>
  <c r="CQ488" i="16"/>
  <c r="BL488" i="16"/>
  <c r="CR488" i="16"/>
  <c r="AU488" i="16"/>
  <c r="AV488" i="16"/>
  <c r="CA488" i="16"/>
  <c r="CB488" i="16"/>
  <c r="P488" i="16"/>
  <c r="H488" i="16"/>
  <c r="M488" i="16"/>
  <c r="J488" i="16"/>
  <c r="O488" i="16"/>
  <c r="AN472" i="16"/>
  <c r="AV472" i="16"/>
  <c r="CB472" i="16"/>
  <c r="BK472" i="16"/>
  <c r="CQ472" i="16"/>
  <c r="CR472" i="16"/>
  <c r="AU472" i="16"/>
  <c r="O472" i="16"/>
  <c r="BL472" i="16"/>
  <c r="CA472" i="16"/>
  <c r="P472" i="16"/>
  <c r="H472" i="16"/>
  <c r="M472" i="16"/>
  <c r="J472" i="16"/>
  <c r="AZ452" i="16"/>
  <c r="AR452" i="16"/>
  <c r="BW452" i="16"/>
  <c r="AQ452" i="16"/>
  <c r="BX452" i="16"/>
  <c r="BG452" i="16"/>
  <c r="BH452" i="16"/>
  <c r="CN452" i="16"/>
  <c r="M452" i="16"/>
  <c r="CM452" i="16"/>
  <c r="R452" i="16"/>
  <c r="AZ436" i="16"/>
  <c r="BH436" i="16"/>
  <c r="CN436" i="16"/>
  <c r="AQ436" i="16"/>
  <c r="BW436" i="16"/>
  <c r="AR436" i="16"/>
  <c r="BG436" i="16"/>
  <c r="BX436" i="16"/>
  <c r="CM436" i="16"/>
  <c r="L436" i="16"/>
  <c r="R436" i="16"/>
  <c r="M436" i="16"/>
  <c r="BK420" i="16"/>
  <c r="BZ420" i="16"/>
  <c r="CA420" i="16"/>
  <c r="AT420" i="16"/>
  <c r="AU420" i="16"/>
  <c r="L420" i="16"/>
  <c r="M420" i="16"/>
  <c r="AY408" i="16"/>
  <c r="CT408" i="16"/>
  <c r="CU408" i="16"/>
  <c r="BN408" i="16"/>
  <c r="BO408" i="16"/>
  <c r="O408" i="16"/>
  <c r="P408" i="16"/>
  <c r="H408" i="16"/>
  <c r="M408" i="16"/>
  <c r="J408" i="16"/>
  <c r="BO392" i="16"/>
  <c r="AX392" i="16"/>
  <c r="AY392" i="16"/>
  <c r="CD392" i="16"/>
  <c r="CE392" i="16"/>
  <c r="O392" i="16"/>
  <c r="P392" i="16"/>
  <c r="H392" i="16"/>
  <c r="M392" i="16"/>
  <c r="J392" i="16"/>
  <c r="AY376" i="16"/>
  <c r="CT376" i="16"/>
  <c r="CU376" i="16"/>
  <c r="BN376" i="16"/>
  <c r="BO376" i="16"/>
  <c r="O376" i="16"/>
  <c r="P376" i="16"/>
  <c r="H376" i="16"/>
  <c r="M376" i="16"/>
  <c r="J376" i="16"/>
  <c r="BS364" i="16"/>
  <c r="BB364" i="16"/>
  <c r="BC364" i="16"/>
  <c r="CH364" i="16"/>
  <c r="CI364" i="16"/>
  <c r="L364" i="16"/>
  <c r="R364" i="16"/>
  <c r="H364" i="16"/>
  <c r="BC348" i="16"/>
  <c r="CX348" i="16"/>
  <c r="BR348" i="16"/>
  <c r="BS348" i="16"/>
  <c r="R348" i="16"/>
  <c r="H348" i="16"/>
  <c r="L348" i="16"/>
  <c r="AU340" i="16"/>
  <c r="CP340" i="16"/>
  <c r="CQ340" i="16"/>
  <c r="BJ340" i="16"/>
  <c r="BK340" i="16"/>
  <c r="L340" i="16"/>
  <c r="M340" i="16"/>
  <c r="R340" i="16"/>
  <c r="P340" i="16"/>
  <c r="BW324" i="16"/>
  <c r="AP324" i="16"/>
  <c r="AQ324" i="16"/>
  <c r="M324" i="16"/>
  <c r="R324" i="16"/>
  <c r="P324" i="16"/>
  <c r="BK312" i="16"/>
  <c r="CQ312" i="16"/>
  <c r="CP312" i="16"/>
  <c r="O312" i="16"/>
  <c r="P312" i="16"/>
  <c r="H312" i="16"/>
  <c r="M312" i="16"/>
  <c r="J312" i="16"/>
  <c r="AU296" i="16"/>
  <c r="CA296" i="16"/>
  <c r="BZ296" i="16"/>
  <c r="P296" i="16"/>
  <c r="H296" i="16"/>
  <c r="M296" i="16"/>
  <c r="J296" i="16"/>
  <c r="CQ280" i="16"/>
  <c r="BK280" i="16"/>
  <c r="BJ280" i="16"/>
  <c r="O280" i="16"/>
  <c r="P280" i="16"/>
  <c r="H280" i="16"/>
  <c r="M280" i="16"/>
  <c r="J280" i="16"/>
  <c r="BW260" i="16"/>
  <c r="AP260" i="16"/>
  <c r="AQ260" i="16"/>
  <c r="M260" i="16"/>
  <c r="R260" i="16"/>
  <c r="L260" i="16"/>
  <c r="P260" i="16"/>
  <c r="BK248" i="16"/>
  <c r="CP248" i="16"/>
  <c r="CQ248" i="16"/>
  <c r="O248" i="16"/>
  <c r="P248" i="16"/>
  <c r="H248" i="16"/>
  <c r="M248" i="16"/>
  <c r="J248" i="16"/>
  <c r="O236" i="16"/>
  <c r="AX236" i="16"/>
  <c r="L236" i="16"/>
  <c r="R236" i="16"/>
  <c r="H236" i="16"/>
  <c r="CP216" i="16"/>
  <c r="O216" i="16"/>
  <c r="P216" i="16"/>
  <c r="H216" i="16"/>
  <c r="M216" i="16"/>
  <c r="J216" i="16"/>
  <c r="CE200" i="16"/>
  <c r="O200" i="16"/>
  <c r="P200" i="16"/>
  <c r="H200" i="16"/>
  <c r="M200" i="16"/>
  <c r="J200" i="16"/>
  <c r="BS188" i="16"/>
  <c r="R188" i="16"/>
  <c r="L188" i="16"/>
  <c r="H188" i="16"/>
  <c r="AY168" i="16"/>
  <c r="P168" i="16"/>
  <c r="H168" i="16"/>
  <c r="M168" i="16"/>
  <c r="J168" i="16"/>
  <c r="O156" i="16"/>
  <c r="R156" i="16"/>
  <c r="H156" i="16"/>
  <c r="L156" i="16"/>
  <c r="L136" i="16"/>
  <c r="O136" i="16"/>
  <c r="P136" i="16"/>
  <c r="H136" i="16"/>
  <c r="M136" i="16"/>
  <c r="J136" i="16"/>
  <c r="O124" i="16"/>
  <c r="R124" i="16"/>
  <c r="L124" i="16"/>
  <c r="H124" i="16"/>
  <c r="O108" i="16"/>
  <c r="L108" i="16"/>
  <c r="R108" i="16"/>
  <c r="H108" i="16"/>
  <c r="O92" i="16"/>
  <c r="R92" i="16"/>
  <c r="H92" i="16"/>
  <c r="L92" i="16"/>
  <c r="CJ76" i="16"/>
  <c r="L76" i="16"/>
  <c r="H76" i="16"/>
  <c r="R76" i="16"/>
  <c r="O60" i="16"/>
  <c r="R60" i="16"/>
  <c r="L60" i="16"/>
  <c r="H60" i="16"/>
  <c r="L48" i="16"/>
  <c r="O48" i="16"/>
  <c r="P48" i="16"/>
  <c r="J48" i="16"/>
  <c r="M48" i="16"/>
  <c r="O36" i="16"/>
  <c r="L36" i="16"/>
  <c r="M36" i="16"/>
  <c r="R36" i="16"/>
  <c r="P36" i="16"/>
  <c r="L24" i="16"/>
  <c r="O24" i="16"/>
  <c r="P24" i="16"/>
  <c r="H24" i="16"/>
  <c r="M24" i="16"/>
  <c r="J24" i="16"/>
  <c r="O4" i="16"/>
  <c r="M4" i="16"/>
  <c r="R4" i="16"/>
  <c r="L4" i="16"/>
  <c r="P4" i="16"/>
  <c r="H740" i="16"/>
  <c r="H580" i="16"/>
  <c r="H516" i="16"/>
  <c r="H388" i="16"/>
  <c r="H292" i="16"/>
  <c r="H196" i="16"/>
  <c r="H100" i="16"/>
  <c r="H4" i="16"/>
  <c r="M636" i="16"/>
  <c r="M508" i="16"/>
  <c r="M332" i="16"/>
  <c r="M204" i="16"/>
  <c r="M124" i="16"/>
  <c r="P796" i="16"/>
  <c r="P772" i="16"/>
  <c r="P732" i="16"/>
  <c r="P668" i="16"/>
  <c r="P540" i="16"/>
  <c r="P516" i="16"/>
  <c r="P388" i="16"/>
  <c r="P92" i="16"/>
  <c r="P28" i="16"/>
  <c r="O680" i="16"/>
  <c r="L452" i="16"/>
  <c r="BN764" i="16"/>
  <c r="AQ660" i="16"/>
  <c r="G3" i="16"/>
  <c r="H768" i="16"/>
  <c r="H736" i="16"/>
  <c r="H704" i="16"/>
  <c r="H608" i="16"/>
  <c r="H576" i="16"/>
  <c r="H480" i="16"/>
  <c r="H448" i="16"/>
  <c r="H416" i="16"/>
  <c r="H352" i="16"/>
  <c r="H320" i="16"/>
  <c r="H224" i="16"/>
  <c r="H192" i="16"/>
  <c r="H64" i="16"/>
  <c r="R3" i="16"/>
  <c r="J788" i="16"/>
  <c r="J740" i="16"/>
  <c r="J724" i="16"/>
  <c r="J708" i="16"/>
  <c r="J692" i="16"/>
  <c r="J660" i="16"/>
  <c r="J628" i="16"/>
  <c r="J612" i="16"/>
  <c r="J596" i="16"/>
  <c r="J580" i="16"/>
  <c r="J564" i="16"/>
  <c r="J548" i="16"/>
  <c r="J532" i="16"/>
  <c r="J500" i="16"/>
  <c r="J468" i="16"/>
  <c r="J452" i="16"/>
  <c r="J436" i="16"/>
  <c r="J420" i="16"/>
  <c r="J404" i="16"/>
  <c r="J372" i="16"/>
  <c r="J340" i="16"/>
  <c r="J324" i="16"/>
  <c r="J308" i="16"/>
  <c r="J260" i="16"/>
  <c r="J244" i="16"/>
  <c r="J212" i="16"/>
  <c r="J196" i="16"/>
  <c r="J180" i="16"/>
  <c r="J164" i="16"/>
  <c r="J148" i="16"/>
  <c r="J116" i="16"/>
  <c r="J84" i="16"/>
  <c r="J68" i="16"/>
  <c r="J36" i="16"/>
  <c r="J20" i="16"/>
  <c r="J4" i="16"/>
  <c r="M620" i="16"/>
  <c r="M492" i="16"/>
  <c r="M364" i="16"/>
  <c r="M236" i="16"/>
  <c r="M156" i="16"/>
  <c r="M108" i="16"/>
  <c r="P788" i="16"/>
  <c r="P596" i="16"/>
  <c r="P445" i="16"/>
  <c r="P404" i="16"/>
  <c r="P381" i="16"/>
  <c r="P268" i="16"/>
  <c r="P76" i="16"/>
  <c r="P12" i="16"/>
  <c r="Q210" i="16"/>
  <c r="Q41" i="16"/>
  <c r="R244" i="16"/>
  <c r="O552" i="16"/>
  <c r="L324" i="16"/>
  <c r="CW760" i="16"/>
  <c r="BV708" i="16"/>
  <c r="AP792" i="16"/>
  <c r="AS792" i="16"/>
  <c r="BI792" i="16"/>
  <c r="BY792" i="16"/>
  <c r="CO792" i="16"/>
  <c r="AT792" i="16"/>
  <c r="BJ792" i="16"/>
  <c r="BZ792" i="16"/>
  <c r="CP792" i="16"/>
  <c r="O792" i="16"/>
  <c r="BB792" i="16"/>
  <c r="CH792" i="16"/>
  <c r="P792" i="16"/>
  <c r="H792" i="16"/>
  <c r="BQ792" i="16"/>
  <c r="CW792" i="16"/>
  <c r="M792" i="16"/>
  <c r="J792" i="16"/>
  <c r="CG792" i="16"/>
  <c r="CX792" i="16"/>
  <c r="BA792" i="16"/>
  <c r="AP784" i="16"/>
  <c r="BB784" i="16"/>
  <c r="BR784" i="16"/>
  <c r="CH784" i="16"/>
  <c r="CX784" i="16"/>
  <c r="O784" i="16"/>
  <c r="AS784" i="16"/>
  <c r="BI784" i="16"/>
  <c r="BY784" i="16"/>
  <c r="CO784" i="16"/>
  <c r="BA784" i="16"/>
  <c r="CG784" i="16"/>
  <c r="P784" i="16"/>
  <c r="BJ784" i="16"/>
  <c r="CP784" i="16"/>
  <c r="J784" i="16"/>
  <c r="BZ784" i="16"/>
  <c r="CW784" i="16"/>
  <c r="AT784" i="16"/>
  <c r="AP768" i="16"/>
  <c r="AT768" i="16"/>
  <c r="BJ768" i="16"/>
  <c r="BZ768" i="16"/>
  <c r="CP768" i="16"/>
  <c r="BA768" i="16"/>
  <c r="BQ768" i="16"/>
  <c r="CG768" i="16"/>
  <c r="CW768" i="16"/>
  <c r="AS768" i="16"/>
  <c r="BY768" i="16"/>
  <c r="P768" i="16"/>
  <c r="BB768" i="16"/>
  <c r="CH768" i="16"/>
  <c r="J768" i="16"/>
  <c r="BI768" i="16"/>
  <c r="CO768" i="16"/>
  <c r="BR768" i="16"/>
  <c r="CX768" i="16"/>
  <c r="O768" i="16"/>
  <c r="AT756" i="16"/>
  <c r="AW756" i="16"/>
  <c r="BM756" i="16"/>
  <c r="CC756" i="16"/>
  <c r="AP756" i="16"/>
  <c r="BN756" i="16"/>
  <c r="CK756" i="16"/>
  <c r="AX756" i="16"/>
  <c r="BU756" i="16"/>
  <c r="CL756" i="16"/>
  <c r="L756" i="16"/>
  <c r="BF756" i="16"/>
  <c r="CT756" i="16"/>
  <c r="M756" i="16"/>
  <c r="BV756" i="16"/>
  <c r="AO756" i="16"/>
  <c r="CD756" i="16"/>
  <c r="BE756" i="16"/>
  <c r="CS756" i="16"/>
  <c r="AT748" i="16"/>
  <c r="AP748" i="16"/>
  <c r="BF748" i="16"/>
  <c r="BV748" i="16"/>
  <c r="CL748" i="16"/>
  <c r="AO748" i="16"/>
  <c r="BM748" i="16"/>
  <c r="CD748" i="16"/>
  <c r="L748" i="16"/>
  <c r="AW748" i="16"/>
  <c r="BN748" i="16"/>
  <c r="CK748" i="16"/>
  <c r="CC748" i="16"/>
  <c r="CS748" i="16"/>
  <c r="AX748" i="16"/>
  <c r="CT748" i="16"/>
  <c r="R748" i="16"/>
  <c r="H748" i="16"/>
  <c r="BE748" i="16"/>
  <c r="AP736" i="16"/>
  <c r="BA736" i="16"/>
  <c r="BQ736" i="16"/>
  <c r="CG736" i="16"/>
  <c r="CW736" i="16"/>
  <c r="BB736" i="16"/>
  <c r="BR736" i="16"/>
  <c r="CH736" i="16"/>
  <c r="CX736" i="16"/>
  <c r="AS736" i="16"/>
  <c r="BY736" i="16"/>
  <c r="AT736" i="16"/>
  <c r="BZ736" i="16"/>
  <c r="CP736" i="16"/>
  <c r="CO736" i="16"/>
  <c r="P736" i="16"/>
  <c r="O736" i="16"/>
  <c r="J736" i="16"/>
  <c r="BI736" i="16"/>
  <c r="BJ736" i="16"/>
  <c r="AT724" i="16"/>
  <c r="AP724" i="16"/>
  <c r="BF724" i="16"/>
  <c r="BV724" i="16"/>
  <c r="CL724" i="16"/>
  <c r="AW724" i="16"/>
  <c r="BM724" i="16"/>
  <c r="CC724" i="16"/>
  <c r="CS724" i="16"/>
  <c r="BN724" i="16"/>
  <c r="CT724" i="16"/>
  <c r="AO724" i="16"/>
  <c r="BU724" i="16"/>
  <c r="L724" i="16"/>
  <c r="BE724" i="16"/>
  <c r="AX724" i="16"/>
  <c r="M724" i="16"/>
  <c r="CD724" i="16"/>
  <c r="CK724" i="16"/>
  <c r="R724" i="16"/>
  <c r="AP704" i="16"/>
  <c r="BA704" i="16"/>
  <c r="BQ704" i="16"/>
  <c r="CG704" i="16"/>
  <c r="CW704" i="16"/>
  <c r="BB704" i="16"/>
  <c r="BR704" i="16"/>
  <c r="CH704" i="16"/>
  <c r="CX704" i="16"/>
  <c r="BI704" i="16"/>
  <c r="CO704" i="16"/>
  <c r="BJ704" i="16"/>
  <c r="CP704" i="16"/>
  <c r="AS704" i="16"/>
  <c r="BZ704" i="16"/>
  <c r="AT704" i="16"/>
  <c r="P704" i="16"/>
  <c r="BY704" i="16"/>
  <c r="J704" i="16"/>
  <c r="O704" i="16"/>
  <c r="AP688" i="16"/>
  <c r="AS688" i="16"/>
  <c r="BI688" i="16"/>
  <c r="BY688" i="16"/>
  <c r="CO688" i="16"/>
  <c r="AT688" i="16"/>
  <c r="BJ688" i="16"/>
  <c r="BZ688" i="16"/>
  <c r="CP688" i="16"/>
  <c r="BA688" i="16"/>
  <c r="CG688" i="16"/>
  <c r="O688" i="16"/>
  <c r="BB688" i="16"/>
  <c r="CH688" i="16"/>
  <c r="CW688" i="16"/>
  <c r="BR688" i="16"/>
  <c r="P688" i="16"/>
  <c r="BQ688" i="16"/>
  <c r="J688" i="16"/>
  <c r="CX688" i="16"/>
  <c r="M688" i="16"/>
  <c r="AZ676" i="16"/>
  <c r="BH676" i="16"/>
  <c r="CN676" i="16"/>
  <c r="AQ676" i="16"/>
  <c r="BW676" i="16"/>
  <c r="BX676" i="16"/>
  <c r="CM676" i="16"/>
  <c r="BG676" i="16"/>
  <c r="L676" i="16"/>
  <c r="M676" i="16"/>
  <c r="AR676" i="16"/>
  <c r="AZ660" i="16"/>
  <c r="BG660" i="16"/>
  <c r="CM660" i="16"/>
  <c r="BH660" i="16"/>
  <c r="CN660" i="16"/>
  <c r="BW660" i="16"/>
  <c r="BX660" i="16"/>
  <c r="L660" i="16"/>
  <c r="AR660" i="16"/>
  <c r="M660" i="16"/>
  <c r="R660" i="16"/>
  <c r="AZ644" i="16"/>
  <c r="AR644" i="16"/>
  <c r="BX644" i="16"/>
  <c r="BG644" i="16"/>
  <c r="CM644" i="16"/>
  <c r="BH644" i="16"/>
  <c r="BW644" i="16"/>
  <c r="CN644" i="16"/>
  <c r="AQ644" i="16"/>
  <c r="M644" i="16"/>
  <c r="L644" i="16"/>
  <c r="R644" i="16"/>
  <c r="AN632" i="16"/>
  <c r="AU632" i="16"/>
  <c r="CA632" i="16"/>
  <c r="AV632" i="16"/>
  <c r="CQ632" i="16"/>
  <c r="BK632" i="16"/>
  <c r="CR632" i="16"/>
  <c r="O632" i="16"/>
  <c r="CB632" i="16"/>
  <c r="P632" i="16"/>
  <c r="H632" i="16"/>
  <c r="M632" i="16"/>
  <c r="J632" i="16"/>
  <c r="AN616" i="16"/>
  <c r="BK616" i="16"/>
  <c r="CQ616" i="16"/>
  <c r="BL616" i="16"/>
  <c r="CR616" i="16"/>
  <c r="CA616" i="16"/>
  <c r="CB616" i="16"/>
  <c r="AU616" i="16"/>
  <c r="AV616" i="16"/>
  <c r="P616" i="16"/>
  <c r="H616" i="16"/>
  <c r="M616" i="16"/>
  <c r="J616" i="16"/>
  <c r="O616" i="16"/>
  <c r="AR604" i="16"/>
  <c r="AZ604" i="16"/>
  <c r="CF604" i="16"/>
  <c r="BO604" i="16"/>
  <c r="CU604" i="16"/>
  <c r="CV604" i="16"/>
  <c r="AY604" i="16"/>
  <c r="BP604" i="16"/>
  <c r="CE604" i="16"/>
  <c r="R604" i="16"/>
  <c r="H604" i="16"/>
  <c r="L604" i="16"/>
  <c r="AR588" i="16"/>
  <c r="AY588" i="16"/>
  <c r="CE588" i="16"/>
  <c r="AZ588" i="16"/>
  <c r="CF588" i="16"/>
  <c r="CU588" i="16"/>
  <c r="CV588" i="16"/>
  <c r="BO588" i="16"/>
  <c r="L588" i="16"/>
  <c r="BP588" i="16"/>
  <c r="H588" i="16"/>
  <c r="AR572" i="16"/>
  <c r="BP572" i="16"/>
  <c r="CV572" i="16"/>
  <c r="AY572" i="16"/>
  <c r="CE572" i="16"/>
  <c r="CF572" i="16"/>
  <c r="CU572" i="16"/>
  <c r="AZ572" i="16"/>
  <c r="BO572" i="16"/>
  <c r="R572" i="16"/>
  <c r="L572" i="16"/>
  <c r="H572" i="16"/>
  <c r="AV560" i="16"/>
  <c r="BD560" i="16"/>
  <c r="CJ560" i="16"/>
  <c r="BS560" i="16"/>
  <c r="AN560" i="16"/>
  <c r="BC560" i="16"/>
  <c r="O560" i="16"/>
  <c r="CI560" i="16"/>
  <c r="P560" i="16"/>
  <c r="J560" i="16"/>
  <c r="BT560" i="16"/>
  <c r="M560" i="16"/>
  <c r="AV544" i="16"/>
  <c r="BC544" i="16"/>
  <c r="CI544" i="16"/>
  <c r="BD544" i="16"/>
  <c r="CJ544" i="16"/>
  <c r="BS544" i="16"/>
  <c r="BT544" i="16"/>
  <c r="AN544" i="16"/>
  <c r="P544" i="16"/>
  <c r="O544" i="16"/>
  <c r="J544" i="16"/>
  <c r="AZ532" i="16"/>
  <c r="AR532" i="16"/>
  <c r="BX532" i="16"/>
  <c r="BG532" i="16"/>
  <c r="CM532" i="16"/>
  <c r="CN532" i="16"/>
  <c r="AQ532" i="16"/>
  <c r="BH532" i="16"/>
  <c r="BW532" i="16"/>
  <c r="L532" i="16"/>
  <c r="M532" i="16"/>
  <c r="R532" i="16"/>
  <c r="AZ516" i="16"/>
  <c r="AQ516" i="16"/>
  <c r="BW516" i="16"/>
  <c r="AR516" i="16"/>
  <c r="BX516" i="16"/>
  <c r="CM516" i="16"/>
  <c r="CN516" i="16"/>
  <c r="BG516" i="16"/>
  <c r="BH516" i="16"/>
  <c r="M516" i="16"/>
  <c r="R516" i="16"/>
  <c r="L516" i="16"/>
  <c r="AN504" i="16"/>
  <c r="BL504" i="16"/>
  <c r="CR504" i="16"/>
  <c r="AU504" i="16"/>
  <c r="CA504" i="16"/>
  <c r="AV504" i="16"/>
  <c r="BK504" i="16"/>
  <c r="O504" i="16"/>
  <c r="CQ504" i="16"/>
  <c r="P504" i="16"/>
  <c r="H504" i="16"/>
  <c r="CB504" i="16"/>
  <c r="M504" i="16"/>
  <c r="J504" i="16"/>
  <c r="AZ484" i="16"/>
  <c r="BG484" i="16"/>
  <c r="CM484" i="16"/>
  <c r="BH484" i="16"/>
  <c r="CN484" i="16"/>
  <c r="BW484" i="16"/>
  <c r="BX484" i="16"/>
  <c r="AQ484" i="16"/>
  <c r="AR484" i="16"/>
  <c r="L484" i="16"/>
  <c r="R484" i="16"/>
  <c r="M484" i="16"/>
  <c r="AZ468" i="16"/>
  <c r="AR468" i="16"/>
  <c r="BX468" i="16"/>
  <c r="BG468" i="16"/>
  <c r="CM468" i="16"/>
  <c r="BH468" i="16"/>
  <c r="BW468" i="16"/>
  <c r="AQ468" i="16"/>
  <c r="CN468" i="16"/>
  <c r="L468" i="16"/>
  <c r="M468" i="16"/>
  <c r="R468" i="16"/>
  <c r="AN456" i="16"/>
  <c r="AU456" i="16"/>
  <c r="CA456" i="16"/>
  <c r="AV456" i="16"/>
  <c r="CB456" i="16"/>
  <c r="CQ456" i="16"/>
  <c r="CR456" i="16"/>
  <c r="BK456" i="16"/>
  <c r="BL456" i="16"/>
  <c r="O456" i="16"/>
  <c r="P456" i="16"/>
  <c r="H456" i="16"/>
  <c r="M456" i="16"/>
  <c r="J456" i="16"/>
  <c r="AN440" i="16"/>
  <c r="BL440" i="16"/>
  <c r="CR440" i="16"/>
  <c r="AU440" i="16"/>
  <c r="CA440" i="16"/>
  <c r="CB440" i="16"/>
  <c r="CQ440" i="16"/>
  <c r="AV440" i="16"/>
  <c r="BK440" i="16"/>
  <c r="O440" i="16"/>
  <c r="P440" i="16"/>
  <c r="H440" i="16"/>
  <c r="M440" i="16"/>
  <c r="J440" i="16"/>
  <c r="AN424" i="16"/>
  <c r="BK424" i="16"/>
  <c r="CQ424" i="16"/>
  <c r="BL424" i="16"/>
  <c r="CR424" i="16"/>
  <c r="CA424" i="16"/>
  <c r="CB424" i="16"/>
  <c r="AU424" i="16"/>
  <c r="AV424" i="16"/>
  <c r="P424" i="16"/>
  <c r="H424" i="16"/>
  <c r="M424" i="16"/>
  <c r="J424" i="16"/>
  <c r="BC412" i="16"/>
  <c r="BR412" i="16"/>
  <c r="BS412" i="16"/>
  <c r="R412" i="16"/>
  <c r="CX412" i="16"/>
  <c r="H412" i="16"/>
  <c r="L412" i="16"/>
  <c r="BS396" i="16"/>
  <c r="CH396" i="16"/>
  <c r="CI396" i="16"/>
  <c r="BB396" i="16"/>
  <c r="L396" i="16"/>
  <c r="BC396" i="16"/>
  <c r="R396" i="16"/>
  <c r="H396" i="16"/>
  <c r="BG384" i="16"/>
  <c r="AP384" i="16"/>
  <c r="AQ384" i="16"/>
  <c r="BV384" i="16"/>
  <c r="BW384" i="16"/>
  <c r="P384" i="16"/>
  <c r="J384" i="16"/>
  <c r="O384" i="16"/>
  <c r="AQ368" i="16"/>
  <c r="CL368" i="16"/>
  <c r="CM368" i="16"/>
  <c r="BF368" i="16"/>
  <c r="BG368" i="16"/>
  <c r="O368" i="16"/>
  <c r="P368" i="16"/>
  <c r="J368" i="16"/>
  <c r="M368" i="16"/>
  <c r="BK356" i="16"/>
  <c r="AT356" i="16"/>
  <c r="AU356" i="16"/>
  <c r="BZ356" i="16"/>
  <c r="CA356" i="16"/>
  <c r="L356" i="16"/>
  <c r="R356" i="16"/>
  <c r="M356" i="16"/>
  <c r="P356" i="16"/>
  <c r="AY344" i="16"/>
  <c r="BN344" i="16"/>
  <c r="BO344" i="16"/>
  <c r="CT344" i="16"/>
  <c r="CU344" i="16"/>
  <c r="O344" i="16"/>
  <c r="P344" i="16"/>
  <c r="H344" i="16"/>
  <c r="M344" i="16"/>
  <c r="J344" i="16"/>
  <c r="CE332" i="16"/>
  <c r="AX332" i="16"/>
  <c r="AY332" i="16"/>
  <c r="L332" i="16"/>
  <c r="H332" i="16"/>
  <c r="BO316" i="16"/>
  <c r="CT316" i="16"/>
  <c r="CU316" i="16"/>
  <c r="R316" i="16"/>
  <c r="L316" i="16"/>
  <c r="H316" i="16"/>
  <c r="BC304" i="16"/>
  <c r="CH304" i="16"/>
  <c r="CI304" i="16"/>
  <c r="O304" i="16"/>
  <c r="P304" i="16"/>
  <c r="J304" i="16"/>
  <c r="M304" i="16"/>
  <c r="L288" i="16"/>
  <c r="BR288" i="16"/>
  <c r="BS288" i="16"/>
  <c r="P288" i="16"/>
  <c r="O288" i="16"/>
  <c r="J288" i="16"/>
  <c r="CM276" i="16"/>
  <c r="BF276" i="16"/>
  <c r="BG276" i="16"/>
  <c r="L276" i="16"/>
  <c r="M276" i="16"/>
  <c r="R276" i="16"/>
  <c r="P276" i="16"/>
  <c r="CA264" i="16"/>
  <c r="AU264" i="16"/>
  <c r="AT264" i="16"/>
  <c r="O264" i="16"/>
  <c r="P264" i="16"/>
  <c r="H264" i="16"/>
  <c r="M264" i="16"/>
  <c r="J264" i="16"/>
  <c r="BO252" i="16"/>
  <c r="CT252" i="16"/>
  <c r="CU252" i="16"/>
  <c r="R252" i="16"/>
  <c r="L252" i="16"/>
  <c r="H252" i="16"/>
  <c r="L232" i="16"/>
  <c r="AT232" i="16"/>
  <c r="P232" i="16"/>
  <c r="H232" i="16"/>
  <c r="M232" i="16"/>
  <c r="J232" i="16"/>
  <c r="O232" i="16"/>
  <c r="CT220" i="16"/>
  <c r="R220" i="16"/>
  <c r="H220" i="16"/>
  <c r="L220" i="16"/>
  <c r="BT204" i="16"/>
  <c r="L204" i="16"/>
  <c r="H204" i="16"/>
  <c r="R204" i="16"/>
  <c r="BO184" i="16"/>
  <c r="O184" i="16"/>
  <c r="P184" i="16"/>
  <c r="H184" i="16"/>
  <c r="M184" i="16"/>
  <c r="J184" i="16"/>
  <c r="BC172" i="16"/>
  <c r="L172" i="16"/>
  <c r="R172" i="16"/>
  <c r="H172" i="16"/>
  <c r="L152" i="16"/>
  <c r="O152" i="16"/>
  <c r="P152" i="16"/>
  <c r="H152" i="16"/>
  <c r="M152" i="16"/>
  <c r="J152" i="16"/>
  <c r="O140" i="16"/>
  <c r="L140" i="16"/>
  <c r="H140" i="16"/>
  <c r="L120" i="16"/>
  <c r="CL120" i="16"/>
  <c r="O120" i="16"/>
  <c r="P120" i="16"/>
  <c r="H120" i="16"/>
  <c r="M120" i="16"/>
  <c r="J120" i="16"/>
  <c r="L112" i="16"/>
  <c r="CD112" i="16"/>
  <c r="O112" i="16"/>
  <c r="P112" i="16"/>
  <c r="J112" i="16"/>
  <c r="M112" i="16"/>
  <c r="L96" i="16"/>
  <c r="BN96" i="16"/>
  <c r="P96" i="16"/>
  <c r="O96" i="16"/>
  <c r="J96" i="16"/>
  <c r="L80" i="16"/>
  <c r="CO80" i="16"/>
  <c r="O80" i="16"/>
  <c r="P80" i="16"/>
  <c r="J80" i="16"/>
  <c r="M80" i="16"/>
  <c r="L64" i="16"/>
  <c r="P64" i="16"/>
  <c r="J64" i="16"/>
  <c r="O64" i="16"/>
  <c r="O52" i="16"/>
  <c r="R52" i="16"/>
  <c r="L52" i="16"/>
  <c r="M52" i="16"/>
  <c r="P52" i="16"/>
  <c r="L32" i="16"/>
  <c r="P32" i="16"/>
  <c r="O32" i="16"/>
  <c r="J32" i="16"/>
  <c r="L16" i="16"/>
  <c r="O16" i="16"/>
  <c r="P16" i="16"/>
  <c r="J16" i="16"/>
  <c r="M16" i="16"/>
  <c r="L8" i="16"/>
  <c r="O8" i="16"/>
  <c r="P8" i="16"/>
  <c r="H8" i="16"/>
  <c r="M8" i="16"/>
  <c r="J8" i="16"/>
  <c r="H708" i="16"/>
  <c r="H612" i="16"/>
  <c r="H484" i="16"/>
  <c r="H356" i="16"/>
  <c r="H260" i="16"/>
  <c r="H36" i="16"/>
  <c r="M716" i="16"/>
  <c r="M544" i="16"/>
  <c r="M252" i="16"/>
  <c r="M76" i="16"/>
  <c r="P644" i="16"/>
  <c r="P604" i="16"/>
  <c r="P348" i="16"/>
  <c r="R332" i="16"/>
  <c r="O168" i="16"/>
  <c r="AZ798" i="16"/>
  <c r="CF798" i="16"/>
  <c r="BH798" i="16"/>
  <c r="CN798" i="16"/>
  <c r="BX798" i="16"/>
  <c r="CV798" i="16"/>
  <c r="Q798" i="16"/>
  <c r="BP798" i="16"/>
  <c r="AV794" i="16"/>
  <c r="CB794" i="16"/>
  <c r="BD794" i="16"/>
  <c r="CJ794" i="16"/>
  <c r="BT794" i="16"/>
  <c r="CR794" i="16"/>
  <c r="Q794" i="16"/>
  <c r="AN794" i="16"/>
  <c r="BL794" i="16"/>
  <c r="AN790" i="16"/>
  <c r="AR790" i="16"/>
  <c r="BX790" i="16"/>
  <c r="AZ790" i="16"/>
  <c r="CF790" i="16"/>
  <c r="BP790" i="16"/>
  <c r="CN790" i="16"/>
  <c r="Q790" i="16"/>
  <c r="BH790" i="16"/>
  <c r="CV790" i="16"/>
  <c r="AN786" i="16"/>
  <c r="BT786" i="16"/>
  <c r="AV786" i="16"/>
  <c r="CB786" i="16"/>
  <c r="BL786" i="16"/>
  <c r="CJ786" i="16"/>
  <c r="BD786" i="16"/>
  <c r="Q786" i="16"/>
  <c r="AN782" i="16"/>
  <c r="BP782" i="16"/>
  <c r="CV782" i="16"/>
  <c r="AR782" i="16"/>
  <c r="BX782" i="16"/>
  <c r="BH782" i="16"/>
  <c r="CF782" i="16"/>
  <c r="Q782" i="16"/>
  <c r="AZ782" i="16"/>
  <c r="CN782" i="16"/>
  <c r="BL778" i="16"/>
  <c r="CR778" i="16"/>
  <c r="AN778" i="16"/>
  <c r="BT778" i="16"/>
  <c r="BD778" i="16"/>
  <c r="CB778" i="16"/>
  <c r="CJ778" i="16"/>
  <c r="Q778" i="16"/>
  <c r="AV778" i="16"/>
  <c r="AN774" i="16"/>
  <c r="BH774" i="16"/>
  <c r="CN774" i="16"/>
  <c r="BP774" i="16"/>
  <c r="CV774" i="16"/>
  <c r="AZ774" i="16"/>
  <c r="BX774" i="16"/>
  <c r="Q774" i="16"/>
  <c r="CF774" i="16"/>
  <c r="AR774" i="16"/>
  <c r="BD770" i="16"/>
  <c r="CJ770" i="16"/>
  <c r="BL770" i="16"/>
  <c r="CR770" i="16"/>
  <c r="AV770" i="16"/>
  <c r="BT770" i="16"/>
  <c r="CB770" i="16"/>
  <c r="Q770" i="16"/>
  <c r="AN766" i="16"/>
  <c r="AZ766" i="16"/>
  <c r="CF766" i="16"/>
  <c r="BH766" i="16"/>
  <c r="CN766" i="16"/>
  <c r="AR766" i="16"/>
  <c r="BP766" i="16"/>
  <c r="Q766" i="16"/>
  <c r="BX766" i="16"/>
  <c r="AV762" i="16"/>
  <c r="CB762" i="16"/>
  <c r="BD762" i="16"/>
  <c r="CJ762" i="16"/>
  <c r="AN762" i="16"/>
  <c r="BL762" i="16"/>
  <c r="BT762" i="16"/>
  <c r="Q762" i="16"/>
  <c r="CR762" i="16"/>
  <c r="AN758" i="16"/>
  <c r="AR758" i="16"/>
  <c r="BX758" i="16"/>
  <c r="AZ758" i="16"/>
  <c r="CF758" i="16"/>
  <c r="CV758" i="16"/>
  <c r="BH758" i="16"/>
  <c r="Q758" i="16"/>
  <c r="BP758" i="16"/>
  <c r="CN758" i="16"/>
  <c r="BD754" i="16"/>
  <c r="CJ754" i="16"/>
  <c r="BT754" i="16"/>
  <c r="AN754" i="16"/>
  <c r="CB754" i="16"/>
  <c r="BL754" i="16"/>
  <c r="CR754" i="16"/>
  <c r="AV754" i="16"/>
  <c r="Q754" i="16"/>
  <c r="AN750" i="16"/>
  <c r="AZ750" i="16"/>
  <c r="CF750" i="16"/>
  <c r="AR750" i="16"/>
  <c r="CN750" i="16"/>
  <c r="BH750" i="16"/>
  <c r="CV750" i="16"/>
  <c r="Q750" i="16"/>
  <c r="BP750" i="16"/>
  <c r="BX750" i="16"/>
  <c r="AV746" i="16"/>
  <c r="CB746" i="16"/>
  <c r="BL746" i="16"/>
  <c r="BT746" i="16"/>
  <c r="CR746" i="16"/>
  <c r="CJ746" i="16"/>
  <c r="AN746" i="16"/>
  <c r="Q746" i="16"/>
  <c r="BD746" i="16"/>
  <c r="AN742" i="16"/>
  <c r="AR742" i="16"/>
  <c r="BX742" i="16"/>
  <c r="CF742" i="16"/>
  <c r="AZ742" i="16"/>
  <c r="CN742" i="16"/>
  <c r="BP742" i="16"/>
  <c r="BH742" i="16"/>
  <c r="CV742" i="16"/>
  <c r="Q742" i="16"/>
  <c r="AR738" i="16"/>
  <c r="BL738" i="16"/>
  <c r="CR738" i="16"/>
  <c r="AN738" i="16"/>
  <c r="BT738" i="16"/>
  <c r="AV738" i="16"/>
  <c r="BD738" i="16"/>
  <c r="CB738" i="16"/>
  <c r="CJ738" i="16"/>
  <c r="Q738" i="16"/>
  <c r="BH734" i="16"/>
  <c r="CN734" i="16"/>
  <c r="BP734" i="16"/>
  <c r="CV734" i="16"/>
  <c r="AR734" i="16"/>
  <c r="AZ734" i="16"/>
  <c r="CF734" i="16"/>
  <c r="BX734" i="16"/>
  <c r="Q734" i="16"/>
  <c r="AR730" i="16"/>
  <c r="BD730" i="16"/>
  <c r="CJ730" i="16"/>
  <c r="BL730" i="16"/>
  <c r="CR730" i="16"/>
  <c r="AN730" i="16"/>
  <c r="AV730" i="16"/>
  <c r="BT730" i="16"/>
  <c r="CB730" i="16"/>
  <c r="Q730" i="16"/>
  <c r="AZ726" i="16"/>
  <c r="CF726" i="16"/>
  <c r="BH726" i="16"/>
  <c r="CN726" i="16"/>
  <c r="CV726" i="16"/>
  <c r="AR726" i="16"/>
  <c r="BX726" i="16"/>
  <c r="Q726" i="16"/>
  <c r="BP726" i="16"/>
  <c r="AR722" i="16"/>
  <c r="AV722" i="16"/>
  <c r="CB722" i="16"/>
  <c r="BD722" i="16"/>
  <c r="CJ722" i="16"/>
  <c r="CR722" i="16"/>
  <c r="AN722" i="16"/>
  <c r="BL722" i="16"/>
  <c r="BT722" i="16"/>
  <c r="Q722" i="16"/>
  <c r="AR718" i="16"/>
  <c r="BX718" i="16"/>
  <c r="AZ718" i="16"/>
  <c r="CF718" i="16"/>
  <c r="CN718" i="16"/>
  <c r="CV718" i="16"/>
  <c r="BP718" i="16"/>
  <c r="Q718" i="16"/>
  <c r="BH718" i="16"/>
  <c r="AR714" i="16"/>
  <c r="AN714" i="16"/>
  <c r="BT714" i="16"/>
  <c r="AV714" i="16"/>
  <c r="CB714" i="16"/>
  <c r="CJ714" i="16"/>
  <c r="CR714" i="16"/>
  <c r="BL714" i="16"/>
  <c r="Q714" i="16"/>
  <c r="BD714" i="16"/>
  <c r="BP710" i="16"/>
  <c r="CV710" i="16"/>
  <c r="AR710" i="16"/>
  <c r="BX710" i="16"/>
  <c r="CF710" i="16"/>
  <c r="CN710" i="16"/>
  <c r="BH710" i="16"/>
  <c r="AZ710" i="16"/>
  <c r="Q710" i="16"/>
  <c r="AR706" i="16"/>
  <c r="BL706" i="16"/>
  <c r="CR706" i="16"/>
  <c r="AN706" i="16"/>
  <c r="BT706" i="16"/>
  <c r="CB706" i="16"/>
  <c r="CJ706" i="16"/>
  <c r="AV706" i="16"/>
  <c r="BD706" i="16"/>
  <c r="Q706" i="16"/>
  <c r="BH702" i="16"/>
  <c r="CN702" i="16"/>
  <c r="BP702" i="16"/>
  <c r="CV702" i="16"/>
  <c r="BX702" i="16"/>
  <c r="CF702" i="16"/>
  <c r="AZ702" i="16"/>
  <c r="Q702" i="16"/>
  <c r="AR702" i="16"/>
  <c r="AR698" i="16"/>
  <c r="BD698" i="16"/>
  <c r="CJ698" i="16"/>
  <c r="BL698" i="16"/>
  <c r="CR698" i="16"/>
  <c r="BT698" i="16"/>
  <c r="CB698" i="16"/>
  <c r="AN698" i="16"/>
  <c r="AV698" i="16"/>
  <c r="Q698" i="16"/>
  <c r="AZ694" i="16"/>
  <c r="CF694" i="16"/>
  <c r="BH694" i="16"/>
  <c r="CN694" i="16"/>
  <c r="BP694" i="16"/>
  <c r="BX694" i="16"/>
  <c r="CV694" i="16"/>
  <c r="AR694" i="16"/>
  <c r="Q694" i="16"/>
  <c r="AR690" i="16"/>
  <c r="AV690" i="16"/>
  <c r="CB690" i="16"/>
  <c r="BD690" i="16"/>
  <c r="CJ690" i="16"/>
  <c r="BL690" i="16"/>
  <c r="BT690" i="16"/>
  <c r="AN690" i="16"/>
  <c r="CR690" i="16"/>
  <c r="Q690" i="16"/>
  <c r="AR686" i="16"/>
  <c r="BX686" i="16"/>
  <c r="AZ686" i="16"/>
  <c r="CF686" i="16"/>
  <c r="BH686" i="16"/>
  <c r="BP686" i="16"/>
  <c r="CN686" i="16"/>
  <c r="CV686" i="16"/>
  <c r="Q686" i="16"/>
  <c r="AR682" i="16"/>
  <c r="AN682" i="16"/>
  <c r="BT682" i="16"/>
  <c r="AV682" i="16"/>
  <c r="CB682" i="16"/>
  <c r="BD682" i="16"/>
  <c r="BL682" i="16"/>
  <c r="CR682" i="16"/>
  <c r="Q682" i="16"/>
  <c r="CP678" i="16"/>
  <c r="AT678" i="16"/>
  <c r="BZ678" i="16"/>
  <c r="Q678" i="16"/>
  <c r="BJ678" i="16"/>
  <c r="AX674" i="16"/>
  <c r="CL674" i="16"/>
  <c r="AP674" i="16"/>
  <c r="BF674" i="16"/>
  <c r="BV674" i="16"/>
  <c r="Q674" i="16"/>
  <c r="CH670" i="16"/>
  <c r="CX670" i="16"/>
  <c r="BB670" i="16"/>
  <c r="Q670" i="16"/>
  <c r="BR670" i="16"/>
  <c r="CD666" i="16"/>
  <c r="CT666" i="16"/>
  <c r="AX666" i="16"/>
  <c r="BN666" i="16"/>
  <c r="Q666" i="16"/>
  <c r="BB662" i="16"/>
  <c r="BZ662" i="16"/>
  <c r="CP662" i="16"/>
  <c r="BJ662" i="16"/>
  <c r="AT662" i="16"/>
  <c r="Q662" i="16"/>
  <c r="BV658" i="16"/>
  <c r="CL658" i="16"/>
  <c r="AP658" i="16"/>
  <c r="BF658" i="16"/>
  <c r="Q658" i="16"/>
  <c r="AT654" i="16"/>
  <c r="BR654" i="16"/>
  <c r="CH654" i="16"/>
  <c r="CX654" i="16"/>
  <c r="BB654" i="16"/>
  <c r="Q654" i="16"/>
  <c r="BN650" i="16"/>
  <c r="CD650" i="16"/>
  <c r="AX650" i="16"/>
  <c r="CT650" i="16"/>
  <c r="Q650" i="16"/>
  <c r="BB646" i="16"/>
  <c r="BJ646" i="16"/>
  <c r="BZ646" i="16"/>
  <c r="CP646" i="16"/>
  <c r="AT646" i="16"/>
  <c r="Q646" i="16"/>
  <c r="AX642" i="16"/>
  <c r="BF642" i="16"/>
  <c r="BV642" i="16"/>
  <c r="AP642" i="16"/>
  <c r="CL642" i="16"/>
  <c r="Q642" i="16"/>
  <c r="BB638" i="16"/>
  <c r="BR638" i="16"/>
  <c r="CH638" i="16"/>
  <c r="CX638" i="16"/>
  <c r="Q638" i="16"/>
  <c r="AP634" i="16"/>
  <c r="AX634" i="16"/>
  <c r="BN634" i="16"/>
  <c r="CD634" i="16"/>
  <c r="CT634" i="16"/>
  <c r="Q634" i="16"/>
  <c r="AT630" i="16"/>
  <c r="BJ630" i="16"/>
  <c r="BZ630" i="16"/>
  <c r="CP630" i="16"/>
  <c r="Q630" i="16"/>
  <c r="AX626" i="16"/>
  <c r="AP626" i="16"/>
  <c r="CL626" i="16"/>
  <c r="BF626" i="16"/>
  <c r="BV626" i="16"/>
  <c r="Q626" i="16"/>
  <c r="CX622" i="16"/>
  <c r="BR622" i="16"/>
  <c r="CH622" i="16"/>
  <c r="BB622" i="16"/>
  <c r="Q622" i="16"/>
  <c r="AP618" i="16"/>
  <c r="CD618" i="16"/>
  <c r="CT618" i="16"/>
  <c r="BN618" i="16"/>
  <c r="AX618" i="16"/>
  <c r="Q618" i="16"/>
  <c r="BZ614" i="16"/>
  <c r="CP614" i="16"/>
  <c r="AT614" i="16"/>
  <c r="BJ614" i="16"/>
  <c r="Q614" i="16"/>
  <c r="AX610" i="16"/>
  <c r="BV610" i="16"/>
  <c r="CL610" i="16"/>
  <c r="AP610" i="16"/>
  <c r="BF610" i="16"/>
  <c r="Q610" i="16"/>
  <c r="BR606" i="16"/>
  <c r="CH606" i="16"/>
  <c r="BB606" i="16"/>
  <c r="CX606" i="16"/>
  <c r="Q606" i="16"/>
  <c r="AP602" i="16"/>
  <c r="BN602" i="16"/>
  <c r="CD602" i="16"/>
  <c r="CT602" i="16"/>
  <c r="AX602" i="16"/>
  <c r="Q602" i="16"/>
  <c r="BJ598" i="16"/>
  <c r="BZ598" i="16"/>
  <c r="AT598" i="16"/>
  <c r="Q598" i="16"/>
  <c r="CP598" i="16"/>
  <c r="AX594" i="16"/>
  <c r="BF594" i="16"/>
  <c r="BV594" i="16"/>
  <c r="CL594" i="16"/>
  <c r="AP594" i="16"/>
  <c r="Q594" i="16"/>
  <c r="BB590" i="16"/>
  <c r="BR590" i="16"/>
  <c r="CH590" i="16"/>
  <c r="CX590" i="16"/>
  <c r="Q590" i="16"/>
  <c r="AP586" i="16"/>
  <c r="AX586" i="16"/>
  <c r="BN586" i="16"/>
  <c r="CD586" i="16"/>
  <c r="CT586" i="16"/>
  <c r="Q586" i="16"/>
  <c r="AT582" i="16"/>
  <c r="BJ582" i="16"/>
  <c r="BZ582" i="16"/>
  <c r="Q582" i="16"/>
  <c r="CP582" i="16"/>
  <c r="AX578" i="16"/>
  <c r="AP578" i="16"/>
  <c r="BF578" i="16"/>
  <c r="BV578" i="16"/>
  <c r="CL578" i="16"/>
  <c r="Q578" i="16"/>
  <c r="CX574" i="16"/>
  <c r="BB574" i="16"/>
  <c r="BR574" i="16"/>
  <c r="CH574" i="16"/>
  <c r="Q574" i="16"/>
  <c r="AP570" i="16"/>
  <c r="CT570" i="16"/>
  <c r="AX570" i="16"/>
  <c r="BN570" i="16"/>
  <c r="CD570" i="16"/>
  <c r="Q570" i="16"/>
  <c r="CP566" i="16"/>
  <c r="AT566" i="16"/>
  <c r="BZ566" i="16"/>
  <c r="BJ566" i="16"/>
  <c r="Q566" i="16"/>
  <c r="AX562" i="16"/>
  <c r="CL562" i="16"/>
  <c r="AP562" i="16"/>
  <c r="BF562" i="16"/>
  <c r="BV562" i="16"/>
  <c r="Q562" i="16"/>
  <c r="CH558" i="16"/>
  <c r="CX558" i="16"/>
  <c r="BB558" i="16"/>
  <c r="BR558" i="16"/>
  <c r="Q558" i="16"/>
  <c r="AP554" i="16"/>
  <c r="CD554" i="16"/>
  <c r="CT554" i="16"/>
  <c r="AX554" i="16"/>
  <c r="BN554" i="16"/>
  <c r="Q554" i="16"/>
  <c r="BZ550" i="16"/>
  <c r="CP550" i="16"/>
  <c r="AT550" i="16"/>
  <c r="BJ550" i="16"/>
  <c r="Q550" i="16"/>
  <c r="AX546" i="16"/>
  <c r="BV546" i="16"/>
  <c r="CL546" i="16"/>
  <c r="AP546" i="16"/>
  <c r="BF546" i="16"/>
  <c r="Q546" i="16"/>
  <c r="BR542" i="16"/>
  <c r="CH542" i="16"/>
  <c r="BB542" i="16"/>
  <c r="Q542" i="16"/>
  <c r="CX542" i="16"/>
  <c r="AP538" i="16"/>
  <c r="BN538" i="16"/>
  <c r="CD538" i="16"/>
  <c r="CT538" i="16"/>
  <c r="AX538" i="16"/>
  <c r="Q538" i="16"/>
  <c r="BJ534" i="16"/>
  <c r="BZ534" i="16"/>
  <c r="AT534" i="16"/>
  <c r="CP534" i="16"/>
  <c r="Q534" i="16"/>
  <c r="AX530" i="16"/>
  <c r="BF530" i="16"/>
  <c r="BV530" i="16"/>
  <c r="CL530" i="16"/>
  <c r="AP530" i="16"/>
  <c r="BB526" i="16"/>
  <c r="BR526" i="16"/>
  <c r="CH526" i="16"/>
  <c r="CX526" i="16"/>
  <c r="Q526" i="16"/>
  <c r="AP522" i="16"/>
  <c r="AX522" i="16"/>
  <c r="BN522" i="16"/>
  <c r="CD522" i="16"/>
  <c r="CT522" i="16"/>
  <c r="Q522" i="16"/>
  <c r="BB518" i="16"/>
  <c r="AT518" i="16"/>
  <c r="BJ518" i="16"/>
  <c r="BZ518" i="16"/>
  <c r="CP518" i="16"/>
  <c r="Q518" i="16"/>
  <c r="AP514" i="16"/>
  <c r="BF514" i="16"/>
  <c r="BV514" i="16"/>
  <c r="CL514" i="16"/>
  <c r="Q514" i="16"/>
  <c r="AT510" i="16"/>
  <c r="CX510" i="16"/>
  <c r="BB510" i="16"/>
  <c r="Q510" i="16"/>
  <c r="BR510" i="16"/>
  <c r="CH510" i="16"/>
  <c r="CT506" i="16"/>
  <c r="AX506" i="16"/>
  <c r="BN506" i="16"/>
  <c r="CD506" i="16"/>
  <c r="Q506" i="16"/>
  <c r="BB502" i="16"/>
  <c r="CP502" i="16"/>
  <c r="AT502" i="16"/>
  <c r="BJ502" i="16"/>
  <c r="BZ502" i="16"/>
  <c r="Q502" i="16"/>
  <c r="CL498" i="16"/>
  <c r="AP498" i="16"/>
  <c r="BF498" i="16"/>
  <c r="BV498" i="16"/>
  <c r="Q498" i="16"/>
  <c r="AT494" i="16"/>
  <c r="CH494" i="16"/>
  <c r="CX494" i="16"/>
  <c r="BB494" i="16"/>
  <c r="BR494" i="16"/>
  <c r="Q494" i="16"/>
  <c r="CD490" i="16"/>
  <c r="CT490" i="16"/>
  <c r="AX490" i="16"/>
  <c r="BN490" i="16"/>
  <c r="Q490" i="16"/>
  <c r="BB486" i="16"/>
  <c r="BZ486" i="16"/>
  <c r="CP486" i="16"/>
  <c r="AT486" i="16"/>
  <c r="BJ486" i="16"/>
  <c r="Q486" i="16"/>
  <c r="BV482" i="16"/>
  <c r="CL482" i="16"/>
  <c r="AP482" i="16"/>
  <c r="BF482" i="16"/>
  <c r="Q482" i="16"/>
  <c r="AT478" i="16"/>
  <c r="BR478" i="16"/>
  <c r="CH478" i="16"/>
  <c r="CX478" i="16"/>
  <c r="Q478" i="16"/>
  <c r="BB478" i="16"/>
  <c r="BN474" i="16"/>
  <c r="CD474" i="16"/>
  <c r="AX474" i="16"/>
  <c r="CT474" i="16"/>
  <c r="Q474" i="16"/>
  <c r="BB470" i="16"/>
  <c r="BJ470" i="16"/>
  <c r="BZ470" i="16"/>
  <c r="CP470" i="16"/>
  <c r="AT470" i="16"/>
  <c r="Q470" i="16"/>
  <c r="BF466" i="16"/>
  <c r="BV466" i="16"/>
  <c r="AP466" i="16"/>
  <c r="CL466" i="16"/>
  <c r="AT462" i="16"/>
  <c r="BB462" i="16"/>
  <c r="BR462" i="16"/>
  <c r="CH462" i="16"/>
  <c r="CX462" i="16"/>
  <c r="Q462" i="16"/>
  <c r="AX458" i="16"/>
  <c r="BN458" i="16"/>
  <c r="CD458" i="16"/>
  <c r="CT458" i="16"/>
  <c r="Q458" i="16"/>
  <c r="BB454" i="16"/>
  <c r="AT454" i="16"/>
  <c r="BJ454" i="16"/>
  <c r="BZ454" i="16"/>
  <c r="CP454" i="16"/>
  <c r="Q454" i="16"/>
  <c r="BF450" i="16"/>
  <c r="CL450" i="16"/>
  <c r="AP450" i="16"/>
  <c r="BV450" i="16"/>
  <c r="Q450" i="16"/>
  <c r="AT446" i="16"/>
  <c r="BB446" i="16"/>
  <c r="BR446" i="16"/>
  <c r="CH446" i="16"/>
  <c r="CX446" i="16"/>
  <c r="Q446" i="16"/>
  <c r="CT442" i="16"/>
  <c r="AX442" i="16"/>
  <c r="BN442" i="16"/>
  <c r="CD442" i="16"/>
  <c r="Q442" i="16"/>
  <c r="BB438" i="16"/>
  <c r="CP438" i="16"/>
  <c r="AT438" i="16"/>
  <c r="BJ438" i="16"/>
  <c r="BZ438" i="16"/>
  <c r="Q438" i="16"/>
  <c r="AX434" i="16"/>
  <c r="CL434" i="16"/>
  <c r="AP434" i="16"/>
  <c r="BF434" i="16"/>
  <c r="BV434" i="16"/>
  <c r="Q434" i="16"/>
  <c r="CH430" i="16"/>
  <c r="CX430" i="16"/>
  <c r="BB430" i="16"/>
  <c r="BR430" i="16"/>
  <c r="Q430" i="16"/>
  <c r="AP426" i="16"/>
  <c r="CD426" i="16"/>
  <c r="CT426" i="16"/>
  <c r="AX426" i="16"/>
  <c r="BN426" i="16"/>
  <c r="Q426" i="16"/>
  <c r="BZ422" i="16"/>
  <c r="CP422" i="16"/>
  <c r="AT422" i="16"/>
  <c r="BJ422" i="16"/>
  <c r="Q422" i="16"/>
  <c r="BI418" i="16"/>
  <c r="AS418" i="16"/>
  <c r="BY418" i="16"/>
  <c r="Q418" i="16"/>
  <c r="AO414" i="16"/>
  <c r="BU414" i="16"/>
  <c r="Q414" i="16"/>
  <c r="BA410" i="16"/>
  <c r="BQ410" i="16"/>
  <c r="CW410" i="16"/>
  <c r="Q410" i="16"/>
  <c r="BM406" i="16"/>
  <c r="CS406" i="16"/>
  <c r="Q406" i="16"/>
  <c r="AS402" i="16"/>
  <c r="BI402" i="16"/>
  <c r="CO402" i="16"/>
  <c r="BE398" i="16"/>
  <c r="CK398" i="16"/>
  <c r="Q398" i="16"/>
  <c r="BQ394" i="16"/>
  <c r="BA394" i="16"/>
  <c r="CG394" i="16"/>
  <c r="Q394" i="16"/>
  <c r="AW390" i="16"/>
  <c r="CC390" i="16"/>
  <c r="Q390" i="16"/>
  <c r="BI386" i="16"/>
  <c r="AS386" i="16"/>
  <c r="BY386" i="16"/>
  <c r="Q386" i="16"/>
  <c r="AO382" i="16"/>
  <c r="BU382" i="16"/>
  <c r="Q382" i="16"/>
  <c r="BA378" i="16"/>
  <c r="BQ378" i="16"/>
  <c r="CW378" i="16"/>
  <c r="Q378" i="16"/>
  <c r="BM374" i="16"/>
  <c r="CS374" i="16"/>
  <c r="Q374" i="16"/>
  <c r="AS370" i="16"/>
  <c r="BI370" i="16"/>
  <c r="CO370" i="16"/>
  <c r="Q370" i="16"/>
  <c r="BE366" i="16"/>
  <c r="CK366" i="16"/>
  <c r="Q366" i="16"/>
  <c r="BQ362" i="16"/>
  <c r="BA362" i="16"/>
  <c r="CG362" i="16"/>
  <c r="Q362" i="16"/>
  <c r="AW358" i="16"/>
  <c r="CC358" i="16"/>
  <c r="Q358" i="16"/>
  <c r="BI354" i="16"/>
  <c r="AS354" i="16"/>
  <c r="BY354" i="16"/>
  <c r="Q354" i="16"/>
  <c r="AO350" i="16"/>
  <c r="BU350" i="16"/>
  <c r="Q350" i="16"/>
  <c r="BA346" i="16"/>
  <c r="BQ346" i="16"/>
  <c r="CW346" i="16"/>
  <c r="Q346" i="16"/>
  <c r="BM342" i="16"/>
  <c r="CS342" i="16"/>
  <c r="Q342" i="16"/>
  <c r="BI338" i="16"/>
  <c r="CO338" i="16"/>
  <c r="BU334" i="16"/>
  <c r="BA334" i="16"/>
  <c r="CK334" i="16"/>
  <c r="Q334" i="16"/>
  <c r="AW330" i="16"/>
  <c r="Q330" i="16"/>
  <c r="BY326" i="16"/>
  <c r="AS326" i="16"/>
  <c r="Q326" i="16"/>
  <c r="AO322" i="16"/>
  <c r="Q322" i="16"/>
  <c r="BQ318" i="16"/>
  <c r="CW318" i="16"/>
  <c r="Q318" i="16"/>
  <c r="CS314" i="16"/>
  <c r="Q314" i="16"/>
  <c r="BI310" i="16"/>
  <c r="CO310" i="16"/>
  <c r="Q310" i="16"/>
  <c r="CK306" i="16"/>
  <c r="Q306" i="16"/>
  <c r="BA302" i="16"/>
  <c r="CG302" i="16"/>
  <c r="Q302" i="16"/>
  <c r="CC298" i="16"/>
  <c r="Q298" i="16"/>
  <c r="AS294" i="16"/>
  <c r="BY294" i="16"/>
  <c r="Q294" i="16"/>
  <c r="BU290" i="16"/>
  <c r="Q290" i="16"/>
  <c r="CW286" i="16"/>
  <c r="BQ286" i="16"/>
  <c r="Q286" i="16"/>
  <c r="BM282" i="16"/>
  <c r="Q282" i="16"/>
  <c r="CO278" i="16"/>
  <c r="BI278" i="16"/>
  <c r="Q278" i="16"/>
  <c r="CK274" i="16"/>
  <c r="BE274" i="16"/>
  <c r="BA270" i="16"/>
  <c r="Q270" i="16"/>
  <c r="CC266" i="16"/>
  <c r="AW266" i="16"/>
  <c r="Q266" i="16"/>
  <c r="AS262" i="16"/>
  <c r="Q262" i="16"/>
  <c r="BU258" i="16"/>
  <c r="AO258" i="16"/>
  <c r="Q258" i="16"/>
  <c r="BQ254" i="16"/>
  <c r="CW254" i="16"/>
  <c r="Q254" i="16"/>
  <c r="CS250" i="16"/>
  <c r="Q250" i="16"/>
  <c r="CN246" i="16"/>
  <c r="Q246" i="16"/>
  <c r="N246" i="16"/>
  <c r="N242" i="16"/>
  <c r="CJ242" i="16"/>
  <c r="Q242" i="16"/>
  <c r="AZ238" i="16"/>
  <c r="N238" i="16"/>
  <c r="Q238" i="16"/>
  <c r="N234" i="16"/>
  <c r="AV234" i="16"/>
  <c r="Q234" i="16"/>
  <c r="AR230" i="16"/>
  <c r="Q230" i="16"/>
  <c r="N230" i="16"/>
  <c r="N226" i="16"/>
  <c r="AN226" i="16"/>
  <c r="Q226" i="16"/>
  <c r="N222" i="16"/>
  <c r="Q222" i="16"/>
  <c r="CR218" i="16"/>
  <c r="Q218" i="16"/>
  <c r="Q214" i="16"/>
  <c r="N214" i="16"/>
  <c r="N206" i="16"/>
  <c r="Q206" i="16"/>
  <c r="N202" i="16"/>
  <c r="CG202" i="16"/>
  <c r="Q202" i="16"/>
  <c r="M198" i="16"/>
  <c r="CC198" i="16"/>
  <c r="Q198" i="16"/>
  <c r="N198" i="16"/>
  <c r="BY194" i="16"/>
  <c r="Q194" i="16"/>
  <c r="M190" i="16"/>
  <c r="BU190" i="16"/>
  <c r="N190" i="16"/>
  <c r="Q190" i="16"/>
  <c r="BQ186" i="16"/>
  <c r="Q186" i="16"/>
  <c r="M182" i="16"/>
  <c r="BM182" i="16"/>
  <c r="Q182" i="16"/>
  <c r="N182" i="16"/>
  <c r="N178" i="16"/>
  <c r="BI178" i="16"/>
  <c r="Q178" i="16"/>
  <c r="BE174" i="16"/>
  <c r="N174" i="16"/>
  <c r="Q174" i="16"/>
  <c r="N170" i="16"/>
  <c r="BA170" i="16"/>
  <c r="Q170" i="16"/>
  <c r="AW166" i="16"/>
  <c r="Q166" i="16"/>
  <c r="N166" i="16"/>
  <c r="N162" i="16"/>
  <c r="AS162" i="16"/>
  <c r="Q162" i="16"/>
  <c r="N158" i="16"/>
  <c r="Q158" i="16"/>
  <c r="N154" i="16"/>
  <c r="Q154" i="16"/>
  <c r="N142" i="16"/>
  <c r="Q142" i="16"/>
  <c r="N138" i="16"/>
  <c r="Q138" i="16"/>
  <c r="Q134" i="16"/>
  <c r="N134" i="16"/>
  <c r="N130" i="16"/>
  <c r="CU130" i="16"/>
  <c r="Q130" i="16"/>
  <c r="N126" i="16"/>
  <c r="Q126" i="16"/>
  <c r="N122" i="16"/>
  <c r="CM122" i="16"/>
  <c r="Q122" i="16"/>
  <c r="Q118" i="16"/>
  <c r="N118" i="16"/>
  <c r="N114" i="16"/>
  <c r="CE114" i="16"/>
  <c r="Q114" i="16"/>
  <c r="CA110" i="16"/>
  <c r="N110" i="16"/>
  <c r="Q110" i="16"/>
  <c r="BW106" i="16"/>
  <c r="Q106" i="16"/>
  <c r="BS102" i="16"/>
  <c r="Q102" i="16"/>
  <c r="N102" i="16"/>
  <c r="BO98" i="16"/>
  <c r="Q98" i="16"/>
  <c r="M94" i="16"/>
  <c r="N94" i="16"/>
  <c r="Q94" i="16"/>
  <c r="Q86" i="16"/>
  <c r="N86" i="16"/>
  <c r="N78" i="16"/>
  <c r="Q78" i="16"/>
  <c r="N74" i="16"/>
  <c r="Q74" i="16"/>
  <c r="Q70" i="16"/>
  <c r="N70" i="16"/>
  <c r="N66" i="16"/>
  <c r="Q66" i="16"/>
  <c r="N62" i="16"/>
  <c r="Q62" i="16"/>
  <c r="N58" i="16"/>
  <c r="Q58" i="16"/>
  <c r="M54" i="16"/>
  <c r="Q54" i="16"/>
  <c r="N54" i="16"/>
  <c r="M46" i="16"/>
  <c r="N46" i="16"/>
  <c r="Q46" i="16"/>
  <c r="H788" i="16"/>
  <c r="H756" i="16"/>
  <c r="H724" i="16"/>
  <c r="H692" i="16"/>
  <c r="H660" i="16"/>
  <c r="H596" i="16"/>
  <c r="H564" i="16"/>
  <c r="H532" i="16"/>
  <c r="H500" i="16"/>
  <c r="H468" i="16"/>
  <c r="H436" i="16"/>
  <c r="H340" i="16"/>
  <c r="H276" i="16"/>
  <c r="H52" i="16"/>
  <c r="M796" i="16"/>
  <c r="M764" i="16"/>
  <c r="M732" i="16"/>
  <c r="M700" i="16"/>
  <c r="M652" i="16"/>
  <c r="M608" i="16"/>
  <c r="M572" i="16"/>
  <c r="M444" i="16"/>
  <c r="M396" i="16"/>
  <c r="M316" i="16"/>
  <c r="M188" i="16"/>
  <c r="M140" i="16"/>
  <c r="M96" i="16"/>
  <c r="M60" i="16"/>
  <c r="P781" i="16"/>
  <c r="P676" i="16"/>
  <c r="P636" i="16"/>
  <c r="P572" i="16"/>
  <c r="P484" i="16"/>
  <c r="P420" i="16"/>
  <c r="P316" i="16"/>
  <c r="P252" i="16"/>
  <c r="P188" i="16"/>
  <c r="P124" i="16"/>
  <c r="P60" i="16"/>
  <c r="Q530" i="16"/>
  <c r="Q274" i="16"/>
  <c r="Q105" i="16"/>
  <c r="N150" i="16"/>
  <c r="R500" i="16"/>
  <c r="R140" i="16"/>
  <c r="O424" i="16"/>
  <c r="L708" i="16"/>
  <c r="CT788" i="16"/>
  <c r="AN770" i="16"/>
  <c r="AT796" i="16"/>
  <c r="AP796" i="16"/>
  <c r="BF796" i="16"/>
  <c r="BV796" i="16"/>
  <c r="CL796" i="16"/>
  <c r="AW796" i="16"/>
  <c r="BM796" i="16"/>
  <c r="CC796" i="16"/>
  <c r="CS796" i="16"/>
  <c r="R796" i="16"/>
  <c r="BE796" i="16"/>
  <c r="CK796" i="16"/>
  <c r="BN796" i="16"/>
  <c r="CT796" i="16"/>
  <c r="H796" i="16"/>
  <c r="AX796" i="16"/>
  <c r="BU796" i="16"/>
  <c r="CD796" i="16"/>
  <c r="L796" i="16"/>
  <c r="AT780" i="16"/>
  <c r="AX780" i="16"/>
  <c r="BN780" i="16"/>
  <c r="CD780" i="16"/>
  <c r="CT780" i="16"/>
  <c r="L780" i="16"/>
  <c r="AO780" i="16"/>
  <c r="BE780" i="16"/>
  <c r="BU780" i="16"/>
  <c r="CK780" i="16"/>
  <c r="AW780" i="16"/>
  <c r="CC780" i="16"/>
  <c r="R780" i="16"/>
  <c r="BF780" i="16"/>
  <c r="CL780" i="16"/>
  <c r="H780" i="16"/>
  <c r="BM780" i="16"/>
  <c r="CS780" i="16"/>
  <c r="AP780" i="16"/>
  <c r="AT772" i="16"/>
  <c r="AW772" i="16"/>
  <c r="BM772" i="16"/>
  <c r="CC772" i="16"/>
  <c r="CS772" i="16"/>
  <c r="AX772" i="16"/>
  <c r="BN772" i="16"/>
  <c r="CD772" i="16"/>
  <c r="CT772" i="16"/>
  <c r="AP772" i="16"/>
  <c r="BV772" i="16"/>
  <c r="M772" i="16"/>
  <c r="BE772" i="16"/>
  <c r="CK772" i="16"/>
  <c r="BF772" i="16"/>
  <c r="CL772" i="16"/>
  <c r="AO772" i="16"/>
  <c r="R772" i="16"/>
  <c r="BU772" i="16"/>
  <c r="L772" i="16"/>
  <c r="AT764" i="16"/>
  <c r="AP764" i="16"/>
  <c r="BF764" i="16"/>
  <c r="BV764" i="16"/>
  <c r="CL764" i="16"/>
  <c r="AW764" i="16"/>
  <c r="BM764" i="16"/>
  <c r="CC764" i="16"/>
  <c r="CS764" i="16"/>
  <c r="R764" i="16"/>
  <c r="AO764" i="16"/>
  <c r="BU764" i="16"/>
  <c r="AX764" i="16"/>
  <c r="CD764" i="16"/>
  <c r="L764" i="16"/>
  <c r="H764" i="16"/>
  <c r="BE764" i="16"/>
  <c r="CK764" i="16"/>
  <c r="CT764" i="16"/>
  <c r="AP752" i="16"/>
  <c r="AT752" i="16"/>
  <c r="BJ752" i="16"/>
  <c r="BZ752" i="16"/>
  <c r="CP752" i="16"/>
  <c r="BB752" i="16"/>
  <c r="BY752" i="16"/>
  <c r="CW752" i="16"/>
  <c r="O752" i="16"/>
  <c r="BI752" i="16"/>
  <c r="CG752" i="16"/>
  <c r="CX752" i="16"/>
  <c r="BA752" i="16"/>
  <c r="AS752" i="16"/>
  <c r="CO752" i="16"/>
  <c r="P752" i="16"/>
  <c r="BQ752" i="16"/>
  <c r="J752" i="16"/>
  <c r="BR752" i="16"/>
  <c r="CH752" i="16"/>
  <c r="AT740" i="16"/>
  <c r="AX740" i="16"/>
  <c r="BN740" i="16"/>
  <c r="CD740" i="16"/>
  <c r="CT740" i="16"/>
  <c r="AO740" i="16"/>
  <c r="BE740" i="16"/>
  <c r="BU740" i="16"/>
  <c r="CK740" i="16"/>
  <c r="AP740" i="16"/>
  <c r="BV740" i="16"/>
  <c r="AW740" i="16"/>
  <c r="CC740" i="16"/>
  <c r="BM740" i="16"/>
  <c r="CS740" i="16"/>
  <c r="L740" i="16"/>
  <c r="R740" i="16"/>
  <c r="M740" i="16"/>
  <c r="BF740" i="16"/>
  <c r="CL740" i="16"/>
  <c r="AP728" i="16"/>
  <c r="AT728" i="16"/>
  <c r="BJ728" i="16"/>
  <c r="BZ728" i="16"/>
  <c r="CP728" i="16"/>
  <c r="BA728" i="16"/>
  <c r="BQ728" i="16"/>
  <c r="CG728" i="16"/>
  <c r="CW728" i="16"/>
  <c r="BR728" i="16"/>
  <c r="CX728" i="16"/>
  <c r="AS728" i="16"/>
  <c r="BY728" i="16"/>
  <c r="O728" i="16"/>
  <c r="CO728" i="16"/>
  <c r="BI728" i="16"/>
  <c r="P728" i="16"/>
  <c r="H728" i="16"/>
  <c r="CH728" i="16"/>
  <c r="M728" i="16"/>
  <c r="J728" i="16"/>
  <c r="BB728" i="16"/>
  <c r="AT716" i="16"/>
  <c r="AO716" i="16"/>
  <c r="BE716" i="16"/>
  <c r="BU716" i="16"/>
  <c r="CK716" i="16"/>
  <c r="AP716" i="16"/>
  <c r="BF716" i="16"/>
  <c r="BV716" i="16"/>
  <c r="CL716" i="16"/>
  <c r="BM716" i="16"/>
  <c r="CS716" i="16"/>
  <c r="L716" i="16"/>
  <c r="BN716" i="16"/>
  <c r="CT716" i="16"/>
  <c r="AX716" i="16"/>
  <c r="AW716" i="16"/>
  <c r="H716" i="16"/>
  <c r="CC716" i="16"/>
  <c r="R716" i="16"/>
  <c r="AP712" i="16"/>
  <c r="BB712" i="16"/>
  <c r="BR712" i="16"/>
  <c r="CH712" i="16"/>
  <c r="CX712" i="16"/>
  <c r="AS712" i="16"/>
  <c r="BI712" i="16"/>
  <c r="BY712" i="16"/>
  <c r="CO712" i="16"/>
  <c r="BJ712" i="16"/>
  <c r="CP712" i="16"/>
  <c r="BQ712" i="16"/>
  <c r="CW712" i="16"/>
  <c r="CG712" i="16"/>
  <c r="O712" i="16"/>
  <c r="P712" i="16"/>
  <c r="H712" i="16"/>
  <c r="AT712" i="16"/>
  <c r="M712" i="16"/>
  <c r="J712" i="16"/>
  <c r="BA712" i="16"/>
  <c r="BZ712" i="16"/>
  <c r="AT700" i="16"/>
  <c r="AW700" i="16"/>
  <c r="BM700" i="16"/>
  <c r="CC700" i="16"/>
  <c r="CS700" i="16"/>
  <c r="AX700" i="16"/>
  <c r="BN700" i="16"/>
  <c r="CD700" i="16"/>
  <c r="CT700" i="16"/>
  <c r="BE700" i="16"/>
  <c r="CK700" i="16"/>
  <c r="BF700" i="16"/>
  <c r="CL700" i="16"/>
  <c r="R700" i="16"/>
  <c r="BU700" i="16"/>
  <c r="AP700" i="16"/>
  <c r="BV700" i="16"/>
  <c r="L700" i="16"/>
  <c r="H700" i="16"/>
  <c r="AO700" i="16"/>
  <c r="AP696" i="16"/>
  <c r="AT696" i="16"/>
  <c r="BJ696" i="16"/>
  <c r="BZ696" i="16"/>
  <c r="CP696" i="16"/>
  <c r="BA696" i="16"/>
  <c r="BQ696" i="16"/>
  <c r="CG696" i="16"/>
  <c r="CW696" i="16"/>
  <c r="BB696" i="16"/>
  <c r="CH696" i="16"/>
  <c r="BI696" i="16"/>
  <c r="CO696" i="16"/>
  <c r="O696" i="16"/>
  <c r="CX696" i="16"/>
  <c r="BY696" i="16"/>
  <c r="P696" i="16"/>
  <c r="H696" i="16"/>
  <c r="M696" i="16"/>
  <c r="J696" i="16"/>
  <c r="AS696" i="16"/>
  <c r="AT684" i="16"/>
  <c r="AO684" i="16"/>
  <c r="BE684" i="16"/>
  <c r="BU684" i="16"/>
  <c r="CK684" i="16"/>
  <c r="AP684" i="16"/>
  <c r="BF684" i="16"/>
  <c r="BV684" i="16"/>
  <c r="CL684" i="16"/>
  <c r="AW684" i="16"/>
  <c r="CC684" i="16"/>
  <c r="L684" i="16"/>
  <c r="AX684" i="16"/>
  <c r="CD684" i="16"/>
  <c r="BM684" i="16"/>
  <c r="CT684" i="16"/>
  <c r="BN684" i="16"/>
  <c r="CS684" i="16"/>
  <c r="H684" i="16"/>
  <c r="R684" i="16"/>
  <c r="AV672" i="16"/>
  <c r="BD672" i="16"/>
  <c r="CJ672" i="16"/>
  <c r="BS672" i="16"/>
  <c r="AN672" i="16"/>
  <c r="BC672" i="16"/>
  <c r="CI672" i="16"/>
  <c r="P672" i="16"/>
  <c r="O672" i="16"/>
  <c r="J672" i="16"/>
  <c r="BT672" i="16"/>
  <c r="AR668" i="16"/>
  <c r="BO668" i="16"/>
  <c r="CU668" i="16"/>
  <c r="BP668" i="16"/>
  <c r="CV668" i="16"/>
  <c r="CE668" i="16"/>
  <c r="CF668" i="16"/>
  <c r="R668" i="16"/>
  <c r="AY668" i="16"/>
  <c r="AZ668" i="16"/>
  <c r="H668" i="16"/>
  <c r="L668" i="16"/>
  <c r="AV656" i="16"/>
  <c r="BC656" i="16"/>
  <c r="CI656" i="16"/>
  <c r="BD656" i="16"/>
  <c r="CJ656" i="16"/>
  <c r="O656" i="16"/>
  <c r="AN656" i="16"/>
  <c r="BT656" i="16"/>
  <c r="P656" i="16"/>
  <c r="BS656" i="16"/>
  <c r="J656" i="16"/>
  <c r="M656" i="16"/>
  <c r="AN648" i="16"/>
  <c r="AV648" i="16"/>
  <c r="CB648" i="16"/>
  <c r="BK648" i="16"/>
  <c r="CQ648" i="16"/>
  <c r="CR648" i="16"/>
  <c r="AU648" i="16"/>
  <c r="BL648" i="16"/>
  <c r="CA648" i="16"/>
  <c r="O648" i="16"/>
  <c r="P648" i="16"/>
  <c r="H648" i="16"/>
  <c r="M648" i="16"/>
  <c r="J648" i="16"/>
  <c r="AV640" i="16"/>
  <c r="AN640" i="16"/>
  <c r="BT640" i="16"/>
  <c r="BC640" i="16"/>
  <c r="CI640" i="16"/>
  <c r="CJ640" i="16"/>
  <c r="BS640" i="16"/>
  <c r="P640" i="16"/>
  <c r="J640" i="16"/>
  <c r="BD640" i="16"/>
  <c r="O640" i="16"/>
  <c r="AZ628" i="16"/>
  <c r="AQ628" i="16"/>
  <c r="BW628" i="16"/>
  <c r="BX628" i="16"/>
  <c r="AR628" i="16"/>
  <c r="CM628" i="16"/>
  <c r="CN628" i="16"/>
  <c r="L628" i="16"/>
  <c r="BH628" i="16"/>
  <c r="M628" i="16"/>
  <c r="BG628" i="16"/>
  <c r="R628" i="16"/>
  <c r="AR620" i="16"/>
  <c r="BO620" i="16"/>
  <c r="BP620" i="16"/>
  <c r="CV620" i="16"/>
  <c r="AY620" i="16"/>
  <c r="CU620" i="16"/>
  <c r="AZ620" i="16"/>
  <c r="CE620" i="16"/>
  <c r="L620" i="16"/>
  <c r="CF620" i="16"/>
  <c r="R620" i="16"/>
  <c r="H620" i="16"/>
  <c r="AZ612" i="16"/>
  <c r="BG612" i="16"/>
  <c r="CM612" i="16"/>
  <c r="BH612" i="16"/>
  <c r="CN612" i="16"/>
  <c r="AQ612" i="16"/>
  <c r="AR612" i="16"/>
  <c r="BX612" i="16"/>
  <c r="L612" i="16"/>
  <c r="R612" i="16"/>
  <c r="M612" i="16"/>
  <c r="BW612" i="16"/>
  <c r="AN600" i="16"/>
  <c r="AV600" i="16"/>
  <c r="CB600" i="16"/>
  <c r="BK600" i="16"/>
  <c r="CQ600" i="16"/>
  <c r="BL600" i="16"/>
  <c r="CA600" i="16"/>
  <c r="CR600" i="16"/>
  <c r="O600" i="16"/>
  <c r="AU600" i="16"/>
  <c r="P600" i="16"/>
  <c r="H600" i="16"/>
  <c r="M600" i="16"/>
  <c r="J600" i="16"/>
  <c r="AV592" i="16"/>
  <c r="AN592" i="16"/>
  <c r="BT592" i="16"/>
  <c r="BC592" i="16"/>
  <c r="CI592" i="16"/>
  <c r="BD592" i="16"/>
  <c r="BS592" i="16"/>
  <c r="O592" i="16"/>
  <c r="P592" i="16"/>
  <c r="CJ592" i="16"/>
  <c r="J592" i="16"/>
  <c r="M592" i="16"/>
  <c r="AN584" i="16"/>
  <c r="AU584" i="16"/>
  <c r="CA584" i="16"/>
  <c r="AV584" i="16"/>
  <c r="CB584" i="16"/>
  <c r="BK584" i="16"/>
  <c r="BL584" i="16"/>
  <c r="CQ584" i="16"/>
  <c r="CR584" i="16"/>
  <c r="O584" i="16"/>
  <c r="P584" i="16"/>
  <c r="H584" i="16"/>
  <c r="M584" i="16"/>
  <c r="J584" i="16"/>
  <c r="AV576" i="16"/>
  <c r="BS576" i="16"/>
  <c r="AN576" i="16"/>
  <c r="BT576" i="16"/>
  <c r="BC576" i="16"/>
  <c r="BD576" i="16"/>
  <c r="CI576" i="16"/>
  <c r="CJ576" i="16"/>
  <c r="P576" i="16"/>
  <c r="J576" i="16"/>
  <c r="O576" i="16"/>
  <c r="AN568" i="16"/>
  <c r="BL568" i="16"/>
  <c r="CR568" i="16"/>
  <c r="AU568" i="16"/>
  <c r="CA568" i="16"/>
  <c r="AV568" i="16"/>
  <c r="BK568" i="16"/>
  <c r="CB568" i="16"/>
  <c r="CQ568" i="16"/>
  <c r="O568" i="16"/>
  <c r="P568" i="16"/>
  <c r="H568" i="16"/>
  <c r="M568" i="16"/>
  <c r="J568" i="16"/>
  <c r="AR556" i="16"/>
  <c r="BO556" i="16"/>
  <c r="CU556" i="16"/>
  <c r="BP556" i="16"/>
  <c r="CV556" i="16"/>
  <c r="CE556" i="16"/>
  <c r="CF556" i="16"/>
  <c r="AY556" i="16"/>
  <c r="L556" i="16"/>
  <c r="AZ556" i="16"/>
  <c r="H556" i="16"/>
  <c r="R556" i="16"/>
  <c r="AZ548" i="16"/>
  <c r="BG548" i="16"/>
  <c r="CM548" i="16"/>
  <c r="BH548" i="16"/>
  <c r="CN548" i="16"/>
  <c r="AQ548" i="16"/>
  <c r="AR548" i="16"/>
  <c r="BW548" i="16"/>
  <c r="BX548" i="16"/>
  <c r="L548" i="16"/>
  <c r="M548" i="16"/>
  <c r="R548" i="16"/>
  <c r="AR540" i="16"/>
  <c r="AZ540" i="16"/>
  <c r="CF540" i="16"/>
  <c r="BO540" i="16"/>
  <c r="CU540" i="16"/>
  <c r="CV540" i="16"/>
  <c r="AY540" i="16"/>
  <c r="BP540" i="16"/>
  <c r="CE540" i="16"/>
  <c r="R540" i="16"/>
  <c r="H540" i="16"/>
  <c r="L540" i="16"/>
  <c r="AV528" i="16"/>
  <c r="AN528" i="16"/>
  <c r="BT528" i="16"/>
  <c r="BC528" i="16"/>
  <c r="CI528" i="16"/>
  <c r="BD528" i="16"/>
  <c r="BS528" i="16"/>
  <c r="CJ528" i="16"/>
  <c r="O528" i="16"/>
  <c r="P528" i="16"/>
  <c r="J528" i="16"/>
  <c r="M528" i="16"/>
  <c r="AR524" i="16"/>
  <c r="AY524" i="16"/>
  <c r="CE524" i="16"/>
  <c r="AZ524" i="16"/>
  <c r="CF524" i="16"/>
  <c r="CU524" i="16"/>
  <c r="CV524" i="16"/>
  <c r="L524" i="16"/>
  <c r="BO524" i="16"/>
  <c r="BP524" i="16"/>
  <c r="R524" i="16"/>
  <c r="H524" i="16"/>
  <c r="AV512" i="16"/>
  <c r="BS512" i="16"/>
  <c r="AN512" i="16"/>
  <c r="BT512" i="16"/>
  <c r="BC512" i="16"/>
  <c r="BD512" i="16"/>
  <c r="CI512" i="16"/>
  <c r="CJ512" i="16"/>
  <c r="P512" i="16"/>
  <c r="J512" i="16"/>
  <c r="O512" i="16"/>
  <c r="AR508" i="16"/>
  <c r="BP508" i="16"/>
  <c r="CV508" i="16"/>
  <c r="AY508" i="16"/>
  <c r="CE508" i="16"/>
  <c r="CF508" i="16"/>
  <c r="CU508" i="16"/>
  <c r="AZ508" i="16"/>
  <c r="BO508" i="16"/>
  <c r="R508" i="16"/>
  <c r="L508" i="16"/>
  <c r="H508" i="16"/>
  <c r="AV496" i="16"/>
  <c r="BD496" i="16"/>
  <c r="CJ496" i="16"/>
  <c r="BS496" i="16"/>
  <c r="AN496" i="16"/>
  <c r="BC496" i="16"/>
  <c r="BT496" i="16"/>
  <c r="CI496" i="16"/>
  <c r="O496" i="16"/>
  <c r="P496" i="16"/>
  <c r="J496" i="16"/>
  <c r="M496" i="16"/>
  <c r="AR492" i="16"/>
  <c r="BO492" i="16"/>
  <c r="CU492" i="16"/>
  <c r="BP492" i="16"/>
  <c r="CV492" i="16"/>
  <c r="CE492" i="16"/>
  <c r="CF492" i="16"/>
  <c r="L492" i="16"/>
  <c r="AZ492" i="16"/>
  <c r="R492" i="16"/>
  <c r="H492" i="16"/>
  <c r="AY492" i="16"/>
  <c r="AV480" i="16"/>
  <c r="BC480" i="16"/>
  <c r="CI480" i="16"/>
  <c r="BD480" i="16"/>
  <c r="CJ480" i="16"/>
  <c r="AN480" i="16"/>
  <c r="BS480" i="16"/>
  <c r="BT480" i="16"/>
  <c r="P480" i="16"/>
  <c r="O480" i="16"/>
  <c r="J480" i="16"/>
  <c r="AR476" i="16"/>
  <c r="AZ476" i="16"/>
  <c r="CF476" i="16"/>
  <c r="BO476" i="16"/>
  <c r="CU476" i="16"/>
  <c r="BP476" i="16"/>
  <c r="CE476" i="16"/>
  <c r="CV476" i="16"/>
  <c r="AY476" i="16"/>
  <c r="R476" i="16"/>
  <c r="H476" i="16"/>
  <c r="L476" i="16"/>
  <c r="AV464" i="16"/>
  <c r="AN464" i="16"/>
  <c r="BT464" i="16"/>
  <c r="BC464" i="16"/>
  <c r="CI464" i="16"/>
  <c r="CJ464" i="16"/>
  <c r="BD464" i="16"/>
  <c r="BS464" i="16"/>
  <c r="O464" i="16"/>
  <c r="P464" i="16"/>
  <c r="J464" i="16"/>
  <c r="M464" i="16"/>
  <c r="AR460" i="16"/>
  <c r="AY460" i="16"/>
  <c r="CE460" i="16"/>
  <c r="AZ460" i="16"/>
  <c r="CF460" i="16"/>
  <c r="BO460" i="16"/>
  <c r="BP460" i="16"/>
  <c r="CU460" i="16"/>
  <c r="CV460" i="16"/>
  <c r="L460" i="16"/>
  <c r="H460" i="16"/>
  <c r="R460" i="16"/>
  <c r="AV448" i="16"/>
  <c r="AN448" i="16"/>
  <c r="BT448" i="16"/>
  <c r="BD448" i="16"/>
  <c r="BS448" i="16"/>
  <c r="BC448" i="16"/>
  <c r="CI448" i="16"/>
  <c r="CJ448" i="16"/>
  <c r="P448" i="16"/>
  <c r="J448" i="16"/>
  <c r="O448" i="16"/>
  <c r="AR444" i="16"/>
  <c r="BP444" i="16"/>
  <c r="CV444" i="16"/>
  <c r="AY444" i="16"/>
  <c r="CE444" i="16"/>
  <c r="AZ444" i="16"/>
  <c r="BO444" i="16"/>
  <c r="CF444" i="16"/>
  <c r="CU444" i="16"/>
  <c r="R444" i="16"/>
  <c r="L444" i="16"/>
  <c r="H444" i="16"/>
  <c r="AV432" i="16"/>
  <c r="BD432" i="16"/>
  <c r="CJ432" i="16"/>
  <c r="BS432" i="16"/>
  <c r="BT432" i="16"/>
  <c r="CI432" i="16"/>
  <c r="AN432" i="16"/>
  <c r="BC432" i="16"/>
  <c r="O432" i="16"/>
  <c r="P432" i="16"/>
  <c r="J432" i="16"/>
  <c r="M432" i="16"/>
  <c r="AR428" i="16"/>
  <c r="BO428" i="16"/>
  <c r="CU428" i="16"/>
  <c r="BP428" i="16"/>
  <c r="CV428" i="16"/>
  <c r="AY428" i="16"/>
  <c r="AZ428" i="16"/>
  <c r="CE428" i="16"/>
  <c r="CF428" i="16"/>
  <c r="L428" i="16"/>
  <c r="H428" i="16"/>
  <c r="R428" i="16"/>
  <c r="BG416" i="16"/>
  <c r="AP416" i="16"/>
  <c r="AQ416" i="16"/>
  <c r="BV416" i="16"/>
  <c r="BW416" i="16"/>
  <c r="P416" i="16"/>
  <c r="O416" i="16"/>
  <c r="J416" i="16"/>
  <c r="AU404" i="16"/>
  <c r="BJ404" i="16"/>
  <c r="BK404" i="16"/>
  <c r="CP404" i="16"/>
  <c r="CQ404" i="16"/>
  <c r="L404" i="16"/>
  <c r="M404" i="16"/>
  <c r="R404" i="16"/>
  <c r="AQ400" i="16"/>
  <c r="BF400" i="16"/>
  <c r="BG400" i="16"/>
  <c r="CL400" i="16"/>
  <c r="CM400" i="16"/>
  <c r="O400" i="16"/>
  <c r="P400" i="16"/>
  <c r="J400" i="16"/>
  <c r="M400" i="16"/>
  <c r="BK388" i="16"/>
  <c r="BZ388" i="16"/>
  <c r="CA388" i="16"/>
  <c r="AT388" i="16"/>
  <c r="AU388" i="16"/>
  <c r="M388" i="16"/>
  <c r="L388" i="16"/>
  <c r="R388" i="16"/>
  <c r="BC380" i="16"/>
  <c r="BR380" i="16"/>
  <c r="BS380" i="16"/>
  <c r="CX380" i="16"/>
  <c r="R380" i="16"/>
  <c r="L380" i="16"/>
  <c r="H380" i="16"/>
  <c r="AU372" i="16"/>
  <c r="BJ372" i="16"/>
  <c r="BK372" i="16"/>
  <c r="CP372" i="16"/>
  <c r="CQ372" i="16"/>
  <c r="L372" i="16"/>
  <c r="M372" i="16"/>
  <c r="R372" i="16"/>
  <c r="P372" i="16"/>
  <c r="BO360" i="16"/>
  <c r="CD360" i="16"/>
  <c r="CE360" i="16"/>
  <c r="AX360" i="16"/>
  <c r="AY360" i="16"/>
  <c r="P360" i="16"/>
  <c r="H360" i="16"/>
  <c r="M360" i="16"/>
  <c r="J360" i="16"/>
  <c r="O360" i="16"/>
  <c r="BG352" i="16"/>
  <c r="BV352" i="16"/>
  <c r="BW352" i="16"/>
  <c r="AP352" i="16"/>
  <c r="AQ352" i="16"/>
  <c r="P352" i="16"/>
  <c r="O352" i="16"/>
  <c r="J352" i="16"/>
  <c r="AQ336" i="16"/>
  <c r="BF336" i="16"/>
  <c r="BG336" i="16"/>
  <c r="CL336" i="16"/>
  <c r="CM336" i="16"/>
  <c r="O336" i="16"/>
  <c r="P336" i="16"/>
  <c r="J336" i="16"/>
  <c r="M336" i="16"/>
  <c r="CA328" i="16"/>
  <c r="AT328" i="16"/>
  <c r="AU328" i="16"/>
  <c r="O328" i="16"/>
  <c r="P328" i="16"/>
  <c r="H328" i="16"/>
  <c r="M328" i="16"/>
  <c r="J328" i="16"/>
  <c r="BS320" i="16"/>
  <c r="CX320" i="16"/>
  <c r="P320" i="16"/>
  <c r="J320" i="16"/>
  <c r="O320" i="16"/>
  <c r="BG308" i="16"/>
  <c r="CL308" i="16"/>
  <c r="CM308" i="16"/>
  <c r="L308" i="16"/>
  <c r="R308" i="16"/>
  <c r="M308" i="16"/>
  <c r="P308" i="16"/>
  <c r="AY300" i="16"/>
  <c r="CD300" i="16"/>
  <c r="CE300" i="16"/>
  <c r="L300" i="16"/>
  <c r="H300" i="16"/>
  <c r="R300" i="16"/>
  <c r="AQ292" i="16"/>
  <c r="BV292" i="16"/>
  <c r="BW292" i="16"/>
  <c r="L292" i="16"/>
  <c r="M292" i="16"/>
  <c r="R292" i="16"/>
  <c r="P292" i="16"/>
  <c r="CU284" i="16"/>
  <c r="BN284" i="16"/>
  <c r="BO284" i="16"/>
  <c r="R284" i="16"/>
  <c r="H284" i="16"/>
  <c r="L284" i="16"/>
  <c r="CI272" i="16"/>
  <c r="BB272" i="16"/>
  <c r="BC272" i="16"/>
  <c r="O272" i="16"/>
  <c r="P272" i="16"/>
  <c r="J272" i="16"/>
  <c r="M272" i="16"/>
  <c r="CE268" i="16"/>
  <c r="AX268" i="16"/>
  <c r="AY268" i="16"/>
  <c r="L268" i="16"/>
  <c r="R268" i="16"/>
  <c r="H268" i="16"/>
  <c r="BS256" i="16"/>
  <c r="CX256" i="16"/>
  <c r="P256" i="16"/>
  <c r="J256" i="16"/>
  <c r="O256" i="16"/>
  <c r="CL244" i="16"/>
  <c r="CM244" i="16"/>
  <c r="L244" i="16"/>
  <c r="M244" i="16"/>
  <c r="P244" i="16"/>
  <c r="CH240" i="16"/>
  <c r="CI240" i="16"/>
  <c r="O240" i="16"/>
  <c r="P240" i="16"/>
  <c r="J240" i="16"/>
  <c r="M240" i="16"/>
  <c r="O228" i="16"/>
  <c r="AP228" i="16"/>
  <c r="L228" i="16"/>
  <c r="R228" i="16"/>
  <c r="M228" i="16"/>
  <c r="P228" i="16"/>
  <c r="CX224" i="16"/>
  <c r="P224" i="16"/>
  <c r="O224" i="16"/>
  <c r="J224" i="16"/>
  <c r="CL212" i="16"/>
  <c r="L212" i="16"/>
  <c r="M212" i="16"/>
  <c r="P212" i="16"/>
  <c r="R212" i="16"/>
  <c r="CH208" i="16"/>
  <c r="O208" i="16"/>
  <c r="P208" i="16"/>
  <c r="J208" i="16"/>
  <c r="M208" i="16"/>
  <c r="CA196" i="16"/>
  <c r="M196" i="16"/>
  <c r="R196" i="16"/>
  <c r="P196" i="16"/>
  <c r="BW192" i="16"/>
  <c r="P192" i="16"/>
  <c r="J192" i="16"/>
  <c r="O192" i="16"/>
  <c r="BK180" i="16"/>
  <c r="R180" i="16"/>
  <c r="L180" i="16"/>
  <c r="M180" i="16"/>
  <c r="P180" i="16"/>
  <c r="BG176" i="16"/>
  <c r="O176" i="16"/>
  <c r="P176" i="16"/>
  <c r="J176" i="16"/>
  <c r="M176" i="16"/>
  <c r="AU164" i="16"/>
  <c r="L164" i="16"/>
  <c r="M164" i="16"/>
  <c r="R164" i="16"/>
  <c r="P164" i="16"/>
  <c r="L160" i="16"/>
  <c r="P160" i="16"/>
  <c r="O160" i="16"/>
  <c r="J160" i="16"/>
  <c r="O148" i="16"/>
  <c r="R148" i="16"/>
  <c r="L148" i="16"/>
  <c r="M148" i="16"/>
  <c r="P148" i="16"/>
  <c r="L144" i="16"/>
  <c r="O144" i="16"/>
  <c r="P144" i="16"/>
  <c r="J144" i="16"/>
  <c r="M144" i="16"/>
  <c r="O132" i="16"/>
  <c r="M132" i="16"/>
  <c r="R132" i="16"/>
  <c r="L132" i="16"/>
  <c r="P132" i="16"/>
  <c r="L128" i="16"/>
  <c r="CT128" i="16"/>
  <c r="P128" i="16"/>
  <c r="J128" i="16"/>
  <c r="O128" i="16"/>
  <c r="O116" i="16"/>
  <c r="R116" i="16"/>
  <c r="L116" i="16"/>
  <c r="M116" i="16"/>
  <c r="P116" i="16"/>
  <c r="L104" i="16"/>
  <c r="BV104" i="16"/>
  <c r="P104" i="16"/>
  <c r="H104" i="16"/>
  <c r="M104" i="16"/>
  <c r="J104" i="16"/>
  <c r="O104" i="16"/>
  <c r="O100" i="16"/>
  <c r="L100" i="16"/>
  <c r="M100" i="16"/>
  <c r="P100" i="16"/>
  <c r="R100" i="16"/>
  <c r="L88" i="16"/>
  <c r="O88" i="16"/>
  <c r="P88" i="16"/>
  <c r="H88" i="16"/>
  <c r="M88" i="16"/>
  <c r="J88" i="16"/>
  <c r="O84" i="16"/>
  <c r="CR84" i="16"/>
  <c r="R84" i="16"/>
  <c r="L84" i="16"/>
  <c r="M84" i="16"/>
  <c r="P84" i="16"/>
  <c r="L72" i="16"/>
  <c r="O72" i="16"/>
  <c r="P72" i="16"/>
  <c r="H72" i="16"/>
  <c r="M72" i="16"/>
  <c r="J72" i="16"/>
  <c r="O68" i="16"/>
  <c r="CB68" i="16"/>
  <c r="M68" i="16"/>
  <c r="R68" i="16"/>
  <c r="P68" i="16"/>
  <c r="L56" i="16"/>
  <c r="O56" i="16"/>
  <c r="P56" i="16"/>
  <c r="H56" i="16"/>
  <c r="M56" i="16"/>
  <c r="J56" i="16"/>
  <c r="O44" i="16"/>
  <c r="L44" i="16"/>
  <c r="R44" i="16"/>
  <c r="H44" i="16"/>
  <c r="L40" i="16"/>
  <c r="P40" i="16"/>
  <c r="H40" i="16"/>
  <c r="M40" i="16"/>
  <c r="J40" i="16"/>
  <c r="O28" i="16"/>
  <c r="R28" i="16"/>
  <c r="H28" i="16"/>
  <c r="L28" i="16"/>
  <c r="O20" i="16"/>
  <c r="R20" i="16"/>
  <c r="L20" i="16"/>
  <c r="M20" i="16"/>
  <c r="P20" i="16"/>
  <c r="O12" i="16"/>
  <c r="L12" i="16"/>
  <c r="H12" i="16"/>
  <c r="H772" i="16"/>
  <c r="H676" i="16"/>
  <c r="H644" i="16"/>
  <c r="H548" i="16"/>
  <c r="H452" i="16"/>
  <c r="H420" i="16"/>
  <c r="H324" i="16"/>
  <c r="H228" i="16"/>
  <c r="H132" i="16"/>
  <c r="M748" i="16"/>
  <c r="M672" i="16"/>
  <c r="M588" i="16"/>
  <c r="M460" i="16"/>
  <c r="M380" i="16"/>
  <c r="M288" i="16"/>
  <c r="M160" i="16"/>
  <c r="M32" i="16"/>
  <c r="P708" i="16"/>
  <c r="P580" i="16"/>
  <c r="P452" i="16"/>
  <c r="P412" i="16"/>
  <c r="P284" i="16"/>
  <c r="P156" i="16"/>
  <c r="R676" i="16"/>
  <c r="BR792" i="16"/>
  <c r="BU748" i="16"/>
  <c r="AU797" i="16"/>
  <c r="AQ797" i="16"/>
  <c r="BG797" i="16"/>
  <c r="BW797" i="16"/>
  <c r="CM797" i="16"/>
  <c r="AX797" i="16"/>
  <c r="BN797" i="16"/>
  <c r="CD797" i="16"/>
  <c r="CT797" i="16"/>
  <c r="BF797" i="16"/>
  <c r="CL797" i="16"/>
  <c r="Q797" i="16"/>
  <c r="J797" i="16"/>
  <c r="BO797" i="16"/>
  <c r="CU797" i="16"/>
  <c r="AY797" i="16"/>
  <c r="BV797" i="16"/>
  <c r="CE797" i="16"/>
  <c r="AT793" i="16"/>
  <c r="BJ793" i="16"/>
  <c r="BZ793" i="16"/>
  <c r="CP793" i="16"/>
  <c r="AU793" i="16"/>
  <c r="BK793" i="16"/>
  <c r="CA793" i="16"/>
  <c r="CQ793" i="16"/>
  <c r="BC793" i="16"/>
  <c r="CI793" i="16"/>
  <c r="BR793" i="16"/>
  <c r="CX793" i="16"/>
  <c r="P793" i="16"/>
  <c r="CH793" i="16"/>
  <c r="BB793" i="16"/>
  <c r="AP789" i="16"/>
  <c r="BF789" i="16"/>
  <c r="BV789" i="16"/>
  <c r="CL789" i="16"/>
  <c r="AQ789" i="16"/>
  <c r="BG789" i="16"/>
  <c r="BW789" i="16"/>
  <c r="CM789" i="16"/>
  <c r="AY789" i="16"/>
  <c r="CE789" i="16"/>
  <c r="Q789" i="16"/>
  <c r="J789" i="16"/>
  <c r="BN789" i="16"/>
  <c r="CT789" i="16"/>
  <c r="AX789" i="16"/>
  <c r="BO789" i="16"/>
  <c r="CD789" i="16"/>
  <c r="P789" i="16"/>
  <c r="BC785" i="16"/>
  <c r="BS785" i="16"/>
  <c r="CI785" i="16"/>
  <c r="AT785" i="16"/>
  <c r="BJ785" i="16"/>
  <c r="BZ785" i="16"/>
  <c r="CP785" i="16"/>
  <c r="BB785" i="16"/>
  <c r="CH785" i="16"/>
  <c r="BK785" i="16"/>
  <c r="CQ785" i="16"/>
  <c r="P785" i="16"/>
  <c r="CA785" i="16"/>
  <c r="CX785" i="16"/>
  <c r="Q785" i="16"/>
  <c r="AU785" i="16"/>
  <c r="AY781" i="16"/>
  <c r="BO781" i="16"/>
  <c r="CE781" i="16"/>
  <c r="CU781" i="16"/>
  <c r="AP781" i="16"/>
  <c r="BF781" i="16"/>
  <c r="BV781" i="16"/>
  <c r="CL781" i="16"/>
  <c r="AX781" i="16"/>
  <c r="CD781" i="16"/>
  <c r="Q781" i="16"/>
  <c r="J781" i="16"/>
  <c r="BG781" i="16"/>
  <c r="CM781" i="16"/>
  <c r="AQ781" i="16"/>
  <c r="BN781" i="16"/>
  <c r="BW781" i="16"/>
  <c r="BB777" i="16"/>
  <c r="BR777" i="16"/>
  <c r="CH777" i="16"/>
  <c r="CX777" i="16"/>
  <c r="BC777" i="16"/>
  <c r="BS777" i="16"/>
  <c r="CI777" i="16"/>
  <c r="AU777" i="16"/>
  <c r="CA777" i="16"/>
  <c r="BJ777" i="16"/>
  <c r="CP777" i="16"/>
  <c r="P777" i="16"/>
  <c r="BK777" i="16"/>
  <c r="CQ777" i="16"/>
  <c r="BZ777" i="16"/>
  <c r="AX773" i="16"/>
  <c r="BN773" i="16"/>
  <c r="CD773" i="16"/>
  <c r="CT773" i="16"/>
  <c r="AY773" i="16"/>
  <c r="BO773" i="16"/>
  <c r="CE773" i="16"/>
  <c r="CU773" i="16"/>
  <c r="AQ773" i="16"/>
  <c r="BW773" i="16"/>
  <c r="Q773" i="16"/>
  <c r="J773" i="16"/>
  <c r="BF773" i="16"/>
  <c r="CL773" i="16"/>
  <c r="BG773" i="16"/>
  <c r="CM773" i="16"/>
  <c r="AP773" i="16"/>
  <c r="P773" i="16"/>
  <c r="AU769" i="16"/>
  <c r="BK769" i="16"/>
  <c r="CA769" i="16"/>
  <c r="CQ769" i="16"/>
  <c r="BB769" i="16"/>
  <c r="BR769" i="16"/>
  <c r="CH769" i="16"/>
  <c r="CX769" i="16"/>
  <c r="AT769" i="16"/>
  <c r="BZ769" i="16"/>
  <c r="BC769" i="16"/>
  <c r="CI769" i="16"/>
  <c r="P769" i="16"/>
  <c r="BJ769" i="16"/>
  <c r="CP769" i="16"/>
  <c r="Q769" i="16"/>
  <c r="BS769" i="16"/>
  <c r="AQ765" i="16"/>
  <c r="BG765" i="16"/>
  <c r="BW765" i="16"/>
  <c r="CM765" i="16"/>
  <c r="AX765" i="16"/>
  <c r="BN765" i="16"/>
  <c r="CD765" i="16"/>
  <c r="CT765" i="16"/>
  <c r="AP765" i="16"/>
  <c r="BV765" i="16"/>
  <c r="Q765" i="16"/>
  <c r="J765" i="16"/>
  <c r="AY765" i="16"/>
  <c r="CE765" i="16"/>
  <c r="BF765" i="16"/>
  <c r="CL765" i="16"/>
  <c r="BO765" i="16"/>
  <c r="CU765" i="16"/>
  <c r="AT761" i="16"/>
  <c r="BJ761" i="16"/>
  <c r="BZ761" i="16"/>
  <c r="CP761" i="16"/>
  <c r="AU761" i="16"/>
  <c r="BK761" i="16"/>
  <c r="CA761" i="16"/>
  <c r="CQ761" i="16"/>
  <c r="BS761" i="16"/>
  <c r="BB761" i="16"/>
  <c r="CH761" i="16"/>
  <c r="P761" i="16"/>
  <c r="BC761" i="16"/>
  <c r="CI761" i="16"/>
  <c r="BR761" i="16"/>
  <c r="CX761" i="16"/>
  <c r="AP757" i="16"/>
  <c r="BF757" i="16"/>
  <c r="BV757" i="16"/>
  <c r="CL757" i="16"/>
  <c r="AQ757" i="16"/>
  <c r="BG757" i="16"/>
  <c r="BW757" i="16"/>
  <c r="CM757" i="16"/>
  <c r="BO757" i="16"/>
  <c r="CU757" i="16"/>
  <c r="Q757" i="16"/>
  <c r="J757" i="16"/>
  <c r="AX757" i="16"/>
  <c r="CD757" i="16"/>
  <c r="AY757" i="16"/>
  <c r="CE757" i="16"/>
  <c r="CT757" i="16"/>
  <c r="P757" i="16"/>
  <c r="AU753" i="16"/>
  <c r="BK753" i="16"/>
  <c r="CA753" i="16"/>
  <c r="CQ753" i="16"/>
  <c r="BC753" i="16"/>
  <c r="BZ753" i="16"/>
  <c r="CX753" i="16"/>
  <c r="BJ753" i="16"/>
  <c r="CH753" i="16"/>
  <c r="BS753" i="16"/>
  <c r="AT753" i="16"/>
  <c r="CI753" i="16"/>
  <c r="P753" i="16"/>
  <c r="BB753" i="16"/>
  <c r="CP753" i="16"/>
  <c r="Q753" i="16"/>
  <c r="AQ749" i="16"/>
  <c r="BG749" i="16"/>
  <c r="BW749" i="16"/>
  <c r="CM749" i="16"/>
  <c r="AP749" i="16"/>
  <c r="BN749" i="16"/>
  <c r="CE749" i="16"/>
  <c r="AX749" i="16"/>
  <c r="BO749" i="16"/>
  <c r="CL749" i="16"/>
  <c r="BF749" i="16"/>
  <c r="CU749" i="16"/>
  <c r="CD749" i="16"/>
  <c r="Q749" i="16"/>
  <c r="J749" i="16"/>
  <c r="CT749" i="16"/>
  <c r="AY749" i="16"/>
  <c r="BV749" i="16"/>
  <c r="AT745" i="16"/>
  <c r="BJ745" i="16"/>
  <c r="BZ745" i="16"/>
  <c r="CP745" i="16"/>
  <c r="BB745" i="16"/>
  <c r="BS745" i="16"/>
  <c r="CQ745" i="16"/>
  <c r="BC745" i="16"/>
  <c r="CA745" i="16"/>
  <c r="CX745" i="16"/>
  <c r="AU745" i="16"/>
  <c r="CI745" i="16"/>
  <c r="BR745" i="16"/>
  <c r="CH745" i="16"/>
  <c r="P745" i="16"/>
  <c r="BK745" i="16"/>
  <c r="AY741" i="16"/>
  <c r="BO741" i="16"/>
  <c r="CE741" i="16"/>
  <c r="AP741" i="16"/>
  <c r="BF741" i="16"/>
  <c r="BV741" i="16"/>
  <c r="CL741" i="16"/>
  <c r="AQ741" i="16"/>
  <c r="BW741" i="16"/>
  <c r="CU741" i="16"/>
  <c r="AX741" i="16"/>
  <c r="CD741" i="16"/>
  <c r="BN741" i="16"/>
  <c r="Q741" i="16"/>
  <c r="J741" i="16"/>
  <c r="BG741" i="16"/>
  <c r="CM741" i="16"/>
  <c r="P741" i="16"/>
  <c r="BB737" i="16"/>
  <c r="BR737" i="16"/>
  <c r="CH737" i="16"/>
  <c r="CX737" i="16"/>
  <c r="BC737" i="16"/>
  <c r="BS737" i="16"/>
  <c r="CI737" i="16"/>
  <c r="AT737" i="16"/>
  <c r="BZ737" i="16"/>
  <c r="AU737" i="16"/>
  <c r="CA737" i="16"/>
  <c r="CQ737" i="16"/>
  <c r="BJ737" i="16"/>
  <c r="P737" i="16"/>
  <c r="BK737" i="16"/>
  <c r="CP737" i="16"/>
  <c r="Q737" i="16"/>
  <c r="AX733" i="16"/>
  <c r="BN733" i="16"/>
  <c r="CD733" i="16"/>
  <c r="CT733" i="16"/>
  <c r="AY733" i="16"/>
  <c r="BO733" i="16"/>
  <c r="CE733" i="16"/>
  <c r="CU733" i="16"/>
  <c r="AP733" i="16"/>
  <c r="BV733" i="16"/>
  <c r="AQ733" i="16"/>
  <c r="BW733" i="16"/>
  <c r="BG733" i="16"/>
  <c r="CM733" i="16"/>
  <c r="Q733" i="16"/>
  <c r="J733" i="16"/>
  <c r="BF733" i="16"/>
  <c r="AU729" i="16"/>
  <c r="BK729" i="16"/>
  <c r="CA729" i="16"/>
  <c r="CQ729" i="16"/>
  <c r="BB729" i="16"/>
  <c r="BR729" i="16"/>
  <c r="CH729" i="16"/>
  <c r="CX729" i="16"/>
  <c r="BS729" i="16"/>
  <c r="AT729" i="16"/>
  <c r="BZ729" i="16"/>
  <c r="CP729" i="16"/>
  <c r="CI729" i="16"/>
  <c r="P729" i="16"/>
  <c r="BC729" i="16"/>
  <c r="BJ729" i="16"/>
  <c r="AQ725" i="16"/>
  <c r="BG725" i="16"/>
  <c r="BW725" i="16"/>
  <c r="CM725" i="16"/>
  <c r="AX725" i="16"/>
  <c r="BN725" i="16"/>
  <c r="CD725" i="16"/>
  <c r="CT725" i="16"/>
  <c r="BO725" i="16"/>
  <c r="CU725" i="16"/>
  <c r="AP725" i="16"/>
  <c r="BV725" i="16"/>
  <c r="BF725" i="16"/>
  <c r="CE725" i="16"/>
  <c r="Q725" i="16"/>
  <c r="J725" i="16"/>
  <c r="CL725" i="16"/>
  <c r="P725" i="16"/>
  <c r="AT721" i="16"/>
  <c r="BJ721" i="16"/>
  <c r="BZ721" i="16"/>
  <c r="CP721" i="16"/>
  <c r="AU721" i="16"/>
  <c r="BK721" i="16"/>
  <c r="CA721" i="16"/>
  <c r="CQ721" i="16"/>
  <c r="BR721" i="16"/>
  <c r="CX721" i="16"/>
  <c r="BS721" i="16"/>
  <c r="CI721" i="16"/>
  <c r="BC721" i="16"/>
  <c r="CH721" i="16"/>
  <c r="P721" i="16"/>
  <c r="BB721" i="16"/>
  <c r="Q721" i="16"/>
  <c r="AP717" i="16"/>
  <c r="BF717" i="16"/>
  <c r="BV717" i="16"/>
  <c r="CL717" i="16"/>
  <c r="AQ717" i="16"/>
  <c r="BG717" i="16"/>
  <c r="BW717" i="16"/>
  <c r="CM717" i="16"/>
  <c r="BN717" i="16"/>
  <c r="CT717" i="16"/>
  <c r="BO717" i="16"/>
  <c r="CU717" i="16"/>
  <c r="AY717" i="16"/>
  <c r="AX717" i="16"/>
  <c r="Q717" i="16"/>
  <c r="J717" i="16"/>
  <c r="CD717" i="16"/>
  <c r="CE717" i="16"/>
  <c r="BC713" i="16"/>
  <c r="BS713" i="16"/>
  <c r="CI713" i="16"/>
  <c r="AT713" i="16"/>
  <c r="BJ713" i="16"/>
  <c r="BZ713" i="16"/>
  <c r="CP713" i="16"/>
  <c r="BK713" i="16"/>
  <c r="CQ713" i="16"/>
  <c r="BR713" i="16"/>
  <c r="CX713" i="16"/>
  <c r="CH713" i="16"/>
  <c r="AU713" i="16"/>
  <c r="BB713" i="16"/>
  <c r="P713" i="16"/>
  <c r="CA713" i="16"/>
  <c r="AY709" i="16"/>
  <c r="BO709" i="16"/>
  <c r="CE709" i="16"/>
  <c r="CU709" i="16"/>
  <c r="AP709" i="16"/>
  <c r="BF709" i="16"/>
  <c r="BV709" i="16"/>
  <c r="CL709" i="16"/>
  <c r="BG709" i="16"/>
  <c r="CM709" i="16"/>
  <c r="BN709" i="16"/>
  <c r="CT709" i="16"/>
  <c r="AX709" i="16"/>
  <c r="Q709" i="16"/>
  <c r="J709" i="16"/>
  <c r="AQ709" i="16"/>
  <c r="BW709" i="16"/>
  <c r="CD709" i="16"/>
  <c r="P709" i="16"/>
  <c r="BB705" i="16"/>
  <c r="BR705" i="16"/>
  <c r="CH705" i="16"/>
  <c r="CX705" i="16"/>
  <c r="BC705" i="16"/>
  <c r="BS705" i="16"/>
  <c r="CI705" i="16"/>
  <c r="BJ705" i="16"/>
  <c r="CP705" i="16"/>
  <c r="BK705" i="16"/>
  <c r="CQ705" i="16"/>
  <c r="AT705" i="16"/>
  <c r="CA705" i="16"/>
  <c r="P705" i="16"/>
  <c r="AU705" i="16"/>
  <c r="Q705" i="16"/>
  <c r="BZ705" i="16"/>
  <c r="AX701" i="16"/>
  <c r="BN701" i="16"/>
  <c r="CD701" i="16"/>
  <c r="CT701" i="16"/>
  <c r="AY701" i="16"/>
  <c r="BO701" i="16"/>
  <c r="CE701" i="16"/>
  <c r="CU701" i="16"/>
  <c r="BF701" i="16"/>
  <c r="CL701" i="16"/>
  <c r="BG701" i="16"/>
  <c r="CM701" i="16"/>
  <c r="BV701" i="16"/>
  <c r="AQ701" i="16"/>
  <c r="Q701" i="16"/>
  <c r="J701" i="16"/>
  <c r="AP701" i="16"/>
  <c r="BW701" i="16"/>
  <c r="AU697" i="16"/>
  <c r="BK697" i="16"/>
  <c r="CA697" i="16"/>
  <c r="CQ697" i="16"/>
  <c r="BB697" i="16"/>
  <c r="BR697" i="16"/>
  <c r="CH697" i="16"/>
  <c r="CX697" i="16"/>
  <c r="BC697" i="16"/>
  <c r="CI697" i="16"/>
  <c r="BJ697" i="16"/>
  <c r="CP697" i="16"/>
  <c r="BZ697" i="16"/>
  <c r="AT697" i="16"/>
  <c r="BS697" i="16"/>
  <c r="P697" i="16"/>
  <c r="AQ693" i="16"/>
  <c r="BG693" i="16"/>
  <c r="BW693" i="16"/>
  <c r="CM693" i="16"/>
  <c r="AX693" i="16"/>
  <c r="BN693" i="16"/>
  <c r="CD693" i="16"/>
  <c r="CT693" i="16"/>
  <c r="AY693" i="16"/>
  <c r="CE693" i="16"/>
  <c r="BF693" i="16"/>
  <c r="CL693" i="16"/>
  <c r="BO693" i="16"/>
  <c r="AP693" i="16"/>
  <c r="BV693" i="16"/>
  <c r="Q693" i="16"/>
  <c r="J693" i="16"/>
  <c r="CU693" i="16"/>
  <c r="P693" i="16"/>
  <c r="AT689" i="16"/>
  <c r="BJ689" i="16"/>
  <c r="BZ689" i="16"/>
  <c r="CP689" i="16"/>
  <c r="AU689" i="16"/>
  <c r="BK689" i="16"/>
  <c r="CA689" i="16"/>
  <c r="CQ689" i="16"/>
  <c r="BB689" i="16"/>
  <c r="CH689" i="16"/>
  <c r="BC689" i="16"/>
  <c r="CI689" i="16"/>
  <c r="CX689" i="16"/>
  <c r="BS689" i="16"/>
  <c r="P689" i="16"/>
  <c r="BR689" i="16"/>
  <c r="Q689" i="16"/>
  <c r="AP685" i="16"/>
  <c r="BF685" i="16"/>
  <c r="BV685" i="16"/>
  <c r="CL685" i="16"/>
  <c r="AQ685" i="16"/>
  <c r="BG685" i="16"/>
  <c r="BW685" i="16"/>
  <c r="CM685" i="16"/>
  <c r="AX685" i="16"/>
  <c r="CD685" i="16"/>
  <c r="AY685" i="16"/>
  <c r="CE685" i="16"/>
  <c r="BN685" i="16"/>
  <c r="CU685" i="16"/>
  <c r="Q685" i="16"/>
  <c r="J685" i="16"/>
  <c r="BO685" i="16"/>
  <c r="CT685" i="16"/>
  <c r="BC681" i="16"/>
  <c r="BS681" i="16"/>
  <c r="CI681" i="16"/>
  <c r="AT681" i="16"/>
  <c r="BJ681" i="16"/>
  <c r="BZ681" i="16"/>
  <c r="CP681" i="16"/>
  <c r="AU681" i="16"/>
  <c r="CA681" i="16"/>
  <c r="BB681" i="16"/>
  <c r="CH681" i="16"/>
  <c r="CQ681" i="16"/>
  <c r="BR681" i="16"/>
  <c r="BK681" i="16"/>
  <c r="P681" i="16"/>
  <c r="CX681" i="16"/>
  <c r="BI677" i="16"/>
  <c r="CO677" i="16"/>
  <c r="AR677" i="16"/>
  <c r="BX677" i="16"/>
  <c r="BY677" i="16"/>
  <c r="CN677" i="16"/>
  <c r="AS677" i="16"/>
  <c r="Q677" i="16"/>
  <c r="J677" i="16"/>
  <c r="BH677" i="16"/>
  <c r="P677" i="16"/>
  <c r="BE673" i="16"/>
  <c r="CK673" i="16"/>
  <c r="AN673" i="16"/>
  <c r="BT673" i="16"/>
  <c r="AO673" i="16"/>
  <c r="BD673" i="16"/>
  <c r="BU673" i="16"/>
  <c r="CJ673" i="16"/>
  <c r="P673" i="16"/>
  <c r="Q673" i="16"/>
  <c r="BP669" i="16"/>
  <c r="CV669" i="16"/>
  <c r="BQ669" i="16"/>
  <c r="CW669" i="16"/>
  <c r="CF669" i="16"/>
  <c r="CG669" i="16"/>
  <c r="BA669" i="16"/>
  <c r="Q669" i="16"/>
  <c r="J669" i="16"/>
  <c r="AZ669" i="16"/>
  <c r="BL665" i="16"/>
  <c r="CR665" i="16"/>
  <c r="BM665" i="16"/>
  <c r="CS665" i="16"/>
  <c r="AV665" i="16"/>
  <c r="AW665" i="16"/>
  <c r="CC665" i="16"/>
  <c r="P665" i="16"/>
  <c r="CB665" i="16"/>
  <c r="BH661" i="16"/>
  <c r="CN661" i="16"/>
  <c r="BI661" i="16"/>
  <c r="CO661" i="16"/>
  <c r="BX661" i="16"/>
  <c r="BY661" i="16"/>
  <c r="AR661" i="16"/>
  <c r="AS661" i="16"/>
  <c r="Q661" i="16"/>
  <c r="J661" i="16"/>
  <c r="P661" i="16"/>
  <c r="BD657" i="16"/>
  <c r="CJ657" i="16"/>
  <c r="BE657" i="16"/>
  <c r="CK657" i="16"/>
  <c r="AN657" i="16"/>
  <c r="AO657" i="16"/>
  <c r="BT657" i="16"/>
  <c r="P657" i="16"/>
  <c r="BU657" i="16"/>
  <c r="Q657" i="16"/>
  <c r="BA653" i="16"/>
  <c r="CG653" i="16"/>
  <c r="BP653" i="16"/>
  <c r="CV653" i="16"/>
  <c r="BQ653" i="16"/>
  <c r="CF653" i="16"/>
  <c r="CW653" i="16"/>
  <c r="AZ653" i="16"/>
  <c r="Q653" i="16"/>
  <c r="J653" i="16"/>
  <c r="AW649" i="16"/>
  <c r="CC649" i="16"/>
  <c r="BL649" i="16"/>
  <c r="CR649" i="16"/>
  <c r="CS649" i="16"/>
  <c r="AV649" i="16"/>
  <c r="CB649" i="16"/>
  <c r="BM649" i="16"/>
  <c r="P649" i="16"/>
  <c r="AS645" i="16"/>
  <c r="BY645" i="16"/>
  <c r="BH645" i="16"/>
  <c r="CN645" i="16"/>
  <c r="BI645" i="16"/>
  <c r="BX645" i="16"/>
  <c r="Q645" i="16"/>
  <c r="J645" i="16"/>
  <c r="AR645" i="16"/>
  <c r="CO645" i="16"/>
  <c r="P645" i="16"/>
  <c r="AO641" i="16"/>
  <c r="BU641" i="16"/>
  <c r="BD641" i="16"/>
  <c r="CJ641" i="16"/>
  <c r="CK641" i="16"/>
  <c r="AN641" i="16"/>
  <c r="BE641" i="16"/>
  <c r="BT641" i="16"/>
  <c r="P641" i="16"/>
  <c r="Q641" i="16"/>
  <c r="AZ637" i="16"/>
  <c r="CF637" i="16"/>
  <c r="BA637" i="16"/>
  <c r="CG637" i="16"/>
  <c r="BP637" i="16"/>
  <c r="BQ637" i="16"/>
  <c r="CV637" i="16"/>
  <c r="Q637" i="16"/>
  <c r="J637" i="16"/>
  <c r="CW637" i="16"/>
  <c r="AV633" i="16"/>
  <c r="CB633" i="16"/>
  <c r="BM633" i="16"/>
  <c r="CC633" i="16"/>
  <c r="AW633" i="16"/>
  <c r="BL633" i="16"/>
  <c r="CR633" i="16"/>
  <c r="CS633" i="16"/>
  <c r="P633" i="16"/>
  <c r="AR629" i="16"/>
  <c r="BX629" i="16"/>
  <c r="BH629" i="16"/>
  <c r="CO629" i="16"/>
  <c r="BI629" i="16"/>
  <c r="AS629" i="16"/>
  <c r="BY629" i="16"/>
  <c r="Q629" i="16"/>
  <c r="J629" i="16"/>
  <c r="CN629" i="16"/>
  <c r="P629" i="16"/>
  <c r="AN625" i="16"/>
  <c r="BT625" i="16"/>
  <c r="AO625" i="16"/>
  <c r="CJ625" i="16"/>
  <c r="BD625" i="16"/>
  <c r="CK625" i="16"/>
  <c r="BE625" i="16"/>
  <c r="BU625" i="16"/>
  <c r="P625" i="16"/>
  <c r="Q625" i="16"/>
  <c r="BQ621" i="16"/>
  <c r="CW621" i="16"/>
  <c r="CF621" i="16"/>
  <c r="AZ621" i="16"/>
  <c r="CG621" i="16"/>
  <c r="CV621" i="16"/>
  <c r="BA621" i="16"/>
  <c r="Q621" i="16"/>
  <c r="J621" i="16"/>
  <c r="BP621" i="16"/>
  <c r="BL617" i="16"/>
  <c r="CR617" i="16"/>
  <c r="BM617" i="16"/>
  <c r="CS617" i="16"/>
  <c r="CB617" i="16"/>
  <c r="CC617" i="16"/>
  <c r="AV617" i="16"/>
  <c r="AW617" i="16"/>
  <c r="P617" i="16"/>
  <c r="BH613" i="16"/>
  <c r="CN613" i="16"/>
  <c r="BI613" i="16"/>
  <c r="CO613" i="16"/>
  <c r="AR613" i="16"/>
  <c r="AS613" i="16"/>
  <c r="BX613" i="16"/>
  <c r="BY613" i="16"/>
  <c r="Q613" i="16"/>
  <c r="J613" i="16"/>
  <c r="P613" i="16"/>
  <c r="BD609" i="16"/>
  <c r="CJ609" i="16"/>
  <c r="BE609" i="16"/>
  <c r="CK609" i="16"/>
  <c r="BT609" i="16"/>
  <c r="BU609" i="16"/>
  <c r="AN609" i="16"/>
  <c r="P609" i="16"/>
  <c r="AO609" i="16"/>
  <c r="Q609" i="16"/>
  <c r="BA605" i="16"/>
  <c r="CG605" i="16"/>
  <c r="BP605" i="16"/>
  <c r="CV605" i="16"/>
  <c r="CW605" i="16"/>
  <c r="AZ605" i="16"/>
  <c r="CF605" i="16"/>
  <c r="Q605" i="16"/>
  <c r="J605" i="16"/>
  <c r="BQ605" i="16"/>
  <c r="AW601" i="16"/>
  <c r="CC601" i="16"/>
  <c r="BL601" i="16"/>
  <c r="CR601" i="16"/>
  <c r="BM601" i="16"/>
  <c r="CB601" i="16"/>
  <c r="AV601" i="16"/>
  <c r="CS601" i="16"/>
  <c r="P601" i="16"/>
  <c r="AS597" i="16"/>
  <c r="BY597" i="16"/>
  <c r="BH597" i="16"/>
  <c r="CN597" i="16"/>
  <c r="CO597" i="16"/>
  <c r="AR597" i="16"/>
  <c r="BI597" i="16"/>
  <c r="BX597" i="16"/>
  <c r="Q597" i="16"/>
  <c r="J597" i="16"/>
  <c r="P597" i="16"/>
  <c r="AO593" i="16"/>
  <c r="BU593" i="16"/>
  <c r="BD593" i="16"/>
  <c r="CJ593" i="16"/>
  <c r="BE593" i="16"/>
  <c r="BT593" i="16"/>
  <c r="CK593" i="16"/>
  <c r="AN593" i="16"/>
  <c r="P593" i="16"/>
  <c r="Q593" i="16"/>
  <c r="AZ589" i="16"/>
  <c r="CF589" i="16"/>
  <c r="BA589" i="16"/>
  <c r="CG589" i="16"/>
  <c r="CV589" i="16"/>
  <c r="CW589" i="16"/>
  <c r="BP589" i="16"/>
  <c r="BQ589" i="16"/>
  <c r="Q589" i="16"/>
  <c r="J589" i="16"/>
  <c r="AV585" i="16"/>
  <c r="CB585" i="16"/>
  <c r="AW585" i="16"/>
  <c r="CC585" i="16"/>
  <c r="BL585" i="16"/>
  <c r="BM585" i="16"/>
  <c r="CS585" i="16"/>
  <c r="P585" i="16"/>
  <c r="AR581" i="16"/>
  <c r="BX581" i="16"/>
  <c r="AS581" i="16"/>
  <c r="BY581" i="16"/>
  <c r="CN581" i="16"/>
  <c r="CO581" i="16"/>
  <c r="BH581" i="16"/>
  <c r="BI581" i="16"/>
  <c r="Q581" i="16"/>
  <c r="J581" i="16"/>
  <c r="P581" i="16"/>
  <c r="AN577" i="16"/>
  <c r="BT577" i="16"/>
  <c r="AO577" i="16"/>
  <c r="BU577" i="16"/>
  <c r="BD577" i="16"/>
  <c r="BE577" i="16"/>
  <c r="CJ577" i="16"/>
  <c r="CK577" i="16"/>
  <c r="P577" i="16"/>
  <c r="Q577" i="16"/>
  <c r="BQ573" i="16"/>
  <c r="CW573" i="16"/>
  <c r="AZ573" i="16"/>
  <c r="CF573" i="16"/>
  <c r="CG573" i="16"/>
  <c r="CV573" i="16"/>
  <c r="BP573" i="16"/>
  <c r="Q573" i="16"/>
  <c r="J573" i="16"/>
  <c r="BA573" i="16"/>
  <c r="BM569" i="16"/>
  <c r="CS569" i="16"/>
  <c r="AV569" i="16"/>
  <c r="CB569" i="16"/>
  <c r="AW569" i="16"/>
  <c r="BL569" i="16"/>
  <c r="CC569" i="16"/>
  <c r="P569" i="16"/>
  <c r="CR569" i="16"/>
  <c r="BI565" i="16"/>
  <c r="CO565" i="16"/>
  <c r="AR565" i="16"/>
  <c r="BX565" i="16"/>
  <c r="BY565" i="16"/>
  <c r="CN565" i="16"/>
  <c r="AS565" i="16"/>
  <c r="BH565" i="16"/>
  <c r="Q565" i="16"/>
  <c r="J565" i="16"/>
  <c r="P565" i="16"/>
  <c r="BE561" i="16"/>
  <c r="CK561" i="16"/>
  <c r="AN561" i="16"/>
  <c r="BT561" i="16"/>
  <c r="AO561" i="16"/>
  <c r="BD561" i="16"/>
  <c r="BU561" i="16"/>
  <c r="CJ561" i="16"/>
  <c r="P561" i="16"/>
  <c r="Q561" i="16"/>
  <c r="BP557" i="16"/>
  <c r="CV557" i="16"/>
  <c r="BQ557" i="16"/>
  <c r="CW557" i="16"/>
  <c r="CF557" i="16"/>
  <c r="CG557" i="16"/>
  <c r="AZ557" i="16"/>
  <c r="Q557" i="16"/>
  <c r="J557" i="16"/>
  <c r="BA557" i="16"/>
  <c r="BL553" i="16"/>
  <c r="CR553" i="16"/>
  <c r="BM553" i="16"/>
  <c r="CS553" i="16"/>
  <c r="AV553" i="16"/>
  <c r="AW553" i="16"/>
  <c r="CC553" i="16"/>
  <c r="CB553" i="16"/>
  <c r="P553" i="16"/>
  <c r="BH549" i="16"/>
  <c r="CN549" i="16"/>
  <c r="BI549" i="16"/>
  <c r="CO549" i="16"/>
  <c r="AR549" i="16"/>
  <c r="AS549" i="16"/>
  <c r="BX549" i="16"/>
  <c r="BY549" i="16"/>
  <c r="J549" i="16"/>
  <c r="Q549" i="16"/>
  <c r="P549" i="16"/>
  <c r="BD545" i="16"/>
  <c r="CJ545" i="16"/>
  <c r="BE545" i="16"/>
  <c r="CK545" i="16"/>
  <c r="BT545" i="16"/>
  <c r="BU545" i="16"/>
  <c r="AN545" i="16"/>
  <c r="AO545" i="16"/>
  <c r="P545" i="16"/>
  <c r="Q545" i="16"/>
  <c r="BA541" i="16"/>
  <c r="CG541" i="16"/>
  <c r="BP541" i="16"/>
  <c r="CV541" i="16"/>
  <c r="CW541" i="16"/>
  <c r="AZ541" i="16"/>
  <c r="BQ541" i="16"/>
  <c r="CF541" i="16"/>
  <c r="J541" i="16"/>
  <c r="Q541" i="16"/>
  <c r="AW537" i="16"/>
  <c r="CC537" i="16"/>
  <c r="BL537" i="16"/>
  <c r="CR537" i="16"/>
  <c r="BM537" i="16"/>
  <c r="CB537" i="16"/>
  <c r="CS537" i="16"/>
  <c r="Q537" i="16"/>
  <c r="P537" i="16"/>
  <c r="AV537" i="16"/>
  <c r="AS533" i="16"/>
  <c r="BY533" i="16"/>
  <c r="BH533" i="16"/>
  <c r="CN533" i="16"/>
  <c r="CO533" i="16"/>
  <c r="AR533" i="16"/>
  <c r="BI533" i="16"/>
  <c r="BX533" i="16"/>
  <c r="J533" i="16"/>
  <c r="Q533" i="16"/>
  <c r="P533" i="16"/>
  <c r="AO529" i="16"/>
  <c r="BU529" i="16"/>
  <c r="BD529" i="16"/>
  <c r="CJ529" i="16"/>
  <c r="BE529" i="16"/>
  <c r="BT529" i="16"/>
  <c r="AN529" i="16"/>
  <c r="CK529" i="16"/>
  <c r="Q529" i="16"/>
  <c r="P529" i="16"/>
  <c r="AZ525" i="16"/>
  <c r="CF525" i="16"/>
  <c r="BA525" i="16"/>
  <c r="CG525" i="16"/>
  <c r="CV525" i="16"/>
  <c r="CW525" i="16"/>
  <c r="BP525" i="16"/>
  <c r="BQ525" i="16"/>
  <c r="Q525" i="16"/>
  <c r="J525" i="16"/>
  <c r="AV521" i="16"/>
  <c r="CB521" i="16"/>
  <c r="AW521" i="16"/>
  <c r="CC521" i="16"/>
  <c r="BL521" i="16"/>
  <c r="BM521" i="16"/>
  <c r="CR521" i="16"/>
  <c r="CS521" i="16"/>
  <c r="P521" i="16"/>
  <c r="Q521" i="16"/>
  <c r="AR517" i="16"/>
  <c r="BX517" i="16"/>
  <c r="AS517" i="16"/>
  <c r="BY517" i="16"/>
  <c r="CN517" i="16"/>
  <c r="CO517" i="16"/>
  <c r="BI517" i="16"/>
  <c r="J517" i="16"/>
  <c r="Q517" i="16"/>
  <c r="P517" i="16"/>
  <c r="AN513" i="16"/>
  <c r="BT513" i="16"/>
  <c r="AO513" i="16"/>
  <c r="BU513" i="16"/>
  <c r="BD513" i="16"/>
  <c r="BE513" i="16"/>
  <c r="CJ513" i="16"/>
  <c r="CK513" i="16"/>
  <c r="P513" i="16"/>
  <c r="Q513" i="16"/>
  <c r="BQ509" i="16"/>
  <c r="CW509" i="16"/>
  <c r="AZ509" i="16"/>
  <c r="CF509" i="16"/>
  <c r="CG509" i="16"/>
  <c r="CV509" i="16"/>
  <c r="BA509" i="16"/>
  <c r="BP509" i="16"/>
  <c r="J509" i="16"/>
  <c r="BM505" i="16"/>
  <c r="CS505" i="16"/>
  <c r="AV505" i="16"/>
  <c r="CB505" i="16"/>
  <c r="AW505" i="16"/>
  <c r="BL505" i="16"/>
  <c r="CC505" i="16"/>
  <c r="CR505" i="16"/>
  <c r="Q505" i="16"/>
  <c r="P505" i="16"/>
  <c r="BI501" i="16"/>
  <c r="CO501" i="16"/>
  <c r="AR501" i="16"/>
  <c r="BX501" i="16"/>
  <c r="BY501" i="16"/>
  <c r="CN501" i="16"/>
  <c r="AS501" i="16"/>
  <c r="BH501" i="16"/>
  <c r="J501" i="16"/>
  <c r="Q501" i="16"/>
  <c r="P501" i="16"/>
  <c r="BE497" i="16"/>
  <c r="CK497" i="16"/>
  <c r="AN497" i="16"/>
  <c r="BT497" i="16"/>
  <c r="AO497" i="16"/>
  <c r="BD497" i="16"/>
  <c r="BU497" i="16"/>
  <c r="CJ497" i="16"/>
  <c r="Q497" i="16"/>
  <c r="P497" i="16"/>
  <c r="BP493" i="16"/>
  <c r="CV493" i="16"/>
  <c r="BQ493" i="16"/>
  <c r="CW493" i="16"/>
  <c r="CF493" i="16"/>
  <c r="CG493" i="16"/>
  <c r="AZ493" i="16"/>
  <c r="BA493" i="16"/>
  <c r="Q493" i="16"/>
  <c r="J493" i="16"/>
  <c r="BL489" i="16"/>
  <c r="CR489" i="16"/>
  <c r="BM489" i="16"/>
  <c r="CS489" i="16"/>
  <c r="AV489" i="16"/>
  <c r="AW489" i="16"/>
  <c r="CB489" i="16"/>
  <c r="CC489" i="16"/>
  <c r="P489" i="16"/>
  <c r="BH485" i="16"/>
  <c r="CN485" i="16"/>
  <c r="BI485" i="16"/>
  <c r="CO485" i="16"/>
  <c r="BX485" i="16"/>
  <c r="BY485" i="16"/>
  <c r="AR485" i="16"/>
  <c r="J485" i="16"/>
  <c r="Q485" i="16"/>
  <c r="AS485" i="16"/>
  <c r="P485" i="16"/>
  <c r="BD481" i="16"/>
  <c r="CJ481" i="16"/>
  <c r="BE481" i="16"/>
  <c r="CK481" i="16"/>
  <c r="AN481" i="16"/>
  <c r="AO481" i="16"/>
  <c r="BT481" i="16"/>
  <c r="BU481" i="16"/>
  <c r="P481" i="16"/>
  <c r="Q481" i="16"/>
  <c r="BA477" i="16"/>
  <c r="CG477" i="16"/>
  <c r="BP477" i="16"/>
  <c r="CV477" i="16"/>
  <c r="BQ477" i="16"/>
  <c r="CF477" i="16"/>
  <c r="AZ477" i="16"/>
  <c r="J477" i="16"/>
  <c r="CW477" i="16"/>
  <c r="Q477" i="16"/>
  <c r="AW473" i="16"/>
  <c r="CC473" i="16"/>
  <c r="BL473" i="16"/>
  <c r="CR473" i="16"/>
  <c r="CS473" i="16"/>
  <c r="AV473" i="16"/>
  <c r="BM473" i="16"/>
  <c r="CB473" i="16"/>
  <c r="Q473" i="16"/>
  <c r="P473" i="16"/>
  <c r="AS469" i="16"/>
  <c r="BY469" i="16"/>
  <c r="BH469" i="16"/>
  <c r="CN469" i="16"/>
  <c r="BI469" i="16"/>
  <c r="BX469" i="16"/>
  <c r="CO469" i="16"/>
  <c r="AR469" i="16"/>
  <c r="J469" i="16"/>
  <c r="Q469" i="16"/>
  <c r="P469" i="16"/>
  <c r="AO465" i="16"/>
  <c r="BU465" i="16"/>
  <c r="BD465" i="16"/>
  <c r="CJ465" i="16"/>
  <c r="CK465" i="16"/>
  <c r="AN465" i="16"/>
  <c r="BT465" i="16"/>
  <c r="Q465" i="16"/>
  <c r="P465" i="16"/>
  <c r="BE465" i="16"/>
  <c r="AZ461" i="16"/>
  <c r="CF461" i="16"/>
  <c r="BA461" i="16"/>
  <c r="CG461" i="16"/>
  <c r="BP461" i="16"/>
  <c r="BQ461" i="16"/>
  <c r="CV461" i="16"/>
  <c r="CW461" i="16"/>
  <c r="Q461" i="16"/>
  <c r="J461" i="16"/>
  <c r="AV457" i="16"/>
  <c r="CB457" i="16"/>
  <c r="AW457" i="16"/>
  <c r="CC457" i="16"/>
  <c r="CR457" i="16"/>
  <c r="CS457" i="16"/>
  <c r="BL457" i="16"/>
  <c r="BM457" i="16"/>
  <c r="P457" i="16"/>
  <c r="Q457" i="16"/>
  <c r="AR453" i="16"/>
  <c r="BX453" i="16"/>
  <c r="AS453" i="16"/>
  <c r="BY453" i="16"/>
  <c r="BH453" i="16"/>
  <c r="BI453" i="16"/>
  <c r="CN453" i="16"/>
  <c r="CO453" i="16"/>
  <c r="J453" i="16"/>
  <c r="Q453" i="16"/>
  <c r="P453" i="16"/>
  <c r="AO449" i="16"/>
  <c r="BU449" i="16"/>
  <c r="AN449" i="16"/>
  <c r="CJ449" i="16"/>
  <c r="BD449" i="16"/>
  <c r="CK449" i="16"/>
  <c r="BE449" i="16"/>
  <c r="BT449" i="16"/>
  <c r="P449" i="16"/>
  <c r="Q449" i="16"/>
  <c r="BQ445" i="16"/>
  <c r="CW445" i="16"/>
  <c r="AZ445" i="16"/>
  <c r="CF445" i="16"/>
  <c r="BA445" i="16"/>
  <c r="BP445" i="16"/>
  <c r="CG445" i="16"/>
  <c r="CV445" i="16"/>
  <c r="J445" i="16"/>
  <c r="BM441" i="16"/>
  <c r="CS441" i="16"/>
  <c r="AV441" i="16"/>
  <c r="CB441" i="16"/>
  <c r="CC441" i="16"/>
  <c r="CR441" i="16"/>
  <c r="AW441" i="16"/>
  <c r="BL441" i="16"/>
  <c r="Q441" i="16"/>
  <c r="P441" i="16"/>
  <c r="BI437" i="16"/>
  <c r="CO437" i="16"/>
  <c r="AR437" i="16"/>
  <c r="BX437" i="16"/>
  <c r="AS437" i="16"/>
  <c r="BH437" i="16"/>
  <c r="BY437" i="16"/>
  <c r="CN437" i="16"/>
  <c r="J437" i="16"/>
  <c r="Q437" i="16"/>
  <c r="P437" i="16"/>
  <c r="BE433" i="16"/>
  <c r="CK433" i="16"/>
  <c r="AN433" i="16"/>
  <c r="BT433" i="16"/>
  <c r="BU433" i="16"/>
  <c r="CJ433" i="16"/>
  <c r="AO433" i="16"/>
  <c r="BD433" i="16"/>
  <c r="Q433" i="16"/>
  <c r="P433" i="16"/>
  <c r="BP429" i="16"/>
  <c r="CV429" i="16"/>
  <c r="BQ429" i="16"/>
  <c r="CW429" i="16"/>
  <c r="AZ429" i="16"/>
  <c r="BA429" i="16"/>
  <c r="CG429" i="16"/>
  <c r="Q429" i="16"/>
  <c r="J429" i="16"/>
  <c r="CF429" i="16"/>
  <c r="BL425" i="16"/>
  <c r="CR425" i="16"/>
  <c r="BM425" i="16"/>
  <c r="CS425" i="16"/>
  <c r="CB425" i="16"/>
  <c r="CC425" i="16"/>
  <c r="AV425" i="16"/>
  <c r="AW425" i="16"/>
  <c r="P425" i="16"/>
  <c r="BH421" i="16"/>
  <c r="CN421" i="16"/>
  <c r="BI421" i="16"/>
  <c r="CO421" i="16"/>
  <c r="AR421" i="16"/>
  <c r="AS421" i="16"/>
  <c r="BX421" i="16"/>
  <c r="BY421" i="16"/>
  <c r="J421" i="16"/>
  <c r="Q421" i="16"/>
  <c r="P421" i="16"/>
  <c r="AQ417" i="16"/>
  <c r="AR417" i="16"/>
  <c r="BW417" i="16"/>
  <c r="BX417" i="16"/>
  <c r="P417" i="16"/>
  <c r="Q417" i="16"/>
  <c r="BS413" i="16"/>
  <c r="BT413" i="16"/>
  <c r="J413" i="16"/>
  <c r="AN413" i="16"/>
  <c r="Q413" i="16"/>
  <c r="CU409" i="16"/>
  <c r="CV409" i="16"/>
  <c r="BO409" i="16"/>
  <c r="BP409" i="16"/>
  <c r="Q409" i="16"/>
  <c r="P409" i="16"/>
  <c r="BK405" i="16"/>
  <c r="BL405" i="16"/>
  <c r="CQ405" i="16"/>
  <c r="CR405" i="16"/>
  <c r="J405" i="16"/>
  <c r="Q405" i="16"/>
  <c r="P405" i="16"/>
  <c r="BG401" i="16"/>
  <c r="BH401" i="16"/>
  <c r="CM401" i="16"/>
  <c r="CN401" i="16"/>
  <c r="Q401" i="16"/>
  <c r="P401" i="16"/>
  <c r="CI397" i="16"/>
  <c r="CJ397" i="16"/>
  <c r="BC397" i="16"/>
  <c r="BD397" i="16"/>
  <c r="Q397" i="16"/>
  <c r="J397" i="16"/>
  <c r="AY393" i="16"/>
  <c r="AZ393" i="16"/>
  <c r="CE393" i="16"/>
  <c r="CF393" i="16"/>
  <c r="P393" i="16"/>
  <c r="Q393" i="16"/>
  <c r="CA389" i="16"/>
  <c r="CB389" i="16"/>
  <c r="AU389" i="16"/>
  <c r="AV389" i="16"/>
  <c r="J389" i="16"/>
  <c r="Q389" i="16"/>
  <c r="P389" i="16"/>
  <c r="AQ385" i="16"/>
  <c r="AR385" i="16"/>
  <c r="BW385" i="16"/>
  <c r="BX385" i="16"/>
  <c r="P385" i="16"/>
  <c r="Q385" i="16"/>
  <c r="BS381" i="16"/>
  <c r="BT381" i="16"/>
  <c r="AN381" i="16"/>
  <c r="J381" i="16"/>
  <c r="CU377" i="16"/>
  <c r="CV377" i="16"/>
  <c r="BO377" i="16"/>
  <c r="BP377" i="16"/>
  <c r="Q377" i="16"/>
  <c r="P377" i="16"/>
  <c r="BK373" i="16"/>
  <c r="BL373" i="16"/>
  <c r="CQ373" i="16"/>
  <c r="CR373" i="16"/>
  <c r="J373" i="16"/>
  <c r="Q373" i="16"/>
  <c r="P373" i="16"/>
  <c r="CM369" i="16"/>
  <c r="CN369" i="16"/>
  <c r="BH369" i="16"/>
  <c r="BG369" i="16"/>
  <c r="Q369" i="16"/>
  <c r="P369" i="16"/>
  <c r="BC365" i="16"/>
  <c r="BD365" i="16"/>
  <c r="CI365" i="16"/>
  <c r="CJ365" i="16"/>
  <c r="Q365" i="16"/>
  <c r="J365" i="16"/>
  <c r="P365" i="16"/>
  <c r="CE361" i="16"/>
  <c r="CF361" i="16"/>
  <c r="AY361" i="16"/>
  <c r="AZ361" i="16"/>
  <c r="P361" i="16"/>
  <c r="AU357" i="16"/>
  <c r="AV357" i="16"/>
  <c r="CA357" i="16"/>
  <c r="CB357" i="16"/>
  <c r="J357" i="16"/>
  <c r="Q357" i="16"/>
  <c r="P357" i="16"/>
  <c r="BW353" i="16"/>
  <c r="BX353" i="16"/>
  <c r="AQ353" i="16"/>
  <c r="AR353" i="16"/>
  <c r="P353" i="16"/>
  <c r="Q353" i="16"/>
  <c r="AN349" i="16"/>
  <c r="BS349" i="16"/>
  <c r="BT349" i="16"/>
  <c r="J349" i="16"/>
  <c r="P349" i="16"/>
  <c r="Q349" i="16"/>
  <c r="BO345" i="16"/>
  <c r="BP345" i="16"/>
  <c r="CU345" i="16"/>
  <c r="CV345" i="16"/>
  <c r="Q345" i="16"/>
  <c r="P345" i="16"/>
  <c r="CQ341" i="16"/>
  <c r="CR341" i="16"/>
  <c r="BK341" i="16"/>
  <c r="BL341" i="16"/>
  <c r="J341" i="16"/>
  <c r="Q341" i="16"/>
  <c r="P341" i="16"/>
  <c r="BG337" i="16"/>
  <c r="BH337" i="16"/>
  <c r="CM337" i="16"/>
  <c r="CN337" i="16"/>
  <c r="Q337" i="16"/>
  <c r="P337" i="16"/>
  <c r="AY333" i="16"/>
  <c r="AZ333" i="16"/>
  <c r="Q333" i="16"/>
  <c r="J333" i="16"/>
  <c r="P333" i="16"/>
  <c r="AV329" i="16"/>
  <c r="AU329" i="16"/>
  <c r="P329" i="16"/>
  <c r="Q329" i="16"/>
  <c r="AQ325" i="16"/>
  <c r="AR325" i="16"/>
  <c r="J325" i="16"/>
  <c r="Q325" i="16"/>
  <c r="P325" i="16"/>
  <c r="AN321" i="16"/>
  <c r="P321" i="16"/>
  <c r="Q321" i="16"/>
  <c r="CU317" i="16"/>
  <c r="CV317" i="16"/>
  <c r="J317" i="16"/>
  <c r="P317" i="16"/>
  <c r="CQ313" i="16"/>
  <c r="CR313" i="16"/>
  <c r="Q313" i="16"/>
  <c r="P313" i="16"/>
  <c r="CM309" i="16"/>
  <c r="CN309" i="16"/>
  <c r="J309" i="16"/>
  <c r="Q309" i="16"/>
  <c r="P309" i="16"/>
  <c r="CJ305" i="16"/>
  <c r="CI305" i="16"/>
  <c r="Q305" i="16"/>
  <c r="P305" i="16"/>
  <c r="CE301" i="16"/>
  <c r="CF301" i="16"/>
  <c r="Q301" i="16"/>
  <c r="J301" i="16"/>
  <c r="P301" i="16"/>
  <c r="CA297" i="16"/>
  <c r="CB297" i="16"/>
  <c r="P297" i="16"/>
  <c r="BW293" i="16"/>
  <c r="BX293" i="16"/>
  <c r="J293" i="16"/>
  <c r="Q293" i="16"/>
  <c r="P293" i="16"/>
  <c r="BT289" i="16"/>
  <c r="BS289" i="16"/>
  <c r="P289" i="16"/>
  <c r="Q289" i="16"/>
  <c r="BO285" i="16"/>
  <c r="BP285" i="16"/>
  <c r="J285" i="16"/>
  <c r="P285" i="16"/>
  <c r="Q285" i="16"/>
  <c r="BK281" i="16"/>
  <c r="BL281" i="16"/>
  <c r="Q281" i="16"/>
  <c r="P281" i="16"/>
  <c r="BG277" i="16"/>
  <c r="BH277" i="16"/>
  <c r="J277" i="16"/>
  <c r="Q277" i="16"/>
  <c r="P277" i="16"/>
  <c r="BD273" i="16"/>
  <c r="BC273" i="16"/>
  <c r="Q273" i="16"/>
  <c r="P273" i="16"/>
  <c r="AY269" i="16"/>
  <c r="AZ269" i="16"/>
  <c r="Q269" i="16"/>
  <c r="J269" i="16"/>
  <c r="P269" i="16"/>
  <c r="AU265" i="16"/>
  <c r="AV265" i="16"/>
  <c r="P265" i="16"/>
  <c r="Q265" i="16"/>
  <c r="AQ261" i="16"/>
  <c r="AR261" i="16"/>
  <c r="J261" i="16"/>
  <c r="Q261" i="16"/>
  <c r="P261" i="16"/>
  <c r="AN257" i="16"/>
  <c r="P257" i="16"/>
  <c r="Q257" i="16"/>
  <c r="CU253" i="16"/>
  <c r="CV253" i="16"/>
  <c r="J253" i="16"/>
  <c r="P253" i="16"/>
  <c r="CR249" i="16"/>
  <c r="CQ249" i="16"/>
  <c r="Q249" i="16"/>
  <c r="P249" i="16"/>
  <c r="BG245" i="16"/>
  <c r="J245" i="16"/>
  <c r="N245" i="16"/>
  <c r="Q245" i="16"/>
  <c r="P245" i="16"/>
  <c r="BC241" i="16"/>
  <c r="Q241" i="16"/>
  <c r="P241" i="16"/>
  <c r="CF237" i="16"/>
  <c r="Q237" i="16"/>
  <c r="J237" i="16"/>
  <c r="P237" i="16"/>
  <c r="CB233" i="16"/>
  <c r="P233" i="16"/>
  <c r="BX229" i="16"/>
  <c r="N229" i="16"/>
  <c r="J229" i="16"/>
  <c r="Q229" i="16"/>
  <c r="P229" i="16"/>
  <c r="BT225" i="16"/>
  <c r="P225" i="16"/>
  <c r="Q225" i="16"/>
  <c r="BP221" i="16"/>
  <c r="CU221" i="16"/>
  <c r="J221" i="16"/>
  <c r="P221" i="16"/>
  <c r="Q221" i="16"/>
  <c r="N221" i="16"/>
  <c r="BL217" i="16"/>
  <c r="CQ217" i="16"/>
  <c r="Q217" i="16"/>
  <c r="P217" i="16"/>
  <c r="BH213" i="16"/>
  <c r="CM213" i="16"/>
  <c r="J213" i="16"/>
  <c r="N213" i="16"/>
  <c r="Q213" i="16"/>
  <c r="P213" i="16"/>
  <c r="BD209" i="16"/>
  <c r="CI209" i="16"/>
  <c r="Q209" i="16"/>
  <c r="P209" i="16"/>
  <c r="AZ205" i="16"/>
  <c r="CE205" i="16"/>
  <c r="N205" i="16"/>
  <c r="Q205" i="16"/>
  <c r="J205" i="16"/>
  <c r="P205" i="16"/>
  <c r="CG201" i="16"/>
  <c r="P201" i="16"/>
  <c r="Q201" i="16"/>
  <c r="CC197" i="16"/>
  <c r="J197" i="16"/>
  <c r="Q197" i="16"/>
  <c r="P197" i="16"/>
  <c r="BY193" i="16"/>
  <c r="P193" i="16"/>
  <c r="Q193" i="16"/>
  <c r="BU189" i="16"/>
  <c r="J189" i="16"/>
  <c r="N189" i="16"/>
  <c r="P189" i="16"/>
  <c r="BQ185" i="16"/>
  <c r="Q185" i="16"/>
  <c r="P185" i="16"/>
  <c r="BM181" i="16"/>
  <c r="J181" i="16"/>
  <c r="N181" i="16"/>
  <c r="Q181" i="16"/>
  <c r="P181" i="16"/>
  <c r="BI177" i="16"/>
  <c r="Q177" i="16"/>
  <c r="P177" i="16"/>
  <c r="BE173" i="16"/>
  <c r="Q173" i="16"/>
  <c r="J173" i="16"/>
  <c r="P173" i="16"/>
  <c r="N173" i="16"/>
  <c r="BA169" i="16"/>
  <c r="P169" i="16"/>
  <c r="AW165" i="16"/>
  <c r="N165" i="16"/>
  <c r="J165" i="16"/>
  <c r="Q165" i="16"/>
  <c r="P165" i="16"/>
  <c r="AS161" i="16"/>
  <c r="P161" i="16"/>
  <c r="Q161" i="16"/>
  <c r="J157" i="16"/>
  <c r="N157" i="16"/>
  <c r="P157" i="16"/>
  <c r="Q157" i="16"/>
  <c r="BG153" i="16"/>
  <c r="Q153" i="16"/>
  <c r="P153" i="16"/>
  <c r="J149" i="16"/>
  <c r="N149" i="16"/>
  <c r="Q149" i="16"/>
  <c r="P149" i="16"/>
  <c r="AY145" i="16"/>
  <c r="Q145" i="16"/>
  <c r="P145" i="16"/>
  <c r="N141" i="16"/>
  <c r="Q141" i="16"/>
  <c r="J141" i="16"/>
  <c r="P141" i="16"/>
  <c r="AQ137" i="16"/>
  <c r="P137" i="16"/>
  <c r="Q137" i="16"/>
  <c r="J133" i="16"/>
  <c r="Q133" i="16"/>
  <c r="N133" i="16"/>
  <c r="P133" i="16"/>
  <c r="P129" i="16"/>
  <c r="Q129" i="16"/>
  <c r="J125" i="16"/>
  <c r="N125" i="16"/>
  <c r="P125" i="16"/>
  <c r="Q121" i="16"/>
  <c r="P121" i="16"/>
  <c r="J117" i="16"/>
  <c r="N117" i="16"/>
  <c r="Q117" i="16"/>
  <c r="P117" i="16"/>
  <c r="Q113" i="16"/>
  <c r="P113" i="16"/>
  <c r="Q109" i="16"/>
  <c r="J109" i="16"/>
  <c r="P109" i="16"/>
  <c r="N101" i="16"/>
  <c r="J101" i="16"/>
  <c r="Q101" i="16"/>
  <c r="P101" i="16"/>
  <c r="P97" i="16"/>
  <c r="Q97" i="16"/>
  <c r="J93" i="16"/>
  <c r="P93" i="16"/>
  <c r="Q93" i="16"/>
  <c r="N93" i="16"/>
  <c r="Q89" i="16"/>
  <c r="P89" i="16"/>
  <c r="J85" i="16"/>
  <c r="N85" i="16"/>
  <c r="Q85" i="16"/>
  <c r="P85" i="16"/>
  <c r="Q81" i="16"/>
  <c r="P81" i="16"/>
  <c r="N77" i="16"/>
  <c r="Q77" i="16"/>
  <c r="J77" i="16"/>
  <c r="P77" i="16"/>
  <c r="P73" i="16"/>
  <c r="Q73" i="16"/>
  <c r="J69" i="16"/>
  <c r="Q69" i="16"/>
  <c r="P69" i="16"/>
  <c r="P65" i="16"/>
  <c r="Q65" i="16"/>
  <c r="J61" i="16"/>
  <c r="N61" i="16"/>
  <c r="P61" i="16"/>
  <c r="Q57" i="16"/>
  <c r="P57" i="16"/>
  <c r="J53" i="16"/>
  <c r="N53" i="16"/>
  <c r="Q53" i="16"/>
  <c r="P53" i="16"/>
  <c r="Q49" i="16"/>
  <c r="P49" i="16"/>
  <c r="Q45" i="16"/>
  <c r="J45" i="16"/>
  <c r="P45" i="16"/>
  <c r="N45" i="16"/>
  <c r="N37" i="16"/>
  <c r="J37" i="16"/>
  <c r="Q37" i="16"/>
  <c r="P37" i="16"/>
  <c r="P33" i="16"/>
  <c r="Q33" i="16"/>
  <c r="J29" i="16"/>
  <c r="N29" i="16"/>
  <c r="P29" i="16"/>
  <c r="Q29" i="16"/>
  <c r="Q25" i="16"/>
  <c r="P25" i="16"/>
  <c r="J21" i="16"/>
  <c r="N21" i="16"/>
  <c r="Q21" i="16"/>
  <c r="P21" i="16"/>
  <c r="Q17" i="16"/>
  <c r="P17" i="16"/>
  <c r="N13" i="16"/>
  <c r="Q13" i="16"/>
  <c r="J13" i="16"/>
  <c r="P13" i="16"/>
  <c r="P9" i="16"/>
  <c r="Q9" i="16"/>
  <c r="J5" i="16"/>
  <c r="Q5" i="16"/>
  <c r="N5" i="16"/>
  <c r="P5" i="16"/>
  <c r="H784" i="16"/>
  <c r="H752" i="16"/>
  <c r="H720" i="16"/>
  <c r="H688" i="16"/>
  <c r="H656" i="16"/>
  <c r="H624" i="16"/>
  <c r="H592" i="16"/>
  <c r="H560" i="16"/>
  <c r="H528" i="16"/>
  <c r="H496" i="16"/>
  <c r="H464" i="16"/>
  <c r="H432" i="16"/>
  <c r="H400" i="16"/>
  <c r="H368" i="16"/>
  <c r="H336" i="16"/>
  <c r="H304" i="16"/>
  <c r="H272" i="16"/>
  <c r="H240" i="16"/>
  <c r="H208" i="16"/>
  <c r="H176" i="16"/>
  <c r="H144" i="16"/>
  <c r="H112" i="16"/>
  <c r="H80" i="16"/>
  <c r="H48" i="16"/>
  <c r="H16" i="16"/>
  <c r="J796" i="16"/>
  <c r="J780" i="16"/>
  <c r="J764" i="16"/>
  <c r="J748" i="16"/>
  <c r="J732" i="16"/>
  <c r="J716" i="16"/>
  <c r="J700" i="16"/>
  <c r="J684" i="16"/>
  <c r="J668" i="16"/>
  <c r="J652" i="16"/>
  <c r="J636" i="16"/>
  <c r="J620" i="16"/>
  <c r="J604" i="16"/>
  <c r="J588" i="16"/>
  <c r="J572" i="16"/>
  <c r="J556" i="16"/>
  <c r="J540" i="16"/>
  <c r="J524" i="16"/>
  <c r="J508" i="16"/>
  <c r="J492" i="16"/>
  <c r="J476" i="16"/>
  <c r="J460" i="16"/>
  <c r="J444" i="16"/>
  <c r="J428" i="16"/>
  <c r="J412" i="16"/>
  <c r="J396" i="16"/>
  <c r="J380" i="16"/>
  <c r="J364" i="16"/>
  <c r="J348" i="16"/>
  <c r="J332" i="16"/>
  <c r="J316" i="16"/>
  <c r="J300" i="16"/>
  <c r="J284" i="16"/>
  <c r="J268" i="16"/>
  <c r="J252" i="16"/>
  <c r="J236" i="16"/>
  <c r="J220" i="16"/>
  <c r="J204" i="16"/>
  <c r="J188" i="16"/>
  <c r="J172" i="16"/>
  <c r="J156" i="16"/>
  <c r="J140" i="16"/>
  <c r="J124" i="16"/>
  <c r="J108" i="16"/>
  <c r="J92" i="16"/>
  <c r="J76" i="16"/>
  <c r="J60" i="16"/>
  <c r="J44" i="16"/>
  <c r="J28" i="16"/>
  <c r="J12" i="16"/>
  <c r="M784" i="16"/>
  <c r="M752" i="16"/>
  <c r="M720" i="16"/>
  <c r="M684" i="16"/>
  <c r="M640" i="16"/>
  <c r="M604" i="16"/>
  <c r="M556" i="16"/>
  <c r="M512" i="16"/>
  <c r="M476" i="16"/>
  <c r="M428" i="16"/>
  <c r="M384" i="16"/>
  <c r="M348" i="16"/>
  <c r="M300" i="16"/>
  <c r="M256" i="16"/>
  <c r="M220" i="16"/>
  <c r="M172" i="16"/>
  <c r="M128" i="16"/>
  <c r="M92" i="16"/>
  <c r="M44" i="16"/>
  <c r="P797" i="16"/>
  <c r="P780" i="16"/>
  <c r="P756" i="16"/>
  <c r="P733" i="16"/>
  <c r="P716" i="16"/>
  <c r="P692" i="16"/>
  <c r="P669" i="16"/>
  <c r="P652" i="16"/>
  <c r="P628" i="16"/>
  <c r="P605" i="16"/>
  <c r="P588" i="16"/>
  <c r="P564" i="16"/>
  <c r="P541" i="16"/>
  <c r="P524" i="16"/>
  <c r="P500" i="16"/>
  <c r="P477" i="16"/>
  <c r="P460" i="16"/>
  <c r="P436" i="16"/>
  <c r="P413" i="16"/>
  <c r="P396" i="16"/>
  <c r="P364" i="16"/>
  <c r="P300" i="16"/>
  <c r="P236" i="16"/>
  <c r="P172" i="16"/>
  <c r="P108" i="16"/>
  <c r="P44" i="16"/>
  <c r="Q777" i="16"/>
  <c r="Q713" i="16"/>
  <c r="Q649" i="16"/>
  <c r="Q585" i="16"/>
  <c r="Q509" i="16"/>
  <c r="Q425" i="16"/>
  <c r="Q338" i="16"/>
  <c r="Q253" i="16"/>
  <c r="Q169" i="16"/>
  <c r="Q82" i="16"/>
  <c r="N109" i="16"/>
  <c r="R756" i="16"/>
  <c r="R420" i="16"/>
  <c r="R12" i="16"/>
  <c r="O296" i="16"/>
  <c r="L580" i="16"/>
  <c r="L68" i="16"/>
  <c r="BS793" i="16"/>
  <c r="CR786" i="16"/>
  <c r="BV780" i="16"/>
  <c r="CV766" i="16"/>
  <c r="BR753" i="16"/>
  <c r="AY725" i="16"/>
  <c r="CJ682" i="16"/>
  <c r="BH517" i="16"/>
  <c r="M38" i="16"/>
  <c r="Q38" i="16"/>
  <c r="M30" i="16"/>
  <c r="N30" i="16"/>
  <c r="Q30" i="16"/>
  <c r="M22" i="16"/>
  <c r="Q22" i="16"/>
  <c r="M14" i="16"/>
  <c r="N14" i="16"/>
  <c r="Q14" i="16"/>
  <c r="N38" i="16"/>
  <c r="CR2" i="16"/>
  <c r="CF2" i="16"/>
  <c r="BT2" i="16"/>
  <c r="BH2" i="16"/>
  <c r="AV2" i="16"/>
  <c r="O2" i="16"/>
  <c r="AU2" i="16"/>
  <c r="BG2" i="16"/>
  <c r="BS2" i="16"/>
  <c r="CE2" i="16"/>
  <c r="CQ2" i="16"/>
  <c r="CV2" i="16"/>
  <c r="CG2" i="16"/>
  <c r="BU2" i="16"/>
  <c r="BI2" i="16"/>
  <c r="AW2" i="16"/>
  <c r="CO2" i="16"/>
  <c r="CC2" i="16"/>
  <c r="BQ2" i="16"/>
  <c r="BE2" i="16"/>
  <c r="AS2" i="16"/>
  <c r="L2" i="16"/>
  <c r="AX2" i="16"/>
  <c r="BJ2" i="16"/>
  <c r="BV2" i="16"/>
  <c r="CH2" i="16"/>
  <c r="CS2" i="16"/>
  <c r="CP2" i="16"/>
  <c r="CD2" i="16"/>
  <c r="BR2" i="16"/>
  <c r="BF2" i="16"/>
  <c r="AT2" i="16"/>
  <c r="CX2" i="16"/>
  <c r="BZ2" i="16"/>
  <c r="BB2" i="16"/>
  <c r="AO2" i="16"/>
  <c r="BM2" i="16"/>
  <c r="CK2" i="16"/>
  <c r="CM2" i="16"/>
  <c r="BO2" i="16"/>
  <c r="AQ2" i="16"/>
  <c r="Q2" i="16"/>
  <c r="J2" i="16"/>
  <c r="M2" i="16"/>
  <c r="BK2" i="16"/>
  <c r="BD2" i="16"/>
  <c r="CW2" i="16"/>
  <c r="AZ2" i="16"/>
  <c r="N2" i="16"/>
  <c r="K2" i="16"/>
  <c r="CU2" i="16"/>
  <c r="BW2" i="16"/>
  <c r="AY2" i="16"/>
  <c r="AR2" i="16"/>
  <c r="BP2" i="16"/>
  <c r="CN2" i="16"/>
  <c r="CJ2" i="16"/>
  <c r="BL2" i="16"/>
  <c r="AN2" i="16"/>
  <c r="P2" i="16"/>
  <c r="CL2" i="16"/>
  <c r="BN2" i="16"/>
  <c r="AP2" i="16"/>
  <c r="BA2" i="16"/>
  <c r="BY2" i="16"/>
  <c r="CT2" i="16"/>
  <c r="CA2" i="16"/>
  <c r="BC2" i="16"/>
  <c r="H2" i="16"/>
  <c r="CI2" i="16"/>
  <c r="R2" i="16"/>
  <c r="CB2" i="16"/>
  <c r="BX2" i="16"/>
  <c r="AP795" i="16"/>
  <c r="AT795" i="16"/>
  <c r="AX795" i="16"/>
  <c r="BB795" i="16"/>
  <c r="BF795" i="16"/>
  <c r="BJ795" i="16"/>
  <c r="BN795" i="16"/>
  <c r="BR795" i="16"/>
  <c r="BV795" i="16"/>
  <c r="BZ795" i="16"/>
  <c r="CD795" i="16"/>
  <c r="CH795" i="16"/>
  <c r="CL795" i="16"/>
  <c r="CP795" i="16"/>
  <c r="CT795" i="16"/>
  <c r="CX795" i="16"/>
  <c r="AQ795" i="16"/>
  <c r="AU795" i="16"/>
  <c r="AY795" i="16"/>
  <c r="BC795" i="16"/>
  <c r="BG795" i="16"/>
  <c r="BK795" i="16"/>
  <c r="BO795" i="16"/>
  <c r="BS795" i="16"/>
  <c r="BW795" i="16"/>
  <c r="CA795" i="16"/>
  <c r="CE795" i="16"/>
  <c r="CI795" i="16"/>
  <c r="CM795" i="16"/>
  <c r="CQ795" i="16"/>
  <c r="CU795" i="16"/>
  <c r="AR795" i="16"/>
  <c r="AZ795" i="16"/>
  <c r="BH795" i="16"/>
  <c r="BP795" i="16"/>
  <c r="BX795" i="16"/>
  <c r="CF795" i="16"/>
  <c r="CN795" i="16"/>
  <c r="CV795" i="16"/>
  <c r="O795" i="16"/>
  <c r="Q795" i="16"/>
  <c r="AN795" i="16"/>
  <c r="BD795" i="16"/>
  <c r="BT795" i="16"/>
  <c r="CJ795" i="16"/>
  <c r="L795" i="16"/>
  <c r="H795" i="16"/>
  <c r="AO795" i="16"/>
  <c r="AW795" i="16"/>
  <c r="BM795" i="16"/>
  <c r="BU795" i="16"/>
  <c r="CK795" i="16"/>
  <c r="AS795" i="16"/>
  <c r="BA795" i="16"/>
  <c r="BI795" i="16"/>
  <c r="BQ795" i="16"/>
  <c r="BY795" i="16"/>
  <c r="CG795" i="16"/>
  <c r="CO795" i="16"/>
  <c r="CW795" i="16"/>
  <c r="P795" i="16"/>
  <c r="J795" i="16"/>
  <c r="AV795" i="16"/>
  <c r="BL795" i="16"/>
  <c r="CB795" i="16"/>
  <c r="CR795" i="16"/>
  <c r="R795" i="16"/>
  <c r="M795" i="16"/>
  <c r="BE795" i="16"/>
  <c r="CC795" i="16"/>
  <c r="CS795" i="16"/>
  <c r="N795" i="16"/>
  <c r="K795" i="16"/>
  <c r="AP783" i="16"/>
  <c r="AT783" i="16"/>
  <c r="AX783" i="16"/>
  <c r="BB783" i="16"/>
  <c r="BF783" i="16"/>
  <c r="BJ783" i="16"/>
  <c r="BN783" i="16"/>
  <c r="BR783" i="16"/>
  <c r="BV783" i="16"/>
  <c r="BZ783" i="16"/>
  <c r="CD783" i="16"/>
  <c r="CH783" i="16"/>
  <c r="CL783" i="16"/>
  <c r="CP783" i="16"/>
  <c r="CT783" i="16"/>
  <c r="CX783" i="16"/>
  <c r="AQ783" i="16"/>
  <c r="AU783" i="16"/>
  <c r="AY783" i="16"/>
  <c r="BC783" i="16"/>
  <c r="BG783" i="16"/>
  <c r="BK783" i="16"/>
  <c r="BO783" i="16"/>
  <c r="BS783" i="16"/>
  <c r="BW783" i="16"/>
  <c r="CA783" i="16"/>
  <c r="CE783" i="16"/>
  <c r="CI783" i="16"/>
  <c r="CM783" i="16"/>
  <c r="CQ783" i="16"/>
  <c r="CU783" i="16"/>
  <c r="AN783" i="16"/>
  <c r="AV783" i="16"/>
  <c r="BD783" i="16"/>
  <c r="BL783" i="16"/>
  <c r="BT783" i="16"/>
  <c r="CB783" i="16"/>
  <c r="CJ783" i="16"/>
  <c r="CR783" i="16"/>
  <c r="L783" i="16"/>
  <c r="R783" i="16"/>
  <c r="Q783" i="16"/>
  <c r="AR783" i="16"/>
  <c r="AZ783" i="16"/>
  <c r="BH783" i="16"/>
  <c r="BX783" i="16"/>
  <c r="CF783" i="16"/>
  <c r="CV783" i="16"/>
  <c r="M783" i="16"/>
  <c r="BI783" i="16"/>
  <c r="BY783" i="16"/>
  <c r="CO783" i="16"/>
  <c r="K783" i="16"/>
  <c r="AO783" i="16"/>
  <c r="AW783" i="16"/>
  <c r="BE783" i="16"/>
  <c r="BM783" i="16"/>
  <c r="BU783" i="16"/>
  <c r="CC783" i="16"/>
  <c r="CK783" i="16"/>
  <c r="CS783" i="16"/>
  <c r="P783" i="16"/>
  <c r="J783" i="16"/>
  <c r="BP783" i="16"/>
  <c r="CN783" i="16"/>
  <c r="O783" i="16"/>
  <c r="H783" i="16"/>
  <c r="AS783" i="16"/>
  <c r="BA783" i="16"/>
  <c r="BQ783" i="16"/>
  <c r="CG783" i="16"/>
  <c r="CW783" i="16"/>
  <c r="N783" i="16"/>
  <c r="AP771" i="16"/>
  <c r="AT771" i="16"/>
  <c r="AX771" i="16"/>
  <c r="BB771" i="16"/>
  <c r="BF771" i="16"/>
  <c r="BJ771" i="16"/>
  <c r="BN771" i="16"/>
  <c r="BR771" i="16"/>
  <c r="BV771" i="16"/>
  <c r="BZ771" i="16"/>
  <c r="CD771" i="16"/>
  <c r="CH771" i="16"/>
  <c r="CL771" i="16"/>
  <c r="CP771" i="16"/>
  <c r="CT771" i="16"/>
  <c r="CX771" i="16"/>
  <c r="AQ771" i="16"/>
  <c r="AU771" i="16"/>
  <c r="AY771" i="16"/>
  <c r="BC771" i="16"/>
  <c r="BG771" i="16"/>
  <c r="BK771" i="16"/>
  <c r="BO771" i="16"/>
  <c r="BS771" i="16"/>
  <c r="BW771" i="16"/>
  <c r="CA771" i="16"/>
  <c r="CE771" i="16"/>
  <c r="CI771" i="16"/>
  <c r="CM771" i="16"/>
  <c r="CQ771" i="16"/>
  <c r="CU771" i="16"/>
  <c r="AR771" i="16"/>
  <c r="AZ771" i="16"/>
  <c r="BH771" i="16"/>
  <c r="BP771" i="16"/>
  <c r="BX771" i="16"/>
  <c r="CF771" i="16"/>
  <c r="CN771" i="16"/>
  <c r="CV771" i="16"/>
  <c r="O771" i="16"/>
  <c r="Q771" i="16"/>
  <c r="AV771" i="16"/>
  <c r="BD771" i="16"/>
  <c r="BL771" i="16"/>
  <c r="BT771" i="16"/>
  <c r="CB771" i="16"/>
  <c r="CR771" i="16"/>
  <c r="H771" i="16"/>
  <c r="AO771" i="16"/>
  <c r="AW771" i="16"/>
  <c r="BM771" i="16"/>
  <c r="CC771" i="16"/>
  <c r="CS771" i="16"/>
  <c r="K771" i="16"/>
  <c r="AS771" i="16"/>
  <c r="BA771" i="16"/>
  <c r="BI771" i="16"/>
  <c r="BQ771" i="16"/>
  <c r="BY771" i="16"/>
  <c r="CG771" i="16"/>
  <c r="CO771" i="16"/>
  <c r="CW771" i="16"/>
  <c r="P771" i="16"/>
  <c r="J771" i="16"/>
  <c r="AN771" i="16"/>
  <c r="CJ771" i="16"/>
  <c r="L771" i="16"/>
  <c r="R771" i="16"/>
  <c r="M771" i="16"/>
  <c r="BE771" i="16"/>
  <c r="BU771" i="16"/>
  <c r="CK771" i="16"/>
  <c r="N771" i="16"/>
  <c r="AP763" i="16"/>
  <c r="AT763" i="16"/>
  <c r="AX763" i="16"/>
  <c r="BB763" i="16"/>
  <c r="BF763" i="16"/>
  <c r="BJ763" i="16"/>
  <c r="BN763" i="16"/>
  <c r="BR763" i="16"/>
  <c r="BV763" i="16"/>
  <c r="BZ763" i="16"/>
  <c r="CD763" i="16"/>
  <c r="CH763" i="16"/>
  <c r="CL763" i="16"/>
  <c r="CP763" i="16"/>
  <c r="CT763" i="16"/>
  <c r="CX763" i="16"/>
  <c r="AQ763" i="16"/>
  <c r="AU763" i="16"/>
  <c r="AY763" i="16"/>
  <c r="BC763" i="16"/>
  <c r="BG763" i="16"/>
  <c r="BK763" i="16"/>
  <c r="BO763" i="16"/>
  <c r="BS763" i="16"/>
  <c r="BW763" i="16"/>
  <c r="CA763" i="16"/>
  <c r="CE763" i="16"/>
  <c r="CI763" i="16"/>
  <c r="CM763" i="16"/>
  <c r="CQ763" i="16"/>
  <c r="CU763" i="16"/>
  <c r="AR763" i="16"/>
  <c r="AZ763" i="16"/>
  <c r="BH763" i="16"/>
  <c r="BP763" i="16"/>
  <c r="BX763" i="16"/>
  <c r="CF763" i="16"/>
  <c r="CN763" i="16"/>
  <c r="CV763" i="16"/>
  <c r="O763" i="16"/>
  <c r="Q763" i="16"/>
  <c r="AV763" i="16"/>
  <c r="BL763" i="16"/>
  <c r="CB763" i="16"/>
  <c r="CR763" i="16"/>
  <c r="L763" i="16"/>
  <c r="H763" i="16"/>
  <c r="AO763" i="16"/>
  <c r="BE763" i="16"/>
  <c r="BM763" i="16"/>
  <c r="CC763" i="16"/>
  <c r="CS763" i="16"/>
  <c r="N763" i="16"/>
  <c r="AS763" i="16"/>
  <c r="BA763" i="16"/>
  <c r="BI763" i="16"/>
  <c r="BQ763" i="16"/>
  <c r="BY763" i="16"/>
  <c r="CG763" i="16"/>
  <c r="CO763" i="16"/>
  <c r="CW763" i="16"/>
  <c r="P763" i="16"/>
  <c r="J763" i="16"/>
  <c r="AN763" i="16"/>
  <c r="BD763" i="16"/>
  <c r="BT763" i="16"/>
  <c r="CJ763" i="16"/>
  <c r="R763" i="16"/>
  <c r="M763" i="16"/>
  <c r="AW763" i="16"/>
  <c r="BU763" i="16"/>
  <c r="CK763" i="16"/>
  <c r="K763" i="16"/>
  <c r="AP755" i="16"/>
  <c r="AT755" i="16"/>
  <c r="AX755" i="16"/>
  <c r="BB755" i="16"/>
  <c r="BF755" i="16"/>
  <c r="BJ755" i="16"/>
  <c r="BN755" i="16"/>
  <c r="BR755" i="16"/>
  <c r="BV755" i="16"/>
  <c r="BZ755" i="16"/>
  <c r="CD755" i="16"/>
  <c r="CH755" i="16"/>
  <c r="CL755" i="16"/>
  <c r="CP755" i="16"/>
  <c r="CT755" i="16"/>
  <c r="CX755" i="16"/>
  <c r="AQ755" i="16"/>
  <c r="AU755" i="16"/>
  <c r="AY755" i="16"/>
  <c r="BC755" i="16"/>
  <c r="BG755" i="16"/>
  <c r="BK755" i="16"/>
  <c r="BO755" i="16"/>
  <c r="BS755" i="16"/>
  <c r="BW755" i="16"/>
  <c r="CA755" i="16"/>
  <c r="CE755" i="16"/>
  <c r="CI755" i="16"/>
  <c r="CM755" i="16"/>
  <c r="CQ755" i="16"/>
  <c r="CU755" i="16"/>
  <c r="AR755" i="16"/>
  <c r="AZ755" i="16"/>
  <c r="BH755" i="16"/>
  <c r="BP755" i="16"/>
  <c r="BX755" i="16"/>
  <c r="CF755" i="16"/>
  <c r="CN755" i="16"/>
  <c r="CV755" i="16"/>
  <c r="O755" i="16"/>
  <c r="Q755" i="16"/>
  <c r="AN755" i="16"/>
  <c r="BD755" i="16"/>
  <c r="BT755" i="16"/>
  <c r="CJ755" i="16"/>
  <c r="H755" i="16"/>
  <c r="AO755" i="16"/>
  <c r="AW755" i="16"/>
  <c r="BE755" i="16"/>
  <c r="BM755" i="16"/>
  <c r="CC755" i="16"/>
  <c r="CK755" i="16"/>
  <c r="N755" i="16"/>
  <c r="AS755" i="16"/>
  <c r="BA755" i="16"/>
  <c r="BI755" i="16"/>
  <c r="BQ755" i="16"/>
  <c r="BY755" i="16"/>
  <c r="CG755" i="16"/>
  <c r="CO755" i="16"/>
  <c r="CW755" i="16"/>
  <c r="P755" i="16"/>
  <c r="J755" i="16"/>
  <c r="AV755" i="16"/>
  <c r="BL755" i="16"/>
  <c r="CB755" i="16"/>
  <c r="CR755" i="16"/>
  <c r="L755" i="16"/>
  <c r="R755" i="16"/>
  <c r="M755" i="16"/>
  <c r="BU755" i="16"/>
  <c r="CS755" i="16"/>
  <c r="K755" i="16"/>
  <c r="AP743" i="16"/>
  <c r="AT743" i="16"/>
  <c r="AX743" i="16"/>
  <c r="BB743" i="16"/>
  <c r="BF743" i="16"/>
  <c r="BJ743" i="16"/>
  <c r="BN743" i="16"/>
  <c r="BR743" i="16"/>
  <c r="BV743" i="16"/>
  <c r="BZ743" i="16"/>
  <c r="CD743" i="16"/>
  <c r="CH743" i="16"/>
  <c r="CL743" i="16"/>
  <c r="CP743" i="16"/>
  <c r="CT743" i="16"/>
  <c r="CX743" i="16"/>
  <c r="AQ743" i="16"/>
  <c r="AU743" i="16"/>
  <c r="AY743" i="16"/>
  <c r="BC743" i="16"/>
  <c r="BG743" i="16"/>
  <c r="BK743" i="16"/>
  <c r="BO743" i="16"/>
  <c r="BS743" i="16"/>
  <c r="BW743" i="16"/>
  <c r="CA743" i="16"/>
  <c r="CE743" i="16"/>
  <c r="CI743" i="16"/>
  <c r="CM743" i="16"/>
  <c r="CQ743" i="16"/>
  <c r="CU743" i="16"/>
  <c r="AN743" i="16"/>
  <c r="AV743" i="16"/>
  <c r="BD743" i="16"/>
  <c r="BL743" i="16"/>
  <c r="BT743" i="16"/>
  <c r="CB743" i="16"/>
  <c r="CJ743" i="16"/>
  <c r="CR743" i="16"/>
  <c r="L743" i="16"/>
  <c r="R743" i="16"/>
  <c r="Q743" i="16"/>
  <c r="AZ743" i="16"/>
  <c r="BH743" i="16"/>
  <c r="CF743" i="16"/>
  <c r="CV743" i="16"/>
  <c r="O743" i="16"/>
  <c r="M743" i="16"/>
  <c r="AS743" i="16"/>
  <c r="BA743" i="16"/>
  <c r="BI743" i="16"/>
  <c r="BY743" i="16"/>
  <c r="CG743" i="16"/>
  <c r="CW743" i="16"/>
  <c r="N743" i="16"/>
  <c r="K743" i="16"/>
  <c r="AO743" i="16"/>
  <c r="AW743" i="16"/>
  <c r="BE743" i="16"/>
  <c r="BM743" i="16"/>
  <c r="BU743" i="16"/>
  <c r="CC743" i="16"/>
  <c r="CK743" i="16"/>
  <c r="CS743" i="16"/>
  <c r="P743" i="16"/>
  <c r="J743" i="16"/>
  <c r="AR743" i="16"/>
  <c r="BP743" i="16"/>
  <c r="BX743" i="16"/>
  <c r="CN743" i="16"/>
  <c r="H743" i="16"/>
  <c r="BQ743" i="16"/>
  <c r="CO743" i="16"/>
  <c r="AP735" i="16"/>
  <c r="AT735" i="16"/>
  <c r="AX735" i="16"/>
  <c r="BB735" i="16"/>
  <c r="BF735" i="16"/>
  <c r="BJ735" i="16"/>
  <c r="BN735" i="16"/>
  <c r="BR735" i="16"/>
  <c r="BV735" i="16"/>
  <c r="BZ735" i="16"/>
  <c r="CD735" i="16"/>
  <c r="CH735" i="16"/>
  <c r="CL735" i="16"/>
  <c r="CP735" i="16"/>
  <c r="CT735" i="16"/>
  <c r="CX735" i="16"/>
  <c r="AQ735" i="16"/>
  <c r="AU735" i="16"/>
  <c r="AY735" i="16"/>
  <c r="BC735" i="16"/>
  <c r="BG735" i="16"/>
  <c r="BK735" i="16"/>
  <c r="BO735" i="16"/>
  <c r="BS735" i="16"/>
  <c r="BW735" i="16"/>
  <c r="CA735" i="16"/>
  <c r="CE735" i="16"/>
  <c r="CI735" i="16"/>
  <c r="CM735" i="16"/>
  <c r="CQ735" i="16"/>
  <c r="CU735" i="16"/>
  <c r="AN735" i="16"/>
  <c r="AV735" i="16"/>
  <c r="BD735" i="16"/>
  <c r="BL735" i="16"/>
  <c r="BT735" i="16"/>
  <c r="CB735" i="16"/>
  <c r="CJ735" i="16"/>
  <c r="CR735" i="16"/>
  <c r="L735" i="16"/>
  <c r="R735" i="16"/>
  <c r="Q735" i="16"/>
  <c r="AZ735" i="16"/>
  <c r="BP735" i="16"/>
  <c r="CF735" i="16"/>
  <c r="CN735" i="16"/>
  <c r="M735" i="16"/>
  <c r="BA735" i="16"/>
  <c r="BQ735" i="16"/>
  <c r="BY735" i="16"/>
  <c r="CO735" i="16"/>
  <c r="AO735" i="16"/>
  <c r="AW735" i="16"/>
  <c r="BE735" i="16"/>
  <c r="BM735" i="16"/>
  <c r="BU735" i="16"/>
  <c r="CC735" i="16"/>
  <c r="CK735" i="16"/>
  <c r="CS735" i="16"/>
  <c r="P735" i="16"/>
  <c r="J735" i="16"/>
  <c r="AR735" i="16"/>
  <c r="BH735" i="16"/>
  <c r="BX735" i="16"/>
  <c r="CV735" i="16"/>
  <c r="O735" i="16"/>
  <c r="H735" i="16"/>
  <c r="AS735" i="16"/>
  <c r="BI735" i="16"/>
  <c r="CG735" i="16"/>
  <c r="CW735" i="16"/>
  <c r="N735" i="16"/>
  <c r="K735" i="16"/>
  <c r="AP727" i="16"/>
  <c r="AT727" i="16"/>
  <c r="AX727" i="16"/>
  <c r="BB727" i="16"/>
  <c r="BF727" i="16"/>
  <c r="BJ727" i="16"/>
  <c r="BN727" i="16"/>
  <c r="BR727" i="16"/>
  <c r="BV727" i="16"/>
  <c r="BZ727" i="16"/>
  <c r="CD727" i="16"/>
  <c r="CH727" i="16"/>
  <c r="CL727" i="16"/>
  <c r="CP727" i="16"/>
  <c r="CT727" i="16"/>
  <c r="CX727" i="16"/>
  <c r="AQ727" i="16"/>
  <c r="AU727" i="16"/>
  <c r="AY727" i="16"/>
  <c r="BC727" i="16"/>
  <c r="BG727" i="16"/>
  <c r="BK727" i="16"/>
  <c r="BO727" i="16"/>
  <c r="BS727" i="16"/>
  <c r="BW727" i="16"/>
  <c r="CA727" i="16"/>
  <c r="CE727" i="16"/>
  <c r="CI727" i="16"/>
  <c r="CM727" i="16"/>
  <c r="CQ727" i="16"/>
  <c r="CU727" i="16"/>
  <c r="AN727" i="16"/>
  <c r="AV727" i="16"/>
  <c r="BD727" i="16"/>
  <c r="BL727" i="16"/>
  <c r="BT727" i="16"/>
  <c r="CB727" i="16"/>
  <c r="CJ727" i="16"/>
  <c r="CR727" i="16"/>
  <c r="L727" i="16"/>
  <c r="R727" i="16"/>
  <c r="Q727" i="16"/>
  <c r="AR727" i="16"/>
  <c r="BH727" i="16"/>
  <c r="BX727" i="16"/>
  <c r="CN727" i="16"/>
  <c r="O727" i="16"/>
  <c r="M727" i="16"/>
  <c r="AS727" i="16"/>
  <c r="BA727" i="16"/>
  <c r="BQ727" i="16"/>
  <c r="CG727" i="16"/>
  <c r="CW727" i="16"/>
  <c r="K727" i="16"/>
  <c r="AO727" i="16"/>
  <c r="AW727" i="16"/>
  <c r="BE727" i="16"/>
  <c r="BM727" i="16"/>
  <c r="BU727" i="16"/>
  <c r="CC727" i="16"/>
  <c r="CK727" i="16"/>
  <c r="CS727" i="16"/>
  <c r="P727" i="16"/>
  <c r="J727" i="16"/>
  <c r="AZ727" i="16"/>
  <c r="BP727" i="16"/>
  <c r="CF727" i="16"/>
  <c r="CV727" i="16"/>
  <c r="H727" i="16"/>
  <c r="BI727" i="16"/>
  <c r="BY727" i="16"/>
  <c r="CO727" i="16"/>
  <c r="N727" i="16"/>
  <c r="AP719" i="16"/>
  <c r="AT719" i="16"/>
  <c r="AX719" i="16"/>
  <c r="BB719" i="16"/>
  <c r="BF719" i="16"/>
  <c r="BJ719" i="16"/>
  <c r="BN719" i="16"/>
  <c r="BR719" i="16"/>
  <c r="BV719" i="16"/>
  <c r="BZ719" i="16"/>
  <c r="CD719" i="16"/>
  <c r="CH719" i="16"/>
  <c r="CL719" i="16"/>
  <c r="CP719" i="16"/>
  <c r="CT719" i="16"/>
  <c r="CX719" i="16"/>
  <c r="AQ719" i="16"/>
  <c r="AU719" i="16"/>
  <c r="AY719" i="16"/>
  <c r="BC719" i="16"/>
  <c r="BG719" i="16"/>
  <c r="BK719" i="16"/>
  <c r="BO719" i="16"/>
  <c r="BS719" i="16"/>
  <c r="BW719" i="16"/>
  <c r="CA719" i="16"/>
  <c r="CE719" i="16"/>
  <c r="CI719" i="16"/>
  <c r="CM719" i="16"/>
  <c r="CQ719" i="16"/>
  <c r="CU719" i="16"/>
  <c r="AN719" i="16"/>
  <c r="AV719" i="16"/>
  <c r="BD719" i="16"/>
  <c r="BL719" i="16"/>
  <c r="BT719" i="16"/>
  <c r="CB719" i="16"/>
  <c r="CJ719" i="16"/>
  <c r="CR719" i="16"/>
  <c r="L719" i="16"/>
  <c r="R719" i="16"/>
  <c r="Q719" i="16"/>
  <c r="AR719" i="16"/>
  <c r="BH719" i="16"/>
  <c r="BX719" i="16"/>
  <c r="CN719" i="16"/>
  <c r="M719" i="16"/>
  <c r="AS719" i="16"/>
  <c r="BI719" i="16"/>
  <c r="BQ719" i="16"/>
  <c r="CG719" i="16"/>
  <c r="CW719" i="16"/>
  <c r="AO719" i="16"/>
  <c r="AW719" i="16"/>
  <c r="BE719" i="16"/>
  <c r="BM719" i="16"/>
  <c r="BU719" i="16"/>
  <c r="CC719" i="16"/>
  <c r="CK719" i="16"/>
  <c r="CS719" i="16"/>
  <c r="P719" i="16"/>
  <c r="J719" i="16"/>
  <c r="AZ719" i="16"/>
  <c r="BP719" i="16"/>
  <c r="CF719" i="16"/>
  <c r="CV719" i="16"/>
  <c r="O719" i="16"/>
  <c r="H719" i="16"/>
  <c r="BA719" i="16"/>
  <c r="BY719" i="16"/>
  <c r="CO719" i="16"/>
  <c r="N719" i="16"/>
  <c r="K719" i="16"/>
  <c r="AP711" i="16"/>
  <c r="AT711" i="16"/>
  <c r="AX711" i="16"/>
  <c r="BB711" i="16"/>
  <c r="BF711" i="16"/>
  <c r="BJ711" i="16"/>
  <c r="BN711" i="16"/>
  <c r="BR711" i="16"/>
  <c r="BV711" i="16"/>
  <c r="BZ711" i="16"/>
  <c r="CD711" i="16"/>
  <c r="CH711" i="16"/>
  <c r="CL711" i="16"/>
  <c r="CP711" i="16"/>
  <c r="CT711" i="16"/>
  <c r="CX711" i="16"/>
  <c r="AQ711" i="16"/>
  <c r="AU711" i="16"/>
  <c r="AY711" i="16"/>
  <c r="BC711" i="16"/>
  <c r="BG711" i="16"/>
  <c r="BK711" i="16"/>
  <c r="BO711" i="16"/>
  <c r="BS711" i="16"/>
  <c r="BW711" i="16"/>
  <c r="CA711" i="16"/>
  <c r="CE711" i="16"/>
  <c r="CI711" i="16"/>
  <c r="CM711" i="16"/>
  <c r="CQ711" i="16"/>
  <c r="CU711" i="16"/>
  <c r="AN711" i="16"/>
  <c r="AV711" i="16"/>
  <c r="BD711" i="16"/>
  <c r="BL711" i="16"/>
  <c r="BT711" i="16"/>
  <c r="CB711" i="16"/>
  <c r="CJ711" i="16"/>
  <c r="CR711" i="16"/>
  <c r="L711" i="16"/>
  <c r="R711" i="16"/>
  <c r="Q711" i="16"/>
  <c r="AZ711" i="16"/>
  <c r="BP711" i="16"/>
  <c r="CF711" i="16"/>
  <c r="CV711" i="16"/>
  <c r="O711" i="16"/>
  <c r="M711" i="16"/>
  <c r="AS711" i="16"/>
  <c r="BA711" i="16"/>
  <c r="BI711" i="16"/>
  <c r="BY711" i="16"/>
  <c r="CO711" i="16"/>
  <c r="N711" i="16"/>
  <c r="K711" i="16"/>
  <c r="AO711" i="16"/>
  <c r="AW711" i="16"/>
  <c r="BE711" i="16"/>
  <c r="BM711" i="16"/>
  <c r="BU711" i="16"/>
  <c r="CC711" i="16"/>
  <c r="CK711" i="16"/>
  <c r="CS711" i="16"/>
  <c r="P711" i="16"/>
  <c r="J711" i="16"/>
  <c r="AR711" i="16"/>
  <c r="BH711" i="16"/>
  <c r="BX711" i="16"/>
  <c r="CN711" i="16"/>
  <c r="H711" i="16"/>
  <c r="BQ711" i="16"/>
  <c r="CG711" i="16"/>
  <c r="CW711" i="16"/>
  <c r="AP699" i="16"/>
  <c r="AT699" i="16"/>
  <c r="AX699" i="16"/>
  <c r="BB699" i="16"/>
  <c r="BF699" i="16"/>
  <c r="BJ699" i="16"/>
  <c r="BN699" i="16"/>
  <c r="BR699" i="16"/>
  <c r="BV699" i="16"/>
  <c r="BZ699" i="16"/>
  <c r="CD699" i="16"/>
  <c r="CH699" i="16"/>
  <c r="CL699" i="16"/>
  <c r="CP699" i="16"/>
  <c r="CT699" i="16"/>
  <c r="CX699" i="16"/>
  <c r="AQ699" i="16"/>
  <c r="AU699" i="16"/>
  <c r="AY699" i="16"/>
  <c r="BC699" i="16"/>
  <c r="BG699" i="16"/>
  <c r="BK699" i="16"/>
  <c r="BO699" i="16"/>
  <c r="BS699" i="16"/>
  <c r="BW699" i="16"/>
  <c r="CA699" i="16"/>
  <c r="CE699" i="16"/>
  <c r="CI699" i="16"/>
  <c r="CM699" i="16"/>
  <c r="CQ699" i="16"/>
  <c r="CU699" i="16"/>
  <c r="AR699" i="16"/>
  <c r="AZ699" i="16"/>
  <c r="BH699" i="16"/>
  <c r="BP699" i="16"/>
  <c r="BX699" i="16"/>
  <c r="CF699" i="16"/>
  <c r="CN699" i="16"/>
  <c r="CV699" i="16"/>
  <c r="O699" i="16"/>
  <c r="Q699" i="16"/>
  <c r="AV699" i="16"/>
  <c r="BL699" i="16"/>
  <c r="CB699" i="16"/>
  <c r="CJ699" i="16"/>
  <c r="R699" i="16"/>
  <c r="M699" i="16"/>
  <c r="H699" i="16"/>
  <c r="BE699" i="16"/>
  <c r="BU699" i="16"/>
  <c r="CK699" i="16"/>
  <c r="K699" i="16"/>
  <c r="AS699" i="16"/>
  <c r="BA699" i="16"/>
  <c r="BI699" i="16"/>
  <c r="BQ699" i="16"/>
  <c r="BY699" i="16"/>
  <c r="CG699" i="16"/>
  <c r="CO699" i="16"/>
  <c r="CW699" i="16"/>
  <c r="P699" i="16"/>
  <c r="J699" i="16"/>
  <c r="AN699" i="16"/>
  <c r="BD699" i="16"/>
  <c r="BT699" i="16"/>
  <c r="CR699" i="16"/>
  <c r="L699" i="16"/>
  <c r="AO699" i="16"/>
  <c r="AW699" i="16"/>
  <c r="BM699" i="16"/>
  <c r="CC699" i="16"/>
  <c r="CS699" i="16"/>
  <c r="N699" i="16"/>
  <c r="AP691" i="16"/>
  <c r="AT691" i="16"/>
  <c r="AX691" i="16"/>
  <c r="BB691" i="16"/>
  <c r="BF691" i="16"/>
  <c r="BJ691" i="16"/>
  <c r="BN691" i="16"/>
  <c r="BR691" i="16"/>
  <c r="BV691" i="16"/>
  <c r="BZ691" i="16"/>
  <c r="CD691" i="16"/>
  <c r="CH691" i="16"/>
  <c r="CL691" i="16"/>
  <c r="CP691" i="16"/>
  <c r="CT691" i="16"/>
  <c r="CX691" i="16"/>
  <c r="AQ691" i="16"/>
  <c r="AU691" i="16"/>
  <c r="AY691" i="16"/>
  <c r="BC691" i="16"/>
  <c r="BG691" i="16"/>
  <c r="BK691" i="16"/>
  <c r="BO691" i="16"/>
  <c r="BS691" i="16"/>
  <c r="BW691" i="16"/>
  <c r="CA691" i="16"/>
  <c r="CE691" i="16"/>
  <c r="CI691" i="16"/>
  <c r="CM691" i="16"/>
  <c r="CQ691" i="16"/>
  <c r="CU691" i="16"/>
  <c r="AR691" i="16"/>
  <c r="AZ691" i="16"/>
  <c r="BH691" i="16"/>
  <c r="BP691" i="16"/>
  <c r="BX691" i="16"/>
  <c r="CF691" i="16"/>
  <c r="CN691" i="16"/>
  <c r="CV691" i="16"/>
  <c r="O691" i="16"/>
  <c r="Q691" i="16"/>
  <c r="AN691" i="16"/>
  <c r="BD691" i="16"/>
  <c r="BT691" i="16"/>
  <c r="CJ691" i="16"/>
  <c r="L691" i="16"/>
  <c r="M691" i="16"/>
  <c r="H691" i="16"/>
  <c r="AO691" i="16"/>
  <c r="BE691" i="16"/>
  <c r="BU691" i="16"/>
  <c r="CK691" i="16"/>
  <c r="N691" i="16"/>
  <c r="AS691" i="16"/>
  <c r="BA691" i="16"/>
  <c r="BI691" i="16"/>
  <c r="BQ691" i="16"/>
  <c r="BY691" i="16"/>
  <c r="CG691" i="16"/>
  <c r="CO691" i="16"/>
  <c r="CW691" i="16"/>
  <c r="P691" i="16"/>
  <c r="J691" i="16"/>
  <c r="AV691" i="16"/>
  <c r="BL691" i="16"/>
  <c r="CB691" i="16"/>
  <c r="CR691" i="16"/>
  <c r="R691" i="16"/>
  <c r="AW691" i="16"/>
  <c r="BM691" i="16"/>
  <c r="CC691" i="16"/>
  <c r="CS691" i="16"/>
  <c r="K691" i="16"/>
  <c r="AP683" i="16"/>
  <c r="AT683" i="16"/>
  <c r="AX683" i="16"/>
  <c r="BB683" i="16"/>
  <c r="BF683" i="16"/>
  <c r="BJ683" i="16"/>
  <c r="BN683" i="16"/>
  <c r="BR683" i="16"/>
  <c r="BV683" i="16"/>
  <c r="BZ683" i="16"/>
  <c r="CD683" i="16"/>
  <c r="CH683" i="16"/>
  <c r="CL683" i="16"/>
  <c r="CP683" i="16"/>
  <c r="CT683" i="16"/>
  <c r="CX683" i="16"/>
  <c r="AQ683" i="16"/>
  <c r="AU683" i="16"/>
  <c r="AY683" i="16"/>
  <c r="BC683" i="16"/>
  <c r="BG683" i="16"/>
  <c r="BK683" i="16"/>
  <c r="BO683" i="16"/>
  <c r="BS683" i="16"/>
  <c r="BW683" i="16"/>
  <c r="CA683" i="16"/>
  <c r="CE683" i="16"/>
  <c r="CI683" i="16"/>
  <c r="CM683" i="16"/>
  <c r="CQ683" i="16"/>
  <c r="CU683" i="16"/>
  <c r="AR683" i="16"/>
  <c r="AZ683" i="16"/>
  <c r="BH683" i="16"/>
  <c r="BP683" i="16"/>
  <c r="BX683" i="16"/>
  <c r="CF683" i="16"/>
  <c r="CN683" i="16"/>
  <c r="CV683" i="16"/>
  <c r="O683" i="16"/>
  <c r="Q683" i="16"/>
  <c r="AV683" i="16"/>
  <c r="BT683" i="16"/>
  <c r="CR683" i="16"/>
  <c r="M683" i="16"/>
  <c r="H683" i="16"/>
  <c r="BM683" i="16"/>
  <c r="CC683" i="16"/>
  <c r="K683" i="16"/>
  <c r="AS683" i="16"/>
  <c r="BA683" i="16"/>
  <c r="BI683" i="16"/>
  <c r="BQ683" i="16"/>
  <c r="BY683" i="16"/>
  <c r="CG683" i="16"/>
  <c r="CO683" i="16"/>
  <c r="CW683" i="16"/>
  <c r="P683" i="16"/>
  <c r="J683" i="16"/>
  <c r="AN683" i="16"/>
  <c r="BD683" i="16"/>
  <c r="BL683" i="16"/>
  <c r="CB683" i="16"/>
  <c r="CJ683" i="16"/>
  <c r="L683" i="16"/>
  <c r="R683" i="16"/>
  <c r="AO683" i="16"/>
  <c r="AW683" i="16"/>
  <c r="BE683" i="16"/>
  <c r="BU683" i="16"/>
  <c r="CK683" i="16"/>
  <c r="CS683" i="16"/>
  <c r="N683" i="16"/>
  <c r="AN671" i="16"/>
  <c r="AR671" i="16"/>
  <c r="AV671" i="16"/>
  <c r="AZ671" i="16"/>
  <c r="BD671" i="16"/>
  <c r="BH671" i="16"/>
  <c r="BL671" i="16"/>
  <c r="BP671" i="16"/>
  <c r="BT671" i="16"/>
  <c r="BX671" i="16"/>
  <c r="CB671" i="16"/>
  <c r="CF671" i="16"/>
  <c r="CJ671" i="16"/>
  <c r="CN671" i="16"/>
  <c r="CR671" i="16"/>
  <c r="CV671" i="16"/>
  <c r="AO671" i="16"/>
  <c r="AS671" i="16"/>
  <c r="AW671" i="16"/>
  <c r="BA671" i="16"/>
  <c r="BE671" i="16"/>
  <c r="BI671" i="16"/>
  <c r="BM671" i="16"/>
  <c r="BQ671" i="16"/>
  <c r="BU671" i="16"/>
  <c r="BY671" i="16"/>
  <c r="CC671" i="16"/>
  <c r="CG671" i="16"/>
  <c r="CK671" i="16"/>
  <c r="CO671" i="16"/>
  <c r="CS671" i="16"/>
  <c r="CW671" i="16"/>
  <c r="AP671" i="16"/>
  <c r="AX671" i="16"/>
  <c r="BF671" i="16"/>
  <c r="BN671" i="16"/>
  <c r="BV671" i="16"/>
  <c r="CD671" i="16"/>
  <c r="CL671" i="16"/>
  <c r="CT671" i="16"/>
  <c r="AQ671" i="16"/>
  <c r="AY671" i="16"/>
  <c r="BG671" i="16"/>
  <c r="BO671" i="16"/>
  <c r="BW671" i="16"/>
  <c r="CE671" i="16"/>
  <c r="CM671" i="16"/>
  <c r="CU671" i="16"/>
  <c r="AT671" i="16"/>
  <c r="BJ671" i="16"/>
  <c r="BZ671" i="16"/>
  <c r="CP671" i="16"/>
  <c r="L671" i="16"/>
  <c r="R671" i="16"/>
  <c r="Q671" i="16"/>
  <c r="BB671" i="16"/>
  <c r="CH671" i="16"/>
  <c r="BS671" i="16"/>
  <c r="AU671" i="16"/>
  <c r="BK671" i="16"/>
  <c r="CA671" i="16"/>
  <c r="CQ671" i="16"/>
  <c r="P671" i="16"/>
  <c r="J671" i="16"/>
  <c r="BR671" i="16"/>
  <c r="CX671" i="16"/>
  <c r="O671" i="16"/>
  <c r="M671" i="16"/>
  <c r="H671" i="16"/>
  <c r="BC671" i="16"/>
  <c r="CI671" i="16"/>
  <c r="N671" i="16"/>
  <c r="K671" i="16"/>
  <c r="AN663" i="16"/>
  <c r="AR663" i="16"/>
  <c r="AV663" i="16"/>
  <c r="AZ663" i="16"/>
  <c r="BD663" i="16"/>
  <c r="BH663" i="16"/>
  <c r="BL663" i="16"/>
  <c r="BP663" i="16"/>
  <c r="BT663" i="16"/>
  <c r="BX663" i="16"/>
  <c r="CB663" i="16"/>
  <c r="CF663" i="16"/>
  <c r="CJ663" i="16"/>
  <c r="CN663" i="16"/>
  <c r="CR663" i="16"/>
  <c r="CV663" i="16"/>
  <c r="AO663" i="16"/>
  <c r="AS663" i="16"/>
  <c r="AW663" i="16"/>
  <c r="BA663" i="16"/>
  <c r="BE663" i="16"/>
  <c r="BI663" i="16"/>
  <c r="BM663" i="16"/>
  <c r="BQ663" i="16"/>
  <c r="BU663" i="16"/>
  <c r="BY663" i="16"/>
  <c r="CC663" i="16"/>
  <c r="CG663" i="16"/>
  <c r="CK663" i="16"/>
  <c r="CO663" i="16"/>
  <c r="CS663" i="16"/>
  <c r="CW663" i="16"/>
  <c r="AP663" i="16"/>
  <c r="AX663" i="16"/>
  <c r="BF663" i="16"/>
  <c r="BN663" i="16"/>
  <c r="BV663" i="16"/>
  <c r="CD663" i="16"/>
  <c r="CL663" i="16"/>
  <c r="CT663" i="16"/>
  <c r="AQ663" i="16"/>
  <c r="AY663" i="16"/>
  <c r="BG663" i="16"/>
  <c r="BO663" i="16"/>
  <c r="BW663" i="16"/>
  <c r="CE663" i="16"/>
  <c r="CM663" i="16"/>
  <c r="CU663" i="16"/>
  <c r="BB663" i="16"/>
  <c r="BR663" i="16"/>
  <c r="CH663" i="16"/>
  <c r="CX663" i="16"/>
  <c r="L663" i="16"/>
  <c r="R663" i="16"/>
  <c r="Q663" i="16"/>
  <c r="BJ663" i="16"/>
  <c r="CP663" i="16"/>
  <c r="O663" i="16"/>
  <c r="BK663" i="16"/>
  <c r="CQ663" i="16"/>
  <c r="K663" i="16"/>
  <c r="BC663" i="16"/>
  <c r="BS663" i="16"/>
  <c r="CI663" i="16"/>
  <c r="P663" i="16"/>
  <c r="J663" i="16"/>
  <c r="AT663" i="16"/>
  <c r="BZ663" i="16"/>
  <c r="M663" i="16"/>
  <c r="H663" i="16"/>
  <c r="AU663" i="16"/>
  <c r="CA663" i="16"/>
  <c r="N663" i="16"/>
  <c r="AN655" i="16"/>
  <c r="AR655" i="16"/>
  <c r="AV655" i="16"/>
  <c r="AZ655" i="16"/>
  <c r="BD655" i="16"/>
  <c r="BH655" i="16"/>
  <c r="BL655" i="16"/>
  <c r="BP655" i="16"/>
  <c r="BT655" i="16"/>
  <c r="BX655" i="16"/>
  <c r="CB655" i="16"/>
  <c r="CF655" i="16"/>
  <c r="CJ655" i="16"/>
  <c r="CN655" i="16"/>
  <c r="CR655" i="16"/>
  <c r="CV655" i="16"/>
  <c r="AO655" i="16"/>
  <c r="AS655" i="16"/>
  <c r="AW655" i="16"/>
  <c r="BA655" i="16"/>
  <c r="BE655" i="16"/>
  <c r="BI655" i="16"/>
  <c r="BM655" i="16"/>
  <c r="BQ655" i="16"/>
  <c r="BU655" i="16"/>
  <c r="BY655" i="16"/>
  <c r="CC655" i="16"/>
  <c r="CG655" i="16"/>
  <c r="CK655" i="16"/>
  <c r="CO655" i="16"/>
  <c r="CS655" i="16"/>
  <c r="CW655" i="16"/>
  <c r="AP655" i="16"/>
  <c r="AX655" i="16"/>
  <c r="BF655" i="16"/>
  <c r="BN655" i="16"/>
  <c r="BV655" i="16"/>
  <c r="CD655" i="16"/>
  <c r="CL655" i="16"/>
  <c r="CT655" i="16"/>
  <c r="AQ655" i="16"/>
  <c r="AY655" i="16"/>
  <c r="BG655" i="16"/>
  <c r="BO655" i="16"/>
  <c r="BW655" i="16"/>
  <c r="CE655" i="16"/>
  <c r="CM655" i="16"/>
  <c r="CU655" i="16"/>
  <c r="AT655" i="16"/>
  <c r="BJ655" i="16"/>
  <c r="BZ655" i="16"/>
  <c r="CP655" i="16"/>
  <c r="L655" i="16"/>
  <c r="R655" i="16"/>
  <c r="Q655" i="16"/>
  <c r="BR655" i="16"/>
  <c r="CX655" i="16"/>
  <c r="M655" i="16"/>
  <c r="BC655" i="16"/>
  <c r="CI655" i="16"/>
  <c r="N655" i="16"/>
  <c r="AU655" i="16"/>
  <c r="BK655" i="16"/>
  <c r="CA655" i="16"/>
  <c r="CQ655" i="16"/>
  <c r="P655" i="16"/>
  <c r="J655" i="16"/>
  <c r="BB655" i="16"/>
  <c r="CH655" i="16"/>
  <c r="O655" i="16"/>
  <c r="H655" i="16"/>
  <c r="BS655" i="16"/>
  <c r="K655" i="16"/>
  <c r="AN643" i="16"/>
  <c r="AR643" i="16"/>
  <c r="AV643" i="16"/>
  <c r="AZ643" i="16"/>
  <c r="BD643" i="16"/>
  <c r="BH643" i="16"/>
  <c r="BL643" i="16"/>
  <c r="BP643" i="16"/>
  <c r="BT643" i="16"/>
  <c r="BX643" i="16"/>
  <c r="CB643" i="16"/>
  <c r="CF643" i="16"/>
  <c r="CJ643" i="16"/>
  <c r="CN643" i="16"/>
  <c r="CR643" i="16"/>
  <c r="CV643" i="16"/>
  <c r="AO643" i="16"/>
  <c r="AS643" i="16"/>
  <c r="AW643" i="16"/>
  <c r="BA643" i="16"/>
  <c r="BE643" i="16"/>
  <c r="BI643" i="16"/>
  <c r="BM643" i="16"/>
  <c r="BQ643" i="16"/>
  <c r="BU643" i="16"/>
  <c r="BY643" i="16"/>
  <c r="CC643" i="16"/>
  <c r="CG643" i="16"/>
  <c r="CK643" i="16"/>
  <c r="CO643" i="16"/>
  <c r="CS643" i="16"/>
  <c r="CW643" i="16"/>
  <c r="AT643" i="16"/>
  <c r="BB643" i="16"/>
  <c r="BJ643" i="16"/>
  <c r="BR643" i="16"/>
  <c r="BZ643" i="16"/>
  <c r="CH643" i="16"/>
  <c r="CP643" i="16"/>
  <c r="CX643" i="16"/>
  <c r="AU643" i="16"/>
  <c r="BC643" i="16"/>
  <c r="BK643" i="16"/>
  <c r="BS643" i="16"/>
  <c r="CA643" i="16"/>
  <c r="CI643" i="16"/>
  <c r="CQ643" i="16"/>
  <c r="AX643" i="16"/>
  <c r="BN643" i="16"/>
  <c r="CD643" i="16"/>
  <c r="CT643" i="16"/>
  <c r="O643" i="16"/>
  <c r="Q643" i="16"/>
  <c r="AP643" i="16"/>
  <c r="BV643" i="16"/>
  <c r="L643" i="16"/>
  <c r="R643" i="16"/>
  <c r="H643" i="16"/>
  <c r="BG643" i="16"/>
  <c r="CM643" i="16"/>
  <c r="AY643" i="16"/>
  <c r="BO643" i="16"/>
  <c r="CE643" i="16"/>
  <c r="CU643" i="16"/>
  <c r="P643" i="16"/>
  <c r="J643" i="16"/>
  <c r="BF643" i="16"/>
  <c r="CL643" i="16"/>
  <c r="M643" i="16"/>
  <c r="AQ643" i="16"/>
  <c r="BW643" i="16"/>
  <c r="N643" i="16"/>
  <c r="K643" i="16"/>
  <c r="AN639" i="16"/>
  <c r="AR639" i="16"/>
  <c r="AV639" i="16"/>
  <c r="AZ639" i="16"/>
  <c r="BD639" i="16"/>
  <c r="BH639" i="16"/>
  <c r="BL639" i="16"/>
  <c r="BP639" i="16"/>
  <c r="BT639" i="16"/>
  <c r="BX639" i="16"/>
  <c r="CB639" i="16"/>
  <c r="CF639" i="16"/>
  <c r="CJ639" i="16"/>
  <c r="CN639" i="16"/>
  <c r="CR639" i="16"/>
  <c r="CV639" i="16"/>
  <c r="AO639" i="16"/>
  <c r="AS639" i="16"/>
  <c r="AW639" i="16"/>
  <c r="BA639" i="16"/>
  <c r="BE639" i="16"/>
  <c r="BI639" i="16"/>
  <c r="BM639" i="16"/>
  <c r="BQ639" i="16"/>
  <c r="BU639" i="16"/>
  <c r="BY639" i="16"/>
  <c r="CC639" i="16"/>
  <c r="CG639" i="16"/>
  <c r="CK639" i="16"/>
  <c r="CO639" i="16"/>
  <c r="CS639" i="16"/>
  <c r="CW639" i="16"/>
  <c r="AP639" i="16"/>
  <c r="AX639" i="16"/>
  <c r="BF639" i="16"/>
  <c r="BN639" i="16"/>
  <c r="BV639" i="16"/>
  <c r="CD639" i="16"/>
  <c r="CL639" i="16"/>
  <c r="CT639" i="16"/>
  <c r="AQ639" i="16"/>
  <c r="AY639" i="16"/>
  <c r="BG639" i="16"/>
  <c r="BO639" i="16"/>
  <c r="BW639" i="16"/>
  <c r="CE639" i="16"/>
  <c r="CM639" i="16"/>
  <c r="CU639" i="16"/>
  <c r="AT639" i="16"/>
  <c r="BJ639" i="16"/>
  <c r="BZ639" i="16"/>
  <c r="CP639" i="16"/>
  <c r="L639" i="16"/>
  <c r="R639" i="16"/>
  <c r="Q639" i="16"/>
  <c r="BR639" i="16"/>
  <c r="CX639" i="16"/>
  <c r="M639" i="16"/>
  <c r="BS639" i="16"/>
  <c r="AU639" i="16"/>
  <c r="BK639" i="16"/>
  <c r="CA639" i="16"/>
  <c r="CQ639" i="16"/>
  <c r="P639" i="16"/>
  <c r="J639" i="16"/>
  <c r="BB639" i="16"/>
  <c r="CH639" i="16"/>
  <c r="O639" i="16"/>
  <c r="H639" i="16"/>
  <c r="BC639" i="16"/>
  <c r="CI639" i="16"/>
  <c r="N639" i="16"/>
  <c r="K639" i="16"/>
  <c r="AN627" i="16"/>
  <c r="AR627" i="16"/>
  <c r="AV627" i="16"/>
  <c r="AZ627" i="16"/>
  <c r="BD627" i="16"/>
  <c r="BH627" i="16"/>
  <c r="BL627" i="16"/>
  <c r="BP627" i="16"/>
  <c r="BT627" i="16"/>
  <c r="BX627" i="16"/>
  <c r="CB627" i="16"/>
  <c r="CF627" i="16"/>
  <c r="CJ627" i="16"/>
  <c r="CN627" i="16"/>
  <c r="CR627" i="16"/>
  <c r="CV627" i="16"/>
  <c r="AO627" i="16"/>
  <c r="AS627" i="16"/>
  <c r="AW627" i="16"/>
  <c r="BA627" i="16"/>
  <c r="BE627" i="16"/>
  <c r="BI627" i="16"/>
  <c r="BM627" i="16"/>
  <c r="BQ627" i="16"/>
  <c r="BU627" i="16"/>
  <c r="BY627" i="16"/>
  <c r="CC627" i="16"/>
  <c r="CG627" i="16"/>
  <c r="CK627" i="16"/>
  <c r="CO627" i="16"/>
  <c r="CS627" i="16"/>
  <c r="CW627" i="16"/>
  <c r="AT627" i="16"/>
  <c r="BB627" i="16"/>
  <c r="BJ627" i="16"/>
  <c r="BR627" i="16"/>
  <c r="BZ627" i="16"/>
  <c r="CH627" i="16"/>
  <c r="CP627" i="16"/>
  <c r="CX627" i="16"/>
  <c r="AU627" i="16"/>
  <c r="BC627" i="16"/>
  <c r="BK627" i="16"/>
  <c r="BS627" i="16"/>
  <c r="CA627" i="16"/>
  <c r="CI627" i="16"/>
  <c r="CQ627" i="16"/>
  <c r="AX627" i="16"/>
  <c r="BN627" i="16"/>
  <c r="CD627" i="16"/>
  <c r="CT627" i="16"/>
  <c r="O627" i="16"/>
  <c r="Q627" i="16"/>
  <c r="AP627" i="16"/>
  <c r="CL627" i="16"/>
  <c r="L627" i="16"/>
  <c r="R627" i="16"/>
  <c r="H627" i="16"/>
  <c r="BW627" i="16"/>
  <c r="AY627" i="16"/>
  <c r="BO627" i="16"/>
  <c r="CE627" i="16"/>
  <c r="CU627" i="16"/>
  <c r="P627" i="16"/>
  <c r="J627" i="16"/>
  <c r="BF627" i="16"/>
  <c r="BV627" i="16"/>
  <c r="M627" i="16"/>
  <c r="AQ627" i="16"/>
  <c r="BG627" i="16"/>
  <c r="CM627" i="16"/>
  <c r="N627" i="16"/>
  <c r="K627" i="16"/>
  <c r="AN615" i="16"/>
  <c r="AR615" i="16"/>
  <c r="AV615" i="16"/>
  <c r="AZ615" i="16"/>
  <c r="BD615" i="16"/>
  <c r="BH615" i="16"/>
  <c r="BL615" i="16"/>
  <c r="BP615" i="16"/>
  <c r="BT615" i="16"/>
  <c r="BX615" i="16"/>
  <c r="CB615" i="16"/>
  <c r="CF615" i="16"/>
  <c r="CJ615" i="16"/>
  <c r="CN615" i="16"/>
  <c r="CR615" i="16"/>
  <c r="CV615" i="16"/>
  <c r="AO615" i="16"/>
  <c r="AS615" i="16"/>
  <c r="AW615" i="16"/>
  <c r="BA615" i="16"/>
  <c r="BE615" i="16"/>
  <c r="BI615" i="16"/>
  <c r="BM615" i="16"/>
  <c r="BQ615" i="16"/>
  <c r="BU615" i="16"/>
  <c r="BY615" i="16"/>
  <c r="CC615" i="16"/>
  <c r="CG615" i="16"/>
  <c r="CK615" i="16"/>
  <c r="CO615" i="16"/>
  <c r="CS615" i="16"/>
  <c r="CW615" i="16"/>
  <c r="AP615" i="16"/>
  <c r="AX615" i="16"/>
  <c r="BF615" i="16"/>
  <c r="BN615" i="16"/>
  <c r="BV615" i="16"/>
  <c r="CD615" i="16"/>
  <c r="CL615" i="16"/>
  <c r="CT615" i="16"/>
  <c r="AQ615" i="16"/>
  <c r="AY615" i="16"/>
  <c r="BG615" i="16"/>
  <c r="BO615" i="16"/>
  <c r="BW615" i="16"/>
  <c r="CE615" i="16"/>
  <c r="CM615" i="16"/>
  <c r="CU615" i="16"/>
  <c r="BB615" i="16"/>
  <c r="BR615" i="16"/>
  <c r="CH615" i="16"/>
  <c r="CX615" i="16"/>
  <c r="L615" i="16"/>
  <c r="R615" i="16"/>
  <c r="Q615" i="16"/>
  <c r="BJ615" i="16"/>
  <c r="CP615" i="16"/>
  <c r="O615" i="16"/>
  <c r="AU615" i="16"/>
  <c r="CA615" i="16"/>
  <c r="N615" i="16"/>
  <c r="BC615" i="16"/>
  <c r="BS615" i="16"/>
  <c r="CI615" i="16"/>
  <c r="P615" i="16"/>
  <c r="J615" i="16"/>
  <c r="AT615" i="16"/>
  <c r="BZ615" i="16"/>
  <c r="M615" i="16"/>
  <c r="H615" i="16"/>
  <c r="BK615" i="16"/>
  <c r="CQ615" i="16"/>
  <c r="K615" i="16"/>
  <c r="AN607" i="16"/>
  <c r="AR607" i="16"/>
  <c r="AV607" i="16"/>
  <c r="AZ607" i="16"/>
  <c r="BD607" i="16"/>
  <c r="BH607" i="16"/>
  <c r="BL607" i="16"/>
  <c r="BP607" i="16"/>
  <c r="BT607" i="16"/>
  <c r="BX607" i="16"/>
  <c r="CB607" i="16"/>
  <c r="CF607" i="16"/>
  <c r="CJ607" i="16"/>
  <c r="CN607" i="16"/>
  <c r="CR607" i="16"/>
  <c r="CV607" i="16"/>
  <c r="AO607" i="16"/>
  <c r="AS607" i="16"/>
  <c r="AW607" i="16"/>
  <c r="BA607" i="16"/>
  <c r="BE607" i="16"/>
  <c r="BI607" i="16"/>
  <c r="BM607" i="16"/>
  <c r="BQ607" i="16"/>
  <c r="BU607" i="16"/>
  <c r="BY607" i="16"/>
  <c r="CC607" i="16"/>
  <c r="CG607" i="16"/>
  <c r="CK607" i="16"/>
  <c r="CO607" i="16"/>
  <c r="CS607" i="16"/>
  <c r="CW607" i="16"/>
  <c r="AP607" i="16"/>
  <c r="AX607" i="16"/>
  <c r="BF607" i="16"/>
  <c r="BN607" i="16"/>
  <c r="BV607" i="16"/>
  <c r="CD607" i="16"/>
  <c r="CL607" i="16"/>
  <c r="CT607" i="16"/>
  <c r="AQ607" i="16"/>
  <c r="AY607" i="16"/>
  <c r="BG607" i="16"/>
  <c r="BO607" i="16"/>
  <c r="BW607" i="16"/>
  <c r="CE607" i="16"/>
  <c r="CM607" i="16"/>
  <c r="CU607" i="16"/>
  <c r="AT607" i="16"/>
  <c r="BJ607" i="16"/>
  <c r="BZ607" i="16"/>
  <c r="CP607" i="16"/>
  <c r="L607" i="16"/>
  <c r="R607" i="16"/>
  <c r="Q607" i="16"/>
  <c r="BB607" i="16"/>
  <c r="CH607" i="16"/>
  <c r="M607" i="16"/>
  <c r="BC607" i="16"/>
  <c r="BS607" i="16"/>
  <c r="K607" i="16"/>
  <c r="AU607" i="16"/>
  <c r="BK607" i="16"/>
  <c r="CA607" i="16"/>
  <c r="CQ607" i="16"/>
  <c r="P607" i="16"/>
  <c r="J607" i="16"/>
  <c r="BR607" i="16"/>
  <c r="CX607" i="16"/>
  <c r="O607" i="16"/>
  <c r="H607" i="16"/>
  <c r="CI607" i="16"/>
  <c r="N607" i="16"/>
  <c r="AN599" i="16"/>
  <c r="AR599" i="16"/>
  <c r="AV599" i="16"/>
  <c r="AZ599" i="16"/>
  <c r="BD599" i="16"/>
  <c r="BH599" i="16"/>
  <c r="BL599" i="16"/>
  <c r="BP599" i="16"/>
  <c r="BT599" i="16"/>
  <c r="BX599" i="16"/>
  <c r="CB599" i="16"/>
  <c r="CF599" i="16"/>
  <c r="CJ599" i="16"/>
  <c r="CN599" i="16"/>
  <c r="CR599" i="16"/>
  <c r="CV599" i="16"/>
  <c r="AO599" i="16"/>
  <c r="AS599" i="16"/>
  <c r="AW599" i="16"/>
  <c r="BA599" i="16"/>
  <c r="BE599" i="16"/>
  <c r="BI599" i="16"/>
  <c r="BM599" i="16"/>
  <c r="BQ599" i="16"/>
  <c r="BU599" i="16"/>
  <c r="BY599" i="16"/>
  <c r="CC599" i="16"/>
  <c r="CG599" i="16"/>
  <c r="CK599" i="16"/>
  <c r="CO599" i="16"/>
  <c r="CS599" i="16"/>
  <c r="CW599" i="16"/>
  <c r="AP599" i="16"/>
  <c r="AX599" i="16"/>
  <c r="BF599" i="16"/>
  <c r="BN599" i="16"/>
  <c r="BV599" i="16"/>
  <c r="CD599" i="16"/>
  <c r="CL599" i="16"/>
  <c r="CT599" i="16"/>
  <c r="AQ599" i="16"/>
  <c r="AY599" i="16"/>
  <c r="BG599" i="16"/>
  <c r="BO599" i="16"/>
  <c r="BW599" i="16"/>
  <c r="CE599" i="16"/>
  <c r="CM599" i="16"/>
  <c r="CU599" i="16"/>
  <c r="BB599" i="16"/>
  <c r="BR599" i="16"/>
  <c r="CH599" i="16"/>
  <c r="CX599" i="16"/>
  <c r="L599" i="16"/>
  <c r="R599" i="16"/>
  <c r="Q599" i="16"/>
  <c r="BZ599" i="16"/>
  <c r="O599" i="16"/>
  <c r="M599" i="16"/>
  <c r="AU599" i="16"/>
  <c r="CA599" i="16"/>
  <c r="CQ599" i="16"/>
  <c r="K599" i="16"/>
  <c r="BC599" i="16"/>
  <c r="BS599" i="16"/>
  <c r="CI599" i="16"/>
  <c r="P599" i="16"/>
  <c r="J599" i="16"/>
  <c r="AT599" i="16"/>
  <c r="BJ599" i="16"/>
  <c r="CP599" i="16"/>
  <c r="H599" i="16"/>
  <c r="BK599" i="16"/>
  <c r="N599" i="16"/>
  <c r="AN591" i="16"/>
  <c r="AR591" i="16"/>
  <c r="AV591" i="16"/>
  <c r="AZ591" i="16"/>
  <c r="BD591" i="16"/>
  <c r="BH591" i="16"/>
  <c r="BL591" i="16"/>
  <c r="BP591" i="16"/>
  <c r="BT591" i="16"/>
  <c r="BX591" i="16"/>
  <c r="CB591" i="16"/>
  <c r="CF591" i="16"/>
  <c r="CJ591" i="16"/>
  <c r="CN591" i="16"/>
  <c r="CR591" i="16"/>
  <c r="CV591" i="16"/>
  <c r="AO591" i="16"/>
  <c r="AS591" i="16"/>
  <c r="AW591" i="16"/>
  <c r="BA591" i="16"/>
  <c r="BE591" i="16"/>
  <c r="BI591" i="16"/>
  <c r="BM591" i="16"/>
  <c r="BQ591" i="16"/>
  <c r="BU591" i="16"/>
  <c r="BY591" i="16"/>
  <c r="CC591" i="16"/>
  <c r="CG591" i="16"/>
  <c r="CK591" i="16"/>
  <c r="CO591" i="16"/>
  <c r="CS591" i="16"/>
  <c r="CW591" i="16"/>
  <c r="AP591" i="16"/>
  <c r="AX591" i="16"/>
  <c r="BF591" i="16"/>
  <c r="BN591" i="16"/>
  <c r="BV591" i="16"/>
  <c r="CD591" i="16"/>
  <c r="CL591" i="16"/>
  <c r="CT591" i="16"/>
  <c r="AQ591" i="16"/>
  <c r="AY591" i="16"/>
  <c r="BG591" i="16"/>
  <c r="BO591" i="16"/>
  <c r="BW591" i="16"/>
  <c r="CE591" i="16"/>
  <c r="CM591" i="16"/>
  <c r="CU591" i="16"/>
  <c r="AT591" i="16"/>
  <c r="BJ591" i="16"/>
  <c r="BZ591" i="16"/>
  <c r="CP591" i="16"/>
  <c r="L591" i="16"/>
  <c r="R591" i="16"/>
  <c r="Q591" i="16"/>
  <c r="BB591" i="16"/>
  <c r="CH591" i="16"/>
  <c r="M591" i="16"/>
  <c r="BS591" i="16"/>
  <c r="N591" i="16"/>
  <c r="AU591" i="16"/>
  <c r="BK591" i="16"/>
  <c r="CA591" i="16"/>
  <c r="CQ591" i="16"/>
  <c r="P591" i="16"/>
  <c r="J591" i="16"/>
  <c r="BR591" i="16"/>
  <c r="CX591" i="16"/>
  <c r="O591" i="16"/>
  <c r="H591" i="16"/>
  <c r="BC591" i="16"/>
  <c r="CI591" i="16"/>
  <c r="K591" i="16"/>
  <c r="AN579" i="16"/>
  <c r="AR579" i="16"/>
  <c r="AV579" i="16"/>
  <c r="AZ579" i="16"/>
  <c r="BD579" i="16"/>
  <c r="BH579" i="16"/>
  <c r="BL579" i="16"/>
  <c r="BP579" i="16"/>
  <c r="BT579" i="16"/>
  <c r="BX579" i="16"/>
  <c r="CB579" i="16"/>
  <c r="CF579" i="16"/>
  <c r="CJ579" i="16"/>
  <c r="CN579" i="16"/>
  <c r="CR579" i="16"/>
  <c r="CV579" i="16"/>
  <c r="AO579" i="16"/>
  <c r="AS579" i="16"/>
  <c r="AW579" i="16"/>
  <c r="BA579" i="16"/>
  <c r="BE579" i="16"/>
  <c r="BI579" i="16"/>
  <c r="BM579" i="16"/>
  <c r="BQ579" i="16"/>
  <c r="BU579" i="16"/>
  <c r="BY579" i="16"/>
  <c r="CC579" i="16"/>
  <c r="CG579" i="16"/>
  <c r="CK579" i="16"/>
  <c r="CO579" i="16"/>
  <c r="CS579" i="16"/>
  <c r="CW579" i="16"/>
  <c r="AT579" i="16"/>
  <c r="BB579" i="16"/>
  <c r="BJ579" i="16"/>
  <c r="BR579" i="16"/>
  <c r="BZ579" i="16"/>
  <c r="CH579" i="16"/>
  <c r="CP579" i="16"/>
  <c r="CX579" i="16"/>
  <c r="AU579" i="16"/>
  <c r="BC579" i="16"/>
  <c r="BK579" i="16"/>
  <c r="BS579" i="16"/>
  <c r="CA579" i="16"/>
  <c r="CI579" i="16"/>
  <c r="CQ579" i="16"/>
  <c r="AX579" i="16"/>
  <c r="BN579" i="16"/>
  <c r="CD579" i="16"/>
  <c r="CT579" i="16"/>
  <c r="O579" i="16"/>
  <c r="Q579" i="16"/>
  <c r="AP579" i="16"/>
  <c r="BV579" i="16"/>
  <c r="L579" i="16"/>
  <c r="H579" i="16"/>
  <c r="AQ579" i="16"/>
  <c r="BW579" i="16"/>
  <c r="AY579" i="16"/>
  <c r="BO579" i="16"/>
  <c r="CE579" i="16"/>
  <c r="CU579" i="16"/>
  <c r="P579" i="16"/>
  <c r="J579" i="16"/>
  <c r="BF579" i="16"/>
  <c r="CL579" i="16"/>
  <c r="R579" i="16"/>
  <c r="M579" i="16"/>
  <c r="BG579" i="16"/>
  <c r="CM579" i="16"/>
  <c r="N579" i="16"/>
  <c r="K579" i="16"/>
  <c r="AN571" i="16"/>
  <c r="AR571" i="16"/>
  <c r="AV571" i="16"/>
  <c r="AZ571" i="16"/>
  <c r="BD571" i="16"/>
  <c r="BH571" i="16"/>
  <c r="BL571" i="16"/>
  <c r="BP571" i="16"/>
  <c r="BT571" i="16"/>
  <c r="BX571" i="16"/>
  <c r="CB571" i="16"/>
  <c r="CF571" i="16"/>
  <c r="CJ571" i="16"/>
  <c r="CN571" i="16"/>
  <c r="CR571" i="16"/>
  <c r="CV571" i="16"/>
  <c r="AO571" i="16"/>
  <c r="AS571" i="16"/>
  <c r="AW571" i="16"/>
  <c r="BA571" i="16"/>
  <c r="BE571" i="16"/>
  <c r="BI571" i="16"/>
  <c r="BM571" i="16"/>
  <c r="BQ571" i="16"/>
  <c r="BU571" i="16"/>
  <c r="BY571" i="16"/>
  <c r="CC571" i="16"/>
  <c r="CG571" i="16"/>
  <c r="CK571" i="16"/>
  <c r="CO571" i="16"/>
  <c r="CS571" i="16"/>
  <c r="CW571" i="16"/>
  <c r="AT571" i="16"/>
  <c r="BB571" i="16"/>
  <c r="BJ571" i="16"/>
  <c r="BR571" i="16"/>
  <c r="BZ571" i="16"/>
  <c r="CH571" i="16"/>
  <c r="CP571" i="16"/>
  <c r="CX571" i="16"/>
  <c r="AU571" i="16"/>
  <c r="BC571" i="16"/>
  <c r="BK571" i="16"/>
  <c r="BS571" i="16"/>
  <c r="CA571" i="16"/>
  <c r="CI571" i="16"/>
  <c r="CQ571" i="16"/>
  <c r="AP571" i="16"/>
  <c r="BF571" i="16"/>
  <c r="BV571" i="16"/>
  <c r="CL571" i="16"/>
  <c r="O571" i="16"/>
  <c r="Q571" i="16"/>
  <c r="AX571" i="16"/>
  <c r="CD571" i="16"/>
  <c r="R571" i="16"/>
  <c r="H571" i="16"/>
  <c r="AY571" i="16"/>
  <c r="CE571" i="16"/>
  <c r="K571" i="16"/>
  <c r="AQ571" i="16"/>
  <c r="BG571" i="16"/>
  <c r="BW571" i="16"/>
  <c r="CM571" i="16"/>
  <c r="P571" i="16"/>
  <c r="J571" i="16"/>
  <c r="BN571" i="16"/>
  <c r="CT571" i="16"/>
  <c r="L571" i="16"/>
  <c r="M571" i="16"/>
  <c r="BO571" i="16"/>
  <c r="CU571" i="16"/>
  <c r="N571" i="16"/>
  <c r="AN563" i="16"/>
  <c r="AR563" i="16"/>
  <c r="AV563" i="16"/>
  <c r="AZ563" i="16"/>
  <c r="BD563" i="16"/>
  <c r="BH563" i="16"/>
  <c r="BL563" i="16"/>
  <c r="BP563" i="16"/>
  <c r="BT563" i="16"/>
  <c r="BX563" i="16"/>
  <c r="CB563" i="16"/>
  <c r="CF563" i="16"/>
  <c r="CJ563" i="16"/>
  <c r="CN563" i="16"/>
  <c r="CR563" i="16"/>
  <c r="CV563" i="16"/>
  <c r="AO563" i="16"/>
  <c r="AS563" i="16"/>
  <c r="AW563" i="16"/>
  <c r="BA563" i="16"/>
  <c r="BE563" i="16"/>
  <c r="BI563" i="16"/>
  <c r="BM563" i="16"/>
  <c r="BQ563" i="16"/>
  <c r="BU563" i="16"/>
  <c r="BY563" i="16"/>
  <c r="CC563" i="16"/>
  <c r="CG563" i="16"/>
  <c r="CK563" i="16"/>
  <c r="CO563" i="16"/>
  <c r="CS563" i="16"/>
  <c r="CW563" i="16"/>
  <c r="AT563" i="16"/>
  <c r="BB563" i="16"/>
  <c r="BJ563" i="16"/>
  <c r="BR563" i="16"/>
  <c r="BZ563" i="16"/>
  <c r="CH563" i="16"/>
  <c r="CP563" i="16"/>
  <c r="CX563" i="16"/>
  <c r="AU563" i="16"/>
  <c r="BC563" i="16"/>
  <c r="BK563" i="16"/>
  <c r="BS563" i="16"/>
  <c r="CA563" i="16"/>
  <c r="CI563" i="16"/>
  <c r="CQ563" i="16"/>
  <c r="AX563" i="16"/>
  <c r="BN563" i="16"/>
  <c r="CD563" i="16"/>
  <c r="CT563" i="16"/>
  <c r="O563" i="16"/>
  <c r="Q563" i="16"/>
  <c r="AP563" i="16"/>
  <c r="BV563" i="16"/>
  <c r="L563" i="16"/>
  <c r="H563" i="16"/>
  <c r="AQ563" i="16"/>
  <c r="BW563" i="16"/>
  <c r="AY563" i="16"/>
  <c r="BO563" i="16"/>
  <c r="CE563" i="16"/>
  <c r="CU563" i="16"/>
  <c r="P563" i="16"/>
  <c r="J563" i="16"/>
  <c r="BF563" i="16"/>
  <c r="CL563" i="16"/>
  <c r="R563" i="16"/>
  <c r="M563" i="16"/>
  <c r="BG563" i="16"/>
  <c r="CM563" i="16"/>
  <c r="N563" i="16"/>
  <c r="K563" i="16"/>
  <c r="AN551" i="16"/>
  <c r="AR551" i="16"/>
  <c r="AV551" i="16"/>
  <c r="AZ551" i="16"/>
  <c r="BD551" i="16"/>
  <c r="BH551" i="16"/>
  <c r="BL551" i="16"/>
  <c r="BP551" i="16"/>
  <c r="BT551" i="16"/>
  <c r="BX551" i="16"/>
  <c r="CB551" i="16"/>
  <c r="CF551" i="16"/>
  <c r="CJ551" i="16"/>
  <c r="CN551" i="16"/>
  <c r="CR551" i="16"/>
  <c r="CV551" i="16"/>
  <c r="AO551" i="16"/>
  <c r="AS551" i="16"/>
  <c r="AW551" i="16"/>
  <c r="BA551" i="16"/>
  <c r="BE551" i="16"/>
  <c r="BI551" i="16"/>
  <c r="BM551" i="16"/>
  <c r="BQ551" i="16"/>
  <c r="BU551" i="16"/>
  <c r="BY551" i="16"/>
  <c r="CC551" i="16"/>
  <c r="CG551" i="16"/>
  <c r="CK551" i="16"/>
  <c r="CO551" i="16"/>
  <c r="CS551" i="16"/>
  <c r="CW551" i="16"/>
  <c r="AP551" i="16"/>
  <c r="AX551" i="16"/>
  <c r="BF551" i="16"/>
  <c r="BN551" i="16"/>
  <c r="BV551" i="16"/>
  <c r="CD551" i="16"/>
  <c r="CL551" i="16"/>
  <c r="CT551" i="16"/>
  <c r="AQ551" i="16"/>
  <c r="AY551" i="16"/>
  <c r="BG551" i="16"/>
  <c r="BO551" i="16"/>
  <c r="BW551" i="16"/>
  <c r="CE551" i="16"/>
  <c r="CM551" i="16"/>
  <c r="CU551" i="16"/>
  <c r="BB551" i="16"/>
  <c r="BR551" i="16"/>
  <c r="CH551" i="16"/>
  <c r="CX551" i="16"/>
  <c r="L551" i="16"/>
  <c r="R551" i="16"/>
  <c r="Q551" i="16"/>
  <c r="AT551" i="16"/>
  <c r="BJ551" i="16"/>
  <c r="CP551" i="16"/>
  <c r="O551" i="16"/>
  <c r="M551" i="16"/>
  <c r="AU551" i="16"/>
  <c r="CA551" i="16"/>
  <c r="N551" i="16"/>
  <c r="BC551" i="16"/>
  <c r="BS551" i="16"/>
  <c r="CI551" i="16"/>
  <c r="P551" i="16"/>
  <c r="J551" i="16"/>
  <c r="BZ551" i="16"/>
  <c r="H551" i="16"/>
  <c r="BK551" i="16"/>
  <c r="CQ551" i="16"/>
  <c r="K551" i="16"/>
  <c r="AN547" i="16"/>
  <c r="AR547" i="16"/>
  <c r="AV547" i="16"/>
  <c r="AZ547" i="16"/>
  <c r="BD547" i="16"/>
  <c r="BH547" i="16"/>
  <c r="BL547" i="16"/>
  <c r="BP547" i="16"/>
  <c r="BT547" i="16"/>
  <c r="BX547" i="16"/>
  <c r="CB547" i="16"/>
  <c r="CF547" i="16"/>
  <c r="CJ547" i="16"/>
  <c r="CN547" i="16"/>
  <c r="CR547" i="16"/>
  <c r="CV547" i="16"/>
  <c r="AO547" i="16"/>
  <c r="AS547" i="16"/>
  <c r="AW547" i="16"/>
  <c r="BA547" i="16"/>
  <c r="BE547" i="16"/>
  <c r="BI547" i="16"/>
  <c r="BM547" i="16"/>
  <c r="BQ547" i="16"/>
  <c r="BU547" i="16"/>
  <c r="BY547" i="16"/>
  <c r="CC547" i="16"/>
  <c r="CG547" i="16"/>
  <c r="CK547" i="16"/>
  <c r="CO547" i="16"/>
  <c r="CS547" i="16"/>
  <c r="CW547" i="16"/>
  <c r="AT547" i="16"/>
  <c r="BB547" i="16"/>
  <c r="BJ547" i="16"/>
  <c r="BR547" i="16"/>
  <c r="BZ547" i="16"/>
  <c r="CH547" i="16"/>
  <c r="CP547" i="16"/>
  <c r="CX547" i="16"/>
  <c r="AU547" i="16"/>
  <c r="BC547" i="16"/>
  <c r="BK547" i="16"/>
  <c r="BS547" i="16"/>
  <c r="CA547" i="16"/>
  <c r="CI547" i="16"/>
  <c r="CQ547" i="16"/>
  <c r="AX547" i="16"/>
  <c r="BN547" i="16"/>
  <c r="CD547" i="16"/>
  <c r="CT547" i="16"/>
  <c r="O547" i="16"/>
  <c r="Q547" i="16"/>
  <c r="AP547" i="16"/>
  <c r="CL547" i="16"/>
  <c r="L547" i="16"/>
  <c r="H547" i="16"/>
  <c r="AQ547" i="16"/>
  <c r="BG547" i="16"/>
  <c r="CM547" i="16"/>
  <c r="AY547" i="16"/>
  <c r="BO547" i="16"/>
  <c r="CE547" i="16"/>
  <c r="CU547" i="16"/>
  <c r="P547" i="16"/>
  <c r="J547" i="16"/>
  <c r="BF547" i="16"/>
  <c r="BV547" i="16"/>
  <c r="R547" i="16"/>
  <c r="M547" i="16"/>
  <c r="BW547" i="16"/>
  <c r="N547" i="16"/>
  <c r="K547" i="16"/>
  <c r="AN535" i="16"/>
  <c r="AR535" i="16"/>
  <c r="AV535" i="16"/>
  <c r="AZ535" i="16"/>
  <c r="BD535" i="16"/>
  <c r="BH535" i="16"/>
  <c r="BL535" i="16"/>
  <c r="BP535" i="16"/>
  <c r="BT535" i="16"/>
  <c r="BX535" i="16"/>
  <c r="CB535" i="16"/>
  <c r="CF535" i="16"/>
  <c r="CJ535" i="16"/>
  <c r="CN535" i="16"/>
  <c r="CR535" i="16"/>
  <c r="CV535" i="16"/>
  <c r="AO535" i="16"/>
  <c r="AS535" i="16"/>
  <c r="AW535" i="16"/>
  <c r="BA535" i="16"/>
  <c r="BE535" i="16"/>
  <c r="BI535" i="16"/>
  <c r="BM535" i="16"/>
  <c r="BQ535" i="16"/>
  <c r="BU535" i="16"/>
  <c r="BY535" i="16"/>
  <c r="CC535" i="16"/>
  <c r="CG535" i="16"/>
  <c r="CK535" i="16"/>
  <c r="CO535" i="16"/>
  <c r="CS535" i="16"/>
  <c r="CW535" i="16"/>
  <c r="AP535" i="16"/>
  <c r="AX535" i="16"/>
  <c r="BF535" i="16"/>
  <c r="BN535" i="16"/>
  <c r="BV535" i="16"/>
  <c r="CD535" i="16"/>
  <c r="CL535" i="16"/>
  <c r="CT535" i="16"/>
  <c r="AQ535" i="16"/>
  <c r="AY535" i="16"/>
  <c r="BG535" i="16"/>
  <c r="BO535" i="16"/>
  <c r="BW535" i="16"/>
  <c r="CE535" i="16"/>
  <c r="CM535" i="16"/>
  <c r="CU535" i="16"/>
  <c r="BB535" i="16"/>
  <c r="BR535" i="16"/>
  <c r="CH535" i="16"/>
  <c r="CX535" i="16"/>
  <c r="L535" i="16"/>
  <c r="R535" i="16"/>
  <c r="Q535" i="16"/>
  <c r="BJ535" i="16"/>
  <c r="CP535" i="16"/>
  <c r="O535" i="16"/>
  <c r="CA535" i="16"/>
  <c r="BC535" i="16"/>
  <c r="BS535" i="16"/>
  <c r="CI535" i="16"/>
  <c r="P535" i="16"/>
  <c r="J535" i="16"/>
  <c r="AT535" i="16"/>
  <c r="BZ535" i="16"/>
  <c r="M535" i="16"/>
  <c r="H535" i="16"/>
  <c r="AU535" i="16"/>
  <c r="BK535" i="16"/>
  <c r="CQ535" i="16"/>
  <c r="N535" i="16"/>
  <c r="K535" i="16"/>
  <c r="AN527" i="16"/>
  <c r="AR527" i="16"/>
  <c r="AV527" i="16"/>
  <c r="AZ527" i="16"/>
  <c r="BD527" i="16"/>
  <c r="BH527" i="16"/>
  <c r="BL527" i="16"/>
  <c r="BP527" i="16"/>
  <c r="BT527" i="16"/>
  <c r="BX527" i="16"/>
  <c r="CB527" i="16"/>
  <c r="CF527" i="16"/>
  <c r="CJ527" i="16"/>
  <c r="CN527" i="16"/>
  <c r="CR527" i="16"/>
  <c r="CV527" i="16"/>
  <c r="AO527" i="16"/>
  <c r="AS527" i="16"/>
  <c r="AW527" i="16"/>
  <c r="BA527" i="16"/>
  <c r="BE527" i="16"/>
  <c r="BI527" i="16"/>
  <c r="BM527" i="16"/>
  <c r="BQ527" i="16"/>
  <c r="BU527" i="16"/>
  <c r="BY527" i="16"/>
  <c r="CC527" i="16"/>
  <c r="CG527" i="16"/>
  <c r="CK527" i="16"/>
  <c r="CO527" i="16"/>
  <c r="CS527" i="16"/>
  <c r="CW527" i="16"/>
  <c r="AP527" i="16"/>
  <c r="AX527" i="16"/>
  <c r="BF527" i="16"/>
  <c r="BN527" i="16"/>
  <c r="BV527" i="16"/>
  <c r="CD527" i="16"/>
  <c r="CL527" i="16"/>
  <c r="CT527" i="16"/>
  <c r="AQ527" i="16"/>
  <c r="AY527" i="16"/>
  <c r="BG527" i="16"/>
  <c r="BO527" i="16"/>
  <c r="BW527" i="16"/>
  <c r="CE527" i="16"/>
  <c r="CM527" i="16"/>
  <c r="CU527" i="16"/>
  <c r="AT527" i="16"/>
  <c r="BJ527" i="16"/>
  <c r="BZ527" i="16"/>
  <c r="CP527" i="16"/>
  <c r="L527" i="16"/>
  <c r="R527" i="16"/>
  <c r="Q527" i="16"/>
  <c r="BB527" i="16"/>
  <c r="CX527" i="16"/>
  <c r="CI527" i="16"/>
  <c r="N527" i="16"/>
  <c r="AU527" i="16"/>
  <c r="BK527" i="16"/>
  <c r="CA527" i="16"/>
  <c r="CQ527" i="16"/>
  <c r="P527" i="16"/>
  <c r="J527" i="16"/>
  <c r="BR527" i="16"/>
  <c r="CH527" i="16"/>
  <c r="O527" i="16"/>
  <c r="M527" i="16"/>
  <c r="H527" i="16"/>
  <c r="BC527" i="16"/>
  <c r="BS527" i="16"/>
  <c r="K527" i="16"/>
  <c r="AN519" i="16"/>
  <c r="AR519" i="16"/>
  <c r="AV519" i="16"/>
  <c r="AZ519" i="16"/>
  <c r="BD519" i="16"/>
  <c r="BH519" i="16"/>
  <c r="BL519" i="16"/>
  <c r="BP519" i="16"/>
  <c r="BT519" i="16"/>
  <c r="BX519" i="16"/>
  <c r="CB519" i="16"/>
  <c r="CF519" i="16"/>
  <c r="CJ519" i="16"/>
  <c r="CN519" i="16"/>
  <c r="CR519" i="16"/>
  <c r="CV519" i="16"/>
  <c r="AO519" i="16"/>
  <c r="AS519" i="16"/>
  <c r="AW519" i="16"/>
  <c r="BA519" i="16"/>
  <c r="BE519" i="16"/>
  <c r="BI519" i="16"/>
  <c r="BM519" i="16"/>
  <c r="BQ519" i="16"/>
  <c r="BU519" i="16"/>
  <c r="BY519" i="16"/>
  <c r="CC519" i="16"/>
  <c r="CG519" i="16"/>
  <c r="CK519" i="16"/>
  <c r="CO519" i="16"/>
  <c r="CS519" i="16"/>
  <c r="CW519" i="16"/>
  <c r="AP519" i="16"/>
  <c r="AX519" i="16"/>
  <c r="BF519" i="16"/>
  <c r="BN519" i="16"/>
  <c r="BV519" i="16"/>
  <c r="CD519" i="16"/>
  <c r="CL519" i="16"/>
  <c r="CT519" i="16"/>
  <c r="AQ519" i="16"/>
  <c r="AY519" i="16"/>
  <c r="BG519" i="16"/>
  <c r="BO519" i="16"/>
  <c r="BW519" i="16"/>
  <c r="CE519" i="16"/>
  <c r="CM519" i="16"/>
  <c r="CU519" i="16"/>
  <c r="BB519" i="16"/>
  <c r="BR519" i="16"/>
  <c r="CH519" i="16"/>
  <c r="CX519" i="16"/>
  <c r="L519" i="16"/>
  <c r="R519" i="16"/>
  <c r="Q519" i="16"/>
  <c r="BJ519" i="16"/>
  <c r="CP519" i="16"/>
  <c r="O519" i="16"/>
  <c r="AU519" i="16"/>
  <c r="CA519" i="16"/>
  <c r="BC519" i="16"/>
  <c r="BS519" i="16"/>
  <c r="CI519" i="16"/>
  <c r="P519" i="16"/>
  <c r="J519" i="16"/>
  <c r="AT519" i="16"/>
  <c r="BZ519" i="16"/>
  <c r="M519" i="16"/>
  <c r="H519" i="16"/>
  <c r="BK519" i="16"/>
  <c r="CQ519" i="16"/>
  <c r="N519" i="16"/>
  <c r="K519" i="16"/>
  <c r="AN507" i="16"/>
  <c r="AR507" i="16"/>
  <c r="AV507" i="16"/>
  <c r="AZ507" i="16"/>
  <c r="BD507" i="16"/>
  <c r="BH507" i="16"/>
  <c r="BL507" i="16"/>
  <c r="BP507" i="16"/>
  <c r="BT507" i="16"/>
  <c r="BX507" i="16"/>
  <c r="CB507" i="16"/>
  <c r="CF507" i="16"/>
  <c r="CJ507" i="16"/>
  <c r="CN507" i="16"/>
  <c r="CR507" i="16"/>
  <c r="CV507" i="16"/>
  <c r="AO507" i="16"/>
  <c r="AS507" i="16"/>
  <c r="AW507" i="16"/>
  <c r="BA507" i="16"/>
  <c r="BE507" i="16"/>
  <c r="BI507" i="16"/>
  <c r="BM507" i="16"/>
  <c r="BQ507" i="16"/>
  <c r="BU507" i="16"/>
  <c r="BY507" i="16"/>
  <c r="CC507" i="16"/>
  <c r="CG507" i="16"/>
  <c r="CK507" i="16"/>
  <c r="CO507" i="16"/>
  <c r="CS507" i="16"/>
  <c r="CW507" i="16"/>
  <c r="AT507" i="16"/>
  <c r="BB507" i="16"/>
  <c r="BJ507" i="16"/>
  <c r="BR507" i="16"/>
  <c r="BZ507" i="16"/>
  <c r="CH507" i="16"/>
  <c r="CP507" i="16"/>
  <c r="CX507" i="16"/>
  <c r="AU507" i="16"/>
  <c r="BC507" i="16"/>
  <c r="BK507" i="16"/>
  <c r="BS507" i="16"/>
  <c r="CA507" i="16"/>
  <c r="CI507" i="16"/>
  <c r="CQ507" i="16"/>
  <c r="AP507" i="16"/>
  <c r="BF507" i="16"/>
  <c r="BV507" i="16"/>
  <c r="CL507" i="16"/>
  <c r="O507" i="16"/>
  <c r="Q507" i="16"/>
  <c r="AX507" i="16"/>
  <c r="CD507" i="16"/>
  <c r="R507" i="16"/>
  <c r="M507" i="16"/>
  <c r="H507" i="16"/>
  <c r="AY507" i="16"/>
  <c r="CU507" i="16"/>
  <c r="N507" i="16"/>
  <c r="AQ507" i="16"/>
  <c r="BG507" i="16"/>
  <c r="BW507" i="16"/>
  <c r="CM507" i="16"/>
  <c r="P507" i="16"/>
  <c r="J507" i="16"/>
  <c r="BN507" i="16"/>
  <c r="CT507" i="16"/>
  <c r="L507" i="16"/>
  <c r="BO507" i="16"/>
  <c r="CE507" i="16"/>
  <c r="K507" i="16"/>
  <c r="AN503" i="16"/>
  <c r="AR503" i="16"/>
  <c r="AV503" i="16"/>
  <c r="AZ503" i="16"/>
  <c r="BD503" i="16"/>
  <c r="BH503" i="16"/>
  <c r="BL503" i="16"/>
  <c r="BP503" i="16"/>
  <c r="BT503" i="16"/>
  <c r="BX503" i="16"/>
  <c r="CB503" i="16"/>
  <c r="CF503" i="16"/>
  <c r="CJ503" i="16"/>
  <c r="CN503" i="16"/>
  <c r="CR503" i="16"/>
  <c r="CV503" i="16"/>
  <c r="AO503" i="16"/>
  <c r="AS503" i="16"/>
  <c r="AW503" i="16"/>
  <c r="BA503" i="16"/>
  <c r="BE503" i="16"/>
  <c r="BI503" i="16"/>
  <c r="BM503" i="16"/>
  <c r="BQ503" i="16"/>
  <c r="BU503" i="16"/>
  <c r="BY503" i="16"/>
  <c r="CC503" i="16"/>
  <c r="CG503" i="16"/>
  <c r="CK503" i="16"/>
  <c r="CO503" i="16"/>
  <c r="CS503" i="16"/>
  <c r="CW503" i="16"/>
  <c r="AP503" i="16"/>
  <c r="AX503" i="16"/>
  <c r="BF503" i="16"/>
  <c r="BN503" i="16"/>
  <c r="BV503" i="16"/>
  <c r="CD503" i="16"/>
  <c r="CL503" i="16"/>
  <c r="CT503" i="16"/>
  <c r="AQ503" i="16"/>
  <c r="AY503" i="16"/>
  <c r="BG503" i="16"/>
  <c r="BO503" i="16"/>
  <c r="BW503" i="16"/>
  <c r="CE503" i="16"/>
  <c r="CM503" i="16"/>
  <c r="CU503" i="16"/>
  <c r="BB503" i="16"/>
  <c r="BR503" i="16"/>
  <c r="CH503" i="16"/>
  <c r="CX503" i="16"/>
  <c r="L503" i="16"/>
  <c r="R503" i="16"/>
  <c r="Q503" i="16"/>
  <c r="AT503" i="16"/>
  <c r="BZ503" i="16"/>
  <c r="O503" i="16"/>
  <c r="CA503" i="16"/>
  <c r="K503" i="16"/>
  <c r="BC503" i="16"/>
  <c r="BS503" i="16"/>
  <c r="CI503" i="16"/>
  <c r="P503" i="16"/>
  <c r="J503" i="16"/>
  <c r="BJ503" i="16"/>
  <c r="CP503" i="16"/>
  <c r="M503" i="16"/>
  <c r="H503" i="16"/>
  <c r="AU503" i="16"/>
  <c r="BK503" i="16"/>
  <c r="CQ503" i="16"/>
  <c r="N503" i="16"/>
  <c r="AN491" i="16"/>
  <c r="AR491" i="16"/>
  <c r="AV491" i="16"/>
  <c r="AZ491" i="16"/>
  <c r="BD491" i="16"/>
  <c r="BH491" i="16"/>
  <c r="BL491" i="16"/>
  <c r="BP491" i="16"/>
  <c r="BT491" i="16"/>
  <c r="BX491" i="16"/>
  <c r="CB491" i="16"/>
  <c r="CF491" i="16"/>
  <c r="CJ491" i="16"/>
  <c r="CN491" i="16"/>
  <c r="CR491" i="16"/>
  <c r="CV491" i="16"/>
  <c r="AO491" i="16"/>
  <c r="AS491" i="16"/>
  <c r="AW491" i="16"/>
  <c r="BA491" i="16"/>
  <c r="BE491" i="16"/>
  <c r="BI491" i="16"/>
  <c r="BM491" i="16"/>
  <c r="BQ491" i="16"/>
  <c r="BU491" i="16"/>
  <c r="BY491" i="16"/>
  <c r="CC491" i="16"/>
  <c r="CG491" i="16"/>
  <c r="CK491" i="16"/>
  <c r="CO491" i="16"/>
  <c r="CS491" i="16"/>
  <c r="CW491" i="16"/>
  <c r="AT491" i="16"/>
  <c r="BB491" i="16"/>
  <c r="BJ491" i="16"/>
  <c r="BR491" i="16"/>
  <c r="BZ491" i="16"/>
  <c r="CH491" i="16"/>
  <c r="CP491" i="16"/>
  <c r="CX491" i="16"/>
  <c r="AU491" i="16"/>
  <c r="BC491" i="16"/>
  <c r="BK491" i="16"/>
  <c r="BS491" i="16"/>
  <c r="CA491" i="16"/>
  <c r="CI491" i="16"/>
  <c r="CQ491" i="16"/>
  <c r="AP491" i="16"/>
  <c r="BF491" i="16"/>
  <c r="BV491" i="16"/>
  <c r="CL491" i="16"/>
  <c r="O491" i="16"/>
  <c r="Q491" i="16"/>
  <c r="BN491" i="16"/>
  <c r="CT491" i="16"/>
  <c r="R491" i="16"/>
  <c r="M491" i="16"/>
  <c r="AY491" i="16"/>
  <c r="BO491" i="16"/>
  <c r="CU491" i="16"/>
  <c r="AQ491" i="16"/>
  <c r="BG491" i="16"/>
  <c r="BW491" i="16"/>
  <c r="CM491" i="16"/>
  <c r="P491" i="16"/>
  <c r="J491" i="16"/>
  <c r="AX491" i="16"/>
  <c r="CD491" i="16"/>
  <c r="L491" i="16"/>
  <c r="H491" i="16"/>
  <c r="CE491" i="16"/>
  <c r="N491" i="16"/>
  <c r="K491" i="16"/>
  <c r="AN487" i="16"/>
  <c r="AR487" i="16"/>
  <c r="AV487" i="16"/>
  <c r="AZ487" i="16"/>
  <c r="BD487" i="16"/>
  <c r="BH487" i="16"/>
  <c r="BL487" i="16"/>
  <c r="BP487" i="16"/>
  <c r="BT487" i="16"/>
  <c r="BX487" i="16"/>
  <c r="CB487" i="16"/>
  <c r="CF487" i="16"/>
  <c r="CJ487" i="16"/>
  <c r="CN487" i="16"/>
  <c r="CR487" i="16"/>
  <c r="CV487" i="16"/>
  <c r="AO487" i="16"/>
  <c r="AS487" i="16"/>
  <c r="AW487" i="16"/>
  <c r="BA487" i="16"/>
  <c r="BE487" i="16"/>
  <c r="BI487" i="16"/>
  <c r="BM487" i="16"/>
  <c r="BQ487" i="16"/>
  <c r="BU487" i="16"/>
  <c r="BY487" i="16"/>
  <c r="CC487" i="16"/>
  <c r="CG487" i="16"/>
  <c r="CK487" i="16"/>
  <c r="CO487" i="16"/>
  <c r="CS487" i="16"/>
  <c r="CW487" i="16"/>
  <c r="AP487" i="16"/>
  <c r="AX487" i="16"/>
  <c r="BF487" i="16"/>
  <c r="BN487" i="16"/>
  <c r="BV487" i="16"/>
  <c r="CD487" i="16"/>
  <c r="CL487" i="16"/>
  <c r="CT487" i="16"/>
  <c r="AQ487" i="16"/>
  <c r="AY487" i="16"/>
  <c r="BG487" i="16"/>
  <c r="BO487" i="16"/>
  <c r="BW487" i="16"/>
  <c r="CE487" i="16"/>
  <c r="CM487" i="16"/>
  <c r="CU487" i="16"/>
  <c r="BB487" i="16"/>
  <c r="BR487" i="16"/>
  <c r="CH487" i="16"/>
  <c r="CX487" i="16"/>
  <c r="L487" i="16"/>
  <c r="R487" i="16"/>
  <c r="Q487" i="16"/>
  <c r="AT487" i="16"/>
  <c r="BZ487" i="16"/>
  <c r="O487" i="16"/>
  <c r="H487" i="16"/>
  <c r="AU487" i="16"/>
  <c r="BK487" i="16"/>
  <c r="CA487" i="16"/>
  <c r="CQ487" i="16"/>
  <c r="K487" i="16"/>
  <c r="BC487" i="16"/>
  <c r="BS487" i="16"/>
  <c r="CI487" i="16"/>
  <c r="P487" i="16"/>
  <c r="J487" i="16"/>
  <c r="BJ487" i="16"/>
  <c r="CP487" i="16"/>
  <c r="M487" i="16"/>
  <c r="N487" i="16"/>
  <c r="AN475" i="16"/>
  <c r="AR475" i="16"/>
  <c r="AV475" i="16"/>
  <c r="AZ475" i="16"/>
  <c r="BD475" i="16"/>
  <c r="BH475" i="16"/>
  <c r="BL475" i="16"/>
  <c r="BP475" i="16"/>
  <c r="BT475" i="16"/>
  <c r="BX475" i="16"/>
  <c r="CB475" i="16"/>
  <c r="CF475" i="16"/>
  <c r="CJ475" i="16"/>
  <c r="CN475" i="16"/>
  <c r="CR475" i="16"/>
  <c r="CV475" i="16"/>
  <c r="AO475" i="16"/>
  <c r="AS475" i="16"/>
  <c r="AW475" i="16"/>
  <c r="BA475" i="16"/>
  <c r="BE475" i="16"/>
  <c r="BI475" i="16"/>
  <c r="BM475" i="16"/>
  <c r="BQ475" i="16"/>
  <c r="BU475" i="16"/>
  <c r="BY475" i="16"/>
  <c r="CC475" i="16"/>
  <c r="CG475" i="16"/>
  <c r="CK475" i="16"/>
  <c r="CO475" i="16"/>
  <c r="CS475" i="16"/>
  <c r="CW475" i="16"/>
  <c r="AT475" i="16"/>
  <c r="BB475" i="16"/>
  <c r="BJ475" i="16"/>
  <c r="BR475" i="16"/>
  <c r="BZ475" i="16"/>
  <c r="CH475" i="16"/>
  <c r="CP475" i="16"/>
  <c r="CX475" i="16"/>
  <c r="AU475" i="16"/>
  <c r="BC475" i="16"/>
  <c r="BK475" i="16"/>
  <c r="BS475" i="16"/>
  <c r="CA475" i="16"/>
  <c r="CI475" i="16"/>
  <c r="CQ475" i="16"/>
  <c r="AP475" i="16"/>
  <c r="BF475" i="16"/>
  <c r="BV475" i="16"/>
  <c r="CL475" i="16"/>
  <c r="O475" i="16"/>
  <c r="Q475" i="16"/>
  <c r="AX475" i="16"/>
  <c r="CD475" i="16"/>
  <c r="R475" i="16"/>
  <c r="M475" i="16"/>
  <c r="AY475" i="16"/>
  <c r="BO475" i="16"/>
  <c r="CU475" i="16"/>
  <c r="N475" i="16"/>
  <c r="AQ475" i="16"/>
  <c r="BG475" i="16"/>
  <c r="BW475" i="16"/>
  <c r="CM475" i="16"/>
  <c r="P475" i="16"/>
  <c r="J475" i="16"/>
  <c r="BN475" i="16"/>
  <c r="CT475" i="16"/>
  <c r="L475" i="16"/>
  <c r="H475" i="16"/>
  <c r="CE475" i="16"/>
  <c r="K475" i="16"/>
  <c r="AN467" i="16"/>
  <c r="AR467" i="16"/>
  <c r="AV467" i="16"/>
  <c r="AZ467" i="16"/>
  <c r="BD467" i="16"/>
  <c r="BH467" i="16"/>
  <c r="BL467" i="16"/>
  <c r="BP467" i="16"/>
  <c r="BT467" i="16"/>
  <c r="BX467" i="16"/>
  <c r="CB467" i="16"/>
  <c r="CF467" i="16"/>
  <c r="CJ467" i="16"/>
  <c r="CN467" i="16"/>
  <c r="CR467" i="16"/>
  <c r="CV467" i="16"/>
  <c r="AO467" i="16"/>
  <c r="AS467" i="16"/>
  <c r="AW467" i="16"/>
  <c r="BA467" i="16"/>
  <c r="BE467" i="16"/>
  <c r="BI467" i="16"/>
  <c r="BM467" i="16"/>
  <c r="BQ467" i="16"/>
  <c r="BU467" i="16"/>
  <c r="BY467" i="16"/>
  <c r="CC467" i="16"/>
  <c r="CG467" i="16"/>
  <c r="CK467" i="16"/>
  <c r="CO467" i="16"/>
  <c r="CS467" i="16"/>
  <c r="CW467" i="16"/>
  <c r="AT467" i="16"/>
  <c r="BB467" i="16"/>
  <c r="BJ467" i="16"/>
  <c r="BR467" i="16"/>
  <c r="BZ467" i="16"/>
  <c r="CH467" i="16"/>
  <c r="CP467" i="16"/>
  <c r="CX467" i="16"/>
  <c r="AU467" i="16"/>
  <c r="BC467" i="16"/>
  <c r="BK467" i="16"/>
  <c r="BS467" i="16"/>
  <c r="CA467" i="16"/>
  <c r="CI467" i="16"/>
  <c r="CQ467" i="16"/>
  <c r="AX467" i="16"/>
  <c r="BN467" i="16"/>
  <c r="CD467" i="16"/>
  <c r="CT467" i="16"/>
  <c r="O467" i="16"/>
  <c r="Q467" i="16"/>
  <c r="BF467" i="16"/>
  <c r="CL467" i="16"/>
  <c r="L467" i="16"/>
  <c r="M467" i="16"/>
  <c r="BG467" i="16"/>
  <c r="CM467" i="16"/>
  <c r="K467" i="16"/>
  <c r="AY467" i="16"/>
  <c r="BO467" i="16"/>
  <c r="CE467" i="16"/>
  <c r="CU467" i="16"/>
  <c r="P467" i="16"/>
  <c r="J467" i="16"/>
  <c r="AP467" i="16"/>
  <c r="BV467" i="16"/>
  <c r="R467" i="16"/>
  <c r="H467" i="16"/>
  <c r="AQ467" i="16"/>
  <c r="BW467" i="16"/>
  <c r="N467" i="16"/>
  <c r="AN459" i="16"/>
  <c r="AR459" i="16"/>
  <c r="AV459" i="16"/>
  <c r="AZ459" i="16"/>
  <c r="BD459" i="16"/>
  <c r="BH459" i="16"/>
  <c r="BL459" i="16"/>
  <c r="BP459" i="16"/>
  <c r="BT459" i="16"/>
  <c r="BX459" i="16"/>
  <c r="CB459" i="16"/>
  <c r="CF459" i="16"/>
  <c r="CJ459" i="16"/>
  <c r="CN459" i="16"/>
  <c r="CR459" i="16"/>
  <c r="CV459" i="16"/>
  <c r="AO459" i="16"/>
  <c r="AS459" i="16"/>
  <c r="AW459" i="16"/>
  <c r="BA459" i="16"/>
  <c r="BE459" i="16"/>
  <c r="BI459" i="16"/>
  <c r="BM459" i="16"/>
  <c r="BQ459" i="16"/>
  <c r="BU459" i="16"/>
  <c r="BY459" i="16"/>
  <c r="CC459" i="16"/>
  <c r="CG459" i="16"/>
  <c r="CK459" i="16"/>
  <c r="CO459" i="16"/>
  <c r="CS459" i="16"/>
  <c r="CW459" i="16"/>
  <c r="AT459" i="16"/>
  <c r="BB459" i="16"/>
  <c r="BJ459" i="16"/>
  <c r="BR459" i="16"/>
  <c r="BZ459" i="16"/>
  <c r="CH459" i="16"/>
  <c r="CP459" i="16"/>
  <c r="CX459" i="16"/>
  <c r="AU459" i="16"/>
  <c r="BC459" i="16"/>
  <c r="BK459" i="16"/>
  <c r="BS459" i="16"/>
  <c r="CA459" i="16"/>
  <c r="CI459" i="16"/>
  <c r="CQ459" i="16"/>
  <c r="AP459" i="16"/>
  <c r="BF459" i="16"/>
  <c r="BV459" i="16"/>
  <c r="CL459" i="16"/>
  <c r="O459" i="16"/>
  <c r="Q459" i="16"/>
  <c r="BN459" i="16"/>
  <c r="CT459" i="16"/>
  <c r="R459" i="16"/>
  <c r="M459" i="16"/>
  <c r="BO459" i="16"/>
  <c r="CU459" i="16"/>
  <c r="AQ459" i="16"/>
  <c r="BG459" i="16"/>
  <c r="BW459" i="16"/>
  <c r="CM459" i="16"/>
  <c r="P459" i="16"/>
  <c r="J459" i="16"/>
  <c r="AX459" i="16"/>
  <c r="CD459" i="16"/>
  <c r="L459" i="16"/>
  <c r="H459" i="16"/>
  <c r="AY459" i="16"/>
  <c r="CE459" i="16"/>
  <c r="N459" i="16"/>
  <c r="K459" i="16"/>
  <c r="AN447" i="16"/>
  <c r="AR447" i="16"/>
  <c r="AV447" i="16"/>
  <c r="AZ447" i="16"/>
  <c r="BD447" i="16"/>
  <c r="BH447" i="16"/>
  <c r="BL447" i="16"/>
  <c r="BP447" i="16"/>
  <c r="BT447" i="16"/>
  <c r="BX447" i="16"/>
  <c r="CB447" i="16"/>
  <c r="CF447" i="16"/>
  <c r="CJ447" i="16"/>
  <c r="CN447" i="16"/>
  <c r="CR447" i="16"/>
  <c r="CV447" i="16"/>
  <c r="AO447" i="16"/>
  <c r="AS447" i="16"/>
  <c r="AW447" i="16"/>
  <c r="BA447" i="16"/>
  <c r="BE447" i="16"/>
  <c r="BI447" i="16"/>
  <c r="BM447" i="16"/>
  <c r="BQ447" i="16"/>
  <c r="BU447" i="16"/>
  <c r="BY447" i="16"/>
  <c r="CC447" i="16"/>
  <c r="CG447" i="16"/>
  <c r="CK447" i="16"/>
  <c r="CO447" i="16"/>
  <c r="CS447" i="16"/>
  <c r="CW447" i="16"/>
  <c r="AP447" i="16"/>
  <c r="AX447" i="16"/>
  <c r="BF447" i="16"/>
  <c r="BN447" i="16"/>
  <c r="BV447" i="16"/>
  <c r="CD447" i="16"/>
  <c r="CL447" i="16"/>
  <c r="CT447" i="16"/>
  <c r="AQ447" i="16"/>
  <c r="AY447" i="16"/>
  <c r="BG447" i="16"/>
  <c r="BO447" i="16"/>
  <c r="BW447" i="16"/>
  <c r="CE447" i="16"/>
  <c r="CM447" i="16"/>
  <c r="CU447" i="16"/>
  <c r="AT447" i="16"/>
  <c r="BJ447" i="16"/>
  <c r="BZ447" i="16"/>
  <c r="CP447" i="16"/>
  <c r="L447" i="16"/>
  <c r="R447" i="16"/>
  <c r="Q447" i="16"/>
  <c r="BR447" i="16"/>
  <c r="CX447" i="16"/>
  <c r="BC447" i="16"/>
  <c r="CI447" i="16"/>
  <c r="AU447" i="16"/>
  <c r="BK447" i="16"/>
  <c r="CA447" i="16"/>
  <c r="CQ447" i="16"/>
  <c r="P447" i="16"/>
  <c r="J447" i="16"/>
  <c r="BB447" i="16"/>
  <c r="CH447" i="16"/>
  <c r="O447" i="16"/>
  <c r="M447" i="16"/>
  <c r="H447" i="16"/>
  <c r="BS447" i="16"/>
  <c r="N447" i="16"/>
  <c r="K447" i="16"/>
  <c r="AN435" i="16"/>
  <c r="AR435" i="16"/>
  <c r="AV435" i="16"/>
  <c r="AZ435" i="16"/>
  <c r="BD435" i="16"/>
  <c r="BH435" i="16"/>
  <c r="BL435" i="16"/>
  <c r="BP435" i="16"/>
  <c r="BT435" i="16"/>
  <c r="BX435" i="16"/>
  <c r="CB435" i="16"/>
  <c r="CF435" i="16"/>
  <c r="CJ435" i="16"/>
  <c r="CN435" i="16"/>
  <c r="CR435" i="16"/>
  <c r="CV435" i="16"/>
  <c r="AO435" i="16"/>
  <c r="AS435" i="16"/>
  <c r="AW435" i="16"/>
  <c r="BA435" i="16"/>
  <c r="BE435" i="16"/>
  <c r="BI435" i="16"/>
  <c r="BM435" i="16"/>
  <c r="BQ435" i="16"/>
  <c r="BU435" i="16"/>
  <c r="BY435" i="16"/>
  <c r="CC435" i="16"/>
  <c r="CG435" i="16"/>
  <c r="CK435" i="16"/>
  <c r="CO435" i="16"/>
  <c r="CS435" i="16"/>
  <c r="CW435" i="16"/>
  <c r="AT435" i="16"/>
  <c r="BB435" i="16"/>
  <c r="BJ435" i="16"/>
  <c r="BR435" i="16"/>
  <c r="BZ435" i="16"/>
  <c r="CH435" i="16"/>
  <c r="CP435" i="16"/>
  <c r="CX435" i="16"/>
  <c r="AU435" i="16"/>
  <c r="BC435" i="16"/>
  <c r="BK435" i="16"/>
  <c r="BS435" i="16"/>
  <c r="CA435" i="16"/>
  <c r="CI435" i="16"/>
  <c r="CQ435" i="16"/>
  <c r="AX435" i="16"/>
  <c r="BN435" i="16"/>
  <c r="CD435" i="16"/>
  <c r="CT435" i="16"/>
  <c r="O435" i="16"/>
  <c r="Q435" i="16"/>
  <c r="AP435" i="16"/>
  <c r="BF435" i="16"/>
  <c r="CL435" i="16"/>
  <c r="M435" i="16"/>
  <c r="H435" i="16"/>
  <c r="AY435" i="16"/>
  <c r="BO435" i="16"/>
  <c r="CE435" i="16"/>
  <c r="CU435" i="16"/>
  <c r="P435" i="16"/>
  <c r="J435" i="16"/>
  <c r="BV435" i="16"/>
  <c r="L435" i="16"/>
  <c r="R435" i="16"/>
  <c r="AQ435" i="16"/>
  <c r="BG435" i="16"/>
  <c r="BW435" i="16"/>
  <c r="CM435" i="16"/>
  <c r="N435" i="16"/>
  <c r="K435" i="16"/>
  <c r="AN423" i="16"/>
  <c r="AR423" i="16"/>
  <c r="AV423" i="16"/>
  <c r="AZ423" i="16"/>
  <c r="BD423" i="16"/>
  <c r="BH423" i="16"/>
  <c r="BL423" i="16"/>
  <c r="BP423" i="16"/>
  <c r="BT423" i="16"/>
  <c r="BX423" i="16"/>
  <c r="CB423" i="16"/>
  <c r="CF423" i="16"/>
  <c r="CJ423" i="16"/>
  <c r="CN423" i="16"/>
  <c r="CR423" i="16"/>
  <c r="CV423" i="16"/>
  <c r="AO423" i="16"/>
  <c r="AS423" i="16"/>
  <c r="AW423" i="16"/>
  <c r="BA423" i="16"/>
  <c r="BE423" i="16"/>
  <c r="BI423" i="16"/>
  <c r="BM423" i="16"/>
  <c r="BQ423" i="16"/>
  <c r="BU423" i="16"/>
  <c r="BY423" i="16"/>
  <c r="CC423" i="16"/>
  <c r="CG423" i="16"/>
  <c r="CK423" i="16"/>
  <c r="CO423" i="16"/>
  <c r="CS423" i="16"/>
  <c r="CW423" i="16"/>
  <c r="AP423" i="16"/>
  <c r="AX423" i="16"/>
  <c r="BF423" i="16"/>
  <c r="BN423" i="16"/>
  <c r="BV423" i="16"/>
  <c r="CD423" i="16"/>
  <c r="CL423" i="16"/>
  <c r="CT423" i="16"/>
  <c r="AQ423" i="16"/>
  <c r="AY423" i="16"/>
  <c r="BG423" i="16"/>
  <c r="BO423" i="16"/>
  <c r="BW423" i="16"/>
  <c r="CE423" i="16"/>
  <c r="CM423" i="16"/>
  <c r="CU423" i="16"/>
  <c r="BB423" i="16"/>
  <c r="BR423" i="16"/>
  <c r="CH423" i="16"/>
  <c r="CX423" i="16"/>
  <c r="L423" i="16"/>
  <c r="R423" i="16"/>
  <c r="Q423" i="16"/>
  <c r="AT423" i="16"/>
  <c r="BZ423" i="16"/>
  <c r="O423" i="16"/>
  <c r="AU423" i="16"/>
  <c r="BK423" i="16"/>
  <c r="CA423" i="16"/>
  <c r="CQ423" i="16"/>
  <c r="BC423" i="16"/>
  <c r="BS423" i="16"/>
  <c r="CI423" i="16"/>
  <c r="P423" i="16"/>
  <c r="J423" i="16"/>
  <c r="BJ423" i="16"/>
  <c r="CP423" i="16"/>
  <c r="M423" i="16"/>
  <c r="H423" i="16"/>
  <c r="N423" i="16"/>
  <c r="K423" i="16"/>
  <c r="AQ419" i="16"/>
  <c r="AU419" i="16"/>
  <c r="AY419" i="16"/>
  <c r="BC419" i="16"/>
  <c r="BG419" i="16"/>
  <c r="BK419" i="16"/>
  <c r="BO419" i="16"/>
  <c r="BS419" i="16"/>
  <c r="BW419" i="16"/>
  <c r="CA419" i="16"/>
  <c r="CE419" i="16"/>
  <c r="CI419" i="16"/>
  <c r="CM419" i="16"/>
  <c r="CQ419" i="16"/>
  <c r="CU419" i="16"/>
  <c r="AN419" i="16"/>
  <c r="AR419" i="16"/>
  <c r="AV419" i="16"/>
  <c r="AZ419" i="16"/>
  <c r="BD419" i="16"/>
  <c r="BH419" i="16"/>
  <c r="BL419" i="16"/>
  <c r="BP419" i="16"/>
  <c r="BT419" i="16"/>
  <c r="BX419" i="16"/>
  <c r="CB419" i="16"/>
  <c r="CF419" i="16"/>
  <c r="CJ419" i="16"/>
  <c r="CN419" i="16"/>
  <c r="CR419" i="16"/>
  <c r="CV419" i="16"/>
  <c r="AO419" i="16"/>
  <c r="AW419" i="16"/>
  <c r="BE419" i="16"/>
  <c r="BM419" i="16"/>
  <c r="BU419" i="16"/>
  <c r="CC419" i="16"/>
  <c r="CK419" i="16"/>
  <c r="CS419" i="16"/>
  <c r="AP419" i="16"/>
  <c r="AX419" i="16"/>
  <c r="BF419" i="16"/>
  <c r="BN419" i="16"/>
  <c r="BV419" i="16"/>
  <c r="CD419" i="16"/>
  <c r="CL419" i="16"/>
  <c r="CT419" i="16"/>
  <c r="BA419" i="16"/>
  <c r="BQ419" i="16"/>
  <c r="CG419" i="16"/>
  <c r="CW419" i="16"/>
  <c r="BB419" i="16"/>
  <c r="BR419" i="16"/>
  <c r="CH419" i="16"/>
  <c r="CX419" i="16"/>
  <c r="BI419" i="16"/>
  <c r="CO419" i="16"/>
  <c r="O419" i="16"/>
  <c r="Q419" i="16"/>
  <c r="AS419" i="16"/>
  <c r="M419" i="16"/>
  <c r="H419" i="16"/>
  <c r="AT419" i="16"/>
  <c r="BZ419" i="16"/>
  <c r="N419" i="16"/>
  <c r="BJ419" i="16"/>
  <c r="CP419" i="16"/>
  <c r="P419" i="16"/>
  <c r="J419" i="16"/>
  <c r="BY419" i="16"/>
  <c r="L419" i="16"/>
  <c r="R419" i="16"/>
  <c r="K419" i="16"/>
  <c r="AQ407" i="16"/>
  <c r="AU407" i="16"/>
  <c r="AY407" i="16"/>
  <c r="BC407" i="16"/>
  <c r="BG407" i="16"/>
  <c r="BK407" i="16"/>
  <c r="BO407" i="16"/>
  <c r="BS407" i="16"/>
  <c r="BW407" i="16"/>
  <c r="CA407" i="16"/>
  <c r="CE407" i="16"/>
  <c r="CI407" i="16"/>
  <c r="CM407" i="16"/>
  <c r="CQ407" i="16"/>
  <c r="CU407" i="16"/>
  <c r="AN407" i="16"/>
  <c r="AR407" i="16"/>
  <c r="AV407" i="16"/>
  <c r="AZ407" i="16"/>
  <c r="BD407" i="16"/>
  <c r="BH407" i="16"/>
  <c r="BL407" i="16"/>
  <c r="BP407" i="16"/>
  <c r="BT407" i="16"/>
  <c r="BX407" i="16"/>
  <c r="CB407" i="16"/>
  <c r="CF407" i="16"/>
  <c r="CJ407" i="16"/>
  <c r="CN407" i="16"/>
  <c r="CR407" i="16"/>
  <c r="CV407" i="16"/>
  <c r="AS407" i="16"/>
  <c r="BA407" i="16"/>
  <c r="BI407" i="16"/>
  <c r="BQ407" i="16"/>
  <c r="BY407" i="16"/>
  <c r="CG407" i="16"/>
  <c r="CO407" i="16"/>
  <c r="CW407" i="16"/>
  <c r="AT407" i="16"/>
  <c r="BB407" i="16"/>
  <c r="BJ407" i="16"/>
  <c r="BR407" i="16"/>
  <c r="BZ407" i="16"/>
  <c r="CH407" i="16"/>
  <c r="CP407" i="16"/>
  <c r="CX407" i="16"/>
  <c r="AO407" i="16"/>
  <c r="BE407" i="16"/>
  <c r="BU407" i="16"/>
  <c r="CK407" i="16"/>
  <c r="AP407" i="16"/>
  <c r="BF407" i="16"/>
  <c r="BV407" i="16"/>
  <c r="CL407" i="16"/>
  <c r="AW407" i="16"/>
  <c r="CC407" i="16"/>
  <c r="L407" i="16"/>
  <c r="R407" i="16"/>
  <c r="Q407" i="16"/>
  <c r="BM407" i="16"/>
  <c r="O407" i="16"/>
  <c r="BN407" i="16"/>
  <c r="CT407" i="16"/>
  <c r="AX407" i="16"/>
  <c r="CD407" i="16"/>
  <c r="P407" i="16"/>
  <c r="J407" i="16"/>
  <c r="CS407" i="16"/>
  <c r="M407" i="16"/>
  <c r="H407" i="16"/>
  <c r="N407" i="16"/>
  <c r="K407" i="16"/>
  <c r="AQ403" i="16"/>
  <c r="AU403" i="16"/>
  <c r="AY403" i="16"/>
  <c r="BC403" i="16"/>
  <c r="BG403" i="16"/>
  <c r="BK403" i="16"/>
  <c r="BO403" i="16"/>
  <c r="BS403" i="16"/>
  <c r="BW403" i="16"/>
  <c r="CA403" i="16"/>
  <c r="CE403" i="16"/>
  <c r="CI403" i="16"/>
  <c r="CM403" i="16"/>
  <c r="CQ403" i="16"/>
  <c r="CU403" i="16"/>
  <c r="AN403" i="16"/>
  <c r="AR403" i="16"/>
  <c r="AV403" i="16"/>
  <c r="AZ403" i="16"/>
  <c r="BD403" i="16"/>
  <c r="BH403" i="16"/>
  <c r="BL403" i="16"/>
  <c r="BP403" i="16"/>
  <c r="BT403" i="16"/>
  <c r="BX403" i="16"/>
  <c r="CB403" i="16"/>
  <c r="CF403" i="16"/>
  <c r="CJ403" i="16"/>
  <c r="CN403" i="16"/>
  <c r="CR403" i="16"/>
  <c r="CV403" i="16"/>
  <c r="AO403" i="16"/>
  <c r="AW403" i="16"/>
  <c r="BE403" i="16"/>
  <c r="BM403" i="16"/>
  <c r="BU403" i="16"/>
  <c r="CC403" i="16"/>
  <c r="CK403" i="16"/>
  <c r="CS403" i="16"/>
  <c r="AP403" i="16"/>
  <c r="AX403" i="16"/>
  <c r="BF403" i="16"/>
  <c r="BN403" i="16"/>
  <c r="BV403" i="16"/>
  <c r="CD403" i="16"/>
  <c r="CL403" i="16"/>
  <c r="CT403" i="16"/>
  <c r="BA403" i="16"/>
  <c r="BQ403" i="16"/>
  <c r="CG403" i="16"/>
  <c r="CW403" i="16"/>
  <c r="BB403" i="16"/>
  <c r="BR403" i="16"/>
  <c r="CH403" i="16"/>
  <c r="CX403" i="16"/>
  <c r="AS403" i="16"/>
  <c r="BY403" i="16"/>
  <c r="O403" i="16"/>
  <c r="Q403" i="16"/>
  <c r="BI403" i="16"/>
  <c r="M403" i="16"/>
  <c r="H403" i="16"/>
  <c r="BJ403" i="16"/>
  <c r="CP403" i="16"/>
  <c r="AT403" i="16"/>
  <c r="BZ403" i="16"/>
  <c r="P403" i="16"/>
  <c r="J403" i="16"/>
  <c r="CO403" i="16"/>
  <c r="L403" i="16"/>
  <c r="R403" i="16"/>
  <c r="N403" i="16"/>
  <c r="K403" i="16"/>
  <c r="AQ391" i="16"/>
  <c r="AU391" i="16"/>
  <c r="AY391" i="16"/>
  <c r="BC391" i="16"/>
  <c r="BG391" i="16"/>
  <c r="BK391" i="16"/>
  <c r="BO391" i="16"/>
  <c r="BS391" i="16"/>
  <c r="BW391" i="16"/>
  <c r="CA391" i="16"/>
  <c r="CE391" i="16"/>
  <c r="CI391" i="16"/>
  <c r="CM391" i="16"/>
  <c r="CQ391" i="16"/>
  <c r="CU391" i="16"/>
  <c r="AN391" i="16"/>
  <c r="AR391" i="16"/>
  <c r="AV391" i="16"/>
  <c r="AZ391" i="16"/>
  <c r="BD391" i="16"/>
  <c r="BH391" i="16"/>
  <c r="BL391" i="16"/>
  <c r="BP391" i="16"/>
  <c r="BT391" i="16"/>
  <c r="BX391" i="16"/>
  <c r="CB391" i="16"/>
  <c r="CF391" i="16"/>
  <c r="CJ391" i="16"/>
  <c r="CN391" i="16"/>
  <c r="CR391" i="16"/>
  <c r="CV391" i="16"/>
  <c r="AS391" i="16"/>
  <c r="BA391" i="16"/>
  <c r="BI391" i="16"/>
  <c r="BQ391" i="16"/>
  <c r="BY391" i="16"/>
  <c r="CG391" i="16"/>
  <c r="CO391" i="16"/>
  <c r="CW391" i="16"/>
  <c r="AT391" i="16"/>
  <c r="BB391" i="16"/>
  <c r="BJ391" i="16"/>
  <c r="BR391" i="16"/>
  <c r="BZ391" i="16"/>
  <c r="CH391" i="16"/>
  <c r="CP391" i="16"/>
  <c r="CX391" i="16"/>
  <c r="AO391" i="16"/>
  <c r="BE391" i="16"/>
  <c r="BU391" i="16"/>
  <c r="CK391" i="16"/>
  <c r="AP391" i="16"/>
  <c r="BF391" i="16"/>
  <c r="BV391" i="16"/>
  <c r="CL391" i="16"/>
  <c r="BM391" i="16"/>
  <c r="CS391" i="16"/>
  <c r="L391" i="16"/>
  <c r="R391" i="16"/>
  <c r="Q391" i="16"/>
  <c r="AW391" i="16"/>
  <c r="O391" i="16"/>
  <c r="M391" i="16"/>
  <c r="AX391" i="16"/>
  <c r="CD391" i="16"/>
  <c r="N391" i="16"/>
  <c r="BN391" i="16"/>
  <c r="CT391" i="16"/>
  <c r="P391" i="16"/>
  <c r="J391" i="16"/>
  <c r="CC391" i="16"/>
  <c r="H391" i="16"/>
  <c r="K391" i="16"/>
  <c r="AQ383" i="16"/>
  <c r="AU383" i="16"/>
  <c r="AY383" i="16"/>
  <c r="BC383" i="16"/>
  <c r="BG383" i="16"/>
  <c r="BK383" i="16"/>
  <c r="BO383" i="16"/>
  <c r="BS383" i="16"/>
  <c r="BW383" i="16"/>
  <c r="CA383" i="16"/>
  <c r="CE383" i="16"/>
  <c r="CI383" i="16"/>
  <c r="CM383" i="16"/>
  <c r="CQ383" i="16"/>
  <c r="CU383" i="16"/>
  <c r="AN383" i="16"/>
  <c r="AR383" i="16"/>
  <c r="AV383" i="16"/>
  <c r="AZ383" i="16"/>
  <c r="BD383" i="16"/>
  <c r="BH383" i="16"/>
  <c r="BL383" i="16"/>
  <c r="BP383" i="16"/>
  <c r="BT383" i="16"/>
  <c r="BX383" i="16"/>
  <c r="CB383" i="16"/>
  <c r="CF383" i="16"/>
  <c r="CJ383" i="16"/>
  <c r="CN383" i="16"/>
  <c r="CR383" i="16"/>
  <c r="CV383" i="16"/>
  <c r="AS383" i="16"/>
  <c r="BA383" i="16"/>
  <c r="BI383" i="16"/>
  <c r="BQ383" i="16"/>
  <c r="BY383" i="16"/>
  <c r="CG383" i="16"/>
  <c r="CO383" i="16"/>
  <c r="CW383" i="16"/>
  <c r="AT383" i="16"/>
  <c r="BB383" i="16"/>
  <c r="BJ383" i="16"/>
  <c r="BR383" i="16"/>
  <c r="BZ383" i="16"/>
  <c r="CH383" i="16"/>
  <c r="CP383" i="16"/>
  <c r="CX383" i="16"/>
  <c r="AW383" i="16"/>
  <c r="BM383" i="16"/>
  <c r="CC383" i="16"/>
  <c r="CS383" i="16"/>
  <c r="AX383" i="16"/>
  <c r="BN383" i="16"/>
  <c r="CD383" i="16"/>
  <c r="CT383" i="16"/>
  <c r="BE383" i="16"/>
  <c r="CK383" i="16"/>
  <c r="L383" i="16"/>
  <c r="R383" i="16"/>
  <c r="Q383" i="16"/>
  <c r="AO383" i="16"/>
  <c r="M383" i="16"/>
  <c r="AP383" i="16"/>
  <c r="BV383" i="16"/>
  <c r="N383" i="16"/>
  <c r="K383" i="16"/>
  <c r="BF383" i="16"/>
  <c r="CL383" i="16"/>
  <c r="P383" i="16"/>
  <c r="J383" i="16"/>
  <c r="BU383" i="16"/>
  <c r="O383" i="16"/>
  <c r="H383" i="16"/>
  <c r="AQ375" i="16"/>
  <c r="AU375" i="16"/>
  <c r="AY375" i="16"/>
  <c r="BC375" i="16"/>
  <c r="BG375" i="16"/>
  <c r="BK375" i="16"/>
  <c r="BO375" i="16"/>
  <c r="BS375" i="16"/>
  <c r="BW375" i="16"/>
  <c r="CA375" i="16"/>
  <c r="CE375" i="16"/>
  <c r="CI375" i="16"/>
  <c r="CM375" i="16"/>
  <c r="CQ375" i="16"/>
  <c r="CU375" i="16"/>
  <c r="AN375" i="16"/>
  <c r="AR375" i="16"/>
  <c r="AV375" i="16"/>
  <c r="AZ375" i="16"/>
  <c r="BD375" i="16"/>
  <c r="BH375" i="16"/>
  <c r="BL375" i="16"/>
  <c r="BP375" i="16"/>
  <c r="BT375" i="16"/>
  <c r="BX375" i="16"/>
  <c r="CB375" i="16"/>
  <c r="CF375" i="16"/>
  <c r="CJ375" i="16"/>
  <c r="CN375" i="16"/>
  <c r="CR375" i="16"/>
  <c r="CV375" i="16"/>
  <c r="AS375" i="16"/>
  <c r="BA375" i="16"/>
  <c r="BI375" i="16"/>
  <c r="BQ375" i="16"/>
  <c r="BY375" i="16"/>
  <c r="CG375" i="16"/>
  <c r="CO375" i="16"/>
  <c r="CW375" i="16"/>
  <c r="AT375" i="16"/>
  <c r="BB375" i="16"/>
  <c r="BJ375" i="16"/>
  <c r="BR375" i="16"/>
  <c r="BZ375" i="16"/>
  <c r="CH375" i="16"/>
  <c r="CP375" i="16"/>
  <c r="CX375" i="16"/>
  <c r="AO375" i="16"/>
  <c r="BE375" i="16"/>
  <c r="BU375" i="16"/>
  <c r="CK375" i="16"/>
  <c r="AP375" i="16"/>
  <c r="BF375" i="16"/>
  <c r="BV375" i="16"/>
  <c r="CL375" i="16"/>
  <c r="AW375" i="16"/>
  <c r="CC375" i="16"/>
  <c r="L375" i="16"/>
  <c r="R375" i="16"/>
  <c r="Q375" i="16"/>
  <c r="BM375" i="16"/>
  <c r="O375" i="16"/>
  <c r="M375" i="16"/>
  <c r="K375" i="16"/>
  <c r="AX375" i="16"/>
  <c r="CD375" i="16"/>
  <c r="P375" i="16"/>
  <c r="J375" i="16"/>
  <c r="CS375" i="16"/>
  <c r="H375" i="16"/>
  <c r="BN375" i="16"/>
  <c r="CT375" i="16"/>
  <c r="N375" i="16"/>
  <c r="G375" i="16"/>
  <c r="AQ367" i="16"/>
  <c r="AU367" i="16"/>
  <c r="AY367" i="16"/>
  <c r="BC367" i="16"/>
  <c r="BG367" i="16"/>
  <c r="BK367" i="16"/>
  <c r="BO367" i="16"/>
  <c r="BS367" i="16"/>
  <c r="BW367" i="16"/>
  <c r="CA367" i="16"/>
  <c r="CE367" i="16"/>
  <c r="CI367" i="16"/>
  <c r="CM367" i="16"/>
  <c r="CQ367" i="16"/>
  <c r="CU367" i="16"/>
  <c r="AN367" i="16"/>
  <c r="AR367" i="16"/>
  <c r="AV367" i="16"/>
  <c r="AZ367" i="16"/>
  <c r="BD367" i="16"/>
  <c r="BH367" i="16"/>
  <c r="BL367" i="16"/>
  <c r="BP367" i="16"/>
  <c r="BT367" i="16"/>
  <c r="BX367" i="16"/>
  <c r="CB367" i="16"/>
  <c r="CF367" i="16"/>
  <c r="CJ367" i="16"/>
  <c r="CN367" i="16"/>
  <c r="CR367" i="16"/>
  <c r="CV367" i="16"/>
  <c r="AS367" i="16"/>
  <c r="BA367" i="16"/>
  <c r="BI367" i="16"/>
  <c r="BQ367" i="16"/>
  <c r="BY367" i="16"/>
  <c r="CG367" i="16"/>
  <c r="CO367" i="16"/>
  <c r="CW367" i="16"/>
  <c r="AT367" i="16"/>
  <c r="BB367" i="16"/>
  <c r="BJ367" i="16"/>
  <c r="BR367" i="16"/>
  <c r="BZ367" i="16"/>
  <c r="CH367" i="16"/>
  <c r="CP367" i="16"/>
  <c r="CX367" i="16"/>
  <c r="AW367" i="16"/>
  <c r="BM367" i="16"/>
  <c r="CC367" i="16"/>
  <c r="CS367" i="16"/>
  <c r="AX367" i="16"/>
  <c r="BN367" i="16"/>
  <c r="CD367" i="16"/>
  <c r="CT367" i="16"/>
  <c r="AO367" i="16"/>
  <c r="BU367" i="16"/>
  <c r="L367" i="16"/>
  <c r="R367" i="16"/>
  <c r="Q367" i="16"/>
  <c r="CK367" i="16"/>
  <c r="M367" i="16"/>
  <c r="CL367" i="16"/>
  <c r="G367" i="16"/>
  <c r="AP367" i="16"/>
  <c r="BV367" i="16"/>
  <c r="P367" i="16"/>
  <c r="J367" i="16"/>
  <c r="BE367" i="16"/>
  <c r="O367" i="16"/>
  <c r="H367" i="16"/>
  <c r="BF367" i="16"/>
  <c r="N367" i="16"/>
  <c r="K367" i="16"/>
  <c r="AQ355" i="16"/>
  <c r="AU355" i="16"/>
  <c r="AY355" i="16"/>
  <c r="BC355" i="16"/>
  <c r="BG355" i="16"/>
  <c r="BK355" i="16"/>
  <c r="BO355" i="16"/>
  <c r="BS355" i="16"/>
  <c r="BW355" i="16"/>
  <c r="CA355" i="16"/>
  <c r="CE355" i="16"/>
  <c r="CI355" i="16"/>
  <c r="CM355" i="16"/>
  <c r="CQ355" i="16"/>
  <c r="CU355" i="16"/>
  <c r="AN355" i="16"/>
  <c r="AR355" i="16"/>
  <c r="AV355" i="16"/>
  <c r="AZ355" i="16"/>
  <c r="BD355" i="16"/>
  <c r="BH355" i="16"/>
  <c r="BL355" i="16"/>
  <c r="BP355" i="16"/>
  <c r="BT355" i="16"/>
  <c r="BX355" i="16"/>
  <c r="CB355" i="16"/>
  <c r="CF355" i="16"/>
  <c r="CJ355" i="16"/>
  <c r="CN355" i="16"/>
  <c r="CR355" i="16"/>
  <c r="CV355" i="16"/>
  <c r="AO355" i="16"/>
  <c r="AW355" i="16"/>
  <c r="BE355" i="16"/>
  <c r="BM355" i="16"/>
  <c r="BU355" i="16"/>
  <c r="CC355" i="16"/>
  <c r="CK355" i="16"/>
  <c r="CS355" i="16"/>
  <c r="AP355" i="16"/>
  <c r="AX355" i="16"/>
  <c r="BF355" i="16"/>
  <c r="BN355" i="16"/>
  <c r="BV355" i="16"/>
  <c r="CD355" i="16"/>
  <c r="CL355" i="16"/>
  <c r="CT355" i="16"/>
  <c r="BA355" i="16"/>
  <c r="BQ355" i="16"/>
  <c r="CG355" i="16"/>
  <c r="CW355" i="16"/>
  <c r="BB355" i="16"/>
  <c r="BR355" i="16"/>
  <c r="CH355" i="16"/>
  <c r="CX355" i="16"/>
  <c r="BI355" i="16"/>
  <c r="CO355" i="16"/>
  <c r="O355" i="16"/>
  <c r="Q355" i="16"/>
  <c r="AS355" i="16"/>
  <c r="L355" i="16"/>
  <c r="R355" i="16"/>
  <c r="H355" i="16"/>
  <c r="BZ355" i="16"/>
  <c r="BJ355" i="16"/>
  <c r="CP355" i="16"/>
  <c r="P355" i="16"/>
  <c r="J355" i="16"/>
  <c r="BY355" i="16"/>
  <c r="M355" i="16"/>
  <c r="AT355" i="16"/>
  <c r="N355" i="16"/>
  <c r="K355" i="16"/>
  <c r="G355" i="16"/>
  <c r="AQ347" i="16"/>
  <c r="AU347" i="16"/>
  <c r="AY347" i="16"/>
  <c r="BC347" i="16"/>
  <c r="BG347" i="16"/>
  <c r="BK347" i="16"/>
  <c r="BO347" i="16"/>
  <c r="BS347" i="16"/>
  <c r="BW347" i="16"/>
  <c r="CA347" i="16"/>
  <c r="CE347" i="16"/>
  <c r="CI347" i="16"/>
  <c r="CM347" i="16"/>
  <c r="CQ347" i="16"/>
  <c r="CU347" i="16"/>
  <c r="AN347" i="16"/>
  <c r="AR347" i="16"/>
  <c r="AV347" i="16"/>
  <c r="AZ347" i="16"/>
  <c r="BD347" i="16"/>
  <c r="BH347" i="16"/>
  <c r="BL347" i="16"/>
  <c r="BP347" i="16"/>
  <c r="BT347" i="16"/>
  <c r="BX347" i="16"/>
  <c r="CB347" i="16"/>
  <c r="CF347" i="16"/>
  <c r="CJ347" i="16"/>
  <c r="CN347" i="16"/>
  <c r="CR347" i="16"/>
  <c r="CV347" i="16"/>
  <c r="AO347" i="16"/>
  <c r="AW347" i="16"/>
  <c r="BE347" i="16"/>
  <c r="BM347" i="16"/>
  <c r="BU347" i="16"/>
  <c r="CC347" i="16"/>
  <c r="CK347" i="16"/>
  <c r="CS347" i="16"/>
  <c r="AP347" i="16"/>
  <c r="AX347" i="16"/>
  <c r="BF347" i="16"/>
  <c r="BN347" i="16"/>
  <c r="BV347" i="16"/>
  <c r="CD347" i="16"/>
  <c r="CL347" i="16"/>
  <c r="CT347" i="16"/>
  <c r="AS347" i="16"/>
  <c r="BI347" i="16"/>
  <c r="BY347" i="16"/>
  <c r="CO347" i="16"/>
  <c r="AT347" i="16"/>
  <c r="BJ347" i="16"/>
  <c r="BZ347" i="16"/>
  <c r="CP347" i="16"/>
  <c r="BA347" i="16"/>
  <c r="CG347" i="16"/>
  <c r="O347" i="16"/>
  <c r="Q347" i="16"/>
  <c r="CW347" i="16"/>
  <c r="H347" i="16"/>
  <c r="BR347" i="16"/>
  <c r="BB347" i="16"/>
  <c r="CH347" i="16"/>
  <c r="P347" i="16"/>
  <c r="J347" i="16"/>
  <c r="BQ347" i="16"/>
  <c r="L347" i="16"/>
  <c r="R347" i="16"/>
  <c r="M347" i="16"/>
  <c r="CX347" i="16"/>
  <c r="N347" i="16"/>
  <c r="K347" i="16"/>
  <c r="G347" i="16"/>
  <c r="AQ339" i="16"/>
  <c r="AU339" i="16"/>
  <c r="AY339" i="16"/>
  <c r="BC339" i="16"/>
  <c r="BG339" i="16"/>
  <c r="BK339" i="16"/>
  <c r="BO339" i="16"/>
  <c r="BS339" i="16"/>
  <c r="BW339" i="16"/>
  <c r="CA339" i="16"/>
  <c r="CE339" i="16"/>
  <c r="CI339" i="16"/>
  <c r="CM339" i="16"/>
  <c r="CQ339" i="16"/>
  <c r="CU339" i="16"/>
  <c r="AN339" i="16"/>
  <c r="AR339" i="16"/>
  <c r="AV339" i="16"/>
  <c r="AZ339" i="16"/>
  <c r="BD339" i="16"/>
  <c r="BH339" i="16"/>
  <c r="BL339" i="16"/>
  <c r="BP339" i="16"/>
  <c r="BT339" i="16"/>
  <c r="BX339" i="16"/>
  <c r="CB339" i="16"/>
  <c r="CF339" i="16"/>
  <c r="CJ339" i="16"/>
  <c r="CN339" i="16"/>
  <c r="CR339" i="16"/>
  <c r="CV339" i="16"/>
  <c r="AO339" i="16"/>
  <c r="AW339" i="16"/>
  <c r="BE339" i="16"/>
  <c r="BM339" i="16"/>
  <c r="BU339" i="16"/>
  <c r="CC339" i="16"/>
  <c r="CK339" i="16"/>
  <c r="CS339" i="16"/>
  <c r="AP339" i="16"/>
  <c r="AX339" i="16"/>
  <c r="BF339" i="16"/>
  <c r="BN339" i="16"/>
  <c r="BV339" i="16"/>
  <c r="CD339" i="16"/>
  <c r="CL339" i="16"/>
  <c r="CT339" i="16"/>
  <c r="BA339" i="16"/>
  <c r="BQ339" i="16"/>
  <c r="CG339" i="16"/>
  <c r="CW339" i="16"/>
  <c r="BB339" i="16"/>
  <c r="BR339" i="16"/>
  <c r="CH339" i="16"/>
  <c r="CX339" i="16"/>
  <c r="AS339" i="16"/>
  <c r="BY339" i="16"/>
  <c r="O339" i="16"/>
  <c r="Q339" i="16"/>
  <c r="CO339" i="16"/>
  <c r="L339" i="16"/>
  <c r="H339" i="16"/>
  <c r="BJ339" i="16"/>
  <c r="CP339" i="16"/>
  <c r="N339" i="16"/>
  <c r="K339" i="16"/>
  <c r="G339" i="16"/>
  <c r="AT339" i="16"/>
  <c r="BZ339" i="16"/>
  <c r="P339" i="16"/>
  <c r="J339" i="16"/>
  <c r="BI339" i="16"/>
  <c r="R339" i="16"/>
  <c r="M339" i="16"/>
  <c r="AQ327" i="16"/>
  <c r="AU327" i="16"/>
  <c r="AY327" i="16"/>
  <c r="BC327" i="16"/>
  <c r="BG327" i="16"/>
  <c r="BK327" i="16"/>
  <c r="BO327" i="16"/>
  <c r="BS327" i="16"/>
  <c r="BW327" i="16"/>
  <c r="CA327" i="16"/>
  <c r="CE327" i="16"/>
  <c r="CI327" i="16"/>
  <c r="CM327" i="16"/>
  <c r="CQ327" i="16"/>
  <c r="CU327" i="16"/>
  <c r="AN327" i="16"/>
  <c r="AR327" i="16"/>
  <c r="AV327" i="16"/>
  <c r="AZ327" i="16"/>
  <c r="BD327" i="16"/>
  <c r="BH327" i="16"/>
  <c r="BL327" i="16"/>
  <c r="BP327" i="16"/>
  <c r="BT327" i="16"/>
  <c r="BX327" i="16"/>
  <c r="CB327" i="16"/>
  <c r="CF327" i="16"/>
  <c r="CJ327" i="16"/>
  <c r="CN327" i="16"/>
  <c r="CR327" i="16"/>
  <c r="CV327" i="16"/>
  <c r="AO327" i="16"/>
  <c r="AW327" i="16"/>
  <c r="BE327" i="16"/>
  <c r="BM327" i="16"/>
  <c r="BU327" i="16"/>
  <c r="CC327" i="16"/>
  <c r="CK327" i="16"/>
  <c r="CS327" i="16"/>
  <c r="AP327" i="16"/>
  <c r="AX327" i="16"/>
  <c r="BF327" i="16"/>
  <c r="BN327" i="16"/>
  <c r="BV327" i="16"/>
  <c r="CD327" i="16"/>
  <c r="CL327" i="16"/>
  <c r="CT327" i="16"/>
  <c r="BA327" i="16"/>
  <c r="BQ327" i="16"/>
  <c r="CG327" i="16"/>
  <c r="CW327" i="16"/>
  <c r="BB327" i="16"/>
  <c r="BR327" i="16"/>
  <c r="CH327" i="16"/>
  <c r="CX327" i="16"/>
  <c r="BI327" i="16"/>
  <c r="CO327" i="16"/>
  <c r="BJ327" i="16"/>
  <c r="CP327" i="16"/>
  <c r="BY327" i="16"/>
  <c r="L327" i="16"/>
  <c r="R327" i="16"/>
  <c r="Q327" i="16"/>
  <c r="O327" i="16"/>
  <c r="M327" i="16"/>
  <c r="AT327" i="16"/>
  <c r="N327" i="16"/>
  <c r="K327" i="16"/>
  <c r="G327" i="16"/>
  <c r="BZ327" i="16"/>
  <c r="P327" i="16"/>
  <c r="J327" i="16"/>
  <c r="AS327" i="16"/>
  <c r="H327" i="16"/>
  <c r="AQ323" i="16"/>
  <c r="AU323" i="16"/>
  <c r="AY323" i="16"/>
  <c r="BC323" i="16"/>
  <c r="BG323" i="16"/>
  <c r="BK323" i="16"/>
  <c r="BO323" i="16"/>
  <c r="BS323" i="16"/>
  <c r="BW323" i="16"/>
  <c r="CA323" i="16"/>
  <c r="CE323" i="16"/>
  <c r="CI323" i="16"/>
  <c r="CM323" i="16"/>
  <c r="CQ323" i="16"/>
  <c r="CU323" i="16"/>
  <c r="AN323" i="16"/>
  <c r="AR323" i="16"/>
  <c r="AV323" i="16"/>
  <c r="AZ323" i="16"/>
  <c r="BD323" i="16"/>
  <c r="BH323" i="16"/>
  <c r="BL323" i="16"/>
  <c r="BP323" i="16"/>
  <c r="BT323" i="16"/>
  <c r="BX323" i="16"/>
  <c r="CB323" i="16"/>
  <c r="CF323" i="16"/>
  <c r="CJ323" i="16"/>
  <c r="CN323" i="16"/>
  <c r="CR323" i="16"/>
  <c r="CV323" i="16"/>
  <c r="AS323" i="16"/>
  <c r="BA323" i="16"/>
  <c r="BI323" i="16"/>
  <c r="BQ323" i="16"/>
  <c r="BY323" i="16"/>
  <c r="CG323" i="16"/>
  <c r="CO323" i="16"/>
  <c r="CW323" i="16"/>
  <c r="AT323" i="16"/>
  <c r="BB323" i="16"/>
  <c r="BJ323" i="16"/>
  <c r="BR323" i="16"/>
  <c r="BZ323" i="16"/>
  <c r="CH323" i="16"/>
  <c r="CP323" i="16"/>
  <c r="CX323" i="16"/>
  <c r="AW323" i="16"/>
  <c r="BM323" i="16"/>
  <c r="CC323" i="16"/>
  <c r="CS323" i="16"/>
  <c r="AX323" i="16"/>
  <c r="BN323" i="16"/>
  <c r="CD323" i="16"/>
  <c r="CT323" i="16"/>
  <c r="BE323" i="16"/>
  <c r="CK323" i="16"/>
  <c r="BF323" i="16"/>
  <c r="CL323" i="16"/>
  <c r="BU323" i="16"/>
  <c r="O323" i="16"/>
  <c r="Q323" i="16"/>
  <c r="L323" i="16"/>
  <c r="H323" i="16"/>
  <c r="AP323" i="16"/>
  <c r="BV323" i="16"/>
  <c r="P323" i="16"/>
  <c r="J323" i="16"/>
  <c r="AO323" i="16"/>
  <c r="R323" i="16"/>
  <c r="M323" i="16"/>
  <c r="N323" i="16"/>
  <c r="K323" i="16"/>
  <c r="G323" i="16"/>
  <c r="AQ311" i="16"/>
  <c r="AU311" i="16"/>
  <c r="AY311" i="16"/>
  <c r="BC311" i="16"/>
  <c r="BG311" i="16"/>
  <c r="BK311" i="16"/>
  <c r="BO311" i="16"/>
  <c r="BS311" i="16"/>
  <c r="BW311" i="16"/>
  <c r="CA311" i="16"/>
  <c r="CE311" i="16"/>
  <c r="CI311" i="16"/>
  <c r="CM311" i="16"/>
  <c r="CQ311" i="16"/>
  <c r="CU311" i="16"/>
  <c r="AN311" i="16"/>
  <c r="AR311" i="16"/>
  <c r="AV311" i="16"/>
  <c r="AZ311" i="16"/>
  <c r="BD311" i="16"/>
  <c r="BH311" i="16"/>
  <c r="BL311" i="16"/>
  <c r="BP311" i="16"/>
  <c r="BT311" i="16"/>
  <c r="BX311" i="16"/>
  <c r="CB311" i="16"/>
  <c r="CF311" i="16"/>
  <c r="CJ311" i="16"/>
  <c r="CN311" i="16"/>
  <c r="CR311" i="16"/>
  <c r="CV311" i="16"/>
  <c r="AO311" i="16"/>
  <c r="AW311" i="16"/>
  <c r="BE311" i="16"/>
  <c r="BM311" i="16"/>
  <c r="BU311" i="16"/>
  <c r="CC311" i="16"/>
  <c r="CK311" i="16"/>
  <c r="CS311" i="16"/>
  <c r="AP311" i="16"/>
  <c r="AX311" i="16"/>
  <c r="BF311" i="16"/>
  <c r="BN311" i="16"/>
  <c r="BV311" i="16"/>
  <c r="CD311" i="16"/>
  <c r="CL311" i="16"/>
  <c r="CT311" i="16"/>
  <c r="BA311" i="16"/>
  <c r="BQ311" i="16"/>
  <c r="CG311" i="16"/>
  <c r="CW311" i="16"/>
  <c r="BB311" i="16"/>
  <c r="BR311" i="16"/>
  <c r="CH311" i="16"/>
  <c r="CX311" i="16"/>
  <c r="AS311" i="16"/>
  <c r="BY311" i="16"/>
  <c r="AT311" i="16"/>
  <c r="BZ311" i="16"/>
  <c r="BI311" i="16"/>
  <c r="L311" i="16"/>
  <c r="R311" i="16"/>
  <c r="Q311" i="16"/>
  <c r="O311" i="16"/>
  <c r="M311" i="16"/>
  <c r="CP311" i="16"/>
  <c r="K311" i="16"/>
  <c r="G311" i="16"/>
  <c r="BJ311" i="16"/>
  <c r="P311" i="16"/>
  <c r="J311" i="16"/>
  <c r="CO311" i="16"/>
  <c r="H311" i="16"/>
  <c r="N311" i="16"/>
  <c r="AQ303" i="16"/>
  <c r="AU303" i="16"/>
  <c r="AY303" i="16"/>
  <c r="BC303" i="16"/>
  <c r="BG303" i="16"/>
  <c r="BK303" i="16"/>
  <c r="BO303" i="16"/>
  <c r="BS303" i="16"/>
  <c r="BW303" i="16"/>
  <c r="CA303" i="16"/>
  <c r="CE303" i="16"/>
  <c r="CI303" i="16"/>
  <c r="CM303" i="16"/>
  <c r="CQ303" i="16"/>
  <c r="CU303" i="16"/>
  <c r="AN303" i="16"/>
  <c r="AR303" i="16"/>
  <c r="AV303" i="16"/>
  <c r="AZ303" i="16"/>
  <c r="BD303" i="16"/>
  <c r="BH303" i="16"/>
  <c r="BL303" i="16"/>
  <c r="BP303" i="16"/>
  <c r="BT303" i="16"/>
  <c r="BX303" i="16"/>
  <c r="CB303" i="16"/>
  <c r="CF303" i="16"/>
  <c r="CJ303" i="16"/>
  <c r="CN303" i="16"/>
  <c r="CR303" i="16"/>
  <c r="CV303" i="16"/>
  <c r="AO303" i="16"/>
  <c r="AW303" i="16"/>
  <c r="BE303" i="16"/>
  <c r="BM303" i="16"/>
  <c r="BU303" i="16"/>
  <c r="CC303" i="16"/>
  <c r="CK303" i="16"/>
  <c r="CS303" i="16"/>
  <c r="AP303" i="16"/>
  <c r="AX303" i="16"/>
  <c r="BF303" i="16"/>
  <c r="BN303" i="16"/>
  <c r="BV303" i="16"/>
  <c r="CD303" i="16"/>
  <c r="CL303" i="16"/>
  <c r="CT303" i="16"/>
  <c r="AS303" i="16"/>
  <c r="BI303" i="16"/>
  <c r="BY303" i="16"/>
  <c r="CO303" i="16"/>
  <c r="AT303" i="16"/>
  <c r="BJ303" i="16"/>
  <c r="BZ303" i="16"/>
  <c r="CP303" i="16"/>
  <c r="BQ303" i="16"/>
  <c r="CW303" i="16"/>
  <c r="BR303" i="16"/>
  <c r="CX303" i="16"/>
  <c r="BA303" i="16"/>
  <c r="L303" i="16"/>
  <c r="R303" i="16"/>
  <c r="Q303" i="16"/>
  <c r="CG303" i="16"/>
  <c r="M303" i="16"/>
  <c r="CH303" i="16"/>
  <c r="BB303" i="16"/>
  <c r="P303" i="16"/>
  <c r="J303" i="16"/>
  <c r="O303" i="16"/>
  <c r="H303" i="16"/>
  <c r="N303" i="16"/>
  <c r="G303" i="16"/>
  <c r="K303" i="16"/>
  <c r="AQ295" i="16"/>
  <c r="AU295" i="16"/>
  <c r="AY295" i="16"/>
  <c r="BC295" i="16"/>
  <c r="BG295" i="16"/>
  <c r="BK295" i="16"/>
  <c r="BO295" i="16"/>
  <c r="BS295" i="16"/>
  <c r="BW295" i="16"/>
  <c r="CA295" i="16"/>
  <c r="CE295" i="16"/>
  <c r="CI295" i="16"/>
  <c r="CM295" i="16"/>
  <c r="CQ295" i="16"/>
  <c r="CU295" i="16"/>
  <c r="AN295" i="16"/>
  <c r="AR295" i="16"/>
  <c r="AV295" i="16"/>
  <c r="AZ295" i="16"/>
  <c r="BD295" i="16"/>
  <c r="BH295" i="16"/>
  <c r="BL295" i="16"/>
  <c r="BP295" i="16"/>
  <c r="BT295" i="16"/>
  <c r="BX295" i="16"/>
  <c r="CB295" i="16"/>
  <c r="CF295" i="16"/>
  <c r="CJ295" i="16"/>
  <c r="CN295" i="16"/>
  <c r="CR295" i="16"/>
  <c r="CV295" i="16"/>
  <c r="AO295" i="16"/>
  <c r="AW295" i="16"/>
  <c r="BE295" i="16"/>
  <c r="BM295" i="16"/>
  <c r="BU295" i="16"/>
  <c r="CC295" i="16"/>
  <c r="CK295" i="16"/>
  <c r="CS295" i="16"/>
  <c r="AP295" i="16"/>
  <c r="AX295" i="16"/>
  <c r="BF295" i="16"/>
  <c r="BN295" i="16"/>
  <c r="BV295" i="16"/>
  <c r="CD295" i="16"/>
  <c r="CL295" i="16"/>
  <c r="CT295" i="16"/>
  <c r="BA295" i="16"/>
  <c r="BQ295" i="16"/>
  <c r="CG295" i="16"/>
  <c r="CW295" i="16"/>
  <c r="BB295" i="16"/>
  <c r="BR295" i="16"/>
  <c r="CH295" i="16"/>
  <c r="CX295" i="16"/>
  <c r="BI295" i="16"/>
  <c r="CO295" i="16"/>
  <c r="BJ295" i="16"/>
  <c r="CP295" i="16"/>
  <c r="AS295" i="16"/>
  <c r="L295" i="16"/>
  <c r="R295" i="16"/>
  <c r="Q295" i="16"/>
  <c r="O295" i="16"/>
  <c r="M295" i="16"/>
  <c r="G295" i="16"/>
  <c r="AT295" i="16"/>
  <c r="P295" i="16"/>
  <c r="J295" i="16"/>
  <c r="BY295" i="16"/>
  <c r="H295" i="16"/>
  <c r="BZ295" i="16"/>
  <c r="N295" i="16"/>
  <c r="K295" i="16"/>
  <c r="AQ287" i="16"/>
  <c r="AU287" i="16"/>
  <c r="AY287" i="16"/>
  <c r="BC287" i="16"/>
  <c r="BG287" i="16"/>
  <c r="BK287" i="16"/>
  <c r="BO287" i="16"/>
  <c r="BS287" i="16"/>
  <c r="BW287" i="16"/>
  <c r="CA287" i="16"/>
  <c r="CE287" i="16"/>
  <c r="CI287" i="16"/>
  <c r="CM287" i="16"/>
  <c r="CQ287" i="16"/>
  <c r="CU287" i="16"/>
  <c r="AN287" i="16"/>
  <c r="AR287" i="16"/>
  <c r="AV287" i="16"/>
  <c r="AZ287" i="16"/>
  <c r="BD287" i="16"/>
  <c r="BH287" i="16"/>
  <c r="BL287" i="16"/>
  <c r="BP287" i="16"/>
  <c r="BT287" i="16"/>
  <c r="BX287" i="16"/>
  <c r="CB287" i="16"/>
  <c r="CF287" i="16"/>
  <c r="CJ287" i="16"/>
  <c r="CN287" i="16"/>
  <c r="CR287" i="16"/>
  <c r="CV287" i="16"/>
  <c r="AO287" i="16"/>
  <c r="AW287" i="16"/>
  <c r="BE287" i="16"/>
  <c r="BM287" i="16"/>
  <c r="BU287" i="16"/>
  <c r="CC287" i="16"/>
  <c r="CK287" i="16"/>
  <c r="CS287" i="16"/>
  <c r="AP287" i="16"/>
  <c r="AX287" i="16"/>
  <c r="BF287" i="16"/>
  <c r="BN287" i="16"/>
  <c r="BV287" i="16"/>
  <c r="CD287" i="16"/>
  <c r="CL287" i="16"/>
  <c r="CT287" i="16"/>
  <c r="AS287" i="16"/>
  <c r="BI287" i="16"/>
  <c r="BY287" i="16"/>
  <c r="CO287" i="16"/>
  <c r="AT287" i="16"/>
  <c r="BJ287" i="16"/>
  <c r="BZ287" i="16"/>
  <c r="CP287" i="16"/>
  <c r="BA287" i="16"/>
  <c r="CG287" i="16"/>
  <c r="BB287" i="16"/>
  <c r="CH287" i="16"/>
  <c r="CW287" i="16"/>
  <c r="L287" i="16"/>
  <c r="R287" i="16"/>
  <c r="Q287" i="16"/>
  <c r="BQ287" i="16"/>
  <c r="M287" i="16"/>
  <c r="N287" i="16"/>
  <c r="CX287" i="16"/>
  <c r="P287" i="16"/>
  <c r="J287" i="16"/>
  <c r="O287" i="16"/>
  <c r="H287" i="16"/>
  <c r="BR287" i="16"/>
  <c r="G287" i="16"/>
  <c r="K287" i="16"/>
  <c r="AQ275" i="16"/>
  <c r="AU275" i="16"/>
  <c r="AY275" i="16"/>
  <c r="BC275" i="16"/>
  <c r="BG275" i="16"/>
  <c r="BK275" i="16"/>
  <c r="BO275" i="16"/>
  <c r="BS275" i="16"/>
  <c r="BW275" i="16"/>
  <c r="CA275" i="16"/>
  <c r="CE275" i="16"/>
  <c r="CI275" i="16"/>
  <c r="CM275" i="16"/>
  <c r="CQ275" i="16"/>
  <c r="CU275" i="16"/>
  <c r="AN275" i="16"/>
  <c r="AR275" i="16"/>
  <c r="AV275" i="16"/>
  <c r="AZ275" i="16"/>
  <c r="BD275" i="16"/>
  <c r="BH275" i="16"/>
  <c r="BL275" i="16"/>
  <c r="BP275" i="16"/>
  <c r="BT275" i="16"/>
  <c r="BX275" i="16"/>
  <c r="CB275" i="16"/>
  <c r="CF275" i="16"/>
  <c r="CJ275" i="16"/>
  <c r="CN275" i="16"/>
  <c r="CR275" i="16"/>
  <c r="CV275" i="16"/>
  <c r="AS275" i="16"/>
  <c r="BA275" i="16"/>
  <c r="BI275" i="16"/>
  <c r="BQ275" i="16"/>
  <c r="BY275" i="16"/>
  <c r="CG275" i="16"/>
  <c r="CO275" i="16"/>
  <c r="CW275" i="16"/>
  <c r="AT275" i="16"/>
  <c r="BB275" i="16"/>
  <c r="BJ275" i="16"/>
  <c r="BR275" i="16"/>
  <c r="BZ275" i="16"/>
  <c r="CH275" i="16"/>
  <c r="CP275" i="16"/>
  <c r="CX275" i="16"/>
  <c r="AW275" i="16"/>
  <c r="BM275" i="16"/>
  <c r="CC275" i="16"/>
  <c r="CS275" i="16"/>
  <c r="AX275" i="16"/>
  <c r="BN275" i="16"/>
  <c r="CD275" i="16"/>
  <c r="CT275" i="16"/>
  <c r="AO275" i="16"/>
  <c r="BU275" i="16"/>
  <c r="AP275" i="16"/>
  <c r="BV275" i="16"/>
  <c r="CK275" i="16"/>
  <c r="O275" i="16"/>
  <c r="Q275" i="16"/>
  <c r="BE275" i="16"/>
  <c r="H275" i="16"/>
  <c r="N275" i="16"/>
  <c r="CL275" i="16"/>
  <c r="P275" i="16"/>
  <c r="J275" i="16"/>
  <c r="L275" i="16"/>
  <c r="R275" i="16"/>
  <c r="M275" i="16"/>
  <c r="BF275" i="16"/>
  <c r="G275" i="16"/>
  <c r="K275" i="16"/>
  <c r="AQ267" i="16"/>
  <c r="AU267" i="16"/>
  <c r="AY267" i="16"/>
  <c r="BC267" i="16"/>
  <c r="BG267" i="16"/>
  <c r="BK267" i="16"/>
  <c r="BO267" i="16"/>
  <c r="BS267" i="16"/>
  <c r="BW267" i="16"/>
  <c r="CA267" i="16"/>
  <c r="CE267" i="16"/>
  <c r="CI267" i="16"/>
  <c r="CM267" i="16"/>
  <c r="CQ267" i="16"/>
  <c r="CU267" i="16"/>
  <c r="AN267" i="16"/>
  <c r="AR267" i="16"/>
  <c r="AV267" i="16"/>
  <c r="AZ267" i="16"/>
  <c r="BD267" i="16"/>
  <c r="BH267" i="16"/>
  <c r="BL267" i="16"/>
  <c r="BP267" i="16"/>
  <c r="BT267" i="16"/>
  <c r="BX267" i="16"/>
  <c r="CB267" i="16"/>
  <c r="CF267" i="16"/>
  <c r="CJ267" i="16"/>
  <c r="CN267" i="16"/>
  <c r="CR267" i="16"/>
  <c r="CV267" i="16"/>
  <c r="AS267" i="16"/>
  <c r="BA267" i="16"/>
  <c r="BI267" i="16"/>
  <c r="BQ267" i="16"/>
  <c r="BY267" i="16"/>
  <c r="CG267" i="16"/>
  <c r="CO267" i="16"/>
  <c r="CW267" i="16"/>
  <c r="AT267" i="16"/>
  <c r="BB267" i="16"/>
  <c r="BJ267" i="16"/>
  <c r="BR267" i="16"/>
  <c r="BZ267" i="16"/>
  <c r="CH267" i="16"/>
  <c r="CP267" i="16"/>
  <c r="CX267" i="16"/>
  <c r="AO267" i="16"/>
  <c r="BE267" i="16"/>
  <c r="BU267" i="16"/>
  <c r="CK267" i="16"/>
  <c r="AP267" i="16"/>
  <c r="BF267" i="16"/>
  <c r="BV267" i="16"/>
  <c r="CL267" i="16"/>
  <c r="BM267" i="16"/>
  <c r="CS267" i="16"/>
  <c r="BN267" i="16"/>
  <c r="CT267" i="16"/>
  <c r="CC267" i="16"/>
  <c r="O267" i="16"/>
  <c r="Q267" i="16"/>
  <c r="L267" i="16"/>
  <c r="R267" i="16"/>
  <c r="H267" i="16"/>
  <c r="AX267" i="16"/>
  <c r="K267" i="16"/>
  <c r="CD267" i="16"/>
  <c r="P267" i="16"/>
  <c r="J267" i="16"/>
  <c r="AW267" i="16"/>
  <c r="M267" i="16"/>
  <c r="N267" i="16"/>
  <c r="G267" i="16"/>
  <c r="AQ255" i="16"/>
  <c r="AU255" i="16"/>
  <c r="AY255" i="16"/>
  <c r="BC255" i="16"/>
  <c r="BG255" i="16"/>
  <c r="BK255" i="16"/>
  <c r="BO255" i="16"/>
  <c r="BS255" i="16"/>
  <c r="BW255" i="16"/>
  <c r="CA255" i="16"/>
  <c r="CE255" i="16"/>
  <c r="CI255" i="16"/>
  <c r="CM255" i="16"/>
  <c r="CQ255" i="16"/>
  <c r="CU255" i="16"/>
  <c r="AN255" i="16"/>
  <c r="AR255" i="16"/>
  <c r="AV255" i="16"/>
  <c r="AZ255" i="16"/>
  <c r="BD255" i="16"/>
  <c r="BH255" i="16"/>
  <c r="BL255" i="16"/>
  <c r="BP255" i="16"/>
  <c r="BT255" i="16"/>
  <c r="BX255" i="16"/>
  <c r="CB255" i="16"/>
  <c r="CF255" i="16"/>
  <c r="CJ255" i="16"/>
  <c r="CN255" i="16"/>
  <c r="CR255" i="16"/>
  <c r="CV255" i="16"/>
  <c r="AO255" i="16"/>
  <c r="AW255" i="16"/>
  <c r="BE255" i="16"/>
  <c r="BM255" i="16"/>
  <c r="BU255" i="16"/>
  <c r="CC255" i="16"/>
  <c r="CK255" i="16"/>
  <c r="CS255" i="16"/>
  <c r="AP255" i="16"/>
  <c r="AX255" i="16"/>
  <c r="BF255" i="16"/>
  <c r="BN255" i="16"/>
  <c r="BV255" i="16"/>
  <c r="CD255" i="16"/>
  <c r="CL255" i="16"/>
  <c r="CT255" i="16"/>
  <c r="AS255" i="16"/>
  <c r="BI255" i="16"/>
  <c r="BY255" i="16"/>
  <c r="CO255" i="16"/>
  <c r="AT255" i="16"/>
  <c r="BJ255" i="16"/>
  <c r="BZ255" i="16"/>
  <c r="CP255" i="16"/>
  <c r="BA255" i="16"/>
  <c r="CG255" i="16"/>
  <c r="BB255" i="16"/>
  <c r="CH255" i="16"/>
  <c r="BQ255" i="16"/>
  <c r="L255" i="16"/>
  <c r="R255" i="16"/>
  <c r="Q255" i="16"/>
  <c r="CW255" i="16"/>
  <c r="M255" i="16"/>
  <c r="CX255" i="16"/>
  <c r="K255" i="16"/>
  <c r="G255" i="16"/>
  <c r="BR255" i="16"/>
  <c r="P255" i="16"/>
  <c r="J255" i="16"/>
  <c r="O255" i="16"/>
  <c r="H255" i="16"/>
  <c r="N255" i="16"/>
  <c r="AQ247" i="16"/>
  <c r="AU247" i="16"/>
  <c r="AY247" i="16"/>
  <c r="BC247" i="16"/>
  <c r="BG247" i="16"/>
  <c r="BK247" i="16"/>
  <c r="BO247" i="16"/>
  <c r="BS247" i="16"/>
  <c r="BW247" i="16"/>
  <c r="CA247" i="16"/>
  <c r="CE247" i="16"/>
  <c r="CI247" i="16"/>
  <c r="CM247" i="16"/>
  <c r="CQ247" i="16"/>
  <c r="CU247" i="16"/>
  <c r="AN247" i="16"/>
  <c r="AR247" i="16"/>
  <c r="AV247" i="16"/>
  <c r="AZ247" i="16"/>
  <c r="BD247" i="16"/>
  <c r="BH247" i="16"/>
  <c r="BL247" i="16"/>
  <c r="BP247" i="16"/>
  <c r="BT247" i="16"/>
  <c r="BX247" i="16"/>
  <c r="CB247" i="16"/>
  <c r="CF247" i="16"/>
  <c r="CJ247" i="16"/>
  <c r="CN247" i="16"/>
  <c r="CR247" i="16"/>
  <c r="CV247" i="16"/>
  <c r="AO247" i="16"/>
  <c r="AW247" i="16"/>
  <c r="BE247" i="16"/>
  <c r="BM247" i="16"/>
  <c r="BU247" i="16"/>
  <c r="CC247" i="16"/>
  <c r="CK247" i="16"/>
  <c r="CS247" i="16"/>
  <c r="AP247" i="16"/>
  <c r="AX247" i="16"/>
  <c r="BF247" i="16"/>
  <c r="BN247" i="16"/>
  <c r="BV247" i="16"/>
  <c r="CD247" i="16"/>
  <c r="CL247" i="16"/>
  <c r="CT247" i="16"/>
  <c r="BA247" i="16"/>
  <c r="BQ247" i="16"/>
  <c r="CG247" i="16"/>
  <c r="CW247" i="16"/>
  <c r="BB247" i="16"/>
  <c r="BR247" i="16"/>
  <c r="CH247" i="16"/>
  <c r="CX247" i="16"/>
  <c r="AS247" i="16"/>
  <c r="BY247" i="16"/>
  <c r="N247" i="16"/>
  <c r="AT247" i="16"/>
  <c r="BZ247" i="16"/>
  <c r="BJ247" i="16"/>
  <c r="L247" i="16"/>
  <c r="R247" i="16"/>
  <c r="Q247" i="16"/>
  <c r="O247" i="16"/>
  <c r="M247" i="16"/>
  <c r="BI247" i="16"/>
  <c r="P247" i="16"/>
  <c r="J247" i="16"/>
  <c r="CO247" i="16"/>
  <c r="H247" i="16"/>
  <c r="CP247" i="16"/>
  <c r="G247" i="16"/>
  <c r="K247" i="16"/>
  <c r="AQ239" i="16"/>
  <c r="AU239" i="16"/>
  <c r="AY239" i="16"/>
  <c r="BC239" i="16"/>
  <c r="BG239" i="16"/>
  <c r="BK239" i="16"/>
  <c r="BO239" i="16"/>
  <c r="BS239" i="16"/>
  <c r="BW239" i="16"/>
  <c r="CA239" i="16"/>
  <c r="CE239" i="16"/>
  <c r="CI239" i="16"/>
  <c r="CM239" i="16"/>
  <c r="CQ239" i="16"/>
  <c r="CU239" i="16"/>
  <c r="AN239" i="16"/>
  <c r="AR239" i="16"/>
  <c r="AV239" i="16"/>
  <c r="AZ239" i="16"/>
  <c r="BD239" i="16"/>
  <c r="BH239" i="16"/>
  <c r="BL239" i="16"/>
  <c r="BP239" i="16"/>
  <c r="BT239" i="16"/>
  <c r="BX239" i="16"/>
  <c r="CB239" i="16"/>
  <c r="CF239" i="16"/>
  <c r="CJ239" i="16"/>
  <c r="CN239" i="16"/>
  <c r="CR239" i="16"/>
  <c r="CV239" i="16"/>
  <c r="AO239" i="16"/>
  <c r="AW239" i="16"/>
  <c r="BE239" i="16"/>
  <c r="BM239" i="16"/>
  <c r="BU239" i="16"/>
  <c r="CC239" i="16"/>
  <c r="CK239" i="16"/>
  <c r="CS239" i="16"/>
  <c r="AP239" i="16"/>
  <c r="AX239" i="16"/>
  <c r="BF239" i="16"/>
  <c r="BN239" i="16"/>
  <c r="BV239" i="16"/>
  <c r="CD239" i="16"/>
  <c r="CL239" i="16"/>
  <c r="CT239" i="16"/>
  <c r="AS239" i="16"/>
  <c r="BI239" i="16"/>
  <c r="BY239" i="16"/>
  <c r="CO239" i="16"/>
  <c r="AT239" i="16"/>
  <c r="BJ239" i="16"/>
  <c r="BZ239" i="16"/>
  <c r="CP239" i="16"/>
  <c r="BQ239" i="16"/>
  <c r="CW239" i="16"/>
  <c r="N239" i="16"/>
  <c r="BR239" i="16"/>
  <c r="CX239" i="16"/>
  <c r="BB239" i="16"/>
  <c r="L239" i="16"/>
  <c r="R239" i="16"/>
  <c r="Q239" i="16"/>
  <c r="M239" i="16"/>
  <c r="BA239" i="16"/>
  <c r="P239" i="16"/>
  <c r="J239" i="16"/>
  <c r="CG239" i="16"/>
  <c r="O239" i="16"/>
  <c r="H239" i="16"/>
  <c r="CH239" i="16"/>
  <c r="K239" i="16"/>
  <c r="G239" i="16"/>
  <c r="AQ227" i="16"/>
  <c r="AU227" i="16"/>
  <c r="AY227" i="16"/>
  <c r="BC227" i="16"/>
  <c r="BG227" i="16"/>
  <c r="BK227" i="16"/>
  <c r="BO227" i="16"/>
  <c r="BS227" i="16"/>
  <c r="BW227" i="16"/>
  <c r="CA227" i="16"/>
  <c r="CE227" i="16"/>
  <c r="CI227" i="16"/>
  <c r="CM227" i="16"/>
  <c r="CQ227" i="16"/>
  <c r="CU227" i="16"/>
  <c r="AN227" i="16"/>
  <c r="AR227" i="16"/>
  <c r="AV227" i="16"/>
  <c r="AZ227" i="16"/>
  <c r="BD227" i="16"/>
  <c r="BH227" i="16"/>
  <c r="BL227" i="16"/>
  <c r="BP227" i="16"/>
  <c r="BT227" i="16"/>
  <c r="BX227" i="16"/>
  <c r="CB227" i="16"/>
  <c r="CF227" i="16"/>
  <c r="CJ227" i="16"/>
  <c r="CN227" i="16"/>
  <c r="CR227" i="16"/>
  <c r="CV227" i="16"/>
  <c r="AS227" i="16"/>
  <c r="BA227" i="16"/>
  <c r="BI227" i="16"/>
  <c r="BQ227" i="16"/>
  <c r="BY227" i="16"/>
  <c r="CG227" i="16"/>
  <c r="CO227" i="16"/>
  <c r="CW227" i="16"/>
  <c r="AT227" i="16"/>
  <c r="BB227" i="16"/>
  <c r="BJ227" i="16"/>
  <c r="BR227" i="16"/>
  <c r="BZ227" i="16"/>
  <c r="CH227" i="16"/>
  <c r="CP227" i="16"/>
  <c r="CX227" i="16"/>
  <c r="AW227" i="16"/>
  <c r="BM227" i="16"/>
  <c r="CC227" i="16"/>
  <c r="CS227" i="16"/>
  <c r="AX227" i="16"/>
  <c r="BN227" i="16"/>
  <c r="CD227" i="16"/>
  <c r="CT227" i="16"/>
  <c r="BE227" i="16"/>
  <c r="CK227" i="16"/>
  <c r="N227" i="16"/>
  <c r="BF227" i="16"/>
  <c r="CL227" i="16"/>
  <c r="BU227" i="16"/>
  <c r="AP227" i="16"/>
  <c r="O227" i="16"/>
  <c r="Q227" i="16"/>
  <c r="L227" i="16"/>
  <c r="M227" i="16"/>
  <c r="H227" i="16"/>
  <c r="G227" i="16"/>
  <c r="AO227" i="16"/>
  <c r="P227" i="16"/>
  <c r="J227" i="16"/>
  <c r="BV227" i="16"/>
  <c r="R227" i="16"/>
  <c r="K227" i="16"/>
  <c r="AQ219" i="16"/>
  <c r="AU219" i="16"/>
  <c r="AY219" i="16"/>
  <c r="BC219" i="16"/>
  <c r="BG219" i="16"/>
  <c r="BK219" i="16"/>
  <c r="BO219" i="16"/>
  <c r="BS219" i="16"/>
  <c r="BW219" i="16"/>
  <c r="CA219" i="16"/>
  <c r="CE219" i="16"/>
  <c r="CI219" i="16"/>
  <c r="CM219" i="16"/>
  <c r="CQ219" i="16"/>
  <c r="CU219" i="16"/>
  <c r="AN219" i="16"/>
  <c r="AR219" i="16"/>
  <c r="AV219" i="16"/>
  <c r="AZ219" i="16"/>
  <c r="BD219" i="16"/>
  <c r="BH219" i="16"/>
  <c r="BL219" i="16"/>
  <c r="BP219" i="16"/>
  <c r="BT219" i="16"/>
  <c r="BX219" i="16"/>
  <c r="CB219" i="16"/>
  <c r="CF219" i="16"/>
  <c r="CJ219" i="16"/>
  <c r="CN219" i="16"/>
  <c r="CR219" i="16"/>
  <c r="CV219" i="16"/>
  <c r="AS219" i="16"/>
  <c r="BA219" i="16"/>
  <c r="BI219" i="16"/>
  <c r="BQ219" i="16"/>
  <c r="BY219" i="16"/>
  <c r="CG219" i="16"/>
  <c r="CO219" i="16"/>
  <c r="CW219" i="16"/>
  <c r="AT219" i="16"/>
  <c r="BB219" i="16"/>
  <c r="BJ219" i="16"/>
  <c r="BR219" i="16"/>
  <c r="BZ219" i="16"/>
  <c r="CH219" i="16"/>
  <c r="CP219" i="16"/>
  <c r="CX219" i="16"/>
  <c r="AO219" i="16"/>
  <c r="BE219" i="16"/>
  <c r="BU219" i="16"/>
  <c r="CK219" i="16"/>
  <c r="AP219" i="16"/>
  <c r="BF219" i="16"/>
  <c r="BV219" i="16"/>
  <c r="CL219" i="16"/>
  <c r="AW219" i="16"/>
  <c r="CC219" i="16"/>
  <c r="N219" i="16"/>
  <c r="AX219" i="16"/>
  <c r="CD219" i="16"/>
  <c r="BM219" i="16"/>
  <c r="CT219" i="16"/>
  <c r="O219" i="16"/>
  <c r="Q219" i="16"/>
  <c r="BN219" i="16"/>
  <c r="R219" i="16"/>
  <c r="M219" i="16"/>
  <c r="H219" i="16"/>
  <c r="P219" i="16"/>
  <c r="J219" i="16"/>
  <c r="L219" i="16"/>
  <c r="CS219" i="16"/>
  <c r="G219" i="16"/>
  <c r="K219" i="16"/>
  <c r="AQ207" i="16"/>
  <c r="AU207" i="16"/>
  <c r="AY207" i="16"/>
  <c r="BC207" i="16"/>
  <c r="BG207" i="16"/>
  <c r="BK207" i="16"/>
  <c r="BO207" i="16"/>
  <c r="BS207" i="16"/>
  <c r="BW207" i="16"/>
  <c r="CA207" i="16"/>
  <c r="CE207" i="16"/>
  <c r="CI207" i="16"/>
  <c r="CM207" i="16"/>
  <c r="CQ207" i="16"/>
  <c r="CU207" i="16"/>
  <c r="AN207" i="16"/>
  <c r="AR207" i="16"/>
  <c r="AV207" i="16"/>
  <c r="AZ207" i="16"/>
  <c r="BD207" i="16"/>
  <c r="BH207" i="16"/>
  <c r="BL207" i="16"/>
  <c r="BP207" i="16"/>
  <c r="BT207" i="16"/>
  <c r="BX207" i="16"/>
  <c r="CB207" i="16"/>
  <c r="CF207" i="16"/>
  <c r="CJ207" i="16"/>
  <c r="CN207" i="16"/>
  <c r="CR207" i="16"/>
  <c r="CV207" i="16"/>
  <c r="AO207" i="16"/>
  <c r="AW207" i="16"/>
  <c r="BE207" i="16"/>
  <c r="BM207" i="16"/>
  <c r="BU207" i="16"/>
  <c r="CC207" i="16"/>
  <c r="CK207" i="16"/>
  <c r="CS207" i="16"/>
  <c r="AP207" i="16"/>
  <c r="AX207" i="16"/>
  <c r="BF207" i="16"/>
  <c r="BN207" i="16"/>
  <c r="BV207" i="16"/>
  <c r="CD207" i="16"/>
  <c r="CL207" i="16"/>
  <c r="CT207" i="16"/>
  <c r="AS207" i="16"/>
  <c r="BI207" i="16"/>
  <c r="BY207" i="16"/>
  <c r="CO207" i="16"/>
  <c r="AT207" i="16"/>
  <c r="BJ207" i="16"/>
  <c r="BZ207" i="16"/>
  <c r="CP207" i="16"/>
  <c r="BQ207" i="16"/>
  <c r="CW207" i="16"/>
  <c r="N207" i="16"/>
  <c r="BR207" i="16"/>
  <c r="CX207" i="16"/>
  <c r="BA207" i="16"/>
  <c r="CH207" i="16"/>
  <c r="L207" i="16"/>
  <c r="R207" i="16"/>
  <c r="Q207" i="16"/>
  <c r="BB207" i="16"/>
  <c r="P207" i="16"/>
  <c r="J207" i="16"/>
  <c r="O207" i="16"/>
  <c r="M207" i="16"/>
  <c r="H207" i="16"/>
  <c r="CG207" i="16"/>
  <c r="K207" i="16"/>
  <c r="G207" i="16"/>
  <c r="AN195" i="16"/>
  <c r="AR195" i="16"/>
  <c r="AV195" i="16"/>
  <c r="AZ195" i="16"/>
  <c r="BD195" i="16"/>
  <c r="BH195" i="16"/>
  <c r="BL195" i="16"/>
  <c r="BP195" i="16"/>
  <c r="BT195" i="16"/>
  <c r="BX195" i="16"/>
  <c r="CB195" i="16"/>
  <c r="CF195" i="16"/>
  <c r="CJ195" i="16"/>
  <c r="CN195" i="16"/>
  <c r="CR195" i="16"/>
  <c r="CV195" i="16"/>
  <c r="AO195" i="16"/>
  <c r="AS195" i="16"/>
  <c r="AW195" i="16"/>
  <c r="BA195" i="16"/>
  <c r="BE195" i="16"/>
  <c r="BI195" i="16"/>
  <c r="BM195" i="16"/>
  <c r="BQ195" i="16"/>
  <c r="BU195" i="16"/>
  <c r="BY195" i="16"/>
  <c r="CC195" i="16"/>
  <c r="CG195" i="16"/>
  <c r="CK195" i="16"/>
  <c r="CO195" i="16"/>
  <c r="CS195" i="16"/>
  <c r="CW195" i="16"/>
  <c r="AP195" i="16"/>
  <c r="AX195" i="16"/>
  <c r="BF195" i="16"/>
  <c r="BN195" i="16"/>
  <c r="BV195" i="16"/>
  <c r="CD195" i="16"/>
  <c r="CL195" i="16"/>
  <c r="CT195" i="16"/>
  <c r="AQ195" i="16"/>
  <c r="AY195" i="16"/>
  <c r="BG195" i="16"/>
  <c r="BO195" i="16"/>
  <c r="BW195" i="16"/>
  <c r="CE195" i="16"/>
  <c r="CM195" i="16"/>
  <c r="CU195" i="16"/>
  <c r="BB195" i="16"/>
  <c r="BR195" i="16"/>
  <c r="CH195" i="16"/>
  <c r="CX195" i="16"/>
  <c r="BC195" i="16"/>
  <c r="BS195" i="16"/>
  <c r="CI195" i="16"/>
  <c r="BJ195" i="16"/>
  <c r="CP195" i="16"/>
  <c r="BK195" i="16"/>
  <c r="CQ195" i="16"/>
  <c r="AT195" i="16"/>
  <c r="N195" i="16"/>
  <c r="AU195" i="16"/>
  <c r="BZ195" i="16"/>
  <c r="CA195" i="16"/>
  <c r="O195" i="16"/>
  <c r="Q195" i="16"/>
  <c r="L195" i="16"/>
  <c r="M195" i="16"/>
  <c r="H195" i="16"/>
  <c r="G195" i="16"/>
  <c r="P195" i="16"/>
  <c r="J195" i="16"/>
  <c r="R195" i="16"/>
  <c r="K195" i="16"/>
  <c r="AN183" i="16"/>
  <c r="AR183" i="16"/>
  <c r="AV183" i="16"/>
  <c r="AZ183" i="16"/>
  <c r="BD183" i="16"/>
  <c r="BH183" i="16"/>
  <c r="BL183" i="16"/>
  <c r="BP183" i="16"/>
  <c r="BT183" i="16"/>
  <c r="BX183" i="16"/>
  <c r="CB183" i="16"/>
  <c r="CF183" i="16"/>
  <c r="CJ183" i="16"/>
  <c r="CN183" i="16"/>
  <c r="CR183" i="16"/>
  <c r="CV183" i="16"/>
  <c r="AO183" i="16"/>
  <c r="AS183" i="16"/>
  <c r="AW183" i="16"/>
  <c r="BA183" i="16"/>
  <c r="BE183" i="16"/>
  <c r="BI183" i="16"/>
  <c r="BM183" i="16"/>
  <c r="BQ183" i="16"/>
  <c r="BU183" i="16"/>
  <c r="BY183" i="16"/>
  <c r="CC183" i="16"/>
  <c r="CG183" i="16"/>
  <c r="CK183" i="16"/>
  <c r="CO183" i="16"/>
  <c r="CS183" i="16"/>
  <c r="CW183" i="16"/>
  <c r="AT183" i="16"/>
  <c r="BB183" i="16"/>
  <c r="BJ183" i="16"/>
  <c r="BR183" i="16"/>
  <c r="BZ183" i="16"/>
  <c r="CH183" i="16"/>
  <c r="CP183" i="16"/>
  <c r="CX183" i="16"/>
  <c r="AU183" i="16"/>
  <c r="BC183" i="16"/>
  <c r="BK183" i="16"/>
  <c r="BS183" i="16"/>
  <c r="CA183" i="16"/>
  <c r="CI183" i="16"/>
  <c r="CQ183" i="16"/>
  <c r="AP183" i="16"/>
  <c r="BF183" i="16"/>
  <c r="BV183" i="16"/>
  <c r="CL183" i="16"/>
  <c r="AQ183" i="16"/>
  <c r="BG183" i="16"/>
  <c r="BW183" i="16"/>
  <c r="CM183" i="16"/>
  <c r="AX183" i="16"/>
  <c r="CD183" i="16"/>
  <c r="AY183" i="16"/>
  <c r="CE183" i="16"/>
  <c r="CT183" i="16"/>
  <c r="N183" i="16"/>
  <c r="CU183" i="16"/>
  <c r="BN183" i="16"/>
  <c r="BO183" i="16"/>
  <c r="L183" i="16"/>
  <c r="R183" i="16"/>
  <c r="Q183" i="16"/>
  <c r="M183" i="16"/>
  <c r="H183" i="16"/>
  <c r="P183" i="16"/>
  <c r="J183" i="16"/>
  <c r="O183" i="16"/>
  <c r="K183" i="16"/>
  <c r="G183" i="16"/>
  <c r="AN179" i="16"/>
  <c r="AR179" i="16"/>
  <c r="AV179" i="16"/>
  <c r="AZ179" i="16"/>
  <c r="BD179" i="16"/>
  <c r="BH179" i="16"/>
  <c r="BL179" i="16"/>
  <c r="BP179" i="16"/>
  <c r="BT179" i="16"/>
  <c r="BX179" i="16"/>
  <c r="CB179" i="16"/>
  <c r="CF179" i="16"/>
  <c r="CJ179" i="16"/>
  <c r="CN179" i="16"/>
  <c r="CR179" i="16"/>
  <c r="CV179" i="16"/>
  <c r="AO179" i="16"/>
  <c r="AS179" i="16"/>
  <c r="AW179" i="16"/>
  <c r="BA179" i="16"/>
  <c r="BE179" i="16"/>
  <c r="BI179" i="16"/>
  <c r="BM179" i="16"/>
  <c r="BQ179" i="16"/>
  <c r="BU179" i="16"/>
  <c r="BY179" i="16"/>
  <c r="CC179" i="16"/>
  <c r="CG179" i="16"/>
  <c r="CK179" i="16"/>
  <c r="CO179" i="16"/>
  <c r="CS179" i="16"/>
  <c r="CW179" i="16"/>
  <c r="AP179" i="16"/>
  <c r="AX179" i="16"/>
  <c r="BF179" i="16"/>
  <c r="BN179" i="16"/>
  <c r="BV179" i="16"/>
  <c r="CD179" i="16"/>
  <c r="CL179" i="16"/>
  <c r="CT179" i="16"/>
  <c r="AQ179" i="16"/>
  <c r="AY179" i="16"/>
  <c r="BG179" i="16"/>
  <c r="BO179" i="16"/>
  <c r="BW179" i="16"/>
  <c r="CE179" i="16"/>
  <c r="CM179" i="16"/>
  <c r="CU179" i="16"/>
  <c r="BB179" i="16"/>
  <c r="BR179" i="16"/>
  <c r="CH179" i="16"/>
  <c r="CX179" i="16"/>
  <c r="BC179" i="16"/>
  <c r="BS179" i="16"/>
  <c r="CI179" i="16"/>
  <c r="AT179" i="16"/>
  <c r="BZ179" i="16"/>
  <c r="AU179" i="16"/>
  <c r="CA179" i="16"/>
  <c r="CP179" i="16"/>
  <c r="N179" i="16"/>
  <c r="CQ179" i="16"/>
  <c r="BJ179" i="16"/>
  <c r="BK179" i="16"/>
  <c r="O179" i="16"/>
  <c r="Q179" i="16"/>
  <c r="L179" i="16"/>
  <c r="M179" i="16"/>
  <c r="G179" i="16"/>
  <c r="P179" i="16"/>
  <c r="J179" i="16"/>
  <c r="R179" i="16"/>
  <c r="H179" i="16"/>
  <c r="K179" i="16"/>
  <c r="AN167" i="16"/>
  <c r="AR167" i="16"/>
  <c r="AV167" i="16"/>
  <c r="AZ167" i="16"/>
  <c r="BD167" i="16"/>
  <c r="BH167" i="16"/>
  <c r="BL167" i="16"/>
  <c r="BP167" i="16"/>
  <c r="BT167" i="16"/>
  <c r="BX167" i="16"/>
  <c r="CB167" i="16"/>
  <c r="CF167" i="16"/>
  <c r="CJ167" i="16"/>
  <c r="CN167" i="16"/>
  <c r="CR167" i="16"/>
  <c r="CV167" i="16"/>
  <c r="AO167" i="16"/>
  <c r="AS167" i="16"/>
  <c r="AW167" i="16"/>
  <c r="BA167" i="16"/>
  <c r="BE167" i="16"/>
  <c r="BI167" i="16"/>
  <c r="BM167" i="16"/>
  <c r="BQ167" i="16"/>
  <c r="BU167" i="16"/>
  <c r="BY167" i="16"/>
  <c r="CC167" i="16"/>
  <c r="CG167" i="16"/>
  <c r="CK167" i="16"/>
  <c r="CO167" i="16"/>
  <c r="CS167" i="16"/>
  <c r="CW167" i="16"/>
  <c r="AT167" i="16"/>
  <c r="BB167" i="16"/>
  <c r="BJ167" i="16"/>
  <c r="BR167" i="16"/>
  <c r="BZ167" i="16"/>
  <c r="CH167" i="16"/>
  <c r="CP167" i="16"/>
  <c r="CX167" i="16"/>
  <c r="AU167" i="16"/>
  <c r="BC167" i="16"/>
  <c r="BK167" i="16"/>
  <c r="BS167" i="16"/>
  <c r="CA167" i="16"/>
  <c r="CI167" i="16"/>
  <c r="CQ167" i="16"/>
  <c r="AP167" i="16"/>
  <c r="BF167" i="16"/>
  <c r="BV167" i="16"/>
  <c r="CL167" i="16"/>
  <c r="AQ167" i="16"/>
  <c r="BG167" i="16"/>
  <c r="BW167" i="16"/>
  <c r="CM167" i="16"/>
  <c r="BN167" i="16"/>
  <c r="CT167" i="16"/>
  <c r="BO167" i="16"/>
  <c r="CU167" i="16"/>
  <c r="CD167" i="16"/>
  <c r="N167" i="16"/>
  <c r="CE167" i="16"/>
  <c r="AX167" i="16"/>
  <c r="AY167" i="16"/>
  <c r="L167" i="16"/>
  <c r="R167" i="16"/>
  <c r="Q167" i="16"/>
  <c r="M167" i="16"/>
  <c r="H167" i="16"/>
  <c r="G167" i="16"/>
  <c r="P167" i="16"/>
  <c r="J167" i="16"/>
  <c r="O167" i="16"/>
  <c r="K167" i="16"/>
  <c r="AP155" i="16"/>
  <c r="AT155" i="16"/>
  <c r="AX155" i="16"/>
  <c r="BB155" i="16"/>
  <c r="BF155" i="16"/>
  <c r="BJ155" i="16"/>
  <c r="BN155" i="16"/>
  <c r="BR155" i="16"/>
  <c r="BV155" i="16"/>
  <c r="BZ155" i="16"/>
  <c r="CD155" i="16"/>
  <c r="CH155" i="16"/>
  <c r="CL155" i="16"/>
  <c r="CP155" i="16"/>
  <c r="CT155" i="16"/>
  <c r="CX155" i="16"/>
  <c r="AQ155" i="16"/>
  <c r="AU155" i="16"/>
  <c r="AY155" i="16"/>
  <c r="BC155" i="16"/>
  <c r="BG155" i="16"/>
  <c r="BK155" i="16"/>
  <c r="BO155" i="16"/>
  <c r="BS155" i="16"/>
  <c r="BW155" i="16"/>
  <c r="CA155" i="16"/>
  <c r="CE155" i="16"/>
  <c r="CI155" i="16"/>
  <c r="CM155" i="16"/>
  <c r="CQ155" i="16"/>
  <c r="CU155" i="16"/>
  <c r="AN155" i="16"/>
  <c r="AV155" i="16"/>
  <c r="BD155" i="16"/>
  <c r="BL155" i="16"/>
  <c r="BT155" i="16"/>
  <c r="CB155" i="16"/>
  <c r="CJ155" i="16"/>
  <c r="CR155" i="16"/>
  <c r="AO155" i="16"/>
  <c r="AW155" i="16"/>
  <c r="BE155" i="16"/>
  <c r="BM155" i="16"/>
  <c r="BU155" i="16"/>
  <c r="CC155" i="16"/>
  <c r="CK155" i="16"/>
  <c r="CS155" i="16"/>
  <c r="AZ155" i="16"/>
  <c r="BP155" i="16"/>
  <c r="CF155" i="16"/>
  <c r="CV155" i="16"/>
  <c r="BA155" i="16"/>
  <c r="BQ155" i="16"/>
  <c r="CG155" i="16"/>
  <c r="CW155" i="16"/>
  <c r="AR155" i="16"/>
  <c r="BX155" i="16"/>
  <c r="AS155" i="16"/>
  <c r="BY155" i="16"/>
  <c r="CN155" i="16"/>
  <c r="CO155" i="16"/>
  <c r="N155" i="16"/>
  <c r="BI155" i="16"/>
  <c r="O155" i="16"/>
  <c r="Q155" i="16"/>
  <c r="BH155" i="16"/>
  <c r="P155" i="16"/>
  <c r="J155" i="16"/>
  <c r="L155" i="16"/>
  <c r="R155" i="16"/>
  <c r="M155" i="16"/>
  <c r="H155" i="16"/>
  <c r="K155" i="16"/>
  <c r="G155" i="16"/>
  <c r="AP151" i="16"/>
  <c r="AT151" i="16"/>
  <c r="AX151" i="16"/>
  <c r="BB151" i="16"/>
  <c r="BF151" i="16"/>
  <c r="BJ151" i="16"/>
  <c r="BN151" i="16"/>
  <c r="BR151" i="16"/>
  <c r="BV151" i="16"/>
  <c r="BZ151" i="16"/>
  <c r="CD151" i="16"/>
  <c r="CH151" i="16"/>
  <c r="CL151" i="16"/>
  <c r="CP151" i="16"/>
  <c r="CT151" i="16"/>
  <c r="CX151" i="16"/>
  <c r="AQ151" i="16"/>
  <c r="AU151" i="16"/>
  <c r="AY151" i="16"/>
  <c r="BC151" i="16"/>
  <c r="BG151" i="16"/>
  <c r="BK151" i="16"/>
  <c r="BO151" i="16"/>
  <c r="BS151" i="16"/>
  <c r="BW151" i="16"/>
  <c r="CA151" i="16"/>
  <c r="CE151" i="16"/>
  <c r="CI151" i="16"/>
  <c r="CM151" i="16"/>
  <c r="CQ151" i="16"/>
  <c r="CU151" i="16"/>
  <c r="AR151" i="16"/>
  <c r="AZ151" i="16"/>
  <c r="BH151" i="16"/>
  <c r="BP151" i="16"/>
  <c r="BX151" i="16"/>
  <c r="CF151" i="16"/>
  <c r="CN151" i="16"/>
  <c r="CV151" i="16"/>
  <c r="AS151" i="16"/>
  <c r="BA151" i="16"/>
  <c r="BI151" i="16"/>
  <c r="BQ151" i="16"/>
  <c r="BY151" i="16"/>
  <c r="CG151" i="16"/>
  <c r="CO151" i="16"/>
  <c r="CW151" i="16"/>
  <c r="AV151" i="16"/>
  <c r="BL151" i="16"/>
  <c r="CB151" i="16"/>
  <c r="CR151" i="16"/>
  <c r="AW151" i="16"/>
  <c r="BM151" i="16"/>
  <c r="CC151" i="16"/>
  <c r="CS151" i="16"/>
  <c r="AN151" i="16"/>
  <c r="BT151" i="16"/>
  <c r="AO151" i="16"/>
  <c r="BU151" i="16"/>
  <c r="CJ151" i="16"/>
  <c r="CK151" i="16"/>
  <c r="N151" i="16"/>
  <c r="BE151" i="16"/>
  <c r="L151" i="16"/>
  <c r="R151" i="16"/>
  <c r="Q151" i="16"/>
  <c r="M151" i="16"/>
  <c r="H151" i="16"/>
  <c r="K151" i="16"/>
  <c r="G151" i="16"/>
  <c r="BD151" i="16"/>
  <c r="P151" i="16"/>
  <c r="J151" i="16"/>
  <c r="O151" i="16"/>
  <c r="AP139" i="16"/>
  <c r="AT139" i="16"/>
  <c r="AX139" i="16"/>
  <c r="BB139" i="16"/>
  <c r="BF139" i="16"/>
  <c r="BJ139" i="16"/>
  <c r="BN139" i="16"/>
  <c r="BR139" i="16"/>
  <c r="BV139" i="16"/>
  <c r="BZ139" i="16"/>
  <c r="CD139" i="16"/>
  <c r="CH139" i="16"/>
  <c r="CL139" i="16"/>
  <c r="CP139" i="16"/>
  <c r="CT139" i="16"/>
  <c r="CX139" i="16"/>
  <c r="AQ139" i="16"/>
  <c r="AU139" i="16"/>
  <c r="AY139" i="16"/>
  <c r="BC139" i="16"/>
  <c r="BG139" i="16"/>
  <c r="BK139" i="16"/>
  <c r="BO139" i="16"/>
  <c r="BS139" i="16"/>
  <c r="BW139" i="16"/>
  <c r="CA139" i="16"/>
  <c r="CE139" i="16"/>
  <c r="CI139" i="16"/>
  <c r="CM139" i="16"/>
  <c r="CQ139" i="16"/>
  <c r="CU139" i="16"/>
  <c r="AN139" i="16"/>
  <c r="AV139" i="16"/>
  <c r="BD139" i="16"/>
  <c r="BL139" i="16"/>
  <c r="BT139" i="16"/>
  <c r="CB139" i="16"/>
  <c r="CJ139" i="16"/>
  <c r="CR139" i="16"/>
  <c r="AO139" i="16"/>
  <c r="AW139" i="16"/>
  <c r="BE139" i="16"/>
  <c r="BM139" i="16"/>
  <c r="BU139" i="16"/>
  <c r="CC139" i="16"/>
  <c r="CK139" i="16"/>
  <c r="CS139" i="16"/>
  <c r="AZ139" i="16"/>
  <c r="BP139" i="16"/>
  <c r="CF139" i="16"/>
  <c r="CV139" i="16"/>
  <c r="BA139" i="16"/>
  <c r="BQ139" i="16"/>
  <c r="CG139" i="16"/>
  <c r="CW139" i="16"/>
  <c r="BH139" i="16"/>
  <c r="CN139" i="16"/>
  <c r="BI139" i="16"/>
  <c r="CO139" i="16"/>
  <c r="BX139" i="16"/>
  <c r="BY139" i="16"/>
  <c r="N139" i="16"/>
  <c r="AS139" i="16"/>
  <c r="O139" i="16"/>
  <c r="Q139" i="16"/>
  <c r="M139" i="16"/>
  <c r="P139" i="16"/>
  <c r="J139" i="16"/>
  <c r="L139" i="16"/>
  <c r="R139" i="16"/>
  <c r="H139" i="16"/>
  <c r="AR139" i="16"/>
  <c r="K139" i="16"/>
  <c r="G139" i="16"/>
  <c r="AP135" i="16"/>
  <c r="AT135" i="16"/>
  <c r="AX135" i="16"/>
  <c r="BB135" i="16"/>
  <c r="BF135" i="16"/>
  <c r="BJ135" i="16"/>
  <c r="BN135" i="16"/>
  <c r="BR135" i="16"/>
  <c r="BV135" i="16"/>
  <c r="BZ135" i="16"/>
  <c r="CD135" i="16"/>
  <c r="CH135" i="16"/>
  <c r="CL135" i="16"/>
  <c r="CP135" i="16"/>
  <c r="CT135" i="16"/>
  <c r="CX135" i="16"/>
  <c r="AQ135" i="16"/>
  <c r="AU135" i="16"/>
  <c r="AY135" i="16"/>
  <c r="BC135" i="16"/>
  <c r="BG135" i="16"/>
  <c r="BK135" i="16"/>
  <c r="BO135" i="16"/>
  <c r="BS135" i="16"/>
  <c r="BW135" i="16"/>
  <c r="CA135" i="16"/>
  <c r="CE135" i="16"/>
  <c r="CI135" i="16"/>
  <c r="CM135" i="16"/>
  <c r="CQ135" i="16"/>
  <c r="CU135" i="16"/>
  <c r="AR135" i="16"/>
  <c r="AZ135" i="16"/>
  <c r="BH135" i="16"/>
  <c r="BP135" i="16"/>
  <c r="BX135" i="16"/>
  <c r="CF135" i="16"/>
  <c r="CN135" i="16"/>
  <c r="CV135" i="16"/>
  <c r="AS135" i="16"/>
  <c r="BA135" i="16"/>
  <c r="BI135" i="16"/>
  <c r="BQ135" i="16"/>
  <c r="BY135" i="16"/>
  <c r="CG135" i="16"/>
  <c r="CO135" i="16"/>
  <c r="CW135" i="16"/>
  <c r="AV135" i="16"/>
  <c r="BL135" i="16"/>
  <c r="CB135" i="16"/>
  <c r="CR135" i="16"/>
  <c r="AW135" i="16"/>
  <c r="BM135" i="16"/>
  <c r="CC135" i="16"/>
  <c r="CS135" i="16"/>
  <c r="BD135" i="16"/>
  <c r="CJ135" i="16"/>
  <c r="BE135" i="16"/>
  <c r="CK135" i="16"/>
  <c r="BT135" i="16"/>
  <c r="BU135" i="16"/>
  <c r="N135" i="16"/>
  <c r="AO135" i="16"/>
  <c r="L135" i="16"/>
  <c r="R135" i="16"/>
  <c r="Q135" i="16"/>
  <c r="H135" i="16"/>
  <c r="G135" i="16"/>
  <c r="AN135" i="16"/>
  <c r="P135" i="16"/>
  <c r="J135" i="16"/>
  <c r="O135" i="16"/>
  <c r="M135" i="16"/>
  <c r="K135" i="16"/>
  <c r="AP123" i="16"/>
  <c r="AT123" i="16"/>
  <c r="AX123" i="16"/>
  <c r="BB123" i="16"/>
  <c r="BF123" i="16"/>
  <c r="BJ123" i="16"/>
  <c r="BN123" i="16"/>
  <c r="BR123" i="16"/>
  <c r="BV123" i="16"/>
  <c r="BZ123" i="16"/>
  <c r="CD123" i="16"/>
  <c r="CH123" i="16"/>
  <c r="CL123" i="16"/>
  <c r="CP123" i="16"/>
  <c r="CT123" i="16"/>
  <c r="CX123" i="16"/>
  <c r="AQ123" i="16"/>
  <c r="AU123" i="16"/>
  <c r="AY123" i="16"/>
  <c r="BC123" i="16"/>
  <c r="BG123" i="16"/>
  <c r="BK123" i="16"/>
  <c r="BO123" i="16"/>
  <c r="BS123" i="16"/>
  <c r="BW123" i="16"/>
  <c r="CA123" i="16"/>
  <c r="CE123" i="16"/>
  <c r="CI123" i="16"/>
  <c r="CM123" i="16"/>
  <c r="CQ123" i="16"/>
  <c r="CU123" i="16"/>
  <c r="AN123" i="16"/>
  <c r="AV123" i="16"/>
  <c r="BD123" i="16"/>
  <c r="BL123" i="16"/>
  <c r="BT123" i="16"/>
  <c r="CB123" i="16"/>
  <c r="CJ123" i="16"/>
  <c r="CR123" i="16"/>
  <c r="AO123" i="16"/>
  <c r="AW123" i="16"/>
  <c r="BE123" i="16"/>
  <c r="BM123" i="16"/>
  <c r="BU123" i="16"/>
  <c r="CC123" i="16"/>
  <c r="CK123" i="16"/>
  <c r="CS123" i="16"/>
  <c r="AZ123" i="16"/>
  <c r="BP123" i="16"/>
  <c r="CF123" i="16"/>
  <c r="CV123" i="16"/>
  <c r="BA123" i="16"/>
  <c r="BQ123" i="16"/>
  <c r="CG123" i="16"/>
  <c r="CW123" i="16"/>
  <c r="AR123" i="16"/>
  <c r="BX123" i="16"/>
  <c r="AS123" i="16"/>
  <c r="BY123" i="16"/>
  <c r="BH123" i="16"/>
  <c r="BI123" i="16"/>
  <c r="CN123" i="16"/>
  <c r="N123" i="16"/>
  <c r="CO123" i="16"/>
  <c r="O123" i="16"/>
  <c r="Q123" i="16"/>
  <c r="M123" i="16"/>
  <c r="G123" i="16"/>
  <c r="P123" i="16"/>
  <c r="J123" i="16"/>
  <c r="L123" i="16"/>
  <c r="R123" i="16"/>
  <c r="H123" i="16"/>
  <c r="K123" i="16"/>
  <c r="AP111" i="16"/>
  <c r="AT111" i="16"/>
  <c r="AX111" i="16"/>
  <c r="BB111" i="16"/>
  <c r="BF111" i="16"/>
  <c r="BJ111" i="16"/>
  <c r="BN111" i="16"/>
  <c r="BR111" i="16"/>
  <c r="BV111" i="16"/>
  <c r="BZ111" i="16"/>
  <c r="CD111" i="16"/>
  <c r="CH111" i="16"/>
  <c r="CL111" i="16"/>
  <c r="CP111" i="16"/>
  <c r="CT111" i="16"/>
  <c r="CX111" i="16"/>
  <c r="AQ111" i="16"/>
  <c r="AU111" i="16"/>
  <c r="AY111" i="16"/>
  <c r="BC111" i="16"/>
  <c r="BG111" i="16"/>
  <c r="BK111" i="16"/>
  <c r="BO111" i="16"/>
  <c r="BS111" i="16"/>
  <c r="BW111" i="16"/>
  <c r="CA111" i="16"/>
  <c r="CE111" i="16"/>
  <c r="CI111" i="16"/>
  <c r="CM111" i="16"/>
  <c r="CQ111" i="16"/>
  <c r="CU111" i="16"/>
  <c r="AR111" i="16"/>
  <c r="AZ111" i="16"/>
  <c r="BH111" i="16"/>
  <c r="BP111" i="16"/>
  <c r="BX111" i="16"/>
  <c r="CF111" i="16"/>
  <c r="CN111" i="16"/>
  <c r="CV111" i="16"/>
  <c r="AS111" i="16"/>
  <c r="BA111" i="16"/>
  <c r="BI111" i="16"/>
  <c r="BQ111" i="16"/>
  <c r="BY111" i="16"/>
  <c r="CG111" i="16"/>
  <c r="CO111" i="16"/>
  <c r="CW111" i="16"/>
  <c r="AN111" i="16"/>
  <c r="BD111" i="16"/>
  <c r="BT111" i="16"/>
  <c r="CJ111" i="16"/>
  <c r="AO111" i="16"/>
  <c r="BE111" i="16"/>
  <c r="BU111" i="16"/>
  <c r="CK111" i="16"/>
  <c r="BL111" i="16"/>
  <c r="CR111" i="16"/>
  <c r="BM111" i="16"/>
  <c r="CS111" i="16"/>
  <c r="AV111" i="16"/>
  <c r="AW111" i="16"/>
  <c r="CB111" i="16"/>
  <c r="N111" i="16"/>
  <c r="CC111" i="16"/>
  <c r="L111" i="16"/>
  <c r="R111" i="16"/>
  <c r="Q111" i="16"/>
  <c r="O111" i="16"/>
  <c r="H111" i="16"/>
  <c r="P111" i="16"/>
  <c r="J111" i="16"/>
  <c r="M111" i="16"/>
  <c r="K111" i="16"/>
  <c r="G111" i="16"/>
  <c r="AP107" i="16"/>
  <c r="AT107" i="16"/>
  <c r="AX107" i="16"/>
  <c r="BB107" i="16"/>
  <c r="BF107" i="16"/>
  <c r="BJ107" i="16"/>
  <c r="BN107" i="16"/>
  <c r="BR107" i="16"/>
  <c r="BV107" i="16"/>
  <c r="BZ107" i="16"/>
  <c r="CD107" i="16"/>
  <c r="CH107" i="16"/>
  <c r="CL107" i="16"/>
  <c r="CP107" i="16"/>
  <c r="CT107" i="16"/>
  <c r="CX107" i="16"/>
  <c r="AQ107" i="16"/>
  <c r="AU107" i="16"/>
  <c r="AY107" i="16"/>
  <c r="BC107" i="16"/>
  <c r="BG107" i="16"/>
  <c r="BK107" i="16"/>
  <c r="BO107" i="16"/>
  <c r="BS107" i="16"/>
  <c r="BW107" i="16"/>
  <c r="CA107" i="16"/>
  <c r="CE107" i="16"/>
  <c r="CI107" i="16"/>
  <c r="CM107" i="16"/>
  <c r="CQ107" i="16"/>
  <c r="CU107" i="16"/>
  <c r="AN107" i="16"/>
  <c r="AV107" i="16"/>
  <c r="BD107" i="16"/>
  <c r="BL107" i="16"/>
  <c r="BT107" i="16"/>
  <c r="CB107" i="16"/>
  <c r="CJ107" i="16"/>
  <c r="CR107" i="16"/>
  <c r="AO107" i="16"/>
  <c r="AW107" i="16"/>
  <c r="BE107" i="16"/>
  <c r="BM107" i="16"/>
  <c r="BU107" i="16"/>
  <c r="CC107" i="16"/>
  <c r="CK107" i="16"/>
  <c r="CS107" i="16"/>
  <c r="AZ107" i="16"/>
  <c r="BP107" i="16"/>
  <c r="CF107" i="16"/>
  <c r="CV107" i="16"/>
  <c r="BA107" i="16"/>
  <c r="BQ107" i="16"/>
  <c r="CG107" i="16"/>
  <c r="CW107" i="16"/>
  <c r="BH107" i="16"/>
  <c r="CN107" i="16"/>
  <c r="BI107" i="16"/>
  <c r="CO107" i="16"/>
  <c r="AR107" i="16"/>
  <c r="AS107" i="16"/>
  <c r="BX107" i="16"/>
  <c r="N107" i="16"/>
  <c r="BY107" i="16"/>
  <c r="O107" i="16"/>
  <c r="Q107" i="16"/>
  <c r="L107" i="16"/>
  <c r="M107" i="16"/>
  <c r="G107" i="16"/>
  <c r="P107" i="16"/>
  <c r="J107" i="16"/>
  <c r="R107" i="16"/>
  <c r="H107" i="16"/>
  <c r="K107" i="16"/>
  <c r="AO95" i="16"/>
  <c r="AS95" i="16"/>
  <c r="AW95" i="16"/>
  <c r="BA95" i="16"/>
  <c r="BE95" i="16"/>
  <c r="BI95" i="16"/>
  <c r="BM95" i="16"/>
  <c r="BQ95" i="16"/>
  <c r="BU95" i="16"/>
  <c r="BY95" i="16"/>
  <c r="CC95" i="16"/>
  <c r="AP95" i="16"/>
  <c r="AT95" i="16"/>
  <c r="AX95" i="16"/>
  <c r="BB95" i="16"/>
  <c r="BF95" i="16"/>
  <c r="BJ95" i="16"/>
  <c r="BN95" i="16"/>
  <c r="BR95" i="16"/>
  <c r="BV95" i="16"/>
  <c r="BZ95" i="16"/>
  <c r="CD95" i="16"/>
  <c r="CH95" i="16"/>
  <c r="AU95" i="16"/>
  <c r="BC95" i="16"/>
  <c r="BK95" i="16"/>
  <c r="BS95" i="16"/>
  <c r="CA95" i="16"/>
  <c r="CG95" i="16"/>
  <c r="CL95" i="16"/>
  <c r="CP95" i="16"/>
  <c r="CT95" i="16"/>
  <c r="CX95" i="16"/>
  <c r="AN95" i="16"/>
  <c r="AV95" i="16"/>
  <c r="BD95" i="16"/>
  <c r="BL95" i="16"/>
  <c r="BT95" i="16"/>
  <c r="CB95" i="16"/>
  <c r="CI95" i="16"/>
  <c r="CM95" i="16"/>
  <c r="CQ95" i="16"/>
  <c r="CU95" i="16"/>
  <c r="AY95" i="16"/>
  <c r="BO95" i="16"/>
  <c r="CE95" i="16"/>
  <c r="CN95" i="16"/>
  <c r="CV95" i="16"/>
  <c r="AZ95" i="16"/>
  <c r="BP95" i="16"/>
  <c r="CF95" i="16"/>
  <c r="CO95" i="16"/>
  <c r="CW95" i="16"/>
  <c r="BG95" i="16"/>
  <c r="CJ95" i="16"/>
  <c r="BH95" i="16"/>
  <c r="CK95" i="16"/>
  <c r="BW95" i="16"/>
  <c r="BX95" i="16"/>
  <c r="CR95" i="16"/>
  <c r="CS95" i="16"/>
  <c r="AQ95" i="16"/>
  <c r="N95" i="16"/>
  <c r="AR95" i="16"/>
  <c r="L95" i="16"/>
  <c r="R95" i="16"/>
  <c r="Q95" i="16"/>
  <c r="O95" i="16"/>
  <c r="H95" i="16"/>
  <c r="G95" i="16"/>
  <c r="P95" i="16"/>
  <c r="J95" i="16"/>
  <c r="M95" i="16"/>
  <c r="K95" i="16"/>
  <c r="AO83" i="16"/>
  <c r="AS83" i="16"/>
  <c r="AW83" i="16"/>
  <c r="BA83" i="16"/>
  <c r="BE83" i="16"/>
  <c r="BI83" i="16"/>
  <c r="BM83" i="16"/>
  <c r="BQ83" i="16"/>
  <c r="BU83" i="16"/>
  <c r="BY83" i="16"/>
  <c r="CC83" i="16"/>
  <c r="CG83" i="16"/>
  <c r="CK83" i="16"/>
  <c r="CO83" i="16"/>
  <c r="CS83" i="16"/>
  <c r="CW83" i="16"/>
  <c r="AP83" i="16"/>
  <c r="AT83" i="16"/>
  <c r="AX83" i="16"/>
  <c r="BB83" i="16"/>
  <c r="BF83" i="16"/>
  <c r="BJ83" i="16"/>
  <c r="BN83" i="16"/>
  <c r="BR83" i="16"/>
  <c r="BV83" i="16"/>
  <c r="BZ83" i="16"/>
  <c r="CD83" i="16"/>
  <c r="CH83" i="16"/>
  <c r="CL83" i="16"/>
  <c r="CP83" i="16"/>
  <c r="CT83" i="16"/>
  <c r="CX83" i="16"/>
  <c r="AQ83" i="16"/>
  <c r="AY83" i="16"/>
  <c r="BG83" i="16"/>
  <c r="BO83" i="16"/>
  <c r="BW83" i="16"/>
  <c r="CE83" i="16"/>
  <c r="CM83" i="16"/>
  <c r="CU83" i="16"/>
  <c r="AR83" i="16"/>
  <c r="AZ83" i="16"/>
  <c r="BH83" i="16"/>
  <c r="BP83" i="16"/>
  <c r="BX83" i="16"/>
  <c r="CF83" i="16"/>
  <c r="CN83" i="16"/>
  <c r="CV83" i="16"/>
  <c r="BC83" i="16"/>
  <c r="BS83" i="16"/>
  <c r="CI83" i="16"/>
  <c r="AN83" i="16"/>
  <c r="BD83" i="16"/>
  <c r="BT83" i="16"/>
  <c r="CJ83" i="16"/>
  <c r="AU83" i="16"/>
  <c r="CA83" i="16"/>
  <c r="AV83" i="16"/>
  <c r="CB83" i="16"/>
  <c r="BK83" i="16"/>
  <c r="BL83" i="16"/>
  <c r="CQ83" i="16"/>
  <c r="CR83" i="16"/>
  <c r="N83" i="16"/>
  <c r="O83" i="16"/>
  <c r="Q83" i="16"/>
  <c r="L83" i="16"/>
  <c r="R83" i="16"/>
  <c r="P83" i="16"/>
  <c r="J83" i="16"/>
  <c r="M83" i="16"/>
  <c r="H83" i="16"/>
  <c r="K83" i="16"/>
  <c r="G83" i="16"/>
  <c r="AQ63" i="16"/>
  <c r="AU63" i="16"/>
  <c r="AY63" i="16"/>
  <c r="BC63" i="16"/>
  <c r="BG63" i="16"/>
  <c r="BK63" i="16"/>
  <c r="BO63" i="16"/>
  <c r="BS63" i="16"/>
  <c r="BW63" i="16"/>
  <c r="CA63" i="16"/>
  <c r="CE63" i="16"/>
  <c r="CI63" i="16"/>
  <c r="CM63" i="16"/>
  <c r="CQ63" i="16"/>
  <c r="CU63" i="16"/>
  <c r="AP63" i="16"/>
  <c r="AV63" i="16"/>
  <c r="BA63" i="16"/>
  <c r="BF63" i="16"/>
  <c r="BL63" i="16"/>
  <c r="BQ63" i="16"/>
  <c r="BV63" i="16"/>
  <c r="CB63" i="16"/>
  <c r="AN63" i="16"/>
  <c r="AT63" i="16"/>
  <c r="BB63" i="16"/>
  <c r="BI63" i="16"/>
  <c r="BP63" i="16"/>
  <c r="BX63" i="16"/>
  <c r="CD63" i="16"/>
  <c r="CJ63" i="16"/>
  <c r="CO63" i="16"/>
  <c r="CT63" i="16"/>
  <c r="AO63" i="16"/>
  <c r="AW63" i="16"/>
  <c r="BD63" i="16"/>
  <c r="BJ63" i="16"/>
  <c r="BR63" i="16"/>
  <c r="BY63" i="16"/>
  <c r="CF63" i="16"/>
  <c r="CK63" i="16"/>
  <c r="CP63" i="16"/>
  <c r="CV63" i="16"/>
  <c r="AX63" i="16"/>
  <c r="BM63" i="16"/>
  <c r="BZ63" i="16"/>
  <c r="CL63" i="16"/>
  <c r="CW63" i="16"/>
  <c r="AZ63" i="16"/>
  <c r="BN63" i="16"/>
  <c r="CC63" i="16"/>
  <c r="CN63" i="16"/>
  <c r="CX63" i="16"/>
  <c r="BE63" i="16"/>
  <c r="CG63" i="16"/>
  <c r="BH63" i="16"/>
  <c r="CH63" i="16"/>
  <c r="BT63" i="16"/>
  <c r="BU63" i="16"/>
  <c r="AR63" i="16"/>
  <c r="AS63" i="16"/>
  <c r="N63" i="16"/>
  <c r="CR63" i="16"/>
  <c r="L63" i="16"/>
  <c r="R63" i="16"/>
  <c r="Q63" i="16"/>
  <c r="O63" i="16"/>
  <c r="M63" i="16"/>
  <c r="K63" i="16"/>
  <c r="P63" i="16"/>
  <c r="J63" i="16"/>
  <c r="CS63" i="16"/>
  <c r="H63" i="16"/>
  <c r="G63" i="16"/>
  <c r="AO55" i="16"/>
  <c r="AS55" i="16"/>
  <c r="AW55" i="16"/>
  <c r="BA55" i="16"/>
  <c r="BE55" i="16"/>
  <c r="BI55" i="16"/>
  <c r="BM55" i="16"/>
  <c r="BQ55" i="16"/>
  <c r="BU55" i="16"/>
  <c r="BY55" i="16"/>
  <c r="CC55" i="16"/>
  <c r="CG55" i="16"/>
  <c r="AR55" i="16"/>
  <c r="AX55" i="16"/>
  <c r="BC55" i="16"/>
  <c r="BH55" i="16"/>
  <c r="BN55" i="16"/>
  <c r="BS55" i="16"/>
  <c r="BX55" i="16"/>
  <c r="CD55" i="16"/>
  <c r="CI55" i="16"/>
  <c r="CM55" i="16"/>
  <c r="CQ55" i="16"/>
  <c r="CU55" i="16"/>
  <c r="AQ55" i="16"/>
  <c r="AY55" i="16"/>
  <c r="BF55" i="16"/>
  <c r="BL55" i="16"/>
  <c r="BT55" i="16"/>
  <c r="CA55" i="16"/>
  <c r="CH55" i="16"/>
  <c r="CN55" i="16"/>
  <c r="CS55" i="16"/>
  <c r="CX55" i="16"/>
  <c r="AT55" i="16"/>
  <c r="AZ55" i="16"/>
  <c r="BG55" i="16"/>
  <c r="BO55" i="16"/>
  <c r="BV55" i="16"/>
  <c r="CB55" i="16"/>
  <c r="CJ55" i="16"/>
  <c r="CO55" i="16"/>
  <c r="CT55" i="16"/>
  <c r="AU55" i="16"/>
  <c r="BJ55" i="16"/>
  <c r="BW55" i="16"/>
  <c r="CK55" i="16"/>
  <c r="CV55" i="16"/>
  <c r="AV55" i="16"/>
  <c r="BK55" i="16"/>
  <c r="BZ55" i="16"/>
  <c r="CL55" i="16"/>
  <c r="CW55" i="16"/>
  <c r="AN55" i="16"/>
  <c r="BP55" i="16"/>
  <c r="CP55" i="16"/>
  <c r="AP55" i="16"/>
  <c r="BR55" i="16"/>
  <c r="CR55" i="16"/>
  <c r="BB55" i="16"/>
  <c r="BD55" i="16"/>
  <c r="CE55" i="16"/>
  <c r="CF55" i="16"/>
  <c r="N55" i="16"/>
  <c r="L55" i="16"/>
  <c r="R55" i="16"/>
  <c r="Q55" i="16"/>
  <c r="M55" i="16"/>
  <c r="G55" i="16"/>
  <c r="P55" i="16"/>
  <c r="J55" i="16"/>
  <c r="O55" i="16"/>
  <c r="H55" i="16"/>
  <c r="K55" i="16"/>
  <c r="AO43" i="16"/>
  <c r="AS43" i="16"/>
  <c r="AW43" i="16"/>
  <c r="BA43" i="16"/>
  <c r="BE43" i="16"/>
  <c r="BI43" i="16"/>
  <c r="BM43" i="16"/>
  <c r="BQ43" i="16"/>
  <c r="BU43" i="16"/>
  <c r="BY43" i="16"/>
  <c r="CC43" i="16"/>
  <c r="CG43" i="16"/>
  <c r="CK43" i="16"/>
  <c r="CO43" i="16"/>
  <c r="CS43" i="16"/>
  <c r="CW43" i="16"/>
  <c r="AQ43" i="16"/>
  <c r="AV43" i="16"/>
  <c r="BB43" i="16"/>
  <c r="BG43" i="16"/>
  <c r="BL43" i="16"/>
  <c r="BR43" i="16"/>
  <c r="BW43" i="16"/>
  <c r="CB43" i="16"/>
  <c r="CH43" i="16"/>
  <c r="CM43" i="16"/>
  <c r="CR43" i="16"/>
  <c r="CX43" i="16"/>
  <c r="AT43" i="16"/>
  <c r="AZ43" i="16"/>
  <c r="BH43" i="16"/>
  <c r="BO43" i="16"/>
  <c r="BV43" i="16"/>
  <c r="CD43" i="16"/>
  <c r="CJ43" i="16"/>
  <c r="CQ43" i="16"/>
  <c r="AN43" i="16"/>
  <c r="AU43" i="16"/>
  <c r="BC43" i="16"/>
  <c r="BJ43" i="16"/>
  <c r="BP43" i="16"/>
  <c r="BX43" i="16"/>
  <c r="CE43" i="16"/>
  <c r="CL43" i="16"/>
  <c r="CT43" i="16"/>
  <c r="AX43" i="16"/>
  <c r="BK43" i="16"/>
  <c r="BZ43" i="16"/>
  <c r="CN43" i="16"/>
  <c r="AY43" i="16"/>
  <c r="BN43" i="16"/>
  <c r="CA43" i="16"/>
  <c r="CP43" i="16"/>
  <c r="BD43" i="16"/>
  <c r="CF43" i="16"/>
  <c r="BF43" i="16"/>
  <c r="CI43" i="16"/>
  <c r="BS43" i="16"/>
  <c r="BT43" i="16"/>
  <c r="CU43" i="16"/>
  <c r="CV43" i="16"/>
  <c r="AP43" i="16"/>
  <c r="AR43" i="16"/>
  <c r="N43" i="16"/>
  <c r="O43" i="16"/>
  <c r="Q43" i="16"/>
  <c r="L43" i="16"/>
  <c r="G43" i="16"/>
  <c r="P43" i="16"/>
  <c r="J43" i="16"/>
  <c r="R43" i="16"/>
  <c r="M43" i="16"/>
  <c r="H43" i="16"/>
  <c r="K43" i="16"/>
  <c r="AO39" i="16"/>
  <c r="AS39" i="16"/>
  <c r="AW39" i="16"/>
  <c r="BA39" i="16"/>
  <c r="BE39" i="16"/>
  <c r="BI39" i="16"/>
  <c r="BM39" i="16"/>
  <c r="BQ39" i="16"/>
  <c r="BU39" i="16"/>
  <c r="BY39" i="16"/>
  <c r="CC39" i="16"/>
  <c r="CG39" i="16"/>
  <c r="CK39" i="16"/>
  <c r="CO39" i="16"/>
  <c r="CS39" i="16"/>
  <c r="CW39" i="16"/>
  <c r="AR39" i="16"/>
  <c r="AX39" i="16"/>
  <c r="BC39" i="16"/>
  <c r="BH39" i="16"/>
  <c r="BN39" i="16"/>
  <c r="BS39" i="16"/>
  <c r="BX39" i="16"/>
  <c r="CD39" i="16"/>
  <c r="CI39" i="16"/>
  <c r="CN39" i="16"/>
  <c r="CT39" i="16"/>
  <c r="AP39" i="16"/>
  <c r="AV39" i="16"/>
  <c r="BD39" i="16"/>
  <c r="BK39" i="16"/>
  <c r="BR39" i="16"/>
  <c r="BZ39" i="16"/>
  <c r="CF39" i="16"/>
  <c r="CM39" i="16"/>
  <c r="CU39" i="16"/>
  <c r="AQ39" i="16"/>
  <c r="AY39" i="16"/>
  <c r="BF39" i="16"/>
  <c r="BL39" i="16"/>
  <c r="BT39" i="16"/>
  <c r="CA39" i="16"/>
  <c r="CH39" i="16"/>
  <c r="CP39" i="16"/>
  <c r="CV39" i="16"/>
  <c r="AT39" i="16"/>
  <c r="BG39" i="16"/>
  <c r="BV39" i="16"/>
  <c r="CJ39" i="16"/>
  <c r="CX39" i="16"/>
  <c r="AU39" i="16"/>
  <c r="BJ39" i="16"/>
  <c r="BW39" i="16"/>
  <c r="CL39" i="16"/>
  <c r="AZ39" i="16"/>
  <c r="CB39" i="16"/>
  <c r="BB39" i="16"/>
  <c r="CE39" i="16"/>
  <c r="CQ39" i="16"/>
  <c r="AN39" i="16"/>
  <c r="CR39" i="16"/>
  <c r="N39" i="16"/>
  <c r="BO39" i="16"/>
  <c r="BP39" i="16"/>
  <c r="L39" i="16"/>
  <c r="R39" i="16"/>
  <c r="Q39" i="16"/>
  <c r="M39" i="16"/>
  <c r="H39" i="16"/>
  <c r="P39" i="16"/>
  <c r="J39" i="16"/>
  <c r="O39" i="16"/>
  <c r="K39" i="16"/>
  <c r="G39" i="16"/>
  <c r="AN27" i="16"/>
  <c r="AR27" i="16"/>
  <c r="AV27" i="16"/>
  <c r="AZ27" i="16"/>
  <c r="BD27" i="16"/>
  <c r="BH27" i="16"/>
  <c r="BL27" i="16"/>
  <c r="BP27" i="16"/>
  <c r="BT27" i="16"/>
  <c r="BX27" i="16"/>
  <c r="CB27" i="16"/>
  <c r="CF27" i="16"/>
  <c r="CJ27" i="16"/>
  <c r="CN27" i="16"/>
  <c r="CR27" i="16"/>
  <c r="CV27" i="16"/>
  <c r="AQ27" i="16"/>
  <c r="AW27" i="16"/>
  <c r="BB27" i="16"/>
  <c r="BG27" i="16"/>
  <c r="BM27" i="16"/>
  <c r="BR27" i="16"/>
  <c r="BW27" i="16"/>
  <c r="CC27" i="16"/>
  <c r="CH27" i="16"/>
  <c r="CM27" i="16"/>
  <c r="CS27" i="16"/>
  <c r="CX27" i="16"/>
  <c r="AS27" i="16"/>
  <c r="AY27" i="16"/>
  <c r="BF27" i="16"/>
  <c r="BN27" i="16"/>
  <c r="BU27" i="16"/>
  <c r="CA27" i="16"/>
  <c r="CI27" i="16"/>
  <c r="CP27" i="16"/>
  <c r="CW27" i="16"/>
  <c r="AU27" i="16"/>
  <c r="BE27" i="16"/>
  <c r="BO27" i="16"/>
  <c r="BY27" i="16"/>
  <c r="CG27" i="16"/>
  <c r="CQ27" i="16"/>
  <c r="AO27" i="16"/>
  <c r="AX27" i="16"/>
  <c r="BI27" i="16"/>
  <c r="BQ27" i="16"/>
  <c r="BZ27" i="16"/>
  <c r="CK27" i="16"/>
  <c r="CT27" i="16"/>
  <c r="BA27" i="16"/>
  <c r="BS27" i="16"/>
  <c r="CL27" i="16"/>
  <c r="BC27" i="16"/>
  <c r="BV27" i="16"/>
  <c r="CO27" i="16"/>
  <c r="BJ27" i="16"/>
  <c r="CU27" i="16"/>
  <c r="BK27" i="16"/>
  <c r="CD27" i="16"/>
  <c r="CE27" i="16"/>
  <c r="AP27" i="16"/>
  <c r="AT27" i="16"/>
  <c r="N27" i="16"/>
  <c r="O27" i="16"/>
  <c r="Q27" i="16"/>
  <c r="L27" i="16"/>
  <c r="P27" i="16"/>
  <c r="J27" i="16"/>
  <c r="R27" i="16"/>
  <c r="M27" i="16"/>
  <c r="H27" i="16"/>
  <c r="K27" i="16"/>
  <c r="G27" i="16"/>
  <c r="AN23" i="16"/>
  <c r="AR23" i="16"/>
  <c r="AV23" i="16"/>
  <c r="AZ23" i="16"/>
  <c r="BD23" i="16"/>
  <c r="BH23" i="16"/>
  <c r="BL23" i="16"/>
  <c r="BP23" i="16"/>
  <c r="BT23" i="16"/>
  <c r="BX23" i="16"/>
  <c r="CB23" i="16"/>
  <c r="CF23" i="16"/>
  <c r="CJ23" i="16"/>
  <c r="CN23" i="16"/>
  <c r="CR23" i="16"/>
  <c r="CV23" i="16"/>
  <c r="AS23" i="16"/>
  <c r="AX23" i="16"/>
  <c r="BC23" i="16"/>
  <c r="BI23" i="16"/>
  <c r="BN23" i="16"/>
  <c r="BS23" i="16"/>
  <c r="BY23" i="16"/>
  <c r="CD23" i="16"/>
  <c r="CI23" i="16"/>
  <c r="CO23" i="16"/>
  <c r="CT23" i="16"/>
  <c r="AO23" i="16"/>
  <c r="AU23" i="16"/>
  <c r="BB23" i="16"/>
  <c r="BJ23" i="16"/>
  <c r="BQ23" i="16"/>
  <c r="BW23" i="16"/>
  <c r="CE23" i="16"/>
  <c r="CL23" i="16"/>
  <c r="CS23" i="16"/>
  <c r="AQ23" i="16"/>
  <c r="BA23" i="16"/>
  <c r="BK23" i="16"/>
  <c r="BU23" i="16"/>
  <c r="CC23" i="16"/>
  <c r="CM23" i="16"/>
  <c r="CW23" i="16"/>
  <c r="AT23" i="16"/>
  <c r="BE23" i="16"/>
  <c r="BM23" i="16"/>
  <c r="BV23" i="16"/>
  <c r="CG23" i="16"/>
  <c r="CP23" i="16"/>
  <c r="CX23" i="16"/>
  <c r="BF23" i="16"/>
  <c r="BZ23" i="16"/>
  <c r="CQ23" i="16"/>
  <c r="AP23" i="16"/>
  <c r="BG23" i="16"/>
  <c r="CA23" i="16"/>
  <c r="CU23" i="16"/>
  <c r="AW23" i="16"/>
  <c r="CH23" i="16"/>
  <c r="AY23" i="16"/>
  <c r="CK23" i="16"/>
  <c r="BO23" i="16"/>
  <c r="BR23" i="16"/>
  <c r="N23" i="16"/>
  <c r="L23" i="16"/>
  <c r="R23" i="16"/>
  <c r="Q23" i="16"/>
  <c r="M23" i="16"/>
  <c r="H23" i="16"/>
  <c r="P23" i="16"/>
  <c r="J23" i="16"/>
  <c r="O23" i="16"/>
  <c r="K23" i="16"/>
  <c r="G23" i="16"/>
  <c r="AP15" i="16"/>
  <c r="AT15" i="16"/>
  <c r="AQ15" i="16"/>
  <c r="AV15" i="16"/>
  <c r="AZ15" i="16"/>
  <c r="BD15" i="16"/>
  <c r="BH15" i="16"/>
  <c r="BL15" i="16"/>
  <c r="BP15" i="16"/>
  <c r="BT15" i="16"/>
  <c r="BX15" i="16"/>
  <c r="CB15" i="16"/>
  <c r="CF15" i="16"/>
  <c r="CJ15" i="16"/>
  <c r="CN15" i="16"/>
  <c r="CR15" i="16"/>
  <c r="CV15" i="16"/>
  <c r="AN15" i="16"/>
  <c r="AU15" i="16"/>
  <c r="BA15" i="16"/>
  <c r="BF15" i="16"/>
  <c r="BK15" i="16"/>
  <c r="BQ15" i="16"/>
  <c r="BV15" i="16"/>
  <c r="CA15" i="16"/>
  <c r="CG15" i="16"/>
  <c r="CL15" i="16"/>
  <c r="CQ15" i="16"/>
  <c r="CW15" i="16"/>
  <c r="AR15" i="16"/>
  <c r="AY15" i="16"/>
  <c r="BG15" i="16"/>
  <c r="BN15" i="16"/>
  <c r="BU15" i="16"/>
  <c r="CC15" i="16"/>
  <c r="CI15" i="16"/>
  <c r="CP15" i="16"/>
  <c r="CX15" i="16"/>
  <c r="AS15" i="16"/>
  <c r="BB15" i="16"/>
  <c r="BI15" i="16"/>
  <c r="BO15" i="16"/>
  <c r="BW15" i="16"/>
  <c r="CD15" i="16"/>
  <c r="CK15" i="16"/>
  <c r="CS15" i="16"/>
  <c r="BC15" i="16"/>
  <c r="BR15" i="16"/>
  <c r="CE15" i="16"/>
  <c r="CT15" i="16"/>
  <c r="AO15" i="16"/>
  <c r="BE15" i="16"/>
  <c r="BS15" i="16"/>
  <c r="CH15" i="16"/>
  <c r="CU15" i="16"/>
  <c r="BJ15" i="16"/>
  <c r="CM15" i="16"/>
  <c r="BM15" i="16"/>
  <c r="CO15" i="16"/>
  <c r="BY15" i="16"/>
  <c r="BZ15" i="16"/>
  <c r="AW15" i="16"/>
  <c r="AX15" i="16"/>
  <c r="N15" i="16"/>
  <c r="L15" i="16"/>
  <c r="R15" i="16"/>
  <c r="Q15" i="16"/>
  <c r="O15" i="16"/>
  <c r="H15" i="16"/>
  <c r="G15" i="16"/>
  <c r="P15" i="16"/>
  <c r="J15" i="16"/>
  <c r="M15" i="16"/>
  <c r="K15" i="16"/>
  <c r="AO7" i="16"/>
  <c r="AS7" i="16"/>
  <c r="AW7" i="16"/>
  <c r="BA7" i="16"/>
  <c r="BE7" i="16"/>
  <c r="BI7" i="16"/>
  <c r="BM7" i="16"/>
  <c r="BQ7" i="16"/>
  <c r="BU7" i="16"/>
  <c r="BY7" i="16"/>
  <c r="CC7" i="16"/>
  <c r="CG7" i="16"/>
  <c r="CK7" i="16"/>
  <c r="CO7" i="16"/>
  <c r="CS7" i="16"/>
  <c r="CW7" i="16"/>
  <c r="AN7" i="16"/>
  <c r="AT7" i="16"/>
  <c r="AY7" i="16"/>
  <c r="BD7" i="16"/>
  <c r="BJ7" i="16"/>
  <c r="BO7" i="16"/>
  <c r="BT7" i="16"/>
  <c r="BZ7" i="16"/>
  <c r="CE7" i="16"/>
  <c r="CJ7" i="16"/>
  <c r="CP7" i="16"/>
  <c r="CU7" i="16"/>
  <c r="AU7" i="16"/>
  <c r="BB7" i="16"/>
  <c r="BH7" i="16"/>
  <c r="BP7" i="16"/>
  <c r="BW7" i="16"/>
  <c r="CD7" i="16"/>
  <c r="CL7" i="16"/>
  <c r="CR7" i="16"/>
  <c r="AV7" i="16"/>
  <c r="BF7" i="16"/>
  <c r="BN7" i="16"/>
  <c r="BX7" i="16"/>
  <c r="CH7" i="16"/>
  <c r="CQ7" i="16"/>
  <c r="AQ7" i="16"/>
  <c r="BC7" i="16"/>
  <c r="BR7" i="16"/>
  <c r="CB7" i="16"/>
  <c r="CN7" i="16"/>
  <c r="AR7" i="16"/>
  <c r="BG7" i="16"/>
  <c r="BS7" i="16"/>
  <c r="CF7" i="16"/>
  <c r="CT7" i="16"/>
  <c r="AX7" i="16"/>
  <c r="BV7" i="16"/>
  <c r="CV7" i="16"/>
  <c r="AZ7" i="16"/>
  <c r="CA7" i="16"/>
  <c r="CX7" i="16"/>
  <c r="BK7" i="16"/>
  <c r="BL7" i="16"/>
  <c r="AP7" i="16"/>
  <c r="CI7" i="16"/>
  <c r="CM7" i="16"/>
  <c r="N7" i="16"/>
  <c r="L7" i="16"/>
  <c r="R7" i="16"/>
  <c r="Q7" i="16"/>
  <c r="H7" i="16"/>
  <c r="G7" i="16"/>
  <c r="P7" i="16"/>
  <c r="J7" i="16"/>
  <c r="O7" i="16"/>
  <c r="M7" i="16"/>
  <c r="K7" i="16"/>
  <c r="G743" i="16"/>
  <c r="G727" i="16"/>
  <c r="G711" i="16"/>
  <c r="G663" i="16"/>
  <c r="G615" i="16"/>
  <c r="G599" i="16"/>
  <c r="G551" i="16"/>
  <c r="G535" i="16"/>
  <c r="G519" i="16"/>
  <c r="G503" i="16"/>
  <c r="G487" i="16"/>
  <c r="G423" i="16"/>
  <c r="G407" i="16"/>
  <c r="G391" i="16"/>
  <c r="G771" i="16"/>
  <c r="G755" i="16"/>
  <c r="G691" i="16"/>
  <c r="G643" i="16"/>
  <c r="G627" i="16"/>
  <c r="G579" i="16"/>
  <c r="G563" i="16"/>
  <c r="G547" i="16"/>
  <c r="G467" i="16"/>
  <c r="G435" i="16"/>
  <c r="G419" i="16"/>
  <c r="G403" i="16"/>
  <c r="AP791" i="16"/>
  <c r="AT791" i="16"/>
  <c r="AX791" i="16"/>
  <c r="BB791" i="16"/>
  <c r="BF791" i="16"/>
  <c r="BJ791" i="16"/>
  <c r="BN791" i="16"/>
  <c r="BR791" i="16"/>
  <c r="BV791" i="16"/>
  <c r="BZ791" i="16"/>
  <c r="CD791" i="16"/>
  <c r="CH791" i="16"/>
  <c r="CL791" i="16"/>
  <c r="CP791" i="16"/>
  <c r="CT791" i="16"/>
  <c r="CX791" i="16"/>
  <c r="AQ791" i="16"/>
  <c r="AU791" i="16"/>
  <c r="AY791" i="16"/>
  <c r="BC791" i="16"/>
  <c r="BG791" i="16"/>
  <c r="BK791" i="16"/>
  <c r="BO791" i="16"/>
  <c r="BS791" i="16"/>
  <c r="BW791" i="16"/>
  <c r="CA791" i="16"/>
  <c r="CE791" i="16"/>
  <c r="CI791" i="16"/>
  <c r="CM791" i="16"/>
  <c r="CQ791" i="16"/>
  <c r="CU791" i="16"/>
  <c r="AN791" i="16"/>
  <c r="AV791" i="16"/>
  <c r="BD791" i="16"/>
  <c r="BL791" i="16"/>
  <c r="BT791" i="16"/>
  <c r="CB791" i="16"/>
  <c r="CJ791" i="16"/>
  <c r="CR791" i="16"/>
  <c r="L791" i="16"/>
  <c r="R791" i="16"/>
  <c r="Q791" i="16"/>
  <c r="AZ791" i="16"/>
  <c r="BP791" i="16"/>
  <c r="CF791" i="16"/>
  <c r="CV791" i="16"/>
  <c r="O791" i="16"/>
  <c r="M791" i="16"/>
  <c r="BA791" i="16"/>
  <c r="BQ791" i="16"/>
  <c r="CO791" i="16"/>
  <c r="AO791" i="16"/>
  <c r="AW791" i="16"/>
  <c r="BE791" i="16"/>
  <c r="BM791" i="16"/>
  <c r="BU791" i="16"/>
  <c r="CC791" i="16"/>
  <c r="CK791" i="16"/>
  <c r="CS791" i="16"/>
  <c r="P791" i="16"/>
  <c r="J791" i="16"/>
  <c r="AR791" i="16"/>
  <c r="BH791" i="16"/>
  <c r="BX791" i="16"/>
  <c r="CN791" i="16"/>
  <c r="H791" i="16"/>
  <c r="AS791" i="16"/>
  <c r="BI791" i="16"/>
  <c r="BY791" i="16"/>
  <c r="CG791" i="16"/>
  <c r="CW791" i="16"/>
  <c r="N791" i="16"/>
  <c r="K791" i="16"/>
  <c r="AP779" i="16"/>
  <c r="AT779" i="16"/>
  <c r="AX779" i="16"/>
  <c r="BB779" i="16"/>
  <c r="BF779" i="16"/>
  <c r="BJ779" i="16"/>
  <c r="BN779" i="16"/>
  <c r="BR779" i="16"/>
  <c r="BV779" i="16"/>
  <c r="BZ779" i="16"/>
  <c r="CD779" i="16"/>
  <c r="CH779" i="16"/>
  <c r="CL779" i="16"/>
  <c r="CP779" i="16"/>
  <c r="CT779" i="16"/>
  <c r="CX779" i="16"/>
  <c r="AQ779" i="16"/>
  <c r="AU779" i="16"/>
  <c r="AY779" i="16"/>
  <c r="BC779" i="16"/>
  <c r="BG779" i="16"/>
  <c r="BK779" i="16"/>
  <c r="BO779" i="16"/>
  <c r="BS779" i="16"/>
  <c r="BW779" i="16"/>
  <c r="CA779" i="16"/>
  <c r="CE779" i="16"/>
  <c r="CI779" i="16"/>
  <c r="CM779" i="16"/>
  <c r="CQ779" i="16"/>
  <c r="CU779" i="16"/>
  <c r="AR779" i="16"/>
  <c r="AZ779" i="16"/>
  <c r="BH779" i="16"/>
  <c r="BP779" i="16"/>
  <c r="BX779" i="16"/>
  <c r="CF779" i="16"/>
  <c r="CN779" i="16"/>
  <c r="CV779" i="16"/>
  <c r="O779" i="16"/>
  <c r="Q779" i="16"/>
  <c r="AN779" i="16"/>
  <c r="BD779" i="16"/>
  <c r="BT779" i="16"/>
  <c r="CJ779" i="16"/>
  <c r="L779" i="16"/>
  <c r="H779" i="16"/>
  <c r="AO779" i="16"/>
  <c r="AW779" i="16"/>
  <c r="BE779" i="16"/>
  <c r="BU779" i="16"/>
  <c r="CK779" i="16"/>
  <c r="AS779" i="16"/>
  <c r="BA779" i="16"/>
  <c r="BI779" i="16"/>
  <c r="BQ779" i="16"/>
  <c r="BY779" i="16"/>
  <c r="CG779" i="16"/>
  <c r="CO779" i="16"/>
  <c r="CW779" i="16"/>
  <c r="P779" i="16"/>
  <c r="J779" i="16"/>
  <c r="AV779" i="16"/>
  <c r="BL779" i="16"/>
  <c r="CB779" i="16"/>
  <c r="CR779" i="16"/>
  <c r="R779" i="16"/>
  <c r="M779" i="16"/>
  <c r="BM779" i="16"/>
  <c r="CC779" i="16"/>
  <c r="CS779" i="16"/>
  <c r="N779" i="16"/>
  <c r="K779" i="16"/>
  <c r="AP767" i="16"/>
  <c r="AT767" i="16"/>
  <c r="AX767" i="16"/>
  <c r="BB767" i="16"/>
  <c r="BF767" i="16"/>
  <c r="BJ767" i="16"/>
  <c r="BN767" i="16"/>
  <c r="BR767" i="16"/>
  <c r="BV767" i="16"/>
  <c r="BZ767" i="16"/>
  <c r="CD767" i="16"/>
  <c r="CH767" i="16"/>
  <c r="CL767" i="16"/>
  <c r="CP767" i="16"/>
  <c r="CT767" i="16"/>
  <c r="CX767" i="16"/>
  <c r="AQ767" i="16"/>
  <c r="AU767" i="16"/>
  <c r="AY767" i="16"/>
  <c r="BC767" i="16"/>
  <c r="BG767" i="16"/>
  <c r="BK767" i="16"/>
  <c r="BO767" i="16"/>
  <c r="BS767" i="16"/>
  <c r="BW767" i="16"/>
  <c r="CA767" i="16"/>
  <c r="CE767" i="16"/>
  <c r="CI767" i="16"/>
  <c r="CM767" i="16"/>
  <c r="CQ767" i="16"/>
  <c r="CU767" i="16"/>
  <c r="AN767" i="16"/>
  <c r="AV767" i="16"/>
  <c r="BD767" i="16"/>
  <c r="BL767" i="16"/>
  <c r="BT767" i="16"/>
  <c r="CB767" i="16"/>
  <c r="CJ767" i="16"/>
  <c r="CR767" i="16"/>
  <c r="L767" i="16"/>
  <c r="R767" i="16"/>
  <c r="Q767" i="16"/>
  <c r="AR767" i="16"/>
  <c r="BH767" i="16"/>
  <c r="BX767" i="16"/>
  <c r="CN767" i="16"/>
  <c r="M767" i="16"/>
  <c r="BI767" i="16"/>
  <c r="BY767" i="16"/>
  <c r="CO767" i="16"/>
  <c r="AO767" i="16"/>
  <c r="AW767" i="16"/>
  <c r="BE767" i="16"/>
  <c r="BM767" i="16"/>
  <c r="BU767" i="16"/>
  <c r="CC767" i="16"/>
  <c r="CK767" i="16"/>
  <c r="CS767" i="16"/>
  <c r="P767" i="16"/>
  <c r="J767" i="16"/>
  <c r="AZ767" i="16"/>
  <c r="BP767" i="16"/>
  <c r="CF767" i="16"/>
  <c r="CV767" i="16"/>
  <c r="O767" i="16"/>
  <c r="H767" i="16"/>
  <c r="AS767" i="16"/>
  <c r="BA767" i="16"/>
  <c r="BQ767" i="16"/>
  <c r="CG767" i="16"/>
  <c r="CW767" i="16"/>
  <c r="N767" i="16"/>
  <c r="K767" i="16"/>
  <c r="AP751" i="16"/>
  <c r="AT751" i="16"/>
  <c r="AX751" i="16"/>
  <c r="BB751" i="16"/>
  <c r="BF751" i="16"/>
  <c r="BJ751" i="16"/>
  <c r="BN751" i="16"/>
  <c r="BR751" i="16"/>
  <c r="BV751" i="16"/>
  <c r="BZ751" i="16"/>
  <c r="CD751" i="16"/>
  <c r="CH751" i="16"/>
  <c r="CL751" i="16"/>
  <c r="CP751" i="16"/>
  <c r="CT751" i="16"/>
  <c r="CX751" i="16"/>
  <c r="AQ751" i="16"/>
  <c r="AU751" i="16"/>
  <c r="AY751" i="16"/>
  <c r="BC751" i="16"/>
  <c r="BG751" i="16"/>
  <c r="BK751" i="16"/>
  <c r="BO751" i="16"/>
  <c r="BS751" i="16"/>
  <c r="BW751" i="16"/>
  <c r="CA751" i="16"/>
  <c r="CE751" i="16"/>
  <c r="CI751" i="16"/>
  <c r="CM751" i="16"/>
  <c r="CQ751" i="16"/>
  <c r="CU751" i="16"/>
  <c r="AN751" i="16"/>
  <c r="AV751" i="16"/>
  <c r="BD751" i="16"/>
  <c r="BL751" i="16"/>
  <c r="BT751" i="16"/>
  <c r="CB751" i="16"/>
  <c r="CJ751" i="16"/>
  <c r="CR751" i="16"/>
  <c r="L751" i="16"/>
  <c r="R751" i="16"/>
  <c r="Q751" i="16"/>
  <c r="AZ751" i="16"/>
  <c r="BP751" i="16"/>
  <c r="CF751" i="16"/>
  <c r="CV751" i="16"/>
  <c r="M751" i="16"/>
  <c r="AS751" i="16"/>
  <c r="BI751" i="16"/>
  <c r="BY751" i="16"/>
  <c r="CO751" i="16"/>
  <c r="K751" i="16"/>
  <c r="AO751" i="16"/>
  <c r="AW751" i="16"/>
  <c r="BE751" i="16"/>
  <c r="BM751" i="16"/>
  <c r="BU751" i="16"/>
  <c r="CC751" i="16"/>
  <c r="CK751" i="16"/>
  <c r="CS751" i="16"/>
  <c r="P751" i="16"/>
  <c r="J751" i="16"/>
  <c r="AR751" i="16"/>
  <c r="BH751" i="16"/>
  <c r="BX751" i="16"/>
  <c r="CN751" i="16"/>
  <c r="O751" i="16"/>
  <c r="H751" i="16"/>
  <c r="BA751" i="16"/>
  <c r="BQ751" i="16"/>
  <c r="CG751" i="16"/>
  <c r="CW751" i="16"/>
  <c r="N751" i="16"/>
  <c r="AP739" i="16"/>
  <c r="AT739" i="16"/>
  <c r="AX739" i="16"/>
  <c r="BB739" i="16"/>
  <c r="BF739" i="16"/>
  <c r="BJ739" i="16"/>
  <c r="BN739" i="16"/>
  <c r="BR739" i="16"/>
  <c r="BV739" i="16"/>
  <c r="BZ739" i="16"/>
  <c r="CD739" i="16"/>
  <c r="CH739" i="16"/>
  <c r="CL739" i="16"/>
  <c r="CP739" i="16"/>
  <c r="CT739" i="16"/>
  <c r="CX739" i="16"/>
  <c r="AQ739" i="16"/>
  <c r="AU739" i="16"/>
  <c r="AY739" i="16"/>
  <c r="BC739" i="16"/>
  <c r="BG739" i="16"/>
  <c r="BK739" i="16"/>
  <c r="BO739" i="16"/>
  <c r="BS739" i="16"/>
  <c r="BW739" i="16"/>
  <c r="CA739" i="16"/>
  <c r="CE739" i="16"/>
  <c r="CI739" i="16"/>
  <c r="CM739" i="16"/>
  <c r="CQ739" i="16"/>
  <c r="CU739" i="16"/>
  <c r="AR739" i="16"/>
  <c r="AZ739" i="16"/>
  <c r="BH739" i="16"/>
  <c r="BP739" i="16"/>
  <c r="BX739" i="16"/>
  <c r="CF739" i="16"/>
  <c r="CN739" i="16"/>
  <c r="CV739" i="16"/>
  <c r="O739" i="16"/>
  <c r="Q739" i="16"/>
  <c r="AV739" i="16"/>
  <c r="BT739" i="16"/>
  <c r="CJ739" i="16"/>
  <c r="H739" i="16"/>
  <c r="BM739" i="16"/>
  <c r="CC739" i="16"/>
  <c r="CS739" i="16"/>
  <c r="AS739" i="16"/>
  <c r="BA739" i="16"/>
  <c r="BI739" i="16"/>
  <c r="BQ739" i="16"/>
  <c r="BY739" i="16"/>
  <c r="CG739" i="16"/>
  <c r="CO739" i="16"/>
  <c r="CW739" i="16"/>
  <c r="P739" i="16"/>
  <c r="J739" i="16"/>
  <c r="AN739" i="16"/>
  <c r="BD739" i="16"/>
  <c r="BL739" i="16"/>
  <c r="CB739" i="16"/>
  <c r="CR739" i="16"/>
  <c r="L739" i="16"/>
  <c r="R739" i="16"/>
  <c r="M739" i="16"/>
  <c r="AO739" i="16"/>
  <c r="AW739" i="16"/>
  <c r="BE739" i="16"/>
  <c r="BU739" i="16"/>
  <c r="CK739" i="16"/>
  <c r="N739" i="16"/>
  <c r="K739" i="16"/>
  <c r="AP723" i="16"/>
  <c r="AT723" i="16"/>
  <c r="AX723" i="16"/>
  <c r="BB723" i="16"/>
  <c r="BF723" i="16"/>
  <c r="BJ723" i="16"/>
  <c r="BN723" i="16"/>
  <c r="BR723" i="16"/>
  <c r="BV723" i="16"/>
  <c r="BZ723" i="16"/>
  <c r="CD723" i="16"/>
  <c r="CH723" i="16"/>
  <c r="CL723" i="16"/>
  <c r="CP723" i="16"/>
  <c r="CT723" i="16"/>
  <c r="CX723" i="16"/>
  <c r="AQ723" i="16"/>
  <c r="AU723" i="16"/>
  <c r="AY723" i="16"/>
  <c r="BC723" i="16"/>
  <c r="BG723" i="16"/>
  <c r="BK723" i="16"/>
  <c r="BO723" i="16"/>
  <c r="BS723" i="16"/>
  <c r="BW723" i="16"/>
  <c r="CA723" i="16"/>
  <c r="CE723" i="16"/>
  <c r="CI723" i="16"/>
  <c r="CM723" i="16"/>
  <c r="CQ723" i="16"/>
  <c r="CU723" i="16"/>
  <c r="AR723" i="16"/>
  <c r="AZ723" i="16"/>
  <c r="BH723" i="16"/>
  <c r="BP723" i="16"/>
  <c r="BX723" i="16"/>
  <c r="CF723" i="16"/>
  <c r="CN723" i="16"/>
  <c r="CV723" i="16"/>
  <c r="O723" i="16"/>
  <c r="Q723" i="16"/>
  <c r="AN723" i="16"/>
  <c r="BD723" i="16"/>
  <c r="BL723" i="16"/>
  <c r="CB723" i="16"/>
  <c r="CJ723" i="16"/>
  <c r="R723" i="16"/>
  <c r="H723" i="16"/>
  <c r="AO723" i="16"/>
  <c r="BE723" i="16"/>
  <c r="BU723" i="16"/>
  <c r="CK723" i="16"/>
  <c r="CS723" i="16"/>
  <c r="N723" i="16"/>
  <c r="AS723" i="16"/>
  <c r="BA723" i="16"/>
  <c r="BI723" i="16"/>
  <c r="BQ723" i="16"/>
  <c r="BY723" i="16"/>
  <c r="CG723" i="16"/>
  <c r="CO723" i="16"/>
  <c r="CW723" i="16"/>
  <c r="P723" i="16"/>
  <c r="J723" i="16"/>
  <c r="AV723" i="16"/>
  <c r="BT723" i="16"/>
  <c r="CR723" i="16"/>
  <c r="L723" i="16"/>
  <c r="M723" i="16"/>
  <c r="AW723" i="16"/>
  <c r="BM723" i="16"/>
  <c r="CC723" i="16"/>
  <c r="K723" i="16"/>
  <c r="AP707" i="16"/>
  <c r="AT707" i="16"/>
  <c r="AX707" i="16"/>
  <c r="BB707" i="16"/>
  <c r="BF707" i="16"/>
  <c r="BJ707" i="16"/>
  <c r="BN707" i="16"/>
  <c r="BR707" i="16"/>
  <c r="BV707" i="16"/>
  <c r="BZ707" i="16"/>
  <c r="CD707" i="16"/>
  <c r="CH707" i="16"/>
  <c r="CL707" i="16"/>
  <c r="CP707" i="16"/>
  <c r="CT707" i="16"/>
  <c r="CX707" i="16"/>
  <c r="AQ707" i="16"/>
  <c r="AU707" i="16"/>
  <c r="AY707" i="16"/>
  <c r="BC707" i="16"/>
  <c r="BG707" i="16"/>
  <c r="BK707" i="16"/>
  <c r="BO707" i="16"/>
  <c r="BS707" i="16"/>
  <c r="BW707" i="16"/>
  <c r="CA707" i="16"/>
  <c r="CE707" i="16"/>
  <c r="CI707" i="16"/>
  <c r="CM707" i="16"/>
  <c r="CQ707" i="16"/>
  <c r="CU707" i="16"/>
  <c r="AR707" i="16"/>
  <c r="AZ707" i="16"/>
  <c r="BH707" i="16"/>
  <c r="BP707" i="16"/>
  <c r="BX707" i="16"/>
  <c r="CF707" i="16"/>
  <c r="CN707" i="16"/>
  <c r="CV707" i="16"/>
  <c r="O707" i="16"/>
  <c r="Q707" i="16"/>
  <c r="AN707" i="16"/>
  <c r="BD707" i="16"/>
  <c r="BT707" i="16"/>
  <c r="CJ707" i="16"/>
  <c r="L707" i="16"/>
  <c r="R707" i="16"/>
  <c r="M707" i="16"/>
  <c r="H707" i="16"/>
  <c r="AW707" i="16"/>
  <c r="BU707" i="16"/>
  <c r="CK707" i="16"/>
  <c r="AS707" i="16"/>
  <c r="BA707" i="16"/>
  <c r="BI707" i="16"/>
  <c r="BQ707" i="16"/>
  <c r="BY707" i="16"/>
  <c r="CG707" i="16"/>
  <c r="CO707" i="16"/>
  <c r="CW707" i="16"/>
  <c r="P707" i="16"/>
  <c r="J707" i="16"/>
  <c r="AV707" i="16"/>
  <c r="BL707" i="16"/>
  <c r="CB707" i="16"/>
  <c r="CR707" i="16"/>
  <c r="AO707" i="16"/>
  <c r="BE707" i="16"/>
  <c r="BM707" i="16"/>
  <c r="CC707" i="16"/>
  <c r="CS707" i="16"/>
  <c r="N707" i="16"/>
  <c r="K707" i="16"/>
  <c r="AP695" i="16"/>
  <c r="AT695" i="16"/>
  <c r="AX695" i="16"/>
  <c r="BB695" i="16"/>
  <c r="BF695" i="16"/>
  <c r="BJ695" i="16"/>
  <c r="BN695" i="16"/>
  <c r="BR695" i="16"/>
  <c r="BV695" i="16"/>
  <c r="BZ695" i="16"/>
  <c r="CD695" i="16"/>
  <c r="CH695" i="16"/>
  <c r="CL695" i="16"/>
  <c r="CP695" i="16"/>
  <c r="CT695" i="16"/>
  <c r="CX695" i="16"/>
  <c r="AQ695" i="16"/>
  <c r="AU695" i="16"/>
  <c r="AY695" i="16"/>
  <c r="BC695" i="16"/>
  <c r="BG695" i="16"/>
  <c r="BK695" i="16"/>
  <c r="BO695" i="16"/>
  <c r="BS695" i="16"/>
  <c r="BW695" i="16"/>
  <c r="CA695" i="16"/>
  <c r="CE695" i="16"/>
  <c r="CI695" i="16"/>
  <c r="CM695" i="16"/>
  <c r="CQ695" i="16"/>
  <c r="CU695" i="16"/>
  <c r="AN695" i="16"/>
  <c r="AV695" i="16"/>
  <c r="BD695" i="16"/>
  <c r="BL695" i="16"/>
  <c r="BT695" i="16"/>
  <c r="CB695" i="16"/>
  <c r="CJ695" i="16"/>
  <c r="CR695" i="16"/>
  <c r="L695" i="16"/>
  <c r="R695" i="16"/>
  <c r="Q695" i="16"/>
  <c r="AR695" i="16"/>
  <c r="AZ695" i="16"/>
  <c r="BH695" i="16"/>
  <c r="BX695" i="16"/>
  <c r="CN695" i="16"/>
  <c r="O695" i="16"/>
  <c r="AS695" i="16"/>
  <c r="BA695" i="16"/>
  <c r="BQ695" i="16"/>
  <c r="CG695" i="16"/>
  <c r="CW695" i="16"/>
  <c r="AO695" i="16"/>
  <c r="AW695" i="16"/>
  <c r="BE695" i="16"/>
  <c r="BM695" i="16"/>
  <c r="BU695" i="16"/>
  <c r="CC695" i="16"/>
  <c r="CK695" i="16"/>
  <c r="CS695" i="16"/>
  <c r="P695" i="16"/>
  <c r="J695" i="16"/>
  <c r="BP695" i="16"/>
  <c r="CF695" i="16"/>
  <c r="CV695" i="16"/>
  <c r="M695" i="16"/>
  <c r="H695" i="16"/>
  <c r="BI695" i="16"/>
  <c r="BY695" i="16"/>
  <c r="CO695" i="16"/>
  <c r="N695" i="16"/>
  <c r="K695" i="16"/>
  <c r="AN679" i="16"/>
  <c r="AR679" i="16"/>
  <c r="AV679" i="16"/>
  <c r="AZ679" i="16"/>
  <c r="BD679" i="16"/>
  <c r="BH679" i="16"/>
  <c r="BL679" i="16"/>
  <c r="BP679" i="16"/>
  <c r="BT679" i="16"/>
  <c r="BX679" i="16"/>
  <c r="CB679" i="16"/>
  <c r="CF679" i="16"/>
  <c r="CJ679" i="16"/>
  <c r="CN679" i="16"/>
  <c r="CR679" i="16"/>
  <c r="CV679" i="16"/>
  <c r="AO679" i="16"/>
  <c r="AS679" i="16"/>
  <c r="AW679" i="16"/>
  <c r="BA679" i="16"/>
  <c r="BE679" i="16"/>
  <c r="BI679" i="16"/>
  <c r="BM679" i="16"/>
  <c r="BQ679" i="16"/>
  <c r="BU679" i="16"/>
  <c r="BY679" i="16"/>
  <c r="CC679" i="16"/>
  <c r="CG679" i="16"/>
  <c r="CK679" i="16"/>
  <c r="CO679" i="16"/>
  <c r="CS679" i="16"/>
  <c r="CW679" i="16"/>
  <c r="AP679" i="16"/>
  <c r="AX679" i="16"/>
  <c r="BF679" i="16"/>
  <c r="BN679" i="16"/>
  <c r="BV679" i="16"/>
  <c r="CD679" i="16"/>
  <c r="CL679" i="16"/>
  <c r="CT679" i="16"/>
  <c r="AQ679" i="16"/>
  <c r="AY679" i="16"/>
  <c r="BG679" i="16"/>
  <c r="BO679" i="16"/>
  <c r="BW679" i="16"/>
  <c r="CE679" i="16"/>
  <c r="CM679" i="16"/>
  <c r="CU679" i="16"/>
  <c r="BB679" i="16"/>
  <c r="BR679" i="16"/>
  <c r="CH679" i="16"/>
  <c r="CX679" i="16"/>
  <c r="L679" i="16"/>
  <c r="R679" i="16"/>
  <c r="Q679" i="16"/>
  <c r="BJ679" i="16"/>
  <c r="CP679" i="16"/>
  <c r="O679" i="16"/>
  <c r="AU679" i="16"/>
  <c r="CA679" i="16"/>
  <c r="N679" i="16"/>
  <c r="BC679" i="16"/>
  <c r="BS679" i="16"/>
  <c r="CI679" i="16"/>
  <c r="P679" i="16"/>
  <c r="J679" i="16"/>
  <c r="AT679" i="16"/>
  <c r="BZ679" i="16"/>
  <c r="M679" i="16"/>
  <c r="H679" i="16"/>
  <c r="BK679" i="16"/>
  <c r="CQ679" i="16"/>
  <c r="K679" i="16"/>
  <c r="AN667" i="16"/>
  <c r="AR667" i="16"/>
  <c r="AV667" i="16"/>
  <c r="AZ667" i="16"/>
  <c r="BD667" i="16"/>
  <c r="BH667" i="16"/>
  <c r="BL667" i="16"/>
  <c r="BP667" i="16"/>
  <c r="BT667" i="16"/>
  <c r="BX667" i="16"/>
  <c r="CB667" i="16"/>
  <c r="CF667" i="16"/>
  <c r="CJ667" i="16"/>
  <c r="CN667" i="16"/>
  <c r="CR667" i="16"/>
  <c r="CV667" i="16"/>
  <c r="AO667" i="16"/>
  <c r="AS667" i="16"/>
  <c r="AW667" i="16"/>
  <c r="BA667" i="16"/>
  <c r="BE667" i="16"/>
  <c r="BI667" i="16"/>
  <c r="BM667" i="16"/>
  <c r="BQ667" i="16"/>
  <c r="BU667" i="16"/>
  <c r="BY667" i="16"/>
  <c r="CC667" i="16"/>
  <c r="CG667" i="16"/>
  <c r="CK667" i="16"/>
  <c r="CO667" i="16"/>
  <c r="CS667" i="16"/>
  <c r="CW667" i="16"/>
  <c r="AT667" i="16"/>
  <c r="BB667" i="16"/>
  <c r="BJ667" i="16"/>
  <c r="BR667" i="16"/>
  <c r="BZ667" i="16"/>
  <c r="CH667" i="16"/>
  <c r="CP667" i="16"/>
  <c r="CX667" i="16"/>
  <c r="AU667" i="16"/>
  <c r="BC667" i="16"/>
  <c r="BK667" i="16"/>
  <c r="BS667" i="16"/>
  <c r="CA667" i="16"/>
  <c r="CI667" i="16"/>
  <c r="CQ667" i="16"/>
  <c r="AP667" i="16"/>
  <c r="BF667" i="16"/>
  <c r="BV667" i="16"/>
  <c r="CL667" i="16"/>
  <c r="O667" i="16"/>
  <c r="Q667" i="16"/>
  <c r="AX667" i="16"/>
  <c r="CD667" i="16"/>
  <c r="CT667" i="16"/>
  <c r="M667" i="16"/>
  <c r="H667" i="16"/>
  <c r="BO667" i="16"/>
  <c r="N667" i="16"/>
  <c r="AQ667" i="16"/>
  <c r="BG667" i="16"/>
  <c r="BW667" i="16"/>
  <c r="CM667" i="16"/>
  <c r="P667" i="16"/>
  <c r="J667" i="16"/>
  <c r="BN667" i="16"/>
  <c r="L667" i="16"/>
  <c r="R667" i="16"/>
  <c r="AY667" i="16"/>
  <c r="CE667" i="16"/>
  <c r="CU667" i="16"/>
  <c r="K667" i="16"/>
  <c r="AN651" i="16"/>
  <c r="AR651" i="16"/>
  <c r="AV651" i="16"/>
  <c r="AZ651" i="16"/>
  <c r="BD651" i="16"/>
  <c r="BH651" i="16"/>
  <c r="BL651" i="16"/>
  <c r="BP651" i="16"/>
  <c r="BT651" i="16"/>
  <c r="BX651" i="16"/>
  <c r="CB651" i="16"/>
  <c r="CF651" i="16"/>
  <c r="CJ651" i="16"/>
  <c r="CN651" i="16"/>
  <c r="CR651" i="16"/>
  <c r="CV651" i="16"/>
  <c r="AO651" i="16"/>
  <c r="AS651" i="16"/>
  <c r="AW651" i="16"/>
  <c r="BA651" i="16"/>
  <c r="BE651" i="16"/>
  <c r="BI651" i="16"/>
  <c r="BM651" i="16"/>
  <c r="BQ651" i="16"/>
  <c r="BU651" i="16"/>
  <c r="BY651" i="16"/>
  <c r="CC651" i="16"/>
  <c r="CG651" i="16"/>
  <c r="CK651" i="16"/>
  <c r="CO651" i="16"/>
  <c r="CS651" i="16"/>
  <c r="CW651" i="16"/>
  <c r="AT651" i="16"/>
  <c r="BB651" i="16"/>
  <c r="BJ651" i="16"/>
  <c r="BR651" i="16"/>
  <c r="BZ651" i="16"/>
  <c r="CH651" i="16"/>
  <c r="CP651" i="16"/>
  <c r="CX651" i="16"/>
  <c r="AU651" i="16"/>
  <c r="BC651" i="16"/>
  <c r="BK651" i="16"/>
  <c r="BS651" i="16"/>
  <c r="CA651" i="16"/>
  <c r="CI651" i="16"/>
  <c r="CQ651" i="16"/>
  <c r="AP651" i="16"/>
  <c r="BF651" i="16"/>
  <c r="BV651" i="16"/>
  <c r="CL651" i="16"/>
  <c r="O651" i="16"/>
  <c r="Q651" i="16"/>
  <c r="AX651" i="16"/>
  <c r="CD651" i="16"/>
  <c r="H651" i="16"/>
  <c r="BO651" i="16"/>
  <c r="CU651" i="16"/>
  <c r="AQ651" i="16"/>
  <c r="BG651" i="16"/>
  <c r="BW651" i="16"/>
  <c r="CM651" i="16"/>
  <c r="P651" i="16"/>
  <c r="J651" i="16"/>
  <c r="BN651" i="16"/>
  <c r="CT651" i="16"/>
  <c r="L651" i="16"/>
  <c r="R651" i="16"/>
  <c r="M651" i="16"/>
  <c r="AY651" i="16"/>
  <c r="CE651" i="16"/>
  <c r="N651" i="16"/>
  <c r="K651" i="16"/>
  <c r="AN631" i="16"/>
  <c r="AR631" i="16"/>
  <c r="AV631" i="16"/>
  <c r="AZ631" i="16"/>
  <c r="BD631" i="16"/>
  <c r="BH631" i="16"/>
  <c r="BL631" i="16"/>
  <c r="BP631" i="16"/>
  <c r="BT631" i="16"/>
  <c r="BX631" i="16"/>
  <c r="CB631" i="16"/>
  <c r="CF631" i="16"/>
  <c r="CJ631" i="16"/>
  <c r="CN631" i="16"/>
  <c r="CR631" i="16"/>
  <c r="CV631" i="16"/>
  <c r="AO631" i="16"/>
  <c r="AS631" i="16"/>
  <c r="AW631" i="16"/>
  <c r="BA631" i="16"/>
  <c r="BE631" i="16"/>
  <c r="BI631" i="16"/>
  <c r="BM631" i="16"/>
  <c r="BQ631" i="16"/>
  <c r="BU631" i="16"/>
  <c r="BY631" i="16"/>
  <c r="CC631" i="16"/>
  <c r="CG631" i="16"/>
  <c r="CK631" i="16"/>
  <c r="CO631" i="16"/>
  <c r="CS631" i="16"/>
  <c r="CW631" i="16"/>
  <c r="AP631" i="16"/>
  <c r="AX631" i="16"/>
  <c r="BF631" i="16"/>
  <c r="BN631" i="16"/>
  <c r="BV631" i="16"/>
  <c r="CD631" i="16"/>
  <c r="CL631" i="16"/>
  <c r="CT631" i="16"/>
  <c r="AQ631" i="16"/>
  <c r="AY631" i="16"/>
  <c r="BG631" i="16"/>
  <c r="BO631" i="16"/>
  <c r="BW631" i="16"/>
  <c r="CE631" i="16"/>
  <c r="CM631" i="16"/>
  <c r="CU631" i="16"/>
  <c r="BB631" i="16"/>
  <c r="BR631" i="16"/>
  <c r="CH631" i="16"/>
  <c r="CX631" i="16"/>
  <c r="L631" i="16"/>
  <c r="R631" i="16"/>
  <c r="Q631" i="16"/>
  <c r="AT631" i="16"/>
  <c r="BJ631" i="16"/>
  <c r="CP631" i="16"/>
  <c r="O631" i="16"/>
  <c r="M631" i="16"/>
  <c r="AU631" i="16"/>
  <c r="BK631" i="16"/>
  <c r="CA631" i="16"/>
  <c r="CQ631" i="16"/>
  <c r="BC631" i="16"/>
  <c r="BS631" i="16"/>
  <c r="CI631" i="16"/>
  <c r="P631" i="16"/>
  <c r="J631" i="16"/>
  <c r="BZ631" i="16"/>
  <c r="H631" i="16"/>
  <c r="N631" i="16"/>
  <c r="K631" i="16"/>
  <c r="AN619" i="16"/>
  <c r="AR619" i="16"/>
  <c r="AV619" i="16"/>
  <c r="AZ619" i="16"/>
  <c r="BD619" i="16"/>
  <c r="BH619" i="16"/>
  <c r="BL619" i="16"/>
  <c r="BP619" i="16"/>
  <c r="BT619" i="16"/>
  <c r="BX619" i="16"/>
  <c r="CB619" i="16"/>
  <c r="CF619" i="16"/>
  <c r="CJ619" i="16"/>
  <c r="CN619" i="16"/>
  <c r="CR619" i="16"/>
  <c r="CV619" i="16"/>
  <c r="AO619" i="16"/>
  <c r="AS619" i="16"/>
  <c r="AW619" i="16"/>
  <c r="BA619" i="16"/>
  <c r="BE619" i="16"/>
  <c r="BI619" i="16"/>
  <c r="BM619" i="16"/>
  <c r="BQ619" i="16"/>
  <c r="BU619" i="16"/>
  <c r="BY619" i="16"/>
  <c r="CC619" i="16"/>
  <c r="CG619" i="16"/>
  <c r="CK619" i="16"/>
  <c r="CO619" i="16"/>
  <c r="CS619" i="16"/>
  <c r="CW619" i="16"/>
  <c r="AT619" i="16"/>
  <c r="BB619" i="16"/>
  <c r="BJ619" i="16"/>
  <c r="BR619" i="16"/>
  <c r="BZ619" i="16"/>
  <c r="CH619" i="16"/>
  <c r="CP619" i="16"/>
  <c r="CX619" i="16"/>
  <c r="AU619" i="16"/>
  <c r="BC619" i="16"/>
  <c r="BK619" i="16"/>
  <c r="BS619" i="16"/>
  <c r="CA619" i="16"/>
  <c r="CI619" i="16"/>
  <c r="CQ619" i="16"/>
  <c r="AP619" i="16"/>
  <c r="BF619" i="16"/>
  <c r="BV619" i="16"/>
  <c r="CL619" i="16"/>
  <c r="O619" i="16"/>
  <c r="Q619" i="16"/>
  <c r="AX619" i="16"/>
  <c r="CD619" i="16"/>
  <c r="H619" i="16"/>
  <c r="CE619" i="16"/>
  <c r="AQ619" i="16"/>
  <c r="BG619" i="16"/>
  <c r="BW619" i="16"/>
  <c r="CM619" i="16"/>
  <c r="P619" i="16"/>
  <c r="J619" i="16"/>
  <c r="BN619" i="16"/>
  <c r="CT619" i="16"/>
  <c r="L619" i="16"/>
  <c r="R619" i="16"/>
  <c r="M619" i="16"/>
  <c r="AY619" i="16"/>
  <c r="BO619" i="16"/>
  <c r="CU619" i="16"/>
  <c r="N619" i="16"/>
  <c r="K619" i="16"/>
  <c r="AN603" i="16"/>
  <c r="AR603" i="16"/>
  <c r="AV603" i="16"/>
  <c r="AZ603" i="16"/>
  <c r="BD603" i="16"/>
  <c r="BH603" i="16"/>
  <c r="BL603" i="16"/>
  <c r="BP603" i="16"/>
  <c r="BT603" i="16"/>
  <c r="BX603" i="16"/>
  <c r="CB603" i="16"/>
  <c r="CF603" i="16"/>
  <c r="CJ603" i="16"/>
  <c r="CN603" i="16"/>
  <c r="CR603" i="16"/>
  <c r="CV603" i="16"/>
  <c r="AO603" i="16"/>
  <c r="AS603" i="16"/>
  <c r="AW603" i="16"/>
  <c r="BA603" i="16"/>
  <c r="BE603" i="16"/>
  <c r="BI603" i="16"/>
  <c r="BM603" i="16"/>
  <c r="BQ603" i="16"/>
  <c r="BU603" i="16"/>
  <c r="BY603" i="16"/>
  <c r="CC603" i="16"/>
  <c r="CG603" i="16"/>
  <c r="CK603" i="16"/>
  <c r="CO603" i="16"/>
  <c r="CS603" i="16"/>
  <c r="CW603" i="16"/>
  <c r="AT603" i="16"/>
  <c r="BB603" i="16"/>
  <c r="BJ603" i="16"/>
  <c r="BR603" i="16"/>
  <c r="BZ603" i="16"/>
  <c r="CH603" i="16"/>
  <c r="CP603" i="16"/>
  <c r="CX603" i="16"/>
  <c r="AU603" i="16"/>
  <c r="BC603" i="16"/>
  <c r="BK603" i="16"/>
  <c r="BS603" i="16"/>
  <c r="CA603" i="16"/>
  <c r="CI603" i="16"/>
  <c r="CQ603" i="16"/>
  <c r="AP603" i="16"/>
  <c r="BF603" i="16"/>
  <c r="BV603" i="16"/>
  <c r="CL603" i="16"/>
  <c r="O603" i="16"/>
  <c r="Q603" i="16"/>
  <c r="AX603" i="16"/>
  <c r="CD603" i="16"/>
  <c r="H603" i="16"/>
  <c r="AY603" i="16"/>
  <c r="CE603" i="16"/>
  <c r="N603" i="16"/>
  <c r="AQ603" i="16"/>
  <c r="BG603" i="16"/>
  <c r="BW603" i="16"/>
  <c r="CM603" i="16"/>
  <c r="P603" i="16"/>
  <c r="J603" i="16"/>
  <c r="BN603" i="16"/>
  <c r="CT603" i="16"/>
  <c r="L603" i="16"/>
  <c r="R603" i="16"/>
  <c r="M603" i="16"/>
  <c r="BO603" i="16"/>
  <c r="CU603" i="16"/>
  <c r="K603" i="16"/>
  <c r="AN587" i="16"/>
  <c r="AR587" i="16"/>
  <c r="AV587" i="16"/>
  <c r="AZ587" i="16"/>
  <c r="BD587" i="16"/>
  <c r="BH587" i="16"/>
  <c r="BL587" i="16"/>
  <c r="BP587" i="16"/>
  <c r="BT587" i="16"/>
  <c r="BX587" i="16"/>
  <c r="CB587" i="16"/>
  <c r="CF587" i="16"/>
  <c r="CJ587" i="16"/>
  <c r="CN587" i="16"/>
  <c r="CR587" i="16"/>
  <c r="CV587" i="16"/>
  <c r="AO587" i="16"/>
  <c r="AS587" i="16"/>
  <c r="AW587" i="16"/>
  <c r="BA587" i="16"/>
  <c r="BE587" i="16"/>
  <c r="BI587" i="16"/>
  <c r="BM587" i="16"/>
  <c r="BQ587" i="16"/>
  <c r="BU587" i="16"/>
  <c r="BY587" i="16"/>
  <c r="CC587" i="16"/>
  <c r="CG587" i="16"/>
  <c r="CK587" i="16"/>
  <c r="CO587" i="16"/>
  <c r="CS587" i="16"/>
  <c r="CW587" i="16"/>
  <c r="AT587" i="16"/>
  <c r="BB587" i="16"/>
  <c r="BJ587" i="16"/>
  <c r="BR587" i="16"/>
  <c r="BZ587" i="16"/>
  <c r="CH587" i="16"/>
  <c r="CP587" i="16"/>
  <c r="CX587" i="16"/>
  <c r="AU587" i="16"/>
  <c r="BC587" i="16"/>
  <c r="BK587" i="16"/>
  <c r="BS587" i="16"/>
  <c r="CA587" i="16"/>
  <c r="CI587" i="16"/>
  <c r="CQ587" i="16"/>
  <c r="AP587" i="16"/>
  <c r="BF587" i="16"/>
  <c r="BV587" i="16"/>
  <c r="CL587" i="16"/>
  <c r="O587" i="16"/>
  <c r="Q587" i="16"/>
  <c r="BN587" i="16"/>
  <c r="CT587" i="16"/>
  <c r="R587" i="16"/>
  <c r="H587" i="16"/>
  <c r="AY587" i="16"/>
  <c r="BO587" i="16"/>
  <c r="CU587" i="16"/>
  <c r="K587" i="16"/>
  <c r="AQ587" i="16"/>
  <c r="BG587" i="16"/>
  <c r="BW587" i="16"/>
  <c r="CM587" i="16"/>
  <c r="P587" i="16"/>
  <c r="J587" i="16"/>
  <c r="AX587" i="16"/>
  <c r="CD587" i="16"/>
  <c r="L587" i="16"/>
  <c r="M587" i="16"/>
  <c r="CE587" i="16"/>
  <c r="N587" i="16"/>
  <c r="AN575" i="16"/>
  <c r="AR575" i="16"/>
  <c r="AV575" i="16"/>
  <c r="AZ575" i="16"/>
  <c r="BD575" i="16"/>
  <c r="BH575" i="16"/>
  <c r="BL575" i="16"/>
  <c r="BP575" i="16"/>
  <c r="BT575" i="16"/>
  <c r="BX575" i="16"/>
  <c r="CB575" i="16"/>
  <c r="CF575" i="16"/>
  <c r="CJ575" i="16"/>
  <c r="CN575" i="16"/>
  <c r="CR575" i="16"/>
  <c r="CV575" i="16"/>
  <c r="AO575" i="16"/>
  <c r="AS575" i="16"/>
  <c r="AW575" i="16"/>
  <c r="BA575" i="16"/>
  <c r="BE575" i="16"/>
  <c r="BI575" i="16"/>
  <c r="BM575" i="16"/>
  <c r="BQ575" i="16"/>
  <c r="BU575" i="16"/>
  <c r="BY575" i="16"/>
  <c r="CC575" i="16"/>
  <c r="CG575" i="16"/>
  <c r="CK575" i="16"/>
  <c r="CO575" i="16"/>
  <c r="CS575" i="16"/>
  <c r="CW575" i="16"/>
  <c r="AP575" i="16"/>
  <c r="AX575" i="16"/>
  <c r="BF575" i="16"/>
  <c r="BN575" i="16"/>
  <c r="BV575" i="16"/>
  <c r="CD575" i="16"/>
  <c r="CL575" i="16"/>
  <c r="CT575" i="16"/>
  <c r="AQ575" i="16"/>
  <c r="AY575" i="16"/>
  <c r="BG575" i="16"/>
  <c r="BO575" i="16"/>
  <c r="BW575" i="16"/>
  <c r="CE575" i="16"/>
  <c r="CM575" i="16"/>
  <c r="CU575" i="16"/>
  <c r="AT575" i="16"/>
  <c r="BJ575" i="16"/>
  <c r="BZ575" i="16"/>
  <c r="CP575" i="16"/>
  <c r="L575" i="16"/>
  <c r="R575" i="16"/>
  <c r="Q575" i="16"/>
  <c r="BB575" i="16"/>
  <c r="CH575" i="16"/>
  <c r="M575" i="16"/>
  <c r="BC575" i="16"/>
  <c r="BS575" i="16"/>
  <c r="CI575" i="16"/>
  <c r="N575" i="16"/>
  <c r="AU575" i="16"/>
  <c r="BK575" i="16"/>
  <c r="CA575" i="16"/>
  <c r="CQ575" i="16"/>
  <c r="P575" i="16"/>
  <c r="J575" i="16"/>
  <c r="BR575" i="16"/>
  <c r="CX575" i="16"/>
  <c r="O575" i="16"/>
  <c r="H575" i="16"/>
  <c r="K575" i="16"/>
  <c r="AN559" i="16"/>
  <c r="AR559" i="16"/>
  <c r="AV559" i="16"/>
  <c r="AZ559" i="16"/>
  <c r="BD559" i="16"/>
  <c r="BH559" i="16"/>
  <c r="BL559" i="16"/>
  <c r="BP559" i="16"/>
  <c r="BT559" i="16"/>
  <c r="BX559" i="16"/>
  <c r="CB559" i="16"/>
  <c r="CF559" i="16"/>
  <c r="CJ559" i="16"/>
  <c r="CN559" i="16"/>
  <c r="CR559" i="16"/>
  <c r="CV559" i="16"/>
  <c r="AO559" i="16"/>
  <c r="AS559" i="16"/>
  <c r="AW559" i="16"/>
  <c r="BA559" i="16"/>
  <c r="BE559" i="16"/>
  <c r="BI559" i="16"/>
  <c r="BM559" i="16"/>
  <c r="BQ559" i="16"/>
  <c r="BU559" i="16"/>
  <c r="BY559" i="16"/>
  <c r="CC559" i="16"/>
  <c r="CG559" i="16"/>
  <c r="CK559" i="16"/>
  <c r="CO559" i="16"/>
  <c r="CS559" i="16"/>
  <c r="CW559" i="16"/>
  <c r="AP559" i="16"/>
  <c r="AX559" i="16"/>
  <c r="BF559" i="16"/>
  <c r="BN559" i="16"/>
  <c r="BV559" i="16"/>
  <c r="CD559" i="16"/>
  <c r="CL559" i="16"/>
  <c r="CT559" i="16"/>
  <c r="AQ559" i="16"/>
  <c r="AY559" i="16"/>
  <c r="BG559" i="16"/>
  <c r="BO559" i="16"/>
  <c r="BW559" i="16"/>
  <c r="CE559" i="16"/>
  <c r="CM559" i="16"/>
  <c r="CU559" i="16"/>
  <c r="AT559" i="16"/>
  <c r="BJ559" i="16"/>
  <c r="BZ559" i="16"/>
  <c r="CP559" i="16"/>
  <c r="L559" i="16"/>
  <c r="R559" i="16"/>
  <c r="Q559" i="16"/>
  <c r="BR559" i="16"/>
  <c r="CX559" i="16"/>
  <c r="M559" i="16"/>
  <c r="BC559" i="16"/>
  <c r="CI559" i="16"/>
  <c r="K559" i="16"/>
  <c r="AU559" i="16"/>
  <c r="BK559" i="16"/>
  <c r="CA559" i="16"/>
  <c r="CQ559" i="16"/>
  <c r="P559" i="16"/>
  <c r="J559" i="16"/>
  <c r="BB559" i="16"/>
  <c r="CH559" i="16"/>
  <c r="O559" i="16"/>
  <c r="H559" i="16"/>
  <c r="BS559" i="16"/>
  <c r="N559" i="16"/>
  <c r="AN543" i="16"/>
  <c r="AR543" i="16"/>
  <c r="AV543" i="16"/>
  <c r="AZ543" i="16"/>
  <c r="BD543" i="16"/>
  <c r="BH543" i="16"/>
  <c r="BL543" i="16"/>
  <c r="BP543" i="16"/>
  <c r="BT543" i="16"/>
  <c r="BX543" i="16"/>
  <c r="CB543" i="16"/>
  <c r="CF543" i="16"/>
  <c r="CJ543" i="16"/>
  <c r="CN543" i="16"/>
  <c r="CR543" i="16"/>
  <c r="CV543" i="16"/>
  <c r="AO543" i="16"/>
  <c r="AS543" i="16"/>
  <c r="AW543" i="16"/>
  <c r="BA543" i="16"/>
  <c r="BE543" i="16"/>
  <c r="BI543" i="16"/>
  <c r="BM543" i="16"/>
  <c r="BQ543" i="16"/>
  <c r="BU543" i="16"/>
  <c r="BY543" i="16"/>
  <c r="CC543" i="16"/>
  <c r="CG543" i="16"/>
  <c r="CK543" i="16"/>
  <c r="CO543" i="16"/>
  <c r="CS543" i="16"/>
  <c r="CW543" i="16"/>
  <c r="AP543" i="16"/>
  <c r="AX543" i="16"/>
  <c r="BF543" i="16"/>
  <c r="BN543" i="16"/>
  <c r="BV543" i="16"/>
  <c r="CD543" i="16"/>
  <c r="CL543" i="16"/>
  <c r="CT543" i="16"/>
  <c r="AQ543" i="16"/>
  <c r="AY543" i="16"/>
  <c r="BG543" i="16"/>
  <c r="BO543" i="16"/>
  <c r="BW543" i="16"/>
  <c r="CE543" i="16"/>
  <c r="CM543" i="16"/>
  <c r="CU543" i="16"/>
  <c r="AT543" i="16"/>
  <c r="BJ543" i="16"/>
  <c r="BZ543" i="16"/>
  <c r="CP543" i="16"/>
  <c r="L543" i="16"/>
  <c r="R543" i="16"/>
  <c r="Q543" i="16"/>
  <c r="BB543" i="16"/>
  <c r="CH543" i="16"/>
  <c r="BC543" i="16"/>
  <c r="BS543" i="16"/>
  <c r="K543" i="16"/>
  <c r="AU543" i="16"/>
  <c r="BK543" i="16"/>
  <c r="CA543" i="16"/>
  <c r="CQ543" i="16"/>
  <c r="P543" i="16"/>
  <c r="J543" i="16"/>
  <c r="BR543" i="16"/>
  <c r="CX543" i="16"/>
  <c r="O543" i="16"/>
  <c r="M543" i="16"/>
  <c r="H543" i="16"/>
  <c r="CI543" i="16"/>
  <c r="N543" i="16"/>
  <c r="AN531" i="16"/>
  <c r="AR531" i="16"/>
  <c r="AV531" i="16"/>
  <c r="AZ531" i="16"/>
  <c r="BD531" i="16"/>
  <c r="BH531" i="16"/>
  <c r="BL531" i="16"/>
  <c r="BP531" i="16"/>
  <c r="BT531" i="16"/>
  <c r="BX531" i="16"/>
  <c r="CB531" i="16"/>
  <c r="CF531" i="16"/>
  <c r="CJ531" i="16"/>
  <c r="CN531" i="16"/>
  <c r="CR531" i="16"/>
  <c r="CV531" i="16"/>
  <c r="AO531" i="16"/>
  <c r="AS531" i="16"/>
  <c r="AW531" i="16"/>
  <c r="BA531" i="16"/>
  <c r="BE531" i="16"/>
  <c r="BI531" i="16"/>
  <c r="BM531" i="16"/>
  <c r="BQ531" i="16"/>
  <c r="BU531" i="16"/>
  <c r="BY531" i="16"/>
  <c r="CC531" i="16"/>
  <c r="CG531" i="16"/>
  <c r="CK531" i="16"/>
  <c r="CO531" i="16"/>
  <c r="CS531" i="16"/>
  <c r="CW531" i="16"/>
  <c r="AT531" i="16"/>
  <c r="BB531" i="16"/>
  <c r="BJ531" i="16"/>
  <c r="BR531" i="16"/>
  <c r="BZ531" i="16"/>
  <c r="CH531" i="16"/>
  <c r="CP531" i="16"/>
  <c r="CX531" i="16"/>
  <c r="AU531" i="16"/>
  <c r="BC531" i="16"/>
  <c r="BK531" i="16"/>
  <c r="BS531" i="16"/>
  <c r="CA531" i="16"/>
  <c r="CI531" i="16"/>
  <c r="CQ531" i="16"/>
  <c r="AX531" i="16"/>
  <c r="BN531" i="16"/>
  <c r="CD531" i="16"/>
  <c r="CT531" i="16"/>
  <c r="O531" i="16"/>
  <c r="Q531" i="16"/>
  <c r="AP531" i="16"/>
  <c r="BV531" i="16"/>
  <c r="L531" i="16"/>
  <c r="M531" i="16"/>
  <c r="H531" i="16"/>
  <c r="AQ531" i="16"/>
  <c r="BW531" i="16"/>
  <c r="CM531" i="16"/>
  <c r="K531" i="16"/>
  <c r="AY531" i="16"/>
  <c r="BO531" i="16"/>
  <c r="CE531" i="16"/>
  <c r="CU531" i="16"/>
  <c r="P531" i="16"/>
  <c r="J531" i="16"/>
  <c r="BF531" i="16"/>
  <c r="CL531" i="16"/>
  <c r="R531" i="16"/>
  <c r="BG531" i="16"/>
  <c r="N531" i="16"/>
  <c r="AN515" i="16"/>
  <c r="AR515" i="16"/>
  <c r="AV515" i="16"/>
  <c r="AZ515" i="16"/>
  <c r="BD515" i="16"/>
  <c r="BH515" i="16"/>
  <c r="BL515" i="16"/>
  <c r="BP515" i="16"/>
  <c r="BT515" i="16"/>
  <c r="BX515" i="16"/>
  <c r="CB515" i="16"/>
  <c r="CF515" i="16"/>
  <c r="CJ515" i="16"/>
  <c r="CN515" i="16"/>
  <c r="CR515" i="16"/>
  <c r="CV515" i="16"/>
  <c r="AO515" i="16"/>
  <c r="AS515" i="16"/>
  <c r="AW515" i="16"/>
  <c r="BA515" i="16"/>
  <c r="BE515" i="16"/>
  <c r="BI515" i="16"/>
  <c r="BM515" i="16"/>
  <c r="BQ515" i="16"/>
  <c r="BU515" i="16"/>
  <c r="BY515" i="16"/>
  <c r="CC515" i="16"/>
  <c r="CG515" i="16"/>
  <c r="CK515" i="16"/>
  <c r="CO515" i="16"/>
  <c r="CS515" i="16"/>
  <c r="CW515" i="16"/>
  <c r="AT515" i="16"/>
  <c r="BB515" i="16"/>
  <c r="BJ515" i="16"/>
  <c r="BR515" i="16"/>
  <c r="BZ515" i="16"/>
  <c r="CH515" i="16"/>
  <c r="CP515" i="16"/>
  <c r="CX515" i="16"/>
  <c r="AU515" i="16"/>
  <c r="BC515" i="16"/>
  <c r="BK515" i="16"/>
  <c r="BS515" i="16"/>
  <c r="CA515" i="16"/>
  <c r="CI515" i="16"/>
  <c r="CQ515" i="16"/>
  <c r="AX515" i="16"/>
  <c r="BN515" i="16"/>
  <c r="CD515" i="16"/>
  <c r="CT515" i="16"/>
  <c r="O515" i="16"/>
  <c r="Q515" i="16"/>
  <c r="AP515" i="16"/>
  <c r="BV515" i="16"/>
  <c r="L515" i="16"/>
  <c r="M515" i="16"/>
  <c r="H515" i="16"/>
  <c r="BG515" i="16"/>
  <c r="CM515" i="16"/>
  <c r="N515" i="16"/>
  <c r="K515" i="16"/>
  <c r="AY515" i="16"/>
  <c r="BO515" i="16"/>
  <c r="CE515" i="16"/>
  <c r="CU515" i="16"/>
  <c r="P515" i="16"/>
  <c r="J515" i="16"/>
  <c r="BF515" i="16"/>
  <c r="CL515" i="16"/>
  <c r="R515" i="16"/>
  <c r="AQ515" i="16"/>
  <c r="BW515" i="16"/>
  <c r="AN495" i="16"/>
  <c r="AR495" i="16"/>
  <c r="AV495" i="16"/>
  <c r="AZ495" i="16"/>
  <c r="BD495" i="16"/>
  <c r="BH495" i="16"/>
  <c r="BL495" i="16"/>
  <c r="BP495" i="16"/>
  <c r="BT495" i="16"/>
  <c r="BX495" i="16"/>
  <c r="CB495" i="16"/>
  <c r="CF495" i="16"/>
  <c r="CJ495" i="16"/>
  <c r="CN495" i="16"/>
  <c r="CR495" i="16"/>
  <c r="CV495" i="16"/>
  <c r="AO495" i="16"/>
  <c r="AS495" i="16"/>
  <c r="AW495" i="16"/>
  <c r="BA495" i="16"/>
  <c r="BE495" i="16"/>
  <c r="BI495" i="16"/>
  <c r="BM495" i="16"/>
  <c r="BQ495" i="16"/>
  <c r="BU495" i="16"/>
  <c r="BY495" i="16"/>
  <c r="CC495" i="16"/>
  <c r="CG495" i="16"/>
  <c r="CK495" i="16"/>
  <c r="CO495" i="16"/>
  <c r="CS495" i="16"/>
  <c r="CW495" i="16"/>
  <c r="AP495" i="16"/>
  <c r="AX495" i="16"/>
  <c r="BF495" i="16"/>
  <c r="BN495" i="16"/>
  <c r="BV495" i="16"/>
  <c r="CD495" i="16"/>
  <c r="CL495" i="16"/>
  <c r="CT495" i="16"/>
  <c r="AQ495" i="16"/>
  <c r="AY495" i="16"/>
  <c r="BG495" i="16"/>
  <c r="BO495" i="16"/>
  <c r="BW495" i="16"/>
  <c r="CE495" i="16"/>
  <c r="CM495" i="16"/>
  <c r="CU495" i="16"/>
  <c r="AT495" i="16"/>
  <c r="BJ495" i="16"/>
  <c r="BZ495" i="16"/>
  <c r="CP495" i="16"/>
  <c r="L495" i="16"/>
  <c r="R495" i="16"/>
  <c r="Q495" i="16"/>
  <c r="BB495" i="16"/>
  <c r="CH495" i="16"/>
  <c r="CX495" i="16"/>
  <c r="H495" i="16"/>
  <c r="BC495" i="16"/>
  <c r="CI495" i="16"/>
  <c r="N495" i="16"/>
  <c r="AU495" i="16"/>
  <c r="BK495" i="16"/>
  <c r="CA495" i="16"/>
  <c r="CQ495" i="16"/>
  <c r="P495" i="16"/>
  <c r="J495" i="16"/>
  <c r="BR495" i="16"/>
  <c r="O495" i="16"/>
  <c r="M495" i="16"/>
  <c r="BS495" i="16"/>
  <c r="K495" i="16"/>
  <c r="AN479" i="16"/>
  <c r="AR479" i="16"/>
  <c r="AV479" i="16"/>
  <c r="AZ479" i="16"/>
  <c r="BD479" i="16"/>
  <c r="BH479" i="16"/>
  <c r="BL479" i="16"/>
  <c r="BP479" i="16"/>
  <c r="BT479" i="16"/>
  <c r="BX479" i="16"/>
  <c r="CB479" i="16"/>
  <c r="CF479" i="16"/>
  <c r="CJ479" i="16"/>
  <c r="CN479" i="16"/>
  <c r="CR479" i="16"/>
  <c r="CV479" i="16"/>
  <c r="AO479" i="16"/>
  <c r="AS479" i="16"/>
  <c r="AW479" i="16"/>
  <c r="BA479" i="16"/>
  <c r="BE479" i="16"/>
  <c r="BI479" i="16"/>
  <c r="BM479" i="16"/>
  <c r="BQ479" i="16"/>
  <c r="BU479" i="16"/>
  <c r="BY479" i="16"/>
  <c r="CC479" i="16"/>
  <c r="CG479" i="16"/>
  <c r="CK479" i="16"/>
  <c r="CO479" i="16"/>
  <c r="CS479" i="16"/>
  <c r="CW479" i="16"/>
  <c r="AP479" i="16"/>
  <c r="AX479" i="16"/>
  <c r="BF479" i="16"/>
  <c r="BN479" i="16"/>
  <c r="BV479" i="16"/>
  <c r="CD479" i="16"/>
  <c r="CL479" i="16"/>
  <c r="CT479" i="16"/>
  <c r="AQ479" i="16"/>
  <c r="AY479" i="16"/>
  <c r="BG479" i="16"/>
  <c r="BO479" i="16"/>
  <c r="BW479" i="16"/>
  <c r="CE479" i="16"/>
  <c r="CM479" i="16"/>
  <c r="CU479" i="16"/>
  <c r="AT479" i="16"/>
  <c r="BJ479" i="16"/>
  <c r="BZ479" i="16"/>
  <c r="CP479" i="16"/>
  <c r="L479" i="16"/>
  <c r="R479" i="16"/>
  <c r="Q479" i="16"/>
  <c r="BB479" i="16"/>
  <c r="CX479" i="16"/>
  <c r="H479" i="16"/>
  <c r="BC479" i="16"/>
  <c r="CI479" i="16"/>
  <c r="AU479" i="16"/>
  <c r="BK479" i="16"/>
  <c r="CA479" i="16"/>
  <c r="CQ479" i="16"/>
  <c r="P479" i="16"/>
  <c r="J479" i="16"/>
  <c r="BR479" i="16"/>
  <c r="CH479" i="16"/>
  <c r="O479" i="16"/>
  <c r="M479" i="16"/>
  <c r="BS479" i="16"/>
  <c r="N479" i="16"/>
  <c r="K479" i="16"/>
  <c r="AN463" i="16"/>
  <c r="AR463" i="16"/>
  <c r="AV463" i="16"/>
  <c r="AZ463" i="16"/>
  <c r="BD463" i="16"/>
  <c r="BH463" i="16"/>
  <c r="BL463" i="16"/>
  <c r="BP463" i="16"/>
  <c r="BT463" i="16"/>
  <c r="BX463" i="16"/>
  <c r="CB463" i="16"/>
  <c r="CF463" i="16"/>
  <c r="CJ463" i="16"/>
  <c r="CN463" i="16"/>
  <c r="CR463" i="16"/>
  <c r="CV463" i="16"/>
  <c r="AO463" i="16"/>
  <c r="AS463" i="16"/>
  <c r="AW463" i="16"/>
  <c r="BA463" i="16"/>
  <c r="BE463" i="16"/>
  <c r="BI463" i="16"/>
  <c r="BM463" i="16"/>
  <c r="BQ463" i="16"/>
  <c r="BU463" i="16"/>
  <c r="BY463" i="16"/>
  <c r="CC463" i="16"/>
  <c r="CG463" i="16"/>
  <c r="CK463" i="16"/>
  <c r="CO463" i="16"/>
  <c r="CS463" i="16"/>
  <c r="CW463" i="16"/>
  <c r="AP463" i="16"/>
  <c r="AX463" i="16"/>
  <c r="BF463" i="16"/>
  <c r="BN463" i="16"/>
  <c r="BV463" i="16"/>
  <c r="CD463" i="16"/>
  <c r="CL463" i="16"/>
  <c r="CT463" i="16"/>
  <c r="AQ463" i="16"/>
  <c r="AY463" i="16"/>
  <c r="BG463" i="16"/>
  <c r="BO463" i="16"/>
  <c r="BW463" i="16"/>
  <c r="CE463" i="16"/>
  <c r="CM463" i="16"/>
  <c r="CU463" i="16"/>
  <c r="AT463" i="16"/>
  <c r="BJ463" i="16"/>
  <c r="BZ463" i="16"/>
  <c r="CP463" i="16"/>
  <c r="L463" i="16"/>
  <c r="R463" i="16"/>
  <c r="Q463" i="16"/>
  <c r="BR463" i="16"/>
  <c r="CX463" i="16"/>
  <c r="H463" i="16"/>
  <c r="BS463" i="16"/>
  <c r="N463" i="16"/>
  <c r="AU463" i="16"/>
  <c r="BK463" i="16"/>
  <c r="CA463" i="16"/>
  <c r="CQ463" i="16"/>
  <c r="P463" i="16"/>
  <c r="J463" i="16"/>
  <c r="BB463" i="16"/>
  <c r="CH463" i="16"/>
  <c r="O463" i="16"/>
  <c r="M463" i="16"/>
  <c r="BC463" i="16"/>
  <c r="CI463" i="16"/>
  <c r="K463" i="16"/>
  <c r="AN451" i="16"/>
  <c r="AR451" i="16"/>
  <c r="AV451" i="16"/>
  <c r="AZ451" i="16"/>
  <c r="BD451" i="16"/>
  <c r="BH451" i="16"/>
  <c r="BL451" i="16"/>
  <c r="BP451" i="16"/>
  <c r="BT451" i="16"/>
  <c r="BX451" i="16"/>
  <c r="CB451" i="16"/>
  <c r="CF451" i="16"/>
  <c r="CJ451" i="16"/>
  <c r="CN451" i="16"/>
  <c r="CR451" i="16"/>
  <c r="CV451" i="16"/>
  <c r="AO451" i="16"/>
  <c r="AS451" i="16"/>
  <c r="AW451" i="16"/>
  <c r="BA451" i="16"/>
  <c r="BE451" i="16"/>
  <c r="BI451" i="16"/>
  <c r="BM451" i="16"/>
  <c r="BQ451" i="16"/>
  <c r="BU451" i="16"/>
  <c r="BY451" i="16"/>
  <c r="CC451" i="16"/>
  <c r="CG451" i="16"/>
  <c r="CK451" i="16"/>
  <c r="CO451" i="16"/>
  <c r="CS451" i="16"/>
  <c r="CW451" i="16"/>
  <c r="AT451" i="16"/>
  <c r="BB451" i="16"/>
  <c r="BJ451" i="16"/>
  <c r="BR451" i="16"/>
  <c r="BZ451" i="16"/>
  <c r="CH451" i="16"/>
  <c r="CP451" i="16"/>
  <c r="CX451" i="16"/>
  <c r="AU451" i="16"/>
  <c r="BC451" i="16"/>
  <c r="BK451" i="16"/>
  <c r="BS451" i="16"/>
  <c r="CA451" i="16"/>
  <c r="CI451" i="16"/>
  <c r="CQ451" i="16"/>
  <c r="AX451" i="16"/>
  <c r="BN451" i="16"/>
  <c r="CD451" i="16"/>
  <c r="CT451" i="16"/>
  <c r="O451" i="16"/>
  <c r="Q451" i="16"/>
  <c r="AP451" i="16"/>
  <c r="CL451" i="16"/>
  <c r="L451" i="16"/>
  <c r="M451" i="16"/>
  <c r="BG451" i="16"/>
  <c r="CM451" i="16"/>
  <c r="N451" i="16"/>
  <c r="AY451" i="16"/>
  <c r="BO451" i="16"/>
  <c r="CE451" i="16"/>
  <c r="CU451" i="16"/>
  <c r="P451" i="16"/>
  <c r="J451" i="16"/>
  <c r="BF451" i="16"/>
  <c r="BV451" i="16"/>
  <c r="R451" i="16"/>
  <c r="H451" i="16"/>
  <c r="AQ451" i="16"/>
  <c r="BW451" i="16"/>
  <c r="K451" i="16"/>
  <c r="AN427" i="16"/>
  <c r="AR427" i="16"/>
  <c r="AV427" i="16"/>
  <c r="AZ427" i="16"/>
  <c r="BD427" i="16"/>
  <c r="BH427" i="16"/>
  <c r="BL427" i="16"/>
  <c r="BP427" i="16"/>
  <c r="BT427" i="16"/>
  <c r="BX427" i="16"/>
  <c r="CB427" i="16"/>
  <c r="CF427" i="16"/>
  <c r="CJ427" i="16"/>
  <c r="CN427" i="16"/>
  <c r="CR427" i="16"/>
  <c r="CV427" i="16"/>
  <c r="AO427" i="16"/>
  <c r="AS427" i="16"/>
  <c r="AW427" i="16"/>
  <c r="BA427" i="16"/>
  <c r="BE427" i="16"/>
  <c r="BI427" i="16"/>
  <c r="BM427" i="16"/>
  <c r="BQ427" i="16"/>
  <c r="BU427" i="16"/>
  <c r="BY427" i="16"/>
  <c r="CC427" i="16"/>
  <c r="CG427" i="16"/>
  <c r="CK427" i="16"/>
  <c r="CO427" i="16"/>
  <c r="CS427" i="16"/>
  <c r="CW427" i="16"/>
  <c r="AT427" i="16"/>
  <c r="BB427" i="16"/>
  <c r="BJ427" i="16"/>
  <c r="BR427" i="16"/>
  <c r="BZ427" i="16"/>
  <c r="CH427" i="16"/>
  <c r="CP427" i="16"/>
  <c r="CX427" i="16"/>
  <c r="AU427" i="16"/>
  <c r="BC427" i="16"/>
  <c r="BK427" i="16"/>
  <c r="BS427" i="16"/>
  <c r="CA427" i="16"/>
  <c r="CI427" i="16"/>
  <c r="CQ427" i="16"/>
  <c r="AP427" i="16"/>
  <c r="BF427" i="16"/>
  <c r="BV427" i="16"/>
  <c r="CL427" i="16"/>
  <c r="O427" i="16"/>
  <c r="Q427" i="16"/>
  <c r="AX427" i="16"/>
  <c r="CD427" i="16"/>
  <c r="L427" i="16"/>
  <c r="R427" i="16"/>
  <c r="M427" i="16"/>
  <c r="H427" i="16"/>
  <c r="AY427" i="16"/>
  <c r="BO427" i="16"/>
  <c r="CE427" i="16"/>
  <c r="CU427" i="16"/>
  <c r="K427" i="16"/>
  <c r="AQ427" i="16"/>
  <c r="BG427" i="16"/>
  <c r="BW427" i="16"/>
  <c r="CM427" i="16"/>
  <c r="P427" i="16"/>
  <c r="J427" i="16"/>
  <c r="BN427" i="16"/>
  <c r="CT427" i="16"/>
  <c r="N427" i="16"/>
  <c r="AQ411" i="16"/>
  <c r="AU411" i="16"/>
  <c r="AY411" i="16"/>
  <c r="BC411" i="16"/>
  <c r="BG411" i="16"/>
  <c r="BK411" i="16"/>
  <c r="BO411" i="16"/>
  <c r="BS411" i="16"/>
  <c r="BW411" i="16"/>
  <c r="CA411" i="16"/>
  <c r="CE411" i="16"/>
  <c r="CI411" i="16"/>
  <c r="CM411" i="16"/>
  <c r="CQ411" i="16"/>
  <c r="CU411" i="16"/>
  <c r="AN411" i="16"/>
  <c r="AR411" i="16"/>
  <c r="AV411" i="16"/>
  <c r="AZ411" i="16"/>
  <c r="BD411" i="16"/>
  <c r="BH411" i="16"/>
  <c r="BL411" i="16"/>
  <c r="BP411" i="16"/>
  <c r="BT411" i="16"/>
  <c r="BX411" i="16"/>
  <c r="CB411" i="16"/>
  <c r="CF411" i="16"/>
  <c r="CJ411" i="16"/>
  <c r="CN411" i="16"/>
  <c r="CR411" i="16"/>
  <c r="CV411" i="16"/>
  <c r="AO411" i="16"/>
  <c r="AW411" i="16"/>
  <c r="BE411" i="16"/>
  <c r="BM411" i="16"/>
  <c r="BU411" i="16"/>
  <c r="CC411" i="16"/>
  <c r="CK411" i="16"/>
  <c r="CS411" i="16"/>
  <c r="AP411" i="16"/>
  <c r="AX411" i="16"/>
  <c r="BF411" i="16"/>
  <c r="BN411" i="16"/>
  <c r="BV411" i="16"/>
  <c r="CD411" i="16"/>
  <c r="CL411" i="16"/>
  <c r="CT411" i="16"/>
  <c r="AS411" i="16"/>
  <c r="BI411" i="16"/>
  <c r="BY411" i="16"/>
  <c r="CO411" i="16"/>
  <c r="AT411" i="16"/>
  <c r="BJ411" i="16"/>
  <c r="BZ411" i="16"/>
  <c r="CP411" i="16"/>
  <c r="BA411" i="16"/>
  <c r="CG411" i="16"/>
  <c r="O411" i="16"/>
  <c r="Q411" i="16"/>
  <c r="BQ411" i="16"/>
  <c r="L411" i="16"/>
  <c r="R411" i="16"/>
  <c r="M411" i="16"/>
  <c r="H411" i="16"/>
  <c r="BR411" i="16"/>
  <c r="CX411" i="16"/>
  <c r="N411" i="16"/>
  <c r="K411" i="16"/>
  <c r="BB411" i="16"/>
  <c r="CH411" i="16"/>
  <c r="P411" i="16"/>
  <c r="J411" i="16"/>
  <c r="CW411" i="16"/>
  <c r="AQ395" i="16"/>
  <c r="AU395" i="16"/>
  <c r="AY395" i="16"/>
  <c r="BC395" i="16"/>
  <c r="BG395" i="16"/>
  <c r="BK395" i="16"/>
  <c r="BO395" i="16"/>
  <c r="BS395" i="16"/>
  <c r="BW395" i="16"/>
  <c r="CA395" i="16"/>
  <c r="CE395" i="16"/>
  <c r="CI395" i="16"/>
  <c r="CM395" i="16"/>
  <c r="CQ395" i="16"/>
  <c r="CU395" i="16"/>
  <c r="AN395" i="16"/>
  <c r="AR395" i="16"/>
  <c r="AV395" i="16"/>
  <c r="AZ395" i="16"/>
  <c r="BD395" i="16"/>
  <c r="BH395" i="16"/>
  <c r="BL395" i="16"/>
  <c r="BP395" i="16"/>
  <c r="BT395" i="16"/>
  <c r="BX395" i="16"/>
  <c r="CB395" i="16"/>
  <c r="CF395" i="16"/>
  <c r="CJ395" i="16"/>
  <c r="CN395" i="16"/>
  <c r="CR395" i="16"/>
  <c r="CV395" i="16"/>
  <c r="AO395" i="16"/>
  <c r="AW395" i="16"/>
  <c r="BE395" i="16"/>
  <c r="BM395" i="16"/>
  <c r="BU395" i="16"/>
  <c r="CC395" i="16"/>
  <c r="CK395" i="16"/>
  <c r="CS395" i="16"/>
  <c r="AP395" i="16"/>
  <c r="AX395" i="16"/>
  <c r="BF395" i="16"/>
  <c r="BN395" i="16"/>
  <c r="BV395" i="16"/>
  <c r="CD395" i="16"/>
  <c r="CL395" i="16"/>
  <c r="CT395" i="16"/>
  <c r="AS395" i="16"/>
  <c r="BI395" i="16"/>
  <c r="BY395" i="16"/>
  <c r="CO395" i="16"/>
  <c r="AT395" i="16"/>
  <c r="BJ395" i="16"/>
  <c r="BZ395" i="16"/>
  <c r="CP395" i="16"/>
  <c r="BQ395" i="16"/>
  <c r="CW395" i="16"/>
  <c r="O395" i="16"/>
  <c r="Q395" i="16"/>
  <c r="CG395" i="16"/>
  <c r="R395" i="16"/>
  <c r="H395" i="16"/>
  <c r="BB395" i="16"/>
  <c r="CH395" i="16"/>
  <c r="BR395" i="16"/>
  <c r="CX395" i="16"/>
  <c r="P395" i="16"/>
  <c r="J395" i="16"/>
  <c r="BA395" i="16"/>
  <c r="L395" i="16"/>
  <c r="M395" i="16"/>
  <c r="N395" i="16"/>
  <c r="K395" i="16"/>
  <c r="AQ379" i="16"/>
  <c r="AU379" i="16"/>
  <c r="AY379" i="16"/>
  <c r="BC379" i="16"/>
  <c r="BG379" i="16"/>
  <c r="BK379" i="16"/>
  <c r="BO379" i="16"/>
  <c r="BS379" i="16"/>
  <c r="BW379" i="16"/>
  <c r="CA379" i="16"/>
  <c r="CE379" i="16"/>
  <c r="CI379" i="16"/>
  <c r="CM379" i="16"/>
  <c r="CQ379" i="16"/>
  <c r="CU379" i="16"/>
  <c r="AN379" i="16"/>
  <c r="AR379" i="16"/>
  <c r="AV379" i="16"/>
  <c r="AZ379" i="16"/>
  <c r="BD379" i="16"/>
  <c r="BH379" i="16"/>
  <c r="BL379" i="16"/>
  <c r="BP379" i="16"/>
  <c r="BT379" i="16"/>
  <c r="BX379" i="16"/>
  <c r="CB379" i="16"/>
  <c r="CF379" i="16"/>
  <c r="CJ379" i="16"/>
  <c r="CN379" i="16"/>
  <c r="CR379" i="16"/>
  <c r="CV379" i="16"/>
  <c r="AO379" i="16"/>
  <c r="AW379" i="16"/>
  <c r="BE379" i="16"/>
  <c r="BM379" i="16"/>
  <c r="BU379" i="16"/>
  <c r="CC379" i="16"/>
  <c r="CK379" i="16"/>
  <c r="CS379" i="16"/>
  <c r="AP379" i="16"/>
  <c r="AX379" i="16"/>
  <c r="BF379" i="16"/>
  <c r="BN379" i="16"/>
  <c r="BV379" i="16"/>
  <c r="CD379" i="16"/>
  <c r="CL379" i="16"/>
  <c r="CT379" i="16"/>
  <c r="AS379" i="16"/>
  <c r="BI379" i="16"/>
  <c r="BY379" i="16"/>
  <c r="CO379" i="16"/>
  <c r="AT379" i="16"/>
  <c r="BJ379" i="16"/>
  <c r="BZ379" i="16"/>
  <c r="CP379" i="16"/>
  <c r="BA379" i="16"/>
  <c r="CG379" i="16"/>
  <c r="O379" i="16"/>
  <c r="Q379" i="16"/>
  <c r="CW379" i="16"/>
  <c r="R379" i="16"/>
  <c r="H379" i="16"/>
  <c r="BR379" i="16"/>
  <c r="CX379" i="16"/>
  <c r="G379" i="16"/>
  <c r="BB379" i="16"/>
  <c r="CH379" i="16"/>
  <c r="P379" i="16"/>
  <c r="J379" i="16"/>
  <c r="BQ379" i="16"/>
  <c r="L379" i="16"/>
  <c r="M379" i="16"/>
  <c r="N379" i="16"/>
  <c r="K379" i="16"/>
  <c r="AQ363" i="16"/>
  <c r="AU363" i="16"/>
  <c r="AY363" i="16"/>
  <c r="BC363" i="16"/>
  <c r="BG363" i="16"/>
  <c r="BK363" i="16"/>
  <c r="BO363" i="16"/>
  <c r="BS363" i="16"/>
  <c r="BW363" i="16"/>
  <c r="CA363" i="16"/>
  <c r="CE363" i="16"/>
  <c r="CI363" i="16"/>
  <c r="CM363" i="16"/>
  <c r="CQ363" i="16"/>
  <c r="CU363" i="16"/>
  <c r="AN363" i="16"/>
  <c r="AR363" i="16"/>
  <c r="AV363" i="16"/>
  <c r="AZ363" i="16"/>
  <c r="BD363" i="16"/>
  <c r="BH363" i="16"/>
  <c r="BL363" i="16"/>
  <c r="BP363" i="16"/>
  <c r="BT363" i="16"/>
  <c r="BX363" i="16"/>
  <c r="CB363" i="16"/>
  <c r="CF363" i="16"/>
  <c r="CJ363" i="16"/>
  <c r="CN363" i="16"/>
  <c r="CR363" i="16"/>
  <c r="CV363" i="16"/>
  <c r="AO363" i="16"/>
  <c r="AW363" i="16"/>
  <c r="BE363" i="16"/>
  <c r="BM363" i="16"/>
  <c r="BU363" i="16"/>
  <c r="CC363" i="16"/>
  <c r="CK363" i="16"/>
  <c r="CS363" i="16"/>
  <c r="AP363" i="16"/>
  <c r="AX363" i="16"/>
  <c r="BF363" i="16"/>
  <c r="BN363" i="16"/>
  <c r="BV363" i="16"/>
  <c r="CD363" i="16"/>
  <c r="CL363" i="16"/>
  <c r="CT363" i="16"/>
  <c r="AS363" i="16"/>
  <c r="BI363" i="16"/>
  <c r="BY363" i="16"/>
  <c r="CO363" i="16"/>
  <c r="AT363" i="16"/>
  <c r="BJ363" i="16"/>
  <c r="BZ363" i="16"/>
  <c r="CP363" i="16"/>
  <c r="BQ363" i="16"/>
  <c r="CW363" i="16"/>
  <c r="O363" i="16"/>
  <c r="Q363" i="16"/>
  <c r="CG363" i="16"/>
  <c r="R363" i="16"/>
  <c r="H363" i="16"/>
  <c r="BB363" i="16"/>
  <c r="CH363" i="16"/>
  <c r="BR363" i="16"/>
  <c r="CX363" i="16"/>
  <c r="P363" i="16"/>
  <c r="J363" i="16"/>
  <c r="BA363" i="16"/>
  <c r="L363" i="16"/>
  <c r="M363" i="16"/>
  <c r="N363" i="16"/>
  <c r="K363" i="16"/>
  <c r="G363" i="16"/>
  <c r="AQ351" i="16"/>
  <c r="AU351" i="16"/>
  <c r="AY351" i="16"/>
  <c r="BC351" i="16"/>
  <c r="BG351" i="16"/>
  <c r="BK351" i="16"/>
  <c r="BO351" i="16"/>
  <c r="BS351" i="16"/>
  <c r="BW351" i="16"/>
  <c r="CA351" i="16"/>
  <c r="CE351" i="16"/>
  <c r="CI351" i="16"/>
  <c r="CM351" i="16"/>
  <c r="CQ351" i="16"/>
  <c r="CU351" i="16"/>
  <c r="AN351" i="16"/>
  <c r="AR351" i="16"/>
  <c r="AV351" i="16"/>
  <c r="AZ351" i="16"/>
  <c r="BD351" i="16"/>
  <c r="BH351" i="16"/>
  <c r="BL351" i="16"/>
  <c r="BP351" i="16"/>
  <c r="BT351" i="16"/>
  <c r="BX351" i="16"/>
  <c r="CB351" i="16"/>
  <c r="CF351" i="16"/>
  <c r="CJ351" i="16"/>
  <c r="CN351" i="16"/>
  <c r="CR351" i="16"/>
  <c r="CV351" i="16"/>
  <c r="AS351" i="16"/>
  <c r="BA351" i="16"/>
  <c r="BI351" i="16"/>
  <c r="BQ351" i="16"/>
  <c r="BY351" i="16"/>
  <c r="CG351" i="16"/>
  <c r="CO351" i="16"/>
  <c r="CW351" i="16"/>
  <c r="AT351" i="16"/>
  <c r="BB351" i="16"/>
  <c r="BJ351" i="16"/>
  <c r="BR351" i="16"/>
  <c r="BZ351" i="16"/>
  <c r="CH351" i="16"/>
  <c r="CP351" i="16"/>
  <c r="CX351" i="16"/>
  <c r="AW351" i="16"/>
  <c r="BM351" i="16"/>
  <c r="CC351" i="16"/>
  <c r="CS351" i="16"/>
  <c r="AX351" i="16"/>
  <c r="BN351" i="16"/>
  <c r="CD351" i="16"/>
  <c r="CT351" i="16"/>
  <c r="BE351" i="16"/>
  <c r="CK351" i="16"/>
  <c r="L351" i="16"/>
  <c r="R351" i="16"/>
  <c r="Q351" i="16"/>
  <c r="BU351" i="16"/>
  <c r="M351" i="16"/>
  <c r="N351" i="16"/>
  <c r="G351" i="16"/>
  <c r="BF351" i="16"/>
  <c r="CL351" i="16"/>
  <c r="P351" i="16"/>
  <c r="J351" i="16"/>
  <c r="AO351" i="16"/>
  <c r="O351" i="16"/>
  <c r="H351" i="16"/>
  <c r="AP351" i="16"/>
  <c r="BV351" i="16"/>
  <c r="K351" i="16"/>
  <c r="AQ331" i="16"/>
  <c r="AU331" i="16"/>
  <c r="AY331" i="16"/>
  <c r="BC331" i="16"/>
  <c r="BG331" i="16"/>
  <c r="BK331" i="16"/>
  <c r="BO331" i="16"/>
  <c r="BS331" i="16"/>
  <c r="BW331" i="16"/>
  <c r="CA331" i="16"/>
  <c r="CE331" i="16"/>
  <c r="CI331" i="16"/>
  <c r="CM331" i="16"/>
  <c r="CQ331" i="16"/>
  <c r="CU331" i="16"/>
  <c r="AN331" i="16"/>
  <c r="AR331" i="16"/>
  <c r="AV331" i="16"/>
  <c r="AZ331" i="16"/>
  <c r="BD331" i="16"/>
  <c r="BH331" i="16"/>
  <c r="BL331" i="16"/>
  <c r="BP331" i="16"/>
  <c r="BT331" i="16"/>
  <c r="BX331" i="16"/>
  <c r="CB331" i="16"/>
  <c r="CF331" i="16"/>
  <c r="CJ331" i="16"/>
  <c r="CN331" i="16"/>
  <c r="CR331" i="16"/>
  <c r="CV331" i="16"/>
  <c r="AS331" i="16"/>
  <c r="BA331" i="16"/>
  <c r="BI331" i="16"/>
  <c r="BQ331" i="16"/>
  <c r="BY331" i="16"/>
  <c r="CG331" i="16"/>
  <c r="CO331" i="16"/>
  <c r="CW331" i="16"/>
  <c r="AT331" i="16"/>
  <c r="BB331" i="16"/>
  <c r="BJ331" i="16"/>
  <c r="BR331" i="16"/>
  <c r="BZ331" i="16"/>
  <c r="CH331" i="16"/>
  <c r="CP331" i="16"/>
  <c r="CX331" i="16"/>
  <c r="AO331" i="16"/>
  <c r="BE331" i="16"/>
  <c r="BU331" i="16"/>
  <c r="CK331" i="16"/>
  <c r="AP331" i="16"/>
  <c r="BF331" i="16"/>
  <c r="BV331" i="16"/>
  <c r="CL331" i="16"/>
  <c r="BM331" i="16"/>
  <c r="CS331" i="16"/>
  <c r="BN331" i="16"/>
  <c r="CT331" i="16"/>
  <c r="CC331" i="16"/>
  <c r="O331" i="16"/>
  <c r="Q331" i="16"/>
  <c r="AW331" i="16"/>
  <c r="R331" i="16"/>
  <c r="H331" i="16"/>
  <c r="AX331" i="16"/>
  <c r="CD331" i="16"/>
  <c r="P331" i="16"/>
  <c r="J331" i="16"/>
  <c r="L331" i="16"/>
  <c r="M331" i="16"/>
  <c r="N331" i="16"/>
  <c r="G331" i="16"/>
  <c r="K331" i="16"/>
  <c r="AQ315" i="16"/>
  <c r="AU315" i="16"/>
  <c r="AY315" i="16"/>
  <c r="BC315" i="16"/>
  <c r="BG315" i="16"/>
  <c r="BK315" i="16"/>
  <c r="BO315" i="16"/>
  <c r="BS315" i="16"/>
  <c r="BW315" i="16"/>
  <c r="CA315" i="16"/>
  <c r="CE315" i="16"/>
  <c r="CI315" i="16"/>
  <c r="CM315" i="16"/>
  <c r="CQ315" i="16"/>
  <c r="CU315" i="16"/>
  <c r="AN315" i="16"/>
  <c r="AR315" i="16"/>
  <c r="AV315" i="16"/>
  <c r="AZ315" i="16"/>
  <c r="BD315" i="16"/>
  <c r="BH315" i="16"/>
  <c r="BL315" i="16"/>
  <c r="BP315" i="16"/>
  <c r="BT315" i="16"/>
  <c r="BX315" i="16"/>
  <c r="CB315" i="16"/>
  <c r="CF315" i="16"/>
  <c r="CJ315" i="16"/>
  <c r="CN315" i="16"/>
  <c r="CR315" i="16"/>
  <c r="CV315" i="16"/>
  <c r="AS315" i="16"/>
  <c r="BA315" i="16"/>
  <c r="BI315" i="16"/>
  <c r="BQ315" i="16"/>
  <c r="BY315" i="16"/>
  <c r="CG315" i="16"/>
  <c r="CO315" i="16"/>
  <c r="CW315" i="16"/>
  <c r="AT315" i="16"/>
  <c r="BB315" i="16"/>
  <c r="BJ315" i="16"/>
  <c r="BR315" i="16"/>
  <c r="BZ315" i="16"/>
  <c r="CH315" i="16"/>
  <c r="CP315" i="16"/>
  <c r="CX315" i="16"/>
  <c r="AO315" i="16"/>
  <c r="BE315" i="16"/>
  <c r="BU315" i="16"/>
  <c r="CK315" i="16"/>
  <c r="AP315" i="16"/>
  <c r="BF315" i="16"/>
  <c r="BV315" i="16"/>
  <c r="CL315" i="16"/>
  <c r="AW315" i="16"/>
  <c r="CC315" i="16"/>
  <c r="AX315" i="16"/>
  <c r="CD315" i="16"/>
  <c r="BM315" i="16"/>
  <c r="O315" i="16"/>
  <c r="Q315" i="16"/>
  <c r="R315" i="16"/>
  <c r="H315" i="16"/>
  <c r="BN315" i="16"/>
  <c r="P315" i="16"/>
  <c r="J315" i="16"/>
  <c r="CS315" i="16"/>
  <c r="L315" i="16"/>
  <c r="M315" i="16"/>
  <c r="CT315" i="16"/>
  <c r="N315" i="16"/>
  <c r="G315" i="16"/>
  <c r="K315" i="16"/>
  <c r="AQ299" i="16"/>
  <c r="AU299" i="16"/>
  <c r="AY299" i="16"/>
  <c r="BC299" i="16"/>
  <c r="BG299" i="16"/>
  <c r="BK299" i="16"/>
  <c r="BO299" i="16"/>
  <c r="BS299" i="16"/>
  <c r="BW299" i="16"/>
  <c r="CA299" i="16"/>
  <c r="CE299" i="16"/>
  <c r="CI299" i="16"/>
  <c r="CM299" i="16"/>
  <c r="CQ299" i="16"/>
  <c r="CU299" i="16"/>
  <c r="AN299" i="16"/>
  <c r="AR299" i="16"/>
  <c r="AV299" i="16"/>
  <c r="AZ299" i="16"/>
  <c r="BD299" i="16"/>
  <c r="BH299" i="16"/>
  <c r="BL299" i="16"/>
  <c r="BP299" i="16"/>
  <c r="BT299" i="16"/>
  <c r="BX299" i="16"/>
  <c r="CB299" i="16"/>
  <c r="CF299" i="16"/>
  <c r="CJ299" i="16"/>
  <c r="CN299" i="16"/>
  <c r="CR299" i="16"/>
  <c r="CV299" i="16"/>
  <c r="AS299" i="16"/>
  <c r="BA299" i="16"/>
  <c r="BI299" i="16"/>
  <c r="BQ299" i="16"/>
  <c r="BY299" i="16"/>
  <c r="CG299" i="16"/>
  <c r="CO299" i="16"/>
  <c r="CW299" i="16"/>
  <c r="AT299" i="16"/>
  <c r="BB299" i="16"/>
  <c r="BJ299" i="16"/>
  <c r="BR299" i="16"/>
  <c r="BZ299" i="16"/>
  <c r="CH299" i="16"/>
  <c r="CP299" i="16"/>
  <c r="CX299" i="16"/>
  <c r="AO299" i="16"/>
  <c r="BE299" i="16"/>
  <c r="BU299" i="16"/>
  <c r="CK299" i="16"/>
  <c r="AP299" i="16"/>
  <c r="BF299" i="16"/>
  <c r="BV299" i="16"/>
  <c r="CL299" i="16"/>
  <c r="BM299" i="16"/>
  <c r="CS299" i="16"/>
  <c r="BN299" i="16"/>
  <c r="CT299" i="16"/>
  <c r="AW299" i="16"/>
  <c r="O299" i="16"/>
  <c r="Q299" i="16"/>
  <c r="R299" i="16"/>
  <c r="H299" i="16"/>
  <c r="N299" i="16"/>
  <c r="K299" i="16"/>
  <c r="AX299" i="16"/>
  <c r="P299" i="16"/>
  <c r="J299" i="16"/>
  <c r="CC299" i="16"/>
  <c r="L299" i="16"/>
  <c r="M299" i="16"/>
  <c r="CD299" i="16"/>
  <c r="G299" i="16"/>
  <c r="AQ283" i="16"/>
  <c r="AU283" i="16"/>
  <c r="AY283" i="16"/>
  <c r="BC283" i="16"/>
  <c r="BG283" i="16"/>
  <c r="BK283" i="16"/>
  <c r="BO283" i="16"/>
  <c r="BS283" i="16"/>
  <c r="BW283" i="16"/>
  <c r="CA283" i="16"/>
  <c r="CE283" i="16"/>
  <c r="CI283" i="16"/>
  <c r="CM283" i="16"/>
  <c r="CQ283" i="16"/>
  <c r="CU283" i="16"/>
  <c r="AN283" i="16"/>
  <c r="AR283" i="16"/>
  <c r="AV283" i="16"/>
  <c r="AZ283" i="16"/>
  <c r="BD283" i="16"/>
  <c r="BH283" i="16"/>
  <c r="BL283" i="16"/>
  <c r="BP283" i="16"/>
  <c r="BT283" i="16"/>
  <c r="BX283" i="16"/>
  <c r="CB283" i="16"/>
  <c r="CF283" i="16"/>
  <c r="CJ283" i="16"/>
  <c r="CN283" i="16"/>
  <c r="CR283" i="16"/>
  <c r="CV283" i="16"/>
  <c r="AS283" i="16"/>
  <c r="BA283" i="16"/>
  <c r="BI283" i="16"/>
  <c r="BQ283" i="16"/>
  <c r="BY283" i="16"/>
  <c r="CG283" i="16"/>
  <c r="CO283" i="16"/>
  <c r="CW283" i="16"/>
  <c r="AT283" i="16"/>
  <c r="BB283" i="16"/>
  <c r="BJ283" i="16"/>
  <c r="BR283" i="16"/>
  <c r="BZ283" i="16"/>
  <c r="CH283" i="16"/>
  <c r="CP283" i="16"/>
  <c r="CX283" i="16"/>
  <c r="AO283" i="16"/>
  <c r="BE283" i="16"/>
  <c r="BU283" i="16"/>
  <c r="CK283" i="16"/>
  <c r="AP283" i="16"/>
  <c r="BF283" i="16"/>
  <c r="BV283" i="16"/>
  <c r="CL283" i="16"/>
  <c r="AW283" i="16"/>
  <c r="CC283" i="16"/>
  <c r="AX283" i="16"/>
  <c r="CD283" i="16"/>
  <c r="CS283" i="16"/>
  <c r="O283" i="16"/>
  <c r="Q283" i="16"/>
  <c r="L283" i="16"/>
  <c r="R283" i="16"/>
  <c r="H283" i="16"/>
  <c r="K283" i="16"/>
  <c r="CT283" i="16"/>
  <c r="P283" i="16"/>
  <c r="J283" i="16"/>
  <c r="BM283" i="16"/>
  <c r="M283" i="16"/>
  <c r="BN283" i="16"/>
  <c r="N283" i="16"/>
  <c r="G283" i="16"/>
  <c r="AQ271" i="16"/>
  <c r="AU271" i="16"/>
  <c r="AY271" i="16"/>
  <c r="BC271" i="16"/>
  <c r="BG271" i="16"/>
  <c r="BK271" i="16"/>
  <c r="BO271" i="16"/>
  <c r="BS271" i="16"/>
  <c r="BW271" i="16"/>
  <c r="CA271" i="16"/>
  <c r="CE271" i="16"/>
  <c r="CI271" i="16"/>
  <c r="CM271" i="16"/>
  <c r="CQ271" i="16"/>
  <c r="CU271" i="16"/>
  <c r="AN271" i="16"/>
  <c r="AR271" i="16"/>
  <c r="AV271" i="16"/>
  <c r="AZ271" i="16"/>
  <c r="BD271" i="16"/>
  <c r="BH271" i="16"/>
  <c r="BL271" i="16"/>
  <c r="BP271" i="16"/>
  <c r="BT271" i="16"/>
  <c r="BX271" i="16"/>
  <c r="CB271" i="16"/>
  <c r="CF271" i="16"/>
  <c r="CJ271" i="16"/>
  <c r="CN271" i="16"/>
  <c r="CR271" i="16"/>
  <c r="CV271" i="16"/>
  <c r="AO271" i="16"/>
  <c r="AW271" i="16"/>
  <c r="BE271" i="16"/>
  <c r="BM271" i="16"/>
  <c r="BU271" i="16"/>
  <c r="CC271" i="16"/>
  <c r="CK271" i="16"/>
  <c r="CS271" i="16"/>
  <c r="AP271" i="16"/>
  <c r="AX271" i="16"/>
  <c r="BF271" i="16"/>
  <c r="BN271" i="16"/>
  <c r="BV271" i="16"/>
  <c r="CD271" i="16"/>
  <c r="CL271" i="16"/>
  <c r="CT271" i="16"/>
  <c r="AS271" i="16"/>
  <c r="BI271" i="16"/>
  <c r="BY271" i="16"/>
  <c r="CO271" i="16"/>
  <c r="AT271" i="16"/>
  <c r="BJ271" i="16"/>
  <c r="BZ271" i="16"/>
  <c r="CP271" i="16"/>
  <c r="BQ271" i="16"/>
  <c r="CW271" i="16"/>
  <c r="BR271" i="16"/>
  <c r="CX271" i="16"/>
  <c r="CG271" i="16"/>
  <c r="L271" i="16"/>
  <c r="R271" i="16"/>
  <c r="Q271" i="16"/>
  <c r="BA271" i="16"/>
  <c r="M271" i="16"/>
  <c r="BB271" i="16"/>
  <c r="G271" i="16"/>
  <c r="CH271" i="16"/>
  <c r="P271" i="16"/>
  <c r="J271" i="16"/>
  <c r="O271" i="16"/>
  <c r="H271" i="16"/>
  <c r="N271" i="16"/>
  <c r="K271" i="16"/>
  <c r="AQ259" i="16"/>
  <c r="AU259" i="16"/>
  <c r="AY259" i="16"/>
  <c r="BC259" i="16"/>
  <c r="BG259" i="16"/>
  <c r="BK259" i="16"/>
  <c r="BO259" i="16"/>
  <c r="BS259" i="16"/>
  <c r="BW259" i="16"/>
  <c r="CA259" i="16"/>
  <c r="CE259" i="16"/>
  <c r="CI259" i="16"/>
  <c r="CM259" i="16"/>
  <c r="CQ259" i="16"/>
  <c r="CU259" i="16"/>
  <c r="AN259" i="16"/>
  <c r="AR259" i="16"/>
  <c r="AV259" i="16"/>
  <c r="AZ259" i="16"/>
  <c r="BD259" i="16"/>
  <c r="BH259" i="16"/>
  <c r="BL259" i="16"/>
  <c r="BP259" i="16"/>
  <c r="BT259" i="16"/>
  <c r="BX259" i="16"/>
  <c r="CB259" i="16"/>
  <c r="CF259" i="16"/>
  <c r="CJ259" i="16"/>
  <c r="CN259" i="16"/>
  <c r="CR259" i="16"/>
  <c r="CV259" i="16"/>
  <c r="AS259" i="16"/>
  <c r="BA259" i="16"/>
  <c r="BI259" i="16"/>
  <c r="BQ259" i="16"/>
  <c r="BY259" i="16"/>
  <c r="CG259" i="16"/>
  <c r="CO259" i="16"/>
  <c r="CW259" i="16"/>
  <c r="AT259" i="16"/>
  <c r="BB259" i="16"/>
  <c r="BJ259" i="16"/>
  <c r="BR259" i="16"/>
  <c r="BZ259" i="16"/>
  <c r="CH259" i="16"/>
  <c r="CP259" i="16"/>
  <c r="CX259" i="16"/>
  <c r="AW259" i="16"/>
  <c r="BM259" i="16"/>
  <c r="CC259" i="16"/>
  <c r="CS259" i="16"/>
  <c r="AX259" i="16"/>
  <c r="BN259" i="16"/>
  <c r="CD259" i="16"/>
  <c r="CT259" i="16"/>
  <c r="BE259" i="16"/>
  <c r="CK259" i="16"/>
  <c r="BF259" i="16"/>
  <c r="CL259" i="16"/>
  <c r="BU259" i="16"/>
  <c r="O259" i="16"/>
  <c r="Q259" i="16"/>
  <c r="AO259" i="16"/>
  <c r="H259" i="16"/>
  <c r="AP259" i="16"/>
  <c r="N259" i="16"/>
  <c r="BV259" i="16"/>
  <c r="P259" i="16"/>
  <c r="J259" i="16"/>
  <c r="L259" i="16"/>
  <c r="R259" i="16"/>
  <c r="M259" i="16"/>
  <c r="G259" i="16"/>
  <c r="K259" i="16"/>
  <c r="AQ243" i="16"/>
  <c r="AU243" i="16"/>
  <c r="AY243" i="16"/>
  <c r="BC243" i="16"/>
  <c r="BG243" i="16"/>
  <c r="BK243" i="16"/>
  <c r="BO243" i="16"/>
  <c r="BS243" i="16"/>
  <c r="BW243" i="16"/>
  <c r="CA243" i="16"/>
  <c r="CE243" i="16"/>
  <c r="CI243" i="16"/>
  <c r="CM243" i="16"/>
  <c r="CQ243" i="16"/>
  <c r="CU243" i="16"/>
  <c r="AN243" i="16"/>
  <c r="AR243" i="16"/>
  <c r="AV243" i="16"/>
  <c r="AZ243" i="16"/>
  <c r="BD243" i="16"/>
  <c r="BH243" i="16"/>
  <c r="BL243" i="16"/>
  <c r="BP243" i="16"/>
  <c r="BT243" i="16"/>
  <c r="BX243" i="16"/>
  <c r="CB243" i="16"/>
  <c r="CF243" i="16"/>
  <c r="CJ243" i="16"/>
  <c r="CN243" i="16"/>
  <c r="CR243" i="16"/>
  <c r="CV243" i="16"/>
  <c r="AS243" i="16"/>
  <c r="BA243" i="16"/>
  <c r="BI243" i="16"/>
  <c r="BQ243" i="16"/>
  <c r="BY243" i="16"/>
  <c r="CG243" i="16"/>
  <c r="CO243" i="16"/>
  <c r="CW243" i="16"/>
  <c r="AT243" i="16"/>
  <c r="BB243" i="16"/>
  <c r="BJ243" i="16"/>
  <c r="BR243" i="16"/>
  <c r="BZ243" i="16"/>
  <c r="CH243" i="16"/>
  <c r="CP243" i="16"/>
  <c r="CX243" i="16"/>
  <c r="AW243" i="16"/>
  <c r="BM243" i="16"/>
  <c r="CC243" i="16"/>
  <c r="CS243" i="16"/>
  <c r="AX243" i="16"/>
  <c r="BN243" i="16"/>
  <c r="CD243" i="16"/>
  <c r="CT243" i="16"/>
  <c r="AO243" i="16"/>
  <c r="BU243" i="16"/>
  <c r="N243" i="16"/>
  <c r="AP243" i="16"/>
  <c r="BV243" i="16"/>
  <c r="BF243" i="16"/>
  <c r="O243" i="16"/>
  <c r="Q243" i="16"/>
  <c r="L243" i="16"/>
  <c r="H243" i="16"/>
  <c r="CL243" i="16"/>
  <c r="K243" i="16"/>
  <c r="G243" i="16"/>
  <c r="BE243" i="16"/>
  <c r="P243" i="16"/>
  <c r="J243" i="16"/>
  <c r="CK243" i="16"/>
  <c r="R243" i="16"/>
  <c r="M243" i="16"/>
  <c r="AQ231" i="16"/>
  <c r="AU231" i="16"/>
  <c r="AY231" i="16"/>
  <c r="BC231" i="16"/>
  <c r="BG231" i="16"/>
  <c r="BK231" i="16"/>
  <c r="BO231" i="16"/>
  <c r="BS231" i="16"/>
  <c r="BW231" i="16"/>
  <c r="CA231" i="16"/>
  <c r="CE231" i="16"/>
  <c r="CI231" i="16"/>
  <c r="CM231" i="16"/>
  <c r="CQ231" i="16"/>
  <c r="CU231" i="16"/>
  <c r="AN231" i="16"/>
  <c r="AR231" i="16"/>
  <c r="AV231" i="16"/>
  <c r="AZ231" i="16"/>
  <c r="BD231" i="16"/>
  <c r="BH231" i="16"/>
  <c r="BL231" i="16"/>
  <c r="BP231" i="16"/>
  <c r="BT231" i="16"/>
  <c r="BX231" i="16"/>
  <c r="CB231" i="16"/>
  <c r="CF231" i="16"/>
  <c r="CJ231" i="16"/>
  <c r="CN231" i="16"/>
  <c r="CR231" i="16"/>
  <c r="CV231" i="16"/>
  <c r="AO231" i="16"/>
  <c r="AW231" i="16"/>
  <c r="BE231" i="16"/>
  <c r="BM231" i="16"/>
  <c r="BU231" i="16"/>
  <c r="CC231" i="16"/>
  <c r="CK231" i="16"/>
  <c r="CS231" i="16"/>
  <c r="AP231" i="16"/>
  <c r="AX231" i="16"/>
  <c r="BF231" i="16"/>
  <c r="BN231" i="16"/>
  <c r="BV231" i="16"/>
  <c r="CD231" i="16"/>
  <c r="CL231" i="16"/>
  <c r="CT231" i="16"/>
  <c r="BA231" i="16"/>
  <c r="BQ231" i="16"/>
  <c r="CG231" i="16"/>
  <c r="CW231" i="16"/>
  <c r="BB231" i="16"/>
  <c r="BR231" i="16"/>
  <c r="CH231" i="16"/>
  <c r="CX231" i="16"/>
  <c r="BI231" i="16"/>
  <c r="CO231" i="16"/>
  <c r="N231" i="16"/>
  <c r="BJ231" i="16"/>
  <c r="CP231" i="16"/>
  <c r="BY231" i="16"/>
  <c r="AT231" i="16"/>
  <c r="L231" i="16"/>
  <c r="R231" i="16"/>
  <c r="Q231" i="16"/>
  <c r="BZ231" i="16"/>
  <c r="O231" i="16"/>
  <c r="M231" i="16"/>
  <c r="K231" i="16"/>
  <c r="AS231" i="16"/>
  <c r="P231" i="16"/>
  <c r="J231" i="16"/>
  <c r="H231" i="16"/>
  <c r="G231" i="16"/>
  <c r="AQ215" i="16"/>
  <c r="AU215" i="16"/>
  <c r="AY215" i="16"/>
  <c r="BC215" i="16"/>
  <c r="BG215" i="16"/>
  <c r="BK215" i="16"/>
  <c r="BO215" i="16"/>
  <c r="BS215" i="16"/>
  <c r="BW215" i="16"/>
  <c r="CA215" i="16"/>
  <c r="CE215" i="16"/>
  <c r="CI215" i="16"/>
  <c r="CM215" i="16"/>
  <c r="CQ215" i="16"/>
  <c r="CU215" i="16"/>
  <c r="AN215" i="16"/>
  <c r="AR215" i="16"/>
  <c r="AV215" i="16"/>
  <c r="AZ215" i="16"/>
  <c r="BD215" i="16"/>
  <c r="BH215" i="16"/>
  <c r="BL215" i="16"/>
  <c r="BP215" i="16"/>
  <c r="BT215" i="16"/>
  <c r="BX215" i="16"/>
  <c r="CB215" i="16"/>
  <c r="CF215" i="16"/>
  <c r="CJ215" i="16"/>
  <c r="CN215" i="16"/>
  <c r="CR215" i="16"/>
  <c r="CV215" i="16"/>
  <c r="AO215" i="16"/>
  <c r="AW215" i="16"/>
  <c r="BE215" i="16"/>
  <c r="BM215" i="16"/>
  <c r="BU215" i="16"/>
  <c r="CC215" i="16"/>
  <c r="CK215" i="16"/>
  <c r="CS215" i="16"/>
  <c r="AP215" i="16"/>
  <c r="AX215" i="16"/>
  <c r="BF215" i="16"/>
  <c r="BN215" i="16"/>
  <c r="BV215" i="16"/>
  <c r="CD215" i="16"/>
  <c r="CL215" i="16"/>
  <c r="CT215" i="16"/>
  <c r="BA215" i="16"/>
  <c r="BQ215" i="16"/>
  <c r="CG215" i="16"/>
  <c r="CW215" i="16"/>
  <c r="BB215" i="16"/>
  <c r="BR215" i="16"/>
  <c r="CH215" i="16"/>
  <c r="CX215" i="16"/>
  <c r="AS215" i="16"/>
  <c r="BY215" i="16"/>
  <c r="N215" i="16"/>
  <c r="AT215" i="16"/>
  <c r="BZ215" i="16"/>
  <c r="BI215" i="16"/>
  <c r="CP215" i="16"/>
  <c r="L215" i="16"/>
  <c r="R215" i="16"/>
  <c r="Q215" i="16"/>
  <c r="O215" i="16"/>
  <c r="CO215" i="16"/>
  <c r="K215" i="16"/>
  <c r="G215" i="16"/>
  <c r="P215" i="16"/>
  <c r="J215" i="16"/>
  <c r="BJ215" i="16"/>
  <c r="M215" i="16"/>
  <c r="H215" i="16"/>
  <c r="AN203" i="16"/>
  <c r="AR203" i="16"/>
  <c r="AV203" i="16"/>
  <c r="AZ203" i="16"/>
  <c r="BD203" i="16"/>
  <c r="BH203" i="16"/>
  <c r="BL203" i="16"/>
  <c r="BP203" i="16"/>
  <c r="BT203" i="16"/>
  <c r="BX203" i="16"/>
  <c r="CB203" i="16"/>
  <c r="CF203" i="16"/>
  <c r="CJ203" i="16"/>
  <c r="CN203" i="16"/>
  <c r="CR203" i="16"/>
  <c r="CV203" i="16"/>
  <c r="AO203" i="16"/>
  <c r="AS203" i="16"/>
  <c r="AW203" i="16"/>
  <c r="BA203" i="16"/>
  <c r="BE203" i="16"/>
  <c r="BI203" i="16"/>
  <c r="BM203" i="16"/>
  <c r="BQ203" i="16"/>
  <c r="BU203" i="16"/>
  <c r="BY203" i="16"/>
  <c r="CC203" i="16"/>
  <c r="CG203" i="16"/>
  <c r="CK203" i="16"/>
  <c r="CO203" i="16"/>
  <c r="CS203" i="16"/>
  <c r="CW203" i="16"/>
  <c r="AP203" i="16"/>
  <c r="AX203" i="16"/>
  <c r="BF203" i="16"/>
  <c r="BN203" i="16"/>
  <c r="BV203" i="16"/>
  <c r="CD203" i="16"/>
  <c r="CL203" i="16"/>
  <c r="CT203" i="16"/>
  <c r="AQ203" i="16"/>
  <c r="AY203" i="16"/>
  <c r="BG203" i="16"/>
  <c r="BO203" i="16"/>
  <c r="BW203" i="16"/>
  <c r="CE203" i="16"/>
  <c r="CM203" i="16"/>
  <c r="CU203" i="16"/>
  <c r="AT203" i="16"/>
  <c r="BJ203" i="16"/>
  <c r="BZ203" i="16"/>
  <c r="CP203" i="16"/>
  <c r="AU203" i="16"/>
  <c r="BK203" i="16"/>
  <c r="CA203" i="16"/>
  <c r="CQ203" i="16"/>
  <c r="BR203" i="16"/>
  <c r="CX203" i="16"/>
  <c r="BS203" i="16"/>
  <c r="BB203" i="16"/>
  <c r="N203" i="16"/>
  <c r="BC203" i="16"/>
  <c r="CH203" i="16"/>
  <c r="CI203" i="16"/>
  <c r="O203" i="16"/>
  <c r="Q203" i="16"/>
  <c r="R203" i="16"/>
  <c r="M203" i="16"/>
  <c r="H203" i="16"/>
  <c r="P203" i="16"/>
  <c r="J203" i="16"/>
  <c r="L203" i="16"/>
  <c r="G203" i="16"/>
  <c r="K203" i="16"/>
  <c r="AN191" i="16"/>
  <c r="AR191" i="16"/>
  <c r="AV191" i="16"/>
  <c r="AZ191" i="16"/>
  <c r="BD191" i="16"/>
  <c r="BH191" i="16"/>
  <c r="BL191" i="16"/>
  <c r="BP191" i="16"/>
  <c r="BT191" i="16"/>
  <c r="BX191" i="16"/>
  <c r="CB191" i="16"/>
  <c r="CF191" i="16"/>
  <c r="CJ191" i="16"/>
  <c r="CN191" i="16"/>
  <c r="CR191" i="16"/>
  <c r="CV191" i="16"/>
  <c r="AO191" i="16"/>
  <c r="AS191" i="16"/>
  <c r="AW191" i="16"/>
  <c r="BA191" i="16"/>
  <c r="BE191" i="16"/>
  <c r="BI191" i="16"/>
  <c r="BM191" i="16"/>
  <c r="BQ191" i="16"/>
  <c r="BU191" i="16"/>
  <c r="BY191" i="16"/>
  <c r="CC191" i="16"/>
  <c r="CG191" i="16"/>
  <c r="CK191" i="16"/>
  <c r="CO191" i="16"/>
  <c r="CS191" i="16"/>
  <c r="CW191" i="16"/>
  <c r="AT191" i="16"/>
  <c r="BB191" i="16"/>
  <c r="BJ191" i="16"/>
  <c r="BR191" i="16"/>
  <c r="BZ191" i="16"/>
  <c r="CH191" i="16"/>
  <c r="CP191" i="16"/>
  <c r="CX191" i="16"/>
  <c r="AU191" i="16"/>
  <c r="BC191" i="16"/>
  <c r="BK191" i="16"/>
  <c r="BS191" i="16"/>
  <c r="CA191" i="16"/>
  <c r="CI191" i="16"/>
  <c r="CQ191" i="16"/>
  <c r="AX191" i="16"/>
  <c r="BN191" i="16"/>
  <c r="CD191" i="16"/>
  <c r="CT191" i="16"/>
  <c r="AY191" i="16"/>
  <c r="BO191" i="16"/>
  <c r="CE191" i="16"/>
  <c r="CU191" i="16"/>
  <c r="BF191" i="16"/>
  <c r="CL191" i="16"/>
  <c r="BG191" i="16"/>
  <c r="CM191" i="16"/>
  <c r="AP191" i="16"/>
  <c r="N191" i="16"/>
  <c r="AQ191" i="16"/>
  <c r="BV191" i="16"/>
  <c r="BW191" i="16"/>
  <c r="L191" i="16"/>
  <c r="R191" i="16"/>
  <c r="Q191" i="16"/>
  <c r="O191" i="16"/>
  <c r="P191" i="16"/>
  <c r="J191" i="16"/>
  <c r="M191" i="16"/>
  <c r="H191" i="16"/>
  <c r="G191" i="16"/>
  <c r="K191" i="16"/>
  <c r="AN175" i="16"/>
  <c r="AR175" i="16"/>
  <c r="AV175" i="16"/>
  <c r="AZ175" i="16"/>
  <c r="BD175" i="16"/>
  <c r="BH175" i="16"/>
  <c r="BL175" i="16"/>
  <c r="BP175" i="16"/>
  <c r="BT175" i="16"/>
  <c r="BX175" i="16"/>
  <c r="CB175" i="16"/>
  <c r="CF175" i="16"/>
  <c r="CJ175" i="16"/>
  <c r="CN175" i="16"/>
  <c r="CR175" i="16"/>
  <c r="CV175" i="16"/>
  <c r="AO175" i="16"/>
  <c r="AS175" i="16"/>
  <c r="AW175" i="16"/>
  <c r="BA175" i="16"/>
  <c r="BE175" i="16"/>
  <c r="BI175" i="16"/>
  <c r="BM175" i="16"/>
  <c r="BQ175" i="16"/>
  <c r="BU175" i="16"/>
  <c r="BY175" i="16"/>
  <c r="CC175" i="16"/>
  <c r="CG175" i="16"/>
  <c r="CK175" i="16"/>
  <c r="CO175" i="16"/>
  <c r="CS175" i="16"/>
  <c r="CW175" i="16"/>
  <c r="AT175" i="16"/>
  <c r="BB175" i="16"/>
  <c r="BJ175" i="16"/>
  <c r="BR175" i="16"/>
  <c r="BZ175" i="16"/>
  <c r="CH175" i="16"/>
  <c r="CP175" i="16"/>
  <c r="CX175" i="16"/>
  <c r="AU175" i="16"/>
  <c r="BC175" i="16"/>
  <c r="BK175" i="16"/>
  <c r="BS175" i="16"/>
  <c r="CA175" i="16"/>
  <c r="CI175" i="16"/>
  <c r="CQ175" i="16"/>
  <c r="AX175" i="16"/>
  <c r="BN175" i="16"/>
  <c r="CD175" i="16"/>
  <c r="CT175" i="16"/>
  <c r="AY175" i="16"/>
  <c r="BO175" i="16"/>
  <c r="CE175" i="16"/>
  <c r="CU175" i="16"/>
  <c r="AP175" i="16"/>
  <c r="BV175" i="16"/>
  <c r="AQ175" i="16"/>
  <c r="BW175" i="16"/>
  <c r="CL175" i="16"/>
  <c r="N175" i="16"/>
  <c r="CM175" i="16"/>
  <c r="BF175" i="16"/>
  <c r="BG175" i="16"/>
  <c r="L175" i="16"/>
  <c r="R175" i="16"/>
  <c r="Q175" i="16"/>
  <c r="O175" i="16"/>
  <c r="M175" i="16"/>
  <c r="H175" i="16"/>
  <c r="K175" i="16"/>
  <c r="P175" i="16"/>
  <c r="J175" i="16"/>
  <c r="G175" i="16"/>
  <c r="AN163" i="16"/>
  <c r="AR163" i="16"/>
  <c r="AV163" i="16"/>
  <c r="AZ163" i="16"/>
  <c r="BD163" i="16"/>
  <c r="BH163" i="16"/>
  <c r="BL163" i="16"/>
  <c r="BP163" i="16"/>
  <c r="BT163" i="16"/>
  <c r="BX163" i="16"/>
  <c r="CB163" i="16"/>
  <c r="CF163" i="16"/>
  <c r="CJ163" i="16"/>
  <c r="CN163" i="16"/>
  <c r="CR163" i="16"/>
  <c r="CV163" i="16"/>
  <c r="AO163" i="16"/>
  <c r="AS163" i="16"/>
  <c r="AW163" i="16"/>
  <c r="BA163" i="16"/>
  <c r="BE163" i="16"/>
  <c r="BI163" i="16"/>
  <c r="BM163" i="16"/>
  <c r="BQ163" i="16"/>
  <c r="BU163" i="16"/>
  <c r="BY163" i="16"/>
  <c r="CC163" i="16"/>
  <c r="CG163" i="16"/>
  <c r="CK163" i="16"/>
  <c r="CO163" i="16"/>
  <c r="CS163" i="16"/>
  <c r="CW163" i="16"/>
  <c r="AP163" i="16"/>
  <c r="AX163" i="16"/>
  <c r="BF163" i="16"/>
  <c r="BN163" i="16"/>
  <c r="BV163" i="16"/>
  <c r="CD163" i="16"/>
  <c r="CL163" i="16"/>
  <c r="CT163" i="16"/>
  <c r="AQ163" i="16"/>
  <c r="AY163" i="16"/>
  <c r="BG163" i="16"/>
  <c r="BO163" i="16"/>
  <c r="BW163" i="16"/>
  <c r="CE163" i="16"/>
  <c r="CM163" i="16"/>
  <c r="CU163" i="16"/>
  <c r="BB163" i="16"/>
  <c r="BR163" i="16"/>
  <c r="CH163" i="16"/>
  <c r="CX163" i="16"/>
  <c r="BC163" i="16"/>
  <c r="BS163" i="16"/>
  <c r="CI163" i="16"/>
  <c r="BJ163" i="16"/>
  <c r="CP163" i="16"/>
  <c r="BK163" i="16"/>
  <c r="CQ163" i="16"/>
  <c r="BZ163" i="16"/>
  <c r="N163" i="16"/>
  <c r="CA163" i="16"/>
  <c r="AT163" i="16"/>
  <c r="AU163" i="16"/>
  <c r="O163" i="16"/>
  <c r="Q163" i="16"/>
  <c r="L163" i="16"/>
  <c r="R163" i="16"/>
  <c r="K163" i="16"/>
  <c r="P163" i="16"/>
  <c r="J163" i="16"/>
  <c r="M163" i="16"/>
  <c r="H163" i="16"/>
  <c r="G163" i="16"/>
  <c r="AP147" i="16"/>
  <c r="AT147" i="16"/>
  <c r="AX147" i="16"/>
  <c r="BB147" i="16"/>
  <c r="BF147" i="16"/>
  <c r="BJ147" i="16"/>
  <c r="BN147" i="16"/>
  <c r="BR147" i="16"/>
  <c r="BV147" i="16"/>
  <c r="BZ147" i="16"/>
  <c r="CD147" i="16"/>
  <c r="CH147" i="16"/>
  <c r="CL147" i="16"/>
  <c r="CP147" i="16"/>
  <c r="CT147" i="16"/>
  <c r="CX147" i="16"/>
  <c r="AQ147" i="16"/>
  <c r="AU147" i="16"/>
  <c r="AY147" i="16"/>
  <c r="BC147" i="16"/>
  <c r="BG147" i="16"/>
  <c r="BK147" i="16"/>
  <c r="BO147" i="16"/>
  <c r="BS147" i="16"/>
  <c r="BW147" i="16"/>
  <c r="CA147" i="16"/>
  <c r="CE147" i="16"/>
  <c r="CI147" i="16"/>
  <c r="CM147" i="16"/>
  <c r="CQ147" i="16"/>
  <c r="CU147" i="16"/>
  <c r="AN147" i="16"/>
  <c r="AV147" i="16"/>
  <c r="BD147" i="16"/>
  <c r="BL147" i="16"/>
  <c r="BT147" i="16"/>
  <c r="CB147" i="16"/>
  <c r="CJ147" i="16"/>
  <c r="CR147" i="16"/>
  <c r="AO147" i="16"/>
  <c r="AW147" i="16"/>
  <c r="BE147" i="16"/>
  <c r="BM147" i="16"/>
  <c r="BU147" i="16"/>
  <c r="CC147" i="16"/>
  <c r="CK147" i="16"/>
  <c r="CS147" i="16"/>
  <c r="AR147" i="16"/>
  <c r="BH147" i="16"/>
  <c r="BX147" i="16"/>
  <c r="CN147" i="16"/>
  <c r="AS147" i="16"/>
  <c r="BI147" i="16"/>
  <c r="BY147" i="16"/>
  <c r="CO147" i="16"/>
  <c r="BP147" i="16"/>
  <c r="CV147" i="16"/>
  <c r="BQ147" i="16"/>
  <c r="CW147" i="16"/>
  <c r="CF147" i="16"/>
  <c r="CG147" i="16"/>
  <c r="N147" i="16"/>
  <c r="BA147" i="16"/>
  <c r="O147" i="16"/>
  <c r="Q147" i="16"/>
  <c r="L147" i="16"/>
  <c r="R147" i="16"/>
  <c r="P147" i="16"/>
  <c r="J147" i="16"/>
  <c r="M147" i="16"/>
  <c r="H147" i="16"/>
  <c r="AZ147" i="16"/>
  <c r="G147" i="16"/>
  <c r="K147" i="16"/>
  <c r="AP131" i="16"/>
  <c r="AT131" i="16"/>
  <c r="AX131" i="16"/>
  <c r="BB131" i="16"/>
  <c r="BF131" i="16"/>
  <c r="BJ131" i="16"/>
  <c r="BN131" i="16"/>
  <c r="BR131" i="16"/>
  <c r="BV131" i="16"/>
  <c r="BZ131" i="16"/>
  <c r="CD131" i="16"/>
  <c r="CH131" i="16"/>
  <c r="CL131" i="16"/>
  <c r="CP131" i="16"/>
  <c r="CT131" i="16"/>
  <c r="CX131" i="16"/>
  <c r="AQ131" i="16"/>
  <c r="AU131" i="16"/>
  <c r="AY131" i="16"/>
  <c r="BC131" i="16"/>
  <c r="BG131" i="16"/>
  <c r="BK131" i="16"/>
  <c r="BO131" i="16"/>
  <c r="BS131" i="16"/>
  <c r="BW131" i="16"/>
  <c r="CA131" i="16"/>
  <c r="CE131" i="16"/>
  <c r="CI131" i="16"/>
  <c r="CM131" i="16"/>
  <c r="CQ131" i="16"/>
  <c r="CU131" i="16"/>
  <c r="AN131" i="16"/>
  <c r="AV131" i="16"/>
  <c r="BD131" i="16"/>
  <c r="BL131" i="16"/>
  <c r="BT131" i="16"/>
  <c r="CB131" i="16"/>
  <c r="CJ131" i="16"/>
  <c r="CR131" i="16"/>
  <c r="AO131" i="16"/>
  <c r="AW131" i="16"/>
  <c r="BE131" i="16"/>
  <c r="BM131" i="16"/>
  <c r="BU131" i="16"/>
  <c r="CC131" i="16"/>
  <c r="CK131" i="16"/>
  <c r="CS131" i="16"/>
  <c r="AR131" i="16"/>
  <c r="BH131" i="16"/>
  <c r="BX131" i="16"/>
  <c r="CN131" i="16"/>
  <c r="AS131" i="16"/>
  <c r="BI131" i="16"/>
  <c r="BY131" i="16"/>
  <c r="CO131" i="16"/>
  <c r="AZ131" i="16"/>
  <c r="CF131" i="16"/>
  <c r="BA131" i="16"/>
  <c r="CG131" i="16"/>
  <c r="BP131" i="16"/>
  <c r="BQ131" i="16"/>
  <c r="CV131" i="16"/>
  <c r="N131" i="16"/>
  <c r="CW131" i="16"/>
  <c r="O131" i="16"/>
  <c r="Q131" i="16"/>
  <c r="L131" i="16"/>
  <c r="R131" i="16"/>
  <c r="M131" i="16"/>
  <c r="K131" i="16"/>
  <c r="P131" i="16"/>
  <c r="J131" i="16"/>
  <c r="H131" i="16"/>
  <c r="G131" i="16"/>
  <c r="AP119" i="16"/>
  <c r="AT119" i="16"/>
  <c r="AX119" i="16"/>
  <c r="BB119" i="16"/>
  <c r="BF119" i="16"/>
  <c r="BJ119" i="16"/>
  <c r="BN119" i="16"/>
  <c r="BR119" i="16"/>
  <c r="BV119" i="16"/>
  <c r="BZ119" i="16"/>
  <c r="CD119" i="16"/>
  <c r="CH119" i="16"/>
  <c r="CL119" i="16"/>
  <c r="CP119" i="16"/>
  <c r="CT119" i="16"/>
  <c r="CX119" i="16"/>
  <c r="AQ119" i="16"/>
  <c r="AU119" i="16"/>
  <c r="AY119" i="16"/>
  <c r="BC119" i="16"/>
  <c r="BG119" i="16"/>
  <c r="BK119" i="16"/>
  <c r="BO119" i="16"/>
  <c r="BS119" i="16"/>
  <c r="BW119" i="16"/>
  <c r="CA119" i="16"/>
  <c r="CE119" i="16"/>
  <c r="CI119" i="16"/>
  <c r="CM119" i="16"/>
  <c r="CQ119" i="16"/>
  <c r="CU119" i="16"/>
  <c r="AR119" i="16"/>
  <c r="AZ119" i="16"/>
  <c r="BH119" i="16"/>
  <c r="BP119" i="16"/>
  <c r="BX119" i="16"/>
  <c r="CF119" i="16"/>
  <c r="CN119" i="16"/>
  <c r="CV119" i="16"/>
  <c r="AS119" i="16"/>
  <c r="BA119" i="16"/>
  <c r="BI119" i="16"/>
  <c r="BQ119" i="16"/>
  <c r="BY119" i="16"/>
  <c r="CG119" i="16"/>
  <c r="CO119" i="16"/>
  <c r="CW119" i="16"/>
  <c r="AV119" i="16"/>
  <c r="BL119" i="16"/>
  <c r="CB119" i="16"/>
  <c r="CR119" i="16"/>
  <c r="AW119" i="16"/>
  <c r="BM119" i="16"/>
  <c r="CC119" i="16"/>
  <c r="CS119" i="16"/>
  <c r="AN119" i="16"/>
  <c r="BT119" i="16"/>
  <c r="AO119" i="16"/>
  <c r="BU119" i="16"/>
  <c r="BD119" i="16"/>
  <c r="BE119" i="16"/>
  <c r="CJ119" i="16"/>
  <c r="N119" i="16"/>
  <c r="CK119" i="16"/>
  <c r="L119" i="16"/>
  <c r="R119" i="16"/>
  <c r="Q119" i="16"/>
  <c r="H119" i="16"/>
  <c r="K119" i="16"/>
  <c r="P119" i="16"/>
  <c r="J119" i="16"/>
  <c r="O119" i="16"/>
  <c r="M119" i="16"/>
  <c r="G119" i="16"/>
  <c r="AP99" i="16"/>
  <c r="AT99" i="16"/>
  <c r="AX99" i="16"/>
  <c r="BB99" i="16"/>
  <c r="BF99" i="16"/>
  <c r="BJ99" i="16"/>
  <c r="BN99" i="16"/>
  <c r="BR99" i="16"/>
  <c r="BV99" i="16"/>
  <c r="BZ99" i="16"/>
  <c r="CD99" i="16"/>
  <c r="CH99" i="16"/>
  <c r="CL99" i="16"/>
  <c r="CP99" i="16"/>
  <c r="CT99" i="16"/>
  <c r="CX99" i="16"/>
  <c r="AQ99" i="16"/>
  <c r="AU99" i="16"/>
  <c r="AY99" i="16"/>
  <c r="BC99" i="16"/>
  <c r="BG99" i="16"/>
  <c r="BK99" i="16"/>
  <c r="BO99" i="16"/>
  <c r="BS99" i="16"/>
  <c r="BW99" i="16"/>
  <c r="CA99" i="16"/>
  <c r="CE99" i="16"/>
  <c r="CI99" i="16"/>
  <c r="CM99" i="16"/>
  <c r="CQ99" i="16"/>
  <c r="CU99" i="16"/>
  <c r="AN99" i="16"/>
  <c r="AV99" i="16"/>
  <c r="BD99" i="16"/>
  <c r="BL99" i="16"/>
  <c r="BT99" i="16"/>
  <c r="CB99" i="16"/>
  <c r="CJ99" i="16"/>
  <c r="CR99" i="16"/>
  <c r="AO99" i="16"/>
  <c r="AW99" i="16"/>
  <c r="BE99" i="16"/>
  <c r="BM99" i="16"/>
  <c r="BU99" i="16"/>
  <c r="CC99" i="16"/>
  <c r="CK99" i="16"/>
  <c r="CS99" i="16"/>
  <c r="AR99" i="16"/>
  <c r="BH99" i="16"/>
  <c r="BX99" i="16"/>
  <c r="CN99" i="16"/>
  <c r="AS99" i="16"/>
  <c r="BI99" i="16"/>
  <c r="BY99" i="16"/>
  <c r="CO99" i="16"/>
  <c r="AZ99" i="16"/>
  <c r="CF99" i="16"/>
  <c r="BA99" i="16"/>
  <c r="CG99" i="16"/>
  <c r="CV99" i="16"/>
  <c r="CW99" i="16"/>
  <c r="BP99" i="16"/>
  <c r="N99" i="16"/>
  <c r="BQ99" i="16"/>
  <c r="O99" i="16"/>
  <c r="Q99" i="16"/>
  <c r="R99" i="16"/>
  <c r="M99" i="16"/>
  <c r="P99" i="16"/>
  <c r="J99" i="16"/>
  <c r="L99" i="16"/>
  <c r="H99" i="16"/>
  <c r="K99" i="16"/>
  <c r="G99" i="16"/>
  <c r="AO87" i="16"/>
  <c r="AS87" i="16"/>
  <c r="AW87" i="16"/>
  <c r="BA87" i="16"/>
  <c r="BE87" i="16"/>
  <c r="BI87" i="16"/>
  <c r="BM87" i="16"/>
  <c r="BQ87" i="16"/>
  <c r="BU87" i="16"/>
  <c r="BY87" i="16"/>
  <c r="CC87" i="16"/>
  <c r="CG87" i="16"/>
  <c r="CK87" i="16"/>
  <c r="CO87" i="16"/>
  <c r="CS87" i="16"/>
  <c r="CW87" i="16"/>
  <c r="AP87" i="16"/>
  <c r="AT87" i="16"/>
  <c r="AX87" i="16"/>
  <c r="BB87" i="16"/>
  <c r="BF87" i="16"/>
  <c r="BJ87" i="16"/>
  <c r="BN87" i="16"/>
  <c r="BR87" i="16"/>
  <c r="BV87" i="16"/>
  <c r="BZ87" i="16"/>
  <c r="CD87" i="16"/>
  <c r="CH87" i="16"/>
  <c r="CL87" i="16"/>
  <c r="CP87" i="16"/>
  <c r="CT87" i="16"/>
  <c r="CX87" i="16"/>
  <c r="AU87" i="16"/>
  <c r="BC87" i="16"/>
  <c r="BK87" i="16"/>
  <c r="BS87" i="16"/>
  <c r="CA87" i="16"/>
  <c r="CI87" i="16"/>
  <c r="CQ87" i="16"/>
  <c r="AN87" i="16"/>
  <c r="AV87" i="16"/>
  <c r="BD87" i="16"/>
  <c r="BL87" i="16"/>
  <c r="BT87" i="16"/>
  <c r="CB87" i="16"/>
  <c r="CJ87" i="16"/>
  <c r="CR87" i="16"/>
  <c r="AQ87" i="16"/>
  <c r="BG87" i="16"/>
  <c r="BW87" i="16"/>
  <c r="CM87" i="16"/>
  <c r="AR87" i="16"/>
  <c r="BH87" i="16"/>
  <c r="BX87" i="16"/>
  <c r="CN87" i="16"/>
  <c r="AY87" i="16"/>
  <c r="CE87" i="16"/>
  <c r="AZ87" i="16"/>
  <c r="CF87" i="16"/>
  <c r="BO87" i="16"/>
  <c r="BP87" i="16"/>
  <c r="CU87" i="16"/>
  <c r="CV87" i="16"/>
  <c r="N87" i="16"/>
  <c r="L87" i="16"/>
  <c r="R87" i="16"/>
  <c r="Q87" i="16"/>
  <c r="M87" i="16"/>
  <c r="H87" i="16"/>
  <c r="K87" i="16"/>
  <c r="P87" i="16"/>
  <c r="J87" i="16"/>
  <c r="O87" i="16"/>
  <c r="G87" i="16"/>
  <c r="AO75" i="16"/>
  <c r="AS75" i="16"/>
  <c r="AW75" i="16"/>
  <c r="BA75" i="16"/>
  <c r="BE75" i="16"/>
  <c r="BI75" i="16"/>
  <c r="BM75" i="16"/>
  <c r="BQ75" i="16"/>
  <c r="BU75" i="16"/>
  <c r="BY75" i="16"/>
  <c r="CC75" i="16"/>
  <c r="CG75" i="16"/>
  <c r="CK75" i="16"/>
  <c r="CO75" i="16"/>
  <c r="CS75" i="16"/>
  <c r="CW75" i="16"/>
  <c r="AP75" i="16"/>
  <c r="AT75" i="16"/>
  <c r="AX75" i="16"/>
  <c r="BB75" i="16"/>
  <c r="BF75" i="16"/>
  <c r="BJ75" i="16"/>
  <c r="BN75" i="16"/>
  <c r="BR75" i="16"/>
  <c r="BV75" i="16"/>
  <c r="BZ75" i="16"/>
  <c r="CD75" i="16"/>
  <c r="CH75" i="16"/>
  <c r="CL75" i="16"/>
  <c r="CP75" i="16"/>
  <c r="CT75" i="16"/>
  <c r="CX75" i="16"/>
  <c r="AQ75" i="16"/>
  <c r="AY75" i="16"/>
  <c r="BG75" i="16"/>
  <c r="BO75" i="16"/>
  <c r="BW75" i="16"/>
  <c r="CE75" i="16"/>
  <c r="CM75" i="16"/>
  <c r="CU75" i="16"/>
  <c r="AR75" i="16"/>
  <c r="AZ75" i="16"/>
  <c r="BH75" i="16"/>
  <c r="BP75" i="16"/>
  <c r="BX75" i="16"/>
  <c r="CF75" i="16"/>
  <c r="CN75" i="16"/>
  <c r="CV75" i="16"/>
  <c r="AU75" i="16"/>
  <c r="BK75" i="16"/>
  <c r="CA75" i="16"/>
  <c r="CQ75" i="16"/>
  <c r="AV75" i="16"/>
  <c r="BL75" i="16"/>
  <c r="CB75" i="16"/>
  <c r="CR75" i="16"/>
  <c r="BS75" i="16"/>
  <c r="AN75" i="16"/>
  <c r="BT75" i="16"/>
  <c r="BC75" i="16"/>
  <c r="BD75" i="16"/>
  <c r="CI75" i="16"/>
  <c r="CJ75" i="16"/>
  <c r="N75" i="16"/>
  <c r="O75" i="16"/>
  <c r="Q75" i="16"/>
  <c r="L75" i="16"/>
  <c r="H75" i="16"/>
  <c r="K75" i="16"/>
  <c r="P75" i="16"/>
  <c r="J75" i="16"/>
  <c r="R75" i="16"/>
  <c r="M75" i="16"/>
  <c r="G75" i="16"/>
  <c r="AO67" i="16"/>
  <c r="AS67" i="16"/>
  <c r="AW67" i="16"/>
  <c r="BA67" i="16"/>
  <c r="BE67" i="16"/>
  <c r="BI67" i="16"/>
  <c r="BM67" i="16"/>
  <c r="BQ67" i="16"/>
  <c r="BU67" i="16"/>
  <c r="BY67" i="16"/>
  <c r="CC67" i="16"/>
  <c r="CG67" i="16"/>
  <c r="CK67" i="16"/>
  <c r="CO67" i="16"/>
  <c r="CS67" i="16"/>
  <c r="CW67" i="16"/>
  <c r="AP67" i="16"/>
  <c r="AT67" i="16"/>
  <c r="AX67" i="16"/>
  <c r="BB67" i="16"/>
  <c r="BF67" i="16"/>
  <c r="BJ67" i="16"/>
  <c r="BN67" i="16"/>
  <c r="BR67" i="16"/>
  <c r="BV67" i="16"/>
  <c r="BZ67" i="16"/>
  <c r="CD67" i="16"/>
  <c r="CH67" i="16"/>
  <c r="CL67" i="16"/>
  <c r="CP67" i="16"/>
  <c r="CT67" i="16"/>
  <c r="CX67" i="16"/>
  <c r="AQ67" i="16"/>
  <c r="AY67" i="16"/>
  <c r="BG67" i="16"/>
  <c r="BO67" i="16"/>
  <c r="BW67" i="16"/>
  <c r="CE67" i="16"/>
  <c r="CM67" i="16"/>
  <c r="CU67" i="16"/>
  <c r="AR67" i="16"/>
  <c r="AZ67" i="16"/>
  <c r="BH67" i="16"/>
  <c r="BP67" i="16"/>
  <c r="BX67" i="16"/>
  <c r="CF67" i="16"/>
  <c r="CN67" i="16"/>
  <c r="CV67" i="16"/>
  <c r="BC67" i="16"/>
  <c r="BS67" i="16"/>
  <c r="CI67" i="16"/>
  <c r="AN67" i="16"/>
  <c r="BD67" i="16"/>
  <c r="BT67" i="16"/>
  <c r="CJ67" i="16"/>
  <c r="BK67" i="16"/>
  <c r="CQ67" i="16"/>
  <c r="BL67" i="16"/>
  <c r="CR67" i="16"/>
  <c r="AU67" i="16"/>
  <c r="AV67" i="16"/>
  <c r="CA67" i="16"/>
  <c r="CB67" i="16"/>
  <c r="N67" i="16"/>
  <c r="O67" i="16"/>
  <c r="Q67" i="16"/>
  <c r="R67" i="16"/>
  <c r="H67" i="16"/>
  <c r="P67" i="16"/>
  <c r="J67" i="16"/>
  <c r="L67" i="16"/>
  <c r="M67" i="16"/>
  <c r="K67" i="16"/>
  <c r="G67" i="16"/>
  <c r="AO51" i="16"/>
  <c r="AS51" i="16"/>
  <c r="AW51" i="16"/>
  <c r="BA51" i="16"/>
  <c r="BE51" i="16"/>
  <c r="BI51" i="16"/>
  <c r="BM51" i="16"/>
  <c r="BQ51" i="16"/>
  <c r="BU51" i="16"/>
  <c r="BY51" i="16"/>
  <c r="CC51" i="16"/>
  <c r="CG51" i="16"/>
  <c r="CK51" i="16"/>
  <c r="CO51" i="16"/>
  <c r="CS51" i="16"/>
  <c r="CW51" i="16"/>
  <c r="AN51" i="16"/>
  <c r="AT51" i="16"/>
  <c r="AY51" i="16"/>
  <c r="BD51" i="16"/>
  <c r="BJ51" i="16"/>
  <c r="BO51" i="16"/>
  <c r="BT51" i="16"/>
  <c r="BZ51" i="16"/>
  <c r="CE51" i="16"/>
  <c r="CJ51" i="16"/>
  <c r="CP51" i="16"/>
  <c r="CU51" i="16"/>
  <c r="AU51" i="16"/>
  <c r="BB51" i="16"/>
  <c r="BH51" i="16"/>
  <c r="BP51" i="16"/>
  <c r="BW51" i="16"/>
  <c r="CD51" i="16"/>
  <c r="CL51" i="16"/>
  <c r="CR51" i="16"/>
  <c r="AP51" i="16"/>
  <c r="AV51" i="16"/>
  <c r="BC51" i="16"/>
  <c r="BK51" i="16"/>
  <c r="BR51" i="16"/>
  <c r="BX51" i="16"/>
  <c r="CF51" i="16"/>
  <c r="CM51" i="16"/>
  <c r="CT51" i="16"/>
  <c r="AQ51" i="16"/>
  <c r="BF51" i="16"/>
  <c r="BS51" i="16"/>
  <c r="CH51" i="16"/>
  <c r="CV51" i="16"/>
  <c r="AR51" i="16"/>
  <c r="BG51" i="16"/>
  <c r="BV51" i="16"/>
  <c r="CI51" i="16"/>
  <c r="CX51" i="16"/>
  <c r="BL51" i="16"/>
  <c r="CN51" i="16"/>
  <c r="BN51" i="16"/>
  <c r="CQ51" i="16"/>
  <c r="CA51" i="16"/>
  <c r="CB51" i="16"/>
  <c r="AX51" i="16"/>
  <c r="AZ51" i="16"/>
  <c r="N51" i="16"/>
  <c r="O51" i="16"/>
  <c r="Q51" i="16"/>
  <c r="R51" i="16"/>
  <c r="H51" i="16"/>
  <c r="P51" i="16"/>
  <c r="J51" i="16"/>
  <c r="L51" i="16"/>
  <c r="M51" i="16"/>
  <c r="K51" i="16"/>
  <c r="G51" i="16"/>
  <c r="AO35" i="16"/>
  <c r="AS35" i="16"/>
  <c r="AW35" i="16"/>
  <c r="BA35" i="16"/>
  <c r="BE35" i="16"/>
  <c r="BI35" i="16"/>
  <c r="BM35" i="16"/>
  <c r="BQ35" i="16"/>
  <c r="BU35" i="16"/>
  <c r="BY35" i="16"/>
  <c r="CC35" i="16"/>
  <c r="CG35" i="16"/>
  <c r="CK35" i="16"/>
  <c r="CO35" i="16"/>
  <c r="CS35" i="16"/>
  <c r="CW35" i="16"/>
  <c r="AN35" i="16"/>
  <c r="AT35" i="16"/>
  <c r="AY35" i="16"/>
  <c r="BD35" i="16"/>
  <c r="BJ35" i="16"/>
  <c r="BO35" i="16"/>
  <c r="BT35" i="16"/>
  <c r="BZ35" i="16"/>
  <c r="CE35" i="16"/>
  <c r="CJ35" i="16"/>
  <c r="CP35" i="16"/>
  <c r="CU35" i="16"/>
  <c r="AU35" i="16"/>
  <c r="BB35" i="16"/>
  <c r="BH35" i="16"/>
  <c r="BP35" i="16"/>
  <c r="BW35" i="16"/>
  <c r="CD35" i="16"/>
  <c r="CL35" i="16"/>
  <c r="CR35" i="16"/>
  <c r="AV35" i="16"/>
  <c r="BF35" i="16"/>
  <c r="BN35" i="16"/>
  <c r="BX35" i="16"/>
  <c r="CH35" i="16"/>
  <c r="CQ35" i="16"/>
  <c r="AP35" i="16"/>
  <c r="AX35" i="16"/>
  <c r="BG35" i="16"/>
  <c r="BR35" i="16"/>
  <c r="CA35" i="16"/>
  <c r="CI35" i="16"/>
  <c r="CT35" i="16"/>
  <c r="AZ35" i="16"/>
  <c r="BS35" i="16"/>
  <c r="CM35" i="16"/>
  <c r="BC35" i="16"/>
  <c r="BV35" i="16"/>
  <c r="CN35" i="16"/>
  <c r="BK35" i="16"/>
  <c r="CV35" i="16"/>
  <c r="BL35" i="16"/>
  <c r="CX35" i="16"/>
  <c r="AQ35" i="16"/>
  <c r="AR35" i="16"/>
  <c r="CB35" i="16"/>
  <c r="CF35" i="16"/>
  <c r="N35" i="16"/>
  <c r="O35" i="16"/>
  <c r="Q35" i="16"/>
  <c r="R35" i="16"/>
  <c r="K35" i="16"/>
  <c r="P35" i="16"/>
  <c r="J35" i="16"/>
  <c r="L35" i="16"/>
  <c r="M35" i="16"/>
  <c r="H35" i="16"/>
  <c r="G35" i="16"/>
  <c r="AN19" i="16"/>
  <c r="AR19" i="16"/>
  <c r="AV19" i="16"/>
  <c r="AZ19" i="16"/>
  <c r="BD19" i="16"/>
  <c r="BH19" i="16"/>
  <c r="BL19" i="16"/>
  <c r="BP19" i="16"/>
  <c r="BT19" i="16"/>
  <c r="BX19" i="16"/>
  <c r="CB19" i="16"/>
  <c r="CF19" i="16"/>
  <c r="CJ19" i="16"/>
  <c r="CN19" i="16"/>
  <c r="CR19" i="16"/>
  <c r="CV19" i="16"/>
  <c r="AO19" i="16"/>
  <c r="AT19" i="16"/>
  <c r="AY19" i="16"/>
  <c r="BE19" i="16"/>
  <c r="BJ19" i="16"/>
  <c r="BO19" i="16"/>
  <c r="BU19" i="16"/>
  <c r="BZ19" i="16"/>
  <c r="CE19" i="16"/>
  <c r="CK19" i="16"/>
  <c r="CP19" i="16"/>
  <c r="CU19" i="16"/>
  <c r="AQ19" i="16"/>
  <c r="AX19" i="16"/>
  <c r="BF19" i="16"/>
  <c r="BM19" i="16"/>
  <c r="BS19" i="16"/>
  <c r="CA19" i="16"/>
  <c r="CH19" i="16"/>
  <c r="CO19" i="16"/>
  <c r="CW19" i="16"/>
  <c r="AW19" i="16"/>
  <c r="BG19" i="16"/>
  <c r="BQ19" i="16"/>
  <c r="BY19" i="16"/>
  <c r="CI19" i="16"/>
  <c r="CS19" i="16"/>
  <c r="AP19" i="16"/>
  <c r="BA19" i="16"/>
  <c r="BI19" i="16"/>
  <c r="BR19" i="16"/>
  <c r="CC19" i="16"/>
  <c r="CL19" i="16"/>
  <c r="CT19" i="16"/>
  <c r="AS19" i="16"/>
  <c r="BK19" i="16"/>
  <c r="CD19" i="16"/>
  <c r="CX19" i="16"/>
  <c r="AU19" i="16"/>
  <c r="BN19" i="16"/>
  <c r="CG19" i="16"/>
  <c r="BV19" i="16"/>
  <c r="BW19" i="16"/>
  <c r="BB19" i="16"/>
  <c r="BC19" i="16"/>
  <c r="CM19" i="16"/>
  <c r="CQ19" i="16"/>
  <c r="N19" i="16"/>
  <c r="O19" i="16"/>
  <c r="Q19" i="16"/>
  <c r="R19" i="16"/>
  <c r="K19" i="16"/>
  <c r="P19" i="16"/>
  <c r="J19" i="16"/>
  <c r="L19" i="16"/>
  <c r="M19" i="16"/>
  <c r="H19" i="16"/>
  <c r="G19" i="16"/>
  <c r="G2" i="16"/>
  <c r="G783" i="16"/>
  <c r="G767" i="16"/>
  <c r="G751" i="16"/>
  <c r="G735" i="16"/>
  <c r="G719" i="16"/>
  <c r="G671" i="16"/>
  <c r="G655" i="16"/>
  <c r="G639" i="16"/>
  <c r="G607" i="16"/>
  <c r="G591" i="16"/>
  <c r="G575" i="16"/>
  <c r="G559" i="16"/>
  <c r="G543" i="16"/>
  <c r="G527" i="16"/>
  <c r="G495" i="16"/>
  <c r="G479" i="16"/>
  <c r="G463" i="16"/>
  <c r="G447" i="16"/>
  <c r="G383" i="16"/>
  <c r="AP787" i="16"/>
  <c r="AT787" i="16"/>
  <c r="AX787" i="16"/>
  <c r="BB787" i="16"/>
  <c r="BF787" i="16"/>
  <c r="BJ787" i="16"/>
  <c r="BN787" i="16"/>
  <c r="BR787" i="16"/>
  <c r="BV787" i="16"/>
  <c r="BZ787" i="16"/>
  <c r="CD787" i="16"/>
  <c r="CH787" i="16"/>
  <c r="CL787" i="16"/>
  <c r="CP787" i="16"/>
  <c r="CT787" i="16"/>
  <c r="CX787" i="16"/>
  <c r="AQ787" i="16"/>
  <c r="AU787" i="16"/>
  <c r="AY787" i="16"/>
  <c r="BC787" i="16"/>
  <c r="BG787" i="16"/>
  <c r="BK787" i="16"/>
  <c r="BO787" i="16"/>
  <c r="BS787" i="16"/>
  <c r="BW787" i="16"/>
  <c r="CA787" i="16"/>
  <c r="CE787" i="16"/>
  <c r="CI787" i="16"/>
  <c r="CM787" i="16"/>
  <c r="CQ787" i="16"/>
  <c r="CU787" i="16"/>
  <c r="AR787" i="16"/>
  <c r="AZ787" i="16"/>
  <c r="BH787" i="16"/>
  <c r="BP787" i="16"/>
  <c r="BX787" i="16"/>
  <c r="CF787" i="16"/>
  <c r="CN787" i="16"/>
  <c r="CV787" i="16"/>
  <c r="O787" i="16"/>
  <c r="Q787" i="16"/>
  <c r="AV787" i="16"/>
  <c r="BL787" i="16"/>
  <c r="CB787" i="16"/>
  <c r="CJ787" i="16"/>
  <c r="CR787" i="16"/>
  <c r="H787" i="16"/>
  <c r="AW787" i="16"/>
  <c r="BM787" i="16"/>
  <c r="BU787" i="16"/>
  <c r="CK787" i="16"/>
  <c r="N787" i="16"/>
  <c r="AS787" i="16"/>
  <c r="BA787" i="16"/>
  <c r="BI787" i="16"/>
  <c r="BQ787" i="16"/>
  <c r="BY787" i="16"/>
  <c r="CG787" i="16"/>
  <c r="CO787" i="16"/>
  <c r="CW787" i="16"/>
  <c r="P787" i="16"/>
  <c r="J787" i="16"/>
  <c r="AN787" i="16"/>
  <c r="BD787" i="16"/>
  <c r="BT787" i="16"/>
  <c r="L787" i="16"/>
  <c r="R787" i="16"/>
  <c r="M787" i="16"/>
  <c r="AO787" i="16"/>
  <c r="BE787" i="16"/>
  <c r="CC787" i="16"/>
  <c r="CS787" i="16"/>
  <c r="K787" i="16"/>
  <c r="AP775" i="16"/>
  <c r="AT775" i="16"/>
  <c r="AX775" i="16"/>
  <c r="BB775" i="16"/>
  <c r="BF775" i="16"/>
  <c r="BJ775" i="16"/>
  <c r="BN775" i="16"/>
  <c r="BR775" i="16"/>
  <c r="BV775" i="16"/>
  <c r="BZ775" i="16"/>
  <c r="CD775" i="16"/>
  <c r="CH775" i="16"/>
  <c r="CL775" i="16"/>
  <c r="CP775" i="16"/>
  <c r="CT775" i="16"/>
  <c r="CX775" i="16"/>
  <c r="AQ775" i="16"/>
  <c r="AU775" i="16"/>
  <c r="AY775" i="16"/>
  <c r="BC775" i="16"/>
  <c r="BG775" i="16"/>
  <c r="BK775" i="16"/>
  <c r="BO775" i="16"/>
  <c r="BS775" i="16"/>
  <c r="BW775" i="16"/>
  <c r="CA775" i="16"/>
  <c r="CE775" i="16"/>
  <c r="CI775" i="16"/>
  <c r="CM775" i="16"/>
  <c r="CQ775" i="16"/>
  <c r="CU775" i="16"/>
  <c r="AN775" i="16"/>
  <c r="AV775" i="16"/>
  <c r="BD775" i="16"/>
  <c r="BL775" i="16"/>
  <c r="BT775" i="16"/>
  <c r="CB775" i="16"/>
  <c r="CJ775" i="16"/>
  <c r="CR775" i="16"/>
  <c r="L775" i="16"/>
  <c r="R775" i="16"/>
  <c r="Q775" i="16"/>
  <c r="AR775" i="16"/>
  <c r="BH775" i="16"/>
  <c r="BX775" i="16"/>
  <c r="CN775" i="16"/>
  <c r="O775" i="16"/>
  <c r="M775" i="16"/>
  <c r="AS775" i="16"/>
  <c r="BA775" i="16"/>
  <c r="BQ775" i="16"/>
  <c r="CO775" i="16"/>
  <c r="CW775" i="16"/>
  <c r="N775" i="16"/>
  <c r="AO775" i="16"/>
  <c r="AW775" i="16"/>
  <c r="BE775" i="16"/>
  <c r="BM775" i="16"/>
  <c r="BU775" i="16"/>
  <c r="CC775" i="16"/>
  <c r="CK775" i="16"/>
  <c r="CS775" i="16"/>
  <c r="P775" i="16"/>
  <c r="J775" i="16"/>
  <c r="AZ775" i="16"/>
  <c r="BP775" i="16"/>
  <c r="CF775" i="16"/>
  <c r="CV775" i="16"/>
  <c r="H775" i="16"/>
  <c r="BI775" i="16"/>
  <c r="BY775" i="16"/>
  <c r="CG775" i="16"/>
  <c r="K775" i="16"/>
  <c r="AP759" i="16"/>
  <c r="AT759" i="16"/>
  <c r="AX759" i="16"/>
  <c r="BB759" i="16"/>
  <c r="BF759" i="16"/>
  <c r="BJ759" i="16"/>
  <c r="BN759" i="16"/>
  <c r="BR759" i="16"/>
  <c r="BV759" i="16"/>
  <c r="BZ759" i="16"/>
  <c r="CD759" i="16"/>
  <c r="CH759" i="16"/>
  <c r="CL759" i="16"/>
  <c r="CP759" i="16"/>
  <c r="CT759" i="16"/>
  <c r="CX759" i="16"/>
  <c r="AQ759" i="16"/>
  <c r="AU759" i="16"/>
  <c r="AY759" i="16"/>
  <c r="BC759" i="16"/>
  <c r="BG759" i="16"/>
  <c r="BK759" i="16"/>
  <c r="BO759" i="16"/>
  <c r="BS759" i="16"/>
  <c r="BW759" i="16"/>
  <c r="CA759" i="16"/>
  <c r="CE759" i="16"/>
  <c r="CI759" i="16"/>
  <c r="CM759" i="16"/>
  <c r="CQ759" i="16"/>
  <c r="CU759" i="16"/>
  <c r="AN759" i="16"/>
  <c r="AV759" i="16"/>
  <c r="BD759" i="16"/>
  <c r="BL759" i="16"/>
  <c r="BT759" i="16"/>
  <c r="CB759" i="16"/>
  <c r="CJ759" i="16"/>
  <c r="CR759" i="16"/>
  <c r="L759" i="16"/>
  <c r="R759" i="16"/>
  <c r="Q759" i="16"/>
  <c r="BH759" i="16"/>
  <c r="BX759" i="16"/>
  <c r="CN759" i="16"/>
  <c r="O759" i="16"/>
  <c r="M759" i="16"/>
  <c r="BA759" i="16"/>
  <c r="BQ759" i="16"/>
  <c r="CG759" i="16"/>
  <c r="CW759" i="16"/>
  <c r="AO759" i="16"/>
  <c r="AW759" i="16"/>
  <c r="BE759" i="16"/>
  <c r="BM759" i="16"/>
  <c r="BU759" i="16"/>
  <c r="CC759" i="16"/>
  <c r="CK759" i="16"/>
  <c r="CS759" i="16"/>
  <c r="P759" i="16"/>
  <c r="J759" i="16"/>
  <c r="AR759" i="16"/>
  <c r="AZ759" i="16"/>
  <c r="BP759" i="16"/>
  <c r="CF759" i="16"/>
  <c r="CV759" i="16"/>
  <c r="H759" i="16"/>
  <c r="AS759" i="16"/>
  <c r="BI759" i="16"/>
  <c r="BY759" i="16"/>
  <c r="CO759" i="16"/>
  <c r="N759" i="16"/>
  <c r="K759" i="16"/>
  <c r="AP747" i="16"/>
  <c r="AT747" i="16"/>
  <c r="AX747" i="16"/>
  <c r="BB747" i="16"/>
  <c r="BF747" i="16"/>
  <c r="BJ747" i="16"/>
  <c r="BN747" i="16"/>
  <c r="BR747" i="16"/>
  <c r="BV747" i="16"/>
  <c r="BZ747" i="16"/>
  <c r="CD747" i="16"/>
  <c r="CH747" i="16"/>
  <c r="CL747" i="16"/>
  <c r="CP747" i="16"/>
  <c r="CT747" i="16"/>
  <c r="CX747" i="16"/>
  <c r="AQ747" i="16"/>
  <c r="AU747" i="16"/>
  <c r="AY747" i="16"/>
  <c r="BC747" i="16"/>
  <c r="BG747" i="16"/>
  <c r="BK747" i="16"/>
  <c r="BO747" i="16"/>
  <c r="BS747" i="16"/>
  <c r="BW747" i="16"/>
  <c r="CA747" i="16"/>
  <c r="CE747" i="16"/>
  <c r="CI747" i="16"/>
  <c r="CM747" i="16"/>
  <c r="CQ747" i="16"/>
  <c r="CU747" i="16"/>
  <c r="AR747" i="16"/>
  <c r="AZ747" i="16"/>
  <c r="BH747" i="16"/>
  <c r="BP747" i="16"/>
  <c r="BX747" i="16"/>
  <c r="CF747" i="16"/>
  <c r="CN747" i="16"/>
  <c r="CV747" i="16"/>
  <c r="O747" i="16"/>
  <c r="Q747" i="16"/>
  <c r="AN747" i="16"/>
  <c r="BD747" i="16"/>
  <c r="BT747" i="16"/>
  <c r="CJ747" i="16"/>
  <c r="L747" i="16"/>
  <c r="H747" i="16"/>
  <c r="BE747" i="16"/>
  <c r="BU747" i="16"/>
  <c r="CK747" i="16"/>
  <c r="AS747" i="16"/>
  <c r="BA747" i="16"/>
  <c r="BI747" i="16"/>
  <c r="BQ747" i="16"/>
  <c r="BY747" i="16"/>
  <c r="CG747" i="16"/>
  <c r="CO747" i="16"/>
  <c r="CW747" i="16"/>
  <c r="P747" i="16"/>
  <c r="J747" i="16"/>
  <c r="AV747" i="16"/>
  <c r="BL747" i="16"/>
  <c r="CB747" i="16"/>
  <c r="CR747" i="16"/>
  <c r="R747" i="16"/>
  <c r="M747" i="16"/>
  <c r="AO747" i="16"/>
  <c r="AW747" i="16"/>
  <c r="BM747" i="16"/>
  <c r="CC747" i="16"/>
  <c r="CS747" i="16"/>
  <c r="N747" i="16"/>
  <c r="K747" i="16"/>
  <c r="AP731" i="16"/>
  <c r="AT731" i="16"/>
  <c r="AX731" i="16"/>
  <c r="BB731" i="16"/>
  <c r="BF731" i="16"/>
  <c r="BJ731" i="16"/>
  <c r="BN731" i="16"/>
  <c r="BR731" i="16"/>
  <c r="BV731" i="16"/>
  <c r="BZ731" i="16"/>
  <c r="CD731" i="16"/>
  <c r="CH731" i="16"/>
  <c r="CL731" i="16"/>
  <c r="CP731" i="16"/>
  <c r="CT731" i="16"/>
  <c r="CX731" i="16"/>
  <c r="AQ731" i="16"/>
  <c r="AU731" i="16"/>
  <c r="AY731" i="16"/>
  <c r="BC731" i="16"/>
  <c r="BG731" i="16"/>
  <c r="BK731" i="16"/>
  <c r="BO731" i="16"/>
  <c r="BS731" i="16"/>
  <c r="BW731" i="16"/>
  <c r="CA731" i="16"/>
  <c r="CE731" i="16"/>
  <c r="CI731" i="16"/>
  <c r="CM731" i="16"/>
  <c r="CQ731" i="16"/>
  <c r="CU731" i="16"/>
  <c r="AR731" i="16"/>
  <c r="AZ731" i="16"/>
  <c r="BH731" i="16"/>
  <c r="BP731" i="16"/>
  <c r="BX731" i="16"/>
  <c r="CF731" i="16"/>
  <c r="CN731" i="16"/>
  <c r="CV731" i="16"/>
  <c r="O731" i="16"/>
  <c r="Q731" i="16"/>
  <c r="AN731" i="16"/>
  <c r="BD731" i="16"/>
  <c r="BL731" i="16"/>
  <c r="CB731" i="16"/>
  <c r="CR731" i="16"/>
  <c r="L731" i="16"/>
  <c r="H731" i="16"/>
  <c r="BM731" i="16"/>
  <c r="CC731" i="16"/>
  <c r="CS731" i="16"/>
  <c r="N731" i="16"/>
  <c r="AS731" i="16"/>
  <c r="BA731" i="16"/>
  <c r="BI731" i="16"/>
  <c r="BQ731" i="16"/>
  <c r="BY731" i="16"/>
  <c r="CG731" i="16"/>
  <c r="CO731" i="16"/>
  <c r="CW731" i="16"/>
  <c r="P731" i="16"/>
  <c r="J731" i="16"/>
  <c r="AV731" i="16"/>
  <c r="BT731" i="16"/>
  <c r="CJ731" i="16"/>
  <c r="R731" i="16"/>
  <c r="M731" i="16"/>
  <c r="AO731" i="16"/>
  <c r="AW731" i="16"/>
  <c r="BE731" i="16"/>
  <c r="BU731" i="16"/>
  <c r="CK731" i="16"/>
  <c r="K731" i="16"/>
  <c r="AP715" i="16"/>
  <c r="AT715" i="16"/>
  <c r="AX715" i="16"/>
  <c r="BB715" i="16"/>
  <c r="BF715" i="16"/>
  <c r="BJ715" i="16"/>
  <c r="BN715" i="16"/>
  <c r="BR715" i="16"/>
  <c r="BV715" i="16"/>
  <c r="BZ715" i="16"/>
  <c r="CD715" i="16"/>
  <c r="CH715" i="16"/>
  <c r="CL715" i="16"/>
  <c r="CP715" i="16"/>
  <c r="CT715" i="16"/>
  <c r="CX715" i="16"/>
  <c r="AQ715" i="16"/>
  <c r="AU715" i="16"/>
  <c r="AY715" i="16"/>
  <c r="BC715" i="16"/>
  <c r="BG715" i="16"/>
  <c r="BK715" i="16"/>
  <c r="BO715" i="16"/>
  <c r="BS715" i="16"/>
  <c r="BW715" i="16"/>
  <c r="CA715" i="16"/>
  <c r="CE715" i="16"/>
  <c r="CI715" i="16"/>
  <c r="CM715" i="16"/>
  <c r="CQ715" i="16"/>
  <c r="CU715" i="16"/>
  <c r="AR715" i="16"/>
  <c r="AZ715" i="16"/>
  <c r="BH715" i="16"/>
  <c r="BP715" i="16"/>
  <c r="BX715" i="16"/>
  <c r="CF715" i="16"/>
  <c r="CN715" i="16"/>
  <c r="CV715" i="16"/>
  <c r="O715" i="16"/>
  <c r="Q715" i="16"/>
  <c r="AV715" i="16"/>
  <c r="BD715" i="16"/>
  <c r="BT715" i="16"/>
  <c r="CR715" i="16"/>
  <c r="L715" i="16"/>
  <c r="R715" i="16"/>
  <c r="H715" i="16"/>
  <c r="BE715" i="16"/>
  <c r="BU715" i="16"/>
  <c r="CK715" i="16"/>
  <c r="AS715" i="16"/>
  <c r="BA715" i="16"/>
  <c r="BI715" i="16"/>
  <c r="BQ715" i="16"/>
  <c r="BY715" i="16"/>
  <c r="CG715" i="16"/>
  <c r="CO715" i="16"/>
  <c r="CW715" i="16"/>
  <c r="P715" i="16"/>
  <c r="J715" i="16"/>
  <c r="AN715" i="16"/>
  <c r="BL715" i="16"/>
  <c r="CB715" i="16"/>
  <c r="CJ715" i="16"/>
  <c r="M715" i="16"/>
  <c r="AO715" i="16"/>
  <c r="AW715" i="16"/>
  <c r="BM715" i="16"/>
  <c r="CC715" i="16"/>
  <c r="CS715" i="16"/>
  <c r="N715" i="16"/>
  <c r="K715" i="16"/>
  <c r="AP703" i="16"/>
  <c r="AT703" i="16"/>
  <c r="AX703" i="16"/>
  <c r="BB703" i="16"/>
  <c r="BF703" i="16"/>
  <c r="BJ703" i="16"/>
  <c r="BN703" i="16"/>
  <c r="BR703" i="16"/>
  <c r="BV703" i="16"/>
  <c r="BZ703" i="16"/>
  <c r="CD703" i="16"/>
  <c r="CH703" i="16"/>
  <c r="CL703" i="16"/>
  <c r="CP703" i="16"/>
  <c r="CT703" i="16"/>
  <c r="CX703" i="16"/>
  <c r="AQ703" i="16"/>
  <c r="AU703" i="16"/>
  <c r="AY703" i="16"/>
  <c r="BC703" i="16"/>
  <c r="BG703" i="16"/>
  <c r="BK703" i="16"/>
  <c r="BO703" i="16"/>
  <c r="BS703" i="16"/>
  <c r="BW703" i="16"/>
  <c r="CA703" i="16"/>
  <c r="CE703" i="16"/>
  <c r="CI703" i="16"/>
  <c r="CM703" i="16"/>
  <c r="CQ703" i="16"/>
  <c r="CU703" i="16"/>
  <c r="AN703" i="16"/>
  <c r="AV703" i="16"/>
  <c r="BD703" i="16"/>
  <c r="BL703" i="16"/>
  <c r="BT703" i="16"/>
  <c r="CB703" i="16"/>
  <c r="CJ703" i="16"/>
  <c r="CR703" i="16"/>
  <c r="L703" i="16"/>
  <c r="R703" i="16"/>
  <c r="Q703" i="16"/>
  <c r="AR703" i="16"/>
  <c r="BH703" i="16"/>
  <c r="BX703" i="16"/>
  <c r="CN703" i="16"/>
  <c r="CV703" i="16"/>
  <c r="M703" i="16"/>
  <c r="AS703" i="16"/>
  <c r="BA703" i="16"/>
  <c r="BI703" i="16"/>
  <c r="BY703" i="16"/>
  <c r="CG703" i="16"/>
  <c r="CW703" i="16"/>
  <c r="AO703" i="16"/>
  <c r="AW703" i="16"/>
  <c r="BE703" i="16"/>
  <c r="BM703" i="16"/>
  <c r="BU703" i="16"/>
  <c r="CC703" i="16"/>
  <c r="CK703" i="16"/>
  <c r="CS703" i="16"/>
  <c r="P703" i="16"/>
  <c r="J703" i="16"/>
  <c r="AZ703" i="16"/>
  <c r="BP703" i="16"/>
  <c r="CF703" i="16"/>
  <c r="O703" i="16"/>
  <c r="H703" i="16"/>
  <c r="BQ703" i="16"/>
  <c r="CO703" i="16"/>
  <c r="N703" i="16"/>
  <c r="K703" i="16"/>
  <c r="AP687" i="16"/>
  <c r="AT687" i="16"/>
  <c r="AX687" i="16"/>
  <c r="BB687" i="16"/>
  <c r="BF687" i="16"/>
  <c r="BJ687" i="16"/>
  <c r="BN687" i="16"/>
  <c r="BR687" i="16"/>
  <c r="BV687" i="16"/>
  <c r="BZ687" i="16"/>
  <c r="CD687" i="16"/>
  <c r="CH687" i="16"/>
  <c r="CL687" i="16"/>
  <c r="CP687" i="16"/>
  <c r="CT687" i="16"/>
  <c r="CX687" i="16"/>
  <c r="AQ687" i="16"/>
  <c r="AU687" i="16"/>
  <c r="AY687" i="16"/>
  <c r="BC687" i="16"/>
  <c r="BG687" i="16"/>
  <c r="BK687" i="16"/>
  <c r="BO687" i="16"/>
  <c r="BS687" i="16"/>
  <c r="BW687" i="16"/>
  <c r="CA687" i="16"/>
  <c r="CE687" i="16"/>
  <c r="CI687" i="16"/>
  <c r="CM687" i="16"/>
  <c r="CQ687" i="16"/>
  <c r="CU687" i="16"/>
  <c r="AN687" i="16"/>
  <c r="AV687" i="16"/>
  <c r="BD687" i="16"/>
  <c r="BL687" i="16"/>
  <c r="BT687" i="16"/>
  <c r="CB687" i="16"/>
  <c r="CJ687" i="16"/>
  <c r="CR687" i="16"/>
  <c r="L687" i="16"/>
  <c r="R687" i="16"/>
  <c r="Q687" i="16"/>
  <c r="AR687" i="16"/>
  <c r="BH687" i="16"/>
  <c r="BX687" i="16"/>
  <c r="CN687" i="16"/>
  <c r="BI687" i="16"/>
  <c r="BY687" i="16"/>
  <c r="CO687" i="16"/>
  <c r="AO687" i="16"/>
  <c r="AW687" i="16"/>
  <c r="BE687" i="16"/>
  <c r="BM687" i="16"/>
  <c r="BU687" i="16"/>
  <c r="CC687" i="16"/>
  <c r="CK687" i="16"/>
  <c r="CS687" i="16"/>
  <c r="P687" i="16"/>
  <c r="J687" i="16"/>
  <c r="AZ687" i="16"/>
  <c r="BP687" i="16"/>
  <c r="CF687" i="16"/>
  <c r="CV687" i="16"/>
  <c r="O687" i="16"/>
  <c r="M687" i="16"/>
  <c r="H687" i="16"/>
  <c r="AS687" i="16"/>
  <c r="BA687" i="16"/>
  <c r="BQ687" i="16"/>
  <c r="CG687" i="16"/>
  <c r="CW687" i="16"/>
  <c r="N687" i="16"/>
  <c r="K687" i="16"/>
  <c r="AN675" i="16"/>
  <c r="AR675" i="16"/>
  <c r="AV675" i="16"/>
  <c r="AZ675" i="16"/>
  <c r="BD675" i="16"/>
  <c r="BH675" i="16"/>
  <c r="BL675" i="16"/>
  <c r="BP675" i="16"/>
  <c r="BT675" i="16"/>
  <c r="BX675" i="16"/>
  <c r="CB675" i="16"/>
  <c r="CF675" i="16"/>
  <c r="CJ675" i="16"/>
  <c r="CN675" i="16"/>
  <c r="CR675" i="16"/>
  <c r="CV675" i="16"/>
  <c r="AO675" i="16"/>
  <c r="AS675" i="16"/>
  <c r="AW675" i="16"/>
  <c r="BA675" i="16"/>
  <c r="BE675" i="16"/>
  <c r="BI675" i="16"/>
  <c r="BM675" i="16"/>
  <c r="BQ675" i="16"/>
  <c r="BU675" i="16"/>
  <c r="BY675" i="16"/>
  <c r="CC675" i="16"/>
  <c r="CG675" i="16"/>
  <c r="CK675" i="16"/>
  <c r="CO675" i="16"/>
  <c r="CS675" i="16"/>
  <c r="CW675" i="16"/>
  <c r="AT675" i="16"/>
  <c r="BB675" i="16"/>
  <c r="BJ675" i="16"/>
  <c r="BR675" i="16"/>
  <c r="BZ675" i="16"/>
  <c r="CH675" i="16"/>
  <c r="CP675" i="16"/>
  <c r="CX675" i="16"/>
  <c r="AU675" i="16"/>
  <c r="BC675" i="16"/>
  <c r="BK675" i="16"/>
  <c r="BS675" i="16"/>
  <c r="CA675" i="16"/>
  <c r="CI675" i="16"/>
  <c r="CQ675" i="16"/>
  <c r="AX675" i="16"/>
  <c r="BN675" i="16"/>
  <c r="CD675" i="16"/>
  <c r="CT675" i="16"/>
  <c r="O675" i="16"/>
  <c r="Q675" i="16"/>
  <c r="BF675" i="16"/>
  <c r="CL675" i="16"/>
  <c r="L675" i="16"/>
  <c r="M675" i="16"/>
  <c r="H675" i="16"/>
  <c r="BG675" i="16"/>
  <c r="CM675" i="16"/>
  <c r="AY675" i="16"/>
  <c r="BO675" i="16"/>
  <c r="CE675" i="16"/>
  <c r="CU675" i="16"/>
  <c r="P675" i="16"/>
  <c r="J675" i="16"/>
  <c r="AP675" i="16"/>
  <c r="BV675" i="16"/>
  <c r="R675" i="16"/>
  <c r="AQ675" i="16"/>
  <c r="BW675" i="16"/>
  <c r="N675" i="16"/>
  <c r="K675" i="16"/>
  <c r="AN659" i="16"/>
  <c r="AR659" i="16"/>
  <c r="AV659" i="16"/>
  <c r="AZ659" i="16"/>
  <c r="BD659" i="16"/>
  <c r="BH659" i="16"/>
  <c r="BL659" i="16"/>
  <c r="BP659" i="16"/>
  <c r="BT659" i="16"/>
  <c r="BX659" i="16"/>
  <c r="CB659" i="16"/>
  <c r="CF659" i="16"/>
  <c r="CJ659" i="16"/>
  <c r="CN659" i="16"/>
  <c r="CR659" i="16"/>
  <c r="CV659" i="16"/>
  <c r="AO659" i="16"/>
  <c r="AS659" i="16"/>
  <c r="AW659" i="16"/>
  <c r="BA659" i="16"/>
  <c r="BE659" i="16"/>
  <c r="BI659" i="16"/>
  <c r="BM659" i="16"/>
  <c r="BQ659" i="16"/>
  <c r="BU659" i="16"/>
  <c r="BY659" i="16"/>
  <c r="CC659" i="16"/>
  <c r="CG659" i="16"/>
  <c r="CK659" i="16"/>
  <c r="CO659" i="16"/>
  <c r="CS659" i="16"/>
  <c r="CW659" i="16"/>
  <c r="AT659" i="16"/>
  <c r="BB659" i="16"/>
  <c r="BJ659" i="16"/>
  <c r="BR659" i="16"/>
  <c r="BZ659" i="16"/>
  <c r="CH659" i="16"/>
  <c r="CP659" i="16"/>
  <c r="CX659" i="16"/>
  <c r="AU659" i="16"/>
  <c r="BC659" i="16"/>
  <c r="BK659" i="16"/>
  <c r="BS659" i="16"/>
  <c r="CA659" i="16"/>
  <c r="CI659" i="16"/>
  <c r="CQ659" i="16"/>
  <c r="AX659" i="16"/>
  <c r="BN659" i="16"/>
  <c r="CD659" i="16"/>
  <c r="CT659" i="16"/>
  <c r="O659" i="16"/>
  <c r="Q659" i="16"/>
  <c r="BF659" i="16"/>
  <c r="CL659" i="16"/>
  <c r="L659" i="16"/>
  <c r="M659" i="16"/>
  <c r="H659" i="16"/>
  <c r="BG659" i="16"/>
  <c r="CM659" i="16"/>
  <c r="AY659" i="16"/>
  <c r="BO659" i="16"/>
  <c r="CE659" i="16"/>
  <c r="CU659" i="16"/>
  <c r="P659" i="16"/>
  <c r="J659" i="16"/>
  <c r="AP659" i="16"/>
  <c r="BV659" i="16"/>
  <c r="R659" i="16"/>
  <c r="AQ659" i="16"/>
  <c r="BW659" i="16"/>
  <c r="N659" i="16"/>
  <c r="K659" i="16"/>
  <c r="AN647" i="16"/>
  <c r="AR647" i="16"/>
  <c r="AV647" i="16"/>
  <c r="AZ647" i="16"/>
  <c r="BD647" i="16"/>
  <c r="BH647" i="16"/>
  <c r="BL647" i="16"/>
  <c r="BP647" i="16"/>
  <c r="BT647" i="16"/>
  <c r="BX647" i="16"/>
  <c r="CB647" i="16"/>
  <c r="CF647" i="16"/>
  <c r="CJ647" i="16"/>
  <c r="CN647" i="16"/>
  <c r="CR647" i="16"/>
  <c r="CV647" i="16"/>
  <c r="AO647" i="16"/>
  <c r="AS647" i="16"/>
  <c r="AW647" i="16"/>
  <c r="BA647" i="16"/>
  <c r="BE647" i="16"/>
  <c r="BI647" i="16"/>
  <c r="BM647" i="16"/>
  <c r="BQ647" i="16"/>
  <c r="BU647" i="16"/>
  <c r="BY647" i="16"/>
  <c r="CC647" i="16"/>
  <c r="CG647" i="16"/>
  <c r="CK647" i="16"/>
  <c r="CO647" i="16"/>
  <c r="CS647" i="16"/>
  <c r="CW647" i="16"/>
  <c r="AP647" i="16"/>
  <c r="AX647" i="16"/>
  <c r="BF647" i="16"/>
  <c r="BN647" i="16"/>
  <c r="BV647" i="16"/>
  <c r="CD647" i="16"/>
  <c r="CL647" i="16"/>
  <c r="CT647" i="16"/>
  <c r="AQ647" i="16"/>
  <c r="AY647" i="16"/>
  <c r="BG647" i="16"/>
  <c r="BO647" i="16"/>
  <c r="BW647" i="16"/>
  <c r="CE647" i="16"/>
  <c r="CM647" i="16"/>
  <c r="CU647" i="16"/>
  <c r="BB647" i="16"/>
  <c r="BR647" i="16"/>
  <c r="CH647" i="16"/>
  <c r="CX647" i="16"/>
  <c r="L647" i="16"/>
  <c r="R647" i="16"/>
  <c r="Q647" i="16"/>
  <c r="BJ647" i="16"/>
  <c r="BZ647" i="16"/>
  <c r="O647" i="16"/>
  <c r="M647" i="16"/>
  <c r="BK647" i="16"/>
  <c r="CQ647" i="16"/>
  <c r="N647" i="16"/>
  <c r="K647" i="16"/>
  <c r="BC647" i="16"/>
  <c r="BS647" i="16"/>
  <c r="CI647" i="16"/>
  <c r="P647" i="16"/>
  <c r="J647" i="16"/>
  <c r="AT647" i="16"/>
  <c r="CP647" i="16"/>
  <c r="H647" i="16"/>
  <c r="AU647" i="16"/>
  <c r="CA647" i="16"/>
  <c r="AN635" i="16"/>
  <c r="AR635" i="16"/>
  <c r="AV635" i="16"/>
  <c r="AZ635" i="16"/>
  <c r="BD635" i="16"/>
  <c r="BH635" i="16"/>
  <c r="BL635" i="16"/>
  <c r="BP635" i="16"/>
  <c r="BT635" i="16"/>
  <c r="BX635" i="16"/>
  <c r="CB635" i="16"/>
  <c r="CF635" i="16"/>
  <c r="CJ635" i="16"/>
  <c r="CN635" i="16"/>
  <c r="CR635" i="16"/>
  <c r="CV635" i="16"/>
  <c r="AO635" i="16"/>
  <c r="AS635" i="16"/>
  <c r="AW635" i="16"/>
  <c r="BA635" i="16"/>
  <c r="BE635" i="16"/>
  <c r="BI635" i="16"/>
  <c r="BM635" i="16"/>
  <c r="BQ635" i="16"/>
  <c r="BU635" i="16"/>
  <c r="BY635" i="16"/>
  <c r="CC635" i="16"/>
  <c r="CG635" i="16"/>
  <c r="CK635" i="16"/>
  <c r="CO635" i="16"/>
  <c r="CS635" i="16"/>
  <c r="CW635" i="16"/>
  <c r="AT635" i="16"/>
  <c r="BB635" i="16"/>
  <c r="BJ635" i="16"/>
  <c r="BR635" i="16"/>
  <c r="BZ635" i="16"/>
  <c r="CH635" i="16"/>
  <c r="CP635" i="16"/>
  <c r="CX635" i="16"/>
  <c r="AU635" i="16"/>
  <c r="BC635" i="16"/>
  <c r="BK635" i="16"/>
  <c r="BS635" i="16"/>
  <c r="CA635" i="16"/>
  <c r="CI635" i="16"/>
  <c r="CQ635" i="16"/>
  <c r="AP635" i="16"/>
  <c r="BF635" i="16"/>
  <c r="BV635" i="16"/>
  <c r="CL635" i="16"/>
  <c r="O635" i="16"/>
  <c r="Q635" i="16"/>
  <c r="H635" i="16"/>
  <c r="AY635" i="16"/>
  <c r="CE635" i="16"/>
  <c r="N635" i="16"/>
  <c r="K635" i="16"/>
  <c r="AQ635" i="16"/>
  <c r="BG635" i="16"/>
  <c r="BW635" i="16"/>
  <c r="CM635" i="16"/>
  <c r="P635" i="16"/>
  <c r="J635" i="16"/>
  <c r="AX635" i="16"/>
  <c r="BN635" i="16"/>
  <c r="CD635" i="16"/>
  <c r="CT635" i="16"/>
  <c r="L635" i="16"/>
  <c r="R635" i="16"/>
  <c r="M635" i="16"/>
  <c r="BO635" i="16"/>
  <c r="CU635" i="16"/>
  <c r="AN623" i="16"/>
  <c r="AR623" i="16"/>
  <c r="AV623" i="16"/>
  <c r="AZ623" i="16"/>
  <c r="BD623" i="16"/>
  <c r="BH623" i="16"/>
  <c r="BL623" i="16"/>
  <c r="BP623" i="16"/>
  <c r="BT623" i="16"/>
  <c r="BX623" i="16"/>
  <c r="CB623" i="16"/>
  <c r="CF623" i="16"/>
  <c r="CJ623" i="16"/>
  <c r="CN623" i="16"/>
  <c r="CR623" i="16"/>
  <c r="CV623" i="16"/>
  <c r="AO623" i="16"/>
  <c r="AS623" i="16"/>
  <c r="AW623" i="16"/>
  <c r="BA623" i="16"/>
  <c r="BE623" i="16"/>
  <c r="BI623" i="16"/>
  <c r="BM623" i="16"/>
  <c r="BQ623" i="16"/>
  <c r="BU623" i="16"/>
  <c r="BY623" i="16"/>
  <c r="CC623" i="16"/>
  <c r="CG623" i="16"/>
  <c r="CK623" i="16"/>
  <c r="CO623" i="16"/>
  <c r="CS623" i="16"/>
  <c r="CW623" i="16"/>
  <c r="AP623" i="16"/>
  <c r="AX623" i="16"/>
  <c r="BF623" i="16"/>
  <c r="BN623" i="16"/>
  <c r="BV623" i="16"/>
  <c r="CD623" i="16"/>
  <c r="CL623" i="16"/>
  <c r="CT623" i="16"/>
  <c r="AQ623" i="16"/>
  <c r="AY623" i="16"/>
  <c r="BG623" i="16"/>
  <c r="BO623" i="16"/>
  <c r="BW623" i="16"/>
  <c r="CE623" i="16"/>
  <c r="CM623" i="16"/>
  <c r="CU623" i="16"/>
  <c r="AT623" i="16"/>
  <c r="BJ623" i="16"/>
  <c r="BZ623" i="16"/>
  <c r="CP623" i="16"/>
  <c r="L623" i="16"/>
  <c r="R623" i="16"/>
  <c r="Q623" i="16"/>
  <c r="BR623" i="16"/>
  <c r="CX623" i="16"/>
  <c r="M623" i="16"/>
  <c r="CI623" i="16"/>
  <c r="N623" i="16"/>
  <c r="K623" i="16"/>
  <c r="AU623" i="16"/>
  <c r="BK623" i="16"/>
  <c r="CA623" i="16"/>
  <c r="CQ623" i="16"/>
  <c r="P623" i="16"/>
  <c r="J623" i="16"/>
  <c r="BB623" i="16"/>
  <c r="CH623" i="16"/>
  <c r="O623" i="16"/>
  <c r="H623" i="16"/>
  <c r="BC623" i="16"/>
  <c r="BS623" i="16"/>
  <c r="AN611" i="16"/>
  <c r="AR611" i="16"/>
  <c r="AV611" i="16"/>
  <c r="AZ611" i="16"/>
  <c r="BD611" i="16"/>
  <c r="BH611" i="16"/>
  <c r="BL611" i="16"/>
  <c r="BP611" i="16"/>
  <c r="BT611" i="16"/>
  <c r="BX611" i="16"/>
  <c r="CB611" i="16"/>
  <c r="CF611" i="16"/>
  <c r="CJ611" i="16"/>
  <c r="CN611" i="16"/>
  <c r="CR611" i="16"/>
  <c r="CV611" i="16"/>
  <c r="AO611" i="16"/>
  <c r="AS611" i="16"/>
  <c r="AW611" i="16"/>
  <c r="BA611" i="16"/>
  <c r="BE611" i="16"/>
  <c r="BI611" i="16"/>
  <c r="BM611" i="16"/>
  <c r="BQ611" i="16"/>
  <c r="BU611" i="16"/>
  <c r="BY611" i="16"/>
  <c r="CC611" i="16"/>
  <c r="CG611" i="16"/>
  <c r="CK611" i="16"/>
  <c r="CO611" i="16"/>
  <c r="CS611" i="16"/>
  <c r="CW611" i="16"/>
  <c r="AT611" i="16"/>
  <c r="BB611" i="16"/>
  <c r="BJ611" i="16"/>
  <c r="BR611" i="16"/>
  <c r="BZ611" i="16"/>
  <c r="CH611" i="16"/>
  <c r="CP611" i="16"/>
  <c r="CX611" i="16"/>
  <c r="AU611" i="16"/>
  <c r="BC611" i="16"/>
  <c r="BK611" i="16"/>
  <c r="BS611" i="16"/>
  <c r="CA611" i="16"/>
  <c r="CI611" i="16"/>
  <c r="CQ611" i="16"/>
  <c r="AX611" i="16"/>
  <c r="BN611" i="16"/>
  <c r="CD611" i="16"/>
  <c r="CT611" i="16"/>
  <c r="O611" i="16"/>
  <c r="Q611" i="16"/>
  <c r="AP611" i="16"/>
  <c r="BV611" i="16"/>
  <c r="L611" i="16"/>
  <c r="R611" i="16"/>
  <c r="H611" i="16"/>
  <c r="AQ611" i="16"/>
  <c r="BG611" i="16"/>
  <c r="CM611" i="16"/>
  <c r="AY611" i="16"/>
  <c r="BO611" i="16"/>
  <c r="CE611" i="16"/>
  <c r="CU611" i="16"/>
  <c r="P611" i="16"/>
  <c r="J611" i="16"/>
  <c r="BF611" i="16"/>
  <c r="CL611" i="16"/>
  <c r="M611" i="16"/>
  <c r="BW611" i="16"/>
  <c r="N611" i="16"/>
  <c r="K611" i="16"/>
  <c r="AN595" i="16"/>
  <c r="AR595" i="16"/>
  <c r="AV595" i="16"/>
  <c r="AZ595" i="16"/>
  <c r="BD595" i="16"/>
  <c r="BH595" i="16"/>
  <c r="BL595" i="16"/>
  <c r="BP595" i="16"/>
  <c r="BT595" i="16"/>
  <c r="BX595" i="16"/>
  <c r="CB595" i="16"/>
  <c r="CF595" i="16"/>
  <c r="CJ595" i="16"/>
  <c r="CN595" i="16"/>
  <c r="CR595" i="16"/>
  <c r="CV595" i="16"/>
  <c r="AO595" i="16"/>
  <c r="AS595" i="16"/>
  <c r="AW595" i="16"/>
  <c r="BA595" i="16"/>
  <c r="BE595" i="16"/>
  <c r="BI595" i="16"/>
  <c r="BM595" i="16"/>
  <c r="BQ595" i="16"/>
  <c r="BU595" i="16"/>
  <c r="BY595" i="16"/>
  <c r="CC595" i="16"/>
  <c r="CG595" i="16"/>
  <c r="CK595" i="16"/>
  <c r="CO595" i="16"/>
  <c r="CS595" i="16"/>
  <c r="CW595" i="16"/>
  <c r="AT595" i="16"/>
  <c r="BB595" i="16"/>
  <c r="BJ595" i="16"/>
  <c r="BR595" i="16"/>
  <c r="BZ595" i="16"/>
  <c r="CH595" i="16"/>
  <c r="CP595" i="16"/>
  <c r="CX595" i="16"/>
  <c r="AU595" i="16"/>
  <c r="BC595" i="16"/>
  <c r="BK595" i="16"/>
  <c r="BS595" i="16"/>
  <c r="CA595" i="16"/>
  <c r="CI595" i="16"/>
  <c r="CQ595" i="16"/>
  <c r="AX595" i="16"/>
  <c r="BN595" i="16"/>
  <c r="CD595" i="16"/>
  <c r="CT595" i="16"/>
  <c r="O595" i="16"/>
  <c r="Q595" i="16"/>
  <c r="AP595" i="16"/>
  <c r="BV595" i="16"/>
  <c r="L595" i="16"/>
  <c r="H595" i="16"/>
  <c r="AQ595" i="16"/>
  <c r="BG595" i="16"/>
  <c r="CM595" i="16"/>
  <c r="AY595" i="16"/>
  <c r="BO595" i="16"/>
  <c r="CE595" i="16"/>
  <c r="CU595" i="16"/>
  <c r="P595" i="16"/>
  <c r="J595" i="16"/>
  <c r="BF595" i="16"/>
  <c r="CL595" i="16"/>
  <c r="R595" i="16"/>
  <c r="M595" i="16"/>
  <c r="BW595" i="16"/>
  <c r="N595" i="16"/>
  <c r="K595" i="16"/>
  <c r="AN583" i="16"/>
  <c r="AR583" i="16"/>
  <c r="AV583" i="16"/>
  <c r="AZ583" i="16"/>
  <c r="BD583" i="16"/>
  <c r="BH583" i="16"/>
  <c r="BL583" i="16"/>
  <c r="BP583" i="16"/>
  <c r="BT583" i="16"/>
  <c r="BX583" i="16"/>
  <c r="CB583" i="16"/>
  <c r="CF583" i="16"/>
  <c r="CJ583" i="16"/>
  <c r="CN583" i="16"/>
  <c r="CR583" i="16"/>
  <c r="CV583" i="16"/>
  <c r="AO583" i="16"/>
  <c r="AS583" i="16"/>
  <c r="AW583" i="16"/>
  <c r="BA583" i="16"/>
  <c r="BE583" i="16"/>
  <c r="BI583" i="16"/>
  <c r="BM583" i="16"/>
  <c r="BQ583" i="16"/>
  <c r="BU583" i="16"/>
  <c r="BY583" i="16"/>
  <c r="CC583" i="16"/>
  <c r="CG583" i="16"/>
  <c r="CK583" i="16"/>
  <c r="CO583" i="16"/>
  <c r="CS583" i="16"/>
  <c r="CW583" i="16"/>
  <c r="AP583" i="16"/>
  <c r="AX583" i="16"/>
  <c r="BF583" i="16"/>
  <c r="BN583" i="16"/>
  <c r="BV583" i="16"/>
  <c r="CD583" i="16"/>
  <c r="CL583" i="16"/>
  <c r="CT583" i="16"/>
  <c r="AQ583" i="16"/>
  <c r="AY583" i="16"/>
  <c r="BG583" i="16"/>
  <c r="BO583" i="16"/>
  <c r="BW583" i="16"/>
  <c r="CE583" i="16"/>
  <c r="CM583" i="16"/>
  <c r="CU583" i="16"/>
  <c r="BB583" i="16"/>
  <c r="BR583" i="16"/>
  <c r="CH583" i="16"/>
  <c r="CX583" i="16"/>
  <c r="L583" i="16"/>
  <c r="R583" i="16"/>
  <c r="Q583" i="16"/>
  <c r="AT583" i="16"/>
  <c r="BZ583" i="16"/>
  <c r="O583" i="16"/>
  <c r="M583" i="16"/>
  <c r="AU583" i="16"/>
  <c r="CA583" i="16"/>
  <c r="BC583" i="16"/>
  <c r="BS583" i="16"/>
  <c r="CI583" i="16"/>
  <c r="P583" i="16"/>
  <c r="J583" i="16"/>
  <c r="BJ583" i="16"/>
  <c r="CP583" i="16"/>
  <c r="H583" i="16"/>
  <c r="BK583" i="16"/>
  <c r="CQ583" i="16"/>
  <c r="N583" i="16"/>
  <c r="K583" i="16"/>
  <c r="AN567" i="16"/>
  <c r="AR567" i="16"/>
  <c r="AV567" i="16"/>
  <c r="AZ567" i="16"/>
  <c r="BD567" i="16"/>
  <c r="BH567" i="16"/>
  <c r="BL567" i="16"/>
  <c r="BP567" i="16"/>
  <c r="BT567" i="16"/>
  <c r="BX567" i="16"/>
  <c r="CB567" i="16"/>
  <c r="CF567" i="16"/>
  <c r="CJ567" i="16"/>
  <c r="CN567" i="16"/>
  <c r="CR567" i="16"/>
  <c r="CV567" i="16"/>
  <c r="AO567" i="16"/>
  <c r="AS567" i="16"/>
  <c r="AW567" i="16"/>
  <c r="BA567" i="16"/>
  <c r="BE567" i="16"/>
  <c r="BI567" i="16"/>
  <c r="BM567" i="16"/>
  <c r="BQ567" i="16"/>
  <c r="BU567" i="16"/>
  <c r="BY567" i="16"/>
  <c r="CC567" i="16"/>
  <c r="CG567" i="16"/>
  <c r="CK567" i="16"/>
  <c r="CO567" i="16"/>
  <c r="CS567" i="16"/>
  <c r="CW567" i="16"/>
  <c r="AP567" i="16"/>
  <c r="AX567" i="16"/>
  <c r="BF567" i="16"/>
  <c r="BN567" i="16"/>
  <c r="BV567" i="16"/>
  <c r="CD567" i="16"/>
  <c r="CL567" i="16"/>
  <c r="CT567" i="16"/>
  <c r="AQ567" i="16"/>
  <c r="AY567" i="16"/>
  <c r="BG567" i="16"/>
  <c r="BO567" i="16"/>
  <c r="BW567" i="16"/>
  <c r="CE567" i="16"/>
  <c r="CM567" i="16"/>
  <c r="CU567" i="16"/>
  <c r="BB567" i="16"/>
  <c r="BR567" i="16"/>
  <c r="CH567" i="16"/>
  <c r="CX567" i="16"/>
  <c r="L567" i="16"/>
  <c r="R567" i="16"/>
  <c r="Q567" i="16"/>
  <c r="BJ567" i="16"/>
  <c r="CP567" i="16"/>
  <c r="O567" i="16"/>
  <c r="M567" i="16"/>
  <c r="AU567" i="16"/>
  <c r="CA567" i="16"/>
  <c r="CQ567" i="16"/>
  <c r="N567" i="16"/>
  <c r="BC567" i="16"/>
  <c r="BS567" i="16"/>
  <c r="CI567" i="16"/>
  <c r="P567" i="16"/>
  <c r="J567" i="16"/>
  <c r="AT567" i="16"/>
  <c r="BZ567" i="16"/>
  <c r="H567" i="16"/>
  <c r="BK567" i="16"/>
  <c r="K567" i="16"/>
  <c r="AN555" i="16"/>
  <c r="AR555" i="16"/>
  <c r="AV555" i="16"/>
  <c r="AZ555" i="16"/>
  <c r="BD555" i="16"/>
  <c r="BH555" i="16"/>
  <c r="BL555" i="16"/>
  <c r="BP555" i="16"/>
  <c r="BT555" i="16"/>
  <c r="BX555" i="16"/>
  <c r="CB555" i="16"/>
  <c r="CF555" i="16"/>
  <c r="CJ555" i="16"/>
  <c r="CN555" i="16"/>
  <c r="CR555" i="16"/>
  <c r="CV555" i="16"/>
  <c r="AO555" i="16"/>
  <c r="AS555" i="16"/>
  <c r="AW555" i="16"/>
  <c r="BA555" i="16"/>
  <c r="BE555" i="16"/>
  <c r="BI555" i="16"/>
  <c r="BM555" i="16"/>
  <c r="BQ555" i="16"/>
  <c r="BU555" i="16"/>
  <c r="BY555" i="16"/>
  <c r="CC555" i="16"/>
  <c r="CG555" i="16"/>
  <c r="CK555" i="16"/>
  <c r="CO555" i="16"/>
  <c r="CS555" i="16"/>
  <c r="CW555" i="16"/>
  <c r="AT555" i="16"/>
  <c r="BB555" i="16"/>
  <c r="BJ555" i="16"/>
  <c r="BR555" i="16"/>
  <c r="BZ555" i="16"/>
  <c r="CH555" i="16"/>
  <c r="CP555" i="16"/>
  <c r="CX555" i="16"/>
  <c r="AU555" i="16"/>
  <c r="BC555" i="16"/>
  <c r="BK555" i="16"/>
  <c r="BS555" i="16"/>
  <c r="CA555" i="16"/>
  <c r="CI555" i="16"/>
  <c r="CQ555" i="16"/>
  <c r="AP555" i="16"/>
  <c r="BF555" i="16"/>
  <c r="BV555" i="16"/>
  <c r="CL555" i="16"/>
  <c r="O555" i="16"/>
  <c r="Q555" i="16"/>
  <c r="AX555" i="16"/>
  <c r="CD555" i="16"/>
  <c r="R555" i="16"/>
  <c r="H555" i="16"/>
  <c r="AY555" i="16"/>
  <c r="BO555" i="16"/>
  <c r="CU555" i="16"/>
  <c r="AQ555" i="16"/>
  <c r="BG555" i="16"/>
  <c r="BW555" i="16"/>
  <c r="CM555" i="16"/>
  <c r="P555" i="16"/>
  <c r="J555" i="16"/>
  <c r="BN555" i="16"/>
  <c r="CT555" i="16"/>
  <c r="L555" i="16"/>
  <c r="M555" i="16"/>
  <c r="CE555" i="16"/>
  <c r="N555" i="16"/>
  <c r="K555" i="16"/>
  <c r="AN539" i="16"/>
  <c r="AR539" i="16"/>
  <c r="AV539" i="16"/>
  <c r="AZ539" i="16"/>
  <c r="BD539" i="16"/>
  <c r="BH539" i="16"/>
  <c r="BL539" i="16"/>
  <c r="BP539" i="16"/>
  <c r="BT539" i="16"/>
  <c r="BX539" i="16"/>
  <c r="CB539" i="16"/>
  <c r="CF539" i="16"/>
  <c r="CJ539" i="16"/>
  <c r="CN539" i="16"/>
  <c r="CR539" i="16"/>
  <c r="CV539" i="16"/>
  <c r="AO539" i="16"/>
  <c r="AS539" i="16"/>
  <c r="AW539" i="16"/>
  <c r="BA539" i="16"/>
  <c r="BE539" i="16"/>
  <c r="BI539" i="16"/>
  <c r="BM539" i="16"/>
  <c r="BQ539" i="16"/>
  <c r="BU539" i="16"/>
  <c r="BY539" i="16"/>
  <c r="CC539" i="16"/>
  <c r="CG539" i="16"/>
  <c r="CK539" i="16"/>
  <c r="CO539" i="16"/>
  <c r="CS539" i="16"/>
  <c r="CW539" i="16"/>
  <c r="AT539" i="16"/>
  <c r="BB539" i="16"/>
  <c r="BJ539" i="16"/>
  <c r="BR539" i="16"/>
  <c r="BZ539" i="16"/>
  <c r="CH539" i="16"/>
  <c r="CP539" i="16"/>
  <c r="CX539" i="16"/>
  <c r="AU539" i="16"/>
  <c r="BC539" i="16"/>
  <c r="BK539" i="16"/>
  <c r="BS539" i="16"/>
  <c r="CA539" i="16"/>
  <c r="CI539" i="16"/>
  <c r="CQ539" i="16"/>
  <c r="AP539" i="16"/>
  <c r="BF539" i="16"/>
  <c r="BV539" i="16"/>
  <c r="CL539" i="16"/>
  <c r="O539" i="16"/>
  <c r="Q539" i="16"/>
  <c r="AX539" i="16"/>
  <c r="CD539" i="16"/>
  <c r="R539" i="16"/>
  <c r="M539" i="16"/>
  <c r="H539" i="16"/>
  <c r="AY539" i="16"/>
  <c r="CE539" i="16"/>
  <c r="CU539" i="16"/>
  <c r="N539" i="16"/>
  <c r="AQ539" i="16"/>
  <c r="BG539" i="16"/>
  <c r="BW539" i="16"/>
  <c r="CM539" i="16"/>
  <c r="P539" i="16"/>
  <c r="J539" i="16"/>
  <c r="BN539" i="16"/>
  <c r="CT539" i="16"/>
  <c r="L539" i="16"/>
  <c r="BO539" i="16"/>
  <c r="K539" i="16"/>
  <c r="AN523" i="16"/>
  <c r="AR523" i="16"/>
  <c r="AV523" i="16"/>
  <c r="AZ523" i="16"/>
  <c r="BD523" i="16"/>
  <c r="BH523" i="16"/>
  <c r="BL523" i="16"/>
  <c r="BP523" i="16"/>
  <c r="BT523" i="16"/>
  <c r="BX523" i="16"/>
  <c r="CB523" i="16"/>
  <c r="CF523" i="16"/>
  <c r="CJ523" i="16"/>
  <c r="CN523" i="16"/>
  <c r="CR523" i="16"/>
  <c r="CV523" i="16"/>
  <c r="AO523" i="16"/>
  <c r="AS523" i="16"/>
  <c r="AW523" i="16"/>
  <c r="BA523" i="16"/>
  <c r="BE523" i="16"/>
  <c r="BI523" i="16"/>
  <c r="BM523" i="16"/>
  <c r="BQ523" i="16"/>
  <c r="BU523" i="16"/>
  <c r="BY523" i="16"/>
  <c r="CC523" i="16"/>
  <c r="CG523" i="16"/>
  <c r="CK523" i="16"/>
  <c r="CO523" i="16"/>
  <c r="CS523" i="16"/>
  <c r="CW523" i="16"/>
  <c r="AT523" i="16"/>
  <c r="BB523" i="16"/>
  <c r="BJ523" i="16"/>
  <c r="BR523" i="16"/>
  <c r="BZ523" i="16"/>
  <c r="CH523" i="16"/>
  <c r="CP523" i="16"/>
  <c r="CX523" i="16"/>
  <c r="AU523" i="16"/>
  <c r="BC523" i="16"/>
  <c r="BK523" i="16"/>
  <c r="BS523" i="16"/>
  <c r="CA523" i="16"/>
  <c r="CI523" i="16"/>
  <c r="CQ523" i="16"/>
  <c r="AP523" i="16"/>
  <c r="BF523" i="16"/>
  <c r="BV523" i="16"/>
  <c r="CL523" i="16"/>
  <c r="O523" i="16"/>
  <c r="Q523" i="16"/>
  <c r="AX523" i="16"/>
  <c r="BN523" i="16"/>
  <c r="CT523" i="16"/>
  <c r="R523" i="16"/>
  <c r="M523" i="16"/>
  <c r="H523" i="16"/>
  <c r="CE523" i="16"/>
  <c r="AQ523" i="16"/>
  <c r="BG523" i="16"/>
  <c r="BW523" i="16"/>
  <c r="CM523" i="16"/>
  <c r="P523" i="16"/>
  <c r="J523" i="16"/>
  <c r="CD523" i="16"/>
  <c r="L523" i="16"/>
  <c r="AY523" i="16"/>
  <c r="BO523" i="16"/>
  <c r="CU523" i="16"/>
  <c r="N523" i="16"/>
  <c r="K523" i="16"/>
  <c r="AN511" i="16"/>
  <c r="AR511" i="16"/>
  <c r="AV511" i="16"/>
  <c r="AZ511" i="16"/>
  <c r="BD511" i="16"/>
  <c r="BH511" i="16"/>
  <c r="BL511" i="16"/>
  <c r="BP511" i="16"/>
  <c r="BT511" i="16"/>
  <c r="BX511" i="16"/>
  <c r="CB511" i="16"/>
  <c r="CF511" i="16"/>
  <c r="CJ511" i="16"/>
  <c r="CN511" i="16"/>
  <c r="CR511" i="16"/>
  <c r="CV511" i="16"/>
  <c r="AO511" i="16"/>
  <c r="AS511" i="16"/>
  <c r="AW511" i="16"/>
  <c r="BA511" i="16"/>
  <c r="BE511" i="16"/>
  <c r="BI511" i="16"/>
  <c r="BM511" i="16"/>
  <c r="BQ511" i="16"/>
  <c r="BU511" i="16"/>
  <c r="BY511" i="16"/>
  <c r="CC511" i="16"/>
  <c r="CG511" i="16"/>
  <c r="CK511" i="16"/>
  <c r="CO511" i="16"/>
  <c r="CS511" i="16"/>
  <c r="CW511" i="16"/>
  <c r="AP511" i="16"/>
  <c r="AX511" i="16"/>
  <c r="BF511" i="16"/>
  <c r="BN511" i="16"/>
  <c r="BV511" i="16"/>
  <c r="CD511" i="16"/>
  <c r="CL511" i="16"/>
  <c r="CT511" i="16"/>
  <c r="AQ511" i="16"/>
  <c r="AY511" i="16"/>
  <c r="BG511" i="16"/>
  <c r="BO511" i="16"/>
  <c r="BW511" i="16"/>
  <c r="CE511" i="16"/>
  <c r="CM511" i="16"/>
  <c r="CU511" i="16"/>
  <c r="AT511" i="16"/>
  <c r="BJ511" i="16"/>
  <c r="BZ511" i="16"/>
  <c r="CP511" i="16"/>
  <c r="L511" i="16"/>
  <c r="R511" i="16"/>
  <c r="Q511" i="16"/>
  <c r="BR511" i="16"/>
  <c r="CH511" i="16"/>
  <c r="CI511" i="16"/>
  <c r="AU511" i="16"/>
  <c r="BK511" i="16"/>
  <c r="CA511" i="16"/>
  <c r="CQ511" i="16"/>
  <c r="P511" i="16"/>
  <c r="J511" i="16"/>
  <c r="BB511" i="16"/>
  <c r="CX511" i="16"/>
  <c r="O511" i="16"/>
  <c r="M511" i="16"/>
  <c r="H511" i="16"/>
  <c r="BC511" i="16"/>
  <c r="BS511" i="16"/>
  <c r="N511" i="16"/>
  <c r="K511" i="16"/>
  <c r="AN499" i="16"/>
  <c r="AR499" i="16"/>
  <c r="AV499" i="16"/>
  <c r="AZ499" i="16"/>
  <c r="BD499" i="16"/>
  <c r="BH499" i="16"/>
  <c r="BL499" i="16"/>
  <c r="BP499" i="16"/>
  <c r="BT499" i="16"/>
  <c r="BX499" i="16"/>
  <c r="CB499" i="16"/>
  <c r="CF499" i="16"/>
  <c r="CJ499" i="16"/>
  <c r="CN499" i="16"/>
  <c r="CR499" i="16"/>
  <c r="CV499" i="16"/>
  <c r="AO499" i="16"/>
  <c r="AS499" i="16"/>
  <c r="AW499" i="16"/>
  <c r="BA499" i="16"/>
  <c r="BE499" i="16"/>
  <c r="BI499" i="16"/>
  <c r="BM499" i="16"/>
  <c r="BQ499" i="16"/>
  <c r="BU499" i="16"/>
  <c r="BY499" i="16"/>
  <c r="CC499" i="16"/>
  <c r="CG499" i="16"/>
  <c r="CK499" i="16"/>
  <c r="CO499" i="16"/>
  <c r="CS499" i="16"/>
  <c r="CW499" i="16"/>
  <c r="AT499" i="16"/>
  <c r="BB499" i="16"/>
  <c r="BJ499" i="16"/>
  <c r="BR499" i="16"/>
  <c r="BZ499" i="16"/>
  <c r="CH499" i="16"/>
  <c r="CP499" i="16"/>
  <c r="CX499" i="16"/>
  <c r="AU499" i="16"/>
  <c r="BC499" i="16"/>
  <c r="BK499" i="16"/>
  <c r="BS499" i="16"/>
  <c r="CA499" i="16"/>
  <c r="CI499" i="16"/>
  <c r="CQ499" i="16"/>
  <c r="AX499" i="16"/>
  <c r="BN499" i="16"/>
  <c r="CD499" i="16"/>
  <c r="CT499" i="16"/>
  <c r="O499" i="16"/>
  <c r="Q499" i="16"/>
  <c r="BF499" i="16"/>
  <c r="BV499" i="16"/>
  <c r="L499" i="16"/>
  <c r="M499" i="16"/>
  <c r="H499" i="16"/>
  <c r="BG499" i="16"/>
  <c r="CM499" i="16"/>
  <c r="AY499" i="16"/>
  <c r="BO499" i="16"/>
  <c r="CE499" i="16"/>
  <c r="CU499" i="16"/>
  <c r="P499" i="16"/>
  <c r="J499" i="16"/>
  <c r="AP499" i="16"/>
  <c r="CL499" i="16"/>
  <c r="R499" i="16"/>
  <c r="AQ499" i="16"/>
  <c r="BW499" i="16"/>
  <c r="N499" i="16"/>
  <c r="K499" i="16"/>
  <c r="AN483" i="16"/>
  <c r="AR483" i="16"/>
  <c r="AV483" i="16"/>
  <c r="AZ483" i="16"/>
  <c r="BD483" i="16"/>
  <c r="BH483" i="16"/>
  <c r="BL483" i="16"/>
  <c r="BP483" i="16"/>
  <c r="BT483" i="16"/>
  <c r="BX483" i="16"/>
  <c r="CB483" i="16"/>
  <c r="CF483" i="16"/>
  <c r="CJ483" i="16"/>
  <c r="CN483" i="16"/>
  <c r="CR483" i="16"/>
  <c r="CV483" i="16"/>
  <c r="AO483" i="16"/>
  <c r="AS483" i="16"/>
  <c r="AW483" i="16"/>
  <c r="BA483" i="16"/>
  <c r="BE483" i="16"/>
  <c r="BI483" i="16"/>
  <c r="BM483" i="16"/>
  <c r="BQ483" i="16"/>
  <c r="BU483" i="16"/>
  <c r="BY483" i="16"/>
  <c r="CC483" i="16"/>
  <c r="CG483" i="16"/>
  <c r="CK483" i="16"/>
  <c r="CO483" i="16"/>
  <c r="CS483" i="16"/>
  <c r="CW483" i="16"/>
  <c r="AT483" i="16"/>
  <c r="BB483" i="16"/>
  <c r="BJ483" i="16"/>
  <c r="BR483" i="16"/>
  <c r="BZ483" i="16"/>
  <c r="CH483" i="16"/>
  <c r="CP483" i="16"/>
  <c r="CX483" i="16"/>
  <c r="AU483" i="16"/>
  <c r="BC483" i="16"/>
  <c r="BK483" i="16"/>
  <c r="BS483" i="16"/>
  <c r="CA483" i="16"/>
  <c r="CI483" i="16"/>
  <c r="CQ483" i="16"/>
  <c r="AX483" i="16"/>
  <c r="BN483" i="16"/>
  <c r="CD483" i="16"/>
  <c r="CT483" i="16"/>
  <c r="O483" i="16"/>
  <c r="Q483" i="16"/>
  <c r="AP483" i="16"/>
  <c r="BV483" i="16"/>
  <c r="L483" i="16"/>
  <c r="M483" i="16"/>
  <c r="BG483" i="16"/>
  <c r="CM483" i="16"/>
  <c r="N483" i="16"/>
  <c r="AY483" i="16"/>
  <c r="BO483" i="16"/>
  <c r="CE483" i="16"/>
  <c r="CU483" i="16"/>
  <c r="P483" i="16"/>
  <c r="J483" i="16"/>
  <c r="BF483" i="16"/>
  <c r="CL483" i="16"/>
  <c r="R483" i="16"/>
  <c r="H483" i="16"/>
  <c r="AQ483" i="16"/>
  <c r="BW483" i="16"/>
  <c r="K483" i="16"/>
  <c r="AN471" i="16"/>
  <c r="AR471" i="16"/>
  <c r="AV471" i="16"/>
  <c r="AZ471" i="16"/>
  <c r="BD471" i="16"/>
  <c r="BH471" i="16"/>
  <c r="BL471" i="16"/>
  <c r="BP471" i="16"/>
  <c r="BT471" i="16"/>
  <c r="BX471" i="16"/>
  <c r="CB471" i="16"/>
  <c r="CF471" i="16"/>
  <c r="CJ471" i="16"/>
  <c r="CN471" i="16"/>
  <c r="CR471" i="16"/>
  <c r="CV471" i="16"/>
  <c r="AO471" i="16"/>
  <c r="AS471" i="16"/>
  <c r="AW471" i="16"/>
  <c r="BA471" i="16"/>
  <c r="BE471" i="16"/>
  <c r="BI471" i="16"/>
  <c r="BM471" i="16"/>
  <c r="BQ471" i="16"/>
  <c r="BU471" i="16"/>
  <c r="BY471" i="16"/>
  <c r="CC471" i="16"/>
  <c r="CG471" i="16"/>
  <c r="CK471" i="16"/>
  <c r="CO471" i="16"/>
  <c r="CS471" i="16"/>
  <c r="CW471" i="16"/>
  <c r="AP471" i="16"/>
  <c r="AX471" i="16"/>
  <c r="BF471" i="16"/>
  <c r="BN471" i="16"/>
  <c r="BV471" i="16"/>
  <c r="CD471" i="16"/>
  <c r="CL471" i="16"/>
  <c r="CT471" i="16"/>
  <c r="AQ471" i="16"/>
  <c r="AY471" i="16"/>
  <c r="BG471" i="16"/>
  <c r="BO471" i="16"/>
  <c r="BW471" i="16"/>
  <c r="CE471" i="16"/>
  <c r="CM471" i="16"/>
  <c r="CU471" i="16"/>
  <c r="BB471" i="16"/>
  <c r="BR471" i="16"/>
  <c r="CH471" i="16"/>
  <c r="CX471" i="16"/>
  <c r="L471" i="16"/>
  <c r="R471" i="16"/>
  <c r="Q471" i="16"/>
  <c r="AT471" i="16"/>
  <c r="BZ471" i="16"/>
  <c r="O471" i="16"/>
  <c r="H471" i="16"/>
  <c r="AU471" i="16"/>
  <c r="CA471" i="16"/>
  <c r="BC471" i="16"/>
  <c r="BS471" i="16"/>
  <c r="CI471" i="16"/>
  <c r="P471" i="16"/>
  <c r="J471" i="16"/>
  <c r="BJ471" i="16"/>
  <c r="CP471" i="16"/>
  <c r="M471" i="16"/>
  <c r="BK471" i="16"/>
  <c r="CQ471" i="16"/>
  <c r="N471" i="16"/>
  <c r="K471" i="16"/>
  <c r="AN455" i="16"/>
  <c r="AR455" i="16"/>
  <c r="AV455" i="16"/>
  <c r="AZ455" i="16"/>
  <c r="BD455" i="16"/>
  <c r="BH455" i="16"/>
  <c r="BL455" i="16"/>
  <c r="BP455" i="16"/>
  <c r="BT455" i="16"/>
  <c r="BX455" i="16"/>
  <c r="CB455" i="16"/>
  <c r="CF455" i="16"/>
  <c r="CJ455" i="16"/>
  <c r="CN455" i="16"/>
  <c r="CR455" i="16"/>
  <c r="CV455" i="16"/>
  <c r="AO455" i="16"/>
  <c r="AS455" i="16"/>
  <c r="AW455" i="16"/>
  <c r="BA455" i="16"/>
  <c r="BE455" i="16"/>
  <c r="BI455" i="16"/>
  <c r="BM455" i="16"/>
  <c r="BQ455" i="16"/>
  <c r="BU455" i="16"/>
  <c r="BY455" i="16"/>
  <c r="CC455" i="16"/>
  <c r="CG455" i="16"/>
  <c r="CK455" i="16"/>
  <c r="CO455" i="16"/>
  <c r="CS455" i="16"/>
  <c r="CW455" i="16"/>
  <c r="AP455" i="16"/>
  <c r="AX455" i="16"/>
  <c r="BF455" i="16"/>
  <c r="BN455" i="16"/>
  <c r="BV455" i="16"/>
  <c r="CD455" i="16"/>
  <c r="CL455" i="16"/>
  <c r="CT455" i="16"/>
  <c r="AQ455" i="16"/>
  <c r="AY455" i="16"/>
  <c r="BG455" i="16"/>
  <c r="BO455" i="16"/>
  <c r="BW455" i="16"/>
  <c r="CE455" i="16"/>
  <c r="CM455" i="16"/>
  <c r="CU455" i="16"/>
  <c r="BB455" i="16"/>
  <c r="BR455" i="16"/>
  <c r="CH455" i="16"/>
  <c r="CX455" i="16"/>
  <c r="L455" i="16"/>
  <c r="R455" i="16"/>
  <c r="Q455" i="16"/>
  <c r="AT455" i="16"/>
  <c r="BZ455" i="16"/>
  <c r="O455" i="16"/>
  <c r="H455" i="16"/>
  <c r="AU455" i="16"/>
  <c r="CA455" i="16"/>
  <c r="K455" i="16"/>
  <c r="BC455" i="16"/>
  <c r="BS455" i="16"/>
  <c r="CI455" i="16"/>
  <c r="P455" i="16"/>
  <c r="J455" i="16"/>
  <c r="BJ455" i="16"/>
  <c r="CP455" i="16"/>
  <c r="M455" i="16"/>
  <c r="BK455" i="16"/>
  <c r="CQ455" i="16"/>
  <c r="N455" i="16"/>
  <c r="AN443" i="16"/>
  <c r="AR443" i="16"/>
  <c r="AV443" i="16"/>
  <c r="AZ443" i="16"/>
  <c r="BD443" i="16"/>
  <c r="BH443" i="16"/>
  <c r="BL443" i="16"/>
  <c r="BP443" i="16"/>
  <c r="BT443" i="16"/>
  <c r="BX443" i="16"/>
  <c r="CB443" i="16"/>
  <c r="CF443" i="16"/>
  <c r="CJ443" i="16"/>
  <c r="CN443" i="16"/>
  <c r="CR443" i="16"/>
  <c r="CV443" i="16"/>
  <c r="AO443" i="16"/>
  <c r="AS443" i="16"/>
  <c r="AW443" i="16"/>
  <c r="BA443" i="16"/>
  <c r="BE443" i="16"/>
  <c r="BI443" i="16"/>
  <c r="BM443" i="16"/>
  <c r="BQ443" i="16"/>
  <c r="BU443" i="16"/>
  <c r="BY443" i="16"/>
  <c r="CC443" i="16"/>
  <c r="CG443" i="16"/>
  <c r="CK443" i="16"/>
  <c r="CO443" i="16"/>
  <c r="CS443" i="16"/>
  <c r="CW443" i="16"/>
  <c r="AT443" i="16"/>
  <c r="BB443" i="16"/>
  <c r="BJ443" i="16"/>
  <c r="BR443" i="16"/>
  <c r="BZ443" i="16"/>
  <c r="CH443" i="16"/>
  <c r="CP443" i="16"/>
  <c r="CX443" i="16"/>
  <c r="AU443" i="16"/>
  <c r="BC443" i="16"/>
  <c r="BK443" i="16"/>
  <c r="BS443" i="16"/>
  <c r="CA443" i="16"/>
  <c r="CI443" i="16"/>
  <c r="CQ443" i="16"/>
  <c r="AP443" i="16"/>
  <c r="BF443" i="16"/>
  <c r="BV443" i="16"/>
  <c r="CL443" i="16"/>
  <c r="O443" i="16"/>
  <c r="Q443" i="16"/>
  <c r="AX443" i="16"/>
  <c r="CD443" i="16"/>
  <c r="CT443" i="16"/>
  <c r="L443" i="16"/>
  <c r="R443" i="16"/>
  <c r="M443" i="16"/>
  <c r="H443" i="16"/>
  <c r="BO443" i="16"/>
  <c r="CU443" i="16"/>
  <c r="N443" i="16"/>
  <c r="AQ443" i="16"/>
  <c r="BG443" i="16"/>
  <c r="BW443" i="16"/>
  <c r="CM443" i="16"/>
  <c r="P443" i="16"/>
  <c r="J443" i="16"/>
  <c r="BN443" i="16"/>
  <c r="AY443" i="16"/>
  <c r="CE443" i="16"/>
  <c r="K443" i="16"/>
  <c r="AN439" i="16"/>
  <c r="AR439" i="16"/>
  <c r="AV439" i="16"/>
  <c r="AZ439" i="16"/>
  <c r="BD439" i="16"/>
  <c r="BH439" i="16"/>
  <c r="BL439" i="16"/>
  <c r="BP439" i="16"/>
  <c r="BT439" i="16"/>
  <c r="BX439" i="16"/>
  <c r="CB439" i="16"/>
  <c r="CF439" i="16"/>
  <c r="CJ439" i="16"/>
  <c r="CN439" i="16"/>
  <c r="CR439" i="16"/>
  <c r="CV439" i="16"/>
  <c r="AO439" i="16"/>
  <c r="AS439" i="16"/>
  <c r="AW439" i="16"/>
  <c r="BA439" i="16"/>
  <c r="BE439" i="16"/>
  <c r="BI439" i="16"/>
  <c r="BM439" i="16"/>
  <c r="BQ439" i="16"/>
  <c r="BU439" i="16"/>
  <c r="BY439" i="16"/>
  <c r="CC439" i="16"/>
  <c r="CG439" i="16"/>
  <c r="CK439" i="16"/>
  <c r="CO439" i="16"/>
  <c r="CS439" i="16"/>
  <c r="CW439" i="16"/>
  <c r="AP439" i="16"/>
  <c r="AX439" i="16"/>
  <c r="BF439" i="16"/>
  <c r="BN439" i="16"/>
  <c r="BV439" i="16"/>
  <c r="CD439" i="16"/>
  <c r="CL439" i="16"/>
  <c r="CT439" i="16"/>
  <c r="AQ439" i="16"/>
  <c r="AY439" i="16"/>
  <c r="BG439" i="16"/>
  <c r="BO439" i="16"/>
  <c r="BW439" i="16"/>
  <c r="CE439" i="16"/>
  <c r="CM439" i="16"/>
  <c r="CU439" i="16"/>
  <c r="BB439" i="16"/>
  <c r="BR439" i="16"/>
  <c r="CH439" i="16"/>
  <c r="CX439" i="16"/>
  <c r="L439" i="16"/>
  <c r="R439" i="16"/>
  <c r="Q439" i="16"/>
  <c r="BJ439" i="16"/>
  <c r="CP439" i="16"/>
  <c r="O439" i="16"/>
  <c r="AU439" i="16"/>
  <c r="CA439" i="16"/>
  <c r="CQ439" i="16"/>
  <c r="K439" i="16"/>
  <c r="BC439" i="16"/>
  <c r="BS439" i="16"/>
  <c r="CI439" i="16"/>
  <c r="P439" i="16"/>
  <c r="J439" i="16"/>
  <c r="AT439" i="16"/>
  <c r="BZ439" i="16"/>
  <c r="M439" i="16"/>
  <c r="H439" i="16"/>
  <c r="BK439" i="16"/>
  <c r="N439" i="16"/>
  <c r="AN431" i="16"/>
  <c r="AR431" i="16"/>
  <c r="AV431" i="16"/>
  <c r="AZ431" i="16"/>
  <c r="BD431" i="16"/>
  <c r="BH431" i="16"/>
  <c r="BL431" i="16"/>
  <c r="BP431" i="16"/>
  <c r="BT431" i="16"/>
  <c r="BX431" i="16"/>
  <c r="CB431" i="16"/>
  <c r="CF431" i="16"/>
  <c r="CJ431" i="16"/>
  <c r="CN431" i="16"/>
  <c r="CR431" i="16"/>
  <c r="CV431" i="16"/>
  <c r="AO431" i="16"/>
  <c r="AS431" i="16"/>
  <c r="AW431" i="16"/>
  <c r="BA431" i="16"/>
  <c r="BE431" i="16"/>
  <c r="BI431" i="16"/>
  <c r="BM431" i="16"/>
  <c r="BQ431" i="16"/>
  <c r="BU431" i="16"/>
  <c r="BY431" i="16"/>
  <c r="CC431" i="16"/>
  <c r="CG431" i="16"/>
  <c r="CK431" i="16"/>
  <c r="CO431" i="16"/>
  <c r="CS431" i="16"/>
  <c r="CW431" i="16"/>
  <c r="AP431" i="16"/>
  <c r="AX431" i="16"/>
  <c r="BF431" i="16"/>
  <c r="BN431" i="16"/>
  <c r="BV431" i="16"/>
  <c r="CD431" i="16"/>
  <c r="CL431" i="16"/>
  <c r="CT431" i="16"/>
  <c r="AQ431" i="16"/>
  <c r="AY431" i="16"/>
  <c r="BG431" i="16"/>
  <c r="BO431" i="16"/>
  <c r="BW431" i="16"/>
  <c r="CE431" i="16"/>
  <c r="CM431" i="16"/>
  <c r="CU431" i="16"/>
  <c r="AT431" i="16"/>
  <c r="BJ431" i="16"/>
  <c r="BZ431" i="16"/>
  <c r="CP431" i="16"/>
  <c r="L431" i="16"/>
  <c r="R431" i="16"/>
  <c r="Q431" i="16"/>
  <c r="BB431" i="16"/>
  <c r="CX431" i="16"/>
  <c r="BC431" i="16"/>
  <c r="BS431" i="16"/>
  <c r="CI431" i="16"/>
  <c r="N431" i="16"/>
  <c r="AU431" i="16"/>
  <c r="BK431" i="16"/>
  <c r="CA431" i="16"/>
  <c r="CQ431" i="16"/>
  <c r="P431" i="16"/>
  <c r="J431" i="16"/>
  <c r="BR431" i="16"/>
  <c r="CH431" i="16"/>
  <c r="O431" i="16"/>
  <c r="M431" i="16"/>
  <c r="H431" i="16"/>
  <c r="K431" i="16"/>
  <c r="AQ415" i="16"/>
  <c r="AU415" i="16"/>
  <c r="AY415" i="16"/>
  <c r="BC415" i="16"/>
  <c r="BG415" i="16"/>
  <c r="BK415" i="16"/>
  <c r="BO415" i="16"/>
  <c r="BS415" i="16"/>
  <c r="BW415" i="16"/>
  <c r="CA415" i="16"/>
  <c r="CE415" i="16"/>
  <c r="CI415" i="16"/>
  <c r="CM415" i="16"/>
  <c r="CQ415" i="16"/>
  <c r="CU415" i="16"/>
  <c r="AN415" i="16"/>
  <c r="AR415" i="16"/>
  <c r="AV415" i="16"/>
  <c r="AZ415" i="16"/>
  <c r="BD415" i="16"/>
  <c r="BH415" i="16"/>
  <c r="BL415" i="16"/>
  <c r="BP415" i="16"/>
  <c r="BT415" i="16"/>
  <c r="BX415" i="16"/>
  <c r="CB415" i="16"/>
  <c r="CF415" i="16"/>
  <c r="CJ415" i="16"/>
  <c r="CN415" i="16"/>
  <c r="CR415" i="16"/>
  <c r="CV415" i="16"/>
  <c r="AS415" i="16"/>
  <c r="BA415" i="16"/>
  <c r="BI415" i="16"/>
  <c r="BQ415" i="16"/>
  <c r="BY415" i="16"/>
  <c r="CG415" i="16"/>
  <c r="CO415" i="16"/>
  <c r="CW415" i="16"/>
  <c r="AT415" i="16"/>
  <c r="BB415" i="16"/>
  <c r="BJ415" i="16"/>
  <c r="BR415" i="16"/>
  <c r="BZ415" i="16"/>
  <c r="CH415" i="16"/>
  <c r="CP415" i="16"/>
  <c r="CX415" i="16"/>
  <c r="AW415" i="16"/>
  <c r="BM415" i="16"/>
  <c r="CC415" i="16"/>
  <c r="CS415" i="16"/>
  <c r="AX415" i="16"/>
  <c r="BN415" i="16"/>
  <c r="CD415" i="16"/>
  <c r="CT415" i="16"/>
  <c r="BE415" i="16"/>
  <c r="CK415" i="16"/>
  <c r="L415" i="16"/>
  <c r="R415" i="16"/>
  <c r="Q415" i="16"/>
  <c r="AO415" i="16"/>
  <c r="AP415" i="16"/>
  <c r="BV415" i="16"/>
  <c r="BF415" i="16"/>
  <c r="CL415" i="16"/>
  <c r="P415" i="16"/>
  <c r="J415" i="16"/>
  <c r="BU415" i="16"/>
  <c r="O415" i="16"/>
  <c r="M415" i="16"/>
  <c r="H415" i="16"/>
  <c r="N415" i="16"/>
  <c r="K415" i="16"/>
  <c r="AQ399" i="16"/>
  <c r="AU399" i="16"/>
  <c r="AY399" i="16"/>
  <c r="BC399" i="16"/>
  <c r="BG399" i="16"/>
  <c r="BK399" i="16"/>
  <c r="BO399" i="16"/>
  <c r="BS399" i="16"/>
  <c r="BW399" i="16"/>
  <c r="CA399" i="16"/>
  <c r="CE399" i="16"/>
  <c r="CI399" i="16"/>
  <c r="CM399" i="16"/>
  <c r="CQ399" i="16"/>
  <c r="CU399" i="16"/>
  <c r="AN399" i="16"/>
  <c r="AR399" i="16"/>
  <c r="AV399" i="16"/>
  <c r="AZ399" i="16"/>
  <c r="BD399" i="16"/>
  <c r="BH399" i="16"/>
  <c r="BL399" i="16"/>
  <c r="BP399" i="16"/>
  <c r="BT399" i="16"/>
  <c r="BX399" i="16"/>
  <c r="CB399" i="16"/>
  <c r="CF399" i="16"/>
  <c r="CJ399" i="16"/>
  <c r="CN399" i="16"/>
  <c r="CR399" i="16"/>
  <c r="CV399" i="16"/>
  <c r="AS399" i="16"/>
  <c r="BA399" i="16"/>
  <c r="BI399" i="16"/>
  <c r="BQ399" i="16"/>
  <c r="BY399" i="16"/>
  <c r="CG399" i="16"/>
  <c r="CO399" i="16"/>
  <c r="CW399" i="16"/>
  <c r="AT399" i="16"/>
  <c r="BB399" i="16"/>
  <c r="BJ399" i="16"/>
  <c r="BR399" i="16"/>
  <c r="BZ399" i="16"/>
  <c r="CH399" i="16"/>
  <c r="CP399" i="16"/>
  <c r="CX399" i="16"/>
  <c r="AW399" i="16"/>
  <c r="BM399" i="16"/>
  <c r="CC399" i="16"/>
  <c r="CS399" i="16"/>
  <c r="AX399" i="16"/>
  <c r="BN399" i="16"/>
  <c r="CD399" i="16"/>
  <c r="CT399" i="16"/>
  <c r="AO399" i="16"/>
  <c r="BU399" i="16"/>
  <c r="L399" i="16"/>
  <c r="R399" i="16"/>
  <c r="Q399" i="16"/>
  <c r="BE399" i="16"/>
  <c r="M399" i="16"/>
  <c r="BF399" i="16"/>
  <c r="CL399" i="16"/>
  <c r="N399" i="16"/>
  <c r="K399" i="16"/>
  <c r="AP399" i="16"/>
  <c r="BV399" i="16"/>
  <c r="P399" i="16"/>
  <c r="J399" i="16"/>
  <c r="CK399" i="16"/>
  <c r="O399" i="16"/>
  <c r="H399" i="16"/>
  <c r="AQ387" i="16"/>
  <c r="AU387" i="16"/>
  <c r="AY387" i="16"/>
  <c r="BC387" i="16"/>
  <c r="BG387" i="16"/>
  <c r="BK387" i="16"/>
  <c r="BO387" i="16"/>
  <c r="BS387" i="16"/>
  <c r="BW387" i="16"/>
  <c r="CA387" i="16"/>
  <c r="CE387" i="16"/>
  <c r="CI387" i="16"/>
  <c r="CM387" i="16"/>
  <c r="CQ387" i="16"/>
  <c r="CU387" i="16"/>
  <c r="AN387" i="16"/>
  <c r="AR387" i="16"/>
  <c r="AV387" i="16"/>
  <c r="AZ387" i="16"/>
  <c r="BD387" i="16"/>
  <c r="BH387" i="16"/>
  <c r="BL387" i="16"/>
  <c r="BP387" i="16"/>
  <c r="BT387" i="16"/>
  <c r="BX387" i="16"/>
  <c r="CB387" i="16"/>
  <c r="CF387" i="16"/>
  <c r="CJ387" i="16"/>
  <c r="CN387" i="16"/>
  <c r="CR387" i="16"/>
  <c r="CV387" i="16"/>
  <c r="AO387" i="16"/>
  <c r="AW387" i="16"/>
  <c r="BE387" i="16"/>
  <c r="BM387" i="16"/>
  <c r="BU387" i="16"/>
  <c r="CC387" i="16"/>
  <c r="CK387" i="16"/>
  <c r="CS387" i="16"/>
  <c r="AP387" i="16"/>
  <c r="AX387" i="16"/>
  <c r="BF387" i="16"/>
  <c r="BN387" i="16"/>
  <c r="BV387" i="16"/>
  <c r="CD387" i="16"/>
  <c r="CL387" i="16"/>
  <c r="CT387" i="16"/>
  <c r="BA387" i="16"/>
  <c r="BQ387" i="16"/>
  <c r="CG387" i="16"/>
  <c r="CW387" i="16"/>
  <c r="BB387" i="16"/>
  <c r="BR387" i="16"/>
  <c r="CH387" i="16"/>
  <c r="CX387" i="16"/>
  <c r="BI387" i="16"/>
  <c r="CO387" i="16"/>
  <c r="O387" i="16"/>
  <c r="Q387" i="16"/>
  <c r="AS387" i="16"/>
  <c r="L387" i="16"/>
  <c r="H387" i="16"/>
  <c r="AT387" i="16"/>
  <c r="BZ387" i="16"/>
  <c r="BJ387" i="16"/>
  <c r="CP387" i="16"/>
  <c r="P387" i="16"/>
  <c r="J387" i="16"/>
  <c r="BY387" i="16"/>
  <c r="R387" i="16"/>
  <c r="M387" i="16"/>
  <c r="N387" i="16"/>
  <c r="K387" i="16"/>
  <c r="AQ371" i="16"/>
  <c r="AU371" i="16"/>
  <c r="AY371" i="16"/>
  <c r="BC371" i="16"/>
  <c r="BG371" i="16"/>
  <c r="BK371" i="16"/>
  <c r="BO371" i="16"/>
  <c r="BS371" i="16"/>
  <c r="BW371" i="16"/>
  <c r="CA371" i="16"/>
  <c r="CE371" i="16"/>
  <c r="CI371" i="16"/>
  <c r="CM371" i="16"/>
  <c r="CQ371" i="16"/>
  <c r="CU371" i="16"/>
  <c r="AN371" i="16"/>
  <c r="AR371" i="16"/>
  <c r="AV371" i="16"/>
  <c r="AZ371" i="16"/>
  <c r="BD371" i="16"/>
  <c r="BH371" i="16"/>
  <c r="BL371" i="16"/>
  <c r="BP371" i="16"/>
  <c r="BT371" i="16"/>
  <c r="BX371" i="16"/>
  <c r="CB371" i="16"/>
  <c r="CF371" i="16"/>
  <c r="CJ371" i="16"/>
  <c r="CN371" i="16"/>
  <c r="CR371" i="16"/>
  <c r="CV371" i="16"/>
  <c r="AO371" i="16"/>
  <c r="AW371" i="16"/>
  <c r="BE371" i="16"/>
  <c r="BM371" i="16"/>
  <c r="BU371" i="16"/>
  <c r="CC371" i="16"/>
  <c r="CK371" i="16"/>
  <c r="CS371" i="16"/>
  <c r="AP371" i="16"/>
  <c r="AX371" i="16"/>
  <c r="BF371" i="16"/>
  <c r="BN371" i="16"/>
  <c r="BV371" i="16"/>
  <c r="CD371" i="16"/>
  <c r="CL371" i="16"/>
  <c r="CT371" i="16"/>
  <c r="BA371" i="16"/>
  <c r="BQ371" i="16"/>
  <c r="CG371" i="16"/>
  <c r="CW371" i="16"/>
  <c r="BB371" i="16"/>
  <c r="BR371" i="16"/>
  <c r="CH371" i="16"/>
  <c r="CX371" i="16"/>
  <c r="AS371" i="16"/>
  <c r="BY371" i="16"/>
  <c r="O371" i="16"/>
  <c r="Q371" i="16"/>
  <c r="CO371" i="16"/>
  <c r="L371" i="16"/>
  <c r="H371" i="16"/>
  <c r="CP371" i="16"/>
  <c r="N371" i="16"/>
  <c r="AT371" i="16"/>
  <c r="BZ371" i="16"/>
  <c r="P371" i="16"/>
  <c r="J371" i="16"/>
  <c r="BI371" i="16"/>
  <c r="R371" i="16"/>
  <c r="M371" i="16"/>
  <c r="BJ371" i="16"/>
  <c r="K371" i="16"/>
  <c r="G371" i="16"/>
  <c r="AQ359" i="16"/>
  <c r="AU359" i="16"/>
  <c r="AY359" i="16"/>
  <c r="BC359" i="16"/>
  <c r="BG359" i="16"/>
  <c r="BK359" i="16"/>
  <c r="BO359" i="16"/>
  <c r="BS359" i="16"/>
  <c r="BW359" i="16"/>
  <c r="CA359" i="16"/>
  <c r="CE359" i="16"/>
  <c r="CI359" i="16"/>
  <c r="CM359" i="16"/>
  <c r="CQ359" i="16"/>
  <c r="CU359" i="16"/>
  <c r="AN359" i="16"/>
  <c r="AR359" i="16"/>
  <c r="AV359" i="16"/>
  <c r="AZ359" i="16"/>
  <c r="BD359" i="16"/>
  <c r="BH359" i="16"/>
  <c r="BL359" i="16"/>
  <c r="BP359" i="16"/>
  <c r="BT359" i="16"/>
  <c r="BX359" i="16"/>
  <c r="CB359" i="16"/>
  <c r="CF359" i="16"/>
  <c r="CJ359" i="16"/>
  <c r="CN359" i="16"/>
  <c r="CR359" i="16"/>
  <c r="CV359" i="16"/>
  <c r="AS359" i="16"/>
  <c r="BA359" i="16"/>
  <c r="BI359" i="16"/>
  <c r="BQ359" i="16"/>
  <c r="BY359" i="16"/>
  <c r="CG359" i="16"/>
  <c r="CO359" i="16"/>
  <c r="CW359" i="16"/>
  <c r="AT359" i="16"/>
  <c r="BB359" i="16"/>
  <c r="BJ359" i="16"/>
  <c r="BR359" i="16"/>
  <c r="BZ359" i="16"/>
  <c r="CH359" i="16"/>
  <c r="CP359" i="16"/>
  <c r="CX359" i="16"/>
  <c r="AO359" i="16"/>
  <c r="BE359" i="16"/>
  <c r="BU359" i="16"/>
  <c r="CK359" i="16"/>
  <c r="AP359" i="16"/>
  <c r="BF359" i="16"/>
  <c r="BV359" i="16"/>
  <c r="CL359" i="16"/>
  <c r="BM359" i="16"/>
  <c r="CS359" i="16"/>
  <c r="L359" i="16"/>
  <c r="R359" i="16"/>
  <c r="Q359" i="16"/>
  <c r="CC359" i="16"/>
  <c r="O359" i="16"/>
  <c r="M359" i="16"/>
  <c r="CD359" i="16"/>
  <c r="N359" i="16"/>
  <c r="K359" i="16"/>
  <c r="BN359" i="16"/>
  <c r="CT359" i="16"/>
  <c r="P359" i="16"/>
  <c r="J359" i="16"/>
  <c r="AW359" i="16"/>
  <c r="H359" i="16"/>
  <c r="AX359" i="16"/>
  <c r="G359" i="16"/>
  <c r="AQ343" i="16"/>
  <c r="AU343" i="16"/>
  <c r="AY343" i="16"/>
  <c r="BC343" i="16"/>
  <c r="BG343" i="16"/>
  <c r="BK343" i="16"/>
  <c r="BO343" i="16"/>
  <c r="BS343" i="16"/>
  <c r="BW343" i="16"/>
  <c r="CA343" i="16"/>
  <c r="CE343" i="16"/>
  <c r="CI343" i="16"/>
  <c r="CM343" i="16"/>
  <c r="CQ343" i="16"/>
  <c r="CU343" i="16"/>
  <c r="AN343" i="16"/>
  <c r="AR343" i="16"/>
  <c r="AV343" i="16"/>
  <c r="AZ343" i="16"/>
  <c r="BD343" i="16"/>
  <c r="BH343" i="16"/>
  <c r="BL343" i="16"/>
  <c r="BP343" i="16"/>
  <c r="BT343" i="16"/>
  <c r="BX343" i="16"/>
  <c r="CB343" i="16"/>
  <c r="CF343" i="16"/>
  <c r="CJ343" i="16"/>
  <c r="CN343" i="16"/>
  <c r="CR343" i="16"/>
  <c r="CV343" i="16"/>
  <c r="AS343" i="16"/>
  <c r="BA343" i="16"/>
  <c r="BI343" i="16"/>
  <c r="BQ343" i="16"/>
  <c r="BY343" i="16"/>
  <c r="CG343" i="16"/>
  <c r="CO343" i="16"/>
  <c r="CW343" i="16"/>
  <c r="AT343" i="16"/>
  <c r="BB343" i="16"/>
  <c r="BJ343" i="16"/>
  <c r="BR343" i="16"/>
  <c r="BZ343" i="16"/>
  <c r="CH343" i="16"/>
  <c r="CP343" i="16"/>
  <c r="CX343" i="16"/>
  <c r="AO343" i="16"/>
  <c r="BE343" i="16"/>
  <c r="BU343" i="16"/>
  <c r="CK343" i="16"/>
  <c r="AP343" i="16"/>
  <c r="BF343" i="16"/>
  <c r="BV343" i="16"/>
  <c r="CL343" i="16"/>
  <c r="AW343" i="16"/>
  <c r="CC343" i="16"/>
  <c r="L343" i="16"/>
  <c r="R343" i="16"/>
  <c r="Q343" i="16"/>
  <c r="CS343" i="16"/>
  <c r="O343" i="16"/>
  <c r="M343" i="16"/>
  <c r="CT343" i="16"/>
  <c r="AX343" i="16"/>
  <c r="CD343" i="16"/>
  <c r="P343" i="16"/>
  <c r="J343" i="16"/>
  <c r="BM343" i="16"/>
  <c r="H343" i="16"/>
  <c r="BN343" i="16"/>
  <c r="N343" i="16"/>
  <c r="K343" i="16"/>
  <c r="G343" i="16"/>
  <c r="AQ335" i="16"/>
  <c r="AU335" i="16"/>
  <c r="AY335" i="16"/>
  <c r="BC335" i="16"/>
  <c r="BG335" i="16"/>
  <c r="BK335" i="16"/>
  <c r="BO335" i="16"/>
  <c r="BS335" i="16"/>
  <c r="BW335" i="16"/>
  <c r="CA335" i="16"/>
  <c r="CE335" i="16"/>
  <c r="CI335" i="16"/>
  <c r="CM335" i="16"/>
  <c r="CQ335" i="16"/>
  <c r="CU335" i="16"/>
  <c r="AN335" i="16"/>
  <c r="AR335" i="16"/>
  <c r="AV335" i="16"/>
  <c r="AZ335" i="16"/>
  <c r="BD335" i="16"/>
  <c r="BH335" i="16"/>
  <c r="BL335" i="16"/>
  <c r="BP335" i="16"/>
  <c r="BT335" i="16"/>
  <c r="BX335" i="16"/>
  <c r="CB335" i="16"/>
  <c r="CF335" i="16"/>
  <c r="CJ335" i="16"/>
  <c r="CN335" i="16"/>
  <c r="CR335" i="16"/>
  <c r="CV335" i="16"/>
  <c r="AS335" i="16"/>
  <c r="BA335" i="16"/>
  <c r="BI335" i="16"/>
  <c r="BQ335" i="16"/>
  <c r="BY335" i="16"/>
  <c r="CG335" i="16"/>
  <c r="CO335" i="16"/>
  <c r="CW335" i="16"/>
  <c r="AT335" i="16"/>
  <c r="BB335" i="16"/>
  <c r="BJ335" i="16"/>
  <c r="BR335" i="16"/>
  <c r="BZ335" i="16"/>
  <c r="CH335" i="16"/>
  <c r="CP335" i="16"/>
  <c r="CX335" i="16"/>
  <c r="AW335" i="16"/>
  <c r="BM335" i="16"/>
  <c r="CC335" i="16"/>
  <c r="CS335" i="16"/>
  <c r="AX335" i="16"/>
  <c r="BN335" i="16"/>
  <c r="CD335" i="16"/>
  <c r="CT335" i="16"/>
  <c r="AO335" i="16"/>
  <c r="BU335" i="16"/>
  <c r="L335" i="16"/>
  <c r="R335" i="16"/>
  <c r="Q335" i="16"/>
  <c r="BE335" i="16"/>
  <c r="M335" i="16"/>
  <c r="BF335" i="16"/>
  <c r="AP335" i="16"/>
  <c r="BV335" i="16"/>
  <c r="P335" i="16"/>
  <c r="J335" i="16"/>
  <c r="CK335" i="16"/>
  <c r="O335" i="16"/>
  <c r="H335" i="16"/>
  <c r="CL335" i="16"/>
  <c r="N335" i="16"/>
  <c r="K335" i="16"/>
  <c r="G335" i="16"/>
  <c r="AQ319" i="16"/>
  <c r="AU319" i="16"/>
  <c r="AY319" i="16"/>
  <c r="BC319" i="16"/>
  <c r="BG319" i="16"/>
  <c r="BK319" i="16"/>
  <c r="BO319" i="16"/>
  <c r="BS319" i="16"/>
  <c r="BW319" i="16"/>
  <c r="CA319" i="16"/>
  <c r="CE319" i="16"/>
  <c r="CI319" i="16"/>
  <c r="CM319" i="16"/>
  <c r="CQ319" i="16"/>
  <c r="CU319" i="16"/>
  <c r="AN319" i="16"/>
  <c r="AR319" i="16"/>
  <c r="AV319" i="16"/>
  <c r="AZ319" i="16"/>
  <c r="BD319" i="16"/>
  <c r="BH319" i="16"/>
  <c r="BL319" i="16"/>
  <c r="BP319" i="16"/>
  <c r="BT319" i="16"/>
  <c r="BX319" i="16"/>
  <c r="CB319" i="16"/>
  <c r="CF319" i="16"/>
  <c r="CJ319" i="16"/>
  <c r="CN319" i="16"/>
  <c r="CR319" i="16"/>
  <c r="CV319" i="16"/>
  <c r="AO319" i="16"/>
  <c r="AW319" i="16"/>
  <c r="BE319" i="16"/>
  <c r="BM319" i="16"/>
  <c r="BU319" i="16"/>
  <c r="CC319" i="16"/>
  <c r="CK319" i="16"/>
  <c r="CS319" i="16"/>
  <c r="AP319" i="16"/>
  <c r="AX319" i="16"/>
  <c r="BF319" i="16"/>
  <c r="BN319" i="16"/>
  <c r="BV319" i="16"/>
  <c r="CD319" i="16"/>
  <c r="CL319" i="16"/>
  <c r="CT319" i="16"/>
  <c r="AS319" i="16"/>
  <c r="BI319" i="16"/>
  <c r="BY319" i="16"/>
  <c r="CO319" i="16"/>
  <c r="AT319" i="16"/>
  <c r="BJ319" i="16"/>
  <c r="BZ319" i="16"/>
  <c r="CP319" i="16"/>
  <c r="BA319" i="16"/>
  <c r="CG319" i="16"/>
  <c r="BB319" i="16"/>
  <c r="CH319" i="16"/>
  <c r="BQ319" i="16"/>
  <c r="L319" i="16"/>
  <c r="R319" i="16"/>
  <c r="Q319" i="16"/>
  <c r="M319" i="16"/>
  <c r="CX319" i="16"/>
  <c r="N319" i="16"/>
  <c r="BR319" i="16"/>
  <c r="P319" i="16"/>
  <c r="J319" i="16"/>
  <c r="CW319" i="16"/>
  <c r="O319" i="16"/>
  <c r="H319" i="16"/>
  <c r="K319" i="16"/>
  <c r="G319" i="16"/>
  <c r="AQ307" i="16"/>
  <c r="AU307" i="16"/>
  <c r="AY307" i="16"/>
  <c r="BC307" i="16"/>
  <c r="BG307" i="16"/>
  <c r="BK307" i="16"/>
  <c r="BO307" i="16"/>
  <c r="BS307" i="16"/>
  <c r="BW307" i="16"/>
  <c r="CA307" i="16"/>
  <c r="CE307" i="16"/>
  <c r="CI307" i="16"/>
  <c r="CM307" i="16"/>
  <c r="CQ307" i="16"/>
  <c r="CU307" i="16"/>
  <c r="AN307" i="16"/>
  <c r="AR307" i="16"/>
  <c r="AV307" i="16"/>
  <c r="AZ307" i="16"/>
  <c r="BD307" i="16"/>
  <c r="BH307" i="16"/>
  <c r="BL307" i="16"/>
  <c r="BP307" i="16"/>
  <c r="BT307" i="16"/>
  <c r="BX307" i="16"/>
  <c r="CB307" i="16"/>
  <c r="CF307" i="16"/>
  <c r="CJ307" i="16"/>
  <c r="CN307" i="16"/>
  <c r="CR307" i="16"/>
  <c r="CV307" i="16"/>
  <c r="AS307" i="16"/>
  <c r="BA307" i="16"/>
  <c r="BI307" i="16"/>
  <c r="BQ307" i="16"/>
  <c r="BY307" i="16"/>
  <c r="CG307" i="16"/>
  <c r="CO307" i="16"/>
  <c r="CW307" i="16"/>
  <c r="AT307" i="16"/>
  <c r="BB307" i="16"/>
  <c r="BJ307" i="16"/>
  <c r="BR307" i="16"/>
  <c r="BZ307" i="16"/>
  <c r="CH307" i="16"/>
  <c r="CP307" i="16"/>
  <c r="CX307" i="16"/>
  <c r="AW307" i="16"/>
  <c r="BM307" i="16"/>
  <c r="CC307" i="16"/>
  <c r="CS307" i="16"/>
  <c r="AX307" i="16"/>
  <c r="BN307" i="16"/>
  <c r="CD307" i="16"/>
  <c r="CT307" i="16"/>
  <c r="AO307" i="16"/>
  <c r="BU307" i="16"/>
  <c r="AP307" i="16"/>
  <c r="BV307" i="16"/>
  <c r="BE307" i="16"/>
  <c r="O307" i="16"/>
  <c r="Q307" i="16"/>
  <c r="CK307" i="16"/>
  <c r="L307" i="16"/>
  <c r="H307" i="16"/>
  <c r="N307" i="16"/>
  <c r="BF307" i="16"/>
  <c r="P307" i="16"/>
  <c r="J307" i="16"/>
  <c r="R307" i="16"/>
  <c r="M307" i="16"/>
  <c r="CL307" i="16"/>
  <c r="K307" i="16"/>
  <c r="G307" i="16"/>
  <c r="AQ291" i="16"/>
  <c r="AU291" i="16"/>
  <c r="AY291" i="16"/>
  <c r="BC291" i="16"/>
  <c r="BG291" i="16"/>
  <c r="BK291" i="16"/>
  <c r="BO291" i="16"/>
  <c r="BS291" i="16"/>
  <c r="BW291" i="16"/>
  <c r="CA291" i="16"/>
  <c r="CE291" i="16"/>
  <c r="CI291" i="16"/>
  <c r="CM291" i="16"/>
  <c r="CQ291" i="16"/>
  <c r="CU291" i="16"/>
  <c r="AN291" i="16"/>
  <c r="AR291" i="16"/>
  <c r="AV291" i="16"/>
  <c r="AZ291" i="16"/>
  <c r="BD291" i="16"/>
  <c r="BH291" i="16"/>
  <c r="BL291" i="16"/>
  <c r="BP291" i="16"/>
  <c r="BT291" i="16"/>
  <c r="BX291" i="16"/>
  <c r="CB291" i="16"/>
  <c r="CF291" i="16"/>
  <c r="CJ291" i="16"/>
  <c r="CN291" i="16"/>
  <c r="CR291" i="16"/>
  <c r="CV291" i="16"/>
  <c r="AS291" i="16"/>
  <c r="BA291" i="16"/>
  <c r="BI291" i="16"/>
  <c r="BQ291" i="16"/>
  <c r="BY291" i="16"/>
  <c r="CG291" i="16"/>
  <c r="CO291" i="16"/>
  <c r="CW291" i="16"/>
  <c r="AT291" i="16"/>
  <c r="BB291" i="16"/>
  <c r="BJ291" i="16"/>
  <c r="BR291" i="16"/>
  <c r="BZ291" i="16"/>
  <c r="CH291" i="16"/>
  <c r="CP291" i="16"/>
  <c r="CX291" i="16"/>
  <c r="AW291" i="16"/>
  <c r="BM291" i="16"/>
  <c r="CC291" i="16"/>
  <c r="CS291" i="16"/>
  <c r="AX291" i="16"/>
  <c r="BN291" i="16"/>
  <c r="CD291" i="16"/>
  <c r="CT291" i="16"/>
  <c r="BE291" i="16"/>
  <c r="CK291" i="16"/>
  <c r="BF291" i="16"/>
  <c r="CL291" i="16"/>
  <c r="AO291" i="16"/>
  <c r="O291" i="16"/>
  <c r="Q291" i="16"/>
  <c r="BU291" i="16"/>
  <c r="L291" i="16"/>
  <c r="H291" i="16"/>
  <c r="BV291" i="16"/>
  <c r="AP291" i="16"/>
  <c r="P291" i="16"/>
  <c r="J291" i="16"/>
  <c r="R291" i="16"/>
  <c r="M291" i="16"/>
  <c r="N291" i="16"/>
  <c r="K291" i="16"/>
  <c r="G291" i="16"/>
  <c r="AQ279" i="16"/>
  <c r="AU279" i="16"/>
  <c r="AY279" i="16"/>
  <c r="BC279" i="16"/>
  <c r="BG279" i="16"/>
  <c r="BK279" i="16"/>
  <c r="BO279" i="16"/>
  <c r="BS279" i="16"/>
  <c r="BW279" i="16"/>
  <c r="CA279" i="16"/>
  <c r="CE279" i="16"/>
  <c r="CI279" i="16"/>
  <c r="CM279" i="16"/>
  <c r="CQ279" i="16"/>
  <c r="CU279" i="16"/>
  <c r="AN279" i="16"/>
  <c r="AR279" i="16"/>
  <c r="AV279" i="16"/>
  <c r="AZ279" i="16"/>
  <c r="BD279" i="16"/>
  <c r="BH279" i="16"/>
  <c r="BL279" i="16"/>
  <c r="BP279" i="16"/>
  <c r="BT279" i="16"/>
  <c r="BX279" i="16"/>
  <c r="CB279" i="16"/>
  <c r="CF279" i="16"/>
  <c r="CJ279" i="16"/>
  <c r="CN279" i="16"/>
  <c r="CR279" i="16"/>
  <c r="CV279" i="16"/>
  <c r="AO279" i="16"/>
  <c r="AW279" i="16"/>
  <c r="BE279" i="16"/>
  <c r="BM279" i="16"/>
  <c r="BU279" i="16"/>
  <c r="CC279" i="16"/>
  <c r="CK279" i="16"/>
  <c r="CS279" i="16"/>
  <c r="AP279" i="16"/>
  <c r="AX279" i="16"/>
  <c r="BF279" i="16"/>
  <c r="BN279" i="16"/>
  <c r="BV279" i="16"/>
  <c r="CD279" i="16"/>
  <c r="CL279" i="16"/>
  <c r="CT279" i="16"/>
  <c r="BA279" i="16"/>
  <c r="BQ279" i="16"/>
  <c r="CG279" i="16"/>
  <c r="CW279" i="16"/>
  <c r="BB279" i="16"/>
  <c r="BR279" i="16"/>
  <c r="CH279" i="16"/>
  <c r="CX279" i="16"/>
  <c r="AS279" i="16"/>
  <c r="BY279" i="16"/>
  <c r="AT279" i="16"/>
  <c r="BZ279" i="16"/>
  <c r="CO279" i="16"/>
  <c r="L279" i="16"/>
  <c r="R279" i="16"/>
  <c r="Q279" i="16"/>
  <c r="BI279" i="16"/>
  <c r="O279" i="16"/>
  <c r="M279" i="16"/>
  <c r="BJ279" i="16"/>
  <c r="G279" i="16"/>
  <c r="CP279" i="16"/>
  <c r="P279" i="16"/>
  <c r="J279" i="16"/>
  <c r="H279" i="16"/>
  <c r="N279" i="16"/>
  <c r="K279" i="16"/>
  <c r="AQ263" i="16"/>
  <c r="AU263" i="16"/>
  <c r="AY263" i="16"/>
  <c r="BC263" i="16"/>
  <c r="BG263" i="16"/>
  <c r="BK263" i="16"/>
  <c r="BO263" i="16"/>
  <c r="BS263" i="16"/>
  <c r="BW263" i="16"/>
  <c r="CA263" i="16"/>
  <c r="CE263" i="16"/>
  <c r="CI263" i="16"/>
  <c r="CM263" i="16"/>
  <c r="CQ263" i="16"/>
  <c r="CU263" i="16"/>
  <c r="AN263" i="16"/>
  <c r="AR263" i="16"/>
  <c r="AV263" i="16"/>
  <c r="AZ263" i="16"/>
  <c r="BD263" i="16"/>
  <c r="BH263" i="16"/>
  <c r="BL263" i="16"/>
  <c r="BP263" i="16"/>
  <c r="BT263" i="16"/>
  <c r="BX263" i="16"/>
  <c r="CB263" i="16"/>
  <c r="CF263" i="16"/>
  <c r="CJ263" i="16"/>
  <c r="CN263" i="16"/>
  <c r="CR263" i="16"/>
  <c r="CV263" i="16"/>
  <c r="AO263" i="16"/>
  <c r="AW263" i="16"/>
  <c r="BE263" i="16"/>
  <c r="BM263" i="16"/>
  <c r="BU263" i="16"/>
  <c r="CC263" i="16"/>
  <c r="CK263" i="16"/>
  <c r="CS263" i="16"/>
  <c r="AP263" i="16"/>
  <c r="AX263" i="16"/>
  <c r="BF263" i="16"/>
  <c r="BN263" i="16"/>
  <c r="BV263" i="16"/>
  <c r="CD263" i="16"/>
  <c r="CL263" i="16"/>
  <c r="CT263" i="16"/>
  <c r="BA263" i="16"/>
  <c r="BQ263" i="16"/>
  <c r="CG263" i="16"/>
  <c r="CW263" i="16"/>
  <c r="BB263" i="16"/>
  <c r="BR263" i="16"/>
  <c r="CH263" i="16"/>
  <c r="CX263" i="16"/>
  <c r="BI263" i="16"/>
  <c r="CO263" i="16"/>
  <c r="BJ263" i="16"/>
  <c r="CP263" i="16"/>
  <c r="BY263" i="16"/>
  <c r="L263" i="16"/>
  <c r="R263" i="16"/>
  <c r="Q263" i="16"/>
  <c r="O263" i="16"/>
  <c r="M263" i="16"/>
  <c r="BZ263" i="16"/>
  <c r="P263" i="16"/>
  <c r="J263" i="16"/>
  <c r="AS263" i="16"/>
  <c r="H263" i="16"/>
  <c r="AT263" i="16"/>
  <c r="N263" i="16"/>
  <c r="K263" i="16"/>
  <c r="G263" i="16"/>
  <c r="AQ251" i="16"/>
  <c r="AU251" i="16"/>
  <c r="AY251" i="16"/>
  <c r="BC251" i="16"/>
  <c r="BG251" i="16"/>
  <c r="BK251" i="16"/>
  <c r="BO251" i="16"/>
  <c r="BS251" i="16"/>
  <c r="BW251" i="16"/>
  <c r="CA251" i="16"/>
  <c r="CE251" i="16"/>
  <c r="CI251" i="16"/>
  <c r="CM251" i="16"/>
  <c r="CQ251" i="16"/>
  <c r="CU251" i="16"/>
  <c r="AN251" i="16"/>
  <c r="AR251" i="16"/>
  <c r="AV251" i="16"/>
  <c r="AZ251" i="16"/>
  <c r="BD251" i="16"/>
  <c r="BH251" i="16"/>
  <c r="BL251" i="16"/>
  <c r="BP251" i="16"/>
  <c r="BT251" i="16"/>
  <c r="BX251" i="16"/>
  <c r="CB251" i="16"/>
  <c r="CF251" i="16"/>
  <c r="CJ251" i="16"/>
  <c r="CN251" i="16"/>
  <c r="CR251" i="16"/>
  <c r="CV251" i="16"/>
  <c r="AS251" i="16"/>
  <c r="BA251" i="16"/>
  <c r="BI251" i="16"/>
  <c r="BQ251" i="16"/>
  <c r="BY251" i="16"/>
  <c r="CG251" i="16"/>
  <c r="CO251" i="16"/>
  <c r="CW251" i="16"/>
  <c r="AT251" i="16"/>
  <c r="BB251" i="16"/>
  <c r="BJ251" i="16"/>
  <c r="BR251" i="16"/>
  <c r="BZ251" i="16"/>
  <c r="CH251" i="16"/>
  <c r="CP251" i="16"/>
  <c r="CX251" i="16"/>
  <c r="AO251" i="16"/>
  <c r="BE251" i="16"/>
  <c r="BU251" i="16"/>
  <c r="CK251" i="16"/>
  <c r="AP251" i="16"/>
  <c r="BF251" i="16"/>
  <c r="BV251" i="16"/>
  <c r="CL251" i="16"/>
  <c r="AW251" i="16"/>
  <c r="CC251" i="16"/>
  <c r="AX251" i="16"/>
  <c r="CD251" i="16"/>
  <c r="BM251" i="16"/>
  <c r="O251" i="16"/>
  <c r="Q251" i="16"/>
  <c r="CS251" i="16"/>
  <c r="R251" i="16"/>
  <c r="H251" i="16"/>
  <c r="BN251" i="16"/>
  <c r="P251" i="16"/>
  <c r="J251" i="16"/>
  <c r="L251" i="16"/>
  <c r="M251" i="16"/>
  <c r="CT251" i="16"/>
  <c r="N251" i="16"/>
  <c r="K251" i="16"/>
  <c r="G251" i="16"/>
  <c r="AQ235" i="16"/>
  <c r="AU235" i="16"/>
  <c r="AY235" i="16"/>
  <c r="BC235" i="16"/>
  <c r="BG235" i="16"/>
  <c r="BK235" i="16"/>
  <c r="BO235" i="16"/>
  <c r="BS235" i="16"/>
  <c r="BW235" i="16"/>
  <c r="CA235" i="16"/>
  <c r="CE235" i="16"/>
  <c r="CI235" i="16"/>
  <c r="CM235" i="16"/>
  <c r="CQ235" i="16"/>
  <c r="CU235" i="16"/>
  <c r="AN235" i="16"/>
  <c r="AR235" i="16"/>
  <c r="AV235" i="16"/>
  <c r="AZ235" i="16"/>
  <c r="BD235" i="16"/>
  <c r="BH235" i="16"/>
  <c r="BL235" i="16"/>
  <c r="BP235" i="16"/>
  <c r="BT235" i="16"/>
  <c r="BX235" i="16"/>
  <c r="CB235" i="16"/>
  <c r="CF235" i="16"/>
  <c r="CJ235" i="16"/>
  <c r="CN235" i="16"/>
  <c r="CR235" i="16"/>
  <c r="CV235" i="16"/>
  <c r="AS235" i="16"/>
  <c r="BA235" i="16"/>
  <c r="BI235" i="16"/>
  <c r="BQ235" i="16"/>
  <c r="BY235" i="16"/>
  <c r="CG235" i="16"/>
  <c r="CO235" i="16"/>
  <c r="CW235" i="16"/>
  <c r="AT235" i="16"/>
  <c r="BB235" i="16"/>
  <c r="BJ235" i="16"/>
  <c r="BR235" i="16"/>
  <c r="BZ235" i="16"/>
  <c r="CH235" i="16"/>
  <c r="CP235" i="16"/>
  <c r="CX235" i="16"/>
  <c r="AO235" i="16"/>
  <c r="BE235" i="16"/>
  <c r="BU235" i="16"/>
  <c r="CK235" i="16"/>
  <c r="AP235" i="16"/>
  <c r="BF235" i="16"/>
  <c r="BV235" i="16"/>
  <c r="CL235" i="16"/>
  <c r="BM235" i="16"/>
  <c r="CS235" i="16"/>
  <c r="N235" i="16"/>
  <c r="BN235" i="16"/>
  <c r="CT235" i="16"/>
  <c r="CC235" i="16"/>
  <c r="AX235" i="16"/>
  <c r="O235" i="16"/>
  <c r="Q235" i="16"/>
  <c r="R235" i="16"/>
  <c r="H235" i="16"/>
  <c r="AW235" i="16"/>
  <c r="P235" i="16"/>
  <c r="J235" i="16"/>
  <c r="CD235" i="16"/>
  <c r="L235" i="16"/>
  <c r="M235" i="16"/>
  <c r="K235" i="16"/>
  <c r="G235" i="16"/>
  <c r="AQ223" i="16"/>
  <c r="AU223" i="16"/>
  <c r="AY223" i="16"/>
  <c r="BC223" i="16"/>
  <c r="BG223" i="16"/>
  <c r="BK223" i="16"/>
  <c r="BO223" i="16"/>
  <c r="BS223" i="16"/>
  <c r="BW223" i="16"/>
  <c r="CA223" i="16"/>
  <c r="CE223" i="16"/>
  <c r="CI223" i="16"/>
  <c r="CM223" i="16"/>
  <c r="CQ223" i="16"/>
  <c r="CU223" i="16"/>
  <c r="AN223" i="16"/>
  <c r="AR223" i="16"/>
  <c r="AV223" i="16"/>
  <c r="AZ223" i="16"/>
  <c r="BD223" i="16"/>
  <c r="BH223" i="16"/>
  <c r="BL223" i="16"/>
  <c r="BP223" i="16"/>
  <c r="BT223" i="16"/>
  <c r="BX223" i="16"/>
  <c r="CB223" i="16"/>
  <c r="CF223" i="16"/>
  <c r="CJ223" i="16"/>
  <c r="CN223" i="16"/>
  <c r="CR223" i="16"/>
  <c r="CV223" i="16"/>
  <c r="AO223" i="16"/>
  <c r="AW223" i="16"/>
  <c r="BE223" i="16"/>
  <c r="BM223" i="16"/>
  <c r="BU223" i="16"/>
  <c r="CC223" i="16"/>
  <c r="CK223" i="16"/>
  <c r="CS223" i="16"/>
  <c r="AP223" i="16"/>
  <c r="AX223" i="16"/>
  <c r="BF223" i="16"/>
  <c r="BN223" i="16"/>
  <c r="BV223" i="16"/>
  <c r="CD223" i="16"/>
  <c r="CL223" i="16"/>
  <c r="CT223" i="16"/>
  <c r="AS223" i="16"/>
  <c r="BI223" i="16"/>
  <c r="BY223" i="16"/>
  <c r="CO223" i="16"/>
  <c r="AT223" i="16"/>
  <c r="BJ223" i="16"/>
  <c r="BZ223" i="16"/>
  <c r="CP223" i="16"/>
  <c r="BA223" i="16"/>
  <c r="CG223" i="16"/>
  <c r="N223" i="16"/>
  <c r="BB223" i="16"/>
  <c r="CH223" i="16"/>
  <c r="BQ223" i="16"/>
  <c r="CX223" i="16"/>
  <c r="L223" i="16"/>
  <c r="R223" i="16"/>
  <c r="Q223" i="16"/>
  <c r="CW223" i="16"/>
  <c r="P223" i="16"/>
  <c r="J223" i="16"/>
  <c r="BR223" i="16"/>
  <c r="O223" i="16"/>
  <c r="M223" i="16"/>
  <c r="H223" i="16"/>
  <c r="K223" i="16"/>
  <c r="G223" i="16"/>
  <c r="AQ211" i="16"/>
  <c r="AU211" i="16"/>
  <c r="AY211" i="16"/>
  <c r="BC211" i="16"/>
  <c r="BG211" i="16"/>
  <c r="BK211" i="16"/>
  <c r="BO211" i="16"/>
  <c r="BS211" i="16"/>
  <c r="BW211" i="16"/>
  <c r="CA211" i="16"/>
  <c r="CE211" i="16"/>
  <c r="CI211" i="16"/>
  <c r="CM211" i="16"/>
  <c r="CQ211" i="16"/>
  <c r="CU211" i="16"/>
  <c r="AN211" i="16"/>
  <c r="AR211" i="16"/>
  <c r="AV211" i="16"/>
  <c r="AZ211" i="16"/>
  <c r="BD211" i="16"/>
  <c r="BH211" i="16"/>
  <c r="BL211" i="16"/>
  <c r="BP211" i="16"/>
  <c r="BT211" i="16"/>
  <c r="BX211" i="16"/>
  <c r="CB211" i="16"/>
  <c r="CF211" i="16"/>
  <c r="CJ211" i="16"/>
  <c r="CN211" i="16"/>
  <c r="CR211" i="16"/>
  <c r="CV211" i="16"/>
  <c r="AS211" i="16"/>
  <c r="BA211" i="16"/>
  <c r="BI211" i="16"/>
  <c r="BQ211" i="16"/>
  <c r="BY211" i="16"/>
  <c r="CG211" i="16"/>
  <c r="CO211" i="16"/>
  <c r="CW211" i="16"/>
  <c r="AT211" i="16"/>
  <c r="BB211" i="16"/>
  <c r="BJ211" i="16"/>
  <c r="BR211" i="16"/>
  <c r="BZ211" i="16"/>
  <c r="CH211" i="16"/>
  <c r="CP211" i="16"/>
  <c r="CX211" i="16"/>
  <c r="AW211" i="16"/>
  <c r="BM211" i="16"/>
  <c r="CC211" i="16"/>
  <c r="CS211" i="16"/>
  <c r="AX211" i="16"/>
  <c r="BN211" i="16"/>
  <c r="CD211" i="16"/>
  <c r="CT211" i="16"/>
  <c r="AO211" i="16"/>
  <c r="BU211" i="16"/>
  <c r="N211" i="16"/>
  <c r="AP211" i="16"/>
  <c r="BV211" i="16"/>
  <c r="BE211" i="16"/>
  <c r="CL211" i="16"/>
  <c r="O211" i="16"/>
  <c r="Q211" i="16"/>
  <c r="L211" i="16"/>
  <c r="M211" i="16"/>
  <c r="H211" i="16"/>
  <c r="CK211" i="16"/>
  <c r="P211" i="16"/>
  <c r="J211" i="16"/>
  <c r="BF211" i="16"/>
  <c r="R211" i="16"/>
  <c r="K211" i="16"/>
  <c r="G211" i="16"/>
  <c r="AN199" i="16"/>
  <c r="AR199" i="16"/>
  <c r="AV199" i="16"/>
  <c r="AZ199" i="16"/>
  <c r="BD199" i="16"/>
  <c r="BH199" i="16"/>
  <c r="BL199" i="16"/>
  <c r="BP199" i="16"/>
  <c r="BT199" i="16"/>
  <c r="BX199" i="16"/>
  <c r="CB199" i="16"/>
  <c r="CF199" i="16"/>
  <c r="CJ199" i="16"/>
  <c r="CN199" i="16"/>
  <c r="CR199" i="16"/>
  <c r="CV199" i="16"/>
  <c r="AO199" i="16"/>
  <c r="AS199" i="16"/>
  <c r="AW199" i="16"/>
  <c r="BA199" i="16"/>
  <c r="BE199" i="16"/>
  <c r="BI199" i="16"/>
  <c r="BM199" i="16"/>
  <c r="BQ199" i="16"/>
  <c r="BU199" i="16"/>
  <c r="BY199" i="16"/>
  <c r="CC199" i="16"/>
  <c r="CG199" i="16"/>
  <c r="CK199" i="16"/>
  <c r="CO199" i="16"/>
  <c r="CS199" i="16"/>
  <c r="CW199" i="16"/>
  <c r="AT199" i="16"/>
  <c r="BB199" i="16"/>
  <c r="BJ199" i="16"/>
  <c r="BR199" i="16"/>
  <c r="BZ199" i="16"/>
  <c r="CH199" i="16"/>
  <c r="CP199" i="16"/>
  <c r="CX199" i="16"/>
  <c r="AU199" i="16"/>
  <c r="BC199" i="16"/>
  <c r="BK199" i="16"/>
  <c r="BS199" i="16"/>
  <c r="CA199" i="16"/>
  <c r="CI199" i="16"/>
  <c r="CQ199" i="16"/>
  <c r="AP199" i="16"/>
  <c r="BF199" i="16"/>
  <c r="BV199" i="16"/>
  <c r="CL199" i="16"/>
  <c r="AQ199" i="16"/>
  <c r="BG199" i="16"/>
  <c r="BW199" i="16"/>
  <c r="CM199" i="16"/>
  <c r="BN199" i="16"/>
  <c r="CT199" i="16"/>
  <c r="BO199" i="16"/>
  <c r="CU199" i="16"/>
  <c r="AX199" i="16"/>
  <c r="N199" i="16"/>
  <c r="AY199" i="16"/>
  <c r="CD199" i="16"/>
  <c r="CE199" i="16"/>
  <c r="L199" i="16"/>
  <c r="R199" i="16"/>
  <c r="Q199" i="16"/>
  <c r="K199" i="16"/>
  <c r="P199" i="16"/>
  <c r="J199" i="16"/>
  <c r="O199" i="16"/>
  <c r="M199" i="16"/>
  <c r="H199" i="16"/>
  <c r="G199" i="16"/>
  <c r="AN187" i="16"/>
  <c r="AR187" i="16"/>
  <c r="AV187" i="16"/>
  <c r="AZ187" i="16"/>
  <c r="BD187" i="16"/>
  <c r="BH187" i="16"/>
  <c r="BL187" i="16"/>
  <c r="BP187" i="16"/>
  <c r="BT187" i="16"/>
  <c r="BX187" i="16"/>
  <c r="CB187" i="16"/>
  <c r="CF187" i="16"/>
  <c r="CJ187" i="16"/>
  <c r="CN187" i="16"/>
  <c r="CR187" i="16"/>
  <c r="CV187" i="16"/>
  <c r="AO187" i="16"/>
  <c r="AS187" i="16"/>
  <c r="AW187" i="16"/>
  <c r="BA187" i="16"/>
  <c r="BE187" i="16"/>
  <c r="BI187" i="16"/>
  <c r="BM187" i="16"/>
  <c r="BQ187" i="16"/>
  <c r="BU187" i="16"/>
  <c r="BY187" i="16"/>
  <c r="CC187" i="16"/>
  <c r="CG187" i="16"/>
  <c r="CK187" i="16"/>
  <c r="CO187" i="16"/>
  <c r="CS187" i="16"/>
  <c r="CW187" i="16"/>
  <c r="AP187" i="16"/>
  <c r="AX187" i="16"/>
  <c r="BF187" i="16"/>
  <c r="BN187" i="16"/>
  <c r="BV187" i="16"/>
  <c r="CD187" i="16"/>
  <c r="CL187" i="16"/>
  <c r="CT187" i="16"/>
  <c r="AQ187" i="16"/>
  <c r="AY187" i="16"/>
  <c r="BG187" i="16"/>
  <c r="BO187" i="16"/>
  <c r="BW187" i="16"/>
  <c r="CE187" i="16"/>
  <c r="CM187" i="16"/>
  <c r="CU187" i="16"/>
  <c r="AT187" i="16"/>
  <c r="BJ187" i="16"/>
  <c r="BZ187" i="16"/>
  <c r="CP187" i="16"/>
  <c r="AU187" i="16"/>
  <c r="BK187" i="16"/>
  <c r="CA187" i="16"/>
  <c r="CQ187" i="16"/>
  <c r="BB187" i="16"/>
  <c r="CH187" i="16"/>
  <c r="BC187" i="16"/>
  <c r="CI187" i="16"/>
  <c r="CX187" i="16"/>
  <c r="N187" i="16"/>
  <c r="BR187" i="16"/>
  <c r="BS187" i="16"/>
  <c r="O187" i="16"/>
  <c r="Q187" i="16"/>
  <c r="R187" i="16"/>
  <c r="M187" i="16"/>
  <c r="H187" i="16"/>
  <c r="K187" i="16"/>
  <c r="P187" i="16"/>
  <c r="J187" i="16"/>
  <c r="L187" i="16"/>
  <c r="G187" i="16"/>
  <c r="AN171" i="16"/>
  <c r="AR171" i="16"/>
  <c r="AV171" i="16"/>
  <c r="AZ171" i="16"/>
  <c r="BD171" i="16"/>
  <c r="BH171" i="16"/>
  <c r="BL171" i="16"/>
  <c r="BP171" i="16"/>
  <c r="BT171" i="16"/>
  <c r="BX171" i="16"/>
  <c r="CB171" i="16"/>
  <c r="CF171" i="16"/>
  <c r="CJ171" i="16"/>
  <c r="CN171" i="16"/>
  <c r="CR171" i="16"/>
  <c r="CV171" i="16"/>
  <c r="AO171" i="16"/>
  <c r="AS171" i="16"/>
  <c r="AW171" i="16"/>
  <c r="BA171" i="16"/>
  <c r="BE171" i="16"/>
  <c r="BI171" i="16"/>
  <c r="BM171" i="16"/>
  <c r="BQ171" i="16"/>
  <c r="BU171" i="16"/>
  <c r="BY171" i="16"/>
  <c r="CC171" i="16"/>
  <c r="CG171" i="16"/>
  <c r="CK171" i="16"/>
  <c r="CO171" i="16"/>
  <c r="CS171" i="16"/>
  <c r="CW171" i="16"/>
  <c r="AP171" i="16"/>
  <c r="AX171" i="16"/>
  <c r="BF171" i="16"/>
  <c r="BN171" i="16"/>
  <c r="BV171" i="16"/>
  <c r="CD171" i="16"/>
  <c r="CL171" i="16"/>
  <c r="CT171" i="16"/>
  <c r="AQ171" i="16"/>
  <c r="AY171" i="16"/>
  <c r="BG171" i="16"/>
  <c r="BO171" i="16"/>
  <c r="BW171" i="16"/>
  <c r="CE171" i="16"/>
  <c r="CM171" i="16"/>
  <c r="CU171" i="16"/>
  <c r="AT171" i="16"/>
  <c r="BJ171" i="16"/>
  <c r="BZ171" i="16"/>
  <c r="CP171" i="16"/>
  <c r="AU171" i="16"/>
  <c r="BK171" i="16"/>
  <c r="CA171" i="16"/>
  <c r="CQ171" i="16"/>
  <c r="BR171" i="16"/>
  <c r="CX171" i="16"/>
  <c r="BS171" i="16"/>
  <c r="CH171" i="16"/>
  <c r="N171" i="16"/>
  <c r="CI171" i="16"/>
  <c r="BB171" i="16"/>
  <c r="BC171" i="16"/>
  <c r="O171" i="16"/>
  <c r="Q171" i="16"/>
  <c r="R171" i="16"/>
  <c r="M171" i="16"/>
  <c r="P171" i="16"/>
  <c r="J171" i="16"/>
  <c r="L171" i="16"/>
  <c r="H171" i="16"/>
  <c r="K171" i="16"/>
  <c r="G171" i="16"/>
  <c r="AP159" i="16"/>
  <c r="AT159" i="16"/>
  <c r="AX159" i="16"/>
  <c r="BB159" i="16"/>
  <c r="BF159" i="16"/>
  <c r="BJ159" i="16"/>
  <c r="BN159" i="16"/>
  <c r="BR159" i="16"/>
  <c r="BV159" i="16"/>
  <c r="BZ159" i="16"/>
  <c r="CD159" i="16"/>
  <c r="CH159" i="16"/>
  <c r="CL159" i="16"/>
  <c r="CP159" i="16"/>
  <c r="CT159" i="16"/>
  <c r="CX159" i="16"/>
  <c r="AQ159" i="16"/>
  <c r="AU159" i="16"/>
  <c r="AY159" i="16"/>
  <c r="BC159" i="16"/>
  <c r="BG159" i="16"/>
  <c r="BK159" i="16"/>
  <c r="BO159" i="16"/>
  <c r="BS159" i="16"/>
  <c r="BW159" i="16"/>
  <c r="CA159" i="16"/>
  <c r="CE159" i="16"/>
  <c r="CI159" i="16"/>
  <c r="CM159" i="16"/>
  <c r="CQ159" i="16"/>
  <c r="CU159" i="16"/>
  <c r="AR159" i="16"/>
  <c r="AZ159" i="16"/>
  <c r="BH159" i="16"/>
  <c r="BP159" i="16"/>
  <c r="BX159" i="16"/>
  <c r="CF159" i="16"/>
  <c r="CN159" i="16"/>
  <c r="CV159" i="16"/>
  <c r="AS159" i="16"/>
  <c r="BA159" i="16"/>
  <c r="BI159" i="16"/>
  <c r="BQ159" i="16"/>
  <c r="BY159" i="16"/>
  <c r="CG159" i="16"/>
  <c r="CO159" i="16"/>
  <c r="CW159" i="16"/>
  <c r="AN159" i="16"/>
  <c r="BD159" i="16"/>
  <c r="BT159" i="16"/>
  <c r="CJ159" i="16"/>
  <c r="AO159" i="16"/>
  <c r="BE159" i="16"/>
  <c r="BU159" i="16"/>
  <c r="CK159" i="16"/>
  <c r="AV159" i="16"/>
  <c r="CB159" i="16"/>
  <c r="AW159" i="16"/>
  <c r="CC159" i="16"/>
  <c r="CR159" i="16"/>
  <c r="CS159" i="16"/>
  <c r="N159" i="16"/>
  <c r="BM159" i="16"/>
  <c r="L159" i="16"/>
  <c r="R159" i="16"/>
  <c r="Q159" i="16"/>
  <c r="O159" i="16"/>
  <c r="M159" i="16"/>
  <c r="H159" i="16"/>
  <c r="BL159" i="16"/>
  <c r="P159" i="16"/>
  <c r="J159" i="16"/>
  <c r="G159" i="16"/>
  <c r="K159" i="16"/>
  <c r="AP143" i="16"/>
  <c r="AT143" i="16"/>
  <c r="AX143" i="16"/>
  <c r="BB143" i="16"/>
  <c r="BF143" i="16"/>
  <c r="BJ143" i="16"/>
  <c r="BN143" i="16"/>
  <c r="BR143" i="16"/>
  <c r="BV143" i="16"/>
  <c r="BZ143" i="16"/>
  <c r="CD143" i="16"/>
  <c r="CH143" i="16"/>
  <c r="CL143" i="16"/>
  <c r="CP143" i="16"/>
  <c r="CT143" i="16"/>
  <c r="CX143" i="16"/>
  <c r="AQ143" i="16"/>
  <c r="AU143" i="16"/>
  <c r="AY143" i="16"/>
  <c r="BC143" i="16"/>
  <c r="BG143" i="16"/>
  <c r="BK143" i="16"/>
  <c r="BO143" i="16"/>
  <c r="BS143" i="16"/>
  <c r="BW143" i="16"/>
  <c r="CA143" i="16"/>
  <c r="CE143" i="16"/>
  <c r="CI143" i="16"/>
  <c r="CM143" i="16"/>
  <c r="CQ143" i="16"/>
  <c r="CU143" i="16"/>
  <c r="AR143" i="16"/>
  <c r="AZ143" i="16"/>
  <c r="BH143" i="16"/>
  <c r="BP143" i="16"/>
  <c r="BX143" i="16"/>
  <c r="CF143" i="16"/>
  <c r="CN143" i="16"/>
  <c r="CV143" i="16"/>
  <c r="AS143" i="16"/>
  <c r="BA143" i="16"/>
  <c r="BI143" i="16"/>
  <c r="BQ143" i="16"/>
  <c r="BY143" i="16"/>
  <c r="CG143" i="16"/>
  <c r="CO143" i="16"/>
  <c r="CW143" i="16"/>
  <c r="AN143" i="16"/>
  <c r="BD143" i="16"/>
  <c r="BT143" i="16"/>
  <c r="CJ143" i="16"/>
  <c r="AO143" i="16"/>
  <c r="BE143" i="16"/>
  <c r="BU143" i="16"/>
  <c r="CK143" i="16"/>
  <c r="BL143" i="16"/>
  <c r="CR143" i="16"/>
  <c r="BM143" i="16"/>
  <c r="CS143" i="16"/>
  <c r="CB143" i="16"/>
  <c r="CC143" i="16"/>
  <c r="N143" i="16"/>
  <c r="AW143" i="16"/>
  <c r="L143" i="16"/>
  <c r="R143" i="16"/>
  <c r="Q143" i="16"/>
  <c r="O143" i="16"/>
  <c r="H143" i="16"/>
  <c r="AV143" i="16"/>
  <c r="P143" i="16"/>
  <c r="J143" i="16"/>
  <c r="M143" i="16"/>
  <c r="K143" i="16"/>
  <c r="G143" i="16"/>
  <c r="AP127" i="16"/>
  <c r="AT127" i="16"/>
  <c r="AX127" i="16"/>
  <c r="BB127" i="16"/>
  <c r="BF127" i="16"/>
  <c r="BJ127" i="16"/>
  <c r="BN127" i="16"/>
  <c r="BR127" i="16"/>
  <c r="BV127" i="16"/>
  <c r="BZ127" i="16"/>
  <c r="CD127" i="16"/>
  <c r="CH127" i="16"/>
  <c r="CL127" i="16"/>
  <c r="CP127" i="16"/>
  <c r="CT127" i="16"/>
  <c r="CX127" i="16"/>
  <c r="AQ127" i="16"/>
  <c r="AU127" i="16"/>
  <c r="AY127" i="16"/>
  <c r="BC127" i="16"/>
  <c r="BG127" i="16"/>
  <c r="BK127" i="16"/>
  <c r="BO127" i="16"/>
  <c r="BS127" i="16"/>
  <c r="BW127" i="16"/>
  <c r="CA127" i="16"/>
  <c r="CE127" i="16"/>
  <c r="CI127" i="16"/>
  <c r="CM127" i="16"/>
  <c r="CQ127" i="16"/>
  <c r="CU127" i="16"/>
  <c r="AR127" i="16"/>
  <c r="AZ127" i="16"/>
  <c r="BH127" i="16"/>
  <c r="BP127" i="16"/>
  <c r="BX127" i="16"/>
  <c r="CF127" i="16"/>
  <c r="CN127" i="16"/>
  <c r="CV127" i="16"/>
  <c r="AS127" i="16"/>
  <c r="BA127" i="16"/>
  <c r="BI127" i="16"/>
  <c r="BQ127" i="16"/>
  <c r="BY127" i="16"/>
  <c r="CG127" i="16"/>
  <c r="CO127" i="16"/>
  <c r="CW127" i="16"/>
  <c r="AN127" i="16"/>
  <c r="BD127" i="16"/>
  <c r="BT127" i="16"/>
  <c r="CJ127" i="16"/>
  <c r="AO127" i="16"/>
  <c r="BE127" i="16"/>
  <c r="BU127" i="16"/>
  <c r="CK127" i="16"/>
  <c r="AV127" i="16"/>
  <c r="CB127" i="16"/>
  <c r="AW127" i="16"/>
  <c r="CC127" i="16"/>
  <c r="BL127" i="16"/>
  <c r="BM127" i="16"/>
  <c r="CR127" i="16"/>
  <c r="N127" i="16"/>
  <c r="CS127" i="16"/>
  <c r="L127" i="16"/>
  <c r="R127" i="16"/>
  <c r="Q127" i="16"/>
  <c r="O127" i="16"/>
  <c r="H127" i="16"/>
  <c r="P127" i="16"/>
  <c r="J127" i="16"/>
  <c r="M127" i="16"/>
  <c r="K127" i="16"/>
  <c r="G127" i="16"/>
  <c r="AP115" i="16"/>
  <c r="AT115" i="16"/>
  <c r="AX115" i="16"/>
  <c r="BB115" i="16"/>
  <c r="BF115" i="16"/>
  <c r="BJ115" i="16"/>
  <c r="BN115" i="16"/>
  <c r="BR115" i="16"/>
  <c r="BV115" i="16"/>
  <c r="BZ115" i="16"/>
  <c r="CD115" i="16"/>
  <c r="CH115" i="16"/>
  <c r="CL115" i="16"/>
  <c r="CP115" i="16"/>
  <c r="CT115" i="16"/>
  <c r="CX115" i="16"/>
  <c r="AQ115" i="16"/>
  <c r="AU115" i="16"/>
  <c r="AY115" i="16"/>
  <c r="BC115" i="16"/>
  <c r="BG115" i="16"/>
  <c r="BK115" i="16"/>
  <c r="BO115" i="16"/>
  <c r="BS115" i="16"/>
  <c r="BW115" i="16"/>
  <c r="CA115" i="16"/>
  <c r="CE115" i="16"/>
  <c r="CI115" i="16"/>
  <c r="CM115" i="16"/>
  <c r="CQ115" i="16"/>
  <c r="CU115" i="16"/>
  <c r="AN115" i="16"/>
  <c r="AV115" i="16"/>
  <c r="BD115" i="16"/>
  <c r="BL115" i="16"/>
  <c r="BT115" i="16"/>
  <c r="CB115" i="16"/>
  <c r="CJ115" i="16"/>
  <c r="CR115" i="16"/>
  <c r="AO115" i="16"/>
  <c r="AW115" i="16"/>
  <c r="BE115" i="16"/>
  <c r="BM115" i="16"/>
  <c r="BU115" i="16"/>
  <c r="CC115" i="16"/>
  <c r="CK115" i="16"/>
  <c r="CS115" i="16"/>
  <c r="AR115" i="16"/>
  <c r="BH115" i="16"/>
  <c r="BX115" i="16"/>
  <c r="CN115" i="16"/>
  <c r="AS115" i="16"/>
  <c r="BI115" i="16"/>
  <c r="BY115" i="16"/>
  <c r="CO115" i="16"/>
  <c r="BP115" i="16"/>
  <c r="CV115" i="16"/>
  <c r="BQ115" i="16"/>
  <c r="CW115" i="16"/>
  <c r="AZ115" i="16"/>
  <c r="BA115" i="16"/>
  <c r="CF115" i="16"/>
  <c r="N115" i="16"/>
  <c r="CG115" i="16"/>
  <c r="O115" i="16"/>
  <c r="Q115" i="16"/>
  <c r="L115" i="16"/>
  <c r="R115" i="16"/>
  <c r="M115" i="16"/>
  <c r="P115" i="16"/>
  <c r="J115" i="16"/>
  <c r="H115" i="16"/>
  <c r="K115" i="16"/>
  <c r="G115" i="16"/>
  <c r="AP103" i="16"/>
  <c r="AT103" i="16"/>
  <c r="AX103" i="16"/>
  <c r="BB103" i="16"/>
  <c r="BF103" i="16"/>
  <c r="BJ103" i="16"/>
  <c r="BN103" i="16"/>
  <c r="BR103" i="16"/>
  <c r="BV103" i="16"/>
  <c r="BZ103" i="16"/>
  <c r="CD103" i="16"/>
  <c r="CH103" i="16"/>
  <c r="CL103" i="16"/>
  <c r="CP103" i="16"/>
  <c r="CT103" i="16"/>
  <c r="CX103" i="16"/>
  <c r="AQ103" i="16"/>
  <c r="AU103" i="16"/>
  <c r="AY103" i="16"/>
  <c r="BC103" i="16"/>
  <c r="BG103" i="16"/>
  <c r="BK103" i="16"/>
  <c r="BO103" i="16"/>
  <c r="BS103" i="16"/>
  <c r="BW103" i="16"/>
  <c r="CA103" i="16"/>
  <c r="CE103" i="16"/>
  <c r="CI103" i="16"/>
  <c r="CM103" i="16"/>
  <c r="CQ103" i="16"/>
  <c r="CU103" i="16"/>
  <c r="AR103" i="16"/>
  <c r="AZ103" i="16"/>
  <c r="BH103" i="16"/>
  <c r="BP103" i="16"/>
  <c r="BX103" i="16"/>
  <c r="CF103" i="16"/>
  <c r="CN103" i="16"/>
  <c r="CV103" i="16"/>
  <c r="AS103" i="16"/>
  <c r="BA103" i="16"/>
  <c r="BI103" i="16"/>
  <c r="BQ103" i="16"/>
  <c r="BY103" i="16"/>
  <c r="CG103" i="16"/>
  <c r="CO103" i="16"/>
  <c r="CW103" i="16"/>
  <c r="AV103" i="16"/>
  <c r="BL103" i="16"/>
  <c r="CB103" i="16"/>
  <c r="CR103" i="16"/>
  <c r="AW103" i="16"/>
  <c r="BM103" i="16"/>
  <c r="CC103" i="16"/>
  <c r="CS103" i="16"/>
  <c r="BD103" i="16"/>
  <c r="CJ103" i="16"/>
  <c r="BE103" i="16"/>
  <c r="CK103" i="16"/>
  <c r="AN103" i="16"/>
  <c r="AO103" i="16"/>
  <c r="BT103" i="16"/>
  <c r="N103" i="16"/>
  <c r="BU103" i="16"/>
  <c r="L103" i="16"/>
  <c r="R103" i="16"/>
  <c r="Q103" i="16"/>
  <c r="H103" i="16"/>
  <c r="K103" i="16"/>
  <c r="P103" i="16"/>
  <c r="J103" i="16"/>
  <c r="O103" i="16"/>
  <c r="M103" i="16"/>
  <c r="G103" i="16"/>
  <c r="AO91" i="16"/>
  <c r="AS91" i="16"/>
  <c r="AW91" i="16"/>
  <c r="BA91" i="16"/>
  <c r="BE91" i="16"/>
  <c r="BI91" i="16"/>
  <c r="BM91" i="16"/>
  <c r="BQ91" i="16"/>
  <c r="BU91" i="16"/>
  <c r="BY91" i="16"/>
  <c r="CC91" i="16"/>
  <c r="CG91" i="16"/>
  <c r="CK91" i="16"/>
  <c r="CO91" i="16"/>
  <c r="CS91" i="16"/>
  <c r="CW91" i="16"/>
  <c r="AP91" i="16"/>
  <c r="AT91" i="16"/>
  <c r="AX91" i="16"/>
  <c r="BB91" i="16"/>
  <c r="BF91" i="16"/>
  <c r="BJ91" i="16"/>
  <c r="BN91" i="16"/>
  <c r="BR91" i="16"/>
  <c r="BV91" i="16"/>
  <c r="BZ91" i="16"/>
  <c r="CD91" i="16"/>
  <c r="CH91" i="16"/>
  <c r="CL91" i="16"/>
  <c r="CP91" i="16"/>
  <c r="CT91" i="16"/>
  <c r="CX91" i="16"/>
  <c r="AQ91" i="16"/>
  <c r="AY91" i="16"/>
  <c r="BG91" i="16"/>
  <c r="BO91" i="16"/>
  <c r="BW91" i="16"/>
  <c r="CE91" i="16"/>
  <c r="CM91" i="16"/>
  <c r="CU91" i="16"/>
  <c r="AR91" i="16"/>
  <c r="AZ91" i="16"/>
  <c r="BH91" i="16"/>
  <c r="BP91" i="16"/>
  <c r="BX91" i="16"/>
  <c r="CF91" i="16"/>
  <c r="CN91" i="16"/>
  <c r="CV91" i="16"/>
  <c r="AU91" i="16"/>
  <c r="BK91" i="16"/>
  <c r="CA91" i="16"/>
  <c r="CQ91" i="16"/>
  <c r="AV91" i="16"/>
  <c r="BL91" i="16"/>
  <c r="CB91" i="16"/>
  <c r="CR91" i="16"/>
  <c r="BC91" i="16"/>
  <c r="CI91" i="16"/>
  <c r="BD91" i="16"/>
  <c r="CJ91" i="16"/>
  <c r="BS91" i="16"/>
  <c r="BT91" i="16"/>
  <c r="N91" i="16"/>
  <c r="AN91" i="16"/>
  <c r="O91" i="16"/>
  <c r="Q91" i="16"/>
  <c r="M91" i="16"/>
  <c r="P91" i="16"/>
  <c r="J91" i="16"/>
  <c r="L91" i="16"/>
  <c r="R91" i="16"/>
  <c r="H91" i="16"/>
  <c r="K91" i="16"/>
  <c r="G91" i="16"/>
  <c r="AO79" i="16"/>
  <c r="AS79" i="16"/>
  <c r="AW79" i="16"/>
  <c r="BA79" i="16"/>
  <c r="BE79" i="16"/>
  <c r="BI79" i="16"/>
  <c r="BM79" i="16"/>
  <c r="BQ79" i="16"/>
  <c r="BU79" i="16"/>
  <c r="BY79" i="16"/>
  <c r="CC79" i="16"/>
  <c r="CG79" i="16"/>
  <c r="CK79" i="16"/>
  <c r="CO79" i="16"/>
  <c r="CS79" i="16"/>
  <c r="CW79" i="16"/>
  <c r="AP79" i="16"/>
  <c r="AT79" i="16"/>
  <c r="AX79" i="16"/>
  <c r="BB79" i="16"/>
  <c r="BF79" i="16"/>
  <c r="BJ79" i="16"/>
  <c r="BN79" i="16"/>
  <c r="BR79" i="16"/>
  <c r="BV79" i="16"/>
  <c r="BZ79" i="16"/>
  <c r="CD79" i="16"/>
  <c r="CH79" i="16"/>
  <c r="CL79" i="16"/>
  <c r="CP79" i="16"/>
  <c r="CT79" i="16"/>
  <c r="CX79" i="16"/>
  <c r="AU79" i="16"/>
  <c r="BC79" i="16"/>
  <c r="BK79" i="16"/>
  <c r="BS79" i="16"/>
  <c r="CA79" i="16"/>
  <c r="CI79" i="16"/>
  <c r="CQ79" i="16"/>
  <c r="AN79" i="16"/>
  <c r="AV79" i="16"/>
  <c r="BD79" i="16"/>
  <c r="BL79" i="16"/>
  <c r="BT79" i="16"/>
  <c r="CB79" i="16"/>
  <c r="CJ79" i="16"/>
  <c r="CR79" i="16"/>
  <c r="AY79" i="16"/>
  <c r="BO79" i="16"/>
  <c r="CE79" i="16"/>
  <c r="CU79" i="16"/>
  <c r="AZ79" i="16"/>
  <c r="BP79" i="16"/>
  <c r="CF79" i="16"/>
  <c r="CV79" i="16"/>
  <c r="AQ79" i="16"/>
  <c r="BW79" i="16"/>
  <c r="AR79" i="16"/>
  <c r="BX79" i="16"/>
  <c r="BG79" i="16"/>
  <c r="BH79" i="16"/>
  <c r="CM79" i="16"/>
  <c r="CN79" i="16"/>
  <c r="N79" i="16"/>
  <c r="L79" i="16"/>
  <c r="R79" i="16"/>
  <c r="Q79" i="16"/>
  <c r="O79" i="16"/>
  <c r="M79" i="16"/>
  <c r="H79" i="16"/>
  <c r="G79" i="16"/>
  <c r="P79" i="16"/>
  <c r="J79" i="16"/>
  <c r="K79" i="16"/>
  <c r="AO71" i="16"/>
  <c r="AS71" i="16"/>
  <c r="AW71" i="16"/>
  <c r="BA71" i="16"/>
  <c r="BE71" i="16"/>
  <c r="BI71" i="16"/>
  <c r="BM71" i="16"/>
  <c r="BQ71" i="16"/>
  <c r="BU71" i="16"/>
  <c r="BY71" i="16"/>
  <c r="CC71" i="16"/>
  <c r="CG71" i="16"/>
  <c r="CK71" i="16"/>
  <c r="CO71" i="16"/>
  <c r="CS71" i="16"/>
  <c r="CW71" i="16"/>
  <c r="AP71" i="16"/>
  <c r="AT71" i="16"/>
  <c r="AX71" i="16"/>
  <c r="BB71" i="16"/>
  <c r="BF71" i="16"/>
  <c r="BJ71" i="16"/>
  <c r="BN71" i="16"/>
  <c r="BR71" i="16"/>
  <c r="BV71" i="16"/>
  <c r="BZ71" i="16"/>
  <c r="CD71" i="16"/>
  <c r="CH71" i="16"/>
  <c r="CL71" i="16"/>
  <c r="CP71" i="16"/>
  <c r="CT71" i="16"/>
  <c r="CX71" i="16"/>
  <c r="AU71" i="16"/>
  <c r="BC71" i="16"/>
  <c r="BK71" i="16"/>
  <c r="BS71" i="16"/>
  <c r="CA71" i="16"/>
  <c r="CI71" i="16"/>
  <c r="CQ71" i="16"/>
  <c r="AN71" i="16"/>
  <c r="AV71" i="16"/>
  <c r="BD71" i="16"/>
  <c r="BL71" i="16"/>
  <c r="BT71" i="16"/>
  <c r="CB71" i="16"/>
  <c r="CJ71" i="16"/>
  <c r="CR71" i="16"/>
  <c r="AQ71" i="16"/>
  <c r="BG71" i="16"/>
  <c r="BW71" i="16"/>
  <c r="CM71" i="16"/>
  <c r="AR71" i="16"/>
  <c r="BH71" i="16"/>
  <c r="BX71" i="16"/>
  <c r="CN71" i="16"/>
  <c r="BO71" i="16"/>
  <c r="CU71" i="16"/>
  <c r="BP71" i="16"/>
  <c r="CV71" i="16"/>
  <c r="AY71" i="16"/>
  <c r="AZ71" i="16"/>
  <c r="CE71" i="16"/>
  <c r="CF71" i="16"/>
  <c r="N71" i="16"/>
  <c r="L71" i="16"/>
  <c r="R71" i="16"/>
  <c r="Q71" i="16"/>
  <c r="M71" i="16"/>
  <c r="G71" i="16"/>
  <c r="P71" i="16"/>
  <c r="J71" i="16"/>
  <c r="O71" i="16"/>
  <c r="H71" i="16"/>
  <c r="K71" i="16"/>
  <c r="AQ59" i="16"/>
  <c r="AU59" i="16"/>
  <c r="AY59" i="16"/>
  <c r="BC59" i="16"/>
  <c r="BG59" i="16"/>
  <c r="BK59" i="16"/>
  <c r="BO59" i="16"/>
  <c r="BS59" i="16"/>
  <c r="BW59" i="16"/>
  <c r="CA59" i="16"/>
  <c r="CE59" i="16"/>
  <c r="CI59" i="16"/>
  <c r="CM59" i="16"/>
  <c r="CQ59" i="16"/>
  <c r="CU59" i="16"/>
  <c r="AP59" i="16"/>
  <c r="AV59" i="16"/>
  <c r="BA59" i="16"/>
  <c r="BF59" i="16"/>
  <c r="BL59" i="16"/>
  <c r="BQ59" i="16"/>
  <c r="BV59" i="16"/>
  <c r="CB59" i="16"/>
  <c r="CG59" i="16"/>
  <c r="CL59" i="16"/>
  <c r="CR59" i="16"/>
  <c r="CW59" i="16"/>
  <c r="AR59" i="16"/>
  <c r="AW59" i="16"/>
  <c r="BB59" i="16"/>
  <c r="BH59" i="16"/>
  <c r="BM59" i="16"/>
  <c r="BR59" i="16"/>
  <c r="BX59" i="16"/>
  <c r="CC59" i="16"/>
  <c r="CH59" i="16"/>
  <c r="CN59" i="16"/>
  <c r="CS59" i="16"/>
  <c r="CX59" i="16"/>
  <c r="AN59" i="16"/>
  <c r="AX59" i="16"/>
  <c r="BI59" i="16"/>
  <c r="BT59" i="16"/>
  <c r="CD59" i="16"/>
  <c r="CO59" i="16"/>
  <c r="AO59" i="16"/>
  <c r="AZ59" i="16"/>
  <c r="BJ59" i="16"/>
  <c r="BU59" i="16"/>
  <c r="CF59" i="16"/>
  <c r="CP59" i="16"/>
  <c r="BD59" i="16"/>
  <c r="BY59" i="16"/>
  <c r="CT59" i="16"/>
  <c r="BE59" i="16"/>
  <c r="BZ59" i="16"/>
  <c r="CV59" i="16"/>
  <c r="BN59" i="16"/>
  <c r="BP59" i="16"/>
  <c r="AS59" i="16"/>
  <c r="AT59" i="16"/>
  <c r="CJ59" i="16"/>
  <c r="N59" i="16"/>
  <c r="CK59" i="16"/>
  <c r="O59" i="16"/>
  <c r="Q59" i="16"/>
  <c r="L59" i="16"/>
  <c r="H59" i="16"/>
  <c r="P59" i="16"/>
  <c r="J59" i="16"/>
  <c r="R59" i="16"/>
  <c r="M59" i="16"/>
  <c r="K59" i="16"/>
  <c r="G59" i="16"/>
  <c r="AO47" i="16"/>
  <c r="AS47" i="16"/>
  <c r="AW47" i="16"/>
  <c r="BA47" i="16"/>
  <c r="BE47" i="16"/>
  <c r="BI47" i="16"/>
  <c r="BM47" i="16"/>
  <c r="BQ47" i="16"/>
  <c r="BU47" i="16"/>
  <c r="BY47" i="16"/>
  <c r="CC47" i="16"/>
  <c r="CG47" i="16"/>
  <c r="CK47" i="16"/>
  <c r="CO47" i="16"/>
  <c r="CS47" i="16"/>
  <c r="CW47" i="16"/>
  <c r="AP47" i="16"/>
  <c r="AU47" i="16"/>
  <c r="AZ47" i="16"/>
  <c r="BF47" i="16"/>
  <c r="BK47" i="16"/>
  <c r="BP47" i="16"/>
  <c r="BV47" i="16"/>
  <c r="CA47" i="16"/>
  <c r="CF47" i="16"/>
  <c r="CL47" i="16"/>
  <c r="CQ47" i="16"/>
  <c r="CV47" i="16"/>
  <c r="AQ47" i="16"/>
  <c r="AX47" i="16"/>
  <c r="BD47" i="16"/>
  <c r="BL47" i="16"/>
  <c r="BS47" i="16"/>
  <c r="BZ47" i="16"/>
  <c r="CH47" i="16"/>
  <c r="CN47" i="16"/>
  <c r="CU47" i="16"/>
  <c r="AR47" i="16"/>
  <c r="AY47" i="16"/>
  <c r="BG47" i="16"/>
  <c r="BN47" i="16"/>
  <c r="BT47" i="16"/>
  <c r="CB47" i="16"/>
  <c r="CI47" i="16"/>
  <c r="CP47" i="16"/>
  <c r="CX47" i="16"/>
  <c r="BB47" i="16"/>
  <c r="BO47" i="16"/>
  <c r="CD47" i="16"/>
  <c r="CR47" i="16"/>
  <c r="AN47" i="16"/>
  <c r="BC47" i="16"/>
  <c r="BR47" i="16"/>
  <c r="CE47" i="16"/>
  <c r="CT47" i="16"/>
  <c r="BH47" i="16"/>
  <c r="CJ47" i="16"/>
  <c r="BJ47" i="16"/>
  <c r="CM47" i="16"/>
  <c r="AT47" i="16"/>
  <c r="AV47" i="16"/>
  <c r="BW47" i="16"/>
  <c r="BX47" i="16"/>
  <c r="N47" i="16"/>
  <c r="L47" i="16"/>
  <c r="R47" i="16"/>
  <c r="Q47" i="16"/>
  <c r="O47" i="16"/>
  <c r="M47" i="16"/>
  <c r="K47" i="16"/>
  <c r="P47" i="16"/>
  <c r="J47" i="16"/>
  <c r="H47" i="16"/>
  <c r="G47" i="16"/>
  <c r="AO31" i="16"/>
  <c r="AS31" i="16"/>
  <c r="AW31" i="16"/>
  <c r="BA31" i="16"/>
  <c r="BE31" i="16"/>
  <c r="BI31" i="16"/>
  <c r="BM31" i="16"/>
  <c r="BQ31" i="16"/>
  <c r="BU31" i="16"/>
  <c r="BY31" i="16"/>
  <c r="CC31" i="16"/>
  <c r="CG31" i="16"/>
  <c r="CK31" i="16"/>
  <c r="CO31" i="16"/>
  <c r="CS31" i="16"/>
  <c r="CW31" i="16"/>
  <c r="AP31" i="16"/>
  <c r="AU31" i="16"/>
  <c r="AZ31" i="16"/>
  <c r="BF31" i="16"/>
  <c r="BK31" i="16"/>
  <c r="BP31" i="16"/>
  <c r="BV31" i="16"/>
  <c r="CA31" i="16"/>
  <c r="CF31" i="16"/>
  <c r="CL31" i="16"/>
  <c r="CQ31" i="16"/>
  <c r="CV31" i="16"/>
  <c r="AN31" i="16"/>
  <c r="AV31" i="16"/>
  <c r="BC31" i="16"/>
  <c r="BJ31" i="16"/>
  <c r="BR31" i="16"/>
  <c r="BX31" i="16"/>
  <c r="CE31" i="16"/>
  <c r="CM31" i="16"/>
  <c r="CT31" i="16"/>
  <c r="AQ31" i="16"/>
  <c r="AX31" i="16"/>
  <c r="BD31" i="16"/>
  <c r="BL31" i="16"/>
  <c r="BS31" i="16"/>
  <c r="BZ31" i="16"/>
  <c r="CH31" i="16"/>
  <c r="CN31" i="16"/>
  <c r="CU31" i="16"/>
  <c r="AY31" i="16"/>
  <c r="BN31" i="16"/>
  <c r="CB31" i="16"/>
  <c r="CP31" i="16"/>
  <c r="BB31" i="16"/>
  <c r="BO31" i="16"/>
  <c r="CD31" i="16"/>
  <c r="CR31" i="16"/>
  <c r="BG31" i="16"/>
  <c r="CI31" i="16"/>
  <c r="BH31" i="16"/>
  <c r="CJ31" i="16"/>
  <c r="BT31" i="16"/>
  <c r="BW31" i="16"/>
  <c r="CX31" i="16"/>
  <c r="AR31" i="16"/>
  <c r="AT31" i="16"/>
  <c r="N31" i="16"/>
  <c r="L31" i="16"/>
  <c r="R31" i="16"/>
  <c r="Q31" i="16"/>
  <c r="O31" i="16"/>
  <c r="M31" i="16"/>
  <c r="H31" i="16"/>
  <c r="G31" i="16"/>
  <c r="P31" i="16"/>
  <c r="J31" i="16"/>
  <c r="K31" i="16"/>
  <c r="AP11" i="16"/>
  <c r="AT11" i="16"/>
  <c r="AX11" i="16"/>
  <c r="BB11" i="16"/>
  <c r="BF11" i="16"/>
  <c r="BJ11" i="16"/>
  <c r="BN11" i="16"/>
  <c r="BR11" i="16"/>
  <c r="BV11" i="16"/>
  <c r="BZ11" i="16"/>
  <c r="CD11" i="16"/>
  <c r="CH11" i="16"/>
  <c r="CL11" i="16"/>
  <c r="CP11" i="16"/>
  <c r="CT11" i="16"/>
  <c r="CX11" i="16"/>
  <c r="AR11" i="16"/>
  <c r="AW11" i="16"/>
  <c r="BC11" i="16"/>
  <c r="BH11" i="16"/>
  <c r="BM11" i="16"/>
  <c r="BS11" i="16"/>
  <c r="BX11" i="16"/>
  <c r="CC11" i="16"/>
  <c r="CI11" i="16"/>
  <c r="CN11" i="16"/>
  <c r="CS11" i="16"/>
  <c r="AQ11" i="16"/>
  <c r="AY11" i="16"/>
  <c r="BE11" i="16"/>
  <c r="BL11" i="16"/>
  <c r="BT11" i="16"/>
  <c r="CA11" i="16"/>
  <c r="CG11" i="16"/>
  <c r="CO11" i="16"/>
  <c r="CV11" i="16"/>
  <c r="AN11" i="16"/>
  <c r="AV11" i="16"/>
  <c r="BG11" i="16"/>
  <c r="BP11" i="16"/>
  <c r="BY11" i="16"/>
  <c r="CJ11" i="16"/>
  <c r="CR11" i="16"/>
  <c r="AO11" i="16"/>
  <c r="AZ11" i="16"/>
  <c r="BI11" i="16"/>
  <c r="BQ11" i="16"/>
  <c r="CB11" i="16"/>
  <c r="CK11" i="16"/>
  <c r="CU11" i="16"/>
  <c r="AS11" i="16"/>
  <c r="BK11" i="16"/>
  <c r="CE11" i="16"/>
  <c r="CW11" i="16"/>
  <c r="AU11" i="16"/>
  <c r="BO11" i="16"/>
  <c r="CF11" i="16"/>
  <c r="BA11" i="16"/>
  <c r="CM11" i="16"/>
  <c r="BD11" i="16"/>
  <c r="CQ11" i="16"/>
  <c r="BU11" i="16"/>
  <c r="BW11" i="16"/>
  <c r="N11" i="16"/>
  <c r="O11" i="16"/>
  <c r="Q11" i="16"/>
  <c r="L11" i="16"/>
  <c r="M11" i="16"/>
  <c r="P11" i="16"/>
  <c r="J11" i="16"/>
  <c r="R11" i="16"/>
  <c r="H11" i="16"/>
  <c r="K11" i="16"/>
  <c r="G11" i="16"/>
  <c r="G795" i="16"/>
  <c r="G779" i="16"/>
  <c r="G763" i="16"/>
  <c r="G747" i="16"/>
  <c r="G731" i="16"/>
  <c r="G715" i="16"/>
  <c r="G699" i="16"/>
  <c r="G683" i="16"/>
  <c r="G667" i="16"/>
  <c r="G651" i="16"/>
  <c r="G635" i="16"/>
  <c r="G619" i="16"/>
  <c r="G603" i="16"/>
  <c r="G587" i="16"/>
  <c r="G571" i="16"/>
  <c r="G555" i="16"/>
  <c r="G539" i="16"/>
  <c r="G523" i="16"/>
  <c r="G507" i="16"/>
  <c r="G491" i="16"/>
  <c r="G475" i="16"/>
  <c r="G459" i="16"/>
  <c r="G443" i="16"/>
  <c r="G427" i="16"/>
  <c r="G411" i="16"/>
  <c r="G395" i="16"/>
  <c r="AO798" i="16"/>
  <c r="AS798" i="16"/>
  <c r="AW798" i="16"/>
  <c r="BA798" i="16"/>
  <c r="BE798" i="16"/>
  <c r="BI798" i="16"/>
  <c r="BM798" i="16"/>
  <c r="BQ798" i="16"/>
  <c r="BU798" i="16"/>
  <c r="BY798" i="16"/>
  <c r="CC798" i="16"/>
  <c r="CG798" i="16"/>
  <c r="CK798" i="16"/>
  <c r="CO798" i="16"/>
  <c r="CS798" i="16"/>
  <c r="CW798" i="16"/>
  <c r="AP798" i="16"/>
  <c r="AT798" i="16"/>
  <c r="AX798" i="16"/>
  <c r="BB798" i="16"/>
  <c r="BF798" i="16"/>
  <c r="BJ798" i="16"/>
  <c r="BN798" i="16"/>
  <c r="BR798" i="16"/>
  <c r="BV798" i="16"/>
  <c r="BZ798" i="16"/>
  <c r="CD798" i="16"/>
  <c r="CH798" i="16"/>
  <c r="CL798" i="16"/>
  <c r="CP798" i="16"/>
  <c r="CT798" i="16"/>
  <c r="CX798" i="16"/>
  <c r="L798" i="16"/>
  <c r="O798" i="16"/>
  <c r="R798" i="16"/>
  <c r="AO794" i="16"/>
  <c r="AS794" i="16"/>
  <c r="AW794" i="16"/>
  <c r="BA794" i="16"/>
  <c r="BE794" i="16"/>
  <c r="BI794" i="16"/>
  <c r="BM794" i="16"/>
  <c r="BQ794" i="16"/>
  <c r="BU794" i="16"/>
  <c r="BY794" i="16"/>
  <c r="CC794" i="16"/>
  <c r="CG794" i="16"/>
  <c r="CK794" i="16"/>
  <c r="CO794" i="16"/>
  <c r="CS794" i="16"/>
  <c r="CW794" i="16"/>
  <c r="AP794" i="16"/>
  <c r="AT794" i="16"/>
  <c r="AX794" i="16"/>
  <c r="BB794" i="16"/>
  <c r="BF794" i="16"/>
  <c r="BJ794" i="16"/>
  <c r="BN794" i="16"/>
  <c r="BR794" i="16"/>
  <c r="BV794" i="16"/>
  <c r="BZ794" i="16"/>
  <c r="CD794" i="16"/>
  <c r="CH794" i="16"/>
  <c r="CL794" i="16"/>
  <c r="CP794" i="16"/>
  <c r="CT794" i="16"/>
  <c r="CX794" i="16"/>
  <c r="L794" i="16"/>
  <c r="O794" i="16"/>
  <c r="R794" i="16"/>
  <c r="AO786" i="16"/>
  <c r="AS786" i="16"/>
  <c r="AW786" i="16"/>
  <c r="BA786" i="16"/>
  <c r="BE786" i="16"/>
  <c r="BI786" i="16"/>
  <c r="BM786" i="16"/>
  <c r="BQ786" i="16"/>
  <c r="BU786" i="16"/>
  <c r="BY786" i="16"/>
  <c r="CC786" i="16"/>
  <c r="CG786" i="16"/>
  <c r="CK786" i="16"/>
  <c r="CO786" i="16"/>
  <c r="CS786" i="16"/>
  <c r="CW786" i="16"/>
  <c r="AP786" i="16"/>
  <c r="AT786" i="16"/>
  <c r="AX786" i="16"/>
  <c r="BB786" i="16"/>
  <c r="BF786" i="16"/>
  <c r="BJ786" i="16"/>
  <c r="BN786" i="16"/>
  <c r="BR786" i="16"/>
  <c r="BV786" i="16"/>
  <c r="BZ786" i="16"/>
  <c r="CD786" i="16"/>
  <c r="CH786" i="16"/>
  <c r="CL786" i="16"/>
  <c r="CP786" i="16"/>
  <c r="CT786" i="16"/>
  <c r="CX786" i="16"/>
  <c r="L786" i="16"/>
  <c r="O786" i="16"/>
  <c r="R786" i="16"/>
  <c r="AO778" i="16"/>
  <c r="AS778" i="16"/>
  <c r="AW778" i="16"/>
  <c r="BA778" i="16"/>
  <c r="BE778" i="16"/>
  <c r="BI778" i="16"/>
  <c r="BM778" i="16"/>
  <c r="BQ778" i="16"/>
  <c r="BU778" i="16"/>
  <c r="BY778" i="16"/>
  <c r="CC778" i="16"/>
  <c r="CG778" i="16"/>
  <c r="CK778" i="16"/>
  <c r="CO778" i="16"/>
  <c r="CS778" i="16"/>
  <c r="CW778" i="16"/>
  <c r="AP778" i="16"/>
  <c r="AT778" i="16"/>
  <c r="AX778" i="16"/>
  <c r="BB778" i="16"/>
  <c r="BF778" i="16"/>
  <c r="BJ778" i="16"/>
  <c r="BN778" i="16"/>
  <c r="BR778" i="16"/>
  <c r="BV778" i="16"/>
  <c r="BZ778" i="16"/>
  <c r="CD778" i="16"/>
  <c r="CH778" i="16"/>
  <c r="CL778" i="16"/>
  <c r="CP778" i="16"/>
  <c r="CT778" i="16"/>
  <c r="CX778" i="16"/>
  <c r="L778" i="16"/>
  <c r="O778" i="16"/>
  <c r="R778" i="16"/>
  <c r="AO770" i="16"/>
  <c r="AS770" i="16"/>
  <c r="AW770" i="16"/>
  <c r="BA770" i="16"/>
  <c r="BE770" i="16"/>
  <c r="BI770" i="16"/>
  <c r="BM770" i="16"/>
  <c r="BQ770" i="16"/>
  <c r="BU770" i="16"/>
  <c r="BY770" i="16"/>
  <c r="CC770" i="16"/>
  <c r="CG770" i="16"/>
  <c r="CK770" i="16"/>
  <c r="CO770" i="16"/>
  <c r="CS770" i="16"/>
  <c r="CW770" i="16"/>
  <c r="AP770" i="16"/>
  <c r="AT770" i="16"/>
  <c r="AX770" i="16"/>
  <c r="BB770" i="16"/>
  <c r="BF770" i="16"/>
  <c r="BJ770" i="16"/>
  <c r="BN770" i="16"/>
  <c r="BR770" i="16"/>
  <c r="BV770" i="16"/>
  <c r="BZ770" i="16"/>
  <c r="CD770" i="16"/>
  <c r="CH770" i="16"/>
  <c r="CL770" i="16"/>
  <c r="CP770" i="16"/>
  <c r="CT770" i="16"/>
  <c r="CX770" i="16"/>
  <c r="L770" i="16"/>
  <c r="O770" i="16"/>
  <c r="R770" i="16"/>
  <c r="AO762" i="16"/>
  <c r="AS762" i="16"/>
  <c r="AW762" i="16"/>
  <c r="BA762" i="16"/>
  <c r="BE762" i="16"/>
  <c r="BI762" i="16"/>
  <c r="BM762" i="16"/>
  <c r="BQ762" i="16"/>
  <c r="BU762" i="16"/>
  <c r="BY762" i="16"/>
  <c r="CC762" i="16"/>
  <c r="CG762" i="16"/>
  <c r="CK762" i="16"/>
  <c r="CO762" i="16"/>
  <c r="CS762" i="16"/>
  <c r="CW762" i="16"/>
  <c r="AP762" i="16"/>
  <c r="AT762" i="16"/>
  <c r="AX762" i="16"/>
  <c r="BB762" i="16"/>
  <c r="BF762" i="16"/>
  <c r="BJ762" i="16"/>
  <c r="BN762" i="16"/>
  <c r="BR762" i="16"/>
  <c r="BV762" i="16"/>
  <c r="BZ762" i="16"/>
  <c r="CD762" i="16"/>
  <c r="CH762" i="16"/>
  <c r="CL762" i="16"/>
  <c r="CP762" i="16"/>
  <c r="CT762" i="16"/>
  <c r="CX762" i="16"/>
  <c r="L762" i="16"/>
  <c r="O762" i="16"/>
  <c r="R762" i="16"/>
  <c r="AO754" i="16"/>
  <c r="AS754" i="16"/>
  <c r="AW754" i="16"/>
  <c r="BA754" i="16"/>
  <c r="BE754" i="16"/>
  <c r="BI754" i="16"/>
  <c r="BM754" i="16"/>
  <c r="BQ754" i="16"/>
  <c r="BU754" i="16"/>
  <c r="BY754" i="16"/>
  <c r="CC754" i="16"/>
  <c r="CG754" i="16"/>
  <c r="CK754" i="16"/>
  <c r="CO754" i="16"/>
  <c r="CS754" i="16"/>
  <c r="CW754" i="16"/>
  <c r="AP754" i="16"/>
  <c r="AT754" i="16"/>
  <c r="AX754" i="16"/>
  <c r="BB754" i="16"/>
  <c r="BF754" i="16"/>
  <c r="BJ754" i="16"/>
  <c r="BN754" i="16"/>
  <c r="BR754" i="16"/>
  <c r="BV754" i="16"/>
  <c r="BZ754" i="16"/>
  <c r="CD754" i="16"/>
  <c r="CH754" i="16"/>
  <c r="CL754" i="16"/>
  <c r="CP754" i="16"/>
  <c r="CT754" i="16"/>
  <c r="CX754" i="16"/>
  <c r="L754" i="16"/>
  <c r="O754" i="16"/>
  <c r="R754" i="16"/>
  <c r="AO746" i="16"/>
  <c r="AS746" i="16"/>
  <c r="AW746" i="16"/>
  <c r="BA746" i="16"/>
  <c r="BE746" i="16"/>
  <c r="BI746" i="16"/>
  <c r="BM746" i="16"/>
  <c r="BQ746" i="16"/>
  <c r="BU746" i="16"/>
  <c r="BY746" i="16"/>
  <c r="CC746" i="16"/>
  <c r="CG746" i="16"/>
  <c r="CK746" i="16"/>
  <c r="CO746" i="16"/>
  <c r="CS746" i="16"/>
  <c r="CW746" i="16"/>
  <c r="AP746" i="16"/>
  <c r="AT746" i="16"/>
  <c r="AX746" i="16"/>
  <c r="BB746" i="16"/>
  <c r="BF746" i="16"/>
  <c r="BJ746" i="16"/>
  <c r="BN746" i="16"/>
  <c r="BR746" i="16"/>
  <c r="BV746" i="16"/>
  <c r="BZ746" i="16"/>
  <c r="CD746" i="16"/>
  <c r="CH746" i="16"/>
  <c r="CL746" i="16"/>
  <c r="CP746" i="16"/>
  <c r="CT746" i="16"/>
  <c r="CX746" i="16"/>
  <c r="L746" i="16"/>
  <c r="O746" i="16"/>
  <c r="R746" i="16"/>
  <c r="AO734" i="16"/>
  <c r="AS734" i="16"/>
  <c r="AW734" i="16"/>
  <c r="BA734" i="16"/>
  <c r="BE734" i="16"/>
  <c r="BI734" i="16"/>
  <c r="BM734" i="16"/>
  <c r="BQ734" i="16"/>
  <c r="BU734" i="16"/>
  <c r="BY734" i="16"/>
  <c r="CC734" i="16"/>
  <c r="CG734" i="16"/>
  <c r="CK734" i="16"/>
  <c r="CO734" i="16"/>
  <c r="CS734" i="16"/>
  <c r="CW734" i="16"/>
  <c r="AP734" i="16"/>
  <c r="AT734" i="16"/>
  <c r="AX734" i="16"/>
  <c r="BB734" i="16"/>
  <c r="BF734" i="16"/>
  <c r="BJ734" i="16"/>
  <c r="BN734" i="16"/>
  <c r="BR734" i="16"/>
  <c r="BV734" i="16"/>
  <c r="BZ734" i="16"/>
  <c r="CD734" i="16"/>
  <c r="CH734" i="16"/>
  <c r="CL734" i="16"/>
  <c r="CP734" i="16"/>
  <c r="CT734" i="16"/>
  <c r="CX734" i="16"/>
  <c r="L734" i="16"/>
  <c r="O734" i="16"/>
  <c r="R734" i="16"/>
  <c r="AO726" i="16"/>
  <c r="AS726" i="16"/>
  <c r="AW726" i="16"/>
  <c r="BA726" i="16"/>
  <c r="BE726" i="16"/>
  <c r="BI726" i="16"/>
  <c r="BM726" i="16"/>
  <c r="BQ726" i="16"/>
  <c r="BU726" i="16"/>
  <c r="BY726" i="16"/>
  <c r="CC726" i="16"/>
  <c r="CG726" i="16"/>
  <c r="CK726" i="16"/>
  <c r="CO726" i="16"/>
  <c r="CS726" i="16"/>
  <c r="CW726" i="16"/>
  <c r="AP726" i="16"/>
  <c r="AT726" i="16"/>
  <c r="AX726" i="16"/>
  <c r="BB726" i="16"/>
  <c r="BF726" i="16"/>
  <c r="BJ726" i="16"/>
  <c r="BN726" i="16"/>
  <c r="BR726" i="16"/>
  <c r="BV726" i="16"/>
  <c r="BZ726" i="16"/>
  <c r="CD726" i="16"/>
  <c r="CH726" i="16"/>
  <c r="CL726" i="16"/>
  <c r="CP726" i="16"/>
  <c r="CT726" i="16"/>
  <c r="CX726" i="16"/>
  <c r="L726" i="16"/>
  <c r="O726" i="16"/>
  <c r="R726" i="16"/>
  <c r="AO718" i="16"/>
  <c r="AS718" i="16"/>
  <c r="AW718" i="16"/>
  <c r="BA718" i="16"/>
  <c r="BE718" i="16"/>
  <c r="BI718" i="16"/>
  <c r="BM718" i="16"/>
  <c r="BQ718" i="16"/>
  <c r="BU718" i="16"/>
  <c r="BY718" i="16"/>
  <c r="CC718" i="16"/>
  <c r="CG718" i="16"/>
  <c r="CK718" i="16"/>
  <c r="CO718" i="16"/>
  <c r="CS718" i="16"/>
  <c r="CW718" i="16"/>
  <c r="AP718" i="16"/>
  <c r="AT718" i="16"/>
  <c r="AX718" i="16"/>
  <c r="BB718" i="16"/>
  <c r="BF718" i="16"/>
  <c r="BJ718" i="16"/>
  <c r="BN718" i="16"/>
  <c r="BR718" i="16"/>
  <c r="BV718" i="16"/>
  <c r="BZ718" i="16"/>
  <c r="CD718" i="16"/>
  <c r="CH718" i="16"/>
  <c r="CL718" i="16"/>
  <c r="CP718" i="16"/>
  <c r="CT718" i="16"/>
  <c r="CX718" i="16"/>
  <c r="L718" i="16"/>
  <c r="O718" i="16"/>
  <c r="R718" i="16"/>
  <c r="AO710" i="16"/>
  <c r="AS710" i="16"/>
  <c r="AW710" i="16"/>
  <c r="BA710" i="16"/>
  <c r="BE710" i="16"/>
  <c r="BI710" i="16"/>
  <c r="BM710" i="16"/>
  <c r="BQ710" i="16"/>
  <c r="BU710" i="16"/>
  <c r="BY710" i="16"/>
  <c r="CC710" i="16"/>
  <c r="CG710" i="16"/>
  <c r="CK710" i="16"/>
  <c r="CO710" i="16"/>
  <c r="CS710" i="16"/>
  <c r="CW710" i="16"/>
  <c r="AP710" i="16"/>
  <c r="AT710" i="16"/>
  <c r="AX710" i="16"/>
  <c r="BB710" i="16"/>
  <c r="BF710" i="16"/>
  <c r="BJ710" i="16"/>
  <c r="BN710" i="16"/>
  <c r="BR710" i="16"/>
  <c r="BV710" i="16"/>
  <c r="BZ710" i="16"/>
  <c r="CD710" i="16"/>
  <c r="CH710" i="16"/>
  <c r="CL710" i="16"/>
  <c r="CP710" i="16"/>
  <c r="CT710" i="16"/>
  <c r="CX710" i="16"/>
  <c r="L710" i="16"/>
  <c r="O710" i="16"/>
  <c r="R710" i="16"/>
  <c r="AO702" i="16"/>
  <c r="AS702" i="16"/>
  <c r="AW702" i="16"/>
  <c r="BA702" i="16"/>
  <c r="BE702" i="16"/>
  <c r="BI702" i="16"/>
  <c r="BM702" i="16"/>
  <c r="BQ702" i="16"/>
  <c r="BU702" i="16"/>
  <c r="BY702" i="16"/>
  <c r="CC702" i="16"/>
  <c r="CG702" i="16"/>
  <c r="CK702" i="16"/>
  <c r="CO702" i="16"/>
  <c r="CS702" i="16"/>
  <c r="CW702" i="16"/>
  <c r="AP702" i="16"/>
  <c r="AT702" i="16"/>
  <c r="AX702" i="16"/>
  <c r="BB702" i="16"/>
  <c r="BF702" i="16"/>
  <c r="BJ702" i="16"/>
  <c r="BN702" i="16"/>
  <c r="BR702" i="16"/>
  <c r="BV702" i="16"/>
  <c r="BZ702" i="16"/>
  <c r="CD702" i="16"/>
  <c r="CH702" i="16"/>
  <c r="CL702" i="16"/>
  <c r="CP702" i="16"/>
  <c r="CT702" i="16"/>
  <c r="CX702" i="16"/>
  <c r="L702" i="16"/>
  <c r="O702" i="16"/>
  <c r="R702" i="16"/>
  <c r="AO694" i="16"/>
  <c r="AS694" i="16"/>
  <c r="AW694" i="16"/>
  <c r="BA694" i="16"/>
  <c r="BE694" i="16"/>
  <c r="BI694" i="16"/>
  <c r="BM694" i="16"/>
  <c r="BQ694" i="16"/>
  <c r="BU694" i="16"/>
  <c r="BY694" i="16"/>
  <c r="CC694" i="16"/>
  <c r="CG694" i="16"/>
  <c r="CK694" i="16"/>
  <c r="CO694" i="16"/>
  <c r="CS694" i="16"/>
  <c r="CW694" i="16"/>
  <c r="AP694" i="16"/>
  <c r="AT694" i="16"/>
  <c r="AX694" i="16"/>
  <c r="BB694" i="16"/>
  <c r="BF694" i="16"/>
  <c r="BJ694" i="16"/>
  <c r="BN694" i="16"/>
  <c r="BR694" i="16"/>
  <c r="BV694" i="16"/>
  <c r="BZ694" i="16"/>
  <c r="CD694" i="16"/>
  <c r="CH694" i="16"/>
  <c r="CL694" i="16"/>
  <c r="CP694" i="16"/>
  <c r="CT694" i="16"/>
  <c r="CX694" i="16"/>
  <c r="L694" i="16"/>
  <c r="O694" i="16"/>
  <c r="R694" i="16"/>
  <c r="AO686" i="16"/>
  <c r="AS686" i="16"/>
  <c r="AW686" i="16"/>
  <c r="BA686" i="16"/>
  <c r="BE686" i="16"/>
  <c r="BI686" i="16"/>
  <c r="BM686" i="16"/>
  <c r="BQ686" i="16"/>
  <c r="BU686" i="16"/>
  <c r="BY686" i="16"/>
  <c r="CC686" i="16"/>
  <c r="CG686" i="16"/>
  <c r="CK686" i="16"/>
  <c r="CO686" i="16"/>
  <c r="CS686" i="16"/>
  <c r="CW686" i="16"/>
  <c r="AP686" i="16"/>
  <c r="AT686" i="16"/>
  <c r="AX686" i="16"/>
  <c r="BB686" i="16"/>
  <c r="BF686" i="16"/>
  <c r="BJ686" i="16"/>
  <c r="BN686" i="16"/>
  <c r="BR686" i="16"/>
  <c r="BV686" i="16"/>
  <c r="BZ686" i="16"/>
  <c r="CD686" i="16"/>
  <c r="CH686" i="16"/>
  <c r="CL686" i="16"/>
  <c r="CP686" i="16"/>
  <c r="CT686" i="16"/>
  <c r="CX686" i="16"/>
  <c r="L686" i="16"/>
  <c r="O686" i="16"/>
  <c r="R686" i="16"/>
  <c r="AQ678" i="16"/>
  <c r="AU678" i="16"/>
  <c r="AY678" i="16"/>
  <c r="BC678" i="16"/>
  <c r="BG678" i="16"/>
  <c r="BK678" i="16"/>
  <c r="BO678" i="16"/>
  <c r="BS678" i="16"/>
  <c r="BW678" i="16"/>
  <c r="CA678" i="16"/>
  <c r="CE678" i="16"/>
  <c r="CI678" i="16"/>
  <c r="CM678" i="16"/>
  <c r="CQ678" i="16"/>
  <c r="CU678" i="16"/>
  <c r="AN678" i="16"/>
  <c r="AR678" i="16"/>
  <c r="AV678" i="16"/>
  <c r="AZ678" i="16"/>
  <c r="BD678" i="16"/>
  <c r="BH678" i="16"/>
  <c r="BL678" i="16"/>
  <c r="BP678" i="16"/>
  <c r="BT678" i="16"/>
  <c r="BX678" i="16"/>
  <c r="CB678" i="16"/>
  <c r="CF678" i="16"/>
  <c r="CJ678" i="16"/>
  <c r="CN678" i="16"/>
  <c r="CR678" i="16"/>
  <c r="CV678" i="16"/>
  <c r="AO678" i="16"/>
  <c r="AW678" i="16"/>
  <c r="BE678" i="16"/>
  <c r="BM678" i="16"/>
  <c r="BU678" i="16"/>
  <c r="CC678" i="16"/>
  <c r="CK678" i="16"/>
  <c r="CS678" i="16"/>
  <c r="AP678" i="16"/>
  <c r="AX678" i="16"/>
  <c r="BF678" i="16"/>
  <c r="BN678" i="16"/>
  <c r="BV678" i="16"/>
  <c r="CD678" i="16"/>
  <c r="CL678" i="16"/>
  <c r="CT678" i="16"/>
  <c r="L678" i="16"/>
  <c r="O678" i="16"/>
  <c r="R678" i="16"/>
  <c r="AQ670" i="16"/>
  <c r="AU670" i="16"/>
  <c r="AY670" i="16"/>
  <c r="BC670" i="16"/>
  <c r="BG670" i="16"/>
  <c r="BK670" i="16"/>
  <c r="BO670" i="16"/>
  <c r="BS670" i="16"/>
  <c r="BW670" i="16"/>
  <c r="CA670" i="16"/>
  <c r="CE670" i="16"/>
  <c r="CI670" i="16"/>
  <c r="CM670" i="16"/>
  <c r="CQ670" i="16"/>
  <c r="CU670" i="16"/>
  <c r="AN670" i="16"/>
  <c r="AR670" i="16"/>
  <c r="AV670" i="16"/>
  <c r="AZ670" i="16"/>
  <c r="BD670" i="16"/>
  <c r="BH670" i="16"/>
  <c r="BL670" i="16"/>
  <c r="BP670" i="16"/>
  <c r="BT670" i="16"/>
  <c r="BX670" i="16"/>
  <c r="CB670" i="16"/>
  <c r="CF670" i="16"/>
  <c r="CJ670" i="16"/>
  <c r="CN670" i="16"/>
  <c r="CR670" i="16"/>
  <c r="CV670" i="16"/>
  <c r="AO670" i="16"/>
  <c r="AW670" i="16"/>
  <c r="BE670" i="16"/>
  <c r="BM670" i="16"/>
  <c r="BU670" i="16"/>
  <c r="CC670" i="16"/>
  <c r="CK670" i="16"/>
  <c r="CS670" i="16"/>
  <c r="AP670" i="16"/>
  <c r="AX670" i="16"/>
  <c r="BF670" i="16"/>
  <c r="BN670" i="16"/>
  <c r="BV670" i="16"/>
  <c r="CD670" i="16"/>
  <c r="CL670" i="16"/>
  <c r="CT670" i="16"/>
  <c r="L670" i="16"/>
  <c r="O670" i="16"/>
  <c r="R670" i="16"/>
  <c r="AQ666" i="16"/>
  <c r="AU666" i="16"/>
  <c r="AY666" i="16"/>
  <c r="BC666" i="16"/>
  <c r="BG666" i="16"/>
  <c r="BK666" i="16"/>
  <c r="BO666" i="16"/>
  <c r="BS666" i="16"/>
  <c r="BW666" i="16"/>
  <c r="CA666" i="16"/>
  <c r="CE666" i="16"/>
  <c r="CI666" i="16"/>
  <c r="CM666" i="16"/>
  <c r="CQ666" i="16"/>
  <c r="CU666" i="16"/>
  <c r="AN666" i="16"/>
  <c r="AR666" i="16"/>
  <c r="AV666" i="16"/>
  <c r="AZ666" i="16"/>
  <c r="BD666" i="16"/>
  <c r="BH666" i="16"/>
  <c r="BL666" i="16"/>
  <c r="BP666" i="16"/>
  <c r="BT666" i="16"/>
  <c r="BX666" i="16"/>
  <c r="CB666" i="16"/>
  <c r="CF666" i="16"/>
  <c r="CJ666" i="16"/>
  <c r="CN666" i="16"/>
  <c r="CR666" i="16"/>
  <c r="CV666" i="16"/>
  <c r="AS666" i="16"/>
  <c r="BA666" i="16"/>
  <c r="BI666" i="16"/>
  <c r="BQ666" i="16"/>
  <c r="BY666" i="16"/>
  <c r="CG666" i="16"/>
  <c r="CO666" i="16"/>
  <c r="CW666" i="16"/>
  <c r="AT666" i="16"/>
  <c r="BB666" i="16"/>
  <c r="BJ666" i="16"/>
  <c r="BR666" i="16"/>
  <c r="BZ666" i="16"/>
  <c r="CH666" i="16"/>
  <c r="CP666" i="16"/>
  <c r="CX666" i="16"/>
  <c r="L666" i="16"/>
  <c r="O666" i="16"/>
  <c r="R666" i="16"/>
  <c r="AQ658" i="16"/>
  <c r="AU658" i="16"/>
  <c r="AY658" i="16"/>
  <c r="BC658" i="16"/>
  <c r="BG658" i="16"/>
  <c r="BK658" i="16"/>
  <c r="BO658" i="16"/>
  <c r="BS658" i="16"/>
  <c r="BW658" i="16"/>
  <c r="CA658" i="16"/>
  <c r="CE658" i="16"/>
  <c r="CI658" i="16"/>
  <c r="CM658" i="16"/>
  <c r="CQ658" i="16"/>
  <c r="CU658" i="16"/>
  <c r="AN658" i="16"/>
  <c r="AR658" i="16"/>
  <c r="AV658" i="16"/>
  <c r="AZ658" i="16"/>
  <c r="BD658" i="16"/>
  <c r="BH658" i="16"/>
  <c r="BL658" i="16"/>
  <c r="BP658" i="16"/>
  <c r="BT658" i="16"/>
  <c r="BX658" i="16"/>
  <c r="CB658" i="16"/>
  <c r="CF658" i="16"/>
  <c r="CJ658" i="16"/>
  <c r="CN658" i="16"/>
  <c r="CR658" i="16"/>
  <c r="CV658" i="16"/>
  <c r="AS658" i="16"/>
  <c r="BA658" i="16"/>
  <c r="BI658" i="16"/>
  <c r="BQ658" i="16"/>
  <c r="BY658" i="16"/>
  <c r="CG658" i="16"/>
  <c r="CO658" i="16"/>
  <c r="CW658" i="16"/>
  <c r="AT658" i="16"/>
  <c r="BB658" i="16"/>
  <c r="BJ658" i="16"/>
  <c r="BR658" i="16"/>
  <c r="BZ658" i="16"/>
  <c r="CH658" i="16"/>
  <c r="CP658" i="16"/>
  <c r="CX658" i="16"/>
  <c r="L658" i="16"/>
  <c r="O658" i="16"/>
  <c r="R658" i="16"/>
  <c r="AQ650" i="16"/>
  <c r="AU650" i="16"/>
  <c r="AY650" i="16"/>
  <c r="BC650" i="16"/>
  <c r="BG650" i="16"/>
  <c r="BK650" i="16"/>
  <c r="BO650" i="16"/>
  <c r="BS650" i="16"/>
  <c r="BW650" i="16"/>
  <c r="CA650" i="16"/>
  <c r="CE650" i="16"/>
  <c r="CI650" i="16"/>
  <c r="CM650" i="16"/>
  <c r="CQ650" i="16"/>
  <c r="CU650" i="16"/>
  <c r="AN650" i="16"/>
  <c r="AR650" i="16"/>
  <c r="AV650" i="16"/>
  <c r="AZ650" i="16"/>
  <c r="BD650" i="16"/>
  <c r="BH650" i="16"/>
  <c r="BL650" i="16"/>
  <c r="BP650" i="16"/>
  <c r="BT650" i="16"/>
  <c r="BX650" i="16"/>
  <c r="CB650" i="16"/>
  <c r="CF650" i="16"/>
  <c r="CJ650" i="16"/>
  <c r="CN650" i="16"/>
  <c r="CR650" i="16"/>
  <c r="CV650" i="16"/>
  <c r="AS650" i="16"/>
  <c r="BA650" i="16"/>
  <c r="BI650" i="16"/>
  <c r="BQ650" i="16"/>
  <c r="BY650" i="16"/>
  <c r="CG650" i="16"/>
  <c r="CO650" i="16"/>
  <c r="CW650" i="16"/>
  <c r="AT650" i="16"/>
  <c r="BB650" i="16"/>
  <c r="BJ650" i="16"/>
  <c r="BR650" i="16"/>
  <c r="BZ650" i="16"/>
  <c r="CH650" i="16"/>
  <c r="CP650" i="16"/>
  <c r="CX650" i="16"/>
  <c r="L650" i="16"/>
  <c r="O650" i="16"/>
  <c r="R650" i="16"/>
  <c r="AQ638" i="16"/>
  <c r="AU638" i="16"/>
  <c r="AY638" i="16"/>
  <c r="BC638" i="16"/>
  <c r="BG638" i="16"/>
  <c r="BK638" i="16"/>
  <c r="BO638" i="16"/>
  <c r="BS638" i="16"/>
  <c r="BW638" i="16"/>
  <c r="CA638" i="16"/>
  <c r="CE638" i="16"/>
  <c r="CI638" i="16"/>
  <c r="CM638" i="16"/>
  <c r="CQ638" i="16"/>
  <c r="CU638" i="16"/>
  <c r="AN638" i="16"/>
  <c r="AR638" i="16"/>
  <c r="AV638" i="16"/>
  <c r="AZ638" i="16"/>
  <c r="BD638" i="16"/>
  <c r="BH638" i="16"/>
  <c r="BL638" i="16"/>
  <c r="BP638" i="16"/>
  <c r="BT638" i="16"/>
  <c r="BX638" i="16"/>
  <c r="CB638" i="16"/>
  <c r="CF638" i="16"/>
  <c r="CJ638" i="16"/>
  <c r="CN638" i="16"/>
  <c r="CR638" i="16"/>
  <c r="CV638" i="16"/>
  <c r="AO638" i="16"/>
  <c r="AW638" i="16"/>
  <c r="BE638" i="16"/>
  <c r="BM638" i="16"/>
  <c r="BU638" i="16"/>
  <c r="CC638" i="16"/>
  <c r="CK638" i="16"/>
  <c r="CS638" i="16"/>
  <c r="AP638" i="16"/>
  <c r="AX638" i="16"/>
  <c r="BF638" i="16"/>
  <c r="BN638" i="16"/>
  <c r="BV638" i="16"/>
  <c r="CD638" i="16"/>
  <c r="CL638" i="16"/>
  <c r="CT638" i="16"/>
  <c r="L638" i="16"/>
  <c r="O638" i="16"/>
  <c r="R638" i="16"/>
  <c r="AQ630" i="16"/>
  <c r="AU630" i="16"/>
  <c r="AY630" i="16"/>
  <c r="BC630" i="16"/>
  <c r="BG630" i="16"/>
  <c r="BK630" i="16"/>
  <c r="BO630" i="16"/>
  <c r="BS630" i="16"/>
  <c r="BW630" i="16"/>
  <c r="CA630" i="16"/>
  <c r="CE630" i="16"/>
  <c r="CI630" i="16"/>
  <c r="CM630" i="16"/>
  <c r="CQ630" i="16"/>
  <c r="CU630" i="16"/>
  <c r="AN630" i="16"/>
  <c r="AR630" i="16"/>
  <c r="AV630" i="16"/>
  <c r="AZ630" i="16"/>
  <c r="BD630" i="16"/>
  <c r="BH630" i="16"/>
  <c r="BL630" i="16"/>
  <c r="BP630" i="16"/>
  <c r="BT630" i="16"/>
  <c r="BX630" i="16"/>
  <c r="CB630" i="16"/>
  <c r="CF630" i="16"/>
  <c r="CJ630" i="16"/>
  <c r="CN630" i="16"/>
  <c r="CR630" i="16"/>
  <c r="CV630" i="16"/>
  <c r="AO630" i="16"/>
  <c r="AW630" i="16"/>
  <c r="BE630" i="16"/>
  <c r="BM630" i="16"/>
  <c r="BU630" i="16"/>
  <c r="CC630" i="16"/>
  <c r="CK630" i="16"/>
  <c r="CS630" i="16"/>
  <c r="AP630" i="16"/>
  <c r="AX630" i="16"/>
  <c r="BF630" i="16"/>
  <c r="BN630" i="16"/>
  <c r="BV630" i="16"/>
  <c r="CD630" i="16"/>
  <c r="CL630" i="16"/>
  <c r="CT630" i="16"/>
  <c r="L630" i="16"/>
  <c r="O630" i="16"/>
  <c r="R630" i="16"/>
  <c r="AQ622" i="16"/>
  <c r="AU622" i="16"/>
  <c r="AY622" i="16"/>
  <c r="BC622" i="16"/>
  <c r="BG622" i="16"/>
  <c r="BK622" i="16"/>
  <c r="BO622" i="16"/>
  <c r="BS622" i="16"/>
  <c r="BW622" i="16"/>
  <c r="CA622" i="16"/>
  <c r="CE622" i="16"/>
  <c r="CI622" i="16"/>
  <c r="CM622" i="16"/>
  <c r="CQ622" i="16"/>
  <c r="CU622" i="16"/>
  <c r="AN622" i="16"/>
  <c r="AR622" i="16"/>
  <c r="AV622" i="16"/>
  <c r="AZ622" i="16"/>
  <c r="BD622" i="16"/>
  <c r="BH622" i="16"/>
  <c r="BL622" i="16"/>
  <c r="BP622" i="16"/>
  <c r="BT622" i="16"/>
  <c r="BX622" i="16"/>
  <c r="CB622" i="16"/>
  <c r="CF622" i="16"/>
  <c r="CJ622" i="16"/>
  <c r="CN622" i="16"/>
  <c r="CR622" i="16"/>
  <c r="CV622" i="16"/>
  <c r="AO622" i="16"/>
  <c r="AW622" i="16"/>
  <c r="BE622" i="16"/>
  <c r="BM622" i="16"/>
  <c r="BU622" i="16"/>
  <c r="CC622" i="16"/>
  <c r="CK622" i="16"/>
  <c r="CS622" i="16"/>
  <c r="AP622" i="16"/>
  <c r="AX622" i="16"/>
  <c r="BF622" i="16"/>
  <c r="BN622" i="16"/>
  <c r="BV622" i="16"/>
  <c r="CD622" i="16"/>
  <c r="CL622" i="16"/>
  <c r="CT622" i="16"/>
  <c r="L622" i="16"/>
  <c r="O622" i="16"/>
  <c r="R622" i="16"/>
  <c r="AQ614" i="16"/>
  <c r="AU614" i="16"/>
  <c r="AY614" i="16"/>
  <c r="BC614" i="16"/>
  <c r="BG614" i="16"/>
  <c r="BK614" i="16"/>
  <c r="BO614" i="16"/>
  <c r="BS614" i="16"/>
  <c r="BW614" i="16"/>
  <c r="CA614" i="16"/>
  <c r="CE614" i="16"/>
  <c r="CI614" i="16"/>
  <c r="CM614" i="16"/>
  <c r="CQ614" i="16"/>
  <c r="CU614" i="16"/>
  <c r="AN614" i="16"/>
  <c r="AR614" i="16"/>
  <c r="AV614" i="16"/>
  <c r="AZ614" i="16"/>
  <c r="BD614" i="16"/>
  <c r="BH614" i="16"/>
  <c r="BL614" i="16"/>
  <c r="BP614" i="16"/>
  <c r="BT614" i="16"/>
  <c r="BX614" i="16"/>
  <c r="CB614" i="16"/>
  <c r="CF614" i="16"/>
  <c r="CJ614" i="16"/>
  <c r="CN614" i="16"/>
  <c r="CR614" i="16"/>
  <c r="CV614" i="16"/>
  <c r="AO614" i="16"/>
  <c r="AW614" i="16"/>
  <c r="BE614" i="16"/>
  <c r="BM614" i="16"/>
  <c r="BU614" i="16"/>
  <c r="CC614" i="16"/>
  <c r="CK614" i="16"/>
  <c r="CS614" i="16"/>
  <c r="AP614" i="16"/>
  <c r="AX614" i="16"/>
  <c r="BF614" i="16"/>
  <c r="BN614" i="16"/>
  <c r="BV614" i="16"/>
  <c r="CD614" i="16"/>
  <c r="CL614" i="16"/>
  <c r="CT614" i="16"/>
  <c r="L614" i="16"/>
  <c r="O614" i="16"/>
  <c r="R614" i="16"/>
  <c r="AQ606" i="16"/>
  <c r="AU606" i="16"/>
  <c r="AY606" i="16"/>
  <c r="BC606" i="16"/>
  <c r="BG606" i="16"/>
  <c r="BK606" i="16"/>
  <c r="BO606" i="16"/>
  <c r="BS606" i="16"/>
  <c r="BW606" i="16"/>
  <c r="CA606" i="16"/>
  <c r="CE606" i="16"/>
  <c r="CI606" i="16"/>
  <c r="CM606" i="16"/>
  <c r="CQ606" i="16"/>
  <c r="CU606" i="16"/>
  <c r="AN606" i="16"/>
  <c r="AR606" i="16"/>
  <c r="AV606" i="16"/>
  <c r="AZ606" i="16"/>
  <c r="BD606" i="16"/>
  <c r="BH606" i="16"/>
  <c r="BL606" i="16"/>
  <c r="BP606" i="16"/>
  <c r="BT606" i="16"/>
  <c r="BX606" i="16"/>
  <c r="CB606" i="16"/>
  <c r="CF606" i="16"/>
  <c r="CJ606" i="16"/>
  <c r="CN606" i="16"/>
  <c r="CR606" i="16"/>
  <c r="CV606" i="16"/>
  <c r="AO606" i="16"/>
  <c r="AW606" i="16"/>
  <c r="BE606" i="16"/>
  <c r="BM606" i="16"/>
  <c r="BU606" i="16"/>
  <c r="CC606" i="16"/>
  <c r="CK606" i="16"/>
  <c r="CS606" i="16"/>
  <c r="AP606" i="16"/>
  <c r="AX606" i="16"/>
  <c r="BF606" i="16"/>
  <c r="BN606" i="16"/>
  <c r="BV606" i="16"/>
  <c r="CD606" i="16"/>
  <c r="CL606" i="16"/>
  <c r="CT606" i="16"/>
  <c r="L606" i="16"/>
  <c r="O606" i="16"/>
  <c r="R606" i="16"/>
  <c r="AQ598" i="16"/>
  <c r="AU598" i="16"/>
  <c r="AY598" i="16"/>
  <c r="BC598" i="16"/>
  <c r="BG598" i="16"/>
  <c r="BK598" i="16"/>
  <c r="BO598" i="16"/>
  <c r="BS598" i="16"/>
  <c r="BW598" i="16"/>
  <c r="CA598" i="16"/>
  <c r="CE598" i="16"/>
  <c r="CI598" i="16"/>
  <c r="CM598" i="16"/>
  <c r="CQ598" i="16"/>
  <c r="CU598" i="16"/>
  <c r="AN598" i="16"/>
  <c r="AR598" i="16"/>
  <c r="AV598" i="16"/>
  <c r="AZ598" i="16"/>
  <c r="BD598" i="16"/>
  <c r="BH598" i="16"/>
  <c r="BL598" i="16"/>
  <c r="BP598" i="16"/>
  <c r="BT598" i="16"/>
  <c r="BX598" i="16"/>
  <c r="CB598" i="16"/>
  <c r="CF598" i="16"/>
  <c r="CJ598" i="16"/>
  <c r="CN598" i="16"/>
  <c r="CR598" i="16"/>
  <c r="CV598" i="16"/>
  <c r="AO598" i="16"/>
  <c r="AW598" i="16"/>
  <c r="BE598" i="16"/>
  <c r="BM598" i="16"/>
  <c r="BU598" i="16"/>
  <c r="CC598" i="16"/>
  <c r="CK598" i="16"/>
  <c r="CS598" i="16"/>
  <c r="AP598" i="16"/>
  <c r="AX598" i="16"/>
  <c r="BF598" i="16"/>
  <c r="BN598" i="16"/>
  <c r="BV598" i="16"/>
  <c r="CD598" i="16"/>
  <c r="CL598" i="16"/>
  <c r="CT598" i="16"/>
  <c r="L598" i="16"/>
  <c r="O598" i="16"/>
  <c r="R598" i="16"/>
  <c r="AQ590" i="16"/>
  <c r="AU590" i="16"/>
  <c r="AY590" i="16"/>
  <c r="BC590" i="16"/>
  <c r="BG590" i="16"/>
  <c r="BK590" i="16"/>
  <c r="BO590" i="16"/>
  <c r="BS590" i="16"/>
  <c r="BW590" i="16"/>
  <c r="CA590" i="16"/>
  <c r="CE590" i="16"/>
  <c r="CI590" i="16"/>
  <c r="CM590" i="16"/>
  <c r="CQ590" i="16"/>
  <c r="CU590" i="16"/>
  <c r="AN590" i="16"/>
  <c r="AR590" i="16"/>
  <c r="AV590" i="16"/>
  <c r="AZ590" i="16"/>
  <c r="BD590" i="16"/>
  <c r="BH590" i="16"/>
  <c r="BL590" i="16"/>
  <c r="BP590" i="16"/>
  <c r="BT590" i="16"/>
  <c r="BX590" i="16"/>
  <c r="CB590" i="16"/>
  <c r="CF590" i="16"/>
  <c r="CJ590" i="16"/>
  <c r="CN590" i="16"/>
  <c r="CR590" i="16"/>
  <c r="CV590" i="16"/>
  <c r="AO590" i="16"/>
  <c r="AW590" i="16"/>
  <c r="BE590" i="16"/>
  <c r="BM590" i="16"/>
  <c r="BU590" i="16"/>
  <c r="CC590" i="16"/>
  <c r="CK590" i="16"/>
  <c r="CS590" i="16"/>
  <c r="AP590" i="16"/>
  <c r="AX590" i="16"/>
  <c r="BF590" i="16"/>
  <c r="BN590" i="16"/>
  <c r="BV590" i="16"/>
  <c r="CD590" i="16"/>
  <c r="CL590" i="16"/>
  <c r="CT590" i="16"/>
  <c r="L590" i="16"/>
  <c r="O590" i="16"/>
  <c r="R590" i="16"/>
  <c r="AQ582" i="16"/>
  <c r="AU582" i="16"/>
  <c r="AY582" i="16"/>
  <c r="BC582" i="16"/>
  <c r="BG582" i="16"/>
  <c r="BK582" i="16"/>
  <c r="BO582" i="16"/>
  <c r="BS582" i="16"/>
  <c r="BW582" i="16"/>
  <c r="CA582" i="16"/>
  <c r="CE582" i="16"/>
  <c r="CI582" i="16"/>
  <c r="CM582" i="16"/>
  <c r="CQ582" i="16"/>
  <c r="CU582" i="16"/>
  <c r="AN582" i="16"/>
  <c r="AR582" i="16"/>
  <c r="AV582" i="16"/>
  <c r="AZ582" i="16"/>
  <c r="BD582" i="16"/>
  <c r="BH582" i="16"/>
  <c r="BL582" i="16"/>
  <c r="BP582" i="16"/>
  <c r="BT582" i="16"/>
  <c r="BX582" i="16"/>
  <c r="CB582" i="16"/>
  <c r="CF582" i="16"/>
  <c r="CJ582" i="16"/>
  <c r="CN582" i="16"/>
  <c r="CR582" i="16"/>
  <c r="CV582" i="16"/>
  <c r="AO582" i="16"/>
  <c r="AW582" i="16"/>
  <c r="BE582" i="16"/>
  <c r="BM582" i="16"/>
  <c r="BU582" i="16"/>
  <c r="CC582" i="16"/>
  <c r="CK582" i="16"/>
  <c r="CS582" i="16"/>
  <c r="AP582" i="16"/>
  <c r="AX582" i="16"/>
  <c r="BF582" i="16"/>
  <c r="BN582" i="16"/>
  <c r="BV582" i="16"/>
  <c r="CD582" i="16"/>
  <c r="CL582" i="16"/>
  <c r="CT582" i="16"/>
  <c r="L582" i="16"/>
  <c r="O582" i="16"/>
  <c r="R582" i="16"/>
  <c r="AQ574" i="16"/>
  <c r="AU574" i="16"/>
  <c r="AY574" i="16"/>
  <c r="BC574" i="16"/>
  <c r="BG574" i="16"/>
  <c r="BK574" i="16"/>
  <c r="BO574" i="16"/>
  <c r="BS574" i="16"/>
  <c r="BW574" i="16"/>
  <c r="CA574" i="16"/>
  <c r="CE574" i="16"/>
  <c r="CI574" i="16"/>
  <c r="CM574" i="16"/>
  <c r="CQ574" i="16"/>
  <c r="CU574" i="16"/>
  <c r="AN574" i="16"/>
  <c r="AR574" i="16"/>
  <c r="AV574" i="16"/>
  <c r="AZ574" i="16"/>
  <c r="BD574" i="16"/>
  <c r="BH574" i="16"/>
  <c r="BL574" i="16"/>
  <c r="BP574" i="16"/>
  <c r="BT574" i="16"/>
  <c r="BX574" i="16"/>
  <c r="CB574" i="16"/>
  <c r="CF574" i="16"/>
  <c r="CJ574" i="16"/>
  <c r="CN574" i="16"/>
  <c r="CR574" i="16"/>
  <c r="CV574" i="16"/>
  <c r="AO574" i="16"/>
  <c r="AW574" i="16"/>
  <c r="BE574" i="16"/>
  <c r="BM574" i="16"/>
  <c r="BU574" i="16"/>
  <c r="CC574" i="16"/>
  <c r="CK574" i="16"/>
  <c r="CS574" i="16"/>
  <c r="AP574" i="16"/>
  <c r="AX574" i="16"/>
  <c r="BF574" i="16"/>
  <c r="BN574" i="16"/>
  <c r="BV574" i="16"/>
  <c r="CD574" i="16"/>
  <c r="CL574" i="16"/>
  <c r="CT574" i="16"/>
  <c r="L574" i="16"/>
  <c r="O574" i="16"/>
  <c r="R574" i="16"/>
  <c r="AQ566" i="16"/>
  <c r="AU566" i="16"/>
  <c r="AY566" i="16"/>
  <c r="BC566" i="16"/>
  <c r="BG566" i="16"/>
  <c r="BK566" i="16"/>
  <c r="BO566" i="16"/>
  <c r="BS566" i="16"/>
  <c r="BW566" i="16"/>
  <c r="CA566" i="16"/>
  <c r="CE566" i="16"/>
  <c r="CI566" i="16"/>
  <c r="CM566" i="16"/>
  <c r="CQ566" i="16"/>
  <c r="CU566" i="16"/>
  <c r="AN566" i="16"/>
  <c r="AR566" i="16"/>
  <c r="AV566" i="16"/>
  <c r="AZ566" i="16"/>
  <c r="BD566" i="16"/>
  <c r="BH566" i="16"/>
  <c r="BL566" i="16"/>
  <c r="BP566" i="16"/>
  <c r="BT566" i="16"/>
  <c r="BX566" i="16"/>
  <c r="CB566" i="16"/>
  <c r="CF566" i="16"/>
  <c r="CJ566" i="16"/>
  <c r="CN566" i="16"/>
  <c r="CR566" i="16"/>
  <c r="CV566" i="16"/>
  <c r="AO566" i="16"/>
  <c r="AW566" i="16"/>
  <c r="BE566" i="16"/>
  <c r="BM566" i="16"/>
  <c r="BU566" i="16"/>
  <c r="CC566" i="16"/>
  <c r="CK566" i="16"/>
  <c r="CS566" i="16"/>
  <c r="AP566" i="16"/>
  <c r="AX566" i="16"/>
  <c r="BF566" i="16"/>
  <c r="BN566" i="16"/>
  <c r="BV566" i="16"/>
  <c r="CD566" i="16"/>
  <c r="CL566" i="16"/>
  <c r="CT566" i="16"/>
  <c r="L566" i="16"/>
  <c r="O566" i="16"/>
  <c r="R566" i="16"/>
  <c r="AQ558" i="16"/>
  <c r="AU558" i="16"/>
  <c r="AY558" i="16"/>
  <c r="BC558" i="16"/>
  <c r="BG558" i="16"/>
  <c r="BK558" i="16"/>
  <c r="BO558" i="16"/>
  <c r="BS558" i="16"/>
  <c r="BW558" i="16"/>
  <c r="CA558" i="16"/>
  <c r="CE558" i="16"/>
  <c r="CI558" i="16"/>
  <c r="CM558" i="16"/>
  <c r="CQ558" i="16"/>
  <c r="CU558" i="16"/>
  <c r="AN558" i="16"/>
  <c r="AR558" i="16"/>
  <c r="AV558" i="16"/>
  <c r="AZ558" i="16"/>
  <c r="BD558" i="16"/>
  <c r="BH558" i="16"/>
  <c r="BL558" i="16"/>
  <c r="BP558" i="16"/>
  <c r="BT558" i="16"/>
  <c r="BX558" i="16"/>
  <c r="CB558" i="16"/>
  <c r="CF558" i="16"/>
  <c r="CJ558" i="16"/>
  <c r="CN558" i="16"/>
  <c r="CR558" i="16"/>
  <c r="CV558" i="16"/>
  <c r="AO558" i="16"/>
  <c r="AW558" i="16"/>
  <c r="BE558" i="16"/>
  <c r="BM558" i="16"/>
  <c r="BU558" i="16"/>
  <c r="CC558" i="16"/>
  <c r="CK558" i="16"/>
  <c r="CS558" i="16"/>
  <c r="AP558" i="16"/>
  <c r="AX558" i="16"/>
  <c r="BF558" i="16"/>
  <c r="BN558" i="16"/>
  <c r="BV558" i="16"/>
  <c r="CD558" i="16"/>
  <c r="CL558" i="16"/>
  <c r="CT558" i="16"/>
  <c r="L558" i="16"/>
  <c r="O558" i="16"/>
  <c r="R558" i="16"/>
  <c r="AQ550" i="16"/>
  <c r="AU550" i="16"/>
  <c r="AY550" i="16"/>
  <c r="BC550" i="16"/>
  <c r="BG550" i="16"/>
  <c r="BK550" i="16"/>
  <c r="BO550" i="16"/>
  <c r="BS550" i="16"/>
  <c r="BW550" i="16"/>
  <c r="CA550" i="16"/>
  <c r="CE550" i="16"/>
  <c r="CI550" i="16"/>
  <c r="CM550" i="16"/>
  <c r="CQ550" i="16"/>
  <c r="CU550" i="16"/>
  <c r="AN550" i="16"/>
  <c r="AR550" i="16"/>
  <c r="AV550" i="16"/>
  <c r="AZ550" i="16"/>
  <c r="BD550" i="16"/>
  <c r="BH550" i="16"/>
  <c r="BL550" i="16"/>
  <c r="BP550" i="16"/>
  <c r="BT550" i="16"/>
  <c r="BX550" i="16"/>
  <c r="CB550" i="16"/>
  <c r="CF550" i="16"/>
  <c r="CJ550" i="16"/>
  <c r="CN550" i="16"/>
  <c r="CR550" i="16"/>
  <c r="CV550" i="16"/>
  <c r="AO550" i="16"/>
  <c r="AW550" i="16"/>
  <c r="BE550" i="16"/>
  <c r="BM550" i="16"/>
  <c r="BU550" i="16"/>
  <c r="CC550" i="16"/>
  <c r="CK550" i="16"/>
  <c r="CS550" i="16"/>
  <c r="AP550" i="16"/>
  <c r="AX550" i="16"/>
  <c r="BF550" i="16"/>
  <c r="BN550" i="16"/>
  <c r="BV550" i="16"/>
  <c r="CD550" i="16"/>
  <c r="CL550" i="16"/>
  <c r="CT550" i="16"/>
  <c r="L550" i="16"/>
  <c r="O550" i="16"/>
  <c r="R550" i="16"/>
  <c r="AQ542" i="16"/>
  <c r="AU542" i="16"/>
  <c r="AY542" i="16"/>
  <c r="BC542" i="16"/>
  <c r="BG542" i="16"/>
  <c r="BK542" i="16"/>
  <c r="BO542" i="16"/>
  <c r="BS542" i="16"/>
  <c r="BW542" i="16"/>
  <c r="CA542" i="16"/>
  <c r="CE542" i="16"/>
  <c r="CI542" i="16"/>
  <c r="CM542" i="16"/>
  <c r="CQ542" i="16"/>
  <c r="CU542" i="16"/>
  <c r="AN542" i="16"/>
  <c r="AR542" i="16"/>
  <c r="AV542" i="16"/>
  <c r="AZ542" i="16"/>
  <c r="BD542" i="16"/>
  <c r="BH542" i="16"/>
  <c r="BL542" i="16"/>
  <c r="BP542" i="16"/>
  <c r="BT542" i="16"/>
  <c r="BX542" i="16"/>
  <c r="CB542" i="16"/>
  <c r="CF542" i="16"/>
  <c r="CJ542" i="16"/>
  <c r="CN542" i="16"/>
  <c r="CR542" i="16"/>
  <c r="CV542" i="16"/>
  <c r="AO542" i="16"/>
  <c r="AW542" i="16"/>
  <c r="BE542" i="16"/>
  <c r="BM542" i="16"/>
  <c r="BU542" i="16"/>
  <c r="CC542" i="16"/>
  <c r="CK542" i="16"/>
  <c r="CS542" i="16"/>
  <c r="AP542" i="16"/>
  <c r="AX542" i="16"/>
  <c r="BF542" i="16"/>
  <c r="BN542" i="16"/>
  <c r="BV542" i="16"/>
  <c r="CD542" i="16"/>
  <c r="CL542" i="16"/>
  <c r="CT542" i="16"/>
  <c r="L542" i="16"/>
  <c r="O542" i="16"/>
  <c r="R542" i="16"/>
  <c r="AQ534" i="16"/>
  <c r="AU534" i="16"/>
  <c r="AY534" i="16"/>
  <c r="BC534" i="16"/>
  <c r="BG534" i="16"/>
  <c r="BK534" i="16"/>
  <c r="BO534" i="16"/>
  <c r="BS534" i="16"/>
  <c r="BW534" i="16"/>
  <c r="CA534" i="16"/>
  <c r="CE534" i="16"/>
  <c r="CI534" i="16"/>
  <c r="CM534" i="16"/>
  <c r="CQ534" i="16"/>
  <c r="CU534" i="16"/>
  <c r="AN534" i="16"/>
  <c r="AR534" i="16"/>
  <c r="AV534" i="16"/>
  <c r="AZ534" i="16"/>
  <c r="BD534" i="16"/>
  <c r="BH534" i="16"/>
  <c r="BL534" i="16"/>
  <c r="BP534" i="16"/>
  <c r="BT534" i="16"/>
  <c r="BX534" i="16"/>
  <c r="CB534" i="16"/>
  <c r="CF534" i="16"/>
  <c r="CJ534" i="16"/>
  <c r="CN534" i="16"/>
  <c r="CR534" i="16"/>
  <c r="CV534" i="16"/>
  <c r="AO534" i="16"/>
  <c r="AW534" i="16"/>
  <c r="BE534" i="16"/>
  <c r="BM534" i="16"/>
  <c r="BU534" i="16"/>
  <c r="CC534" i="16"/>
  <c r="CK534" i="16"/>
  <c r="CS534" i="16"/>
  <c r="AP534" i="16"/>
  <c r="AX534" i="16"/>
  <c r="BF534" i="16"/>
  <c r="BN534" i="16"/>
  <c r="BV534" i="16"/>
  <c r="CD534" i="16"/>
  <c r="CL534" i="16"/>
  <c r="CT534" i="16"/>
  <c r="L534" i="16"/>
  <c r="O534" i="16"/>
  <c r="R534" i="16"/>
  <c r="AQ526" i="16"/>
  <c r="AU526" i="16"/>
  <c r="AY526" i="16"/>
  <c r="BC526" i="16"/>
  <c r="BG526" i="16"/>
  <c r="BK526" i="16"/>
  <c r="BO526" i="16"/>
  <c r="BS526" i="16"/>
  <c r="BW526" i="16"/>
  <c r="CA526" i="16"/>
  <c r="CE526" i="16"/>
  <c r="CI526" i="16"/>
  <c r="CM526" i="16"/>
  <c r="CQ526" i="16"/>
  <c r="CU526" i="16"/>
  <c r="AN526" i="16"/>
  <c r="AR526" i="16"/>
  <c r="AV526" i="16"/>
  <c r="AZ526" i="16"/>
  <c r="BD526" i="16"/>
  <c r="BH526" i="16"/>
  <c r="BL526" i="16"/>
  <c r="BP526" i="16"/>
  <c r="BT526" i="16"/>
  <c r="BX526" i="16"/>
  <c r="CB526" i="16"/>
  <c r="CF526" i="16"/>
  <c r="CJ526" i="16"/>
  <c r="CN526" i="16"/>
  <c r="CR526" i="16"/>
  <c r="CV526" i="16"/>
  <c r="AO526" i="16"/>
  <c r="AW526" i="16"/>
  <c r="BE526" i="16"/>
  <c r="BM526" i="16"/>
  <c r="BU526" i="16"/>
  <c r="CC526" i="16"/>
  <c r="CK526" i="16"/>
  <c r="CS526" i="16"/>
  <c r="AP526" i="16"/>
  <c r="AX526" i="16"/>
  <c r="BF526" i="16"/>
  <c r="BN526" i="16"/>
  <c r="BV526" i="16"/>
  <c r="CD526" i="16"/>
  <c r="CL526" i="16"/>
  <c r="CT526" i="16"/>
  <c r="L526" i="16"/>
  <c r="O526" i="16"/>
  <c r="R526" i="16"/>
  <c r="AQ514" i="16"/>
  <c r="AU514" i="16"/>
  <c r="AY514" i="16"/>
  <c r="BC514" i="16"/>
  <c r="BG514" i="16"/>
  <c r="BK514" i="16"/>
  <c r="BO514" i="16"/>
  <c r="BS514" i="16"/>
  <c r="BW514" i="16"/>
  <c r="CA514" i="16"/>
  <c r="CE514" i="16"/>
  <c r="CI514" i="16"/>
  <c r="CM514" i="16"/>
  <c r="CQ514" i="16"/>
  <c r="CU514" i="16"/>
  <c r="AN514" i="16"/>
  <c r="AR514" i="16"/>
  <c r="AV514" i="16"/>
  <c r="AZ514" i="16"/>
  <c r="BD514" i="16"/>
  <c r="BH514" i="16"/>
  <c r="BL514" i="16"/>
  <c r="BP514" i="16"/>
  <c r="BT514" i="16"/>
  <c r="BX514" i="16"/>
  <c r="CB514" i="16"/>
  <c r="CF514" i="16"/>
  <c r="CJ514" i="16"/>
  <c r="CN514" i="16"/>
  <c r="CR514" i="16"/>
  <c r="CV514" i="16"/>
  <c r="AS514" i="16"/>
  <c r="BA514" i="16"/>
  <c r="BI514" i="16"/>
  <c r="BQ514" i="16"/>
  <c r="BY514" i="16"/>
  <c r="CG514" i="16"/>
  <c r="CO514" i="16"/>
  <c r="CW514" i="16"/>
  <c r="AT514" i="16"/>
  <c r="BB514" i="16"/>
  <c r="BJ514" i="16"/>
  <c r="BR514" i="16"/>
  <c r="BZ514" i="16"/>
  <c r="CH514" i="16"/>
  <c r="CP514" i="16"/>
  <c r="CX514" i="16"/>
  <c r="L514" i="16"/>
  <c r="O514" i="16"/>
  <c r="R514" i="16"/>
  <c r="AQ506" i="16"/>
  <c r="AU506" i="16"/>
  <c r="AY506" i="16"/>
  <c r="BC506" i="16"/>
  <c r="BG506" i="16"/>
  <c r="BK506" i="16"/>
  <c r="BO506" i="16"/>
  <c r="BS506" i="16"/>
  <c r="BW506" i="16"/>
  <c r="CA506" i="16"/>
  <c r="CE506" i="16"/>
  <c r="CI506" i="16"/>
  <c r="CM506" i="16"/>
  <c r="CQ506" i="16"/>
  <c r="CU506" i="16"/>
  <c r="AN506" i="16"/>
  <c r="AR506" i="16"/>
  <c r="AV506" i="16"/>
  <c r="AZ506" i="16"/>
  <c r="BD506" i="16"/>
  <c r="BH506" i="16"/>
  <c r="BL506" i="16"/>
  <c r="BP506" i="16"/>
  <c r="BT506" i="16"/>
  <c r="BX506" i="16"/>
  <c r="CB506" i="16"/>
  <c r="CF506" i="16"/>
  <c r="CJ506" i="16"/>
  <c r="CN506" i="16"/>
  <c r="CR506" i="16"/>
  <c r="CV506" i="16"/>
  <c r="AS506" i="16"/>
  <c r="BA506" i="16"/>
  <c r="BI506" i="16"/>
  <c r="BQ506" i="16"/>
  <c r="BY506" i="16"/>
  <c r="CG506" i="16"/>
  <c r="CO506" i="16"/>
  <c r="CW506" i="16"/>
  <c r="AT506" i="16"/>
  <c r="BB506" i="16"/>
  <c r="BJ506" i="16"/>
  <c r="BR506" i="16"/>
  <c r="BZ506" i="16"/>
  <c r="CH506" i="16"/>
  <c r="CP506" i="16"/>
  <c r="CX506" i="16"/>
  <c r="L506" i="16"/>
  <c r="O506" i="16"/>
  <c r="R506" i="16"/>
  <c r="AQ498" i="16"/>
  <c r="AU498" i="16"/>
  <c r="AY498" i="16"/>
  <c r="BC498" i="16"/>
  <c r="BG498" i="16"/>
  <c r="BK498" i="16"/>
  <c r="BO498" i="16"/>
  <c r="BS498" i="16"/>
  <c r="BW498" i="16"/>
  <c r="CA498" i="16"/>
  <c r="CE498" i="16"/>
  <c r="CI498" i="16"/>
  <c r="CM498" i="16"/>
  <c r="CQ498" i="16"/>
  <c r="CU498" i="16"/>
  <c r="AN498" i="16"/>
  <c r="AR498" i="16"/>
  <c r="AV498" i="16"/>
  <c r="AZ498" i="16"/>
  <c r="BD498" i="16"/>
  <c r="BH498" i="16"/>
  <c r="BL498" i="16"/>
  <c r="BP498" i="16"/>
  <c r="BT498" i="16"/>
  <c r="BX498" i="16"/>
  <c r="CB498" i="16"/>
  <c r="CF498" i="16"/>
  <c r="CJ498" i="16"/>
  <c r="CN498" i="16"/>
  <c r="CR498" i="16"/>
  <c r="CV498" i="16"/>
  <c r="AS498" i="16"/>
  <c r="BA498" i="16"/>
  <c r="BI498" i="16"/>
  <c r="BQ498" i="16"/>
  <c r="BY498" i="16"/>
  <c r="CG498" i="16"/>
  <c r="CO498" i="16"/>
  <c r="CW498" i="16"/>
  <c r="AT498" i="16"/>
  <c r="BB498" i="16"/>
  <c r="BJ498" i="16"/>
  <c r="BR498" i="16"/>
  <c r="BZ498" i="16"/>
  <c r="CH498" i="16"/>
  <c r="CP498" i="16"/>
  <c r="CX498" i="16"/>
  <c r="L498" i="16"/>
  <c r="O498" i="16"/>
  <c r="R498" i="16"/>
  <c r="AQ490" i="16"/>
  <c r="AU490" i="16"/>
  <c r="AY490" i="16"/>
  <c r="BC490" i="16"/>
  <c r="BG490" i="16"/>
  <c r="BK490" i="16"/>
  <c r="BO490" i="16"/>
  <c r="BS490" i="16"/>
  <c r="BW490" i="16"/>
  <c r="CA490" i="16"/>
  <c r="CE490" i="16"/>
  <c r="CI490" i="16"/>
  <c r="CM490" i="16"/>
  <c r="CQ490" i="16"/>
  <c r="CU490" i="16"/>
  <c r="AN490" i="16"/>
  <c r="AR490" i="16"/>
  <c r="AV490" i="16"/>
  <c r="AZ490" i="16"/>
  <c r="BD490" i="16"/>
  <c r="BH490" i="16"/>
  <c r="BL490" i="16"/>
  <c r="BP490" i="16"/>
  <c r="BT490" i="16"/>
  <c r="BX490" i="16"/>
  <c r="CB490" i="16"/>
  <c r="CF490" i="16"/>
  <c r="CJ490" i="16"/>
  <c r="CN490" i="16"/>
  <c r="CR490" i="16"/>
  <c r="CV490" i="16"/>
  <c r="AS490" i="16"/>
  <c r="BA490" i="16"/>
  <c r="BI490" i="16"/>
  <c r="BQ490" i="16"/>
  <c r="BY490" i="16"/>
  <c r="CG490" i="16"/>
  <c r="CO490" i="16"/>
  <c r="CW490" i="16"/>
  <c r="AT490" i="16"/>
  <c r="BB490" i="16"/>
  <c r="BJ490" i="16"/>
  <c r="BR490" i="16"/>
  <c r="BZ490" i="16"/>
  <c r="CH490" i="16"/>
  <c r="CP490" i="16"/>
  <c r="CX490" i="16"/>
  <c r="L490" i="16"/>
  <c r="O490" i="16"/>
  <c r="R490" i="16"/>
  <c r="AQ482" i="16"/>
  <c r="AU482" i="16"/>
  <c r="AY482" i="16"/>
  <c r="BC482" i="16"/>
  <c r="BG482" i="16"/>
  <c r="BK482" i="16"/>
  <c r="BO482" i="16"/>
  <c r="BS482" i="16"/>
  <c r="BW482" i="16"/>
  <c r="CA482" i="16"/>
  <c r="CE482" i="16"/>
  <c r="CI482" i="16"/>
  <c r="CM482" i="16"/>
  <c r="CQ482" i="16"/>
  <c r="CU482" i="16"/>
  <c r="AN482" i="16"/>
  <c r="AR482" i="16"/>
  <c r="AV482" i="16"/>
  <c r="AZ482" i="16"/>
  <c r="BD482" i="16"/>
  <c r="BH482" i="16"/>
  <c r="BL482" i="16"/>
  <c r="BP482" i="16"/>
  <c r="BT482" i="16"/>
  <c r="BX482" i="16"/>
  <c r="CB482" i="16"/>
  <c r="CF482" i="16"/>
  <c r="CJ482" i="16"/>
  <c r="CN482" i="16"/>
  <c r="CR482" i="16"/>
  <c r="CV482" i="16"/>
  <c r="AS482" i="16"/>
  <c r="BA482" i="16"/>
  <c r="BI482" i="16"/>
  <c r="BQ482" i="16"/>
  <c r="BY482" i="16"/>
  <c r="CG482" i="16"/>
  <c r="CO482" i="16"/>
  <c r="CW482" i="16"/>
  <c r="AT482" i="16"/>
  <c r="BB482" i="16"/>
  <c r="BJ482" i="16"/>
  <c r="BR482" i="16"/>
  <c r="BZ482" i="16"/>
  <c r="CH482" i="16"/>
  <c r="CP482" i="16"/>
  <c r="CX482" i="16"/>
  <c r="L482" i="16"/>
  <c r="O482" i="16"/>
  <c r="R482" i="16"/>
  <c r="AQ474" i="16"/>
  <c r="AU474" i="16"/>
  <c r="AY474" i="16"/>
  <c r="BC474" i="16"/>
  <c r="BG474" i="16"/>
  <c r="BK474" i="16"/>
  <c r="BO474" i="16"/>
  <c r="BS474" i="16"/>
  <c r="BW474" i="16"/>
  <c r="CA474" i="16"/>
  <c r="CE474" i="16"/>
  <c r="CI474" i="16"/>
  <c r="CM474" i="16"/>
  <c r="CQ474" i="16"/>
  <c r="CU474" i="16"/>
  <c r="AN474" i="16"/>
  <c r="AR474" i="16"/>
  <c r="AV474" i="16"/>
  <c r="AZ474" i="16"/>
  <c r="BD474" i="16"/>
  <c r="BH474" i="16"/>
  <c r="BL474" i="16"/>
  <c r="BP474" i="16"/>
  <c r="BT474" i="16"/>
  <c r="BX474" i="16"/>
  <c r="CB474" i="16"/>
  <c r="CF474" i="16"/>
  <c r="CJ474" i="16"/>
  <c r="CN474" i="16"/>
  <c r="CR474" i="16"/>
  <c r="CV474" i="16"/>
  <c r="AS474" i="16"/>
  <c r="BA474" i="16"/>
  <c r="BI474" i="16"/>
  <c r="BQ474" i="16"/>
  <c r="BY474" i="16"/>
  <c r="CG474" i="16"/>
  <c r="CO474" i="16"/>
  <c r="CW474" i="16"/>
  <c r="AT474" i="16"/>
  <c r="BB474" i="16"/>
  <c r="BJ474" i="16"/>
  <c r="BR474" i="16"/>
  <c r="BZ474" i="16"/>
  <c r="CH474" i="16"/>
  <c r="CP474" i="16"/>
  <c r="CX474" i="16"/>
  <c r="L474" i="16"/>
  <c r="O474" i="16"/>
  <c r="R474" i="16"/>
  <c r="AQ466" i="16"/>
  <c r="AU466" i="16"/>
  <c r="AY466" i="16"/>
  <c r="BC466" i="16"/>
  <c r="BG466" i="16"/>
  <c r="BK466" i="16"/>
  <c r="BO466" i="16"/>
  <c r="BS466" i="16"/>
  <c r="BW466" i="16"/>
  <c r="CA466" i="16"/>
  <c r="CE466" i="16"/>
  <c r="CI466" i="16"/>
  <c r="CM466" i="16"/>
  <c r="CQ466" i="16"/>
  <c r="CU466" i="16"/>
  <c r="AN466" i="16"/>
  <c r="AR466" i="16"/>
  <c r="AV466" i="16"/>
  <c r="AZ466" i="16"/>
  <c r="BD466" i="16"/>
  <c r="BH466" i="16"/>
  <c r="BL466" i="16"/>
  <c r="BP466" i="16"/>
  <c r="BT466" i="16"/>
  <c r="BX466" i="16"/>
  <c r="CB466" i="16"/>
  <c r="CF466" i="16"/>
  <c r="CJ466" i="16"/>
  <c r="CN466" i="16"/>
  <c r="CR466" i="16"/>
  <c r="CV466" i="16"/>
  <c r="AS466" i="16"/>
  <c r="BA466" i="16"/>
  <c r="BI466" i="16"/>
  <c r="BQ466" i="16"/>
  <c r="BY466" i="16"/>
  <c r="CG466" i="16"/>
  <c r="CO466" i="16"/>
  <c r="CW466" i="16"/>
  <c r="AT466" i="16"/>
  <c r="BB466" i="16"/>
  <c r="BJ466" i="16"/>
  <c r="BR466" i="16"/>
  <c r="BZ466" i="16"/>
  <c r="CH466" i="16"/>
  <c r="CP466" i="16"/>
  <c r="CX466" i="16"/>
  <c r="L466" i="16"/>
  <c r="O466" i="16"/>
  <c r="R466" i="16"/>
  <c r="AQ458" i="16"/>
  <c r="AU458" i="16"/>
  <c r="AY458" i="16"/>
  <c r="BC458" i="16"/>
  <c r="BG458" i="16"/>
  <c r="BK458" i="16"/>
  <c r="BO458" i="16"/>
  <c r="BS458" i="16"/>
  <c r="BW458" i="16"/>
  <c r="CA458" i="16"/>
  <c r="CE458" i="16"/>
  <c r="CI458" i="16"/>
  <c r="CM458" i="16"/>
  <c r="CQ458" i="16"/>
  <c r="CU458" i="16"/>
  <c r="AN458" i="16"/>
  <c r="AR458" i="16"/>
  <c r="AV458" i="16"/>
  <c r="AZ458" i="16"/>
  <c r="BD458" i="16"/>
  <c r="BH458" i="16"/>
  <c r="BL458" i="16"/>
  <c r="BP458" i="16"/>
  <c r="BT458" i="16"/>
  <c r="BX458" i="16"/>
  <c r="CB458" i="16"/>
  <c r="CF458" i="16"/>
  <c r="CJ458" i="16"/>
  <c r="CN458" i="16"/>
  <c r="CR458" i="16"/>
  <c r="CV458" i="16"/>
  <c r="AS458" i="16"/>
  <c r="BA458" i="16"/>
  <c r="BI458" i="16"/>
  <c r="BQ458" i="16"/>
  <c r="BY458" i="16"/>
  <c r="CG458" i="16"/>
  <c r="CO458" i="16"/>
  <c r="CW458" i="16"/>
  <c r="AT458" i="16"/>
  <c r="BB458" i="16"/>
  <c r="BJ458" i="16"/>
  <c r="BR458" i="16"/>
  <c r="BZ458" i="16"/>
  <c r="CH458" i="16"/>
  <c r="CP458" i="16"/>
  <c r="CX458" i="16"/>
  <c r="L458" i="16"/>
  <c r="O458" i="16"/>
  <c r="R458" i="16"/>
  <c r="AQ450" i="16"/>
  <c r="AU450" i="16"/>
  <c r="AY450" i="16"/>
  <c r="BC450" i="16"/>
  <c r="BG450" i="16"/>
  <c r="BK450" i="16"/>
  <c r="BO450" i="16"/>
  <c r="BS450" i="16"/>
  <c r="BW450" i="16"/>
  <c r="CA450" i="16"/>
  <c r="CE450" i="16"/>
  <c r="CI450" i="16"/>
  <c r="CM450" i="16"/>
  <c r="CQ450" i="16"/>
  <c r="CU450" i="16"/>
  <c r="AN450" i="16"/>
  <c r="AR450" i="16"/>
  <c r="AV450" i="16"/>
  <c r="AZ450" i="16"/>
  <c r="BD450" i="16"/>
  <c r="BH450" i="16"/>
  <c r="BL450" i="16"/>
  <c r="BP450" i="16"/>
  <c r="BT450" i="16"/>
  <c r="BX450" i="16"/>
  <c r="CB450" i="16"/>
  <c r="CF450" i="16"/>
  <c r="CJ450" i="16"/>
  <c r="CN450" i="16"/>
  <c r="CR450" i="16"/>
  <c r="CV450" i="16"/>
  <c r="AS450" i="16"/>
  <c r="BA450" i="16"/>
  <c r="BI450" i="16"/>
  <c r="BQ450" i="16"/>
  <c r="BY450" i="16"/>
  <c r="CG450" i="16"/>
  <c r="CO450" i="16"/>
  <c r="CW450" i="16"/>
  <c r="AT450" i="16"/>
  <c r="BB450" i="16"/>
  <c r="BJ450" i="16"/>
  <c r="BR450" i="16"/>
  <c r="BZ450" i="16"/>
  <c r="CH450" i="16"/>
  <c r="CP450" i="16"/>
  <c r="CX450" i="16"/>
  <c r="L450" i="16"/>
  <c r="O450" i="16"/>
  <c r="R450" i="16"/>
  <c r="AQ442" i="16"/>
  <c r="AU442" i="16"/>
  <c r="AY442" i="16"/>
  <c r="BC442" i="16"/>
  <c r="BG442" i="16"/>
  <c r="BK442" i="16"/>
  <c r="BO442" i="16"/>
  <c r="BS442" i="16"/>
  <c r="BW442" i="16"/>
  <c r="CA442" i="16"/>
  <c r="CE442" i="16"/>
  <c r="CI442" i="16"/>
  <c r="CM442" i="16"/>
  <c r="CQ442" i="16"/>
  <c r="CU442" i="16"/>
  <c r="AN442" i="16"/>
  <c r="AR442" i="16"/>
  <c r="AV442" i="16"/>
  <c r="AZ442" i="16"/>
  <c r="BD442" i="16"/>
  <c r="BH442" i="16"/>
  <c r="BL442" i="16"/>
  <c r="BP442" i="16"/>
  <c r="BT442" i="16"/>
  <c r="BX442" i="16"/>
  <c r="CB442" i="16"/>
  <c r="CF442" i="16"/>
  <c r="CJ442" i="16"/>
  <c r="CN442" i="16"/>
  <c r="CR442" i="16"/>
  <c r="CV442" i="16"/>
  <c r="AS442" i="16"/>
  <c r="BA442" i="16"/>
  <c r="BI442" i="16"/>
  <c r="BQ442" i="16"/>
  <c r="BY442" i="16"/>
  <c r="CG442" i="16"/>
  <c r="CO442" i="16"/>
  <c r="CW442" i="16"/>
  <c r="AT442" i="16"/>
  <c r="BB442" i="16"/>
  <c r="BJ442" i="16"/>
  <c r="BR442" i="16"/>
  <c r="BZ442" i="16"/>
  <c r="CH442" i="16"/>
  <c r="CP442" i="16"/>
  <c r="CX442" i="16"/>
  <c r="L442" i="16"/>
  <c r="O442" i="16"/>
  <c r="R442" i="16"/>
  <c r="AQ430" i="16"/>
  <c r="AU430" i="16"/>
  <c r="AY430" i="16"/>
  <c r="BC430" i="16"/>
  <c r="BG430" i="16"/>
  <c r="BK430" i="16"/>
  <c r="BO430" i="16"/>
  <c r="BS430" i="16"/>
  <c r="BW430" i="16"/>
  <c r="CA430" i="16"/>
  <c r="CE430" i="16"/>
  <c r="CI430" i="16"/>
  <c r="CM430" i="16"/>
  <c r="CQ430" i="16"/>
  <c r="CU430" i="16"/>
  <c r="AN430" i="16"/>
  <c r="AR430" i="16"/>
  <c r="AV430" i="16"/>
  <c r="AZ430" i="16"/>
  <c r="BD430" i="16"/>
  <c r="BH430" i="16"/>
  <c r="BL430" i="16"/>
  <c r="BP430" i="16"/>
  <c r="BT430" i="16"/>
  <c r="BX430" i="16"/>
  <c r="CB430" i="16"/>
  <c r="CF430" i="16"/>
  <c r="CJ430" i="16"/>
  <c r="CN430" i="16"/>
  <c r="CR430" i="16"/>
  <c r="CV430" i="16"/>
  <c r="AO430" i="16"/>
  <c r="AW430" i="16"/>
  <c r="BE430" i="16"/>
  <c r="BM430" i="16"/>
  <c r="BU430" i="16"/>
  <c r="CC430" i="16"/>
  <c r="CK430" i="16"/>
  <c r="CS430" i="16"/>
  <c r="AP430" i="16"/>
  <c r="AX430" i="16"/>
  <c r="BF430" i="16"/>
  <c r="BN430" i="16"/>
  <c r="BV430" i="16"/>
  <c r="CD430" i="16"/>
  <c r="CL430" i="16"/>
  <c r="CT430" i="16"/>
  <c r="L430" i="16"/>
  <c r="O430" i="16"/>
  <c r="R430" i="16"/>
  <c r="AQ422" i="16"/>
  <c r="AU422" i="16"/>
  <c r="AY422" i="16"/>
  <c r="BC422" i="16"/>
  <c r="BG422" i="16"/>
  <c r="BK422" i="16"/>
  <c r="BO422" i="16"/>
  <c r="BS422" i="16"/>
  <c r="BW422" i="16"/>
  <c r="CA422" i="16"/>
  <c r="CE422" i="16"/>
  <c r="CI422" i="16"/>
  <c r="CM422" i="16"/>
  <c r="CQ422" i="16"/>
  <c r="CU422" i="16"/>
  <c r="AN422" i="16"/>
  <c r="AR422" i="16"/>
  <c r="AV422" i="16"/>
  <c r="AZ422" i="16"/>
  <c r="BD422" i="16"/>
  <c r="BH422" i="16"/>
  <c r="BL422" i="16"/>
  <c r="BP422" i="16"/>
  <c r="BT422" i="16"/>
  <c r="BX422" i="16"/>
  <c r="CB422" i="16"/>
  <c r="CF422" i="16"/>
  <c r="CJ422" i="16"/>
  <c r="CN422" i="16"/>
  <c r="CR422" i="16"/>
  <c r="CV422" i="16"/>
  <c r="AO422" i="16"/>
  <c r="AW422" i="16"/>
  <c r="BE422" i="16"/>
  <c r="BM422" i="16"/>
  <c r="BU422" i="16"/>
  <c r="CC422" i="16"/>
  <c r="CK422" i="16"/>
  <c r="CS422" i="16"/>
  <c r="AP422" i="16"/>
  <c r="AX422" i="16"/>
  <c r="BF422" i="16"/>
  <c r="BN422" i="16"/>
  <c r="BV422" i="16"/>
  <c r="CD422" i="16"/>
  <c r="CL422" i="16"/>
  <c r="CT422" i="16"/>
  <c r="L422" i="16"/>
  <c r="O422" i="16"/>
  <c r="R422" i="16"/>
  <c r="AP414" i="16"/>
  <c r="AT414" i="16"/>
  <c r="AX414" i="16"/>
  <c r="BB414" i="16"/>
  <c r="BF414" i="16"/>
  <c r="BJ414" i="16"/>
  <c r="BN414" i="16"/>
  <c r="BR414" i="16"/>
  <c r="BV414" i="16"/>
  <c r="BZ414" i="16"/>
  <c r="CD414" i="16"/>
  <c r="CH414" i="16"/>
  <c r="CL414" i="16"/>
  <c r="CP414" i="16"/>
  <c r="CT414" i="16"/>
  <c r="CX414" i="16"/>
  <c r="AQ414" i="16"/>
  <c r="AU414" i="16"/>
  <c r="AY414" i="16"/>
  <c r="BC414" i="16"/>
  <c r="BG414" i="16"/>
  <c r="BK414" i="16"/>
  <c r="BO414" i="16"/>
  <c r="BS414" i="16"/>
  <c r="BW414" i="16"/>
  <c r="CA414" i="16"/>
  <c r="CE414" i="16"/>
  <c r="CI414" i="16"/>
  <c r="CM414" i="16"/>
  <c r="CQ414" i="16"/>
  <c r="CU414" i="16"/>
  <c r="AR414" i="16"/>
  <c r="AZ414" i="16"/>
  <c r="BH414" i="16"/>
  <c r="BP414" i="16"/>
  <c r="BX414" i="16"/>
  <c r="CF414" i="16"/>
  <c r="CN414" i="16"/>
  <c r="CV414" i="16"/>
  <c r="AS414" i="16"/>
  <c r="BA414" i="16"/>
  <c r="BI414" i="16"/>
  <c r="BQ414" i="16"/>
  <c r="BY414" i="16"/>
  <c r="CG414" i="16"/>
  <c r="CO414" i="16"/>
  <c r="CW414" i="16"/>
  <c r="AV414" i="16"/>
  <c r="BL414" i="16"/>
  <c r="CB414" i="16"/>
  <c r="CR414" i="16"/>
  <c r="AW414" i="16"/>
  <c r="BM414" i="16"/>
  <c r="CC414" i="16"/>
  <c r="CS414" i="16"/>
  <c r="L414" i="16"/>
  <c r="O414" i="16"/>
  <c r="R414" i="16"/>
  <c r="AP406" i="16"/>
  <c r="AT406" i="16"/>
  <c r="AX406" i="16"/>
  <c r="BB406" i="16"/>
  <c r="BF406" i="16"/>
  <c r="BJ406" i="16"/>
  <c r="BN406" i="16"/>
  <c r="BR406" i="16"/>
  <c r="BV406" i="16"/>
  <c r="BZ406" i="16"/>
  <c r="CD406" i="16"/>
  <c r="CH406" i="16"/>
  <c r="CL406" i="16"/>
  <c r="CP406" i="16"/>
  <c r="CT406" i="16"/>
  <c r="CX406" i="16"/>
  <c r="AQ406" i="16"/>
  <c r="AU406" i="16"/>
  <c r="AY406" i="16"/>
  <c r="BC406" i="16"/>
  <c r="BG406" i="16"/>
  <c r="BK406" i="16"/>
  <c r="BO406" i="16"/>
  <c r="BS406" i="16"/>
  <c r="BW406" i="16"/>
  <c r="CA406" i="16"/>
  <c r="CE406" i="16"/>
  <c r="CI406" i="16"/>
  <c r="CM406" i="16"/>
  <c r="CQ406" i="16"/>
  <c r="CU406" i="16"/>
  <c r="AR406" i="16"/>
  <c r="AZ406" i="16"/>
  <c r="BH406" i="16"/>
  <c r="BP406" i="16"/>
  <c r="BX406" i="16"/>
  <c r="CF406" i="16"/>
  <c r="CN406" i="16"/>
  <c r="CV406" i="16"/>
  <c r="AS406" i="16"/>
  <c r="BA406" i="16"/>
  <c r="BI406" i="16"/>
  <c r="BQ406" i="16"/>
  <c r="BY406" i="16"/>
  <c r="CG406" i="16"/>
  <c r="CO406" i="16"/>
  <c r="CW406" i="16"/>
  <c r="AN406" i="16"/>
  <c r="BD406" i="16"/>
  <c r="BT406" i="16"/>
  <c r="CJ406" i="16"/>
  <c r="AO406" i="16"/>
  <c r="BE406" i="16"/>
  <c r="BU406" i="16"/>
  <c r="CK406" i="16"/>
  <c r="L406" i="16"/>
  <c r="O406" i="16"/>
  <c r="R406" i="16"/>
  <c r="AP398" i="16"/>
  <c r="AT398" i="16"/>
  <c r="AX398" i="16"/>
  <c r="BB398" i="16"/>
  <c r="BF398" i="16"/>
  <c r="BJ398" i="16"/>
  <c r="BN398" i="16"/>
  <c r="BR398" i="16"/>
  <c r="BV398" i="16"/>
  <c r="BZ398" i="16"/>
  <c r="CD398" i="16"/>
  <c r="CH398" i="16"/>
  <c r="CL398" i="16"/>
  <c r="CP398" i="16"/>
  <c r="CT398" i="16"/>
  <c r="CX398" i="16"/>
  <c r="AQ398" i="16"/>
  <c r="AU398" i="16"/>
  <c r="AY398" i="16"/>
  <c r="BC398" i="16"/>
  <c r="BG398" i="16"/>
  <c r="BK398" i="16"/>
  <c r="BO398" i="16"/>
  <c r="BS398" i="16"/>
  <c r="BW398" i="16"/>
  <c r="CA398" i="16"/>
  <c r="CE398" i="16"/>
  <c r="CI398" i="16"/>
  <c r="CM398" i="16"/>
  <c r="CQ398" i="16"/>
  <c r="CU398" i="16"/>
  <c r="AR398" i="16"/>
  <c r="AZ398" i="16"/>
  <c r="BH398" i="16"/>
  <c r="BP398" i="16"/>
  <c r="BX398" i="16"/>
  <c r="CF398" i="16"/>
  <c r="CN398" i="16"/>
  <c r="CV398" i="16"/>
  <c r="AS398" i="16"/>
  <c r="BA398" i="16"/>
  <c r="BI398" i="16"/>
  <c r="BQ398" i="16"/>
  <c r="BY398" i="16"/>
  <c r="CG398" i="16"/>
  <c r="CO398" i="16"/>
  <c r="CW398" i="16"/>
  <c r="AV398" i="16"/>
  <c r="BL398" i="16"/>
  <c r="CB398" i="16"/>
  <c r="CR398" i="16"/>
  <c r="AW398" i="16"/>
  <c r="BM398" i="16"/>
  <c r="CC398" i="16"/>
  <c r="CS398" i="16"/>
  <c r="L398" i="16"/>
  <c r="O398" i="16"/>
  <c r="R398" i="16"/>
  <c r="AP390" i="16"/>
  <c r="AT390" i="16"/>
  <c r="AX390" i="16"/>
  <c r="BB390" i="16"/>
  <c r="BF390" i="16"/>
  <c r="BJ390" i="16"/>
  <c r="BN390" i="16"/>
  <c r="BR390" i="16"/>
  <c r="BV390" i="16"/>
  <c r="BZ390" i="16"/>
  <c r="CD390" i="16"/>
  <c r="CH390" i="16"/>
  <c r="CL390" i="16"/>
  <c r="CP390" i="16"/>
  <c r="CT390" i="16"/>
  <c r="CX390" i="16"/>
  <c r="AQ390" i="16"/>
  <c r="AU390" i="16"/>
  <c r="AY390" i="16"/>
  <c r="BC390" i="16"/>
  <c r="BG390" i="16"/>
  <c r="BK390" i="16"/>
  <c r="BO390" i="16"/>
  <c r="BS390" i="16"/>
  <c r="BW390" i="16"/>
  <c r="CA390" i="16"/>
  <c r="CE390" i="16"/>
  <c r="CI390" i="16"/>
  <c r="CM390" i="16"/>
  <c r="CQ390" i="16"/>
  <c r="CU390" i="16"/>
  <c r="AR390" i="16"/>
  <c r="AZ390" i="16"/>
  <c r="BH390" i="16"/>
  <c r="BP390" i="16"/>
  <c r="BX390" i="16"/>
  <c r="CF390" i="16"/>
  <c r="CN390" i="16"/>
  <c r="CV390" i="16"/>
  <c r="AS390" i="16"/>
  <c r="BA390" i="16"/>
  <c r="BI390" i="16"/>
  <c r="BQ390" i="16"/>
  <c r="BY390" i="16"/>
  <c r="CG390" i="16"/>
  <c r="CO390" i="16"/>
  <c r="CW390" i="16"/>
  <c r="AN390" i="16"/>
  <c r="BD390" i="16"/>
  <c r="BT390" i="16"/>
  <c r="CJ390" i="16"/>
  <c r="AO390" i="16"/>
  <c r="BE390" i="16"/>
  <c r="BU390" i="16"/>
  <c r="CK390" i="16"/>
  <c r="L390" i="16"/>
  <c r="O390" i="16"/>
  <c r="R390" i="16"/>
  <c r="AP382" i="16"/>
  <c r="AT382" i="16"/>
  <c r="AX382" i="16"/>
  <c r="BB382" i="16"/>
  <c r="BF382" i="16"/>
  <c r="BJ382" i="16"/>
  <c r="BN382" i="16"/>
  <c r="BR382" i="16"/>
  <c r="BV382" i="16"/>
  <c r="BZ382" i="16"/>
  <c r="CD382" i="16"/>
  <c r="CH382" i="16"/>
  <c r="CL382" i="16"/>
  <c r="CP382" i="16"/>
  <c r="CT382" i="16"/>
  <c r="CX382" i="16"/>
  <c r="AQ382" i="16"/>
  <c r="AU382" i="16"/>
  <c r="AY382" i="16"/>
  <c r="BC382" i="16"/>
  <c r="BG382" i="16"/>
  <c r="BK382" i="16"/>
  <c r="BO382" i="16"/>
  <c r="BS382" i="16"/>
  <c r="BW382" i="16"/>
  <c r="CA382" i="16"/>
  <c r="CE382" i="16"/>
  <c r="CI382" i="16"/>
  <c r="CM382" i="16"/>
  <c r="CQ382" i="16"/>
  <c r="CU382" i="16"/>
  <c r="AR382" i="16"/>
  <c r="AZ382" i="16"/>
  <c r="BH382" i="16"/>
  <c r="BP382" i="16"/>
  <c r="BX382" i="16"/>
  <c r="CF382" i="16"/>
  <c r="CN382" i="16"/>
  <c r="CV382" i="16"/>
  <c r="AS382" i="16"/>
  <c r="BA382" i="16"/>
  <c r="BI382" i="16"/>
  <c r="BQ382" i="16"/>
  <c r="BY382" i="16"/>
  <c r="CG382" i="16"/>
  <c r="CO382" i="16"/>
  <c r="CW382" i="16"/>
  <c r="AV382" i="16"/>
  <c r="BL382" i="16"/>
  <c r="CB382" i="16"/>
  <c r="CR382" i="16"/>
  <c r="AW382" i="16"/>
  <c r="BM382" i="16"/>
  <c r="CC382" i="16"/>
  <c r="CS382" i="16"/>
  <c r="L382" i="16"/>
  <c r="O382" i="16"/>
  <c r="R382" i="16"/>
  <c r="AP374" i="16"/>
  <c r="AT374" i="16"/>
  <c r="AX374" i="16"/>
  <c r="BB374" i="16"/>
  <c r="BF374" i="16"/>
  <c r="BJ374" i="16"/>
  <c r="BN374" i="16"/>
  <c r="BR374" i="16"/>
  <c r="BV374" i="16"/>
  <c r="BZ374" i="16"/>
  <c r="CD374" i="16"/>
  <c r="CH374" i="16"/>
  <c r="CL374" i="16"/>
  <c r="CP374" i="16"/>
  <c r="CT374" i="16"/>
  <c r="CX374" i="16"/>
  <c r="AQ374" i="16"/>
  <c r="AU374" i="16"/>
  <c r="AY374" i="16"/>
  <c r="BC374" i="16"/>
  <c r="BG374" i="16"/>
  <c r="BK374" i="16"/>
  <c r="BO374" i="16"/>
  <c r="BS374" i="16"/>
  <c r="BW374" i="16"/>
  <c r="CA374" i="16"/>
  <c r="CE374" i="16"/>
  <c r="CI374" i="16"/>
  <c r="CM374" i="16"/>
  <c r="CQ374" i="16"/>
  <c r="CU374" i="16"/>
  <c r="AR374" i="16"/>
  <c r="AZ374" i="16"/>
  <c r="BH374" i="16"/>
  <c r="BP374" i="16"/>
  <c r="BX374" i="16"/>
  <c r="CF374" i="16"/>
  <c r="CN374" i="16"/>
  <c r="CV374" i="16"/>
  <c r="AS374" i="16"/>
  <c r="BA374" i="16"/>
  <c r="BI374" i="16"/>
  <c r="BQ374" i="16"/>
  <c r="BY374" i="16"/>
  <c r="CG374" i="16"/>
  <c r="CO374" i="16"/>
  <c r="CW374" i="16"/>
  <c r="AN374" i="16"/>
  <c r="BD374" i="16"/>
  <c r="BT374" i="16"/>
  <c r="CJ374" i="16"/>
  <c r="AO374" i="16"/>
  <c r="BE374" i="16"/>
  <c r="BU374" i="16"/>
  <c r="CK374" i="16"/>
  <c r="L374" i="16"/>
  <c r="O374" i="16"/>
  <c r="R374" i="16"/>
  <c r="AP366" i="16"/>
  <c r="AT366" i="16"/>
  <c r="AX366" i="16"/>
  <c r="BB366" i="16"/>
  <c r="BF366" i="16"/>
  <c r="BJ366" i="16"/>
  <c r="BN366" i="16"/>
  <c r="BR366" i="16"/>
  <c r="BV366" i="16"/>
  <c r="BZ366" i="16"/>
  <c r="CD366" i="16"/>
  <c r="CH366" i="16"/>
  <c r="CL366" i="16"/>
  <c r="CP366" i="16"/>
  <c r="CT366" i="16"/>
  <c r="CX366" i="16"/>
  <c r="AQ366" i="16"/>
  <c r="AU366" i="16"/>
  <c r="AY366" i="16"/>
  <c r="BC366" i="16"/>
  <c r="BG366" i="16"/>
  <c r="BK366" i="16"/>
  <c r="BO366" i="16"/>
  <c r="BS366" i="16"/>
  <c r="BW366" i="16"/>
  <c r="CA366" i="16"/>
  <c r="CE366" i="16"/>
  <c r="CI366" i="16"/>
  <c r="CM366" i="16"/>
  <c r="CQ366" i="16"/>
  <c r="CU366" i="16"/>
  <c r="AR366" i="16"/>
  <c r="AZ366" i="16"/>
  <c r="BH366" i="16"/>
  <c r="BP366" i="16"/>
  <c r="BX366" i="16"/>
  <c r="CF366" i="16"/>
  <c r="CN366" i="16"/>
  <c r="CV366" i="16"/>
  <c r="AS366" i="16"/>
  <c r="BA366" i="16"/>
  <c r="BI366" i="16"/>
  <c r="BQ366" i="16"/>
  <c r="BY366" i="16"/>
  <c r="CG366" i="16"/>
  <c r="CO366" i="16"/>
  <c r="CW366" i="16"/>
  <c r="AV366" i="16"/>
  <c r="BL366" i="16"/>
  <c r="CB366" i="16"/>
  <c r="CR366" i="16"/>
  <c r="AW366" i="16"/>
  <c r="BM366" i="16"/>
  <c r="CC366" i="16"/>
  <c r="CS366" i="16"/>
  <c r="L366" i="16"/>
  <c r="O366" i="16"/>
  <c r="R366" i="16"/>
  <c r="AP358" i="16"/>
  <c r="AT358" i="16"/>
  <c r="AX358" i="16"/>
  <c r="BB358" i="16"/>
  <c r="BF358" i="16"/>
  <c r="BJ358" i="16"/>
  <c r="BN358" i="16"/>
  <c r="BR358" i="16"/>
  <c r="BV358" i="16"/>
  <c r="BZ358" i="16"/>
  <c r="CD358" i="16"/>
  <c r="CH358" i="16"/>
  <c r="CL358" i="16"/>
  <c r="CP358" i="16"/>
  <c r="CT358" i="16"/>
  <c r="CX358" i="16"/>
  <c r="AQ358" i="16"/>
  <c r="AU358" i="16"/>
  <c r="AY358" i="16"/>
  <c r="BC358" i="16"/>
  <c r="BG358" i="16"/>
  <c r="BK358" i="16"/>
  <c r="BO358" i="16"/>
  <c r="BS358" i="16"/>
  <c r="BW358" i="16"/>
  <c r="CA358" i="16"/>
  <c r="CE358" i="16"/>
  <c r="CI358" i="16"/>
  <c r="CM358" i="16"/>
  <c r="CQ358" i="16"/>
  <c r="CU358" i="16"/>
  <c r="AR358" i="16"/>
  <c r="AZ358" i="16"/>
  <c r="BH358" i="16"/>
  <c r="BP358" i="16"/>
  <c r="BX358" i="16"/>
  <c r="CF358" i="16"/>
  <c r="CN358" i="16"/>
  <c r="CV358" i="16"/>
  <c r="AS358" i="16"/>
  <c r="BA358" i="16"/>
  <c r="BI358" i="16"/>
  <c r="BQ358" i="16"/>
  <c r="BY358" i="16"/>
  <c r="CG358" i="16"/>
  <c r="CO358" i="16"/>
  <c r="CW358" i="16"/>
  <c r="AN358" i="16"/>
  <c r="BD358" i="16"/>
  <c r="BT358" i="16"/>
  <c r="CJ358" i="16"/>
  <c r="AO358" i="16"/>
  <c r="BE358" i="16"/>
  <c r="BU358" i="16"/>
  <c r="CK358" i="16"/>
  <c r="L358" i="16"/>
  <c r="O358" i="16"/>
  <c r="R358" i="16"/>
  <c r="AP350" i="16"/>
  <c r="AT350" i="16"/>
  <c r="AX350" i="16"/>
  <c r="BB350" i="16"/>
  <c r="BF350" i="16"/>
  <c r="BJ350" i="16"/>
  <c r="BN350" i="16"/>
  <c r="BR350" i="16"/>
  <c r="BV350" i="16"/>
  <c r="BZ350" i="16"/>
  <c r="CD350" i="16"/>
  <c r="CH350" i="16"/>
  <c r="CL350" i="16"/>
  <c r="CP350" i="16"/>
  <c r="CT350" i="16"/>
  <c r="CX350" i="16"/>
  <c r="AQ350" i="16"/>
  <c r="AU350" i="16"/>
  <c r="AY350" i="16"/>
  <c r="BC350" i="16"/>
  <c r="BG350" i="16"/>
  <c r="BK350" i="16"/>
  <c r="BO350" i="16"/>
  <c r="BS350" i="16"/>
  <c r="BW350" i="16"/>
  <c r="CA350" i="16"/>
  <c r="CE350" i="16"/>
  <c r="CI350" i="16"/>
  <c r="CM350" i="16"/>
  <c r="CQ350" i="16"/>
  <c r="CU350" i="16"/>
  <c r="AR350" i="16"/>
  <c r="AZ350" i="16"/>
  <c r="BH350" i="16"/>
  <c r="BP350" i="16"/>
  <c r="BX350" i="16"/>
  <c r="CF350" i="16"/>
  <c r="CN350" i="16"/>
  <c r="CV350" i="16"/>
  <c r="AS350" i="16"/>
  <c r="BA350" i="16"/>
  <c r="BI350" i="16"/>
  <c r="BQ350" i="16"/>
  <c r="BY350" i="16"/>
  <c r="CG350" i="16"/>
  <c r="CO350" i="16"/>
  <c r="CW350" i="16"/>
  <c r="AV350" i="16"/>
  <c r="BL350" i="16"/>
  <c r="CB350" i="16"/>
  <c r="CR350" i="16"/>
  <c r="AW350" i="16"/>
  <c r="BM350" i="16"/>
  <c r="CC350" i="16"/>
  <c r="CS350" i="16"/>
  <c r="L350" i="16"/>
  <c r="O350" i="16"/>
  <c r="R350" i="16"/>
  <c r="AP342" i="16"/>
  <c r="AT342" i="16"/>
  <c r="AX342" i="16"/>
  <c r="BB342" i="16"/>
  <c r="BF342" i="16"/>
  <c r="BJ342" i="16"/>
  <c r="BN342" i="16"/>
  <c r="BR342" i="16"/>
  <c r="BV342" i="16"/>
  <c r="BZ342" i="16"/>
  <c r="CD342" i="16"/>
  <c r="CH342" i="16"/>
  <c r="CL342" i="16"/>
  <c r="CP342" i="16"/>
  <c r="CT342" i="16"/>
  <c r="CX342" i="16"/>
  <c r="AQ342" i="16"/>
  <c r="AU342" i="16"/>
  <c r="AY342" i="16"/>
  <c r="BC342" i="16"/>
  <c r="BG342" i="16"/>
  <c r="BK342" i="16"/>
  <c r="BO342" i="16"/>
  <c r="BS342" i="16"/>
  <c r="BW342" i="16"/>
  <c r="CA342" i="16"/>
  <c r="CE342" i="16"/>
  <c r="CI342" i="16"/>
  <c r="CM342" i="16"/>
  <c r="CQ342" i="16"/>
  <c r="CU342" i="16"/>
  <c r="AR342" i="16"/>
  <c r="AZ342" i="16"/>
  <c r="BH342" i="16"/>
  <c r="BP342" i="16"/>
  <c r="BX342" i="16"/>
  <c r="CF342" i="16"/>
  <c r="CN342" i="16"/>
  <c r="CV342" i="16"/>
  <c r="AS342" i="16"/>
  <c r="BA342" i="16"/>
  <c r="BI342" i="16"/>
  <c r="BQ342" i="16"/>
  <c r="BY342" i="16"/>
  <c r="CG342" i="16"/>
  <c r="CO342" i="16"/>
  <c r="CW342" i="16"/>
  <c r="AN342" i="16"/>
  <c r="BD342" i="16"/>
  <c r="BT342" i="16"/>
  <c r="CJ342" i="16"/>
  <c r="AO342" i="16"/>
  <c r="BE342" i="16"/>
  <c r="BU342" i="16"/>
  <c r="CK342" i="16"/>
  <c r="L342" i="16"/>
  <c r="O342" i="16"/>
  <c r="R342" i="16"/>
  <c r="AP338" i="16"/>
  <c r="AT338" i="16"/>
  <c r="AX338" i="16"/>
  <c r="BB338" i="16"/>
  <c r="BF338" i="16"/>
  <c r="BJ338" i="16"/>
  <c r="BN338" i="16"/>
  <c r="BR338" i="16"/>
  <c r="BV338" i="16"/>
  <c r="BZ338" i="16"/>
  <c r="CD338" i="16"/>
  <c r="CH338" i="16"/>
  <c r="CL338" i="16"/>
  <c r="CP338" i="16"/>
  <c r="CT338" i="16"/>
  <c r="CX338" i="16"/>
  <c r="AQ338" i="16"/>
  <c r="AU338" i="16"/>
  <c r="AY338" i="16"/>
  <c r="BC338" i="16"/>
  <c r="BG338" i="16"/>
  <c r="BK338" i="16"/>
  <c r="BO338" i="16"/>
  <c r="BS338" i="16"/>
  <c r="BW338" i="16"/>
  <c r="CA338" i="16"/>
  <c r="CE338" i="16"/>
  <c r="CI338" i="16"/>
  <c r="CM338" i="16"/>
  <c r="CQ338" i="16"/>
  <c r="CU338" i="16"/>
  <c r="AN338" i="16"/>
  <c r="AV338" i="16"/>
  <c r="BD338" i="16"/>
  <c r="BL338" i="16"/>
  <c r="BT338" i="16"/>
  <c r="CB338" i="16"/>
  <c r="CJ338" i="16"/>
  <c r="CR338" i="16"/>
  <c r="AO338" i="16"/>
  <c r="AW338" i="16"/>
  <c r="BE338" i="16"/>
  <c r="BM338" i="16"/>
  <c r="BU338" i="16"/>
  <c r="CC338" i="16"/>
  <c r="CK338" i="16"/>
  <c r="CS338" i="16"/>
  <c r="AZ338" i="16"/>
  <c r="BP338" i="16"/>
  <c r="CF338" i="16"/>
  <c r="CV338" i="16"/>
  <c r="BA338" i="16"/>
  <c r="BQ338" i="16"/>
  <c r="CG338" i="16"/>
  <c r="CW338" i="16"/>
  <c r="L338" i="16"/>
  <c r="O338" i="16"/>
  <c r="R338" i="16"/>
  <c r="AP330" i="16"/>
  <c r="AT330" i="16"/>
  <c r="AX330" i="16"/>
  <c r="BB330" i="16"/>
  <c r="BF330" i="16"/>
  <c r="BJ330" i="16"/>
  <c r="BN330" i="16"/>
  <c r="BR330" i="16"/>
  <c r="BV330" i="16"/>
  <c r="BZ330" i="16"/>
  <c r="CD330" i="16"/>
  <c r="CH330" i="16"/>
  <c r="CL330" i="16"/>
  <c r="CP330" i="16"/>
  <c r="CT330" i="16"/>
  <c r="CX330" i="16"/>
  <c r="AQ330" i="16"/>
  <c r="AU330" i="16"/>
  <c r="AY330" i="16"/>
  <c r="BC330" i="16"/>
  <c r="BG330" i="16"/>
  <c r="BK330" i="16"/>
  <c r="BO330" i="16"/>
  <c r="BS330" i="16"/>
  <c r="BW330" i="16"/>
  <c r="CA330" i="16"/>
  <c r="CE330" i="16"/>
  <c r="CI330" i="16"/>
  <c r="CM330" i="16"/>
  <c r="CQ330" i="16"/>
  <c r="CU330" i="16"/>
  <c r="AR330" i="16"/>
  <c r="AZ330" i="16"/>
  <c r="BH330" i="16"/>
  <c r="BP330" i="16"/>
  <c r="BX330" i="16"/>
  <c r="CF330" i="16"/>
  <c r="CN330" i="16"/>
  <c r="CV330" i="16"/>
  <c r="AS330" i="16"/>
  <c r="BA330" i="16"/>
  <c r="BI330" i="16"/>
  <c r="BQ330" i="16"/>
  <c r="BY330" i="16"/>
  <c r="CG330" i="16"/>
  <c r="CO330" i="16"/>
  <c r="CW330" i="16"/>
  <c r="AN330" i="16"/>
  <c r="BD330" i="16"/>
  <c r="BT330" i="16"/>
  <c r="CJ330" i="16"/>
  <c r="AO330" i="16"/>
  <c r="BE330" i="16"/>
  <c r="BU330" i="16"/>
  <c r="CK330" i="16"/>
  <c r="BL330" i="16"/>
  <c r="CR330" i="16"/>
  <c r="BM330" i="16"/>
  <c r="CS330" i="16"/>
  <c r="L330" i="16"/>
  <c r="O330" i="16"/>
  <c r="R330" i="16"/>
  <c r="AP322" i="16"/>
  <c r="AT322" i="16"/>
  <c r="AX322" i="16"/>
  <c r="BB322" i="16"/>
  <c r="BF322" i="16"/>
  <c r="BJ322" i="16"/>
  <c r="BN322" i="16"/>
  <c r="BR322" i="16"/>
  <c r="BV322" i="16"/>
  <c r="BZ322" i="16"/>
  <c r="CD322" i="16"/>
  <c r="CH322" i="16"/>
  <c r="CL322" i="16"/>
  <c r="CP322" i="16"/>
  <c r="CT322" i="16"/>
  <c r="CX322" i="16"/>
  <c r="AQ322" i="16"/>
  <c r="AU322" i="16"/>
  <c r="AY322" i="16"/>
  <c r="BC322" i="16"/>
  <c r="BG322" i="16"/>
  <c r="BK322" i="16"/>
  <c r="BO322" i="16"/>
  <c r="BS322" i="16"/>
  <c r="BW322" i="16"/>
  <c r="CA322" i="16"/>
  <c r="CE322" i="16"/>
  <c r="CI322" i="16"/>
  <c r="CM322" i="16"/>
  <c r="CQ322" i="16"/>
  <c r="CU322" i="16"/>
  <c r="AR322" i="16"/>
  <c r="AZ322" i="16"/>
  <c r="BH322" i="16"/>
  <c r="BP322" i="16"/>
  <c r="BX322" i="16"/>
  <c r="CF322" i="16"/>
  <c r="CN322" i="16"/>
  <c r="CV322" i="16"/>
  <c r="AS322" i="16"/>
  <c r="BA322" i="16"/>
  <c r="BI322" i="16"/>
  <c r="BQ322" i="16"/>
  <c r="BY322" i="16"/>
  <c r="CG322" i="16"/>
  <c r="CO322" i="16"/>
  <c r="CW322" i="16"/>
  <c r="AV322" i="16"/>
  <c r="BL322" i="16"/>
  <c r="CB322" i="16"/>
  <c r="CR322" i="16"/>
  <c r="AW322" i="16"/>
  <c r="BM322" i="16"/>
  <c r="CC322" i="16"/>
  <c r="CS322" i="16"/>
  <c r="BD322" i="16"/>
  <c r="CJ322" i="16"/>
  <c r="BE322" i="16"/>
  <c r="CK322" i="16"/>
  <c r="L322" i="16"/>
  <c r="O322" i="16"/>
  <c r="R322" i="16"/>
  <c r="AP314" i="16"/>
  <c r="AT314" i="16"/>
  <c r="AX314" i="16"/>
  <c r="BB314" i="16"/>
  <c r="BF314" i="16"/>
  <c r="BJ314" i="16"/>
  <c r="BN314" i="16"/>
  <c r="BR314" i="16"/>
  <c r="BV314" i="16"/>
  <c r="BZ314" i="16"/>
  <c r="CD314" i="16"/>
  <c r="CH314" i="16"/>
  <c r="CL314" i="16"/>
  <c r="CP314" i="16"/>
  <c r="CT314" i="16"/>
  <c r="CX314" i="16"/>
  <c r="AQ314" i="16"/>
  <c r="AU314" i="16"/>
  <c r="AY314" i="16"/>
  <c r="BC314" i="16"/>
  <c r="BG314" i="16"/>
  <c r="BK314" i="16"/>
  <c r="BO314" i="16"/>
  <c r="BS314" i="16"/>
  <c r="BW314" i="16"/>
  <c r="CA314" i="16"/>
  <c r="CE314" i="16"/>
  <c r="CI314" i="16"/>
  <c r="CM314" i="16"/>
  <c r="CQ314" i="16"/>
  <c r="CU314" i="16"/>
  <c r="AR314" i="16"/>
  <c r="AZ314" i="16"/>
  <c r="BH314" i="16"/>
  <c r="BP314" i="16"/>
  <c r="BX314" i="16"/>
  <c r="CF314" i="16"/>
  <c r="CN314" i="16"/>
  <c r="CV314" i="16"/>
  <c r="AS314" i="16"/>
  <c r="BA314" i="16"/>
  <c r="BI314" i="16"/>
  <c r="BQ314" i="16"/>
  <c r="BY314" i="16"/>
  <c r="CG314" i="16"/>
  <c r="CO314" i="16"/>
  <c r="CW314" i="16"/>
  <c r="AN314" i="16"/>
  <c r="BD314" i="16"/>
  <c r="BT314" i="16"/>
  <c r="CJ314" i="16"/>
  <c r="AO314" i="16"/>
  <c r="BE314" i="16"/>
  <c r="BU314" i="16"/>
  <c r="CK314" i="16"/>
  <c r="AV314" i="16"/>
  <c r="CB314" i="16"/>
  <c r="AW314" i="16"/>
  <c r="CC314" i="16"/>
  <c r="L314" i="16"/>
  <c r="O314" i="16"/>
  <c r="R314" i="16"/>
  <c r="AP306" i="16"/>
  <c r="AT306" i="16"/>
  <c r="AX306" i="16"/>
  <c r="BB306" i="16"/>
  <c r="BF306" i="16"/>
  <c r="BJ306" i="16"/>
  <c r="BN306" i="16"/>
  <c r="BR306" i="16"/>
  <c r="BV306" i="16"/>
  <c r="BZ306" i="16"/>
  <c r="CD306" i="16"/>
  <c r="CH306" i="16"/>
  <c r="CL306" i="16"/>
  <c r="CP306" i="16"/>
  <c r="CT306" i="16"/>
  <c r="CX306" i="16"/>
  <c r="AQ306" i="16"/>
  <c r="AU306" i="16"/>
  <c r="AY306" i="16"/>
  <c r="BC306" i="16"/>
  <c r="BG306" i="16"/>
  <c r="BK306" i="16"/>
  <c r="BO306" i="16"/>
  <c r="BS306" i="16"/>
  <c r="BW306" i="16"/>
  <c r="CA306" i="16"/>
  <c r="CE306" i="16"/>
  <c r="CI306" i="16"/>
  <c r="CM306" i="16"/>
  <c r="CQ306" i="16"/>
  <c r="CU306" i="16"/>
  <c r="AR306" i="16"/>
  <c r="AZ306" i="16"/>
  <c r="BH306" i="16"/>
  <c r="BP306" i="16"/>
  <c r="BX306" i="16"/>
  <c r="CF306" i="16"/>
  <c r="CN306" i="16"/>
  <c r="CV306" i="16"/>
  <c r="AS306" i="16"/>
  <c r="BA306" i="16"/>
  <c r="BI306" i="16"/>
  <c r="BQ306" i="16"/>
  <c r="BY306" i="16"/>
  <c r="CG306" i="16"/>
  <c r="CO306" i="16"/>
  <c r="CW306" i="16"/>
  <c r="AV306" i="16"/>
  <c r="BL306" i="16"/>
  <c r="CB306" i="16"/>
  <c r="CR306" i="16"/>
  <c r="AW306" i="16"/>
  <c r="BM306" i="16"/>
  <c r="CC306" i="16"/>
  <c r="CS306" i="16"/>
  <c r="AN306" i="16"/>
  <c r="BT306" i="16"/>
  <c r="AO306" i="16"/>
  <c r="BU306" i="16"/>
  <c r="L306" i="16"/>
  <c r="O306" i="16"/>
  <c r="R306" i="16"/>
  <c r="AP298" i="16"/>
  <c r="AT298" i="16"/>
  <c r="AX298" i="16"/>
  <c r="BB298" i="16"/>
  <c r="BF298" i="16"/>
  <c r="BJ298" i="16"/>
  <c r="BN298" i="16"/>
  <c r="BR298" i="16"/>
  <c r="BV298" i="16"/>
  <c r="BZ298" i="16"/>
  <c r="CD298" i="16"/>
  <c r="CH298" i="16"/>
  <c r="CL298" i="16"/>
  <c r="CP298" i="16"/>
  <c r="CT298" i="16"/>
  <c r="CX298" i="16"/>
  <c r="AQ298" i="16"/>
  <c r="AU298" i="16"/>
  <c r="AY298" i="16"/>
  <c r="BC298" i="16"/>
  <c r="BG298" i="16"/>
  <c r="BK298" i="16"/>
  <c r="BO298" i="16"/>
  <c r="BS298" i="16"/>
  <c r="BW298" i="16"/>
  <c r="CA298" i="16"/>
  <c r="CE298" i="16"/>
  <c r="CI298" i="16"/>
  <c r="CM298" i="16"/>
  <c r="CQ298" i="16"/>
  <c r="CU298" i="16"/>
  <c r="AR298" i="16"/>
  <c r="AZ298" i="16"/>
  <c r="BH298" i="16"/>
  <c r="BP298" i="16"/>
  <c r="BX298" i="16"/>
  <c r="CF298" i="16"/>
  <c r="CN298" i="16"/>
  <c r="CV298" i="16"/>
  <c r="AS298" i="16"/>
  <c r="BA298" i="16"/>
  <c r="BI298" i="16"/>
  <c r="BQ298" i="16"/>
  <c r="BY298" i="16"/>
  <c r="CG298" i="16"/>
  <c r="CO298" i="16"/>
  <c r="CW298" i="16"/>
  <c r="AN298" i="16"/>
  <c r="BD298" i="16"/>
  <c r="BT298" i="16"/>
  <c r="CJ298" i="16"/>
  <c r="AO298" i="16"/>
  <c r="BE298" i="16"/>
  <c r="BU298" i="16"/>
  <c r="CK298" i="16"/>
  <c r="BL298" i="16"/>
  <c r="CR298" i="16"/>
  <c r="BM298" i="16"/>
  <c r="CS298" i="16"/>
  <c r="L298" i="16"/>
  <c r="O298" i="16"/>
  <c r="R298" i="16"/>
  <c r="AP290" i="16"/>
  <c r="AT290" i="16"/>
  <c r="AX290" i="16"/>
  <c r="BB290" i="16"/>
  <c r="BF290" i="16"/>
  <c r="BJ290" i="16"/>
  <c r="BN290" i="16"/>
  <c r="BR290" i="16"/>
  <c r="BV290" i="16"/>
  <c r="BZ290" i="16"/>
  <c r="CD290" i="16"/>
  <c r="CH290" i="16"/>
  <c r="CL290" i="16"/>
  <c r="CP290" i="16"/>
  <c r="CT290" i="16"/>
  <c r="CX290" i="16"/>
  <c r="AQ290" i="16"/>
  <c r="AU290" i="16"/>
  <c r="AY290" i="16"/>
  <c r="BC290" i="16"/>
  <c r="BG290" i="16"/>
  <c r="BK290" i="16"/>
  <c r="BO290" i="16"/>
  <c r="BS290" i="16"/>
  <c r="BW290" i="16"/>
  <c r="CA290" i="16"/>
  <c r="CE290" i="16"/>
  <c r="CI290" i="16"/>
  <c r="CM290" i="16"/>
  <c r="CQ290" i="16"/>
  <c r="CU290" i="16"/>
  <c r="AR290" i="16"/>
  <c r="AZ290" i="16"/>
  <c r="BH290" i="16"/>
  <c r="BP290" i="16"/>
  <c r="BX290" i="16"/>
  <c r="CF290" i="16"/>
  <c r="CN290" i="16"/>
  <c r="CV290" i="16"/>
  <c r="AS290" i="16"/>
  <c r="BA290" i="16"/>
  <c r="BI290" i="16"/>
  <c r="BQ290" i="16"/>
  <c r="BY290" i="16"/>
  <c r="CG290" i="16"/>
  <c r="CO290" i="16"/>
  <c r="CW290" i="16"/>
  <c r="AV290" i="16"/>
  <c r="BL290" i="16"/>
  <c r="CB290" i="16"/>
  <c r="CR290" i="16"/>
  <c r="AW290" i="16"/>
  <c r="BM290" i="16"/>
  <c r="CC290" i="16"/>
  <c r="CS290" i="16"/>
  <c r="BD290" i="16"/>
  <c r="CJ290" i="16"/>
  <c r="BE290" i="16"/>
  <c r="CK290" i="16"/>
  <c r="L290" i="16"/>
  <c r="O290" i="16"/>
  <c r="R290" i="16"/>
  <c r="AP282" i="16"/>
  <c r="AT282" i="16"/>
  <c r="AX282" i="16"/>
  <c r="BB282" i="16"/>
  <c r="BF282" i="16"/>
  <c r="BJ282" i="16"/>
  <c r="BN282" i="16"/>
  <c r="BR282" i="16"/>
  <c r="BV282" i="16"/>
  <c r="BZ282" i="16"/>
  <c r="CD282" i="16"/>
  <c r="CH282" i="16"/>
  <c r="CL282" i="16"/>
  <c r="CP282" i="16"/>
  <c r="CT282" i="16"/>
  <c r="CX282" i="16"/>
  <c r="AQ282" i="16"/>
  <c r="AU282" i="16"/>
  <c r="AY282" i="16"/>
  <c r="BC282" i="16"/>
  <c r="BG282" i="16"/>
  <c r="BK282" i="16"/>
  <c r="BO282" i="16"/>
  <c r="BS282" i="16"/>
  <c r="BW282" i="16"/>
  <c r="CA282" i="16"/>
  <c r="CE282" i="16"/>
  <c r="CI282" i="16"/>
  <c r="CM282" i="16"/>
  <c r="CQ282" i="16"/>
  <c r="CU282" i="16"/>
  <c r="AR282" i="16"/>
  <c r="AZ282" i="16"/>
  <c r="BH282" i="16"/>
  <c r="BP282" i="16"/>
  <c r="BX282" i="16"/>
  <c r="CF282" i="16"/>
  <c r="CN282" i="16"/>
  <c r="CV282" i="16"/>
  <c r="AS282" i="16"/>
  <c r="BA282" i="16"/>
  <c r="BI282" i="16"/>
  <c r="BQ282" i="16"/>
  <c r="BY282" i="16"/>
  <c r="CG282" i="16"/>
  <c r="CO282" i="16"/>
  <c r="CW282" i="16"/>
  <c r="AN282" i="16"/>
  <c r="BD282" i="16"/>
  <c r="BT282" i="16"/>
  <c r="CJ282" i="16"/>
  <c r="AO282" i="16"/>
  <c r="BE282" i="16"/>
  <c r="BU282" i="16"/>
  <c r="CK282" i="16"/>
  <c r="AV282" i="16"/>
  <c r="CB282" i="16"/>
  <c r="AW282" i="16"/>
  <c r="CC282" i="16"/>
  <c r="L282" i="16"/>
  <c r="O282" i="16"/>
  <c r="R282" i="16"/>
  <c r="AP270" i="16"/>
  <c r="AT270" i="16"/>
  <c r="AX270" i="16"/>
  <c r="BB270" i="16"/>
  <c r="BF270" i="16"/>
  <c r="BJ270" i="16"/>
  <c r="BN270" i="16"/>
  <c r="BR270" i="16"/>
  <c r="BV270" i="16"/>
  <c r="BZ270" i="16"/>
  <c r="CD270" i="16"/>
  <c r="CH270" i="16"/>
  <c r="CL270" i="16"/>
  <c r="CP270" i="16"/>
  <c r="CT270" i="16"/>
  <c r="CX270" i="16"/>
  <c r="AQ270" i="16"/>
  <c r="AU270" i="16"/>
  <c r="AY270" i="16"/>
  <c r="BC270" i="16"/>
  <c r="BG270" i="16"/>
  <c r="BK270" i="16"/>
  <c r="BO270" i="16"/>
  <c r="BS270" i="16"/>
  <c r="BW270" i="16"/>
  <c r="CA270" i="16"/>
  <c r="CE270" i="16"/>
  <c r="CI270" i="16"/>
  <c r="CM270" i="16"/>
  <c r="CQ270" i="16"/>
  <c r="CU270" i="16"/>
  <c r="AN270" i="16"/>
  <c r="AV270" i="16"/>
  <c r="BD270" i="16"/>
  <c r="BL270" i="16"/>
  <c r="BT270" i="16"/>
  <c r="CB270" i="16"/>
  <c r="CJ270" i="16"/>
  <c r="CR270" i="16"/>
  <c r="AO270" i="16"/>
  <c r="AW270" i="16"/>
  <c r="BE270" i="16"/>
  <c r="BM270" i="16"/>
  <c r="BU270" i="16"/>
  <c r="CC270" i="16"/>
  <c r="CK270" i="16"/>
  <c r="CS270" i="16"/>
  <c r="AR270" i="16"/>
  <c r="BH270" i="16"/>
  <c r="BX270" i="16"/>
  <c r="CN270" i="16"/>
  <c r="AS270" i="16"/>
  <c r="BI270" i="16"/>
  <c r="BY270" i="16"/>
  <c r="CO270" i="16"/>
  <c r="BP270" i="16"/>
  <c r="CV270" i="16"/>
  <c r="BQ270" i="16"/>
  <c r="CW270" i="16"/>
  <c r="L270" i="16"/>
  <c r="O270" i="16"/>
  <c r="R270" i="16"/>
  <c r="AP262" i="16"/>
  <c r="AT262" i="16"/>
  <c r="AX262" i="16"/>
  <c r="BB262" i="16"/>
  <c r="BF262" i="16"/>
  <c r="BJ262" i="16"/>
  <c r="BN262" i="16"/>
  <c r="BR262" i="16"/>
  <c r="BV262" i="16"/>
  <c r="BZ262" i="16"/>
  <c r="CD262" i="16"/>
  <c r="CH262" i="16"/>
  <c r="CL262" i="16"/>
  <c r="CP262" i="16"/>
  <c r="CT262" i="16"/>
  <c r="CX262" i="16"/>
  <c r="AQ262" i="16"/>
  <c r="AU262" i="16"/>
  <c r="AY262" i="16"/>
  <c r="BC262" i="16"/>
  <c r="BG262" i="16"/>
  <c r="BK262" i="16"/>
  <c r="BO262" i="16"/>
  <c r="BS262" i="16"/>
  <c r="BW262" i="16"/>
  <c r="CA262" i="16"/>
  <c r="CE262" i="16"/>
  <c r="CI262" i="16"/>
  <c r="CM262" i="16"/>
  <c r="CQ262" i="16"/>
  <c r="CU262" i="16"/>
  <c r="AN262" i="16"/>
  <c r="AV262" i="16"/>
  <c r="BD262" i="16"/>
  <c r="BL262" i="16"/>
  <c r="BT262" i="16"/>
  <c r="CB262" i="16"/>
  <c r="CJ262" i="16"/>
  <c r="CR262" i="16"/>
  <c r="AO262" i="16"/>
  <c r="AW262" i="16"/>
  <c r="BE262" i="16"/>
  <c r="BM262" i="16"/>
  <c r="BU262" i="16"/>
  <c r="CC262" i="16"/>
  <c r="CK262" i="16"/>
  <c r="CS262" i="16"/>
  <c r="AZ262" i="16"/>
  <c r="BP262" i="16"/>
  <c r="CF262" i="16"/>
  <c r="CV262" i="16"/>
  <c r="BA262" i="16"/>
  <c r="BQ262" i="16"/>
  <c r="CG262" i="16"/>
  <c r="CW262" i="16"/>
  <c r="BH262" i="16"/>
  <c r="CN262" i="16"/>
  <c r="BI262" i="16"/>
  <c r="CO262" i="16"/>
  <c r="L262" i="16"/>
  <c r="O262" i="16"/>
  <c r="R262" i="16"/>
  <c r="AP250" i="16"/>
  <c r="AT250" i="16"/>
  <c r="AX250" i="16"/>
  <c r="BB250" i="16"/>
  <c r="BF250" i="16"/>
  <c r="BJ250" i="16"/>
  <c r="BN250" i="16"/>
  <c r="BR250" i="16"/>
  <c r="BV250" i="16"/>
  <c r="BZ250" i="16"/>
  <c r="CD250" i="16"/>
  <c r="CH250" i="16"/>
  <c r="CL250" i="16"/>
  <c r="CP250" i="16"/>
  <c r="CT250" i="16"/>
  <c r="CX250" i="16"/>
  <c r="AQ250" i="16"/>
  <c r="AU250" i="16"/>
  <c r="AY250" i="16"/>
  <c r="BC250" i="16"/>
  <c r="BG250" i="16"/>
  <c r="BK250" i="16"/>
  <c r="BO250" i="16"/>
  <c r="BS250" i="16"/>
  <c r="BW250" i="16"/>
  <c r="CA250" i="16"/>
  <c r="CE250" i="16"/>
  <c r="CI250" i="16"/>
  <c r="CM250" i="16"/>
  <c r="CQ250" i="16"/>
  <c r="CU250" i="16"/>
  <c r="AR250" i="16"/>
  <c r="AZ250" i="16"/>
  <c r="BH250" i="16"/>
  <c r="BP250" i="16"/>
  <c r="BX250" i="16"/>
  <c r="CF250" i="16"/>
  <c r="CN250" i="16"/>
  <c r="CV250" i="16"/>
  <c r="AS250" i="16"/>
  <c r="BA250" i="16"/>
  <c r="BI250" i="16"/>
  <c r="BQ250" i="16"/>
  <c r="BY250" i="16"/>
  <c r="CG250" i="16"/>
  <c r="CO250" i="16"/>
  <c r="CW250" i="16"/>
  <c r="AN250" i="16"/>
  <c r="BD250" i="16"/>
  <c r="BT250" i="16"/>
  <c r="CJ250" i="16"/>
  <c r="AO250" i="16"/>
  <c r="BE250" i="16"/>
  <c r="BU250" i="16"/>
  <c r="CK250" i="16"/>
  <c r="AV250" i="16"/>
  <c r="CB250" i="16"/>
  <c r="AW250" i="16"/>
  <c r="CC250" i="16"/>
  <c r="L250" i="16"/>
  <c r="O250" i="16"/>
  <c r="R250" i="16"/>
  <c r="AP246" i="16"/>
  <c r="AT246" i="16"/>
  <c r="AX246" i="16"/>
  <c r="BB246" i="16"/>
  <c r="BF246" i="16"/>
  <c r="BJ246" i="16"/>
  <c r="BN246" i="16"/>
  <c r="BR246" i="16"/>
  <c r="BV246" i="16"/>
  <c r="BZ246" i="16"/>
  <c r="CD246" i="16"/>
  <c r="CH246" i="16"/>
  <c r="CL246" i="16"/>
  <c r="CP246" i="16"/>
  <c r="CT246" i="16"/>
  <c r="CX246" i="16"/>
  <c r="AQ246" i="16"/>
  <c r="AU246" i="16"/>
  <c r="AY246" i="16"/>
  <c r="BC246" i="16"/>
  <c r="BG246" i="16"/>
  <c r="BK246" i="16"/>
  <c r="BO246" i="16"/>
  <c r="BS246" i="16"/>
  <c r="BW246" i="16"/>
  <c r="CA246" i="16"/>
  <c r="CE246" i="16"/>
  <c r="CI246" i="16"/>
  <c r="CM246" i="16"/>
  <c r="CQ246" i="16"/>
  <c r="CU246" i="16"/>
  <c r="AN246" i="16"/>
  <c r="AV246" i="16"/>
  <c r="BD246" i="16"/>
  <c r="BL246" i="16"/>
  <c r="BT246" i="16"/>
  <c r="CB246" i="16"/>
  <c r="CJ246" i="16"/>
  <c r="CR246" i="16"/>
  <c r="AO246" i="16"/>
  <c r="AW246" i="16"/>
  <c r="BE246" i="16"/>
  <c r="BM246" i="16"/>
  <c r="BU246" i="16"/>
  <c r="CC246" i="16"/>
  <c r="CK246" i="16"/>
  <c r="CS246" i="16"/>
  <c r="AZ246" i="16"/>
  <c r="BP246" i="16"/>
  <c r="CF246" i="16"/>
  <c r="CV246" i="16"/>
  <c r="BA246" i="16"/>
  <c r="BQ246" i="16"/>
  <c r="CG246" i="16"/>
  <c r="CW246" i="16"/>
  <c r="AR246" i="16"/>
  <c r="BX246" i="16"/>
  <c r="AS246" i="16"/>
  <c r="BY246" i="16"/>
  <c r="L246" i="16"/>
  <c r="O246" i="16"/>
  <c r="R246" i="16"/>
  <c r="BI246" i="16"/>
  <c r="AP238" i="16"/>
  <c r="AT238" i="16"/>
  <c r="AX238" i="16"/>
  <c r="BB238" i="16"/>
  <c r="BF238" i="16"/>
  <c r="BJ238" i="16"/>
  <c r="BN238" i="16"/>
  <c r="BR238" i="16"/>
  <c r="BV238" i="16"/>
  <c r="BZ238" i="16"/>
  <c r="CD238" i="16"/>
  <c r="CH238" i="16"/>
  <c r="CL238" i="16"/>
  <c r="CP238" i="16"/>
  <c r="CT238" i="16"/>
  <c r="CX238" i="16"/>
  <c r="AQ238" i="16"/>
  <c r="AU238" i="16"/>
  <c r="AY238" i="16"/>
  <c r="BC238" i="16"/>
  <c r="BG238" i="16"/>
  <c r="BK238" i="16"/>
  <c r="BO238" i="16"/>
  <c r="BS238" i="16"/>
  <c r="BW238" i="16"/>
  <c r="CA238" i="16"/>
  <c r="CE238" i="16"/>
  <c r="CI238" i="16"/>
  <c r="CM238" i="16"/>
  <c r="CQ238" i="16"/>
  <c r="CU238" i="16"/>
  <c r="AN238" i="16"/>
  <c r="AV238" i="16"/>
  <c r="BD238" i="16"/>
  <c r="BL238" i="16"/>
  <c r="BT238" i="16"/>
  <c r="CB238" i="16"/>
  <c r="CJ238" i="16"/>
  <c r="CR238" i="16"/>
  <c r="AO238" i="16"/>
  <c r="AW238" i="16"/>
  <c r="BE238" i="16"/>
  <c r="BM238" i="16"/>
  <c r="BU238" i="16"/>
  <c r="CC238" i="16"/>
  <c r="CK238" i="16"/>
  <c r="CS238" i="16"/>
  <c r="AR238" i="16"/>
  <c r="BH238" i="16"/>
  <c r="BX238" i="16"/>
  <c r="CN238" i="16"/>
  <c r="AS238" i="16"/>
  <c r="BI238" i="16"/>
  <c r="BY238" i="16"/>
  <c r="CO238" i="16"/>
  <c r="BP238" i="16"/>
  <c r="CV238" i="16"/>
  <c r="BQ238" i="16"/>
  <c r="CW238" i="16"/>
  <c r="L238" i="16"/>
  <c r="O238" i="16"/>
  <c r="R238" i="16"/>
  <c r="CF238" i="16"/>
  <c r="BA238" i="16"/>
  <c r="AP230" i="16"/>
  <c r="AT230" i="16"/>
  <c r="AX230" i="16"/>
  <c r="BB230" i="16"/>
  <c r="BF230" i="16"/>
  <c r="BJ230" i="16"/>
  <c r="BN230" i="16"/>
  <c r="BR230" i="16"/>
  <c r="BV230" i="16"/>
  <c r="BZ230" i="16"/>
  <c r="CD230" i="16"/>
  <c r="CH230" i="16"/>
  <c r="CL230" i="16"/>
  <c r="CP230" i="16"/>
  <c r="CT230" i="16"/>
  <c r="CX230" i="16"/>
  <c r="AQ230" i="16"/>
  <c r="AU230" i="16"/>
  <c r="AY230" i="16"/>
  <c r="BC230" i="16"/>
  <c r="BG230" i="16"/>
  <c r="BK230" i="16"/>
  <c r="BO230" i="16"/>
  <c r="BS230" i="16"/>
  <c r="BW230" i="16"/>
  <c r="CA230" i="16"/>
  <c r="CE230" i="16"/>
  <c r="CI230" i="16"/>
  <c r="CM230" i="16"/>
  <c r="CQ230" i="16"/>
  <c r="CU230" i="16"/>
  <c r="AN230" i="16"/>
  <c r="AV230" i="16"/>
  <c r="BD230" i="16"/>
  <c r="BL230" i="16"/>
  <c r="BT230" i="16"/>
  <c r="CB230" i="16"/>
  <c r="CJ230" i="16"/>
  <c r="CR230" i="16"/>
  <c r="AO230" i="16"/>
  <c r="AW230" i="16"/>
  <c r="BE230" i="16"/>
  <c r="BM230" i="16"/>
  <c r="BU230" i="16"/>
  <c r="CC230" i="16"/>
  <c r="CK230" i="16"/>
  <c r="CS230" i="16"/>
  <c r="AZ230" i="16"/>
  <c r="BP230" i="16"/>
  <c r="CF230" i="16"/>
  <c r="CV230" i="16"/>
  <c r="BA230" i="16"/>
  <c r="BQ230" i="16"/>
  <c r="CG230" i="16"/>
  <c r="CW230" i="16"/>
  <c r="BH230" i="16"/>
  <c r="CN230" i="16"/>
  <c r="BI230" i="16"/>
  <c r="CO230" i="16"/>
  <c r="L230" i="16"/>
  <c r="O230" i="16"/>
  <c r="R230" i="16"/>
  <c r="BX230" i="16"/>
  <c r="AS230" i="16"/>
  <c r="AP222" i="16"/>
  <c r="AT222" i="16"/>
  <c r="AX222" i="16"/>
  <c r="BB222" i="16"/>
  <c r="BF222" i="16"/>
  <c r="BJ222" i="16"/>
  <c r="BN222" i="16"/>
  <c r="BR222" i="16"/>
  <c r="BV222" i="16"/>
  <c r="BZ222" i="16"/>
  <c r="CD222" i="16"/>
  <c r="CH222" i="16"/>
  <c r="CL222" i="16"/>
  <c r="CP222" i="16"/>
  <c r="CT222" i="16"/>
  <c r="CX222" i="16"/>
  <c r="AQ222" i="16"/>
  <c r="AU222" i="16"/>
  <c r="AY222" i="16"/>
  <c r="BC222" i="16"/>
  <c r="BG222" i="16"/>
  <c r="BK222" i="16"/>
  <c r="BO222" i="16"/>
  <c r="BS222" i="16"/>
  <c r="BW222" i="16"/>
  <c r="CA222" i="16"/>
  <c r="CE222" i="16"/>
  <c r="CI222" i="16"/>
  <c r="CM222" i="16"/>
  <c r="CQ222" i="16"/>
  <c r="CU222" i="16"/>
  <c r="AN222" i="16"/>
  <c r="AV222" i="16"/>
  <c r="BD222" i="16"/>
  <c r="BL222" i="16"/>
  <c r="BT222" i="16"/>
  <c r="CB222" i="16"/>
  <c r="CJ222" i="16"/>
  <c r="CR222" i="16"/>
  <c r="AO222" i="16"/>
  <c r="AW222" i="16"/>
  <c r="BE222" i="16"/>
  <c r="BM222" i="16"/>
  <c r="BU222" i="16"/>
  <c r="CC222" i="16"/>
  <c r="CK222" i="16"/>
  <c r="CS222" i="16"/>
  <c r="AR222" i="16"/>
  <c r="BH222" i="16"/>
  <c r="BX222" i="16"/>
  <c r="CN222" i="16"/>
  <c r="AS222" i="16"/>
  <c r="BI222" i="16"/>
  <c r="BY222" i="16"/>
  <c r="CO222" i="16"/>
  <c r="AZ222" i="16"/>
  <c r="CF222" i="16"/>
  <c r="BA222" i="16"/>
  <c r="CG222" i="16"/>
  <c r="L222" i="16"/>
  <c r="O222" i="16"/>
  <c r="R222" i="16"/>
  <c r="BP222" i="16"/>
  <c r="CW222" i="16"/>
  <c r="AP214" i="16"/>
  <c r="AT214" i="16"/>
  <c r="AX214" i="16"/>
  <c r="BB214" i="16"/>
  <c r="BF214" i="16"/>
  <c r="BJ214" i="16"/>
  <c r="BN214" i="16"/>
  <c r="BR214" i="16"/>
  <c r="BV214" i="16"/>
  <c r="BZ214" i="16"/>
  <c r="CD214" i="16"/>
  <c r="CH214" i="16"/>
  <c r="CL214" i="16"/>
  <c r="CP214" i="16"/>
  <c r="CT214" i="16"/>
  <c r="CX214" i="16"/>
  <c r="AQ214" i="16"/>
  <c r="AU214" i="16"/>
  <c r="AY214" i="16"/>
  <c r="BC214" i="16"/>
  <c r="BG214" i="16"/>
  <c r="BK214" i="16"/>
  <c r="BO214" i="16"/>
  <c r="BS214" i="16"/>
  <c r="BW214" i="16"/>
  <c r="CA214" i="16"/>
  <c r="CE214" i="16"/>
  <c r="CI214" i="16"/>
  <c r="CM214" i="16"/>
  <c r="CQ214" i="16"/>
  <c r="CU214" i="16"/>
  <c r="AN214" i="16"/>
  <c r="AV214" i="16"/>
  <c r="BD214" i="16"/>
  <c r="BL214" i="16"/>
  <c r="BT214" i="16"/>
  <c r="CB214" i="16"/>
  <c r="CJ214" i="16"/>
  <c r="CR214" i="16"/>
  <c r="AO214" i="16"/>
  <c r="AW214" i="16"/>
  <c r="BE214" i="16"/>
  <c r="BM214" i="16"/>
  <c r="BU214" i="16"/>
  <c r="CC214" i="16"/>
  <c r="CK214" i="16"/>
  <c r="CS214" i="16"/>
  <c r="AZ214" i="16"/>
  <c r="BP214" i="16"/>
  <c r="CF214" i="16"/>
  <c r="CV214" i="16"/>
  <c r="BA214" i="16"/>
  <c r="BQ214" i="16"/>
  <c r="CG214" i="16"/>
  <c r="CW214" i="16"/>
  <c r="AR214" i="16"/>
  <c r="BX214" i="16"/>
  <c r="AS214" i="16"/>
  <c r="BY214" i="16"/>
  <c r="L214" i="16"/>
  <c r="O214" i="16"/>
  <c r="R214" i="16"/>
  <c r="BH214" i="16"/>
  <c r="CO214" i="16"/>
  <c r="AP206" i="16"/>
  <c r="AT206" i="16"/>
  <c r="AX206" i="16"/>
  <c r="BB206" i="16"/>
  <c r="BF206" i="16"/>
  <c r="BJ206" i="16"/>
  <c r="BN206" i="16"/>
  <c r="BR206" i="16"/>
  <c r="BV206" i="16"/>
  <c r="BZ206" i="16"/>
  <c r="CD206" i="16"/>
  <c r="CH206" i="16"/>
  <c r="CL206" i="16"/>
  <c r="CP206" i="16"/>
  <c r="CT206" i="16"/>
  <c r="CX206" i="16"/>
  <c r="AQ206" i="16"/>
  <c r="AU206" i="16"/>
  <c r="AY206" i="16"/>
  <c r="BC206" i="16"/>
  <c r="BG206" i="16"/>
  <c r="BK206" i="16"/>
  <c r="BO206" i="16"/>
  <c r="BS206" i="16"/>
  <c r="BW206" i="16"/>
  <c r="CA206" i="16"/>
  <c r="CE206" i="16"/>
  <c r="CI206" i="16"/>
  <c r="CM206" i="16"/>
  <c r="CQ206" i="16"/>
  <c r="CU206" i="16"/>
  <c r="AN206" i="16"/>
  <c r="AV206" i="16"/>
  <c r="BD206" i="16"/>
  <c r="BL206" i="16"/>
  <c r="BT206" i="16"/>
  <c r="CB206" i="16"/>
  <c r="CJ206" i="16"/>
  <c r="CR206" i="16"/>
  <c r="AO206" i="16"/>
  <c r="AW206" i="16"/>
  <c r="BE206" i="16"/>
  <c r="BM206" i="16"/>
  <c r="BU206" i="16"/>
  <c r="CC206" i="16"/>
  <c r="CK206" i="16"/>
  <c r="CS206" i="16"/>
  <c r="AR206" i="16"/>
  <c r="BH206" i="16"/>
  <c r="BX206" i="16"/>
  <c r="CN206" i="16"/>
  <c r="AS206" i="16"/>
  <c r="BI206" i="16"/>
  <c r="BY206" i="16"/>
  <c r="CO206" i="16"/>
  <c r="BP206" i="16"/>
  <c r="CV206" i="16"/>
  <c r="BQ206" i="16"/>
  <c r="CW206" i="16"/>
  <c r="L206" i="16"/>
  <c r="O206" i="16"/>
  <c r="R206" i="16"/>
  <c r="AZ206" i="16"/>
  <c r="CG206" i="16"/>
  <c r="AQ194" i="16"/>
  <c r="AU194" i="16"/>
  <c r="AY194" i="16"/>
  <c r="BC194" i="16"/>
  <c r="BG194" i="16"/>
  <c r="BK194" i="16"/>
  <c r="BO194" i="16"/>
  <c r="BS194" i="16"/>
  <c r="BW194" i="16"/>
  <c r="CA194" i="16"/>
  <c r="CE194" i="16"/>
  <c r="CI194" i="16"/>
  <c r="CM194" i="16"/>
  <c r="CQ194" i="16"/>
  <c r="CU194" i="16"/>
  <c r="AN194" i="16"/>
  <c r="AR194" i="16"/>
  <c r="AV194" i="16"/>
  <c r="AZ194" i="16"/>
  <c r="BD194" i="16"/>
  <c r="BH194" i="16"/>
  <c r="BL194" i="16"/>
  <c r="BP194" i="16"/>
  <c r="BT194" i="16"/>
  <c r="BX194" i="16"/>
  <c r="CB194" i="16"/>
  <c r="CF194" i="16"/>
  <c r="CJ194" i="16"/>
  <c r="CN194" i="16"/>
  <c r="CR194" i="16"/>
  <c r="CV194" i="16"/>
  <c r="AO194" i="16"/>
  <c r="AW194" i="16"/>
  <c r="BE194" i="16"/>
  <c r="BM194" i="16"/>
  <c r="BU194" i="16"/>
  <c r="CC194" i="16"/>
  <c r="CK194" i="16"/>
  <c r="CS194" i="16"/>
  <c r="AP194" i="16"/>
  <c r="AX194" i="16"/>
  <c r="BF194" i="16"/>
  <c r="BN194" i="16"/>
  <c r="BV194" i="16"/>
  <c r="CD194" i="16"/>
  <c r="CL194" i="16"/>
  <c r="CT194" i="16"/>
  <c r="BA194" i="16"/>
  <c r="BQ194" i="16"/>
  <c r="CG194" i="16"/>
  <c r="CW194" i="16"/>
  <c r="BB194" i="16"/>
  <c r="BR194" i="16"/>
  <c r="CH194" i="16"/>
  <c r="CX194" i="16"/>
  <c r="BI194" i="16"/>
  <c r="CO194" i="16"/>
  <c r="BJ194" i="16"/>
  <c r="CP194" i="16"/>
  <c r="AS194" i="16"/>
  <c r="AT194" i="16"/>
  <c r="L194" i="16"/>
  <c r="O194" i="16"/>
  <c r="R194" i="16"/>
  <c r="BZ194" i="16"/>
  <c r="AQ186" i="16"/>
  <c r="AU186" i="16"/>
  <c r="AY186" i="16"/>
  <c r="BC186" i="16"/>
  <c r="BG186" i="16"/>
  <c r="BK186" i="16"/>
  <c r="BO186" i="16"/>
  <c r="BS186" i="16"/>
  <c r="BW186" i="16"/>
  <c r="CA186" i="16"/>
  <c r="CE186" i="16"/>
  <c r="CI186" i="16"/>
  <c r="CM186" i="16"/>
  <c r="CQ186" i="16"/>
  <c r="CU186" i="16"/>
  <c r="AN186" i="16"/>
  <c r="AR186" i="16"/>
  <c r="AV186" i="16"/>
  <c r="AZ186" i="16"/>
  <c r="BD186" i="16"/>
  <c r="BH186" i="16"/>
  <c r="BL186" i="16"/>
  <c r="BP186" i="16"/>
  <c r="BT186" i="16"/>
  <c r="BX186" i="16"/>
  <c r="CB186" i="16"/>
  <c r="CF186" i="16"/>
  <c r="CJ186" i="16"/>
  <c r="CN186" i="16"/>
  <c r="CR186" i="16"/>
  <c r="CV186" i="16"/>
  <c r="AO186" i="16"/>
  <c r="AW186" i="16"/>
  <c r="BE186" i="16"/>
  <c r="BM186" i="16"/>
  <c r="BU186" i="16"/>
  <c r="CC186" i="16"/>
  <c r="CK186" i="16"/>
  <c r="CS186" i="16"/>
  <c r="AP186" i="16"/>
  <c r="AX186" i="16"/>
  <c r="BF186" i="16"/>
  <c r="BN186" i="16"/>
  <c r="BV186" i="16"/>
  <c r="CD186" i="16"/>
  <c r="CL186" i="16"/>
  <c r="CT186" i="16"/>
  <c r="AS186" i="16"/>
  <c r="BI186" i="16"/>
  <c r="BY186" i="16"/>
  <c r="CO186" i="16"/>
  <c r="AT186" i="16"/>
  <c r="BJ186" i="16"/>
  <c r="BZ186" i="16"/>
  <c r="CP186" i="16"/>
  <c r="BA186" i="16"/>
  <c r="CG186" i="16"/>
  <c r="BB186" i="16"/>
  <c r="CH186" i="16"/>
  <c r="CW186" i="16"/>
  <c r="CX186" i="16"/>
  <c r="L186" i="16"/>
  <c r="O186" i="16"/>
  <c r="R186" i="16"/>
  <c r="BR186" i="16"/>
  <c r="AQ174" i="16"/>
  <c r="AU174" i="16"/>
  <c r="AY174" i="16"/>
  <c r="BC174" i="16"/>
  <c r="BG174" i="16"/>
  <c r="BK174" i="16"/>
  <c r="BO174" i="16"/>
  <c r="BS174" i="16"/>
  <c r="BW174" i="16"/>
  <c r="CA174" i="16"/>
  <c r="CE174" i="16"/>
  <c r="CI174" i="16"/>
  <c r="CM174" i="16"/>
  <c r="CQ174" i="16"/>
  <c r="CU174" i="16"/>
  <c r="AN174" i="16"/>
  <c r="AR174" i="16"/>
  <c r="AV174" i="16"/>
  <c r="AZ174" i="16"/>
  <c r="BD174" i="16"/>
  <c r="BH174" i="16"/>
  <c r="BL174" i="16"/>
  <c r="BP174" i="16"/>
  <c r="BT174" i="16"/>
  <c r="BX174" i="16"/>
  <c r="CB174" i="16"/>
  <c r="CF174" i="16"/>
  <c r="CJ174" i="16"/>
  <c r="CN174" i="16"/>
  <c r="CR174" i="16"/>
  <c r="CV174" i="16"/>
  <c r="AS174" i="16"/>
  <c r="BA174" i="16"/>
  <c r="BI174" i="16"/>
  <c r="BQ174" i="16"/>
  <c r="BY174" i="16"/>
  <c r="CG174" i="16"/>
  <c r="CO174" i="16"/>
  <c r="CW174" i="16"/>
  <c r="AT174" i="16"/>
  <c r="BB174" i="16"/>
  <c r="BJ174" i="16"/>
  <c r="BR174" i="16"/>
  <c r="BZ174" i="16"/>
  <c r="CH174" i="16"/>
  <c r="CP174" i="16"/>
  <c r="CX174" i="16"/>
  <c r="AW174" i="16"/>
  <c r="BM174" i="16"/>
  <c r="CC174" i="16"/>
  <c r="CS174" i="16"/>
  <c r="AX174" i="16"/>
  <c r="BN174" i="16"/>
  <c r="CD174" i="16"/>
  <c r="CT174" i="16"/>
  <c r="AO174" i="16"/>
  <c r="BU174" i="16"/>
  <c r="AP174" i="16"/>
  <c r="BV174" i="16"/>
  <c r="CK174" i="16"/>
  <c r="CL174" i="16"/>
  <c r="L174" i="16"/>
  <c r="O174" i="16"/>
  <c r="R174" i="16"/>
  <c r="BF174" i="16"/>
  <c r="AQ166" i="16"/>
  <c r="AU166" i="16"/>
  <c r="AY166" i="16"/>
  <c r="BC166" i="16"/>
  <c r="BG166" i="16"/>
  <c r="BK166" i="16"/>
  <c r="BO166" i="16"/>
  <c r="BS166" i="16"/>
  <c r="BW166" i="16"/>
  <c r="CA166" i="16"/>
  <c r="CE166" i="16"/>
  <c r="CI166" i="16"/>
  <c r="CM166" i="16"/>
  <c r="CQ166" i="16"/>
  <c r="CU166" i="16"/>
  <c r="AN166" i="16"/>
  <c r="AR166" i="16"/>
  <c r="AV166" i="16"/>
  <c r="AZ166" i="16"/>
  <c r="BD166" i="16"/>
  <c r="BH166" i="16"/>
  <c r="BL166" i="16"/>
  <c r="BP166" i="16"/>
  <c r="BT166" i="16"/>
  <c r="BX166" i="16"/>
  <c r="CB166" i="16"/>
  <c r="CF166" i="16"/>
  <c r="CJ166" i="16"/>
  <c r="CN166" i="16"/>
  <c r="CR166" i="16"/>
  <c r="CV166" i="16"/>
  <c r="AS166" i="16"/>
  <c r="BA166" i="16"/>
  <c r="BI166" i="16"/>
  <c r="BQ166" i="16"/>
  <c r="BY166" i="16"/>
  <c r="CG166" i="16"/>
  <c r="CO166" i="16"/>
  <c r="CW166" i="16"/>
  <c r="AT166" i="16"/>
  <c r="BB166" i="16"/>
  <c r="BJ166" i="16"/>
  <c r="BR166" i="16"/>
  <c r="BZ166" i="16"/>
  <c r="CH166" i="16"/>
  <c r="CP166" i="16"/>
  <c r="CX166" i="16"/>
  <c r="AO166" i="16"/>
  <c r="BE166" i="16"/>
  <c r="BU166" i="16"/>
  <c r="CK166" i="16"/>
  <c r="AP166" i="16"/>
  <c r="BF166" i="16"/>
  <c r="BV166" i="16"/>
  <c r="CL166" i="16"/>
  <c r="BM166" i="16"/>
  <c r="CS166" i="16"/>
  <c r="BN166" i="16"/>
  <c r="CT166" i="16"/>
  <c r="CC166" i="16"/>
  <c r="CD166" i="16"/>
  <c r="L166" i="16"/>
  <c r="O166" i="16"/>
  <c r="R166" i="16"/>
  <c r="AX166" i="16"/>
  <c r="AO158" i="16"/>
  <c r="AS158" i="16"/>
  <c r="AW158" i="16"/>
  <c r="BA158" i="16"/>
  <c r="BE158" i="16"/>
  <c r="BI158" i="16"/>
  <c r="BM158" i="16"/>
  <c r="BQ158" i="16"/>
  <c r="BU158" i="16"/>
  <c r="BY158" i="16"/>
  <c r="CC158" i="16"/>
  <c r="CG158" i="16"/>
  <c r="CK158" i="16"/>
  <c r="CO158" i="16"/>
  <c r="CS158" i="16"/>
  <c r="CW158" i="16"/>
  <c r="AP158" i="16"/>
  <c r="AT158" i="16"/>
  <c r="AX158" i="16"/>
  <c r="BB158" i="16"/>
  <c r="BF158" i="16"/>
  <c r="BJ158" i="16"/>
  <c r="BN158" i="16"/>
  <c r="BR158" i="16"/>
  <c r="BV158" i="16"/>
  <c r="BZ158" i="16"/>
  <c r="CD158" i="16"/>
  <c r="CH158" i="16"/>
  <c r="CL158" i="16"/>
  <c r="CP158" i="16"/>
  <c r="CT158" i="16"/>
  <c r="CX158" i="16"/>
  <c r="AQ158" i="16"/>
  <c r="AY158" i="16"/>
  <c r="BG158" i="16"/>
  <c r="BO158" i="16"/>
  <c r="BW158" i="16"/>
  <c r="CE158" i="16"/>
  <c r="CM158" i="16"/>
  <c r="CU158" i="16"/>
  <c r="AR158" i="16"/>
  <c r="AZ158" i="16"/>
  <c r="BH158" i="16"/>
  <c r="BP158" i="16"/>
  <c r="BX158" i="16"/>
  <c r="CF158" i="16"/>
  <c r="CN158" i="16"/>
  <c r="CV158" i="16"/>
  <c r="BC158" i="16"/>
  <c r="BS158" i="16"/>
  <c r="CI158" i="16"/>
  <c r="AN158" i="16"/>
  <c r="BD158" i="16"/>
  <c r="BT158" i="16"/>
  <c r="CJ158" i="16"/>
  <c r="AU158" i="16"/>
  <c r="CA158" i="16"/>
  <c r="AV158" i="16"/>
  <c r="CB158" i="16"/>
  <c r="CQ158" i="16"/>
  <c r="CR158" i="16"/>
  <c r="BK158" i="16"/>
  <c r="BL158" i="16"/>
  <c r="L158" i="16"/>
  <c r="O158" i="16"/>
  <c r="R158" i="16"/>
  <c r="AO150" i="16"/>
  <c r="AS150" i="16"/>
  <c r="AW150" i="16"/>
  <c r="BA150" i="16"/>
  <c r="BE150" i="16"/>
  <c r="BI150" i="16"/>
  <c r="BM150" i="16"/>
  <c r="BQ150" i="16"/>
  <c r="BU150" i="16"/>
  <c r="BY150" i="16"/>
  <c r="CC150" i="16"/>
  <c r="CG150" i="16"/>
  <c r="CK150" i="16"/>
  <c r="CO150" i="16"/>
  <c r="CS150" i="16"/>
  <c r="CW150" i="16"/>
  <c r="AP150" i="16"/>
  <c r="AT150" i="16"/>
  <c r="AX150" i="16"/>
  <c r="BB150" i="16"/>
  <c r="BF150" i="16"/>
  <c r="BJ150" i="16"/>
  <c r="BN150" i="16"/>
  <c r="BR150" i="16"/>
  <c r="BV150" i="16"/>
  <c r="BZ150" i="16"/>
  <c r="CD150" i="16"/>
  <c r="CH150" i="16"/>
  <c r="CL150" i="16"/>
  <c r="CP150" i="16"/>
  <c r="CT150" i="16"/>
  <c r="CX150" i="16"/>
  <c r="AQ150" i="16"/>
  <c r="AY150" i="16"/>
  <c r="BG150" i="16"/>
  <c r="BO150" i="16"/>
  <c r="BW150" i="16"/>
  <c r="CE150" i="16"/>
  <c r="CM150" i="16"/>
  <c r="CU150" i="16"/>
  <c r="AR150" i="16"/>
  <c r="AZ150" i="16"/>
  <c r="BH150" i="16"/>
  <c r="BP150" i="16"/>
  <c r="BX150" i="16"/>
  <c r="CF150" i="16"/>
  <c r="CN150" i="16"/>
  <c r="CV150" i="16"/>
  <c r="AU150" i="16"/>
  <c r="BK150" i="16"/>
  <c r="CA150" i="16"/>
  <c r="CQ150" i="16"/>
  <c r="AV150" i="16"/>
  <c r="BL150" i="16"/>
  <c r="CB150" i="16"/>
  <c r="CR150" i="16"/>
  <c r="BS150" i="16"/>
  <c r="AN150" i="16"/>
  <c r="BT150" i="16"/>
  <c r="CI150" i="16"/>
  <c r="CJ150" i="16"/>
  <c r="BC150" i="16"/>
  <c r="BD150" i="16"/>
  <c r="L150" i="16"/>
  <c r="O150" i="16"/>
  <c r="R150" i="16"/>
  <c r="AO142" i="16"/>
  <c r="AS142" i="16"/>
  <c r="AW142" i="16"/>
  <c r="BA142" i="16"/>
  <c r="BE142" i="16"/>
  <c r="BI142" i="16"/>
  <c r="BM142" i="16"/>
  <c r="BQ142" i="16"/>
  <c r="BU142" i="16"/>
  <c r="BY142" i="16"/>
  <c r="CC142" i="16"/>
  <c r="CG142" i="16"/>
  <c r="CK142" i="16"/>
  <c r="CO142" i="16"/>
  <c r="CS142" i="16"/>
  <c r="CW142" i="16"/>
  <c r="AP142" i="16"/>
  <c r="AT142" i="16"/>
  <c r="AX142" i="16"/>
  <c r="BB142" i="16"/>
  <c r="BF142" i="16"/>
  <c r="BJ142" i="16"/>
  <c r="BN142" i="16"/>
  <c r="BR142" i="16"/>
  <c r="BV142" i="16"/>
  <c r="BZ142" i="16"/>
  <c r="CD142" i="16"/>
  <c r="CH142" i="16"/>
  <c r="CL142" i="16"/>
  <c r="CP142" i="16"/>
  <c r="CT142" i="16"/>
  <c r="CX142" i="16"/>
  <c r="AQ142" i="16"/>
  <c r="AY142" i="16"/>
  <c r="BG142" i="16"/>
  <c r="BO142" i="16"/>
  <c r="BW142" i="16"/>
  <c r="CE142" i="16"/>
  <c r="CM142" i="16"/>
  <c r="CU142" i="16"/>
  <c r="AR142" i="16"/>
  <c r="AZ142" i="16"/>
  <c r="BH142" i="16"/>
  <c r="BP142" i="16"/>
  <c r="BX142" i="16"/>
  <c r="CF142" i="16"/>
  <c r="CN142" i="16"/>
  <c r="CV142" i="16"/>
  <c r="BC142" i="16"/>
  <c r="BS142" i="16"/>
  <c r="CI142" i="16"/>
  <c r="AN142" i="16"/>
  <c r="BD142" i="16"/>
  <c r="BT142" i="16"/>
  <c r="CJ142" i="16"/>
  <c r="BK142" i="16"/>
  <c r="CQ142" i="16"/>
  <c r="BL142" i="16"/>
  <c r="CR142" i="16"/>
  <c r="CA142" i="16"/>
  <c r="CB142" i="16"/>
  <c r="AU142" i="16"/>
  <c r="AV142" i="16"/>
  <c r="L142" i="16"/>
  <c r="O142" i="16"/>
  <c r="R142" i="16"/>
  <c r="AO134" i="16"/>
  <c r="AS134" i="16"/>
  <c r="AW134" i="16"/>
  <c r="BA134" i="16"/>
  <c r="BE134" i="16"/>
  <c r="BI134" i="16"/>
  <c r="BM134" i="16"/>
  <c r="BQ134" i="16"/>
  <c r="BU134" i="16"/>
  <c r="BY134" i="16"/>
  <c r="CC134" i="16"/>
  <c r="CG134" i="16"/>
  <c r="CK134" i="16"/>
  <c r="CO134" i="16"/>
  <c r="CS134" i="16"/>
  <c r="CW134" i="16"/>
  <c r="AP134" i="16"/>
  <c r="AT134" i="16"/>
  <c r="AX134" i="16"/>
  <c r="BB134" i="16"/>
  <c r="BF134" i="16"/>
  <c r="BJ134" i="16"/>
  <c r="BN134" i="16"/>
  <c r="BR134" i="16"/>
  <c r="BV134" i="16"/>
  <c r="BZ134" i="16"/>
  <c r="CD134" i="16"/>
  <c r="CH134" i="16"/>
  <c r="CL134" i="16"/>
  <c r="CP134" i="16"/>
  <c r="CT134" i="16"/>
  <c r="CX134" i="16"/>
  <c r="AQ134" i="16"/>
  <c r="AY134" i="16"/>
  <c r="BG134" i="16"/>
  <c r="BO134" i="16"/>
  <c r="BW134" i="16"/>
  <c r="CE134" i="16"/>
  <c r="CM134" i="16"/>
  <c r="CU134" i="16"/>
  <c r="AR134" i="16"/>
  <c r="AZ134" i="16"/>
  <c r="BH134" i="16"/>
  <c r="BP134" i="16"/>
  <c r="BX134" i="16"/>
  <c r="CF134" i="16"/>
  <c r="CN134" i="16"/>
  <c r="CV134" i="16"/>
  <c r="AU134" i="16"/>
  <c r="BK134" i="16"/>
  <c r="CA134" i="16"/>
  <c r="CQ134" i="16"/>
  <c r="AV134" i="16"/>
  <c r="BL134" i="16"/>
  <c r="CB134" i="16"/>
  <c r="CR134" i="16"/>
  <c r="BC134" i="16"/>
  <c r="CI134" i="16"/>
  <c r="BD134" i="16"/>
  <c r="CJ134" i="16"/>
  <c r="BS134" i="16"/>
  <c r="BT134" i="16"/>
  <c r="AN134" i="16"/>
  <c r="L134" i="16"/>
  <c r="O134" i="16"/>
  <c r="R134" i="16"/>
  <c r="AO126" i="16"/>
  <c r="AS126" i="16"/>
  <c r="AW126" i="16"/>
  <c r="BA126" i="16"/>
  <c r="BE126" i="16"/>
  <c r="BI126" i="16"/>
  <c r="BM126" i="16"/>
  <c r="BQ126" i="16"/>
  <c r="BU126" i="16"/>
  <c r="BY126" i="16"/>
  <c r="CC126" i="16"/>
  <c r="CG126" i="16"/>
  <c r="CK126" i="16"/>
  <c r="CO126" i="16"/>
  <c r="CS126" i="16"/>
  <c r="CW126" i="16"/>
  <c r="AP126" i="16"/>
  <c r="AT126" i="16"/>
  <c r="AX126" i="16"/>
  <c r="BB126" i="16"/>
  <c r="BF126" i="16"/>
  <c r="BJ126" i="16"/>
  <c r="BN126" i="16"/>
  <c r="BR126" i="16"/>
  <c r="BV126" i="16"/>
  <c r="BZ126" i="16"/>
  <c r="CD126" i="16"/>
  <c r="CH126" i="16"/>
  <c r="CL126" i="16"/>
  <c r="CP126" i="16"/>
  <c r="CT126" i="16"/>
  <c r="CX126" i="16"/>
  <c r="AQ126" i="16"/>
  <c r="AY126" i="16"/>
  <c r="BG126" i="16"/>
  <c r="BO126" i="16"/>
  <c r="BW126" i="16"/>
  <c r="CE126" i="16"/>
  <c r="CM126" i="16"/>
  <c r="CU126" i="16"/>
  <c r="AR126" i="16"/>
  <c r="AZ126" i="16"/>
  <c r="BH126" i="16"/>
  <c r="BP126" i="16"/>
  <c r="BX126" i="16"/>
  <c r="CF126" i="16"/>
  <c r="CN126" i="16"/>
  <c r="CV126" i="16"/>
  <c r="BC126" i="16"/>
  <c r="BS126" i="16"/>
  <c r="CI126" i="16"/>
  <c r="AN126" i="16"/>
  <c r="BD126" i="16"/>
  <c r="BT126" i="16"/>
  <c r="CJ126" i="16"/>
  <c r="AU126" i="16"/>
  <c r="CA126" i="16"/>
  <c r="AV126" i="16"/>
  <c r="CB126" i="16"/>
  <c r="BK126" i="16"/>
  <c r="BL126" i="16"/>
  <c r="L126" i="16"/>
  <c r="O126" i="16"/>
  <c r="R126" i="16"/>
  <c r="CR126" i="16"/>
  <c r="AO118" i="16"/>
  <c r="AS118" i="16"/>
  <c r="AW118" i="16"/>
  <c r="BA118" i="16"/>
  <c r="BE118" i="16"/>
  <c r="BI118" i="16"/>
  <c r="BM118" i="16"/>
  <c r="BQ118" i="16"/>
  <c r="BU118" i="16"/>
  <c r="BY118" i="16"/>
  <c r="CC118" i="16"/>
  <c r="CG118" i="16"/>
  <c r="CK118" i="16"/>
  <c r="CO118" i="16"/>
  <c r="CS118" i="16"/>
  <c r="CW118" i="16"/>
  <c r="AP118" i="16"/>
  <c r="AT118" i="16"/>
  <c r="AX118" i="16"/>
  <c r="BB118" i="16"/>
  <c r="BF118" i="16"/>
  <c r="BJ118" i="16"/>
  <c r="BN118" i="16"/>
  <c r="BR118" i="16"/>
  <c r="BV118" i="16"/>
  <c r="BZ118" i="16"/>
  <c r="CD118" i="16"/>
  <c r="CH118" i="16"/>
  <c r="CL118" i="16"/>
  <c r="CP118" i="16"/>
  <c r="CT118" i="16"/>
  <c r="CX118" i="16"/>
  <c r="AQ118" i="16"/>
  <c r="AY118" i="16"/>
  <c r="BG118" i="16"/>
  <c r="BO118" i="16"/>
  <c r="BW118" i="16"/>
  <c r="CE118" i="16"/>
  <c r="CM118" i="16"/>
  <c r="CU118" i="16"/>
  <c r="AR118" i="16"/>
  <c r="AZ118" i="16"/>
  <c r="BH118" i="16"/>
  <c r="BP118" i="16"/>
  <c r="BX118" i="16"/>
  <c r="CF118" i="16"/>
  <c r="CN118" i="16"/>
  <c r="CV118" i="16"/>
  <c r="AU118" i="16"/>
  <c r="BK118" i="16"/>
  <c r="CA118" i="16"/>
  <c r="CQ118" i="16"/>
  <c r="AV118" i="16"/>
  <c r="BL118" i="16"/>
  <c r="CB118" i="16"/>
  <c r="CR118" i="16"/>
  <c r="BS118" i="16"/>
  <c r="AN118" i="16"/>
  <c r="BT118" i="16"/>
  <c r="BC118" i="16"/>
  <c r="BD118" i="16"/>
  <c r="L118" i="16"/>
  <c r="O118" i="16"/>
  <c r="R118" i="16"/>
  <c r="CJ118" i="16"/>
  <c r="AO106" i="16"/>
  <c r="AS106" i="16"/>
  <c r="AW106" i="16"/>
  <c r="BA106" i="16"/>
  <c r="BE106" i="16"/>
  <c r="BI106" i="16"/>
  <c r="BM106" i="16"/>
  <c r="BQ106" i="16"/>
  <c r="BU106" i="16"/>
  <c r="BY106" i="16"/>
  <c r="CC106" i="16"/>
  <c r="CG106" i="16"/>
  <c r="CK106" i="16"/>
  <c r="CO106" i="16"/>
  <c r="CS106" i="16"/>
  <c r="CW106" i="16"/>
  <c r="AP106" i="16"/>
  <c r="AT106" i="16"/>
  <c r="AX106" i="16"/>
  <c r="BB106" i="16"/>
  <c r="BF106" i="16"/>
  <c r="BJ106" i="16"/>
  <c r="BN106" i="16"/>
  <c r="BR106" i="16"/>
  <c r="BV106" i="16"/>
  <c r="BZ106" i="16"/>
  <c r="CD106" i="16"/>
  <c r="CH106" i="16"/>
  <c r="CL106" i="16"/>
  <c r="CP106" i="16"/>
  <c r="CT106" i="16"/>
  <c r="CX106" i="16"/>
  <c r="AU106" i="16"/>
  <c r="BC106" i="16"/>
  <c r="BK106" i="16"/>
  <c r="BS106" i="16"/>
  <c r="CA106" i="16"/>
  <c r="CI106" i="16"/>
  <c r="CQ106" i="16"/>
  <c r="AN106" i="16"/>
  <c r="AV106" i="16"/>
  <c r="BD106" i="16"/>
  <c r="BL106" i="16"/>
  <c r="BT106" i="16"/>
  <c r="CB106" i="16"/>
  <c r="CJ106" i="16"/>
  <c r="CR106" i="16"/>
  <c r="AY106" i="16"/>
  <c r="BO106" i="16"/>
  <c r="CE106" i="16"/>
  <c r="CU106" i="16"/>
  <c r="AZ106" i="16"/>
  <c r="BP106" i="16"/>
  <c r="CF106" i="16"/>
  <c r="CV106" i="16"/>
  <c r="BG106" i="16"/>
  <c r="CM106" i="16"/>
  <c r="BH106" i="16"/>
  <c r="CN106" i="16"/>
  <c r="AQ106" i="16"/>
  <c r="AR106" i="16"/>
  <c r="L106" i="16"/>
  <c r="O106" i="16"/>
  <c r="R106" i="16"/>
  <c r="BX106" i="16"/>
  <c r="AO98" i="16"/>
  <c r="AS98" i="16"/>
  <c r="AW98" i="16"/>
  <c r="BA98" i="16"/>
  <c r="BE98" i="16"/>
  <c r="BI98" i="16"/>
  <c r="BM98" i="16"/>
  <c r="BQ98" i="16"/>
  <c r="BU98" i="16"/>
  <c r="BY98" i="16"/>
  <c r="CC98" i="16"/>
  <c r="CG98" i="16"/>
  <c r="CK98" i="16"/>
  <c r="CO98" i="16"/>
  <c r="CS98" i="16"/>
  <c r="CW98" i="16"/>
  <c r="AP98" i="16"/>
  <c r="AT98" i="16"/>
  <c r="AX98" i="16"/>
  <c r="BB98" i="16"/>
  <c r="BF98" i="16"/>
  <c r="BJ98" i="16"/>
  <c r="BN98" i="16"/>
  <c r="BR98" i="16"/>
  <c r="BV98" i="16"/>
  <c r="BZ98" i="16"/>
  <c r="CD98" i="16"/>
  <c r="CH98" i="16"/>
  <c r="CL98" i="16"/>
  <c r="CP98" i="16"/>
  <c r="CT98" i="16"/>
  <c r="CX98" i="16"/>
  <c r="AU98" i="16"/>
  <c r="BC98" i="16"/>
  <c r="BK98" i="16"/>
  <c r="BS98" i="16"/>
  <c r="CA98" i="16"/>
  <c r="CI98" i="16"/>
  <c r="CQ98" i="16"/>
  <c r="AN98" i="16"/>
  <c r="AV98" i="16"/>
  <c r="BD98" i="16"/>
  <c r="BL98" i="16"/>
  <c r="BT98" i="16"/>
  <c r="CB98" i="16"/>
  <c r="CJ98" i="16"/>
  <c r="CR98" i="16"/>
  <c r="AQ98" i="16"/>
  <c r="BG98" i="16"/>
  <c r="BW98" i="16"/>
  <c r="CM98" i="16"/>
  <c r="AR98" i="16"/>
  <c r="BH98" i="16"/>
  <c r="BX98" i="16"/>
  <c r="CN98" i="16"/>
  <c r="AY98" i="16"/>
  <c r="CE98" i="16"/>
  <c r="AZ98" i="16"/>
  <c r="CF98" i="16"/>
  <c r="CU98" i="16"/>
  <c r="CV98" i="16"/>
  <c r="L98" i="16"/>
  <c r="O98" i="16"/>
  <c r="R98" i="16"/>
  <c r="BP98" i="16"/>
  <c r="AN90" i="16"/>
  <c r="AR90" i="16"/>
  <c r="AV90" i="16"/>
  <c r="AZ90" i="16"/>
  <c r="BD90" i="16"/>
  <c r="BH90" i="16"/>
  <c r="BL90" i="16"/>
  <c r="BP90" i="16"/>
  <c r="BT90" i="16"/>
  <c r="BX90" i="16"/>
  <c r="CB90" i="16"/>
  <c r="CF90" i="16"/>
  <c r="CJ90" i="16"/>
  <c r="CN90" i="16"/>
  <c r="CR90" i="16"/>
  <c r="CV90" i="16"/>
  <c r="AO90" i="16"/>
  <c r="AS90" i="16"/>
  <c r="AW90" i="16"/>
  <c r="BA90" i="16"/>
  <c r="BE90" i="16"/>
  <c r="BI90" i="16"/>
  <c r="BM90" i="16"/>
  <c r="BQ90" i="16"/>
  <c r="BU90" i="16"/>
  <c r="BY90" i="16"/>
  <c r="CC90" i="16"/>
  <c r="CG90" i="16"/>
  <c r="CK90" i="16"/>
  <c r="CO90" i="16"/>
  <c r="CS90" i="16"/>
  <c r="CW90" i="16"/>
  <c r="AP90" i="16"/>
  <c r="AX90" i="16"/>
  <c r="BF90" i="16"/>
  <c r="BN90" i="16"/>
  <c r="BV90" i="16"/>
  <c r="CD90" i="16"/>
  <c r="CL90" i="16"/>
  <c r="CT90" i="16"/>
  <c r="AQ90" i="16"/>
  <c r="AY90" i="16"/>
  <c r="BG90" i="16"/>
  <c r="BO90" i="16"/>
  <c r="BW90" i="16"/>
  <c r="CE90" i="16"/>
  <c r="CM90" i="16"/>
  <c r="CU90" i="16"/>
  <c r="AT90" i="16"/>
  <c r="BJ90" i="16"/>
  <c r="BZ90" i="16"/>
  <c r="CP90" i="16"/>
  <c r="AU90" i="16"/>
  <c r="BK90" i="16"/>
  <c r="CA90" i="16"/>
  <c r="CQ90" i="16"/>
  <c r="BB90" i="16"/>
  <c r="CH90" i="16"/>
  <c r="BC90" i="16"/>
  <c r="CI90" i="16"/>
  <c r="BR90" i="16"/>
  <c r="BS90" i="16"/>
  <c r="CX90" i="16"/>
  <c r="L90" i="16"/>
  <c r="O90" i="16"/>
  <c r="R90" i="16"/>
  <c r="AN86" i="16"/>
  <c r="AR86" i="16"/>
  <c r="AV86" i="16"/>
  <c r="AZ86" i="16"/>
  <c r="BD86" i="16"/>
  <c r="BH86" i="16"/>
  <c r="BL86" i="16"/>
  <c r="BP86" i="16"/>
  <c r="BT86" i="16"/>
  <c r="BX86" i="16"/>
  <c r="CB86" i="16"/>
  <c r="CF86" i="16"/>
  <c r="CJ86" i="16"/>
  <c r="CN86" i="16"/>
  <c r="CR86" i="16"/>
  <c r="CV86" i="16"/>
  <c r="AO86" i="16"/>
  <c r="AS86" i="16"/>
  <c r="AW86" i="16"/>
  <c r="BA86" i="16"/>
  <c r="BE86" i="16"/>
  <c r="BI86" i="16"/>
  <c r="BM86" i="16"/>
  <c r="BQ86" i="16"/>
  <c r="BU86" i="16"/>
  <c r="BY86" i="16"/>
  <c r="CC86" i="16"/>
  <c r="CG86" i="16"/>
  <c r="CK86" i="16"/>
  <c r="CO86" i="16"/>
  <c r="CS86" i="16"/>
  <c r="CW86" i="16"/>
  <c r="AT86" i="16"/>
  <c r="BB86" i="16"/>
  <c r="BJ86" i="16"/>
  <c r="BR86" i="16"/>
  <c r="BZ86" i="16"/>
  <c r="CH86" i="16"/>
  <c r="CP86" i="16"/>
  <c r="CX86" i="16"/>
  <c r="AU86" i="16"/>
  <c r="BC86" i="16"/>
  <c r="BK86" i="16"/>
  <c r="BS86" i="16"/>
  <c r="CA86" i="16"/>
  <c r="CI86" i="16"/>
  <c r="CQ86" i="16"/>
  <c r="AP86" i="16"/>
  <c r="BF86" i="16"/>
  <c r="BV86" i="16"/>
  <c r="CL86" i="16"/>
  <c r="AQ86" i="16"/>
  <c r="BG86" i="16"/>
  <c r="BW86" i="16"/>
  <c r="CM86" i="16"/>
  <c r="AX86" i="16"/>
  <c r="CD86" i="16"/>
  <c r="AY86" i="16"/>
  <c r="CE86" i="16"/>
  <c r="BN86" i="16"/>
  <c r="BO86" i="16"/>
  <c r="CT86" i="16"/>
  <c r="CU86" i="16"/>
  <c r="L86" i="16"/>
  <c r="O86" i="16"/>
  <c r="R86" i="16"/>
  <c r="AN78" i="16"/>
  <c r="AR78" i="16"/>
  <c r="AV78" i="16"/>
  <c r="AZ78" i="16"/>
  <c r="BD78" i="16"/>
  <c r="BH78" i="16"/>
  <c r="BL78" i="16"/>
  <c r="BP78" i="16"/>
  <c r="BT78" i="16"/>
  <c r="BX78" i="16"/>
  <c r="CB78" i="16"/>
  <c r="CF78" i="16"/>
  <c r="CJ78" i="16"/>
  <c r="CN78" i="16"/>
  <c r="CR78" i="16"/>
  <c r="CV78" i="16"/>
  <c r="AO78" i="16"/>
  <c r="AS78" i="16"/>
  <c r="AW78" i="16"/>
  <c r="BA78" i="16"/>
  <c r="BE78" i="16"/>
  <c r="BI78" i="16"/>
  <c r="BM78" i="16"/>
  <c r="BQ78" i="16"/>
  <c r="BU78" i="16"/>
  <c r="BY78" i="16"/>
  <c r="CC78" i="16"/>
  <c r="CG78" i="16"/>
  <c r="CK78" i="16"/>
  <c r="CO78" i="16"/>
  <c r="CS78" i="16"/>
  <c r="CW78" i="16"/>
  <c r="AT78" i="16"/>
  <c r="BB78" i="16"/>
  <c r="BJ78" i="16"/>
  <c r="BR78" i="16"/>
  <c r="BZ78" i="16"/>
  <c r="CH78" i="16"/>
  <c r="CP78" i="16"/>
  <c r="CX78" i="16"/>
  <c r="AU78" i="16"/>
  <c r="BC78" i="16"/>
  <c r="BK78" i="16"/>
  <c r="BS78" i="16"/>
  <c r="CA78" i="16"/>
  <c r="CI78" i="16"/>
  <c r="CQ78" i="16"/>
  <c r="AX78" i="16"/>
  <c r="BN78" i="16"/>
  <c r="CD78" i="16"/>
  <c r="CT78" i="16"/>
  <c r="AY78" i="16"/>
  <c r="BO78" i="16"/>
  <c r="CE78" i="16"/>
  <c r="CU78" i="16"/>
  <c r="AP78" i="16"/>
  <c r="BV78" i="16"/>
  <c r="AQ78" i="16"/>
  <c r="BW78" i="16"/>
  <c r="BF78" i="16"/>
  <c r="BG78" i="16"/>
  <c r="CL78" i="16"/>
  <c r="CM78" i="16"/>
  <c r="L78" i="16"/>
  <c r="O78" i="16"/>
  <c r="R78" i="16"/>
  <c r="AN70" i="16"/>
  <c r="AR70" i="16"/>
  <c r="AV70" i="16"/>
  <c r="AZ70" i="16"/>
  <c r="BD70" i="16"/>
  <c r="BH70" i="16"/>
  <c r="BL70" i="16"/>
  <c r="BP70" i="16"/>
  <c r="BT70" i="16"/>
  <c r="BX70" i="16"/>
  <c r="CB70" i="16"/>
  <c r="CF70" i="16"/>
  <c r="CJ70" i="16"/>
  <c r="CN70" i="16"/>
  <c r="CR70" i="16"/>
  <c r="CV70" i="16"/>
  <c r="AO70" i="16"/>
  <c r="AS70" i="16"/>
  <c r="AW70" i="16"/>
  <c r="BA70" i="16"/>
  <c r="BE70" i="16"/>
  <c r="BI70" i="16"/>
  <c r="BM70" i="16"/>
  <c r="BQ70" i="16"/>
  <c r="BU70" i="16"/>
  <c r="BY70" i="16"/>
  <c r="CC70" i="16"/>
  <c r="CG70" i="16"/>
  <c r="CK70" i="16"/>
  <c r="CO70" i="16"/>
  <c r="CS70" i="16"/>
  <c r="CW70" i="16"/>
  <c r="AT70" i="16"/>
  <c r="BB70" i="16"/>
  <c r="BJ70" i="16"/>
  <c r="BR70" i="16"/>
  <c r="BZ70" i="16"/>
  <c r="CH70" i="16"/>
  <c r="CP70" i="16"/>
  <c r="CX70" i="16"/>
  <c r="AU70" i="16"/>
  <c r="BC70" i="16"/>
  <c r="BK70" i="16"/>
  <c r="BS70" i="16"/>
  <c r="CA70" i="16"/>
  <c r="CI70" i="16"/>
  <c r="CQ70" i="16"/>
  <c r="AP70" i="16"/>
  <c r="BF70" i="16"/>
  <c r="BV70" i="16"/>
  <c r="CL70" i="16"/>
  <c r="AQ70" i="16"/>
  <c r="BG70" i="16"/>
  <c r="BW70" i="16"/>
  <c r="CM70" i="16"/>
  <c r="BN70" i="16"/>
  <c r="CT70" i="16"/>
  <c r="BO70" i="16"/>
  <c r="CU70" i="16"/>
  <c r="AX70" i="16"/>
  <c r="AY70" i="16"/>
  <c r="CD70" i="16"/>
  <c r="CE70" i="16"/>
  <c r="L70" i="16"/>
  <c r="O70" i="16"/>
  <c r="R70" i="16"/>
  <c r="AP62" i="16"/>
  <c r="AT62" i="16"/>
  <c r="AX62" i="16"/>
  <c r="BB62" i="16"/>
  <c r="BF62" i="16"/>
  <c r="BJ62" i="16"/>
  <c r="BN62" i="16"/>
  <c r="BR62" i="16"/>
  <c r="BV62" i="16"/>
  <c r="BZ62" i="16"/>
  <c r="CD62" i="16"/>
  <c r="CH62" i="16"/>
  <c r="CL62" i="16"/>
  <c r="CP62" i="16"/>
  <c r="CT62" i="16"/>
  <c r="CX62" i="16"/>
  <c r="AO62" i="16"/>
  <c r="AU62" i="16"/>
  <c r="AZ62" i="16"/>
  <c r="BE62" i="16"/>
  <c r="BK62" i="16"/>
  <c r="BP62" i="16"/>
  <c r="BU62" i="16"/>
  <c r="CA62" i="16"/>
  <c r="CF62" i="16"/>
  <c r="CK62" i="16"/>
  <c r="CQ62" i="16"/>
  <c r="CV62" i="16"/>
  <c r="AS62" i="16"/>
  <c r="BA62" i="16"/>
  <c r="BH62" i="16"/>
  <c r="BO62" i="16"/>
  <c r="BW62" i="16"/>
  <c r="CC62" i="16"/>
  <c r="CJ62" i="16"/>
  <c r="CR62" i="16"/>
  <c r="AN62" i="16"/>
  <c r="AV62" i="16"/>
  <c r="BC62" i="16"/>
  <c r="BI62" i="16"/>
  <c r="BQ62" i="16"/>
  <c r="BX62" i="16"/>
  <c r="CE62" i="16"/>
  <c r="CM62" i="16"/>
  <c r="CS62" i="16"/>
  <c r="AQ62" i="16"/>
  <c r="BD62" i="16"/>
  <c r="BS62" i="16"/>
  <c r="CG62" i="16"/>
  <c r="CU62" i="16"/>
  <c r="AR62" i="16"/>
  <c r="BG62" i="16"/>
  <c r="BT62" i="16"/>
  <c r="CI62" i="16"/>
  <c r="CW62" i="16"/>
  <c r="BL62" i="16"/>
  <c r="CN62" i="16"/>
  <c r="BM62" i="16"/>
  <c r="CO62" i="16"/>
  <c r="BY62" i="16"/>
  <c r="CB62" i="16"/>
  <c r="AW62" i="16"/>
  <c r="AY62" i="16"/>
  <c r="L62" i="16"/>
  <c r="O62" i="16"/>
  <c r="R62" i="16"/>
  <c r="AN50" i="16"/>
  <c r="AR50" i="16"/>
  <c r="AV50" i="16"/>
  <c r="AZ50" i="16"/>
  <c r="BD50" i="16"/>
  <c r="BH50" i="16"/>
  <c r="BL50" i="16"/>
  <c r="BP50" i="16"/>
  <c r="BT50" i="16"/>
  <c r="BX50" i="16"/>
  <c r="CB50" i="16"/>
  <c r="CF50" i="16"/>
  <c r="CJ50" i="16"/>
  <c r="CN50" i="16"/>
  <c r="CR50" i="16"/>
  <c r="CV50" i="16"/>
  <c r="AS50" i="16"/>
  <c r="AX50" i="16"/>
  <c r="BC50" i="16"/>
  <c r="BI50" i="16"/>
  <c r="BN50" i="16"/>
  <c r="BS50" i="16"/>
  <c r="BY50" i="16"/>
  <c r="CD50" i="16"/>
  <c r="CI50" i="16"/>
  <c r="CO50" i="16"/>
  <c r="CT50" i="16"/>
  <c r="AT50" i="16"/>
  <c r="BA50" i="16"/>
  <c r="BG50" i="16"/>
  <c r="BO50" i="16"/>
  <c r="BV50" i="16"/>
  <c r="CC50" i="16"/>
  <c r="CK50" i="16"/>
  <c r="CQ50" i="16"/>
  <c r="CX50" i="16"/>
  <c r="AO50" i="16"/>
  <c r="AU50" i="16"/>
  <c r="BB50" i="16"/>
  <c r="BJ50" i="16"/>
  <c r="BQ50" i="16"/>
  <c r="BW50" i="16"/>
  <c r="CE50" i="16"/>
  <c r="CL50" i="16"/>
  <c r="CS50" i="16"/>
  <c r="AW50" i="16"/>
  <c r="BK50" i="16"/>
  <c r="BZ50" i="16"/>
  <c r="CM50" i="16"/>
  <c r="AY50" i="16"/>
  <c r="BM50" i="16"/>
  <c r="CA50" i="16"/>
  <c r="CP50" i="16"/>
  <c r="AP50" i="16"/>
  <c r="BR50" i="16"/>
  <c r="CU50" i="16"/>
  <c r="AQ50" i="16"/>
  <c r="BU50" i="16"/>
  <c r="CW50" i="16"/>
  <c r="CG50" i="16"/>
  <c r="CH50" i="16"/>
  <c r="BE50" i="16"/>
  <c r="BF50" i="16"/>
  <c r="L50" i="16"/>
  <c r="O50" i="16"/>
  <c r="R50" i="16"/>
  <c r="AN42" i="16"/>
  <c r="AR42" i="16"/>
  <c r="AV42" i="16"/>
  <c r="AZ42" i="16"/>
  <c r="BD42" i="16"/>
  <c r="BH42" i="16"/>
  <c r="BL42" i="16"/>
  <c r="BP42" i="16"/>
  <c r="BT42" i="16"/>
  <c r="BX42" i="16"/>
  <c r="CB42" i="16"/>
  <c r="CF42" i="16"/>
  <c r="CJ42" i="16"/>
  <c r="CN42" i="16"/>
  <c r="CR42" i="16"/>
  <c r="CV42" i="16"/>
  <c r="AP42" i="16"/>
  <c r="AU42" i="16"/>
  <c r="BA42" i="16"/>
  <c r="BF42" i="16"/>
  <c r="BK42" i="16"/>
  <c r="BQ42" i="16"/>
  <c r="BV42" i="16"/>
  <c r="CA42" i="16"/>
  <c r="CG42" i="16"/>
  <c r="CL42" i="16"/>
  <c r="CQ42" i="16"/>
  <c r="CW42" i="16"/>
  <c r="AS42" i="16"/>
  <c r="AY42" i="16"/>
  <c r="BG42" i="16"/>
  <c r="BN42" i="16"/>
  <c r="BU42" i="16"/>
  <c r="CC42" i="16"/>
  <c r="CI42" i="16"/>
  <c r="CP42" i="16"/>
  <c r="CX42" i="16"/>
  <c r="AT42" i="16"/>
  <c r="BB42" i="16"/>
  <c r="BI42" i="16"/>
  <c r="BO42" i="16"/>
  <c r="BW42" i="16"/>
  <c r="CD42" i="16"/>
  <c r="CK42" i="16"/>
  <c r="CS42" i="16"/>
  <c r="AO42" i="16"/>
  <c r="BC42" i="16"/>
  <c r="BR42" i="16"/>
  <c r="CE42" i="16"/>
  <c r="CT42" i="16"/>
  <c r="AQ42" i="16"/>
  <c r="BE42" i="16"/>
  <c r="BS42" i="16"/>
  <c r="CH42" i="16"/>
  <c r="CU42" i="16"/>
  <c r="BJ42" i="16"/>
  <c r="CM42" i="16"/>
  <c r="BM42" i="16"/>
  <c r="CO42" i="16"/>
  <c r="BY42" i="16"/>
  <c r="BZ42" i="16"/>
  <c r="AW42" i="16"/>
  <c r="AX42" i="16"/>
  <c r="L42" i="16"/>
  <c r="O42" i="16"/>
  <c r="R42" i="16"/>
  <c r="AN34" i="16"/>
  <c r="AR34" i="16"/>
  <c r="AV34" i="16"/>
  <c r="AZ34" i="16"/>
  <c r="BD34" i="16"/>
  <c r="BH34" i="16"/>
  <c r="BL34" i="16"/>
  <c r="BP34" i="16"/>
  <c r="BT34" i="16"/>
  <c r="BX34" i="16"/>
  <c r="CB34" i="16"/>
  <c r="CF34" i="16"/>
  <c r="CJ34" i="16"/>
  <c r="CN34" i="16"/>
  <c r="CR34" i="16"/>
  <c r="CV34" i="16"/>
  <c r="AS34" i="16"/>
  <c r="AX34" i="16"/>
  <c r="BC34" i="16"/>
  <c r="BI34" i="16"/>
  <c r="BN34" i="16"/>
  <c r="BS34" i="16"/>
  <c r="BY34" i="16"/>
  <c r="CD34" i="16"/>
  <c r="CI34" i="16"/>
  <c r="CO34" i="16"/>
  <c r="CT34" i="16"/>
  <c r="AT34" i="16"/>
  <c r="BA34" i="16"/>
  <c r="BG34" i="16"/>
  <c r="BO34" i="16"/>
  <c r="BV34" i="16"/>
  <c r="CC34" i="16"/>
  <c r="CK34" i="16"/>
  <c r="CQ34" i="16"/>
  <c r="CX34" i="16"/>
  <c r="AQ34" i="16"/>
  <c r="BB34" i="16"/>
  <c r="BK34" i="16"/>
  <c r="BU34" i="16"/>
  <c r="CE34" i="16"/>
  <c r="CM34" i="16"/>
  <c r="CW34" i="16"/>
  <c r="AU34" i="16"/>
  <c r="BE34" i="16"/>
  <c r="BM34" i="16"/>
  <c r="BW34" i="16"/>
  <c r="CG34" i="16"/>
  <c r="CP34" i="16"/>
  <c r="AO34" i="16"/>
  <c r="BF34" i="16"/>
  <c r="BZ34" i="16"/>
  <c r="CS34" i="16"/>
  <c r="AP34" i="16"/>
  <c r="BJ34" i="16"/>
  <c r="CA34" i="16"/>
  <c r="CU34" i="16"/>
  <c r="AW34" i="16"/>
  <c r="CH34" i="16"/>
  <c r="AY34" i="16"/>
  <c r="CL34" i="16"/>
  <c r="BQ34" i="16"/>
  <c r="BR34" i="16"/>
  <c r="L34" i="16"/>
  <c r="O34" i="16"/>
  <c r="R34" i="16"/>
  <c r="AQ26" i="16"/>
  <c r="AU26" i="16"/>
  <c r="AY26" i="16"/>
  <c r="BC26" i="16"/>
  <c r="BG26" i="16"/>
  <c r="BK26" i="16"/>
  <c r="BO26" i="16"/>
  <c r="BS26" i="16"/>
  <c r="BW26" i="16"/>
  <c r="CA26" i="16"/>
  <c r="CE26" i="16"/>
  <c r="CI26" i="16"/>
  <c r="CM26" i="16"/>
  <c r="CQ26" i="16"/>
  <c r="CU26" i="16"/>
  <c r="AP26" i="16"/>
  <c r="AV26" i="16"/>
  <c r="BA26" i="16"/>
  <c r="BF26" i="16"/>
  <c r="BL26" i="16"/>
  <c r="BQ26" i="16"/>
  <c r="BV26" i="16"/>
  <c r="CB26" i="16"/>
  <c r="CG26" i="16"/>
  <c r="CL26" i="16"/>
  <c r="CR26" i="16"/>
  <c r="CW26" i="16"/>
  <c r="AR26" i="16"/>
  <c r="AX26" i="16"/>
  <c r="BE26" i="16"/>
  <c r="BM26" i="16"/>
  <c r="BT26" i="16"/>
  <c r="BZ26" i="16"/>
  <c r="CH26" i="16"/>
  <c r="CO26" i="16"/>
  <c r="CV26" i="16"/>
  <c r="AS26" i="16"/>
  <c r="BB26" i="16"/>
  <c r="BJ26" i="16"/>
  <c r="BU26" i="16"/>
  <c r="CD26" i="16"/>
  <c r="CN26" i="16"/>
  <c r="CX26" i="16"/>
  <c r="AT26" i="16"/>
  <c r="BD26" i="16"/>
  <c r="BN26" i="16"/>
  <c r="BX26" i="16"/>
  <c r="CF26" i="16"/>
  <c r="CP26" i="16"/>
  <c r="AN26" i="16"/>
  <c r="BH26" i="16"/>
  <c r="BY26" i="16"/>
  <c r="CS26" i="16"/>
  <c r="AO26" i="16"/>
  <c r="BI26" i="16"/>
  <c r="CC26" i="16"/>
  <c r="CT26" i="16"/>
  <c r="AW26" i="16"/>
  <c r="CJ26" i="16"/>
  <c r="AZ26" i="16"/>
  <c r="CK26" i="16"/>
  <c r="BP26" i="16"/>
  <c r="BR26" i="16"/>
  <c r="L26" i="16"/>
  <c r="O26" i="16"/>
  <c r="R26" i="16"/>
  <c r="AQ18" i="16"/>
  <c r="AU18" i="16"/>
  <c r="AY18" i="16"/>
  <c r="BC18" i="16"/>
  <c r="BG18" i="16"/>
  <c r="BK18" i="16"/>
  <c r="BO18" i="16"/>
  <c r="BS18" i="16"/>
  <c r="BW18" i="16"/>
  <c r="CA18" i="16"/>
  <c r="CE18" i="16"/>
  <c r="CI18" i="16"/>
  <c r="CM18" i="16"/>
  <c r="CQ18" i="16"/>
  <c r="CU18" i="16"/>
  <c r="AN18" i="16"/>
  <c r="AS18" i="16"/>
  <c r="AX18" i="16"/>
  <c r="BD18" i="16"/>
  <c r="BI18" i="16"/>
  <c r="BN18" i="16"/>
  <c r="BT18" i="16"/>
  <c r="BY18" i="16"/>
  <c r="CD18" i="16"/>
  <c r="CJ18" i="16"/>
  <c r="CO18" i="16"/>
  <c r="CT18" i="16"/>
  <c r="AP18" i="16"/>
  <c r="AW18" i="16"/>
  <c r="BE18" i="16"/>
  <c r="BL18" i="16"/>
  <c r="BR18" i="16"/>
  <c r="BZ18" i="16"/>
  <c r="CG18" i="16"/>
  <c r="CN18" i="16"/>
  <c r="CV18" i="16"/>
  <c r="AT18" i="16"/>
  <c r="BB18" i="16"/>
  <c r="BM18" i="16"/>
  <c r="BV18" i="16"/>
  <c r="CF18" i="16"/>
  <c r="CP18" i="16"/>
  <c r="CX18" i="16"/>
  <c r="AV18" i="16"/>
  <c r="BF18" i="16"/>
  <c r="BP18" i="16"/>
  <c r="BX18" i="16"/>
  <c r="CH18" i="16"/>
  <c r="CR18" i="16"/>
  <c r="AZ18" i="16"/>
  <c r="BQ18" i="16"/>
  <c r="CK18" i="16"/>
  <c r="BA18" i="16"/>
  <c r="BU18" i="16"/>
  <c r="CL18" i="16"/>
  <c r="BH18" i="16"/>
  <c r="CS18" i="16"/>
  <c r="BJ18" i="16"/>
  <c r="CW18" i="16"/>
  <c r="AO18" i="16"/>
  <c r="AR18" i="16"/>
  <c r="CB18" i="16"/>
  <c r="CC18" i="16"/>
  <c r="L18" i="16"/>
  <c r="O18" i="16"/>
  <c r="R18" i="16"/>
  <c r="AN6" i="16"/>
  <c r="AR6" i="16"/>
  <c r="AV6" i="16"/>
  <c r="AZ6" i="16"/>
  <c r="BD6" i="16"/>
  <c r="BH6" i="16"/>
  <c r="BL6" i="16"/>
  <c r="BP6" i="16"/>
  <c r="BT6" i="16"/>
  <c r="BX6" i="16"/>
  <c r="CB6" i="16"/>
  <c r="CF6" i="16"/>
  <c r="CJ6" i="16"/>
  <c r="CN6" i="16"/>
  <c r="CR6" i="16"/>
  <c r="CV6" i="16"/>
  <c r="AS6" i="16"/>
  <c r="AX6" i="16"/>
  <c r="BC6" i="16"/>
  <c r="BI6" i="16"/>
  <c r="BN6" i="16"/>
  <c r="BS6" i="16"/>
  <c r="BY6" i="16"/>
  <c r="CD6" i="16"/>
  <c r="CI6" i="16"/>
  <c r="CO6" i="16"/>
  <c r="CT6" i="16"/>
  <c r="AT6" i="16"/>
  <c r="BA6" i="16"/>
  <c r="BG6" i="16"/>
  <c r="BO6" i="16"/>
  <c r="BV6" i="16"/>
  <c r="CC6" i="16"/>
  <c r="CK6" i="16"/>
  <c r="CQ6" i="16"/>
  <c r="CX6" i="16"/>
  <c r="AQ6" i="16"/>
  <c r="BB6" i="16"/>
  <c r="BK6" i="16"/>
  <c r="BU6" i="16"/>
  <c r="CE6" i="16"/>
  <c r="CM6" i="16"/>
  <c r="CW6" i="16"/>
  <c r="AP6" i="16"/>
  <c r="BE6" i="16"/>
  <c r="BQ6" i="16"/>
  <c r="CA6" i="16"/>
  <c r="CP6" i="16"/>
  <c r="AU6" i="16"/>
  <c r="BF6" i="16"/>
  <c r="BR6" i="16"/>
  <c r="CG6" i="16"/>
  <c r="CS6" i="16"/>
  <c r="BJ6" i="16"/>
  <c r="CH6" i="16"/>
  <c r="AO6" i="16"/>
  <c r="BM6" i="16"/>
  <c r="CL6" i="16"/>
  <c r="BW6" i="16"/>
  <c r="BZ6" i="16"/>
  <c r="CU6" i="16"/>
  <c r="AW6" i="16"/>
  <c r="AY6" i="16"/>
  <c r="L6" i="16"/>
  <c r="O6" i="16"/>
  <c r="R6" i="16"/>
  <c r="G794" i="16"/>
  <c r="G786" i="16"/>
  <c r="G778" i="16"/>
  <c r="G770" i="16"/>
  <c r="G762" i="16"/>
  <c r="G754" i="16"/>
  <c r="G742" i="16"/>
  <c r="G734" i="16"/>
  <c r="G726" i="16"/>
  <c r="G718" i="16"/>
  <c r="G710" i="16"/>
  <c r="G702" i="16"/>
  <c r="G694" i="16"/>
  <c r="G686" i="16"/>
  <c r="G678" i="16"/>
  <c r="G670" i="16"/>
  <c r="G662" i="16"/>
  <c r="G654" i="16"/>
  <c r="G646" i="16"/>
  <c r="G638" i="16"/>
  <c r="G630" i="16"/>
  <c r="G622" i="16"/>
  <c r="G614" i="16"/>
  <c r="G602" i="16"/>
  <c r="G578" i="16"/>
  <c r="G570" i="16"/>
  <c r="G562" i="16"/>
  <c r="G554" i="16"/>
  <c r="G546" i="16"/>
  <c r="G534" i="16"/>
  <c r="G526" i="16"/>
  <c r="G518" i="16"/>
  <c r="G510" i="16"/>
  <c r="G502" i="16"/>
  <c r="G494" i="16"/>
  <c r="G486" i="16"/>
  <c r="G478" i="16"/>
  <c r="G470" i="16"/>
  <c r="G462" i="16"/>
  <c r="G454" i="16"/>
  <c r="G446" i="16"/>
  <c r="G438" i="16"/>
  <c r="G430" i="16"/>
  <c r="G422" i="16"/>
  <c r="G414" i="16"/>
  <c r="G402" i="16"/>
  <c r="G394" i="16"/>
  <c r="G386" i="16"/>
  <c r="G378" i="16"/>
  <c r="G370" i="16"/>
  <c r="G362" i="16"/>
  <c r="G354" i="16"/>
  <c r="G346" i="16"/>
  <c r="G338" i="16"/>
  <c r="G330" i="16"/>
  <c r="G322" i="16"/>
  <c r="G298" i="16"/>
  <c r="G290" i="16"/>
  <c r="G282" i="16"/>
  <c r="G274" i="16"/>
  <c r="G266" i="16"/>
  <c r="G258" i="16"/>
  <c r="G250" i="16"/>
  <c r="G242" i="16"/>
  <c r="G234" i="16"/>
  <c r="G226" i="16"/>
  <c r="G218" i="16"/>
  <c r="G210" i="16"/>
  <c r="G202" i="16"/>
  <c r="G194" i="16"/>
  <c r="G186" i="16"/>
  <c r="G178" i="16"/>
  <c r="G170" i="16"/>
  <c r="G162" i="16"/>
  <c r="G154" i="16"/>
  <c r="G146" i="16"/>
  <c r="G138" i="16"/>
  <c r="G130" i="16"/>
  <c r="G122" i="16"/>
  <c r="G114" i="16"/>
  <c r="G106" i="16"/>
  <c r="G98" i="16"/>
  <c r="G90" i="16"/>
  <c r="G82" i="16"/>
  <c r="G74" i="16"/>
  <c r="G66" i="16"/>
  <c r="G58" i="16"/>
  <c r="G50" i="16"/>
  <c r="G42" i="16"/>
  <c r="G34" i="16"/>
  <c r="G26" i="16"/>
  <c r="G18" i="16"/>
  <c r="G10" i="16"/>
  <c r="K794" i="16"/>
  <c r="K786" i="16"/>
  <c r="K778" i="16"/>
  <c r="K770" i="16"/>
  <c r="K762" i="16"/>
  <c r="K754" i="16"/>
  <c r="K746" i="16"/>
  <c r="K738" i="16"/>
  <c r="K730" i="16"/>
  <c r="K722" i="16"/>
  <c r="K714" i="16"/>
  <c r="K706" i="16"/>
  <c r="K698" i="16"/>
  <c r="K690" i="16"/>
  <c r="K682" i="16"/>
  <c r="K674" i="16"/>
  <c r="K666" i="16"/>
  <c r="K658" i="16"/>
  <c r="K650" i="16"/>
  <c r="K642" i="16"/>
  <c r="K634" i="16"/>
  <c r="K626" i="16"/>
  <c r="K618" i="16"/>
  <c r="K610" i="16"/>
  <c r="K602" i="16"/>
  <c r="K594" i="16"/>
  <c r="K586" i="16"/>
  <c r="K578" i="16"/>
  <c r="K570" i="16"/>
  <c r="K562" i="16"/>
  <c r="K554" i="16"/>
  <c r="K546" i="16"/>
  <c r="K538" i="16"/>
  <c r="K530" i="16"/>
  <c r="K522" i="16"/>
  <c r="K514" i="16"/>
  <c r="K506" i="16"/>
  <c r="K498" i="16"/>
  <c r="K490" i="16"/>
  <c r="K482" i="16"/>
  <c r="K474" i="16"/>
  <c r="K466" i="16"/>
  <c r="K458" i="16"/>
  <c r="K450" i="16"/>
  <c r="K442" i="16"/>
  <c r="K434" i="16"/>
  <c r="K426" i="16"/>
  <c r="K418" i="16"/>
  <c r="K410" i="16"/>
  <c r="K402" i="16"/>
  <c r="K394" i="16"/>
  <c r="K386" i="16"/>
  <c r="K378" i="16"/>
  <c r="K370" i="16"/>
  <c r="K362" i="16"/>
  <c r="K354" i="16"/>
  <c r="K346" i="16"/>
  <c r="K338" i="16"/>
  <c r="K330" i="16"/>
  <c r="K322" i="16"/>
  <c r="K314" i="16"/>
  <c r="K306" i="16"/>
  <c r="K298" i="16"/>
  <c r="K290" i="16"/>
  <c r="K282" i="16"/>
  <c r="K274" i="16"/>
  <c r="K266" i="16"/>
  <c r="K258" i="16"/>
  <c r="K250" i="16"/>
  <c r="K242" i="16"/>
  <c r="K234" i="16"/>
  <c r="K226" i="16"/>
  <c r="K218" i="16"/>
  <c r="K206" i="16"/>
  <c r="K198" i="16"/>
  <c r="K190" i="16"/>
  <c r="K182" i="16"/>
  <c r="K174" i="16"/>
  <c r="K166" i="16"/>
  <c r="K158" i="16"/>
  <c r="K150" i="16"/>
  <c r="K138" i="16"/>
  <c r="K130" i="16"/>
  <c r="K122" i="16"/>
  <c r="K114" i="16"/>
  <c r="K106" i="16"/>
  <c r="K98" i="16"/>
  <c r="K90" i="16"/>
  <c r="K82" i="16"/>
  <c r="K74" i="16"/>
  <c r="K66" i="16"/>
  <c r="K58" i="16"/>
  <c r="K50" i="16"/>
  <c r="K38" i="16"/>
  <c r="K30" i="16"/>
  <c r="K22" i="16"/>
  <c r="K14" i="16"/>
  <c r="K6" i="16"/>
  <c r="M3" i="16"/>
  <c r="N794" i="16"/>
  <c r="N786" i="16"/>
  <c r="N778" i="16"/>
  <c r="N770" i="16"/>
  <c r="N762" i="16"/>
  <c r="N754" i="16"/>
  <c r="N746" i="16"/>
  <c r="N738" i="16"/>
  <c r="N730" i="16"/>
  <c r="N722" i="16"/>
  <c r="N714" i="16"/>
  <c r="N706" i="16"/>
  <c r="N698" i="16"/>
  <c r="N690" i="16"/>
  <c r="N678" i="16"/>
  <c r="N670" i="16"/>
  <c r="N662" i="16"/>
  <c r="N654" i="16"/>
  <c r="N646" i="16"/>
  <c r="N638" i="16"/>
  <c r="N630" i="16"/>
  <c r="N622" i="16"/>
  <c r="N614" i="16"/>
  <c r="N606" i="16"/>
  <c r="N598" i="16"/>
  <c r="N590" i="16"/>
  <c r="N578" i="16"/>
  <c r="N570" i="16"/>
  <c r="N562" i="16"/>
  <c r="N554" i="16"/>
  <c r="N546" i="16"/>
  <c r="N538" i="16"/>
  <c r="N530" i="16"/>
  <c r="N522" i="16"/>
  <c r="N514" i="16"/>
  <c r="N506" i="16"/>
  <c r="N498" i="16"/>
  <c r="N490" i="16"/>
  <c r="N482" i="16"/>
  <c r="N474" i="16"/>
  <c r="N462" i="16"/>
  <c r="N454" i="16"/>
  <c r="N446" i="16"/>
  <c r="N438" i="16"/>
  <c r="N426" i="16"/>
  <c r="N418" i="16"/>
  <c r="N410" i="16"/>
  <c r="N402" i="16"/>
  <c r="N394" i="16"/>
  <c r="N382" i="16"/>
  <c r="N374" i="16"/>
  <c r="N366" i="16"/>
  <c r="N358" i="16"/>
  <c r="N350" i="16"/>
  <c r="N342" i="16"/>
  <c r="N334" i="16"/>
  <c r="N326" i="16"/>
  <c r="N318" i="16"/>
  <c r="N310" i="16"/>
  <c r="N302" i="16"/>
  <c r="N294" i="16"/>
  <c r="N286" i="16"/>
  <c r="N274" i="16"/>
  <c r="N266" i="16"/>
  <c r="L3" i="16"/>
  <c r="CM798" i="16"/>
  <c r="CE798" i="16"/>
  <c r="BO798" i="16"/>
  <c r="BG798" i="16"/>
  <c r="AQ798" i="16"/>
  <c r="CQ794" i="16"/>
  <c r="BS794" i="16"/>
  <c r="CM790" i="16"/>
  <c r="BW790" i="16"/>
  <c r="AY790" i="16"/>
  <c r="CI786" i="16"/>
  <c r="BS786" i="16"/>
  <c r="CU782" i="16"/>
  <c r="CE782" i="16"/>
  <c r="BO782" i="16"/>
  <c r="CQ778" i="16"/>
  <c r="CA778" i="16"/>
  <c r="BK778" i="16"/>
  <c r="BC778" i="16"/>
  <c r="CU774" i="16"/>
  <c r="CM774" i="16"/>
  <c r="BW774" i="16"/>
  <c r="AY774" i="16"/>
  <c r="CI770" i="16"/>
  <c r="BK770" i="16"/>
  <c r="CU766" i="16"/>
  <c r="CE766" i="16"/>
  <c r="BO766" i="16"/>
  <c r="AY766" i="16"/>
  <c r="CI762" i="16"/>
  <c r="BK762" i="16"/>
  <c r="AU762" i="16"/>
  <c r="CM758" i="16"/>
  <c r="BW758" i="16"/>
  <c r="AY758" i="16"/>
  <c r="AQ758" i="16"/>
  <c r="CQ754" i="16"/>
  <c r="CA754" i="16"/>
  <c r="BC754" i="16"/>
  <c r="CM750" i="16"/>
  <c r="BW750" i="16"/>
  <c r="BG750" i="16"/>
  <c r="AQ750" i="16"/>
  <c r="CQ746" i="16"/>
  <c r="CA746" i="16"/>
  <c r="BK746" i="16"/>
  <c r="AU746" i="16"/>
  <c r="CM742" i="16"/>
  <c r="CE742" i="16"/>
  <c r="BO742" i="16"/>
  <c r="AY742" i="16"/>
  <c r="CI738" i="16"/>
  <c r="BS738" i="16"/>
  <c r="CM734" i="16"/>
  <c r="BW734" i="16"/>
  <c r="BG734" i="16"/>
  <c r="AQ734" i="16"/>
  <c r="CQ730" i="16"/>
  <c r="CA730" i="16"/>
  <c r="CU726" i="16"/>
  <c r="CE726" i="16"/>
  <c r="BG726" i="16"/>
  <c r="CQ722" i="16"/>
  <c r="CA722" i="16"/>
  <c r="BK722" i="16"/>
  <c r="CU718" i="16"/>
  <c r="BW718" i="16"/>
  <c r="BG718" i="16"/>
  <c r="AQ718" i="16"/>
  <c r="CI714" i="16"/>
  <c r="BS714" i="16"/>
  <c r="BK714" i="16"/>
  <c r="AU714" i="16"/>
  <c r="CM710" i="16"/>
  <c r="BW710" i="16"/>
  <c r="BG710" i="16"/>
  <c r="AQ710" i="16"/>
  <c r="CQ706" i="16"/>
  <c r="CA706" i="16"/>
  <c r="CU702" i="16"/>
  <c r="CE702" i="16"/>
  <c r="BO702" i="16"/>
  <c r="BG702" i="16"/>
  <c r="AQ702" i="16"/>
  <c r="CI698" i="16"/>
  <c r="BK698" i="16"/>
  <c r="CU694" i="16"/>
  <c r="BW694" i="16"/>
  <c r="AY694" i="16"/>
  <c r="CQ690" i="16"/>
  <c r="CA690" i="16"/>
  <c r="BK690" i="16"/>
  <c r="CU686" i="16"/>
  <c r="CE686" i="16"/>
  <c r="BO686" i="16"/>
  <c r="AY686" i="16"/>
  <c r="AQ686" i="16"/>
  <c r="CI682" i="16"/>
  <c r="BS682" i="16"/>
  <c r="BC682" i="16"/>
  <c r="AU682" i="16"/>
  <c r="BY678" i="16"/>
  <c r="AS678" i="16"/>
  <c r="BU674" i="16"/>
  <c r="AO674" i="16"/>
  <c r="CW670" i="16"/>
  <c r="BQ670" i="16"/>
  <c r="CS666" i="16"/>
  <c r="BY662" i="16"/>
  <c r="CK658" i="16"/>
  <c r="BE658" i="16"/>
  <c r="AO658" i="16"/>
  <c r="CG654" i="16"/>
  <c r="BA654" i="16"/>
  <c r="CS650" i="16"/>
  <c r="BM650" i="16"/>
  <c r="BY646" i="16"/>
  <c r="CK642" i="16"/>
  <c r="BU642" i="16"/>
  <c r="AO642" i="16"/>
  <c r="CG638" i="16"/>
  <c r="BA638" i="16"/>
  <c r="CS634" i="16"/>
  <c r="CC634" i="16"/>
  <c r="BM634" i="16"/>
  <c r="AW634" i="16"/>
  <c r="CO630" i="16"/>
  <c r="CK626" i="16"/>
  <c r="BE626" i="16"/>
  <c r="AO626" i="16"/>
  <c r="BQ622" i="16"/>
  <c r="CS618" i="16"/>
  <c r="BM618" i="16"/>
  <c r="BY614" i="16"/>
  <c r="AS614" i="16"/>
  <c r="CK610" i="16"/>
  <c r="CW606" i="16"/>
  <c r="BQ606" i="16"/>
  <c r="CS602" i="16"/>
  <c r="BM602" i="16"/>
  <c r="BI598" i="16"/>
  <c r="BU594" i="16"/>
  <c r="CG590" i="16"/>
  <c r="BQ590" i="16"/>
  <c r="CC586" i="16"/>
  <c r="BM586" i="16"/>
  <c r="AW586" i="16"/>
  <c r="CO582" i="16"/>
  <c r="BI582" i="16"/>
  <c r="CK578" i="16"/>
  <c r="BE578" i="16"/>
  <c r="AO578" i="16"/>
  <c r="CW574" i="16"/>
  <c r="BQ574" i="16"/>
  <c r="CC570" i="16"/>
  <c r="BY566" i="16"/>
  <c r="AS566" i="16"/>
  <c r="BU562" i="16"/>
  <c r="BQ558" i="16"/>
  <c r="CC554" i="16"/>
  <c r="CO550" i="16"/>
  <c r="BI550" i="16"/>
  <c r="CK546" i="16"/>
  <c r="BE546" i="16"/>
  <c r="AO546" i="16"/>
  <c r="CW542" i="16"/>
  <c r="BQ542" i="16"/>
  <c r="CS538" i="16"/>
  <c r="BM538" i="16"/>
  <c r="BY534" i="16"/>
  <c r="AS534" i="16"/>
  <c r="BU530" i="16"/>
  <c r="CW526" i="16"/>
  <c r="BQ526" i="16"/>
  <c r="CS522" i="16"/>
  <c r="BM522" i="16"/>
  <c r="BY518" i="16"/>
  <c r="AS518" i="16"/>
  <c r="CK514" i="16"/>
  <c r="CG510" i="16"/>
  <c r="CS506" i="16"/>
  <c r="CO502" i="16"/>
  <c r="BI502" i="16"/>
  <c r="AS502" i="16"/>
  <c r="BU498" i="16"/>
  <c r="CW494" i="16"/>
  <c r="BQ494" i="16"/>
  <c r="CC490" i="16"/>
  <c r="BM490" i="16"/>
  <c r="AW490" i="16"/>
  <c r="CO486" i="16"/>
  <c r="BI486" i="16"/>
  <c r="CK482" i="16"/>
  <c r="BE482" i="16"/>
  <c r="CW478" i="16"/>
  <c r="CG478" i="16"/>
  <c r="BA478" i="16"/>
  <c r="CS474" i="16"/>
  <c r="BM474" i="16"/>
  <c r="CO470" i="16"/>
  <c r="AS470" i="16"/>
  <c r="BU466" i="16"/>
  <c r="BE466" i="16"/>
  <c r="AO466" i="16"/>
  <c r="CG462" i="16"/>
  <c r="BA462" i="16"/>
  <c r="BM458" i="16"/>
  <c r="BY454" i="16"/>
  <c r="AS454" i="16"/>
  <c r="CK450" i="16"/>
  <c r="BE450" i="16"/>
  <c r="AO450" i="16"/>
  <c r="BQ446" i="16"/>
  <c r="CS442" i="16"/>
  <c r="BY438" i="16"/>
  <c r="AS438" i="16"/>
  <c r="BE434" i="16"/>
  <c r="CW430" i="16"/>
  <c r="BQ430" i="16"/>
  <c r="CC426" i="16"/>
  <c r="CO422" i="16"/>
  <c r="AS422" i="16"/>
  <c r="BX418" i="16"/>
  <c r="BT414" i="16"/>
  <c r="AN414" i="16"/>
  <c r="CV410" i="16"/>
  <c r="CR406" i="16"/>
  <c r="CN402" i="16"/>
  <c r="CJ398" i="16"/>
  <c r="AZ394" i="16"/>
  <c r="CB390" i="16"/>
  <c r="BX386" i="16"/>
  <c r="BT382" i="16"/>
  <c r="AN382" i="16"/>
  <c r="BP378" i="16"/>
  <c r="CR374" i="16"/>
  <c r="BH370" i="16"/>
  <c r="BD366" i="16"/>
  <c r="AZ362" i="16"/>
  <c r="AV358" i="16"/>
  <c r="BX354" i="16"/>
  <c r="BT350" i="16"/>
  <c r="AN350" i="16"/>
  <c r="BP346" i="16"/>
  <c r="BL342" i="16"/>
  <c r="BH338" i="16"/>
  <c r="CJ334" i="16"/>
  <c r="AV330" i="16"/>
  <c r="AN322" i="16"/>
  <c r="CJ306" i="16"/>
  <c r="BT290" i="16"/>
  <c r="BP286" i="16"/>
  <c r="BH278" i="16"/>
  <c r="BD274" i="16"/>
  <c r="AZ270" i="16"/>
  <c r="CV254" i="16"/>
  <c r="CR250" i="16"/>
  <c r="BH246" i="16"/>
  <c r="AN793" i="16"/>
  <c r="AR793" i="16"/>
  <c r="AV793" i="16"/>
  <c r="AZ793" i="16"/>
  <c r="BD793" i="16"/>
  <c r="BH793" i="16"/>
  <c r="BL793" i="16"/>
  <c r="BP793" i="16"/>
  <c r="BT793" i="16"/>
  <c r="BX793" i="16"/>
  <c r="CB793" i="16"/>
  <c r="CF793" i="16"/>
  <c r="CJ793" i="16"/>
  <c r="CN793" i="16"/>
  <c r="CR793" i="16"/>
  <c r="CV793" i="16"/>
  <c r="L793" i="16"/>
  <c r="O793" i="16"/>
  <c r="R793" i="16"/>
  <c r="AO793" i="16"/>
  <c r="AS793" i="16"/>
  <c r="AW793" i="16"/>
  <c r="BA793" i="16"/>
  <c r="BE793" i="16"/>
  <c r="BI793" i="16"/>
  <c r="BM793" i="16"/>
  <c r="BQ793" i="16"/>
  <c r="BU793" i="16"/>
  <c r="BY793" i="16"/>
  <c r="CC793" i="16"/>
  <c r="CG793" i="16"/>
  <c r="CK793" i="16"/>
  <c r="CO793" i="16"/>
  <c r="CS793" i="16"/>
  <c r="CW793" i="16"/>
  <c r="AN789" i="16"/>
  <c r="AR789" i="16"/>
  <c r="AV789" i="16"/>
  <c r="AZ789" i="16"/>
  <c r="BD789" i="16"/>
  <c r="BH789" i="16"/>
  <c r="BL789" i="16"/>
  <c r="BP789" i="16"/>
  <c r="BT789" i="16"/>
  <c r="BX789" i="16"/>
  <c r="CB789" i="16"/>
  <c r="CF789" i="16"/>
  <c r="CJ789" i="16"/>
  <c r="CN789" i="16"/>
  <c r="CR789" i="16"/>
  <c r="CV789" i="16"/>
  <c r="L789" i="16"/>
  <c r="O789" i="16"/>
  <c r="R789" i="16"/>
  <c r="AO789" i="16"/>
  <c r="AS789" i="16"/>
  <c r="AW789" i="16"/>
  <c r="BA789" i="16"/>
  <c r="BE789" i="16"/>
  <c r="BI789" i="16"/>
  <c r="BM789" i="16"/>
  <c r="BQ789" i="16"/>
  <c r="BU789" i="16"/>
  <c r="BY789" i="16"/>
  <c r="CC789" i="16"/>
  <c r="CG789" i="16"/>
  <c r="CK789" i="16"/>
  <c r="CO789" i="16"/>
  <c r="CS789" i="16"/>
  <c r="CW789" i="16"/>
  <c r="AN785" i="16"/>
  <c r="AR785" i="16"/>
  <c r="AV785" i="16"/>
  <c r="AZ785" i="16"/>
  <c r="BD785" i="16"/>
  <c r="BH785" i="16"/>
  <c r="BL785" i="16"/>
  <c r="BP785" i="16"/>
  <c r="BT785" i="16"/>
  <c r="BX785" i="16"/>
  <c r="CB785" i="16"/>
  <c r="CF785" i="16"/>
  <c r="CJ785" i="16"/>
  <c r="CN785" i="16"/>
  <c r="CR785" i="16"/>
  <c r="CV785" i="16"/>
  <c r="L785" i="16"/>
  <c r="O785" i="16"/>
  <c r="R785" i="16"/>
  <c r="AO785" i="16"/>
  <c r="AS785" i="16"/>
  <c r="AW785" i="16"/>
  <c r="BA785" i="16"/>
  <c r="BE785" i="16"/>
  <c r="BI785" i="16"/>
  <c r="BM785" i="16"/>
  <c r="BQ785" i="16"/>
  <c r="BU785" i="16"/>
  <c r="BY785" i="16"/>
  <c r="CC785" i="16"/>
  <c r="CG785" i="16"/>
  <c r="CK785" i="16"/>
  <c r="CO785" i="16"/>
  <c r="CS785" i="16"/>
  <c r="CW785" i="16"/>
  <c r="AN781" i="16"/>
  <c r="AR781" i="16"/>
  <c r="AV781" i="16"/>
  <c r="AZ781" i="16"/>
  <c r="BD781" i="16"/>
  <c r="BH781" i="16"/>
  <c r="BL781" i="16"/>
  <c r="BP781" i="16"/>
  <c r="BT781" i="16"/>
  <c r="BX781" i="16"/>
  <c r="CB781" i="16"/>
  <c r="CF781" i="16"/>
  <c r="CJ781" i="16"/>
  <c r="CN781" i="16"/>
  <c r="CR781" i="16"/>
  <c r="CV781" i="16"/>
  <c r="L781" i="16"/>
  <c r="O781" i="16"/>
  <c r="R781" i="16"/>
  <c r="AO781" i="16"/>
  <c r="AS781" i="16"/>
  <c r="AW781" i="16"/>
  <c r="BA781" i="16"/>
  <c r="BE781" i="16"/>
  <c r="BI781" i="16"/>
  <c r="BM781" i="16"/>
  <c r="BQ781" i="16"/>
  <c r="BU781" i="16"/>
  <c r="BY781" i="16"/>
  <c r="CC781" i="16"/>
  <c r="CG781" i="16"/>
  <c r="CK781" i="16"/>
  <c r="CO781" i="16"/>
  <c r="CS781" i="16"/>
  <c r="CW781" i="16"/>
  <c r="AN777" i="16"/>
  <c r="AR777" i="16"/>
  <c r="AV777" i="16"/>
  <c r="AZ777" i="16"/>
  <c r="BD777" i="16"/>
  <c r="BH777" i="16"/>
  <c r="BL777" i="16"/>
  <c r="BP777" i="16"/>
  <c r="BT777" i="16"/>
  <c r="BX777" i="16"/>
  <c r="CB777" i="16"/>
  <c r="CF777" i="16"/>
  <c r="CJ777" i="16"/>
  <c r="CN777" i="16"/>
  <c r="CR777" i="16"/>
  <c r="CV777" i="16"/>
  <c r="L777" i="16"/>
  <c r="O777" i="16"/>
  <c r="R777" i="16"/>
  <c r="AO777" i="16"/>
  <c r="AS777" i="16"/>
  <c r="AW777" i="16"/>
  <c r="BA777" i="16"/>
  <c r="BE777" i="16"/>
  <c r="BI777" i="16"/>
  <c r="BM777" i="16"/>
  <c r="BQ777" i="16"/>
  <c r="BU777" i="16"/>
  <c r="BY777" i="16"/>
  <c r="CC777" i="16"/>
  <c r="CG777" i="16"/>
  <c r="CK777" i="16"/>
  <c r="CO777" i="16"/>
  <c r="CS777" i="16"/>
  <c r="CW777" i="16"/>
  <c r="AN773" i="16"/>
  <c r="AR773" i="16"/>
  <c r="AV773" i="16"/>
  <c r="AZ773" i="16"/>
  <c r="BD773" i="16"/>
  <c r="BH773" i="16"/>
  <c r="BL773" i="16"/>
  <c r="BP773" i="16"/>
  <c r="BT773" i="16"/>
  <c r="BX773" i="16"/>
  <c r="CB773" i="16"/>
  <c r="CF773" i="16"/>
  <c r="CJ773" i="16"/>
  <c r="CN773" i="16"/>
  <c r="CR773" i="16"/>
  <c r="CV773" i="16"/>
  <c r="L773" i="16"/>
  <c r="O773" i="16"/>
  <c r="R773" i="16"/>
  <c r="AO773" i="16"/>
  <c r="AS773" i="16"/>
  <c r="AW773" i="16"/>
  <c r="BA773" i="16"/>
  <c r="BE773" i="16"/>
  <c r="BI773" i="16"/>
  <c r="BM773" i="16"/>
  <c r="BQ773" i="16"/>
  <c r="BU773" i="16"/>
  <c r="BY773" i="16"/>
  <c r="CC773" i="16"/>
  <c r="CG773" i="16"/>
  <c r="CK773" i="16"/>
  <c r="CO773" i="16"/>
  <c r="CS773" i="16"/>
  <c r="CW773" i="16"/>
  <c r="AN769" i="16"/>
  <c r="AR769" i="16"/>
  <c r="AV769" i="16"/>
  <c r="AZ769" i="16"/>
  <c r="BD769" i="16"/>
  <c r="BH769" i="16"/>
  <c r="BL769" i="16"/>
  <c r="BP769" i="16"/>
  <c r="BT769" i="16"/>
  <c r="BX769" i="16"/>
  <c r="CB769" i="16"/>
  <c r="CF769" i="16"/>
  <c r="CJ769" i="16"/>
  <c r="CN769" i="16"/>
  <c r="CR769" i="16"/>
  <c r="CV769" i="16"/>
  <c r="L769" i="16"/>
  <c r="O769" i="16"/>
  <c r="R769" i="16"/>
  <c r="AO769" i="16"/>
  <c r="AS769" i="16"/>
  <c r="AW769" i="16"/>
  <c r="BA769" i="16"/>
  <c r="BE769" i="16"/>
  <c r="BI769" i="16"/>
  <c r="BM769" i="16"/>
  <c r="BQ769" i="16"/>
  <c r="BU769" i="16"/>
  <c r="BY769" i="16"/>
  <c r="CC769" i="16"/>
  <c r="CG769" i="16"/>
  <c r="CK769" i="16"/>
  <c r="CO769" i="16"/>
  <c r="CS769" i="16"/>
  <c r="CW769" i="16"/>
  <c r="AN765" i="16"/>
  <c r="AR765" i="16"/>
  <c r="AV765" i="16"/>
  <c r="AZ765" i="16"/>
  <c r="BD765" i="16"/>
  <c r="BH765" i="16"/>
  <c r="BL765" i="16"/>
  <c r="BP765" i="16"/>
  <c r="BT765" i="16"/>
  <c r="BX765" i="16"/>
  <c r="CB765" i="16"/>
  <c r="CF765" i="16"/>
  <c r="CJ765" i="16"/>
  <c r="CN765" i="16"/>
  <c r="CR765" i="16"/>
  <c r="CV765" i="16"/>
  <c r="L765" i="16"/>
  <c r="O765" i="16"/>
  <c r="R765" i="16"/>
  <c r="AO765" i="16"/>
  <c r="AS765" i="16"/>
  <c r="AW765" i="16"/>
  <c r="BA765" i="16"/>
  <c r="BE765" i="16"/>
  <c r="BI765" i="16"/>
  <c r="BM765" i="16"/>
  <c r="BQ765" i="16"/>
  <c r="BU765" i="16"/>
  <c r="BY765" i="16"/>
  <c r="CC765" i="16"/>
  <c r="CG765" i="16"/>
  <c r="CK765" i="16"/>
  <c r="CO765" i="16"/>
  <c r="CS765" i="16"/>
  <c r="CW765" i="16"/>
  <c r="AN761" i="16"/>
  <c r="AR761" i="16"/>
  <c r="AV761" i="16"/>
  <c r="AZ761" i="16"/>
  <c r="BD761" i="16"/>
  <c r="BH761" i="16"/>
  <c r="BL761" i="16"/>
  <c r="BP761" i="16"/>
  <c r="BT761" i="16"/>
  <c r="BX761" i="16"/>
  <c r="CB761" i="16"/>
  <c r="CF761" i="16"/>
  <c r="CJ761" i="16"/>
  <c r="CN761" i="16"/>
  <c r="CR761" i="16"/>
  <c r="CV761" i="16"/>
  <c r="L761" i="16"/>
  <c r="O761" i="16"/>
  <c r="R761" i="16"/>
  <c r="AO761" i="16"/>
  <c r="AS761" i="16"/>
  <c r="AW761" i="16"/>
  <c r="BA761" i="16"/>
  <c r="BE761" i="16"/>
  <c r="BI761" i="16"/>
  <c r="BM761" i="16"/>
  <c r="BQ761" i="16"/>
  <c r="BU761" i="16"/>
  <c r="BY761" i="16"/>
  <c r="CC761" i="16"/>
  <c r="CG761" i="16"/>
  <c r="CK761" i="16"/>
  <c r="CO761" i="16"/>
  <c r="CS761" i="16"/>
  <c r="CW761" i="16"/>
  <c r="AN757" i="16"/>
  <c r="AR757" i="16"/>
  <c r="AV757" i="16"/>
  <c r="AZ757" i="16"/>
  <c r="BD757" i="16"/>
  <c r="BH757" i="16"/>
  <c r="BL757" i="16"/>
  <c r="BP757" i="16"/>
  <c r="BT757" i="16"/>
  <c r="BX757" i="16"/>
  <c r="CB757" i="16"/>
  <c r="CF757" i="16"/>
  <c r="CJ757" i="16"/>
  <c r="CN757" i="16"/>
  <c r="CR757" i="16"/>
  <c r="CV757" i="16"/>
  <c r="L757" i="16"/>
  <c r="O757" i="16"/>
  <c r="R757" i="16"/>
  <c r="AO757" i="16"/>
  <c r="AS757" i="16"/>
  <c r="AW757" i="16"/>
  <c r="BA757" i="16"/>
  <c r="BE757" i="16"/>
  <c r="BI757" i="16"/>
  <c r="BM757" i="16"/>
  <c r="BQ757" i="16"/>
  <c r="BU757" i="16"/>
  <c r="BY757" i="16"/>
  <c r="CC757" i="16"/>
  <c r="CG757" i="16"/>
  <c r="CK757" i="16"/>
  <c r="CO757" i="16"/>
  <c r="CS757" i="16"/>
  <c r="CW757" i="16"/>
  <c r="AN753" i="16"/>
  <c r="AR753" i="16"/>
  <c r="AV753" i="16"/>
  <c r="AZ753" i="16"/>
  <c r="BD753" i="16"/>
  <c r="BH753" i="16"/>
  <c r="BL753" i="16"/>
  <c r="BP753" i="16"/>
  <c r="BT753" i="16"/>
  <c r="BX753" i="16"/>
  <c r="CB753" i="16"/>
  <c r="CF753" i="16"/>
  <c r="CJ753" i="16"/>
  <c r="CN753" i="16"/>
  <c r="CR753" i="16"/>
  <c r="CV753" i="16"/>
  <c r="L753" i="16"/>
  <c r="O753" i="16"/>
  <c r="R753" i="16"/>
  <c r="AO753" i="16"/>
  <c r="AS753" i="16"/>
  <c r="AW753" i="16"/>
  <c r="BA753" i="16"/>
  <c r="BE753" i="16"/>
  <c r="BI753" i="16"/>
  <c r="BM753" i="16"/>
  <c r="BQ753" i="16"/>
  <c r="BU753" i="16"/>
  <c r="BY753" i="16"/>
  <c r="CC753" i="16"/>
  <c r="CG753" i="16"/>
  <c r="CK753" i="16"/>
  <c r="CO753" i="16"/>
  <c r="CS753" i="16"/>
  <c r="CW753" i="16"/>
  <c r="AN749" i="16"/>
  <c r="AR749" i="16"/>
  <c r="AV749" i="16"/>
  <c r="AZ749" i="16"/>
  <c r="BD749" i="16"/>
  <c r="BH749" i="16"/>
  <c r="BL749" i="16"/>
  <c r="BP749" i="16"/>
  <c r="BT749" i="16"/>
  <c r="BX749" i="16"/>
  <c r="CB749" i="16"/>
  <c r="CF749" i="16"/>
  <c r="CJ749" i="16"/>
  <c r="CN749" i="16"/>
  <c r="CR749" i="16"/>
  <c r="CV749" i="16"/>
  <c r="L749" i="16"/>
  <c r="O749" i="16"/>
  <c r="R749" i="16"/>
  <c r="AO749" i="16"/>
  <c r="AS749" i="16"/>
  <c r="AW749" i="16"/>
  <c r="BA749" i="16"/>
  <c r="BE749" i="16"/>
  <c r="BI749" i="16"/>
  <c r="BM749" i="16"/>
  <c r="BQ749" i="16"/>
  <c r="BU749" i="16"/>
  <c r="BY749" i="16"/>
  <c r="CC749" i="16"/>
  <c r="CG749" i="16"/>
  <c r="CK749" i="16"/>
  <c r="CO749" i="16"/>
  <c r="CS749" i="16"/>
  <c r="CW749" i="16"/>
  <c r="AN745" i="16"/>
  <c r="AR745" i="16"/>
  <c r="AV745" i="16"/>
  <c r="AZ745" i="16"/>
  <c r="BD745" i="16"/>
  <c r="BH745" i="16"/>
  <c r="BL745" i="16"/>
  <c r="BP745" i="16"/>
  <c r="BT745" i="16"/>
  <c r="BX745" i="16"/>
  <c r="CB745" i="16"/>
  <c r="CF745" i="16"/>
  <c r="CJ745" i="16"/>
  <c r="CN745" i="16"/>
  <c r="CR745" i="16"/>
  <c r="CV745" i="16"/>
  <c r="L745" i="16"/>
  <c r="O745" i="16"/>
  <c r="R745" i="16"/>
  <c r="AO745" i="16"/>
  <c r="AS745" i="16"/>
  <c r="AW745" i="16"/>
  <c r="BA745" i="16"/>
  <c r="BE745" i="16"/>
  <c r="BI745" i="16"/>
  <c r="BM745" i="16"/>
  <c r="BQ745" i="16"/>
  <c r="BU745" i="16"/>
  <c r="BY745" i="16"/>
  <c r="CC745" i="16"/>
  <c r="CG745" i="16"/>
  <c r="CK745" i="16"/>
  <c r="CO745" i="16"/>
  <c r="CS745" i="16"/>
  <c r="CW745" i="16"/>
  <c r="AN741" i="16"/>
  <c r="AR741" i="16"/>
  <c r="AV741" i="16"/>
  <c r="AZ741" i="16"/>
  <c r="BD741" i="16"/>
  <c r="BH741" i="16"/>
  <c r="BL741" i="16"/>
  <c r="BP741" i="16"/>
  <c r="BT741" i="16"/>
  <c r="BX741" i="16"/>
  <c r="CB741" i="16"/>
  <c r="CF741" i="16"/>
  <c r="CJ741" i="16"/>
  <c r="CN741" i="16"/>
  <c r="CR741" i="16"/>
  <c r="CV741" i="16"/>
  <c r="L741" i="16"/>
  <c r="O741" i="16"/>
  <c r="R741" i="16"/>
  <c r="AO741" i="16"/>
  <c r="AS741" i="16"/>
  <c r="AW741" i="16"/>
  <c r="BA741" i="16"/>
  <c r="BE741" i="16"/>
  <c r="BI741" i="16"/>
  <c r="BM741" i="16"/>
  <c r="BQ741" i="16"/>
  <c r="BU741" i="16"/>
  <c r="BY741" i="16"/>
  <c r="CC741" i="16"/>
  <c r="CG741" i="16"/>
  <c r="CK741" i="16"/>
  <c r="CO741" i="16"/>
  <c r="CS741" i="16"/>
  <c r="CW741" i="16"/>
  <c r="AN737" i="16"/>
  <c r="AR737" i="16"/>
  <c r="AV737" i="16"/>
  <c r="AZ737" i="16"/>
  <c r="BD737" i="16"/>
  <c r="BH737" i="16"/>
  <c r="BL737" i="16"/>
  <c r="BP737" i="16"/>
  <c r="BT737" i="16"/>
  <c r="BX737" i="16"/>
  <c r="CB737" i="16"/>
  <c r="CF737" i="16"/>
  <c r="CJ737" i="16"/>
  <c r="CN737" i="16"/>
  <c r="CR737" i="16"/>
  <c r="CV737" i="16"/>
  <c r="L737" i="16"/>
  <c r="O737" i="16"/>
  <c r="R737" i="16"/>
  <c r="AO737" i="16"/>
  <c r="AS737" i="16"/>
  <c r="AW737" i="16"/>
  <c r="BA737" i="16"/>
  <c r="BE737" i="16"/>
  <c r="BI737" i="16"/>
  <c r="BM737" i="16"/>
  <c r="BQ737" i="16"/>
  <c r="BU737" i="16"/>
  <c r="BY737" i="16"/>
  <c r="CC737" i="16"/>
  <c r="CG737" i="16"/>
  <c r="CK737" i="16"/>
  <c r="CO737" i="16"/>
  <c r="CS737" i="16"/>
  <c r="CW737" i="16"/>
  <c r="AN733" i="16"/>
  <c r="AR733" i="16"/>
  <c r="AV733" i="16"/>
  <c r="AZ733" i="16"/>
  <c r="BD733" i="16"/>
  <c r="BH733" i="16"/>
  <c r="BL733" i="16"/>
  <c r="BP733" i="16"/>
  <c r="BT733" i="16"/>
  <c r="BX733" i="16"/>
  <c r="CB733" i="16"/>
  <c r="CF733" i="16"/>
  <c r="CJ733" i="16"/>
  <c r="CN733" i="16"/>
  <c r="CR733" i="16"/>
  <c r="CV733" i="16"/>
  <c r="L733" i="16"/>
  <c r="O733" i="16"/>
  <c r="R733" i="16"/>
  <c r="AO733" i="16"/>
  <c r="AS733" i="16"/>
  <c r="AW733" i="16"/>
  <c r="BA733" i="16"/>
  <c r="BE733" i="16"/>
  <c r="BI733" i="16"/>
  <c r="BM733" i="16"/>
  <c r="BQ733" i="16"/>
  <c r="BU733" i="16"/>
  <c r="BY733" i="16"/>
  <c r="CC733" i="16"/>
  <c r="CG733" i="16"/>
  <c r="CK733" i="16"/>
  <c r="CO733" i="16"/>
  <c r="CS733" i="16"/>
  <c r="CW733" i="16"/>
  <c r="AN729" i="16"/>
  <c r="AR729" i="16"/>
  <c r="AV729" i="16"/>
  <c r="AZ729" i="16"/>
  <c r="BD729" i="16"/>
  <c r="BH729" i="16"/>
  <c r="BL729" i="16"/>
  <c r="BP729" i="16"/>
  <c r="BT729" i="16"/>
  <c r="BX729" i="16"/>
  <c r="CB729" i="16"/>
  <c r="CF729" i="16"/>
  <c r="CJ729" i="16"/>
  <c r="CN729" i="16"/>
  <c r="CR729" i="16"/>
  <c r="CV729" i="16"/>
  <c r="L729" i="16"/>
  <c r="O729" i="16"/>
  <c r="R729" i="16"/>
  <c r="AO729" i="16"/>
  <c r="AS729" i="16"/>
  <c r="AW729" i="16"/>
  <c r="BA729" i="16"/>
  <c r="BE729" i="16"/>
  <c r="BI729" i="16"/>
  <c r="BM729" i="16"/>
  <c r="BQ729" i="16"/>
  <c r="BU729" i="16"/>
  <c r="BY729" i="16"/>
  <c r="CC729" i="16"/>
  <c r="CG729" i="16"/>
  <c r="CK729" i="16"/>
  <c r="CO729" i="16"/>
  <c r="CS729" i="16"/>
  <c r="CW729" i="16"/>
  <c r="AN725" i="16"/>
  <c r="AR725" i="16"/>
  <c r="AV725" i="16"/>
  <c r="AZ725" i="16"/>
  <c r="BD725" i="16"/>
  <c r="BH725" i="16"/>
  <c r="BL725" i="16"/>
  <c r="BP725" i="16"/>
  <c r="BT725" i="16"/>
  <c r="BX725" i="16"/>
  <c r="CB725" i="16"/>
  <c r="CF725" i="16"/>
  <c r="CJ725" i="16"/>
  <c r="CN725" i="16"/>
  <c r="CR725" i="16"/>
  <c r="CV725" i="16"/>
  <c r="L725" i="16"/>
  <c r="O725" i="16"/>
  <c r="R725" i="16"/>
  <c r="AO725" i="16"/>
  <c r="AS725" i="16"/>
  <c r="AW725" i="16"/>
  <c r="BA725" i="16"/>
  <c r="BE725" i="16"/>
  <c r="BI725" i="16"/>
  <c r="BM725" i="16"/>
  <c r="BQ725" i="16"/>
  <c r="BU725" i="16"/>
  <c r="BY725" i="16"/>
  <c r="CC725" i="16"/>
  <c r="CG725" i="16"/>
  <c r="CK725" i="16"/>
  <c r="CO725" i="16"/>
  <c r="CS725" i="16"/>
  <c r="CW725" i="16"/>
  <c r="AN721" i="16"/>
  <c r="AR721" i="16"/>
  <c r="AV721" i="16"/>
  <c r="AZ721" i="16"/>
  <c r="BD721" i="16"/>
  <c r="BH721" i="16"/>
  <c r="BL721" i="16"/>
  <c r="BP721" i="16"/>
  <c r="BT721" i="16"/>
  <c r="BX721" i="16"/>
  <c r="CB721" i="16"/>
  <c r="CF721" i="16"/>
  <c r="CJ721" i="16"/>
  <c r="CN721" i="16"/>
  <c r="CR721" i="16"/>
  <c r="CV721" i="16"/>
  <c r="L721" i="16"/>
  <c r="O721" i="16"/>
  <c r="R721" i="16"/>
  <c r="AO721" i="16"/>
  <c r="AS721" i="16"/>
  <c r="AW721" i="16"/>
  <c r="BA721" i="16"/>
  <c r="BE721" i="16"/>
  <c r="BI721" i="16"/>
  <c r="BM721" i="16"/>
  <c r="BQ721" i="16"/>
  <c r="BU721" i="16"/>
  <c r="BY721" i="16"/>
  <c r="CC721" i="16"/>
  <c r="CG721" i="16"/>
  <c r="CK721" i="16"/>
  <c r="CO721" i="16"/>
  <c r="CS721" i="16"/>
  <c r="CW721" i="16"/>
  <c r="AN717" i="16"/>
  <c r="AR717" i="16"/>
  <c r="AV717" i="16"/>
  <c r="AZ717" i="16"/>
  <c r="BD717" i="16"/>
  <c r="BH717" i="16"/>
  <c r="BL717" i="16"/>
  <c r="BP717" i="16"/>
  <c r="BT717" i="16"/>
  <c r="BX717" i="16"/>
  <c r="CB717" i="16"/>
  <c r="CF717" i="16"/>
  <c r="CJ717" i="16"/>
  <c r="CN717" i="16"/>
  <c r="CR717" i="16"/>
  <c r="CV717" i="16"/>
  <c r="L717" i="16"/>
  <c r="O717" i="16"/>
  <c r="R717" i="16"/>
  <c r="AO717" i="16"/>
  <c r="AS717" i="16"/>
  <c r="AW717" i="16"/>
  <c r="BA717" i="16"/>
  <c r="BE717" i="16"/>
  <c r="BI717" i="16"/>
  <c r="BM717" i="16"/>
  <c r="BQ717" i="16"/>
  <c r="BU717" i="16"/>
  <c r="BY717" i="16"/>
  <c r="CC717" i="16"/>
  <c r="CG717" i="16"/>
  <c r="CK717" i="16"/>
  <c r="CO717" i="16"/>
  <c r="CS717" i="16"/>
  <c r="CW717" i="16"/>
  <c r="AN713" i="16"/>
  <c r="AR713" i="16"/>
  <c r="AV713" i="16"/>
  <c r="AZ713" i="16"/>
  <c r="BD713" i="16"/>
  <c r="BH713" i="16"/>
  <c r="BL713" i="16"/>
  <c r="BP713" i="16"/>
  <c r="BT713" i="16"/>
  <c r="BX713" i="16"/>
  <c r="CB713" i="16"/>
  <c r="CF713" i="16"/>
  <c r="CJ713" i="16"/>
  <c r="CN713" i="16"/>
  <c r="CR713" i="16"/>
  <c r="CV713" i="16"/>
  <c r="L713" i="16"/>
  <c r="O713" i="16"/>
  <c r="R713" i="16"/>
  <c r="AO713" i="16"/>
  <c r="AS713" i="16"/>
  <c r="AW713" i="16"/>
  <c r="BA713" i="16"/>
  <c r="BE713" i="16"/>
  <c r="BI713" i="16"/>
  <c r="BM713" i="16"/>
  <c r="BQ713" i="16"/>
  <c r="BU713" i="16"/>
  <c r="BY713" i="16"/>
  <c r="CC713" i="16"/>
  <c r="CG713" i="16"/>
  <c r="CK713" i="16"/>
  <c r="CO713" i="16"/>
  <c r="CS713" i="16"/>
  <c r="CW713" i="16"/>
  <c r="AN709" i="16"/>
  <c r="AR709" i="16"/>
  <c r="AV709" i="16"/>
  <c r="AZ709" i="16"/>
  <c r="BD709" i="16"/>
  <c r="BH709" i="16"/>
  <c r="BL709" i="16"/>
  <c r="BP709" i="16"/>
  <c r="BT709" i="16"/>
  <c r="BX709" i="16"/>
  <c r="CB709" i="16"/>
  <c r="CF709" i="16"/>
  <c r="CJ709" i="16"/>
  <c r="CN709" i="16"/>
  <c r="CR709" i="16"/>
  <c r="CV709" i="16"/>
  <c r="L709" i="16"/>
  <c r="O709" i="16"/>
  <c r="R709" i="16"/>
  <c r="AO709" i="16"/>
  <c r="AS709" i="16"/>
  <c r="AW709" i="16"/>
  <c r="BA709" i="16"/>
  <c r="BE709" i="16"/>
  <c r="BI709" i="16"/>
  <c r="BM709" i="16"/>
  <c r="BQ709" i="16"/>
  <c r="BU709" i="16"/>
  <c r="BY709" i="16"/>
  <c r="CC709" i="16"/>
  <c r="CG709" i="16"/>
  <c r="CK709" i="16"/>
  <c r="CO709" i="16"/>
  <c r="CS709" i="16"/>
  <c r="CW709" i="16"/>
  <c r="AN705" i="16"/>
  <c r="AR705" i="16"/>
  <c r="AV705" i="16"/>
  <c r="AZ705" i="16"/>
  <c r="BD705" i="16"/>
  <c r="BH705" i="16"/>
  <c r="BL705" i="16"/>
  <c r="BP705" i="16"/>
  <c r="BT705" i="16"/>
  <c r="BX705" i="16"/>
  <c r="CB705" i="16"/>
  <c r="CF705" i="16"/>
  <c r="CJ705" i="16"/>
  <c r="CN705" i="16"/>
  <c r="CR705" i="16"/>
  <c r="CV705" i="16"/>
  <c r="L705" i="16"/>
  <c r="O705" i="16"/>
  <c r="R705" i="16"/>
  <c r="AO705" i="16"/>
  <c r="AS705" i="16"/>
  <c r="AW705" i="16"/>
  <c r="BA705" i="16"/>
  <c r="BE705" i="16"/>
  <c r="BI705" i="16"/>
  <c r="BM705" i="16"/>
  <c r="BQ705" i="16"/>
  <c r="BU705" i="16"/>
  <c r="BY705" i="16"/>
  <c r="CC705" i="16"/>
  <c r="CG705" i="16"/>
  <c r="CK705" i="16"/>
  <c r="CO705" i="16"/>
  <c r="CS705" i="16"/>
  <c r="CW705" i="16"/>
  <c r="AN701" i="16"/>
  <c r="AR701" i="16"/>
  <c r="AV701" i="16"/>
  <c r="AZ701" i="16"/>
  <c r="BD701" i="16"/>
  <c r="BH701" i="16"/>
  <c r="BL701" i="16"/>
  <c r="BP701" i="16"/>
  <c r="BT701" i="16"/>
  <c r="BX701" i="16"/>
  <c r="CB701" i="16"/>
  <c r="CF701" i="16"/>
  <c r="CJ701" i="16"/>
  <c r="CN701" i="16"/>
  <c r="CR701" i="16"/>
  <c r="CV701" i="16"/>
  <c r="L701" i="16"/>
  <c r="O701" i="16"/>
  <c r="R701" i="16"/>
  <c r="AO701" i="16"/>
  <c r="AS701" i="16"/>
  <c r="AW701" i="16"/>
  <c r="BA701" i="16"/>
  <c r="BE701" i="16"/>
  <c r="BI701" i="16"/>
  <c r="BM701" i="16"/>
  <c r="BQ701" i="16"/>
  <c r="BU701" i="16"/>
  <c r="BY701" i="16"/>
  <c r="CC701" i="16"/>
  <c r="CG701" i="16"/>
  <c r="CK701" i="16"/>
  <c r="CO701" i="16"/>
  <c r="CS701" i="16"/>
  <c r="CW701" i="16"/>
  <c r="AN697" i="16"/>
  <c r="AR697" i="16"/>
  <c r="AV697" i="16"/>
  <c r="AZ697" i="16"/>
  <c r="BD697" i="16"/>
  <c r="BH697" i="16"/>
  <c r="BL697" i="16"/>
  <c r="BP697" i="16"/>
  <c r="BT697" i="16"/>
  <c r="BX697" i="16"/>
  <c r="CB697" i="16"/>
  <c r="CF697" i="16"/>
  <c r="CJ697" i="16"/>
  <c r="CN697" i="16"/>
  <c r="CR697" i="16"/>
  <c r="CV697" i="16"/>
  <c r="L697" i="16"/>
  <c r="O697" i="16"/>
  <c r="R697" i="16"/>
  <c r="AO697" i="16"/>
  <c r="AS697" i="16"/>
  <c r="AW697" i="16"/>
  <c r="BA697" i="16"/>
  <c r="BE697" i="16"/>
  <c r="BI697" i="16"/>
  <c r="BM697" i="16"/>
  <c r="BQ697" i="16"/>
  <c r="BU697" i="16"/>
  <c r="BY697" i="16"/>
  <c r="CC697" i="16"/>
  <c r="CG697" i="16"/>
  <c r="CK697" i="16"/>
  <c r="CO697" i="16"/>
  <c r="CS697" i="16"/>
  <c r="CW697" i="16"/>
  <c r="AN693" i="16"/>
  <c r="AR693" i="16"/>
  <c r="AV693" i="16"/>
  <c r="AZ693" i="16"/>
  <c r="BD693" i="16"/>
  <c r="BH693" i="16"/>
  <c r="BL693" i="16"/>
  <c r="BP693" i="16"/>
  <c r="BT693" i="16"/>
  <c r="BX693" i="16"/>
  <c r="CB693" i="16"/>
  <c r="CF693" i="16"/>
  <c r="CJ693" i="16"/>
  <c r="CN693" i="16"/>
  <c r="CR693" i="16"/>
  <c r="CV693" i="16"/>
  <c r="L693" i="16"/>
  <c r="O693" i="16"/>
  <c r="R693" i="16"/>
  <c r="AO693" i="16"/>
  <c r="AS693" i="16"/>
  <c r="AW693" i="16"/>
  <c r="BA693" i="16"/>
  <c r="BE693" i="16"/>
  <c r="BI693" i="16"/>
  <c r="BM693" i="16"/>
  <c r="BQ693" i="16"/>
  <c r="BU693" i="16"/>
  <c r="BY693" i="16"/>
  <c r="CC693" i="16"/>
  <c r="CG693" i="16"/>
  <c r="CK693" i="16"/>
  <c r="CO693" i="16"/>
  <c r="CS693" i="16"/>
  <c r="CW693" i="16"/>
  <c r="AN689" i="16"/>
  <c r="AR689" i="16"/>
  <c r="AV689" i="16"/>
  <c r="AZ689" i="16"/>
  <c r="BD689" i="16"/>
  <c r="BH689" i="16"/>
  <c r="BL689" i="16"/>
  <c r="BP689" i="16"/>
  <c r="BT689" i="16"/>
  <c r="BX689" i="16"/>
  <c r="CB689" i="16"/>
  <c r="CF689" i="16"/>
  <c r="CJ689" i="16"/>
  <c r="CN689" i="16"/>
  <c r="CR689" i="16"/>
  <c r="CV689" i="16"/>
  <c r="L689" i="16"/>
  <c r="O689" i="16"/>
  <c r="R689" i="16"/>
  <c r="AO689" i="16"/>
  <c r="AS689" i="16"/>
  <c r="AW689" i="16"/>
  <c r="BA689" i="16"/>
  <c r="BE689" i="16"/>
  <c r="BI689" i="16"/>
  <c r="BM689" i="16"/>
  <c r="BQ689" i="16"/>
  <c r="BU689" i="16"/>
  <c r="BY689" i="16"/>
  <c r="CC689" i="16"/>
  <c r="CG689" i="16"/>
  <c r="CK689" i="16"/>
  <c r="CO689" i="16"/>
  <c r="CS689" i="16"/>
  <c r="CW689" i="16"/>
  <c r="AN685" i="16"/>
  <c r="AR685" i="16"/>
  <c r="AV685" i="16"/>
  <c r="AZ685" i="16"/>
  <c r="BD685" i="16"/>
  <c r="BH685" i="16"/>
  <c r="BL685" i="16"/>
  <c r="BP685" i="16"/>
  <c r="BT685" i="16"/>
  <c r="BX685" i="16"/>
  <c r="CB685" i="16"/>
  <c r="CF685" i="16"/>
  <c r="CJ685" i="16"/>
  <c r="CN685" i="16"/>
  <c r="CR685" i="16"/>
  <c r="CV685" i="16"/>
  <c r="L685" i="16"/>
  <c r="O685" i="16"/>
  <c r="R685" i="16"/>
  <c r="AO685" i="16"/>
  <c r="AS685" i="16"/>
  <c r="AW685" i="16"/>
  <c r="BA685" i="16"/>
  <c r="BE685" i="16"/>
  <c r="BI685" i="16"/>
  <c r="BM685" i="16"/>
  <c r="BQ685" i="16"/>
  <c r="BU685" i="16"/>
  <c r="BY685" i="16"/>
  <c r="CC685" i="16"/>
  <c r="CG685" i="16"/>
  <c r="CK685" i="16"/>
  <c r="CO685" i="16"/>
  <c r="CS685" i="16"/>
  <c r="CW685" i="16"/>
  <c r="AP681" i="16"/>
  <c r="AQ681" i="16"/>
  <c r="AR681" i="16"/>
  <c r="AV681" i="16"/>
  <c r="AZ681" i="16"/>
  <c r="BD681" i="16"/>
  <c r="BH681" i="16"/>
  <c r="BL681" i="16"/>
  <c r="BP681" i="16"/>
  <c r="BT681" i="16"/>
  <c r="BX681" i="16"/>
  <c r="CB681" i="16"/>
  <c r="CF681" i="16"/>
  <c r="CJ681" i="16"/>
  <c r="CN681" i="16"/>
  <c r="CR681" i="16"/>
  <c r="CV681" i="16"/>
  <c r="L681" i="16"/>
  <c r="O681" i="16"/>
  <c r="R681" i="16"/>
  <c r="AS681" i="16"/>
  <c r="AW681" i="16"/>
  <c r="BA681" i="16"/>
  <c r="BE681" i="16"/>
  <c r="BI681" i="16"/>
  <c r="BM681" i="16"/>
  <c r="BQ681" i="16"/>
  <c r="BU681" i="16"/>
  <c r="BY681" i="16"/>
  <c r="CC681" i="16"/>
  <c r="CG681" i="16"/>
  <c r="CK681" i="16"/>
  <c r="CO681" i="16"/>
  <c r="CS681" i="16"/>
  <c r="CW681" i="16"/>
  <c r="AP677" i="16"/>
  <c r="AT677" i="16"/>
  <c r="AX677" i="16"/>
  <c r="BB677" i="16"/>
  <c r="BF677" i="16"/>
  <c r="BJ677" i="16"/>
  <c r="BN677" i="16"/>
  <c r="BR677" i="16"/>
  <c r="BV677" i="16"/>
  <c r="BZ677" i="16"/>
  <c r="CD677" i="16"/>
  <c r="CH677" i="16"/>
  <c r="CL677" i="16"/>
  <c r="CP677" i="16"/>
  <c r="CT677" i="16"/>
  <c r="CX677" i="16"/>
  <c r="AQ677" i="16"/>
  <c r="AU677" i="16"/>
  <c r="AY677" i="16"/>
  <c r="BC677" i="16"/>
  <c r="BG677" i="16"/>
  <c r="BK677" i="16"/>
  <c r="BO677" i="16"/>
  <c r="BS677" i="16"/>
  <c r="BW677" i="16"/>
  <c r="CA677" i="16"/>
  <c r="CE677" i="16"/>
  <c r="CI677" i="16"/>
  <c r="CM677" i="16"/>
  <c r="CQ677" i="16"/>
  <c r="CU677" i="16"/>
  <c r="AN677" i="16"/>
  <c r="AV677" i="16"/>
  <c r="BD677" i="16"/>
  <c r="BL677" i="16"/>
  <c r="BT677" i="16"/>
  <c r="CB677" i="16"/>
  <c r="CJ677" i="16"/>
  <c r="CR677" i="16"/>
  <c r="L677" i="16"/>
  <c r="O677" i="16"/>
  <c r="R677" i="16"/>
  <c r="AO677" i="16"/>
  <c r="AW677" i="16"/>
  <c r="BE677" i="16"/>
  <c r="BM677" i="16"/>
  <c r="BU677" i="16"/>
  <c r="CC677" i="16"/>
  <c r="CK677" i="16"/>
  <c r="CS677" i="16"/>
  <c r="AP673" i="16"/>
  <c r="AT673" i="16"/>
  <c r="AX673" i="16"/>
  <c r="BB673" i="16"/>
  <c r="BF673" i="16"/>
  <c r="BJ673" i="16"/>
  <c r="BN673" i="16"/>
  <c r="BR673" i="16"/>
  <c r="BV673" i="16"/>
  <c r="BZ673" i="16"/>
  <c r="CD673" i="16"/>
  <c r="CH673" i="16"/>
  <c r="CL673" i="16"/>
  <c r="CP673" i="16"/>
  <c r="CT673" i="16"/>
  <c r="CX673" i="16"/>
  <c r="AQ673" i="16"/>
  <c r="AU673" i="16"/>
  <c r="AY673" i="16"/>
  <c r="BC673" i="16"/>
  <c r="BG673" i="16"/>
  <c r="BK673" i="16"/>
  <c r="BO673" i="16"/>
  <c r="BS673" i="16"/>
  <c r="BW673" i="16"/>
  <c r="CA673" i="16"/>
  <c r="CE673" i="16"/>
  <c r="CI673" i="16"/>
  <c r="CM673" i="16"/>
  <c r="CQ673" i="16"/>
  <c r="CU673" i="16"/>
  <c r="AR673" i="16"/>
  <c r="AZ673" i="16"/>
  <c r="BH673" i="16"/>
  <c r="BP673" i="16"/>
  <c r="BX673" i="16"/>
  <c r="CF673" i="16"/>
  <c r="CN673" i="16"/>
  <c r="CV673" i="16"/>
  <c r="L673" i="16"/>
  <c r="O673" i="16"/>
  <c r="R673" i="16"/>
  <c r="AS673" i="16"/>
  <c r="BA673" i="16"/>
  <c r="BI673" i="16"/>
  <c r="BQ673" i="16"/>
  <c r="BY673" i="16"/>
  <c r="CG673" i="16"/>
  <c r="CO673" i="16"/>
  <c r="CW673" i="16"/>
  <c r="AP669" i="16"/>
  <c r="AT669" i="16"/>
  <c r="AX669" i="16"/>
  <c r="BB669" i="16"/>
  <c r="BF669" i="16"/>
  <c r="BJ669" i="16"/>
  <c r="BN669" i="16"/>
  <c r="BR669" i="16"/>
  <c r="BV669" i="16"/>
  <c r="BZ669" i="16"/>
  <c r="CD669" i="16"/>
  <c r="CH669" i="16"/>
  <c r="CL669" i="16"/>
  <c r="CP669" i="16"/>
  <c r="CT669" i="16"/>
  <c r="CX669" i="16"/>
  <c r="AQ669" i="16"/>
  <c r="AU669" i="16"/>
  <c r="AY669" i="16"/>
  <c r="BC669" i="16"/>
  <c r="BG669" i="16"/>
  <c r="BK669" i="16"/>
  <c r="BO669" i="16"/>
  <c r="BS669" i="16"/>
  <c r="BW669" i="16"/>
  <c r="CA669" i="16"/>
  <c r="CE669" i="16"/>
  <c r="CI669" i="16"/>
  <c r="CM669" i="16"/>
  <c r="CQ669" i="16"/>
  <c r="CU669" i="16"/>
  <c r="AN669" i="16"/>
  <c r="AV669" i="16"/>
  <c r="BD669" i="16"/>
  <c r="BL669" i="16"/>
  <c r="BT669" i="16"/>
  <c r="CB669" i="16"/>
  <c r="CJ669" i="16"/>
  <c r="CR669" i="16"/>
  <c r="L669" i="16"/>
  <c r="O669" i="16"/>
  <c r="R669" i="16"/>
  <c r="AO669" i="16"/>
  <c r="AW669" i="16"/>
  <c r="BE669" i="16"/>
  <c r="BM669" i="16"/>
  <c r="BU669" i="16"/>
  <c r="CC669" i="16"/>
  <c r="CK669" i="16"/>
  <c r="CS669" i="16"/>
  <c r="AP665" i="16"/>
  <c r="AT665" i="16"/>
  <c r="AX665" i="16"/>
  <c r="BB665" i="16"/>
  <c r="BF665" i="16"/>
  <c r="BJ665" i="16"/>
  <c r="BN665" i="16"/>
  <c r="BR665" i="16"/>
  <c r="BV665" i="16"/>
  <c r="BZ665" i="16"/>
  <c r="CD665" i="16"/>
  <c r="CH665" i="16"/>
  <c r="CL665" i="16"/>
  <c r="CP665" i="16"/>
  <c r="CT665" i="16"/>
  <c r="CX665" i="16"/>
  <c r="AQ665" i="16"/>
  <c r="AU665" i="16"/>
  <c r="AY665" i="16"/>
  <c r="BC665" i="16"/>
  <c r="BG665" i="16"/>
  <c r="BK665" i="16"/>
  <c r="BO665" i="16"/>
  <c r="BS665" i="16"/>
  <c r="BW665" i="16"/>
  <c r="CA665" i="16"/>
  <c r="CE665" i="16"/>
  <c r="CI665" i="16"/>
  <c r="CM665" i="16"/>
  <c r="CQ665" i="16"/>
  <c r="CU665" i="16"/>
  <c r="AR665" i="16"/>
  <c r="AZ665" i="16"/>
  <c r="BH665" i="16"/>
  <c r="BP665" i="16"/>
  <c r="BX665" i="16"/>
  <c r="CF665" i="16"/>
  <c r="CN665" i="16"/>
  <c r="CV665" i="16"/>
  <c r="L665" i="16"/>
  <c r="O665" i="16"/>
  <c r="R665" i="16"/>
  <c r="AS665" i="16"/>
  <c r="BA665" i="16"/>
  <c r="BI665" i="16"/>
  <c r="BQ665" i="16"/>
  <c r="BY665" i="16"/>
  <c r="CG665" i="16"/>
  <c r="CO665" i="16"/>
  <c r="CW665" i="16"/>
  <c r="AP661" i="16"/>
  <c r="AT661" i="16"/>
  <c r="AX661" i="16"/>
  <c r="BB661" i="16"/>
  <c r="BF661" i="16"/>
  <c r="BJ661" i="16"/>
  <c r="BN661" i="16"/>
  <c r="BR661" i="16"/>
  <c r="BV661" i="16"/>
  <c r="BZ661" i="16"/>
  <c r="CD661" i="16"/>
  <c r="CH661" i="16"/>
  <c r="CL661" i="16"/>
  <c r="CP661" i="16"/>
  <c r="CT661" i="16"/>
  <c r="CX661" i="16"/>
  <c r="AQ661" i="16"/>
  <c r="AU661" i="16"/>
  <c r="AY661" i="16"/>
  <c r="BC661" i="16"/>
  <c r="BG661" i="16"/>
  <c r="BK661" i="16"/>
  <c r="BO661" i="16"/>
  <c r="BS661" i="16"/>
  <c r="BW661" i="16"/>
  <c r="CA661" i="16"/>
  <c r="CE661" i="16"/>
  <c r="CI661" i="16"/>
  <c r="CM661" i="16"/>
  <c r="CQ661" i="16"/>
  <c r="CU661" i="16"/>
  <c r="AN661" i="16"/>
  <c r="AV661" i="16"/>
  <c r="BD661" i="16"/>
  <c r="BL661" i="16"/>
  <c r="BT661" i="16"/>
  <c r="CB661" i="16"/>
  <c r="CJ661" i="16"/>
  <c r="CR661" i="16"/>
  <c r="L661" i="16"/>
  <c r="O661" i="16"/>
  <c r="R661" i="16"/>
  <c r="AO661" i="16"/>
  <c r="AW661" i="16"/>
  <c r="BE661" i="16"/>
  <c r="BM661" i="16"/>
  <c r="BU661" i="16"/>
  <c r="CC661" i="16"/>
  <c r="CK661" i="16"/>
  <c r="CS661" i="16"/>
  <c r="AP657" i="16"/>
  <c r="AT657" i="16"/>
  <c r="AX657" i="16"/>
  <c r="BB657" i="16"/>
  <c r="BF657" i="16"/>
  <c r="BJ657" i="16"/>
  <c r="BN657" i="16"/>
  <c r="BR657" i="16"/>
  <c r="BV657" i="16"/>
  <c r="BZ657" i="16"/>
  <c r="CD657" i="16"/>
  <c r="CH657" i="16"/>
  <c r="CL657" i="16"/>
  <c r="CP657" i="16"/>
  <c r="CT657" i="16"/>
  <c r="CX657" i="16"/>
  <c r="AQ657" i="16"/>
  <c r="AU657" i="16"/>
  <c r="AY657" i="16"/>
  <c r="BC657" i="16"/>
  <c r="BG657" i="16"/>
  <c r="BK657" i="16"/>
  <c r="BO657" i="16"/>
  <c r="BS657" i="16"/>
  <c r="BW657" i="16"/>
  <c r="CA657" i="16"/>
  <c r="CE657" i="16"/>
  <c r="CI657" i="16"/>
  <c r="CM657" i="16"/>
  <c r="CQ657" i="16"/>
  <c r="CU657" i="16"/>
  <c r="AR657" i="16"/>
  <c r="AZ657" i="16"/>
  <c r="BH657" i="16"/>
  <c r="BP657" i="16"/>
  <c r="BX657" i="16"/>
  <c r="CF657" i="16"/>
  <c r="CN657" i="16"/>
  <c r="CV657" i="16"/>
  <c r="L657" i="16"/>
  <c r="O657" i="16"/>
  <c r="R657" i="16"/>
  <c r="AS657" i="16"/>
  <c r="BA657" i="16"/>
  <c r="BI657" i="16"/>
  <c r="BQ657" i="16"/>
  <c r="BY657" i="16"/>
  <c r="CG657" i="16"/>
  <c r="CO657" i="16"/>
  <c r="CW657" i="16"/>
  <c r="AP653" i="16"/>
  <c r="AT653" i="16"/>
  <c r="AX653" i="16"/>
  <c r="BB653" i="16"/>
  <c r="BF653" i="16"/>
  <c r="BJ653" i="16"/>
  <c r="BN653" i="16"/>
  <c r="BR653" i="16"/>
  <c r="BV653" i="16"/>
  <c r="BZ653" i="16"/>
  <c r="CD653" i="16"/>
  <c r="CH653" i="16"/>
  <c r="CL653" i="16"/>
  <c r="CP653" i="16"/>
  <c r="CT653" i="16"/>
  <c r="CX653" i="16"/>
  <c r="AQ653" i="16"/>
  <c r="AU653" i="16"/>
  <c r="AY653" i="16"/>
  <c r="BC653" i="16"/>
  <c r="BG653" i="16"/>
  <c r="BK653" i="16"/>
  <c r="BO653" i="16"/>
  <c r="BS653" i="16"/>
  <c r="BW653" i="16"/>
  <c r="CA653" i="16"/>
  <c r="CE653" i="16"/>
  <c r="CI653" i="16"/>
  <c r="CM653" i="16"/>
  <c r="CQ653" i="16"/>
  <c r="CU653" i="16"/>
  <c r="AN653" i="16"/>
  <c r="AV653" i="16"/>
  <c r="BD653" i="16"/>
  <c r="BL653" i="16"/>
  <c r="BT653" i="16"/>
  <c r="CB653" i="16"/>
  <c r="CJ653" i="16"/>
  <c r="CR653" i="16"/>
  <c r="L653" i="16"/>
  <c r="O653" i="16"/>
  <c r="R653" i="16"/>
  <c r="AO653" i="16"/>
  <c r="AW653" i="16"/>
  <c r="BE653" i="16"/>
  <c r="BM653" i="16"/>
  <c r="BU653" i="16"/>
  <c r="CC653" i="16"/>
  <c r="CK653" i="16"/>
  <c r="CS653" i="16"/>
  <c r="AP649" i="16"/>
  <c r="AT649" i="16"/>
  <c r="AX649" i="16"/>
  <c r="BB649" i="16"/>
  <c r="BF649" i="16"/>
  <c r="BJ649" i="16"/>
  <c r="BN649" i="16"/>
  <c r="BR649" i="16"/>
  <c r="BV649" i="16"/>
  <c r="BZ649" i="16"/>
  <c r="CD649" i="16"/>
  <c r="CH649" i="16"/>
  <c r="CL649" i="16"/>
  <c r="CP649" i="16"/>
  <c r="CT649" i="16"/>
  <c r="CX649" i="16"/>
  <c r="AQ649" i="16"/>
  <c r="AU649" i="16"/>
  <c r="AY649" i="16"/>
  <c r="BC649" i="16"/>
  <c r="BG649" i="16"/>
  <c r="BK649" i="16"/>
  <c r="BO649" i="16"/>
  <c r="BS649" i="16"/>
  <c r="BW649" i="16"/>
  <c r="CA649" i="16"/>
  <c r="CE649" i="16"/>
  <c r="CI649" i="16"/>
  <c r="CM649" i="16"/>
  <c r="CQ649" i="16"/>
  <c r="CU649" i="16"/>
  <c r="AR649" i="16"/>
  <c r="AZ649" i="16"/>
  <c r="BH649" i="16"/>
  <c r="BP649" i="16"/>
  <c r="BX649" i="16"/>
  <c r="CF649" i="16"/>
  <c r="CN649" i="16"/>
  <c r="CV649" i="16"/>
  <c r="L649" i="16"/>
  <c r="O649" i="16"/>
  <c r="R649" i="16"/>
  <c r="AS649" i="16"/>
  <c r="BA649" i="16"/>
  <c r="BI649" i="16"/>
  <c r="BQ649" i="16"/>
  <c r="BY649" i="16"/>
  <c r="CG649" i="16"/>
  <c r="CO649" i="16"/>
  <c r="CW649" i="16"/>
  <c r="AP645" i="16"/>
  <c r="AT645" i="16"/>
  <c r="AX645" i="16"/>
  <c r="BB645" i="16"/>
  <c r="BF645" i="16"/>
  <c r="BJ645" i="16"/>
  <c r="BN645" i="16"/>
  <c r="BR645" i="16"/>
  <c r="BV645" i="16"/>
  <c r="BZ645" i="16"/>
  <c r="CD645" i="16"/>
  <c r="CH645" i="16"/>
  <c r="CL645" i="16"/>
  <c r="CP645" i="16"/>
  <c r="CT645" i="16"/>
  <c r="CX645" i="16"/>
  <c r="AQ645" i="16"/>
  <c r="AU645" i="16"/>
  <c r="AY645" i="16"/>
  <c r="BC645" i="16"/>
  <c r="BG645" i="16"/>
  <c r="BK645" i="16"/>
  <c r="BO645" i="16"/>
  <c r="BS645" i="16"/>
  <c r="BW645" i="16"/>
  <c r="CA645" i="16"/>
  <c r="CE645" i="16"/>
  <c r="CI645" i="16"/>
  <c r="CM645" i="16"/>
  <c r="CQ645" i="16"/>
  <c r="CU645" i="16"/>
  <c r="AN645" i="16"/>
  <c r="AV645" i="16"/>
  <c r="BD645" i="16"/>
  <c r="BL645" i="16"/>
  <c r="BT645" i="16"/>
  <c r="CB645" i="16"/>
  <c r="CJ645" i="16"/>
  <c r="CR645" i="16"/>
  <c r="L645" i="16"/>
  <c r="O645" i="16"/>
  <c r="R645" i="16"/>
  <c r="AO645" i="16"/>
  <c r="AW645" i="16"/>
  <c r="BE645" i="16"/>
  <c r="BM645" i="16"/>
  <c r="BU645" i="16"/>
  <c r="CC645" i="16"/>
  <c r="CK645" i="16"/>
  <c r="CS645" i="16"/>
  <c r="AP641" i="16"/>
  <c r="AT641" i="16"/>
  <c r="AX641" i="16"/>
  <c r="BB641" i="16"/>
  <c r="BF641" i="16"/>
  <c r="BJ641" i="16"/>
  <c r="BN641" i="16"/>
  <c r="BR641" i="16"/>
  <c r="BV641" i="16"/>
  <c r="BZ641" i="16"/>
  <c r="CD641" i="16"/>
  <c r="CH641" i="16"/>
  <c r="CL641" i="16"/>
  <c r="CP641" i="16"/>
  <c r="CT641" i="16"/>
  <c r="CX641" i="16"/>
  <c r="AQ641" i="16"/>
  <c r="AU641" i="16"/>
  <c r="AY641" i="16"/>
  <c r="BC641" i="16"/>
  <c r="BG641" i="16"/>
  <c r="BK641" i="16"/>
  <c r="BO641" i="16"/>
  <c r="BS641" i="16"/>
  <c r="BW641" i="16"/>
  <c r="CA641" i="16"/>
  <c r="CE641" i="16"/>
  <c r="CI641" i="16"/>
  <c r="CM641" i="16"/>
  <c r="CQ641" i="16"/>
  <c r="CU641" i="16"/>
  <c r="AR641" i="16"/>
  <c r="AZ641" i="16"/>
  <c r="BH641" i="16"/>
  <c r="BP641" i="16"/>
  <c r="BX641" i="16"/>
  <c r="CF641" i="16"/>
  <c r="CN641" i="16"/>
  <c r="CV641" i="16"/>
  <c r="L641" i="16"/>
  <c r="O641" i="16"/>
  <c r="R641" i="16"/>
  <c r="AS641" i="16"/>
  <c r="BA641" i="16"/>
  <c r="BI641" i="16"/>
  <c r="BQ641" i="16"/>
  <c r="BY641" i="16"/>
  <c r="CG641" i="16"/>
  <c r="CO641" i="16"/>
  <c r="CW641" i="16"/>
  <c r="AP637" i="16"/>
  <c r="AT637" i="16"/>
  <c r="AX637" i="16"/>
  <c r="BB637" i="16"/>
  <c r="BF637" i="16"/>
  <c r="BJ637" i="16"/>
  <c r="BN637" i="16"/>
  <c r="BR637" i="16"/>
  <c r="BV637" i="16"/>
  <c r="BZ637" i="16"/>
  <c r="CD637" i="16"/>
  <c r="CH637" i="16"/>
  <c r="CL637" i="16"/>
  <c r="CP637" i="16"/>
  <c r="CT637" i="16"/>
  <c r="CX637" i="16"/>
  <c r="AQ637" i="16"/>
  <c r="AU637" i="16"/>
  <c r="AY637" i="16"/>
  <c r="BC637" i="16"/>
  <c r="BG637" i="16"/>
  <c r="BK637" i="16"/>
  <c r="BO637" i="16"/>
  <c r="BS637" i="16"/>
  <c r="BW637" i="16"/>
  <c r="CA637" i="16"/>
  <c r="CE637" i="16"/>
  <c r="CI637" i="16"/>
  <c r="CM637" i="16"/>
  <c r="CQ637" i="16"/>
  <c r="CU637" i="16"/>
  <c r="AN637" i="16"/>
  <c r="AV637" i="16"/>
  <c r="BD637" i="16"/>
  <c r="BL637" i="16"/>
  <c r="BT637" i="16"/>
  <c r="CB637" i="16"/>
  <c r="CJ637" i="16"/>
  <c r="CR637" i="16"/>
  <c r="L637" i="16"/>
  <c r="O637" i="16"/>
  <c r="R637" i="16"/>
  <c r="AO637" i="16"/>
  <c r="AW637" i="16"/>
  <c r="BE637" i="16"/>
  <c r="BM637" i="16"/>
  <c r="BU637" i="16"/>
  <c r="CC637" i="16"/>
  <c r="CK637" i="16"/>
  <c r="CS637" i="16"/>
  <c r="AP633" i="16"/>
  <c r="AT633" i="16"/>
  <c r="AX633" i="16"/>
  <c r="BB633" i="16"/>
  <c r="BF633" i="16"/>
  <c r="BJ633" i="16"/>
  <c r="BN633" i="16"/>
  <c r="BR633" i="16"/>
  <c r="BV633" i="16"/>
  <c r="BZ633" i="16"/>
  <c r="CD633" i="16"/>
  <c r="CH633" i="16"/>
  <c r="CL633" i="16"/>
  <c r="CP633" i="16"/>
  <c r="CT633" i="16"/>
  <c r="CX633" i="16"/>
  <c r="AQ633" i="16"/>
  <c r="AU633" i="16"/>
  <c r="AY633" i="16"/>
  <c r="BC633" i="16"/>
  <c r="BG633" i="16"/>
  <c r="BK633" i="16"/>
  <c r="BO633" i="16"/>
  <c r="BS633" i="16"/>
  <c r="BW633" i="16"/>
  <c r="CA633" i="16"/>
  <c r="CE633" i="16"/>
  <c r="CI633" i="16"/>
  <c r="CM633" i="16"/>
  <c r="CQ633" i="16"/>
  <c r="CU633" i="16"/>
  <c r="AR633" i="16"/>
  <c r="AZ633" i="16"/>
  <c r="BH633" i="16"/>
  <c r="BP633" i="16"/>
  <c r="BX633" i="16"/>
  <c r="CF633" i="16"/>
  <c r="CN633" i="16"/>
  <c r="CV633" i="16"/>
  <c r="L633" i="16"/>
  <c r="O633" i="16"/>
  <c r="R633" i="16"/>
  <c r="AS633" i="16"/>
  <c r="BA633" i="16"/>
  <c r="BI633" i="16"/>
  <c r="BQ633" i="16"/>
  <c r="BY633" i="16"/>
  <c r="CG633" i="16"/>
  <c r="CO633" i="16"/>
  <c r="CW633" i="16"/>
  <c r="AP629" i="16"/>
  <c r="AT629" i="16"/>
  <c r="AX629" i="16"/>
  <c r="BB629" i="16"/>
  <c r="BF629" i="16"/>
  <c r="BJ629" i="16"/>
  <c r="BN629" i="16"/>
  <c r="BR629" i="16"/>
  <c r="BV629" i="16"/>
  <c r="BZ629" i="16"/>
  <c r="CD629" i="16"/>
  <c r="CH629" i="16"/>
  <c r="CL629" i="16"/>
  <c r="CP629" i="16"/>
  <c r="CT629" i="16"/>
  <c r="CX629" i="16"/>
  <c r="AQ629" i="16"/>
  <c r="AU629" i="16"/>
  <c r="AY629" i="16"/>
  <c r="BC629" i="16"/>
  <c r="BG629" i="16"/>
  <c r="BK629" i="16"/>
  <c r="BO629" i="16"/>
  <c r="BS629" i="16"/>
  <c r="BW629" i="16"/>
  <c r="CA629" i="16"/>
  <c r="CE629" i="16"/>
  <c r="CI629" i="16"/>
  <c r="CM629" i="16"/>
  <c r="CQ629" i="16"/>
  <c r="CU629" i="16"/>
  <c r="AN629" i="16"/>
  <c r="AV629" i="16"/>
  <c r="BD629" i="16"/>
  <c r="BL629" i="16"/>
  <c r="BT629" i="16"/>
  <c r="CB629" i="16"/>
  <c r="CJ629" i="16"/>
  <c r="CR629" i="16"/>
  <c r="L629" i="16"/>
  <c r="O629" i="16"/>
  <c r="R629" i="16"/>
  <c r="AO629" i="16"/>
  <c r="AW629" i="16"/>
  <c r="BE629" i="16"/>
  <c r="BM629" i="16"/>
  <c r="BU629" i="16"/>
  <c r="CC629" i="16"/>
  <c r="CK629" i="16"/>
  <c r="CS629" i="16"/>
  <c r="AP625" i="16"/>
  <c r="AT625" i="16"/>
  <c r="AX625" i="16"/>
  <c r="BB625" i="16"/>
  <c r="BF625" i="16"/>
  <c r="BJ625" i="16"/>
  <c r="BN625" i="16"/>
  <c r="BR625" i="16"/>
  <c r="BV625" i="16"/>
  <c r="BZ625" i="16"/>
  <c r="CD625" i="16"/>
  <c r="CH625" i="16"/>
  <c r="CL625" i="16"/>
  <c r="CP625" i="16"/>
  <c r="CT625" i="16"/>
  <c r="CX625" i="16"/>
  <c r="AQ625" i="16"/>
  <c r="AU625" i="16"/>
  <c r="AY625" i="16"/>
  <c r="BC625" i="16"/>
  <c r="BG625" i="16"/>
  <c r="BK625" i="16"/>
  <c r="BO625" i="16"/>
  <c r="BS625" i="16"/>
  <c r="BW625" i="16"/>
  <c r="CA625" i="16"/>
  <c r="CE625" i="16"/>
  <c r="CI625" i="16"/>
  <c r="CM625" i="16"/>
  <c r="CQ625" i="16"/>
  <c r="CU625" i="16"/>
  <c r="AR625" i="16"/>
  <c r="AZ625" i="16"/>
  <c r="BH625" i="16"/>
  <c r="BP625" i="16"/>
  <c r="BX625" i="16"/>
  <c r="CF625" i="16"/>
  <c r="CN625" i="16"/>
  <c r="CV625" i="16"/>
  <c r="L625" i="16"/>
  <c r="O625" i="16"/>
  <c r="R625" i="16"/>
  <c r="AS625" i="16"/>
  <c r="BA625" i="16"/>
  <c r="BI625" i="16"/>
  <c r="BQ625" i="16"/>
  <c r="BY625" i="16"/>
  <c r="CG625" i="16"/>
  <c r="CO625" i="16"/>
  <c r="CW625" i="16"/>
  <c r="AP621" i="16"/>
  <c r="AT621" i="16"/>
  <c r="AX621" i="16"/>
  <c r="BB621" i="16"/>
  <c r="BF621" i="16"/>
  <c r="BJ621" i="16"/>
  <c r="BN621" i="16"/>
  <c r="BR621" i="16"/>
  <c r="BV621" i="16"/>
  <c r="BZ621" i="16"/>
  <c r="CD621" i="16"/>
  <c r="CH621" i="16"/>
  <c r="CL621" i="16"/>
  <c r="CP621" i="16"/>
  <c r="CT621" i="16"/>
  <c r="CX621" i="16"/>
  <c r="AQ621" i="16"/>
  <c r="AU621" i="16"/>
  <c r="AY621" i="16"/>
  <c r="BC621" i="16"/>
  <c r="BG621" i="16"/>
  <c r="BK621" i="16"/>
  <c r="BO621" i="16"/>
  <c r="BS621" i="16"/>
  <c r="BW621" i="16"/>
  <c r="CA621" i="16"/>
  <c r="CE621" i="16"/>
  <c r="CI621" i="16"/>
  <c r="CM621" i="16"/>
  <c r="CQ621" i="16"/>
  <c r="CU621" i="16"/>
  <c r="AN621" i="16"/>
  <c r="AV621" i="16"/>
  <c r="BD621" i="16"/>
  <c r="BL621" i="16"/>
  <c r="BT621" i="16"/>
  <c r="CB621" i="16"/>
  <c r="CJ621" i="16"/>
  <c r="CR621" i="16"/>
  <c r="L621" i="16"/>
  <c r="O621" i="16"/>
  <c r="R621" i="16"/>
  <c r="AO621" i="16"/>
  <c r="AW621" i="16"/>
  <c r="BE621" i="16"/>
  <c r="BM621" i="16"/>
  <c r="BU621" i="16"/>
  <c r="CC621" i="16"/>
  <c r="CK621" i="16"/>
  <c r="CS621" i="16"/>
  <c r="AP617" i="16"/>
  <c r="AT617" i="16"/>
  <c r="AX617" i="16"/>
  <c r="BB617" i="16"/>
  <c r="BF617" i="16"/>
  <c r="BJ617" i="16"/>
  <c r="BN617" i="16"/>
  <c r="BR617" i="16"/>
  <c r="BV617" i="16"/>
  <c r="BZ617" i="16"/>
  <c r="CD617" i="16"/>
  <c r="CH617" i="16"/>
  <c r="CL617" i="16"/>
  <c r="CP617" i="16"/>
  <c r="CT617" i="16"/>
  <c r="CX617" i="16"/>
  <c r="AQ617" i="16"/>
  <c r="AU617" i="16"/>
  <c r="AY617" i="16"/>
  <c r="BC617" i="16"/>
  <c r="BG617" i="16"/>
  <c r="BK617" i="16"/>
  <c r="BO617" i="16"/>
  <c r="BS617" i="16"/>
  <c r="BW617" i="16"/>
  <c r="CA617" i="16"/>
  <c r="CE617" i="16"/>
  <c r="CI617" i="16"/>
  <c r="CM617" i="16"/>
  <c r="CQ617" i="16"/>
  <c r="CU617" i="16"/>
  <c r="AR617" i="16"/>
  <c r="AZ617" i="16"/>
  <c r="BH617" i="16"/>
  <c r="BP617" i="16"/>
  <c r="BX617" i="16"/>
  <c r="CF617" i="16"/>
  <c r="CN617" i="16"/>
  <c r="CV617" i="16"/>
  <c r="L617" i="16"/>
  <c r="O617" i="16"/>
  <c r="R617" i="16"/>
  <c r="AS617" i="16"/>
  <c r="BA617" i="16"/>
  <c r="BI617" i="16"/>
  <c r="BQ617" i="16"/>
  <c r="BY617" i="16"/>
  <c r="CG617" i="16"/>
  <c r="CO617" i="16"/>
  <c r="CW617" i="16"/>
  <c r="AP613" i="16"/>
  <c r="AT613" i="16"/>
  <c r="AX613" i="16"/>
  <c r="BB613" i="16"/>
  <c r="BF613" i="16"/>
  <c r="BJ613" i="16"/>
  <c r="BN613" i="16"/>
  <c r="BR613" i="16"/>
  <c r="BV613" i="16"/>
  <c r="BZ613" i="16"/>
  <c r="CD613" i="16"/>
  <c r="CH613" i="16"/>
  <c r="CL613" i="16"/>
  <c r="CP613" i="16"/>
  <c r="CT613" i="16"/>
  <c r="CX613" i="16"/>
  <c r="AQ613" i="16"/>
  <c r="AU613" i="16"/>
  <c r="AY613" i="16"/>
  <c r="BC613" i="16"/>
  <c r="BG613" i="16"/>
  <c r="BK613" i="16"/>
  <c r="BO613" i="16"/>
  <c r="BS613" i="16"/>
  <c r="BW613" i="16"/>
  <c r="CA613" i="16"/>
  <c r="CE613" i="16"/>
  <c r="CI613" i="16"/>
  <c r="CM613" i="16"/>
  <c r="CQ613" i="16"/>
  <c r="CU613" i="16"/>
  <c r="AN613" i="16"/>
  <c r="AV613" i="16"/>
  <c r="BD613" i="16"/>
  <c r="BL613" i="16"/>
  <c r="BT613" i="16"/>
  <c r="CB613" i="16"/>
  <c r="CJ613" i="16"/>
  <c r="CR613" i="16"/>
  <c r="L613" i="16"/>
  <c r="O613" i="16"/>
  <c r="R613" i="16"/>
  <c r="AO613" i="16"/>
  <c r="AW613" i="16"/>
  <c r="BE613" i="16"/>
  <c r="BM613" i="16"/>
  <c r="BU613" i="16"/>
  <c r="CC613" i="16"/>
  <c r="CK613" i="16"/>
  <c r="CS613" i="16"/>
  <c r="AP609" i="16"/>
  <c r="AT609" i="16"/>
  <c r="AX609" i="16"/>
  <c r="BB609" i="16"/>
  <c r="BF609" i="16"/>
  <c r="BJ609" i="16"/>
  <c r="BN609" i="16"/>
  <c r="BR609" i="16"/>
  <c r="BV609" i="16"/>
  <c r="BZ609" i="16"/>
  <c r="CD609" i="16"/>
  <c r="CH609" i="16"/>
  <c r="CL609" i="16"/>
  <c r="CP609" i="16"/>
  <c r="CT609" i="16"/>
  <c r="CX609" i="16"/>
  <c r="AQ609" i="16"/>
  <c r="AU609" i="16"/>
  <c r="AY609" i="16"/>
  <c r="BC609" i="16"/>
  <c r="BG609" i="16"/>
  <c r="BK609" i="16"/>
  <c r="BO609" i="16"/>
  <c r="BS609" i="16"/>
  <c r="BW609" i="16"/>
  <c r="CA609" i="16"/>
  <c r="CE609" i="16"/>
  <c r="CI609" i="16"/>
  <c r="CM609" i="16"/>
  <c r="CQ609" i="16"/>
  <c r="CU609" i="16"/>
  <c r="AR609" i="16"/>
  <c r="AZ609" i="16"/>
  <c r="BH609" i="16"/>
  <c r="BP609" i="16"/>
  <c r="BX609" i="16"/>
  <c r="CF609" i="16"/>
  <c r="CN609" i="16"/>
  <c r="CV609" i="16"/>
  <c r="L609" i="16"/>
  <c r="O609" i="16"/>
  <c r="R609" i="16"/>
  <c r="AS609" i="16"/>
  <c r="BA609" i="16"/>
  <c r="BI609" i="16"/>
  <c r="BQ609" i="16"/>
  <c r="BY609" i="16"/>
  <c r="CG609" i="16"/>
  <c r="CO609" i="16"/>
  <c r="CW609" i="16"/>
  <c r="AP605" i="16"/>
  <c r="AT605" i="16"/>
  <c r="AX605" i="16"/>
  <c r="BB605" i="16"/>
  <c r="BF605" i="16"/>
  <c r="BJ605" i="16"/>
  <c r="BN605" i="16"/>
  <c r="BR605" i="16"/>
  <c r="BV605" i="16"/>
  <c r="BZ605" i="16"/>
  <c r="CD605" i="16"/>
  <c r="CH605" i="16"/>
  <c r="CL605" i="16"/>
  <c r="CP605" i="16"/>
  <c r="CT605" i="16"/>
  <c r="CX605" i="16"/>
  <c r="AQ605" i="16"/>
  <c r="AU605" i="16"/>
  <c r="AY605" i="16"/>
  <c r="BC605" i="16"/>
  <c r="BG605" i="16"/>
  <c r="BK605" i="16"/>
  <c r="BO605" i="16"/>
  <c r="BS605" i="16"/>
  <c r="BW605" i="16"/>
  <c r="CA605" i="16"/>
  <c r="CE605" i="16"/>
  <c r="CI605" i="16"/>
  <c r="CM605" i="16"/>
  <c r="CQ605" i="16"/>
  <c r="CU605" i="16"/>
  <c r="AN605" i="16"/>
  <c r="AV605" i="16"/>
  <c r="BD605" i="16"/>
  <c r="BL605" i="16"/>
  <c r="BT605" i="16"/>
  <c r="CB605" i="16"/>
  <c r="CJ605" i="16"/>
  <c r="CR605" i="16"/>
  <c r="L605" i="16"/>
  <c r="O605" i="16"/>
  <c r="R605" i="16"/>
  <c r="AO605" i="16"/>
  <c r="AW605" i="16"/>
  <c r="BE605" i="16"/>
  <c r="BM605" i="16"/>
  <c r="BU605" i="16"/>
  <c r="CC605" i="16"/>
  <c r="CK605" i="16"/>
  <c r="CS605" i="16"/>
  <c r="AP601" i="16"/>
  <c r="AT601" i="16"/>
  <c r="AX601" i="16"/>
  <c r="BB601" i="16"/>
  <c r="BF601" i="16"/>
  <c r="BJ601" i="16"/>
  <c r="BN601" i="16"/>
  <c r="BR601" i="16"/>
  <c r="BV601" i="16"/>
  <c r="BZ601" i="16"/>
  <c r="CD601" i="16"/>
  <c r="CH601" i="16"/>
  <c r="CL601" i="16"/>
  <c r="CP601" i="16"/>
  <c r="CT601" i="16"/>
  <c r="CX601" i="16"/>
  <c r="AQ601" i="16"/>
  <c r="AU601" i="16"/>
  <c r="AY601" i="16"/>
  <c r="BC601" i="16"/>
  <c r="BG601" i="16"/>
  <c r="BK601" i="16"/>
  <c r="BO601" i="16"/>
  <c r="BS601" i="16"/>
  <c r="BW601" i="16"/>
  <c r="CA601" i="16"/>
  <c r="CE601" i="16"/>
  <c r="CI601" i="16"/>
  <c r="CM601" i="16"/>
  <c r="CQ601" i="16"/>
  <c r="CU601" i="16"/>
  <c r="AR601" i="16"/>
  <c r="AZ601" i="16"/>
  <c r="BH601" i="16"/>
  <c r="BP601" i="16"/>
  <c r="BX601" i="16"/>
  <c r="CF601" i="16"/>
  <c r="CN601" i="16"/>
  <c r="CV601" i="16"/>
  <c r="L601" i="16"/>
  <c r="O601" i="16"/>
  <c r="R601" i="16"/>
  <c r="AS601" i="16"/>
  <c r="BA601" i="16"/>
  <c r="BI601" i="16"/>
  <c r="BQ601" i="16"/>
  <c r="BY601" i="16"/>
  <c r="CG601" i="16"/>
  <c r="CO601" i="16"/>
  <c r="CW601" i="16"/>
  <c r="AP597" i="16"/>
  <c r="AT597" i="16"/>
  <c r="AX597" i="16"/>
  <c r="BB597" i="16"/>
  <c r="BF597" i="16"/>
  <c r="BJ597" i="16"/>
  <c r="BN597" i="16"/>
  <c r="BR597" i="16"/>
  <c r="BV597" i="16"/>
  <c r="BZ597" i="16"/>
  <c r="CD597" i="16"/>
  <c r="CH597" i="16"/>
  <c r="CL597" i="16"/>
  <c r="CP597" i="16"/>
  <c r="CT597" i="16"/>
  <c r="CX597" i="16"/>
  <c r="AQ597" i="16"/>
  <c r="AU597" i="16"/>
  <c r="AY597" i="16"/>
  <c r="BC597" i="16"/>
  <c r="BG597" i="16"/>
  <c r="BK597" i="16"/>
  <c r="BO597" i="16"/>
  <c r="BS597" i="16"/>
  <c r="BW597" i="16"/>
  <c r="CA597" i="16"/>
  <c r="CE597" i="16"/>
  <c r="CI597" i="16"/>
  <c r="CM597" i="16"/>
  <c r="CQ597" i="16"/>
  <c r="CU597" i="16"/>
  <c r="AN597" i="16"/>
  <c r="AV597" i="16"/>
  <c r="BD597" i="16"/>
  <c r="BL597" i="16"/>
  <c r="BT597" i="16"/>
  <c r="CB597" i="16"/>
  <c r="CJ597" i="16"/>
  <c r="CR597" i="16"/>
  <c r="L597" i="16"/>
  <c r="O597" i="16"/>
  <c r="R597" i="16"/>
  <c r="AO597" i="16"/>
  <c r="AW597" i="16"/>
  <c r="BE597" i="16"/>
  <c r="BM597" i="16"/>
  <c r="BU597" i="16"/>
  <c r="CC597" i="16"/>
  <c r="CK597" i="16"/>
  <c r="CS597" i="16"/>
  <c r="AP593" i="16"/>
  <c r="AT593" i="16"/>
  <c r="AX593" i="16"/>
  <c r="BB593" i="16"/>
  <c r="BF593" i="16"/>
  <c r="BJ593" i="16"/>
  <c r="BN593" i="16"/>
  <c r="BR593" i="16"/>
  <c r="BV593" i="16"/>
  <c r="BZ593" i="16"/>
  <c r="CD593" i="16"/>
  <c r="CH593" i="16"/>
  <c r="CL593" i="16"/>
  <c r="CP593" i="16"/>
  <c r="CT593" i="16"/>
  <c r="CX593" i="16"/>
  <c r="AQ593" i="16"/>
  <c r="AU593" i="16"/>
  <c r="AY593" i="16"/>
  <c r="BC593" i="16"/>
  <c r="BG593" i="16"/>
  <c r="BK593" i="16"/>
  <c r="BO593" i="16"/>
  <c r="BS593" i="16"/>
  <c r="BW593" i="16"/>
  <c r="CA593" i="16"/>
  <c r="CE593" i="16"/>
  <c r="CI593" i="16"/>
  <c r="CM593" i="16"/>
  <c r="CQ593" i="16"/>
  <c r="CU593" i="16"/>
  <c r="AR593" i="16"/>
  <c r="AZ593" i="16"/>
  <c r="BH593" i="16"/>
  <c r="BP593" i="16"/>
  <c r="BX593" i="16"/>
  <c r="CF593" i="16"/>
  <c r="CN593" i="16"/>
  <c r="CV593" i="16"/>
  <c r="L593" i="16"/>
  <c r="O593" i="16"/>
  <c r="R593" i="16"/>
  <c r="AS593" i="16"/>
  <c r="BA593" i="16"/>
  <c r="BI593" i="16"/>
  <c r="BQ593" i="16"/>
  <c r="BY593" i="16"/>
  <c r="CG593" i="16"/>
  <c r="CO593" i="16"/>
  <c r="CW593" i="16"/>
  <c r="AP589" i="16"/>
  <c r="AT589" i="16"/>
  <c r="AX589" i="16"/>
  <c r="BB589" i="16"/>
  <c r="BF589" i="16"/>
  <c r="BJ589" i="16"/>
  <c r="BN589" i="16"/>
  <c r="BR589" i="16"/>
  <c r="BV589" i="16"/>
  <c r="BZ589" i="16"/>
  <c r="CD589" i="16"/>
  <c r="CH589" i="16"/>
  <c r="CL589" i="16"/>
  <c r="CP589" i="16"/>
  <c r="CT589" i="16"/>
  <c r="CX589" i="16"/>
  <c r="AQ589" i="16"/>
  <c r="AU589" i="16"/>
  <c r="AY589" i="16"/>
  <c r="BC589" i="16"/>
  <c r="BG589" i="16"/>
  <c r="BK589" i="16"/>
  <c r="BO589" i="16"/>
  <c r="BS589" i="16"/>
  <c r="BW589" i="16"/>
  <c r="CA589" i="16"/>
  <c r="CE589" i="16"/>
  <c r="CI589" i="16"/>
  <c r="CM589" i="16"/>
  <c r="CQ589" i="16"/>
  <c r="CU589" i="16"/>
  <c r="AN589" i="16"/>
  <c r="AV589" i="16"/>
  <c r="BD589" i="16"/>
  <c r="BL589" i="16"/>
  <c r="BT589" i="16"/>
  <c r="CB589" i="16"/>
  <c r="CJ589" i="16"/>
  <c r="CR589" i="16"/>
  <c r="L589" i="16"/>
  <c r="O589" i="16"/>
  <c r="R589" i="16"/>
  <c r="AO589" i="16"/>
  <c r="AW589" i="16"/>
  <c r="BE589" i="16"/>
  <c r="BM589" i="16"/>
  <c r="BU589" i="16"/>
  <c r="CC589" i="16"/>
  <c r="CK589" i="16"/>
  <c r="CS589" i="16"/>
  <c r="AP585" i="16"/>
  <c r="AT585" i="16"/>
  <c r="AX585" i="16"/>
  <c r="BB585" i="16"/>
  <c r="BF585" i="16"/>
  <c r="BJ585" i="16"/>
  <c r="BN585" i="16"/>
  <c r="BR585" i="16"/>
  <c r="BV585" i="16"/>
  <c r="BZ585" i="16"/>
  <c r="CD585" i="16"/>
  <c r="CH585" i="16"/>
  <c r="CL585" i="16"/>
  <c r="CP585" i="16"/>
  <c r="CT585" i="16"/>
  <c r="CX585" i="16"/>
  <c r="AQ585" i="16"/>
  <c r="AU585" i="16"/>
  <c r="AY585" i="16"/>
  <c r="BC585" i="16"/>
  <c r="BG585" i="16"/>
  <c r="BK585" i="16"/>
  <c r="BO585" i="16"/>
  <c r="BS585" i="16"/>
  <c r="BW585" i="16"/>
  <c r="CA585" i="16"/>
  <c r="CE585" i="16"/>
  <c r="CI585" i="16"/>
  <c r="CM585" i="16"/>
  <c r="CQ585" i="16"/>
  <c r="CU585" i="16"/>
  <c r="AR585" i="16"/>
  <c r="AZ585" i="16"/>
  <c r="BH585" i="16"/>
  <c r="BP585" i="16"/>
  <c r="BX585" i="16"/>
  <c r="CF585" i="16"/>
  <c r="CN585" i="16"/>
  <c r="CV585" i="16"/>
  <c r="L585" i="16"/>
  <c r="O585" i="16"/>
  <c r="R585" i="16"/>
  <c r="AS585" i="16"/>
  <c r="BA585" i="16"/>
  <c r="BI585" i="16"/>
  <c r="BQ585" i="16"/>
  <c r="BY585" i="16"/>
  <c r="CG585" i="16"/>
  <c r="CO585" i="16"/>
  <c r="CW585" i="16"/>
  <c r="AP581" i="16"/>
  <c r="AT581" i="16"/>
  <c r="AX581" i="16"/>
  <c r="BB581" i="16"/>
  <c r="BF581" i="16"/>
  <c r="BJ581" i="16"/>
  <c r="BN581" i="16"/>
  <c r="BR581" i="16"/>
  <c r="BV581" i="16"/>
  <c r="BZ581" i="16"/>
  <c r="CD581" i="16"/>
  <c r="CH581" i="16"/>
  <c r="CL581" i="16"/>
  <c r="CP581" i="16"/>
  <c r="CT581" i="16"/>
  <c r="CX581" i="16"/>
  <c r="AQ581" i="16"/>
  <c r="AU581" i="16"/>
  <c r="AY581" i="16"/>
  <c r="BC581" i="16"/>
  <c r="BG581" i="16"/>
  <c r="BK581" i="16"/>
  <c r="BO581" i="16"/>
  <c r="BS581" i="16"/>
  <c r="BW581" i="16"/>
  <c r="CA581" i="16"/>
  <c r="CE581" i="16"/>
  <c r="CI581" i="16"/>
  <c r="CM581" i="16"/>
  <c r="CQ581" i="16"/>
  <c r="CU581" i="16"/>
  <c r="AN581" i="16"/>
  <c r="AV581" i="16"/>
  <c r="BD581" i="16"/>
  <c r="BL581" i="16"/>
  <c r="BT581" i="16"/>
  <c r="CB581" i="16"/>
  <c r="CJ581" i="16"/>
  <c r="CR581" i="16"/>
  <c r="L581" i="16"/>
  <c r="O581" i="16"/>
  <c r="R581" i="16"/>
  <c r="AO581" i="16"/>
  <c r="AW581" i="16"/>
  <c r="BE581" i="16"/>
  <c r="BM581" i="16"/>
  <c r="BU581" i="16"/>
  <c r="CC581" i="16"/>
  <c r="CK581" i="16"/>
  <c r="CS581" i="16"/>
  <c r="AP577" i="16"/>
  <c r="AT577" i="16"/>
  <c r="AX577" i="16"/>
  <c r="BB577" i="16"/>
  <c r="BF577" i="16"/>
  <c r="BJ577" i="16"/>
  <c r="BN577" i="16"/>
  <c r="BR577" i="16"/>
  <c r="BV577" i="16"/>
  <c r="BZ577" i="16"/>
  <c r="CD577" i="16"/>
  <c r="CH577" i="16"/>
  <c r="CL577" i="16"/>
  <c r="CP577" i="16"/>
  <c r="CT577" i="16"/>
  <c r="CX577" i="16"/>
  <c r="AQ577" i="16"/>
  <c r="AU577" i="16"/>
  <c r="AY577" i="16"/>
  <c r="BC577" i="16"/>
  <c r="BG577" i="16"/>
  <c r="BK577" i="16"/>
  <c r="BO577" i="16"/>
  <c r="BS577" i="16"/>
  <c r="BW577" i="16"/>
  <c r="CA577" i="16"/>
  <c r="CE577" i="16"/>
  <c r="CI577" i="16"/>
  <c r="CM577" i="16"/>
  <c r="CQ577" i="16"/>
  <c r="CU577" i="16"/>
  <c r="AR577" i="16"/>
  <c r="AZ577" i="16"/>
  <c r="BH577" i="16"/>
  <c r="BP577" i="16"/>
  <c r="BX577" i="16"/>
  <c r="CF577" i="16"/>
  <c r="CN577" i="16"/>
  <c r="CV577" i="16"/>
  <c r="L577" i="16"/>
  <c r="O577" i="16"/>
  <c r="R577" i="16"/>
  <c r="AS577" i="16"/>
  <c r="BA577" i="16"/>
  <c r="BI577" i="16"/>
  <c r="BQ577" i="16"/>
  <c r="BY577" i="16"/>
  <c r="CG577" i="16"/>
  <c r="CO577" i="16"/>
  <c r="CW577" i="16"/>
  <c r="AP573" i="16"/>
  <c r="AT573" i="16"/>
  <c r="AX573" i="16"/>
  <c r="BB573" i="16"/>
  <c r="BF573" i="16"/>
  <c r="BJ573" i="16"/>
  <c r="BN573" i="16"/>
  <c r="BR573" i="16"/>
  <c r="BV573" i="16"/>
  <c r="BZ573" i="16"/>
  <c r="CD573" i="16"/>
  <c r="CH573" i="16"/>
  <c r="CL573" i="16"/>
  <c r="CP573" i="16"/>
  <c r="CT573" i="16"/>
  <c r="CX573" i="16"/>
  <c r="AQ573" i="16"/>
  <c r="AU573" i="16"/>
  <c r="AY573" i="16"/>
  <c r="BC573" i="16"/>
  <c r="BG573" i="16"/>
  <c r="BK573" i="16"/>
  <c r="BO573" i="16"/>
  <c r="BS573" i="16"/>
  <c r="BW573" i="16"/>
  <c r="CA573" i="16"/>
  <c r="CE573" i="16"/>
  <c r="CI573" i="16"/>
  <c r="CM573" i="16"/>
  <c r="CQ573" i="16"/>
  <c r="CU573" i="16"/>
  <c r="AN573" i="16"/>
  <c r="AV573" i="16"/>
  <c r="BD573" i="16"/>
  <c r="BL573" i="16"/>
  <c r="BT573" i="16"/>
  <c r="CB573" i="16"/>
  <c r="CJ573" i="16"/>
  <c r="CR573" i="16"/>
  <c r="L573" i="16"/>
  <c r="O573" i="16"/>
  <c r="R573" i="16"/>
  <c r="AO573" i="16"/>
  <c r="AW573" i="16"/>
  <c r="BE573" i="16"/>
  <c r="BM573" i="16"/>
  <c r="BU573" i="16"/>
  <c r="CC573" i="16"/>
  <c r="CK573" i="16"/>
  <c r="CS573" i="16"/>
  <c r="AP569" i="16"/>
  <c r="AT569" i="16"/>
  <c r="AX569" i="16"/>
  <c r="BB569" i="16"/>
  <c r="BF569" i="16"/>
  <c r="BJ569" i="16"/>
  <c r="BN569" i="16"/>
  <c r="BR569" i="16"/>
  <c r="BV569" i="16"/>
  <c r="BZ569" i="16"/>
  <c r="CD569" i="16"/>
  <c r="CH569" i="16"/>
  <c r="CL569" i="16"/>
  <c r="CP569" i="16"/>
  <c r="CT569" i="16"/>
  <c r="CX569" i="16"/>
  <c r="AQ569" i="16"/>
  <c r="AU569" i="16"/>
  <c r="AY569" i="16"/>
  <c r="BC569" i="16"/>
  <c r="BG569" i="16"/>
  <c r="BK569" i="16"/>
  <c r="BO569" i="16"/>
  <c r="BS569" i="16"/>
  <c r="BW569" i="16"/>
  <c r="CA569" i="16"/>
  <c r="CE569" i="16"/>
  <c r="CI569" i="16"/>
  <c r="CM569" i="16"/>
  <c r="CQ569" i="16"/>
  <c r="CU569" i="16"/>
  <c r="AR569" i="16"/>
  <c r="AZ569" i="16"/>
  <c r="BH569" i="16"/>
  <c r="BP569" i="16"/>
  <c r="BX569" i="16"/>
  <c r="CF569" i="16"/>
  <c r="CN569" i="16"/>
  <c r="CV569" i="16"/>
  <c r="L569" i="16"/>
  <c r="O569" i="16"/>
  <c r="R569" i="16"/>
  <c r="AS569" i="16"/>
  <c r="BA569" i="16"/>
  <c r="BI569" i="16"/>
  <c r="BQ569" i="16"/>
  <c r="BY569" i="16"/>
  <c r="CG569" i="16"/>
  <c r="CO569" i="16"/>
  <c r="CW569" i="16"/>
  <c r="AP565" i="16"/>
  <c r="AT565" i="16"/>
  <c r="AX565" i="16"/>
  <c r="BB565" i="16"/>
  <c r="BF565" i="16"/>
  <c r="BJ565" i="16"/>
  <c r="BN565" i="16"/>
  <c r="BR565" i="16"/>
  <c r="BV565" i="16"/>
  <c r="BZ565" i="16"/>
  <c r="CD565" i="16"/>
  <c r="CH565" i="16"/>
  <c r="CL565" i="16"/>
  <c r="CP565" i="16"/>
  <c r="CT565" i="16"/>
  <c r="CX565" i="16"/>
  <c r="AQ565" i="16"/>
  <c r="AU565" i="16"/>
  <c r="AY565" i="16"/>
  <c r="BC565" i="16"/>
  <c r="BG565" i="16"/>
  <c r="BK565" i="16"/>
  <c r="BO565" i="16"/>
  <c r="BS565" i="16"/>
  <c r="BW565" i="16"/>
  <c r="CA565" i="16"/>
  <c r="CE565" i="16"/>
  <c r="CI565" i="16"/>
  <c r="CM565" i="16"/>
  <c r="CQ565" i="16"/>
  <c r="CU565" i="16"/>
  <c r="AN565" i="16"/>
  <c r="AV565" i="16"/>
  <c r="BD565" i="16"/>
  <c r="BL565" i="16"/>
  <c r="BT565" i="16"/>
  <c r="CB565" i="16"/>
  <c r="CJ565" i="16"/>
  <c r="CR565" i="16"/>
  <c r="L565" i="16"/>
  <c r="O565" i="16"/>
  <c r="R565" i="16"/>
  <c r="AO565" i="16"/>
  <c r="AW565" i="16"/>
  <c r="BE565" i="16"/>
  <c r="BM565" i="16"/>
  <c r="BU565" i="16"/>
  <c r="CC565" i="16"/>
  <c r="CK565" i="16"/>
  <c r="CS565" i="16"/>
  <c r="AP561" i="16"/>
  <c r="AT561" i="16"/>
  <c r="AX561" i="16"/>
  <c r="BB561" i="16"/>
  <c r="BF561" i="16"/>
  <c r="BJ561" i="16"/>
  <c r="BN561" i="16"/>
  <c r="BR561" i="16"/>
  <c r="BV561" i="16"/>
  <c r="BZ561" i="16"/>
  <c r="CD561" i="16"/>
  <c r="CH561" i="16"/>
  <c r="CL561" i="16"/>
  <c r="CP561" i="16"/>
  <c r="CT561" i="16"/>
  <c r="CX561" i="16"/>
  <c r="AQ561" i="16"/>
  <c r="AU561" i="16"/>
  <c r="AY561" i="16"/>
  <c r="BC561" i="16"/>
  <c r="BG561" i="16"/>
  <c r="BK561" i="16"/>
  <c r="BO561" i="16"/>
  <c r="BS561" i="16"/>
  <c r="BW561" i="16"/>
  <c r="CA561" i="16"/>
  <c r="CE561" i="16"/>
  <c r="CI561" i="16"/>
  <c r="CM561" i="16"/>
  <c r="CQ561" i="16"/>
  <c r="CU561" i="16"/>
  <c r="AR561" i="16"/>
  <c r="AZ561" i="16"/>
  <c r="BH561" i="16"/>
  <c r="BP561" i="16"/>
  <c r="BX561" i="16"/>
  <c r="CF561" i="16"/>
  <c r="CN561" i="16"/>
  <c r="CV561" i="16"/>
  <c r="L561" i="16"/>
  <c r="O561" i="16"/>
  <c r="R561" i="16"/>
  <c r="AS561" i="16"/>
  <c r="BA561" i="16"/>
  <c r="BI561" i="16"/>
  <c r="BQ561" i="16"/>
  <c r="BY561" i="16"/>
  <c r="CG561" i="16"/>
  <c r="CO561" i="16"/>
  <c r="CW561" i="16"/>
  <c r="AP557" i="16"/>
  <c r="AT557" i="16"/>
  <c r="AX557" i="16"/>
  <c r="BB557" i="16"/>
  <c r="BF557" i="16"/>
  <c r="BJ557" i="16"/>
  <c r="BN557" i="16"/>
  <c r="BR557" i="16"/>
  <c r="BV557" i="16"/>
  <c r="BZ557" i="16"/>
  <c r="CD557" i="16"/>
  <c r="CH557" i="16"/>
  <c r="CL557" i="16"/>
  <c r="CP557" i="16"/>
  <c r="CT557" i="16"/>
  <c r="CX557" i="16"/>
  <c r="AQ557" i="16"/>
  <c r="AU557" i="16"/>
  <c r="AY557" i="16"/>
  <c r="BC557" i="16"/>
  <c r="BG557" i="16"/>
  <c r="BK557" i="16"/>
  <c r="BO557" i="16"/>
  <c r="BS557" i="16"/>
  <c r="BW557" i="16"/>
  <c r="CA557" i="16"/>
  <c r="CE557" i="16"/>
  <c r="CI557" i="16"/>
  <c r="CM557" i="16"/>
  <c r="CQ557" i="16"/>
  <c r="CU557" i="16"/>
  <c r="AN557" i="16"/>
  <c r="AV557" i="16"/>
  <c r="BD557" i="16"/>
  <c r="BL557" i="16"/>
  <c r="BT557" i="16"/>
  <c r="CB557" i="16"/>
  <c r="CJ557" i="16"/>
  <c r="CR557" i="16"/>
  <c r="L557" i="16"/>
  <c r="O557" i="16"/>
  <c r="R557" i="16"/>
  <c r="AO557" i="16"/>
  <c r="AW557" i="16"/>
  <c r="BE557" i="16"/>
  <c r="BM557" i="16"/>
  <c r="BU557" i="16"/>
  <c r="CC557" i="16"/>
  <c r="CK557" i="16"/>
  <c r="CS557" i="16"/>
  <c r="AP553" i="16"/>
  <c r="AT553" i="16"/>
  <c r="AX553" i="16"/>
  <c r="BB553" i="16"/>
  <c r="BF553" i="16"/>
  <c r="BJ553" i="16"/>
  <c r="BN553" i="16"/>
  <c r="BR553" i="16"/>
  <c r="BV553" i="16"/>
  <c r="BZ553" i="16"/>
  <c r="CD553" i="16"/>
  <c r="CH553" i="16"/>
  <c r="CL553" i="16"/>
  <c r="CP553" i="16"/>
  <c r="CT553" i="16"/>
  <c r="CX553" i="16"/>
  <c r="AQ553" i="16"/>
  <c r="AU553" i="16"/>
  <c r="AY553" i="16"/>
  <c r="BC553" i="16"/>
  <c r="BG553" i="16"/>
  <c r="BK553" i="16"/>
  <c r="BO553" i="16"/>
  <c r="BS553" i="16"/>
  <c r="BW553" i="16"/>
  <c r="CA553" i="16"/>
  <c r="CE553" i="16"/>
  <c r="CI553" i="16"/>
  <c r="CM553" i="16"/>
  <c r="CQ553" i="16"/>
  <c r="CU553" i="16"/>
  <c r="AR553" i="16"/>
  <c r="AZ553" i="16"/>
  <c r="BH553" i="16"/>
  <c r="BP553" i="16"/>
  <c r="BX553" i="16"/>
  <c r="CF553" i="16"/>
  <c r="CN553" i="16"/>
  <c r="CV553" i="16"/>
  <c r="L553" i="16"/>
  <c r="O553" i="16"/>
  <c r="R553" i="16"/>
  <c r="AS553" i="16"/>
  <c r="BA553" i="16"/>
  <c r="BI553" i="16"/>
  <c r="BQ553" i="16"/>
  <c r="BY553" i="16"/>
  <c r="CG553" i="16"/>
  <c r="CO553" i="16"/>
  <c r="CW553" i="16"/>
  <c r="AP549" i="16"/>
  <c r="AT549" i="16"/>
  <c r="AX549" i="16"/>
  <c r="BB549" i="16"/>
  <c r="BF549" i="16"/>
  <c r="BJ549" i="16"/>
  <c r="BN549" i="16"/>
  <c r="BR549" i="16"/>
  <c r="BV549" i="16"/>
  <c r="BZ549" i="16"/>
  <c r="CD549" i="16"/>
  <c r="CH549" i="16"/>
  <c r="CL549" i="16"/>
  <c r="CP549" i="16"/>
  <c r="CT549" i="16"/>
  <c r="CX549" i="16"/>
  <c r="AQ549" i="16"/>
  <c r="AU549" i="16"/>
  <c r="AY549" i="16"/>
  <c r="BC549" i="16"/>
  <c r="BG549" i="16"/>
  <c r="BK549" i="16"/>
  <c r="BO549" i="16"/>
  <c r="BS549" i="16"/>
  <c r="BW549" i="16"/>
  <c r="CA549" i="16"/>
  <c r="CE549" i="16"/>
  <c r="CI549" i="16"/>
  <c r="CM549" i="16"/>
  <c r="CQ549" i="16"/>
  <c r="CU549" i="16"/>
  <c r="AN549" i="16"/>
  <c r="AV549" i="16"/>
  <c r="BD549" i="16"/>
  <c r="BL549" i="16"/>
  <c r="BT549" i="16"/>
  <c r="CB549" i="16"/>
  <c r="CJ549" i="16"/>
  <c r="CR549" i="16"/>
  <c r="L549" i="16"/>
  <c r="O549" i="16"/>
  <c r="R549" i="16"/>
  <c r="AO549" i="16"/>
  <c r="AW549" i="16"/>
  <c r="BE549" i="16"/>
  <c r="BM549" i="16"/>
  <c r="BU549" i="16"/>
  <c r="CC549" i="16"/>
  <c r="CK549" i="16"/>
  <c r="CS549" i="16"/>
  <c r="AP545" i="16"/>
  <c r="AT545" i="16"/>
  <c r="AX545" i="16"/>
  <c r="BB545" i="16"/>
  <c r="BF545" i="16"/>
  <c r="BJ545" i="16"/>
  <c r="BN545" i="16"/>
  <c r="BR545" i="16"/>
  <c r="BV545" i="16"/>
  <c r="BZ545" i="16"/>
  <c r="CD545" i="16"/>
  <c r="CH545" i="16"/>
  <c r="CL545" i="16"/>
  <c r="CP545" i="16"/>
  <c r="CT545" i="16"/>
  <c r="CX545" i="16"/>
  <c r="AQ545" i="16"/>
  <c r="AU545" i="16"/>
  <c r="AY545" i="16"/>
  <c r="BC545" i="16"/>
  <c r="BG545" i="16"/>
  <c r="BK545" i="16"/>
  <c r="BO545" i="16"/>
  <c r="BS545" i="16"/>
  <c r="BW545" i="16"/>
  <c r="CA545" i="16"/>
  <c r="CE545" i="16"/>
  <c r="CI545" i="16"/>
  <c r="CM545" i="16"/>
  <c r="CQ545" i="16"/>
  <c r="CU545" i="16"/>
  <c r="AR545" i="16"/>
  <c r="AZ545" i="16"/>
  <c r="BH545" i="16"/>
  <c r="BP545" i="16"/>
  <c r="BX545" i="16"/>
  <c r="CF545" i="16"/>
  <c r="CN545" i="16"/>
  <c r="CV545" i="16"/>
  <c r="L545" i="16"/>
  <c r="O545" i="16"/>
  <c r="R545" i="16"/>
  <c r="AS545" i="16"/>
  <c r="BA545" i="16"/>
  <c r="BI545" i="16"/>
  <c r="BQ545" i="16"/>
  <c r="BY545" i="16"/>
  <c r="CG545" i="16"/>
  <c r="CO545" i="16"/>
  <c r="CW545" i="16"/>
  <c r="AP541" i="16"/>
  <c r="AT541" i="16"/>
  <c r="AX541" i="16"/>
  <c r="BB541" i="16"/>
  <c r="BF541" i="16"/>
  <c r="BJ541" i="16"/>
  <c r="BN541" i="16"/>
  <c r="BR541" i="16"/>
  <c r="BV541" i="16"/>
  <c r="BZ541" i="16"/>
  <c r="CD541" i="16"/>
  <c r="CH541" i="16"/>
  <c r="CL541" i="16"/>
  <c r="CP541" i="16"/>
  <c r="CT541" i="16"/>
  <c r="CX541" i="16"/>
  <c r="AQ541" i="16"/>
  <c r="AU541" i="16"/>
  <c r="AY541" i="16"/>
  <c r="BC541" i="16"/>
  <c r="BG541" i="16"/>
  <c r="BK541" i="16"/>
  <c r="BO541" i="16"/>
  <c r="BS541" i="16"/>
  <c r="BW541" i="16"/>
  <c r="CA541" i="16"/>
  <c r="CE541" i="16"/>
  <c r="CI541" i="16"/>
  <c r="CM541" i="16"/>
  <c r="CQ541" i="16"/>
  <c r="CU541" i="16"/>
  <c r="AN541" i="16"/>
  <c r="AV541" i="16"/>
  <c r="BD541" i="16"/>
  <c r="BL541" i="16"/>
  <c r="BT541" i="16"/>
  <c r="CB541" i="16"/>
  <c r="CJ541" i="16"/>
  <c r="CR541" i="16"/>
  <c r="L541" i="16"/>
  <c r="O541" i="16"/>
  <c r="R541" i="16"/>
  <c r="AO541" i="16"/>
  <c r="AW541" i="16"/>
  <c r="BE541" i="16"/>
  <c r="BM541" i="16"/>
  <c r="BU541" i="16"/>
  <c r="CC541" i="16"/>
  <c r="CK541" i="16"/>
  <c r="CS541" i="16"/>
  <c r="AP537" i="16"/>
  <c r="AT537" i="16"/>
  <c r="AX537" i="16"/>
  <c r="BB537" i="16"/>
  <c r="BF537" i="16"/>
  <c r="BJ537" i="16"/>
  <c r="BN537" i="16"/>
  <c r="BR537" i="16"/>
  <c r="BV537" i="16"/>
  <c r="BZ537" i="16"/>
  <c r="CD537" i="16"/>
  <c r="CH537" i="16"/>
  <c r="CL537" i="16"/>
  <c r="CP537" i="16"/>
  <c r="CT537" i="16"/>
  <c r="CX537" i="16"/>
  <c r="AQ537" i="16"/>
  <c r="AU537" i="16"/>
  <c r="AY537" i="16"/>
  <c r="BC537" i="16"/>
  <c r="BG537" i="16"/>
  <c r="BK537" i="16"/>
  <c r="BO537" i="16"/>
  <c r="BS537" i="16"/>
  <c r="BW537" i="16"/>
  <c r="CA537" i="16"/>
  <c r="CE537" i="16"/>
  <c r="CI537" i="16"/>
  <c r="CM537" i="16"/>
  <c r="CQ537" i="16"/>
  <c r="CU537" i="16"/>
  <c r="AR537" i="16"/>
  <c r="AZ537" i="16"/>
  <c r="BH537" i="16"/>
  <c r="BP537" i="16"/>
  <c r="BX537" i="16"/>
  <c r="CF537" i="16"/>
  <c r="CN537" i="16"/>
  <c r="CV537" i="16"/>
  <c r="L537" i="16"/>
  <c r="O537" i="16"/>
  <c r="R537" i="16"/>
  <c r="AS537" i="16"/>
  <c r="BA537" i="16"/>
  <c r="BI537" i="16"/>
  <c r="BQ537" i="16"/>
  <c r="BY537" i="16"/>
  <c r="CG537" i="16"/>
  <c r="CO537" i="16"/>
  <c r="CW537" i="16"/>
  <c r="AP533" i="16"/>
  <c r="AT533" i="16"/>
  <c r="AX533" i="16"/>
  <c r="BB533" i="16"/>
  <c r="BF533" i="16"/>
  <c r="BJ533" i="16"/>
  <c r="BN533" i="16"/>
  <c r="BR533" i="16"/>
  <c r="BV533" i="16"/>
  <c r="BZ533" i="16"/>
  <c r="CD533" i="16"/>
  <c r="CH533" i="16"/>
  <c r="CL533" i="16"/>
  <c r="CP533" i="16"/>
  <c r="CT533" i="16"/>
  <c r="CX533" i="16"/>
  <c r="AQ533" i="16"/>
  <c r="AU533" i="16"/>
  <c r="AY533" i="16"/>
  <c r="BC533" i="16"/>
  <c r="BG533" i="16"/>
  <c r="BK533" i="16"/>
  <c r="BO533" i="16"/>
  <c r="BS533" i="16"/>
  <c r="BW533" i="16"/>
  <c r="CA533" i="16"/>
  <c r="CE533" i="16"/>
  <c r="CI533" i="16"/>
  <c r="CM533" i="16"/>
  <c r="CQ533" i="16"/>
  <c r="CU533" i="16"/>
  <c r="AN533" i="16"/>
  <c r="AV533" i="16"/>
  <c r="BD533" i="16"/>
  <c r="BL533" i="16"/>
  <c r="BT533" i="16"/>
  <c r="CB533" i="16"/>
  <c r="CJ533" i="16"/>
  <c r="CR533" i="16"/>
  <c r="L533" i="16"/>
  <c r="O533" i="16"/>
  <c r="R533" i="16"/>
  <c r="AO533" i="16"/>
  <c r="AW533" i="16"/>
  <c r="BE533" i="16"/>
  <c r="BM533" i="16"/>
  <c r="BU533" i="16"/>
  <c r="CC533" i="16"/>
  <c r="CK533" i="16"/>
  <c r="CS533" i="16"/>
  <c r="AP529" i="16"/>
  <c r="AT529" i="16"/>
  <c r="AX529" i="16"/>
  <c r="BB529" i="16"/>
  <c r="BF529" i="16"/>
  <c r="BJ529" i="16"/>
  <c r="BN529" i="16"/>
  <c r="BR529" i="16"/>
  <c r="BV529" i="16"/>
  <c r="BZ529" i="16"/>
  <c r="CD529" i="16"/>
  <c r="CH529" i="16"/>
  <c r="CL529" i="16"/>
  <c r="CP529" i="16"/>
  <c r="CT529" i="16"/>
  <c r="CX529" i="16"/>
  <c r="AQ529" i="16"/>
  <c r="AU529" i="16"/>
  <c r="AY529" i="16"/>
  <c r="BC529" i="16"/>
  <c r="BG529" i="16"/>
  <c r="BK529" i="16"/>
  <c r="BO529" i="16"/>
  <c r="BS529" i="16"/>
  <c r="BW529" i="16"/>
  <c r="CA529" i="16"/>
  <c r="CE529" i="16"/>
  <c r="CI529" i="16"/>
  <c r="CM529" i="16"/>
  <c r="CQ529" i="16"/>
  <c r="CU529" i="16"/>
  <c r="AR529" i="16"/>
  <c r="AZ529" i="16"/>
  <c r="BH529" i="16"/>
  <c r="BP529" i="16"/>
  <c r="BX529" i="16"/>
  <c r="CF529" i="16"/>
  <c r="CN529" i="16"/>
  <c r="CV529" i="16"/>
  <c r="L529" i="16"/>
  <c r="O529" i="16"/>
  <c r="R529" i="16"/>
  <c r="AS529" i="16"/>
  <c r="BA529" i="16"/>
  <c r="BI529" i="16"/>
  <c r="BQ529" i="16"/>
  <c r="BY529" i="16"/>
  <c r="CG529" i="16"/>
  <c r="CO529" i="16"/>
  <c r="CW529" i="16"/>
  <c r="AP525" i="16"/>
  <c r="AT525" i="16"/>
  <c r="AX525" i="16"/>
  <c r="BB525" i="16"/>
  <c r="BF525" i="16"/>
  <c r="BJ525" i="16"/>
  <c r="BN525" i="16"/>
  <c r="BR525" i="16"/>
  <c r="BV525" i="16"/>
  <c r="BZ525" i="16"/>
  <c r="CD525" i="16"/>
  <c r="CH525" i="16"/>
  <c r="CL525" i="16"/>
  <c r="CP525" i="16"/>
  <c r="CT525" i="16"/>
  <c r="CX525" i="16"/>
  <c r="AQ525" i="16"/>
  <c r="AU525" i="16"/>
  <c r="AY525" i="16"/>
  <c r="BC525" i="16"/>
  <c r="BG525" i="16"/>
  <c r="BK525" i="16"/>
  <c r="BO525" i="16"/>
  <c r="BS525" i="16"/>
  <c r="BW525" i="16"/>
  <c r="CA525" i="16"/>
  <c r="CE525" i="16"/>
  <c r="CI525" i="16"/>
  <c r="CM525" i="16"/>
  <c r="CQ525" i="16"/>
  <c r="CU525" i="16"/>
  <c r="AN525" i="16"/>
  <c r="AV525" i="16"/>
  <c r="BD525" i="16"/>
  <c r="BL525" i="16"/>
  <c r="BT525" i="16"/>
  <c r="CB525" i="16"/>
  <c r="CJ525" i="16"/>
  <c r="CR525" i="16"/>
  <c r="L525" i="16"/>
  <c r="O525" i="16"/>
  <c r="R525" i="16"/>
  <c r="AO525" i="16"/>
  <c r="AW525" i="16"/>
  <c r="BE525" i="16"/>
  <c r="BM525" i="16"/>
  <c r="BU525" i="16"/>
  <c r="CC525" i="16"/>
  <c r="CK525" i="16"/>
  <c r="CS525" i="16"/>
  <c r="AP521" i="16"/>
  <c r="AT521" i="16"/>
  <c r="AX521" i="16"/>
  <c r="BB521" i="16"/>
  <c r="BF521" i="16"/>
  <c r="BJ521" i="16"/>
  <c r="BN521" i="16"/>
  <c r="BR521" i="16"/>
  <c r="BV521" i="16"/>
  <c r="BZ521" i="16"/>
  <c r="CD521" i="16"/>
  <c r="CH521" i="16"/>
  <c r="CL521" i="16"/>
  <c r="CP521" i="16"/>
  <c r="CT521" i="16"/>
  <c r="CX521" i="16"/>
  <c r="AQ521" i="16"/>
  <c r="AU521" i="16"/>
  <c r="AY521" i="16"/>
  <c r="BC521" i="16"/>
  <c r="BG521" i="16"/>
  <c r="BK521" i="16"/>
  <c r="BO521" i="16"/>
  <c r="BS521" i="16"/>
  <c r="BW521" i="16"/>
  <c r="CA521" i="16"/>
  <c r="CE521" i="16"/>
  <c r="CI521" i="16"/>
  <c r="CM521" i="16"/>
  <c r="CQ521" i="16"/>
  <c r="CU521" i="16"/>
  <c r="AR521" i="16"/>
  <c r="AZ521" i="16"/>
  <c r="BH521" i="16"/>
  <c r="BP521" i="16"/>
  <c r="BX521" i="16"/>
  <c r="CF521" i="16"/>
  <c r="CN521" i="16"/>
  <c r="CV521" i="16"/>
  <c r="L521" i="16"/>
  <c r="O521" i="16"/>
  <c r="R521" i="16"/>
  <c r="AS521" i="16"/>
  <c r="BA521" i="16"/>
  <c r="BI521" i="16"/>
  <c r="BQ521" i="16"/>
  <c r="BY521" i="16"/>
  <c r="CG521" i="16"/>
  <c r="CO521" i="16"/>
  <c r="CW521" i="16"/>
  <c r="AP517" i="16"/>
  <c r="AT517" i="16"/>
  <c r="AX517" i="16"/>
  <c r="BB517" i="16"/>
  <c r="BF517" i="16"/>
  <c r="BJ517" i="16"/>
  <c r="BN517" i="16"/>
  <c r="BR517" i="16"/>
  <c r="BV517" i="16"/>
  <c r="BZ517" i="16"/>
  <c r="CD517" i="16"/>
  <c r="CH517" i="16"/>
  <c r="CL517" i="16"/>
  <c r="CP517" i="16"/>
  <c r="CT517" i="16"/>
  <c r="CX517" i="16"/>
  <c r="AQ517" i="16"/>
  <c r="AU517" i="16"/>
  <c r="AY517" i="16"/>
  <c r="BC517" i="16"/>
  <c r="BG517" i="16"/>
  <c r="BK517" i="16"/>
  <c r="BO517" i="16"/>
  <c r="BS517" i="16"/>
  <c r="BW517" i="16"/>
  <c r="CA517" i="16"/>
  <c r="CE517" i="16"/>
  <c r="CI517" i="16"/>
  <c r="CM517" i="16"/>
  <c r="CQ517" i="16"/>
  <c r="CU517" i="16"/>
  <c r="AN517" i="16"/>
  <c r="AV517" i="16"/>
  <c r="BD517" i="16"/>
  <c r="BL517" i="16"/>
  <c r="BT517" i="16"/>
  <c r="CB517" i="16"/>
  <c r="CJ517" i="16"/>
  <c r="CR517" i="16"/>
  <c r="L517" i="16"/>
  <c r="O517" i="16"/>
  <c r="R517" i="16"/>
  <c r="AO517" i="16"/>
  <c r="AW517" i="16"/>
  <c r="BE517" i="16"/>
  <c r="BM517" i="16"/>
  <c r="BU517" i="16"/>
  <c r="CC517" i="16"/>
  <c r="CK517" i="16"/>
  <c r="CS517" i="16"/>
  <c r="AP513" i="16"/>
  <c r="AT513" i="16"/>
  <c r="AX513" i="16"/>
  <c r="BB513" i="16"/>
  <c r="BF513" i="16"/>
  <c r="BJ513" i="16"/>
  <c r="BN513" i="16"/>
  <c r="BR513" i="16"/>
  <c r="BV513" i="16"/>
  <c r="BZ513" i="16"/>
  <c r="CD513" i="16"/>
  <c r="CH513" i="16"/>
  <c r="CL513" i="16"/>
  <c r="CP513" i="16"/>
  <c r="CT513" i="16"/>
  <c r="CX513" i="16"/>
  <c r="AQ513" i="16"/>
  <c r="AU513" i="16"/>
  <c r="AY513" i="16"/>
  <c r="BC513" i="16"/>
  <c r="BG513" i="16"/>
  <c r="BK513" i="16"/>
  <c r="BO513" i="16"/>
  <c r="BS513" i="16"/>
  <c r="BW513" i="16"/>
  <c r="CA513" i="16"/>
  <c r="CE513" i="16"/>
  <c r="CI513" i="16"/>
  <c r="CM513" i="16"/>
  <c r="CQ513" i="16"/>
  <c r="CU513" i="16"/>
  <c r="AR513" i="16"/>
  <c r="AZ513" i="16"/>
  <c r="BH513" i="16"/>
  <c r="BP513" i="16"/>
  <c r="BX513" i="16"/>
  <c r="CF513" i="16"/>
  <c r="CN513" i="16"/>
  <c r="CV513" i="16"/>
  <c r="L513" i="16"/>
  <c r="O513" i="16"/>
  <c r="R513" i="16"/>
  <c r="AS513" i="16"/>
  <c r="BA513" i="16"/>
  <c r="BI513" i="16"/>
  <c r="BQ513" i="16"/>
  <c r="BY513" i="16"/>
  <c r="CG513" i="16"/>
  <c r="CO513" i="16"/>
  <c r="CW513" i="16"/>
  <c r="AP509" i="16"/>
  <c r="AT509" i="16"/>
  <c r="AX509" i="16"/>
  <c r="BB509" i="16"/>
  <c r="BF509" i="16"/>
  <c r="BJ509" i="16"/>
  <c r="BN509" i="16"/>
  <c r="BR509" i="16"/>
  <c r="BV509" i="16"/>
  <c r="BZ509" i="16"/>
  <c r="CD509" i="16"/>
  <c r="CH509" i="16"/>
  <c r="CL509" i="16"/>
  <c r="CP509" i="16"/>
  <c r="CT509" i="16"/>
  <c r="CX509" i="16"/>
  <c r="AQ509" i="16"/>
  <c r="AU509" i="16"/>
  <c r="AY509" i="16"/>
  <c r="BC509" i="16"/>
  <c r="BG509" i="16"/>
  <c r="BK509" i="16"/>
  <c r="BO509" i="16"/>
  <c r="BS509" i="16"/>
  <c r="BW509" i="16"/>
  <c r="CA509" i="16"/>
  <c r="CE509" i="16"/>
  <c r="CI509" i="16"/>
  <c r="CM509" i="16"/>
  <c r="CQ509" i="16"/>
  <c r="CU509" i="16"/>
  <c r="AN509" i="16"/>
  <c r="AV509" i="16"/>
  <c r="BD509" i="16"/>
  <c r="BL509" i="16"/>
  <c r="BT509" i="16"/>
  <c r="CB509" i="16"/>
  <c r="CJ509" i="16"/>
  <c r="CR509" i="16"/>
  <c r="L509" i="16"/>
  <c r="O509" i="16"/>
  <c r="R509" i="16"/>
  <c r="AO509" i="16"/>
  <c r="AW509" i="16"/>
  <c r="BE509" i="16"/>
  <c r="BM509" i="16"/>
  <c r="BU509" i="16"/>
  <c r="CC509" i="16"/>
  <c r="CK509" i="16"/>
  <c r="CS509" i="16"/>
  <c r="AP505" i="16"/>
  <c r="AT505" i="16"/>
  <c r="AX505" i="16"/>
  <c r="BB505" i="16"/>
  <c r="BF505" i="16"/>
  <c r="BJ505" i="16"/>
  <c r="BN505" i="16"/>
  <c r="BR505" i="16"/>
  <c r="BV505" i="16"/>
  <c r="BZ505" i="16"/>
  <c r="CD505" i="16"/>
  <c r="CH505" i="16"/>
  <c r="CL505" i="16"/>
  <c r="CP505" i="16"/>
  <c r="CT505" i="16"/>
  <c r="CX505" i="16"/>
  <c r="AQ505" i="16"/>
  <c r="AU505" i="16"/>
  <c r="AY505" i="16"/>
  <c r="BC505" i="16"/>
  <c r="BG505" i="16"/>
  <c r="BK505" i="16"/>
  <c r="BO505" i="16"/>
  <c r="BS505" i="16"/>
  <c r="BW505" i="16"/>
  <c r="CA505" i="16"/>
  <c r="CE505" i="16"/>
  <c r="CI505" i="16"/>
  <c r="CM505" i="16"/>
  <c r="CQ505" i="16"/>
  <c r="CU505" i="16"/>
  <c r="AR505" i="16"/>
  <c r="AZ505" i="16"/>
  <c r="BH505" i="16"/>
  <c r="BP505" i="16"/>
  <c r="BX505" i="16"/>
  <c r="CF505" i="16"/>
  <c r="CN505" i="16"/>
  <c r="CV505" i="16"/>
  <c r="L505" i="16"/>
  <c r="O505" i="16"/>
  <c r="R505" i="16"/>
  <c r="AS505" i="16"/>
  <c r="BA505" i="16"/>
  <c r="BI505" i="16"/>
  <c r="BQ505" i="16"/>
  <c r="BY505" i="16"/>
  <c r="CG505" i="16"/>
  <c r="CO505" i="16"/>
  <c r="CW505" i="16"/>
  <c r="AP501" i="16"/>
  <c r="AT501" i="16"/>
  <c r="AX501" i="16"/>
  <c r="BB501" i="16"/>
  <c r="BF501" i="16"/>
  <c r="BJ501" i="16"/>
  <c r="BN501" i="16"/>
  <c r="BR501" i="16"/>
  <c r="BV501" i="16"/>
  <c r="BZ501" i="16"/>
  <c r="CD501" i="16"/>
  <c r="CH501" i="16"/>
  <c r="CL501" i="16"/>
  <c r="CP501" i="16"/>
  <c r="CT501" i="16"/>
  <c r="CX501" i="16"/>
  <c r="AQ501" i="16"/>
  <c r="AU501" i="16"/>
  <c r="AY501" i="16"/>
  <c r="BC501" i="16"/>
  <c r="BG501" i="16"/>
  <c r="BK501" i="16"/>
  <c r="BO501" i="16"/>
  <c r="BS501" i="16"/>
  <c r="BW501" i="16"/>
  <c r="CA501" i="16"/>
  <c r="CE501" i="16"/>
  <c r="CI501" i="16"/>
  <c r="CM501" i="16"/>
  <c r="CQ501" i="16"/>
  <c r="CU501" i="16"/>
  <c r="AN501" i="16"/>
  <c r="AV501" i="16"/>
  <c r="BD501" i="16"/>
  <c r="BL501" i="16"/>
  <c r="BT501" i="16"/>
  <c r="CB501" i="16"/>
  <c r="CJ501" i="16"/>
  <c r="CR501" i="16"/>
  <c r="L501" i="16"/>
  <c r="O501" i="16"/>
  <c r="R501" i="16"/>
  <c r="AO501" i="16"/>
  <c r="AW501" i="16"/>
  <c r="BE501" i="16"/>
  <c r="BM501" i="16"/>
  <c r="BU501" i="16"/>
  <c r="CC501" i="16"/>
  <c r="CK501" i="16"/>
  <c r="CS501" i="16"/>
  <c r="AP497" i="16"/>
  <c r="AT497" i="16"/>
  <c r="AX497" i="16"/>
  <c r="BB497" i="16"/>
  <c r="BF497" i="16"/>
  <c r="BJ497" i="16"/>
  <c r="BN497" i="16"/>
  <c r="BR497" i="16"/>
  <c r="BV497" i="16"/>
  <c r="BZ497" i="16"/>
  <c r="CD497" i="16"/>
  <c r="CH497" i="16"/>
  <c r="CL497" i="16"/>
  <c r="CP497" i="16"/>
  <c r="CT497" i="16"/>
  <c r="CX497" i="16"/>
  <c r="AQ497" i="16"/>
  <c r="AU497" i="16"/>
  <c r="AY497" i="16"/>
  <c r="BC497" i="16"/>
  <c r="BG497" i="16"/>
  <c r="BK497" i="16"/>
  <c r="BO497" i="16"/>
  <c r="BS497" i="16"/>
  <c r="BW497" i="16"/>
  <c r="CA497" i="16"/>
  <c r="CE497" i="16"/>
  <c r="CI497" i="16"/>
  <c r="CM497" i="16"/>
  <c r="CQ497" i="16"/>
  <c r="CU497" i="16"/>
  <c r="AR497" i="16"/>
  <c r="AZ497" i="16"/>
  <c r="BH497" i="16"/>
  <c r="BP497" i="16"/>
  <c r="BX497" i="16"/>
  <c r="CF497" i="16"/>
  <c r="CN497" i="16"/>
  <c r="CV497" i="16"/>
  <c r="L497" i="16"/>
  <c r="O497" i="16"/>
  <c r="R497" i="16"/>
  <c r="AS497" i="16"/>
  <c r="BA497" i="16"/>
  <c r="BI497" i="16"/>
  <c r="BQ497" i="16"/>
  <c r="BY497" i="16"/>
  <c r="CG497" i="16"/>
  <c r="CO497" i="16"/>
  <c r="CW497" i="16"/>
  <c r="AP493" i="16"/>
  <c r="AT493" i="16"/>
  <c r="AX493" i="16"/>
  <c r="BB493" i="16"/>
  <c r="BF493" i="16"/>
  <c r="BJ493" i="16"/>
  <c r="BN493" i="16"/>
  <c r="BR493" i="16"/>
  <c r="BV493" i="16"/>
  <c r="BZ493" i="16"/>
  <c r="CD493" i="16"/>
  <c r="CH493" i="16"/>
  <c r="CL493" i="16"/>
  <c r="CP493" i="16"/>
  <c r="CT493" i="16"/>
  <c r="CX493" i="16"/>
  <c r="AQ493" i="16"/>
  <c r="AU493" i="16"/>
  <c r="AY493" i="16"/>
  <c r="BC493" i="16"/>
  <c r="BG493" i="16"/>
  <c r="BK493" i="16"/>
  <c r="BO493" i="16"/>
  <c r="BS493" i="16"/>
  <c r="BW493" i="16"/>
  <c r="CA493" i="16"/>
  <c r="CE493" i="16"/>
  <c r="CI493" i="16"/>
  <c r="CM493" i="16"/>
  <c r="CQ493" i="16"/>
  <c r="CU493" i="16"/>
  <c r="AN493" i="16"/>
  <c r="AV493" i="16"/>
  <c r="BD493" i="16"/>
  <c r="BL493" i="16"/>
  <c r="BT493" i="16"/>
  <c r="CB493" i="16"/>
  <c r="CJ493" i="16"/>
  <c r="CR493" i="16"/>
  <c r="L493" i="16"/>
  <c r="O493" i="16"/>
  <c r="R493" i="16"/>
  <c r="AO493" i="16"/>
  <c r="AW493" i="16"/>
  <c r="BE493" i="16"/>
  <c r="BM493" i="16"/>
  <c r="BU493" i="16"/>
  <c r="CC493" i="16"/>
  <c r="CK493" i="16"/>
  <c r="CS493" i="16"/>
  <c r="AP489" i="16"/>
  <c r="AT489" i="16"/>
  <c r="AX489" i="16"/>
  <c r="BB489" i="16"/>
  <c r="BF489" i="16"/>
  <c r="BJ489" i="16"/>
  <c r="BN489" i="16"/>
  <c r="BR489" i="16"/>
  <c r="BV489" i="16"/>
  <c r="BZ489" i="16"/>
  <c r="CD489" i="16"/>
  <c r="CH489" i="16"/>
  <c r="CL489" i="16"/>
  <c r="CP489" i="16"/>
  <c r="CT489" i="16"/>
  <c r="CX489" i="16"/>
  <c r="AQ489" i="16"/>
  <c r="AU489" i="16"/>
  <c r="AY489" i="16"/>
  <c r="BC489" i="16"/>
  <c r="BG489" i="16"/>
  <c r="BK489" i="16"/>
  <c r="BO489" i="16"/>
  <c r="BS489" i="16"/>
  <c r="BW489" i="16"/>
  <c r="CA489" i="16"/>
  <c r="CE489" i="16"/>
  <c r="CI489" i="16"/>
  <c r="CM489" i="16"/>
  <c r="CQ489" i="16"/>
  <c r="CU489" i="16"/>
  <c r="AR489" i="16"/>
  <c r="AZ489" i="16"/>
  <c r="BH489" i="16"/>
  <c r="BP489" i="16"/>
  <c r="BX489" i="16"/>
  <c r="CF489" i="16"/>
  <c r="CN489" i="16"/>
  <c r="CV489" i="16"/>
  <c r="L489" i="16"/>
  <c r="O489" i="16"/>
  <c r="R489" i="16"/>
  <c r="AS489" i="16"/>
  <c r="BA489" i="16"/>
  <c r="BI489" i="16"/>
  <c r="BQ489" i="16"/>
  <c r="BY489" i="16"/>
  <c r="CG489" i="16"/>
  <c r="CO489" i="16"/>
  <c r="CW489" i="16"/>
  <c r="AP485" i="16"/>
  <c r="AT485" i="16"/>
  <c r="AX485" i="16"/>
  <c r="BB485" i="16"/>
  <c r="BF485" i="16"/>
  <c r="BJ485" i="16"/>
  <c r="BN485" i="16"/>
  <c r="BR485" i="16"/>
  <c r="BV485" i="16"/>
  <c r="BZ485" i="16"/>
  <c r="CD485" i="16"/>
  <c r="CH485" i="16"/>
  <c r="CL485" i="16"/>
  <c r="CP485" i="16"/>
  <c r="CT485" i="16"/>
  <c r="CX485" i="16"/>
  <c r="AQ485" i="16"/>
  <c r="AU485" i="16"/>
  <c r="AY485" i="16"/>
  <c r="BC485" i="16"/>
  <c r="BG485" i="16"/>
  <c r="BK485" i="16"/>
  <c r="BO485" i="16"/>
  <c r="BS485" i="16"/>
  <c r="BW485" i="16"/>
  <c r="CA485" i="16"/>
  <c r="CE485" i="16"/>
  <c r="CI485" i="16"/>
  <c r="CM485" i="16"/>
  <c r="CQ485" i="16"/>
  <c r="CU485" i="16"/>
  <c r="AN485" i="16"/>
  <c r="AV485" i="16"/>
  <c r="BD485" i="16"/>
  <c r="BL485" i="16"/>
  <c r="BT485" i="16"/>
  <c r="CB485" i="16"/>
  <c r="CJ485" i="16"/>
  <c r="CR485" i="16"/>
  <c r="L485" i="16"/>
  <c r="O485" i="16"/>
  <c r="R485" i="16"/>
  <c r="AO485" i="16"/>
  <c r="AW485" i="16"/>
  <c r="BE485" i="16"/>
  <c r="BM485" i="16"/>
  <c r="BU485" i="16"/>
  <c r="CC485" i="16"/>
  <c r="CK485" i="16"/>
  <c r="CS485" i="16"/>
  <c r="AP481" i="16"/>
  <c r="AT481" i="16"/>
  <c r="AX481" i="16"/>
  <c r="BB481" i="16"/>
  <c r="BF481" i="16"/>
  <c r="BJ481" i="16"/>
  <c r="BN481" i="16"/>
  <c r="BR481" i="16"/>
  <c r="BV481" i="16"/>
  <c r="BZ481" i="16"/>
  <c r="CD481" i="16"/>
  <c r="CH481" i="16"/>
  <c r="CL481" i="16"/>
  <c r="CP481" i="16"/>
  <c r="CT481" i="16"/>
  <c r="CX481" i="16"/>
  <c r="AQ481" i="16"/>
  <c r="AU481" i="16"/>
  <c r="AY481" i="16"/>
  <c r="BC481" i="16"/>
  <c r="BG481" i="16"/>
  <c r="BK481" i="16"/>
  <c r="BO481" i="16"/>
  <c r="BS481" i="16"/>
  <c r="BW481" i="16"/>
  <c r="CA481" i="16"/>
  <c r="CE481" i="16"/>
  <c r="CI481" i="16"/>
  <c r="CM481" i="16"/>
  <c r="CQ481" i="16"/>
  <c r="CU481" i="16"/>
  <c r="AR481" i="16"/>
  <c r="AZ481" i="16"/>
  <c r="BH481" i="16"/>
  <c r="BP481" i="16"/>
  <c r="BX481" i="16"/>
  <c r="CF481" i="16"/>
  <c r="CN481" i="16"/>
  <c r="CV481" i="16"/>
  <c r="L481" i="16"/>
  <c r="O481" i="16"/>
  <c r="R481" i="16"/>
  <c r="AS481" i="16"/>
  <c r="BA481" i="16"/>
  <c r="BI481" i="16"/>
  <c r="BQ481" i="16"/>
  <c r="BY481" i="16"/>
  <c r="CG481" i="16"/>
  <c r="CO481" i="16"/>
  <c r="CW481" i="16"/>
  <c r="AP477" i="16"/>
  <c r="AT477" i="16"/>
  <c r="AX477" i="16"/>
  <c r="BB477" i="16"/>
  <c r="BF477" i="16"/>
  <c r="BJ477" i="16"/>
  <c r="BN477" i="16"/>
  <c r="BR477" i="16"/>
  <c r="BV477" i="16"/>
  <c r="BZ477" i="16"/>
  <c r="CD477" i="16"/>
  <c r="CH477" i="16"/>
  <c r="CL477" i="16"/>
  <c r="CP477" i="16"/>
  <c r="CT477" i="16"/>
  <c r="CX477" i="16"/>
  <c r="AQ477" i="16"/>
  <c r="AU477" i="16"/>
  <c r="AY477" i="16"/>
  <c r="BC477" i="16"/>
  <c r="BG477" i="16"/>
  <c r="BK477" i="16"/>
  <c r="BO477" i="16"/>
  <c r="BS477" i="16"/>
  <c r="BW477" i="16"/>
  <c r="CA477" i="16"/>
  <c r="CE477" i="16"/>
  <c r="CI477" i="16"/>
  <c r="CM477" i="16"/>
  <c r="CQ477" i="16"/>
  <c r="CU477" i="16"/>
  <c r="AN477" i="16"/>
  <c r="AV477" i="16"/>
  <c r="BD477" i="16"/>
  <c r="BL477" i="16"/>
  <c r="BT477" i="16"/>
  <c r="CB477" i="16"/>
  <c r="CJ477" i="16"/>
  <c r="CR477" i="16"/>
  <c r="L477" i="16"/>
  <c r="O477" i="16"/>
  <c r="R477" i="16"/>
  <c r="AO477" i="16"/>
  <c r="AW477" i="16"/>
  <c r="BE477" i="16"/>
  <c r="BM477" i="16"/>
  <c r="BU477" i="16"/>
  <c r="CC477" i="16"/>
  <c r="CK477" i="16"/>
  <c r="CS477" i="16"/>
  <c r="AP473" i="16"/>
  <c r="AT473" i="16"/>
  <c r="AX473" i="16"/>
  <c r="BB473" i="16"/>
  <c r="BF473" i="16"/>
  <c r="BJ473" i="16"/>
  <c r="BN473" i="16"/>
  <c r="BR473" i="16"/>
  <c r="BV473" i="16"/>
  <c r="BZ473" i="16"/>
  <c r="CD473" i="16"/>
  <c r="CH473" i="16"/>
  <c r="CL473" i="16"/>
  <c r="CP473" i="16"/>
  <c r="CT473" i="16"/>
  <c r="CX473" i="16"/>
  <c r="AQ473" i="16"/>
  <c r="AU473" i="16"/>
  <c r="AY473" i="16"/>
  <c r="BC473" i="16"/>
  <c r="BG473" i="16"/>
  <c r="BK473" i="16"/>
  <c r="BO473" i="16"/>
  <c r="BS473" i="16"/>
  <c r="BW473" i="16"/>
  <c r="CA473" i="16"/>
  <c r="CE473" i="16"/>
  <c r="CI473" i="16"/>
  <c r="CM473" i="16"/>
  <c r="CQ473" i="16"/>
  <c r="CU473" i="16"/>
  <c r="AR473" i="16"/>
  <c r="AZ473" i="16"/>
  <c r="BH473" i="16"/>
  <c r="BP473" i="16"/>
  <c r="BX473" i="16"/>
  <c r="CF473" i="16"/>
  <c r="CN473" i="16"/>
  <c r="CV473" i="16"/>
  <c r="L473" i="16"/>
  <c r="O473" i="16"/>
  <c r="R473" i="16"/>
  <c r="AS473" i="16"/>
  <c r="BA473" i="16"/>
  <c r="BI473" i="16"/>
  <c r="BQ473" i="16"/>
  <c r="BY473" i="16"/>
  <c r="CG473" i="16"/>
  <c r="CO473" i="16"/>
  <c r="CW473" i="16"/>
  <c r="AP469" i="16"/>
  <c r="AT469" i="16"/>
  <c r="AX469" i="16"/>
  <c r="BB469" i="16"/>
  <c r="BF469" i="16"/>
  <c r="BJ469" i="16"/>
  <c r="BN469" i="16"/>
  <c r="BR469" i="16"/>
  <c r="BV469" i="16"/>
  <c r="BZ469" i="16"/>
  <c r="CD469" i="16"/>
  <c r="CH469" i="16"/>
  <c r="CL469" i="16"/>
  <c r="CP469" i="16"/>
  <c r="CT469" i="16"/>
  <c r="CX469" i="16"/>
  <c r="AQ469" i="16"/>
  <c r="AU469" i="16"/>
  <c r="AY469" i="16"/>
  <c r="BC469" i="16"/>
  <c r="BG469" i="16"/>
  <c r="BK469" i="16"/>
  <c r="BO469" i="16"/>
  <c r="BS469" i="16"/>
  <c r="BW469" i="16"/>
  <c r="CA469" i="16"/>
  <c r="CE469" i="16"/>
  <c r="CI469" i="16"/>
  <c r="CM469" i="16"/>
  <c r="CQ469" i="16"/>
  <c r="CU469" i="16"/>
  <c r="AN469" i="16"/>
  <c r="AV469" i="16"/>
  <c r="BD469" i="16"/>
  <c r="BL469" i="16"/>
  <c r="BT469" i="16"/>
  <c r="CB469" i="16"/>
  <c r="CJ469" i="16"/>
  <c r="CR469" i="16"/>
  <c r="L469" i="16"/>
  <c r="O469" i="16"/>
  <c r="R469" i="16"/>
  <c r="AO469" i="16"/>
  <c r="AW469" i="16"/>
  <c r="BE469" i="16"/>
  <c r="BM469" i="16"/>
  <c r="BU469" i="16"/>
  <c r="CC469" i="16"/>
  <c r="CK469" i="16"/>
  <c r="CS469" i="16"/>
  <c r="AP465" i="16"/>
  <c r="AT465" i="16"/>
  <c r="AX465" i="16"/>
  <c r="BB465" i="16"/>
  <c r="BF465" i="16"/>
  <c r="BJ465" i="16"/>
  <c r="BN465" i="16"/>
  <c r="BR465" i="16"/>
  <c r="BV465" i="16"/>
  <c r="BZ465" i="16"/>
  <c r="CD465" i="16"/>
  <c r="CH465" i="16"/>
  <c r="CL465" i="16"/>
  <c r="CP465" i="16"/>
  <c r="CT465" i="16"/>
  <c r="CX465" i="16"/>
  <c r="AQ465" i="16"/>
  <c r="AU465" i="16"/>
  <c r="AY465" i="16"/>
  <c r="BC465" i="16"/>
  <c r="BG465" i="16"/>
  <c r="BK465" i="16"/>
  <c r="BO465" i="16"/>
  <c r="BS465" i="16"/>
  <c r="BW465" i="16"/>
  <c r="CA465" i="16"/>
  <c r="CE465" i="16"/>
  <c r="CI465" i="16"/>
  <c r="CM465" i="16"/>
  <c r="CQ465" i="16"/>
  <c r="CU465" i="16"/>
  <c r="AR465" i="16"/>
  <c r="AZ465" i="16"/>
  <c r="BH465" i="16"/>
  <c r="BP465" i="16"/>
  <c r="BX465" i="16"/>
  <c r="CF465" i="16"/>
  <c r="CN465" i="16"/>
  <c r="CV465" i="16"/>
  <c r="L465" i="16"/>
  <c r="O465" i="16"/>
  <c r="R465" i="16"/>
  <c r="AS465" i="16"/>
  <c r="BA465" i="16"/>
  <c r="BI465" i="16"/>
  <c r="BQ465" i="16"/>
  <c r="BY465" i="16"/>
  <c r="CG465" i="16"/>
  <c r="CO465" i="16"/>
  <c r="CW465" i="16"/>
  <c r="AP461" i="16"/>
  <c r="AT461" i="16"/>
  <c r="AX461" i="16"/>
  <c r="BB461" i="16"/>
  <c r="BF461" i="16"/>
  <c r="BJ461" i="16"/>
  <c r="BN461" i="16"/>
  <c r="BR461" i="16"/>
  <c r="BV461" i="16"/>
  <c r="BZ461" i="16"/>
  <c r="CD461" i="16"/>
  <c r="CH461" i="16"/>
  <c r="CL461" i="16"/>
  <c r="CP461" i="16"/>
  <c r="CT461" i="16"/>
  <c r="CX461" i="16"/>
  <c r="AQ461" i="16"/>
  <c r="AU461" i="16"/>
  <c r="AY461" i="16"/>
  <c r="BC461" i="16"/>
  <c r="BG461" i="16"/>
  <c r="BK461" i="16"/>
  <c r="BO461" i="16"/>
  <c r="BS461" i="16"/>
  <c r="BW461" i="16"/>
  <c r="CA461" i="16"/>
  <c r="CE461" i="16"/>
  <c r="CI461" i="16"/>
  <c r="CM461" i="16"/>
  <c r="CQ461" i="16"/>
  <c r="CU461" i="16"/>
  <c r="AN461" i="16"/>
  <c r="AV461" i="16"/>
  <c r="BD461" i="16"/>
  <c r="BL461" i="16"/>
  <c r="BT461" i="16"/>
  <c r="CB461" i="16"/>
  <c r="CJ461" i="16"/>
  <c r="CR461" i="16"/>
  <c r="L461" i="16"/>
  <c r="O461" i="16"/>
  <c r="R461" i="16"/>
  <c r="AO461" i="16"/>
  <c r="AW461" i="16"/>
  <c r="BE461" i="16"/>
  <c r="BM461" i="16"/>
  <c r="BU461" i="16"/>
  <c r="CC461" i="16"/>
  <c r="CK461" i="16"/>
  <c r="CS461" i="16"/>
  <c r="AP457" i="16"/>
  <c r="AT457" i="16"/>
  <c r="AX457" i="16"/>
  <c r="BB457" i="16"/>
  <c r="BF457" i="16"/>
  <c r="BJ457" i="16"/>
  <c r="BN457" i="16"/>
  <c r="BR457" i="16"/>
  <c r="BV457" i="16"/>
  <c r="BZ457" i="16"/>
  <c r="CD457" i="16"/>
  <c r="CH457" i="16"/>
  <c r="CL457" i="16"/>
  <c r="CP457" i="16"/>
  <c r="CT457" i="16"/>
  <c r="CX457" i="16"/>
  <c r="AQ457" i="16"/>
  <c r="AU457" i="16"/>
  <c r="AY457" i="16"/>
  <c r="BC457" i="16"/>
  <c r="BG457" i="16"/>
  <c r="BK457" i="16"/>
  <c r="BO457" i="16"/>
  <c r="BS457" i="16"/>
  <c r="BW457" i="16"/>
  <c r="CA457" i="16"/>
  <c r="CE457" i="16"/>
  <c r="CI457" i="16"/>
  <c r="CM457" i="16"/>
  <c r="CQ457" i="16"/>
  <c r="CU457" i="16"/>
  <c r="AR457" i="16"/>
  <c r="AZ457" i="16"/>
  <c r="BH457" i="16"/>
  <c r="BP457" i="16"/>
  <c r="BX457" i="16"/>
  <c r="CF457" i="16"/>
  <c r="CN457" i="16"/>
  <c r="CV457" i="16"/>
  <c r="L457" i="16"/>
  <c r="O457" i="16"/>
  <c r="R457" i="16"/>
  <c r="AS457" i="16"/>
  <c r="BA457" i="16"/>
  <c r="BI457" i="16"/>
  <c r="BQ457" i="16"/>
  <c r="BY457" i="16"/>
  <c r="CG457" i="16"/>
  <c r="CO457" i="16"/>
  <c r="CW457" i="16"/>
  <c r="AP453" i="16"/>
  <c r="AT453" i="16"/>
  <c r="AX453" i="16"/>
  <c r="BB453" i="16"/>
  <c r="BF453" i="16"/>
  <c r="BJ453" i="16"/>
  <c r="BN453" i="16"/>
  <c r="BR453" i="16"/>
  <c r="BV453" i="16"/>
  <c r="BZ453" i="16"/>
  <c r="CD453" i="16"/>
  <c r="CH453" i="16"/>
  <c r="CL453" i="16"/>
  <c r="CP453" i="16"/>
  <c r="CT453" i="16"/>
  <c r="CX453" i="16"/>
  <c r="AQ453" i="16"/>
  <c r="AU453" i="16"/>
  <c r="AY453" i="16"/>
  <c r="BC453" i="16"/>
  <c r="BG453" i="16"/>
  <c r="BK453" i="16"/>
  <c r="BO453" i="16"/>
  <c r="BS453" i="16"/>
  <c r="BW453" i="16"/>
  <c r="CA453" i="16"/>
  <c r="CE453" i="16"/>
  <c r="CI453" i="16"/>
  <c r="CM453" i="16"/>
  <c r="CQ453" i="16"/>
  <c r="CU453" i="16"/>
  <c r="AN453" i="16"/>
  <c r="AV453" i="16"/>
  <c r="BD453" i="16"/>
  <c r="BL453" i="16"/>
  <c r="BT453" i="16"/>
  <c r="CB453" i="16"/>
  <c r="CJ453" i="16"/>
  <c r="CR453" i="16"/>
  <c r="L453" i="16"/>
  <c r="O453" i="16"/>
  <c r="R453" i="16"/>
  <c r="AO453" i="16"/>
  <c r="AW453" i="16"/>
  <c r="BE453" i="16"/>
  <c r="BM453" i="16"/>
  <c r="BU453" i="16"/>
  <c r="CC453" i="16"/>
  <c r="CK453" i="16"/>
  <c r="CS453" i="16"/>
  <c r="AP449" i="16"/>
  <c r="AT449" i="16"/>
  <c r="AX449" i="16"/>
  <c r="BB449" i="16"/>
  <c r="BF449" i="16"/>
  <c r="BJ449" i="16"/>
  <c r="BN449" i="16"/>
  <c r="BR449" i="16"/>
  <c r="BV449" i="16"/>
  <c r="BZ449" i="16"/>
  <c r="CD449" i="16"/>
  <c r="CH449" i="16"/>
  <c r="CL449" i="16"/>
  <c r="CP449" i="16"/>
  <c r="CT449" i="16"/>
  <c r="CX449" i="16"/>
  <c r="AQ449" i="16"/>
  <c r="AU449" i="16"/>
  <c r="AY449" i="16"/>
  <c r="BC449" i="16"/>
  <c r="BG449" i="16"/>
  <c r="BK449" i="16"/>
  <c r="BO449" i="16"/>
  <c r="BS449" i="16"/>
  <c r="BW449" i="16"/>
  <c r="CA449" i="16"/>
  <c r="CE449" i="16"/>
  <c r="CI449" i="16"/>
  <c r="CM449" i="16"/>
  <c r="CQ449" i="16"/>
  <c r="CU449" i="16"/>
  <c r="AR449" i="16"/>
  <c r="AZ449" i="16"/>
  <c r="BH449" i="16"/>
  <c r="BP449" i="16"/>
  <c r="BX449" i="16"/>
  <c r="CF449" i="16"/>
  <c r="CN449" i="16"/>
  <c r="CV449" i="16"/>
  <c r="L449" i="16"/>
  <c r="O449" i="16"/>
  <c r="R449" i="16"/>
  <c r="AS449" i="16"/>
  <c r="BA449" i="16"/>
  <c r="BI449" i="16"/>
  <c r="BQ449" i="16"/>
  <c r="BY449" i="16"/>
  <c r="CG449" i="16"/>
  <c r="CO449" i="16"/>
  <c r="CW449" i="16"/>
  <c r="AP445" i="16"/>
  <c r="AT445" i="16"/>
  <c r="AX445" i="16"/>
  <c r="BB445" i="16"/>
  <c r="BF445" i="16"/>
  <c r="BJ445" i="16"/>
  <c r="BN445" i="16"/>
  <c r="BR445" i="16"/>
  <c r="BV445" i="16"/>
  <c r="BZ445" i="16"/>
  <c r="CD445" i="16"/>
  <c r="CH445" i="16"/>
  <c r="CL445" i="16"/>
  <c r="CP445" i="16"/>
  <c r="CT445" i="16"/>
  <c r="CX445" i="16"/>
  <c r="AQ445" i="16"/>
  <c r="AU445" i="16"/>
  <c r="AY445" i="16"/>
  <c r="BC445" i="16"/>
  <c r="BG445" i="16"/>
  <c r="BK445" i="16"/>
  <c r="BO445" i="16"/>
  <c r="BS445" i="16"/>
  <c r="BW445" i="16"/>
  <c r="CA445" i="16"/>
  <c r="CE445" i="16"/>
  <c r="CI445" i="16"/>
  <c r="CM445" i="16"/>
  <c r="CQ445" i="16"/>
  <c r="CU445" i="16"/>
  <c r="AN445" i="16"/>
  <c r="AV445" i="16"/>
  <c r="BD445" i="16"/>
  <c r="BL445" i="16"/>
  <c r="BT445" i="16"/>
  <c r="CB445" i="16"/>
  <c r="CJ445" i="16"/>
  <c r="CR445" i="16"/>
  <c r="L445" i="16"/>
  <c r="O445" i="16"/>
  <c r="R445" i="16"/>
  <c r="AO445" i="16"/>
  <c r="AW445" i="16"/>
  <c r="BE445" i="16"/>
  <c r="BM445" i="16"/>
  <c r="BU445" i="16"/>
  <c r="CC445" i="16"/>
  <c r="CK445" i="16"/>
  <c r="CS445" i="16"/>
  <c r="AP441" i="16"/>
  <c r="AT441" i="16"/>
  <c r="AX441" i="16"/>
  <c r="BB441" i="16"/>
  <c r="BF441" i="16"/>
  <c r="BJ441" i="16"/>
  <c r="BN441" i="16"/>
  <c r="BR441" i="16"/>
  <c r="BV441" i="16"/>
  <c r="BZ441" i="16"/>
  <c r="CD441" i="16"/>
  <c r="CH441" i="16"/>
  <c r="CL441" i="16"/>
  <c r="CP441" i="16"/>
  <c r="CT441" i="16"/>
  <c r="CX441" i="16"/>
  <c r="AQ441" i="16"/>
  <c r="AU441" i="16"/>
  <c r="AY441" i="16"/>
  <c r="BC441" i="16"/>
  <c r="BG441" i="16"/>
  <c r="BK441" i="16"/>
  <c r="BO441" i="16"/>
  <c r="BS441" i="16"/>
  <c r="BW441" i="16"/>
  <c r="CA441" i="16"/>
  <c r="CE441" i="16"/>
  <c r="CI441" i="16"/>
  <c r="CM441" i="16"/>
  <c r="CQ441" i="16"/>
  <c r="CU441" i="16"/>
  <c r="AR441" i="16"/>
  <c r="AZ441" i="16"/>
  <c r="BH441" i="16"/>
  <c r="BP441" i="16"/>
  <c r="BX441" i="16"/>
  <c r="CF441" i="16"/>
  <c r="CN441" i="16"/>
  <c r="CV441" i="16"/>
  <c r="L441" i="16"/>
  <c r="O441" i="16"/>
  <c r="R441" i="16"/>
  <c r="AS441" i="16"/>
  <c r="BA441" i="16"/>
  <c r="BI441" i="16"/>
  <c r="BQ441" i="16"/>
  <c r="BY441" i="16"/>
  <c r="CG441" i="16"/>
  <c r="CO441" i="16"/>
  <c r="CW441" i="16"/>
  <c r="AP437" i="16"/>
  <c r="AT437" i="16"/>
  <c r="AX437" i="16"/>
  <c r="BB437" i="16"/>
  <c r="BF437" i="16"/>
  <c r="BJ437" i="16"/>
  <c r="BN437" i="16"/>
  <c r="BR437" i="16"/>
  <c r="BV437" i="16"/>
  <c r="BZ437" i="16"/>
  <c r="CD437" i="16"/>
  <c r="CH437" i="16"/>
  <c r="CL437" i="16"/>
  <c r="CP437" i="16"/>
  <c r="CT437" i="16"/>
  <c r="CX437" i="16"/>
  <c r="AQ437" i="16"/>
  <c r="AU437" i="16"/>
  <c r="AY437" i="16"/>
  <c r="BC437" i="16"/>
  <c r="BG437" i="16"/>
  <c r="BK437" i="16"/>
  <c r="BO437" i="16"/>
  <c r="BS437" i="16"/>
  <c r="BW437" i="16"/>
  <c r="CA437" i="16"/>
  <c r="CE437" i="16"/>
  <c r="CI437" i="16"/>
  <c r="CM437" i="16"/>
  <c r="CQ437" i="16"/>
  <c r="CU437" i="16"/>
  <c r="AN437" i="16"/>
  <c r="AV437" i="16"/>
  <c r="BD437" i="16"/>
  <c r="BL437" i="16"/>
  <c r="BT437" i="16"/>
  <c r="CB437" i="16"/>
  <c r="CJ437" i="16"/>
  <c r="CR437" i="16"/>
  <c r="L437" i="16"/>
  <c r="O437" i="16"/>
  <c r="R437" i="16"/>
  <c r="AO437" i="16"/>
  <c r="AW437" i="16"/>
  <c r="BE437" i="16"/>
  <c r="BM437" i="16"/>
  <c r="BU437" i="16"/>
  <c r="CC437" i="16"/>
  <c r="CK437" i="16"/>
  <c r="CS437" i="16"/>
  <c r="AP433" i="16"/>
  <c r="AT433" i="16"/>
  <c r="AX433" i="16"/>
  <c r="BB433" i="16"/>
  <c r="BF433" i="16"/>
  <c r="BJ433" i="16"/>
  <c r="BN433" i="16"/>
  <c r="BR433" i="16"/>
  <c r="BV433" i="16"/>
  <c r="BZ433" i="16"/>
  <c r="CD433" i="16"/>
  <c r="CH433" i="16"/>
  <c r="CL433" i="16"/>
  <c r="CP433" i="16"/>
  <c r="CT433" i="16"/>
  <c r="CX433" i="16"/>
  <c r="AQ433" i="16"/>
  <c r="AU433" i="16"/>
  <c r="AY433" i="16"/>
  <c r="BC433" i="16"/>
  <c r="BG433" i="16"/>
  <c r="BK433" i="16"/>
  <c r="BO433" i="16"/>
  <c r="BS433" i="16"/>
  <c r="BW433" i="16"/>
  <c r="CA433" i="16"/>
  <c r="CE433" i="16"/>
  <c r="CI433" i="16"/>
  <c r="CM433" i="16"/>
  <c r="CQ433" i="16"/>
  <c r="CU433" i="16"/>
  <c r="AR433" i="16"/>
  <c r="AZ433" i="16"/>
  <c r="BH433" i="16"/>
  <c r="BP433" i="16"/>
  <c r="BX433" i="16"/>
  <c r="CF433" i="16"/>
  <c r="CN433" i="16"/>
  <c r="CV433" i="16"/>
  <c r="L433" i="16"/>
  <c r="O433" i="16"/>
  <c r="R433" i="16"/>
  <c r="AS433" i="16"/>
  <c r="BA433" i="16"/>
  <c r="BI433" i="16"/>
  <c r="BQ433" i="16"/>
  <c r="BY433" i="16"/>
  <c r="CG433" i="16"/>
  <c r="CO433" i="16"/>
  <c r="CW433" i="16"/>
  <c r="AP429" i="16"/>
  <c r="AT429" i="16"/>
  <c r="AX429" i="16"/>
  <c r="BB429" i="16"/>
  <c r="BF429" i="16"/>
  <c r="BJ429" i="16"/>
  <c r="BN429" i="16"/>
  <c r="BR429" i="16"/>
  <c r="BV429" i="16"/>
  <c r="BZ429" i="16"/>
  <c r="CD429" i="16"/>
  <c r="CH429" i="16"/>
  <c r="CL429" i="16"/>
  <c r="CP429" i="16"/>
  <c r="CT429" i="16"/>
  <c r="CX429" i="16"/>
  <c r="AQ429" i="16"/>
  <c r="AU429" i="16"/>
  <c r="AY429" i="16"/>
  <c r="BC429" i="16"/>
  <c r="BG429" i="16"/>
  <c r="BK429" i="16"/>
  <c r="BO429" i="16"/>
  <c r="BS429" i="16"/>
  <c r="BW429" i="16"/>
  <c r="CA429" i="16"/>
  <c r="CE429" i="16"/>
  <c r="CI429" i="16"/>
  <c r="CM429" i="16"/>
  <c r="CQ429" i="16"/>
  <c r="CU429" i="16"/>
  <c r="AN429" i="16"/>
  <c r="AV429" i="16"/>
  <c r="BD429" i="16"/>
  <c r="BL429" i="16"/>
  <c r="BT429" i="16"/>
  <c r="CB429" i="16"/>
  <c r="CJ429" i="16"/>
  <c r="CR429" i="16"/>
  <c r="L429" i="16"/>
  <c r="O429" i="16"/>
  <c r="R429" i="16"/>
  <c r="AO429" i="16"/>
  <c r="AW429" i="16"/>
  <c r="BE429" i="16"/>
  <c r="BM429" i="16"/>
  <c r="BU429" i="16"/>
  <c r="CC429" i="16"/>
  <c r="CK429" i="16"/>
  <c r="CS429" i="16"/>
  <c r="AP425" i="16"/>
  <c r="AT425" i="16"/>
  <c r="AX425" i="16"/>
  <c r="BB425" i="16"/>
  <c r="BF425" i="16"/>
  <c r="BJ425" i="16"/>
  <c r="BN425" i="16"/>
  <c r="BR425" i="16"/>
  <c r="BV425" i="16"/>
  <c r="BZ425" i="16"/>
  <c r="CD425" i="16"/>
  <c r="CH425" i="16"/>
  <c r="CL425" i="16"/>
  <c r="CP425" i="16"/>
  <c r="CT425" i="16"/>
  <c r="CX425" i="16"/>
  <c r="AQ425" i="16"/>
  <c r="AU425" i="16"/>
  <c r="AY425" i="16"/>
  <c r="BC425" i="16"/>
  <c r="BG425" i="16"/>
  <c r="BK425" i="16"/>
  <c r="BO425" i="16"/>
  <c r="BS425" i="16"/>
  <c r="BW425" i="16"/>
  <c r="CA425" i="16"/>
  <c r="CE425" i="16"/>
  <c r="CI425" i="16"/>
  <c r="CM425" i="16"/>
  <c r="CQ425" i="16"/>
  <c r="CU425" i="16"/>
  <c r="AR425" i="16"/>
  <c r="AZ425" i="16"/>
  <c r="BH425" i="16"/>
  <c r="BP425" i="16"/>
  <c r="BX425" i="16"/>
  <c r="CF425" i="16"/>
  <c r="CN425" i="16"/>
  <c r="CV425" i="16"/>
  <c r="L425" i="16"/>
  <c r="O425" i="16"/>
  <c r="R425" i="16"/>
  <c r="AS425" i="16"/>
  <c r="BA425" i="16"/>
  <c r="BI425" i="16"/>
  <c r="BQ425" i="16"/>
  <c r="BY425" i="16"/>
  <c r="CG425" i="16"/>
  <c r="CO425" i="16"/>
  <c r="CW425" i="16"/>
  <c r="AO421" i="16"/>
  <c r="AP421" i="16"/>
  <c r="AT421" i="16"/>
  <c r="AX421" i="16"/>
  <c r="BB421" i="16"/>
  <c r="BF421" i="16"/>
  <c r="BJ421" i="16"/>
  <c r="BN421" i="16"/>
  <c r="BR421" i="16"/>
  <c r="BV421" i="16"/>
  <c r="BZ421" i="16"/>
  <c r="CD421" i="16"/>
  <c r="CH421" i="16"/>
  <c r="CL421" i="16"/>
  <c r="CP421" i="16"/>
  <c r="CT421" i="16"/>
  <c r="CX421" i="16"/>
  <c r="AQ421" i="16"/>
  <c r="AU421" i="16"/>
  <c r="AY421" i="16"/>
  <c r="BC421" i="16"/>
  <c r="BG421" i="16"/>
  <c r="BK421" i="16"/>
  <c r="BO421" i="16"/>
  <c r="BS421" i="16"/>
  <c r="BW421" i="16"/>
  <c r="CA421" i="16"/>
  <c r="CE421" i="16"/>
  <c r="CI421" i="16"/>
  <c r="CM421" i="16"/>
  <c r="CQ421" i="16"/>
  <c r="CU421" i="16"/>
  <c r="AV421" i="16"/>
  <c r="BD421" i="16"/>
  <c r="BL421" i="16"/>
  <c r="BT421" i="16"/>
  <c r="CB421" i="16"/>
  <c r="CJ421" i="16"/>
  <c r="CR421" i="16"/>
  <c r="L421" i="16"/>
  <c r="O421" i="16"/>
  <c r="R421" i="16"/>
  <c r="AN421" i="16"/>
  <c r="AW421" i="16"/>
  <c r="BE421" i="16"/>
  <c r="BM421" i="16"/>
  <c r="BU421" i="16"/>
  <c r="CC421" i="16"/>
  <c r="CK421" i="16"/>
  <c r="CS421" i="16"/>
  <c r="AO417" i="16"/>
  <c r="AS417" i="16"/>
  <c r="AW417" i="16"/>
  <c r="BA417" i="16"/>
  <c r="BE417" i="16"/>
  <c r="BI417" i="16"/>
  <c r="BM417" i="16"/>
  <c r="BQ417" i="16"/>
  <c r="BU417" i="16"/>
  <c r="BY417" i="16"/>
  <c r="CC417" i="16"/>
  <c r="CG417" i="16"/>
  <c r="CK417" i="16"/>
  <c r="CO417" i="16"/>
  <c r="CS417" i="16"/>
  <c r="CW417" i="16"/>
  <c r="AP417" i="16"/>
  <c r="AT417" i="16"/>
  <c r="AX417" i="16"/>
  <c r="BB417" i="16"/>
  <c r="BF417" i="16"/>
  <c r="BJ417" i="16"/>
  <c r="BN417" i="16"/>
  <c r="BR417" i="16"/>
  <c r="BV417" i="16"/>
  <c r="BZ417" i="16"/>
  <c r="CD417" i="16"/>
  <c r="CH417" i="16"/>
  <c r="CL417" i="16"/>
  <c r="CP417" i="16"/>
  <c r="CT417" i="16"/>
  <c r="CX417" i="16"/>
  <c r="AU417" i="16"/>
  <c r="BC417" i="16"/>
  <c r="BK417" i="16"/>
  <c r="BS417" i="16"/>
  <c r="CA417" i="16"/>
  <c r="CI417" i="16"/>
  <c r="CQ417" i="16"/>
  <c r="AN417" i="16"/>
  <c r="AV417" i="16"/>
  <c r="BD417" i="16"/>
  <c r="BL417" i="16"/>
  <c r="BT417" i="16"/>
  <c r="CB417" i="16"/>
  <c r="CJ417" i="16"/>
  <c r="CR417" i="16"/>
  <c r="AY417" i="16"/>
  <c r="BO417" i="16"/>
  <c r="CE417" i="16"/>
  <c r="CU417" i="16"/>
  <c r="L417" i="16"/>
  <c r="O417" i="16"/>
  <c r="R417" i="16"/>
  <c r="AZ417" i="16"/>
  <c r="BP417" i="16"/>
  <c r="CF417" i="16"/>
  <c r="CV417" i="16"/>
  <c r="AO413" i="16"/>
  <c r="AS413" i="16"/>
  <c r="AW413" i="16"/>
  <c r="BA413" i="16"/>
  <c r="BE413" i="16"/>
  <c r="BI413" i="16"/>
  <c r="BM413" i="16"/>
  <c r="BQ413" i="16"/>
  <c r="BU413" i="16"/>
  <c r="BY413" i="16"/>
  <c r="CC413" i="16"/>
  <c r="CG413" i="16"/>
  <c r="CK413" i="16"/>
  <c r="CO413" i="16"/>
  <c r="CS413" i="16"/>
  <c r="CW413" i="16"/>
  <c r="AP413" i="16"/>
  <c r="AT413" i="16"/>
  <c r="AX413" i="16"/>
  <c r="BB413" i="16"/>
  <c r="BF413" i="16"/>
  <c r="BJ413" i="16"/>
  <c r="BN413" i="16"/>
  <c r="BR413" i="16"/>
  <c r="BV413" i="16"/>
  <c r="BZ413" i="16"/>
  <c r="CD413" i="16"/>
  <c r="CH413" i="16"/>
  <c r="CL413" i="16"/>
  <c r="CP413" i="16"/>
  <c r="CT413" i="16"/>
  <c r="CX413" i="16"/>
  <c r="AQ413" i="16"/>
  <c r="AY413" i="16"/>
  <c r="BG413" i="16"/>
  <c r="BO413" i="16"/>
  <c r="BW413" i="16"/>
  <c r="CE413" i="16"/>
  <c r="CM413" i="16"/>
  <c r="CU413" i="16"/>
  <c r="AR413" i="16"/>
  <c r="AZ413" i="16"/>
  <c r="BH413" i="16"/>
  <c r="BP413" i="16"/>
  <c r="BX413" i="16"/>
  <c r="CF413" i="16"/>
  <c r="CN413" i="16"/>
  <c r="CV413" i="16"/>
  <c r="AU413" i="16"/>
  <c r="BK413" i="16"/>
  <c r="CA413" i="16"/>
  <c r="CQ413" i="16"/>
  <c r="L413" i="16"/>
  <c r="O413" i="16"/>
  <c r="R413" i="16"/>
  <c r="AV413" i="16"/>
  <c r="BL413" i="16"/>
  <c r="CB413" i="16"/>
  <c r="CR413" i="16"/>
  <c r="AO409" i="16"/>
  <c r="AS409" i="16"/>
  <c r="AW409" i="16"/>
  <c r="BA409" i="16"/>
  <c r="BE409" i="16"/>
  <c r="BI409" i="16"/>
  <c r="BM409" i="16"/>
  <c r="BQ409" i="16"/>
  <c r="BU409" i="16"/>
  <c r="BY409" i="16"/>
  <c r="CC409" i="16"/>
  <c r="CG409" i="16"/>
  <c r="CK409" i="16"/>
  <c r="CO409" i="16"/>
  <c r="CS409" i="16"/>
  <c r="CW409" i="16"/>
  <c r="AP409" i="16"/>
  <c r="AT409" i="16"/>
  <c r="AX409" i="16"/>
  <c r="BB409" i="16"/>
  <c r="BF409" i="16"/>
  <c r="BJ409" i="16"/>
  <c r="BN409" i="16"/>
  <c r="BR409" i="16"/>
  <c r="BV409" i="16"/>
  <c r="BZ409" i="16"/>
  <c r="CD409" i="16"/>
  <c r="CH409" i="16"/>
  <c r="CL409" i="16"/>
  <c r="CP409" i="16"/>
  <c r="CT409" i="16"/>
  <c r="CX409" i="16"/>
  <c r="AU409" i="16"/>
  <c r="BC409" i="16"/>
  <c r="BK409" i="16"/>
  <c r="BS409" i="16"/>
  <c r="CA409" i="16"/>
  <c r="CI409" i="16"/>
  <c r="CQ409" i="16"/>
  <c r="AN409" i="16"/>
  <c r="AV409" i="16"/>
  <c r="BD409" i="16"/>
  <c r="BL409" i="16"/>
  <c r="BT409" i="16"/>
  <c r="CB409" i="16"/>
  <c r="CJ409" i="16"/>
  <c r="CR409" i="16"/>
  <c r="AQ409" i="16"/>
  <c r="BG409" i="16"/>
  <c r="BW409" i="16"/>
  <c r="CM409" i="16"/>
  <c r="L409" i="16"/>
  <c r="O409" i="16"/>
  <c r="R409" i="16"/>
  <c r="AR409" i="16"/>
  <c r="BH409" i="16"/>
  <c r="BX409" i="16"/>
  <c r="CN409" i="16"/>
  <c r="AO405" i="16"/>
  <c r="AS405" i="16"/>
  <c r="AW405" i="16"/>
  <c r="BA405" i="16"/>
  <c r="BE405" i="16"/>
  <c r="BI405" i="16"/>
  <c r="BM405" i="16"/>
  <c r="BQ405" i="16"/>
  <c r="BU405" i="16"/>
  <c r="BY405" i="16"/>
  <c r="CC405" i="16"/>
  <c r="CG405" i="16"/>
  <c r="CK405" i="16"/>
  <c r="CO405" i="16"/>
  <c r="CS405" i="16"/>
  <c r="CW405" i="16"/>
  <c r="AP405" i="16"/>
  <c r="AT405" i="16"/>
  <c r="AX405" i="16"/>
  <c r="BB405" i="16"/>
  <c r="BF405" i="16"/>
  <c r="BJ405" i="16"/>
  <c r="BN405" i="16"/>
  <c r="BR405" i="16"/>
  <c r="BV405" i="16"/>
  <c r="BZ405" i="16"/>
  <c r="CD405" i="16"/>
  <c r="CH405" i="16"/>
  <c r="CL405" i="16"/>
  <c r="CP405" i="16"/>
  <c r="CT405" i="16"/>
  <c r="CX405" i="16"/>
  <c r="AQ405" i="16"/>
  <c r="AY405" i="16"/>
  <c r="BG405" i="16"/>
  <c r="BO405" i="16"/>
  <c r="BW405" i="16"/>
  <c r="CE405" i="16"/>
  <c r="CM405" i="16"/>
  <c r="CU405" i="16"/>
  <c r="AR405" i="16"/>
  <c r="AZ405" i="16"/>
  <c r="BH405" i="16"/>
  <c r="BP405" i="16"/>
  <c r="BX405" i="16"/>
  <c r="CF405" i="16"/>
  <c r="CN405" i="16"/>
  <c r="CV405" i="16"/>
  <c r="BC405" i="16"/>
  <c r="BS405" i="16"/>
  <c r="CI405" i="16"/>
  <c r="L405" i="16"/>
  <c r="O405" i="16"/>
  <c r="R405" i="16"/>
  <c r="AN405" i="16"/>
  <c r="BD405" i="16"/>
  <c r="BT405" i="16"/>
  <c r="CJ405" i="16"/>
  <c r="AO401" i="16"/>
  <c r="AS401" i="16"/>
  <c r="AW401" i="16"/>
  <c r="BA401" i="16"/>
  <c r="BE401" i="16"/>
  <c r="BI401" i="16"/>
  <c r="BM401" i="16"/>
  <c r="BQ401" i="16"/>
  <c r="BU401" i="16"/>
  <c r="BY401" i="16"/>
  <c r="CC401" i="16"/>
  <c r="CG401" i="16"/>
  <c r="CK401" i="16"/>
  <c r="CO401" i="16"/>
  <c r="CS401" i="16"/>
  <c r="CW401" i="16"/>
  <c r="AP401" i="16"/>
  <c r="AT401" i="16"/>
  <c r="AX401" i="16"/>
  <c r="BB401" i="16"/>
  <c r="BF401" i="16"/>
  <c r="BJ401" i="16"/>
  <c r="BN401" i="16"/>
  <c r="BR401" i="16"/>
  <c r="BV401" i="16"/>
  <c r="BZ401" i="16"/>
  <c r="CD401" i="16"/>
  <c r="CH401" i="16"/>
  <c r="CL401" i="16"/>
  <c r="CP401" i="16"/>
  <c r="CT401" i="16"/>
  <c r="CX401" i="16"/>
  <c r="AU401" i="16"/>
  <c r="BC401" i="16"/>
  <c r="BK401" i="16"/>
  <c r="BS401" i="16"/>
  <c r="CA401" i="16"/>
  <c r="CI401" i="16"/>
  <c r="CQ401" i="16"/>
  <c r="AN401" i="16"/>
  <c r="AV401" i="16"/>
  <c r="BD401" i="16"/>
  <c r="BL401" i="16"/>
  <c r="BT401" i="16"/>
  <c r="CB401" i="16"/>
  <c r="CJ401" i="16"/>
  <c r="CR401" i="16"/>
  <c r="AY401" i="16"/>
  <c r="BO401" i="16"/>
  <c r="CE401" i="16"/>
  <c r="CU401" i="16"/>
  <c r="L401" i="16"/>
  <c r="O401" i="16"/>
  <c r="R401" i="16"/>
  <c r="AZ401" i="16"/>
  <c r="BP401" i="16"/>
  <c r="CF401" i="16"/>
  <c r="CV401" i="16"/>
  <c r="AO397" i="16"/>
  <c r="AS397" i="16"/>
  <c r="AW397" i="16"/>
  <c r="BA397" i="16"/>
  <c r="BE397" i="16"/>
  <c r="BI397" i="16"/>
  <c r="BM397" i="16"/>
  <c r="BQ397" i="16"/>
  <c r="BU397" i="16"/>
  <c r="BY397" i="16"/>
  <c r="CC397" i="16"/>
  <c r="CG397" i="16"/>
  <c r="CK397" i="16"/>
  <c r="CO397" i="16"/>
  <c r="CS397" i="16"/>
  <c r="CW397" i="16"/>
  <c r="AP397" i="16"/>
  <c r="AT397" i="16"/>
  <c r="AX397" i="16"/>
  <c r="BB397" i="16"/>
  <c r="BF397" i="16"/>
  <c r="BJ397" i="16"/>
  <c r="BN397" i="16"/>
  <c r="BR397" i="16"/>
  <c r="BV397" i="16"/>
  <c r="BZ397" i="16"/>
  <c r="CD397" i="16"/>
  <c r="CH397" i="16"/>
  <c r="CL397" i="16"/>
  <c r="CP397" i="16"/>
  <c r="CT397" i="16"/>
  <c r="CX397" i="16"/>
  <c r="AQ397" i="16"/>
  <c r="AY397" i="16"/>
  <c r="BG397" i="16"/>
  <c r="BO397" i="16"/>
  <c r="BW397" i="16"/>
  <c r="CE397" i="16"/>
  <c r="CM397" i="16"/>
  <c r="CU397" i="16"/>
  <c r="AR397" i="16"/>
  <c r="AZ397" i="16"/>
  <c r="BH397" i="16"/>
  <c r="BP397" i="16"/>
  <c r="BX397" i="16"/>
  <c r="CF397" i="16"/>
  <c r="CN397" i="16"/>
  <c r="CV397" i="16"/>
  <c r="AU397" i="16"/>
  <c r="BK397" i="16"/>
  <c r="CA397" i="16"/>
  <c r="CQ397" i="16"/>
  <c r="L397" i="16"/>
  <c r="O397" i="16"/>
  <c r="R397" i="16"/>
  <c r="AV397" i="16"/>
  <c r="BL397" i="16"/>
  <c r="CB397" i="16"/>
  <c r="CR397" i="16"/>
  <c r="AO393" i="16"/>
  <c r="AS393" i="16"/>
  <c r="AW393" i="16"/>
  <c r="BA393" i="16"/>
  <c r="BE393" i="16"/>
  <c r="BI393" i="16"/>
  <c r="BM393" i="16"/>
  <c r="BQ393" i="16"/>
  <c r="BU393" i="16"/>
  <c r="BY393" i="16"/>
  <c r="CC393" i="16"/>
  <c r="CG393" i="16"/>
  <c r="CK393" i="16"/>
  <c r="CO393" i="16"/>
  <c r="CS393" i="16"/>
  <c r="CW393" i="16"/>
  <c r="AP393" i="16"/>
  <c r="AT393" i="16"/>
  <c r="AX393" i="16"/>
  <c r="BB393" i="16"/>
  <c r="BF393" i="16"/>
  <c r="BJ393" i="16"/>
  <c r="BN393" i="16"/>
  <c r="BR393" i="16"/>
  <c r="BV393" i="16"/>
  <c r="BZ393" i="16"/>
  <c r="CD393" i="16"/>
  <c r="CH393" i="16"/>
  <c r="CL393" i="16"/>
  <c r="CP393" i="16"/>
  <c r="CT393" i="16"/>
  <c r="CX393" i="16"/>
  <c r="AU393" i="16"/>
  <c r="BC393" i="16"/>
  <c r="BK393" i="16"/>
  <c r="BS393" i="16"/>
  <c r="CA393" i="16"/>
  <c r="CI393" i="16"/>
  <c r="CQ393" i="16"/>
  <c r="AN393" i="16"/>
  <c r="AV393" i="16"/>
  <c r="BD393" i="16"/>
  <c r="BL393" i="16"/>
  <c r="BT393" i="16"/>
  <c r="CB393" i="16"/>
  <c r="CJ393" i="16"/>
  <c r="CR393" i="16"/>
  <c r="AQ393" i="16"/>
  <c r="BG393" i="16"/>
  <c r="BW393" i="16"/>
  <c r="CM393" i="16"/>
  <c r="L393" i="16"/>
  <c r="O393" i="16"/>
  <c r="R393" i="16"/>
  <c r="AR393" i="16"/>
  <c r="BH393" i="16"/>
  <c r="BX393" i="16"/>
  <c r="CN393" i="16"/>
  <c r="AO389" i="16"/>
  <c r="AS389" i="16"/>
  <c r="AW389" i="16"/>
  <c r="BA389" i="16"/>
  <c r="BE389" i="16"/>
  <c r="BI389" i="16"/>
  <c r="BM389" i="16"/>
  <c r="BQ389" i="16"/>
  <c r="BU389" i="16"/>
  <c r="BY389" i="16"/>
  <c r="CC389" i="16"/>
  <c r="CG389" i="16"/>
  <c r="CK389" i="16"/>
  <c r="CO389" i="16"/>
  <c r="CS389" i="16"/>
  <c r="CW389" i="16"/>
  <c r="AP389" i="16"/>
  <c r="AT389" i="16"/>
  <c r="AX389" i="16"/>
  <c r="BB389" i="16"/>
  <c r="BF389" i="16"/>
  <c r="BJ389" i="16"/>
  <c r="BN389" i="16"/>
  <c r="BR389" i="16"/>
  <c r="BV389" i="16"/>
  <c r="BZ389" i="16"/>
  <c r="CD389" i="16"/>
  <c r="CH389" i="16"/>
  <c r="CL389" i="16"/>
  <c r="CP389" i="16"/>
  <c r="CT389" i="16"/>
  <c r="CX389" i="16"/>
  <c r="AQ389" i="16"/>
  <c r="AY389" i="16"/>
  <c r="BG389" i="16"/>
  <c r="BO389" i="16"/>
  <c r="BW389" i="16"/>
  <c r="CE389" i="16"/>
  <c r="CM389" i="16"/>
  <c r="CU389" i="16"/>
  <c r="AR389" i="16"/>
  <c r="AZ389" i="16"/>
  <c r="BH389" i="16"/>
  <c r="BP389" i="16"/>
  <c r="BX389" i="16"/>
  <c r="CF389" i="16"/>
  <c r="CN389" i="16"/>
  <c r="CV389" i="16"/>
  <c r="BC389" i="16"/>
  <c r="BS389" i="16"/>
  <c r="CI389" i="16"/>
  <c r="L389" i="16"/>
  <c r="O389" i="16"/>
  <c r="R389" i="16"/>
  <c r="AN389" i="16"/>
  <c r="BD389" i="16"/>
  <c r="BT389" i="16"/>
  <c r="CJ389" i="16"/>
  <c r="AO385" i="16"/>
  <c r="AS385" i="16"/>
  <c r="AW385" i="16"/>
  <c r="BA385" i="16"/>
  <c r="BE385" i="16"/>
  <c r="BI385" i="16"/>
  <c r="BM385" i="16"/>
  <c r="BQ385" i="16"/>
  <c r="BU385" i="16"/>
  <c r="BY385" i="16"/>
  <c r="CC385" i="16"/>
  <c r="CG385" i="16"/>
  <c r="CK385" i="16"/>
  <c r="CO385" i="16"/>
  <c r="CS385" i="16"/>
  <c r="CW385" i="16"/>
  <c r="AP385" i="16"/>
  <c r="AT385" i="16"/>
  <c r="AX385" i="16"/>
  <c r="BB385" i="16"/>
  <c r="BF385" i="16"/>
  <c r="BJ385" i="16"/>
  <c r="BN385" i="16"/>
  <c r="BR385" i="16"/>
  <c r="BV385" i="16"/>
  <c r="BZ385" i="16"/>
  <c r="CD385" i="16"/>
  <c r="CH385" i="16"/>
  <c r="CL385" i="16"/>
  <c r="CP385" i="16"/>
  <c r="CT385" i="16"/>
  <c r="CX385" i="16"/>
  <c r="AU385" i="16"/>
  <c r="BC385" i="16"/>
  <c r="BK385" i="16"/>
  <c r="BS385" i="16"/>
  <c r="CA385" i="16"/>
  <c r="CI385" i="16"/>
  <c r="CQ385" i="16"/>
  <c r="AN385" i="16"/>
  <c r="AV385" i="16"/>
  <c r="BD385" i="16"/>
  <c r="BL385" i="16"/>
  <c r="BT385" i="16"/>
  <c r="CB385" i="16"/>
  <c r="CJ385" i="16"/>
  <c r="CR385" i="16"/>
  <c r="AY385" i="16"/>
  <c r="BO385" i="16"/>
  <c r="CE385" i="16"/>
  <c r="CU385" i="16"/>
  <c r="L385" i="16"/>
  <c r="O385" i="16"/>
  <c r="R385" i="16"/>
  <c r="AZ385" i="16"/>
  <c r="BP385" i="16"/>
  <c r="CF385" i="16"/>
  <c r="CV385" i="16"/>
  <c r="AO381" i="16"/>
  <c r="AS381" i="16"/>
  <c r="AW381" i="16"/>
  <c r="BA381" i="16"/>
  <c r="BE381" i="16"/>
  <c r="BI381" i="16"/>
  <c r="BM381" i="16"/>
  <c r="BQ381" i="16"/>
  <c r="BU381" i="16"/>
  <c r="BY381" i="16"/>
  <c r="CC381" i="16"/>
  <c r="CG381" i="16"/>
  <c r="CK381" i="16"/>
  <c r="CO381" i="16"/>
  <c r="CS381" i="16"/>
  <c r="CW381" i="16"/>
  <c r="AP381" i="16"/>
  <c r="AT381" i="16"/>
  <c r="AX381" i="16"/>
  <c r="BB381" i="16"/>
  <c r="BF381" i="16"/>
  <c r="BJ381" i="16"/>
  <c r="BN381" i="16"/>
  <c r="BR381" i="16"/>
  <c r="BV381" i="16"/>
  <c r="BZ381" i="16"/>
  <c r="CD381" i="16"/>
  <c r="CH381" i="16"/>
  <c r="CL381" i="16"/>
  <c r="CP381" i="16"/>
  <c r="CT381" i="16"/>
  <c r="CX381" i="16"/>
  <c r="AQ381" i="16"/>
  <c r="AY381" i="16"/>
  <c r="BG381" i="16"/>
  <c r="BO381" i="16"/>
  <c r="BW381" i="16"/>
  <c r="CE381" i="16"/>
  <c r="CM381" i="16"/>
  <c r="CU381" i="16"/>
  <c r="AR381" i="16"/>
  <c r="AZ381" i="16"/>
  <c r="BH381" i="16"/>
  <c r="BP381" i="16"/>
  <c r="BX381" i="16"/>
  <c r="CF381" i="16"/>
  <c r="CN381" i="16"/>
  <c r="CV381" i="16"/>
  <c r="AU381" i="16"/>
  <c r="BK381" i="16"/>
  <c r="CA381" i="16"/>
  <c r="CQ381" i="16"/>
  <c r="L381" i="16"/>
  <c r="O381" i="16"/>
  <c r="R381" i="16"/>
  <c r="AV381" i="16"/>
  <c r="BL381" i="16"/>
  <c r="CB381" i="16"/>
  <c r="CR381" i="16"/>
  <c r="AO377" i="16"/>
  <c r="AS377" i="16"/>
  <c r="AW377" i="16"/>
  <c r="BA377" i="16"/>
  <c r="BE377" i="16"/>
  <c r="BI377" i="16"/>
  <c r="BM377" i="16"/>
  <c r="BQ377" i="16"/>
  <c r="BU377" i="16"/>
  <c r="BY377" i="16"/>
  <c r="CC377" i="16"/>
  <c r="CG377" i="16"/>
  <c r="CK377" i="16"/>
  <c r="CO377" i="16"/>
  <c r="CS377" i="16"/>
  <c r="CW377" i="16"/>
  <c r="AP377" i="16"/>
  <c r="AT377" i="16"/>
  <c r="AX377" i="16"/>
  <c r="BB377" i="16"/>
  <c r="BF377" i="16"/>
  <c r="BJ377" i="16"/>
  <c r="BN377" i="16"/>
  <c r="BR377" i="16"/>
  <c r="BV377" i="16"/>
  <c r="BZ377" i="16"/>
  <c r="CD377" i="16"/>
  <c r="CH377" i="16"/>
  <c r="CL377" i="16"/>
  <c r="CP377" i="16"/>
  <c r="CT377" i="16"/>
  <c r="CX377" i="16"/>
  <c r="AU377" i="16"/>
  <c r="BC377" i="16"/>
  <c r="BK377" i="16"/>
  <c r="BS377" i="16"/>
  <c r="CA377" i="16"/>
  <c r="CI377" i="16"/>
  <c r="CQ377" i="16"/>
  <c r="AN377" i="16"/>
  <c r="AV377" i="16"/>
  <c r="BD377" i="16"/>
  <c r="BL377" i="16"/>
  <c r="BT377" i="16"/>
  <c r="CB377" i="16"/>
  <c r="CJ377" i="16"/>
  <c r="CR377" i="16"/>
  <c r="AQ377" i="16"/>
  <c r="BG377" i="16"/>
  <c r="BW377" i="16"/>
  <c r="CM377" i="16"/>
  <c r="L377" i="16"/>
  <c r="O377" i="16"/>
  <c r="R377" i="16"/>
  <c r="AR377" i="16"/>
  <c r="BH377" i="16"/>
  <c r="BX377" i="16"/>
  <c r="CN377" i="16"/>
  <c r="AO373" i="16"/>
  <c r="AS373" i="16"/>
  <c r="AW373" i="16"/>
  <c r="BA373" i="16"/>
  <c r="BE373" i="16"/>
  <c r="BI373" i="16"/>
  <c r="BM373" i="16"/>
  <c r="BQ373" i="16"/>
  <c r="BU373" i="16"/>
  <c r="BY373" i="16"/>
  <c r="CC373" i="16"/>
  <c r="CG373" i="16"/>
  <c r="CK373" i="16"/>
  <c r="CO373" i="16"/>
  <c r="CS373" i="16"/>
  <c r="CW373" i="16"/>
  <c r="AP373" i="16"/>
  <c r="AT373" i="16"/>
  <c r="AX373" i="16"/>
  <c r="BB373" i="16"/>
  <c r="BF373" i="16"/>
  <c r="BJ373" i="16"/>
  <c r="BN373" i="16"/>
  <c r="BR373" i="16"/>
  <c r="BV373" i="16"/>
  <c r="BZ373" i="16"/>
  <c r="CD373" i="16"/>
  <c r="CH373" i="16"/>
  <c r="CL373" i="16"/>
  <c r="CP373" i="16"/>
  <c r="CT373" i="16"/>
  <c r="CX373" i="16"/>
  <c r="AQ373" i="16"/>
  <c r="AY373" i="16"/>
  <c r="BG373" i="16"/>
  <c r="BO373" i="16"/>
  <c r="BW373" i="16"/>
  <c r="CE373" i="16"/>
  <c r="CM373" i="16"/>
  <c r="CU373" i="16"/>
  <c r="AR373" i="16"/>
  <c r="AZ373" i="16"/>
  <c r="BH373" i="16"/>
  <c r="BP373" i="16"/>
  <c r="BX373" i="16"/>
  <c r="CF373" i="16"/>
  <c r="CN373" i="16"/>
  <c r="CV373" i="16"/>
  <c r="BC373" i="16"/>
  <c r="BS373" i="16"/>
  <c r="CI373" i="16"/>
  <c r="L373" i="16"/>
  <c r="O373" i="16"/>
  <c r="R373" i="16"/>
  <c r="AN373" i="16"/>
  <c r="BD373" i="16"/>
  <c r="BT373" i="16"/>
  <c r="CJ373" i="16"/>
  <c r="AO369" i="16"/>
  <c r="AS369" i="16"/>
  <c r="AW369" i="16"/>
  <c r="BA369" i="16"/>
  <c r="BE369" i="16"/>
  <c r="BI369" i="16"/>
  <c r="BM369" i="16"/>
  <c r="BQ369" i="16"/>
  <c r="BU369" i="16"/>
  <c r="BY369" i="16"/>
  <c r="CC369" i="16"/>
  <c r="CG369" i="16"/>
  <c r="CK369" i="16"/>
  <c r="CO369" i="16"/>
  <c r="CS369" i="16"/>
  <c r="CW369" i="16"/>
  <c r="AP369" i="16"/>
  <c r="AT369" i="16"/>
  <c r="AX369" i="16"/>
  <c r="BB369" i="16"/>
  <c r="BF369" i="16"/>
  <c r="BJ369" i="16"/>
  <c r="BN369" i="16"/>
  <c r="BR369" i="16"/>
  <c r="BV369" i="16"/>
  <c r="BZ369" i="16"/>
  <c r="CD369" i="16"/>
  <c r="CH369" i="16"/>
  <c r="CL369" i="16"/>
  <c r="CP369" i="16"/>
  <c r="CT369" i="16"/>
  <c r="CX369" i="16"/>
  <c r="AU369" i="16"/>
  <c r="BC369" i="16"/>
  <c r="BK369" i="16"/>
  <c r="BS369" i="16"/>
  <c r="CA369" i="16"/>
  <c r="CI369" i="16"/>
  <c r="CQ369" i="16"/>
  <c r="AN369" i="16"/>
  <c r="AV369" i="16"/>
  <c r="BD369" i="16"/>
  <c r="BL369" i="16"/>
  <c r="BT369" i="16"/>
  <c r="CB369" i="16"/>
  <c r="CJ369" i="16"/>
  <c r="CR369" i="16"/>
  <c r="AY369" i="16"/>
  <c r="BO369" i="16"/>
  <c r="CE369" i="16"/>
  <c r="CU369" i="16"/>
  <c r="L369" i="16"/>
  <c r="O369" i="16"/>
  <c r="R369" i="16"/>
  <c r="AZ369" i="16"/>
  <c r="BP369" i="16"/>
  <c r="CF369" i="16"/>
  <c r="CV369" i="16"/>
  <c r="AO365" i="16"/>
  <c r="AS365" i="16"/>
  <c r="AW365" i="16"/>
  <c r="BA365" i="16"/>
  <c r="BE365" i="16"/>
  <c r="BI365" i="16"/>
  <c r="BM365" i="16"/>
  <c r="BQ365" i="16"/>
  <c r="BU365" i="16"/>
  <c r="BY365" i="16"/>
  <c r="CC365" i="16"/>
  <c r="CG365" i="16"/>
  <c r="CK365" i="16"/>
  <c r="CO365" i="16"/>
  <c r="CS365" i="16"/>
  <c r="CW365" i="16"/>
  <c r="AP365" i="16"/>
  <c r="AT365" i="16"/>
  <c r="AX365" i="16"/>
  <c r="BB365" i="16"/>
  <c r="BF365" i="16"/>
  <c r="BJ365" i="16"/>
  <c r="BN365" i="16"/>
  <c r="BR365" i="16"/>
  <c r="BV365" i="16"/>
  <c r="BZ365" i="16"/>
  <c r="CD365" i="16"/>
  <c r="CH365" i="16"/>
  <c r="CL365" i="16"/>
  <c r="CP365" i="16"/>
  <c r="CT365" i="16"/>
  <c r="CX365" i="16"/>
  <c r="AQ365" i="16"/>
  <c r="AY365" i="16"/>
  <c r="BG365" i="16"/>
  <c r="BO365" i="16"/>
  <c r="BW365" i="16"/>
  <c r="CE365" i="16"/>
  <c r="CM365" i="16"/>
  <c r="CU365" i="16"/>
  <c r="AR365" i="16"/>
  <c r="AZ365" i="16"/>
  <c r="BH365" i="16"/>
  <c r="BP365" i="16"/>
  <c r="BX365" i="16"/>
  <c r="CF365" i="16"/>
  <c r="CN365" i="16"/>
  <c r="CV365" i="16"/>
  <c r="AU365" i="16"/>
  <c r="BK365" i="16"/>
  <c r="CA365" i="16"/>
  <c r="CQ365" i="16"/>
  <c r="L365" i="16"/>
  <c r="O365" i="16"/>
  <c r="R365" i="16"/>
  <c r="AV365" i="16"/>
  <c r="BL365" i="16"/>
  <c r="CB365" i="16"/>
  <c r="CR365" i="16"/>
  <c r="AO361" i="16"/>
  <c r="AS361" i="16"/>
  <c r="AW361" i="16"/>
  <c r="BA361" i="16"/>
  <c r="BE361" i="16"/>
  <c r="BI361" i="16"/>
  <c r="BM361" i="16"/>
  <c r="BQ361" i="16"/>
  <c r="BU361" i="16"/>
  <c r="BY361" i="16"/>
  <c r="CC361" i="16"/>
  <c r="CG361" i="16"/>
  <c r="CK361" i="16"/>
  <c r="CO361" i="16"/>
  <c r="CS361" i="16"/>
  <c r="CW361" i="16"/>
  <c r="AP361" i="16"/>
  <c r="AT361" i="16"/>
  <c r="AX361" i="16"/>
  <c r="BB361" i="16"/>
  <c r="BF361" i="16"/>
  <c r="BJ361" i="16"/>
  <c r="BN361" i="16"/>
  <c r="BR361" i="16"/>
  <c r="BV361" i="16"/>
  <c r="BZ361" i="16"/>
  <c r="CD361" i="16"/>
  <c r="CH361" i="16"/>
  <c r="CL361" i="16"/>
  <c r="CP361" i="16"/>
  <c r="CT361" i="16"/>
  <c r="CX361" i="16"/>
  <c r="AU361" i="16"/>
  <c r="BC361" i="16"/>
  <c r="BK361" i="16"/>
  <c r="BS361" i="16"/>
  <c r="CA361" i="16"/>
  <c r="CI361" i="16"/>
  <c r="CQ361" i="16"/>
  <c r="AN361" i="16"/>
  <c r="AV361" i="16"/>
  <c r="BD361" i="16"/>
  <c r="BL361" i="16"/>
  <c r="BT361" i="16"/>
  <c r="CB361" i="16"/>
  <c r="CJ361" i="16"/>
  <c r="CR361" i="16"/>
  <c r="AQ361" i="16"/>
  <c r="BG361" i="16"/>
  <c r="BW361" i="16"/>
  <c r="CM361" i="16"/>
  <c r="L361" i="16"/>
  <c r="O361" i="16"/>
  <c r="R361" i="16"/>
  <c r="AR361" i="16"/>
  <c r="BH361" i="16"/>
  <c r="BX361" i="16"/>
  <c r="CN361" i="16"/>
  <c r="AO357" i="16"/>
  <c r="AS357" i="16"/>
  <c r="AW357" i="16"/>
  <c r="BA357" i="16"/>
  <c r="BE357" i="16"/>
  <c r="BI357" i="16"/>
  <c r="BM357" i="16"/>
  <c r="BQ357" i="16"/>
  <c r="BU357" i="16"/>
  <c r="BY357" i="16"/>
  <c r="CC357" i="16"/>
  <c r="CG357" i="16"/>
  <c r="CK357" i="16"/>
  <c r="CO357" i="16"/>
  <c r="CS357" i="16"/>
  <c r="CW357" i="16"/>
  <c r="AP357" i="16"/>
  <c r="AT357" i="16"/>
  <c r="AX357" i="16"/>
  <c r="BB357" i="16"/>
  <c r="BF357" i="16"/>
  <c r="BJ357" i="16"/>
  <c r="BN357" i="16"/>
  <c r="BR357" i="16"/>
  <c r="BV357" i="16"/>
  <c r="BZ357" i="16"/>
  <c r="CD357" i="16"/>
  <c r="CH357" i="16"/>
  <c r="CL357" i="16"/>
  <c r="CP357" i="16"/>
  <c r="CT357" i="16"/>
  <c r="CX357" i="16"/>
  <c r="AQ357" i="16"/>
  <c r="AY357" i="16"/>
  <c r="BG357" i="16"/>
  <c r="BO357" i="16"/>
  <c r="BW357" i="16"/>
  <c r="CE357" i="16"/>
  <c r="CM357" i="16"/>
  <c r="CU357" i="16"/>
  <c r="AR357" i="16"/>
  <c r="AZ357" i="16"/>
  <c r="BH357" i="16"/>
  <c r="BP357" i="16"/>
  <c r="BX357" i="16"/>
  <c r="CF357" i="16"/>
  <c r="CN357" i="16"/>
  <c r="CV357" i="16"/>
  <c r="BC357" i="16"/>
  <c r="BS357" i="16"/>
  <c r="CI357" i="16"/>
  <c r="L357" i="16"/>
  <c r="O357" i="16"/>
  <c r="R357" i="16"/>
  <c r="AN357" i="16"/>
  <c r="BD357" i="16"/>
  <c r="BT357" i="16"/>
  <c r="CJ357" i="16"/>
  <c r="AO353" i="16"/>
  <c r="AS353" i="16"/>
  <c r="AW353" i="16"/>
  <c r="BA353" i="16"/>
  <c r="BE353" i="16"/>
  <c r="BI353" i="16"/>
  <c r="BM353" i="16"/>
  <c r="BQ353" i="16"/>
  <c r="BU353" i="16"/>
  <c r="BY353" i="16"/>
  <c r="CC353" i="16"/>
  <c r="CG353" i="16"/>
  <c r="CK353" i="16"/>
  <c r="CO353" i="16"/>
  <c r="CS353" i="16"/>
  <c r="CW353" i="16"/>
  <c r="AP353" i="16"/>
  <c r="AT353" i="16"/>
  <c r="AX353" i="16"/>
  <c r="BB353" i="16"/>
  <c r="BF353" i="16"/>
  <c r="BJ353" i="16"/>
  <c r="BN353" i="16"/>
  <c r="BR353" i="16"/>
  <c r="BV353" i="16"/>
  <c r="BZ353" i="16"/>
  <c r="CD353" i="16"/>
  <c r="CH353" i="16"/>
  <c r="CL353" i="16"/>
  <c r="CP353" i="16"/>
  <c r="CT353" i="16"/>
  <c r="CX353" i="16"/>
  <c r="AU353" i="16"/>
  <c r="BC353" i="16"/>
  <c r="BK353" i="16"/>
  <c r="BS353" i="16"/>
  <c r="CA353" i="16"/>
  <c r="CI353" i="16"/>
  <c r="CQ353" i="16"/>
  <c r="AN353" i="16"/>
  <c r="AV353" i="16"/>
  <c r="BD353" i="16"/>
  <c r="BL353" i="16"/>
  <c r="BT353" i="16"/>
  <c r="CB353" i="16"/>
  <c r="CJ353" i="16"/>
  <c r="CR353" i="16"/>
  <c r="AY353" i="16"/>
  <c r="BO353" i="16"/>
  <c r="CE353" i="16"/>
  <c r="CU353" i="16"/>
  <c r="L353" i="16"/>
  <c r="O353" i="16"/>
  <c r="R353" i="16"/>
  <c r="AZ353" i="16"/>
  <c r="BP353" i="16"/>
  <c r="CF353" i="16"/>
  <c r="CV353" i="16"/>
  <c r="AO349" i="16"/>
  <c r="AS349" i="16"/>
  <c r="AW349" i="16"/>
  <c r="BA349" i="16"/>
  <c r="BE349" i="16"/>
  <c r="BI349" i="16"/>
  <c r="BM349" i="16"/>
  <c r="BQ349" i="16"/>
  <c r="BU349" i="16"/>
  <c r="BY349" i="16"/>
  <c r="CC349" i="16"/>
  <c r="CG349" i="16"/>
  <c r="CK349" i="16"/>
  <c r="CO349" i="16"/>
  <c r="CS349" i="16"/>
  <c r="CW349" i="16"/>
  <c r="AP349" i="16"/>
  <c r="AT349" i="16"/>
  <c r="AX349" i="16"/>
  <c r="BB349" i="16"/>
  <c r="BF349" i="16"/>
  <c r="BJ349" i="16"/>
  <c r="BN349" i="16"/>
  <c r="BR349" i="16"/>
  <c r="BV349" i="16"/>
  <c r="BZ349" i="16"/>
  <c r="CD349" i="16"/>
  <c r="CH349" i="16"/>
  <c r="CL349" i="16"/>
  <c r="CP349" i="16"/>
  <c r="CT349" i="16"/>
  <c r="CX349" i="16"/>
  <c r="AQ349" i="16"/>
  <c r="AY349" i="16"/>
  <c r="BG349" i="16"/>
  <c r="BO349" i="16"/>
  <c r="BW349" i="16"/>
  <c r="CE349" i="16"/>
  <c r="CM349" i="16"/>
  <c r="CU349" i="16"/>
  <c r="AR349" i="16"/>
  <c r="AZ349" i="16"/>
  <c r="BH349" i="16"/>
  <c r="BP349" i="16"/>
  <c r="BX349" i="16"/>
  <c r="CF349" i="16"/>
  <c r="CN349" i="16"/>
  <c r="CV349" i="16"/>
  <c r="AU349" i="16"/>
  <c r="BK349" i="16"/>
  <c r="CA349" i="16"/>
  <c r="CQ349" i="16"/>
  <c r="L349" i="16"/>
  <c r="O349" i="16"/>
  <c r="R349" i="16"/>
  <c r="AV349" i="16"/>
  <c r="BL349" i="16"/>
  <c r="CB349" i="16"/>
  <c r="CR349" i="16"/>
  <c r="AO345" i="16"/>
  <c r="AS345" i="16"/>
  <c r="AW345" i="16"/>
  <c r="BA345" i="16"/>
  <c r="BE345" i="16"/>
  <c r="BI345" i="16"/>
  <c r="BM345" i="16"/>
  <c r="BQ345" i="16"/>
  <c r="BU345" i="16"/>
  <c r="BY345" i="16"/>
  <c r="CC345" i="16"/>
  <c r="CG345" i="16"/>
  <c r="CK345" i="16"/>
  <c r="CO345" i="16"/>
  <c r="CS345" i="16"/>
  <c r="CW345" i="16"/>
  <c r="AP345" i="16"/>
  <c r="AT345" i="16"/>
  <c r="AX345" i="16"/>
  <c r="BB345" i="16"/>
  <c r="BF345" i="16"/>
  <c r="BJ345" i="16"/>
  <c r="BN345" i="16"/>
  <c r="BR345" i="16"/>
  <c r="BV345" i="16"/>
  <c r="BZ345" i="16"/>
  <c r="CD345" i="16"/>
  <c r="CH345" i="16"/>
  <c r="CL345" i="16"/>
  <c r="CP345" i="16"/>
  <c r="CT345" i="16"/>
  <c r="CX345" i="16"/>
  <c r="AU345" i="16"/>
  <c r="BC345" i="16"/>
  <c r="BK345" i="16"/>
  <c r="BS345" i="16"/>
  <c r="CA345" i="16"/>
  <c r="CI345" i="16"/>
  <c r="CQ345" i="16"/>
  <c r="AN345" i="16"/>
  <c r="AV345" i="16"/>
  <c r="BD345" i="16"/>
  <c r="BL345" i="16"/>
  <c r="BT345" i="16"/>
  <c r="CB345" i="16"/>
  <c r="CJ345" i="16"/>
  <c r="CR345" i="16"/>
  <c r="AQ345" i="16"/>
  <c r="BG345" i="16"/>
  <c r="BW345" i="16"/>
  <c r="CM345" i="16"/>
  <c r="L345" i="16"/>
  <c r="O345" i="16"/>
  <c r="R345" i="16"/>
  <c r="AR345" i="16"/>
  <c r="BH345" i="16"/>
  <c r="BX345" i="16"/>
  <c r="CN345" i="16"/>
  <c r="AO341" i="16"/>
  <c r="AS341" i="16"/>
  <c r="AW341" i="16"/>
  <c r="BA341" i="16"/>
  <c r="BE341" i="16"/>
  <c r="BI341" i="16"/>
  <c r="BM341" i="16"/>
  <c r="BQ341" i="16"/>
  <c r="BU341" i="16"/>
  <c r="BY341" i="16"/>
  <c r="CC341" i="16"/>
  <c r="CG341" i="16"/>
  <c r="CK341" i="16"/>
  <c r="CO341" i="16"/>
  <c r="CS341" i="16"/>
  <c r="CW341" i="16"/>
  <c r="AP341" i="16"/>
  <c r="AT341" i="16"/>
  <c r="AX341" i="16"/>
  <c r="BB341" i="16"/>
  <c r="BF341" i="16"/>
  <c r="BJ341" i="16"/>
  <c r="BN341" i="16"/>
  <c r="BR341" i="16"/>
  <c r="BV341" i="16"/>
  <c r="BZ341" i="16"/>
  <c r="CD341" i="16"/>
  <c r="CH341" i="16"/>
  <c r="CL341" i="16"/>
  <c r="CP341" i="16"/>
  <c r="CT341" i="16"/>
  <c r="CX341" i="16"/>
  <c r="AQ341" i="16"/>
  <c r="AY341" i="16"/>
  <c r="BG341" i="16"/>
  <c r="BO341" i="16"/>
  <c r="BW341" i="16"/>
  <c r="CE341" i="16"/>
  <c r="CM341" i="16"/>
  <c r="CU341" i="16"/>
  <c r="AR341" i="16"/>
  <c r="AZ341" i="16"/>
  <c r="BH341" i="16"/>
  <c r="BP341" i="16"/>
  <c r="BX341" i="16"/>
  <c r="CF341" i="16"/>
  <c r="CN341" i="16"/>
  <c r="CV341" i="16"/>
  <c r="BC341" i="16"/>
  <c r="BS341" i="16"/>
  <c r="CI341" i="16"/>
  <c r="L341" i="16"/>
  <c r="O341" i="16"/>
  <c r="R341" i="16"/>
  <c r="AN341" i="16"/>
  <c r="BD341" i="16"/>
  <c r="BT341" i="16"/>
  <c r="CJ341" i="16"/>
  <c r="AO337" i="16"/>
  <c r="AS337" i="16"/>
  <c r="AW337" i="16"/>
  <c r="BA337" i="16"/>
  <c r="BE337" i="16"/>
  <c r="BI337" i="16"/>
  <c r="BM337" i="16"/>
  <c r="BQ337" i="16"/>
  <c r="BU337" i="16"/>
  <c r="BY337" i="16"/>
  <c r="CC337" i="16"/>
  <c r="CG337" i="16"/>
  <c r="CK337" i="16"/>
  <c r="CO337" i="16"/>
  <c r="CS337" i="16"/>
  <c r="CW337" i="16"/>
  <c r="AP337" i="16"/>
  <c r="AT337" i="16"/>
  <c r="AX337" i="16"/>
  <c r="BB337" i="16"/>
  <c r="BF337" i="16"/>
  <c r="BJ337" i="16"/>
  <c r="BN337" i="16"/>
  <c r="BR337" i="16"/>
  <c r="BV337" i="16"/>
  <c r="BZ337" i="16"/>
  <c r="CD337" i="16"/>
  <c r="CH337" i="16"/>
  <c r="CL337" i="16"/>
  <c r="CP337" i="16"/>
  <c r="CT337" i="16"/>
  <c r="CX337" i="16"/>
  <c r="AU337" i="16"/>
  <c r="BC337" i="16"/>
  <c r="BK337" i="16"/>
  <c r="BS337" i="16"/>
  <c r="CA337" i="16"/>
  <c r="CI337" i="16"/>
  <c r="CQ337" i="16"/>
  <c r="AN337" i="16"/>
  <c r="AV337" i="16"/>
  <c r="BD337" i="16"/>
  <c r="BL337" i="16"/>
  <c r="BT337" i="16"/>
  <c r="CB337" i="16"/>
  <c r="CJ337" i="16"/>
  <c r="CR337" i="16"/>
  <c r="AY337" i="16"/>
  <c r="BO337" i="16"/>
  <c r="CE337" i="16"/>
  <c r="CU337" i="16"/>
  <c r="L337" i="16"/>
  <c r="O337" i="16"/>
  <c r="R337" i="16"/>
  <c r="AZ337" i="16"/>
  <c r="BP337" i="16"/>
  <c r="CF337" i="16"/>
  <c r="CV337" i="16"/>
  <c r="AO333" i="16"/>
  <c r="AS333" i="16"/>
  <c r="AW333" i="16"/>
  <c r="BA333" i="16"/>
  <c r="BE333" i="16"/>
  <c r="BI333" i="16"/>
  <c r="BM333" i="16"/>
  <c r="BQ333" i="16"/>
  <c r="BU333" i="16"/>
  <c r="BY333" i="16"/>
  <c r="CC333" i="16"/>
  <c r="CG333" i="16"/>
  <c r="CK333" i="16"/>
  <c r="CO333" i="16"/>
  <c r="CS333" i="16"/>
  <c r="CW333" i="16"/>
  <c r="AP333" i="16"/>
  <c r="AT333" i="16"/>
  <c r="AX333" i="16"/>
  <c r="BB333" i="16"/>
  <c r="BF333" i="16"/>
  <c r="BJ333" i="16"/>
  <c r="BN333" i="16"/>
  <c r="BR333" i="16"/>
  <c r="BV333" i="16"/>
  <c r="BZ333" i="16"/>
  <c r="CD333" i="16"/>
  <c r="CH333" i="16"/>
  <c r="CL333" i="16"/>
  <c r="CP333" i="16"/>
  <c r="CT333" i="16"/>
  <c r="CX333" i="16"/>
  <c r="AU333" i="16"/>
  <c r="BC333" i="16"/>
  <c r="BK333" i="16"/>
  <c r="BS333" i="16"/>
  <c r="CA333" i="16"/>
  <c r="CI333" i="16"/>
  <c r="CQ333" i="16"/>
  <c r="AN333" i="16"/>
  <c r="AV333" i="16"/>
  <c r="BD333" i="16"/>
  <c r="BL333" i="16"/>
  <c r="BT333" i="16"/>
  <c r="CB333" i="16"/>
  <c r="CJ333" i="16"/>
  <c r="CR333" i="16"/>
  <c r="AQ333" i="16"/>
  <c r="BG333" i="16"/>
  <c r="BW333" i="16"/>
  <c r="CM333" i="16"/>
  <c r="AR333" i="16"/>
  <c r="BH333" i="16"/>
  <c r="BX333" i="16"/>
  <c r="CN333" i="16"/>
  <c r="BO333" i="16"/>
  <c r="CU333" i="16"/>
  <c r="L333" i="16"/>
  <c r="O333" i="16"/>
  <c r="R333" i="16"/>
  <c r="BP333" i="16"/>
  <c r="CV333" i="16"/>
  <c r="AO329" i="16"/>
  <c r="AS329" i="16"/>
  <c r="AW329" i="16"/>
  <c r="BA329" i="16"/>
  <c r="BE329" i="16"/>
  <c r="BI329" i="16"/>
  <c r="BM329" i="16"/>
  <c r="BQ329" i="16"/>
  <c r="BU329" i="16"/>
  <c r="BY329" i="16"/>
  <c r="CC329" i="16"/>
  <c r="CG329" i="16"/>
  <c r="CK329" i="16"/>
  <c r="CO329" i="16"/>
  <c r="CS329" i="16"/>
  <c r="CW329" i="16"/>
  <c r="AP329" i="16"/>
  <c r="AT329" i="16"/>
  <c r="AX329" i="16"/>
  <c r="BB329" i="16"/>
  <c r="BF329" i="16"/>
  <c r="BJ329" i="16"/>
  <c r="BN329" i="16"/>
  <c r="BR329" i="16"/>
  <c r="BV329" i="16"/>
  <c r="BZ329" i="16"/>
  <c r="CD329" i="16"/>
  <c r="CH329" i="16"/>
  <c r="CL329" i="16"/>
  <c r="CP329" i="16"/>
  <c r="CT329" i="16"/>
  <c r="CX329" i="16"/>
  <c r="AQ329" i="16"/>
  <c r="AY329" i="16"/>
  <c r="BG329" i="16"/>
  <c r="BO329" i="16"/>
  <c r="BW329" i="16"/>
  <c r="CE329" i="16"/>
  <c r="CM329" i="16"/>
  <c r="CU329" i="16"/>
  <c r="AR329" i="16"/>
  <c r="AZ329" i="16"/>
  <c r="BH329" i="16"/>
  <c r="BP329" i="16"/>
  <c r="BX329" i="16"/>
  <c r="CF329" i="16"/>
  <c r="CN329" i="16"/>
  <c r="CV329" i="16"/>
  <c r="BC329" i="16"/>
  <c r="BS329" i="16"/>
  <c r="CI329" i="16"/>
  <c r="AN329" i="16"/>
  <c r="BD329" i="16"/>
  <c r="BT329" i="16"/>
  <c r="CJ329" i="16"/>
  <c r="BK329" i="16"/>
  <c r="CQ329" i="16"/>
  <c r="L329" i="16"/>
  <c r="O329" i="16"/>
  <c r="R329" i="16"/>
  <c r="BL329" i="16"/>
  <c r="CR329" i="16"/>
  <c r="AO325" i="16"/>
  <c r="AS325" i="16"/>
  <c r="AW325" i="16"/>
  <c r="BA325" i="16"/>
  <c r="BE325" i="16"/>
  <c r="BI325" i="16"/>
  <c r="BM325" i="16"/>
  <c r="BQ325" i="16"/>
  <c r="BU325" i="16"/>
  <c r="BY325" i="16"/>
  <c r="CC325" i="16"/>
  <c r="CG325" i="16"/>
  <c r="CK325" i="16"/>
  <c r="CO325" i="16"/>
  <c r="CS325" i="16"/>
  <c r="CW325" i="16"/>
  <c r="AP325" i="16"/>
  <c r="AT325" i="16"/>
  <c r="AX325" i="16"/>
  <c r="BB325" i="16"/>
  <c r="BF325" i="16"/>
  <c r="BJ325" i="16"/>
  <c r="BN325" i="16"/>
  <c r="BR325" i="16"/>
  <c r="BV325" i="16"/>
  <c r="BZ325" i="16"/>
  <c r="CD325" i="16"/>
  <c r="CH325" i="16"/>
  <c r="CL325" i="16"/>
  <c r="CP325" i="16"/>
  <c r="CT325" i="16"/>
  <c r="CX325" i="16"/>
  <c r="AU325" i="16"/>
  <c r="BC325" i="16"/>
  <c r="BK325" i="16"/>
  <c r="BS325" i="16"/>
  <c r="CA325" i="16"/>
  <c r="CI325" i="16"/>
  <c r="CQ325" i="16"/>
  <c r="AN325" i="16"/>
  <c r="AV325" i="16"/>
  <c r="BD325" i="16"/>
  <c r="BL325" i="16"/>
  <c r="BT325" i="16"/>
  <c r="CB325" i="16"/>
  <c r="CJ325" i="16"/>
  <c r="CR325" i="16"/>
  <c r="AY325" i="16"/>
  <c r="BO325" i="16"/>
  <c r="CE325" i="16"/>
  <c r="CU325" i="16"/>
  <c r="AZ325" i="16"/>
  <c r="BP325" i="16"/>
  <c r="CF325" i="16"/>
  <c r="CV325" i="16"/>
  <c r="BG325" i="16"/>
  <c r="CM325" i="16"/>
  <c r="L325" i="16"/>
  <c r="O325" i="16"/>
  <c r="R325" i="16"/>
  <c r="BH325" i="16"/>
  <c r="CN325" i="16"/>
  <c r="AO321" i="16"/>
  <c r="AS321" i="16"/>
  <c r="AW321" i="16"/>
  <c r="BA321" i="16"/>
  <c r="BE321" i="16"/>
  <c r="BI321" i="16"/>
  <c r="BM321" i="16"/>
  <c r="BQ321" i="16"/>
  <c r="BU321" i="16"/>
  <c r="BY321" i="16"/>
  <c r="CC321" i="16"/>
  <c r="CG321" i="16"/>
  <c r="CK321" i="16"/>
  <c r="CO321" i="16"/>
  <c r="CS321" i="16"/>
  <c r="CW321" i="16"/>
  <c r="AP321" i="16"/>
  <c r="AT321" i="16"/>
  <c r="AX321" i="16"/>
  <c r="BB321" i="16"/>
  <c r="BF321" i="16"/>
  <c r="BJ321" i="16"/>
  <c r="BN321" i="16"/>
  <c r="BR321" i="16"/>
  <c r="BV321" i="16"/>
  <c r="BZ321" i="16"/>
  <c r="CD321" i="16"/>
  <c r="CH321" i="16"/>
  <c r="CL321" i="16"/>
  <c r="CP321" i="16"/>
  <c r="CT321" i="16"/>
  <c r="CX321" i="16"/>
  <c r="AQ321" i="16"/>
  <c r="AY321" i="16"/>
  <c r="BG321" i="16"/>
  <c r="BO321" i="16"/>
  <c r="BW321" i="16"/>
  <c r="CE321" i="16"/>
  <c r="CM321" i="16"/>
  <c r="CU321" i="16"/>
  <c r="AR321" i="16"/>
  <c r="AZ321" i="16"/>
  <c r="BH321" i="16"/>
  <c r="BP321" i="16"/>
  <c r="BX321" i="16"/>
  <c r="CF321" i="16"/>
  <c r="CN321" i="16"/>
  <c r="CV321" i="16"/>
  <c r="AU321" i="16"/>
  <c r="BK321" i="16"/>
  <c r="CA321" i="16"/>
  <c r="CQ321" i="16"/>
  <c r="AV321" i="16"/>
  <c r="BL321" i="16"/>
  <c r="CB321" i="16"/>
  <c r="CR321" i="16"/>
  <c r="BC321" i="16"/>
  <c r="CI321" i="16"/>
  <c r="L321" i="16"/>
  <c r="O321" i="16"/>
  <c r="R321" i="16"/>
  <c r="BD321" i="16"/>
  <c r="CJ321" i="16"/>
  <c r="AO317" i="16"/>
  <c r="AS317" i="16"/>
  <c r="AW317" i="16"/>
  <c r="BA317" i="16"/>
  <c r="BE317" i="16"/>
  <c r="BI317" i="16"/>
  <c r="BM317" i="16"/>
  <c r="BQ317" i="16"/>
  <c r="BU317" i="16"/>
  <c r="BY317" i="16"/>
  <c r="CC317" i="16"/>
  <c r="CG317" i="16"/>
  <c r="CK317" i="16"/>
  <c r="CO317" i="16"/>
  <c r="CS317" i="16"/>
  <c r="CW317" i="16"/>
  <c r="AP317" i="16"/>
  <c r="AT317" i="16"/>
  <c r="AX317" i="16"/>
  <c r="BB317" i="16"/>
  <c r="BF317" i="16"/>
  <c r="BJ317" i="16"/>
  <c r="BN317" i="16"/>
  <c r="BR317" i="16"/>
  <c r="BV317" i="16"/>
  <c r="BZ317" i="16"/>
  <c r="CD317" i="16"/>
  <c r="CH317" i="16"/>
  <c r="CL317" i="16"/>
  <c r="CP317" i="16"/>
  <c r="CT317" i="16"/>
  <c r="CX317" i="16"/>
  <c r="AU317" i="16"/>
  <c r="BC317" i="16"/>
  <c r="BK317" i="16"/>
  <c r="BS317" i="16"/>
  <c r="CA317" i="16"/>
  <c r="CI317" i="16"/>
  <c r="CQ317" i="16"/>
  <c r="AN317" i="16"/>
  <c r="AV317" i="16"/>
  <c r="BD317" i="16"/>
  <c r="BL317" i="16"/>
  <c r="BT317" i="16"/>
  <c r="CB317" i="16"/>
  <c r="CJ317" i="16"/>
  <c r="CR317" i="16"/>
  <c r="AQ317" i="16"/>
  <c r="BG317" i="16"/>
  <c r="BW317" i="16"/>
  <c r="CM317" i="16"/>
  <c r="AR317" i="16"/>
  <c r="BH317" i="16"/>
  <c r="BX317" i="16"/>
  <c r="CN317" i="16"/>
  <c r="AY317" i="16"/>
  <c r="CE317" i="16"/>
  <c r="L317" i="16"/>
  <c r="O317" i="16"/>
  <c r="R317" i="16"/>
  <c r="AZ317" i="16"/>
  <c r="CF317" i="16"/>
  <c r="AO313" i="16"/>
  <c r="AS313" i="16"/>
  <c r="AW313" i="16"/>
  <c r="BA313" i="16"/>
  <c r="BE313" i="16"/>
  <c r="BI313" i="16"/>
  <c r="BM313" i="16"/>
  <c r="BQ313" i="16"/>
  <c r="BU313" i="16"/>
  <c r="BY313" i="16"/>
  <c r="CC313" i="16"/>
  <c r="CG313" i="16"/>
  <c r="CK313" i="16"/>
  <c r="CO313" i="16"/>
  <c r="CS313" i="16"/>
  <c r="CW313" i="16"/>
  <c r="AP313" i="16"/>
  <c r="AT313" i="16"/>
  <c r="AX313" i="16"/>
  <c r="BB313" i="16"/>
  <c r="BF313" i="16"/>
  <c r="BJ313" i="16"/>
  <c r="BN313" i="16"/>
  <c r="BR313" i="16"/>
  <c r="BV313" i="16"/>
  <c r="BZ313" i="16"/>
  <c r="CD313" i="16"/>
  <c r="CH313" i="16"/>
  <c r="CL313" i="16"/>
  <c r="CP313" i="16"/>
  <c r="CT313" i="16"/>
  <c r="CX313" i="16"/>
  <c r="AQ313" i="16"/>
  <c r="AY313" i="16"/>
  <c r="BG313" i="16"/>
  <c r="BO313" i="16"/>
  <c r="BW313" i="16"/>
  <c r="CE313" i="16"/>
  <c r="CM313" i="16"/>
  <c r="CU313" i="16"/>
  <c r="AR313" i="16"/>
  <c r="AZ313" i="16"/>
  <c r="BH313" i="16"/>
  <c r="BP313" i="16"/>
  <c r="BX313" i="16"/>
  <c r="CF313" i="16"/>
  <c r="CN313" i="16"/>
  <c r="CV313" i="16"/>
  <c r="BC313" i="16"/>
  <c r="BS313" i="16"/>
  <c r="CI313" i="16"/>
  <c r="AN313" i="16"/>
  <c r="BD313" i="16"/>
  <c r="BT313" i="16"/>
  <c r="CJ313" i="16"/>
  <c r="AU313" i="16"/>
  <c r="CA313" i="16"/>
  <c r="L313" i="16"/>
  <c r="O313" i="16"/>
  <c r="R313" i="16"/>
  <c r="AV313" i="16"/>
  <c r="CB313" i="16"/>
  <c r="AO309" i="16"/>
  <c r="AS309" i="16"/>
  <c r="AW309" i="16"/>
  <c r="BA309" i="16"/>
  <c r="BE309" i="16"/>
  <c r="BI309" i="16"/>
  <c r="BM309" i="16"/>
  <c r="BQ309" i="16"/>
  <c r="BU309" i="16"/>
  <c r="BY309" i="16"/>
  <c r="CC309" i="16"/>
  <c r="CG309" i="16"/>
  <c r="CK309" i="16"/>
  <c r="CO309" i="16"/>
  <c r="CS309" i="16"/>
  <c r="CW309" i="16"/>
  <c r="AP309" i="16"/>
  <c r="AT309" i="16"/>
  <c r="AX309" i="16"/>
  <c r="BB309" i="16"/>
  <c r="BF309" i="16"/>
  <c r="BJ309" i="16"/>
  <c r="BN309" i="16"/>
  <c r="BR309" i="16"/>
  <c r="BV309" i="16"/>
  <c r="BZ309" i="16"/>
  <c r="CD309" i="16"/>
  <c r="CH309" i="16"/>
  <c r="CL309" i="16"/>
  <c r="CP309" i="16"/>
  <c r="CT309" i="16"/>
  <c r="CX309" i="16"/>
  <c r="AU309" i="16"/>
  <c r="BC309" i="16"/>
  <c r="BK309" i="16"/>
  <c r="BS309" i="16"/>
  <c r="CA309" i="16"/>
  <c r="CI309" i="16"/>
  <c r="CQ309" i="16"/>
  <c r="AN309" i="16"/>
  <c r="AV309" i="16"/>
  <c r="BD309" i="16"/>
  <c r="BL309" i="16"/>
  <c r="BT309" i="16"/>
  <c r="CB309" i="16"/>
  <c r="CJ309" i="16"/>
  <c r="CR309" i="16"/>
  <c r="AY309" i="16"/>
  <c r="BO309" i="16"/>
  <c r="CE309" i="16"/>
  <c r="CU309" i="16"/>
  <c r="AZ309" i="16"/>
  <c r="BP309" i="16"/>
  <c r="CF309" i="16"/>
  <c r="CV309" i="16"/>
  <c r="AQ309" i="16"/>
  <c r="BW309" i="16"/>
  <c r="L309" i="16"/>
  <c r="O309" i="16"/>
  <c r="R309" i="16"/>
  <c r="AR309" i="16"/>
  <c r="BX309" i="16"/>
  <c r="AO305" i="16"/>
  <c r="AS305" i="16"/>
  <c r="AW305" i="16"/>
  <c r="BA305" i="16"/>
  <c r="BE305" i="16"/>
  <c r="BI305" i="16"/>
  <c r="BM305" i="16"/>
  <c r="BQ305" i="16"/>
  <c r="BU305" i="16"/>
  <c r="BY305" i="16"/>
  <c r="CC305" i="16"/>
  <c r="CG305" i="16"/>
  <c r="CK305" i="16"/>
  <c r="CO305" i="16"/>
  <c r="CS305" i="16"/>
  <c r="CW305" i="16"/>
  <c r="AP305" i="16"/>
  <c r="AT305" i="16"/>
  <c r="AX305" i="16"/>
  <c r="BB305" i="16"/>
  <c r="BF305" i="16"/>
  <c r="BJ305" i="16"/>
  <c r="BN305" i="16"/>
  <c r="BR305" i="16"/>
  <c r="BV305" i="16"/>
  <c r="BZ305" i="16"/>
  <c r="CD305" i="16"/>
  <c r="CH305" i="16"/>
  <c r="CL305" i="16"/>
  <c r="CP305" i="16"/>
  <c r="CT305" i="16"/>
  <c r="CX305" i="16"/>
  <c r="AQ305" i="16"/>
  <c r="AY305" i="16"/>
  <c r="BG305" i="16"/>
  <c r="BO305" i="16"/>
  <c r="BW305" i="16"/>
  <c r="CE305" i="16"/>
  <c r="CM305" i="16"/>
  <c r="CU305" i="16"/>
  <c r="AR305" i="16"/>
  <c r="AZ305" i="16"/>
  <c r="BH305" i="16"/>
  <c r="BP305" i="16"/>
  <c r="BX305" i="16"/>
  <c r="CF305" i="16"/>
  <c r="CN305" i="16"/>
  <c r="CV305" i="16"/>
  <c r="AU305" i="16"/>
  <c r="BK305" i="16"/>
  <c r="CA305" i="16"/>
  <c r="CQ305" i="16"/>
  <c r="AV305" i="16"/>
  <c r="BL305" i="16"/>
  <c r="CB305" i="16"/>
  <c r="CR305" i="16"/>
  <c r="BS305" i="16"/>
  <c r="L305" i="16"/>
  <c r="O305" i="16"/>
  <c r="R305" i="16"/>
  <c r="AN305" i="16"/>
  <c r="BT305" i="16"/>
  <c r="AO301" i="16"/>
  <c r="AS301" i="16"/>
  <c r="AW301" i="16"/>
  <c r="BA301" i="16"/>
  <c r="BE301" i="16"/>
  <c r="BI301" i="16"/>
  <c r="BM301" i="16"/>
  <c r="BQ301" i="16"/>
  <c r="BU301" i="16"/>
  <c r="BY301" i="16"/>
  <c r="CC301" i="16"/>
  <c r="CG301" i="16"/>
  <c r="CK301" i="16"/>
  <c r="CO301" i="16"/>
  <c r="CS301" i="16"/>
  <c r="CW301" i="16"/>
  <c r="AP301" i="16"/>
  <c r="AT301" i="16"/>
  <c r="AX301" i="16"/>
  <c r="BB301" i="16"/>
  <c r="BF301" i="16"/>
  <c r="BJ301" i="16"/>
  <c r="BN301" i="16"/>
  <c r="BR301" i="16"/>
  <c r="BV301" i="16"/>
  <c r="BZ301" i="16"/>
  <c r="CD301" i="16"/>
  <c r="CH301" i="16"/>
  <c r="CL301" i="16"/>
  <c r="CP301" i="16"/>
  <c r="CT301" i="16"/>
  <c r="CX301" i="16"/>
  <c r="AU301" i="16"/>
  <c r="BC301" i="16"/>
  <c r="BK301" i="16"/>
  <c r="BS301" i="16"/>
  <c r="CA301" i="16"/>
  <c r="CI301" i="16"/>
  <c r="CQ301" i="16"/>
  <c r="AN301" i="16"/>
  <c r="AV301" i="16"/>
  <c r="BD301" i="16"/>
  <c r="BL301" i="16"/>
  <c r="BT301" i="16"/>
  <c r="CB301" i="16"/>
  <c r="CJ301" i="16"/>
  <c r="CR301" i="16"/>
  <c r="AQ301" i="16"/>
  <c r="BG301" i="16"/>
  <c r="BW301" i="16"/>
  <c r="CM301" i="16"/>
  <c r="AR301" i="16"/>
  <c r="BH301" i="16"/>
  <c r="BX301" i="16"/>
  <c r="CN301" i="16"/>
  <c r="BO301" i="16"/>
  <c r="CU301" i="16"/>
  <c r="L301" i="16"/>
  <c r="O301" i="16"/>
  <c r="R301" i="16"/>
  <c r="BP301" i="16"/>
  <c r="CV301" i="16"/>
  <c r="AO297" i="16"/>
  <c r="AS297" i="16"/>
  <c r="AW297" i="16"/>
  <c r="BA297" i="16"/>
  <c r="BE297" i="16"/>
  <c r="BI297" i="16"/>
  <c r="BM297" i="16"/>
  <c r="BQ297" i="16"/>
  <c r="BU297" i="16"/>
  <c r="BY297" i="16"/>
  <c r="CC297" i="16"/>
  <c r="CG297" i="16"/>
  <c r="CK297" i="16"/>
  <c r="CO297" i="16"/>
  <c r="CS297" i="16"/>
  <c r="CW297" i="16"/>
  <c r="AP297" i="16"/>
  <c r="AT297" i="16"/>
  <c r="AX297" i="16"/>
  <c r="BB297" i="16"/>
  <c r="BF297" i="16"/>
  <c r="BJ297" i="16"/>
  <c r="BN297" i="16"/>
  <c r="BR297" i="16"/>
  <c r="BV297" i="16"/>
  <c r="BZ297" i="16"/>
  <c r="CD297" i="16"/>
  <c r="CH297" i="16"/>
  <c r="CL297" i="16"/>
  <c r="CP297" i="16"/>
  <c r="CT297" i="16"/>
  <c r="CX297" i="16"/>
  <c r="AQ297" i="16"/>
  <c r="AY297" i="16"/>
  <c r="BG297" i="16"/>
  <c r="BO297" i="16"/>
  <c r="BW297" i="16"/>
  <c r="CE297" i="16"/>
  <c r="CM297" i="16"/>
  <c r="CU297" i="16"/>
  <c r="AR297" i="16"/>
  <c r="AZ297" i="16"/>
  <c r="BH297" i="16"/>
  <c r="BP297" i="16"/>
  <c r="BX297" i="16"/>
  <c r="CF297" i="16"/>
  <c r="CN297" i="16"/>
  <c r="CV297" i="16"/>
  <c r="BC297" i="16"/>
  <c r="BS297" i="16"/>
  <c r="CI297" i="16"/>
  <c r="AN297" i="16"/>
  <c r="BD297" i="16"/>
  <c r="BT297" i="16"/>
  <c r="CJ297" i="16"/>
  <c r="BK297" i="16"/>
  <c r="CQ297" i="16"/>
  <c r="L297" i="16"/>
  <c r="O297" i="16"/>
  <c r="R297" i="16"/>
  <c r="BL297" i="16"/>
  <c r="CR297" i="16"/>
  <c r="AO293" i="16"/>
  <c r="AS293" i="16"/>
  <c r="AW293" i="16"/>
  <c r="BA293" i="16"/>
  <c r="BE293" i="16"/>
  <c r="BI293" i="16"/>
  <c r="BM293" i="16"/>
  <c r="BQ293" i="16"/>
  <c r="BU293" i="16"/>
  <c r="BY293" i="16"/>
  <c r="CC293" i="16"/>
  <c r="CG293" i="16"/>
  <c r="CK293" i="16"/>
  <c r="CO293" i="16"/>
  <c r="CS293" i="16"/>
  <c r="CW293" i="16"/>
  <c r="AP293" i="16"/>
  <c r="AT293" i="16"/>
  <c r="AX293" i="16"/>
  <c r="BB293" i="16"/>
  <c r="BF293" i="16"/>
  <c r="BJ293" i="16"/>
  <c r="BN293" i="16"/>
  <c r="BR293" i="16"/>
  <c r="BV293" i="16"/>
  <c r="BZ293" i="16"/>
  <c r="CD293" i="16"/>
  <c r="CH293" i="16"/>
  <c r="CL293" i="16"/>
  <c r="CP293" i="16"/>
  <c r="CT293" i="16"/>
  <c r="CX293" i="16"/>
  <c r="AU293" i="16"/>
  <c r="BC293" i="16"/>
  <c r="BK293" i="16"/>
  <c r="BS293" i="16"/>
  <c r="CA293" i="16"/>
  <c r="CI293" i="16"/>
  <c r="CQ293" i="16"/>
  <c r="AN293" i="16"/>
  <c r="AV293" i="16"/>
  <c r="BD293" i="16"/>
  <c r="BL293" i="16"/>
  <c r="BT293" i="16"/>
  <c r="CB293" i="16"/>
  <c r="CJ293" i="16"/>
  <c r="CR293" i="16"/>
  <c r="AY293" i="16"/>
  <c r="BO293" i="16"/>
  <c r="CE293" i="16"/>
  <c r="CU293" i="16"/>
  <c r="AZ293" i="16"/>
  <c r="BP293" i="16"/>
  <c r="CF293" i="16"/>
  <c r="CV293" i="16"/>
  <c r="BG293" i="16"/>
  <c r="CM293" i="16"/>
  <c r="L293" i="16"/>
  <c r="O293" i="16"/>
  <c r="R293" i="16"/>
  <c r="BH293" i="16"/>
  <c r="CN293" i="16"/>
  <c r="AO289" i="16"/>
  <c r="AS289" i="16"/>
  <c r="AW289" i="16"/>
  <c r="BA289" i="16"/>
  <c r="BE289" i="16"/>
  <c r="BI289" i="16"/>
  <c r="BM289" i="16"/>
  <c r="BQ289" i="16"/>
  <c r="BU289" i="16"/>
  <c r="BY289" i="16"/>
  <c r="CC289" i="16"/>
  <c r="CG289" i="16"/>
  <c r="CK289" i="16"/>
  <c r="CO289" i="16"/>
  <c r="CS289" i="16"/>
  <c r="CW289" i="16"/>
  <c r="AP289" i="16"/>
  <c r="AT289" i="16"/>
  <c r="AX289" i="16"/>
  <c r="BB289" i="16"/>
  <c r="BF289" i="16"/>
  <c r="BJ289" i="16"/>
  <c r="BN289" i="16"/>
  <c r="BR289" i="16"/>
  <c r="BV289" i="16"/>
  <c r="BZ289" i="16"/>
  <c r="CD289" i="16"/>
  <c r="CH289" i="16"/>
  <c r="CL289" i="16"/>
  <c r="CP289" i="16"/>
  <c r="CT289" i="16"/>
  <c r="CX289" i="16"/>
  <c r="AQ289" i="16"/>
  <c r="AY289" i="16"/>
  <c r="BG289" i="16"/>
  <c r="BO289" i="16"/>
  <c r="BW289" i="16"/>
  <c r="CE289" i="16"/>
  <c r="CM289" i="16"/>
  <c r="CU289" i="16"/>
  <c r="AR289" i="16"/>
  <c r="AZ289" i="16"/>
  <c r="BH289" i="16"/>
  <c r="BP289" i="16"/>
  <c r="BX289" i="16"/>
  <c r="CF289" i="16"/>
  <c r="CN289" i="16"/>
  <c r="CV289" i="16"/>
  <c r="AU289" i="16"/>
  <c r="BK289" i="16"/>
  <c r="CA289" i="16"/>
  <c r="CQ289" i="16"/>
  <c r="AV289" i="16"/>
  <c r="BL289" i="16"/>
  <c r="CB289" i="16"/>
  <c r="CR289" i="16"/>
  <c r="BC289" i="16"/>
  <c r="CI289" i="16"/>
  <c r="L289" i="16"/>
  <c r="O289" i="16"/>
  <c r="R289" i="16"/>
  <c r="BD289" i="16"/>
  <c r="CJ289" i="16"/>
  <c r="AO285" i="16"/>
  <c r="AS285" i="16"/>
  <c r="AW285" i="16"/>
  <c r="BA285" i="16"/>
  <c r="BE285" i="16"/>
  <c r="BI285" i="16"/>
  <c r="BM285" i="16"/>
  <c r="BQ285" i="16"/>
  <c r="BU285" i="16"/>
  <c r="BY285" i="16"/>
  <c r="CC285" i="16"/>
  <c r="CG285" i="16"/>
  <c r="CK285" i="16"/>
  <c r="CO285" i="16"/>
  <c r="CS285" i="16"/>
  <c r="CW285" i="16"/>
  <c r="AP285" i="16"/>
  <c r="AT285" i="16"/>
  <c r="AX285" i="16"/>
  <c r="BB285" i="16"/>
  <c r="BF285" i="16"/>
  <c r="BJ285" i="16"/>
  <c r="BN285" i="16"/>
  <c r="BR285" i="16"/>
  <c r="BV285" i="16"/>
  <c r="BZ285" i="16"/>
  <c r="CD285" i="16"/>
  <c r="CH285" i="16"/>
  <c r="CL285" i="16"/>
  <c r="CP285" i="16"/>
  <c r="CT285" i="16"/>
  <c r="CX285" i="16"/>
  <c r="AU285" i="16"/>
  <c r="BC285" i="16"/>
  <c r="BK285" i="16"/>
  <c r="BS285" i="16"/>
  <c r="CA285" i="16"/>
  <c r="CI285" i="16"/>
  <c r="CQ285" i="16"/>
  <c r="AN285" i="16"/>
  <c r="AV285" i="16"/>
  <c r="BD285" i="16"/>
  <c r="BL285" i="16"/>
  <c r="BT285" i="16"/>
  <c r="CB285" i="16"/>
  <c r="CJ285" i="16"/>
  <c r="CR285" i="16"/>
  <c r="AQ285" i="16"/>
  <c r="BG285" i="16"/>
  <c r="BW285" i="16"/>
  <c r="CM285" i="16"/>
  <c r="AR285" i="16"/>
  <c r="BH285" i="16"/>
  <c r="BX285" i="16"/>
  <c r="CN285" i="16"/>
  <c r="AY285" i="16"/>
  <c r="CE285" i="16"/>
  <c r="L285" i="16"/>
  <c r="O285" i="16"/>
  <c r="R285" i="16"/>
  <c r="AZ285" i="16"/>
  <c r="CF285" i="16"/>
  <c r="AO281" i="16"/>
  <c r="AS281" i="16"/>
  <c r="AW281" i="16"/>
  <c r="BA281" i="16"/>
  <c r="BE281" i="16"/>
  <c r="BI281" i="16"/>
  <c r="BM281" i="16"/>
  <c r="BQ281" i="16"/>
  <c r="BU281" i="16"/>
  <c r="BY281" i="16"/>
  <c r="CC281" i="16"/>
  <c r="CG281" i="16"/>
  <c r="CK281" i="16"/>
  <c r="CO281" i="16"/>
  <c r="CS281" i="16"/>
  <c r="CW281" i="16"/>
  <c r="AP281" i="16"/>
  <c r="AT281" i="16"/>
  <c r="AX281" i="16"/>
  <c r="BB281" i="16"/>
  <c r="BF281" i="16"/>
  <c r="BJ281" i="16"/>
  <c r="BN281" i="16"/>
  <c r="BR281" i="16"/>
  <c r="BV281" i="16"/>
  <c r="BZ281" i="16"/>
  <c r="CD281" i="16"/>
  <c r="CH281" i="16"/>
  <c r="CL281" i="16"/>
  <c r="CP281" i="16"/>
  <c r="CT281" i="16"/>
  <c r="CX281" i="16"/>
  <c r="AQ281" i="16"/>
  <c r="AY281" i="16"/>
  <c r="BG281" i="16"/>
  <c r="BO281" i="16"/>
  <c r="BW281" i="16"/>
  <c r="CE281" i="16"/>
  <c r="CM281" i="16"/>
  <c r="CU281" i="16"/>
  <c r="AR281" i="16"/>
  <c r="AZ281" i="16"/>
  <c r="BH281" i="16"/>
  <c r="BP281" i="16"/>
  <c r="BX281" i="16"/>
  <c r="CF281" i="16"/>
  <c r="CN281" i="16"/>
  <c r="CV281" i="16"/>
  <c r="BC281" i="16"/>
  <c r="BS281" i="16"/>
  <c r="CI281" i="16"/>
  <c r="AN281" i="16"/>
  <c r="BD281" i="16"/>
  <c r="BT281" i="16"/>
  <c r="CJ281" i="16"/>
  <c r="AU281" i="16"/>
  <c r="CA281" i="16"/>
  <c r="L281" i="16"/>
  <c r="O281" i="16"/>
  <c r="R281" i="16"/>
  <c r="AV281" i="16"/>
  <c r="CB281" i="16"/>
  <c r="AO277" i="16"/>
  <c r="AS277" i="16"/>
  <c r="AW277" i="16"/>
  <c r="BA277" i="16"/>
  <c r="BE277" i="16"/>
  <c r="BI277" i="16"/>
  <c r="BM277" i="16"/>
  <c r="BQ277" i="16"/>
  <c r="BU277" i="16"/>
  <c r="BY277" i="16"/>
  <c r="CC277" i="16"/>
  <c r="CG277" i="16"/>
  <c r="CK277" i="16"/>
  <c r="CO277" i="16"/>
  <c r="CS277" i="16"/>
  <c r="CW277" i="16"/>
  <c r="AP277" i="16"/>
  <c r="AT277" i="16"/>
  <c r="AX277" i="16"/>
  <c r="BB277" i="16"/>
  <c r="BF277" i="16"/>
  <c r="BJ277" i="16"/>
  <c r="BN277" i="16"/>
  <c r="BR277" i="16"/>
  <c r="BV277" i="16"/>
  <c r="BZ277" i="16"/>
  <c r="CD277" i="16"/>
  <c r="CH277" i="16"/>
  <c r="CL277" i="16"/>
  <c r="CP277" i="16"/>
  <c r="CT277" i="16"/>
  <c r="CX277" i="16"/>
  <c r="AU277" i="16"/>
  <c r="BC277" i="16"/>
  <c r="BK277" i="16"/>
  <c r="BS277" i="16"/>
  <c r="CA277" i="16"/>
  <c r="CI277" i="16"/>
  <c r="CQ277" i="16"/>
  <c r="AN277" i="16"/>
  <c r="AV277" i="16"/>
  <c r="BD277" i="16"/>
  <c r="BL277" i="16"/>
  <c r="BT277" i="16"/>
  <c r="CB277" i="16"/>
  <c r="CJ277" i="16"/>
  <c r="CR277" i="16"/>
  <c r="AY277" i="16"/>
  <c r="BO277" i="16"/>
  <c r="CE277" i="16"/>
  <c r="CU277" i="16"/>
  <c r="AZ277" i="16"/>
  <c r="BP277" i="16"/>
  <c r="CF277" i="16"/>
  <c r="CV277" i="16"/>
  <c r="AQ277" i="16"/>
  <c r="BW277" i="16"/>
  <c r="L277" i="16"/>
  <c r="O277" i="16"/>
  <c r="R277" i="16"/>
  <c r="AR277" i="16"/>
  <c r="BX277" i="16"/>
  <c r="AO273" i="16"/>
  <c r="AS273" i="16"/>
  <c r="AW273" i="16"/>
  <c r="BA273" i="16"/>
  <c r="BE273" i="16"/>
  <c r="BI273" i="16"/>
  <c r="BM273" i="16"/>
  <c r="BQ273" i="16"/>
  <c r="BU273" i="16"/>
  <c r="BY273" i="16"/>
  <c r="CC273" i="16"/>
  <c r="CG273" i="16"/>
  <c r="CK273" i="16"/>
  <c r="CO273" i="16"/>
  <c r="CS273" i="16"/>
  <c r="CW273" i="16"/>
  <c r="AP273" i="16"/>
  <c r="AT273" i="16"/>
  <c r="AX273" i="16"/>
  <c r="BB273" i="16"/>
  <c r="BF273" i="16"/>
  <c r="BJ273" i="16"/>
  <c r="BN273" i="16"/>
  <c r="BR273" i="16"/>
  <c r="BV273" i="16"/>
  <c r="BZ273" i="16"/>
  <c r="CD273" i="16"/>
  <c r="CH273" i="16"/>
  <c r="CL273" i="16"/>
  <c r="CP273" i="16"/>
  <c r="CT273" i="16"/>
  <c r="CX273" i="16"/>
  <c r="AQ273" i="16"/>
  <c r="AY273" i="16"/>
  <c r="BG273" i="16"/>
  <c r="BO273" i="16"/>
  <c r="BW273" i="16"/>
  <c r="CE273" i="16"/>
  <c r="CM273" i="16"/>
  <c r="CU273" i="16"/>
  <c r="AR273" i="16"/>
  <c r="AZ273" i="16"/>
  <c r="BH273" i="16"/>
  <c r="BP273" i="16"/>
  <c r="BX273" i="16"/>
  <c r="CF273" i="16"/>
  <c r="CN273" i="16"/>
  <c r="CV273" i="16"/>
  <c r="AU273" i="16"/>
  <c r="BK273" i="16"/>
  <c r="CA273" i="16"/>
  <c r="CQ273" i="16"/>
  <c r="AV273" i="16"/>
  <c r="BL273" i="16"/>
  <c r="CB273" i="16"/>
  <c r="CR273" i="16"/>
  <c r="BS273" i="16"/>
  <c r="L273" i="16"/>
  <c r="O273" i="16"/>
  <c r="R273" i="16"/>
  <c r="AN273" i="16"/>
  <c r="BT273" i="16"/>
  <c r="AO269" i="16"/>
  <c r="AS269" i="16"/>
  <c r="AW269" i="16"/>
  <c r="BA269" i="16"/>
  <c r="BE269" i="16"/>
  <c r="BI269" i="16"/>
  <c r="BM269" i="16"/>
  <c r="BQ269" i="16"/>
  <c r="BU269" i="16"/>
  <c r="BY269" i="16"/>
  <c r="CC269" i="16"/>
  <c r="CG269" i="16"/>
  <c r="CK269" i="16"/>
  <c r="CO269" i="16"/>
  <c r="CS269" i="16"/>
  <c r="CW269" i="16"/>
  <c r="AP269" i="16"/>
  <c r="AT269" i="16"/>
  <c r="AX269" i="16"/>
  <c r="BB269" i="16"/>
  <c r="BF269" i="16"/>
  <c r="BJ269" i="16"/>
  <c r="BN269" i="16"/>
  <c r="BR269" i="16"/>
  <c r="BV269" i="16"/>
  <c r="BZ269" i="16"/>
  <c r="CD269" i="16"/>
  <c r="CH269" i="16"/>
  <c r="CL269" i="16"/>
  <c r="CP269" i="16"/>
  <c r="CT269" i="16"/>
  <c r="CX269" i="16"/>
  <c r="AU269" i="16"/>
  <c r="BC269" i="16"/>
  <c r="BK269" i="16"/>
  <c r="BS269" i="16"/>
  <c r="CA269" i="16"/>
  <c r="CI269" i="16"/>
  <c r="CQ269" i="16"/>
  <c r="AN269" i="16"/>
  <c r="AV269" i="16"/>
  <c r="BD269" i="16"/>
  <c r="BL269" i="16"/>
  <c r="BT269" i="16"/>
  <c r="CB269" i="16"/>
  <c r="CJ269" i="16"/>
  <c r="CR269" i="16"/>
  <c r="AQ269" i="16"/>
  <c r="BG269" i="16"/>
  <c r="BW269" i="16"/>
  <c r="CM269" i="16"/>
  <c r="AR269" i="16"/>
  <c r="BH269" i="16"/>
  <c r="BX269" i="16"/>
  <c r="CN269" i="16"/>
  <c r="BO269" i="16"/>
  <c r="CU269" i="16"/>
  <c r="L269" i="16"/>
  <c r="O269" i="16"/>
  <c r="R269" i="16"/>
  <c r="BP269" i="16"/>
  <c r="CV269" i="16"/>
  <c r="AO265" i="16"/>
  <c r="AS265" i="16"/>
  <c r="AW265" i="16"/>
  <c r="BA265" i="16"/>
  <c r="BE265" i="16"/>
  <c r="BI265" i="16"/>
  <c r="BM265" i="16"/>
  <c r="BQ265" i="16"/>
  <c r="BU265" i="16"/>
  <c r="BY265" i="16"/>
  <c r="CC265" i="16"/>
  <c r="CG265" i="16"/>
  <c r="CK265" i="16"/>
  <c r="CO265" i="16"/>
  <c r="CS265" i="16"/>
  <c r="CW265" i="16"/>
  <c r="AP265" i="16"/>
  <c r="AT265" i="16"/>
  <c r="AX265" i="16"/>
  <c r="BB265" i="16"/>
  <c r="BF265" i="16"/>
  <c r="BJ265" i="16"/>
  <c r="BN265" i="16"/>
  <c r="BR265" i="16"/>
  <c r="BV265" i="16"/>
  <c r="BZ265" i="16"/>
  <c r="CD265" i="16"/>
  <c r="CH265" i="16"/>
  <c r="CL265" i="16"/>
  <c r="CP265" i="16"/>
  <c r="CT265" i="16"/>
  <c r="CX265" i="16"/>
  <c r="AQ265" i="16"/>
  <c r="AY265" i="16"/>
  <c r="BG265" i="16"/>
  <c r="BO265" i="16"/>
  <c r="BW265" i="16"/>
  <c r="CE265" i="16"/>
  <c r="CM265" i="16"/>
  <c r="CU265" i="16"/>
  <c r="AR265" i="16"/>
  <c r="AZ265" i="16"/>
  <c r="BH265" i="16"/>
  <c r="BP265" i="16"/>
  <c r="BX265" i="16"/>
  <c r="CF265" i="16"/>
  <c r="CN265" i="16"/>
  <c r="CV265" i="16"/>
  <c r="BC265" i="16"/>
  <c r="BS265" i="16"/>
  <c r="CI265" i="16"/>
  <c r="AN265" i="16"/>
  <c r="BD265" i="16"/>
  <c r="BT265" i="16"/>
  <c r="CJ265" i="16"/>
  <c r="BK265" i="16"/>
  <c r="CQ265" i="16"/>
  <c r="L265" i="16"/>
  <c r="O265" i="16"/>
  <c r="R265" i="16"/>
  <c r="BL265" i="16"/>
  <c r="CR265" i="16"/>
  <c r="AO261" i="16"/>
  <c r="AS261" i="16"/>
  <c r="AW261" i="16"/>
  <c r="BA261" i="16"/>
  <c r="BE261" i="16"/>
  <c r="BI261" i="16"/>
  <c r="BM261" i="16"/>
  <c r="BQ261" i="16"/>
  <c r="BU261" i="16"/>
  <c r="BY261" i="16"/>
  <c r="CC261" i="16"/>
  <c r="CG261" i="16"/>
  <c r="CK261" i="16"/>
  <c r="CO261" i="16"/>
  <c r="CS261" i="16"/>
  <c r="CW261" i="16"/>
  <c r="AP261" i="16"/>
  <c r="AT261" i="16"/>
  <c r="AX261" i="16"/>
  <c r="BB261" i="16"/>
  <c r="BF261" i="16"/>
  <c r="BJ261" i="16"/>
  <c r="BN261" i="16"/>
  <c r="BR261" i="16"/>
  <c r="BV261" i="16"/>
  <c r="BZ261" i="16"/>
  <c r="CD261" i="16"/>
  <c r="CH261" i="16"/>
  <c r="CL261" i="16"/>
  <c r="CP261" i="16"/>
  <c r="CT261" i="16"/>
  <c r="CX261" i="16"/>
  <c r="AU261" i="16"/>
  <c r="BC261" i="16"/>
  <c r="BK261" i="16"/>
  <c r="BS261" i="16"/>
  <c r="CA261" i="16"/>
  <c r="CI261" i="16"/>
  <c r="CQ261" i="16"/>
  <c r="AN261" i="16"/>
  <c r="AV261" i="16"/>
  <c r="BD261" i="16"/>
  <c r="BL261" i="16"/>
  <c r="BT261" i="16"/>
  <c r="CB261" i="16"/>
  <c r="CJ261" i="16"/>
  <c r="CR261" i="16"/>
  <c r="AY261" i="16"/>
  <c r="BO261" i="16"/>
  <c r="CE261" i="16"/>
  <c r="CU261" i="16"/>
  <c r="AZ261" i="16"/>
  <c r="BP261" i="16"/>
  <c r="CF261" i="16"/>
  <c r="CV261" i="16"/>
  <c r="BG261" i="16"/>
  <c r="CM261" i="16"/>
  <c r="L261" i="16"/>
  <c r="O261" i="16"/>
  <c r="R261" i="16"/>
  <c r="BH261" i="16"/>
  <c r="CN261" i="16"/>
  <c r="AO257" i="16"/>
  <c r="AS257" i="16"/>
  <c r="AW257" i="16"/>
  <c r="BA257" i="16"/>
  <c r="BE257" i="16"/>
  <c r="BI257" i="16"/>
  <c r="BM257" i="16"/>
  <c r="BQ257" i="16"/>
  <c r="BU257" i="16"/>
  <c r="BY257" i="16"/>
  <c r="CC257" i="16"/>
  <c r="CG257" i="16"/>
  <c r="CK257" i="16"/>
  <c r="CO257" i="16"/>
  <c r="CS257" i="16"/>
  <c r="CW257" i="16"/>
  <c r="AP257" i="16"/>
  <c r="AT257" i="16"/>
  <c r="AX257" i="16"/>
  <c r="BB257" i="16"/>
  <c r="BF257" i="16"/>
  <c r="BJ257" i="16"/>
  <c r="BN257" i="16"/>
  <c r="BR257" i="16"/>
  <c r="BV257" i="16"/>
  <c r="BZ257" i="16"/>
  <c r="CD257" i="16"/>
  <c r="CH257" i="16"/>
  <c r="CL257" i="16"/>
  <c r="CP257" i="16"/>
  <c r="CT257" i="16"/>
  <c r="CX257" i="16"/>
  <c r="AQ257" i="16"/>
  <c r="AY257" i="16"/>
  <c r="BG257" i="16"/>
  <c r="BO257" i="16"/>
  <c r="BW257" i="16"/>
  <c r="CE257" i="16"/>
  <c r="CM257" i="16"/>
  <c r="CU257" i="16"/>
  <c r="AR257" i="16"/>
  <c r="AZ257" i="16"/>
  <c r="BH257" i="16"/>
  <c r="BP257" i="16"/>
  <c r="BX257" i="16"/>
  <c r="CF257" i="16"/>
  <c r="CN257" i="16"/>
  <c r="CV257" i="16"/>
  <c r="AU257" i="16"/>
  <c r="BK257" i="16"/>
  <c r="CA257" i="16"/>
  <c r="CQ257" i="16"/>
  <c r="AV257" i="16"/>
  <c r="BL257" i="16"/>
  <c r="CB257" i="16"/>
  <c r="CR257" i="16"/>
  <c r="BC257" i="16"/>
  <c r="CI257" i="16"/>
  <c r="L257" i="16"/>
  <c r="O257" i="16"/>
  <c r="R257" i="16"/>
  <c r="BD257" i="16"/>
  <c r="CJ257" i="16"/>
  <c r="AO253" i="16"/>
  <c r="AS253" i="16"/>
  <c r="AW253" i="16"/>
  <c r="BA253" i="16"/>
  <c r="BE253" i="16"/>
  <c r="BI253" i="16"/>
  <c r="BM253" i="16"/>
  <c r="BQ253" i="16"/>
  <c r="BU253" i="16"/>
  <c r="BY253" i="16"/>
  <c r="CC253" i="16"/>
  <c r="CG253" i="16"/>
  <c r="CK253" i="16"/>
  <c r="CO253" i="16"/>
  <c r="CS253" i="16"/>
  <c r="CW253" i="16"/>
  <c r="AP253" i="16"/>
  <c r="AT253" i="16"/>
  <c r="AX253" i="16"/>
  <c r="BB253" i="16"/>
  <c r="BF253" i="16"/>
  <c r="BJ253" i="16"/>
  <c r="BN253" i="16"/>
  <c r="BR253" i="16"/>
  <c r="BV253" i="16"/>
  <c r="BZ253" i="16"/>
  <c r="CD253" i="16"/>
  <c r="CH253" i="16"/>
  <c r="CL253" i="16"/>
  <c r="CP253" i="16"/>
  <c r="CT253" i="16"/>
  <c r="CX253" i="16"/>
  <c r="AU253" i="16"/>
  <c r="BC253" i="16"/>
  <c r="BK253" i="16"/>
  <c r="BS253" i="16"/>
  <c r="CA253" i="16"/>
  <c r="CI253" i="16"/>
  <c r="CQ253" i="16"/>
  <c r="AN253" i="16"/>
  <c r="AV253" i="16"/>
  <c r="BD253" i="16"/>
  <c r="BL253" i="16"/>
  <c r="BT253" i="16"/>
  <c r="CB253" i="16"/>
  <c r="CJ253" i="16"/>
  <c r="CR253" i="16"/>
  <c r="AQ253" i="16"/>
  <c r="BG253" i="16"/>
  <c r="BW253" i="16"/>
  <c r="CM253" i="16"/>
  <c r="AR253" i="16"/>
  <c r="BH253" i="16"/>
  <c r="BX253" i="16"/>
  <c r="CN253" i="16"/>
  <c r="AY253" i="16"/>
  <c r="CE253" i="16"/>
  <c r="L253" i="16"/>
  <c r="O253" i="16"/>
  <c r="R253" i="16"/>
  <c r="AZ253" i="16"/>
  <c r="CF253" i="16"/>
  <c r="AO249" i="16"/>
  <c r="AS249" i="16"/>
  <c r="AW249" i="16"/>
  <c r="BA249" i="16"/>
  <c r="BE249" i="16"/>
  <c r="BI249" i="16"/>
  <c r="BM249" i="16"/>
  <c r="BQ249" i="16"/>
  <c r="BU249" i="16"/>
  <c r="BY249" i="16"/>
  <c r="CC249" i="16"/>
  <c r="CG249" i="16"/>
  <c r="CK249" i="16"/>
  <c r="CO249" i="16"/>
  <c r="CS249" i="16"/>
  <c r="CW249" i="16"/>
  <c r="AP249" i="16"/>
  <c r="AT249" i="16"/>
  <c r="AX249" i="16"/>
  <c r="BB249" i="16"/>
  <c r="BF249" i="16"/>
  <c r="BJ249" i="16"/>
  <c r="BN249" i="16"/>
  <c r="BR249" i="16"/>
  <c r="BV249" i="16"/>
  <c r="BZ249" i="16"/>
  <c r="CD249" i="16"/>
  <c r="CH249" i="16"/>
  <c r="CL249" i="16"/>
  <c r="CP249" i="16"/>
  <c r="CT249" i="16"/>
  <c r="CX249" i="16"/>
  <c r="AQ249" i="16"/>
  <c r="AY249" i="16"/>
  <c r="BG249" i="16"/>
  <c r="BO249" i="16"/>
  <c r="BW249" i="16"/>
  <c r="CE249" i="16"/>
  <c r="CM249" i="16"/>
  <c r="CU249" i="16"/>
  <c r="AR249" i="16"/>
  <c r="AZ249" i="16"/>
  <c r="BH249" i="16"/>
  <c r="BP249" i="16"/>
  <c r="BX249" i="16"/>
  <c r="CF249" i="16"/>
  <c r="CN249" i="16"/>
  <c r="CV249" i="16"/>
  <c r="BC249" i="16"/>
  <c r="BS249" i="16"/>
  <c r="CI249" i="16"/>
  <c r="AN249" i="16"/>
  <c r="BD249" i="16"/>
  <c r="BT249" i="16"/>
  <c r="CJ249" i="16"/>
  <c r="AU249" i="16"/>
  <c r="CA249" i="16"/>
  <c r="L249" i="16"/>
  <c r="O249" i="16"/>
  <c r="R249" i="16"/>
  <c r="AV249" i="16"/>
  <c r="CB249" i="16"/>
  <c r="AO245" i="16"/>
  <c r="AS245" i="16"/>
  <c r="AW245" i="16"/>
  <c r="BA245" i="16"/>
  <c r="BE245" i="16"/>
  <c r="BI245" i="16"/>
  <c r="BM245" i="16"/>
  <c r="BQ245" i="16"/>
  <c r="BU245" i="16"/>
  <c r="BY245" i="16"/>
  <c r="CC245" i="16"/>
  <c r="CG245" i="16"/>
  <c r="CK245" i="16"/>
  <c r="CO245" i="16"/>
  <c r="CS245" i="16"/>
  <c r="CW245" i="16"/>
  <c r="AP245" i="16"/>
  <c r="AT245" i="16"/>
  <c r="AX245" i="16"/>
  <c r="BB245" i="16"/>
  <c r="BF245" i="16"/>
  <c r="BJ245" i="16"/>
  <c r="BN245" i="16"/>
  <c r="BR245" i="16"/>
  <c r="BV245" i="16"/>
  <c r="BZ245" i="16"/>
  <c r="CD245" i="16"/>
  <c r="CH245" i="16"/>
  <c r="CL245" i="16"/>
  <c r="CP245" i="16"/>
  <c r="CT245" i="16"/>
  <c r="CX245" i="16"/>
  <c r="AU245" i="16"/>
  <c r="BC245" i="16"/>
  <c r="BK245" i="16"/>
  <c r="BS245" i="16"/>
  <c r="CA245" i="16"/>
  <c r="CI245" i="16"/>
  <c r="CQ245" i="16"/>
  <c r="AN245" i="16"/>
  <c r="AV245" i="16"/>
  <c r="BD245" i="16"/>
  <c r="BL245" i="16"/>
  <c r="BT245" i="16"/>
  <c r="CB245" i="16"/>
  <c r="CJ245" i="16"/>
  <c r="CR245" i="16"/>
  <c r="AY245" i="16"/>
  <c r="BO245" i="16"/>
  <c r="CE245" i="16"/>
  <c r="CU245" i="16"/>
  <c r="AZ245" i="16"/>
  <c r="BP245" i="16"/>
  <c r="CF245" i="16"/>
  <c r="CV245" i="16"/>
  <c r="AQ245" i="16"/>
  <c r="BW245" i="16"/>
  <c r="L245" i="16"/>
  <c r="O245" i="16"/>
  <c r="R245" i="16"/>
  <c r="AR245" i="16"/>
  <c r="BX245" i="16"/>
  <c r="BH245" i="16"/>
  <c r="AO241" i="16"/>
  <c r="AS241" i="16"/>
  <c r="AW241" i="16"/>
  <c r="BA241" i="16"/>
  <c r="BE241" i="16"/>
  <c r="BI241" i="16"/>
  <c r="BM241" i="16"/>
  <c r="BQ241" i="16"/>
  <c r="BU241" i="16"/>
  <c r="BY241" i="16"/>
  <c r="CC241" i="16"/>
  <c r="CG241" i="16"/>
  <c r="CK241" i="16"/>
  <c r="CO241" i="16"/>
  <c r="CS241" i="16"/>
  <c r="CW241" i="16"/>
  <c r="AP241" i="16"/>
  <c r="AT241" i="16"/>
  <c r="AX241" i="16"/>
  <c r="BB241" i="16"/>
  <c r="BF241" i="16"/>
  <c r="BJ241" i="16"/>
  <c r="BN241" i="16"/>
  <c r="BR241" i="16"/>
  <c r="BV241" i="16"/>
  <c r="BZ241" i="16"/>
  <c r="CD241" i="16"/>
  <c r="CH241" i="16"/>
  <c r="CL241" i="16"/>
  <c r="CP241" i="16"/>
  <c r="CT241" i="16"/>
  <c r="CX241" i="16"/>
  <c r="AQ241" i="16"/>
  <c r="AY241" i="16"/>
  <c r="BG241" i="16"/>
  <c r="BO241" i="16"/>
  <c r="BW241" i="16"/>
  <c r="CE241" i="16"/>
  <c r="CM241" i="16"/>
  <c r="CU241" i="16"/>
  <c r="AR241" i="16"/>
  <c r="AZ241" i="16"/>
  <c r="BH241" i="16"/>
  <c r="BP241" i="16"/>
  <c r="BX241" i="16"/>
  <c r="CF241" i="16"/>
  <c r="CN241" i="16"/>
  <c r="CV241" i="16"/>
  <c r="AU241" i="16"/>
  <c r="BK241" i="16"/>
  <c r="CA241" i="16"/>
  <c r="CQ241" i="16"/>
  <c r="AV241" i="16"/>
  <c r="BL241" i="16"/>
  <c r="CB241" i="16"/>
  <c r="CR241" i="16"/>
  <c r="BS241" i="16"/>
  <c r="L241" i="16"/>
  <c r="O241" i="16"/>
  <c r="R241" i="16"/>
  <c r="AN241" i="16"/>
  <c r="BT241" i="16"/>
  <c r="BD241" i="16"/>
  <c r="AO237" i="16"/>
  <c r="AS237" i="16"/>
  <c r="AW237" i="16"/>
  <c r="BA237" i="16"/>
  <c r="BE237" i="16"/>
  <c r="BI237" i="16"/>
  <c r="BM237" i="16"/>
  <c r="BQ237" i="16"/>
  <c r="BU237" i="16"/>
  <c r="BY237" i="16"/>
  <c r="CC237" i="16"/>
  <c r="CG237" i="16"/>
  <c r="CK237" i="16"/>
  <c r="CO237" i="16"/>
  <c r="CS237" i="16"/>
  <c r="CW237" i="16"/>
  <c r="AP237" i="16"/>
  <c r="AT237" i="16"/>
  <c r="AX237" i="16"/>
  <c r="BB237" i="16"/>
  <c r="BF237" i="16"/>
  <c r="BJ237" i="16"/>
  <c r="BN237" i="16"/>
  <c r="BR237" i="16"/>
  <c r="BV237" i="16"/>
  <c r="BZ237" i="16"/>
  <c r="CD237" i="16"/>
  <c r="CH237" i="16"/>
  <c r="CL237" i="16"/>
  <c r="CP237" i="16"/>
  <c r="CT237" i="16"/>
  <c r="CX237" i="16"/>
  <c r="AU237" i="16"/>
  <c r="BC237" i="16"/>
  <c r="BK237" i="16"/>
  <c r="BS237" i="16"/>
  <c r="CA237" i="16"/>
  <c r="CI237" i="16"/>
  <c r="CQ237" i="16"/>
  <c r="AN237" i="16"/>
  <c r="AV237" i="16"/>
  <c r="BD237" i="16"/>
  <c r="BL237" i="16"/>
  <c r="BT237" i="16"/>
  <c r="CB237" i="16"/>
  <c r="CJ237" i="16"/>
  <c r="CR237" i="16"/>
  <c r="AQ237" i="16"/>
  <c r="BG237" i="16"/>
  <c r="BW237" i="16"/>
  <c r="CM237" i="16"/>
  <c r="AR237" i="16"/>
  <c r="BH237" i="16"/>
  <c r="BX237" i="16"/>
  <c r="CN237" i="16"/>
  <c r="BO237" i="16"/>
  <c r="CU237" i="16"/>
  <c r="L237" i="16"/>
  <c r="O237" i="16"/>
  <c r="R237" i="16"/>
  <c r="BP237" i="16"/>
  <c r="CV237" i="16"/>
  <c r="CE237" i="16"/>
  <c r="AZ237" i="16"/>
  <c r="AO233" i="16"/>
  <c r="AS233" i="16"/>
  <c r="AW233" i="16"/>
  <c r="BA233" i="16"/>
  <c r="BE233" i="16"/>
  <c r="BI233" i="16"/>
  <c r="BM233" i="16"/>
  <c r="BQ233" i="16"/>
  <c r="BU233" i="16"/>
  <c r="BY233" i="16"/>
  <c r="CC233" i="16"/>
  <c r="CG233" i="16"/>
  <c r="CK233" i="16"/>
  <c r="CO233" i="16"/>
  <c r="CS233" i="16"/>
  <c r="CW233" i="16"/>
  <c r="AP233" i="16"/>
  <c r="AT233" i="16"/>
  <c r="AX233" i="16"/>
  <c r="BB233" i="16"/>
  <c r="BF233" i="16"/>
  <c r="BJ233" i="16"/>
  <c r="BN233" i="16"/>
  <c r="BR233" i="16"/>
  <c r="BV233" i="16"/>
  <c r="BZ233" i="16"/>
  <c r="CD233" i="16"/>
  <c r="CH233" i="16"/>
  <c r="CL233" i="16"/>
  <c r="CP233" i="16"/>
  <c r="CT233" i="16"/>
  <c r="CX233" i="16"/>
  <c r="AQ233" i="16"/>
  <c r="AY233" i="16"/>
  <c r="BG233" i="16"/>
  <c r="BO233" i="16"/>
  <c r="BW233" i="16"/>
  <c r="CE233" i="16"/>
  <c r="CM233" i="16"/>
  <c r="CU233" i="16"/>
  <c r="AR233" i="16"/>
  <c r="AZ233" i="16"/>
  <c r="BH233" i="16"/>
  <c r="BP233" i="16"/>
  <c r="BX233" i="16"/>
  <c r="CF233" i="16"/>
  <c r="CN233" i="16"/>
  <c r="CV233" i="16"/>
  <c r="BC233" i="16"/>
  <c r="BS233" i="16"/>
  <c r="CI233" i="16"/>
  <c r="AN233" i="16"/>
  <c r="BD233" i="16"/>
  <c r="BT233" i="16"/>
  <c r="CJ233" i="16"/>
  <c r="BK233" i="16"/>
  <c r="CQ233" i="16"/>
  <c r="L233" i="16"/>
  <c r="O233" i="16"/>
  <c r="R233" i="16"/>
  <c r="BL233" i="16"/>
  <c r="CR233" i="16"/>
  <c r="CA233" i="16"/>
  <c r="AV233" i="16"/>
  <c r="AO229" i="16"/>
  <c r="AS229" i="16"/>
  <c r="AW229" i="16"/>
  <c r="BA229" i="16"/>
  <c r="BE229" i="16"/>
  <c r="BI229" i="16"/>
  <c r="BM229" i="16"/>
  <c r="BQ229" i="16"/>
  <c r="BU229" i="16"/>
  <c r="BY229" i="16"/>
  <c r="CC229" i="16"/>
  <c r="CG229" i="16"/>
  <c r="CK229" i="16"/>
  <c r="CO229" i="16"/>
  <c r="CS229" i="16"/>
  <c r="CW229" i="16"/>
  <c r="AP229" i="16"/>
  <c r="AT229" i="16"/>
  <c r="AX229" i="16"/>
  <c r="BB229" i="16"/>
  <c r="BF229" i="16"/>
  <c r="BJ229" i="16"/>
  <c r="BN229" i="16"/>
  <c r="BR229" i="16"/>
  <c r="BV229" i="16"/>
  <c r="BZ229" i="16"/>
  <c r="CD229" i="16"/>
  <c r="CH229" i="16"/>
  <c r="CL229" i="16"/>
  <c r="CP229" i="16"/>
  <c r="CT229" i="16"/>
  <c r="CX229" i="16"/>
  <c r="AU229" i="16"/>
  <c r="BC229" i="16"/>
  <c r="BK229" i="16"/>
  <c r="BS229" i="16"/>
  <c r="CA229" i="16"/>
  <c r="CI229" i="16"/>
  <c r="CQ229" i="16"/>
  <c r="AN229" i="16"/>
  <c r="AV229" i="16"/>
  <c r="BD229" i="16"/>
  <c r="BL229" i="16"/>
  <c r="BT229" i="16"/>
  <c r="CB229" i="16"/>
  <c r="CJ229" i="16"/>
  <c r="CR229" i="16"/>
  <c r="AY229" i="16"/>
  <c r="BO229" i="16"/>
  <c r="CE229" i="16"/>
  <c r="CU229" i="16"/>
  <c r="AZ229" i="16"/>
  <c r="BP229" i="16"/>
  <c r="CF229" i="16"/>
  <c r="CV229" i="16"/>
  <c r="BG229" i="16"/>
  <c r="CM229" i="16"/>
  <c r="L229" i="16"/>
  <c r="O229" i="16"/>
  <c r="R229" i="16"/>
  <c r="BH229" i="16"/>
  <c r="CN229" i="16"/>
  <c r="BW229" i="16"/>
  <c r="AR229" i="16"/>
  <c r="AO225" i="16"/>
  <c r="AS225" i="16"/>
  <c r="AW225" i="16"/>
  <c r="BA225" i="16"/>
  <c r="BE225" i="16"/>
  <c r="BI225" i="16"/>
  <c r="BM225" i="16"/>
  <c r="BQ225" i="16"/>
  <c r="BU225" i="16"/>
  <c r="BY225" i="16"/>
  <c r="CC225" i="16"/>
  <c r="CG225" i="16"/>
  <c r="CK225" i="16"/>
  <c r="CO225" i="16"/>
  <c r="CS225" i="16"/>
  <c r="CW225" i="16"/>
  <c r="AP225" i="16"/>
  <c r="AT225" i="16"/>
  <c r="AX225" i="16"/>
  <c r="BB225" i="16"/>
  <c r="BF225" i="16"/>
  <c r="BJ225" i="16"/>
  <c r="BN225" i="16"/>
  <c r="BR225" i="16"/>
  <c r="BV225" i="16"/>
  <c r="BZ225" i="16"/>
  <c r="CD225" i="16"/>
  <c r="CH225" i="16"/>
  <c r="CL225" i="16"/>
  <c r="CP225" i="16"/>
  <c r="CT225" i="16"/>
  <c r="CX225" i="16"/>
  <c r="AQ225" i="16"/>
  <c r="AY225" i="16"/>
  <c r="BG225" i="16"/>
  <c r="BO225" i="16"/>
  <c r="BW225" i="16"/>
  <c r="CE225" i="16"/>
  <c r="CM225" i="16"/>
  <c r="CU225" i="16"/>
  <c r="AR225" i="16"/>
  <c r="AZ225" i="16"/>
  <c r="BH225" i="16"/>
  <c r="BP225" i="16"/>
  <c r="BX225" i="16"/>
  <c r="CF225" i="16"/>
  <c r="CN225" i="16"/>
  <c r="CV225" i="16"/>
  <c r="AU225" i="16"/>
  <c r="BK225" i="16"/>
  <c r="CA225" i="16"/>
  <c r="CQ225" i="16"/>
  <c r="AV225" i="16"/>
  <c r="BL225" i="16"/>
  <c r="CB225" i="16"/>
  <c r="CR225" i="16"/>
  <c r="BC225" i="16"/>
  <c r="CI225" i="16"/>
  <c r="L225" i="16"/>
  <c r="O225" i="16"/>
  <c r="R225" i="16"/>
  <c r="BD225" i="16"/>
  <c r="CJ225" i="16"/>
  <c r="BS225" i="16"/>
  <c r="AN225" i="16"/>
  <c r="AO221" i="16"/>
  <c r="AS221" i="16"/>
  <c r="AW221" i="16"/>
  <c r="BA221" i="16"/>
  <c r="BE221" i="16"/>
  <c r="BI221" i="16"/>
  <c r="BM221" i="16"/>
  <c r="BQ221" i="16"/>
  <c r="BU221" i="16"/>
  <c r="BY221" i="16"/>
  <c r="CC221" i="16"/>
  <c r="CG221" i="16"/>
  <c r="CK221" i="16"/>
  <c r="CO221" i="16"/>
  <c r="CS221" i="16"/>
  <c r="CW221" i="16"/>
  <c r="AP221" i="16"/>
  <c r="AT221" i="16"/>
  <c r="AX221" i="16"/>
  <c r="BB221" i="16"/>
  <c r="BF221" i="16"/>
  <c r="BJ221" i="16"/>
  <c r="BN221" i="16"/>
  <c r="BR221" i="16"/>
  <c r="BV221" i="16"/>
  <c r="BZ221" i="16"/>
  <c r="CD221" i="16"/>
  <c r="CH221" i="16"/>
  <c r="CL221" i="16"/>
  <c r="CP221" i="16"/>
  <c r="CT221" i="16"/>
  <c r="CX221" i="16"/>
  <c r="AU221" i="16"/>
  <c r="BC221" i="16"/>
  <c r="BK221" i="16"/>
  <c r="BS221" i="16"/>
  <c r="CA221" i="16"/>
  <c r="CI221" i="16"/>
  <c r="CQ221" i="16"/>
  <c r="AN221" i="16"/>
  <c r="AV221" i="16"/>
  <c r="BD221" i="16"/>
  <c r="BL221" i="16"/>
  <c r="BT221" i="16"/>
  <c r="CB221" i="16"/>
  <c r="CJ221" i="16"/>
  <c r="CR221" i="16"/>
  <c r="AQ221" i="16"/>
  <c r="BG221" i="16"/>
  <c r="BW221" i="16"/>
  <c r="CM221" i="16"/>
  <c r="AR221" i="16"/>
  <c r="BH221" i="16"/>
  <c r="BX221" i="16"/>
  <c r="CN221" i="16"/>
  <c r="AY221" i="16"/>
  <c r="CE221" i="16"/>
  <c r="L221" i="16"/>
  <c r="O221" i="16"/>
  <c r="R221" i="16"/>
  <c r="AZ221" i="16"/>
  <c r="CF221" i="16"/>
  <c r="BO221" i="16"/>
  <c r="CV221" i="16"/>
  <c r="AO217" i="16"/>
  <c r="AS217" i="16"/>
  <c r="AW217" i="16"/>
  <c r="BA217" i="16"/>
  <c r="BE217" i="16"/>
  <c r="BI217" i="16"/>
  <c r="BM217" i="16"/>
  <c r="BQ217" i="16"/>
  <c r="BU217" i="16"/>
  <c r="BY217" i="16"/>
  <c r="CC217" i="16"/>
  <c r="CG217" i="16"/>
  <c r="CK217" i="16"/>
  <c r="CO217" i="16"/>
  <c r="CS217" i="16"/>
  <c r="CW217" i="16"/>
  <c r="AP217" i="16"/>
  <c r="AT217" i="16"/>
  <c r="AX217" i="16"/>
  <c r="BB217" i="16"/>
  <c r="BF217" i="16"/>
  <c r="BJ217" i="16"/>
  <c r="BN217" i="16"/>
  <c r="BR217" i="16"/>
  <c r="BV217" i="16"/>
  <c r="BZ217" i="16"/>
  <c r="CD217" i="16"/>
  <c r="CH217" i="16"/>
  <c r="CL217" i="16"/>
  <c r="CP217" i="16"/>
  <c r="CT217" i="16"/>
  <c r="CX217" i="16"/>
  <c r="AQ217" i="16"/>
  <c r="AY217" i="16"/>
  <c r="BG217" i="16"/>
  <c r="BO217" i="16"/>
  <c r="BW217" i="16"/>
  <c r="CE217" i="16"/>
  <c r="CM217" i="16"/>
  <c r="CU217" i="16"/>
  <c r="AR217" i="16"/>
  <c r="AZ217" i="16"/>
  <c r="BH217" i="16"/>
  <c r="BP217" i="16"/>
  <c r="BX217" i="16"/>
  <c r="CF217" i="16"/>
  <c r="CN217" i="16"/>
  <c r="CV217" i="16"/>
  <c r="BC217" i="16"/>
  <c r="BS217" i="16"/>
  <c r="CI217" i="16"/>
  <c r="AN217" i="16"/>
  <c r="BD217" i="16"/>
  <c r="BT217" i="16"/>
  <c r="CJ217" i="16"/>
  <c r="AU217" i="16"/>
  <c r="CA217" i="16"/>
  <c r="L217" i="16"/>
  <c r="O217" i="16"/>
  <c r="R217" i="16"/>
  <c r="AV217" i="16"/>
  <c r="CB217" i="16"/>
  <c r="BK217" i="16"/>
  <c r="CR217" i="16"/>
  <c r="AO213" i="16"/>
  <c r="AS213" i="16"/>
  <c r="AW213" i="16"/>
  <c r="BA213" i="16"/>
  <c r="BE213" i="16"/>
  <c r="BI213" i="16"/>
  <c r="BM213" i="16"/>
  <c r="BQ213" i="16"/>
  <c r="BU213" i="16"/>
  <c r="BY213" i="16"/>
  <c r="CC213" i="16"/>
  <c r="CG213" i="16"/>
  <c r="CK213" i="16"/>
  <c r="CO213" i="16"/>
  <c r="CS213" i="16"/>
  <c r="CW213" i="16"/>
  <c r="AP213" i="16"/>
  <c r="AT213" i="16"/>
  <c r="AX213" i="16"/>
  <c r="BB213" i="16"/>
  <c r="BF213" i="16"/>
  <c r="BJ213" i="16"/>
  <c r="BN213" i="16"/>
  <c r="BR213" i="16"/>
  <c r="BV213" i="16"/>
  <c r="BZ213" i="16"/>
  <c r="CD213" i="16"/>
  <c r="CH213" i="16"/>
  <c r="CL213" i="16"/>
  <c r="CP213" i="16"/>
  <c r="CT213" i="16"/>
  <c r="CX213" i="16"/>
  <c r="AU213" i="16"/>
  <c r="BC213" i="16"/>
  <c r="BK213" i="16"/>
  <c r="BS213" i="16"/>
  <c r="CA213" i="16"/>
  <c r="CI213" i="16"/>
  <c r="CQ213" i="16"/>
  <c r="AN213" i="16"/>
  <c r="AV213" i="16"/>
  <c r="BD213" i="16"/>
  <c r="BL213" i="16"/>
  <c r="BT213" i="16"/>
  <c r="CB213" i="16"/>
  <c r="CJ213" i="16"/>
  <c r="CR213" i="16"/>
  <c r="AY213" i="16"/>
  <c r="BO213" i="16"/>
  <c r="CE213" i="16"/>
  <c r="CU213" i="16"/>
  <c r="AZ213" i="16"/>
  <c r="BP213" i="16"/>
  <c r="CF213" i="16"/>
  <c r="CV213" i="16"/>
  <c r="AQ213" i="16"/>
  <c r="BW213" i="16"/>
  <c r="L213" i="16"/>
  <c r="O213" i="16"/>
  <c r="R213" i="16"/>
  <c r="AR213" i="16"/>
  <c r="BX213" i="16"/>
  <c r="BG213" i="16"/>
  <c r="CN213" i="16"/>
  <c r="AO209" i="16"/>
  <c r="AS209" i="16"/>
  <c r="AW209" i="16"/>
  <c r="BA209" i="16"/>
  <c r="BE209" i="16"/>
  <c r="BI209" i="16"/>
  <c r="BM209" i="16"/>
  <c r="BQ209" i="16"/>
  <c r="BU209" i="16"/>
  <c r="BY209" i="16"/>
  <c r="CC209" i="16"/>
  <c r="CG209" i="16"/>
  <c r="CK209" i="16"/>
  <c r="CO209" i="16"/>
  <c r="CS209" i="16"/>
  <c r="CW209" i="16"/>
  <c r="AP209" i="16"/>
  <c r="AT209" i="16"/>
  <c r="AX209" i="16"/>
  <c r="BB209" i="16"/>
  <c r="BF209" i="16"/>
  <c r="BJ209" i="16"/>
  <c r="BN209" i="16"/>
  <c r="BR209" i="16"/>
  <c r="BV209" i="16"/>
  <c r="BZ209" i="16"/>
  <c r="CD209" i="16"/>
  <c r="CH209" i="16"/>
  <c r="CL209" i="16"/>
  <c r="CP209" i="16"/>
  <c r="CT209" i="16"/>
  <c r="CX209" i="16"/>
  <c r="AQ209" i="16"/>
  <c r="AY209" i="16"/>
  <c r="BG209" i="16"/>
  <c r="BO209" i="16"/>
  <c r="BW209" i="16"/>
  <c r="CE209" i="16"/>
  <c r="CM209" i="16"/>
  <c r="CU209" i="16"/>
  <c r="AR209" i="16"/>
  <c r="AZ209" i="16"/>
  <c r="BH209" i="16"/>
  <c r="BP209" i="16"/>
  <c r="BX209" i="16"/>
  <c r="CF209" i="16"/>
  <c r="CN209" i="16"/>
  <c r="CV209" i="16"/>
  <c r="AU209" i="16"/>
  <c r="BK209" i="16"/>
  <c r="CA209" i="16"/>
  <c r="CQ209" i="16"/>
  <c r="AV209" i="16"/>
  <c r="BL209" i="16"/>
  <c r="CB209" i="16"/>
  <c r="CR209" i="16"/>
  <c r="BS209" i="16"/>
  <c r="L209" i="16"/>
  <c r="O209" i="16"/>
  <c r="R209" i="16"/>
  <c r="AN209" i="16"/>
  <c r="BT209" i="16"/>
  <c r="BC209" i="16"/>
  <c r="CJ209" i="16"/>
  <c r="AP205" i="16"/>
  <c r="AT205" i="16"/>
  <c r="AR205" i="16"/>
  <c r="AW205" i="16"/>
  <c r="BA205" i="16"/>
  <c r="BE205" i="16"/>
  <c r="BI205" i="16"/>
  <c r="BM205" i="16"/>
  <c r="BQ205" i="16"/>
  <c r="BU205" i="16"/>
  <c r="BY205" i="16"/>
  <c r="CC205" i="16"/>
  <c r="CG205" i="16"/>
  <c r="CK205" i="16"/>
  <c r="CO205" i="16"/>
  <c r="CS205" i="16"/>
  <c r="CW205" i="16"/>
  <c r="AN205" i="16"/>
  <c r="AS205" i="16"/>
  <c r="AX205" i="16"/>
  <c r="BB205" i="16"/>
  <c r="BF205" i="16"/>
  <c r="BJ205" i="16"/>
  <c r="BN205" i="16"/>
  <c r="BR205" i="16"/>
  <c r="BV205" i="16"/>
  <c r="BZ205" i="16"/>
  <c r="CD205" i="16"/>
  <c r="CH205" i="16"/>
  <c r="CL205" i="16"/>
  <c r="CP205" i="16"/>
  <c r="CT205" i="16"/>
  <c r="CX205" i="16"/>
  <c r="AU205" i="16"/>
  <c r="BC205" i="16"/>
  <c r="BK205" i="16"/>
  <c r="BS205" i="16"/>
  <c r="CA205" i="16"/>
  <c r="CI205" i="16"/>
  <c r="CQ205" i="16"/>
  <c r="AV205" i="16"/>
  <c r="BD205" i="16"/>
  <c r="BL205" i="16"/>
  <c r="BT205" i="16"/>
  <c r="CB205" i="16"/>
  <c r="CJ205" i="16"/>
  <c r="CR205" i="16"/>
  <c r="AO205" i="16"/>
  <c r="BG205" i="16"/>
  <c r="BW205" i="16"/>
  <c r="CM205" i="16"/>
  <c r="AQ205" i="16"/>
  <c r="BH205" i="16"/>
  <c r="BX205" i="16"/>
  <c r="CN205" i="16"/>
  <c r="BO205" i="16"/>
  <c r="CU205" i="16"/>
  <c r="L205" i="16"/>
  <c r="O205" i="16"/>
  <c r="R205" i="16"/>
  <c r="BP205" i="16"/>
  <c r="CV205" i="16"/>
  <c r="AY205" i="16"/>
  <c r="CF205" i="16"/>
  <c r="AP201" i="16"/>
  <c r="AT201" i="16"/>
  <c r="AX201" i="16"/>
  <c r="BB201" i="16"/>
  <c r="BF201" i="16"/>
  <c r="BJ201" i="16"/>
  <c r="BN201" i="16"/>
  <c r="BR201" i="16"/>
  <c r="BV201" i="16"/>
  <c r="BZ201" i="16"/>
  <c r="CD201" i="16"/>
  <c r="CH201" i="16"/>
  <c r="CL201" i="16"/>
  <c r="CP201" i="16"/>
  <c r="CT201" i="16"/>
  <c r="CX201" i="16"/>
  <c r="AQ201" i="16"/>
  <c r="AU201" i="16"/>
  <c r="AY201" i="16"/>
  <c r="BC201" i="16"/>
  <c r="BG201" i="16"/>
  <c r="BK201" i="16"/>
  <c r="BO201" i="16"/>
  <c r="BS201" i="16"/>
  <c r="BW201" i="16"/>
  <c r="CA201" i="16"/>
  <c r="CE201" i="16"/>
  <c r="CI201" i="16"/>
  <c r="CM201" i="16"/>
  <c r="CQ201" i="16"/>
  <c r="CU201" i="16"/>
  <c r="AN201" i="16"/>
  <c r="AV201" i="16"/>
  <c r="BD201" i="16"/>
  <c r="BL201" i="16"/>
  <c r="BT201" i="16"/>
  <c r="CB201" i="16"/>
  <c r="CJ201" i="16"/>
  <c r="CR201" i="16"/>
  <c r="AO201" i="16"/>
  <c r="AW201" i="16"/>
  <c r="BE201" i="16"/>
  <c r="BM201" i="16"/>
  <c r="BU201" i="16"/>
  <c r="CC201" i="16"/>
  <c r="CK201" i="16"/>
  <c r="CS201" i="16"/>
  <c r="AR201" i="16"/>
  <c r="BH201" i="16"/>
  <c r="BX201" i="16"/>
  <c r="CN201" i="16"/>
  <c r="AS201" i="16"/>
  <c r="BI201" i="16"/>
  <c r="BY201" i="16"/>
  <c r="CO201" i="16"/>
  <c r="BP201" i="16"/>
  <c r="CV201" i="16"/>
  <c r="BQ201" i="16"/>
  <c r="CW201" i="16"/>
  <c r="AZ201" i="16"/>
  <c r="L201" i="16"/>
  <c r="O201" i="16"/>
  <c r="R201" i="16"/>
  <c r="BA201" i="16"/>
  <c r="CF201" i="16"/>
  <c r="AP197" i="16"/>
  <c r="AT197" i="16"/>
  <c r="AX197" i="16"/>
  <c r="BB197" i="16"/>
  <c r="BF197" i="16"/>
  <c r="BJ197" i="16"/>
  <c r="BN197" i="16"/>
  <c r="BR197" i="16"/>
  <c r="BV197" i="16"/>
  <c r="BZ197" i="16"/>
  <c r="CD197" i="16"/>
  <c r="CH197" i="16"/>
  <c r="CL197" i="16"/>
  <c r="CP197" i="16"/>
  <c r="CT197" i="16"/>
  <c r="CX197" i="16"/>
  <c r="AQ197" i="16"/>
  <c r="AU197" i="16"/>
  <c r="AY197" i="16"/>
  <c r="BC197" i="16"/>
  <c r="BG197" i="16"/>
  <c r="BK197" i="16"/>
  <c r="BO197" i="16"/>
  <c r="BS197" i="16"/>
  <c r="BW197" i="16"/>
  <c r="CA197" i="16"/>
  <c r="CE197" i="16"/>
  <c r="CI197" i="16"/>
  <c r="CM197" i="16"/>
  <c r="CQ197" i="16"/>
  <c r="CU197" i="16"/>
  <c r="AR197" i="16"/>
  <c r="AZ197" i="16"/>
  <c r="BH197" i="16"/>
  <c r="BP197" i="16"/>
  <c r="BX197" i="16"/>
  <c r="CF197" i="16"/>
  <c r="CN197" i="16"/>
  <c r="CV197" i="16"/>
  <c r="AS197" i="16"/>
  <c r="BA197" i="16"/>
  <c r="BI197" i="16"/>
  <c r="BQ197" i="16"/>
  <c r="BY197" i="16"/>
  <c r="CG197" i="16"/>
  <c r="CO197" i="16"/>
  <c r="CW197" i="16"/>
  <c r="AN197" i="16"/>
  <c r="BD197" i="16"/>
  <c r="BT197" i="16"/>
  <c r="CJ197" i="16"/>
  <c r="AO197" i="16"/>
  <c r="BE197" i="16"/>
  <c r="BU197" i="16"/>
  <c r="CK197" i="16"/>
  <c r="BL197" i="16"/>
  <c r="CR197" i="16"/>
  <c r="BM197" i="16"/>
  <c r="CS197" i="16"/>
  <c r="AV197" i="16"/>
  <c r="L197" i="16"/>
  <c r="O197" i="16"/>
  <c r="R197" i="16"/>
  <c r="AW197" i="16"/>
  <c r="CB197" i="16"/>
  <c r="AP193" i="16"/>
  <c r="AT193" i="16"/>
  <c r="AX193" i="16"/>
  <c r="BB193" i="16"/>
  <c r="BF193" i="16"/>
  <c r="BJ193" i="16"/>
  <c r="BN193" i="16"/>
  <c r="BR193" i="16"/>
  <c r="BV193" i="16"/>
  <c r="BZ193" i="16"/>
  <c r="CD193" i="16"/>
  <c r="CH193" i="16"/>
  <c r="CL193" i="16"/>
  <c r="CP193" i="16"/>
  <c r="CT193" i="16"/>
  <c r="CX193" i="16"/>
  <c r="AQ193" i="16"/>
  <c r="AU193" i="16"/>
  <c r="AY193" i="16"/>
  <c r="BC193" i="16"/>
  <c r="BG193" i="16"/>
  <c r="BK193" i="16"/>
  <c r="BO193" i="16"/>
  <c r="BS193" i="16"/>
  <c r="BW193" i="16"/>
  <c r="CA193" i="16"/>
  <c r="CE193" i="16"/>
  <c r="CI193" i="16"/>
  <c r="CM193" i="16"/>
  <c r="CQ193" i="16"/>
  <c r="CU193" i="16"/>
  <c r="AN193" i="16"/>
  <c r="AV193" i="16"/>
  <c r="BD193" i="16"/>
  <c r="BL193" i="16"/>
  <c r="BT193" i="16"/>
  <c r="CB193" i="16"/>
  <c r="CJ193" i="16"/>
  <c r="CR193" i="16"/>
  <c r="AO193" i="16"/>
  <c r="AW193" i="16"/>
  <c r="BE193" i="16"/>
  <c r="BM193" i="16"/>
  <c r="BU193" i="16"/>
  <c r="CC193" i="16"/>
  <c r="CK193" i="16"/>
  <c r="CS193" i="16"/>
  <c r="AZ193" i="16"/>
  <c r="BP193" i="16"/>
  <c r="CF193" i="16"/>
  <c r="CV193" i="16"/>
  <c r="BA193" i="16"/>
  <c r="BQ193" i="16"/>
  <c r="CG193" i="16"/>
  <c r="CW193" i="16"/>
  <c r="BH193" i="16"/>
  <c r="CN193" i="16"/>
  <c r="BI193" i="16"/>
  <c r="CO193" i="16"/>
  <c r="AR193" i="16"/>
  <c r="L193" i="16"/>
  <c r="O193" i="16"/>
  <c r="R193" i="16"/>
  <c r="AS193" i="16"/>
  <c r="BX193" i="16"/>
  <c r="AP189" i="16"/>
  <c r="AT189" i="16"/>
  <c r="AX189" i="16"/>
  <c r="BB189" i="16"/>
  <c r="BF189" i="16"/>
  <c r="BJ189" i="16"/>
  <c r="BN189" i="16"/>
  <c r="BR189" i="16"/>
  <c r="BV189" i="16"/>
  <c r="BZ189" i="16"/>
  <c r="CD189" i="16"/>
  <c r="CH189" i="16"/>
  <c r="CL189" i="16"/>
  <c r="CP189" i="16"/>
  <c r="CT189" i="16"/>
  <c r="CX189" i="16"/>
  <c r="AQ189" i="16"/>
  <c r="AU189" i="16"/>
  <c r="AY189" i="16"/>
  <c r="BC189" i="16"/>
  <c r="BG189" i="16"/>
  <c r="BK189" i="16"/>
  <c r="BO189" i="16"/>
  <c r="BS189" i="16"/>
  <c r="BW189" i="16"/>
  <c r="CA189" i="16"/>
  <c r="CE189" i="16"/>
  <c r="CI189" i="16"/>
  <c r="CM189" i="16"/>
  <c r="CQ189" i="16"/>
  <c r="CU189" i="16"/>
  <c r="AR189" i="16"/>
  <c r="AZ189" i="16"/>
  <c r="BH189" i="16"/>
  <c r="BP189" i="16"/>
  <c r="BX189" i="16"/>
  <c r="CF189" i="16"/>
  <c r="CN189" i="16"/>
  <c r="CV189" i="16"/>
  <c r="AS189" i="16"/>
  <c r="BA189" i="16"/>
  <c r="BI189" i="16"/>
  <c r="BQ189" i="16"/>
  <c r="BY189" i="16"/>
  <c r="CG189" i="16"/>
  <c r="CO189" i="16"/>
  <c r="CW189" i="16"/>
  <c r="AV189" i="16"/>
  <c r="BL189" i="16"/>
  <c r="CB189" i="16"/>
  <c r="CR189" i="16"/>
  <c r="AW189" i="16"/>
  <c r="BM189" i="16"/>
  <c r="CC189" i="16"/>
  <c r="CS189" i="16"/>
  <c r="BD189" i="16"/>
  <c r="CJ189" i="16"/>
  <c r="BE189" i="16"/>
  <c r="CK189" i="16"/>
  <c r="AN189" i="16"/>
  <c r="L189" i="16"/>
  <c r="O189" i="16"/>
  <c r="R189" i="16"/>
  <c r="AO189" i="16"/>
  <c r="BT189" i="16"/>
  <c r="AP185" i="16"/>
  <c r="AT185" i="16"/>
  <c r="AX185" i="16"/>
  <c r="BB185" i="16"/>
  <c r="BF185" i="16"/>
  <c r="BJ185" i="16"/>
  <c r="BN185" i="16"/>
  <c r="BR185" i="16"/>
  <c r="BV185" i="16"/>
  <c r="BZ185" i="16"/>
  <c r="CD185" i="16"/>
  <c r="CH185" i="16"/>
  <c r="CL185" i="16"/>
  <c r="CP185" i="16"/>
  <c r="CT185" i="16"/>
  <c r="CX185" i="16"/>
  <c r="AQ185" i="16"/>
  <c r="AU185" i="16"/>
  <c r="AY185" i="16"/>
  <c r="BC185" i="16"/>
  <c r="BG185" i="16"/>
  <c r="BK185" i="16"/>
  <c r="BO185" i="16"/>
  <c r="BS185" i="16"/>
  <c r="BW185" i="16"/>
  <c r="CA185" i="16"/>
  <c r="CE185" i="16"/>
  <c r="CI185" i="16"/>
  <c r="CM185" i="16"/>
  <c r="CQ185" i="16"/>
  <c r="CU185" i="16"/>
  <c r="AN185" i="16"/>
  <c r="AV185" i="16"/>
  <c r="BD185" i="16"/>
  <c r="BL185" i="16"/>
  <c r="BT185" i="16"/>
  <c r="CB185" i="16"/>
  <c r="CJ185" i="16"/>
  <c r="CR185" i="16"/>
  <c r="AO185" i="16"/>
  <c r="AW185" i="16"/>
  <c r="BE185" i="16"/>
  <c r="BM185" i="16"/>
  <c r="BU185" i="16"/>
  <c r="CC185" i="16"/>
  <c r="CK185" i="16"/>
  <c r="CS185" i="16"/>
  <c r="AR185" i="16"/>
  <c r="BH185" i="16"/>
  <c r="BX185" i="16"/>
  <c r="CN185" i="16"/>
  <c r="AS185" i="16"/>
  <c r="BI185" i="16"/>
  <c r="BY185" i="16"/>
  <c r="CO185" i="16"/>
  <c r="AZ185" i="16"/>
  <c r="CF185" i="16"/>
  <c r="BA185" i="16"/>
  <c r="CG185" i="16"/>
  <c r="CV185" i="16"/>
  <c r="L185" i="16"/>
  <c r="O185" i="16"/>
  <c r="R185" i="16"/>
  <c r="CW185" i="16"/>
  <c r="BP185" i="16"/>
  <c r="AP181" i="16"/>
  <c r="AT181" i="16"/>
  <c r="AX181" i="16"/>
  <c r="BB181" i="16"/>
  <c r="BF181" i="16"/>
  <c r="BJ181" i="16"/>
  <c r="BN181" i="16"/>
  <c r="BR181" i="16"/>
  <c r="BV181" i="16"/>
  <c r="BZ181" i="16"/>
  <c r="CD181" i="16"/>
  <c r="CH181" i="16"/>
  <c r="CL181" i="16"/>
  <c r="CP181" i="16"/>
  <c r="CT181" i="16"/>
  <c r="CX181" i="16"/>
  <c r="AQ181" i="16"/>
  <c r="AU181" i="16"/>
  <c r="AY181" i="16"/>
  <c r="BC181" i="16"/>
  <c r="BG181" i="16"/>
  <c r="BK181" i="16"/>
  <c r="BO181" i="16"/>
  <c r="BS181" i="16"/>
  <c r="BW181" i="16"/>
  <c r="CA181" i="16"/>
  <c r="CE181" i="16"/>
  <c r="CI181" i="16"/>
  <c r="CM181" i="16"/>
  <c r="CQ181" i="16"/>
  <c r="CU181" i="16"/>
  <c r="AR181" i="16"/>
  <c r="AZ181" i="16"/>
  <c r="BH181" i="16"/>
  <c r="BP181" i="16"/>
  <c r="BX181" i="16"/>
  <c r="CF181" i="16"/>
  <c r="CN181" i="16"/>
  <c r="CV181" i="16"/>
  <c r="AS181" i="16"/>
  <c r="BA181" i="16"/>
  <c r="BI181" i="16"/>
  <c r="BQ181" i="16"/>
  <c r="BY181" i="16"/>
  <c r="CG181" i="16"/>
  <c r="CO181" i="16"/>
  <c r="CW181" i="16"/>
  <c r="AN181" i="16"/>
  <c r="BD181" i="16"/>
  <c r="BT181" i="16"/>
  <c r="CJ181" i="16"/>
  <c r="AO181" i="16"/>
  <c r="BE181" i="16"/>
  <c r="BU181" i="16"/>
  <c r="CK181" i="16"/>
  <c r="AV181" i="16"/>
  <c r="CB181" i="16"/>
  <c r="AW181" i="16"/>
  <c r="CC181" i="16"/>
  <c r="CR181" i="16"/>
  <c r="L181" i="16"/>
  <c r="O181" i="16"/>
  <c r="R181" i="16"/>
  <c r="CS181" i="16"/>
  <c r="BL181" i="16"/>
  <c r="AP177" i="16"/>
  <c r="AT177" i="16"/>
  <c r="AX177" i="16"/>
  <c r="BB177" i="16"/>
  <c r="BF177" i="16"/>
  <c r="BJ177" i="16"/>
  <c r="BN177" i="16"/>
  <c r="BR177" i="16"/>
  <c r="BV177" i="16"/>
  <c r="BZ177" i="16"/>
  <c r="CD177" i="16"/>
  <c r="CH177" i="16"/>
  <c r="CL177" i="16"/>
  <c r="CP177" i="16"/>
  <c r="CT177" i="16"/>
  <c r="CX177" i="16"/>
  <c r="AQ177" i="16"/>
  <c r="AU177" i="16"/>
  <c r="AY177" i="16"/>
  <c r="BC177" i="16"/>
  <c r="BG177" i="16"/>
  <c r="BK177" i="16"/>
  <c r="BO177" i="16"/>
  <c r="BS177" i="16"/>
  <c r="BW177" i="16"/>
  <c r="CA177" i="16"/>
  <c r="CE177" i="16"/>
  <c r="CI177" i="16"/>
  <c r="CM177" i="16"/>
  <c r="CQ177" i="16"/>
  <c r="CU177" i="16"/>
  <c r="AN177" i="16"/>
  <c r="AV177" i="16"/>
  <c r="BD177" i="16"/>
  <c r="BL177" i="16"/>
  <c r="BT177" i="16"/>
  <c r="CB177" i="16"/>
  <c r="CJ177" i="16"/>
  <c r="CR177" i="16"/>
  <c r="AO177" i="16"/>
  <c r="AW177" i="16"/>
  <c r="BE177" i="16"/>
  <c r="BM177" i="16"/>
  <c r="BU177" i="16"/>
  <c r="CC177" i="16"/>
  <c r="CK177" i="16"/>
  <c r="CS177" i="16"/>
  <c r="AZ177" i="16"/>
  <c r="BP177" i="16"/>
  <c r="CF177" i="16"/>
  <c r="CV177" i="16"/>
  <c r="BA177" i="16"/>
  <c r="BQ177" i="16"/>
  <c r="CG177" i="16"/>
  <c r="CW177" i="16"/>
  <c r="AR177" i="16"/>
  <c r="BX177" i="16"/>
  <c r="AS177" i="16"/>
  <c r="BY177" i="16"/>
  <c r="CN177" i="16"/>
  <c r="L177" i="16"/>
  <c r="O177" i="16"/>
  <c r="R177" i="16"/>
  <c r="CO177" i="16"/>
  <c r="BH177" i="16"/>
  <c r="AP173" i="16"/>
  <c r="AT173" i="16"/>
  <c r="AX173" i="16"/>
  <c r="BB173" i="16"/>
  <c r="BF173" i="16"/>
  <c r="BJ173" i="16"/>
  <c r="BN173" i="16"/>
  <c r="BR173" i="16"/>
  <c r="BV173" i="16"/>
  <c r="BZ173" i="16"/>
  <c r="CD173" i="16"/>
  <c r="CH173" i="16"/>
  <c r="CL173" i="16"/>
  <c r="CP173" i="16"/>
  <c r="CT173" i="16"/>
  <c r="CX173" i="16"/>
  <c r="AQ173" i="16"/>
  <c r="AU173" i="16"/>
  <c r="AY173" i="16"/>
  <c r="BC173" i="16"/>
  <c r="BG173" i="16"/>
  <c r="BK173" i="16"/>
  <c r="BO173" i="16"/>
  <c r="BS173" i="16"/>
  <c r="BW173" i="16"/>
  <c r="CA173" i="16"/>
  <c r="CE173" i="16"/>
  <c r="CI173" i="16"/>
  <c r="CM173" i="16"/>
  <c r="CQ173" i="16"/>
  <c r="CU173" i="16"/>
  <c r="AR173" i="16"/>
  <c r="AZ173" i="16"/>
  <c r="BH173" i="16"/>
  <c r="BP173" i="16"/>
  <c r="BX173" i="16"/>
  <c r="CF173" i="16"/>
  <c r="CN173" i="16"/>
  <c r="CV173" i="16"/>
  <c r="AS173" i="16"/>
  <c r="BA173" i="16"/>
  <c r="BI173" i="16"/>
  <c r="BQ173" i="16"/>
  <c r="BY173" i="16"/>
  <c r="CG173" i="16"/>
  <c r="CO173" i="16"/>
  <c r="CW173" i="16"/>
  <c r="AV173" i="16"/>
  <c r="BL173" i="16"/>
  <c r="CB173" i="16"/>
  <c r="CR173" i="16"/>
  <c r="AW173" i="16"/>
  <c r="BM173" i="16"/>
  <c r="CC173" i="16"/>
  <c r="CS173" i="16"/>
  <c r="AN173" i="16"/>
  <c r="BT173" i="16"/>
  <c r="AO173" i="16"/>
  <c r="BU173" i="16"/>
  <c r="CJ173" i="16"/>
  <c r="L173" i="16"/>
  <c r="O173" i="16"/>
  <c r="R173" i="16"/>
  <c r="CK173" i="16"/>
  <c r="BD173" i="16"/>
  <c r="AP169" i="16"/>
  <c r="AT169" i="16"/>
  <c r="AX169" i="16"/>
  <c r="BB169" i="16"/>
  <c r="BF169" i="16"/>
  <c r="BJ169" i="16"/>
  <c r="BN169" i="16"/>
  <c r="BR169" i="16"/>
  <c r="BV169" i="16"/>
  <c r="BZ169" i="16"/>
  <c r="CD169" i="16"/>
  <c r="CH169" i="16"/>
  <c r="CL169" i="16"/>
  <c r="CP169" i="16"/>
  <c r="CT169" i="16"/>
  <c r="CX169" i="16"/>
  <c r="AQ169" i="16"/>
  <c r="AU169" i="16"/>
  <c r="AY169" i="16"/>
  <c r="BC169" i="16"/>
  <c r="BG169" i="16"/>
  <c r="BK169" i="16"/>
  <c r="BO169" i="16"/>
  <c r="BS169" i="16"/>
  <c r="BW169" i="16"/>
  <c r="CA169" i="16"/>
  <c r="CE169" i="16"/>
  <c r="CI169" i="16"/>
  <c r="CM169" i="16"/>
  <c r="CQ169" i="16"/>
  <c r="CU169" i="16"/>
  <c r="AN169" i="16"/>
  <c r="AV169" i="16"/>
  <c r="BD169" i="16"/>
  <c r="BL169" i="16"/>
  <c r="BT169" i="16"/>
  <c r="CB169" i="16"/>
  <c r="CJ169" i="16"/>
  <c r="CR169" i="16"/>
  <c r="AO169" i="16"/>
  <c r="AW169" i="16"/>
  <c r="BE169" i="16"/>
  <c r="BM169" i="16"/>
  <c r="BU169" i="16"/>
  <c r="CC169" i="16"/>
  <c r="CK169" i="16"/>
  <c r="CS169" i="16"/>
  <c r="AR169" i="16"/>
  <c r="BH169" i="16"/>
  <c r="BX169" i="16"/>
  <c r="CN169" i="16"/>
  <c r="AS169" i="16"/>
  <c r="BI169" i="16"/>
  <c r="BY169" i="16"/>
  <c r="CO169" i="16"/>
  <c r="BP169" i="16"/>
  <c r="CV169" i="16"/>
  <c r="BQ169" i="16"/>
  <c r="CW169" i="16"/>
  <c r="CF169" i="16"/>
  <c r="L169" i="16"/>
  <c r="O169" i="16"/>
  <c r="R169" i="16"/>
  <c r="CG169" i="16"/>
  <c r="AZ169" i="16"/>
  <c r="AP165" i="16"/>
  <c r="AT165" i="16"/>
  <c r="AX165" i="16"/>
  <c r="BB165" i="16"/>
  <c r="BF165" i="16"/>
  <c r="BJ165" i="16"/>
  <c r="BN165" i="16"/>
  <c r="BR165" i="16"/>
  <c r="BV165" i="16"/>
  <c r="BZ165" i="16"/>
  <c r="CD165" i="16"/>
  <c r="CH165" i="16"/>
  <c r="CL165" i="16"/>
  <c r="CP165" i="16"/>
  <c r="CT165" i="16"/>
  <c r="CX165" i="16"/>
  <c r="AQ165" i="16"/>
  <c r="AU165" i="16"/>
  <c r="AY165" i="16"/>
  <c r="BC165" i="16"/>
  <c r="BG165" i="16"/>
  <c r="BK165" i="16"/>
  <c r="BO165" i="16"/>
  <c r="BS165" i="16"/>
  <c r="BW165" i="16"/>
  <c r="CA165" i="16"/>
  <c r="CE165" i="16"/>
  <c r="CI165" i="16"/>
  <c r="CM165" i="16"/>
  <c r="CQ165" i="16"/>
  <c r="CU165" i="16"/>
  <c r="AR165" i="16"/>
  <c r="AZ165" i="16"/>
  <c r="BH165" i="16"/>
  <c r="BP165" i="16"/>
  <c r="BX165" i="16"/>
  <c r="CF165" i="16"/>
  <c r="CN165" i="16"/>
  <c r="CV165" i="16"/>
  <c r="AS165" i="16"/>
  <c r="BA165" i="16"/>
  <c r="BI165" i="16"/>
  <c r="BQ165" i="16"/>
  <c r="BY165" i="16"/>
  <c r="CG165" i="16"/>
  <c r="CO165" i="16"/>
  <c r="CW165" i="16"/>
  <c r="AN165" i="16"/>
  <c r="BD165" i="16"/>
  <c r="BT165" i="16"/>
  <c r="CJ165" i="16"/>
  <c r="AO165" i="16"/>
  <c r="BE165" i="16"/>
  <c r="BU165" i="16"/>
  <c r="CK165" i="16"/>
  <c r="BL165" i="16"/>
  <c r="CR165" i="16"/>
  <c r="BM165" i="16"/>
  <c r="CS165" i="16"/>
  <c r="CB165" i="16"/>
  <c r="L165" i="16"/>
  <c r="O165" i="16"/>
  <c r="R165" i="16"/>
  <c r="CC165" i="16"/>
  <c r="AV165" i="16"/>
  <c r="AP161" i="16"/>
  <c r="AT161" i="16"/>
  <c r="AX161" i="16"/>
  <c r="BB161" i="16"/>
  <c r="BF161" i="16"/>
  <c r="BJ161" i="16"/>
  <c r="BN161" i="16"/>
  <c r="BR161" i="16"/>
  <c r="BV161" i="16"/>
  <c r="BZ161" i="16"/>
  <c r="CD161" i="16"/>
  <c r="CH161" i="16"/>
  <c r="CL161" i="16"/>
  <c r="CP161" i="16"/>
  <c r="CT161" i="16"/>
  <c r="CX161" i="16"/>
  <c r="AQ161" i="16"/>
  <c r="AU161" i="16"/>
  <c r="AY161" i="16"/>
  <c r="BC161" i="16"/>
  <c r="BG161" i="16"/>
  <c r="BK161" i="16"/>
  <c r="BO161" i="16"/>
  <c r="BS161" i="16"/>
  <c r="BW161" i="16"/>
  <c r="CA161" i="16"/>
  <c r="CE161" i="16"/>
  <c r="CI161" i="16"/>
  <c r="CM161" i="16"/>
  <c r="CQ161" i="16"/>
  <c r="CU161" i="16"/>
  <c r="AN161" i="16"/>
  <c r="AV161" i="16"/>
  <c r="BD161" i="16"/>
  <c r="BL161" i="16"/>
  <c r="BT161" i="16"/>
  <c r="CB161" i="16"/>
  <c r="CJ161" i="16"/>
  <c r="CR161" i="16"/>
  <c r="AO161" i="16"/>
  <c r="AW161" i="16"/>
  <c r="BE161" i="16"/>
  <c r="BM161" i="16"/>
  <c r="BU161" i="16"/>
  <c r="CC161" i="16"/>
  <c r="CK161" i="16"/>
  <c r="CS161" i="16"/>
  <c r="AZ161" i="16"/>
  <c r="BP161" i="16"/>
  <c r="CF161" i="16"/>
  <c r="CV161" i="16"/>
  <c r="BA161" i="16"/>
  <c r="BQ161" i="16"/>
  <c r="CG161" i="16"/>
  <c r="CW161" i="16"/>
  <c r="BH161" i="16"/>
  <c r="CN161" i="16"/>
  <c r="BI161" i="16"/>
  <c r="CO161" i="16"/>
  <c r="BX161" i="16"/>
  <c r="L161" i="16"/>
  <c r="O161" i="16"/>
  <c r="R161" i="16"/>
  <c r="BY161" i="16"/>
  <c r="AR161" i="16"/>
  <c r="AN157" i="16"/>
  <c r="AR157" i="16"/>
  <c r="AV157" i="16"/>
  <c r="AZ157" i="16"/>
  <c r="BD157" i="16"/>
  <c r="BH157" i="16"/>
  <c r="BL157" i="16"/>
  <c r="BP157" i="16"/>
  <c r="BT157" i="16"/>
  <c r="BX157" i="16"/>
  <c r="CB157" i="16"/>
  <c r="CF157" i="16"/>
  <c r="CJ157" i="16"/>
  <c r="CN157" i="16"/>
  <c r="CR157" i="16"/>
  <c r="CV157" i="16"/>
  <c r="AO157" i="16"/>
  <c r="AS157" i="16"/>
  <c r="AW157" i="16"/>
  <c r="BA157" i="16"/>
  <c r="BE157" i="16"/>
  <c r="BI157" i="16"/>
  <c r="BM157" i="16"/>
  <c r="BQ157" i="16"/>
  <c r="BU157" i="16"/>
  <c r="BY157" i="16"/>
  <c r="CC157" i="16"/>
  <c r="CG157" i="16"/>
  <c r="CK157" i="16"/>
  <c r="CO157" i="16"/>
  <c r="CS157" i="16"/>
  <c r="CW157" i="16"/>
  <c r="AP157" i="16"/>
  <c r="AX157" i="16"/>
  <c r="BF157" i="16"/>
  <c r="BN157" i="16"/>
  <c r="BV157" i="16"/>
  <c r="CD157" i="16"/>
  <c r="CL157" i="16"/>
  <c r="CT157" i="16"/>
  <c r="AQ157" i="16"/>
  <c r="AY157" i="16"/>
  <c r="BG157" i="16"/>
  <c r="BO157" i="16"/>
  <c r="BW157" i="16"/>
  <c r="CE157" i="16"/>
  <c r="CM157" i="16"/>
  <c r="CU157" i="16"/>
  <c r="BB157" i="16"/>
  <c r="BR157" i="16"/>
  <c r="CH157" i="16"/>
  <c r="CX157" i="16"/>
  <c r="BC157" i="16"/>
  <c r="BS157" i="16"/>
  <c r="CI157" i="16"/>
  <c r="AT157" i="16"/>
  <c r="BZ157" i="16"/>
  <c r="AU157" i="16"/>
  <c r="CA157" i="16"/>
  <c r="CP157" i="16"/>
  <c r="CQ157" i="16"/>
  <c r="L157" i="16"/>
  <c r="O157" i="16"/>
  <c r="R157" i="16"/>
  <c r="BJ157" i="16"/>
  <c r="AN153" i="16"/>
  <c r="AR153" i="16"/>
  <c r="AV153" i="16"/>
  <c r="AZ153" i="16"/>
  <c r="BD153" i="16"/>
  <c r="BH153" i="16"/>
  <c r="BL153" i="16"/>
  <c r="BP153" i="16"/>
  <c r="BT153" i="16"/>
  <c r="BX153" i="16"/>
  <c r="CB153" i="16"/>
  <c r="CF153" i="16"/>
  <c r="CJ153" i="16"/>
  <c r="CN153" i="16"/>
  <c r="CR153" i="16"/>
  <c r="CV153" i="16"/>
  <c r="AO153" i="16"/>
  <c r="AS153" i="16"/>
  <c r="AW153" i="16"/>
  <c r="BA153" i="16"/>
  <c r="BE153" i="16"/>
  <c r="BI153" i="16"/>
  <c r="BM153" i="16"/>
  <c r="BQ153" i="16"/>
  <c r="BU153" i="16"/>
  <c r="BY153" i="16"/>
  <c r="CC153" i="16"/>
  <c r="CG153" i="16"/>
  <c r="CK153" i="16"/>
  <c r="CO153" i="16"/>
  <c r="CS153" i="16"/>
  <c r="CW153" i="16"/>
  <c r="AT153" i="16"/>
  <c r="BB153" i="16"/>
  <c r="BJ153" i="16"/>
  <c r="BR153" i="16"/>
  <c r="BZ153" i="16"/>
  <c r="CH153" i="16"/>
  <c r="CP153" i="16"/>
  <c r="CX153" i="16"/>
  <c r="AU153" i="16"/>
  <c r="BC153" i="16"/>
  <c r="BK153" i="16"/>
  <c r="BS153" i="16"/>
  <c r="CA153" i="16"/>
  <c r="CI153" i="16"/>
  <c r="CQ153" i="16"/>
  <c r="AX153" i="16"/>
  <c r="BN153" i="16"/>
  <c r="CD153" i="16"/>
  <c r="CT153" i="16"/>
  <c r="AY153" i="16"/>
  <c r="BO153" i="16"/>
  <c r="CE153" i="16"/>
  <c r="CU153" i="16"/>
  <c r="AP153" i="16"/>
  <c r="BV153" i="16"/>
  <c r="AQ153" i="16"/>
  <c r="BW153" i="16"/>
  <c r="CL153" i="16"/>
  <c r="CM153" i="16"/>
  <c r="L153" i="16"/>
  <c r="O153" i="16"/>
  <c r="R153" i="16"/>
  <c r="BF153" i="16"/>
  <c r="AN149" i="16"/>
  <c r="AR149" i="16"/>
  <c r="AV149" i="16"/>
  <c r="AZ149" i="16"/>
  <c r="BD149" i="16"/>
  <c r="BH149" i="16"/>
  <c r="BL149" i="16"/>
  <c r="BP149" i="16"/>
  <c r="BT149" i="16"/>
  <c r="BX149" i="16"/>
  <c r="CB149" i="16"/>
  <c r="CF149" i="16"/>
  <c r="CJ149" i="16"/>
  <c r="CN149" i="16"/>
  <c r="CR149" i="16"/>
  <c r="CV149" i="16"/>
  <c r="AO149" i="16"/>
  <c r="AS149" i="16"/>
  <c r="AW149" i="16"/>
  <c r="BA149" i="16"/>
  <c r="BE149" i="16"/>
  <c r="BI149" i="16"/>
  <c r="BM149" i="16"/>
  <c r="BQ149" i="16"/>
  <c r="BU149" i="16"/>
  <c r="BY149" i="16"/>
  <c r="CC149" i="16"/>
  <c r="CG149" i="16"/>
  <c r="CK149" i="16"/>
  <c r="CO149" i="16"/>
  <c r="CS149" i="16"/>
  <c r="CW149" i="16"/>
  <c r="AP149" i="16"/>
  <c r="AX149" i="16"/>
  <c r="BF149" i="16"/>
  <c r="BN149" i="16"/>
  <c r="BV149" i="16"/>
  <c r="CD149" i="16"/>
  <c r="CL149" i="16"/>
  <c r="CT149" i="16"/>
  <c r="AQ149" i="16"/>
  <c r="AY149" i="16"/>
  <c r="BG149" i="16"/>
  <c r="BO149" i="16"/>
  <c r="BW149" i="16"/>
  <c r="CE149" i="16"/>
  <c r="CM149" i="16"/>
  <c r="CU149" i="16"/>
  <c r="AT149" i="16"/>
  <c r="BJ149" i="16"/>
  <c r="BZ149" i="16"/>
  <c r="CP149" i="16"/>
  <c r="AU149" i="16"/>
  <c r="BK149" i="16"/>
  <c r="CA149" i="16"/>
  <c r="CQ149" i="16"/>
  <c r="BR149" i="16"/>
  <c r="CX149" i="16"/>
  <c r="BS149" i="16"/>
  <c r="CH149" i="16"/>
  <c r="CI149" i="16"/>
  <c r="L149" i="16"/>
  <c r="O149" i="16"/>
  <c r="R149" i="16"/>
  <c r="BB149" i="16"/>
  <c r="AN145" i="16"/>
  <c r="AR145" i="16"/>
  <c r="AV145" i="16"/>
  <c r="AZ145" i="16"/>
  <c r="BD145" i="16"/>
  <c r="BH145" i="16"/>
  <c r="BL145" i="16"/>
  <c r="BP145" i="16"/>
  <c r="BT145" i="16"/>
  <c r="BX145" i="16"/>
  <c r="CB145" i="16"/>
  <c r="CF145" i="16"/>
  <c r="CJ145" i="16"/>
  <c r="CN145" i="16"/>
  <c r="CR145" i="16"/>
  <c r="CV145" i="16"/>
  <c r="AO145" i="16"/>
  <c r="AS145" i="16"/>
  <c r="AW145" i="16"/>
  <c r="BA145" i="16"/>
  <c r="BE145" i="16"/>
  <c r="BI145" i="16"/>
  <c r="BM145" i="16"/>
  <c r="BQ145" i="16"/>
  <c r="BU145" i="16"/>
  <c r="BY145" i="16"/>
  <c r="CC145" i="16"/>
  <c r="CG145" i="16"/>
  <c r="CK145" i="16"/>
  <c r="CO145" i="16"/>
  <c r="CS145" i="16"/>
  <c r="CW145" i="16"/>
  <c r="AT145" i="16"/>
  <c r="BB145" i="16"/>
  <c r="BJ145" i="16"/>
  <c r="BR145" i="16"/>
  <c r="BZ145" i="16"/>
  <c r="CH145" i="16"/>
  <c r="CP145" i="16"/>
  <c r="CX145" i="16"/>
  <c r="AU145" i="16"/>
  <c r="BC145" i="16"/>
  <c r="BK145" i="16"/>
  <c r="BS145" i="16"/>
  <c r="CA145" i="16"/>
  <c r="CI145" i="16"/>
  <c r="CQ145" i="16"/>
  <c r="AP145" i="16"/>
  <c r="BF145" i="16"/>
  <c r="BV145" i="16"/>
  <c r="CL145" i="16"/>
  <c r="AQ145" i="16"/>
  <c r="BG145" i="16"/>
  <c r="BW145" i="16"/>
  <c r="CM145" i="16"/>
  <c r="BN145" i="16"/>
  <c r="CT145" i="16"/>
  <c r="BO145" i="16"/>
  <c r="CU145" i="16"/>
  <c r="CD145" i="16"/>
  <c r="CE145" i="16"/>
  <c r="L145" i="16"/>
  <c r="O145" i="16"/>
  <c r="R145" i="16"/>
  <c r="AX145" i="16"/>
  <c r="AN141" i="16"/>
  <c r="AR141" i="16"/>
  <c r="AV141" i="16"/>
  <c r="AZ141" i="16"/>
  <c r="BD141" i="16"/>
  <c r="BH141" i="16"/>
  <c r="BL141" i="16"/>
  <c r="BP141" i="16"/>
  <c r="BT141" i="16"/>
  <c r="BX141" i="16"/>
  <c r="CB141" i="16"/>
  <c r="CF141" i="16"/>
  <c r="CJ141" i="16"/>
  <c r="CN141" i="16"/>
  <c r="CR141" i="16"/>
  <c r="CV141" i="16"/>
  <c r="AO141" i="16"/>
  <c r="AS141" i="16"/>
  <c r="AW141" i="16"/>
  <c r="BA141" i="16"/>
  <c r="BE141" i="16"/>
  <c r="BI141" i="16"/>
  <c r="BM141" i="16"/>
  <c r="BQ141" i="16"/>
  <c r="BU141" i="16"/>
  <c r="BY141" i="16"/>
  <c r="CC141" i="16"/>
  <c r="CG141" i="16"/>
  <c r="CK141" i="16"/>
  <c r="CO141" i="16"/>
  <c r="CS141" i="16"/>
  <c r="CW141" i="16"/>
  <c r="AP141" i="16"/>
  <c r="AX141" i="16"/>
  <c r="BF141" i="16"/>
  <c r="BN141" i="16"/>
  <c r="BV141" i="16"/>
  <c r="CD141" i="16"/>
  <c r="CL141" i="16"/>
  <c r="CT141" i="16"/>
  <c r="AQ141" i="16"/>
  <c r="AY141" i="16"/>
  <c r="BG141" i="16"/>
  <c r="BO141" i="16"/>
  <c r="BW141" i="16"/>
  <c r="CE141" i="16"/>
  <c r="CM141" i="16"/>
  <c r="CU141" i="16"/>
  <c r="BB141" i="16"/>
  <c r="BR141" i="16"/>
  <c r="CH141" i="16"/>
  <c r="CX141" i="16"/>
  <c r="BC141" i="16"/>
  <c r="BS141" i="16"/>
  <c r="CI141" i="16"/>
  <c r="BJ141" i="16"/>
  <c r="CP141" i="16"/>
  <c r="BK141" i="16"/>
  <c r="CQ141" i="16"/>
  <c r="BZ141" i="16"/>
  <c r="CA141" i="16"/>
  <c r="L141" i="16"/>
  <c r="O141" i="16"/>
  <c r="R141" i="16"/>
  <c r="AT141" i="16"/>
  <c r="AN137" i="16"/>
  <c r="AR137" i="16"/>
  <c r="AV137" i="16"/>
  <c r="AZ137" i="16"/>
  <c r="BD137" i="16"/>
  <c r="BH137" i="16"/>
  <c r="BL137" i="16"/>
  <c r="BP137" i="16"/>
  <c r="BT137" i="16"/>
  <c r="BX137" i="16"/>
  <c r="CB137" i="16"/>
  <c r="CF137" i="16"/>
  <c r="CJ137" i="16"/>
  <c r="CN137" i="16"/>
  <c r="CR137" i="16"/>
  <c r="CV137" i="16"/>
  <c r="AO137" i="16"/>
  <c r="AS137" i="16"/>
  <c r="AW137" i="16"/>
  <c r="BA137" i="16"/>
  <c r="BE137" i="16"/>
  <c r="BI137" i="16"/>
  <c r="BM137" i="16"/>
  <c r="BQ137" i="16"/>
  <c r="BU137" i="16"/>
  <c r="BY137" i="16"/>
  <c r="CC137" i="16"/>
  <c r="CG137" i="16"/>
  <c r="CK137" i="16"/>
  <c r="CO137" i="16"/>
  <c r="CS137" i="16"/>
  <c r="CW137" i="16"/>
  <c r="AT137" i="16"/>
  <c r="BB137" i="16"/>
  <c r="BJ137" i="16"/>
  <c r="BR137" i="16"/>
  <c r="BZ137" i="16"/>
  <c r="CH137" i="16"/>
  <c r="CP137" i="16"/>
  <c r="CX137" i="16"/>
  <c r="AU137" i="16"/>
  <c r="BC137" i="16"/>
  <c r="BK137" i="16"/>
  <c r="BS137" i="16"/>
  <c r="CA137" i="16"/>
  <c r="CI137" i="16"/>
  <c r="CQ137" i="16"/>
  <c r="AX137" i="16"/>
  <c r="BN137" i="16"/>
  <c r="CD137" i="16"/>
  <c r="CT137" i="16"/>
  <c r="AY137" i="16"/>
  <c r="BO137" i="16"/>
  <c r="CE137" i="16"/>
  <c r="CU137" i="16"/>
  <c r="BF137" i="16"/>
  <c r="CL137" i="16"/>
  <c r="BG137" i="16"/>
  <c r="CM137" i="16"/>
  <c r="BV137" i="16"/>
  <c r="BW137" i="16"/>
  <c r="L137" i="16"/>
  <c r="O137" i="16"/>
  <c r="R137" i="16"/>
  <c r="AP137" i="16"/>
  <c r="AN133" i="16"/>
  <c r="AR133" i="16"/>
  <c r="AV133" i="16"/>
  <c r="AZ133" i="16"/>
  <c r="BD133" i="16"/>
  <c r="BH133" i="16"/>
  <c r="BL133" i="16"/>
  <c r="BP133" i="16"/>
  <c r="BT133" i="16"/>
  <c r="BX133" i="16"/>
  <c r="CB133" i="16"/>
  <c r="CF133" i="16"/>
  <c r="CJ133" i="16"/>
  <c r="CN133" i="16"/>
  <c r="CR133" i="16"/>
  <c r="CV133" i="16"/>
  <c r="AO133" i="16"/>
  <c r="AS133" i="16"/>
  <c r="AW133" i="16"/>
  <c r="BA133" i="16"/>
  <c r="BE133" i="16"/>
  <c r="BI133" i="16"/>
  <c r="BM133" i="16"/>
  <c r="BQ133" i="16"/>
  <c r="BU133" i="16"/>
  <c r="BY133" i="16"/>
  <c r="CC133" i="16"/>
  <c r="CG133" i="16"/>
  <c r="CK133" i="16"/>
  <c r="CO133" i="16"/>
  <c r="CS133" i="16"/>
  <c r="CW133" i="16"/>
  <c r="AP133" i="16"/>
  <c r="AX133" i="16"/>
  <c r="BF133" i="16"/>
  <c r="BN133" i="16"/>
  <c r="BV133" i="16"/>
  <c r="CD133" i="16"/>
  <c r="CL133" i="16"/>
  <c r="CT133" i="16"/>
  <c r="AQ133" i="16"/>
  <c r="AY133" i="16"/>
  <c r="BG133" i="16"/>
  <c r="BO133" i="16"/>
  <c r="BW133" i="16"/>
  <c r="CE133" i="16"/>
  <c r="CM133" i="16"/>
  <c r="CU133" i="16"/>
  <c r="AT133" i="16"/>
  <c r="BJ133" i="16"/>
  <c r="BZ133" i="16"/>
  <c r="CP133" i="16"/>
  <c r="AU133" i="16"/>
  <c r="BK133" i="16"/>
  <c r="CA133" i="16"/>
  <c r="CQ133" i="16"/>
  <c r="BB133" i="16"/>
  <c r="CH133" i="16"/>
  <c r="BC133" i="16"/>
  <c r="CI133" i="16"/>
  <c r="BR133" i="16"/>
  <c r="BS133" i="16"/>
  <c r="CX133" i="16"/>
  <c r="L133" i="16"/>
  <c r="O133" i="16"/>
  <c r="R133" i="16"/>
  <c r="AN129" i="16"/>
  <c r="AR129" i="16"/>
  <c r="AV129" i="16"/>
  <c r="AZ129" i="16"/>
  <c r="BD129" i="16"/>
  <c r="BH129" i="16"/>
  <c r="BL129" i="16"/>
  <c r="BP129" i="16"/>
  <c r="BT129" i="16"/>
  <c r="BX129" i="16"/>
  <c r="CB129" i="16"/>
  <c r="CF129" i="16"/>
  <c r="CJ129" i="16"/>
  <c r="CN129" i="16"/>
  <c r="CR129" i="16"/>
  <c r="CV129" i="16"/>
  <c r="AO129" i="16"/>
  <c r="AS129" i="16"/>
  <c r="AW129" i="16"/>
  <c r="BA129" i="16"/>
  <c r="BE129" i="16"/>
  <c r="BI129" i="16"/>
  <c r="BM129" i="16"/>
  <c r="BQ129" i="16"/>
  <c r="BU129" i="16"/>
  <c r="BY129" i="16"/>
  <c r="CC129" i="16"/>
  <c r="CG129" i="16"/>
  <c r="CK129" i="16"/>
  <c r="CO129" i="16"/>
  <c r="CS129" i="16"/>
  <c r="CW129" i="16"/>
  <c r="AT129" i="16"/>
  <c r="BB129" i="16"/>
  <c r="BJ129" i="16"/>
  <c r="BR129" i="16"/>
  <c r="BZ129" i="16"/>
  <c r="CH129" i="16"/>
  <c r="CP129" i="16"/>
  <c r="CX129" i="16"/>
  <c r="AU129" i="16"/>
  <c r="BC129" i="16"/>
  <c r="BK129" i="16"/>
  <c r="BS129" i="16"/>
  <c r="CA129" i="16"/>
  <c r="CI129" i="16"/>
  <c r="CQ129" i="16"/>
  <c r="AP129" i="16"/>
  <c r="BF129" i="16"/>
  <c r="BV129" i="16"/>
  <c r="CL129" i="16"/>
  <c r="AQ129" i="16"/>
  <c r="BG129" i="16"/>
  <c r="BW129" i="16"/>
  <c r="CM129" i="16"/>
  <c r="AX129" i="16"/>
  <c r="CD129" i="16"/>
  <c r="AY129" i="16"/>
  <c r="CE129" i="16"/>
  <c r="BN129" i="16"/>
  <c r="BO129" i="16"/>
  <c r="CT129" i="16"/>
  <c r="L129" i="16"/>
  <c r="O129" i="16"/>
  <c r="R129" i="16"/>
  <c r="CU129" i="16"/>
  <c r="AN125" i="16"/>
  <c r="AR125" i="16"/>
  <c r="AV125" i="16"/>
  <c r="AZ125" i="16"/>
  <c r="BD125" i="16"/>
  <c r="BH125" i="16"/>
  <c r="BL125" i="16"/>
  <c r="BP125" i="16"/>
  <c r="BT125" i="16"/>
  <c r="BX125" i="16"/>
  <c r="CB125" i="16"/>
  <c r="CF125" i="16"/>
  <c r="CJ125" i="16"/>
  <c r="CN125" i="16"/>
  <c r="CR125" i="16"/>
  <c r="CV125" i="16"/>
  <c r="AO125" i="16"/>
  <c r="AS125" i="16"/>
  <c r="AW125" i="16"/>
  <c r="BA125" i="16"/>
  <c r="BE125" i="16"/>
  <c r="BI125" i="16"/>
  <c r="BM125" i="16"/>
  <c r="BQ125" i="16"/>
  <c r="BU125" i="16"/>
  <c r="BY125" i="16"/>
  <c r="CC125" i="16"/>
  <c r="CG125" i="16"/>
  <c r="CK125" i="16"/>
  <c r="CO125" i="16"/>
  <c r="CS125" i="16"/>
  <c r="CW125" i="16"/>
  <c r="AP125" i="16"/>
  <c r="AX125" i="16"/>
  <c r="BF125" i="16"/>
  <c r="BN125" i="16"/>
  <c r="BV125" i="16"/>
  <c r="CD125" i="16"/>
  <c r="CL125" i="16"/>
  <c r="CT125" i="16"/>
  <c r="AQ125" i="16"/>
  <c r="AY125" i="16"/>
  <c r="BG125" i="16"/>
  <c r="BO125" i="16"/>
  <c r="BW125" i="16"/>
  <c r="CE125" i="16"/>
  <c r="CM125" i="16"/>
  <c r="CU125" i="16"/>
  <c r="BB125" i="16"/>
  <c r="BR125" i="16"/>
  <c r="CH125" i="16"/>
  <c r="CX125" i="16"/>
  <c r="BC125" i="16"/>
  <c r="BS125" i="16"/>
  <c r="CI125" i="16"/>
  <c r="AT125" i="16"/>
  <c r="BZ125" i="16"/>
  <c r="AU125" i="16"/>
  <c r="CA125" i="16"/>
  <c r="BJ125" i="16"/>
  <c r="BK125" i="16"/>
  <c r="CP125" i="16"/>
  <c r="L125" i="16"/>
  <c r="O125" i="16"/>
  <c r="R125" i="16"/>
  <c r="CQ125" i="16"/>
  <c r="AN121" i="16"/>
  <c r="AR121" i="16"/>
  <c r="AV121" i="16"/>
  <c r="AZ121" i="16"/>
  <c r="BD121" i="16"/>
  <c r="BH121" i="16"/>
  <c r="BL121" i="16"/>
  <c r="BP121" i="16"/>
  <c r="BT121" i="16"/>
  <c r="BX121" i="16"/>
  <c r="CB121" i="16"/>
  <c r="CF121" i="16"/>
  <c r="CJ121" i="16"/>
  <c r="CN121" i="16"/>
  <c r="CR121" i="16"/>
  <c r="CV121" i="16"/>
  <c r="AO121" i="16"/>
  <c r="AS121" i="16"/>
  <c r="AW121" i="16"/>
  <c r="BA121" i="16"/>
  <c r="BE121" i="16"/>
  <c r="BI121" i="16"/>
  <c r="BM121" i="16"/>
  <c r="BQ121" i="16"/>
  <c r="BU121" i="16"/>
  <c r="BY121" i="16"/>
  <c r="CC121" i="16"/>
  <c r="CG121" i="16"/>
  <c r="CK121" i="16"/>
  <c r="CO121" i="16"/>
  <c r="CS121" i="16"/>
  <c r="CW121" i="16"/>
  <c r="AT121" i="16"/>
  <c r="BB121" i="16"/>
  <c r="BJ121" i="16"/>
  <c r="BR121" i="16"/>
  <c r="BZ121" i="16"/>
  <c r="CH121" i="16"/>
  <c r="CP121" i="16"/>
  <c r="CX121" i="16"/>
  <c r="AU121" i="16"/>
  <c r="BC121" i="16"/>
  <c r="BK121" i="16"/>
  <c r="BS121" i="16"/>
  <c r="CA121" i="16"/>
  <c r="CI121" i="16"/>
  <c r="CQ121" i="16"/>
  <c r="AX121" i="16"/>
  <c r="BN121" i="16"/>
  <c r="CD121" i="16"/>
  <c r="CT121" i="16"/>
  <c r="AY121" i="16"/>
  <c r="BO121" i="16"/>
  <c r="CE121" i="16"/>
  <c r="CU121" i="16"/>
  <c r="AP121" i="16"/>
  <c r="BV121" i="16"/>
  <c r="AQ121" i="16"/>
  <c r="BW121" i="16"/>
  <c r="BF121" i="16"/>
  <c r="BG121" i="16"/>
  <c r="CL121" i="16"/>
  <c r="L121" i="16"/>
  <c r="O121" i="16"/>
  <c r="R121" i="16"/>
  <c r="CM121" i="16"/>
  <c r="AN117" i="16"/>
  <c r="AR117" i="16"/>
  <c r="AV117" i="16"/>
  <c r="AZ117" i="16"/>
  <c r="BD117" i="16"/>
  <c r="BH117" i="16"/>
  <c r="BL117" i="16"/>
  <c r="BP117" i="16"/>
  <c r="BT117" i="16"/>
  <c r="BX117" i="16"/>
  <c r="CB117" i="16"/>
  <c r="CF117" i="16"/>
  <c r="CJ117" i="16"/>
  <c r="CN117" i="16"/>
  <c r="CR117" i="16"/>
  <c r="CV117" i="16"/>
  <c r="AO117" i="16"/>
  <c r="AS117" i="16"/>
  <c r="AW117" i="16"/>
  <c r="BA117" i="16"/>
  <c r="BE117" i="16"/>
  <c r="BI117" i="16"/>
  <c r="BM117" i="16"/>
  <c r="BQ117" i="16"/>
  <c r="BU117" i="16"/>
  <c r="BY117" i="16"/>
  <c r="CC117" i="16"/>
  <c r="CG117" i="16"/>
  <c r="CK117" i="16"/>
  <c r="CO117" i="16"/>
  <c r="CS117" i="16"/>
  <c r="CW117" i="16"/>
  <c r="AP117" i="16"/>
  <c r="AX117" i="16"/>
  <c r="BF117" i="16"/>
  <c r="BN117" i="16"/>
  <c r="BV117" i="16"/>
  <c r="CD117" i="16"/>
  <c r="CL117" i="16"/>
  <c r="CT117" i="16"/>
  <c r="AQ117" i="16"/>
  <c r="AY117" i="16"/>
  <c r="BG117" i="16"/>
  <c r="BO117" i="16"/>
  <c r="BW117" i="16"/>
  <c r="CE117" i="16"/>
  <c r="CM117" i="16"/>
  <c r="CU117" i="16"/>
  <c r="AT117" i="16"/>
  <c r="BJ117" i="16"/>
  <c r="BZ117" i="16"/>
  <c r="CP117" i="16"/>
  <c r="AU117" i="16"/>
  <c r="BK117" i="16"/>
  <c r="CA117" i="16"/>
  <c r="CQ117" i="16"/>
  <c r="BR117" i="16"/>
  <c r="CX117" i="16"/>
  <c r="BS117" i="16"/>
  <c r="BB117" i="16"/>
  <c r="BC117" i="16"/>
  <c r="CH117" i="16"/>
  <c r="L117" i="16"/>
  <c r="O117" i="16"/>
  <c r="R117" i="16"/>
  <c r="CI117" i="16"/>
  <c r="AN113" i="16"/>
  <c r="AR113" i="16"/>
  <c r="AV113" i="16"/>
  <c r="AZ113" i="16"/>
  <c r="BD113" i="16"/>
  <c r="BH113" i="16"/>
  <c r="BL113" i="16"/>
  <c r="BP113" i="16"/>
  <c r="BT113" i="16"/>
  <c r="BX113" i="16"/>
  <c r="CB113" i="16"/>
  <c r="CF113" i="16"/>
  <c r="CJ113" i="16"/>
  <c r="CN113" i="16"/>
  <c r="CR113" i="16"/>
  <c r="CV113" i="16"/>
  <c r="AO113" i="16"/>
  <c r="AS113" i="16"/>
  <c r="AW113" i="16"/>
  <c r="BA113" i="16"/>
  <c r="BE113" i="16"/>
  <c r="BI113" i="16"/>
  <c r="BM113" i="16"/>
  <c r="BQ113" i="16"/>
  <c r="BU113" i="16"/>
  <c r="BY113" i="16"/>
  <c r="CC113" i="16"/>
  <c r="CG113" i="16"/>
  <c r="CK113" i="16"/>
  <c r="CO113" i="16"/>
  <c r="CS113" i="16"/>
  <c r="CW113" i="16"/>
  <c r="AT113" i="16"/>
  <c r="BB113" i="16"/>
  <c r="BJ113" i="16"/>
  <c r="BR113" i="16"/>
  <c r="BZ113" i="16"/>
  <c r="CH113" i="16"/>
  <c r="CP113" i="16"/>
  <c r="CX113" i="16"/>
  <c r="AU113" i="16"/>
  <c r="BC113" i="16"/>
  <c r="BK113" i="16"/>
  <c r="BS113" i="16"/>
  <c r="CA113" i="16"/>
  <c r="CI113" i="16"/>
  <c r="CQ113" i="16"/>
  <c r="AP113" i="16"/>
  <c r="BF113" i="16"/>
  <c r="BV113" i="16"/>
  <c r="CL113" i="16"/>
  <c r="AQ113" i="16"/>
  <c r="BG113" i="16"/>
  <c r="BW113" i="16"/>
  <c r="CM113" i="16"/>
  <c r="BN113" i="16"/>
  <c r="CT113" i="16"/>
  <c r="BO113" i="16"/>
  <c r="CU113" i="16"/>
  <c r="AX113" i="16"/>
  <c r="AY113" i="16"/>
  <c r="CD113" i="16"/>
  <c r="L113" i="16"/>
  <c r="O113" i="16"/>
  <c r="R113" i="16"/>
  <c r="CE113" i="16"/>
  <c r="AN109" i="16"/>
  <c r="AR109" i="16"/>
  <c r="AV109" i="16"/>
  <c r="AZ109" i="16"/>
  <c r="BD109" i="16"/>
  <c r="BH109" i="16"/>
  <c r="BL109" i="16"/>
  <c r="BP109" i="16"/>
  <c r="BT109" i="16"/>
  <c r="BX109" i="16"/>
  <c r="CB109" i="16"/>
  <c r="CF109" i="16"/>
  <c r="CJ109" i="16"/>
  <c r="CN109" i="16"/>
  <c r="CR109" i="16"/>
  <c r="CV109" i="16"/>
  <c r="AO109" i="16"/>
  <c r="AS109" i="16"/>
  <c r="AW109" i="16"/>
  <c r="BA109" i="16"/>
  <c r="BE109" i="16"/>
  <c r="BI109" i="16"/>
  <c r="BM109" i="16"/>
  <c r="BQ109" i="16"/>
  <c r="BU109" i="16"/>
  <c r="BY109" i="16"/>
  <c r="CC109" i="16"/>
  <c r="CG109" i="16"/>
  <c r="CK109" i="16"/>
  <c r="CO109" i="16"/>
  <c r="CS109" i="16"/>
  <c r="CW109" i="16"/>
  <c r="AP109" i="16"/>
  <c r="AX109" i="16"/>
  <c r="BF109" i="16"/>
  <c r="BN109" i="16"/>
  <c r="BV109" i="16"/>
  <c r="CD109" i="16"/>
  <c r="CL109" i="16"/>
  <c r="CT109" i="16"/>
  <c r="AQ109" i="16"/>
  <c r="AY109" i="16"/>
  <c r="BG109" i="16"/>
  <c r="BO109" i="16"/>
  <c r="BW109" i="16"/>
  <c r="CE109" i="16"/>
  <c r="CM109" i="16"/>
  <c r="CU109" i="16"/>
  <c r="BB109" i="16"/>
  <c r="BR109" i="16"/>
  <c r="CH109" i="16"/>
  <c r="CX109" i="16"/>
  <c r="BC109" i="16"/>
  <c r="BS109" i="16"/>
  <c r="CI109" i="16"/>
  <c r="BJ109" i="16"/>
  <c r="CP109" i="16"/>
  <c r="BK109" i="16"/>
  <c r="CQ109" i="16"/>
  <c r="AT109" i="16"/>
  <c r="AU109" i="16"/>
  <c r="BZ109" i="16"/>
  <c r="L109" i="16"/>
  <c r="O109" i="16"/>
  <c r="R109" i="16"/>
  <c r="CA109" i="16"/>
  <c r="AN105" i="16"/>
  <c r="AR105" i="16"/>
  <c r="AV105" i="16"/>
  <c r="AZ105" i="16"/>
  <c r="BD105" i="16"/>
  <c r="BH105" i="16"/>
  <c r="BL105" i="16"/>
  <c r="BP105" i="16"/>
  <c r="BT105" i="16"/>
  <c r="BX105" i="16"/>
  <c r="CB105" i="16"/>
  <c r="CF105" i="16"/>
  <c r="CJ105" i="16"/>
  <c r="CN105" i="16"/>
  <c r="CR105" i="16"/>
  <c r="CV105" i="16"/>
  <c r="AO105" i="16"/>
  <c r="AS105" i="16"/>
  <c r="AW105" i="16"/>
  <c r="BA105" i="16"/>
  <c r="BE105" i="16"/>
  <c r="BI105" i="16"/>
  <c r="BM105" i="16"/>
  <c r="BQ105" i="16"/>
  <c r="BU105" i="16"/>
  <c r="BY105" i="16"/>
  <c r="CC105" i="16"/>
  <c r="CG105" i="16"/>
  <c r="CK105" i="16"/>
  <c r="CO105" i="16"/>
  <c r="CS105" i="16"/>
  <c r="CW105" i="16"/>
  <c r="AT105" i="16"/>
  <c r="BB105" i="16"/>
  <c r="BJ105" i="16"/>
  <c r="BR105" i="16"/>
  <c r="BZ105" i="16"/>
  <c r="CH105" i="16"/>
  <c r="CP105" i="16"/>
  <c r="CX105" i="16"/>
  <c r="AU105" i="16"/>
  <c r="BC105" i="16"/>
  <c r="BK105" i="16"/>
  <c r="BS105" i="16"/>
  <c r="CA105" i="16"/>
  <c r="CI105" i="16"/>
  <c r="CQ105" i="16"/>
  <c r="AX105" i="16"/>
  <c r="BN105" i="16"/>
  <c r="CD105" i="16"/>
  <c r="CT105" i="16"/>
  <c r="AY105" i="16"/>
  <c r="BO105" i="16"/>
  <c r="CE105" i="16"/>
  <c r="CU105" i="16"/>
  <c r="BF105" i="16"/>
  <c r="CL105" i="16"/>
  <c r="BG105" i="16"/>
  <c r="CM105" i="16"/>
  <c r="AP105" i="16"/>
  <c r="AQ105" i="16"/>
  <c r="BV105" i="16"/>
  <c r="L105" i="16"/>
  <c r="O105" i="16"/>
  <c r="R105" i="16"/>
  <c r="BW105" i="16"/>
  <c r="AN101" i="16"/>
  <c r="AR101" i="16"/>
  <c r="AV101" i="16"/>
  <c r="AZ101" i="16"/>
  <c r="BD101" i="16"/>
  <c r="BH101" i="16"/>
  <c r="BL101" i="16"/>
  <c r="BP101" i="16"/>
  <c r="BT101" i="16"/>
  <c r="BX101" i="16"/>
  <c r="CB101" i="16"/>
  <c r="CF101" i="16"/>
  <c r="CJ101" i="16"/>
  <c r="CN101" i="16"/>
  <c r="CR101" i="16"/>
  <c r="CV101" i="16"/>
  <c r="AO101" i="16"/>
  <c r="AS101" i="16"/>
  <c r="AW101" i="16"/>
  <c r="BA101" i="16"/>
  <c r="BE101" i="16"/>
  <c r="BI101" i="16"/>
  <c r="BM101" i="16"/>
  <c r="BQ101" i="16"/>
  <c r="BU101" i="16"/>
  <c r="BY101" i="16"/>
  <c r="CC101" i="16"/>
  <c r="CG101" i="16"/>
  <c r="CK101" i="16"/>
  <c r="CO101" i="16"/>
  <c r="CS101" i="16"/>
  <c r="CW101" i="16"/>
  <c r="AP101" i="16"/>
  <c r="AX101" i="16"/>
  <c r="BF101" i="16"/>
  <c r="BN101" i="16"/>
  <c r="BV101" i="16"/>
  <c r="CD101" i="16"/>
  <c r="CL101" i="16"/>
  <c r="CT101" i="16"/>
  <c r="AQ101" i="16"/>
  <c r="AY101" i="16"/>
  <c r="BG101" i="16"/>
  <c r="BO101" i="16"/>
  <c r="BW101" i="16"/>
  <c r="CE101" i="16"/>
  <c r="CM101" i="16"/>
  <c r="CU101" i="16"/>
  <c r="AT101" i="16"/>
  <c r="BJ101" i="16"/>
  <c r="BZ101" i="16"/>
  <c r="CP101" i="16"/>
  <c r="AU101" i="16"/>
  <c r="BK101" i="16"/>
  <c r="CA101" i="16"/>
  <c r="CQ101" i="16"/>
  <c r="BB101" i="16"/>
  <c r="CH101" i="16"/>
  <c r="BC101" i="16"/>
  <c r="CI101" i="16"/>
  <c r="CX101" i="16"/>
  <c r="BR101" i="16"/>
  <c r="L101" i="16"/>
  <c r="O101" i="16"/>
  <c r="R101" i="16"/>
  <c r="BS101" i="16"/>
  <c r="AN97" i="16"/>
  <c r="AR97" i="16"/>
  <c r="AV97" i="16"/>
  <c r="AZ97" i="16"/>
  <c r="BD97" i="16"/>
  <c r="BH97" i="16"/>
  <c r="BL97" i="16"/>
  <c r="BP97" i="16"/>
  <c r="BT97" i="16"/>
  <c r="BX97" i="16"/>
  <c r="CB97" i="16"/>
  <c r="CF97" i="16"/>
  <c r="CJ97" i="16"/>
  <c r="CN97" i="16"/>
  <c r="CR97" i="16"/>
  <c r="CV97" i="16"/>
  <c r="AO97" i="16"/>
  <c r="AS97" i="16"/>
  <c r="AW97" i="16"/>
  <c r="BA97" i="16"/>
  <c r="BE97" i="16"/>
  <c r="BI97" i="16"/>
  <c r="BM97" i="16"/>
  <c r="BQ97" i="16"/>
  <c r="BU97" i="16"/>
  <c r="BY97" i="16"/>
  <c r="CC97" i="16"/>
  <c r="CG97" i="16"/>
  <c r="CK97" i="16"/>
  <c r="CO97" i="16"/>
  <c r="CS97" i="16"/>
  <c r="CW97" i="16"/>
  <c r="AT97" i="16"/>
  <c r="BB97" i="16"/>
  <c r="BJ97" i="16"/>
  <c r="BR97" i="16"/>
  <c r="BZ97" i="16"/>
  <c r="CH97" i="16"/>
  <c r="CP97" i="16"/>
  <c r="CX97" i="16"/>
  <c r="AU97" i="16"/>
  <c r="BC97" i="16"/>
  <c r="BK97" i="16"/>
  <c r="BS97" i="16"/>
  <c r="CA97" i="16"/>
  <c r="CI97" i="16"/>
  <c r="CQ97" i="16"/>
  <c r="AP97" i="16"/>
  <c r="BF97" i="16"/>
  <c r="BV97" i="16"/>
  <c r="CL97" i="16"/>
  <c r="AQ97" i="16"/>
  <c r="BG97" i="16"/>
  <c r="BW97" i="16"/>
  <c r="CM97" i="16"/>
  <c r="AX97" i="16"/>
  <c r="CD97" i="16"/>
  <c r="AY97" i="16"/>
  <c r="CE97" i="16"/>
  <c r="CT97" i="16"/>
  <c r="CU97" i="16"/>
  <c r="BN97" i="16"/>
  <c r="L97" i="16"/>
  <c r="O97" i="16"/>
  <c r="R97" i="16"/>
  <c r="BO97" i="16"/>
  <c r="AQ93" i="16"/>
  <c r="AU93" i="16"/>
  <c r="AY93" i="16"/>
  <c r="BC93" i="16"/>
  <c r="BG93" i="16"/>
  <c r="BK93" i="16"/>
  <c r="BO93" i="16"/>
  <c r="BS93" i="16"/>
  <c r="BW93" i="16"/>
  <c r="CA93" i="16"/>
  <c r="CE93" i="16"/>
  <c r="CI93" i="16"/>
  <c r="CM93" i="16"/>
  <c r="CQ93" i="16"/>
  <c r="CU93" i="16"/>
  <c r="AN93" i="16"/>
  <c r="AR93" i="16"/>
  <c r="AV93" i="16"/>
  <c r="AZ93" i="16"/>
  <c r="BD93" i="16"/>
  <c r="BH93" i="16"/>
  <c r="BL93" i="16"/>
  <c r="BP93" i="16"/>
  <c r="BT93" i="16"/>
  <c r="BX93" i="16"/>
  <c r="CB93" i="16"/>
  <c r="CF93" i="16"/>
  <c r="CJ93" i="16"/>
  <c r="CN93" i="16"/>
  <c r="CR93" i="16"/>
  <c r="CV93" i="16"/>
  <c r="AS93" i="16"/>
  <c r="BA93" i="16"/>
  <c r="BI93" i="16"/>
  <c r="BQ93" i="16"/>
  <c r="BY93" i="16"/>
  <c r="CG93" i="16"/>
  <c r="CO93" i="16"/>
  <c r="CW93" i="16"/>
  <c r="AT93" i="16"/>
  <c r="BB93" i="16"/>
  <c r="BJ93" i="16"/>
  <c r="BR93" i="16"/>
  <c r="BZ93" i="16"/>
  <c r="CH93" i="16"/>
  <c r="CP93" i="16"/>
  <c r="CX93" i="16"/>
  <c r="AW93" i="16"/>
  <c r="BM93" i="16"/>
  <c r="CC93" i="16"/>
  <c r="CS93" i="16"/>
  <c r="AX93" i="16"/>
  <c r="BN93" i="16"/>
  <c r="CD93" i="16"/>
  <c r="CT93" i="16"/>
  <c r="BE93" i="16"/>
  <c r="CK93" i="16"/>
  <c r="BF93" i="16"/>
  <c r="CL93" i="16"/>
  <c r="BU93" i="16"/>
  <c r="BV93" i="16"/>
  <c r="L93" i="16"/>
  <c r="O93" i="16"/>
  <c r="R93" i="16"/>
  <c r="AP93" i="16"/>
  <c r="AQ89" i="16"/>
  <c r="AU89" i="16"/>
  <c r="AY89" i="16"/>
  <c r="BC89" i="16"/>
  <c r="BG89" i="16"/>
  <c r="BK89" i="16"/>
  <c r="BO89" i="16"/>
  <c r="BS89" i="16"/>
  <c r="BW89" i="16"/>
  <c r="CA89" i="16"/>
  <c r="CE89" i="16"/>
  <c r="CI89" i="16"/>
  <c r="CM89" i="16"/>
  <c r="CQ89" i="16"/>
  <c r="CU89" i="16"/>
  <c r="AN89" i="16"/>
  <c r="AR89" i="16"/>
  <c r="AV89" i="16"/>
  <c r="AZ89" i="16"/>
  <c r="BD89" i="16"/>
  <c r="BH89" i="16"/>
  <c r="BL89" i="16"/>
  <c r="BP89" i="16"/>
  <c r="BT89" i="16"/>
  <c r="BX89" i="16"/>
  <c r="CB89" i="16"/>
  <c r="CF89" i="16"/>
  <c r="CJ89" i="16"/>
  <c r="CN89" i="16"/>
  <c r="CR89" i="16"/>
  <c r="CV89" i="16"/>
  <c r="AO89" i="16"/>
  <c r="AW89" i="16"/>
  <c r="BE89" i="16"/>
  <c r="BM89" i="16"/>
  <c r="BU89" i="16"/>
  <c r="CC89" i="16"/>
  <c r="CK89" i="16"/>
  <c r="CS89" i="16"/>
  <c r="AP89" i="16"/>
  <c r="AX89" i="16"/>
  <c r="BF89" i="16"/>
  <c r="BN89" i="16"/>
  <c r="BV89" i="16"/>
  <c r="CD89" i="16"/>
  <c r="CL89" i="16"/>
  <c r="CT89" i="16"/>
  <c r="AS89" i="16"/>
  <c r="BI89" i="16"/>
  <c r="BY89" i="16"/>
  <c r="CO89" i="16"/>
  <c r="AT89" i="16"/>
  <c r="BJ89" i="16"/>
  <c r="BZ89" i="16"/>
  <c r="CP89" i="16"/>
  <c r="BA89" i="16"/>
  <c r="CG89" i="16"/>
  <c r="BB89" i="16"/>
  <c r="CH89" i="16"/>
  <c r="BQ89" i="16"/>
  <c r="BR89" i="16"/>
  <c r="CW89" i="16"/>
  <c r="CX89" i="16"/>
  <c r="L89" i="16"/>
  <c r="O89" i="16"/>
  <c r="R89" i="16"/>
  <c r="AQ85" i="16"/>
  <c r="AU85" i="16"/>
  <c r="AY85" i="16"/>
  <c r="BC85" i="16"/>
  <c r="BG85" i="16"/>
  <c r="BK85" i="16"/>
  <c r="BO85" i="16"/>
  <c r="BS85" i="16"/>
  <c r="BW85" i="16"/>
  <c r="CA85" i="16"/>
  <c r="CE85" i="16"/>
  <c r="CI85" i="16"/>
  <c r="CM85" i="16"/>
  <c r="CQ85" i="16"/>
  <c r="CU85" i="16"/>
  <c r="AN85" i="16"/>
  <c r="AR85" i="16"/>
  <c r="AV85" i="16"/>
  <c r="AZ85" i="16"/>
  <c r="BD85" i="16"/>
  <c r="BH85" i="16"/>
  <c r="BL85" i="16"/>
  <c r="BP85" i="16"/>
  <c r="BT85" i="16"/>
  <c r="BX85" i="16"/>
  <c r="CB85" i="16"/>
  <c r="CF85" i="16"/>
  <c r="CJ85" i="16"/>
  <c r="CN85" i="16"/>
  <c r="CR85" i="16"/>
  <c r="CV85" i="16"/>
  <c r="AS85" i="16"/>
  <c r="BA85" i="16"/>
  <c r="BI85" i="16"/>
  <c r="BQ85" i="16"/>
  <c r="BY85" i="16"/>
  <c r="CG85" i="16"/>
  <c r="CO85" i="16"/>
  <c r="CW85" i="16"/>
  <c r="AT85" i="16"/>
  <c r="BB85" i="16"/>
  <c r="BJ85" i="16"/>
  <c r="BR85" i="16"/>
  <c r="BZ85" i="16"/>
  <c r="CH85" i="16"/>
  <c r="CP85" i="16"/>
  <c r="CX85" i="16"/>
  <c r="AO85" i="16"/>
  <c r="BE85" i="16"/>
  <c r="BU85" i="16"/>
  <c r="CK85" i="16"/>
  <c r="AP85" i="16"/>
  <c r="BF85" i="16"/>
  <c r="BV85" i="16"/>
  <c r="CL85" i="16"/>
  <c r="AW85" i="16"/>
  <c r="CC85" i="16"/>
  <c r="AX85" i="16"/>
  <c r="CD85" i="16"/>
  <c r="BM85" i="16"/>
  <c r="BN85" i="16"/>
  <c r="CS85" i="16"/>
  <c r="CT85" i="16"/>
  <c r="L85" i="16"/>
  <c r="O85" i="16"/>
  <c r="R85" i="16"/>
  <c r="AQ81" i="16"/>
  <c r="AU81" i="16"/>
  <c r="AY81" i="16"/>
  <c r="BC81" i="16"/>
  <c r="BG81" i="16"/>
  <c r="BK81" i="16"/>
  <c r="BO81" i="16"/>
  <c r="BS81" i="16"/>
  <c r="BW81" i="16"/>
  <c r="CA81" i="16"/>
  <c r="CE81" i="16"/>
  <c r="CI81" i="16"/>
  <c r="CM81" i="16"/>
  <c r="CQ81" i="16"/>
  <c r="CU81" i="16"/>
  <c r="AN81" i="16"/>
  <c r="AR81" i="16"/>
  <c r="AV81" i="16"/>
  <c r="AZ81" i="16"/>
  <c r="BD81" i="16"/>
  <c r="BH81" i="16"/>
  <c r="BL81" i="16"/>
  <c r="BP81" i="16"/>
  <c r="BT81" i="16"/>
  <c r="BX81" i="16"/>
  <c r="CB81" i="16"/>
  <c r="CF81" i="16"/>
  <c r="CJ81" i="16"/>
  <c r="CN81" i="16"/>
  <c r="CR81" i="16"/>
  <c r="CV81" i="16"/>
  <c r="AO81" i="16"/>
  <c r="AW81" i="16"/>
  <c r="BE81" i="16"/>
  <c r="BM81" i="16"/>
  <c r="BU81" i="16"/>
  <c r="CC81" i="16"/>
  <c r="CK81" i="16"/>
  <c r="CS81" i="16"/>
  <c r="AP81" i="16"/>
  <c r="AX81" i="16"/>
  <c r="BF81" i="16"/>
  <c r="BN81" i="16"/>
  <c r="BV81" i="16"/>
  <c r="CD81" i="16"/>
  <c r="CL81" i="16"/>
  <c r="CT81" i="16"/>
  <c r="BA81" i="16"/>
  <c r="BQ81" i="16"/>
  <c r="CG81" i="16"/>
  <c r="CW81" i="16"/>
  <c r="BB81" i="16"/>
  <c r="BR81" i="16"/>
  <c r="CH81" i="16"/>
  <c r="CX81" i="16"/>
  <c r="AS81" i="16"/>
  <c r="BY81" i="16"/>
  <c r="AT81" i="16"/>
  <c r="BZ81" i="16"/>
  <c r="BI81" i="16"/>
  <c r="BJ81" i="16"/>
  <c r="CO81" i="16"/>
  <c r="CP81" i="16"/>
  <c r="L81" i="16"/>
  <c r="O81" i="16"/>
  <c r="R81" i="16"/>
  <c r="AQ77" i="16"/>
  <c r="AU77" i="16"/>
  <c r="AY77" i="16"/>
  <c r="BC77" i="16"/>
  <c r="BG77" i="16"/>
  <c r="BK77" i="16"/>
  <c r="BO77" i="16"/>
  <c r="BS77" i="16"/>
  <c r="BW77" i="16"/>
  <c r="CA77" i="16"/>
  <c r="CE77" i="16"/>
  <c r="CI77" i="16"/>
  <c r="CM77" i="16"/>
  <c r="CQ77" i="16"/>
  <c r="CU77" i="16"/>
  <c r="AN77" i="16"/>
  <c r="AR77" i="16"/>
  <c r="AV77" i="16"/>
  <c r="AZ77" i="16"/>
  <c r="BD77" i="16"/>
  <c r="BH77" i="16"/>
  <c r="BL77" i="16"/>
  <c r="BP77" i="16"/>
  <c r="BT77" i="16"/>
  <c r="BX77" i="16"/>
  <c r="CB77" i="16"/>
  <c r="CF77" i="16"/>
  <c r="CJ77" i="16"/>
  <c r="CN77" i="16"/>
  <c r="CR77" i="16"/>
  <c r="CV77" i="16"/>
  <c r="AS77" i="16"/>
  <c r="BA77" i="16"/>
  <c r="BI77" i="16"/>
  <c r="BQ77" i="16"/>
  <c r="BY77" i="16"/>
  <c r="CG77" i="16"/>
  <c r="CO77" i="16"/>
  <c r="CW77" i="16"/>
  <c r="AT77" i="16"/>
  <c r="BB77" i="16"/>
  <c r="BJ77" i="16"/>
  <c r="BR77" i="16"/>
  <c r="BZ77" i="16"/>
  <c r="CH77" i="16"/>
  <c r="CP77" i="16"/>
  <c r="CX77" i="16"/>
  <c r="AW77" i="16"/>
  <c r="BM77" i="16"/>
  <c r="CC77" i="16"/>
  <c r="CS77" i="16"/>
  <c r="AX77" i="16"/>
  <c r="BN77" i="16"/>
  <c r="CD77" i="16"/>
  <c r="CT77" i="16"/>
  <c r="AO77" i="16"/>
  <c r="BU77" i="16"/>
  <c r="AP77" i="16"/>
  <c r="BV77" i="16"/>
  <c r="BE77" i="16"/>
  <c r="BF77" i="16"/>
  <c r="CK77" i="16"/>
  <c r="CL77" i="16"/>
  <c r="L77" i="16"/>
  <c r="O77" i="16"/>
  <c r="R77" i="16"/>
  <c r="AQ73" i="16"/>
  <c r="AU73" i="16"/>
  <c r="AY73" i="16"/>
  <c r="BC73" i="16"/>
  <c r="BG73" i="16"/>
  <c r="BK73" i="16"/>
  <c r="BO73" i="16"/>
  <c r="BS73" i="16"/>
  <c r="BW73" i="16"/>
  <c r="CA73" i="16"/>
  <c r="CE73" i="16"/>
  <c r="CI73" i="16"/>
  <c r="CM73" i="16"/>
  <c r="CQ73" i="16"/>
  <c r="CU73" i="16"/>
  <c r="AN73" i="16"/>
  <c r="AR73" i="16"/>
  <c r="AV73" i="16"/>
  <c r="AZ73" i="16"/>
  <c r="BD73" i="16"/>
  <c r="BH73" i="16"/>
  <c r="BL73" i="16"/>
  <c r="BP73" i="16"/>
  <c r="BT73" i="16"/>
  <c r="BX73" i="16"/>
  <c r="CB73" i="16"/>
  <c r="CF73" i="16"/>
  <c r="CJ73" i="16"/>
  <c r="CN73" i="16"/>
  <c r="CR73" i="16"/>
  <c r="CV73" i="16"/>
  <c r="AO73" i="16"/>
  <c r="AW73" i="16"/>
  <c r="BE73" i="16"/>
  <c r="BM73" i="16"/>
  <c r="BU73" i="16"/>
  <c r="CC73" i="16"/>
  <c r="CK73" i="16"/>
  <c r="CS73" i="16"/>
  <c r="AP73" i="16"/>
  <c r="AX73" i="16"/>
  <c r="BF73" i="16"/>
  <c r="BN73" i="16"/>
  <c r="BV73" i="16"/>
  <c r="CD73" i="16"/>
  <c r="CL73" i="16"/>
  <c r="CT73" i="16"/>
  <c r="AS73" i="16"/>
  <c r="BI73" i="16"/>
  <c r="BY73" i="16"/>
  <c r="CO73" i="16"/>
  <c r="AT73" i="16"/>
  <c r="BJ73" i="16"/>
  <c r="BZ73" i="16"/>
  <c r="CP73" i="16"/>
  <c r="BQ73" i="16"/>
  <c r="CW73" i="16"/>
  <c r="BR73" i="16"/>
  <c r="CX73" i="16"/>
  <c r="BA73" i="16"/>
  <c r="BB73" i="16"/>
  <c r="CG73" i="16"/>
  <c r="CH73" i="16"/>
  <c r="L73" i="16"/>
  <c r="O73" i="16"/>
  <c r="R73" i="16"/>
  <c r="AQ69" i="16"/>
  <c r="AU69" i="16"/>
  <c r="AY69" i="16"/>
  <c r="BC69" i="16"/>
  <c r="BG69" i="16"/>
  <c r="BK69" i="16"/>
  <c r="BO69" i="16"/>
  <c r="BS69" i="16"/>
  <c r="BW69" i="16"/>
  <c r="CA69" i="16"/>
  <c r="CE69" i="16"/>
  <c r="CI69" i="16"/>
  <c r="CM69" i="16"/>
  <c r="CQ69" i="16"/>
  <c r="CU69" i="16"/>
  <c r="AN69" i="16"/>
  <c r="AR69" i="16"/>
  <c r="AV69" i="16"/>
  <c r="AZ69" i="16"/>
  <c r="BD69" i="16"/>
  <c r="BH69" i="16"/>
  <c r="BL69" i="16"/>
  <c r="BP69" i="16"/>
  <c r="BT69" i="16"/>
  <c r="BX69" i="16"/>
  <c r="CB69" i="16"/>
  <c r="CF69" i="16"/>
  <c r="CJ69" i="16"/>
  <c r="CN69" i="16"/>
  <c r="CR69" i="16"/>
  <c r="CV69" i="16"/>
  <c r="AS69" i="16"/>
  <c r="BA69" i="16"/>
  <c r="BI69" i="16"/>
  <c r="BQ69" i="16"/>
  <c r="BY69" i="16"/>
  <c r="CG69" i="16"/>
  <c r="CO69" i="16"/>
  <c r="CW69" i="16"/>
  <c r="AT69" i="16"/>
  <c r="BB69" i="16"/>
  <c r="BJ69" i="16"/>
  <c r="BR69" i="16"/>
  <c r="BZ69" i="16"/>
  <c r="CH69" i="16"/>
  <c r="CP69" i="16"/>
  <c r="CX69" i="16"/>
  <c r="AO69" i="16"/>
  <c r="BE69" i="16"/>
  <c r="BU69" i="16"/>
  <c r="CK69" i="16"/>
  <c r="AP69" i="16"/>
  <c r="BF69" i="16"/>
  <c r="BV69" i="16"/>
  <c r="CL69" i="16"/>
  <c r="BM69" i="16"/>
  <c r="CS69" i="16"/>
  <c r="BN69" i="16"/>
  <c r="CT69" i="16"/>
  <c r="AW69" i="16"/>
  <c r="AX69" i="16"/>
  <c r="CC69" i="16"/>
  <c r="CD69" i="16"/>
  <c r="L69" i="16"/>
  <c r="O69" i="16"/>
  <c r="R69" i="16"/>
  <c r="AO65" i="16"/>
  <c r="AS65" i="16"/>
  <c r="AW65" i="16"/>
  <c r="BA65" i="16"/>
  <c r="BE65" i="16"/>
  <c r="BI65" i="16"/>
  <c r="BM65" i="16"/>
  <c r="BQ65" i="16"/>
  <c r="BU65" i="16"/>
  <c r="BY65" i="16"/>
  <c r="CC65" i="16"/>
  <c r="CG65" i="16"/>
  <c r="CK65" i="16"/>
  <c r="CO65" i="16"/>
  <c r="CS65" i="16"/>
  <c r="CW65" i="16"/>
  <c r="AP65" i="16"/>
  <c r="AU65" i="16"/>
  <c r="AZ65" i="16"/>
  <c r="BF65" i="16"/>
  <c r="BK65" i="16"/>
  <c r="BP65" i="16"/>
  <c r="BV65" i="16"/>
  <c r="CA65" i="16"/>
  <c r="CF65" i="16"/>
  <c r="CL65" i="16"/>
  <c r="CQ65" i="16"/>
  <c r="CV65" i="16"/>
  <c r="AQ65" i="16"/>
  <c r="AV65" i="16"/>
  <c r="BB65" i="16"/>
  <c r="BG65" i="16"/>
  <c r="BL65" i="16"/>
  <c r="BR65" i="16"/>
  <c r="BW65" i="16"/>
  <c r="CB65" i="16"/>
  <c r="CH65" i="16"/>
  <c r="CM65" i="16"/>
  <c r="CR65" i="16"/>
  <c r="CX65" i="16"/>
  <c r="AX65" i="16"/>
  <c r="BH65" i="16"/>
  <c r="BS65" i="16"/>
  <c r="CD65" i="16"/>
  <c r="CN65" i="16"/>
  <c r="AN65" i="16"/>
  <c r="AY65" i="16"/>
  <c r="BJ65" i="16"/>
  <c r="BT65" i="16"/>
  <c r="CE65" i="16"/>
  <c r="CP65" i="16"/>
  <c r="AR65" i="16"/>
  <c r="BN65" i="16"/>
  <c r="CI65" i="16"/>
  <c r="AT65" i="16"/>
  <c r="BO65" i="16"/>
  <c r="CJ65" i="16"/>
  <c r="BX65" i="16"/>
  <c r="BZ65" i="16"/>
  <c r="CT65" i="16"/>
  <c r="CU65" i="16"/>
  <c r="BC65" i="16"/>
  <c r="BD65" i="16"/>
  <c r="L65" i="16"/>
  <c r="O65" i="16"/>
  <c r="R65" i="16"/>
  <c r="AO61" i="16"/>
  <c r="AS61" i="16"/>
  <c r="AW61" i="16"/>
  <c r="BA61" i="16"/>
  <c r="BE61" i="16"/>
  <c r="BI61" i="16"/>
  <c r="BM61" i="16"/>
  <c r="BQ61" i="16"/>
  <c r="BU61" i="16"/>
  <c r="BY61" i="16"/>
  <c r="CC61" i="16"/>
  <c r="CG61" i="16"/>
  <c r="CK61" i="16"/>
  <c r="CO61" i="16"/>
  <c r="CS61" i="16"/>
  <c r="CW61" i="16"/>
  <c r="AR61" i="16"/>
  <c r="AX61" i="16"/>
  <c r="BC61" i="16"/>
  <c r="BH61" i="16"/>
  <c r="BN61" i="16"/>
  <c r="BS61" i="16"/>
  <c r="AN61" i="16"/>
  <c r="AT61" i="16"/>
  <c r="AY61" i="16"/>
  <c r="BD61" i="16"/>
  <c r="BJ61" i="16"/>
  <c r="BO61" i="16"/>
  <c r="BT61" i="16"/>
  <c r="BZ61" i="16"/>
  <c r="CE61" i="16"/>
  <c r="CJ61" i="16"/>
  <c r="CP61" i="16"/>
  <c r="CU61" i="16"/>
  <c r="AP61" i="16"/>
  <c r="AZ61" i="16"/>
  <c r="BK61" i="16"/>
  <c r="BV61" i="16"/>
  <c r="CB61" i="16"/>
  <c r="CI61" i="16"/>
  <c r="CQ61" i="16"/>
  <c r="CX61" i="16"/>
  <c r="AQ61" i="16"/>
  <c r="BB61" i="16"/>
  <c r="BL61" i="16"/>
  <c r="BW61" i="16"/>
  <c r="CD61" i="16"/>
  <c r="CL61" i="16"/>
  <c r="CR61" i="16"/>
  <c r="BF61" i="16"/>
  <c r="BX61" i="16"/>
  <c r="CM61" i="16"/>
  <c r="BG61" i="16"/>
  <c r="CA61" i="16"/>
  <c r="CN61" i="16"/>
  <c r="BP61" i="16"/>
  <c r="CT61" i="16"/>
  <c r="BR61" i="16"/>
  <c r="CV61" i="16"/>
  <c r="CF61" i="16"/>
  <c r="CH61" i="16"/>
  <c r="AU61" i="16"/>
  <c r="AV61" i="16"/>
  <c r="L61" i="16"/>
  <c r="O61" i="16"/>
  <c r="R61" i="16"/>
  <c r="AO57" i="16"/>
  <c r="AS57" i="16"/>
  <c r="AW57" i="16"/>
  <c r="BA57" i="16"/>
  <c r="BE57" i="16"/>
  <c r="BI57" i="16"/>
  <c r="BM57" i="16"/>
  <c r="BQ57" i="16"/>
  <c r="BU57" i="16"/>
  <c r="BY57" i="16"/>
  <c r="CC57" i="16"/>
  <c r="CG57" i="16"/>
  <c r="CK57" i="16"/>
  <c r="CO57" i="16"/>
  <c r="CS57" i="16"/>
  <c r="CW57" i="16"/>
  <c r="AN57" i="16"/>
  <c r="AT57" i="16"/>
  <c r="AY57" i="16"/>
  <c r="BD57" i="16"/>
  <c r="BJ57" i="16"/>
  <c r="BO57" i="16"/>
  <c r="BT57" i="16"/>
  <c r="BZ57" i="16"/>
  <c r="CE57" i="16"/>
  <c r="CJ57" i="16"/>
  <c r="CP57" i="16"/>
  <c r="CU57" i="16"/>
  <c r="AP57" i="16"/>
  <c r="AU57" i="16"/>
  <c r="AZ57" i="16"/>
  <c r="BF57" i="16"/>
  <c r="BK57" i="16"/>
  <c r="BP57" i="16"/>
  <c r="BV57" i="16"/>
  <c r="CA57" i="16"/>
  <c r="CF57" i="16"/>
  <c r="CL57" i="16"/>
  <c r="CQ57" i="16"/>
  <c r="CV57" i="16"/>
  <c r="AV57" i="16"/>
  <c r="BG57" i="16"/>
  <c r="BR57" i="16"/>
  <c r="CB57" i="16"/>
  <c r="CM57" i="16"/>
  <c r="CX57" i="16"/>
  <c r="AX57" i="16"/>
  <c r="BH57" i="16"/>
  <c r="BS57" i="16"/>
  <c r="CD57" i="16"/>
  <c r="CN57" i="16"/>
  <c r="BB57" i="16"/>
  <c r="BW57" i="16"/>
  <c r="CR57" i="16"/>
  <c r="BC57" i="16"/>
  <c r="BX57" i="16"/>
  <c r="CT57" i="16"/>
  <c r="BL57" i="16"/>
  <c r="BN57" i="16"/>
  <c r="CH57" i="16"/>
  <c r="CI57" i="16"/>
  <c r="AQ57" i="16"/>
  <c r="AR57" i="16"/>
  <c r="L57" i="16"/>
  <c r="O57" i="16"/>
  <c r="R57" i="16"/>
  <c r="AQ53" i="16"/>
  <c r="AU53" i="16"/>
  <c r="AY53" i="16"/>
  <c r="BC53" i="16"/>
  <c r="BG53" i="16"/>
  <c r="BK53" i="16"/>
  <c r="BO53" i="16"/>
  <c r="BS53" i="16"/>
  <c r="BW53" i="16"/>
  <c r="CA53" i="16"/>
  <c r="CE53" i="16"/>
  <c r="CI53" i="16"/>
  <c r="CM53" i="16"/>
  <c r="CQ53" i="16"/>
  <c r="CU53" i="16"/>
  <c r="AP53" i="16"/>
  <c r="AV53" i="16"/>
  <c r="BA53" i="16"/>
  <c r="BF53" i="16"/>
  <c r="BL53" i="16"/>
  <c r="BQ53" i="16"/>
  <c r="BV53" i="16"/>
  <c r="CB53" i="16"/>
  <c r="CG53" i="16"/>
  <c r="CL53" i="16"/>
  <c r="CR53" i="16"/>
  <c r="CW53" i="16"/>
  <c r="AO53" i="16"/>
  <c r="AW53" i="16"/>
  <c r="BD53" i="16"/>
  <c r="BJ53" i="16"/>
  <c r="BR53" i="16"/>
  <c r="BY53" i="16"/>
  <c r="CF53" i="16"/>
  <c r="CN53" i="16"/>
  <c r="CT53" i="16"/>
  <c r="AR53" i="16"/>
  <c r="AX53" i="16"/>
  <c r="BE53" i="16"/>
  <c r="BM53" i="16"/>
  <c r="BT53" i="16"/>
  <c r="BZ53" i="16"/>
  <c r="CH53" i="16"/>
  <c r="CO53" i="16"/>
  <c r="CV53" i="16"/>
  <c r="AS53" i="16"/>
  <c r="BH53" i="16"/>
  <c r="BU53" i="16"/>
  <c r="CJ53" i="16"/>
  <c r="CX53" i="16"/>
  <c r="AT53" i="16"/>
  <c r="BI53" i="16"/>
  <c r="BX53" i="16"/>
  <c r="CK53" i="16"/>
  <c r="AZ53" i="16"/>
  <c r="CC53" i="16"/>
  <c r="BB53" i="16"/>
  <c r="CD53" i="16"/>
  <c r="BN53" i="16"/>
  <c r="BP53" i="16"/>
  <c r="AN53" i="16"/>
  <c r="L53" i="16"/>
  <c r="O53" i="16"/>
  <c r="R53" i="16"/>
  <c r="CS53" i="16"/>
  <c r="AQ49" i="16"/>
  <c r="AU49" i="16"/>
  <c r="AY49" i="16"/>
  <c r="BC49" i="16"/>
  <c r="BG49" i="16"/>
  <c r="BK49" i="16"/>
  <c r="BO49" i="16"/>
  <c r="BS49" i="16"/>
  <c r="BW49" i="16"/>
  <c r="CA49" i="16"/>
  <c r="CE49" i="16"/>
  <c r="CI49" i="16"/>
  <c r="CM49" i="16"/>
  <c r="CQ49" i="16"/>
  <c r="CU49" i="16"/>
  <c r="AR49" i="16"/>
  <c r="AW49" i="16"/>
  <c r="BB49" i="16"/>
  <c r="BH49" i="16"/>
  <c r="BM49" i="16"/>
  <c r="BR49" i="16"/>
  <c r="BX49" i="16"/>
  <c r="CC49" i="16"/>
  <c r="CH49" i="16"/>
  <c r="CN49" i="16"/>
  <c r="CS49" i="16"/>
  <c r="CX49" i="16"/>
  <c r="AS49" i="16"/>
  <c r="AZ49" i="16"/>
  <c r="BF49" i="16"/>
  <c r="BN49" i="16"/>
  <c r="BU49" i="16"/>
  <c r="CB49" i="16"/>
  <c r="CJ49" i="16"/>
  <c r="CP49" i="16"/>
  <c r="CW49" i="16"/>
  <c r="AN49" i="16"/>
  <c r="AT49" i="16"/>
  <c r="BA49" i="16"/>
  <c r="BI49" i="16"/>
  <c r="BP49" i="16"/>
  <c r="BV49" i="16"/>
  <c r="CD49" i="16"/>
  <c r="CK49" i="16"/>
  <c r="CR49" i="16"/>
  <c r="AO49" i="16"/>
  <c r="BD49" i="16"/>
  <c r="BQ49" i="16"/>
  <c r="CF49" i="16"/>
  <c r="CT49" i="16"/>
  <c r="AP49" i="16"/>
  <c r="BE49" i="16"/>
  <c r="BT49" i="16"/>
  <c r="CG49" i="16"/>
  <c r="CV49" i="16"/>
  <c r="AV49" i="16"/>
  <c r="BY49" i="16"/>
  <c r="AX49" i="16"/>
  <c r="BZ49" i="16"/>
  <c r="CL49" i="16"/>
  <c r="CO49" i="16"/>
  <c r="BJ49" i="16"/>
  <c r="BL49" i="16"/>
  <c r="L49" i="16"/>
  <c r="O49" i="16"/>
  <c r="R49" i="16"/>
  <c r="AQ45" i="16"/>
  <c r="AU45" i="16"/>
  <c r="AY45" i="16"/>
  <c r="BC45" i="16"/>
  <c r="BG45" i="16"/>
  <c r="BK45" i="16"/>
  <c r="BO45" i="16"/>
  <c r="BS45" i="16"/>
  <c r="BW45" i="16"/>
  <c r="CA45" i="16"/>
  <c r="CE45" i="16"/>
  <c r="CI45" i="16"/>
  <c r="CM45" i="16"/>
  <c r="CQ45" i="16"/>
  <c r="CU45" i="16"/>
  <c r="AN45" i="16"/>
  <c r="AS45" i="16"/>
  <c r="AX45" i="16"/>
  <c r="BD45" i="16"/>
  <c r="BI45" i="16"/>
  <c r="BN45" i="16"/>
  <c r="BT45" i="16"/>
  <c r="BY45" i="16"/>
  <c r="CD45" i="16"/>
  <c r="CJ45" i="16"/>
  <c r="CO45" i="16"/>
  <c r="CT45" i="16"/>
  <c r="AO45" i="16"/>
  <c r="AV45" i="16"/>
  <c r="BB45" i="16"/>
  <c r="BJ45" i="16"/>
  <c r="BQ45" i="16"/>
  <c r="BX45" i="16"/>
  <c r="CF45" i="16"/>
  <c r="CL45" i="16"/>
  <c r="CS45" i="16"/>
  <c r="AP45" i="16"/>
  <c r="AW45" i="16"/>
  <c r="BE45" i="16"/>
  <c r="BL45" i="16"/>
  <c r="BR45" i="16"/>
  <c r="BZ45" i="16"/>
  <c r="CG45" i="16"/>
  <c r="CN45" i="16"/>
  <c r="CV45" i="16"/>
  <c r="AZ45" i="16"/>
  <c r="BM45" i="16"/>
  <c r="CB45" i="16"/>
  <c r="CP45" i="16"/>
  <c r="BA45" i="16"/>
  <c r="BP45" i="16"/>
  <c r="CC45" i="16"/>
  <c r="CR45" i="16"/>
  <c r="AR45" i="16"/>
  <c r="BU45" i="16"/>
  <c r="CW45" i="16"/>
  <c r="AT45" i="16"/>
  <c r="BV45" i="16"/>
  <c r="CX45" i="16"/>
  <c r="BF45" i="16"/>
  <c r="BH45" i="16"/>
  <c r="CH45" i="16"/>
  <c r="CK45" i="16"/>
  <c r="L45" i="16"/>
  <c r="O45" i="16"/>
  <c r="R45" i="16"/>
  <c r="AQ41" i="16"/>
  <c r="AU41" i="16"/>
  <c r="AY41" i="16"/>
  <c r="BC41" i="16"/>
  <c r="BG41" i="16"/>
  <c r="BK41" i="16"/>
  <c r="BO41" i="16"/>
  <c r="BS41" i="16"/>
  <c r="BW41" i="16"/>
  <c r="CA41" i="16"/>
  <c r="CE41" i="16"/>
  <c r="CI41" i="16"/>
  <c r="CM41" i="16"/>
  <c r="CQ41" i="16"/>
  <c r="CU41" i="16"/>
  <c r="AO41" i="16"/>
  <c r="AT41" i="16"/>
  <c r="AZ41" i="16"/>
  <c r="BE41" i="16"/>
  <c r="BJ41" i="16"/>
  <c r="BP41" i="16"/>
  <c r="BU41" i="16"/>
  <c r="BZ41" i="16"/>
  <c r="CF41" i="16"/>
  <c r="CK41" i="16"/>
  <c r="CP41" i="16"/>
  <c r="CV41" i="16"/>
  <c r="AR41" i="16"/>
  <c r="AX41" i="16"/>
  <c r="BF41" i="16"/>
  <c r="BM41" i="16"/>
  <c r="BT41" i="16"/>
  <c r="CB41" i="16"/>
  <c r="CH41" i="16"/>
  <c r="CO41" i="16"/>
  <c r="CW41" i="16"/>
  <c r="AS41" i="16"/>
  <c r="BA41" i="16"/>
  <c r="BH41" i="16"/>
  <c r="BN41" i="16"/>
  <c r="BV41" i="16"/>
  <c r="CC41" i="16"/>
  <c r="CJ41" i="16"/>
  <c r="CR41" i="16"/>
  <c r="CX41" i="16"/>
  <c r="AV41" i="16"/>
  <c r="BI41" i="16"/>
  <c r="BX41" i="16"/>
  <c r="CL41" i="16"/>
  <c r="AW41" i="16"/>
  <c r="BL41" i="16"/>
  <c r="BY41" i="16"/>
  <c r="CN41" i="16"/>
  <c r="AN41" i="16"/>
  <c r="BQ41" i="16"/>
  <c r="CS41" i="16"/>
  <c r="AP41" i="16"/>
  <c r="BR41" i="16"/>
  <c r="CT41" i="16"/>
  <c r="CD41" i="16"/>
  <c r="CG41" i="16"/>
  <c r="BB41" i="16"/>
  <c r="BD41" i="16"/>
  <c r="L41" i="16"/>
  <c r="O41" i="16"/>
  <c r="R41" i="16"/>
  <c r="AQ37" i="16"/>
  <c r="AU37" i="16"/>
  <c r="AY37" i="16"/>
  <c r="BC37" i="16"/>
  <c r="BG37" i="16"/>
  <c r="BK37" i="16"/>
  <c r="BO37" i="16"/>
  <c r="BS37" i="16"/>
  <c r="BW37" i="16"/>
  <c r="CA37" i="16"/>
  <c r="CE37" i="16"/>
  <c r="CI37" i="16"/>
  <c r="CM37" i="16"/>
  <c r="CQ37" i="16"/>
  <c r="CU37" i="16"/>
  <c r="AP37" i="16"/>
  <c r="AV37" i="16"/>
  <c r="BA37" i="16"/>
  <c r="BF37" i="16"/>
  <c r="BL37" i="16"/>
  <c r="BQ37" i="16"/>
  <c r="BV37" i="16"/>
  <c r="CB37" i="16"/>
  <c r="CG37" i="16"/>
  <c r="CL37" i="16"/>
  <c r="CR37" i="16"/>
  <c r="CW37" i="16"/>
  <c r="AN37" i="16"/>
  <c r="AT37" i="16"/>
  <c r="BB37" i="16"/>
  <c r="BI37" i="16"/>
  <c r="BP37" i="16"/>
  <c r="BX37" i="16"/>
  <c r="CD37" i="16"/>
  <c r="CK37" i="16"/>
  <c r="CS37" i="16"/>
  <c r="AO37" i="16"/>
  <c r="AW37" i="16"/>
  <c r="BD37" i="16"/>
  <c r="BJ37" i="16"/>
  <c r="BR37" i="16"/>
  <c r="BY37" i="16"/>
  <c r="CF37" i="16"/>
  <c r="CN37" i="16"/>
  <c r="CT37" i="16"/>
  <c r="AR37" i="16"/>
  <c r="BE37" i="16"/>
  <c r="BT37" i="16"/>
  <c r="CH37" i="16"/>
  <c r="CV37" i="16"/>
  <c r="AS37" i="16"/>
  <c r="BH37" i="16"/>
  <c r="BU37" i="16"/>
  <c r="CJ37" i="16"/>
  <c r="CX37" i="16"/>
  <c r="BM37" i="16"/>
  <c r="CO37" i="16"/>
  <c r="BN37" i="16"/>
  <c r="CP37" i="16"/>
  <c r="AX37" i="16"/>
  <c r="AZ37" i="16"/>
  <c r="BZ37" i="16"/>
  <c r="CC37" i="16"/>
  <c r="L37" i="16"/>
  <c r="O37" i="16"/>
  <c r="R37" i="16"/>
  <c r="AQ33" i="16"/>
  <c r="AU33" i="16"/>
  <c r="AY33" i="16"/>
  <c r="BC33" i="16"/>
  <c r="BG33" i="16"/>
  <c r="BK33" i="16"/>
  <c r="BO33" i="16"/>
  <c r="BS33" i="16"/>
  <c r="BW33" i="16"/>
  <c r="CA33" i="16"/>
  <c r="CE33" i="16"/>
  <c r="CI33" i="16"/>
  <c r="CM33" i="16"/>
  <c r="CQ33" i="16"/>
  <c r="CU33" i="16"/>
  <c r="AR33" i="16"/>
  <c r="AW33" i="16"/>
  <c r="BB33" i="16"/>
  <c r="BH33" i="16"/>
  <c r="BM33" i="16"/>
  <c r="BR33" i="16"/>
  <c r="BX33" i="16"/>
  <c r="CC33" i="16"/>
  <c r="CH33" i="16"/>
  <c r="CN33" i="16"/>
  <c r="CS33" i="16"/>
  <c r="CX33" i="16"/>
  <c r="AP33" i="16"/>
  <c r="AX33" i="16"/>
  <c r="BE33" i="16"/>
  <c r="BL33" i="16"/>
  <c r="BT33" i="16"/>
  <c r="BZ33" i="16"/>
  <c r="CG33" i="16"/>
  <c r="CO33" i="16"/>
  <c r="CV33" i="16"/>
  <c r="AS33" i="16"/>
  <c r="AZ33" i="16"/>
  <c r="BF33" i="16"/>
  <c r="BN33" i="16"/>
  <c r="BU33" i="16"/>
  <c r="CB33" i="16"/>
  <c r="CJ33" i="16"/>
  <c r="CP33" i="16"/>
  <c r="CW33" i="16"/>
  <c r="AN33" i="16"/>
  <c r="BA33" i="16"/>
  <c r="BP33" i="16"/>
  <c r="CD33" i="16"/>
  <c r="CR33" i="16"/>
  <c r="AO33" i="16"/>
  <c r="BD33" i="16"/>
  <c r="BQ33" i="16"/>
  <c r="CF33" i="16"/>
  <c r="CT33" i="16"/>
  <c r="AT33" i="16"/>
  <c r="BV33" i="16"/>
  <c r="AV33" i="16"/>
  <c r="BY33" i="16"/>
  <c r="BI33" i="16"/>
  <c r="BJ33" i="16"/>
  <c r="CK33" i="16"/>
  <c r="CL33" i="16"/>
  <c r="L33" i="16"/>
  <c r="O33" i="16"/>
  <c r="R33" i="16"/>
  <c r="AQ29" i="16"/>
  <c r="AU29" i="16"/>
  <c r="AY29" i="16"/>
  <c r="BC29" i="16"/>
  <c r="BG29" i="16"/>
  <c r="BK29" i="16"/>
  <c r="BO29" i="16"/>
  <c r="BS29" i="16"/>
  <c r="BW29" i="16"/>
  <c r="CA29" i="16"/>
  <c r="CE29" i="16"/>
  <c r="CI29" i="16"/>
  <c r="CM29" i="16"/>
  <c r="CQ29" i="16"/>
  <c r="CU29" i="16"/>
  <c r="AN29" i="16"/>
  <c r="AS29" i="16"/>
  <c r="AX29" i="16"/>
  <c r="BD29" i="16"/>
  <c r="BI29" i="16"/>
  <c r="BN29" i="16"/>
  <c r="BT29" i="16"/>
  <c r="BY29" i="16"/>
  <c r="CD29" i="16"/>
  <c r="CJ29" i="16"/>
  <c r="CO29" i="16"/>
  <c r="CT29" i="16"/>
  <c r="AT29" i="16"/>
  <c r="BA29" i="16"/>
  <c r="BH29" i="16"/>
  <c r="BP29" i="16"/>
  <c r="BV29" i="16"/>
  <c r="CC29" i="16"/>
  <c r="CK29" i="16"/>
  <c r="CR29" i="16"/>
  <c r="CX29" i="16"/>
  <c r="AO29" i="16"/>
  <c r="AV29" i="16"/>
  <c r="BB29" i="16"/>
  <c r="BJ29" i="16"/>
  <c r="BQ29" i="16"/>
  <c r="BX29" i="16"/>
  <c r="CF29" i="16"/>
  <c r="CL29" i="16"/>
  <c r="CS29" i="16"/>
  <c r="AW29" i="16"/>
  <c r="BL29" i="16"/>
  <c r="BZ29" i="16"/>
  <c r="CN29" i="16"/>
  <c r="AZ29" i="16"/>
  <c r="BM29" i="16"/>
  <c r="CB29" i="16"/>
  <c r="CP29" i="16"/>
  <c r="AP29" i="16"/>
  <c r="BR29" i="16"/>
  <c r="CV29" i="16"/>
  <c r="AR29" i="16"/>
  <c r="BU29" i="16"/>
  <c r="CW29" i="16"/>
  <c r="CG29" i="16"/>
  <c r="CH29" i="16"/>
  <c r="BE29" i="16"/>
  <c r="L29" i="16"/>
  <c r="O29" i="16"/>
  <c r="R29" i="16"/>
  <c r="BF29" i="16"/>
  <c r="AP25" i="16"/>
  <c r="AT25" i="16"/>
  <c r="AX25" i="16"/>
  <c r="BB25" i="16"/>
  <c r="BF25" i="16"/>
  <c r="BJ25" i="16"/>
  <c r="BN25" i="16"/>
  <c r="BR25" i="16"/>
  <c r="BV25" i="16"/>
  <c r="BZ25" i="16"/>
  <c r="CD25" i="16"/>
  <c r="CH25" i="16"/>
  <c r="CL25" i="16"/>
  <c r="CP25" i="16"/>
  <c r="CT25" i="16"/>
  <c r="CX25" i="16"/>
  <c r="AO25" i="16"/>
  <c r="AU25" i="16"/>
  <c r="AZ25" i="16"/>
  <c r="BE25" i="16"/>
  <c r="BK25" i="16"/>
  <c r="BP25" i="16"/>
  <c r="BU25" i="16"/>
  <c r="CA25" i="16"/>
  <c r="CF25" i="16"/>
  <c r="CK25" i="16"/>
  <c r="CQ25" i="16"/>
  <c r="CV25" i="16"/>
  <c r="AQ25" i="16"/>
  <c r="AW25" i="16"/>
  <c r="BD25" i="16"/>
  <c r="BL25" i="16"/>
  <c r="BS25" i="16"/>
  <c r="BY25" i="16"/>
  <c r="CG25" i="16"/>
  <c r="CN25" i="16"/>
  <c r="CU25" i="16"/>
  <c r="AN25" i="16"/>
  <c r="AY25" i="16"/>
  <c r="BH25" i="16"/>
  <c r="BQ25" i="16"/>
  <c r="CB25" i="16"/>
  <c r="CJ25" i="16"/>
  <c r="CS25" i="16"/>
  <c r="AR25" i="16"/>
  <c r="BA25" i="16"/>
  <c r="BI25" i="16"/>
  <c r="BT25" i="16"/>
  <c r="CC25" i="16"/>
  <c r="CM25" i="16"/>
  <c r="CW25" i="16"/>
  <c r="AS25" i="16"/>
  <c r="BM25" i="16"/>
  <c r="CE25" i="16"/>
  <c r="AV25" i="16"/>
  <c r="BO25" i="16"/>
  <c r="CI25" i="16"/>
  <c r="BW25" i="16"/>
  <c r="BX25" i="16"/>
  <c r="BC25" i="16"/>
  <c r="BG25" i="16"/>
  <c r="CO25" i="16"/>
  <c r="CR25" i="16"/>
  <c r="L25" i="16"/>
  <c r="O25" i="16"/>
  <c r="R25" i="16"/>
  <c r="AP21" i="16"/>
  <c r="AT21" i="16"/>
  <c r="AX21" i="16"/>
  <c r="BB21" i="16"/>
  <c r="BF21" i="16"/>
  <c r="BJ21" i="16"/>
  <c r="BN21" i="16"/>
  <c r="BR21" i="16"/>
  <c r="BV21" i="16"/>
  <c r="BZ21" i="16"/>
  <c r="CD21" i="16"/>
  <c r="CH21" i="16"/>
  <c r="CL21" i="16"/>
  <c r="CP21" i="16"/>
  <c r="CT21" i="16"/>
  <c r="CX21" i="16"/>
  <c r="AQ21" i="16"/>
  <c r="AV21" i="16"/>
  <c r="BA21" i="16"/>
  <c r="BG21" i="16"/>
  <c r="BL21" i="16"/>
  <c r="BQ21" i="16"/>
  <c r="BW21" i="16"/>
  <c r="CB21" i="16"/>
  <c r="CG21" i="16"/>
  <c r="CM21" i="16"/>
  <c r="CR21" i="16"/>
  <c r="CW21" i="16"/>
  <c r="AS21" i="16"/>
  <c r="AZ21" i="16"/>
  <c r="BH21" i="16"/>
  <c r="BO21" i="16"/>
  <c r="BU21" i="16"/>
  <c r="CC21" i="16"/>
  <c r="CJ21" i="16"/>
  <c r="CQ21" i="16"/>
  <c r="AU21" i="16"/>
  <c r="BD21" i="16"/>
  <c r="BM21" i="16"/>
  <c r="BX21" i="16"/>
  <c r="CF21" i="16"/>
  <c r="CO21" i="16"/>
  <c r="AN21" i="16"/>
  <c r="AW21" i="16"/>
  <c r="BE21" i="16"/>
  <c r="BP21" i="16"/>
  <c r="BY21" i="16"/>
  <c r="CI21" i="16"/>
  <c r="CS21" i="16"/>
  <c r="AY21" i="16"/>
  <c r="BS21" i="16"/>
  <c r="CK21" i="16"/>
  <c r="BC21" i="16"/>
  <c r="BT21" i="16"/>
  <c r="CN21" i="16"/>
  <c r="BI21" i="16"/>
  <c r="CU21" i="16"/>
  <c r="BK21" i="16"/>
  <c r="CV21" i="16"/>
  <c r="CA21" i="16"/>
  <c r="CE21" i="16"/>
  <c r="AO21" i="16"/>
  <c r="AR21" i="16"/>
  <c r="L21" i="16"/>
  <c r="O21" i="16"/>
  <c r="R21" i="16"/>
  <c r="AP17" i="16"/>
  <c r="AT17" i="16"/>
  <c r="AX17" i="16"/>
  <c r="BB17" i="16"/>
  <c r="BF17" i="16"/>
  <c r="BJ17" i="16"/>
  <c r="BN17" i="16"/>
  <c r="BR17" i="16"/>
  <c r="BV17" i="16"/>
  <c r="BZ17" i="16"/>
  <c r="CD17" i="16"/>
  <c r="CH17" i="16"/>
  <c r="CL17" i="16"/>
  <c r="CP17" i="16"/>
  <c r="CT17" i="16"/>
  <c r="CX17" i="16"/>
  <c r="AR17" i="16"/>
  <c r="AW17" i="16"/>
  <c r="BC17" i="16"/>
  <c r="BH17" i="16"/>
  <c r="BM17" i="16"/>
  <c r="BS17" i="16"/>
  <c r="BX17" i="16"/>
  <c r="CC17" i="16"/>
  <c r="CI17" i="16"/>
  <c r="CN17" i="16"/>
  <c r="CS17" i="16"/>
  <c r="AO17" i="16"/>
  <c r="AV17" i="16"/>
  <c r="BD17" i="16"/>
  <c r="BK17" i="16"/>
  <c r="BQ17" i="16"/>
  <c r="BY17" i="16"/>
  <c r="CF17" i="16"/>
  <c r="CM17" i="16"/>
  <c r="CU17" i="16"/>
  <c r="AQ17" i="16"/>
  <c r="AZ17" i="16"/>
  <c r="BI17" i="16"/>
  <c r="BT17" i="16"/>
  <c r="CB17" i="16"/>
  <c r="CK17" i="16"/>
  <c r="CV17" i="16"/>
  <c r="AS17" i="16"/>
  <c r="BA17" i="16"/>
  <c r="BL17" i="16"/>
  <c r="BU17" i="16"/>
  <c r="CE17" i="16"/>
  <c r="CO17" i="16"/>
  <c r="CW17" i="16"/>
  <c r="BE17" i="16"/>
  <c r="BW17" i="16"/>
  <c r="CQ17" i="16"/>
  <c r="AN17" i="16"/>
  <c r="BG17" i="16"/>
  <c r="CA17" i="16"/>
  <c r="CR17" i="16"/>
  <c r="AU17" i="16"/>
  <c r="CG17" i="16"/>
  <c r="AY17" i="16"/>
  <c r="CJ17" i="16"/>
  <c r="BO17" i="16"/>
  <c r="BP17" i="16"/>
  <c r="L17" i="16"/>
  <c r="O17" i="16"/>
  <c r="R17" i="16"/>
  <c r="AN13" i="16"/>
  <c r="AR13" i="16"/>
  <c r="AV13" i="16"/>
  <c r="AZ13" i="16"/>
  <c r="BD13" i="16"/>
  <c r="BH13" i="16"/>
  <c r="BL13" i="16"/>
  <c r="BP13" i="16"/>
  <c r="BT13" i="16"/>
  <c r="BX13" i="16"/>
  <c r="CB13" i="16"/>
  <c r="CF13" i="16"/>
  <c r="CJ13" i="16"/>
  <c r="CN13" i="16"/>
  <c r="CR13" i="16"/>
  <c r="CV13" i="16"/>
  <c r="AO13" i="16"/>
  <c r="AT13" i="16"/>
  <c r="AY13" i="16"/>
  <c r="BE13" i="16"/>
  <c r="BJ13" i="16"/>
  <c r="BO13" i="16"/>
  <c r="BU13" i="16"/>
  <c r="BZ13" i="16"/>
  <c r="CE13" i="16"/>
  <c r="CK13" i="16"/>
  <c r="CP13" i="16"/>
  <c r="CU13" i="16"/>
  <c r="AS13" i="16"/>
  <c r="BA13" i="16"/>
  <c r="BG13" i="16"/>
  <c r="BN13" i="16"/>
  <c r="BV13" i="16"/>
  <c r="CC13" i="16"/>
  <c r="CI13" i="16"/>
  <c r="CQ13" i="16"/>
  <c r="CX13" i="16"/>
  <c r="AU13" i="16"/>
  <c r="BC13" i="16"/>
  <c r="BM13" i="16"/>
  <c r="BW13" i="16"/>
  <c r="CG13" i="16"/>
  <c r="CO13" i="16"/>
  <c r="AW13" i="16"/>
  <c r="BF13" i="16"/>
  <c r="BQ13" i="16"/>
  <c r="BY13" i="16"/>
  <c r="CH13" i="16"/>
  <c r="CS13" i="16"/>
  <c r="AX13" i="16"/>
  <c r="BR13" i="16"/>
  <c r="CL13" i="16"/>
  <c r="BB13" i="16"/>
  <c r="BS13" i="16"/>
  <c r="CM13" i="16"/>
  <c r="AP13" i="16"/>
  <c r="CA13" i="16"/>
  <c r="AQ13" i="16"/>
  <c r="CD13" i="16"/>
  <c r="BI13" i="16"/>
  <c r="BK13" i="16"/>
  <c r="CT13" i="16"/>
  <c r="CW13" i="16"/>
  <c r="L13" i="16"/>
  <c r="O13" i="16"/>
  <c r="R13" i="16"/>
  <c r="AN9" i="16"/>
  <c r="AR9" i="16"/>
  <c r="AV9" i="16"/>
  <c r="AZ9" i="16"/>
  <c r="BD9" i="16"/>
  <c r="BH9" i="16"/>
  <c r="BL9" i="16"/>
  <c r="BP9" i="16"/>
  <c r="BT9" i="16"/>
  <c r="BX9" i="16"/>
  <c r="CB9" i="16"/>
  <c r="CF9" i="16"/>
  <c r="CJ9" i="16"/>
  <c r="CN9" i="16"/>
  <c r="CR9" i="16"/>
  <c r="CV9" i="16"/>
  <c r="AP9" i="16"/>
  <c r="AU9" i="16"/>
  <c r="BA9" i="16"/>
  <c r="BF9" i="16"/>
  <c r="BK9" i="16"/>
  <c r="BQ9" i="16"/>
  <c r="BV9" i="16"/>
  <c r="CA9" i="16"/>
  <c r="CG9" i="16"/>
  <c r="CL9" i="16"/>
  <c r="CQ9" i="16"/>
  <c r="CW9" i="16"/>
  <c r="AO9" i="16"/>
  <c r="AW9" i="16"/>
  <c r="BC9" i="16"/>
  <c r="BJ9" i="16"/>
  <c r="BR9" i="16"/>
  <c r="BY9" i="16"/>
  <c r="CE9" i="16"/>
  <c r="CM9" i="16"/>
  <c r="CT9" i="16"/>
  <c r="AQ9" i="16"/>
  <c r="AY9" i="16"/>
  <c r="BI9" i="16"/>
  <c r="BS9" i="16"/>
  <c r="CC9" i="16"/>
  <c r="CK9" i="16"/>
  <c r="CU9" i="16"/>
  <c r="AS9" i="16"/>
  <c r="BB9" i="16"/>
  <c r="BM9" i="16"/>
  <c r="BU9" i="16"/>
  <c r="CD9" i="16"/>
  <c r="CO9" i="16"/>
  <c r="CX9" i="16"/>
  <c r="BE9" i="16"/>
  <c r="BW9" i="16"/>
  <c r="CP9" i="16"/>
  <c r="BG9" i="16"/>
  <c r="BZ9" i="16"/>
  <c r="CS9" i="16"/>
  <c r="BN9" i="16"/>
  <c r="BO9" i="16"/>
  <c r="CH9" i="16"/>
  <c r="CI9" i="16"/>
  <c r="AT9" i="16"/>
  <c r="AX9" i="16"/>
  <c r="L9" i="16"/>
  <c r="O9" i="16"/>
  <c r="R9" i="16"/>
  <c r="AQ5" i="16"/>
  <c r="AU5" i="16"/>
  <c r="AY5" i="16"/>
  <c r="BC5" i="16"/>
  <c r="BG5" i="16"/>
  <c r="BK5" i="16"/>
  <c r="BO5" i="16"/>
  <c r="BS5" i="16"/>
  <c r="BW5" i="16"/>
  <c r="CA5" i="16"/>
  <c r="CE5" i="16"/>
  <c r="CI5" i="16"/>
  <c r="CM5" i="16"/>
  <c r="CQ5" i="16"/>
  <c r="CU5" i="16"/>
  <c r="AR5" i="16"/>
  <c r="AW5" i="16"/>
  <c r="BB5" i="16"/>
  <c r="BH5" i="16"/>
  <c r="BM5" i="16"/>
  <c r="BR5" i="16"/>
  <c r="BX5" i="16"/>
  <c r="CC5" i="16"/>
  <c r="CH5" i="16"/>
  <c r="CN5" i="16"/>
  <c r="CS5" i="16"/>
  <c r="CX5" i="16"/>
  <c r="AS5" i="16"/>
  <c r="AZ5" i="16"/>
  <c r="BF5" i="16"/>
  <c r="BN5" i="16"/>
  <c r="BU5" i="16"/>
  <c r="CB5" i="16"/>
  <c r="CJ5" i="16"/>
  <c r="CP5" i="16"/>
  <c r="CW5" i="16"/>
  <c r="AO5" i="16"/>
  <c r="AX5" i="16"/>
  <c r="BI5" i="16"/>
  <c r="BQ5" i="16"/>
  <c r="BZ5" i="16"/>
  <c r="CK5" i="16"/>
  <c r="CT5" i="16"/>
  <c r="AP5" i="16"/>
  <c r="BD5" i="16"/>
  <c r="BP5" i="16"/>
  <c r="CD5" i="16"/>
  <c r="CO5" i="16"/>
  <c r="AT5" i="16"/>
  <c r="BE5" i="16"/>
  <c r="BT5" i="16"/>
  <c r="CF5" i="16"/>
  <c r="CR5" i="16"/>
  <c r="AV5" i="16"/>
  <c r="BV5" i="16"/>
  <c r="CV5" i="16"/>
  <c r="BA5" i="16"/>
  <c r="BY5" i="16"/>
  <c r="CG5" i="16"/>
  <c r="AN5" i="16"/>
  <c r="CL5" i="16"/>
  <c r="BJ5" i="16"/>
  <c r="BL5" i="16"/>
  <c r="L5" i="16"/>
  <c r="O5" i="16"/>
  <c r="R5" i="16"/>
  <c r="G797" i="16"/>
  <c r="G793" i="16"/>
  <c r="G789" i="16"/>
  <c r="G785" i="16"/>
  <c r="G781" i="16"/>
  <c r="G777" i="16"/>
  <c r="G773" i="16"/>
  <c r="G769" i="16"/>
  <c r="G765" i="16"/>
  <c r="G761" i="16"/>
  <c r="G757" i="16"/>
  <c r="G753" i="16"/>
  <c r="G749" i="16"/>
  <c r="G745" i="16"/>
  <c r="G741" i="16"/>
  <c r="G737" i="16"/>
  <c r="G733" i="16"/>
  <c r="G729" i="16"/>
  <c r="G725" i="16"/>
  <c r="G721" i="16"/>
  <c r="G717" i="16"/>
  <c r="G713" i="16"/>
  <c r="G709" i="16"/>
  <c r="G705" i="16"/>
  <c r="G701" i="16"/>
  <c r="G697" i="16"/>
  <c r="G693" i="16"/>
  <c r="G689" i="16"/>
  <c r="G685" i="16"/>
  <c r="G681" i="16"/>
  <c r="G677" i="16"/>
  <c r="G673" i="16"/>
  <c r="G669" i="16"/>
  <c r="G665" i="16"/>
  <c r="G661" i="16"/>
  <c r="G657" i="16"/>
  <c r="G653" i="16"/>
  <c r="G649" i="16"/>
  <c r="G645" i="16"/>
  <c r="G641" i="16"/>
  <c r="G637" i="16"/>
  <c r="G633" i="16"/>
  <c r="G629" i="16"/>
  <c r="G625" i="16"/>
  <c r="G621" i="16"/>
  <c r="G617" i="16"/>
  <c r="G613" i="16"/>
  <c r="G609" i="16"/>
  <c r="G605" i="16"/>
  <c r="G601" i="16"/>
  <c r="G597" i="16"/>
  <c r="G593" i="16"/>
  <c r="G589" i="16"/>
  <c r="G585" i="16"/>
  <c r="G581" i="16"/>
  <c r="G577" i="16"/>
  <c r="G573" i="16"/>
  <c r="G569" i="16"/>
  <c r="G565" i="16"/>
  <c r="G561" i="16"/>
  <c r="G557" i="16"/>
  <c r="G553" i="16"/>
  <c r="G549" i="16"/>
  <c r="G545" i="16"/>
  <c r="G541" i="16"/>
  <c r="G537" i="16"/>
  <c r="G533" i="16"/>
  <c r="G529" i="16"/>
  <c r="G525" i="16"/>
  <c r="G521" i="16"/>
  <c r="G517" i="16"/>
  <c r="G513" i="16"/>
  <c r="G509" i="16"/>
  <c r="G505" i="16"/>
  <c r="G501" i="16"/>
  <c r="G497" i="16"/>
  <c r="G493" i="16"/>
  <c r="G489" i="16"/>
  <c r="G485" i="16"/>
  <c r="G481" i="16"/>
  <c r="G477" i="16"/>
  <c r="G473" i="16"/>
  <c r="G469" i="16"/>
  <c r="G465" i="16"/>
  <c r="G461" i="16"/>
  <c r="G457" i="16"/>
  <c r="G453" i="16"/>
  <c r="G449" i="16"/>
  <c r="G445" i="16"/>
  <c r="G441" i="16"/>
  <c r="G437" i="16"/>
  <c r="G433" i="16"/>
  <c r="G429" i="16"/>
  <c r="G425" i="16"/>
  <c r="G421" i="16"/>
  <c r="G417" i="16"/>
  <c r="G413" i="16"/>
  <c r="G409" i="16"/>
  <c r="G405" i="16"/>
  <c r="G401" i="16"/>
  <c r="G397" i="16"/>
  <c r="G393" i="16"/>
  <c r="G389" i="16"/>
  <c r="G385" i="16"/>
  <c r="G381" i="16"/>
  <c r="G377" i="16"/>
  <c r="G373" i="16"/>
  <c r="G369" i="16"/>
  <c r="G365" i="16"/>
  <c r="G361" i="16"/>
  <c r="G357" i="16"/>
  <c r="G353" i="16"/>
  <c r="G349" i="16"/>
  <c r="G345" i="16"/>
  <c r="G341" i="16"/>
  <c r="G337" i="16"/>
  <c r="G333" i="16"/>
  <c r="G329" i="16"/>
  <c r="G325" i="16"/>
  <c r="G321" i="16"/>
  <c r="G317" i="16"/>
  <c r="G313" i="16"/>
  <c r="G309" i="16"/>
  <c r="G305" i="16"/>
  <c r="G301" i="16"/>
  <c r="G297" i="16"/>
  <c r="G293" i="16"/>
  <c r="G289" i="16"/>
  <c r="G285" i="16"/>
  <c r="G281" i="16"/>
  <c r="G277" i="16"/>
  <c r="G273" i="16"/>
  <c r="G269" i="16"/>
  <c r="G265" i="16"/>
  <c r="G261" i="16"/>
  <c r="G257" i="16"/>
  <c r="G253" i="16"/>
  <c r="G249" i="16"/>
  <c r="G245" i="16"/>
  <c r="G241" i="16"/>
  <c r="G237" i="16"/>
  <c r="G233" i="16"/>
  <c r="G229" i="16"/>
  <c r="G225" i="16"/>
  <c r="G221" i="16"/>
  <c r="G217" i="16"/>
  <c r="G213" i="16"/>
  <c r="G209" i="16"/>
  <c r="G205" i="16"/>
  <c r="G201" i="16"/>
  <c r="G197" i="16"/>
  <c r="G193" i="16"/>
  <c r="G189" i="16"/>
  <c r="G185" i="16"/>
  <c r="G181" i="16"/>
  <c r="G177" i="16"/>
  <c r="G173" i="16"/>
  <c r="G169" i="16"/>
  <c r="G165" i="16"/>
  <c r="G161" i="16"/>
  <c r="G157" i="16"/>
  <c r="G153" i="16"/>
  <c r="G149" i="16"/>
  <c r="G145" i="16"/>
  <c r="G141" i="16"/>
  <c r="G137" i="16"/>
  <c r="G133" i="16"/>
  <c r="G129" i="16"/>
  <c r="G125" i="16"/>
  <c r="G121" i="16"/>
  <c r="G117" i="16"/>
  <c r="G113" i="16"/>
  <c r="G109" i="16"/>
  <c r="G105" i="16"/>
  <c r="G101" i="16"/>
  <c r="G97" i="16"/>
  <c r="G93" i="16"/>
  <c r="G89" i="16"/>
  <c r="G85" i="16"/>
  <c r="G81" i="16"/>
  <c r="G77" i="16"/>
  <c r="G73" i="16"/>
  <c r="G69" i="16"/>
  <c r="G65" i="16"/>
  <c r="G61" i="16"/>
  <c r="G57" i="16"/>
  <c r="G53" i="16"/>
  <c r="G49" i="16"/>
  <c r="G45" i="16"/>
  <c r="G41" i="16"/>
  <c r="G37" i="16"/>
  <c r="G33" i="16"/>
  <c r="G29" i="16"/>
  <c r="G25" i="16"/>
  <c r="G21" i="16"/>
  <c r="G17" i="16"/>
  <c r="G13" i="16"/>
  <c r="G9" i="16"/>
  <c r="G5" i="16"/>
  <c r="H798" i="16"/>
  <c r="H794" i="16"/>
  <c r="H790" i="16"/>
  <c r="H786" i="16"/>
  <c r="H782" i="16"/>
  <c r="H778" i="16"/>
  <c r="H774" i="16"/>
  <c r="H770" i="16"/>
  <c r="H766" i="16"/>
  <c r="H762" i="16"/>
  <c r="H758" i="16"/>
  <c r="H754" i="16"/>
  <c r="H750" i="16"/>
  <c r="H746" i="16"/>
  <c r="H742" i="16"/>
  <c r="H738" i="16"/>
  <c r="H734" i="16"/>
  <c r="H730" i="16"/>
  <c r="H726" i="16"/>
  <c r="H722" i="16"/>
  <c r="H718" i="16"/>
  <c r="H714" i="16"/>
  <c r="H710" i="16"/>
  <c r="H706" i="16"/>
  <c r="H702" i="16"/>
  <c r="H698" i="16"/>
  <c r="H694" i="16"/>
  <c r="H690" i="16"/>
  <c r="H686" i="16"/>
  <c r="H682" i="16"/>
  <c r="H678" i="16"/>
  <c r="H674" i="16"/>
  <c r="H670" i="16"/>
  <c r="H666" i="16"/>
  <c r="H662" i="16"/>
  <c r="H658" i="16"/>
  <c r="H654" i="16"/>
  <c r="H650" i="16"/>
  <c r="H646" i="16"/>
  <c r="H642" i="16"/>
  <c r="H638" i="16"/>
  <c r="H634" i="16"/>
  <c r="H630" i="16"/>
  <c r="H626" i="16"/>
  <c r="H622" i="16"/>
  <c r="H618" i="16"/>
  <c r="H614" i="16"/>
  <c r="H610" i="16"/>
  <c r="H606" i="16"/>
  <c r="H602" i="16"/>
  <c r="H598" i="16"/>
  <c r="H594" i="16"/>
  <c r="H590" i="16"/>
  <c r="H586" i="16"/>
  <c r="H582" i="16"/>
  <c r="H578" i="16"/>
  <c r="H574" i="16"/>
  <c r="H570" i="16"/>
  <c r="H566" i="16"/>
  <c r="H562" i="16"/>
  <c r="H558" i="16"/>
  <c r="H554" i="16"/>
  <c r="H550" i="16"/>
  <c r="H546" i="16"/>
  <c r="H542" i="16"/>
  <c r="H538" i="16"/>
  <c r="H534" i="16"/>
  <c r="H530" i="16"/>
  <c r="H526" i="16"/>
  <c r="H522" i="16"/>
  <c r="H518" i="16"/>
  <c r="H514" i="16"/>
  <c r="H510" i="16"/>
  <c r="H506" i="16"/>
  <c r="H502" i="16"/>
  <c r="H498" i="16"/>
  <c r="H494" i="16"/>
  <c r="H490" i="16"/>
  <c r="H486" i="16"/>
  <c r="H482" i="16"/>
  <c r="H478" i="16"/>
  <c r="H474" i="16"/>
  <c r="H470" i="16"/>
  <c r="H466" i="16"/>
  <c r="H462" i="16"/>
  <c r="H458" i="16"/>
  <c r="H454" i="16"/>
  <c r="H450" i="16"/>
  <c r="H446" i="16"/>
  <c r="H442" i="16"/>
  <c r="H438" i="16"/>
  <c r="H434" i="16"/>
  <c r="H430" i="16"/>
  <c r="H426" i="16"/>
  <c r="H422" i="16"/>
  <c r="H418" i="16"/>
  <c r="H414" i="16"/>
  <c r="H410" i="16"/>
  <c r="H406" i="16"/>
  <c r="H402" i="16"/>
  <c r="H398" i="16"/>
  <c r="H394" i="16"/>
  <c r="H390" i="16"/>
  <c r="H386" i="16"/>
  <c r="H382" i="16"/>
  <c r="H378" i="16"/>
  <c r="H374" i="16"/>
  <c r="H370" i="16"/>
  <c r="H366" i="16"/>
  <c r="H362" i="16"/>
  <c r="H358" i="16"/>
  <c r="H354" i="16"/>
  <c r="H350" i="16"/>
  <c r="H346" i="16"/>
  <c r="H342" i="16"/>
  <c r="H338" i="16"/>
  <c r="H334" i="16"/>
  <c r="H330" i="16"/>
  <c r="H326" i="16"/>
  <c r="H322" i="16"/>
  <c r="H318" i="16"/>
  <c r="H314" i="16"/>
  <c r="H310" i="16"/>
  <c r="H306" i="16"/>
  <c r="H302" i="16"/>
  <c r="H298" i="16"/>
  <c r="H294" i="16"/>
  <c r="H290" i="16"/>
  <c r="H286" i="16"/>
  <c r="H282" i="16"/>
  <c r="H278" i="16"/>
  <c r="H274" i="16"/>
  <c r="H270" i="16"/>
  <c r="H266" i="16"/>
  <c r="H262" i="16"/>
  <c r="H258" i="16"/>
  <c r="H254" i="16"/>
  <c r="H250" i="16"/>
  <c r="H246" i="16"/>
  <c r="H242" i="16"/>
  <c r="H238" i="16"/>
  <c r="H234" i="16"/>
  <c r="H230" i="16"/>
  <c r="H226" i="16"/>
  <c r="H222" i="16"/>
  <c r="H218" i="16"/>
  <c r="H214" i="16"/>
  <c r="H210" i="16"/>
  <c r="H206" i="16"/>
  <c r="H202" i="16"/>
  <c r="H198" i="16"/>
  <c r="H194" i="16"/>
  <c r="H190" i="16"/>
  <c r="H186" i="16"/>
  <c r="H182" i="16"/>
  <c r="H178" i="16"/>
  <c r="H174" i="16"/>
  <c r="H170" i="16"/>
  <c r="H166" i="16"/>
  <c r="H162" i="16"/>
  <c r="H158" i="16"/>
  <c r="H154" i="16"/>
  <c r="H150" i="16"/>
  <c r="H146" i="16"/>
  <c r="H142" i="16"/>
  <c r="H138" i="16"/>
  <c r="H134" i="16"/>
  <c r="H130" i="16"/>
  <c r="H126" i="16"/>
  <c r="H122" i="16"/>
  <c r="H118" i="16"/>
  <c r="H114" i="16"/>
  <c r="H110" i="16"/>
  <c r="H106" i="16"/>
  <c r="H102" i="16"/>
  <c r="H98" i="16"/>
  <c r="H94" i="16"/>
  <c r="H90" i="16"/>
  <c r="H86" i="16"/>
  <c r="H82" i="16"/>
  <c r="H78" i="16"/>
  <c r="H74" i="16"/>
  <c r="H70" i="16"/>
  <c r="H66" i="16"/>
  <c r="H62" i="16"/>
  <c r="H58" i="16"/>
  <c r="H54" i="16"/>
  <c r="H50" i="16"/>
  <c r="H46" i="16"/>
  <c r="H42" i="16"/>
  <c r="H38" i="16"/>
  <c r="H34" i="16"/>
  <c r="H30" i="16"/>
  <c r="H26" i="16"/>
  <c r="H22" i="16"/>
  <c r="H18" i="16"/>
  <c r="H14" i="16"/>
  <c r="H10" i="16"/>
  <c r="H6" i="16"/>
  <c r="AO3" i="16"/>
  <c r="AS3" i="16"/>
  <c r="AW3" i="16"/>
  <c r="BA3" i="16"/>
  <c r="BE3" i="16"/>
  <c r="BI3" i="16"/>
  <c r="BM3" i="16"/>
  <c r="BQ3" i="16"/>
  <c r="BU3" i="16"/>
  <c r="BY3" i="16"/>
  <c r="CC3" i="16"/>
  <c r="CG3" i="16"/>
  <c r="CK3" i="16"/>
  <c r="CO3" i="16"/>
  <c r="CS3" i="16"/>
  <c r="CW3" i="16"/>
  <c r="AP3" i="16"/>
  <c r="AU3" i="16"/>
  <c r="AZ3" i="16"/>
  <c r="BF3" i="16"/>
  <c r="BK3" i="16"/>
  <c r="BP3" i="16"/>
  <c r="BV3" i="16"/>
  <c r="CA3" i="16"/>
  <c r="CF3" i="16"/>
  <c r="CL3" i="16"/>
  <c r="CQ3" i="16"/>
  <c r="CV3" i="16"/>
  <c r="AQ3" i="16"/>
  <c r="AX3" i="16"/>
  <c r="BD3" i="16"/>
  <c r="BL3" i="16"/>
  <c r="BS3" i="16"/>
  <c r="BZ3" i="16"/>
  <c r="CH3" i="16"/>
  <c r="CN3" i="16"/>
  <c r="CU3" i="16"/>
  <c r="AR3" i="16"/>
  <c r="BB3" i="16"/>
  <c r="BJ3" i="16"/>
  <c r="BT3" i="16"/>
  <c r="CD3" i="16"/>
  <c r="CM3" i="16"/>
  <c r="CX3" i="16"/>
  <c r="AN3" i="16"/>
  <c r="BC3" i="16"/>
  <c r="BO3" i="16"/>
  <c r="CB3" i="16"/>
  <c r="CP3" i="16"/>
  <c r="AT3" i="16"/>
  <c r="BG3" i="16"/>
  <c r="BR3" i="16"/>
  <c r="CE3" i="16"/>
  <c r="CR3" i="16"/>
  <c r="AV3" i="16"/>
  <c r="BW3" i="16"/>
  <c r="CT3" i="16"/>
  <c r="AY3" i="16"/>
  <c r="BX3" i="16"/>
  <c r="BH3" i="16"/>
  <c r="BN3" i="16"/>
  <c r="CI3" i="16"/>
  <c r="CJ3" i="16"/>
  <c r="N3" i="16"/>
  <c r="J3" i="16"/>
  <c r="K797" i="16"/>
  <c r="K793" i="16"/>
  <c r="K789" i="16"/>
  <c r="K785" i="16"/>
  <c r="K781" i="16"/>
  <c r="K777" i="16"/>
  <c r="K773" i="16"/>
  <c r="K769" i="16"/>
  <c r="K765" i="16"/>
  <c r="K761" i="16"/>
  <c r="K757" i="16"/>
  <c r="K753" i="16"/>
  <c r="K749" i="16"/>
  <c r="K745" i="16"/>
  <c r="K741" i="16"/>
  <c r="K737" i="16"/>
  <c r="K733" i="16"/>
  <c r="K729" i="16"/>
  <c r="K725" i="16"/>
  <c r="K721" i="16"/>
  <c r="K717" i="16"/>
  <c r="K713" i="16"/>
  <c r="K709" i="16"/>
  <c r="K705" i="16"/>
  <c r="K701" i="16"/>
  <c r="K697" i="16"/>
  <c r="K693" i="16"/>
  <c r="K689" i="16"/>
  <c r="K685" i="16"/>
  <c r="K681" i="16"/>
  <c r="K677" i="16"/>
  <c r="K673" i="16"/>
  <c r="K669" i="16"/>
  <c r="K665" i="16"/>
  <c r="K661" i="16"/>
  <c r="K657" i="16"/>
  <c r="K653" i="16"/>
  <c r="K649" i="16"/>
  <c r="K645" i="16"/>
  <c r="K641" i="16"/>
  <c r="K637" i="16"/>
  <c r="K633" i="16"/>
  <c r="K629" i="16"/>
  <c r="K625" i="16"/>
  <c r="K621" i="16"/>
  <c r="K617" i="16"/>
  <c r="K613" i="16"/>
  <c r="K609" i="16"/>
  <c r="K605" i="16"/>
  <c r="K601" i="16"/>
  <c r="K597" i="16"/>
  <c r="K593" i="16"/>
  <c r="K589" i="16"/>
  <c r="K585" i="16"/>
  <c r="K581" i="16"/>
  <c r="K577" i="16"/>
  <c r="K573" i="16"/>
  <c r="K569" i="16"/>
  <c r="K565" i="16"/>
  <c r="K561" i="16"/>
  <c r="K557" i="16"/>
  <c r="K553" i="16"/>
  <c r="K549" i="16"/>
  <c r="K545" i="16"/>
  <c r="K541" i="16"/>
  <c r="K537" i="16"/>
  <c r="K533" i="16"/>
  <c r="K529" i="16"/>
  <c r="K525" i="16"/>
  <c r="K521" i="16"/>
  <c r="K517" i="16"/>
  <c r="K513" i="16"/>
  <c r="K509" i="16"/>
  <c r="K505" i="16"/>
  <c r="K501" i="16"/>
  <c r="K497" i="16"/>
  <c r="K493" i="16"/>
  <c r="K489" i="16"/>
  <c r="K485" i="16"/>
  <c r="K481" i="16"/>
  <c r="K477" i="16"/>
  <c r="K473" i="16"/>
  <c r="K469" i="16"/>
  <c r="K465" i="16"/>
  <c r="K461" i="16"/>
  <c r="K457" i="16"/>
  <c r="K453" i="16"/>
  <c r="K449" i="16"/>
  <c r="K445" i="16"/>
  <c r="K441" i="16"/>
  <c r="K437" i="16"/>
  <c r="K433" i="16"/>
  <c r="K429" i="16"/>
  <c r="K425" i="16"/>
  <c r="K421" i="16"/>
  <c r="K417" i="16"/>
  <c r="K413" i="16"/>
  <c r="K409" i="16"/>
  <c r="K405" i="16"/>
  <c r="K401" i="16"/>
  <c r="K397" i="16"/>
  <c r="K393" i="16"/>
  <c r="K389" i="16"/>
  <c r="K385" i="16"/>
  <c r="K381" i="16"/>
  <c r="K377" i="16"/>
  <c r="K373" i="16"/>
  <c r="K369" i="16"/>
  <c r="K365" i="16"/>
  <c r="K361" i="16"/>
  <c r="K357" i="16"/>
  <c r="K353" i="16"/>
  <c r="K349" i="16"/>
  <c r="K345" i="16"/>
  <c r="K341" i="16"/>
  <c r="K337" i="16"/>
  <c r="K333" i="16"/>
  <c r="K329" i="16"/>
  <c r="K325" i="16"/>
  <c r="K321" i="16"/>
  <c r="K317" i="16"/>
  <c r="K313" i="16"/>
  <c r="K309" i="16"/>
  <c r="K305" i="16"/>
  <c r="K301" i="16"/>
  <c r="K297" i="16"/>
  <c r="K293" i="16"/>
  <c r="K289" i="16"/>
  <c r="K285" i="16"/>
  <c r="K281" i="16"/>
  <c r="K277" i="16"/>
  <c r="K273" i="16"/>
  <c r="K269" i="16"/>
  <c r="K265" i="16"/>
  <c r="K261" i="16"/>
  <c r="K257" i="16"/>
  <c r="K253" i="16"/>
  <c r="K249" i="16"/>
  <c r="K245" i="16"/>
  <c r="K241" i="16"/>
  <c r="K237" i="16"/>
  <c r="K233" i="16"/>
  <c r="K229" i="16"/>
  <c r="K225" i="16"/>
  <c r="K221" i="16"/>
  <c r="K217" i="16"/>
  <c r="K213" i="16"/>
  <c r="K209" i="16"/>
  <c r="K205" i="16"/>
  <c r="K201" i="16"/>
  <c r="K197" i="16"/>
  <c r="K193" i="16"/>
  <c r="K189" i="16"/>
  <c r="K185" i="16"/>
  <c r="K181" i="16"/>
  <c r="K177" i="16"/>
  <c r="K173" i="16"/>
  <c r="K169" i="16"/>
  <c r="K165" i="16"/>
  <c r="K161" i="16"/>
  <c r="K157" i="16"/>
  <c r="K153" i="16"/>
  <c r="K149" i="16"/>
  <c r="K145" i="16"/>
  <c r="K141" i="16"/>
  <c r="K137" i="16"/>
  <c r="K133" i="16"/>
  <c r="K129" i="16"/>
  <c r="K125" i="16"/>
  <c r="K121" i="16"/>
  <c r="K117" i="16"/>
  <c r="K113" i="16"/>
  <c r="K109" i="16"/>
  <c r="K105" i="16"/>
  <c r="K101" i="16"/>
  <c r="K97" i="16"/>
  <c r="K93" i="16"/>
  <c r="K89" i="16"/>
  <c r="K85" i="16"/>
  <c r="K81" i="16"/>
  <c r="K77" i="16"/>
  <c r="K73" i="16"/>
  <c r="K69" i="16"/>
  <c r="K65" i="16"/>
  <c r="K61" i="16"/>
  <c r="K57" i="16"/>
  <c r="K53" i="16"/>
  <c r="K49" i="16"/>
  <c r="K45" i="16"/>
  <c r="K41" i="16"/>
  <c r="K37" i="16"/>
  <c r="K33" i="16"/>
  <c r="K29" i="16"/>
  <c r="K25" i="16"/>
  <c r="K21" i="16"/>
  <c r="K17" i="16"/>
  <c r="K13" i="16"/>
  <c r="K9" i="16"/>
  <c r="K5" i="16"/>
  <c r="M798" i="16"/>
  <c r="M794" i="16"/>
  <c r="M790" i="16"/>
  <c r="M786" i="16"/>
  <c r="M782" i="16"/>
  <c r="M778" i="16"/>
  <c r="M774" i="16"/>
  <c r="M770" i="16"/>
  <c r="M766" i="16"/>
  <c r="M762" i="16"/>
  <c r="M758" i="16"/>
  <c r="M754" i="16"/>
  <c r="M750" i="16"/>
  <c r="M746" i="16"/>
  <c r="M742" i="16"/>
  <c r="M738" i="16"/>
  <c r="M734" i="16"/>
  <c r="M730" i="16"/>
  <c r="M726" i="16"/>
  <c r="M722" i="16"/>
  <c r="M718" i="16"/>
  <c r="M714" i="16"/>
  <c r="M710" i="16"/>
  <c r="M706" i="16"/>
  <c r="M702" i="16"/>
  <c r="M698" i="16"/>
  <c r="M694" i="16"/>
  <c r="M690" i="16"/>
  <c r="M686" i="16"/>
  <c r="M682" i="16"/>
  <c r="M678" i="16"/>
  <c r="M674" i="16"/>
  <c r="M670" i="16"/>
  <c r="M666" i="16"/>
  <c r="M662" i="16"/>
  <c r="M658" i="16"/>
  <c r="M654" i="16"/>
  <c r="M650" i="16"/>
  <c r="M646" i="16"/>
  <c r="M642" i="16"/>
  <c r="M638" i="16"/>
  <c r="M634" i="16"/>
  <c r="M630" i="16"/>
  <c r="M626" i="16"/>
  <c r="M622" i="16"/>
  <c r="M618" i="16"/>
  <c r="M614" i="16"/>
  <c r="M610" i="16"/>
  <c r="M606" i="16"/>
  <c r="M602" i="16"/>
  <c r="M598" i="16"/>
  <c r="M594" i="16"/>
  <c r="M590" i="16"/>
  <c r="M586" i="16"/>
  <c r="M582" i="16"/>
  <c r="M578" i="16"/>
  <c r="M574" i="16"/>
  <c r="M570" i="16"/>
  <c r="M566" i="16"/>
  <c r="M562" i="16"/>
  <c r="M558" i="16"/>
  <c r="M554" i="16"/>
  <c r="M550" i="16"/>
  <c r="M546" i="16"/>
  <c r="M542" i="16"/>
  <c r="M538" i="16"/>
  <c r="M534" i="16"/>
  <c r="M530" i="16"/>
  <c r="M526" i="16"/>
  <c r="M522" i="16"/>
  <c r="M518" i="16"/>
  <c r="M514" i="16"/>
  <c r="M510" i="16"/>
  <c r="M506" i="16"/>
  <c r="M502" i="16"/>
  <c r="M498" i="16"/>
  <c r="M494" i="16"/>
  <c r="M490" i="16"/>
  <c r="M486" i="16"/>
  <c r="M482" i="16"/>
  <c r="M478" i="16"/>
  <c r="M474" i="16"/>
  <c r="M470" i="16"/>
  <c r="M466" i="16"/>
  <c r="M462" i="16"/>
  <c r="M458" i="16"/>
  <c r="M454" i="16"/>
  <c r="M450" i="16"/>
  <c r="M446" i="16"/>
  <c r="M442" i="16"/>
  <c r="M438" i="16"/>
  <c r="M434" i="16"/>
  <c r="M430" i="16"/>
  <c r="M426" i="16"/>
  <c r="M422" i="16"/>
  <c r="M418" i="16"/>
  <c r="M414" i="16"/>
  <c r="M410" i="16"/>
  <c r="M406" i="16"/>
  <c r="M402" i="16"/>
  <c r="M398" i="16"/>
  <c r="M394" i="16"/>
  <c r="M390" i="16"/>
  <c r="M386" i="16"/>
  <c r="M382" i="16"/>
  <c r="M378" i="16"/>
  <c r="M374" i="16"/>
  <c r="M370" i="16"/>
  <c r="M366" i="16"/>
  <c r="M362" i="16"/>
  <c r="M358" i="16"/>
  <c r="M354" i="16"/>
  <c r="M350" i="16"/>
  <c r="M346" i="16"/>
  <c r="M342" i="16"/>
  <c r="M338" i="16"/>
  <c r="M334" i="16"/>
  <c r="M330" i="16"/>
  <c r="M326" i="16"/>
  <c r="M322" i="16"/>
  <c r="M318" i="16"/>
  <c r="M314" i="16"/>
  <c r="M310" i="16"/>
  <c r="M306" i="16"/>
  <c r="M302" i="16"/>
  <c r="M298" i="16"/>
  <c r="M294" i="16"/>
  <c r="M290" i="16"/>
  <c r="M286" i="16"/>
  <c r="M282" i="16"/>
  <c r="M278" i="16"/>
  <c r="M274" i="16"/>
  <c r="M270" i="16"/>
  <c r="M266" i="16"/>
  <c r="M262" i="16"/>
  <c r="M258" i="16"/>
  <c r="M254" i="16"/>
  <c r="M250" i="16"/>
  <c r="M246" i="16"/>
  <c r="M242" i="16"/>
  <c r="M238" i="16"/>
  <c r="M234" i="16"/>
  <c r="M230" i="16"/>
  <c r="M226" i="16"/>
  <c r="M222" i="16"/>
  <c r="M218" i="16"/>
  <c r="M214" i="16"/>
  <c r="M210" i="16"/>
  <c r="M206" i="16"/>
  <c r="M202" i="16"/>
  <c r="M194" i="16"/>
  <c r="M186" i="16"/>
  <c r="M178" i="16"/>
  <c r="M174" i="16"/>
  <c r="M170" i="16"/>
  <c r="M166" i="16"/>
  <c r="M162" i="16"/>
  <c r="M158" i="16"/>
  <c r="M154" i="16"/>
  <c r="M150" i="16"/>
  <c r="M146" i="16"/>
  <c r="M142" i="16"/>
  <c r="M138" i="16"/>
  <c r="M134" i="16"/>
  <c r="M130" i="16"/>
  <c r="M126" i="16"/>
  <c r="M122" i="16"/>
  <c r="M118" i="16"/>
  <c r="M114" i="16"/>
  <c r="M110" i="16"/>
  <c r="M106" i="16"/>
  <c r="M102" i="16"/>
  <c r="M98" i="16"/>
  <c r="M90" i="16"/>
  <c r="M86" i="16"/>
  <c r="M82" i="16"/>
  <c r="M78" i="16"/>
  <c r="M74" i="16"/>
  <c r="M70" i="16"/>
  <c r="M66" i="16"/>
  <c r="M62" i="16"/>
  <c r="M58" i="16"/>
  <c r="M50" i="16"/>
  <c r="M42" i="16"/>
  <c r="M34" i="16"/>
  <c r="M26" i="16"/>
  <c r="M18" i="16"/>
  <c r="M10" i="16"/>
  <c r="M6" i="16"/>
  <c r="P3" i="16"/>
  <c r="Q796" i="16"/>
  <c r="Q792" i="16"/>
  <c r="Q788" i="16"/>
  <c r="Q784" i="16"/>
  <c r="Q780" i="16"/>
  <c r="Q776" i="16"/>
  <c r="Q772" i="16"/>
  <c r="Q768" i="16"/>
  <c r="Q764" i="16"/>
  <c r="Q760" i="16"/>
  <c r="Q756" i="16"/>
  <c r="Q752" i="16"/>
  <c r="Q748" i="16"/>
  <c r="Q744" i="16"/>
  <c r="Q740" i="16"/>
  <c r="Q736" i="16"/>
  <c r="Q732" i="16"/>
  <c r="Q728" i="16"/>
  <c r="Q724" i="16"/>
  <c r="Q720" i="16"/>
  <c r="Q716" i="16"/>
  <c r="Q712" i="16"/>
  <c r="Q708" i="16"/>
  <c r="Q704" i="16"/>
  <c r="Q700" i="16"/>
  <c r="Q696" i="16"/>
  <c r="Q692" i="16"/>
  <c r="Q688" i="16"/>
  <c r="Q684" i="16"/>
  <c r="Q680" i="16"/>
  <c r="Q676" i="16"/>
  <c r="Q672" i="16"/>
  <c r="Q668" i="16"/>
  <c r="Q664" i="16"/>
  <c r="Q660" i="16"/>
  <c r="Q656" i="16"/>
  <c r="Q652" i="16"/>
  <c r="Q648" i="16"/>
  <c r="Q644" i="16"/>
  <c r="Q640" i="16"/>
  <c r="Q636" i="16"/>
  <c r="Q632" i="16"/>
  <c r="Q628" i="16"/>
  <c r="Q624" i="16"/>
  <c r="Q620" i="16"/>
  <c r="Q616" i="16"/>
  <c r="Q612" i="16"/>
  <c r="Q608" i="16"/>
  <c r="Q604" i="16"/>
  <c r="Q600" i="16"/>
  <c r="Q596" i="16"/>
  <c r="Q592" i="16"/>
  <c r="Q588" i="16"/>
  <c r="Q584" i="16"/>
  <c r="Q580" i="16"/>
  <c r="Q576" i="16"/>
  <c r="Q572" i="16"/>
  <c r="Q568" i="16"/>
  <c r="Q564" i="16"/>
  <c r="Q560" i="16"/>
  <c r="Q556" i="16"/>
  <c r="Q552" i="16"/>
  <c r="Q548" i="16"/>
  <c r="Q544" i="16"/>
  <c r="Q540" i="16"/>
  <c r="Q536" i="16"/>
  <c r="Q532" i="16"/>
  <c r="Q528" i="16"/>
  <c r="Q524" i="16"/>
  <c r="Q520" i="16"/>
  <c r="Q516" i="16"/>
  <c r="Q512" i="16"/>
  <c r="Q508" i="16"/>
  <c r="Q504" i="16"/>
  <c r="Q500" i="16"/>
  <c r="Q496" i="16"/>
  <c r="Q492" i="16"/>
  <c r="Q488" i="16"/>
  <c r="Q484" i="16"/>
  <c r="Q480" i="16"/>
  <c r="Q476" i="16"/>
  <c r="Q472" i="16"/>
  <c r="Q468" i="16"/>
  <c r="Q464" i="16"/>
  <c r="Q460" i="16"/>
  <c r="Q456" i="16"/>
  <c r="Q452" i="16"/>
  <c r="Q448" i="16"/>
  <c r="Q444" i="16"/>
  <c r="Q440" i="16"/>
  <c r="Q436" i="16"/>
  <c r="Q432" i="16"/>
  <c r="Q428" i="16"/>
  <c r="Q424" i="16"/>
  <c r="Q420" i="16"/>
  <c r="Q416" i="16"/>
  <c r="Q412" i="16"/>
  <c r="Q408" i="16"/>
  <c r="Q404" i="16"/>
  <c r="Q400" i="16"/>
  <c r="Q396" i="16"/>
  <c r="Q392" i="16"/>
  <c r="Q388" i="16"/>
  <c r="Q384" i="16"/>
  <c r="Q380" i="16"/>
  <c r="Q376" i="16"/>
  <c r="Q372" i="16"/>
  <c r="Q368" i="16"/>
  <c r="Q364" i="16"/>
  <c r="Q360" i="16"/>
  <c r="Q356" i="16"/>
  <c r="Q352" i="16"/>
  <c r="Q348" i="16"/>
  <c r="Q344" i="16"/>
  <c r="Q340" i="16"/>
  <c r="Q336" i="16"/>
  <c r="Q332" i="16"/>
  <c r="Q328" i="16"/>
  <c r="Q324" i="16"/>
  <c r="Q320" i="16"/>
  <c r="Q316" i="16"/>
  <c r="Q312" i="16"/>
  <c r="Q308" i="16"/>
  <c r="Q304" i="16"/>
  <c r="Q300" i="16"/>
  <c r="Q296" i="16"/>
  <c r="Q292" i="16"/>
  <c r="Q288" i="16"/>
  <c r="Q284" i="16"/>
  <c r="Q280" i="16"/>
  <c r="Q276" i="16"/>
  <c r="Q272" i="16"/>
  <c r="Q268" i="16"/>
  <c r="Q264" i="16"/>
  <c r="Q260" i="16"/>
  <c r="Q256" i="16"/>
  <c r="Q252" i="16"/>
  <c r="Q248" i="16"/>
  <c r="Q244" i="16"/>
  <c r="Q240" i="16"/>
  <c r="Q236" i="16"/>
  <c r="Q232" i="16"/>
  <c r="Q228" i="16"/>
  <c r="Q224" i="16"/>
  <c r="Q220" i="16"/>
  <c r="Q216" i="16"/>
  <c r="Q212" i="16"/>
  <c r="Q208" i="16"/>
  <c r="Q204" i="16"/>
  <c r="Q200" i="16"/>
  <c r="Q196" i="16"/>
  <c r="Q192" i="16"/>
  <c r="Q188" i="16"/>
  <c r="Q184" i="16"/>
  <c r="Q180" i="16"/>
  <c r="Q176" i="16"/>
  <c r="Q172" i="16"/>
  <c r="Q168" i="16"/>
  <c r="Q164" i="16"/>
  <c r="Q160" i="16"/>
  <c r="Q156" i="16"/>
  <c r="Q152" i="16"/>
  <c r="Q148" i="16"/>
  <c r="Q144" i="16"/>
  <c r="Q140" i="16"/>
  <c r="Q136" i="16"/>
  <c r="Q132" i="16"/>
  <c r="Q128" i="16"/>
  <c r="Q124" i="16"/>
  <c r="Q120" i="16"/>
  <c r="Q116" i="16"/>
  <c r="Q112" i="16"/>
  <c r="Q108" i="16"/>
  <c r="Q104" i="16"/>
  <c r="Q100" i="16"/>
  <c r="Q96" i="16"/>
  <c r="Q92" i="16"/>
  <c r="Q88" i="16"/>
  <c r="Q84" i="16"/>
  <c r="Q80" i="16"/>
  <c r="Q76" i="16"/>
  <c r="Q72" i="16"/>
  <c r="Q68" i="16"/>
  <c r="Q64" i="16"/>
  <c r="Q60" i="16"/>
  <c r="Q56" i="16"/>
  <c r="Q52" i="16"/>
  <c r="Q48" i="16"/>
  <c r="Q44" i="16"/>
  <c r="Q40" i="16"/>
  <c r="Q36" i="16"/>
  <c r="Q32" i="16"/>
  <c r="Q28" i="16"/>
  <c r="Q24" i="16"/>
  <c r="Q20" i="16"/>
  <c r="Q16" i="16"/>
  <c r="Q12" i="16"/>
  <c r="Q8" i="16"/>
  <c r="Q4" i="16"/>
  <c r="N797" i="16"/>
  <c r="N793" i="16"/>
  <c r="N789" i="16"/>
  <c r="N785" i="16"/>
  <c r="N781" i="16"/>
  <c r="N777" i="16"/>
  <c r="N773" i="16"/>
  <c r="N769" i="16"/>
  <c r="N765" i="16"/>
  <c r="N761" i="16"/>
  <c r="N757" i="16"/>
  <c r="N753" i="16"/>
  <c r="N749" i="16"/>
  <c r="N745" i="16"/>
  <c r="N741" i="16"/>
  <c r="N737" i="16"/>
  <c r="N733" i="16"/>
  <c r="N729" i="16"/>
  <c r="N725" i="16"/>
  <c r="N721" i="16"/>
  <c r="N717" i="16"/>
  <c r="N713" i="16"/>
  <c r="N709" i="16"/>
  <c r="N705" i="16"/>
  <c r="N701" i="16"/>
  <c r="N697" i="16"/>
  <c r="N693" i="16"/>
  <c r="N689" i="16"/>
  <c r="N685" i="16"/>
  <c r="N681" i="16"/>
  <c r="N677" i="16"/>
  <c r="N673" i="16"/>
  <c r="N669" i="16"/>
  <c r="N665" i="16"/>
  <c r="N661" i="16"/>
  <c r="N657" i="16"/>
  <c r="N653" i="16"/>
  <c r="N649" i="16"/>
  <c r="N645" i="16"/>
  <c r="N641" i="16"/>
  <c r="N637" i="16"/>
  <c r="N633" i="16"/>
  <c r="N629" i="16"/>
  <c r="N625" i="16"/>
  <c r="N621" i="16"/>
  <c r="N617" i="16"/>
  <c r="N613" i="16"/>
  <c r="N609" i="16"/>
  <c r="N605" i="16"/>
  <c r="N601" i="16"/>
  <c r="N597" i="16"/>
  <c r="N593" i="16"/>
  <c r="N589" i="16"/>
  <c r="N585" i="16"/>
  <c r="N581" i="16"/>
  <c r="N577" i="16"/>
  <c r="N573" i="16"/>
  <c r="N569" i="16"/>
  <c r="N565" i="16"/>
  <c r="N561" i="16"/>
  <c r="N557" i="16"/>
  <c r="N553" i="16"/>
  <c r="N549" i="16"/>
  <c r="N545" i="16"/>
  <c r="N541" i="16"/>
  <c r="N537" i="16"/>
  <c r="N533" i="16"/>
  <c r="N529" i="16"/>
  <c r="N525" i="16"/>
  <c r="N521" i="16"/>
  <c r="N517" i="16"/>
  <c r="N513" i="16"/>
  <c r="N509" i="16"/>
  <c r="N505" i="16"/>
  <c r="N501" i="16"/>
  <c r="N497" i="16"/>
  <c r="N493" i="16"/>
  <c r="N489" i="16"/>
  <c r="N485" i="16"/>
  <c r="N481" i="16"/>
  <c r="N477" i="16"/>
  <c r="N473" i="16"/>
  <c r="N469" i="16"/>
  <c r="N465" i="16"/>
  <c r="N461" i="16"/>
  <c r="N457" i="16"/>
  <c r="N453" i="16"/>
  <c r="N449" i="16"/>
  <c r="N445" i="16"/>
  <c r="N441" i="16"/>
  <c r="N437" i="16"/>
  <c r="N433" i="16"/>
  <c r="N429" i="16"/>
  <c r="N425" i="16"/>
  <c r="N421" i="16"/>
  <c r="N417" i="16"/>
  <c r="N413" i="16"/>
  <c r="N409" i="16"/>
  <c r="N405" i="16"/>
  <c r="N401" i="16"/>
  <c r="N397" i="16"/>
  <c r="N393" i="16"/>
  <c r="N389" i="16"/>
  <c r="N385" i="16"/>
  <c r="N381" i="16"/>
  <c r="N377" i="16"/>
  <c r="N373" i="16"/>
  <c r="N369" i="16"/>
  <c r="N365" i="16"/>
  <c r="N361" i="16"/>
  <c r="N357" i="16"/>
  <c r="N353" i="16"/>
  <c r="N349" i="16"/>
  <c r="N345" i="16"/>
  <c r="N341" i="16"/>
  <c r="N337" i="16"/>
  <c r="N333" i="16"/>
  <c r="N329" i="16"/>
  <c r="N325" i="16"/>
  <c r="N321" i="16"/>
  <c r="N317" i="16"/>
  <c r="N313" i="16"/>
  <c r="N309" i="16"/>
  <c r="N305" i="16"/>
  <c r="N301" i="16"/>
  <c r="N297" i="16"/>
  <c r="N293" i="16"/>
  <c r="N289" i="16"/>
  <c r="N285" i="16"/>
  <c r="N281" i="16"/>
  <c r="N277" i="16"/>
  <c r="N273" i="16"/>
  <c r="N269" i="16"/>
  <c r="N265" i="16"/>
  <c r="N261" i="16"/>
  <c r="N257" i="16"/>
  <c r="N253" i="16"/>
  <c r="N249" i="16"/>
  <c r="N218" i="16"/>
  <c r="N210" i="16"/>
  <c r="N194" i="16"/>
  <c r="N186" i="16"/>
  <c r="N106" i="16"/>
  <c r="N98" i="16"/>
  <c r="N90" i="16"/>
  <c r="N50" i="16"/>
  <c r="N42" i="16"/>
  <c r="N34" i="16"/>
  <c r="N26" i="16"/>
  <c r="N18" i="16"/>
  <c r="R792" i="16"/>
  <c r="R784" i="16"/>
  <c r="R776" i="16"/>
  <c r="R768" i="16"/>
  <c r="R760" i="16"/>
  <c r="R752" i="16"/>
  <c r="R744" i="16"/>
  <c r="R736" i="16"/>
  <c r="R728" i="16"/>
  <c r="R720" i="16"/>
  <c r="R712" i="16"/>
  <c r="R704" i="16"/>
  <c r="R696" i="16"/>
  <c r="R688" i="16"/>
  <c r="R680" i="16"/>
  <c r="R672" i="16"/>
  <c r="R664" i="16"/>
  <c r="R656" i="16"/>
  <c r="R648" i="16"/>
  <c r="R640" i="16"/>
  <c r="R632" i="16"/>
  <c r="R624" i="16"/>
  <c r="R616" i="16"/>
  <c r="R608" i="16"/>
  <c r="R600" i="16"/>
  <c r="R592" i="16"/>
  <c r="R584" i="16"/>
  <c r="R576" i="16"/>
  <c r="R568" i="16"/>
  <c r="R560" i="16"/>
  <c r="R552" i="16"/>
  <c r="R544" i="16"/>
  <c r="R536" i="16"/>
  <c r="R528" i="16"/>
  <c r="R520" i="16"/>
  <c r="R512" i="16"/>
  <c r="R504" i="16"/>
  <c r="R496" i="16"/>
  <c r="R488" i="16"/>
  <c r="R480" i="16"/>
  <c r="R472" i="16"/>
  <c r="R464" i="16"/>
  <c r="R456" i="16"/>
  <c r="R448" i="16"/>
  <c r="R440" i="16"/>
  <c r="R432" i="16"/>
  <c r="R424" i="16"/>
  <c r="R416" i="16"/>
  <c r="R408" i="16"/>
  <c r="R400" i="16"/>
  <c r="R392" i="16"/>
  <c r="R384" i="16"/>
  <c r="R376" i="16"/>
  <c r="R368" i="16"/>
  <c r="R360" i="16"/>
  <c r="R352" i="16"/>
  <c r="R344" i="16"/>
  <c r="R336" i="16"/>
  <c r="R328" i="16"/>
  <c r="R320" i="16"/>
  <c r="R312" i="16"/>
  <c r="R304" i="16"/>
  <c r="R296" i="16"/>
  <c r="R288" i="16"/>
  <c r="R280" i="16"/>
  <c r="R272" i="16"/>
  <c r="R264" i="16"/>
  <c r="R256" i="16"/>
  <c r="R248" i="16"/>
  <c r="R240" i="16"/>
  <c r="R232" i="16"/>
  <c r="R224" i="16"/>
  <c r="R216" i="16"/>
  <c r="R208" i="16"/>
  <c r="R200" i="16"/>
  <c r="R192" i="16"/>
  <c r="R184" i="16"/>
  <c r="R176" i="16"/>
  <c r="R168" i="16"/>
  <c r="R160" i="16"/>
  <c r="R152" i="16"/>
  <c r="R144" i="16"/>
  <c r="R136" i="16"/>
  <c r="R128" i="16"/>
  <c r="R120" i="16"/>
  <c r="R112" i="16"/>
  <c r="R104" i="16"/>
  <c r="R96" i="16"/>
  <c r="R88" i="16"/>
  <c r="R80" i="16"/>
  <c r="R72" i="16"/>
  <c r="R64" i="16"/>
  <c r="R56" i="16"/>
  <c r="R48" i="16"/>
  <c r="R40" i="16"/>
  <c r="R32" i="16"/>
  <c r="R24" i="16"/>
  <c r="R16" i="16"/>
  <c r="R8" i="16"/>
  <c r="O796" i="16"/>
  <c r="O788" i="16"/>
  <c r="O780" i="16"/>
  <c r="O772" i="16"/>
  <c r="O764" i="16"/>
  <c r="O756" i="16"/>
  <c r="O748" i="16"/>
  <c r="O740" i="16"/>
  <c r="O732" i="16"/>
  <c r="O724" i="16"/>
  <c r="O716" i="16"/>
  <c r="O708" i="16"/>
  <c r="O700" i="16"/>
  <c r="O692" i="16"/>
  <c r="O684" i="16"/>
  <c r="O676" i="16"/>
  <c r="O668" i="16"/>
  <c r="O660" i="16"/>
  <c r="O652" i="16"/>
  <c r="O644" i="16"/>
  <c r="O636" i="16"/>
  <c r="O628" i="16"/>
  <c r="O620" i="16"/>
  <c r="O612" i="16"/>
  <c r="O604" i="16"/>
  <c r="O596" i="16"/>
  <c r="O588" i="16"/>
  <c r="O580" i="16"/>
  <c r="O572" i="16"/>
  <c r="O564" i="16"/>
  <c r="O556" i="16"/>
  <c r="O548" i="16"/>
  <c r="O540" i="16"/>
  <c r="O532" i="16"/>
  <c r="O524" i="16"/>
  <c r="O516" i="16"/>
  <c r="O508" i="16"/>
  <c r="O500" i="16"/>
  <c r="O492" i="16"/>
  <c r="O484" i="16"/>
  <c r="O476" i="16"/>
  <c r="O468" i="16"/>
  <c r="O460" i="16"/>
  <c r="O452" i="16"/>
  <c r="O444" i="16"/>
  <c r="O436" i="16"/>
  <c r="O428" i="16"/>
  <c r="O420" i="16"/>
  <c r="O412" i="16"/>
  <c r="O404" i="16"/>
  <c r="O396" i="16"/>
  <c r="O388" i="16"/>
  <c r="O380" i="16"/>
  <c r="O372" i="16"/>
  <c r="O364" i="16"/>
  <c r="O356" i="16"/>
  <c r="O348" i="16"/>
  <c r="O340" i="16"/>
  <c r="O332" i="16"/>
  <c r="O324" i="16"/>
  <c r="O316" i="16"/>
  <c r="O308" i="16"/>
  <c r="O300" i="16"/>
  <c r="O292" i="16"/>
  <c r="O284" i="16"/>
  <c r="O276" i="16"/>
  <c r="O268" i="16"/>
  <c r="O260" i="16"/>
  <c r="O252" i="16"/>
  <c r="O244" i="16"/>
  <c r="O220" i="16"/>
  <c r="O212" i="16"/>
  <c r="O204" i="16"/>
  <c r="O196" i="16"/>
  <c r="O188" i="16"/>
  <c r="O180" i="16"/>
  <c r="O172" i="16"/>
  <c r="O164" i="16"/>
  <c r="O76" i="16"/>
  <c r="L792" i="16"/>
  <c r="L784" i="16"/>
  <c r="L776" i="16"/>
  <c r="L768" i="16"/>
  <c r="L760" i="16"/>
  <c r="L752" i="16"/>
  <c r="L744" i="16"/>
  <c r="L736" i="16"/>
  <c r="L728" i="16"/>
  <c r="L720" i="16"/>
  <c r="L712" i="16"/>
  <c r="L704" i="16"/>
  <c r="L696" i="16"/>
  <c r="L688" i="16"/>
  <c r="L680" i="16"/>
  <c r="L672" i="16"/>
  <c r="L664" i="16"/>
  <c r="L656" i="16"/>
  <c r="L648" i="16"/>
  <c r="L640" i="16"/>
  <c r="L632" i="16"/>
  <c r="L624" i="16"/>
  <c r="L616" i="16"/>
  <c r="L608" i="16"/>
  <c r="L600" i="16"/>
  <c r="L592" i="16"/>
  <c r="L584" i="16"/>
  <c r="L576" i="16"/>
  <c r="L568" i="16"/>
  <c r="L560" i="16"/>
  <c r="L552" i="16"/>
  <c r="L544" i="16"/>
  <c r="L536" i="16"/>
  <c r="L528" i="16"/>
  <c r="L520" i="16"/>
  <c r="L512" i="16"/>
  <c r="L504" i="16"/>
  <c r="L496" i="16"/>
  <c r="L488" i="16"/>
  <c r="L480" i="16"/>
  <c r="L472" i="16"/>
  <c r="L464" i="16"/>
  <c r="L456" i="16"/>
  <c r="L448" i="16"/>
  <c r="L440" i="16"/>
  <c r="L432" i="16"/>
  <c r="L424" i="16"/>
  <c r="L416" i="16"/>
  <c r="L408" i="16"/>
  <c r="L400" i="16"/>
  <c r="L392" i="16"/>
  <c r="L384" i="16"/>
  <c r="L376" i="16"/>
  <c r="L368" i="16"/>
  <c r="L360" i="16"/>
  <c r="L352" i="16"/>
  <c r="L344" i="16"/>
  <c r="L336" i="16"/>
  <c r="L328" i="16"/>
  <c r="L320" i="16"/>
  <c r="L312" i="16"/>
  <c r="L304" i="16"/>
  <c r="L296" i="16"/>
  <c r="L280" i="16"/>
  <c r="L272" i="16"/>
  <c r="L264" i="16"/>
  <c r="L256" i="16"/>
  <c r="L248" i="16"/>
  <c r="L240" i="16"/>
  <c r="L224" i="16"/>
  <c r="L216" i="16"/>
  <c r="L208" i="16"/>
  <c r="L200" i="16"/>
  <c r="L192" i="16"/>
  <c r="L184" i="16"/>
  <c r="L176" i="16"/>
  <c r="L168" i="16"/>
  <c r="CR798" i="16"/>
  <c r="CJ798" i="16"/>
  <c r="CB798" i="16"/>
  <c r="BT798" i="16"/>
  <c r="BL798" i="16"/>
  <c r="BD798" i="16"/>
  <c r="AV798" i="16"/>
  <c r="AN798" i="16"/>
  <c r="CQ797" i="16"/>
  <c r="CI797" i="16"/>
  <c r="CA797" i="16"/>
  <c r="BS797" i="16"/>
  <c r="BK797" i="16"/>
  <c r="BC797" i="16"/>
  <c r="CX796" i="16"/>
  <c r="CP796" i="16"/>
  <c r="CH796" i="16"/>
  <c r="BZ796" i="16"/>
  <c r="BR796" i="16"/>
  <c r="BJ796" i="16"/>
  <c r="BB796" i="16"/>
  <c r="CV794" i="16"/>
  <c r="CN794" i="16"/>
  <c r="CF794" i="16"/>
  <c r="BX794" i="16"/>
  <c r="BP794" i="16"/>
  <c r="BH794" i="16"/>
  <c r="AZ794" i="16"/>
  <c r="AR794" i="16"/>
  <c r="CU793" i="16"/>
  <c r="CM793" i="16"/>
  <c r="CE793" i="16"/>
  <c r="BW793" i="16"/>
  <c r="BO793" i="16"/>
  <c r="BG793" i="16"/>
  <c r="AY793" i="16"/>
  <c r="AQ793" i="16"/>
  <c r="CT792" i="16"/>
  <c r="CL792" i="16"/>
  <c r="CD792" i="16"/>
  <c r="BV792" i="16"/>
  <c r="BN792" i="16"/>
  <c r="BF792" i="16"/>
  <c r="AX792" i="16"/>
  <c r="CR790" i="16"/>
  <c r="CJ790" i="16"/>
  <c r="CB790" i="16"/>
  <c r="BT790" i="16"/>
  <c r="BL790" i="16"/>
  <c r="BD790" i="16"/>
  <c r="AV790" i="16"/>
  <c r="CQ789" i="16"/>
  <c r="CI789" i="16"/>
  <c r="CA789" i="16"/>
  <c r="BS789" i="16"/>
  <c r="BK789" i="16"/>
  <c r="BC789" i="16"/>
  <c r="AU789" i="16"/>
  <c r="CX788" i="16"/>
  <c r="CP788" i="16"/>
  <c r="CH788" i="16"/>
  <c r="BZ788" i="16"/>
  <c r="BR788" i="16"/>
  <c r="BJ788" i="16"/>
  <c r="BB788" i="16"/>
  <c r="CV786" i="16"/>
  <c r="CN786" i="16"/>
  <c r="CF786" i="16"/>
  <c r="BX786" i="16"/>
  <c r="BP786" i="16"/>
  <c r="BH786" i="16"/>
  <c r="AZ786" i="16"/>
  <c r="AR786" i="16"/>
  <c r="CU785" i="16"/>
  <c r="CM785" i="16"/>
  <c r="CE785" i="16"/>
  <c r="BW785" i="16"/>
  <c r="BO785" i="16"/>
  <c r="BG785" i="16"/>
  <c r="AY785" i="16"/>
  <c r="AQ785" i="16"/>
  <c r="CT784" i="16"/>
  <c r="CL784" i="16"/>
  <c r="CD784" i="16"/>
  <c r="BV784" i="16"/>
  <c r="BN784" i="16"/>
  <c r="BF784" i="16"/>
  <c r="AX784" i="16"/>
  <c r="CR782" i="16"/>
  <c r="CJ782" i="16"/>
  <c r="CB782" i="16"/>
  <c r="BT782" i="16"/>
  <c r="BL782" i="16"/>
  <c r="BD782" i="16"/>
  <c r="AV782" i="16"/>
  <c r="CQ781" i="16"/>
  <c r="CI781" i="16"/>
  <c r="CA781" i="16"/>
  <c r="BS781" i="16"/>
  <c r="BK781" i="16"/>
  <c r="BC781" i="16"/>
  <c r="AU781" i="16"/>
  <c r="CX780" i="16"/>
  <c r="CP780" i="16"/>
  <c r="CH780" i="16"/>
  <c r="BZ780" i="16"/>
  <c r="BR780" i="16"/>
  <c r="BJ780" i="16"/>
  <c r="BB780" i="16"/>
  <c r="CV778" i="16"/>
  <c r="CN778" i="16"/>
  <c r="CF778" i="16"/>
  <c r="BX778" i="16"/>
  <c r="BP778" i="16"/>
  <c r="BH778" i="16"/>
  <c r="AZ778" i="16"/>
  <c r="AR778" i="16"/>
  <c r="CU777" i="16"/>
  <c r="CM777" i="16"/>
  <c r="CE777" i="16"/>
  <c r="BW777" i="16"/>
  <c r="BO777" i="16"/>
  <c r="BG777" i="16"/>
  <c r="AY777" i="16"/>
  <c r="AQ777" i="16"/>
  <c r="CT776" i="16"/>
  <c r="CL776" i="16"/>
  <c r="CD776" i="16"/>
  <c r="BV776" i="16"/>
  <c r="BN776" i="16"/>
  <c r="BF776" i="16"/>
  <c r="AX776" i="16"/>
  <c r="CR774" i="16"/>
  <c r="CJ774" i="16"/>
  <c r="CB774" i="16"/>
  <c r="BT774" i="16"/>
  <c r="BL774" i="16"/>
  <c r="BD774" i="16"/>
  <c r="AV774" i="16"/>
  <c r="CQ773" i="16"/>
  <c r="CI773" i="16"/>
  <c r="CA773" i="16"/>
  <c r="BS773" i="16"/>
  <c r="BK773" i="16"/>
  <c r="BC773" i="16"/>
  <c r="AU773" i="16"/>
  <c r="CX772" i="16"/>
  <c r="CP772" i="16"/>
  <c r="CH772" i="16"/>
  <c r="BZ772" i="16"/>
  <c r="BR772" i="16"/>
  <c r="BJ772" i="16"/>
  <c r="BB772" i="16"/>
  <c r="CV770" i="16"/>
  <c r="CN770" i="16"/>
  <c r="CF770" i="16"/>
  <c r="BX770" i="16"/>
  <c r="BP770" i="16"/>
  <c r="BH770" i="16"/>
  <c r="AZ770" i="16"/>
  <c r="AR770" i="16"/>
  <c r="CU769" i="16"/>
  <c r="CM769" i="16"/>
  <c r="CE769" i="16"/>
  <c r="BW769" i="16"/>
  <c r="BO769" i="16"/>
  <c r="BG769" i="16"/>
  <c r="AY769" i="16"/>
  <c r="AQ769" i="16"/>
  <c r="CT768" i="16"/>
  <c r="CL768" i="16"/>
  <c r="CD768" i="16"/>
  <c r="BV768" i="16"/>
  <c r="BN768" i="16"/>
  <c r="BF768" i="16"/>
  <c r="AX768" i="16"/>
  <c r="CR766" i="16"/>
  <c r="CJ766" i="16"/>
  <c r="CB766" i="16"/>
  <c r="BT766" i="16"/>
  <c r="BL766" i="16"/>
  <c r="BD766" i="16"/>
  <c r="AV766" i="16"/>
  <c r="CQ765" i="16"/>
  <c r="CI765" i="16"/>
  <c r="CA765" i="16"/>
  <c r="BS765" i="16"/>
  <c r="BK765" i="16"/>
  <c r="BC765" i="16"/>
  <c r="AU765" i="16"/>
  <c r="CX764" i="16"/>
  <c r="CP764" i="16"/>
  <c r="CH764" i="16"/>
  <c r="BZ764" i="16"/>
  <c r="BR764" i="16"/>
  <c r="BJ764" i="16"/>
  <c r="BB764" i="16"/>
  <c r="CV762" i="16"/>
  <c r="CN762" i="16"/>
  <c r="CF762" i="16"/>
  <c r="BX762" i="16"/>
  <c r="BP762" i="16"/>
  <c r="BH762" i="16"/>
  <c r="AZ762" i="16"/>
  <c r="AR762" i="16"/>
  <c r="CU761" i="16"/>
  <c r="CM761" i="16"/>
  <c r="CE761" i="16"/>
  <c r="BW761" i="16"/>
  <c r="BO761" i="16"/>
  <c r="BG761" i="16"/>
  <c r="AY761" i="16"/>
  <c r="AQ761" i="16"/>
  <c r="CT760" i="16"/>
  <c r="CL760" i="16"/>
  <c r="CD760" i="16"/>
  <c r="BV760" i="16"/>
  <c r="BN760" i="16"/>
  <c r="BF760" i="16"/>
  <c r="AX760" i="16"/>
  <c r="CR758" i="16"/>
  <c r="CJ758" i="16"/>
  <c r="CB758" i="16"/>
  <c r="BT758" i="16"/>
  <c r="BL758" i="16"/>
  <c r="BD758" i="16"/>
  <c r="AV758" i="16"/>
  <c r="CQ757" i="16"/>
  <c r="CI757" i="16"/>
  <c r="CA757" i="16"/>
  <c r="BS757" i="16"/>
  <c r="BK757" i="16"/>
  <c r="BC757" i="16"/>
  <c r="AU757" i="16"/>
  <c r="CX756" i="16"/>
  <c r="CP756" i="16"/>
  <c r="CH756" i="16"/>
  <c r="BZ756" i="16"/>
  <c r="BR756" i="16"/>
  <c r="BJ756" i="16"/>
  <c r="BB756" i="16"/>
  <c r="CV754" i="16"/>
  <c r="CN754" i="16"/>
  <c r="CF754" i="16"/>
  <c r="BX754" i="16"/>
  <c r="BP754" i="16"/>
  <c r="BH754" i="16"/>
  <c r="AZ754" i="16"/>
  <c r="AR754" i="16"/>
  <c r="CU753" i="16"/>
  <c r="CM753" i="16"/>
  <c r="CE753" i="16"/>
  <c r="BW753" i="16"/>
  <c r="BO753" i="16"/>
  <c r="BG753" i="16"/>
  <c r="AY753" i="16"/>
  <c r="AQ753" i="16"/>
  <c r="CT752" i="16"/>
  <c r="CL752" i="16"/>
  <c r="CD752" i="16"/>
  <c r="BV752" i="16"/>
  <c r="BN752" i="16"/>
  <c r="BF752" i="16"/>
  <c r="AX752" i="16"/>
  <c r="CR750" i="16"/>
  <c r="CJ750" i="16"/>
  <c r="CB750" i="16"/>
  <c r="BT750" i="16"/>
  <c r="BL750" i="16"/>
  <c r="BD750" i="16"/>
  <c r="AV750" i="16"/>
  <c r="CQ749" i="16"/>
  <c r="CI749" i="16"/>
  <c r="CA749" i="16"/>
  <c r="BS749" i="16"/>
  <c r="BK749" i="16"/>
  <c r="BC749" i="16"/>
  <c r="AU749" i="16"/>
  <c r="CX748" i="16"/>
  <c r="CP748" i="16"/>
  <c r="CH748" i="16"/>
  <c r="BZ748" i="16"/>
  <c r="BR748" i="16"/>
  <c r="BJ748" i="16"/>
  <c r="BB748" i="16"/>
  <c r="CV746" i="16"/>
  <c r="CN746" i="16"/>
  <c r="CF746" i="16"/>
  <c r="BX746" i="16"/>
  <c r="BP746" i="16"/>
  <c r="BH746" i="16"/>
  <c r="AZ746" i="16"/>
  <c r="AR746" i="16"/>
  <c r="CU745" i="16"/>
  <c r="CM745" i="16"/>
  <c r="CE745" i="16"/>
  <c r="BW745" i="16"/>
  <c r="BO745" i="16"/>
  <c r="BG745" i="16"/>
  <c r="AY745" i="16"/>
  <c r="AQ745" i="16"/>
  <c r="CT744" i="16"/>
  <c r="CL744" i="16"/>
  <c r="CD744" i="16"/>
  <c r="BV744" i="16"/>
  <c r="BN744" i="16"/>
  <c r="BF744" i="16"/>
  <c r="AX744" i="16"/>
  <c r="CR742" i="16"/>
  <c r="CJ742" i="16"/>
  <c r="CB742" i="16"/>
  <c r="BT742" i="16"/>
  <c r="BL742" i="16"/>
  <c r="BD742" i="16"/>
  <c r="AV742" i="16"/>
  <c r="CQ741" i="16"/>
  <c r="CI741" i="16"/>
  <c r="CA741" i="16"/>
  <c r="BS741" i="16"/>
  <c r="BK741" i="16"/>
  <c r="BC741" i="16"/>
  <c r="AU741" i="16"/>
  <c r="CX740" i="16"/>
  <c r="CP740" i="16"/>
  <c r="CH740" i="16"/>
  <c r="BZ740" i="16"/>
  <c r="BR740" i="16"/>
  <c r="BJ740" i="16"/>
  <c r="BB740" i="16"/>
  <c r="CV738" i="16"/>
  <c r="CN738" i="16"/>
  <c r="CF738" i="16"/>
  <c r="BX738" i="16"/>
  <c r="BP738" i="16"/>
  <c r="BH738" i="16"/>
  <c r="AZ738" i="16"/>
  <c r="CU737" i="16"/>
  <c r="CM737" i="16"/>
  <c r="CE737" i="16"/>
  <c r="BW737" i="16"/>
  <c r="BO737" i="16"/>
  <c r="BG737" i="16"/>
  <c r="AY737" i="16"/>
  <c r="AQ737" i="16"/>
  <c r="CT736" i="16"/>
  <c r="CL736" i="16"/>
  <c r="CD736" i="16"/>
  <c r="BV736" i="16"/>
  <c r="BN736" i="16"/>
  <c r="BF736" i="16"/>
  <c r="AX736" i="16"/>
  <c r="CR734" i="16"/>
  <c r="CJ734" i="16"/>
  <c r="CB734" i="16"/>
  <c r="BT734" i="16"/>
  <c r="BL734" i="16"/>
  <c r="BD734" i="16"/>
  <c r="AV734" i="16"/>
  <c r="AN734" i="16"/>
  <c r="CQ733" i="16"/>
  <c r="CI733" i="16"/>
  <c r="CA733" i="16"/>
  <c r="BS733" i="16"/>
  <c r="BK733" i="16"/>
  <c r="BC733" i="16"/>
  <c r="AU733" i="16"/>
  <c r="CX732" i="16"/>
  <c r="CP732" i="16"/>
  <c r="CH732" i="16"/>
  <c r="BZ732" i="16"/>
  <c r="BR732" i="16"/>
  <c r="BJ732" i="16"/>
  <c r="BB732" i="16"/>
  <c r="CV730" i="16"/>
  <c r="CN730" i="16"/>
  <c r="CF730" i="16"/>
  <c r="BX730" i="16"/>
  <c r="BP730" i="16"/>
  <c r="BH730" i="16"/>
  <c r="AZ730" i="16"/>
  <c r="CU729" i="16"/>
  <c r="CM729" i="16"/>
  <c r="CE729" i="16"/>
  <c r="BW729" i="16"/>
  <c r="BO729" i="16"/>
  <c r="BG729" i="16"/>
  <c r="AY729" i="16"/>
  <c r="AQ729" i="16"/>
  <c r="CT728" i="16"/>
  <c r="CL728" i="16"/>
  <c r="CD728" i="16"/>
  <c r="BV728" i="16"/>
  <c r="BN728" i="16"/>
  <c r="BF728" i="16"/>
  <c r="AX728" i="16"/>
  <c r="CR726" i="16"/>
  <c r="CJ726" i="16"/>
  <c r="CB726" i="16"/>
  <c r="BT726" i="16"/>
  <c r="BL726" i="16"/>
  <c r="BD726" i="16"/>
  <c r="AV726" i="16"/>
  <c r="AN726" i="16"/>
  <c r="CQ725" i="16"/>
  <c r="CI725" i="16"/>
  <c r="CA725" i="16"/>
  <c r="BS725" i="16"/>
  <c r="BK725" i="16"/>
  <c r="BC725" i="16"/>
  <c r="AU725" i="16"/>
  <c r="CX724" i="16"/>
  <c r="CP724" i="16"/>
  <c r="CH724" i="16"/>
  <c r="BZ724" i="16"/>
  <c r="BR724" i="16"/>
  <c r="BJ724" i="16"/>
  <c r="BB724" i="16"/>
  <c r="CV722" i="16"/>
  <c r="CN722" i="16"/>
  <c r="CF722" i="16"/>
  <c r="BX722" i="16"/>
  <c r="BP722" i="16"/>
  <c r="BH722" i="16"/>
  <c r="AZ722" i="16"/>
  <c r="CU721" i="16"/>
  <c r="CM721" i="16"/>
  <c r="CE721" i="16"/>
  <c r="BW721" i="16"/>
  <c r="BO721" i="16"/>
  <c r="BG721" i="16"/>
  <c r="AY721" i="16"/>
  <c r="AQ721" i="16"/>
  <c r="CT720" i="16"/>
  <c r="CL720" i="16"/>
  <c r="CD720" i="16"/>
  <c r="BV720" i="16"/>
  <c r="BN720" i="16"/>
  <c r="BF720" i="16"/>
  <c r="AX720" i="16"/>
  <c r="CR718" i="16"/>
  <c r="CJ718" i="16"/>
  <c r="CB718" i="16"/>
  <c r="BT718" i="16"/>
  <c r="BL718" i="16"/>
  <c r="BD718" i="16"/>
  <c r="AV718" i="16"/>
  <c r="AN718" i="16"/>
  <c r="CQ717" i="16"/>
  <c r="CI717" i="16"/>
  <c r="CA717" i="16"/>
  <c r="BS717" i="16"/>
  <c r="BK717" i="16"/>
  <c r="BC717" i="16"/>
  <c r="AU717" i="16"/>
  <c r="CX716" i="16"/>
  <c r="CP716" i="16"/>
  <c r="CH716" i="16"/>
  <c r="BZ716" i="16"/>
  <c r="BR716" i="16"/>
  <c r="BJ716" i="16"/>
  <c r="BB716" i="16"/>
  <c r="CV714" i="16"/>
  <c r="CN714" i="16"/>
  <c r="CF714" i="16"/>
  <c r="BX714" i="16"/>
  <c r="BP714" i="16"/>
  <c r="BH714" i="16"/>
  <c r="AZ714" i="16"/>
  <c r="CU713" i="16"/>
  <c r="CM713" i="16"/>
  <c r="CE713" i="16"/>
  <c r="BW713" i="16"/>
  <c r="BO713" i="16"/>
  <c r="BG713" i="16"/>
  <c r="AY713" i="16"/>
  <c r="AQ713" i="16"/>
  <c r="CT712" i="16"/>
  <c r="CL712" i="16"/>
  <c r="CD712" i="16"/>
  <c r="BV712" i="16"/>
  <c r="BN712" i="16"/>
  <c r="BF712" i="16"/>
  <c r="AX712" i="16"/>
  <c r="CR710" i="16"/>
  <c r="CJ710" i="16"/>
  <c r="CB710" i="16"/>
  <c r="BT710" i="16"/>
  <c r="BL710" i="16"/>
  <c r="BD710" i="16"/>
  <c r="AV710" i="16"/>
  <c r="AN710" i="16"/>
  <c r="CQ709" i="16"/>
  <c r="CI709" i="16"/>
  <c r="CA709" i="16"/>
  <c r="BS709" i="16"/>
  <c r="BK709" i="16"/>
  <c r="BC709" i="16"/>
  <c r="AU709" i="16"/>
  <c r="CX708" i="16"/>
  <c r="CP708" i="16"/>
  <c r="CH708" i="16"/>
  <c r="BZ708" i="16"/>
  <c r="BR708" i="16"/>
  <c r="BJ708" i="16"/>
  <c r="BB708" i="16"/>
  <c r="CV706" i="16"/>
  <c r="CN706" i="16"/>
  <c r="CF706" i="16"/>
  <c r="BX706" i="16"/>
  <c r="BP706" i="16"/>
  <c r="BH706" i="16"/>
  <c r="AZ706" i="16"/>
  <c r="CU705" i="16"/>
  <c r="CM705" i="16"/>
  <c r="CE705" i="16"/>
  <c r="BW705" i="16"/>
  <c r="BO705" i="16"/>
  <c r="BG705" i="16"/>
  <c r="AY705" i="16"/>
  <c r="AQ705" i="16"/>
  <c r="CT704" i="16"/>
  <c r="CL704" i="16"/>
  <c r="CD704" i="16"/>
  <c r="BV704" i="16"/>
  <c r="BN704" i="16"/>
  <c r="BF704" i="16"/>
  <c r="AX704" i="16"/>
  <c r="CR702" i="16"/>
  <c r="CJ702" i="16"/>
  <c r="CB702" i="16"/>
  <c r="BT702" i="16"/>
  <c r="BL702" i="16"/>
  <c r="BD702" i="16"/>
  <c r="AV702" i="16"/>
  <c r="AN702" i="16"/>
  <c r="CQ701" i="16"/>
  <c r="CI701" i="16"/>
  <c r="CA701" i="16"/>
  <c r="BS701" i="16"/>
  <c r="BK701" i="16"/>
  <c r="BC701" i="16"/>
  <c r="AU701" i="16"/>
  <c r="CX700" i="16"/>
  <c r="CP700" i="16"/>
  <c r="CH700" i="16"/>
  <c r="BZ700" i="16"/>
  <c r="BR700" i="16"/>
  <c r="BJ700" i="16"/>
  <c r="BB700" i="16"/>
  <c r="CV698" i="16"/>
  <c r="CN698" i="16"/>
  <c r="CF698" i="16"/>
  <c r="BX698" i="16"/>
  <c r="BP698" i="16"/>
  <c r="BH698" i="16"/>
  <c r="AZ698" i="16"/>
  <c r="CU697" i="16"/>
  <c r="CM697" i="16"/>
  <c r="CE697" i="16"/>
  <c r="BW697" i="16"/>
  <c r="BO697" i="16"/>
  <c r="BG697" i="16"/>
  <c r="AY697" i="16"/>
  <c r="AQ697" i="16"/>
  <c r="CT696" i="16"/>
  <c r="CL696" i="16"/>
  <c r="CD696" i="16"/>
  <c r="BV696" i="16"/>
  <c r="BN696" i="16"/>
  <c r="BF696" i="16"/>
  <c r="AX696" i="16"/>
  <c r="CR694" i="16"/>
  <c r="CJ694" i="16"/>
  <c r="CB694" i="16"/>
  <c r="BT694" i="16"/>
  <c r="BL694" i="16"/>
  <c r="BD694" i="16"/>
  <c r="AV694" i="16"/>
  <c r="AN694" i="16"/>
  <c r="CQ693" i="16"/>
  <c r="CI693" i="16"/>
  <c r="CA693" i="16"/>
  <c r="BS693" i="16"/>
  <c r="BK693" i="16"/>
  <c r="BC693" i="16"/>
  <c r="AU693" i="16"/>
  <c r="CX692" i="16"/>
  <c r="CP692" i="16"/>
  <c r="CH692" i="16"/>
  <c r="BZ692" i="16"/>
  <c r="BR692" i="16"/>
  <c r="BJ692" i="16"/>
  <c r="BB692" i="16"/>
  <c r="CV690" i="16"/>
  <c r="CN690" i="16"/>
  <c r="CF690" i="16"/>
  <c r="BX690" i="16"/>
  <c r="BP690" i="16"/>
  <c r="BH690" i="16"/>
  <c r="AZ690" i="16"/>
  <c r="CU689" i="16"/>
  <c r="CM689" i="16"/>
  <c r="CE689" i="16"/>
  <c r="BW689" i="16"/>
  <c r="BO689" i="16"/>
  <c r="BG689" i="16"/>
  <c r="AY689" i="16"/>
  <c r="AQ689" i="16"/>
  <c r="CT688" i="16"/>
  <c r="CL688" i="16"/>
  <c r="CD688" i="16"/>
  <c r="BV688" i="16"/>
  <c r="BN688" i="16"/>
  <c r="BF688" i="16"/>
  <c r="AX688" i="16"/>
  <c r="CR686" i="16"/>
  <c r="CJ686" i="16"/>
  <c r="CB686" i="16"/>
  <c r="BT686" i="16"/>
  <c r="BL686" i="16"/>
  <c r="BD686" i="16"/>
  <c r="AV686" i="16"/>
  <c r="AN686" i="16"/>
  <c r="CQ685" i="16"/>
  <c r="CI685" i="16"/>
  <c r="CA685" i="16"/>
  <c r="BS685" i="16"/>
  <c r="BK685" i="16"/>
  <c r="BC685" i="16"/>
  <c r="AU685" i="16"/>
  <c r="CX684" i="16"/>
  <c r="CP684" i="16"/>
  <c r="CH684" i="16"/>
  <c r="BZ684" i="16"/>
  <c r="BR684" i="16"/>
  <c r="BJ684" i="16"/>
  <c r="BB684" i="16"/>
  <c r="CV682" i="16"/>
  <c r="CN682" i="16"/>
  <c r="CF682" i="16"/>
  <c r="BX682" i="16"/>
  <c r="BP682" i="16"/>
  <c r="BH682" i="16"/>
  <c r="AZ682" i="16"/>
  <c r="CU681" i="16"/>
  <c r="CM681" i="16"/>
  <c r="CE681" i="16"/>
  <c r="BW681" i="16"/>
  <c r="BO681" i="16"/>
  <c r="BG681" i="16"/>
  <c r="AY681" i="16"/>
  <c r="AO681" i="16"/>
  <c r="CJ680" i="16"/>
  <c r="BT680" i="16"/>
  <c r="BD680" i="16"/>
  <c r="CX678" i="16"/>
  <c r="CH678" i="16"/>
  <c r="BR678" i="16"/>
  <c r="BB678" i="16"/>
  <c r="CW677" i="16"/>
  <c r="CG677" i="16"/>
  <c r="BQ677" i="16"/>
  <c r="BA677" i="16"/>
  <c r="CV676" i="16"/>
  <c r="CF676" i="16"/>
  <c r="BP676" i="16"/>
  <c r="CT674" i="16"/>
  <c r="CD674" i="16"/>
  <c r="BN674" i="16"/>
  <c r="CS673" i="16"/>
  <c r="CC673" i="16"/>
  <c r="BM673" i="16"/>
  <c r="AW673" i="16"/>
  <c r="CR672" i="16"/>
  <c r="CB672" i="16"/>
  <c r="BL672" i="16"/>
  <c r="CP670" i="16"/>
  <c r="BZ670" i="16"/>
  <c r="BJ670" i="16"/>
  <c r="AT670" i="16"/>
  <c r="CO669" i="16"/>
  <c r="BY669" i="16"/>
  <c r="BI669" i="16"/>
  <c r="AS669" i="16"/>
  <c r="CN668" i="16"/>
  <c r="BX668" i="16"/>
  <c r="BH668" i="16"/>
  <c r="CL666" i="16"/>
  <c r="BV666" i="16"/>
  <c r="BF666" i="16"/>
  <c r="AP666" i="16"/>
  <c r="CK665" i="16"/>
  <c r="BU665" i="16"/>
  <c r="BE665" i="16"/>
  <c r="AO665" i="16"/>
  <c r="CJ664" i="16"/>
  <c r="BT664" i="16"/>
  <c r="BD664" i="16"/>
  <c r="CX662" i="16"/>
  <c r="CH662" i="16"/>
  <c r="BR662" i="16"/>
  <c r="CW661" i="16"/>
  <c r="CG661" i="16"/>
  <c r="BQ661" i="16"/>
  <c r="BA661" i="16"/>
  <c r="CV660" i="16"/>
  <c r="CF660" i="16"/>
  <c r="BP660" i="16"/>
  <c r="CT658" i="16"/>
  <c r="CD658" i="16"/>
  <c r="BN658" i="16"/>
  <c r="AX658" i="16"/>
  <c r="CS657" i="16"/>
  <c r="CC657" i="16"/>
  <c r="BM657" i="16"/>
  <c r="AW657" i="16"/>
  <c r="CR656" i="16"/>
  <c r="CB656" i="16"/>
  <c r="BL656" i="16"/>
  <c r="CP654" i="16"/>
  <c r="BZ654" i="16"/>
  <c r="BJ654" i="16"/>
  <c r="CO653" i="16"/>
  <c r="BY653" i="16"/>
  <c r="BI653" i="16"/>
  <c r="AS653" i="16"/>
  <c r="CN652" i="16"/>
  <c r="BX652" i="16"/>
  <c r="BH652" i="16"/>
  <c r="CL650" i="16"/>
  <c r="BV650" i="16"/>
  <c r="BF650" i="16"/>
  <c r="AP650" i="16"/>
  <c r="CK649" i="16"/>
  <c r="BU649" i="16"/>
  <c r="BE649" i="16"/>
  <c r="AO649" i="16"/>
  <c r="CJ648" i="16"/>
  <c r="BT648" i="16"/>
  <c r="BD648" i="16"/>
  <c r="CX646" i="16"/>
  <c r="CH646" i="16"/>
  <c r="BR646" i="16"/>
  <c r="CW645" i="16"/>
  <c r="CG645" i="16"/>
  <c r="BQ645" i="16"/>
  <c r="BA645" i="16"/>
  <c r="CV644" i="16"/>
  <c r="CF644" i="16"/>
  <c r="BP644" i="16"/>
  <c r="CT642" i="16"/>
  <c r="CD642" i="16"/>
  <c r="BN642" i="16"/>
  <c r="CS641" i="16"/>
  <c r="CC641" i="16"/>
  <c r="BM641" i="16"/>
  <c r="AW641" i="16"/>
  <c r="CR640" i="16"/>
  <c r="CB640" i="16"/>
  <c r="BL640" i="16"/>
  <c r="CP638" i="16"/>
  <c r="BZ638" i="16"/>
  <c r="BJ638" i="16"/>
  <c r="AT638" i="16"/>
  <c r="CO637" i="16"/>
  <c r="BY637" i="16"/>
  <c r="BI637" i="16"/>
  <c r="AS637" i="16"/>
  <c r="CN636" i="16"/>
  <c r="BX636" i="16"/>
  <c r="BH636" i="16"/>
  <c r="CL634" i="16"/>
  <c r="BV634" i="16"/>
  <c r="BF634" i="16"/>
  <c r="CK633" i="16"/>
  <c r="BU633" i="16"/>
  <c r="BE633" i="16"/>
  <c r="AO633" i="16"/>
  <c r="CJ632" i="16"/>
  <c r="BT632" i="16"/>
  <c r="BD632" i="16"/>
  <c r="CX630" i="16"/>
  <c r="CH630" i="16"/>
  <c r="BR630" i="16"/>
  <c r="BB630" i="16"/>
  <c r="CW629" i="16"/>
  <c r="CG629" i="16"/>
  <c r="BQ629" i="16"/>
  <c r="BA629" i="16"/>
  <c r="CV628" i="16"/>
  <c r="CF628" i="16"/>
  <c r="BP628" i="16"/>
  <c r="CT626" i="16"/>
  <c r="CD626" i="16"/>
  <c r="BN626" i="16"/>
  <c r="CS625" i="16"/>
  <c r="CC625" i="16"/>
  <c r="BM625" i="16"/>
  <c r="AW625" i="16"/>
  <c r="CR624" i="16"/>
  <c r="CB624" i="16"/>
  <c r="BL624" i="16"/>
  <c r="CP622" i="16"/>
  <c r="BZ622" i="16"/>
  <c r="BJ622" i="16"/>
  <c r="AT622" i="16"/>
  <c r="CO621" i="16"/>
  <c r="BY621" i="16"/>
  <c r="BI621" i="16"/>
  <c r="AS621" i="16"/>
  <c r="CN620" i="16"/>
  <c r="BX620" i="16"/>
  <c r="BH620" i="16"/>
  <c r="CL618" i="16"/>
  <c r="BV618" i="16"/>
  <c r="BF618" i="16"/>
  <c r="CK617" i="16"/>
  <c r="BU617" i="16"/>
  <c r="BE617" i="16"/>
  <c r="AO617" i="16"/>
  <c r="CJ616" i="16"/>
  <c r="BT616" i="16"/>
  <c r="BD616" i="16"/>
  <c r="CX614" i="16"/>
  <c r="CH614" i="16"/>
  <c r="BR614" i="16"/>
  <c r="BB614" i="16"/>
  <c r="CW613" i="16"/>
  <c r="CG613" i="16"/>
  <c r="BQ613" i="16"/>
  <c r="BA613" i="16"/>
  <c r="CV612" i="16"/>
  <c r="CF612" i="16"/>
  <c r="BP612" i="16"/>
  <c r="CT610" i="16"/>
  <c r="CD610" i="16"/>
  <c r="BN610" i="16"/>
  <c r="CS609" i="16"/>
  <c r="CC609" i="16"/>
  <c r="BM609" i="16"/>
  <c r="AW609" i="16"/>
  <c r="CR608" i="16"/>
  <c r="CB608" i="16"/>
  <c r="BL608" i="16"/>
  <c r="CP606" i="16"/>
  <c r="BZ606" i="16"/>
  <c r="BJ606" i="16"/>
  <c r="AT606" i="16"/>
  <c r="CO605" i="16"/>
  <c r="BY605" i="16"/>
  <c r="BI605" i="16"/>
  <c r="AS605" i="16"/>
  <c r="CN604" i="16"/>
  <c r="BX604" i="16"/>
  <c r="BH604" i="16"/>
  <c r="CL602" i="16"/>
  <c r="BV602" i="16"/>
  <c r="BF602" i="16"/>
  <c r="CK601" i="16"/>
  <c r="BU601" i="16"/>
  <c r="BE601" i="16"/>
  <c r="AO601" i="16"/>
  <c r="CJ600" i="16"/>
  <c r="BT600" i="16"/>
  <c r="BD600" i="16"/>
  <c r="CX598" i="16"/>
  <c r="CH598" i="16"/>
  <c r="BR598" i="16"/>
  <c r="BB598" i="16"/>
  <c r="CW597" i="16"/>
  <c r="CG597" i="16"/>
  <c r="BQ597" i="16"/>
  <c r="BA597" i="16"/>
  <c r="CV596" i="16"/>
  <c r="CF596" i="16"/>
  <c r="BP596" i="16"/>
  <c r="CT594" i="16"/>
  <c r="CD594" i="16"/>
  <c r="BN594" i="16"/>
  <c r="CS593" i="16"/>
  <c r="CC593" i="16"/>
  <c r="BM593" i="16"/>
  <c r="AW593" i="16"/>
  <c r="CR592" i="16"/>
  <c r="CB592" i="16"/>
  <c r="BL592" i="16"/>
  <c r="CP590" i="16"/>
  <c r="BZ590" i="16"/>
  <c r="BJ590" i="16"/>
  <c r="AT590" i="16"/>
  <c r="CO589" i="16"/>
  <c r="BY589" i="16"/>
  <c r="BI589" i="16"/>
  <c r="AS589" i="16"/>
  <c r="CN588" i="16"/>
  <c r="BX588" i="16"/>
  <c r="BH588" i="16"/>
  <c r="CL586" i="16"/>
  <c r="BV586" i="16"/>
  <c r="BF586" i="16"/>
  <c r="CK585" i="16"/>
  <c r="BU585" i="16"/>
  <c r="BE585" i="16"/>
  <c r="AO585" i="16"/>
  <c r="CJ584" i="16"/>
  <c r="BT584" i="16"/>
  <c r="BD584" i="16"/>
  <c r="CX582" i="16"/>
  <c r="CH582" i="16"/>
  <c r="BR582" i="16"/>
  <c r="BB582" i="16"/>
  <c r="CW581" i="16"/>
  <c r="CG581" i="16"/>
  <c r="BQ581" i="16"/>
  <c r="BA581" i="16"/>
  <c r="CV580" i="16"/>
  <c r="CF580" i="16"/>
  <c r="BP580" i="16"/>
  <c r="CT578" i="16"/>
  <c r="CD578" i="16"/>
  <c r="BN578" i="16"/>
  <c r="CS577" i="16"/>
  <c r="CC577" i="16"/>
  <c r="BM577" i="16"/>
  <c r="AW577" i="16"/>
  <c r="CR576" i="16"/>
  <c r="CB576" i="16"/>
  <c r="BL576" i="16"/>
  <c r="CP574" i="16"/>
  <c r="BZ574" i="16"/>
  <c r="BJ574" i="16"/>
  <c r="AT574" i="16"/>
  <c r="CO573" i="16"/>
  <c r="BY573" i="16"/>
  <c r="BI573" i="16"/>
  <c r="AS573" i="16"/>
  <c r="CN572" i="16"/>
  <c r="BX572" i="16"/>
  <c r="BH572" i="16"/>
  <c r="CL570" i="16"/>
  <c r="BV570" i="16"/>
  <c r="BF570" i="16"/>
  <c r="CK569" i="16"/>
  <c r="BU569" i="16"/>
  <c r="BE569" i="16"/>
  <c r="AO569" i="16"/>
  <c r="CJ568" i="16"/>
  <c r="BT568" i="16"/>
  <c r="BD568" i="16"/>
  <c r="CX566" i="16"/>
  <c r="CH566" i="16"/>
  <c r="BR566" i="16"/>
  <c r="BB566" i="16"/>
  <c r="CW565" i="16"/>
  <c r="CG565" i="16"/>
  <c r="BQ565" i="16"/>
  <c r="BA565" i="16"/>
  <c r="CV564" i="16"/>
  <c r="CF564" i="16"/>
  <c r="BP564" i="16"/>
  <c r="CT562" i="16"/>
  <c r="CD562" i="16"/>
  <c r="BN562" i="16"/>
  <c r="CS561" i="16"/>
  <c r="CC561" i="16"/>
  <c r="BM561" i="16"/>
  <c r="AW561" i="16"/>
  <c r="CR560" i="16"/>
  <c r="CB560" i="16"/>
  <c r="BL560" i="16"/>
  <c r="CP558" i="16"/>
  <c r="BZ558" i="16"/>
  <c r="BJ558" i="16"/>
  <c r="AT558" i="16"/>
  <c r="CO557" i="16"/>
  <c r="BY557" i="16"/>
  <c r="BI557" i="16"/>
  <c r="AS557" i="16"/>
  <c r="CN556" i="16"/>
  <c r="BX556" i="16"/>
  <c r="BH556" i="16"/>
  <c r="CL554" i="16"/>
  <c r="BV554" i="16"/>
  <c r="BF554" i="16"/>
  <c r="CK553" i="16"/>
  <c r="BU553" i="16"/>
  <c r="BE553" i="16"/>
  <c r="AO553" i="16"/>
  <c r="CJ552" i="16"/>
  <c r="BT552" i="16"/>
  <c r="BD552" i="16"/>
  <c r="CX550" i="16"/>
  <c r="CH550" i="16"/>
  <c r="BR550" i="16"/>
  <c r="BB550" i="16"/>
  <c r="CW549" i="16"/>
  <c r="CG549" i="16"/>
  <c r="BQ549" i="16"/>
  <c r="BA549" i="16"/>
  <c r="CV548" i="16"/>
  <c r="CF548" i="16"/>
  <c r="BP548" i="16"/>
  <c r="CT546" i="16"/>
  <c r="CD546" i="16"/>
  <c r="BN546" i="16"/>
  <c r="CS545" i="16"/>
  <c r="CC545" i="16"/>
  <c r="BM545" i="16"/>
  <c r="AW545" i="16"/>
  <c r="CR544" i="16"/>
  <c r="CB544" i="16"/>
  <c r="BL544" i="16"/>
  <c r="CP542" i="16"/>
  <c r="BZ542" i="16"/>
  <c r="BJ542" i="16"/>
  <c r="AT542" i="16"/>
  <c r="CO541" i="16"/>
  <c r="BY541" i="16"/>
  <c r="BI541" i="16"/>
  <c r="AS541" i="16"/>
  <c r="CN540" i="16"/>
  <c r="BX540" i="16"/>
  <c r="BH540" i="16"/>
  <c r="CL538" i="16"/>
  <c r="BV538" i="16"/>
  <c r="BF538" i="16"/>
  <c r="CK537" i="16"/>
  <c r="BU537" i="16"/>
  <c r="BE537" i="16"/>
  <c r="AO537" i="16"/>
  <c r="CJ536" i="16"/>
  <c r="BT536" i="16"/>
  <c r="BD536" i="16"/>
  <c r="CX534" i="16"/>
  <c r="CH534" i="16"/>
  <c r="BR534" i="16"/>
  <c r="BB534" i="16"/>
  <c r="CW533" i="16"/>
  <c r="CG533" i="16"/>
  <c r="BQ533" i="16"/>
  <c r="BA533" i="16"/>
  <c r="CV532" i="16"/>
  <c r="CF532" i="16"/>
  <c r="BP532" i="16"/>
  <c r="CT530" i="16"/>
  <c r="CD530" i="16"/>
  <c r="BN530" i="16"/>
  <c r="CS529" i="16"/>
  <c r="CC529" i="16"/>
  <c r="BM529" i="16"/>
  <c r="AW529" i="16"/>
  <c r="CR528" i="16"/>
  <c r="CB528" i="16"/>
  <c r="BL528" i="16"/>
  <c r="CP526" i="16"/>
  <c r="BZ526" i="16"/>
  <c r="BJ526" i="16"/>
  <c r="AT526" i="16"/>
  <c r="CO525" i="16"/>
  <c r="BY525" i="16"/>
  <c r="BI525" i="16"/>
  <c r="AS525" i="16"/>
  <c r="CN524" i="16"/>
  <c r="BX524" i="16"/>
  <c r="BH524" i="16"/>
  <c r="CL522" i="16"/>
  <c r="BV522" i="16"/>
  <c r="BF522" i="16"/>
  <c r="CK521" i="16"/>
  <c r="BU521" i="16"/>
  <c r="BE521" i="16"/>
  <c r="AO521" i="16"/>
  <c r="CJ520" i="16"/>
  <c r="BT520" i="16"/>
  <c r="BD520" i="16"/>
  <c r="CX518" i="16"/>
  <c r="CH518" i="16"/>
  <c r="BR518" i="16"/>
  <c r="CW517" i="16"/>
  <c r="CG517" i="16"/>
  <c r="BQ517" i="16"/>
  <c r="BA517" i="16"/>
  <c r="CV516" i="16"/>
  <c r="CF516" i="16"/>
  <c r="BP516" i="16"/>
  <c r="CT514" i="16"/>
  <c r="CD514" i="16"/>
  <c r="BN514" i="16"/>
  <c r="AX514" i="16"/>
  <c r="CS513" i="16"/>
  <c r="CC513" i="16"/>
  <c r="BM513" i="16"/>
  <c r="AW513" i="16"/>
  <c r="CR512" i="16"/>
  <c r="CB512" i="16"/>
  <c r="BL512" i="16"/>
  <c r="CP510" i="16"/>
  <c r="BZ510" i="16"/>
  <c r="BJ510" i="16"/>
  <c r="CO509" i="16"/>
  <c r="BY509" i="16"/>
  <c r="BI509" i="16"/>
  <c r="AS509" i="16"/>
  <c r="CN508" i="16"/>
  <c r="BX508" i="16"/>
  <c r="BH508" i="16"/>
  <c r="CL506" i="16"/>
  <c r="BV506" i="16"/>
  <c r="BF506" i="16"/>
  <c r="AP506" i="16"/>
  <c r="CK505" i="16"/>
  <c r="BU505" i="16"/>
  <c r="BE505" i="16"/>
  <c r="AO505" i="16"/>
  <c r="CJ504" i="16"/>
  <c r="BT504" i="16"/>
  <c r="BD504" i="16"/>
  <c r="CX502" i="16"/>
  <c r="CH502" i="16"/>
  <c r="BR502" i="16"/>
  <c r="CW501" i="16"/>
  <c r="CG501" i="16"/>
  <c r="BQ501" i="16"/>
  <c r="BA501" i="16"/>
  <c r="CV500" i="16"/>
  <c r="CF500" i="16"/>
  <c r="BP500" i="16"/>
  <c r="CT498" i="16"/>
  <c r="CD498" i="16"/>
  <c r="BN498" i="16"/>
  <c r="AX498" i="16"/>
  <c r="CS497" i="16"/>
  <c r="CC497" i="16"/>
  <c r="BM497" i="16"/>
  <c r="AW497" i="16"/>
  <c r="CR496" i="16"/>
  <c r="CB496" i="16"/>
  <c r="BL496" i="16"/>
  <c r="CP494" i="16"/>
  <c r="BZ494" i="16"/>
  <c r="BJ494" i="16"/>
  <c r="CO493" i="16"/>
  <c r="BY493" i="16"/>
  <c r="BI493" i="16"/>
  <c r="AS493" i="16"/>
  <c r="CN492" i="16"/>
  <c r="BX492" i="16"/>
  <c r="BH492" i="16"/>
  <c r="CL490" i="16"/>
  <c r="BV490" i="16"/>
  <c r="BF490" i="16"/>
  <c r="AP490" i="16"/>
  <c r="CK489" i="16"/>
  <c r="BU489" i="16"/>
  <c r="BE489" i="16"/>
  <c r="AO489" i="16"/>
  <c r="CJ488" i="16"/>
  <c r="BT488" i="16"/>
  <c r="BD488" i="16"/>
  <c r="CX486" i="16"/>
  <c r="CH486" i="16"/>
  <c r="BR486" i="16"/>
  <c r="CW485" i="16"/>
  <c r="CG485" i="16"/>
  <c r="BQ485" i="16"/>
  <c r="BA485" i="16"/>
  <c r="CV484" i="16"/>
  <c r="CF484" i="16"/>
  <c r="BP484" i="16"/>
  <c r="CT482" i="16"/>
  <c r="CD482" i="16"/>
  <c r="BN482" i="16"/>
  <c r="AX482" i="16"/>
  <c r="CS481" i="16"/>
  <c r="CC481" i="16"/>
  <c r="BM481" i="16"/>
  <c r="AW481" i="16"/>
  <c r="CR480" i="16"/>
  <c r="CB480" i="16"/>
  <c r="BL480" i="16"/>
  <c r="CP478" i="16"/>
  <c r="BZ478" i="16"/>
  <c r="BJ478" i="16"/>
  <c r="CO477" i="16"/>
  <c r="BY477" i="16"/>
  <c r="BI477" i="16"/>
  <c r="AS477" i="16"/>
  <c r="CN476" i="16"/>
  <c r="BX476" i="16"/>
  <c r="BH476" i="16"/>
  <c r="CL474" i="16"/>
  <c r="BV474" i="16"/>
  <c r="BF474" i="16"/>
  <c r="AP474" i="16"/>
  <c r="CK473" i="16"/>
  <c r="BU473" i="16"/>
  <c r="BE473" i="16"/>
  <c r="AO473" i="16"/>
  <c r="CJ472" i="16"/>
  <c r="BT472" i="16"/>
  <c r="BD472" i="16"/>
  <c r="CX470" i="16"/>
  <c r="CH470" i="16"/>
  <c r="BR470" i="16"/>
  <c r="CW469" i="16"/>
  <c r="CG469" i="16"/>
  <c r="BQ469" i="16"/>
  <c r="BA469" i="16"/>
  <c r="CV468" i="16"/>
  <c r="CF468" i="16"/>
  <c r="BP468" i="16"/>
  <c r="CT466" i="16"/>
  <c r="CD466" i="16"/>
  <c r="BN466" i="16"/>
  <c r="AX466" i="16"/>
  <c r="CS465" i="16"/>
  <c r="CC465" i="16"/>
  <c r="BM465" i="16"/>
  <c r="AW465" i="16"/>
  <c r="CR464" i="16"/>
  <c r="CB464" i="16"/>
  <c r="BL464" i="16"/>
  <c r="CP462" i="16"/>
  <c r="BZ462" i="16"/>
  <c r="BJ462" i="16"/>
  <c r="CO461" i="16"/>
  <c r="BY461" i="16"/>
  <c r="BI461" i="16"/>
  <c r="AS461" i="16"/>
  <c r="CN460" i="16"/>
  <c r="BX460" i="16"/>
  <c r="BH460" i="16"/>
  <c r="CL458" i="16"/>
  <c r="BV458" i="16"/>
  <c r="BF458" i="16"/>
  <c r="AP458" i="16"/>
  <c r="CK457" i="16"/>
  <c r="BU457" i="16"/>
  <c r="BE457" i="16"/>
  <c r="AO457" i="16"/>
  <c r="CJ456" i="16"/>
  <c r="BT456" i="16"/>
  <c r="BD456" i="16"/>
  <c r="CX454" i="16"/>
  <c r="CH454" i="16"/>
  <c r="BR454" i="16"/>
  <c r="CW453" i="16"/>
  <c r="CG453" i="16"/>
  <c r="BQ453" i="16"/>
  <c r="BA453" i="16"/>
  <c r="CV452" i="16"/>
  <c r="CF452" i="16"/>
  <c r="BP452" i="16"/>
  <c r="CT450" i="16"/>
  <c r="CD450" i="16"/>
  <c r="BN450" i="16"/>
  <c r="AX450" i="16"/>
  <c r="CS449" i="16"/>
  <c r="CC449" i="16"/>
  <c r="BM449" i="16"/>
  <c r="AW449" i="16"/>
  <c r="CR448" i="16"/>
  <c r="CB448" i="16"/>
  <c r="BL448" i="16"/>
  <c r="CP446" i="16"/>
  <c r="BZ446" i="16"/>
  <c r="BJ446" i="16"/>
  <c r="CO445" i="16"/>
  <c r="BY445" i="16"/>
  <c r="BI445" i="16"/>
  <c r="AS445" i="16"/>
  <c r="CN444" i="16"/>
  <c r="BX444" i="16"/>
  <c r="BH444" i="16"/>
  <c r="CL442" i="16"/>
  <c r="BV442" i="16"/>
  <c r="BF442" i="16"/>
  <c r="AP442" i="16"/>
  <c r="CK441" i="16"/>
  <c r="BU441" i="16"/>
  <c r="BE441" i="16"/>
  <c r="AO441" i="16"/>
  <c r="CJ440" i="16"/>
  <c r="BT440" i="16"/>
  <c r="BD440" i="16"/>
  <c r="CX438" i="16"/>
  <c r="CH438" i="16"/>
  <c r="BR438" i="16"/>
  <c r="CW437" i="16"/>
  <c r="CG437" i="16"/>
  <c r="BQ437" i="16"/>
  <c r="BA437" i="16"/>
  <c r="CV436" i="16"/>
  <c r="CF436" i="16"/>
  <c r="BP436" i="16"/>
  <c r="CT434" i="16"/>
  <c r="CD434" i="16"/>
  <c r="BN434" i="16"/>
  <c r="CS433" i="16"/>
  <c r="CC433" i="16"/>
  <c r="BM433" i="16"/>
  <c r="AW433" i="16"/>
  <c r="CR432" i="16"/>
  <c r="CB432" i="16"/>
  <c r="BL432" i="16"/>
  <c r="CP430" i="16"/>
  <c r="BZ430" i="16"/>
  <c r="BJ430" i="16"/>
  <c r="AT430" i="16"/>
  <c r="CO429" i="16"/>
  <c r="BY429" i="16"/>
  <c r="BI429" i="16"/>
  <c r="AS429" i="16"/>
  <c r="CN428" i="16"/>
  <c r="BX428" i="16"/>
  <c r="BH428" i="16"/>
  <c r="CL426" i="16"/>
  <c r="BV426" i="16"/>
  <c r="BF426" i="16"/>
  <c r="CK425" i="16"/>
  <c r="BU425" i="16"/>
  <c r="BE425" i="16"/>
  <c r="AO425" i="16"/>
  <c r="CJ424" i="16"/>
  <c r="BT424" i="16"/>
  <c r="BD424" i="16"/>
  <c r="CX422" i="16"/>
  <c r="CH422" i="16"/>
  <c r="BR422" i="16"/>
  <c r="BB422" i="16"/>
  <c r="CW421" i="16"/>
  <c r="CG421" i="16"/>
  <c r="BQ421" i="16"/>
  <c r="BA421" i="16"/>
  <c r="CQ420" i="16"/>
  <c r="CO418" i="16"/>
  <c r="CN417" i="16"/>
  <c r="BH417" i="16"/>
  <c r="CM416" i="16"/>
  <c r="CK414" i="16"/>
  <c r="BE414" i="16"/>
  <c r="CJ413" i="16"/>
  <c r="BD413" i="16"/>
  <c r="CI412" i="16"/>
  <c r="CG410" i="16"/>
  <c r="CF409" i="16"/>
  <c r="AZ409" i="16"/>
  <c r="CE408" i="16"/>
  <c r="CC406" i="16"/>
  <c r="AW406" i="16"/>
  <c r="CB405" i="16"/>
  <c r="AV405" i="16"/>
  <c r="CA404" i="16"/>
  <c r="BY402" i="16"/>
  <c r="BX401" i="16"/>
  <c r="AR401" i="16"/>
  <c r="BW400" i="16"/>
  <c r="BU398" i="16"/>
  <c r="AO398" i="16"/>
  <c r="BT397" i="16"/>
  <c r="AN397" i="16"/>
  <c r="CW394" i="16"/>
  <c r="CV393" i="16"/>
  <c r="BP393" i="16"/>
  <c r="CU392" i="16"/>
  <c r="CS390" i="16"/>
  <c r="BM390" i="16"/>
  <c r="CR389" i="16"/>
  <c r="BL389" i="16"/>
  <c r="CQ388" i="16"/>
  <c r="CO386" i="16"/>
  <c r="CN385" i="16"/>
  <c r="BH385" i="16"/>
  <c r="CM384" i="16"/>
  <c r="CK382" i="16"/>
  <c r="BE382" i="16"/>
  <c r="CJ381" i="16"/>
  <c r="BD381" i="16"/>
  <c r="CI380" i="16"/>
  <c r="CG378" i="16"/>
  <c r="CF377" i="16"/>
  <c r="AZ377" i="16"/>
  <c r="CE376" i="16"/>
  <c r="CC374" i="16"/>
  <c r="AW374" i="16"/>
  <c r="CB373" i="16"/>
  <c r="AV373" i="16"/>
  <c r="CA372" i="16"/>
  <c r="BY370" i="16"/>
  <c r="BX369" i="16"/>
  <c r="AR369" i="16"/>
  <c r="BW368" i="16"/>
  <c r="BU366" i="16"/>
  <c r="AO366" i="16"/>
  <c r="BT365" i="16"/>
  <c r="AN365" i="16"/>
  <c r="CW362" i="16"/>
  <c r="CV361" i="16"/>
  <c r="BP361" i="16"/>
  <c r="CU360" i="16"/>
  <c r="CS358" i="16"/>
  <c r="BM358" i="16"/>
  <c r="CR357" i="16"/>
  <c r="BL357" i="16"/>
  <c r="CQ356" i="16"/>
  <c r="CO354" i="16"/>
  <c r="CN353" i="16"/>
  <c r="BH353" i="16"/>
  <c r="CM352" i="16"/>
  <c r="CK350" i="16"/>
  <c r="BE350" i="16"/>
  <c r="CJ349" i="16"/>
  <c r="BD349" i="16"/>
  <c r="CI348" i="16"/>
  <c r="CG346" i="16"/>
  <c r="CF345" i="16"/>
  <c r="AZ345" i="16"/>
  <c r="CE344" i="16"/>
  <c r="CC342" i="16"/>
  <c r="AW342" i="16"/>
  <c r="CB341" i="16"/>
  <c r="AV341" i="16"/>
  <c r="CA340" i="16"/>
  <c r="BY338" i="16"/>
  <c r="AS338" i="16"/>
  <c r="BX337" i="16"/>
  <c r="AR337" i="16"/>
  <c r="BW336" i="16"/>
  <c r="CF333" i="16"/>
  <c r="CC330" i="16"/>
  <c r="CB329" i="16"/>
  <c r="BX325" i="16"/>
  <c r="BU322" i="16"/>
  <c r="BT321" i="16"/>
  <c r="BP317" i="16"/>
  <c r="BM314" i="16"/>
  <c r="BL313" i="16"/>
  <c r="BH309" i="16"/>
  <c r="BE306" i="16"/>
  <c r="BD305" i="16"/>
  <c r="AZ301" i="16"/>
  <c r="AW298" i="16"/>
  <c r="AV297" i="16"/>
  <c r="AR293" i="16"/>
  <c r="AO290" i="16"/>
  <c r="AN289" i="16"/>
  <c r="CV285" i="16"/>
  <c r="CS282" i="16"/>
  <c r="CR281" i="16"/>
  <c r="CN277" i="16"/>
  <c r="CJ273" i="16"/>
  <c r="CG270" i="16"/>
  <c r="CF269" i="16"/>
  <c r="CB265" i="16"/>
  <c r="BY262" i="16"/>
  <c r="BX261" i="16"/>
  <c r="BT257" i="16"/>
  <c r="BP253" i="16"/>
  <c r="BM250" i="16"/>
  <c r="BL249" i="16"/>
  <c r="CN245" i="16"/>
  <c r="CJ241" i="16"/>
  <c r="AY237" i="16"/>
  <c r="AU233" i="16"/>
  <c r="AQ229" i="16"/>
  <c r="CV222" i="16"/>
  <c r="CN214" i="16"/>
  <c r="CF206" i="16"/>
  <c r="CQ126" i="16"/>
  <c r="CI118" i="16"/>
  <c r="AO93" i="16"/>
  <c r="CP53" i="16"/>
  <c r="AO790" i="16"/>
  <c r="AS790" i="16"/>
  <c r="AW790" i="16"/>
  <c r="BA790" i="16"/>
  <c r="BE790" i="16"/>
  <c r="BI790" i="16"/>
  <c r="BM790" i="16"/>
  <c r="BQ790" i="16"/>
  <c r="BU790" i="16"/>
  <c r="BY790" i="16"/>
  <c r="CC790" i="16"/>
  <c r="CG790" i="16"/>
  <c r="CK790" i="16"/>
  <c r="CO790" i="16"/>
  <c r="CS790" i="16"/>
  <c r="CW790" i="16"/>
  <c r="AP790" i="16"/>
  <c r="AT790" i="16"/>
  <c r="AX790" i="16"/>
  <c r="BB790" i="16"/>
  <c r="BF790" i="16"/>
  <c r="BJ790" i="16"/>
  <c r="BN790" i="16"/>
  <c r="BR790" i="16"/>
  <c r="BV790" i="16"/>
  <c r="BZ790" i="16"/>
  <c r="CD790" i="16"/>
  <c r="CH790" i="16"/>
  <c r="CL790" i="16"/>
  <c r="CP790" i="16"/>
  <c r="CT790" i="16"/>
  <c r="CX790" i="16"/>
  <c r="L790" i="16"/>
  <c r="O790" i="16"/>
  <c r="R790" i="16"/>
  <c r="AO782" i="16"/>
  <c r="AS782" i="16"/>
  <c r="AW782" i="16"/>
  <c r="BA782" i="16"/>
  <c r="BE782" i="16"/>
  <c r="BI782" i="16"/>
  <c r="BM782" i="16"/>
  <c r="BQ782" i="16"/>
  <c r="BU782" i="16"/>
  <c r="BY782" i="16"/>
  <c r="CC782" i="16"/>
  <c r="CG782" i="16"/>
  <c r="CK782" i="16"/>
  <c r="CO782" i="16"/>
  <c r="CS782" i="16"/>
  <c r="CW782" i="16"/>
  <c r="AP782" i="16"/>
  <c r="AT782" i="16"/>
  <c r="AX782" i="16"/>
  <c r="BB782" i="16"/>
  <c r="BF782" i="16"/>
  <c r="BJ782" i="16"/>
  <c r="BN782" i="16"/>
  <c r="BR782" i="16"/>
  <c r="BV782" i="16"/>
  <c r="BZ782" i="16"/>
  <c r="CD782" i="16"/>
  <c r="CH782" i="16"/>
  <c r="CL782" i="16"/>
  <c r="CP782" i="16"/>
  <c r="CT782" i="16"/>
  <c r="CX782" i="16"/>
  <c r="L782" i="16"/>
  <c r="O782" i="16"/>
  <c r="R782" i="16"/>
  <c r="AO774" i="16"/>
  <c r="AS774" i="16"/>
  <c r="AW774" i="16"/>
  <c r="BA774" i="16"/>
  <c r="BE774" i="16"/>
  <c r="BI774" i="16"/>
  <c r="BM774" i="16"/>
  <c r="BQ774" i="16"/>
  <c r="BU774" i="16"/>
  <c r="BY774" i="16"/>
  <c r="CC774" i="16"/>
  <c r="CG774" i="16"/>
  <c r="CK774" i="16"/>
  <c r="CO774" i="16"/>
  <c r="CS774" i="16"/>
  <c r="CW774" i="16"/>
  <c r="AP774" i="16"/>
  <c r="AT774" i="16"/>
  <c r="AX774" i="16"/>
  <c r="BB774" i="16"/>
  <c r="BF774" i="16"/>
  <c r="BJ774" i="16"/>
  <c r="BN774" i="16"/>
  <c r="BR774" i="16"/>
  <c r="BV774" i="16"/>
  <c r="BZ774" i="16"/>
  <c r="CD774" i="16"/>
  <c r="CH774" i="16"/>
  <c r="CL774" i="16"/>
  <c r="CP774" i="16"/>
  <c r="CT774" i="16"/>
  <c r="CX774" i="16"/>
  <c r="L774" i="16"/>
  <c r="O774" i="16"/>
  <c r="R774" i="16"/>
  <c r="AO766" i="16"/>
  <c r="AS766" i="16"/>
  <c r="AW766" i="16"/>
  <c r="BA766" i="16"/>
  <c r="BE766" i="16"/>
  <c r="BI766" i="16"/>
  <c r="BM766" i="16"/>
  <c r="BQ766" i="16"/>
  <c r="BU766" i="16"/>
  <c r="BY766" i="16"/>
  <c r="CC766" i="16"/>
  <c r="CG766" i="16"/>
  <c r="CK766" i="16"/>
  <c r="CO766" i="16"/>
  <c r="CS766" i="16"/>
  <c r="CW766" i="16"/>
  <c r="AP766" i="16"/>
  <c r="AT766" i="16"/>
  <c r="AX766" i="16"/>
  <c r="BB766" i="16"/>
  <c r="BF766" i="16"/>
  <c r="BJ766" i="16"/>
  <c r="BN766" i="16"/>
  <c r="BR766" i="16"/>
  <c r="BV766" i="16"/>
  <c r="BZ766" i="16"/>
  <c r="CD766" i="16"/>
  <c r="CH766" i="16"/>
  <c r="CL766" i="16"/>
  <c r="CP766" i="16"/>
  <c r="CT766" i="16"/>
  <c r="CX766" i="16"/>
  <c r="L766" i="16"/>
  <c r="O766" i="16"/>
  <c r="R766" i="16"/>
  <c r="AO758" i="16"/>
  <c r="AS758" i="16"/>
  <c r="AW758" i="16"/>
  <c r="BA758" i="16"/>
  <c r="BE758" i="16"/>
  <c r="BI758" i="16"/>
  <c r="BM758" i="16"/>
  <c r="BQ758" i="16"/>
  <c r="BU758" i="16"/>
  <c r="BY758" i="16"/>
  <c r="CC758" i="16"/>
  <c r="CG758" i="16"/>
  <c r="CK758" i="16"/>
  <c r="CO758" i="16"/>
  <c r="CS758" i="16"/>
  <c r="CW758" i="16"/>
  <c r="AP758" i="16"/>
  <c r="AT758" i="16"/>
  <c r="AX758" i="16"/>
  <c r="BB758" i="16"/>
  <c r="BF758" i="16"/>
  <c r="BJ758" i="16"/>
  <c r="BN758" i="16"/>
  <c r="BR758" i="16"/>
  <c r="BV758" i="16"/>
  <c r="BZ758" i="16"/>
  <c r="CD758" i="16"/>
  <c r="CH758" i="16"/>
  <c r="CL758" i="16"/>
  <c r="CP758" i="16"/>
  <c r="CT758" i="16"/>
  <c r="CX758" i="16"/>
  <c r="L758" i="16"/>
  <c r="O758" i="16"/>
  <c r="R758" i="16"/>
  <c r="AO750" i="16"/>
  <c r="AS750" i="16"/>
  <c r="AW750" i="16"/>
  <c r="BA750" i="16"/>
  <c r="BE750" i="16"/>
  <c r="BI750" i="16"/>
  <c r="BM750" i="16"/>
  <c r="BQ750" i="16"/>
  <c r="BU750" i="16"/>
  <c r="BY750" i="16"/>
  <c r="CC750" i="16"/>
  <c r="CG750" i="16"/>
  <c r="CK750" i="16"/>
  <c r="CO750" i="16"/>
  <c r="CS750" i="16"/>
  <c r="CW750" i="16"/>
  <c r="AP750" i="16"/>
  <c r="AT750" i="16"/>
  <c r="AX750" i="16"/>
  <c r="BB750" i="16"/>
  <c r="BF750" i="16"/>
  <c r="BJ750" i="16"/>
  <c r="BN750" i="16"/>
  <c r="BR750" i="16"/>
  <c r="BV750" i="16"/>
  <c r="BZ750" i="16"/>
  <c r="CD750" i="16"/>
  <c r="CH750" i="16"/>
  <c r="CL750" i="16"/>
  <c r="CP750" i="16"/>
  <c r="CT750" i="16"/>
  <c r="CX750" i="16"/>
  <c r="L750" i="16"/>
  <c r="O750" i="16"/>
  <c r="R750" i="16"/>
  <c r="AO742" i="16"/>
  <c r="AS742" i="16"/>
  <c r="AW742" i="16"/>
  <c r="BA742" i="16"/>
  <c r="BE742" i="16"/>
  <c r="BI742" i="16"/>
  <c r="BM742" i="16"/>
  <c r="BQ742" i="16"/>
  <c r="BU742" i="16"/>
  <c r="BY742" i="16"/>
  <c r="CC742" i="16"/>
  <c r="CG742" i="16"/>
  <c r="CK742" i="16"/>
  <c r="CO742" i="16"/>
  <c r="CS742" i="16"/>
  <c r="CW742" i="16"/>
  <c r="AP742" i="16"/>
  <c r="AT742" i="16"/>
  <c r="AX742" i="16"/>
  <c r="BB742" i="16"/>
  <c r="BF742" i="16"/>
  <c r="BJ742" i="16"/>
  <c r="BN742" i="16"/>
  <c r="BR742" i="16"/>
  <c r="BV742" i="16"/>
  <c r="BZ742" i="16"/>
  <c r="CD742" i="16"/>
  <c r="CH742" i="16"/>
  <c r="CL742" i="16"/>
  <c r="CP742" i="16"/>
  <c r="CT742" i="16"/>
  <c r="CX742" i="16"/>
  <c r="L742" i="16"/>
  <c r="O742" i="16"/>
  <c r="R742" i="16"/>
  <c r="AO738" i="16"/>
  <c r="AS738" i="16"/>
  <c r="AW738" i="16"/>
  <c r="BA738" i="16"/>
  <c r="BE738" i="16"/>
  <c r="BI738" i="16"/>
  <c r="BM738" i="16"/>
  <c r="BQ738" i="16"/>
  <c r="BU738" i="16"/>
  <c r="BY738" i="16"/>
  <c r="CC738" i="16"/>
  <c r="CG738" i="16"/>
  <c r="CK738" i="16"/>
  <c r="CO738" i="16"/>
  <c r="CS738" i="16"/>
  <c r="CW738" i="16"/>
  <c r="AP738" i="16"/>
  <c r="AT738" i="16"/>
  <c r="AX738" i="16"/>
  <c r="BB738" i="16"/>
  <c r="BF738" i="16"/>
  <c r="BJ738" i="16"/>
  <c r="BN738" i="16"/>
  <c r="BR738" i="16"/>
  <c r="BV738" i="16"/>
  <c r="BZ738" i="16"/>
  <c r="CD738" i="16"/>
  <c r="CH738" i="16"/>
  <c r="CL738" i="16"/>
  <c r="CP738" i="16"/>
  <c r="CT738" i="16"/>
  <c r="CX738" i="16"/>
  <c r="L738" i="16"/>
  <c r="O738" i="16"/>
  <c r="R738" i="16"/>
  <c r="AO730" i="16"/>
  <c r="AS730" i="16"/>
  <c r="AW730" i="16"/>
  <c r="BA730" i="16"/>
  <c r="BE730" i="16"/>
  <c r="BI730" i="16"/>
  <c r="BM730" i="16"/>
  <c r="BQ730" i="16"/>
  <c r="BU730" i="16"/>
  <c r="BY730" i="16"/>
  <c r="CC730" i="16"/>
  <c r="CG730" i="16"/>
  <c r="CK730" i="16"/>
  <c r="CO730" i="16"/>
  <c r="CS730" i="16"/>
  <c r="CW730" i="16"/>
  <c r="AP730" i="16"/>
  <c r="AT730" i="16"/>
  <c r="AX730" i="16"/>
  <c r="BB730" i="16"/>
  <c r="BF730" i="16"/>
  <c r="BJ730" i="16"/>
  <c r="BN730" i="16"/>
  <c r="BR730" i="16"/>
  <c r="BV730" i="16"/>
  <c r="BZ730" i="16"/>
  <c r="CD730" i="16"/>
  <c r="CH730" i="16"/>
  <c r="CL730" i="16"/>
  <c r="CP730" i="16"/>
  <c r="CT730" i="16"/>
  <c r="CX730" i="16"/>
  <c r="L730" i="16"/>
  <c r="O730" i="16"/>
  <c r="R730" i="16"/>
  <c r="AO722" i="16"/>
  <c r="AS722" i="16"/>
  <c r="AW722" i="16"/>
  <c r="BA722" i="16"/>
  <c r="BE722" i="16"/>
  <c r="BI722" i="16"/>
  <c r="BM722" i="16"/>
  <c r="BQ722" i="16"/>
  <c r="BU722" i="16"/>
  <c r="BY722" i="16"/>
  <c r="CC722" i="16"/>
  <c r="CG722" i="16"/>
  <c r="CK722" i="16"/>
  <c r="CO722" i="16"/>
  <c r="CS722" i="16"/>
  <c r="CW722" i="16"/>
  <c r="AP722" i="16"/>
  <c r="AT722" i="16"/>
  <c r="AX722" i="16"/>
  <c r="BB722" i="16"/>
  <c r="BF722" i="16"/>
  <c r="BJ722" i="16"/>
  <c r="BN722" i="16"/>
  <c r="BR722" i="16"/>
  <c r="BV722" i="16"/>
  <c r="BZ722" i="16"/>
  <c r="CD722" i="16"/>
  <c r="CH722" i="16"/>
  <c r="CL722" i="16"/>
  <c r="CP722" i="16"/>
  <c r="CT722" i="16"/>
  <c r="CX722" i="16"/>
  <c r="L722" i="16"/>
  <c r="O722" i="16"/>
  <c r="R722" i="16"/>
  <c r="AO714" i="16"/>
  <c r="AS714" i="16"/>
  <c r="AW714" i="16"/>
  <c r="BA714" i="16"/>
  <c r="BE714" i="16"/>
  <c r="BI714" i="16"/>
  <c r="BM714" i="16"/>
  <c r="BQ714" i="16"/>
  <c r="BU714" i="16"/>
  <c r="BY714" i="16"/>
  <c r="CC714" i="16"/>
  <c r="CG714" i="16"/>
  <c r="CK714" i="16"/>
  <c r="CO714" i="16"/>
  <c r="CS714" i="16"/>
  <c r="CW714" i="16"/>
  <c r="AP714" i="16"/>
  <c r="AT714" i="16"/>
  <c r="AX714" i="16"/>
  <c r="BB714" i="16"/>
  <c r="BF714" i="16"/>
  <c r="BJ714" i="16"/>
  <c r="BN714" i="16"/>
  <c r="BR714" i="16"/>
  <c r="BV714" i="16"/>
  <c r="BZ714" i="16"/>
  <c r="CD714" i="16"/>
  <c r="CH714" i="16"/>
  <c r="CL714" i="16"/>
  <c r="CP714" i="16"/>
  <c r="CT714" i="16"/>
  <c r="CX714" i="16"/>
  <c r="L714" i="16"/>
  <c r="O714" i="16"/>
  <c r="R714" i="16"/>
  <c r="AO706" i="16"/>
  <c r="AS706" i="16"/>
  <c r="AW706" i="16"/>
  <c r="BA706" i="16"/>
  <c r="BE706" i="16"/>
  <c r="BI706" i="16"/>
  <c r="BM706" i="16"/>
  <c r="BQ706" i="16"/>
  <c r="BU706" i="16"/>
  <c r="BY706" i="16"/>
  <c r="CC706" i="16"/>
  <c r="CG706" i="16"/>
  <c r="CK706" i="16"/>
  <c r="CO706" i="16"/>
  <c r="CS706" i="16"/>
  <c r="CW706" i="16"/>
  <c r="AP706" i="16"/>
  <c r="AT706" i="16"/>
  <c r="AX706" i="16"/>
  <c r="BB706" i="16"/>
  <c r="BF706" i="16"/>
  <c r="BJ706" i="16"/>
  <c r="BN706" i="16"/>
  <c r="BR706" i="16"/>
  <c r="BV706" i="16"/>
  <c r="BZ706" i="16"/>
  <c r="CD706" i="16"/>
  <c r="CH706" i="16"/>
  <c r="CL706" i="16"/>
  <c r="CP706" i="16"/>
  <c r="CT706" i="16"/>
  <c r="CX706" i="16"/>
  <c r="L706" i="16"/>
  <c r="O706" i="16"/>
  <c r="R706" i="16"/>
  <c r="AO698" i="16"/>
  <c r="AS698" i="16"/>
  <c r="AW698" i="16"/>
  <c r="BA698" i="16"/>
  <c r="BE698" i="16"/>
  <c r="BI698" i="16"/>
  <c r="BM698" i="16"/>
  <c r="BQ698" i="16"/>
  <c r="BU698" i="16"/>
  <c r="BY698" i="16"/>
  <c r="CC698" i="16"/>
  <c r="CG698" i="16"/>
  <c r="CK698" i="16"/>
  <c r="CO698" i="16"/>
  <c r="CS698" i="16"/>
  <c r="CW698" i="16"/>
  <c r="AP698" i="16"/>
  <c r="AT698" i="16"/>
  <c r="AX698" i="16"/>
  <c r="BB698" i="16"/>
  <c r="BF698" i="16"/>
  <c r="BJ698" i="16"/>
  <c r="BN698" i="16"/>
  <c r="BR698" i="16"/>
  <c r="BV698" i="16"/>
  <c r="BZ698" i="16"/>
  <c r="CD698" i="16"/>
  <c r="CH698" i="16"/>
  <c r="CL698" i="16"/>
  <c r="CP698" i="16"/>
  <c r="CT698" i="16"/>
  <c r="CX698" i="16"/>
  <c r="L698" i="16"/>
  <c r="O698" i="16"/>
  <c r="R698" i="16"/>
  <c r="AO690" i="16"/>
  <c r="AS690" i="16"/>
  <c r="AW690" i="16"/>
  <c r="BA690" i="16"/>
  <c r="BE690" i="16"/>
  <c r="BI690" i="16"/>
  <c r="BM690" i="16"/>
  <c r="BQ690" i="16"/>
  <c r="BU690" i="16"/>
  <c r="BY690" i="16"/>
  <c r="CC690" i="16"/>
  <c r="CG690" i="16"/>
  <c r="CK690" i="16"/>
  <c r="CO690" i="16"/>
  <c r="CS690" i="16"/>
  <c r="CW690" i="16"/>
  <c r="AP690" i="16"/>
  <c r="AT690" i="16"/>
  <c r="AX690" i="16"/>
  <c r="BB690" i="16"/>
  <c r="BF690" i="16"/>
  <c r="BJ690" i="16"/>
  <c r="BN690" i="16"/>
  <c r="BR690" i="16"/>
  <c r="BV690" i="16"/>
  <c r="BZ690" i="16"/>
  <c r="CD690" i="16"/>
  <c r="CH690" i="16"/>
  <c r="CL690" i="16"/>
  <c r="CP690" i="16"/>
  <c r="CT690" i="16"/>
  <c r="CX690" i="16"/>
  <c r="L690" i="16"/>
  <c r="O690" i="16"/>
  <c r="R690" i="16"/>
  <c r="AO682" i="16"/>
  <c r="AS682" i="16"/>
  <c r="AW682" i="16"/>
  <c r="BA682" i="16"/>
  <c r="BE682" i="16"/>
  <c r="BI682" i="16"/>
  <c r="BM682" i="16"/>
  <c r="BQ682" i="16"/>
  <c r="BU682" i="16"/>
  <c r="BY682" i="16"/>
  <c r="CC682" i="16"/>
  <c r="CG682" i="16"/>
  <c r="CK682" i="16"/>
  <c r="CO682" i="16"/>
  <c r="CS682" i="16"/>
  <c r="CW682" i="16"/>
  <c r="AP682" i="16"/>
  <c r="AT682" i="16"/>
  <c r="AX682" i="16"/>
  <c r="BB682" i="16"/>
  <c r="BF682" i="16"/>
  <c r="BJ682" i="16"/>
  <c r="BN682" i="16"/>
  <c r="BR682" i="16"/>
  <c r="BV682" i="16"/>
  <c r="BZ682" i="16"/>
  <c r="CD682" i="16"/>
  <c r="CH682" i="16"/>
  <c r="CL682" i="16"/>
  <c r="CP682" i="16"/>
  <c r="CT682" i="16"/>
  <c r="CX682" i="16"/>
  <c r="L682" i="16"/>
  <c r="O682" i="16"/>
  <c r="R682" i="16"/>
  <c r="AQ674" i="16"/>
  <c r="AU674" i="16"/>
  <c r="AY674" i="16"/>
  <c r="BC674" i="16"/>
  <c r="BG674" i="16"/>
  <c r="BK674" i="16"/>
  <c r="BO674" i="16"/>
  <c r="BS674" i="16"/>
  <c r="BW674" i="16"/>
  <c r="CA674" i="16"/>
  <c r="CE674" i="16"/>
  <c r="CI674" i="16"/>
  <c r="CM674" i="16"/>
  <c r="CQ674" i="16"/>
  <c r="CU674" i="16"/>
  <c r="AN674" i="16"/>
  <c r="AR674" i="16"/>
  <c r="AV674" i="16"/>
  <c r="AZ674" i="16"/>
  <c r="BD674" i="16"/>
  <c r="BH674" i="16"/>
  <c r="BL674" i="16"/>
  <c r="BP674" i="16"/>
  <c r="BT674" i="16"/>
  <c r="BX674" i="16"/>
  <c r="CB674" i="16"/>
  <c r="CF674" i="16"/>
  <c r="CJ674" i="16"/>
  <c r="CN674" i="16"/>
  <c r="CR674" i="16"/>
  <c r="CV674" i="16"/>
  <c r="AS674" i="16"/>
  <c r="BA674" i="16"/>
  <c r="BI674" i="16"/>
  <c r="BQ674" i="16"/>
  <c r="BY674" i="16"/>
  <c r="CG674" i="16"/>
  <c r="CO674" i="16"/>
  <c r="CW674" i="16"/>
  <c r="AT674" i="16"/>
  <c r="BB674" i="16"/>
  <c r="BJ674" i="16"/>
  <c r="BR674" i="16"/>
  <c r="BZ674" i="16"/>
  <c r="CH674" i="16"/>
  <c r="CP674" i="16"/>
  <c r="CX674" i="16"/>
  <c r="L674" i="16"/>
  <c r="O674" i="16"/>
  <c r="R674" i="16"/>
  <c r="AQ662" i="16"/>
  <c r="AU662" i="16"/>
  <c r="AY662" i="16"/>
  <c r="BC662" i="16"/>
  <c r="BG662" i="16"/>
  <c r="BK662" i="16"/>
  <c r="BO662" i="16"/>
  <c r="BS662" i="16"/>
  <c r="BW662" i="16"/>
  <c r="CA662" i="16"/>
  <c r="CE662" i="16"/>
  <c r="CI662" i="16"/>
  <c r="CM662" i="16"/>
  <c r="CQ662" i="16"/>
  <c r="CU662" i="16"/>
  <c r="AN662" i="16"/>
  <c r="AR662" i="16"/>
  <c r="AV662" i="16"/>
  <c r="AZ662" i="16"/>
  <c r="BD662" i="16"/>
  <c r="BH662" i="16"/>
  <c r="BL662" i="16"/>
  <c r="BP662" i="16"/>
  <c r="BT662" i="16"/>
  <c r="BX662" i="16"/>
  <c r="CB662" i="16"/>
  <c r="CF662" i="16"/>
  <c r="CJ662" i="16"/>
  <c r="CN662" i="16"/>
  <c r="CR662" i="16"/>
  <c r="CV662" i="16"/>
  <c r="AO662" i="16"/>
  <c r="AW662" i="16"/>
  <c r="BE662" i="16"/>
  <c r="BM662" i="16"/>
  <c r="BU662" i="16"/>
  <c r="CC662" i="16"/>
  <c r="CK662" i="16"/>
  <c r="CS662" i="16"/>
  <c r="AP662" i="16"/>
  <c r="AX662" i="16"/>
  <c r="BF662" i="16"/>
  <c r="BN662" i="16"/>
  <c r="BV662" i="16"/>
  <c r="CD662" i="16"/>
  <c r="CL662" i="16"/>
  <c r="CT662" i="16"/>
  <c r="L662" i="16"/>
  <c r="O662" i="16"/>
  <c r="R662" i="16"/>
  <c r="AQ654" i="16"/>
  <c r="AU654" i="16"/>
  <c r="AY654" i="16"/>
  <c r="BC654" i="16"/>
  <c r="BG654" i="16"/>
  <c r="BK654" i="16"/>
  <c r="BO654" i="16"/>
  <c r="BS654" i="16"/>
  <c r="BW654" i="16"/>
  <c r="CA654" i="16"/>
  <c r="CE654" i="16"/>
  <c r="CI654" i="16"/>
  <c r="CM654" i="16"/>
  <c r="CQ654" i="16"/>
  <c r="CU654" i="16"/>
  <c r="AN654" i="16"/>
  <c r="AR654" i="16"/>
  <c r="AV654" i="16"/>
  <c r="AZ654" i="16"/>
  <c r="BD654" i="16"/>
  <c r="BH654" i="16"/>
  <c r="BL654" i="16"/>
  <c r="BP654" i="16"/>
  <c r="BT654" i="16"/>
  <c r="BX654" i="16"/>
  <c r="CB654" i="16"/>
  <c r="CF654" i="16"/>
  <c r="CJ654" i="16"/>
  <c r="CN654" i="16"/>
  <c r="CR654" i="16"/>
  <c r="CV654" i="16"/>
  <c r="AO654" i="16"/>
  <c r="AW654" i="16"/>
  <c r="BE654" i="16"/>
  <c r="BM654" i="16"/>
  <c r="BU654" i="16"/>
  <c r="CC654" i="16"/>
  <c r="CK654" i="16"/>
  <c r="CS654" i="16"/>
  <c r="AP654" i="16"/>
  <c r="AX654" i="16"/>
  <c r="BF654" i="16"/>
  <c r="BN654" i="16"/>
  <c r="BV654" i="16"/>
  <c r="CD654" i="16"/>
  <c r="CL654" i="16"/>
  <c r="CT654" i="16"/>
  <c r="L654" i="16"/>
  <c r="O654" i="16"/>
  <c r="R654" i="16"/>
  <c r="AQ646" i="16"/>
  <c r="AU646" i="16"/>
  <c r="AY646" i="16"/>
  <c r="BC646" i="16"/>
  <c r="BG646" i="16"/>
  <c r="BK646" i="16"/>
  <c r="BO646" i="16"/>
  <c r="BS646" i="16"/>
  <c r="BW646" i="16"/>
  <c r="CA646" i="16"/>
  <c r="CE646" i="16"/>
  <c r="CI646" i="16"/>
  <c r="CM646" i="16"/>
  <c r="CQ646" i="16"/>
  <c r="CU646" i="16"/>
  <c r="AN646" i="16"/>
  <c r="AR646" i="16"/>
  <c r="AV646" i="16"/>
  <c r="AZ646" i="16"/>
  <c r="BD646" i="16"/>
  <c r="BH646" i="16"/>
  <c r="BL646" i="16"/>
  <c r="BP646" i="16"/>
  <c r="BT646" i="16"/>
  <c r="BX646" i="16"/>
  <c r="CB646" i="16"/>
  <c r="CF646" i="16"/>
  <c r="CJ646" i="16"/>
  <c r="CN646" i="16"/>
  <c r="CR646" i="16"/>
  <c r="CV646" i="16"/>
  <c r="AO646" i="16"/>
  <c r="AW646" i="16"/>
  <c r="BE646" i="16"/>
  <c r="BM646" i="16"/>
  <c r="BU646" i="16"/>
  <c r="CC646" i="16"/>
  <c r="CK646" i="16"/>
  <c r="CS646" i="16"/>
  <c r="AP646" i="16"/>
  <c r="AX646" i="16"/>
  <c r="BF646" i="16"/>
  <c r="BN646" i="16"/>
  <c r="BV646" i="16"/>
  <c r="CD646" i="16"/>
  <c r="CL646" i="16"/>
  <c r="CT646" i="16"/>
  <c r="L646" i="16"/>
  <c r="O646" i="16"/>
  <c r="R646" i="16"/>
  <c r="AQ642" i="16"/>
  <c r="AU642" i="16"/>
  <c r="AY642" i="16"/>
  <c r="BC642" i="16"/>
  <c r="BG642" i="16"/>
  <c r="BK642" i="16"/>
  <c r="BO642" i="16"/>
  <c r="BS642" i="16"/>
  <c r="BW642" i="16"/>
  <c r="CA642" i="16"/>
  <c r="CE642" i="16"/>
  <c r="CI642" i="16"/>
  <c r="CM642" i="16"/>
  <c r="CQ642" i="16"/>
  <c r="CU642" i="16"/>
  <c r="AN642" i="16"/>
  <c r="AR642" i="16"/>
  <c r="AV642" i="16"/>
  <c r="AZ642" i="16"/>
  <c r="BD642" i="16"/>
  <c r="BH642" i="16"/>
  <c r="BL642" i="16"/>
  <c r="BP642" i="16"/>
  <c r="BT642" i="16"/>
  <c r="BX642" i="16"/>
  <c r="CB642" i="16"/>
  <c r="CF642" i="16"/>
  <c r="CJ642" i="16"/>
  <c r="CN642" i="16"/>
  <c r="CR642" i="16"/>
  <c r="CV642" i="16"/>
  <c r="AS642" i="16"/>
  <c r="BA642" i="16"/>
  <c r="BI642" i="16"/>
  <c r="BQ642" i="16"/>
  <c r="BY642" i="16"/>
  <c r="CG642" i="16"/>
  <c r="CO642" i="16"/>
  <c r="CW642" i="16"/>
  <c r="AT642" i="16"/>
  <c r="BB642" i="16"/>
  <c r="BJ642" i="16"/>
  <c r="BR642" i="16"/>
  <c r="BZ642" i="16"/>
  <c r="CH642" i="16"/>
  <c r="CP642" i="16"/>
  <c r="CX642" i="16"/>
  <c r="L642" i="16"/>
  <c r="O642" i="16"/>
  <c r="R642" i="16"/>
  <c r="AQ634" i="16"/>
  <c r="AU634" i="16"/>
  <c r="AY634" i="16"/>
  <c r="BC634" i="16"/>
  <c r="BG634" i="16"/>
  <c r="BK634" i="16"/>
  <c r="BO634" i="16"/>
  <c r="BS634" i="16"/>
  <c r="BW634" i="16"/>
  <c r="CA634" i="16"/>
  <c r="CE634" i="16"/>
  <c r="CI634" i="16"/>
  <c r="CM634" i="16"/>
  <c r="CQ634" i="16"/>
  <c r="CU634" i="16"/>
  <c r="AN634" i="16"/>
  <c r="AR634" i="16"/>
  <c r="AV634" i="16"/>
  <c r="AZ634" i="16"/>
  <c r="BD634" i="16"/>
  <c r="BH634" i="16"/>
  <c r="BL634" i="16"/>
  <c r="BP634" i="16"/>
  <c r="BT634" i="16"/>
  <c r="BX634" i="16"/>
  <c r="CB634" i="16"/>
  <c r="CF634" i="16"/>
  <c r="CJ634" i="16"/>
  <c r="CN634" i="16"/>
  <c r="CR634" i="16"/>
  <c r="CV634" i="16"/>
  <c r="AS634" i="16"/>
  <c r="BA634" i="16"/>
  <c r="BI634" i="16"/>
  <c r="BQ634" i="16"/>
  <c r="BY634" i="16"/>
  <c r="CG634" i="16"/>
  <c r="CO634" i="16"/>
  <c r="CW634" i="16"/>
  <c r="AT634" i="16"/>
  <c r="BB634" i="16"/>
  <c r="BJ634" i="16"/>
  <c r="BR634" i="16"/>
  <c r="BZ634" i="16"/>
  <c r="CH634" i="16"/>
  <c r="CP634" i="16"/>
  <c r="CX634" i="16"/>
  <c r="L634" i="16"/>
  <c r="O634" i="16"/>
  <c r="R634" i="16"/>
  <c r="AQ626" i="16"/>
  <c r="AU626" i="16"/>
  <c r="AY626" i="16"/>
  <c r="BC626" i="16"/>
  <c r="BG626" i="16"/>
  <c r="BK626" i="16"/>
  <c r="BO626" i="16"/>
  <c r="BS626" i="16"/>
  <c r="BW626" i="16"/>
  <c r="CA626" i="16"/>
  <c r="CE626" i="16"/>
  <c r="CI626" i="16"/>
  <c r="CM626" i="16"/>
  <c r="CQ626" i="16"/>
  <c r="CU626" i="16"/>
  <c r="AN626" i="16"/>
  <c r="AR626" i="16"/>
  <c r="AV626" i="16"/>
  <c r="AZ626" i="16"/>
  <c r="BD626" i="16"/>
  <c r="BH626" i="16"/>
  <c r="BL626" i="16"/>
  <c r="BP626" i="16"/>
  <c r="BT626" i="16"/>
  <c r="BX626" i="16"/>
  <c r="CB626" i="16"/>
  <c r="CF626" i="16"/>
  <c r="CJ626" i="16"/>
  <c r="CN626" i="16"/>
  <c r="CR626" i="16"/>
  <c r="CV626" i="16"/>
  <c r="AS626" i="16"/>
  <c r="BA626" i="16"/>
  <c r="BI626" i="16"/>
  <c r="BQ626" i="16"/>
  <c r="BY626" i="16"/>
  <c r="CG626" i="16"/>
  <c r="CO626" i="16"/>
  <c r="CW626" i="16"/>
  <c r="AT626" i="16"/>
  <c r="BB626" i="16"/>
  <c r="BJ626" i="16"/>
  <c r="BR626" i="16"/>
  <c r="BZ626" i="16"/>
  <c r="CH626" i="16"/>
  <c r="CP626" i="16"/>
  <c r="CX626" i="16"/>
  <c r="L626" i="16"/>
  <c r="O626" i="16"/>
  <c r="R626" i="16"/>
  <c r="AQ618" i="16"/>
  <c r="AU618" i="16"/>
  <c r="AY618" i="16"/>
  <c r="BC618" i="16"/>
  <c r="BG618" i="16"/>
  <c r="BK618" i="16"/>
  <c r="BO618" i="16"/>
  <c r="BS618" i="16"/>
  <c r="BW618" i="16"/>
  <c r="CA618" i="16"/>
  <c r="CE618" i="16"/>
  <c r="CI618" i="16"/>
  <c r="CM618" i="16"/>
  <c r="CQ618" i="16"/>
  <c r="CU618" i="16"/>
  <c r="AN618" i="16"/>
  <c r="AR618" i="16"/>
  <c r="AV618" i="16"/>
  <c r="AZ618" i="16"/>
  <c r="BD618" i="16"/>
  <c r="BH618" i="16"/>
  <c r="BL618" i="16"/>
  <c r="BP618" i="16"/>
  <c r="BT618" i="16"/>
  <c r="BX618" i="16"/>
  <c r="CB618" i="16"/>
  <c r="CF618" i="16"/>
  <c r="CJ618" i="16"/>
  <c r="CN618" i="16"/>
  <c r="CR618" i="16"/>
  <c r="CV618" i="16"/>
  <c r="AS618" i="16"/>
  <c r="BA618" i="16"/>
  <c r="BI618" i="16"/>
  <c r="BQ618" i="16"/>
  <c r="BY618" i="16"/>
  <c r="CG618" i="16"/>
  <c r="CO618" i="16"/>
  <c r="CW618" i="16"/>
  <c r="AT618" i="16"/>
  <c r="BB618" i="16"/>
  <c r="BJ618" i="16"/>
  <c r="BR618" i="16"/>
  <c r="BZ618" i="16"/>
  <c r="CH618" i="16"/>
  <c r="CP618" i="16"/>
  <c r="CX618" i="16"/>
  <c r="L618" i="16"/>
  <c r="O618" i="16"/>
  <c r="R618" i="16"/>
  <c r="AQ610" i="16"/>
  <c r="AU610" i="16"/>
  <c r="AY610" i="16"/>
  <c r="BC610" i="16"/>
  <c r="BG610" i="16"/>
  <c r="BK610" i="16"/>
  <c r="BO610" i="16"/>
  <c r="BS610" i="16"/>
  <c r="BW610" i="16"/>
  <c r="CA610" i="16"/>
  <c r="CE610" i="16"/>
  <c r="CI610" i="16"/>
  <c r="CM610" i="16"/>
  <c r="CQ610" i="16"/>
  <c r="CU610" i="16"/>
  <c r="AN610" i="16"/>
  <c r="AR610" i="16"/>
  <c r="AV610" i="16"/>
  <c r="AZ610" i="16"/>
  <c r="BD610" i="16"/>
  <c r="BH610" i="16"/>
  <c r="BL610" i="16"/>
  <c r="BP610" i="16"/>
  <c r="BT610" i="16"/>
  <c r="BX610" i="16"/>
  <c r="CB610" i="16"/>
  <c r="CF610" i="16"/>
  <c r="CJ610" i="16"/>
  <c r="CN610" i="16"/>
  <c r="CR610" i="16"/>
  <c r="CV610" i="16"/>
  <c r="AS610" i="16"/>
  <c r="BA610" i="16"/>
  <c r="BI610" i="16"/>
  <c r="BQ610" i="16"/>
  <c r="BY610" i="16"/>
  <c r="CG610" i="16"/>
  <c r="CO610" i="16"/>
  <c r="CW610" i="16"/>
  <c r="AT610" i="16"/>
  <c r="BB610" i="16"/>
  <c r="BJ610" i="16"/>
  <c r="BR610" i="16"/>
  <c r="BZ610" i="16"/>
  <c r="CH610" i="16"/>
  <c r="CP610" i="16"/>
  <c r="CX610" i="16"/>
  <c r="L610" i="16"/>
  <c r="O610" i="16"/>
  <c r="R610" i="16"/>
  <c r="AQ602" i="16"/>
  <c r="AU602" i="16"/>
  <c r="AY602" i="16"/>
  <c r="BC602" i="16"/>
  <c r="BG602" i="16"/>
  <c r="BK602" i="16"/>
  <c r="BO602" i="16"/>
  <c r="BS602" i="16"/>
  <c r="BW602" i="16"/>
  <c r="CA602" i="16"/>
  <c r="CE602" i="16"/>
  <c r="CI602" i="16"/>
  <c r="CM602" i="16"/>
  <c r="CQ602" i="16"/>
  <c r="CU602" i="16"/>
  <c r="AN602" i="16"/>
  <c r="AR602" i="16"/>
  <c r="AV602" i="16"/>
  <c r="AZ602" i="16"/>
  <c r="BD602" i="16"/>
  <c r="BH602" i="16"/>
  <c r="BL602" i="16"/>
  <c r="BP602" i="16"/>
  <c r="BT602" i="16"/>
  <c r="BX602" i="16"/>
  <c r="CB602" i="16"/>
  <c r="CF602" i="16"/>
  <c r="CJ602" i="16"/>
  <c r="CN602" i="16"/>
  <c r="CR602" i="16"/>
  <c r="CV602" i="16"/>
  <c r="AS602" i="16"/>
  <c r="BA602" i="16"/>
  <c r="BI602" i="16"/>
  <c r="BQ602" i="16"/>
  <c r="BY602" i="16"/>
  <c r="CG602" i="16"/>
  <c r="CO602" i="16"/>
  <c r="CW602" i="16"/>
  <c r="AT602" i="16"/>
  <c r="BB602" i="16"/>
  <c r="BJ602" i="16"/>
  <c r="BR602" i="16"/>
  <c r="BZ602" i="16"/>
  <c r="CH602" i="16"/>
  <c r="CP602" i="16"/>
  <c r="CX602" i="16"/>
  <c r="L602" i="16"/>
  <c r="O602" i="16"/>
  <c r="R602" i="16"/>
  <c r="AQ594" i="16"/>
  <c r="AU594" i="16"/>
  <c r="AY594" i="16"/>
  <c r="BC594" i="16"/>
  <c r="BG594" i="16"/>
  <c r="BK594" i="16"/>
  <c r="BO594" i="16"/>
  <c r="BS594" i="16"/>
  <c r="BW594" i="16"/>
  <c r="CA594" i="16"/>
  <c r="CE594" i="16"/>
  <c r="CI594" i="16"/>
  <c r="CM594" i="16"/>
  <c r="CQ594" i="16"/>
  <c r="CU594" i="16"/>
  <c r="AN594" i="16"/>
  <c r="AR594" i="16"/>
  <c r="AV594" i="16"/>
  <c r="AZ594" i="16"/>
  <c r="BD594" i="16"/>
  <c r="BH594" i="16"/>
  <c r="BL594" i="16"/>
  <c r="BP594" i="16"/>
  <c r="BT594" i="16"/>
  <c r="BX594" i="16"/>
  <c r="CB594" i="16"/>
  <c r="CF594" i="16"/>
  <c r="CJ594" i="16"/>
  <c r="CN594" i="16"/>
  <c r="CR594" i="16"/>
  <c r="CV594" i="16"/>
  <c r="AS594" i="16"/>
  <c r="BA594" i="16"/>
  <c r="BI594" i="16"/>
  <c r="BQ594" i="16"/>
  <c r="BY594" i="16"/>
  <c r="CG594" i="16"/>
  <c r="CO594" i="16"/>
  <c r="CW594" i="16"/>
  <c r="AT594" i="16"/>
  <c r="BB594" i="16"/>
  <c r="BJ594" i="16"/>
  <c r="BR594" i="16"/>
  <c r="BZ594" i="16"/>
  <c r="CH594" i="16"/>
  <c r="CP594" i="16"/>
  <c r="CX594" i="16"/>
  <c r="L594" i="16"/>
  <c r="O594" i="16"/>
  <c r="R594" i="16"/>
  <c r="AQ586" i="16"/>
  <c r="AU586" i="16"/>
  <c r="AY586" i="16"/>
  <c r="BC586" i="16"/>
  <c r="BG586" i="16"/>
  <c r="BK586" i="16"/>
  <c r="BO586" i="16"/>
  <c r="BS586" i="16"/>
  <c r="BW586" i="16"/>
  <c r="CA586" i="16"/>
  <c r="CE586" i="16"/>
  <c r="CI586" i="16"/>
  <c r="CM586" i="16"/>
  <c r="CQ586" i="16"/>
  <c r="CU586" i="16"/>
  <c r="AN586" i="16"/>
  <c r="AR586" i="16"/>
  <c r="AV586" i="16"/>
  <c r="AZ586" i="16"/>
  <c r="BD586" i="16"/>
  <c r="BH586" i="16"/>
  <c r="BL586" i="16"/>
  <c r="BP586" i="16"/>
  <c r="BT586" i="16"/>
  <c r="BX586" i="16"/>
  <c r="CB586" i="16"/>
  <c r="CF586" i="16"/>
  <c r="CJ586" i="16"/>
  <c r="CN586" i="16"/>
  <c r="CR586" i="16"/>
  <c r="CV586" i="16"/>
  <c r="AS586" i="16"/>
  <c r="BA586" i="16"/>
  <c r="BI586" i="16"/>
  <c r="BQ586" i="16"/>
  <c r="BY586" i="16"/>
  <c r="CG586" i="16"/>
  <c r="CO586" i="16"/>
  <c r="CW586" i="16"/>
  <c r="AT586" i="16"/>
  <c r="BB586" i="16"/>
  <c r="BJ586" i="16"/>
  <c r="BR586" i="16"/>
  <c r="BZ586" i="16"/>
  <c r="CH586" i="16"/>
  <c r="CP586" i="16"/>
  <c r="CX586" i="16"/>
  <c r="L586" i="16"/>
  <c r="O586" i="16"/>
  <c r="R586" i="16"/>
  <c r="AQ578" i="16"/>
  <c r="AU578" i="16"/>
  <c r="AY578" i="16"/>
  <c r="BC578" i="16"/>
  <c r="BG578" i="16"/>
  <c r="BK578" i="16"/>
  <c r="BO578" i="16"/>
  <c r="BS578" i="16"/>
  <c r="BW578" i="16"/>
  <c r="CA578" i="16"/>
  <c r="CE578" i="16"/>
  <c r="CI578" i="16"/>
  <c r="CM578" i="16"/>
  <c r="CQ578" i="16"/>
  <c r="CU578" i="16"/>
  <c r="AN578" i="16"/>
  <c r="AR578" i="16"/>
  <c r="AV578" i="16"/>
  <c r="AZ578" i="16"/>
  <c r="BD578" i="16"/>
  <c r="BH578" i="16"/>
  <c r="BL578" i="16"/>
  <c r="BP578" i="16"/>
  <c r="BT578" i="16"/>
  <c r="BX578" i="16"/>
  <c r="CB578" i="16"/>
  <c r="CF578" i="16"/>
  <c r="CJ578" i="16"/>
  <c r="CN578" i="16"/>
  <c r="CR578" i="16"/>
  <c r="CV578" i="16"/>
  <c r="AS578" i="16"/>
  <c r="BA578" i="16"/>
  <c r="BI578" i="16"/>
  <c r="BQ578" i="16"/>
  <c r="BY578" i="16"/>
  <c r="CG578" i="16"/>
  <c r="CO578" i="16"/>
  <c r="CW578" i="16"/>
  <c r="AT578" i="16"/>
  <c r="BB578" i="16"/>
  <c r="BJ578" i="16"/>
  <c r="BR578" i="16"/>
  <c r="BZ578" i="16"/>
  <c r="CH578" i="16"/>
  <c r="CP578" i="16"/>
  <c r="CX578" i="16"/>
  <c r="L578" i="16"/>
  <c r="O578" i="16"/>
  <c r="R578" i="16"/>
  <c r="AQ570" i="16"/>
  <c r="AU570" i="16"/>
  <c r="AY570" i="16"/>
  <c r="BC570" i="16"/>
  <c r="BG570" i="16"/>
  <c r="BK570" i="16"/>
  <c r="BO570" i="16"/>
  <c r="BS570" i="16"/>
  <c r="BW570" i="16"/>
  <c r="CA570" i="16"/>
  <c r="CE570" i="16"/>
  <c r="CI570" i="16"/>
  <c r="CM570" i="16"/>
  <c r="CQ570" i="16"/>
  <c r="CU570" i="16"/>
  <c r="AN570" i="16"/>
  <c r="AR570" i="16"/>
  <c r="AV570" i="16"/>
  <c r="AZ570" i="16"/>
  <c r="BD570" i="16"/>
  <c r="BH570" i="16"/>
  <c r="BL570" i="16"/>
  <c r="BP570" i="16"/>
  <c r="BT570" i="16"/>
  <c r="BX570" i="16"/>
  <c r="CB570" i="16"/>
  <c r="CF570" i="16"/>
  <c r="CJ570" i="16"/>
  <c r="CN570" i="16"/>
  <c r="CR570" i="16"/>
  <c r="CV570" i="16"/>
  <c r="AS570" i="16"/>
  <c r="BA570" i="16"/>
  <c r="BI570" i="16"/>
  <c r="BQ570" i="16"/>
  <c r="BY570" i="16"/>
  <c r="CG570" i="16"/>
  <c r="CO570" i="16"/>
  <c r="CW570" i="16"/>
  <c r="AT570" i="16"/>
  <c r="BB570" i="16"/>
  <c r="BJ570" i="16"/>
  <c r="BR570" i="16"/>
  <c r="BZ570" i="16"/>
  <c r="CH570" i="16"/>
  <c r="CP570" i="16"/>
  <c r="CX570" i="16"/>
  <c r="L570" i="16"/>
  <c r="O570" i="16"/>
  <c r="R570" i="16"/>
  <c r="AQ562" i="16"/>
  <c r="AU562" i="16"/>
  <c r="AY562" i="16"/>
  <c r="BC562" i="16"/>
  <c r="BG562" i="16"/>
  <c r="BK562" i="16"/>
  <c r="BO562" i="16"/>
  <c r="BS562" i="16"/>
  <c r="BW562" i="16"/>
  <c r="CA562" i="16"/>
  <c r="CE562" i="16"/>
  <c r="CI562" i="16"/>
  <c r="CM562" i="16"/>
  <c r="CQ562" i="16"/>
  <c r="CU562" i="16"/>
  <c r="AN562" i="16"/>
  <c r="AR562" i="16"/>
  <c r="AV562" i="16"/>
  <c r="AZ562" i="16"/>
  <c r="BD562" i="16"/>
  <c r="BH562" i="16"/>
  <c r="BL562" i="16"/>
  <c r="BP562" i="16"/>
  <c r="BT562" i="16"/>
  <c r="BX562" i="16"/>
  <c r="CB562" i="16"/>
  <c r="CF562" i="16"/>
  <c r="CJ562" i="16"/>
  <c r="CN562" i="16"/>
  <c r="CR562" i="16"/>
  <c r="CV562" i="16"/>
  <c r="AS562" i="16"/>
  <c r="BA562" i="16"/>
  <c r="BI562" i="16"/>
  <c r="BQ562" i="16"/>
  <c r="BY562" i="16"/>
  <c r="CG562" i="16"/>
  <c r="CO562" i="16"/>
  <c r="CW562" i="16"/>
  <c r="AT562" i="16"/>
  <c r="BB562" i="16"/>
  <c r="BJ562" i="16"/>
  <c r="BR562" i="16"/>
  <c r="BZ562" i="16"/>
  <c r="CH562" i="16"/>
  <c r="CP562" i="16"/>
  <c r="CX562" i="16"/>
  <c r="L562" i="16"/>
  <c r="O562" i="16"/>
  <c r="R562" i="16"/>
  <c r="AQ554" i="16"/>
  <c r="AU554" i="16"/>
  <c r="AY554" i="16"/>
  <c r="BC554" i="16"/>
  <c r="BG554" i="16"/>
  <c r="BK554" i="16"/>
  <c r="BO554" i="16"/>
  <c r="BS554" i="16"/>
  <c r="BW554" i="16"/>
  <c r="CA554" i="16"/>
  <c r="CE554" i="16"/>
  <c r="CI554" i="16"/>
  <c r="CM554" i="16"/>
  <c r="CQ554" i="16"/>
  <c r="CU554" i="16"/>
  <c r="AN554" i="16"/>
  <c r="AR554" i="16"/>
  <c r="AV554" i="16"/>
  <c r="AZ554" i="16"/>
  <c r="BD554" i="16"/>
  <c r="BH554" i="16"/>
  <c r="BL554" i="16"/>
  <c r="BP554" i="16"/>
  <c r="BT554" i="16"/>
  <c r="BX554" i="16"/>
  <c r="CB554" i="16"/>
  <c r="CF554" i="16"/>
  <c r="CJ554" i="16"/>
  <c r="CN554" i="16"/>
  <c r="CR554" i="16"/>
  <c r="CV554" i="16"/>
  <c r="AS554" i="16"/>
  <c r="BA554" i="16"/>
  <c r="BI554" i="16"/>
  <c r="BQ554" i="16"/>
  <c r="BY554" i="16"/>
  <c r="CG554" i="16"/>
  <c r="CO554" i="16"/>
  <c r="CW554" i="16"/>
  <c r="AT554" i="16"/>
  <c r="BB554" i="16"/>
  <c r="BJ554" i="16"/>
  <c r="BR554" i="16"/>
  <c r="BZ554" i="16"/>
  <c r="CH554" i="16"/>
  <c r="CP554" i="16"/>
  <c r="CX554" i="16"/>
  <c r="L554" i="16"/>
  <c r="O554" i="16"/>
  <c r="R554" i="16"/>
  <c r="AQ546" i="16"/>
  <c r="AU546" i="16"/>
  <c r="AY546" i="16"/>
  <c r="BC546" i="16"/>
  <c r="BG546" i="16"/>
  <c r="BK546" i="16"/>
  <c r="BO546" i="16"/>
  <c r="BS546" i="16"/>
  <c r="BW546" i="16"/>
  <c r="CA546" i="16"/>
  <c r="CE546" i="16"/>
  <c r="CI546" i="16"/>
  <c r="CM546" i="16"/>
  <c r="CQ546" i="16"/>
  <c r="CU546" i="16"/>
  <c r="AN546" i="16"/>
  <c r="AR546" i="16"/>
  <c r="AV546" i="16"/>
  <c r="AZ546" i="16"/>
  <c r="BD546" i="16"/>
  <c r="BH546" i="16"/>
  <c r="BL546" i="16"/>
  <c r="BP546" i="16"/>
  <c r="BT546" i="16"/>
  <c r="BX546" i="16"/>
  <c r="CB546" i="16"/>
  <c r="CF546" i="16"/>
  <c r="CJ546" i="16"/>
  <c r="CN546" i="16"/>
  <c r="CR546" i="16"/>
  <c r="CV546" i="16"/>
  <c r="AS546" i="16"/>
  <c r="BA546" i="16"/>
  <c r="BI546" i="16"/>
  <c r="BQ546" i="16"/>
  <c r="BY546" i="16"/>
  <c r="CG546" i="16"/>
  <c r="CO546" i="16"/>
  <c r="CW546" i="16"/>
  <c r="AT546" i="16"/>
  <c r="BB546" i="16"/>
  <c r="BJ546" i="16"/>
  <c r="BR546" i="16"/>
  <c r="BZ546" i="16"/>
  <c r="CH546" i="16"/>
  <c r="CP546" i="16"/>
  <c r="CX546" i="16"/>
  <c r="L546" i="16"/>
  <c r="O546" i="16"/>
  <c r="R546" i="16"/>
  <c r="AQ538" i="16"/>
  <c r="AU538" i="16"/>
  <c r="AY538" i="16"/>
  <c r="BC538" i="16"/>
  <c r="BG538" i="16"/>
  <c r="BK538" i="16"/>
  <c r="BO538" i="16"/>
  <c r="BS538" i="16"/>
  <c r="BW538" i="16"/>
  <c r="CA538" i="16"/>
  <c r="CE538" i="16"/>
  <c r="CI538" i="16"/>
  <c r="CM538" i="16"/>
  <c r="CQ538" i="16"/>
  <c r="CU538" i="16"/>
  <c r="AN538" i="16"/>
  <c r="AR538" i="16"/>
  <c r="AV538" i="16"/>
  <c r="AZ538" i="16"/>
  <c r="BD538" i="16"/>
  <c r="BH538" i="16"/>
  <c r="BL538" i="16"/>
  <c r="BP538" i="16"/>
  <c r="BT538" i="16"/>
  <c r="BX538" i="16"/>
  <c r="CB538" i="16"/>
  <c r="CF538" i="16"/>
  <c r="CJ538" i="16"/>
  <c r="CN538" i="16"/>
  <c r="CR538" i="16"/>
  <c r="CV538" i="16"/>
  <c r="AS538" i="16"/>
  <c r="BA538" i="16"/>
  <c r="BI538" i="16"/>
  <c r="BQ538" i="16"/>
  <c r="BY538" i="16"/>
  <c r="CG538" i="16"/>
  <c r="CO538" i="16"/>
  <c r="CW538" i="16"/>
  <c r="AT538" i="16"/>
  <c r="BB538" i="16"/>
  <c r="BJ538" i="16"/>
  <c r="BR538" i="16"/>
  <c r="BZ538" i="16"/>
  <c r="CH538" i="16"/>
  <c r="CP538" i="16"/>
  <c r="CX538" i="16"/>
  <c r="L538" i="16"/>
  <c r="O538" i="16"/>
  <c r="R538" i="16"/>
  <c r="AQ530" i="16"/>
  <c r="AU530" i="16"/>
  <c r="AY530" i="16"/>
  <c r="BC530" i="16"/>
  <c r="BG530" i="16"/>
  <c r="BK530" i="16"/>
  <c r="BO530" i="16"/>
  <c r="BS530" i="16"/>
  <c r="BW530" i="16"/>
  <c r="CA530" i="16"/>
  <c r="CE530" i="16"/>
  <c r="CI530" i="16"/>
  <c r="CM530" i="16"/>
  <c r="CQ530" i="16"/>
  <c r="CU530" i="16"/>
  <c r="AN530" i="16"/>
  <c r="AR530" i="16"/>
  <c r="AV530" i="16"/>
  <c r="AZ530" i="16"/>
  <c r="BD530" i="16"/>
  <c r="BH530" i="16"/>
  <c r="BL530" i="16"/>
  <c r="BP530" i="16"/>
  <c r="BT530" i="16"/>
  <c r="BX530" i="16"/>
  <c r="CB530" i="16"/>
  <c r="CF530" i="16"/>
  <c r="CJ530" i="16"/>
  <c r="CN530" i="16"/>
  <c r="CR530" i="16"/>
  <c r="CV530" i="16"/>
  <c r="AS530" i="16"/>
  <c r="BA530" i="16"/>
  <c r="BI530" i="16"/>
  <c r="BQ530" i="16"/>
  <c r="BY530" i="16"/>
  <c r="CG530" i="16"/>
  <c r="CO530" i="16"/>
  <c r="CW530" i="16"/>
  <c r="AT530" i="16"/>
  <c r="BB530" i="16"/>
  <c r="BJ530" i="16"/>
  <c r="BR530" i="16"/>
  <c r="BZ530" i="16"/>
  <c r="CH530" i="16"/>
  <c r="CP530" i="16"/>
  <c r="CX530" i="16"/>
  <c r="L530" i="16"/>
  <c r="O530" i="16"/>
  <c r="R530" i="16"/>
  <c r="AQ522" i="16"/>
  <c r="AU522" i="16"/>
  <c r="AY522" i="16"/>
  <c r="BC522" i="16"/>
  <c r="BG522" i="16"/>
  <c r="BK522" i="16"/>
  <c r="BO522" i="16"/>
  <c r="BS522" i="16"/>
  <c r="BW522" i="16"/>
  <c r="CA522" i="16"/>
  <c r="CE522" i="16"/>
  <c r="CI522" i="16"/>
  <c r="CM522" i="16"/>
  <c r="CQ522" i="16"/>
  <c r="CU522" i="16"/>
  <c r="AN522" i="16"/>
  <c r="AR522" i="16"/>
  <c r="AV522" i="16"/>
  <c r="AZ522" i="16"/>
  <c r="BD522" i="16"/>
  <c r="BH522" i="16"/>
  <c r="BL522" i="16"/>
  <c r="BP522" i="16"/>
  <c r="BT522" i="16"/>
  <c r="BX522" i="16"/>
  <c r="CB522" i="16"/>
  <c r="CF522" i="16"/>
  <c r="CJ522" i="16"/>
  <c r="CN522" i="16"/>
  <c r="CR522" i="16"/>
  <c r="CV522" i="16"/>
  <c r="AS522" i="16"/>
  <c r="BA522" i="16"/>
  <c r="BI522" i="16"/>
  <c r="BQ522" i="16"/>
  <c r="BY522" i="16"/>
  <c r="CG522" i="16"/>
  <c r="CO522" i="16"/>
  <c r="CW522" i="16"/>
  <c r="AT522" i="16"/>
  <c r="BB522" i="16"/>
  <c r="BJ522" i="16"/>
  <c r="BR522" i="16"/>
  <c r="BZ522" i="16"/>
  <c r="CH522" i="16"/>
  <c r="CP522" i="16"/>
  <c r="CX522" i="16"/>
  <c r="L522" i="16"/>
  <c r="O522" i="16"/>
  <c r="R522" i="16"/>
  <c r="AQ518" i="16"/>
  <c r="AU518" i="16"/>
  <c r="AY518" i="16"/>
  <c r="BC518" i="16"/>
  <c r="BG518" i="16"/>
  <c r="BK518" i="16"/>
  <c r="BO518" i="16"/>
  <c r="BS518" i="16"/>
  <c r="BW518" i="16"/>
  <c r="CA518" i="16"/>
  <c r="CE518" i="16"/>
  <c r="CI518" i="16"/>
  <c r="CM518" i="16"/>
  <c r="CQ518" i="16"/>
  <c r="CU518" i="16"/>
  <c r="AN518" i="16"/>
  <c r="AR518" i="16"/>
  <c r="AV518" i="16"/>
  <c r="AZ518" i="16"/>
  <c r="BD518" i="16"/>
  <c r="BH518" i="16"/>
  <c r="BL518" i="16"/>
  <c r="BP518" i="16"/>
  <c r="BT518" i="16"/>
  <c r="BX518" i="16"/>
  <c r="CB518" i="16"/>
  <c r="CF518" i="16"/>
  <c r="CJ518" i="16"/>
  <c r="CN518" i="16"/>
  <c r="CR518" i="16"/>
  <c r="CV518" i="16"/>
  <c r="AO518" i="16"/>
  <c r="AW518" i="16"/>
  <c r="BE518" i="16"/>
  <c r="BM518" i="16"/>
  <c r="BU518" i="16"/>
  <c r="CC518" i="16"/>
  <c r="CK518" i="16"/>
  <c r="CS518" i="16"/>
  <c r="AP518" i="16"/>
  <c r="AX518" i="16"/>
  <c r="BF518" i="16"/>
  <c r="BN518" i="16"/>
  <c r="BV518" i="16"/>
  <c r="CD518" i="16"/>
  <c r="CL518" i="16"/>
  <c r="CT518" i="16"/>
  <c r="L518" i="16"/>
  <c r="O518" i="16"/>
  <c r="R518" i="16"/>
  <c r="AQ510" i="16"/>
  <c r="AU510" i="16"/>
  <c r="AY510" i="16"/>
  <c r="BC510" i="16"/>
  <c r="BG510" i="16"/>
  <c r="BK510" i="16"/>
  <c r="BO510" i="16"/>
  <c r="BS510" i="16"/>
  <c r="BW510" i="16"/>
  <c r="CA510" i="16"/>
  <c r="CE510" i="16"/>
  <c r="CI510" i="16"/>
  <c r="CM510" i="16"/>
  <c r="CQ510" i="16"/>
  <c r="CU510" i="16"/>
  <c r="AN510" i="16"/>
  <c r="AR510" i="16"/>
  <c r="AV510" i="16"/>
  <c r="AZ510" i="16"/>
  <c r="BD510" i="16"/>
  <c r="BH510" i="16"/>
  <c r="BL510" i="16"/>
  <c r="BP510" i="16"/>
  <c r="BT510" i="16"/>
  <c r="BX510" i="16"/>
  <c r="CB510" i="16"/>
  <c r="CF510" i="16"/>
  <c r="CJ510" i="16"/>
  <c r="CN510" i="16"/>
  <c r="CR510" i="16"/>
  <c r="CV510" i="16"/>
  <c r="AO510" i="16"/>
  <c r="AW510" i="16"/>
  <c r="BE510" i="16"/>
  <c r="BM510" i="16"/>
  <c r="BU510" i="16"/>
  <c r="CC510" i="16"/>
  <c r="CK510" i="16"/>
  <c r="CS510" i="16"/>
  <c r="AP510" i="16"/>
  <c r="AX510" i="16"/>
  <c r="BF510" i="16"/>
  <c r="BN510" i="16"/>
  <c r="BV510" i="16"/>
  <c r="CD510" i="16"/>
  <c r="CL510" i="16"/>
  <c r="CT510" i="16"/>
  <c r="L510" i="16"/>
  <c r="O510" i="16"/>
  <c r="R510" i="16"/>
  <c r="AQ502" i="16"/>
  <c r="AU502" i="16"/>
  <c r="AY502" i="16"/>
  <c r="BC502" i="16"/>
  <c r="BG502" i="16"/>
  <c r="BK502" i="16"/>
  <c r="BO502" i="16"/>
  <c r="BS502" i="16"/>
  <c r="BW502" i="16"/>
  <c r="CA502" i="16"/>
  <c r="CE502" i="16"/>
  <c r="CI502" i="16"/>
  <c r="CM502" i="16"/>
  <c r="CQ502" i="16"/>
  <c r="CU502" i="16"/>
  <c r="AN502" i="16"/>
  <c r="AR502" i="16"/>
  <c r="AV502" i="16"/>
  <c r="AZ502" i="16"/>
  <c r="BD502" i="16"/>
  <c r="BH502" i="16"/>
  <c r="BL502" i="16"/>
  <c r="BP502" i="16"/>
  <c r="BT502" i="16"/>
  <c r="BX502" i="16"/>
  <c r="CB502" i="16"/>
  <c r="CF502" i="16"/>
  <c r="CJ502" i="16"/>
  <c r="CN502" i="16"/>
  <c r="CR502" i="16"/>
  <c r="CV502" i="16"/>
  <c r="AO502" i="16"/>
  <c r="AW502" i="16"/>
  <c r="BE502" i="16"/>
  <c r="BM502" i="16"/>
  <c r="BU502" i="16"/>
  <c r="CC502" i="16"/>
  <c r="CK502" i="16"/>
  <c r="CS502" i="16"/>
  <c r="AP502" i="16"/>
  <c r="AX502" i="16"/>
  <c r="BF502" i="16"/>
  <c r="BN502" i="16"/>
  <c r="BV502" i="16"/>
  <c r="CD502" i="16"/>
  <c r="CL502" i="16"/>
  <c r="CT502" i="16"/>
  <c r="L502" i="16"/>
  <c r="O502" i="16"/>
  <c r="R502" i="16"/>
  <c r="AQ494" i="16"/>
  <c r="AU494" i="16"/>
  <c r="AY494" i="16"/>
  <c r="BC494" i="16"/>
  <c r="BG494" i="16"/>
  <c r="BK494" i="16"/>
  <c r="BO494" i="16"/>
  <c r="BS494" i="16"/>
  <c r="BW494" i="16"/>
  <c r="CA494" i="16"/>
  <c r="CE494" i="16"/>
  <c r="CI494" i="16"/>
  <c r="CM494" i="16"/>
  <c r="CQ494" i="16"/>
  <c r="CU494" i="16"/>
  <c r="AN494" i="16"/>
  <c r="AR494" i="16"/>
  <c r="AV494" i="16"/>
  <c r="AZ494" i="16"/>
  <c r="BD494" i="16"/>
  <c r="BH494" i="16"/>
  <c r="BL494" i="16"/>
  <c r="BP494" i="16"/>
  <c r="BT494" i="16"/>
  <c r="BX494" i="16"/>
  <c r="CB494" i="16"/>
  <c r="CF494" i="16"/>
  <c r="CJ494" i="16"/>
  <c r="CN494" i="16"/>
  <c r="CR494" i="16"/>
  <c r="CV494" i="16"/>
  <c r="AO494" i="16"/>
  <c r="AW494" i="16"/>
  <c r="BE494" i="16"/>
  <c r="BM494" i="16"/>
  <c r="BU494" i="16"/>
  <c r="CC494" i="16"/>
  <c r="CK494" i="16"/>
  <c r="CS494" i="16"/>
  <c r="AP494" i="16"/>
  <c r="AX494" i="16"/>
  <c r="BF494" i="16"/>
  <c r="BN494" i="16"/>
  <c r="BV494" i="16"/>
  <c r="CD494" i="16"/>
  <c r="CL494" i="16"/>
  <c r="CT494" i="16"/>
  <c r="L494" i="16"/>
  <c r="O494" i="16"/>
  <c r="R494" i="16"/>
  <c r="AQ486" i="16"/>
  <c r="AU486" i="16"/>
  <c r="AY486" i="16"/>
  <c r="BC486" i="16"/>
  <c r="BG486" i="16"/>
  <c r="BK486" i="16"/>
  <c r="BO486" i="16"/>
  <c r="BS486" i="16"/>
  <c r="BW486" i="16"/>
  <c r="CA486" i="16"/>
  <c r="CE486" i="16"/>
  <c r="CI486" i="16"/>
  <c r="CM486" i="16"/>
  <c r="CQ486" i="16"/>
  <c r="CU486" i="16"/>
  <c r="AN486" i="16"/>
  <c r="AR486" i="16"/>
  <c r="AV486" i="16"/>
  <c r="AZ486" i="16"/>
  <c r="BD486" i="16"/>
  <c r="BH486" i="16"/>
  <c r="BL486" i="16"/>
  <c r="BP486" i="16"/>
  <c r="BT486" i="16"/>
  <c r="BX486" i="16"/>
  <c r="CB486" i="16"/>
  <c r="CF486" i="16"/>
  <c r="CJ486" i="16"/>
  <c r="CN486" i="16"/>
  <c r="CR486" i="16"/>
  <c r="CV486" i="16"/>
  <c r="AO486" i="16"/>
  <c r="AW486" i="16"/>
  <c r="BE486" i="16"/>
  <c r="BM486" i="16"/>
  <c r="BU486" i="16"/>
  <c r="CC486" i="16"/>
  <c r="CK486" i="16"/>
  <c r="CS486" i="16"/>
  <c r="AP486" i="16"/>
  <c r="AX486" i="16"/>
  <c r="BF486" i="16"/>
  <c r="BN486" i="16"/>
  <c r="BV486" i="16"/>
  <c r="CD486" i="16"/>
  <c r="CL486" i="16"/>
  <c r="CT486" i="16"/>
  <c r="L486" i="16"/>
  <c r="O486" i="16"/>
  <c r="R486" i="16"/>
  <c r="AQ478" i="16"/>
  <c r="AU478" i="16"/>
  <c r="AY478" i="16"/>
  <c r="BC478" i="16"/>
  <c r="BG478" i="16"/>
  <c r="BK478" i="16"/>
  <c r="BO478" i="16"/>
  <c r="BS478" i="16"/>
  <c r="BW478" i="16"/>
  <c r="CA478" i="16"/>
  <c r="CE478" i="16"/>
  <c r="CI478" i="16"/>
  <c r="CM478" i="16"/>
  <c r="CQ478" i="16"/>
  <c r="CU478" i="16"/>
  <c r="AN478" i="16"/>
  <c r="AR478" i="16"/>
  <c r="AV478" i="16"/>
  <c r="AZ478" i="16"/>
  <c r="BD478" i="16"/>
  <c r="BH478" i="16"/>
  <c r="BL478" i="16"/>
  <c r="BP478" i="16"/>
  <c r="BT478" i="16"/>
  <c r="BX478" i="16"/>
  <c r="CB478" i="16"/>
  <c r="CF478" i="16"/>
  <c r="CJ478" i="16"/>
  <c r="CN478" i="16"/>
  <c r="CR478" i="16"/>
  <c r="CV478" i="16"/>
  <c r="AO478" i="16"/>
  <c r="AW478" i="16"/>
  <c r="BE478" i="16"/>
  <c r="BM478" i="16"/>
  <c r="BU478" i="16"/>
  <c r="CC478" i="16"/>
  <c r="CK478" i="16"/>
  <c r="CS478" i="16"/>
  <c r="AP478" i="16"/>
  <c r="AX478" i="16"/>
  <c r="BF478" i="16"/>
  <c r="BN478" i="16"/>
  <c r="BV478" i="16"/>
  <c r="CD478" i="16"/>
  <c r="CL478" i="16"/>
  <c r="CT478" i="16"/>
  <c r="L478" i="16"/>
  <c r="O478" i="16"/>
  <c r="R478" i="16"/>
  <c r="AQ470" i="16"/>
  <c r="AU470" i="16"/>
  <c r="AY470" i="16"/>
  <c r="BC470" i="16"/>
  <c r="BG470" i="16"/>
  <c r="BK470" i="16"/>
  <c r="BO470" i="16"/>
  <c r="BS470" i="16"/>
  <c r="BW470" i="16"/>
  <c r="CA470" i="16"/>
  <c r="CE470" i="16"/>
  <c r="CI470" i="16"/>
  <c r="CM470" i="16"/>
  <c r="CQ470" i="16"/>
  <c r="CU470" i="16"/>
  <c r="AN470" i="16"/>
  <c r="AR470" i="16"/>
  <c r="AV470" i="16"/>
  <c r="AZ470" i="16"/>
  <c r="BD470" i="16"/>
  <c r="BH470" i="16"/>
  <c r="BL470" i="16"/>
  <c r="BP470" i="16"/>
  <c r="BT470" i="16"/>
  <c r="BX470" i="16"/>
  <c r="CB470" i="16"/>
  <c r="CF470" i="16"/>
  <c r="CJ470" i="16"/>
  <c r="CN470" i="16"/>
  <c r="CR470" i="16"/>
  <c r="CV470" i="16"/>
  <c r="AO470" i="16"/>
  <c r="AW470" i="16"/>
  <c r="BE470" i="16"/>
  <c r="BM470" i="16"/>
  <c r="BU470" i="16"/>
  <c r="CC470" i="16"/>
  <c r="CK470" i="16"/>
  <c r="CS470" i="16"/>
  <c r="AP470" i="16"/>
  <c r="AX470" i="16"/>
  <c r="BF470" i="16"/>
  <c r="BN470" i="16"/>
  <c r="BV470" i="16"/>
  <c r="CD470" i="16"/>
  <c r="CL470" i="16"/>
  <c r="CT470" i="16"/>
  <c r="L470" i="16"/>
  <c r="O470" i="16"/>
  <c r="R470" i="16"/>
  <c r="AQ462" i="16"/>
  <c r="AU462" i="16"/>
  <c r="AY462" i="16"/>
  <c r="BC462" i="16"/>
  <c r="BG462" i="16"/>
  <c r="BK462" i="16"/>
  <c r="BO462" i="16"/>
  <c r="BS462" i="16"/>
  <c r="BW462" i="16"/>
  <c r="CA462" i="16"/>
  <c r="CE462" i="16"/>
  <c r="CI462" i="16"/>
  <c r="CM462" i="16"/>
  <c r="CQ462" i="16"/>
  <c r="CU462" i="16"/>
  <c r="AN462" i="16"/>
  <c r="AR462" i="16"/>
  <c r="AV462" i="16"/>
  <c r="AZ462" i="16"/>
  <c r="BD462" i="16"/>
  <c r="BH462" i="16"/>
  <c r="BL462" i="16"/>
  <c r="BP462" i="16"/>
  <c r="BT462" i="16"/>
  <c r="BX462" i="16"/>
  <c r="CB462" i="16"/>
  <c r="CF462" i="16"/>
  <c r="CJ462" i="16"/>
  <c r="CN462" i="16"/>
  <c r="CR462" i="16"/>
  <c r="CV462" i="16"/>
  <c r="AO462" i="16"/>
  <c r="AW462" i="16"/>
  <c r="BE462" i="16"/>
  <c r="BM462" i="16"/>
  <c r="BU462" i="16"/>
  <c r="CC462" i="16"/>
  <c r="CK462" i="16"/>
  <c r="CS462" i="16"/>
  <c r="AP462" i="16"/>
  <c r="AX462" i="16"/>
  <c r="BF462" i="16"/>
  <c r="BN462" i="16"/>
  <c r="BV462" i="16"/>
  <c r="CD462" i="16"/>
  <c r="CL462" i="16"/>
  <c r="CT462" i="16"/>
  <c r="L462" i="16"/>
  <c r="O462" i="16"/>
  <c r="R462" i="16"/>
  <c r="AQ454" i="16"/>
  <c r="AU454" i="16"/>
  <c r="AY454" i="16"/>
  <c r="BC454" i="16"/>
  <c r="BG454" i="16"/>
  <c r="BK454" i="16"/>
  <c r="BO454" i="16"/>
  <c r="BS454" i="16"/>
  <c r="BW454" i="16"/>
  <c r="CA454" i="16"/>
  <c r="CE454" i="16"/>
  <c r="CI454" i="16"/>
  <c r="CM454" i="16"/>
  <c r="CQ454" i="16"/>
  <c r="CU454" i="16"/>
  <c r="AN454" i="16"/>
  <c r="AR454" i="16"/>
  <c r="AV454" i="16"/>
  <c r="AZ454" i="16"/>
  <c r="BD454" i="16"/>
  <c r="BH454" i="16"/>
  <c r="BL454" i="16"/>
  <c r="BP454" i="16"/>
  <c r="BT454" i="16"/>
  <c r="BX454" i="16"/>
  <c r="CB454" i="16"/>
  <c r="CF454" i="16"/>
  <c r="CJ454" i="16"/>
  <c r="CN454" i="16"/>
  <c r="CR454" i="16"/>
  <c r="CV454" i="16"/>
  <c r="AO454" i="16"/>
  <c r="AW454" i="16"/>
  <c r="BE454" i="16"/>
  <c r="BM454" i="16"/>
  <c r="BU454" i="16"/>
  <c r="CC454" i="16"/>
  <c r="CK454" i="16"/>
  <c r="CS454" i="16"/>
  <c r="AP454" i="16"/>
  <c r="AX454" i="16"/>
  <c r="BF454" i="16"/>
  <c r="BN454" i="16"/>
  <c r="BV454" i="16"/>
  <c r="CD454" i="16"/>
  <c r="CL454" i="16"/>
  <c r="CT454" i="16"/>
  <c r="L454" i="16"/>
  <c r="O454" i="16"/>
  <c r="R454" i="16"/>
  <c r="AQ446" i="16"/>
  <c r="AU446" i="16"/>
  <c r="AY446" i="16"/>
  <c r="BC446" i="16"/>
  <c r="BG446" i="16"/>
  <c r="BK446" i="16"/>
  <c r="BO446" i="16"/>
  <c r="BS446" i="16"/>
  <c r="BW446" i="16"/>
  <c r="CA446" i="16"/>
  <c r="CE446" i="16"/>
  <c r="CI446" i="16"/>
  <c r="CM446" i="16"/>
  <c r="CQ446" i="16"/>
  <c r="CU446" i="16"/>
  <c r="AN446" i="16"/>
  <c r="AR446" i="16"/>
  <c r="AV446" i="16"/>
  <c r="AZ446" i="16"/>
  <c r="BD446" i="16"/>
  <c r="BH446" i="16"/>
  <c r="BL446" i="16"/>
  <c r="BP446" i="16"/>
  <c r="BT446" i="16"/>
  <c r="BX446" i="16"/>
  <c r="CB446" i="16"/>
  <c r="CF446" i="16"/>
  <c r="CJ446" i="16"/>
  <c r="CN446" i="16"/>
  <c r="CR446" i="16"/>
  <c r="CV446" i="16"/>
  <c r="AO446" i="16"/>
  <c r="AW446" i="16"/>
  <c r="BE446" i="16"/>
  <c r="BM446" i="16"/>
  <c r="BU446" i="16"/>
  <c r="CC446" i="16"/>
  <c r="CK446" i="16"/>
  <c r="CS446" i="16"/>
  <c r="AP446" i="16"/>
  <c r="AX446" i="16"/>
  <c r="BF446" i="16"/>
  <c r="BN446" i="16"/>
  <c r="BV446" i="16"/>
  <c r="CD446" i="16"/>
  <c r="CL446" i="16"/>
  <c r="CT446" i="16"/>
  <c r="L446" i="16"/>
  <c r="O446" i="16"/>
  <c r="R446" i="16"/>
  <c r="AQ438" i="16"/>
  <c r="AU438" i="16"/>
  <c r="AY438" i="16"/>
  <c r="BC438" i="16"/>
  <c r="BG438" i="16"/>
  <c r="BK438" i="16"/>
  <c r="BO438" i="16"/>
  <c r="BS438" i="16"/>
  <c r="BW438" i="16"/>
  <c r="CA438" i="16"/>
  <c r="CE438" i="16"/>
  <c r="CI438" i="16"/>
  <c r="CM438" i="16"/>
  <c r="CQ438" i="16"/>
  <c r="CU438" i="16"/>
  <c r="AN438" i="16"/>
  <c r="AR438" i="16"/>
  <c r="AV438" i="16"/>
  <c r="AZ438" i="16"/>
  <c r="BD438" i="16"/>
  <c r="BH438" i="16"/>
  <c r="BL438" i="16"/>
  <c r="BP438" i="16"/>
  <c r="BT438" i="16"/>
  <c r="BX438" i="16"/>
  <c r="CB438" i="16"/>
  <c r="CF438" i="16"/>
  <c r="CJ438" i="16"/>
  <c r="CN438" i="16"/>
  <c r="CR438" i="16"/>
  <c r="CV438" i="16"/>
  <c r="AO438" i="16"/>
  <c r="AW438" i="16"/>
  <c r="BE438" i="16"/>
  <c r="BM438" i="16"/>
  <c r="BU438" i="16"/>
  <c r="CC438" i="16"/>
  <c r="CK438" i="16"/>
  <c r="CS438" i="16"/>
  <c r="AP438" i="16"/>
  <c r="AX438" i="16"/>
  <c r="BF438" i="16"/>
  <c r="BN438" i="16"/>
  <c r="BV438" i="16"/>
  <c r="CD438" i="16"/>
  <c r="CL438" i="16"/>
  <c r="CT438" i="16"/>
  <c r="L438" i="16"/>
  <c r="O438" i="16"/>
  <c r="R438" i="16"/>
  <c r="AQ434" i="16"/>
  <c r="AU434" i="16"/>
  <c r="AY434" i="16"/>
  <c r="BC434" i="16"/>
  <c r="BG434" i="16"/>
  <c r="BK434" i="16"/>
  <c r="BO434" i="16"/>
  <c r="BS434" i="16"/>
  <c r="BW434" i="16"/>
  <c r="CA434" i="16"/>
  <c r="CE434" i="16"/>
  <c r="CI434" i="16"/>
  <c r="CM434" i="16"/>
  <c r="CQ434" i="16"/>
  <c r="CU434" i="16"/>
  <c r="AN434" i="16"/>
  <c r="AR434" i="16"/>
  <c r="AV434" i="16"/>
  <c r="AZ434" i="16"/>
  <c r="BD434" i="16"/>
  <c r="BH434" i="16"/>
  <c r="BL434" i="16"/>
  <c r="BP434" i="16"/>
  <c r="BT434" i="16"/>
  <c r="BX434" i="16"/>
  <c r="CB434" i="16"/>
  <c r="CF434" i="16"/>
  <c r="CJ434" i="16"/>
  <c r="CN434" i="16"/>
  <c r="CR434" i="16"/>
  <c r="CV434" i="16"/>
  <c r="AS434" i="16"/>
  <c r="BA434" i="16"/>
  <c r="BI434" i="16"/>
  <c r="BQ434" i="16"/>
  <c r="BY434" i="16"/>
  <c r="CG434" i="16"/>
  <c r="CO434" i="16"/>
  <c r="CW434" i="16"/>
  <c r="AT434" i="16"/>
  <c r="BB434" i="16"/>
  <c r="BJ434" i="16"/>
  <c r="BR434" i="16"/>
  <c r="BZ434" i="16"/>
  <c r="CH434" i="16"/>
  <c r="CP434" i="16"/>
  <c r="CX434" i="16"/>
  <c r="L434" i="16"/>
  <c r="O434" i="16"/>
  <c r="R434" i="16"/>
  <c r="AQ426" i="16"/>
  <c r="AU426" i="16"/>
  <c r="AY426" i="16"/>
  <c r="BC426" i="16"/>
  <c r="BG426" i="16"/>
  <c r="BK426" i="16"/>
  <c r="BO426" i="16"/>
  <c r="BS426" i="16"/>
  <c r="BW426" i="16"/>
  <c r="CA426" i="16"/>
  <c r="CE426" i="16"/>
  <c r="CI426" i="16"/>
  <c r="CM426" i="16"/>
  <c r="CQ426" i="16"/>
  <c r="CU426" i="16"/>
  <c r="AN426" i="16"/>
  <c r="AR426" i="16"/>
  <c r="AV426" i="16"/>
  <c r="AZ426" i="16"/>
  <c r="BD426" i="16"/>
  <c r="BH426" i="16"/>
  <c r="BL426" i="16"/>
  <c r="BP426" i="16"/>
  <c r="BT426" i="16"/>
  <c r="BX426" i="16"/>
  <c r="CB426" i="16"/>
  <c r="CF426" i="16"/>
  <c r="CJ426" i="16"/>
  <c r="CN426" i="16"/>
  <c r="CR426" i="16"/>
  <c r="CV426" i="16"/>
  <c r="AS426" i="16"/>
  <c r="BA426" i="16"/>
  <c r="BI426" i="16"/>
  <c r="BQ426" i="16"/>
  <c r="BY426" i="16"/>
  <c r="CG426" i="16"/>
  <c r="CO426" i="16"/>
  <c r="CW426" i="16"/>
  <c r="AT426" i="16"/>
  <c r="BB426" i="16"/>
  <c r="BJ426" i="16"/>
  <c r="BR426" i="16"/>
  <c r="BZ426" i="16"/>
  <c r="CH426" i="16"/>
  <c r="CP426" i="16"/>
  <c r="CX426" i="16"/>
  <c r="L426" i="16"/>
  <c r="O426" i="16"/>
  <c r="R426" i="16"/>
  <c r="AP418" i="16"/>
  <c r="AT418" i="16"/>
  <c r="AX418" i="16"/>
  <c r="BB418" i="16"/>
  <c r="BF418" i="16"/>
  <c r="BJ418" i="16"/>
  <c r="BN418" i="16"/>
  <c r="BR418" i="16"/>
  <c r="BV418" i="16"/>
  <c r="BZ418" i="16"/>
  <c r="CD418" i="16"/>
  <c r="CH418" i="16"/>
  <c r="CL418" i="16"/>
  <c r="CP418" i="16"/>
  <c r="CT418" i="16"/>
  <c r="CX418" i="16"/>
  <c r="AQ418" i="16"/>
  <c r="AU418" i="16"/>
  <c r="AY418" i="16"/>
  <c r="BC418" i="16"/>
  <c r="BG418" i="16"/>
  <c r="BK418" i="16"/>
  <c r="BO418" i="16"/>
  <c r="BS418" i="16"/>
  <c r="BW418" i="16"/>
  <c r="CA418" i="16"/>
  <c r="CE418" i="16"/>
  <c r="CI418" i="16"/>
  <c r="CM418" i="16"/>
  <c r="CQ418" i="16"/>
  <c r="CU418" i="16"/>
  <c r="AN418" i="16"/>
  <c r="AV418" i="16"/>
  <c r="BD418" i="16"/>
  <c r="BL418" i="16"/>
  <c r="BT418" i="16"/>
  <c r="CB418" i="16"/>
  <c r="CJ418" i="16"/>
  <c r="CR418" i="16"/>
  <c r="AO418" i="16"/>
  <c r="AW418" i="16"/>
  <c r="BE418" i="16"/>
  <c r="BM418" i="16"/>
  <c r="BU418" i="16"/>
  <c r="CC418" i="16"/>
  <c r="CK418" i="16"/>
  <c r="CS418" i="16"/>
  <c r="AZ418" i="16"/>
  <c r="BP418" i="16"/>
  <c r="CF418" i="16"/>
  <c r="CV418" i="16"/>
  <c r="BA418" i="16"/>
  <c r="BQ418" i="16"/>
  <c r="CG418" i="16"/>
  <c r="CW418" i="16"/>
  <c r="L418" i="16"/>
  <c r="O418" i="16"/>
  <c r="R418" i="16"/>
  <c r="AP410" i="16"/>
  <c r="AT410" i="16"/>
  <c r="AX410" i="16"/>
  <c r="BB410" i="16"/>
  <c r="BF410" i="16"/>
  <c r="BJ410" i="16"/>
  <c r="BN410" i="16"/>
  <c r="BR410" i="16"/>
  <c r="BV410" i="16"/>
  <c r="BZ410" i="16"/>
  <c r="CD410" i="16"/>
  <c r="CH410" i="16"/>
  <c r="CL410" i="16"/>
  <c r="CP410" i="16"/>
  <c r="CT410" i="16"/>
  <c r="CX410" i="16"/>
  <c r="AQ410" i="16"/>
  <c r="AU410" i="16"/>
  <c r="AY410" i="16"/>
  <c r="BC410" i="16"/>
  <c r="BG410" i="16"/>
  <c r="BK410" i="16"/>
  <c r="BO410" i="16"/>
  <c r="BS410" i="16"/>
  <c r="BW410" i="16"/>
  <c r="CA410" i="16"/>
  <c r="CE410" i="16"/>
  <c r="CI410" i="16"/>
  <c r="CM410" i="16"/>
  <c r="CQ410" i="16"/>
  <c r="CU410" i="16"/>
  <c r="AN410" i="16"/>
  <c r="AV410" i="16"/>
  <c r="BD410" i="16"/>
  <c r="BL410" i="16"/>
  <c r="BT410" i="16"/>
  <c r="CB410" i="16"/>
  <c r="CJ410" i="16"/>
  <c r="CR410" i="16"/>
  <c r="AO410" i="16"/>
  <c r="AW410" i="16"/>
  <c r="BE410" i="16"/>
  <c r="BM410" i="16"/>
  <c r="BU410" i="16"/>
  <c r="CC410" i="16"/>
  <c r="CK410" i="16"/>
  <c r="CS410" i="16"/>
  <c r="AR410" i="16"/>
  <c r="BH410" i="16"/>
  <c r="BX410" i="16"/>
  <c r="CN410" i="16"/>
  <c r="AS410" i="16"/>
  <c r="BI410" i="16"/>
  <c r="BY410" i="16"/>
  <c r="CO410" i="16"/>
  <c r="L410" i="16"/>
  <c r="O410" i="16"/>
  <c r="R410" i="16"/>
  <c r="AP402" i="16"/>
  <c r="AT402" i="16"/>
  <c r="AX402" i="16"/>
  <c r="BB402" i="16"/>
  <c r="BF402" i="16"/>
  <c r="BJ402" i="16"/>
  <c r="BN402" i="16"/>
  <c r="BR402" i="16"/>
  <c r="BV402" i="16"/>
  <c r="BZ402" i="16"/>
  <c r="CD402" i="16"/>
  <c r="CH402" i="16"/>
  <c r="CL402" i="16"/>
  <c r="CP402" i="16"/>
  <c r="CT402" i="16"/>
  <c r="CX402" i="16"/>
  <c r="AQ402" i="16"/>
  <c r="AU402" i="16"/>
  <c r="AY402" i="16"/>
  <c r="BC402" i="16"/>
  <c r="BG402" i="16"/>
  <c r="BK402" i="16"/>
  <c r="BO402" i="16"/>
  <c r="BS402" i="16"/>
  <c r="BW402" i="16"/>
  <c r="CA402" i="16"/>
  <c r="CE402" i="16"/>
  <c r="CI402" i="16"/>
  <c r="CM402" i="16"/>
  <c r="CQ402" i="16"/>
  <c r="CU402" i="16"/>
  <c r="AN402" i="16"/>
  <c r="AV402" i="16"/>
  <c r="BD402" i="16"/>
  <c r="BL402" i="16"/>
  <c r="BT402" i="16"/>
  <c r="CB402" i="16"/>
  <c r="CJ402" i="16"/>
  <c r="CR402" i="16"/>
  <c r="AO402" i="16"/>
  <c r="AW402" i="16"/>
  <c r="BE402" i="16"/>
  <c r="BM402" i="16"/>
  <c r="BU402" i="16"/>
  <c r="CC402" i="16"/>
  <c r="CK402" i="16"/>
  <c r="CS402" i="16"/>
  <c r="AZ402" i="16"/>
  <c r="BP402" i="16"/>
  <c r="CF402" i="16"/>
  <c r="CV402" i="16"/>
  <c r="BA402" i="16"/>
  <c r="BQ402" i="16"/>
  <c r="CG402" i="16"/>
  <c r="CW402" i="16"/>
  <c r="L402" i="16"/>
  <c r="O402" i="16"/>
  <c r="R402" i="16"/>
  <c r="AP394" i="16"/>
  <c r="AT394" i="16"/>
  <c r="AX394" i="16"/>
  <c r="BB394" i="16"/>
  <c r="BF394" i="16"/>
  <c r="BJ394" i="16"/>
  <c r="BN394" i="16"/>
  <c r="BR394" i="16"/>
  <c r="BV394" i="16"/>
  <c r="BZ394" i="16"/>
  <c r="CD394" i="16"/>
  <c r="CH394" i="16"/>
  <c r="CL394" i="16"/>
  <c r="CP394" i="16"/>
  <c r="CT394" i="16"/>
  <c r="CX394" i="16"/>
  <c r="AQ394" i="16"/>
  <c r="AU394" i="16"/>
  <c r="AY394" i="16"/>
  <c r="BC394" i="16"/>
  <c r="BG394" i="16"/>
  <c r="BK394" i="16"/>
  <c r="BO394" i="16"/>
  <c r="BS394" i="16"/>
  <c r="BW394" i="16"/>
  <c r="CA394" i="16"/>
  <c r="CE394" i="16"/>
  <c r="CI394" i="16"/>
  <c r="CM394" i="16"/>
  <c r="CQ394" i="16"/>
  <c r="CU394" i="16"/>
  <c r="AN394" i="16"/>
  <c r="AV394" i="16"/>
  <c r="BD394" i="16"/>
  <c r="BL394" i="16"/>
  <c r="BT394" i="16"/>
  <c r="CB394" i="16"/>
  <c r="CJ394" i="16"/>
  <c r="CR394" i="16"/>
  <c r="AO394" i="16"/>
  <c r="AW394" i="16"/>
  <c r="BE394" i="16"/>
  <c r="BM394" i="16"/>
  <c r="BU394" i="16"/>
  <c r="CC394" i="16"/>
  <c r="CK394" i="16"/>
  <c r="CS394" i="16"/>
  <c r="AR394" i="16"/>
  <c r="BH394" i="16"/>
  <c r="BX394" i="16"/>
  <c r="CN394" i="16"/>
  <c r="AS394" i="16"/>
  <c r="BI394" i="16"/>
  <c r="BY394" i="16"/>
  <c r="CO394" i="16"/>
  <c r="L394" i="16"/>
  <c r="O394" i="16"/>
  <c r="R394" i="16"/>
  <c r="AP386" i="16"/>
  <c r="AT386" i="16"/>
  <c r="AX386" i="16"/>
  <c r="BB386" i="16"/>
  <c r="BF386" i="16"/>
  <c r="BJ386" i="16"/>
  <c r="BN386" i="16"/>
  <c r="BR386" i="16"/>
  <c r="BV386" i="16"/>
  <c r="BZ386" i="16"/>
  <c r="CD386" i="16"/>
  <c r="CH386" i="16"/>
  <c r="CL386" i="16"/>
  <c r="CP386" i="16"/>
  <c r="CT386" i="16"/>
  <c r="CX386" i="16"/>
  <c r="AQ386" i="16"/>
  <c r="AU386" i="16"/>
  <c r="AY386" i="16"/>
  <c r="BC386" i="16"/>
  <c r="BG386" i="16"/>
  <c r="BK386" i="16"/>
  <c r="BO386" i="16"/>
  <c r="BS386" i="16"/>
  <c r="BW386" i="16"/>
  <c r="CA386" i="16"/>
  <c r="CE386" i="16"/>
  <c r="CI386" i="16"/>
  <c r="CM386" i="16"/>
  <c r="CQ386" i="16"/>
  <c r="CU386" i="16"/>
  <c r="AN386" i="16"/>
  <c r="AV386" i="16"/>
  <c r="BD386" i="16"/>
  <c r="BL386" i="16"/>
  <c r="BT386" i="16"/>
  <c r="CB386" i="16"/>
  <c r="CJ386" i="16"/>
  <c r="CR386" i="16"/>
  <c r="AO386" i="16"/>
  <c r="AW386" i="16"/>
  <c r="BE386" i="16"/>
  <c r="BM386" i="16"/>
  <c r="BU386" i="16"/>
  <c r="CC386" i="16"/>
  <c r="CK386" i="16"/>
  <c r="CS386" i="16"/>
  <c r="AZ386" i="16"/>
  <c r="BP386" i="16"/>
  <c r="CF386" i="16"/>
  <c r="CV386" i="16"/>
  <c r="BA386" i="16"/>
  <c r="BQ386" i="16"/>
  <c r="CG386" i="16"/>
  <c r="CW386" i="16"/>
  <c r="L386" i="16"/>
  <c r="O386" i="16"/>
  <c r="R386" i="16"/>
  <c r="AP378" i="16"/>
  <c r="AT378" i="16"/>
  <c r="AX378" i="16"/>
  <c r="BB378" i="16"/>
  <c r="BF378" i="16"/>
  <c r="BJ378" i="16"/>
  <c r="BN378" i="16"/>
  <c r="BR378" i="16"/>
  <c r="BV378" i="16"/>
  <c r="BZ378" i="16"/>
  <c r="CD378" i="16"/>
  <c r="CH378" i="16"/>
  <c r="CL378" i="16"/>
  <c r="CP378" i="16"/>
  <c r="CT378" i="16"/>
  <c r="CX378" i="16"/>
  <c r="AQ378" i="16"/>
  <c r="AU378" i="16"/>
  <c r="AY378" i="16"/>
  <c r="BC378" i="16"/>
  <c r="BG378" i="16"/>
  <c r="BK378" i="16"/>
  <c r="BO378" i="16"/>
  <c r="BS378" i="16"/>
  <c r="BW378" i="16"/>
  <c r="CA378" i="16"/>
  <c r="CE378" i="16"/>
  <c r="CI378" i="16"/>
  <c r="CM378" i="16"/>
  <c r="CQ378" i="16"/>
  <c r="CU378" i="16"/>
  <c r="AN378" i="16"/>
  <c r="AV378" i="16"/>
  <c r="BD378" i="16"/>
  <c r="BL378" i="16"/>
  <c r="BT378" i="16"/>
  <c r="CB378" i="16"/>
  <c r="CJ378" i="16"/>
  <c r="CR378" i="16"/>
  <c r="AO378" i="16"/>
  <c r="AW378" i="16"/>
  <c r="BE378" i="16"/>
  <c r="BM378" i="16"/>
  <c r="BU378" i="16"/>
  <c r="CC378" i="16"/>
  <c r="CK378" i="16"/>
  <c r="CS378" i="16"/>
  <c r="AR378" i="16"/>
  <c r="BH378" i="16"/>
  <c r="BX378" i="16"/>
  <c r="CN378" i="16"/>
  <c r="AS378" i="16"/>
  <c r="BI378" i="16"/>
  <c r="BY378" i="16"/>
  <c r="CO378" i="16"/>
  <c r="L378" i="16"/>
  <c r="O378" i="16"/>
  <c r="R378" i="16"/>
  <c r="AP370" i="16"/>
  <c r="AT370" i="16"/>
  <c r="AX370" i="16"/>
  <c r="BB370" i="16"/>
  <c r="BF370" i="16"/>
  <c r="BJ370" i="16"/>
  <c r="BN370" i="16"/>
  <c r="BR370" i="16"/>
  <c r="BV370" i="16"/>
  <c r="BZ370" i="16"/>
  <c r="CD370" i="16"/>
  <c r="CH370" i="16"/>
  <c r="CL370" i="16"/>
  <c r="CP370" i="16"/>
  <c r="CT370" i="16"/>
  <c r="CX370" i="16"/>
  <c r="AQ370" i="16"/>
  <c r="AU370" i="16"/>
  <c r="AY370" i="16"/>
  <c r="BC370" i="16"/>
  <c r="BG370" i="16"/>
  <c r="BK370" i="16"/>
  <c r="BO370" i="16"/>
  <c r="BS370" i="16"/>
  <c r="BW370" i="16"/>
  <c r="CA370" i="16"/>
  <c r="CE370" i="16"/>
  <c r="CI370" i="16"/>
  <c r="CM370" i="16"/>
  <c r="CQ370" i="16"/>
  <c r="CU370" i="16"/>
  <c r="AN370" i="16"/>
  <c r="AV370" i="16"/>
  <c r="BD370" i="16"/>
  <c r="BL370" i="16"/>
  <c r="BT370" i="16"/>
  <c r="CB370" i="16"/>
  <c r="CJ370" i="16"/>
  <c r="CR370" i="16"/>
  <c r="AO370" i="16"/>
  <c r="AW370" i="16"/>
  <c r="BE370" i="16"/>
  <c r="BM370" i="16"/>
  <c r="BU370" i="16"/>
  <c r="CC370" i="16"/>
  <c r="CK370" i="16"/>
  <c r="CS370" i="16"/>
  <c r="AZ370" i="16"/>
  <c r="BP370" i="16"/>
  <c r="CF370" i="16"/>
  <c r="CV370" i="16"/>
  <c r="BA370" i="16"/>
  <c r="BQ370" i="16"/>
  <c r="CG370" i="16"/>
  <c r="CW370" i="16"/>
  <c r="L370" i="16"/>
  <c r="O370" i="16"/>
  <c r="R370" i="16"/>
  <c r="AP362" i="16"/>
  <c r="AT362" i="16"/>
  <c r="AX362" i="16"/>
  <c r="BB362" i="16"/>
  <c r="BF362" i="16"/>
  <c r="BJ362" i="16"/>
  <c r="BN362" i="16"/>
  <c r="BR362" i="16"/>
  <c r="BV362" i="16"/>
  <c r="BZ362" i="16"/>
  <c r="CD362" i="16"/>
  <c r="CH362" i="16"/>
  <c r="CL362" i="16"/>
  <c r="CP362" i="16"/>
  <c r="CT362" i="16"/>
  <c r="CX362" i="16"/>
  <c r="AQ362" i="16"/>
  <c r="AU362" i="16"/>
  <c r="AY362" i="16"/>
  <c r="BC362" i="16"/>
  <c r="BG362" i="16"/>
  <c r="BK362" i="16"/>
  <c r="BO362" i="16"/>
  <c r="BS362" i="16"/>
  <c r="BW362" i="16"/>
  <c r="CA362" i="16"/>
  <c r="CE362" i="16"/>
  <c r="CI362" i="16"/>
  <c r="CM362" i="16"/>
  <c r="CQ362" i="16"/>
  <c r="CU362" i="16"/>
  <c r="AN362" i="16"/>
  <c r="AV362" i="16"/>
  <c r="BD362" i="16"/>
  <c r="BL362" i="16"/>
  <c r="BT362" i="16"/>
  <c r="CB362" i="16"/>
  <c r="CJ362" i="16"/>
  <c r="CR362" i="16"/>
  <c r="AO362" i="16"/>
  <c r="AW362" i="16"/>
  <c r="BE362" i="16"/>
  <c r="BM362" i="16"/>
  <c r="BU362" i="16"/>
  <c r="CC362" i="16"/>
  <c r="CK362" i="16"/>
  <c r="CS362" i="16"/>
  <c r="AR362" i="16"/>
  <c r="BH362" i="16"/>
  <c r="BX362" i="16"/>
  <c r="CN362" i="16"/>
  <c r="AS362" i="16"/>
  <c r="BI362" i="16"/>
  <c r="BY362" i="16"/>
  <c r="CO362" i="16"/>
  <c r="L362" i="16"/>
  <c r="O362" i="16"/>
  <c r="R362" i="16"/>
  <c r="AP354" i="16"/>
  <c r="AT354" i="16"/>
  <c r="AX354" i="16"/>
  <c r="BB354" i="16"/>
  <c r="BF354" i="16"/>
  <c r="BJ354" i="16"/>
  <c r="BN354" i="16"/>
  <c r="BR354" i="16"/>
  <c r="BV354" i="16"/>
  <c r="BZ354" i="16"/>
  <c r="CD354" i="16"/>
  <c r="CH354" i="16"/>
  <c r="CL354" i="16"/>
  <c r="CP354" i="16"/>
  <c r="CT354" i="16"/>
  <c r="CX354" i="16"/>
  <c r="AQ354" i="16"/>
  <c r="AU354" i="16"/>
  <c r="AY354" i="16"/>
  <c r="BC354" i="16"/>
  <c r="BG354" i="16"/>
  <c r="BK354" i="16"/>
  <c r="BO354" i="16"/>
  <c r="BS354" i="16"/>
  <c r="BW354" i="16"/>
  <c r="CA354" i="16"/>
  <c r="CE354" i="16"/>
  <c r="CI354" i="16"/>
  <c r="CM354" i="16"/>
  <c r="CQ354" i="16"/>
  <c r="CU354" i="16"/>
  <c r="AN354" i="16"/>
  <c r="AV354" i="16"/>
  <c r="BD354" i="16"/>
  <c r="BL354" i="16"/>
  <c r="BT354" i="16"/>
  <c r="CB354" i="16"/>
  <c r="CJ354" i="16"/>
  <c r="CR354" i="16"/>
  <c r="AO354" i="16"/>
  <c r="AW354" i="16"/>
  <c r="BE354" i="16"/>
  <c r="BM354" i="16"/>
  <c r="BU354" i="16"/>
  <c r="CC354" i="16"/>
  <c r="CK354" i="16"/>
  <c r="CS354" i="16"/>
  <c r="AZ354" i="16"/>
  <c r="BP354" i="16"/>
  <c r="CF354" i="16"/>
  <c r="CV354" i="16"/>
  <c r="BA354" i="16"/>
  <c r="BQ354" i="16"/>
  <c r="CG354" i="16"/>
  <c r="CW354" i="16"/>
  <c r="L354" i="16"/>
  <c r="O354" i="16"/>
  <c r="R354" i="16"/>
  <c r="AP346" i="16"/>
  <c r="AT346" i="16"/>
  <c r="AX346" i="16"/>
  <c r="BB346" i="16"/>
  <c r="BF346" i="16"/>
  <c r="BJ346" i="16"/>
  <c r="BN346" i="16"/>
  <c r="BR346" i="16"/>
  <c r="BV346" i="16"/>
  <c r="BZ346" i="16"/>
  <c r="CD346" i="16"/>
  <c r="CH346" i="16"/>
  <c r="CL346" i="16"/>
  <c r="CP346" i="16"/>
  <c r="CT346" i="16"/>
  <c r="CX346" i="16"/>
  <c r="AQ346" i="16"/>
  <c r="AU346" i="16"/>
  <c r="AY346" i="16"/>
  <c r="BC346" i="16"/>
  <c r="BG346" i="16"/>
  <c r="BK346" i="16"/>
  <c r="BO346" i="16"/>
  <c r="BS346" i="16"/>
  <c r="BW346" i="16"/>
  <c r="CA346" i="16"/>
  <c r="CE346" i="16"/>
  <c r="CI346" i="16"/>
  <c r="CM346" i="16"/>
  <c r="CQ346" i="16"/>
  <c r="CU346" i="16"/>
  <c r="AN346" i="16"/>
  <c r="AV346" i="16"/>
  <c r="BD346" i="16"/>
  <c r="BL346" i="16"/>
  <c r="BT346" i="16"/>
  <c r="CB346" i="16"/>
  <c r="CJ346" i="16"/>
  <c r="CR346" i="16"/>
  <c r="AO346" i="16"/>
  <c r="AW346" i="16"/>
  <c r="BE346" i="16"/>
  <c r="BM346" i="16"/>
  <c r="BU346" i="16"/>
  <c r="CC346" i="16"/>
  <c r="CK346" i="16"/>
  <c r="CS346" i="16"/>
  <c r="AR346" i="16"/>
  <c r="BH346" i="16"/>
  <c r="BX346" i="16"/>
  <c r="CN346" i="16"/>
  <c r="AS346" i="16"/>
  <c r="BI346" i="16"/>
  <c r="BY346" i="16"/>
  <c r="CO346" i="16"/>
  <c r="L346" i="16"/>
  <c r="O346" i="16"/>
  <c r="R346" i="16"/>
  <c r="AP334" i="16"/>
  <c r="AT334" i="16"/>
  <c r="AX334" i="16"/>
  <c r="BB334" i="16"/>
  <c r="BF334" i="16"/>
  <c r="AQ334" i="16"/>
  <c r="AU334" i="16"/>
  <c r="AY334" i="16"/>
  <c r="BC334" i="16"/>
  <c r="BG334" i="16"/>
  <c r="AN334" i="16"/>
  <c r="AV334" i="16"/>
  <c r="BD334" i="16"/>
  <c r="BJ334" i="16"/>
  <c r="BN334" i="16"/>
  <c r="BR334" i="16"/>
  <c r="BV334" i="16"/>
  <c r="BZ334" i="16"/>
  <c r="CD334" i="16"/>
  <c r="CH334" i="16"/>
  <c r="CL334" i="16"/>
  <c r="CP334" i="16"/>
  <c r="CT334" i="16"/>
  <c r="CX334" i="16"/>
  <c r="AO334" i="16"/>
  <c r="AW334" i="16"/>
  <c r="BE334" i="16"/>
  <c r="BK334" i="16"/>
  <c r="BO334" i="16"/>
  <c r="BS334" i="16"/>
  <c r="BW334" i="16"/>
  <c r="CA334" i="16"/>
  <c r="CE334" i="16"/>
  <c r="CI334" i="16"/>
  <c r="CM334" i="16"/>
  <c r="CQ334" i="16"/>
  <c r="CU334" i="16"/>
  <c r="AR334" i="16"/>
  <c r="BH334" i="16"/>
  <c r="BP334" i="16"/>
  <c r="BX334" i="16"/>
  <c r="CF334" i="16"/>
  <c r="CN334" i="16"/>
  <c r="CV334" i="16"/>
  <c r="AS334" i="16"/>
  <c r="BI334" i="16"/>
  <c r="BQ334" i="16"/>
  <c r="BY334" i="16"/>
  <c r="CG334" i="16"/>
  <c r="CO334" i="16"/>
  <c r="CW334" i="16"/>
  <c r="BL334" i="16"/>
  <c r="CB334" i="16"/>
  <c r="CR334" i="16"/>
  <c r="BM334" i="16"/>
  <c r="CC334" i="16"/>
  <c r="CS334" i="16"/>
  <c r="L334" i="16"/>
  <c r="O334" i="16"/>
  <c r="R334" i="16"/>
  <c r="AP326" i="16"/>
  <c r="AT326" i="16"/>
  <c r="AX326" i="16"/>
  <c r="BB326" i="16"/>
  <c r="BF326" i="16"/>
  <c r="BJ326" i="16"/>
  <c r="BN326" i="16"/>
  <c r="BR326" i="16"/>
  <c r="BV326" i="16"/>
  <c r="BZ326" i="16"/>
  <c r="CD326" i="16"/>
  <c r="CH326" i="16"/>
  <c r="CL326" i="16"/>
  <c r="CP326" i="16"/>
  <c r="CT326" i="16"/>
  <c r="CX326" i="16"/>
  <c r="AQ326" i="16"/>
  <c r="AU326" i="16"/>
  <c r="AY326" i="16"/>
  <c r="BC326" i="16"/>
  <c r="BG326" i="16"/>
  <c r="BK326" i="16"/>
  <c r="BO326" i="16"/>
  <c r="BS326" i="16"/>
  <c r="BW326" i="16"/>
  <c r="CA326" i="16"/>
  <c r="CE326" i="16"/>
  <c r="CI326" i="16"/>
  <c r="CM326" i="16"/>
  <c r="CQ326" i="16"/>
  <c r="CU326" i="16"/>
  <c r="AN326" i="16"/>
  <c r="AV326" i="16"/>
  <c r="BD326" i="16"/>
  <c r="BL326" i="16"/>
  <c r="BT326" i="16"/>
  <c r="CB326" i="16"/>
  <c r="CJ326" i="16"/>
  <c r="CR326" i="16"/>
  <c r="AO326" i="16"/>
  <c r="AW326" i="16"/>
  <c r="BE326" i="16"/>
  <c r="BM326" i="16"/>
  <c r="BU326" i="16"/>
  <c r="CC326" i="16"/>
  <c r="CK326" i="16"/>
  <c r="CS326" i="16"/>
  <c r="AZ326" i="16"/>
  <c r="BP326" i="16"/>
  <c r="CF326" i="16"/>
  <c r="CV326" i="16"/>
  <c r="BA326" i="16"/>
  <c r="BQ326" i="16"/>
  <c r="CG326" i="16"/>
  <c r="CW326" i="16"/>
  <c r="BH326" i="16"/>
  <c r="CN326" i="16"/>
  <c r="BI326" i="16"/>
  <c r="CO326" i="16"/>
  <c r="L326" i="16"/>
  <c r="O326" i="16"/>
  <c r="R326" i="16"/>
  <c r="AP318" i="16"/>
  <c r="AT318" i="16"/>
  <c r="AX318" i="16"/>
  <c r="BB318" i="16"/>
  <c r="BF318" i="16"/>
  <c r="BJ318" i="16"/>
  <c r="BN318" i="16"/>
  <c r="BR318" i="16"/>
  <c r="BV318" i="16"/>
  <c r="BZ318" i="16"/>
  <c r="CD318" i="16"/>
  <c r="CH318" i="16"/>
  <c r="CL318" i="16"/>
  <c r="CP318" i="16"/>
  <c r="CT318" i="16"/>
  <c r="CX318" i="16"/>
  <c r="AQ318" i="16"/>
  <c r="AU318" i="16"/>
  <c r="AY318" i="16"/>
  <c r="BC318" i="16"/>
  <c r="BG318" i="16"/>
  <c r="BK318" i="16"/>
  <c r="BO318" i="16"/>
  <c r="BS318" i="16"/>
  <c r="BW318" i="16"/>
  <c r="CA318" i="16"/>
  <c r="CE318" i="16"/>
  <c r="CI318" i="16"/>
  <c r="CM318" i="16"/>
  <c r="CQ318" i="16"/>
  <c r="CU318" i="16"/>
  <c r="AN318" i="16"/>
  <c r="AV318" i="16"/>
  <c r="BD318" i="16"/>
  <c r="BL318" i="16"/>
  <c r="BT318" i="16"/>
  <c r="CB318" i="16"/>
  <c r="CJ318" i="16"/>
  <c r="CR318" i="16"/>
  <c r="AO318" i="16"/>
  <c r="AW318" i="16"/>
  <c r="BE318" i="16"/>
  <c r="BM318" i="16"/>
  <c r="BU318" i="16"/>
  <c r="CC318" i="16"/>
  <c r="CK318" i="16"/>
  <c r="CS318" i="16"/>
  <c r="AR318" i="16"/>
  <c r="BH318" i="16"/>
  <c r="BX318" i="16"/>
  <c r="CN318" i="16"/>
  <c r="AS318" i="16"/>
  <c r="BI318" i="16"/>
  <c r="BY318" i="16"/>
  <c r="CO318" i="16"/>
  <c r="AZ318" i="16"/>
  <c r="CF318" i="16"/>
  <c r="BA318" i="16"/>
  <c r="CG318" i="16"/>
  <c r="L318" i="16"/>
  <c r="O318" i="16"/>
  <c r="R318" i="16"/>
  <c r="AP310" i="16"/>
  <c r="AT310" i="16"/>
  <c r="AX310" i="16"/>
  <c r="BB310" i="16"/>
  <c r="BF310" i="16"/>
  <c r="BJ310" i="16"/>
  <c r="BN310" i="16"/>
  <c r="BR310" i="16"/>
  <c r="BV310" i="16"/>
  <c r="BZ310" i="16"/>
  <c r="CD310" i="16"/>
  <c r="CH310" i="16"/>
  <c r="CL310" i="16"/>
  <c r="CP310" i="16"/>
  <c r="CT310" i="16"/>
  <c r="CX310" i="16"/>
  <c r="AQ310" i="16"/>
  <c r="AU310" i="16"/>
  <c r="AY310" i="16"/>
  <c r="BC310" i="16"/>
  <c r="BG310" i="16"/>
  <c r="BK310" i="16"/>
  <c r="BO310" i="16"/>
  <c r="BS310" i="16"/>
  <c r="BW310" i="16"/>
  <c r="CA310" i="16"/>
  <c r="CE310" i="16"/>
  <c r="CI310" i="16"/>
  <c r="CM310" i="16"/>
  <c r="CQ310" i="16"/>
  <c r="CU310" i="16"/>
  <c r="AN310" i="16"/>
  <c r="AV310" i="16"/>
  <c r="BD310" i="16"/>
  <c r="BL310" i="16"/>
  <c r="BT310" i="16"/>
  <c r="CB310" i="16"/>
  <c r="CJ310" i="16"/>
  <c r="CR310" i="16"/>
  <c r="AO310" i="16"/>
  <c r="AW310" i="16"/>
  <c r="BE310" i="16"/>
  <c r="BM310" i="16"/>
  <c r="BU310" i="16"/>
  <c r="CC310" i="16"/>
  <c r="CK310" i="16"/>
  <c r="CS310" i="16"/>
  <c r="AZ310" i="16"/>
  <c r="BP310" i="16"/>
  <c r="CF310" i="16"/>
  <c r="CV310" i="16"/>
  <c r="BA310" i="16"/>
  <c r="BQ310" i="16"/>
  <c r="CG310" i="16"/>
  <c r="CW310" i="16"/>
  <c r="AR310" i="16"/>
  <c r="BX310" i="16"/>
  <c r="AS310" i="16"/>
  <c r="BY310" i="16"/>
  <c r="L310" i="16"/>
  <c r="O310" i="16"/>
  <c r="R310" i="16"/>
  <c r="AP302" i="16"/>
  <c r="AT302" i="16"/>
  <c r="AX302" i="16"/>
  <c r="BB302" i="16"/>
  <c r="BF302" i="16"/>
  <c r="BJ302" i="16"/>
  <c r="BN302" i="16"/>
  <c r="BR302" i="16"/>
  <c r="BV302" i="16"/>
  <c r="BZ302" i="16"/>
  <c r="CD302" i="16"/>
  <c r="CH302" i="16"/>
  <c r="CL302" i="16"/>
  <c r="CP302" i="16"/>
  <c r="CT302" i="16"/>
  <c r="CX302" i="16"/>
  <c r="AQ302" i="16"/>
  <c r="AU302" i="16"/>
  <c r="AY302" i="16"/>
  <c r="BC302" i="16"/>
  <c r="BG302" i="16"/>
  <c r="BK302" i="16"/>
  <c r="BO302" i="16"/>
  <c r="BS302" i="16"/>
  <c r="BW302" i="16"/>
  <c r="CA302" i="16"/>
  <c r="CE302" i="16"/>
  <c r="CI302" i="16"/>
  <c r="CM302" i="16"/>
  <c r="CQ302" i="16"/>
  <c r="CU302" i="16"/>
  <c r="AN302" i="16"/>
  <c r="AV302" i="16"/>
  <c r="BD302" i="16"/>
  <c r="BL302" i="16"/>
  <c r="BT302" i="16"/>
  <c r="CB302" i="16"/>
  <c r="CJ302" i="16"/>
  <c r="CR302" i="16"/>
  <c r="AO302" i="16"/>
  <c r="AW302" i="16"/>
  <c r="BE302" i="16"/>
  <c r="BM302" i="16"/>
  <c r="BU302" i="16"/>
  <c r="CC302" i="16"/>
  <c r="CK302" i="16"/>
  <c r="CS302" i="16"/>
  <c r="AR302" i="16"/>
  <c r="BH302" i="16"/>
  <c r="BX302" i="16"/>
  <c r="CN302" i="16"/>
  <c r="AS302" i="16"/>
  <c r="BI302" i="16"/>
  <c r="BY302" i="16"/>
  <c r="CO302" i="16"/>
  <c r="BP302" i="16"/>
  <c r="CV302" i="16"/>
  <c r="BQ302" i="16"/>
  <c r="CW302" i="16"/>
  <c r="L302" i="16"/>
  <c r="O302" i="16"/>
  <c r="R302" i="16"/>
  <c r="AP294" i="16"/>
  <c r="AT294" i="16"/>
  <c r="AX294" i="16"/>
  <c r="BB294" i="16"/>
  <c r="BF294" i="16"/>
  <c r="BJ294" i="16"/>
  <c r="BN294" i="16"/>
  <c r="BR294" i="16"/>
  <c r="BV294" i="16"/>
  <c r="BZ294" i="16"/>
  <c r="CD294" i="16"/>
  <c r="CH294" i="16"/>
  <c r="CL294" i="16"/>
  <c r="CP294" i="16"/>
  <c r="CT294" i="16"/>
  <c r="CX294" i="16"/>
  <c r="AQ294" i="16"/>
  <c r="AU294" i="16"/>
  <c r="AY294" i="16"/>
  <c r="BC294" i="16"/>
  <c r="BG294" i="16"/>
  <c r="BK294" i="16"/>
  <c r="BO294" i="16"/>
  <c r="BS294" i="16"/>
  <c r="BW294" i="16"/>
  <c r="CA294" i="16"/>
  <c r="CE294" i="16"/>
  <c r="CI294" i="16"/>
  <c r="CM294" i="16"/>
  <c r="CQ294" i="16"/>
  <c r="CU294" i="16"/>
  <c r="AN294" i="16"/>
  <c r="AV294" i="16"/>
  <c r="BD294" i="16"/>
  <c r="BL294" i="16"/>
  <c r="BT294" i="16"/>
  <c r="CB294" i="16"/>
  <c r="CJ294" i="16"/>
  <c r="CR294" i="16"/>
  <c r="AO294" i="16"/>
  <c r="AW294" i="16"/>
  <c r="BE294" i="16"/>
  <c r="BM294" i="16"/>
  <c r="BU294" i="16"/>
  <c r="CC294" i="16"/>
  <c r="CK294" i="16"/>
  <c r="CS294" i="16"/>
  <c r="AZ294" i="16"/>
  <c r="BP294" i="16"/>
  <c r="CF294" i="16"/>
  <c r="CV294" i="16"/>
  <c r="BA294" i="16"/>
  <c r="BQ294" i="16"/>
  <c r="CG294" i="16"/>
  <c r="CW294" i="16"/>
  <c r="BH294" i="16"/>
  <c r="CN294" i="16"/>
  <c r="BI294" i="16"/>
  <c r="CO294" i="16"/>
  <c r="L294" i="16"/>
  <c r="O294" i="16"/>
  <c r="R294" i="16"/>
  <c r="AP286" i="16"/>
  <c r="AT286" i="16"/>
  <c r="AX286" i="16"/>
  <c r="BB286" i="16"/>
  <c r="BF286" i="16"/>
  <c r="BJ286" i="16"/>
  <c r="BN286" i="16"/>
  <c r="BR286" i="16"/>
  <c r="BV286" i="16"/>
  <c r="BZ286" i="16"/>
  <c r="CD286" i="16"/>
  <c r="CH286" i="16"/>
  <c r="CL286" i="16"/>
  <c r="CP286" i="16"/>
  <c r="CT286" i="16"/>
  <c r="CX286" i="16"/>
  <c r="AQ286" i="16"/>
  <c r="AU286" i="16"/>
  <c r="AY286" i="16"/>
  <c r="BC286" i="16"/>
  <c r="BG286" i="16"/>
  <c r="BK286" i="16"/>
  <c r="BO286" i="16"/>
  <c r="BS286" i="16"/>
  <c r="BW286" i="16"/>
  <c r="CA286" i="16"/>
  <c r="CE286" i="16"/>
  <c r="CI286" i="16"/>
  <c r="CM286" i="16"/>
  <c r="CQ286" i="16"/>
  <c r="CU286" i="16"/>
  <c r="AN286" i="16"/>
  <c r="AV286" i="16"/>
  <c r="BD286" i="16"/>
  <c r="BL286" i="16"/>
  <c r="BT286" i="16"/>
  <c r="CB286" i="16"/>
  <c r="CJ286" i="16"/>
  <c r="CR286" i="16"/>
  <c r="AO286" i="16"/>
  <c r="AW286" i="16"/>
  <c r="BE286" i="16"/>
  <c r="BM286" i="16"/>
  <c r="BU286" i="16"/>
  <c r="CC286" i="16"/>
  <c r="CK286" i="16"/>
  <c r="CS286" i="16"/>
  <c r="AR286" i="16"/>
  <c r="BH286" i="16"/>
  <c r="BX286" i="16"/>
  <c r="CN286" i="16"/>
  <c r="AS286" i="16"/>
  <c r="BI286" i="16"/>
  <c r="BY286" i="16"/>
  <c r="CO286" i="16"/>
  <c r="AZ286" i="16"/>
  <c r="CF286" i="16"/>
  <c r="BA286" i="16"/>
  <c r="CG286" i="16"/>
  <c r="L286" i="16"/>
  <c r="O286" i="16"/>
  <c r="R286" i="16"/>
  <c r="AP278" i="16"/>
  <c r="AT278" i="16"/>
  <c r="AX278" i="16"/>
  <c r="BB278" i="16"/>
  <c r="BF278" i="16"/>
  <c r="BJ278" i="16"/>
  <c r="BN278" i="16"/>
  <c r="BR278" i="16"/>
  <c r="BV278" i="16"/>
  <c r="BZ278" i="16"/>
  <c r="CD278" i="16"/>
  <c r="CH278" i="16"/>
  <c r="CL278" i="16"/>
  <c r="CP278" i="16"/>
  <c r="CT278" i="16"/>
  <c r="CX278" i="16"/>
  <c r="AQ278" i="16"/>
  <c r="AU278" i="16"/>
  <c r="AY278" i="16"/>
  <c r="BC278" i="16"/>
  <c r="BG278" i="16"/>
  <c r="BK278" i="16"/>
  <c r="BO278" i="16"/>
  <c r="BS278" i="16"/>
  <c r="BW278" i="16"/>
  <c r="CA278" i="16"/>
  <c r="CE278" i="16"/>
  <c r="CI278" i="16"/>
  <c r="CM278" i="16"/>
  <c r="CQ278" i="16"/>
  <c r="CU278" i="16"/>
  <c r="AN278" i="16"/>
  <c r="AV278" i="16"/>
  <c r="BD278" i="16"/>
  <c r="BL278" i="16"/>
  <c r="BT278" i="16"/>
  <c r="CB278" i="16"/>
  <c r="CJ278" i="16"/>
  <c r="CR278" i="16"/>
  <c r="AO278" i="16"/>
  <c r="AW278" i="16"/>
  <c r="BE278" i="16"/>
  <c r="BM278" i="16"/>
  <c r="BU278" i="16"/>
  <c r="CC278" i="16"/>
  <c r="CK278" i="16"/>
  <c r="CS278" i="16"/>
  <c r="AZ278" i="16"/>
  <c r="BP278" i="16"/>
  <c r="CF278" i="16"/>
  <c r="CV278" i="16"/>
  <c r="BA278" i="16"/>
  <c r="BQ278" i="16"/>
  <c r="CG278" i="16"/>
  <c r="CW278" i="16"/>
  <c r="AR278" i="16"/>
  <c r="BX278" i="16"/>
  <c r="AS278" i="16"/>
  <c r="BY278" i="16"/>
  <c r="L278" i="16"/>
  <c r="O278" i="16"/>
  <c r="R278" i="16"/>
  <c r="AP274" i="16"/>
  <c r="AT274" i="16"/>
  <c r="AX274" i="16"/>
  <c r="BB274" i="16"/>
  <c r="BF274" i="16"/>
  <c r="BJ274" i="16"/>
  <c r="BN274" i="16"/>
  <c r="BR274" i="16"/>
  <c r="BV274" i="16"/>
  <c r="BZ274" i="16"/>
  <c r="CD274" i="16"/>
  <c r="CH274" i="16"/>
  <c r="CL274" i="16"/>
  <c r="CP274" i="16"/>
  <c r="CT274" i="16"/>
  <c r="CX274" i="16"/>
  <c r="AQ274" i="16"/>
  <c r="AU274" i="16"/>
  <c r="AY274" i="16"/>
  <c r="BC274" i="16"/>
  <c r="BG274" i="16"/>
  <c r="BK274" i="16"/>
  <c r="BO274" i="16"/>
  <c r="BS274" i="16"/>
  <c r="BW274" i="16"/>
  <c r="CA274" i="16"/>
  <c r="CE274" i="16"/>
  <c r="CI274" i="16"/>
  <c r="CM274" i="16"/>
  <c r="CQ274" i="16"/>
  <c r="CU274" i="16"/>
  <c r="AR274" i="16"/>
  <c r="AZ274" i="16"/>
  <c r="BH274" i="16"/>
  <c r="BP274" i="16"/>
  <c r="BX274" i="16"/>
  <c r="CF274" i="16"/>
  <c r="CN274" i="16"/>
  <c r="CV274" i="16"/>
  <c r="AS274" i="16"/>
  <c r="BA274" i="16"/>
  <c r="BI274" i="16"/>
  <c r="BQ274" i="16"/>
  <c r="BY274" i="16"/>
  <c r="CG274" i="16"/>
  <c r="CO274" i="16"/>
  <c r="CW274" i="16"/>
  <c r="AV274" i="16"/>
  <c r="BL274" i="16"/>
  <c r="CB274" i="16"/>
  <c r="CR274" i="16"/>
  <c r="AW274" i="16"/>
  <c r="BM274" i="16"/>
  <c r="CC274" i="16"/>
  <c r="CS274" i="16"/>
  <c r="AN274" i="16"/>
  <c r="BT274" i="16"/>
  <c r="AO274" i="16"/>
  <c r="BU274" i="16"/>
  <c r="L274" i="16"/>
  <c r="O274" i="16"/>
  <c r="R274" i="16"/>
  <c r="AP266" i="16"/>
  <c r="AT266" i="16"/>
  <c r="AX266" i="16"/>
  <c r="BB266" i="16"/>
  <c r="BF266" i="16"/>
  <c r="BJ266" i="16"/>
  <c r="BN266" i="16"/>
  <c r="BR266" i="16"/>
  <c r="BV266" i="16"/>
  <c r="BZ266" i="16"/>
  <c r="CD266" i="16"/>
  <c r="CH266" i="16"/>
  <c r="CL266" i="16"/>
  <c r="CP266" i="16"/>
  <c r="CT266" i="16"/>
  <c r="CX266" i="16"/>
  <c r="AQ266" i="16"/>
  <c r="AU266" i="16"/>
  <c r="AY266" i="16"/>
  <c r="BC266" i="16"/>
  <c r="BG266" i="16"/>
  <c r="BK266" i="16"/>
  <c r="BO266" i="16"/>
  <c r="BS266" i="16"/>
  <c r="BW266" i="16"/>
  <c r="CA266" i="16"/>
  <c r="CE266" i="16"/>
  <c r="CI266" i="16"/>
  <c r="CM266" i="16"/>
  <c r="CQ266" i="16"/>
  <c r="CU266" i="16"/>
  <c r="AR266" i="16"/>
  <c r="AZ266" i="16"/>
  <c r="BH266" i="16"/>
  <c r="BP266" i="16"/>
  <c r="BX266" i="16"/>
  <c r="CF266" i="16"/>
  <c r="CN266" i="16"/>
  <c r="CV266" i="16"/>
  <c r="AS266" i="16"/>
  <c r="BA266" i="16"/>
  <c r="BI266" i="16"/>
  <c r="BQ266" i="16"/>
  <c r="BY266" i="16"/>
  <c r="CG266" i="16"/>
  <c r="CO266" i="16"/>
  <c r="CW266" i="16"/>
  <c r="AN266" i="16"/>
  <c r="BD266" i="16"/>
  <c r="BT266" i="16"/>
  <c r="CJ266" i="16"/>
  <c r="AO266" i="16"/>
  <c r="BE266" i="16"/>
  <c r="BU266" i="16"/>
  <c r="CK266" i="16"/>
  <c r="BL266" i="16"/>
  <c r="CR266" i="16"/>
  <c r="BM266" i="16"/>
  <c r="CS266" i="16"/>
  <c r="L266" i="16"/>
  <c r="O266" i="16"/>
  <c r="R266" i="16"/>
  <c r="AP258" i="16"/>
  <c r="AT258" i="16"/>
  <c r="AX258" i="16"/>
  <c r="BB258" i="16"/>
  <c r="BF258" i="16"/>
  <c r="BJ258" i="16"/>
  <c r="BN258" i="16"/>
  <c r="BR258" i="16"/>
  <c r="BV258" i="16"/>
  <c r="BZ258" i="16"/>
  <c r="CD258" i="16"/>
  <c r="CH258" i="16"/>
  <c r="CL258" i="16"/>
  <c r="CP258" i="16"/>
  <c r="CT258" i="16"/>
  <c r="CX258" i="16"/>
  <c r="AQ258" i="16"/>
  <c r="AU258" i="16"/>
  <c r="AY258" i="16"/>
  <c r="BC258" i="16"/>
  <c r="BG258" i="16"/>
  <c r="BK258" i="16"/>
  <c r="BO258" i="16"/>
  <c r="BS258" i="16"/>
  <c r="BW258" i="16"/>
  <c r="CA258" i="16"/>
  <c r="CE258" i="16"/>
  <c r="CI258" i="16"/>
  <c r="CM258" i="16"/>
  <c r="CQ258" i="16"/>
  <c r="CU258" i="16"/>
  <c r="AR258" i="16"/>
  <c r="AZ258" i="16"/>
  <c r="BH258" i="16"/>
  <c r="BP258" i="16"/>
  <c r="BX258" i="16"/>
  <c r="CF258" i="16"/>
  <c r="CN258" i="16"/>
  <c r="CV258" i="16"/>
  <c r="AS258" i="16"/>
  <c r="BA258" i="16"/>
  <c r="BI258" i="16"/>
  <c r="BQ258" i="16"/>
  <c r="BY258" i="16"/>
  <c r="CG258" i="16"/>
  <c r="CO258" i="16"/>
  <c r="CW258" i="16"/>
  <c r="AV258" i="16"/>
  <c r="BL258" i="16"/>
  <c r="CB258" i="16"/>
  <c r="CR258" i="16"/>
  <c r="AW258" i="16"/>
  <c r="BM258" i="16"/>
  <c r="CC258" i="16"/>
  <c r="CS258" i="16"/>
  <c r="BD258" i="16"/>
  <c r="CJ258" i="16"/>
  <c r="BE258" i="16"/>
  <c r="CK258" i="16"/>
  <c r="L258" i="16"/>
  <c r="O258" i="16"/>
  <c r="R258" i="16"/>
  <c r="AP254" i="16"/>
  <c r="AT254" i="16"/>
  <c r="AX254" i="16"/>
  <c r="BB254" i="16"/>
  <c r="BF254" i="16"/>
  <c r="BJ254" i="16"/>
  <c r="BN254" i="16"/>
  <c r="BR254" i="16"/>
  <c r="BV254" i="16"/>
  <c r="BZ254" i="16"/>
  <c r="CD254" i="16"/>
  <c r="CH254" i="16"/>
  <c r="CL254" i="16"/>
  <c r="CP254" i="16"/>
  <c r="CT254" i="16"/>
  <c r="CX254" i="16"/>
  <c r="AQ254" i="16"/>
  <c r="AU254" i="16"/>
  <c r="AY254" i="16"/>
  <c r="BC254" i="16"/>
  <c r="BG254" i="16"/>
  <c r="BK254" i="16"/>
  <c r="BO254" i="16"/>
  <c r="BS254" i="16"/>
  <c r="BW254" i="16"/>
  <c r="CA254" i="16"/>
  <c r="CE254" i="16"/>
  <c r="CI254" i="16"/>
  <c r="CM254" i="16"/>
  <c r="CQ254" i="16"/>
  <c r="CU254" i="16"/>
  <c r="AN254" i="16"/>
  <c r="AV254" i="16"/>
  <c r="BD254" i="16"/>
  <c r="BL254" i="16"/>
  <c r="BT254" i="16"/>
  <c r="CB254" i="16"/>
  <c r="CJ254" i="16"/>
  <c r="CR254" i="16"/>
  <c r="AO254" i="16"/>
  <c r="AW254" i="16"/>
  <c r="BE254" i="16"/>
  <c r="BM254" i="16"/>
  <c r="BU254" i="16"/>
  <c r="CC254" i="16"/>
  <c r="CK254" i="16"/>
  <c r="CS254" i="16"/>
  <c r="AR254" i="16"/>
  <c r="BH254" i="16"/>
  <c r="BX254" i="16"/>
  <c r="CN254" i="16"/>
  <c r="AS254" i="16"/>
  <c r="BI254" i="16"/>
  <c r="BY254" i="16"/>
  <c r="CO254" i="16"/>
  <c r="AZ254" i="16"/>
  <c r="CF254" i="16"/>
  <c r="BA254" i="16"/>
  <c r="CG254" i="16"/>
  <c r="L254" i="16"/>
  <c r="O254" i="16"/>
  <c r="R254" i="16"/>
  <c r="AP242" i="16"/>
  <c r="AT242" i="16"/>
  <c r="AX242" i="16"/>
  <c r="BB242" i="16"/>
  <c r="BF242" i="16"/>
  <c r="BJ242" i="16"/>
  <c r="BN242" i="16"/>
  <c r="BR242" i="16"/>
  <c r="BV242" i="16"/>
  <c r="BZ242" i="16"/>
  <c r="CD242" i="16"/>
  <c r="CH242" i="16"/>
  <c r="CL242" i="16"/>
  <c r="CP242" i="16"/>
  <c r="CT242" i="16"/>
  <c r="CX242" i="16"/>
  <c r="AQ242" i="16"/>
  <c r="AU242" i="16"/>
  <c r="AY242" i="16"/>
  <c r="BC242" i="16"/>
  <c r="BG242" i="16"/>
  <c r="BK242" i="16"/>
  <c r="BO242" i="16"/>
  <c r="BS242" i="16"/>
  <c r="BW242" i="16"/>
  <c r="CA242" i="16"/>
  <c r="CE242" i="16"/>
  <c r="CI242" i="16"/>
  <c r="CM242" i="16"/>
  <c r="CQ242" i="16"/>
  <c r="CU242" i="16"/>
  <c r="AR242" i="16"/>
  <c r="AZ242" i="16"/>
  <c r="BH242" i="16"/>
  <c r="BP242" i="16"/>
  <c r="BX242" i="16"/>
  <c r="CF242" i="16"/>
  <c r="CN242" i="16"/>
  <c r="CV242" i="16"/>
  <c r="AS242" i="16"/>
  <c r="BA242" i="16"/>
  <c r="BI242" i="16"/>
  <c r="BQ242" i="16"/>
  <c r="BY242" i="16"/>
  <c r="CG242" i="16"/>
  <c r="CO242" i="16"/>
  <c r="CW242" i="16"/>
  <c r="AV242" i="16"/>
  <c r="BL242" i="16"/>
  <c r="CB242" i="16"/>
  <c r="CR242" i="16"/>
  <c r="AW242" i="16"/>
  <c r="BM242" i="16"/>
  <c r="CC242" i="16"/>
  <c r="CS242" i="16"/>
  <c r="AN242" i="16"/>
  <c r="BT242" i="16"/>
  <c r="AO242" i="16"/>
  <c r="BU242" i="16"/>
  <c r="L242" i="16"/>
  <c r="O242" i="16"/>
  <c r="R242" i="16"/>
  <c r="BE242" i="16"/>
  <c r="AP234" i="16"/>
  <c r="AT234" i="16"/>
  <c r="AX234" i="16"/>
  <c r="BB234" i="16"/>
  <c r="BF234" i="16"/>
  <c r="BJ234" i="16"/>
  <c r="BN234" i="16"/>
  <c r="BR234" i="16"/>
  <c r="BV234" i="16"/>
  <c r="BZ234" i="16"/>
  <c r="CD234" i="16"/>
  <c r="CH234" i="16"/>
  <c r="CL234" i="16"/>
  <c r="CP234" i="16"/>
  <c r="CT234" i="16"/>
  <c r="CX234" i="16"/>
  <c r="AQ234" i="16"/>
  <c r="AU234" i="16"/>
  <c r="AY234" i="16"/>
  <c r="BC234" i="16"/>
  <c r="BG234" i="16"/>
  <c r="BK234" i="16"/>
  <c r="BO234" i="16"/>
  <c r="BS234" i="16"/>
  <c r="BW234" i="16"/>
  <c r="CA234" i="16"/>
  <c r="CE234" i="16"/>
  <c r="CI234" i="16"/>
  <c r="CM234" i="16"/>
  <c r="CQ234" i="16"/>
  <c r="CU234" i="16"/>
  <c r="AR234" i="16"/>
  <c r="AZ234" i="16"/>
  <c r="BH234" i="16"/>
  <c r="BP234" i="16"/>
  <c r="BX234" i="16"/>
  <c r="CF234" i="16"/>
  <c r="CN234" i="16"/>
  <c r="CV234" i="16"/>
  <c r="AS234" i="16"/>
  <c r="BA234" i="16"/>
  <c r="BI234" i="16"/>
  <c r="BQ234" i="16"/>
  <c r="BY234" i="16"/>
  <c r="CG234" i="16"/>
  <c r="CO234" i="16"/>
  <c r="CW234" i="16"/>
  <c r="AN234" i="16"/>
  <c r="BD234" i="16"/>
  <c r="BT234" i="16"/>
  <c r="CJ234" i="16"/>
  <c r="AO234" i="16"/>
  <c r="BE234" i="16"/>
  <c r="BU234" i="16"/>
  <c r="CK234" i="16"/>
  <c r="BL234" i="16"/>
  <c r="CR234" i="16"/>
  <c r="BM234" i="16"/>
  <c r="CS234" i="16"/>
  <c r="L234" i="16"/>
  <c r="O234" i="16"/>
  <c r="R234" i="16"/>
  <c r="CB234" i="16"/>
  <c r="AW234" i="16"/>
  <c r="AP226" i="16"/>
  <c r="AT226" i="16"/>
  <c r="AX226" i="16"/>
  <c r="BB226" i="16"/>
  <c r="BF226" i="16"/>
  <c r="BJ226" i="16"/>
  <c r="BN226" i="16"/>
  <c r="BR226" i="16"/>
  <c r="BV226" i="16"/>
  <c r="BZ226" i="16"/>
  <c r="CD226" i="16"/>
  <c r="CH226" i="16"/>
  <c r="CL226" i="16"/>
  <c r="CP226" i="16"/>
  <c r="CT226" i="16"/>
  <c r="CX226" i="16"/>
  <c r="AQ226" i="16"/>
  <c r="AU226" i="16"/>
  <c r="AY226" i="16"/>
  <c r="BC226" i="16"/>
  <c r="BG226" i="16"/>
  <c r="BK226" i="16"/>
  <c r="BO226" i="16"/>
  <c r="BS226" i="16"/>
  <c r="BW226" i="16"/>
  <c r="CA226" i="16"/>
  <c r="CE226" i="16"/>
  <c r="CI226" i="16"/>
  <c r="CM226" i="16"/>
  <c r="CQ226" i="16"/>
  <c r="CU226" i="16"/>
  <c r="AR226" i="16"/>
  <c r="AZ226" i="16"/>
  <c r="BH226" i="16"/>
  <c r="BP226" i="16"/>
  <c r="BX226" i="16"/>
  <c r="CF226" i="16"/>
  <c r="CN226" i="16"/>
  <c r="CV226" i="16"/>
  <c r="AS226" i="16"/>
  <c r="BA226" i="16"/>
  <c r="BI226" i="16"/>
  <c r="BQ226" i="16"/>
  <c r="BY226" i="16"/>
  <c r="CG226" i="16"/>
  <c r="CO226" i="16"/>
  <c r="CW226" i="16"/>
  <c r="AV226" i="16"/>
  <c r="BL226" i="16"/>
  <c r="CB226" i="16"/>
  <c r="CR226" i="16"/>
  <c r="AW226" i="16"/>
  <c r="BM226" i="16"/>
  <c r="CC226" i="16"/>
  <c r="CS226" i="16"/>
  <c r="BD226" i="16"/>
  <c r="CJ226" i="16"/>
  <c r="BE226" i="16"/>
  <c r="CK226" i="16"/>
  <c r="L226" i="16"/>
  <c r="O226" i="16"/>
  <c r="R226" i="16"/>
  <c r="BT226" i="16"/>
  <c r="AO226" i="16"/>
  <c r="AP218" i="16"/>
  <c r="AT218" i="16"/>
  <c r="AX218" i="16"/>
  <c r="BB218" i="16"/>
  <c r="BF218" i="16"/>
  <c r="BJ218" i="16"/>
  <c r="BN218" i="16"/>
  <c r="BR218" i="16"/>
  <c r="BV218" i="16"/>
  <c r="BZ218" i="16"/>
  <c r="CD218" i="16"/>
  <c r="CH218" i="16"/>
  <c r="CL218" i="16"/>
  <c r="CP218" i="16"/>
  <c r="CT218" i="16"/>
  <c r="CX218" i="16"/>
  <c r="AQ218" i="16"/>
  <c r="AU218" i="16"/>
  <c r="AY218" i="16"/>
  <c r="BC218" i="16"/>
  <c r="BG218" i="16"/>
  <c r="BK218" i="16"/>
  <c r="BO218" i="16"/>
  <c r="BS218" i="16"/>
  <c r="BW218" i="16"/>
  <c r="CA218" i="16"/>
  <c r="CE218" i="16"/>
  <c r="CI218" i="16"/>
  <c r="CM218" i="16"/>
  <c r="CQ218" i="16"/>
  <c r="CU218" i="16"/>
  <c r="AR218" i="16"/>
  <c r="AZ218" i="16"/>
  <c r="BH218" i="16"/>
  <c r="BP218" i="16"/>
  <c r="BX218" i="16"/>
  <c r="CF218" i="16"/>
  <c r="CN218" i="16"/>
  <c r="CV218" i="16"/>
  <c r="AS218" i="16"/>
  <c r="BA218" i="16"/>
  <c r="BI218" i="16"/>
  <c r="BQ218" i="16"/>
  <c r="BY218" i="16"/>
  <c r="CG218" i="16"/>
  <c r="CO218" i="16"/>
  <c r="CW218" i="16"/>
  <c r="AN218" i="16"/>
  <c r="BD218" i="16"/>
  <c r="BT218" i="16"/>
  <c r="CJ218" i="16"/>
  <c r="AO218" i="16"/>
  <c r="BE218" i="16"/>
  <c r="BU218" i="16"/>
  <c r="CK218" i="16"/>
  <c r="AV218" i="16"/>
  <c r="CB218" i="16"/>
  <c r="AW218" i="16"/>
  <c r="CC218" i="16"/>
  <c r="L218" i="16"/>
  <c r="O218" i="16"/>
  <c r="R218" i="16"/>
  <c r="BL218" i="16"/>
  <c r="CS218" i="16"/>
  <c r="AP210" i="16"/>
  <c r="AT210" i="16"/>
  <c r="AX210" i="16"/>
  <c r="BB210" i="16"/>
  <c r="BF210" i="16"/>
  <c r="BJ210" i="16"/>
  <c r="BN210" i="16"/>
  <c r="BR210" i="16"/>
  <c r="BV210" i="16"/>
  <c r="BZ210" i="16"/>
  <c r="CD210" i="16"/>
  <c r="CH210" i="16"/>
  <c r="CL210" i="16"/>
  <c r="CP210" i="16"/>
  <c r="CT210" i="16"/>
  <c r="CX210" i="16"/>
  <c r="AQ210" i="16"/>
  <c r="AU210" i="16"/>
  <c r="AY210" i="16"/>
  <c r="BC210" i="16"/>
  <c r="BG210" i="16"/>
  <c r="BK210" i="16"/>
  <c r="BO210" i="16"/>
  <c r="BS210" i="16"/>
  <c r="BW210" i="16"/>
  <c r="CA210" i="16"/>
  <c r="CE210" i="16"/>
  <c r="CI210" i="16"/>
  <c r="CM210" i="16"/>
  <c r="CQ210" i="16"/>
  <c r="CU210" i="16"/>
  <c r="AR210" i="16"/>
  <c r="AZ210" i="16"/>
  <c r="BH210" i="16"/>
  <c r="BP210" i="16"/>
  <c r="BX210" i="16"/>
  <c r="CF210" i="16"/>
  <c r="CN210" i="16"/>
  <c r="CV210" i="16"/>
  <c r="AS210" i="16"/>
  <c r="BA210" i="16"/>
  <c r="BI210" i="16"/>
  <c r="BQ210" i="16"/>
  <c r="BY210" i="16"/>
  <c r="CG210" i="16"/>
  <c r="CO210" i="16"/>
  <c r="CW210" i="16"/>
  <c r="AV210" i="16"/>
  <c r="BL210" i="16"/>
  <c r="CB210" i="16"/>
  <c r="CR210" i="16"/>
  <c r="AW210" i="16"/>
  <c r="BM210" i="16"/>
  <c r="CC210" i="16"/>
  <c r="CS210" i="16"/>
  <c r="AN210" i="16"/>
  <c r="BT210" i="16"/>
  <c r="AO210" i="16"/>
  <c r="BU210" i="16"/>
  <c r="L210" i="16"/>
  <c r="O210" i="16"/>
  <c r="R210" i="16"/>
  <c r="BD210" i="16"/>
  <c r="CK210" i="16"/>
  <c r="AQ202" i="16"/>
  <c r="AU202" i="16"/>
  <c r="AY202" i="16"/>
  <c r="BC202" i="16"/>
  <c r="BG202" i="16"/>
  <c r="BK202" i="16"/>
  <c r="BO202" i="16"/>
  <c r="BS202" i="16"/>
  <c r="BW202" i="16"/>
  <c r="CA202" i="16"/>
  <c r="CE202" i="16"/>
  <c r="CI202" i="16"/>
  <c r="CM202" i="16"/>
  <c r="CQ202" i="16"/>
  <c r="CU202" i="16"/>
  <c r="AN202" i="16"/>
  <c r="AR202" i="16"/>
  <c r="AV202" i="16"/>
  <c r="AZ202" i="16"/>
  <c r="BD202" i="16"/>
  <c r="BH202" i="16"/>
  <c r="BL202" i="16"/>
  <c r="BP202" i="16"/>
  <c r="BT202" i="16"/>
  <c r="BX202" i="16"/>
  <c r="CB202" i="16"/>
  <c r="CF202" i="16"/>
  <c r="CJ202" i="16"/>
  <c r="CN202" i="16"/>
  <c r="CR202" i="16"/>
  <c r="CV202" i="16"/>
  <c r="AO202" i="16"/>
  <c r="AW202" i="16"/>
  <c r="BE202" i="16"/>
  <c r="BM202" i="16"/>
  <c r="BU202" i="16"/>
  <c r="CC202" i="16"/>
  <c r="CK202" i="16"/>
  <c r="CS202" i="16"/>
  <c r="AP202" i="16"/>
  <c r="AX202" i="16"/>
  <c r="BF202" i="16"/>
  <c r="BN202" i="16"/>
  <c r="BV202" i="16"/>
  <c r="CD202" i="16"/>
  <c r="CL202" i="16"/>
  <c r="CT202" i="16"/>
  <c r="AS202" i="16"/>
  <c r="BI202" i="16"/>
  <c r="BY202" i="16"/>
  <c r="CO202" i="16"/>
  <c r="AT202" i="16"/>
  <c r="BJ202" i="16"/>
  <c r="BZ202" i="16"/>
  <c r="CP202" i="16"/>
  <c r="BQ202" i="16"/>
  <c r="CW202" i="16"/>
  <c r="BR202" i="16"/>
  <c r="CX202" i="16"/>
  <c r="BA202" i="16"/>
  <c r="BB202" i="16"/>
  <c r="L202" i="16"/>
  <c r="O202" i="16"/>
  <c r="R202" i="16"/>
  <c r="CH202" i="16"/>
  <c r="AQ198" i="16"/>
  <c r="AU198" i="16"/>
  <c r="AY198" i="16"/>
  <c r="BC198" i="16"/>
  <c r="BG198" i="16"/>
  <c r="BK198" i="16"/>
  <c r="BO198" i="16"/>
  <c r="BS198" i="16"/>
  <c r="BW198" i="16"/>
  <c r="CA198" i="16"/>
  <c r="CE198" i="16"/>
  <c r="CI198" i="16"/>
  <c r="CM198" i="16"/>
  <c r="CQ198" i="16"/>
  <c r="CU198" i="16"/>
  <c r="AN198" i="16"/>
  <c r="AR198" i="16"/>
  <c r="AV198" i="16"/>
  <c r="AZ198" i="16"/>
  <c r="BD198" i="16"/>
  <c r="BH198" i="16"/>
  <c r="BL198" i="16"/>
  <c r="BP198" i="16"/>
  <c r="BT198" i="16"/>
  <c r="BX198" i="16"/>
  <c r="CB198" i="16"/>
  <c r="CF198" i="16"/>
  <c r="CJ198" i="16"/>
  <c r="CN198" i="16"/>
  <c r="CR198" i="16"/>
  <c r="CV198" i="16"/>
  <c r="AS198" i="16"/>
  <c r="BA198" i="16"/>
  <c r="BI198" i="16"/>
  <c r="BQ198" i="16"/>
  <c r="BY198" i="16"/>
  <c r="CG198" i="16"/>
  <c r="CO198" i="16"/>
  <c r="CW198" i="16"/>
  <c r="AT198" i="16"/>
  <c r="BB198" i="16"/>
  <c r="BJ198" i="16"/>
  <c r="BR198" i="16"/>
  <c r="BZ198" i="16"/>
  <c r="CH198" i="16"/>
  <c r="CP198" i="16"/>
  <c r="CX198" i="16"/>
  <c r="AO198" i="16"/>
  <c r="BE198" i="16"/>
  <c r="BU198" i="16"/>
  <c r="CK198" i="16"/>
  <c r="AP198" i="16"/>
  <c r="BF198" i="16"/>
  <c r="BV198" i="16"/>
  <c r="CL198" i="16"/>
  <c r="BM198" i="16"/>
  <c r="CS198" i="16"/>
  <c r="BN198" i="16"/>
  <c r="CT198" i="16"/>
  <c r="AW198" i="16"/>
  <c r="AX198" i="16"/>
  <c r="L198" i="16"/>
  <c r="O198" i="16"/>
  <c r="R198" i="16"/>
  <c r="CD198" i="16"/>
  <c r="AQ190" i="16"/>
  <c r="AU190" i="16"/>
  <c r="AY190" i="16"/>
  <c r="BC190" i="16"/>
  <c r="BG190" i="16"/>
  <c r="BK190" i="16"/>
  <c r="BO190" i="16"/>
  <c r="BS190" i="16"/>
  <c r="BW190" i="16"/>
  <c r="CA190" i="16"/>
  <c r="CE190" i="16"/>
  <c r="CI190" i="16"/>
  <c r="CM190" i="16"/>
  <c r="CQ190" i="16"/>
  <c r="CU190" i="16"/>
  <c r="AN190" i="16"/>
  <c r="AR190" i="16"/>
  <c r="AV190" i="16"/>
  <c r="AZ190" i="16"/>
  <c r="BD190" i="16"/>
  <c r="BH190" i="16"/>
  <c r="BL190" i="16"/>
  <c r="BP190" i="16"/>
  <c r="BT190" i="16"/>
  <c r="BX190" i="16"/>
  <c r="CB190" i="16"/>
  <c r="CF190" i="16"/>
  <c r="CJ190" i="16"/>
  <c r="CN190" i="16"/>
  <c r="CR190" i="16"/>
  <c r="CV190" i="16"/>
  <c r="AS190" i="16"/>
  <c r="BA190" i="16"/>
  <c r="BI190" i="16"/>
  <c r="BQ190" i="16"/>
  <c r="BY190" i="16"/>
  <c r="CG190" i="16"/>
  <c r="CO190" i="16"/>
  <c r="CW190" i="16"/>
  <c r="AT190" i="16"/>
  <c r="BB190" i="16"/>
  <c r="BJ190" i="16"/>
  <c r="BR190" i="16"/>
  <c r="BZ190" i="16"/>
  <c r="CH190" i="16"/>
  <c r="CP190" i="16"/>
  <c r="CX190" i="16"/>
  <c r="AW190" i="16"/>
  <c r="BM190" i="16"/>
  <c r="CC190" i="16"/>
  <c r="CS190" i="16"/>
  <c r="AX190" i="16"/>
  <c r="BN190" i="16"/>
  <c r="CD190" i="16"/>
  <c r="CT190" i="16"/>
  <c r="BE190" i="16"/>
  <c r="CK190" i="16"/>
  <c r="BF190" i="16"/>
  <c r="CL190" i="16"/>
  <c r="AO190" i="16"/>
  <c r="AP190" i="16"/>
  <c r="L190" i="16"/>
  <c r="O190" i="16"/>
  <c r="R190" i="16"/>
  <c r="BV190" i="16"/>
  <c r="AQ182" i="16"/>
  <c r="AU182" i="16"/>
  <c r="AY182" i="16"/>
  <c r="BC182" i="16"/>
  <c r="BG182" i="16"/>
  <c r="BK182" i="16"/>
  <c r="BO182" i="16"/>
  <c r="BS182" i="16"/>
  <c r="BW182" i="16"/>
  <c r="CA182" i="16"/>
  <c r="CE182" i="16"/>
  <c r="CI182" i="16"/>
  <c r="CM182" i="16"/>
  <c r="CQ182" i="16"/>
  <c r="CU182" i="16"/>
  <c r="AN182" i="16"/>
  <c r="AR182" i="16"/>
  <c r="AV182" i="16"/>
  <c r="AZ182" i="16"/>
  <c r="BD182" i="16"/>
  <c r="BH182" i="16"/>
  <c r="BL182" i="16"/>
  <c r="BP182" i="16"/>
  <c r="BT182" i="16"/>
  <c r="BX182" i="16"/>
  <c r="CB182" i="16"/>
  <c r="CF182" i="16"/>
  <c r="CJ182" i="16"/>
  <c r="CN182" i="16"/>
  <c r="CR182" i="16"/>
  <c r="CV182" i="16"/>
  <c r="AS182" i="16"/>
  <c r="BA182" i="16"/>
  <c r="BI182" i="16"/>
  <c r="BQ182" i="16"/>
  <c r="BY182" i="16"/>
  <c r="CG182" i="16"/>
  <c r="CO182" i="16"/>
  <c r="CW182" i="16"/>
  <c r="AT182" i="16"/>
  <c r="BB182" i="16"/>
  <c r="BJ182" i="16"/>
  <c r="BR182" i="16"/>
  <c r="BZ182" i="16"/>
  <c r="CH182" i="16"/>
  <c r="CP182" i="16"/>
  <c r="CX182" i="16"/>
  <c r="AO182" i="16"/>
  <c r="BE182" i="16"/>
  <c r="BU182" i="16"/>
  <c r="CK182" i="16"/>
  <c r="AP182" i="16"/>
  <c r="BF182" i="16"/>
  <c r="BV182" i="16"/>
  <c r="CL182" i="16"/>
  <c r="AW182" i="16"/>
  <c r="CC182" i="16"/>
  <c r="AX182" i="16"/>
  <c r="CD182" i="16"/>
  <c r="CS182" i="16"/>
  <c r="CT182" i="16"/>
  <c r="L182" i="16"/>
  <c r="O182" i="16"/>
  <c r="R182" i="16"/>
  <c r="BN182" i="16"/>
  <c r="AQ178" i="16"/>
  <c r="AU178" i="16"/>
  <c r="AY178" i="16"/>
  <c r="BC178" i="16"/>
  <c r="BG178" i="16"/>
  <c r="BK178" i="16"/>
  <c r="BO178" i="16"/>
  <c r="BS178" i="16"/>
  <c r="BW178" i="16"/>
  <c r="CA178" i="16"/>
  <c r="CE178" i="16"/>
  <c r="CI178" i="16"/>
  <c r="CM178" i="16"/>
  <c r="CQ178" i="16"/>
  <c r="CU178" i="16"/>
  <c r="AN178" i="16"/>
  <c r="AR178" i="16"/>
  <c r="AV178" i="16"/>
  <c r="AZ178" i="16"/>
  <c r="BD178" i="16"/>
  <c r="BH178" i="16"/>
  <c r="BL178" i="16"/>
  <c r="BP178" i="16"/>
  <c r="BT178" i="16"/>
  <c r="BX178" i="16"/>
  <c r="CB178" i="16"/>
  <c r="CF178" i="16"/>
  <c r="CJ178" i="16"/>
  <c r="CN178" i="16"/>
  <c r="CR178" i="16"/>
  <c r="CV178" i="16"/>
  <c r="AO178" i="16"/>
  <c r="AW178" i="16"/>
  <c r="BE178" i="16"/>
  <c r="BM178" i="16"/>
  <c r="BU178" i="16"/>
  <c r="CC178" i="16"/>
  <c r="CK178" i="16"/>
  <c r="CS178" i="16"/>
  <c r="AP178" i="16"/>
  <c r="AX178" i="16"/>
  <c r="BF178" i="16"/>
  <c r="BN178" i="16"/>
  <c r="BV178" i="16"/>
  <c r="CD178" i="16"/>
  <c r="CL178" i="16"/>
  <c r="CT178" i="16"/>
  <c r="BA178" i="16"/>
  <c r="BQ178" i="16"/>
  <c r="CG178" i="16"/>
  <c r="CW178" i="16"/>
  <c r="BB178" i="16"/>
  <c r="BR178" i="16"/>
  <c r="CH178" i="16"/>
  <c r="CX178" i="16"/>
  <c r="AS178" i="16"/>
  <c r="BY178" i="16"/>
  <c r="AT178" i="16"/>
  <c r="BZ178" i="16"/>
  <c r="CO178" i="16"/>
  <c r="CP178" i="16"/>
  <c r="L178" i="16"/>
  <c r="O178" i="16"/>
  <c r="R178" i="16"/>
  <c r="BJ178" i="16"/>
  <c r="AQ170" i="16"/>
  <c r="AU170" i="16"/>
  <c r="AY170" i="16"/>
  <c r="BC170" i="16"/>
  <c r="BG170" i="16"/>
  <c r="BK170" i="16"/>
  <c r="BO170" i="16"/>
  <c r="BS170" i="16"/>
  <c r="BW170" i="16"/>
  <c r="CA170" i="16"/>
  <c r="CE170" i="16"/>
  <c r="CI170" i="16"/>
  <c r="CM170" i="16"/>
  <c r="CQ170" i="16"/>
  <c r="CU170" i="16"/>
  <c r="AN170" i="16"/>
  <c r="AR170" i="16"/>
  <c r="AV170" i="16"/>
  <c r="AZ170" i="16"/>
  <c r="BD170" i="16"/>
  <c r="BH170" i="16"/>
  <c r="BL170" i="16"/>
  <c r="BP170" i="16"/>
  <c r="BT170" i="16"/>
  <c r="BX170" i="16"/>
  <c r="CB170" i="16"/>
  <c r="CF170" i="16"/>
  <c r="CJ170" i="16"/>
  <c r="CN170" i="16"/>
  <c r="CR170" i="16"/>
  <c r="CV170" i="16"/>
  <c r="AO170" i="16"/>
  <c r="AW170" i="16"/>
  <c r="BE170" i="16"/>
  <c r="BM170" i="16"/>
  <c r="BU170" i="16"/>
  <c r="CC170" i="16"/>
  <c r="CK170" i="16"/>
  <c r="CS170" i="16"/>
  <c r="AP170" i="16"/>
  <c r="AX170" i="16"/>
  <c r="BF170" i="16"/>
  <c r="BN170" i="16"/>
  <c r="BV170" i="16"/>
  <c r="CD170" i="16"/>
  <c r="CL170" i="16"/>
  <c r="CT170" i="16"/>
  <c r="AS170" i="16"/>
  <c r="BI170" i="16"/>
  <c r="BY170" i="16"/>
  <c r="CO170" i="16"/>
  <c r="AT170" i="16"/>
  <c r="BJ170" i="16"/>
  <c r="BZ170" i="16"/>
  <c r="CP170" i="16"/>
  <c r="BQ170" i="16"/>
  <c r="CW170" i="16"/>
  <c r="BR170" i="16"/>
  <c r="CX170" i="16"/>
  <c r="CG170" i="16"/>
  <c r="CH170" i="16"/>
  <c r="L170" i="16"/>
  <c r="O170" i="16"/>
  <c r="R170" i="16"/>
  <c r="BB170" i="16"/>
  <c r="AQ162" i="16"/>
  <c r="AU162" i="16"/>
  <c r="AY162" i="16"/>
  <c r="BC162" i="16"/>
  <c r="BG162" i="16"/>
  <c r="BK162" i="16"/>
  <c r="BO162" i="16"/>
  <c r="BS162" i="16"/>
  <c r="BW162" i="16"/>
  <c r="CA162" i="16"/>
  <c r="CE162" i="16"/>
  <c r="CI162" i="16"/>
  <c r="CM162" i="16"/>
  <c r="CQ162" i="16"/>
  <c r="CU162" i="16"/>
  <c r="AN162" i="16"/>
  <c r="AR162" i="16"/>
  <c r="AV162" i="16"/>
  <c r="AZ162" i="16"/>
  <c r="BD162" i="16"/>
  <c r="BH162" i="16"/>
  <c r="BL162" i="16"/>
  <c r="BP162" i="16"/>
  <c r="BT162" i="16"/>
  <c r="BX162" i="16"/>
  <c r="CB162" i="16"/>
  <c r="CF162" i="16"/>
  <c r="CJ162" i="16"/>
  <c r="CN162" i="16"/>
  <c r="CR162" i="16"/>
  <c r="CV162" i="16"/>
  <c r="AO162" i="16"/>
  <c r="AW162" i="16"/>
  <c r="BE162" i="16"/>
  <c r="BM162" i="16"/>
  <c r="BU162" i="16"/>
  <c r="CC162" i="16"/>
  <c r="CK162" i="16"/>
  <c r="CS162" i="16"/>
  <c r="AP162" i="16"/>
  <c r="AX162" i="16"/>
  <c r="BF162" i="16"/>
  <c r="BN162" i="16"/>
  <c r="BV162" i="16"/>
  <c r="CD162" i="16"/>
  <c r="CL162" i="16"/>
  <c r="CT162" i="16"/>
  <c r="BA162" i="16"/>
  <c r="BQ162" i="16"/>
  <c r="CG162" i="16"/>
  <c r="CW162" i="16"/>
  <c r="BB162" i="16"/>
  <c r="BR162" i="16"/>
  <c r="CH162" i="16"/>
  <c r="CX162" i="16"/>
  <c r="BI162" i="16"/>
  <c r="CO162" i="16"/>
  <c r="BJ162" i="16"/>
  <c r="CP162" i="16"/>
  <c r="BY162" i="16"/>
  <c r="BZ162" i="16"/>
  <c r="L162" i="16"/>
  <c r="O162" i="16"/>
  <c r="R162" i="16"/>
  <c r="AT162" i="16"/>
  <c r="AO154" i="16"/>
  <c r="AS154" i="16"/>
  <c r="AW154" i="16"/>
  <c r="BA154" i="16"/>
  <c r="BE154" i="16"/>
  <c r="BI154" i="16"/>
  <c r="BM154" i="16"/>
  <c r="BQ154" i="16"/>
  <c r="BU154" i="16"/>
  <c r="BY154" i="16"/>
  <c r="CC154" i="16"/>
  <c r="CG154" i="16"/>
  <c r="CK154" i="16"/>
  <c r="CO154" i="16"/>
  <c r="CS154" i="16"/>
  <c r="CW154" i="16"/>
  <c r="AP154" i="16"/>
  <c r="AT154" i="16"/>
  <c r="AX154" i="16"/>
  <c r="BB154" i="16"/>
  <c r="BF154" i="16"/>
  <c r="BJ154" i="16"/>
  <c r="BN154" i="16"/>
  <c r="BR154" i="16"/>
  <c r="BV154" i="16"/>
  <c r="BZ154" i="16"/>
  <c r="CD154" i="16"/>
  <c r="CH154" i="16"/>
  <c r="CL154" i="16"/>
  <c r="CP154" i="16"/>
  <c r="CT154" i="16"/>
  <c r="CX154" i="16"/>
  <c r="AU154" i="16"/>
  <c r="BC154" i="16"/>
  <c r="BK154" i="16"/>
  <c r="BS154" i="16"/>
  <c r="CA154" i="16"/>
  <c r="CI154" i="16"/>
  <c r="CQ154" i="16"/>
  <c r="AN154" i="16"/>
  <c r="AV154" i="16"/>
  <c r="BD154" i="16"/>
  <c r="BL154" i="16"/>
  <c r="BT154" i="16"/>
  <c r="CB154" i="16"/>
  <c r="CJ154" i="16"/>
  <c r="CR154" i="16"/>
  <c r="AY154" i="16"/>
  <c r="BO154" i="16"/>
  <c r="CE154" i="16"/>
  <c r="CU154" i="16"/>
  <c r="AZ154" i="16"/>
  <c r="BP154" i="16"/>
  <c r="CF154" i="16"/>
  <c r="CV154" i="16"/>
  <c r="AQ154" i="16"/>
  <c r="BW154" i="16"/>
  <c r="AR154" i="16"/>
  <c r="BX154" i="16"/>
  <c r="CM154" i="16"/>
  <c r="CN154" i="16"/>
  <c r="BG154" i="16"/>
  <c r="BH154" i="16"/>
  <c r="L154" i="16"/>
  <c r="O154" i="16"/>
  <c r="R154" i="16"/>
  <c r="AO146" i="16"/>
  <c r="AS146" i="16"/>
  <c r="AW146" i="16"/>
  <c r="BA146" i="16"/>
  <c r="BE146" i="16"/>
  <c r="BI146" i="16"/>
  <c r="BM146" i="16"/>
  <c r="BQ146" i="16"/>
  <c r="BU146" i="16"/>
  <c r="BY146" i="16"/>
  <c r="CC146" i="16"/>
  <c r="CG146" i="16"/>
  <c r="CK146" i="16"/>
  <c r="CO146" i="16"/>
  <c r="CS146" i="16"/>
  <c r="CW146" i="16"/>
  <c r="AP146" i="16"/>
  <c r="AT146" i="16"/>
  <c r="AX146" i="16"/>
  <c r="BB146" i="16"/>
  <c r="BF146" i="16"/>
  <c r="BJ146" i="16"/>
  <c r="BN146" i="16"/>
  <c r="BR146" i="16"/>
  <c r="BV146" i="16"/>
  <c r="BZ146" i="16"/>
  <c r="CD146" i="16"/>
  <c r="CH146" i="16"/>
  <c r="CL146" i="16"/>
  <c r="CP146" i="16"/>
  <c r="CT146" i="16"/>
  <c r="CX146" i="16"/>
  <c r="AU146" i="16"/>
  <c r="BC146" i="16"/>
  <c r="BK146" i="16"/>
  <c r="BS146" i="16"/>
  <c r="CA146" i="16"/>
  <c r="CI146" i="16"/>
  <c r="CQ146" i="16"/>
  <c r="AN146" i="16"/>
  <c r="AV146" i="16"/>
  <c r="BD146" i="16"/>
  <c r="BL146" i="16"/>
  <c r="BT146" i="16"/>
  <c r="CB146" i="16"/>
  <c r="CJ146" i="16"/>
  <c r="CR146" i="16"/>
  <c r="AQ146" i="16"/>
  <c r="BG146" i="16"/>
  <c r="BW146" i="16"/>
  <c r="CM146" i="16"/>
  <c r="AR146" i="16"/>
  <c r="BH146" i="16"/>
  <c r="BX146" i="16"/>
  <c r="CN146" i="16"/>
  <c r="BO146" i="16"/>
  <c r="CU146" i="16"/>
  <c r="BP146" i="16"/>
  <c r="CV146" i="16"/>
  <c r="CE146" i="16"/>
  <c r="CF146" i="16"/>
  <c r="AY146" i="16"/>
  <c r="AZ146" i="16"/>
  <c r="L146" i="16"/>
  <c r="O146" i="16"/>
  <c r="R146" i="16"/>
  <c r="AO138" i="16"/>
  <c r="AS138" i="16"/>
  <c r="AW138" i="16"/>
  <c r="BA138" i="16"/>
  <c r="BE138" i="16"/>
  <c r="BI138" i="16"/>
  <c r="BM138" i="16"/>
  <c r="BQ138" i="16"/>
  <c r="BU138" i="16"/>
  <c r="BY138" i="16"/>
  <c r="CC138" i="16"/>
  <c r="CG138" i="16"/>
  <c r="CK138" i="16"/>
  <c r="CO138" i="16"/>
  <c r="CS138" i="16"/>
  <c r="CW138" i="16"/>
  <c r="AP138" i="16"/>
  <c r="AT138" i="16"/>
  <c r="AX138" i="16"/>
  <c r="BB138" i="16"/>
  <c r="BF138" i="16"/>
  <c r="BJ138" i="16"/>
  <c r="BN138" i="16"/>
  <c r="BR138" i="16"/>
  <c r="BV138" i="16"/>
  <c r="BZ138" i="16"/>
  <c r="CD138" i="16"/>
  <c r="CH138" i="16"/>
  <c r="CL138" i="16"/>
  <c r="CP138" i="16"/>
  <c r="CT138" i="16"/>
  <c r="CX138" i="16"/>
  <c r="AU138" i="16"/>
  <c r="BC138" i="16"/>
  <c r="BK138" i="16"/>
  <c r="BS138" i="16"/>
  <c r="CA138" i="16"/>
  <c r="CI138" i="16"/>
  <c r="CQ138" i="16"/>
  <c r="AN138" i="16"/>
  <c r="AV138" i="16"/>
  <c r="BD138" i="16"/>
  <c r="BL138" i="16"/>
  <c r="BT138" i="16"/>
  <c r="CB138" i="16"/>
  <c r="CJ138" i="16"/>
  <c r="CR138" i="16"/>
  <c r="AY138" i="16"/>
  <c r="BO138" i="16"/>
  <c r="CE138" i="16"/>
  <c r="CU138" i="16"/>
  <c r="AZ138" i="16"/>
  <c r="BP138" i="16"/>
  <c r="CF138" i="16"/>
  <c r="CV138" i="16"/>
  <c r="BG138" i="16"/>
  <c r="CM138" i="16"/>
  <c r="BH138" i="16"/>
  <c r="CN138" i="16"/>
  <c r="BW138" i="16"/>
  <c r="BX138" i="16"/>
  <c r="AQ138" i="16"/>
  <c r="AR138" i="16"/>
  <c r="L138" i="16"/>
  <c r="O138" i="16"/>
  <c r="R138" i="16"/>
  <c r="AO130" i="16"/>
  <c r="AS130" i="16"/>
  <c r="AW130" i="16"/>
  <c r="BA130" i="16"/>
  <c r="BE130" i="16"/>
  <c r="BI130" i="16"/>
  <c r="BM130" i="16"/>
  <c r="BQ130" i="16"/>
  <c r="BU130" i="16"/>
  <c r="BY130" i="16"/>
  <c r="CC130" i="16"/>
  <c r="CG130" i="16"/>
  <c r="CK130" i="16"/>
  <c r="CO130" i="16"/>
  <c r="CS130" i="16"/>
  <c r="CW130" i="16"/>
  <c r="AP130" i="16"/>
  <c r="AT130" i="16"/>
  <c r="AX130" i="16"/>
  <c r="BB130" i="16"/>
  <c r="BF130" i="16"/>
  <c r="BJ130" i="16"/>
  <c r="BN130" i="16"/>
  <c r="BR130" i="16"/>
  <c r="BV130" i="16"/>
  <c r="BZ130" i="16"/>
  <c r="CD130" i="16"/>
  <c r="CH130" i="16"/>
  <c r="CL130" i="16"/>
  <c r="CP130" i="16"/>
  <c r="CT130" i="16"/>
  <c r="CX130" i="16"/>
  <c r="AU130" i="16"/>
  <c r="BC130" i="16"/>
  <c r="BK130" i="16"/>
  <c r="BS130" i="16"/>
  <c r="CA130" i="16"/>
  <c r="CI130" i="16"/>
  <c r="CQ130" i="16"/>
  <c r="AN130" i="16"/>
  <c r="AV130" i="16"/>
  <c r="BD130" i="16"/>
  <c r="BL130" i="16"/>
  <c r="BT130" i="16"/>
  <c r="CB130" i="16"/>
  <c r="CJ130" i="16"/>
  <c r="CR130" i="16"/>
  <c r="AQ130" i="16"/>
  <c r="BG130" i="16"/>
  <c r="BW130" i="16"/>
  <c r="CM130" i="16"/>
  <c r="AR130" i="16"/>
  <c r="BH130" i="16"/>
  <c r="BX130" i="16"/>
  <c r="CN130" i="16"/>
  <c r="AY130" i="16"/>
  <c r="CE130" i="16"/>
  <c r="AZ130" i="16"/>
  <c r="CF130" i="16"/>
  <c r="BO130" i="16"/>
  <c r="BP130" i="16"/>
  <c r="L130" i="16"/>
  <c r="O130" i="16"/>
  <c r="R130" i="16"/>
  <c r="CV130" i="16"/>
  <c r="AO122" i="16"/>
  <c r="AS122" i="16"/>
  <c r="AW122" i="16"/>
  <c r="BA122" i="16"/>
  <c r="BE122" i="16"/>
  <c r="BI122" i="16"/>
  <c r="BM122" i="16"/>
  <c r="BQ122" i="16"/>
  <c r="BU122" i="16"/>
  <c r="BY122" i="16"/>
  <c r="CC122" i="16"/>
  <c r="CG122" i="16"/>
  <c r="CK122" i="16"/>
  <c r="CO122" i="16"/>
  <c r="CS122" i="16"/>
  <c r="CW122" i="16"/>
  <c r="AP122" i="16"/>
  <c r="AT122" i="16"/>
  <c r="AX122" i="16"/>
  <c r="BB122" i="16"/>
  <c r="BF122" i="16"/>
  <c r="BJ122" i="16"/>
  <c r="BN122" i="16"/>
  <c r="BR122" i="16"/>
  <c r="BV122" i="16"/>
  <c r="BZ122" i="16"/>
  <c r="CD122" i="16"/>
  <c r="CH122" i="16"/>
  <c r="CL122" i="16"/>
  <c r="CP122" i="16"/>
  <c r="CT122" i="16"/>
  <c r="CX122" i="16"/>
  <c r="AU122" i="16"/>
  <c r="BC122" i="16"/>
  <c r="BK122" i="16"/>
  <c r="BS122" i="16"/>
  <c r="CA122" i="16"/>
  <c r="CI122" i="16"/>
  <c r="CQ122" i="16"/>
  <c r="AN122" i="16"/>
  <c r="AV122" i="16"/>
  <c r="BD122" i="16"/>
  <c r="BL122" i="16"/>
  <c r="BT122" i="16"/>
  <c r="CB122" i="16"/>
  <c r="CJ122" i="16"/>
  <c r="CR122" i="16"/>
  <c r="AY122" i="16"/>
  <c r="BO122" i="16"/>
  <c r="CE122" i="16"/>
  <c r="CU122" i="16"/>
  <c r="AZ122" i="16"/>
  <c r="BP122" i="16"/>
  <c r="CF122" i="16"/>
  <c r="CV122" i="16"/>
  <c r="AQ122" i="16"/>
  <c r="BW122" i="16"/>
  <c r="AR122" i="16"/>
  <c r="BX122" i="16"/>
  <c r="BG122" i="16"/>
  <c r="BH122" i="16"/>
  <c r="L122" i="16"/>
  <c r="O122" i="16"/>
  <c r="R122" i="16"/>
  <c r="CN122" i="16"/>
  <c r="AO114" i="16"/>
  <c r="AS114" i="16"/>
  <c r="AW114" i="16"/>
  <c r="BA114" i="16"/>
  <c r="BE114" i="16"/>
  <c r="BI114" i="16"/>
  <c r="BM114" i="16"/>
  <c r="BQ114" i="16"/>
  <c r="BU114" i="16"/>
  <c r="BY114" i="16"/>
  <c r="CC114" i="16"/>
  <c r="CG114" i="16"/>
  <c r="CK114" i="16"/>
  <c r="CO114" i="16"/>
  <c r="CS114" i="16"/>
  <c r="CW114" i="16"/>
  <c r="AP114" i="16"/>
  <c r="AT114" i="16"/>
  <c r="AX114" i="16"/>
  <c r="BB114" i="16"/>
  <c r="BF114" i="16"/>
  <c r="BJ114" i="16"/>
  <c r="BN114" i="16"/>
  <c r="BR114" i="16"/>
  <c r="BV114" i="16"/>
  <c r="BZ114" i="16"/>
  <c r="CD114" i="16"/>
  <c r="CH114" i="16"/>
  <c r="CL114" i="16"/>
  <c r="CP114" i="16"/>
  <c r="CT114" i="16"/>
  <c r="CX114" i="16"/>
  <c r="AU114" i="16"/>
  <c r="BC114" i="16"/>
  <c r="BK114" i="16"/>
  <c r="BS114" i="16"/>
  <c r="CA114" i="16"/>
  <c r="CI114" i="16"/>
  <c r="CQ114" i="16"/>
  <c r="AN114" i="16"/>
  <c r="AV114" i="16"/>
  <c r="BD114" i="16"/>
  <c r="BL114" i="16"/>
  <c r="BT114" i="16"/>
  <c r="CB114" i="16"/>
  <c r="CJ114" i="16"/>
  <c r="CR114" i="16"/>
  <c r="AQ114" i="16"/>
  <c r="BG114" i="16"/>
  <c r="BW114" i="16"/>
  <c r="CM114" i="16"/>
  <c r="AR114" i="16"/>
  <c r="BH114" i="16"/>
  <c r="BX114" i="16"/>
  <c r="CN114" i="16"/>
  <c r="BO114" i="16"/>
  <c r="CU114" i="16"/>
  <c r="BP114" i="16"/>
  <c r="CV114" i="16"/>
  <c r="AY114" i="16"/>
  <c r="AZ114" i="16"/>
  <c r="L114" i="16"/>
  <c r="O114" i="16"/>
  <c r="R114" i="16"/>
  <c r="CF114" i="16"/>
  <c r="AO110" i="16"/>
  <c r="AS110" i="16"/>
  <c r="AW110" i="16"/>
  <c r="BA110" i="16"/>
  <c r="BE110" i="16"/>
  <c r="BI110" i="16"/>
  <c r="BM110" i="16"/>
  <c r="BQ110" i="16"/>
  <c r="BU110" i="16"/>
  <c r="BY110" i="16"/>
  <c r="CC110" i="16"/>
  <c r="CG110" i="16"/>
  <c r="CK110" i="16"/>
  <c r="CO110" i="16"/>
  <c r="CS110" i="16"/>
  <c r="CW110" i="16"/>
  <c r="AP110" i="16"/>
  <c r="AT110" i="16"/>
  <c r="AX110" i="16"/>
  <c r="BB110" i="16"/>
  <c r="BF110" i="16"/>
  <c r="BJ110" i="16"/>
  <c r="BN110" i="16"/>
  <c r="BR110" i="16"/>
  <c r="BV110" i="16"/>
  <c r="BZ110" i="16"/>
  <c r="CD110" i="16"/>
  <c r="CH110" i="16"/>
  <c r="CL110" i="16"/>
  <c r="CP110" i="16"/>
  <c r="CT110" i="16"/>
  <c r="CX110" i="16"/>
  <c r="AQ110" i="16"/>
  <c r="AY110" i="16"/>
  <c r="BG110" i="16"/>
  <c r="BO110" i="16"/>
  <c r="BW110" i="16"/>
  <c r="CE110" i="16"/>
  <c r="CM110" i="16"/>
  <c r="CU110" i="16"/>
  <c r="AR110" i="16"/>
  <c r="AZ110" i="16"/>
  <c r="BH110" i="16"/>
  <c r="BP110" i="16"/>
  <c r="BX110" i="16"/>
  <c r="CF110" i="16"/>
  <c r="CN110" i="16"/>
  <c r="CV110" i="16"/>
  <c r="BC110" i="16"/>
  <c r="BS110" i="16"/>
  <c r="CI110" i="16"/>
  <c r="AN110" i="16"/>
  <c r="BD110" i="16"/>
  <c r="BT110" i="16"/>
  <c r="CJ110" i="16"/>
  <c r="BK110" i="16"/>
  <c r="CQ110" i="16"/>
  <c r="BL110" i="16"/>
  <c r="CR110" i="16"/>
  <c r="AU110" i="16"/>
  <c r="AV110" i="16"/>
  <c r="L110" i="16"/>
  <c r="O110" i="16"/>
  <c r="R110" i="16"/>
  <c r="CB110" i="16"/>
  <c r="AO102" i="16"/>
  <c r="AS102" i="16"/>
  <c r="AW102" i="16"/>
  <c r="BA102" i="16"/>
  <c r="BE102" i="16"/>
  <c r="BI102" i="16"/>
  <c r="BM102" i="16"/>
  <c r="BQ102" i="16"/>
  <c r="BU102" i="16"/>
  <c r="BY102" i="16"/>
  <c r="CC102" i="16"/>
  <c r="CG102" i="16"/>
  <c r="CK102" i="16"/>
  <c r="CO102" i="16"/>
  <c r="CS102" i="16"/>
  <c r="CW102" i="16"/>
  <c r="AP102" i="16"/>
  <c r="AT102" i="16"/>
  <c r="AX102" i="16"/>
  <c r="BB102" i="16"/>
  <c r="BF102" i="16"/>
  <c r="BJ102" i="16"/>
  <c r="BN102" i="16"/>
  <c r="BR102" i="16"/>
  <c r="BV102" i="16"/>
  <c r="BZ102" i="16"/>
  <c r="CD102" i="16"/>
  <c r="CH102" i="16"/>
  <c r="CL102" i="16"/>
  <c r="CP102" i="16"/>
  <c r="CT102" i="16"/>
  <c r="CX102" i="16"/>
  <c r="AQ102" i="16"/>
  <c r="AY102" i="16"/>
  <c r="BG102" i="16"/>
  <c r="BO102" i="16"/>
  <c r="BW102" i="16"/>
  <c r="CE102" i="16"/>
  <c r="CM102" i="16"/>
  <c r="CU102" i="16"/>
  <c r="AR102" i="16"/>
  <c r="AZ102" i="16"/>
  <c r="BH102" i="16"/>
  <c r="BP102" i="16"/>
  <c r="BX102" i="16"/>
  <c r="CF102" i="16"/>
  <c r="CN102" i="16"/>
  <c r="CV102" i="16"/>
  <c r="AU102" i="16"/>
  <c r="BK102" i="16"/>
  <c r="CA102" i="16"/>
  <c r="CQ102" i="16"/>
  <c r="AV102" i="16"/>
  <c r="BL102" i="16"/>
  <c r="CB102" i="16"/>
  <c r="CR102" i="16"/>
  <c r="BC102" i="16"/>
  <c r="CI102" i="16"/>
  <c r="BD102" i="16"/>
  <c r="CJ102" i="16"/>
  <c r="AN102" i="16"/>
  <c r="L102" i="16"/>
  <c r="O102" i="16"/>
  <c r="R102" i="16"/>
  <c r="BT102" i="16"/>
  <c r="AN94" i="16"/>
  <c r="AR94" i="16"/>
  <c r="AV94" i="16"/>
  <c r="AZ94" i="16"/>
  <c r="BD94" i="16"/>
  <c r="BH94" i="16"/>
  <c r="BL94" i="16"/>
  <c r="BP94" i="16"/>
  <c r="BT94" i="16"/>
  <c r="BX94" i="16"/>
  <c r="CB94" i="16"/>
  <c r="CF94" i="16"/>
  <c r="CJ94" i="16"/>
  <c r="CN94" i="16"/>
  <c r="CR94" i="16"/>
  <c r="CV94" i="16"/>
  <c r="AO94" i="16"/>
  <c r="AS94" i="16"/>
  <c r="AW94" i="16"/>
  <c r="BA94" i="16"/>
  <c r="BE94" i="16"/>
  <c r="BI94" i="16"/>
  <c r="BM94" i="16"/>
  <c r="BQ94" i="16"/>
  <c r="BU94" i="16"/>
  <c r="BY94" i="16"/>
  <c r="CC94" i="16"/>
  <c r="CG94" i="16"/>
  <c r="CK94" i="16"/>
  <c r="CO94" i="16"/>
  <c r="CS94" i="16"/>
  <c r="CW94" i="16"/>
  <c r="AT94" i="16"/>
  <c r="BB94" i="16"/>
  <c r="BJ94" i="16"/>
  <c r="BR94" i="16"/>
  <c r="BZ94" i="16"/>
  <c r="CH94" i="16"/>
  <c r="CP94" i="16"/>
  <c r="CX94" i="16"/>
  <c r="AU94" i="16"/>
  <c r="BC94" i="16"/>
  <c r="BK94" i="16"/>
  <c r="BS94" i="16"/>
  <c r="CA94" i="16"/>
  <c r="CI94" i="16"/>
  <c r="CQ94" i="16"/>
  <c r="AX94" i="16"/>
  <c r="BN94" i="16"/>
  <c r="CD94" i="16"/>
  <c r="CT94" i="16"/>
  <c r="AY94" i="16"/>
  <c r="BO94" i="16"/>
  <c r="CE94" i="16"/>
  <c r="CU94" i="16"/>
  <c r="BF94" i="16"/>
  <c r="CL94" i="16"/>
  <c r="BG94" i="16"/>
  <c r="CM94" i="16"/>
  <c r="BV94" i="16"/>
  <c r="BW94" i="16"/>
  <c r="AP94" i="16"/>
  <c r="AQ94" i="16"/>
  <c r="L94" i="16"/>
  <c r="O94" i="16"/>
  <c r="R94" i="16"/>
  <c r="AN82" i="16"/>
  <c r="AR82" i="16"/>
  <c r="AV82" i="16"/>
  <c r="AZ82" i="16"/>
  <c r="BD82" i="16"/>
  <c r="BH82" i="16"/>
  <c r="BL82" i="16"/>
  <c r="BP82" i="16"/>
  <c r="BT82" i="16"/>
  <c r="BX82" i="16"/>
  <c r="CB82" i="16"/>
  <c r="CF82" i="16"/>
  <c r="CJ82" i="16"/>
  <c r="CN82" i="16"/>
  <c r="CR82" i="16"/>
  <c r="CV82" i="16"/>
  <c r="AO82" i="16"/>
  <c r="AS82" i="16"/>
  <c r="AW82" i="16"/>
  <c r="BA82" i="16"/>
  <c r="BE82" i="16"/>
  <c r="BI82" i="16"/>
  <c r="BM82" i="16"/>
  <c r="BQ82" i="16"/>
  <c r="BU82" i="16"/>
  <c r="BY82" i="16"/>
  <c r="CC82" i="16"/>
  <c r="CG82" i="16"/>
  <c r="CK82" i="16"/>
  <c r="CO82" i="16"/>
  <c r="CS82" i="16"/>
  <c r="CW82" i="16"/>
  <c r="AP82" i="16"/>
  <c r="AX82" i="16"/>
  <c r="BF82" i="16"/>
  <c r="BN82" i="16"/>
  <c r="BV82" i="16"/>
  <c r="CD82" i="16"/>
  <c r="CL82" i="16"/>
  <c r="CT82" i="16"/>
  <c r="AQ82" i="16"/>
  <c r="AY82" i="16"/>
  <c r="BG82" i="16"/>
  <c r="BO82" i="16"/>
  <c r="BW82" i="16"/>
  <c r="CE82" i="16"/>
  <c r="CM82" i="16"/>
  <c r="CU82" i="16"/>
  <c r="BB82" i="16"/>
  <c r="BR82" i="16"/>
  <c r="CH82" i="16"/>
  <c r="CX82" i="16"/>
  <c r="BC82" i="16"/>
  <c r="BS82" i="16"/>
  <c r="CI82" i="16"/>
  <c r="AT82" i="16"/>
  <c r="BZ82" i="16"/>
  <c r="AU82" i="16"/>
  <c r="CA82" i="16"/>
  <c r="BJ82" i="16"/>
  <c r="BK82" i="16"/>
  <c r="CP82" i="16"/>
  <c r="CQ82" i="16"/>
  <c r="L82" i="16"/>
  <c r="O82" i="16"/>
  <c r="R82" i="16"/>
  <c r="AN74" i="16"/>
  <c r="AR74" i="16"/>
  <c r="AV74" i="16"/>
  <c r="AZ74" i="16"/>
  <c r="BD74" i="16"/>
  <c r="BH74" i="16"/>
  <c r="BL74" i="16"/>
  <c r="BP74" i="16"/>
  <c r="BT74" i="16"/>
  <c r="BX74" i="16"/>
  <c r="CB74" i="16"/>
  <c r="CF74" i="16"/>
  <c r="CJ74" i="16"/>
  <c r="CN74" i="16"/>
  <c r="CR74" i="16"/>
  <c r="CV74" i="16"/>
  <c r="AO74" i="16"/>
  <c r="AS74" i="16"/>
  <c r="AW74" i="16"/>
  <c r="BA74" i="16"/>
  <c r="BE74" i="16"/>
  <c r="BI74" i="16"/>
  <c r="BM74" i="16"/>
  <c r="BQ74" i="16"/>
  <c r="BU74" i="16"/>
  <c r="BY74" i="16"/>
  <c r="CC74" i="16"/>
  <c r="CG74" i="16"/>
  <c r="CK74" i="16"/>
  <c r="CO74" i="16"/>
  <c r="CS74" i="16"/>
  <c r="CW74" i="16"/>
  <c r="AP74" i="16"/>
  <c r="AX74" i="16"/>
  <c r="BF74" i="16"/>
  <c r="BN74" i="16"/>
  <c r="BV74" i="16"/>
  <c r="CD74" i="16"/>
  <c r="CL74" i="16"/>
  <c r="CT74" i="16"/>
  <c r="AQ74" i="16"/>
  <c r="AY74" i="16"/>
  <c r="BG74" i="16"/>
  <c r="BO74" i="16"/>
  <c r="BW74" i="16"/>
  <c r="CE74" i="16"/>
  <c r="CM74" i="16"/>
  <c r="CU74" i="16"/>
  <c r="AT74" i="16"/>
  <c r="BJ74" i="16"/>
  <c r="BZ74" i="16"/>
  <c r="CP74" i="16"/>
  <c r="AU74" i="16"/>
  <c r="BK74" i="16"/>
  <c r="CA74" i="16"/>
  <c r="CQ74" i="16"/>
  <c r="BR74" i="16"/>
  <c r="CX74" i="16"/>
  <c r="BS74" i="16"/>
  <c r="BB74" i="16"/>
  <c r="BC74" i="16"/>
  <c r="CH74" i="16"/>
  <c r="CI74" i="16"/>
  <c r="L74" i="16"/>
  <c r="O74" i="16"/>
  <c r="R74" i="16"/>
  <c r="AP66" i="16"/>
  <c r="AT66" i="16"/>
  <c r="AX66" i="16"/>
  <c r="BB66" i="16"/>
  <c r="BF66" i="16"/>
  <c r="BJ66" i="16"/>
  <c r="BN66" i="16"/>
  <c r="BR66" i="16"/>
  <c r="BV66" i="16"/>
  <c r="BZ66" i="16"/>
  <c r="AQ66" i="16"/>
  <c r="AV66" i="16"/>
  <c r="BA66" i="16"/>
  <c r="BG66" i="16"/>
  <c r="BL66" i="16"/>
  <c r="BQ66" i="16"/>
  <c r="BW66" i="16"/>
  <c r="CB66" i="16"/>
  <c r="CF66" i="16"/>
  <c r="CJ66" i="16"/>
  <c r="CN66" i="16"/>
  <c r="CR66" i="16"/>
  <c r="CV66" i="16"/>
  <c r="AR66" i="16"/>
  <c r="AW66" i="16"/>
  <c r="BC66" i="16"/>
  <c r="BH66" i="16"/>
  <c r="BM66" i="16"/>
  <c r="BS66" i="16"/>
  <c r="BX66" i="16"/>
  <c r="CC66" i="16"/>
  <c r="CG66" i="16"/>
  <c r="CK66" i="16"/>
  <c r="CO66" i="16"/>
  <c r="CS66" i="16"/>
  <c r="CW66" i="16"/>
  <c r="AN66" i="16"/>
  <c r="AY66" i="16"/>
  <c r="BI66" i="16"/>
  <c r="BT66" i="16"/>
  <c r="CD66" i="16"/>
  <c r="CL66" i="16"/>
  <c r="CT66" i="16"/>
  <c r="AO66" i="16"/>
  <c r="AZ66" i="16"/>
  <c r="BK66" i="16"/>
  <c r="BU66" i="16"/>
  <c r="CE66" i="16"/>
  <c r="CM66" i="16"/>
  <c r="CU66" i="16"/>
  <c r="AS66" i="16"/>
  <c r="BO66" i="16"/>
  <c r="CH66" i="16"/>
  <c r="CX66" i="16"/>
  <c r="AU66" i="16"/>
  <c r="BP66" i="16"/>
  <c r="CI66" i="16"/>
  <c r="BD66" i="16"/>
  <c r="CP66" i="16"/>
  <c r="BE66" i="16"/>
  <c r="CQ66" i="16"/>
  <c r="BY66" i="16"/>
  <c r="CA66" i="16"/>
  <c r="L66" i="16"/>
  <c r="O66" i="16"/>
  <c r="R66" i="16"/>
  <c r="AP58" i="16"/>
  <c r="AT58" i="16"/>
  <c r="AX58" i="16"/>
  <c r="BB58" i="16"/>
  <c r="BF58" i="16"/>
  <c r="BJ58" i="16"/>
  <c r="BN58" i="16"/>
  <c r="BR58" i="16"/>
  <c r="BV58" i="16"/>
  <c r="BZ58" i="16"/>
  <c r="CD58" i="16"/>
  <c r="CH58" i="16"/>
  <c r="CL58" i="16"/>
  <c r="CP58" i="16"/>
  <c r="CT58" i="16"/>
  <c r="CX58" i="16"/>
  <c r="AO58" i="16"/>
  <c r="AU58" i="16"/>
  <c r="AZ58" i="16"/>
  <c r="BE58" i="16"/>
  <c r="BK58" i="16"/>
  <c r="BP58" i="16"/>
  <c r="BU58" i="16"/>
  <c r="CA58" i="16"/>
  <c r="CF58" i="16"/>
  <c r="CK58" i="16"/>
  <c r="CQ58" i="16"/>
  <c r="CV58" i="16"/>
  <c r="AQ58" i="16"/>
  <c r="AV58" i="16"/>
  <c r="BA58" i="16"/>
  <c r="BG58" i="16"/>
  <c r="BL58" i="16"/>
  <c r="BQ58" i="16"/>
  <c r="BW58" i="16"/>
  <c r="CB58" i="16"/>
  <c r="CG58" i="16"/>
  <c r="CM58" i="16"/>
  <c r="CR58" i="16"/>
  <c r="CW58" i="16"/>
  <c r="AW58" i="16"/>
  <c r="BH58" i="16"/>
  <c r="BS58" i="16"/>
  <c r="CC58" i="16"/>
  <c r="CN58" i="16"/>
  <c r="AN58" i="16"/>
  <c r="AY58" i="16"/>
  <c r="BI58" i="16"/>
  <c r="BT58" i="16"/>
  <c r="CE58" i="16"/>
  <c r="CO58" i="16"/>
  <c r="BC58" i="16"/>
  <c r="BX58" i="16"/>
  <c r="CS58" i="16"/>
  <c r="BD58" i="16"/>
  <c r="BY58" i="16"/>
  <c r="CU58" i="16"/>
  <c r="AR58" i="16"/>
  <c r="CI58" i="16"/>
  <c r="AS58" i="16"/>
  <c r="CJ58" i="16"/>
  <c r="BM58" i="16"/>
  <c r="BO58" i="16"/>
  <c r="L58" i="16"/>
  <c r="O58" i="16"/>
  <c r="R58" i="16"/>
  <c r="AN54" i="16"/>
  <c r="AR54" i="16"/>
  <c r="AV54" i="16"/>
  <c r="AZ54" i="16"/>
  <c r="BD54" i="16"/>
  <c r="BH54" i="16"/>
  <c r="BL54" i="16"/>
  <c r="BP54" i="16"/>
  <c r="BT54" i="16"/>
  <c r="BX54" i="16"/>
  <c r="CB54" i="16"/>
  <c r="CF54" i="16"/>
  <c r="CJ54" i="16"/>
  <c r="CN54" i="16"/>
  <c r="CR54" i="16"/>
  <c r="CV54" i="16"/>
  <c r="AQ54" i="16"/>
  <c r="AW54" i="16"/>
  <c r="BB54" i="16"/>
  <c r="BG54" i="16"/>
  <c r="BM54" i="16"/>
  <c r="BR54" i="16"/>
  <c r="BW54" i="16"/>
  <c r="CC54" i="16"/>
  <c r="CH54" i="16"/>
  <c r="CM54" i="16"/>
  <c r="CS54" i="16"/>
  <c r="CX54" i="16"/>
  <c r="AP54" i="16"/>
  <c r="AX54" i="16"/>
  <c r="BE54" i="16"/>
  <c r="BK54" i="16"/>
  <c r="BS54" i="16"/>
  <c r="BZ54" i="16"/>
  <c r="CG54" i="16"/>
  <c r="CO54" i="16"/>
  <c r="CU54" i="16"/>
  <c r="AS54" i="16"/>
  <c r="AY54" i="16"/>
  <c r="BF54" i="16"/>
  <c r="BN54" i="16"/>
  <c r="BU54" i="16"/>
  <c r="CA54" i="16"/>
  <c r="CI54" i="16"/>
  <c r="CP54" i="16"/>
  <c r="CW54" i="16"/>
  <c r="BA54" i="16"/>
  <c r="BO54" i="16"/>
  <c r="CD54" i="16"/>
  <c r="CQ54" i="16"/>
  <c r="AO54" i="16"/>
  <c r="BC54" i="16"/>
  <c r="BQ54" i="16"/>
  <c r="CE54" i="16"/>
  <c r="CT54" i="16"/>
  <c r="AT54" i="16"/>
  <c r="BV54" i="16"/>
  <c r="AU54" i="16"/>
  <c r="BY54" i="16"/>
  <c r="BI54" i="16"/>
  <c r="BJ54" i="16"/>
  <c r="CK54" i="16"/>
  <c r="CL54" i="16"/>
  <c r="L54" i="16"/>
  <c r="O54" i="16"/>
  <c r="R54" i="16"/>
  <c r="AN46" i="16"/>
  <c r="AR46" i="16"/>
  <c r="AV46" i="16"/>
  <c r="AZ46" i="16"/>
  <c r="BD46" i="16"/>
  <c r="BH46" i="16"/>
  <c r="BL46" i="16"/>
  <c r="BP46" i="16"/>
  <c r="BT46" i="16"/>
  <c r="BX46" i="16"/>
  <c r="CB46" i="16"/>
  <c r="CF46" i="16"/>
  <c r="CJ46" i="16"/>
  <c r="CN46" i="16"/>
  <c r="CR46" i="16"/>
  <c r="CV46" i="16"/>
  <c r="AO46" i="16"/>
  <c r="AT46" i="16"/>
  <c r="AY46" i="16"/>
  <c r="BE46" i="16"/>
  <c r="BJ46" i="16"/>
  <c r="BO46" i="16"/>
  <c r="BU46" i="16"/>
  <c r="BZ46" i="16"/>
  <c r="CE46" i="16"/>
  <c r="CK46" i="16"/>
  <c r="CP46" i="16"/>
  <c r="CU46" i="16"/>
  <c r="AP46" i="16"/>
  <c r="AW46" i="16"/>
  <c r="BC46" i="16"/>
  <c r="BK46" i="16"/>
  <c r="BR46" i="16"/>
  <c r="BY46" i="16"/>
  <c r="CG46" i="16"/>
  <c r="CM46" i="16"/>
  <c r="CT46" i="16"/>
  <c r="AQ46" i="16"/>
  <c r="AX46" i="16"/>
  <c r="BF46" i="16"/>
  <c r="BM46" i="16"/>
  <c r="BS46" i="16"/>
  <c r="CA46" i="16"/>
  <c r="CH46" i="16"/>
  <c r="CO46" i="16"/>
  <c r="CW46" i="16"/>
  <c r="AS46" i="16"/>
  <c r="BG46" i="16"/>
  <c r="BV46" i="16"/>
  <c r="CI46" i="16"/>
  <c r="CX46" i="16"/>
  <c r="AU46" i="16"/>
  <c r="BI46" i="16"/>
  <c r="BW46" i="16"/>
  <c r="CL46" i="16"/>
  <c r="BN46" i="16"/>
  <c r="CQ46" i="16"/>
  <c r="BQ46" i="16"/>
  <c r="CS46" i="16"/>
  <c r="BA46" i="16"/>
  <c r="BB46" i="16"/>
  <c r="CC46" i="16"/>
  <c r="CD46" i="16"/>
  <c r="L46" i="16"/>
  <c r="O46" i="16"/>
  <c r="R46" i="16"/>
  <c r="AN38" i="16"/>
  <c r="AR38" i="16"/>
  <c r="AV38" i="16"/>
  <c r="AZ38" i="16"/>
  <c r="BD38" i="16"/>
  <c r="BH38" i="16"/>
  <c r="BL38" i="16"/>
  <c r="BP38" i="16"/>
  <c r="BT38" i="16"/>
  <c r="BX38" i="16"/>
  <c r="CB38" i="16"/>
  <c r="CF38" i="16"/>
  <c r="CJ38" i="16"/>
  <c r="CN38" i="16"/>
  <c r="CR38" i="16"/>
  <c r="CV38" i="16"/>
  <c r="AQ38" i="16"/>
  <c r="AW38" i="16"/>
  <c r="BB38" i="16"/>
  <c r="BG38" i="16"/>
  <c r="BM38" i="16"/>
  <c r="BR38" i="16"/>
  <c r="BW38" i="16"/>
  <c r="CC38" i="16"/>
  <c r="CH38" i="16"/>
  <c r="CM38" i="16"/>
  <c r="CS38" i="16"/>
  <c r="CX38" i="16"/>
  <c r="AO38" i="16"/>
  <c r="AU38" i="16"/>
  <c r="BC38" i="16"/>
  <c r="BJ38" i="16"/>
  <c r="BQ38" i="16"/>
  <c r="BY38" i="16"/>
  <c r="CE38" i="16"/>
  <c r="CL38" i="16"/>
  <c r="CT38" i="16"/>
  <c r="AP38" i="16"/>
  <c r="AX38" i="16"/>
  <c r="BE38" i="16"/>
  <c r="BK38" i="16"/>
  <c r="BS38" i="16"/>
  <c r="BZ38" i="16"/>
  <c r="CG38" i="16"/>
  <c r="CO38" i="16"/>
  <c r="CU38" i="16"/>
  <c r="AY38" i="16"/>
  <c r="BN38" i="16"/>
  <c r="CA38" i="16"/>
  <c r="CP38" i="16"/>
  <c r="BA38" i="16"/>
  <c r="BO38" i="16"/>
  <c r="CD38" i="16"/>
  <c r="CQ38" i="16"/>
  <c r="BF38" i="16"/>
  <c r="CI38" i="16"/>
  <c r="BI38" i="16"/>
  <c r="CK38" i="16"/>
  <c r="AS38" i="16"/>
  <c r="CW38" i="16"/>
  <c r="AT38" i="16"/>
  <c r="BU38" i="16"/>
  <c r="BV38" i="16"/>
  <c r="L38" i="16"/>
  <c r="O38" i="16"/>
  <c r="R38" i="16"/>
  <c r="AN30" i="16"/>
  <c r="AR30" i="16"/>
  <c r="AV30" i="16"/>
  <c r="AZ30" i="16"/>
  <c r="BD30" i="16"/>
  <c r="BH30" i="16"/>
  <c r="BL30" i="16"/>
  <c r="BP30" i="16"/>
  <c r="BT30" i="16"/>
  <c r="BX30" i="16"/>
  <c r="CB30" i="16"/>
  <c r="CF30" i="16"/>
  <c r="CJ30" i="16"/>
  <c r="CN30" i="16"/>
  <c r="CR30" i="16"/>
  <c r="CV30" i="16"/>
  <c r="AO30" i="16"/>
  <c r="AT30" i="16"/>
  <c r="AY30" i="16"/>
  <c r="BE30" i="16"/>
  <c r="BJ30" i="16"/>
  <c r="BO30" i="16"/>
  <c r="BU30" i="16"/>
  <c r="BZ30" i="16"/>
  <c r="CE30" i="16"/>
  <c r="CK30" i="16"/>
  <c r="CP30" i="16"/>
  <c r="CU30" i="16"/>
  <c r="AU30" i="16"/>
  <c r="BB30" i="16"/>
  <c r="BI30" i="16"/>
  <c r="BQ30" i="16"/>
  <c r="BW30" i="16"/>
  <c r="CD30" i="16"/>
  <c r="CL30" i="16"/>
  <c r="CS30" i="16"/>
  <c r="AP30" i="16"/>
  <c r="AW30" i="16"/>
  <c r="BC30" i="16"/>
  <c r="BK30" i="16"/>
  <c r="BR30" i="16"/>
  <c r="BY30" i="16"/>
  <c r="CG30" i="16"/>
  <c r="CM30" i="16"/>
  <c r="CT30" i="16"/>
  <c r="AQ30" i="16"/>
  <c r="BF30" i="16"/>
  <c r="BS30" i="16"/>
  <c r="CH30" i="16"/>
  <c r="CW30" i="16"/>
  <c r="AS30" i="16"/>
  <c r="BG30" i="16"/>
  <c r="BV30" i="16"/>
  <c r="CI30" i="16"/>
  <c r="CX30" i="16"/>
  <c r="BM30" i="16"/>
  <c r="CO30" i="16"/>
  <c r="BN30" i="16"/>
  <c r="CQ30" i="16"/>
  <c r="CA30" i="16"/>
  <c r="CC30" i="16"/>
  <c r="AX30" i="16"/>
  <c r="BA30" i="16"/>
  <c r="L30" i="16"/>
  <c r="O30" i="16"/>
  <c r="R30" i="16"/>
  <c r="AQ22" i="16"/>
  <c r="AU22" i="16"/>
  <c r="AY22" i="16"/>
  <c r="BC22" i="16"/>
  <c r="BG22" i="16"/>
  <c r="BK22" i="16"/>
  <c r="BO22" i="16"/>
  <c r="BS22" i="16"/>
  <c r="BW22" i="16"/>
  <c r="CA22" i="16"/>
  <c r="CE22" i="16"/>
  <c r="CI22" i="16"/>
  <c r="CM22" i="16"/>
  <c r="CQ22" i="16"/>
  <c r="CU22" i="16"/>
  <c r="AR22" i="16"/>
  <c r="AW22" i="16"/>
  <c r="BB22" i="16"/>
  <c r="BH22" i="16"/>
  <c r="BM22" i="16"/>
  <c r="BR22" i="16"/>
  <c r="BX22" i="16"/>
  <c r="CC22" i="16"/>
  <c r="CH22" i="16"/>
  <c r="CN22" i="16"/>
  <c r="CS22" i="16"/>
  <c r="CX22" i="16"/>
  <c r="AN22" i="16"/>
  <c r="AT22" i="16"/>
  <c r="BA22" i="16"/>
  <c r="BI22" i="16"/>
  <c r="BP22" i="16"/>
  <c r="BV22" i="16"/>
  <c r="CD22" i="16"/>
  <c r="CK22" i="16"/>
  <c r="CR22" i="16"/>
  <c r="AO22" i="16"/>
  <c r="AX22" i="16"/>
  <c r="BF22" i="16"/>
  <c r="BQ22" i="16"/>
  <c r="BZ22" i="16"/>
  <c r="CJ22" i="16"/>
  <c r="CT22" i="16"/>
  <c r="AP22" i="16"/>
  <c r="AZ22" i="16"/>
  <c r="BJ22" i="16"/>
  <c r="BT22" i="16"/>
  <c r="CB22" i="16"/>
  <c r="CL22" i="16"/>
  <c r="CV22" i="16"/>
  <c r="AS22" i="16"/>
  <c r="BL22" i="16"/>
  <c r="CF22" i="16"/>
  <c r="CW22" i="16"/>
  <c r="AV22" i="16"/>
  <c r="BN22" i="16"/>
  <c r="CG22" i="16"/>
  <c r="BU22" i="16"/>
  <c r="BY22" i="16"/>
  <c r="CO22" i="16"/>
  <c r="CP22" i="16"/>
  <c r="BD22" i="16"/>
  <c r="BE22" i="16"/>
  <c r="L22" i="16"/>
  <c r="O22" i="16"/>
  <c r="R22" i="16"/>
  <c r="AO14" i="16"/>
  <c r="AS14" i="16"/>
  <c r="AW14" i="16"/>
  <c r="BA14" i="16"/>
  <c r="BE14" i="16"/>
  <c r="BI14" i="16"/>
  <c r="BM14" i="16"/>
  <c r="BQ14" i="16"/>
  <c r="BU14" i="16"/>
  <c r="BY14" i="16"/>
  <c r="CC14" i="16"/>
  <c r="CG14" i="16"/>
  <c r="CK14" i="16"/>
  <c r="CO14" i="16"/>
  <c r="CS14" i="16"/>
  <c r="CW14" i="16"/>
  <c r="AP14" i="16"/>
  <c r="AU14" i="16"/>
  <c r="AZ14" i="16"/>
  <c r="BF14" i="16"/>
  <c r="BK14" i="16"/>
  <c r="BP14" i="16"/>
  <c r="BV14" i="16"/>
  <c r="CA14" i="16"/>
  <c r="CF14" i="16"/>
  <c r="CL14" i="16"/>
  <c r="CQ14" i="16"/>
  <c r="CV14" i="16"/>
  <c r="AT14" i="16"/>
  <c r="BB14" i="16"/>
  <c r="BH14" i="16"/>
  <c r="BO14" i="16"/>
  <c r="BW14" i="16"/>
  <c r="CD14" i="16"/>
  <c r="CJ14" i="16"/>
  <c r="CR14" i="16"/>
  <c r="AN14" i="16"/>
  <c r="AX14" i="16"/>
  <c r="BG14" i="16"/>
  <c r="BR14" i="16"/>
  <c r="BZ14" i="16"/>
  <c r="CI14" i="16"/>
  <c r="CT14" i="16"/>
  <c r="AQ14" i="16"/>
  <c r="AY14" i="16"/>
  <c r="BJ14" i="16"/>
  <c r="BS14" i="16"/>
  <c r="CB14" i="16"/>
  <c r="CM14" i="16"/>
  <c r="CU14" i="16"/>
  <c r="AR14" i="16"/>
  <c r="BL14" i="16"/>
  <c r="CE14" i="16"/>
  <c r="CX14" i="16"/>
  <c r="AV14" i="16"/>
  <c r="BN14" i="16"/>
  <c r="CH14" i="16"/>
  <c r="BC14" i="16"/>
  <c r="CN14" i="16"/>
  <c r="BD14" i="16"/>
  <c r="CP14" i="16"/>
  <c r="BT14" i="16"/>
  <c r="BX14" i="16"/>
  <c r="L14" i="16"/>
  <c r="O14" i="16"/>
  <c r="R14" i="16"/>
  <c r="AO10" i="16"/>
  <c r="AS10" i="16"/>
  <c r="AW10" i="16"/>
  <c r="BA10" i="16"/>
  <c r="BE10" i="16"/>
  <c r="BI10" i="16"/>
  <c r="BM10" i="16"/>
  <c r="BQ10" i="16"/>
  <c r="BU10" i="16"/>
  <c r="BY10" i="16"/>
  <c r="CC10" i="16"/>
  <c r="CG10" i="16"/>
  <c r="CK10" i="16"/>
  <c r="CO10" i="16"/>
  <c r="CS10" i="16"/>
  <c r="CW10" i="16"/>
  <c r="AQ10" i="16"/>
  <c r="AV10" i="16"/>
  <c r="BB10" i="16"/>
  <c r="BG10" i="16"/>
  <c r="BL10" i="16"/>
  <c r="BR10" i="16"/>
  <c r="BW10" i="16"/>
  <c r="CB10" i="16"/>
  <c r="CH10" i="16"/>
  <c r="CM10" i="16"/>
  <c r="CR10" i="16"/>
  <c r="CX10" i="16"/>
  <c r="AP10" i="16"/>
  <c r="AX10" i="16"/>
  <c r="BD10" i="16"/>
  <c r="BK10" i="16"/>
  <c r="BS10" i="16"/>
  <c r="BZ10" i="16"/>
  <c r="CF10" i="16"/>
  <c r="CN10" i="16"/>
  <c r="CU10" i="16"/>
  <c r="AT10" i="16"/>
  <c r="BC10" i="16"/>
  <c r="BN10" i="16"/>
  <c r="BV10" i="16"/>
  <c r="CE10" i="16"/>
  <c r="CP10" i="16"/>
  <c r="AU10" i="16"/>
  <c r="BF10" i="16"/>
  <c r="BO10" i="16"/>
  <c r="BX10" i="16"/>
  <c r="CI10" i="16"/>
  <c r="CQ10" i="16"/>
  <c r="AY10" i="16"/>
  <c r="BP10" i="16"/>
  <c r="CJ10" i="16"/>
  <c r="AZ10" i="16"/>
  <c r="BT10" i="16"/>
  <c r="CL10" i="16"/>
  <c r="AN10" i="16"/>
  <c r="CA10" i="16"/>
  <c r="AR10" i="16"/>
  <c r="CD10" i="16"/>
  <c r="CT10" i="16"/>
  <c r="CV10" i="16"/>
  <c r="BH10" i="16"/>
  <c r="BJ10" i="16"/>
  <c r="L10" i="16"/>
  <c r="O10" i="16"/>
  <c r="R10" i="16"/>
  <c r="G798" i="16"/>
  <c r="G790" i="16"/>
  <c r="G782" i="16"/>
  <c r="G774" i="16"/>
  <c r="G766" i="16"/>
  <c r="G758" i="16"/>
  <c r="G750" i="16"/>
  <c r="G746" i="16"/>
  <c r="G738" i="16"/>
  <c r="G730" i="16"/>
  <c r="G722" i="16"/>
  <c r="G714" i="16"/>
  <c r="G706" i="16"/>
  <c r="G698" i="16"/>
  <c r="G690" i="16"/>
  <c r="G682" i="16"/>
  <c r="G674" i="16"/>
  <c r="G666" i="16"/>
  <c r="G658" i="16"/>
  <c r="G650" i="16"/>
  <c r="G642" i="16"/>
  <c r="G634" i="16"/>
  <c r="G626" i="16"/>
  <c r="G618" i="16"/>
  <c r="G610" i="16"/>
  <c r="G606" i="16"/>
  <c r="G598" i="16"/>
  <c r="G594" i="16"/>
  <c r="G590" i="16"/>
  <c r="G586" i="16"/>
  <c r="G582" i="16"/>
  <c r="G574" i="16"/>
  <c r="G566" i="16"/>
  <c r="G558" i="16"/>
  <c r="G550" i="16"/>
  <c r="G542" i="16"/>
  <c r="G538" i="16"/>
  <c r="G530" i="16"/>
  <c r="G522" i="16"/>
  <c r="G514" i="16"/>
  <c r="G506" i="16"/>
  <c r="G498" i="16"/>
  <c r="G490" i="16"/>
  <c r="G482" i="16"/>
  <c r="G474" i="16"/>
  <c r="G466" i="16"/>
  <c r="G458" i="16"/>
  <c r="G450" i="16"/>
  <c r="G442" i="16"/>
  <c r="G434" i="16"/>
  <c r="G426" i="16"/>
  <c r="G418" i="16"/>
  <c r="G410" i="16"/>
  <c r="G406" i="16"/>
  <c r="G398" i="16"/>
  <c r="G390" i="16"/>
  <c r="G382" i="16"/>
  <c r="G374" i="16"/>
  <c r="G366" i="16"/>
  <c r="G358" i="16"/>
  <c r="G350" i="16"/>
  <c r="G342" i="16"/>
  <c r="G334" i="16"/>
  <c r="G326" i="16"/>
  <c r="G318" i="16"/>
  <c r="G314" i="16"/>
  <c r="G310" i="16"/>
  <c r="G306" i="16"/>
  <c r="G302" i="16"/>
  <c r="G294" i="16"/>
  <c r="G286" i="16"/>
  <c r="G278" i="16"/>
  <c r="G270" i="16"/>
  <c r="G262" i="16"/>
  <c r="G254" i="16"/>
  <c r="G246" i="16"/>
  <c r="G238" i="16"/>
  <c r="G230" i="16"/>
  <c r="G222" i="16"/>
  <c r="G214" i="16"/>
  <c r="G206" i="16"/>
  <c r="G198" i="16"/>
  <c r="G190" i="16"/>
  <c r="G182" i="16"/>
  <c r="G174" i="16"/>
  <c r="G166" i="16"/>
  <c r="G158" i="16"/>
  <c r="G150" i="16"/>
  <c r="G142" i="16"/>
  <c r="G134" i="16"/>
  <c r="G126" i="16"/>
  <c r="G118" i="16"/>
  <c r="G110" i="16"/>
  <c r="G102" i="16"/>
  <c r="G94" i="16"/>
  <c r="G86" i="16"/>
  <c r="G78" i="16"/>
  <c r="G70" i="16"/>
  <c r="G62" i="16"/>
  <c r="G54" i="16"/>
  <c r="G46" i="16"/>
  <c r="G38" i="16"/>
  <c r="G30" i="16"/>
  <c r="G22" i="16"/>
  <c r="G14" i="16"/>
  <c r="G6" i="16"/>
  <c r="K798" i="16"/>
  <c r="K790" i="16"/>
  <c r="K782" i="16"/>
  <c r="K774" i="16"/>
  <c r="K766" i="16"/>
  <c r="K758" i="16"/>
  <c r="K750" i="16"/>
  <c r="K742" i="16"/>
  <c r="K734" i="16"/>
  <c r="K726" i="16"/>
  <c r="K718" i="16"/>
  <c r="K710" i="16"/>
  <c r="K702" i="16"/>
  <c r="K694" i="16"/>
  <c r="K686" i="16"/>
  <c r="K678" i="16"/>
  <c r="K670" i="16"/>
  <c r="K662" i="16"/>
  <c r="K654" i="16"/>
  <c r="K646" i="16"/>
  <c r="K638" i="16"/>
  <c r="K630" i="16"/>
  <c r="K622" i="16"/>
  <c r="K614" i="16"/>
  <c r="K606" i="16"/>
  <c r="K598" i="16"/>
  <c r="K590" i="16"/>
  <c r="K582" i="16"/>
  <c r="K574" i="16"/>
  <c r="K566" i="16"/>
  <c r="K558" i="16"/>
  <c r="K550" i="16"/>
  <c r="K542" i="16"/>
  <c r="K534" i="16"/>
  <c r="K526" i="16"/>
  <c r="K518" i="16"/>
  <c r="K510" i="16"/>
  <c r="K502" i="16"/>
  <c r="K494" i="16"/>
  <c r="K486" i="16"/>
  <c r="K478" i="16"/>
  <c r="K470" i="16"/>
  <c r="K462" i="16"/>
  <c r="K454" i="16"/>
  <c r="K446" i="16"/>
  <c r="K438" i="16"/>
  <c r="K430" i="16"/>
  <c r="K422" i="16"/>
  <c r="K414" i="16"/>
  <c r="K406" i="16"/>
  <c r="K398" i="16"/>
  <c r="K390" i="16"/>
  <c r="K382" i="16"/>
  <c r="K374" i="16"/>
  <c r="K366" i="16"/>
  <c r="K358" i="16"/>
  <c r="K350" i="16"/>
  <c r="K342" i="16"/>
  <c r="K334" i="16"/>
  <c r="K326" i="16"/>
  <c r="K318" i="16"/>
  <c r="K310" i="16"/>
  <c r="K302" i="16"/>
  <c r="K294" i="16"/>
  <c r="K286" i="16"/>
  <c r="K278" i="16"/>
  <c r="K270" i="16"/>
  <c r="K262" i="16"/>
  <c r="K254" i="16"/>
  <c r="K246" i="16"/>
  <c r="K238" i="16"/>
  <c r="K230" i="16"/>
  <c r="K222" i="16"/>
  <c r="K214" i="16"/>
  <c r="K210" i="16"/>
  <c r="K202" i="16"/>
  <c r="K194" i="16"/>
  <c r="K186" i="16"/>
  <c r="K178" i="16"/>
  <c r="K170" i="16"/>
  <c r="K162" i="16"/>
  <c r="K154" i="16"/>
  <c r="K146" i="16"/>
  <c r="K142" i="16"/>
  <c r="K134" i="16"/>
  <c r="K126" i="16"/>
  <c r="K118" i="16"/>
  <c r="K110" i="16"/>
  <c r="K102" i="16"/>
  <c r="K94" i="16"/>
  <c r="K86" i="16"/>
  <c r="K78" i="16"/>
  <c r="K70" i="16"/>
  <c r="K62" i="16"/>
  <c r="K54" i="16"/>
  <c r="K46" i="16"/>
  <c r="K42" i="16"/>
  <c r="K34" i="16"/>
  <c r="K26" i="16"/>
  <c r="K18" i="16"/>
  <c r="K10" i="16"/>
  <c r="N798" i="16"/>
  <c r="N790" i="16"/>
  <c r="N782" i="16"/>
  <c r="N774" i="16"/>
  <c r="N766" i="16"/>
  <c r="N758" i="16"/>
  <c r="N750" i="16"/>
  <c r="N742" i="16"/>
  <c r="N734" i="16"/>
  <c r="N726" i="16"/>
  <c r="N718" i="16"/>
  <c r="N710" i="16"/>
  <c r="N702" i="16"/>
  <c r="N694" i="16"/>
  <c r="N686" i="16"/>
  <c r="N682" i="16"/>
  <c r="N674" i="16"/>
  <c r="N666" i="16"/>
  <c r="N658" i="16"/>
  <c r="N650" i="16"/>
  <c r="N642" i="16"/>
  <c r="N634" i="16"/>
  <c r="N626" i="16"/>
  <c r="N618" i="16"/>
  <c r="N610" i="16"/>
  <c r="N602" i="16"/>
  <c r="N594" i="16"/>
  <c r="N586" i="16"/>
  <c r="N582" i="16"/>
  <c r="N574" i="16"/>
  <c r="N566" i="16"/>
  <c r="N558" i="16"/>
  <c r="N550" i="16"/>
  <c r="N542" i="16"/>
  <c r="N534" i="16"/>
  <c r="N526" i="16"/>
  <c r="N518" i="16"/>
  <c r="N510" i="16"/>
  <c r="N502" i="16"/>
  <c r="N494" i="16"/>
  <c r="N486" i="16"/>
  <c r="N478" i="16"/>
  <c r="N470" i="16"/>
  <c r="N466" i="16"/>
  <c r="N458" i="16"/>
  <c r="N450" i="16"/>
  <c r="N442" i="16"/>
  <c r="N434" i="16"/>
  <c r="N430" i="16"/>
  <c r="N422" i="16"/>
  <c r="N414" i="16"/>
  <c r="N406" i="16"/>
  <c r="N398" i="16"/>
  <c r="N390" i="16"/>
  <c r="N386" i="16"/>
  <c r="N378" i="16"/>
  <c r="N370" i="16"/>
  <c r="N362" i="16"/>
  <c r="N354" i="16"/>
  <c r="N346" i="16"/>
  <c r="N338" i="16"/>
  <c r="N330" i="16"/>
  <c r="N322" i="16"/>
  <c r="N314" i="16"/>
  <c r="N306" i="16"/>
  <c r="N298" i="16"/>
  <c r="N290" i="16"/>
  <c r="N282" i="16"/>
  <c r="N278" i="16"/>
  <c r="N270" i="16"/>
  <c r="N262" i="16"/>
  <c r="N258" i="16"/>
  <c r="N254" i="16"/>
  <c r="N250" i="16"/>
  <c r="CU798" i="16"/>
  <c r="BW798" i="16"/>
  <c r="AY798" i="16"/>
  <c r="CI794" i="16"/>
  <c r="CA794" i="16"/>
  <c r="BK794" i="16"/>
  <c r="BC794" i="16"/>
  <c r="AU794" i="16"/>
  <c r="CU790" i="16"/>
  <c r="CE790" i="16"/>
  <c r="BO790" i="16"/>
  <c r="BG790" i="16"/>
  <c r="AQ790" i="16"/>
  <c r="CQ786" i="16"/>
  <c r="CA786" i="16"/>
  <c r="BK786" i="16"/>
  <c r="BC786" i="16"/>
  <c r="AU786" i="16"/>
  <c r="CM782" i="16"/>
  <c r="BW782" i="16"/>
  <c r="BG782" i="16"/>
  <c r="AY782" i="16"/>
  <c r="AQ782" i="16"/>
  <c r="CI778" i="16"/>
  <c r="BS778" i="16"/>
  <c r="AU778" i="16"/>
  <c r="CE774" i="16"/>
  <c r="BO774" i="16"/>
  <c r="BG774" i="16"/>
  <c r="AQ774" i="16"/>
  <c r="CQ770" i="16"/>
  <c r="CA770" i="16"/>
  <c r="BS770" i="16"/>
  <c r="BC770" i="16"/>
  <c r="AU770" i="16"/>
  <c r="CM766" i="16"/>
  <c r="BW766" i="16"/>
  <c r="BG766" i="16"/>
  <c r="AQ766" i="16"/>
  <c r="CQ762" i="16"/>
  <c r="CA762" i="16"/>
  <c r="BS762" i="16"/>
  <c r="BC762" i="16"/>
  <c r="CU758" i="16"/>
  <c r="CE758" i="16"/>
  <c r="BO758" i="16"/>
  <c r="BG758" i="16"/>
  <c r="CI754" i="16"/>
  <c r="BS754" i="16"/>
  <c r="BK754" i="16"/>
  <c r="AU754" i="16"/>
  <c r="CU750" i="16"/>
  <c r="CE750" i="16"/>
  <c r="BO750" i="16"/>
  <c r="AY750" i="16"/>
  <c r="CI746" i="16"/>
  <c r="BS746" i="16"/>
  <c r="BC746" i="16"/>
  <c r="CU742" i="16"/>
  <c r="BW742" i="16"/>
  <c r="BG742" i="16"/>
  <c r="AQ742" i="16"/>
  <c r="CQ738" i="16"/>
  <c r="CA738" i="16"/>
  <c r="BK738" i="16"/>
  <c r="BC738" i="16"/>
  <c r="AU738" i="16"/>
  <c r="CU734" i="16"/>
  <c r="CE734" i="16"/>
  <c r="BO734" i="16"/>
  <c r="AY734" i="16"/>
  <c r="CI730" i="16"/>
  <c r="BS730" i="16"/>
  <c r="BK730" i="16"/>
  <c r="BC730" i="16"/>
  <c r="AU730" i="16"/>
  <c r="CM726" i="16"/>
  <c r="BW726" i="16"/>
  <c r="BO726" i="16"/>
  <c r="AY726" i="16"/>
  <c r="AQ726" i="16"/>
  <c r="CI722" i="16"/>
  <c r="BS722" i="16"/>
  <c r="BC722" i="16"/>
  <c r="AU722" i="16"/>
  <c r="CM718" i="16"/>
  <c r="CE718" i="16"/>
  <c r="BO718" i="16"/>
  <c r="AY718" i="16"/>
  <c r="CQ714" i="16"/>
  <c r="CA714" i="16"/>
  <c r="BC714" i="16"/>
  <c r="CU710" i="16"/>
  <c r="CE710" i="16"/>
  <c r="BO710" i="16"/>
  <c r="AY710" i="16"/>
  <c r="CI706" i="16"/>
  <c r="BS706" i="16"/>
  <c r="BK706" i="16"/>
  <c r="BC706" i="16"/>
  <c r="AU706" i="16"/>
  <c r="CM702" i="16"/>
  <c r="BW702" i="16"/>
  <c r="AY702" i="16"/>
  <c r="CQ698" i="16"/>
  <c r="CA698" i="16"/>
  <c r="BS698" i="16"/>
  <c r="BC698" i="16"/>
  <c r="AU698" i="16"/>
  <c r="CM694" i="16"/>
  <c r="CE694" i="16"/>
  <c r="BO694" i="16"/>
  <c r="BG694" i="16"/>
  <c r="AQ694" i="16"/>
  <c r="CI690" i="16"/>
  <c r="BS690" i="16"/>
  <c r="BC690" i="16"/>
  <c r="AU690" i="16"/>
  <c r="CM686" i="16"/>
  <c r="BW686" i="16"/>
  <c r="BG686" i="16"/>
  <c r="CQ682" i="16"/>
  <c r="CA682" i="16"/>
  <c r="BK682" i="16"/>
  <c r="CO678" i="16"/>
  <c r="BI678" i="16"/>
  <c r="CK674" i="16"/>
  <c r="BE674" i="16"/>
  <c r="CG670" i="16"/>
  <c r="BA670" i="16"/>
  <c r="CC666" i="16"/>
  <c r="BM666" i="16"/>
  <c r="AW666" i="16"/>
  <c r="CO662" i="16"/>
  <c r="BI662" i="16"/>
  <c r="AS662" i="16"/>
  <c r="BU658" i="16"/>
  <c r="CW654" i="16"/>
  <c r="BQ654" i="16"/>
  <c r="CC650" i="16"/>
  <c r="AW650" i="16"/>
  <c r="CO646" i="16"/>
  <c r="BI646" i="16"/>
  <c r="AS646" i="16"/>
  <c r="BE642" i="16"/>
  <c r="CW638" i="16"/>
  <c r="BQ638" i="16"/>
  <c r="BY630" i="16"/>
  <c r="BI630" i="16"/>
  <c r="AS630" i="16"/>
  <c r="BU626" i="16"/>
  <c r="CW622" i="16"/>
  <c r="CG622" i="16"/>
  <c r="BA622" i="16"/>
  <c r="CC618" i="16"/>
  <c r="AW618" i="16"/>
  <c r="CO614" i="16"/>
  <c r="BI614" i="16"/>
  <c r="BU610" i="16"/>
  <c r="BE610" i="16"/>
  <c r="AO610" i="16"/>
  <c r="CG606" i="16"/>
  <c r="BA606" i="16"/>
  <c r="CC602" i="16"/>
  <c r="AW602" i="16"/>
  <c r="CO598" i="16"/>
  <c r="BY598" i="16"/>
  <c r="AS598" i="16"/>
  <c r="CK594" i="16"/>
  <c r="BE594" i="16"/>
  <c r="AO594" i="16"/>
  <c r="CW590" i="16"/>
  <c r="BA590" i="16"/>
  <c r="CS586" i="16"/>
  <c r="BY582" i="16"/>
  <c r="AS582" i="16"/>
  <c r="BU578" i="16"/>
  <c r="CG574" i="16"/>
  <c r="BA574" i="16"/>
  <c r="CS570" i="16"/>
  <c r="BM570" i="16"/>
  <c r="AW570" i="16"/>
  <c r="CO566" i="16"/>
  <c r="BI566" i="16"/>
  <c r="CK562" i="16"/>
  <c r="BE562" i="16"/>
  <c r="AO562" i="16"/>
  <c r="CW558" i="16"/>
  <c r="CG558" i="16"/>
  <c r="BA558" i="16"/>
  <c r="CS554" i="16"/>
  <c r="BM554" i="16"/>
  <c r="AW554" i="16"/>
  <c r="BY550" i="16"/>
  <c r="AS550" i="16"/>
  <c r="BU546" i="16"/>
  <c r="CG542" i="16"/>
  <c r="BA542" i="16"/>
  <c r="CC538" i="16"/>
  <c r="AW538" i="16"/>
  <c r="CO534" i="16"/>
  <c r="BI534" i="16"/>
  <c r="CK530" i="16"/>
  <c r="BE530" i="16"/>
  <c r="AO530" i="16"/>
  <c r="CG526" i="16"/>
  <c r="BA526" i="16"/>
  <c r="CC522" i="16"/>
  <c r="AW522" i="16"/>
  <c r="CO518" i="16"/>
  <c r="BI518" i="16"/>
  <c r="BU514" i="16"/>
  <c r="BE514" i="16"/>
  <c r="AO514" i="16"/>
  <c r="CW510" i="16"/>
  <c r="BQ510" i="16"/>
  <c r="BA510" i="16"/>
  <c r="CC506" i="16"/>
  <c r="BM506" i="16"/>
  <c r="AW506" i="16"/>
  <c r="BY502" i="16"/>
  <c r="CK498" i="16"/>
  <c r="BE498" i="16"/>
  <c r="AO498" i="16"/>
  <c r="CG494" i="16"/>
  <c r="BA494" i="16"/>
  <c r="CS490" i="16"/>
  <c r="BY486" i="16"/>
  <c r="AS486" i="16"/>
  <c r="BU482" i="16"/>
  <c r="AO482" i="16"/>
  <c r="BQ478" i="16"/>
  <c r="CC474" i="16"/>
  <c r="AW474" i="16"/>
  <c r="BY470" i="16"/>
  <c r="BI470" i="16"/>
  <c r="CK466" i="16"/>
  <c r="CW462" i="16"/>
  <c r="BQ462" i="16"/>
  <c r="CS458" i="16"/>
  <c r="CC458" i="16"/>
  <c r="AW458" i="16"/>
  <c r="CO454" i="16"/>
  <c r="BI454" i="16"/>
  <c r="BU450" i="16"/>
  <c r="CW446" i="16"/>
  <c r="CG446" i="16"/>
  <c r="BA446" i="16"/>
  <c r="CC442" i="16"/>
  <c r="BM442" i="16"/>
  <c r="AW442" i="16"/>
  <c r="CO438" i="16"/>
  <c r="BI438" i="16"/>
  <c r="CK434" i="16"/>
  <c r="BU434" i="16"/>
  <c r="AO434" i="16"/>
  <c r="CG430" i="16"/>
  <c r="BA430" i="16"/>
  <c r="CS426" i="16"/>
  <c r="BM426" i="16"/>
  <c r="AW426" i="16"/>
  <c r="BY422" i="16"/>
  <c r="BI422" i="16"/>
  <c r="AR418" i="16"/>
  <c r="BP410" i="16"/>
  <c r="BL406" i="16"/>
  <c r="BH402" i="16"/>
  <c r="BD398" i="16"/>
  <c r="CF394" i="16"/>
  <c r="AV390" i="16"/>
  <c r="AR386" i="16"/>
  <c r="CV378" i="16"/>
  <c r="BL374" i="16"/>
  <c r="CN370" i="16"/>
  <c r="CJ366" i="16"/>
  <c r="CF362" i="16"/>
  <c r="CB358" i="16"/>
  <c r="AR354" i="16"/>
  <c r="CV346" i="16"/>
  <c r="CR342" i="16"/>
  <c r="CN338" i="16"/>
  <c r="AZ334" i="16"/>
  <c r="AR326" i="16"/>
  <c r="CV318" i="16"/>
  <c r="CR314" i="16"/>
  <c r="CN310" i="16"/>
  <c r="CF302" i="16"/>
  <c r="CB298" i="16"/>
  <c r="BX294" i="16"/>
  <c r="BL282" i="16"/>
  <c r="AV266" i="16"/>
  <c r="AR262" i="16"/>
  <c r="AN258" i="16"/>
  <c r="BD242" i="16"/>
  <c r="AN797" i="16"/>
  <c r="AR797" i="16"/>
  <c r="AV797" i="16"/>
  <c r="AZ797" i="16"/>
  <c r="BD797" i="16"/>
  <c r="BH797" i="16"/>
  <c r="BL797" i="16"/>
  <c r="BP797" i="16"/>
  <c r="BT797" i="16"/>
  <c r="BX797" i="16"/>
  <c r="CB797" i="16"/>
  <c r="CF797" i="16"/>
  <c r="CJ797" i="16"/>
  <c r="CN797" i="16"/>
  <c r="CR797" i="16"/>
  <c r="CV797" i="16"/>
  <c r="L797" i="16"/>
  <c r="O797" i="16"/>
  <c r="R797" i="16"/>
  <c r="AO797" i="16"/>
  <c r="AS797" i="16"/>
  <c r="AW797" i="16"/>
  <c r="BA797" i="16"/>
  <c r="BE797" i="16"/>
  <c r="BI797" i="16"/>
  <c r="BM797" i="16"/>
  <c r="BQ797" i="16"/>
  <c r="BU797" i="16"/>
  <c r="BY797" i="16"/>
  <c r="CC797" i="16"/>
  <c r="CG797" i="16"/>
  <c r="CK797" i="16"/>
  <c r="CO797" i="16"/>
  <c r="CS797" i="16"/>
  <c r="CW797" i="16"/>
  <c r="AQ796" i="16"/>
  <c r="AU796" i="16"/>
  <c r="AY796" i="16"/>
  <c r="BC796" i="16"/>
  <c r="BG796" i="16"/>
  <c r="BK796" i="16"/>
  <c r="BO796" i="16"/>
  <c r="BS796" i="16"/>
  <c r="BW796" i="16"/>
  <c r="CA796" i="16"/>
  <c r="CE796" i="16"/>
  <c r="CI796" i="16"/>
  <c r="CM796" i="16"/>
  <c r="CQ796" i="16"/>
  <c r="CU796" i="16"/>
  <c r="AN796" i="16"/>
  <c r="AR796" i="16"/>
  <c r="AV796" i="16"/>
  <c r="AZ796" i="16"/>
  <c r="BD796" i="16"/>
  <c r="BH796" i="16"/>
  <c r="BL796" i="16"/>
  <c r="BP796" i="16"/>
  <c r="BT796" i="16"/>
  <c r="BX796" i="16"/>
  <c r="CB796" i="16"/>
  <c r="CF796" i="16"/>
  <c r="CJ796" i="16"/>
  <c r="CN796" i="16"/>
  <c r="CR796" i="16"/>
  <c r="CV796" i="16"/>
  <c r="AQ792" i="16"/>
  <c r="AU792" i="16"/>
  <c r="AY792" i="16"/>
  <c r="BC792" i="16"/>
  <c r="BG792" i="16"/>
  <c r="BK792" i="16"/>
  <c r="BO792" i="16"/>
  <c r="BS792" i="16"/>
  <c r="BW792" i="16"/>
  <c r="CA792" i="16"/>
  <c r="CE792" i="16"/>
  <c r="CI792" i="16"/>
  <c r="CM792" i="16"/>
  <c r="CQ792" i="16"/>
  <c r="CU792" i="16"/>
  <c r="AN792" i="16"/>
  <c r="AR792" i="16"/>
  <c r="AV792" i="16"/>
  <c r="AZ792" i="16"/>
  <c r="BD792" i="16"/>
  <c r="BH792" i="16"/>
  <c r="BL792" i="16"/>
  <c r="BP792" i="16"/>
  <c r="BT792" i="16"/>
  <c r="BX792" i="16"/>
  <c r="CB792" i="16"/>
  <c r="CF792" i="16"/>
  <c r="CJ792" i="16"/>
  <c r="CN792" i="16"/>
  <c r="CR792" i="16"/>
  <c r="CV792" i="16"/>
  <c r="AQ788" i="16"/>
  <c r="AU788" i="16"/>
  <c r="AY788" i="16"/>
  <c r="BC788" i="16"/>
  <c r="BG788" i="16"/>
  <c r="BK788" i="16"/>
  <c r="BO788" i="16"/>
  <c r="BS788" i="16"/>
  <c r="BW788" i="16"/>
  <c r="CA788" i="16"/>
  <c r="CE788" i="16"/>
  <c r="CI788" i="16"/>
  <c r="CM788" i="16"/>
  <c r="CQ788" i="16"/>
  <c r="CU788" i="16"/>
  <c r="AN788" i="16"/>
  <c r="AR788" i="16"/>
  <c r="AV788" i="16"/>
  <c r="AZ788" i="16"/>
  <c r="BD788" i="16"/>
  <c r="BH788" i="16"/>
  <c r="BL788" i="16"/>
  <c r="BP788" i="16"/>
  <c r="BT788" i="16"/>
  <c r="BX788" i="16"/>
  <c r="CB788" i="16"/>
  <c r="CF788" i="16"/>
  <c r="CJ788" i="16"/>
  <c r="CN788" i="16"/>
  <c r="CR788" i="16"/>
  <c r="CV788" i="16"/>
  <c r="AQ784" i="16"/>
  <c r="AU784" i="16"/>
  <c r="AY784" i="16"/>
  <c r="BC784" i="16"/>
  <c r="BG784" i="16"/>
  <c r="BK784" i="16"/>
  <c r="BO784" i="16"/>
  <c r="BS784" i="16"/>
  <c r="BW784" i="16"/>
  <c r="CA784" i="16"/>
  <c r="CE784" i="16"/>
  <c r="CI784" i="16"/>
  <c r="CM784" i="16"/>
  <c r="CQ784" i="16"/>
  <c r="CU784" i="16"/>
  <c r="AN784" i="16"/>
  <c r="AR784" i="16"/>
  <c r="AV784" i="16"/>
  <c r="AZ784" i="16"/>
  <c r="BD784" i="16"/>
  <c r="BH784" i="16"/>
  <c r="BL784" i="16"/>
  <c r="BP784" i="16"/>
  <c r="BT784" i="16"/>
  <c r="BX784" i="16"/>
  <c r="CB784" i="16"/>
  <c r="CF784" i="16"/>
  <c r="CJ784" i="16"/>
  <c r="CN784" i="16"/>
  <c r="CR784" i="16"/>
  <c r="CV784" i="16"/>
  <c r="AQ780" i="16"/>
  <c r="AU780" i="16"/>
  <c r="AY780" i="16"/>
  <c r="BC780" i="16"/>
  <c r="BG780" i="16"/>
  <c r="BK780" i="16"/>
  <c r="BO780" i="16"/>
  <c r="BS780" i="16"/>
  <c r="BW780" i="16"/>
  <c r="CA780" i="16"/>
  <c r="CE780" i="16"/>
  <c r="CI780" i="16"/>
  <c r="CM780" i="16"/>
  <c r="CQ780" i="16"/>
  <c r="CU780" i="16"/>
  <c r="AN780" i="16"/>
  <c r="AR780" i="16"/>
  <c r="AV780" i="16"/>
  <c r="AZ780" i="16"/>
  <c r="BD780" i="16"/>
  <c r="BH780" i="16"/>
  <c r="BL780" i="16"/>
  <c r="BP780" i="16"/>
  <c r="BT780" i="16"/>
  <c r="BX780" i="16"/>
  <c r="CB780" i="16"/>
  <c r="CF780" i="16"/>
  <c r="CJ780" i="16"/>
  <c r="CN780" i="16"/>
  <c r="CR780" i="16"/>
  <c r="CV780" i="16"/>
  <c r="AQ776" i="16"/>
  <c r="AU776" i="16"/>
  <c r="AY776" i="16"/>
  <c r="BC776" i="16"/>
  <c r="BG776" i="16"/>
  <c r="BK776" i="16"/>
  <c r="BO776" i="16"/>
  <c r="BS776" i="16"/>
  <c r="BW776" i="16"/>
  <c r="CA776" i="16"/>
  <c r="CE776" i="16"/>
  <c r="CI776" i="16"/>
  <c r="CM776" i="16"/>
  <c r="CQ776" i="16"/>
  <c r="CU776" i="16"/>
  <c r="AN776" i="16"/>
  <c r="AR776" i="16"/>
  <c r="AV776" i="16"/>
  <c r="AZ776" i="16"/>
  <c r="BD776" i="16"/>
  <c r="BH776" i="16"/>
  <c r="BL776" i="16"/>
  <c r="BP776" i="16"/>
  <c r="BT776" i="16"/>
  <c r="BX776" i="16"/>
  <c r="CB776" i="16"/>
  <c r="CF776" i="16"/>
  <c r="CJ776" i="16"/>
  <c r="CN776" i="16"/>
  <c r="CR776" i="16"/>
  <c r="CV776" i="16"/>
  <c r="AQ772" i="16"/>
  <c r="AU772" i="16"/>
  <c r="AY772" i="16"/>
  <c r="BC772" i="16"/>
  <c r="BG772" i="16"/>
  <c r="BK772" i="16"/>
  <c r="BO772" i="16"/>
  <c r="BS772" i="16"/>
  <c r="BW772" i="16"/>
  <c r="CA772" i="16"/>
  <c r="CE772" i="16"/>
  <c r="CI772" i="16"/>
  <c r="CM772" i="16"/>
  <c r="CQ772" i="16"/>
  <c r="CU772" i="16"/>
  <c r="AN772" i="16"/>
  <c r="AR772" i="16"/>
  <c r="AV772" i="16"/>
  <c r="AZ772" i="16"/>
  <c r="BD772" i="16"/>
  <c r="BH772" i="16"/>
  <c r="BL772" i="16"/>
  <c r="BP772" i="16"/>
  <c r="BT772" i="16"/>
  <c r="BX772" i="16"/>
  <c r="CB772" i="16"/>
  <c r="CF772" i="16"/>
  <c r="CJ772" i="16"/>
  <c r="CN772" i="16"/>
  <c r="CR772" i="16"/>
  <c r="CV772" i="16"/>
  <c r="AQ768" i="16"/>
  <c r="AU768" i="16"/>
  <c r="AY768" i="16"/>
  <c r="BC768" i="16"/>
  <c r="BG768" i="16"/>
  <c r="BK768" i="16"/>
  <c r="BO768" i="16"/>
  <c r="BS768" i="16"/>
  <c r="BW768" i="16"/>
  <c r="CA768" i="16"/>
  <c r="CE768" i="16"/>
  <c r="CI768" i="16"/>
  <c r="CM768" i="16"/>
  <c r="CQ768" i="16"/>
  <c r="CU768" i="16"/>
  <c r="AN768" i="16"/>
  <c r="AR768" i="16"/>
  <c r="AV768" i="16"/>
  <c r="AZ768" i="16"/>
  <c r="BD768" i="16"/>
  <c r="BH768" i="16"/>
  <c r="BL768" i="16"/>
  <c r="BP768" i="16"/>
  <c r="BT768" i="16"/>
  <c r="BX768" i="16"/>
  <c r="CB768" i="16"/>
  <c r="CF768" i="16"/>
  <c r="CJ768" i="16"/>
  <c r="CN768" i="16"/>
  <c r="CR768" i="16"/>
  <c r="CV768" i="16"/>
  <c r="AQ764" i="16"/>
  <c r="AU764" i="16"/>
  <c r="AY764" i="16"/>
  <c r="BC764" i="16"/>
  <c r="BG764" i="16"/>
  <c r="BK764" i="16"/>
  <c r="BO764" i="16"/>
  <c r="BS764" i="16"/>
  <c r="BW764" i="16"/>
  <c r="CA764" i="16"/>
  <c r="CE764" i="16"/>
  <c r="CI764" i="16"/>
  <c r="CM764" i="16"/>
  <c r="CQ764" i="16"/>
  <c r="CU764" i="16"/>
  <c r="AN764" i="16"/>
  <c r="AR764" i="16"/>
  <c r="AV764" i="16"/>
  <c r="AZ764" i="16"/>
  <c r="BD764" i="16"/>
  <c r="BH764" i="16"/>
  <c r="BL764" i="16"/>
  <c r="BP764" i="16"/>
  <c r="BT764" i="16"/>
  <c r="BX764" i="16"/>
  <c r="CB764" i="16"/>
  <c r="CF764" i="16"/>
  <c r="CJ764" i="16"/>
  <c r="CN764" i="16"/>
  <c r="CR764" i="16"/>
  <c r="CV764" i="16"/>
  <c r="AQ760" i="16"/>
  <c r="AU760" i="16"/>
  <c r="AY760" i="16"/>
  <c r="BC760" i="16"/>
  <c r="BG760" i="16"/>
  <c r="BK760" i="16"/>
  <c r="BO760" i="16"/>
  <c r="BS760" i="16"/>
  <c r="BW760" i="16"/>
  <c r="CA760" i="16"/>
  <c r="CE760" i="16"/>
  <c r="CI760" i="16"/>
  <c r="CM760" i="16"/>
  <c r="CQ760" i="16"/>
  <c r="CU760" i="16"/>
  <c r="AN760" i="16"/>
  <c r="AR760" i="16"/>
  <c r="AV760" i="16"/>
  <c r="AZ760" i="16"/>
  <c r="BD760" i="16"/>
  <c r="BH760" i="16"/>
  <c r="BL760" i="16"/>
  <c r="BP760" i="16"/>
  <c r="BT760" i="16"/>
  <c r="BX760" i="16"/>
  <c r="CB760" i="16"/>
  <c r="CF760" i="16"/>
  <c r="CJ760" i="16"/>
  <c r="CN760" i="16"/>
  <c r="CR760" i="16"/>
  <c r="CV760" i="16"/>
  <c r="AQ756" i="16"/>
  <c r="AU756" i="16"/>
  <c r="AY756" i="16"/>
  <c r="BC756" i="16"/>
  <c r="BG756" i="16"/>
  <c r="BK756" i="16"/>
  <c r="BO756" i="16"/>
  <c r="BS756" i="16"/>
  <c r="BW756" i="16"/>
  <c r="CA756" i="16"/>
  <c r="CE756" i="16"/>
  <c r="CI756" i="16"/>
  <c r="CM756" i="16"/>
  <c r="CQ756" i="16"/>
  <c r="CU756" i="16"/>
  <c r="AN756" i="16"/>
  <c r="AR756" i="16"/>
  <c r="AV756" i="16"/>
  <c r="AZ756" i="16"/>
  <c r="BD756" i="16"/>
  <c r="BH756" i="16"/>
  <c r="BL756" i="16"/>
  <c r="BP756" i="16"/>
  <c r="BT756" i="16"/>
  <c r="BX756" i="16"/>
  <c r="CB756" i="16"/>
  <c r="CF756" i="16"/>
  <c r="CJ756" i="16"/>
  <c r="CN756" i="16"/>
  <c r="CR756" i="16"/>
  <c r="CV756" i="16"/>
  <c r="AQ752" i="16"/>
  <c r="AU752" i="16"/>
  <c r="AY752" i="16"/>
  <c r="BC752" i="16"/>
  <c r="BG752" i="16"/>
  <c r="BK752" i="16"/>
  <c r="BO752" i="16"/>
  <c r="BS752" i="16"/>
  <c r="BW752" i="16"/>
  <c r="CA752" i="16"/>
  <c r="CE752" i="16"/>
  <c r="CI752" i="16"/>
  <c r="CM752" i="16"/>
  <c r="CQ752" i="16"/>
  <c r="CU752" i="16"/>
  <c r="AN752" i="16"/>
  <c r="AR752" i="16"/>
  <c r="AV752" i="16"/>
  <c r="AZ752" i="16"/>
  <c r="BD752" i="16"/>
  <c r="BH752" i="16"/>
  <c r="BL752" i="16"/>
  <c r="BP752" i="16"/>
  <c r="BT752" i="16"/>
  <c r="BX752" i="16"/>
  <c r="CB752" i="16"/>
  <c r="CF752" i="16"/>
  <c r="CJ752" i="16"/>
  <c r="CN752" i="16"/>
  <c r="CR752" i="16"/>
  <c r="CV752" i="16"/>
  <c r="AQ748" i="16"/>
  <c r="AU748" i="16"/>
  <c r="AY748" i="16"/>
  <c r="BC748" i="16"/>
  <c r="BG748" i="16"/>
  <c r="BK748" i="16"/>
  <c r="BO748" i="16"/>
  <c r="BS748" i="16"/>
  <c r="BW748" i="16"/>
  <c r="CA748" i="16"/>
  <c r="CE748" i="16"/>
  <c r="CI748" i="16"/>
  <c r="CM748" i="16"/>
  <c r="CQ748" i="16"/>
  <c r="CU748" i="16"/>
  <c r="AN748" i="16"/>
  <c r="AR748" i="16"/>
  <c r="AV748" i="16"/>
  <c r="AZ748" i="16"/>
  <c r="BD748" i="16"/>
  <c r="BH748" i="16"/>
  <c r="BL748" i="16"/>
  <c r="BP748" i="16"/>
  <c r="BT748" i="16"/>
  <c r="BX748" i="16"/>
  <c r="CB748" i="16"/>
  <c r="CF748" i="16"/>
  <c r="CJ748" i="16"/>
  <c r="CN748" i="16"/>
  <c r="CR748" i="16"/>
  <c r="CV748" i="16"/>
  <c r="AQ744" i="16"/>
  <c r="AU744" i="16"/>
  <c r="AY744" i="16"/>
  <c r="BC744" i="16"/>
  <c r="BG744" i="16"/>
  <c r="BK744" i="16"/>
  <c r="BO744" i="16"/>
  <c r="BS744" i="16"/>
  <c r="BW744" i="16"/>
  <c r="CA744" i="16"/>
  <c r="CE744" i="16"/>
  <c r="CI744" i="16"/>
  <c r="CM744" i="16"/>
  <c r="CQ744" i="16"/>
  <c r="CU744" i="16"/>
  <c r="AN744" i="16"/>
  <c r="AR744" i="16"/>
  <c r="AV744" i="16"/>
  <c r="AZ744" i="16"/>
  <c r="BD744" i="16"/>
  <c r="BH744" i="16"/>
  <c r="BL744" i="16"/>
  <c r="BP744" i="16"/>
  <c r="BT744" i="16"/>
  <c r="BX744" i="16"/>
  <c r="CB744" i="16"/>
  <c r="CF744" i="16"/>
  <c r="CJ744" i="16"/>
  <c r="CN744" i="16"/>
  <c r="CR744" i="16"/>
  <c r="CV744" i="16"/>
  <c r="AQ740" i="16"/>
  <c r="AU740" i="16"/>
  <c r="AY740" i="16"/>
  <c r="BC740" i="16"/>
  <c r="BG740" i="16"/>
  <c r="BK740" i="16"/>
  <c r="BO740" i="16"/>
  <c r="BS740" i="16"/>
  <c r="BW740" i="16"/>
  <c r="CA740" i="16"/>
  <c r="CE740" i="16"/>
  <c r="CI740" i="16"/>
  <c r="CM740" i="16"/>
  <c r="CQ740" i="16"/>
  <c r="CU740" i="16"/>
  <c r="AN740" i="16"/>
  <c r="AR740" i="16"/>
  <c r="AV740" i="16"/>
  <c r="AZ740" i="16"/>
  <c r="BD740" i="16"/>
  <c r="BH740" i="16"/>
  <c r="BL740" i="16"/>
  <c r="BP740" i="16"/>
  <c r="BT740" i="16"/>
  <c r="BX740" i="16"/>
  <c r="CB740" i="16"/>
  <c r="CF740" i="16"/>
  <c r="CJ740" i="16"/>
  <c r="CN740" i="16"/>
  <c r="CR740" i="16"/>
  <c r="CV740" i="16"/>
  <c r="AQ736" i="16"/>
  <c r="AU736" i="16"/>
  <c r="AY736" i="16"/>
  <c r="BC736" i="16"/>
  <c r="BG736" i="16"/>
  <c r="BK736" i="16"/>
  <c r="BO736" i="16"/>
  <c r="BS736" i="16"/>
  <c r="BW736" i="16"/>
  <c r="CA736" i="16"/>
  <c r="CE736" i="16"/>
  <c r="CI736" i="16"/>
  <c r="CM736" i="16"/>
  <c r="CQ736" i="16"/>
  <c r="CU736" i="16"/>
  <c r="AN736" i="16"/>
  <c r="AR736" i="16"/>
  <c r="AV736" i="16"/>
  <c r="AZ736" i="16"/>
  <c r="BD736" i="16"/>
  <c r="BH736" i="16"/>
  <c r="BL736" i="16"/>
  <c r="BP736" i="16"/>
  <c r="BT736" i="16"/>
  <c r="BX736" i="16"/>
  <c r="CB736" i="16"/>
  <c r="CF736" i="16"/>
  <c r="CJ736" i="16"/>
  <c r="CN736" i="16"/>
  <c r="CR736" i="16"/>
  <c r="CV736" i="16"/>
  <c r="AQ732" i="16"/>
  <c r="AU732" i="16"/>
  <c r="AY732" i="16"/>
  <c r="BC732" i="16"/>
  <c r="BG732" i="16"/>
  <c r="BK732" i="16"/>
  <c r="BO732" i="16"/>
  <c r="BS732" i="16"/>
  <c r="BW732" i="16"/>
  <c r="CA732" i="16"/>
  <c r="CE732" i="16"/>
  <c r="CI732" i="16"/>
  <c r="CM732" i="16"/>
  <c r="CQ732" i="16"/>
  <c r="CU732" i="16"/>
  <c r="AN732" i="16"/>
  <c r="AR732" i="16"/>
  <c r="AV732" i="16"/>
  <c r="AZ732" i="16"/>
  <c r="BD732" i="16"/>
  <c r="BH732" i="16"/>
  <c r="BL732" i="16"/>
  <c r="BP732" i="16"/>
  <c r="BT732" i="16"/>
  <c r="BX732" i="16"/>
  <c r="CB732" i="16"/>
  <c r="CF732" i="16"/>
  <c r="CJ732" i="16"/>
  <c r="CN732" i="16"/>
  <c r="CR732" i="16"/>
  <c r="CV732" i="16"/>
  <c r="AQ728" i="16"/>
  <c r="AU728" i="16"/>
  <c r="AY728" i="16"/>
  <c r="BC728" i="16"/>
  <c r="BG728" i="16"/>
  <c r="BK728" i="16"/>
  <c r="BO728" i="16"/>
  <c r="BS728" i="16"/>
  <c r="BW728" i="16"/>
  <c r="CA728" i="16"/>
  <c r="CE728" i="16"/>
  <c r="CI728" i="16"/>
  <c r="CM728" i="16"/>
  <c r="CQ728" i="16"/>
  <c r="CU728" i="16"/>
  <c r="AN728" i="16"/>
  <c r="AR728" i="16"/>
  <c r="AV728" i="16"/>
  <c r="AZ728" i="16"/>
  <c r="BD728" i="16"/>
  <c r="BH728" i="16"/>
  <c r="BL728" i="16"/>
  <c r="BP728" i="16"/>
  <c r="BT728" i="16"/>
  <c r="BX728" i="16"/>
  <c r="CB728" i="16"/>
  <c r="CF728" i="16"/>
  <c r="CJ728" i="16"/>
  <c r="CN728" i="16"/>
  <c r="CR728" i="16"/>
  <c r="CV728" i="16"/>
  <c r="AQ724" i="16"/>
  <c r="AU724" i="16"/>
  <c r="AY724" i="16"/>
  <c r="BC724" i="16"/>
  <c r="BG724" i="16"/>
  <c r="BK724" i="16"/>
  <c r="BO724" i="16"/>
  <c r="BS724" i="16"/>
  <c r="BW724" i="16"/>
  <c r="CA724" i="16"/>
  <c r="CE724" i="16"/>
  <c r="CI724" i="16"/>
  <c r="CM724" i="16"/>
  <c r="CQ724" i="16"/>
  <c r="CU724" i="16"/>
  <c r="AN724" i="16"/>
  <c r="AR724" i="16"/>
  <c r="AV724" i="16"/>
  <c r="AZ724" i="16"/>
  <c r="BD724" i="16"/>
  <c r="BH724" i="16"/>
  <c r="BL724" i="16"/>
  <c r="BP724" i="16"/>
  <c r="BT724" i="16"/>
  <c r="BX724" i="16"/>
  <c r="CB724" i="16"/>
  <c r="CF724" i="16"/>
  <c r="CJ724" i="16"/>
  <c r="CN724" i="16"/>
  <c r="CR724" i="16"/>
  <c r="CV724" i="16"/>
  <c r="AQ720" i="16"/>
  <c r="AU720" i="16"/>
  <c r="AY720" i="16"/>
  <c r="BC720" i="16"/>
  <c r="BG720" i="16"/>
  <c r="BK720" i="16"/>
  <c r="BO720" i="16"/>
  <c r="BS720" i="16"/>
  <c r="BW720" i="16"/>
  <c r="CA720" i="16"/>
  <c r="CE720" i="16"/>
  <c r="CI720" i="16"/>
  <c r="CM720" i="16"/>
  <c r="CQ720" i="16"/>
  <c r="CU720" i="16"/>
  <c r="AN720" i="16"/>
  <c r="AR720" i="16"/>
  <c r="AV720" i="16"/>
  <c r="AZ720" i="16"/>
  <c r="BD720" i="16"/>
  <c r="BH720" i="16"/>
  <c r="BL720" i="16"/>
  <c r="BP720" i="16"/>
  <c r="BT720" i="16"/>
  <c r="BX720" i="16"/>
  <c r="CB720" i="16"/>
  <c r="CF720" i="16"/>
  <c r="CJ720" i="16"/>
  <c r="CN720" i="16"/>
  <c r="CR720" i="16"/>
  <c r="CV720" i="16"/>
  <c r="AQ716" i="16"/>
  <c r="AU716" i="16"/>
  <c r="AY716" i="16"/>
  <c r="BC716" i="16"/>
  <c r="BG716" i="16"/>
  <c r="BK716" i="16"/>
  <c r="BO716" i="16"/>
  <c r="BS716" i="16"/>
  <c r="BW716" i="16"/>
  <c r="CA716" i="16"/>
  <c r="CE716" i="16"/>
  <c r="CI716" i="16"/>
  <c r="CM716" i="16"/>
  <c r="CQ716" i="16"/>
  <c r="CU716" i="16"/>
  <c r="AN716" i="16"/>
  <c r="AR716" i="16"/>
  <c r="AV716" i="16"/>
  <c r="AZ716" i="16"/>
  <c r="BD716" i="16"/>
  <c r="BH716" i="16"/>
  <c r="BL716" i="16"/>
  <c r="BP716" i="16"/>
  <c r="BT716" i="16"/>
  <c r="BX716" i="16"/>
  <c r="CB716" i="16"/>
  <c r="CF716" i="16"/>
  <c r="CJ716" i="16"/>
  <c r="CN716" i="16"/>
  <c r="CR716" i="16"/>
  <c r="CV716" i="16"/>
  <c r="AQ712" i="16"/>
  <c r="AU712" i="16"/>
  <c r="AY712" i="16"/>
  <c r="BC712" i="16"/>
  <c r="BG712" i="16"/>
  <c r="BK712" i="16"/>
  <c r="BO712" i="16"/>
  <c r="BS712" i="16"/>
  <c r="BW712" i="16"/>
  <c r="CA712" i="16"/>
  <c r="CE712" i="16"/>
  <c r="CI712" i="16"/>
  <c r="CM712" i="16"/>
  <c r="CQ712" i="16"/>
  <c r="CU712" i="16"/>
  <c r="AN712" i="16"/>
  <c r="AR712" i="16"/>
  <c r="AV712" i="16"/>
  <c r="AZ712" i="16"/>
  <c r="BD712" i="16"/>
  <c r="BH712" i="16"/>
  <c r="BL712" i="16"/>
  <c r="BP712" i="16"/>
  <c r="BT712" i="16"/>
  <c r="BX712" i="16"/>
  <c r="CB712" i="16"/>
  <c r="CF712" i="16"/>
  <c r="CJ712" i="16"/>
  <c r="CN712" i="16"/>
  <c r="CR712" i="16"/>
  <c r="CV712" i="16"/>
  <c r="AQ708" i="16"/>
  <c r="AU708" i="16"/>
  <c r="AY708" i="16"/>
  <c r="BC708" i="16"/>
  <c r="BG708" i="16"/>
  <c r="BK708" i="16"/>
  <c r="BO708" i="16"/>
  <c r="BS708" i="16"/>
  <c r="BW708" i="16"/>
  <c r="CA708" i="16"/>
  <c r="CE708" i="16"/>
  <c r="CI708" i="16"/>
  <c r="CM708" i="16"/>
  <c r="CQ708" i="16"/>
  <c r="CU708" i="16"/>
  <c r="AN708" i="16"/>
  <c r="AR708" i="16"/>
  <c r="AV708" i="16"/>
  <c r="AZ708" i="16"/>
  <c r="BD708" i="16"/>
  <c r="BH708" i="16"/>
  <c r="BL708" i="16"/>
  <c r="BP708" i="16"/>
  <c r="BT708" i="16"/>
  <c r="BX708" i="16"/>
  <c r="CB708" i="16"/>
  <c r="CF708" i="16"/>
  <c r="CJ708" i="16"/>
  <c r="CN708" i="16"/>
  <c r="CR708" i="16"/>
  <c r="CV708" i="16"/>
  <c r="AQ704" i="16"/>
  <c r="AU704" i="16"/>
  <c r="AY704" i="16"/>
  <c r="BC704" i="16"/>
  <c r="BG704" i="16"/>
  <c r="BK704" i="16"/>
  <c r="BO704" i="16"/>
  <c r="BS704" i="16"/>
  <c r="BW704" i="16"/>
  <c r="CA704" i="16"/>
  <c r="CE704" i="16"/>
  <c r="CI704" i="16"/>
  <c r="CM704" i="16"/>
  <c r="CQ704" i="16"/>
  <c r="CU704" i="16"/>
  <c r="AN704" i="16"/>
  <c r="AR704" i="16"/>
  <c r="AV704" i="16"/>
  <c r="AZ704" i="16"/>
  <c r="BD704" i="16"/>
  <c r="BH704" i="16"/>
  <c r="BL704" i="16"/>
  <c r="BP704" i="16"/>
  <c r="BT704" i="16"/>
  <c r="BX704" i="16"/>
  <c r="CB704" i="16"/>
  <c r="CF704" i="16"/>
  <c r="CJ704" i="16"/>
  <c r="CN704" i="16"/>
  <c r="CR704" i="16"/>
  <c r="CV704" i="16"/>
  <c r="AQ700" i="16"/>
  <c r="AU700" i="16"/>
  <c r="AY700" i="16"/>
  <c r="BC700" i="16"/>
  <c r="BG700" i="16"/>
  <c r="BK700" i="16"/>
  <c r="BO700" i="16"/>
  <c r="BS700" i="16"/>
  <c r="BW700" i="16"/>
  <c r="CA700" i="16"/>
  <c r="CE700" i="16"/>
  <c r="CI700" i="16"/>
  <c r="CM700" i="16"/>
  <c r="CQ700" i="16"/>
  <c r="CU700" i="16"/>
  <c r="AN700" i="16"/>
  <c r="AR700" i="16"/>
  <c r="AV700" i="16"/>
  <c r="AZ700" i="16"/>
  <c r="BD700" i="16"/>
  <c r="BH700" i="16"/>
  <c r="BL700" i="16"/>
  <c r="BP700" i="16"/>
  <c r="BT700" i="16"/>
  <c r="BX700" i="16"/>
  <c r="CB700" i="16"/>
  <c r="CF700" i="16"/>
  <c r="CJ700" i="16"/>
  <c r="CN700" i="16"/>
  <c r="CR700" i="16"/>
  <c r="CV700" i="16"/>
  <c r="AQ696" i="16"/>
  <c r="AU696" i="16"/>
  <c r="AY696" i="16"/>
  <c r="BC696" i="16"/>
  <c r="BG696" i="16"/>
  <c r="BK696" i="16"/>
  <c r="BO696" i="16"/>
  <c r="BS696" i="16"/>
  <c r="BW696" i="16"/>
  <c r="CA696" i="16"/>
  <c r="CE696" i="16"/>
  <c r="CI696" i="16"/>
  <c r="CM696" i="16"/>
  <c r="CQ696" i="16"/>
  <c r="CU696" i="16"/>
  <c r="AN696" i="16"/>
  <c r="AR696" i="16"/>
  <c r="AV696" i="16"/>
  <c r="AZ696" i="16"/>
  <c r="BD696" i="16"/>
  <c r="BH696" i="16"/>
  <c r="BL696" i="16"/>
  <c r="BP696" i="16"/>
  <c r="BT696" i="16"/>
  <c r="BX696" i="16"/>
  <c r="CB696" i="16"/>
  <c r="CF696" i="16"/>
  <c r="CJ696" i="16"/>
  <c r="CN696" i="16"/>
  <c r="CR696" i="16"/>
  <c r="CV696" i="16"/>
  <c r="AQ692" i="16"/>
  <c r="AU692" i="16"/>
  <c r="AY692" i="16"/>
  <c r="BC692" i="16"/>
  <c r="BG692" i="16"/>
  <c r="BK692" i="16"/>
  <c r="BO692" i="16"/>
  <c r="BS692" i="16"/>
  <c r="BW692" i="16"/>
  <c r="CA692" i="16"/>
  <c r="CE692" i="16"/>
  <c r="CI692" i="16"/>
  <c r="CM692" i="16"/>
  <c r="CQ692" i="16"/>
  <c r="CU692" i="16"/>
  <c r="AN692" i="16"/>
  <c r="AR692" i="16"/>
  <c r="AV692" i="16"/>
  <c r="AZ692" i="16"/>
  <c r="BD692" i="16"/>
  <c r="BH692" i="16"/>
  <c r="BL692" i="16"/>
  <c r="BP692" i="16"/>
  <c r="BT692" i="16"/>
  <c r="BX692" i="16"/>
  <c r="CB692" i="16"/>
  <c r="CF692" i="16"/>
  <c r="CJ692" i="16"/>
  <c r="CN692" i="16"/>
  <c r="CR692" i="16"/>
  <c r="CV692" i="16"/>
  <c r="AQ688" i="16"/>
  <c r="AU688" i="16"/>
  <c r="AY688" i="16"/>
  <c r="BC688" i="16"/>
  <c r="BG688" i="16"/>
  <c r="BK688" i="16"/>
  <c r="BO688" i="16"/>
  <c r="BS688" i="16"/>
  <c r="BW688" i="16"/>
  <c r="CA688" i="16"/>
  <c r="CE688" i="16"/>
  <c r="CI688" i="16"/>
  <c r="CM688" i="16"/>
  <c r="CQ688" i="16"/>
  <c r="CU688" i="16"/>
  <c r="AN688" i="16"/>
  <c r="AR688" i="16"/>
  <c r="AV688" i="16"/>
  <c r="AZ688" i="16"/>
  <c r="BD688" i="16"/>
  <c r="BH688" i="16"/>
  <c r="BL688" i="16"/>
  <c r="BP688" i="16"/>
  <c r="BT688" i="16"/>
  <c r="BX688" i="16"/>
  <c r="CB688" i="16"/>
  <c r="CF688" i="16"/>
  <c r="CJ688" i="16"/>
  <c r="CN688" i="16"/>
  <c r="CR688" i="16"/>
  <c r="CV688" i="16"/>
  <c r="AQ684" i="16"/>
  <c r="AU684" i="16"/>
  <c r="AY684" i="16"/>
  <c r="BC684" i="16"/>
  <c r="BG684" i="16"/>
  <c r="BK684" i="16"/>
  <c r="BO684" i="16"/>
  <c r="BS684" i="16"/>
  <c r="BW684" i="16"/>
  <c r="CA684" i="16"/>
  <c r="CE684" i="16"/>
  <c r="CI684" i="16"/>
  <c r="CM684" i="16"/>
  <c r="CQ684" i="16"/>
  <c r="CU684" i="16"/>
  <c r="AN684" i="16"/>
  <c r="AR684" i="16"/>
  <c r="AV684" i="16"/>
  <c r="AZ684" i="16"/>
  <c r="BD684" i="16"/>
  <c r="BH684" i="16"/>
  <c r="BL684" i="16"/>
  <c r="BP684" i="16"/>
  <c r="BT684" i="16"/>
  <c r="BX684" i="16"/>
  <c r="CB684" i="16"/>
  <c r="CF684" i="16"/>
  <c r="CJ684" i="16"/>
  <c r="CN684" i="16"/>
  <c r="CR684" i="16"/>
  <c r="CV684" i="16"/>
  <c r="AO680" i="16"/>
  <c r="AS680" i="16"/>
  <c r="AW680" i="16"/>
  <c r="BA680" i="16"/>
  <c r="BE680" i="16"/>
  <c r="BI680" i="16"/>
  <c r="BM680" i="16"/>
  <c r="BQ680" i="16"/>
  <c r="BU680" i="16"/>
  <c r="BY680" i="16"/>
  <c r="CC680" i="16"/>
  <c r="CG680" i="16"/>
  <c r="CK680" i="16"/>
  <c r="CO680" i="16"/>
  <c r="CS680" i="16"/>
  <c r="CW680" i="16"/>
  <c r="AP680" i="16"/>
  <c r="AT680" i="16"/>
  <c r="AX680" i="16"/>
  <c r="BB680" i="16"/>
  <c r="BF680" i="16"/>
  <c r="BJ680" i="16"/>
  <c r="BN680" i="16"/>
  <c r="BR680" i="16"/>
  <c r="BV680" i="16"/>
  <c r="BZ680" i="16"/>
  <c r="CD680" i="16"/>
  <c r="CH680" i="16"/>
  <c r="CL680" i="16"/>
  <c r="CP680" i="16"/>
  <c r="CT680" i="16"/>
  <c r="CX680" i="16"/>
  <c r="AQ680" i="16"/>
  <c r="AY680" i="16"/>
  <c r="BG680" i="16"/>
  <c r="BO680" i="16"/>
  <c r="BW680" i="16"/>
  <c r="CE680" i="16"/>
  <c r="CM680" i="16"/>
  <c r="CU680" i="16"/>
  <c r="AR680" i="16"/>
  <c r="AZ680" i="16"/>
  <c r="BH680" i="16"/>
  <c r="BP680" i="16"/>
  <c r="BX680" i="16"/>
  <c r="CF680" i="16"/>
  <c r="CN680" i="16"/>
  <c r="CV680" i="16"/>
  <c r="AO676" i="16"/>
  <c r="AS676" i="16"/>
  <c r="AW676" i="16"/>
  <c r="BA676" i="16"/>
  <c r="BE676" i="16"/>
  <c r="BI676" i="16"/>
  <c r="BM676" i="16"/>
  <c r="BQ676" i="16"/>
  <c r="BU676" i="16"/>
  <c r="BY676" i="16"/>
  <c r="CC676" i="16"/>
  <c r="CG676" i="16"/>
  <c r="CK676" i="16"/>
  <c r="CO676" i="16"/>
  <c r="CS676" i="16"/>
  <c r="CW676" i="16"/>
  <c r="AP676" i="16"/>
  <c r="AT676" i="16"/>
  <c r="AX676" i="16"/>
  <c r="BB676" i="16"/>
  <c r="BF676" i="16"/>
  <c r="BJ676" i="16"/>
  <c r="BN676" i="16"/>
  <c r="BR676" i="16"/>
  <c r="BV676" i="16"/>
  <c r="BZ676" i="16"/>
  <c r="CD676" i="16"/>
  <c r="CH676" i="16"/>
  <c r="CL676" i="16"/>
  <c r="CP676" i="16"/>
  <c r="CT676" i="16"/>
  <c r="CX676" i="16"/>
  <c r="AU676" i="16"/>
  <c r="BC676" i="16"/>
  <c r="BK676" i="16"/>
  <c r="BS676" i="16"/>
  <c r="CA676" i="16"/>
  <c r="CI676" i="16"/>
  <c r="CQ676" i="16"/>
  <c r="AN676" i="16"/>
  <c r="AV676" i="16"/>
  <c r="BD676" i="16"/>
  <c r="BL676" i="16"/>
  <c r="BT676" i="16"/>
  <c r="CB676" i="16"/>
  <c r="CJ676" i="16"/>
  <c r="CR676" i="16"/>
  <c r="AO672" i="16"/>
  <c r="AS672" i="16"/>
  <c r="AW672" i="16"/>
  <c r="BA672" i="16"/>
  <c r="BE672" i="16"/>
  <c r="BI672" i="16"/>
  <c r="BM672" i="16"/>
  <c r="BQ672" i="16"/>
  <c r="BU672" i="16"/>
  <c r="BY672" i="16"/>
  <c r="CC672" i="16"/>
  <c r="CG672" i="16"/>
  <c r="CK672" i="16"/>
  <c r="CO672" i="16"/>
  <c r="CS672" i="16"/>
  <c r="CW672" i="16"/>
  <c r="AP672" i="16"/>
  <c r="AT672" i="16"/>
  <c r="AX672" i="16"/>
  <c r="BB672" i="16"/>
  <c r="BF672" i="16"/>
  <c r="BJ672" i="16"/>
  <c r="BN672" i="16"/>
  <c r="BR672" i="16"/>
  <c r="BV672" i="16"/>
  <c r="BZ672" i="16"/>
  <c r="CD672" i="16"/>
  <c r="CH672" i="16"/>
  <c r="CL672" i="16"/>
  <c r="CP672" i="16"/>
  <c r="CT672" i="16"/>
  <c r="CX672" i="16"/>
  <c r="AQ672" i="16"/>
  <c r="AY672" i="16"/>
  <c r="BG672" i="16"/>
  <c r="BO672" i="16"/>
  <c r="BW672" i="16"/>
  <c r="CE672" i="16"/>
  <c r="CM672" i="16"/>
  <c r="CU672" i="16"/>
  <c r="AR672" i="16"/>
  <c r="AZ672" i="16"/>
  <c r="BH672" i="16"/>
  <c r="BP672" i="16"/>
  <c r="BX672" i="16"/>
  <c r="CF672" i="16"/>
  <c r="CN672" i="16"/>
  <c r="CV672" i="16"/>
  <c r="AO668" i="16"/>
  <c r="AS668" i="16"/>
  <c r="AW668" i="16"/>
  <c r="BA668" i="16"/>
  <c r="BE668" i="16"/>
  <c r="BI668" i="16"/>
  <c r="BM668" i="16"/>
  <c r="BQ668" i="16"/>
  <c r="BU668" i="16"/>
  <c r="BY668" i="16"/>
  <c r="CC668" i="16"/>
  <c r="CG668" i="16"/>
  <c r="CK668" i="16"/>
  <c r="CO668" i="16"/>
  <c r="CS668" i="16"/>
  <c r="CW668" i="16"/>
  <c r="AP668" i="16"/>
  <c r="AT668" i="16"/>
  <c r="AX668" i="16"/>
  <c r="BB668" i="16"/>
  <c r="BF668" i="16"/>
  <c r="BJ668" i="16"/>
  <c r="BN668" i="16"/>
  <c r="BR668" i="16"/>
  <c r="BV668" i="16"/>
  <c r="BZ668" i="16"/>
  <c r="CD668" i="16"/>
  <c r="CH668" i="16"/>
  <c r="CL668" i="16"/>
  <c r="CP668" i="16"/>
  <c r="CT668" i="16"/>
  <c r="CX668" i="16"/>
  <c r="AU668" i="16"/>
  <c r="BC668" i="16"/>
  <c r="BK668" i="16"/>
  <c r="BS668" i="16"/>
  <c r="CA668" i="16"/>
  <c r="CI668" i="16"/>
  <c r="CQ668" i="16"/>
  <c r="AN668" i="16"/>
  <c r="AV668" i="16"/>
  <c r="BD668" i="16"/>
  <c r="BL668" i="16"/>
  <c r="BT668" i="16"/>
  <c r="CB668" i="16"/>
  <c r="CJ668" i="16"/>
  <c r="CR668" i="16"/>
  <c r="AO664" i="16"/>
  <c r="AS664" i="16"/>
  <c r="AW664" i="16"/>
  <c r="BA664" i="16"/>
  <c r="BE664" i="16"/>
  <c r="BI664" i="16"/>
  <c r="BM664" i="16"/>
  <c r="BQ664" i="16"/>
  <c r="BU664" i="16"/>
  <c r="BY664" i="16"/>
  <c r="CC664" i="16"/>
  <c r="CG664" i="16"/>
  <c r="CK664" i="16"/>
  <c r="CO664" i="16"/>
  <c r="CS664" i="16"/>
  <c r="CW664" i="16"/>
  <c r="AP664" i="16"/>
  <c r="AT664" i="16"/>
  <c r="AX664" i="16"/>
  <c r="BB664" i="16"/>
  <c r="BF664" i="16"/>
  <c r="BJ664" i="16"/>
  <c r="BN664" i="16"/>
  <c r="BR664" i="16"/>
  <c r="BV664" i="16"/>
  <c r="BZ664" i="16"/>
  <c r="CD664" i="16"/>
  <c r="CH664" i="16"/>
  <c r="CL664" i="16"/>
  <c r="CP664" i="16"/>
  <c r="CT664" i="16"/>
  <c r="CX664" i="16"/>
  <c r="AQ664" i="16"/>
  <c r="AY664" i="16"/>
  <c r="BG664" i="16"/>
  <c r="BO664" i="16"/>
  <c r="BW664" i="16"/>
  <c r="CE664" i="16"/>
  <c r="CM664" i="16"/>
  <c r="CU664" i="16"/>
  <c r="AR664" i="16"/>
  <c r="AZ664" i="16"/>
  <c r="BH664" i="16"/>
  <c r="BP664" i="16"/>
  <c r="BX664" i="16"/>
  <c r="CF664" i="16"/>
  <c r="CN664" i="16"/>
  <c r="CV664" i="16"/>
  <c r="AO660" i="16"/>
  <c r="AS660" i="16"/>
  <c r="AW660" i="16"/>
  <c r="BA660" i="16"/>
  <c r="BE660" i="16"/>
  <c r="BI660" i="16"/>
  <c r="BM660" i="16"/>
  <c r="BQ660" i="16"/>
  <c r="BU660" i="16"/>
  <c r="BY660" i="16"/>
  <c r="CC660" i="16"/>
  <c r="CG660" i="16"/>
  <c r="CK660" i="16"/>
  <c r="CO660" i="16"/>
  <c r="CS660" i="16"/>
  <c r="CW660" i="16"/>
  <c r="AP660" i="16"/>
  <c r="AT660" i="16"/>
  <c r="AX660" i="16"/>
  <c r="BB660" i="16"/>
  <c r="BF660" i="16"/>
  <c r="BJ660" i="16"/>
  <c r="BN660" i="16"/>
  <c r="BR660" i="16"/>
  <c r="BV660" i="16"/>
  <c r="BZ660" i="16"/>
  <c r="CD660" i="16"/>
  <c r="CH660" i="16"/>
  <c r="CL660" i="16"/>
  <c r="CP660" i="16"/>
  <c r="CT660" i="16"/>
  <c r="CX660" i="16"/>
  <c r="AU660" i="16"/>
  <c r="BC660" i="16"/>
  <c r="BK660" i="16"/>
  <c r="BS660" i="16"/>
  <c r="CA660" i="16"/>
  <c r="CI660" i="16"/>
  <c r="CQ660" i="16"/>
  <c r="AN660" i="16"/>
  <c r="AV660" i="16"/>
  <c r="BD660" i="16"/>
  <c r="BL660" i="16"/>
  <c r="BT660" i="16"/>
  <c r="CB660" i="16"/>
  <c r="CJ660" i="16"/>
  <c r="CR660" i="16"/>
  <c r="AO656" i="16"/>
  <c r="AS656" i="16"/>
  <c r="AW656" i="16"/>
  <c r="BA656" i="16"/>
  <c r="BE656" i="16"/>
  <c r="BI656" i="16"/>
  <c r="BM656" i="16"/>
  <c r="BQ656" i="16"/>
  <c r="BU656" i="16"/>
  <c r="BY656" i="16"/>
  <c r="CC656" i="16"/>
  <c r="CG656" i="16"/>
  <c r="CK656" i="16"/>
  <c r="CO656" i="16"/>
  <c r="CS656" i="16"/>
  <c r="CW656" i="16"/>
  <c r="AP656" i="16"/>
  <c r="AT656" i="16"/>
  <c r="AX656" i="16"/>
  <c r="BB656" i="16"/>
  <c r="BF656" i="16"/>
  <c r="BJ656" i="16"/>
  <c r="BN656" i="16"/>
  <c r="BR656" i="16"/>
  <c r="BV656" i="16"/>
  <c r="BZ656" i="16"/>
  <c r="CD656" i="16"/>
  <c r="CH656" i="16"/>
  <c r="CL656" i="16"/>
  <c r="CP656" i="16"/>
  <c r="CT656" i="16"/>
  <c r="CX656" i="16"/>
  <c r="AQ656" i="16"/>
  <c r="AY656" i="16"/>
  <c r="BG656" i="16"/>
  <c r="BO656" i="16"/>
  <c r="BW656" i="16"/>
  <c r="CE656" i="16"/>
  <c r="CM656" i="16"/>
  <c r="CU656" i="16"/>
  <c r="AR656" i="16"/>
  <c r="AZ656" i="16"/>
  <c r="BH656" i="16"/>
  <c r="BP656" i="16"/>
  <c r="BX656" i="16"/>
  <c r="CF656" i="16"/>
  <c r="CN656" i="16"/>
  <c r="CV656" i="16"/>
  <c r="AO652" i="16"/>
  <c r="AS652" i="16"/>
  <c r="AW652" i="16"/>
  <c r="BA652" i="16"/>
  <c r="BE652" i="16"/>
  <c r="BI652" i="16"/>
  <c r="BM652" i="16"/>
  <c r="BQ652" i="16"/>
  <c r="BU652" i="16"/>
  <c r="BY652" i="16"/>
  <c r="CC652" i="16"/>
  <c r="CG652" i="16"/>
  <c r="CK652" i="16"/>
  <c r="CO652" i="16"/>
  <c r="CS652" i="16"/>
  <c r="CW652" i="16"/>
  <c r="AP652" i="16"/>
  <c r="AT652" i="16"/>
  <c r="AX652" i="16"/>
  <c r="BB652" i="16"/>
  <c r="BF652" i="16"/>
  <c r="BJ652" i="16"/>
  <c r="BN652" i="16"/>
  <c r="BR652" i="16"/>
  <c r="BV652" i="16"/>
  <c r="BZ652" i="16"/>
  <c r="CD652" i="16"/>
  <c r="CH652" i="16"/>
  <c r="CL652" i="16"/>
  <c r="CP652" i="16"/>
  <c r="CT652" i="16"/>
  <c r="CX652" i="16"/>
  <c r="AU652" i="16"/>
  <c r="BC652" i="16"/>
  <c r="BK652" i="16"/>
  <c r="BS652" i="16"/>
  <c r="CA652" i="16"/>
  <c r="CI652" i="16"/>
  <c r="CQ652" i="16"/>
  <c r="AN652" i="16"/>
  <c r="AV652" i="16"/>
  <c r="BD652" i="16"/>
  <c r="BL652" i="16"/>
  <c r="BT652" i="16"/>
  <c r="CB652" i="16"/>
  <c r="CJ652" i="16"/>
  <c r="CR652" i="16"/>
  <c r="AO648" i="16"/>
  <c r="AS648" i="16"/>
  <c r="AW648" i="16"/>
  <c r="BA648" i="16"/>
  <c r="BE648" i="16"/>
  <c r="BI648" i="16"/>
  <c r="BM648" i="16"/>
  <c r="BQ648" i="16"/>
  <c r="BU648" i="16"/>
  <c r="BY648" i="16"/>
  <c r="CC648" i="16"/>
  <c r="CG648" i="16"/>
  <c r="CK648" i="16"/>
  <c r="CO648" i="16"/>
  <c r="CS648" i="16"/>
  <c r="CW648" i="16"/>
  <c r="AP648" i="16"/>
  <c r="AT648" i="16"/>
  <c r="AX648" i="16"/>
  <c r="BB648" i="16"/>
  <c r="BF648" i="16"/>
  <c r="BJ648" i="16"/>
  <c r="BN648" i="16"/>
  <c r="BR648" i="16"/>
  <c r="BV648" i="16"/>
  <c r="BZ648" i="16"/>
  <c r="CD648" i="16"/>
  <c r="CH648" i="16"/>
  <c r="CL648" i="16"/>
  <c r="CP648" i="16"/>
  <c r="CT648" i="16"/>
  <c r="CX648" i="16"/>
  <c r="AQ648" i="16"/>
  <c r="AY648" i="16"/>
  <c r="BG648" i="16"/>
  <c r="BO648" i="16"/>
  <c r="BW648" i="16"/>
  <c r="CE648" i="16"/>
  <c r="CM648" i="16"/>
  <c r="CU648" i="16"/>
  <c r="AR648" i="16"/>
  <c r="AZ648" i="16"/>
  <c r="BH648" i="16"/>
  <c r="BP648" i="16"/>
  <c r="BX648" i="16"/>
  <c r="CF648" i="16"/>
  <c r="CN648" i="16"/>
  <c r="CV648" i="16"/>
  <c r="AO644" i="16"/>
  <c r="AS644" i="16"/>
  <c r="AW644" i="16"/>
  <c r="BA644" i="16"/>
  <c r="BE644" i="16"/>
  <c r="BI644" i="16"/>
  <c r="BM644" i="16"/>
  <c r="BQ644" i="16"/>
  <c r="BU644" i="16"/>
  <c r="BY644" i="16"/>
  <c r="CC644" i="16"/>
  <c r="CG644" i="16"/>
  <c r="CK644" i="16"/>
  <c r="CO644" i="16"/>
  <c r="CS644" i="16"/>
  <c r="CW644" i="16"/>
  <c r="AP644" i="16"/>
  <c r="AT644" i="16"/>
  <c r="AX644" i="16"/>
  <c r="BB644" i="16"/>
  <c r="BF644" i="16"/>
  <c r="BJ644" i="16"/>
  <c r="BN644" i="16"/>
  <c r="BR644" i="16"/>
  <c r="BV644" i="16"/>
  <c r="BZ644" i="16"/>
  <c r="CD644" i="16"/>
  <c r="CH644" i="16"/>
  <c r="CL644" i="16"/>
  <c r="CP644" i="16"/>
  <c r="CT644" i="16"/>
  <c r="CX644" i="16"/>
  <c r="AU644" i="16"/>
  <c r="BC644" i="16"/>
  <c r="BK644" i="16"/>
  <c r="BS644" i="16"/>
  <c r="CA644" i="16"/>
  <c r="CI644" i="16"/>
  <c r="CQ644" i="16"/>
  <c r="AN644" i="16"/>
  <c r="AV644" i="16"/>
  <c r="BD644" i="16"/>
  <c r="BL644" i="16"/>
  <c r="BT644" i="16"/>
  <c r="CB644" i="16"/>
  <c r="CJ644" i="16"/>
  <c r="CR644" i="16"/>
  <c r="AO640" i="16"/>
  <c r="AS640" i="16"/>
  <c r="AW640" i="16"/>
  <c r="BA640" i="16"/>
  <c r="BE640" i="16"/>
  <c r="BI640" i="16"/>
  <c r="BM640" i="16"/>
  <c r="BQ640" i="16"/>
  <c r="BU640" i="16"/>
  <c r="BY640" i="16"/>
  <c r="CC640" i="16"/>
  <c r="CG640" i="16"/>
  <c r="CK640" i="16"/>
  <c r="CO640" i="16"/>
  <c r="CS640" i="16"/>
  <c r="CW640" i="16"/>
  <c r="AP640" i="16"/>
  <c r="AT640" i="16"/>
  <c r="AX640" i="16"/>
  <c r="BB640" i="16"/>
  <c r="BF640" i="16"/>
  <c r="BJ640" i="16"/>
  <c r="BN640" i="16"/>
  <c r="BR640" i="16"/>
  <c r="BV640" i="16"/>
  <c r="BZ640" i="16"/>
  <c r="CD640" i="16"/>
  <c r="CH640" i="16"/>
  <c r="CL640" i="16"/>
  <c r="CP640" i="16"/>
  <c r="CT640" i="16"/>
  <c r="CX640" i="16"/>
  <c r="AQ640" i="16"/>
  <c r="AY640" i="16"/>
  <c r="BG640" i="16"/>
  <c r="BO640" i="16"/>
  <c r="BW640" i="16"/>
  <c r="CE640" i="16"/>
  <c r="CM640" i="16"/>
  <c r="CU640" i="16"/>
  <c r="AR640" i="16"/>
  <c r="AZ640" i="16"/>
  <c r="BH640" i="16"/>
  <c r="BP640" i="16"/>
  <c r="BX640" i="16"/>
  <c r="CF640" i="16"/>
  <c r="CN640" i="16"/>
  <c r="CV640" i="16"/>
  <c r="AO636" i="16"/>
  <c r="AS636" i="16"/>
  <c r="AW636" i="16"/>
  <c r="BA636" i="16"/>
  <c r="BE636" i="16"/>
  <c r="BI636" i="16"/>
  <c r="BM636" i="16"/>
  <c r="BQ636" i="16"/>
  <c r="BU636" i="16"/>
  <c r="BY636" i="16"/>
  <c r="CC636" i="16"/>
  <c r="CG636" i="16"/>
  <c r="CK636" i="16"/>
  <c r="CO636" i="16"/>
  <c r="CS636" i="16"/>
  <c r="CW636" i="16"/>
  <c r="AP636" i="16"/>
  <c r="AT636" i="16"/>
  <c r="AX636" i="16"/>
  <c r="BB636" i="16"/>
  <c r="BF636" i="16"/>
  <c r="BJ636" i="16"/>
  <c r="BN636" i="16"/>
  <c r="BR636" i="16"/>
  <c r="BV636" i="16"/>
  <c r="BZ636" i="16"/>
  <c r="CD636" i="16"/>
  <c r="CH636" i="16"/>
  <c r="CL636" i="16"/>
  <c r="CP636" i="16"/>
  <c r="CT636" i="16"/>
  <c r="CX636" i="16"/>
  <c r="AU636" i="16"/>
  <c r="BC636" i="16"/>
  <c r="BK636" i="16"/>
  <c r="BS636" i="16"/>
  <c r="CA636" i="16"/>
  <c r="CI636" i="16"/>
  <c r="CQ636" i="16"/>
  <c r="AN636" i="16"/>
  <c r="AV636" i="16"/>
  <c r="BD636" i="16"/>
  <c r="BL636" i="16"/>
  <c r="BT636" i="16"/>
  <c r="CB636" i="16"/>
  <c r="CJ636" i="16"/>
  <c r="CR636" i="16"/>
  <c r="AO632" i="16"/>
  <c r="AS632" i="16"/>
  <c r="AW632" i="16"/>
  <c r="BA632" i="16"/>
  <c r="BE632" i="16"/>
  <c r="BI632" i="16"/>
  <c r="BM632" i="16"/>
  <c r="BQ632" i="16"/>
  <c r="BU632" i="16"/>
  <c r="BY632" i="16"/>
  <c r="CC632" i="16"/>
  <c r="CG632" i="16"/>
  <c r="CK632" i="16"/>
  <c r="CO632" i="16"/>
  <c r="CS632" i="16"/>
  <c r="CW632" i="16"/>
  <c r="AP632" i="16"/>
  <c r="AT632" i="16"/>
  <c r="AX632" i="16"/>
  <c r="BB632" i="16"/>
  <c r="BF632" i="16"/>
  <c r="BJ632" i="16"/>
  <c r="BN632" i="16"/>
  <c r="BR632" i="16"/>
  <c r="BV632" i="16"/>
  <c r="BZ632" i="16"/>
  <c r="CD632" i="16"/>
  <c r="CH632" i="16"/>
  <c r="CL632" i="16"/>
  <c r="CP632" i="16"/>
  <c r="CT632" i="16"/>
  <c r="CX632" i="16"/>
  <c r="AQ632" i="16"/>
  <c r="AY632" i="16"/>
  <c r="BG632" i="16"/>
  <c r="BO632" i="16"/>
  <c r="BW632" i="16"/>
  <c r="CE632" i="16"/>
  <c r="CM632" i="16"/>
  <c r="CU632" i="16"/>
  <c r="AR632" i="16"/>
  <c r="AZ632" i="16"/>
  <c r="BH632" i="16"/>
  <c r="BP632" i="16"/>
  <c r="BX632" i="16"/>
  <c r="CF632" i="16"/>
  <c r="CN632" i="16"/>
  <c r="CV632" i="16"/>
  <c r="AO628" i="16"/>
  <c r="AS628" i="16"/>
  <c r="AW628" i="16"/>
  <c r="BA628" i="16"/>
  <c r="BE628" i="16"/>
  <c r="BI628" i="16"/>
  <c r="BM628" i="16"/>
  <c r="BQ628" i="16"/>
  <c r="BU628" i="16"/>
  <c r="BY628" i="16"/>
  <c r="CC628" i="16"/>
  <c r="CG628" i="16"/>
  <c r="CK628" i="16"/>
  <c r="CO628" i="16"/>
  <c r="CS628" i="16"/>
  <c r="CW628" i="16"/>
  <c r="AP628" i="16"/>
  <c r="AT628" i="16"/>
  <c r="AX628" i="16"/>
  <c r="BB628" i="16"/>
  <c r="BF628" i="16"/>
  <c r="BJ628" i="16"/>
  <c r="BN628" i="16"/>
  <c r="BR628" i="16"/>
  <c r="BV628" i="16"/>
  <c r="BZ628" i="16"/>
  <c r="CD628" i="16"/>
  <c r="CH628" i="16"/>
  <c r="CL628" i="16"/>
  <c r="CP628" i="16"/>
  <c r="CT628" i="16"/>
  <c r="CX628" i="16"/>
  <c r="AU628" i="16"/>
  <c r="BC628" i="16"/>
  <c r="BK628" i="16"/>
  <c r="BS628" i="16"/>
  <c r="CA628" i="16"/>
  <c r="CI628" i="16"/>
  <c r="CQ628" i="16"/>
  <c r="AN628" i="16"/>
  <c r="AV628" i="16"/>
  <c r="BD628" i="16"/>
  <c r="BL628" i="16"/>
  <c r="BT628" i="16"/>
  <c r="CB628" i="16"/>
  <c r="CJ628" i="16"/>
  <c r="CR628" i="16"/>
  <c r="AO624" i="16"/>
  <c r="AS624" i="16"/>
  <c r="AW624" i="16"/>
  <c r="BA624" i="16"/>
  <c r="BE624" i="16"/>
  <c r="BI624" i="16"/>
  <c r="BM624" i="16"/>
  <c r="BQ624" i="16"/>
  <c r="BU624" i="16"/>
  <c r="BY624" i="16"/>
  <c r="CC624" i="16"/>
  <c r="CG624" i="16"/>
  <c r="CK624" i="16"/>
  <c r="CO624" i="16"/>
  <c r="CS624" i="16"/>
  <c r="CW624" i="16"/>
  <c r="AP624" i="16"/>
  <c r="AT624" i="16"/>
  <c r="AX624" i="16"/>
  <c r="BB624" i="16"/>
  <c r="BF624" i="16"/>
  <c r="BJ624" i="16"/>
  <c r="BN624" i="16"/>
  <c r="BR624" i="16"/>
  <c r="BV624" i="16"/>
  <c r="BZ624" i="16"/>
  <c r="CD624" i="16"/>
  <c r="CH624" i="16"/>
  <c r="CL624" i="16"/>
  <c r="CP624" i="16"/>
  <c r="CT624" i="16"/>
  <c r="CX624" i="16"/>
  <c r="AQ624" i="16"/>
  <c r="AY624" i="16"/>
  <c r="BG624" i="16"/>
  <c r="BO624" i="16"/>
  <c r="BW624" i="16"/>
  <c r="CE624" i="16"/>
  <c r="CM624" i="16"/>
  <c r="CU624" i="16"/>
  <c r="AR624" i="16"/>
  <c r="AZ624" i="16"/>
  <c r="BH624" i="16"/>
  <c r="BP624" i="16"/>
  <c r="BX624" i="16"/>
  <c r="CF624" i="16"/>
  <c r="CN624" i="16"/>
  <c r="CV624" i="16"/>
  <c r="AO620" i="16"/>
  <c r="AS620" i="16"/>
  <c r="AW620" i="16"/>
  <c r="BA620" i="16"/>
  <c r="BE620" i="16"/>
  <c r="BI620" i="16"/>
  <c r="BM620" i="16"/>
  <c r="BQ620" i="16"/>
  <c r="BU620" i="16"/>
  <c r="BY620" i="16"/>
  <c r="CC620" i="16"/>
  <c r="CG620" i="16"/>
  <c r="CK620" i="16"/>
  <c r="CO620" i="16"/>
  <c r="CS620" i="16"/>
  <c r="CW620" i="16"/>
  <c r="AP620" i="16"/>
  <c r="AT620" i="16"/>
  <c r="AX620" i="16"/>
  <c r="BB620" i="16"/>
  <c r="BF620" i="16"/>
  <c r="BJ620" i="16"/>
  <c r="BN620" i="16"/>
  <c r="BR620" i="16"/>
  <c r="BV620" i="16"/>
  <c r="BZ620" i="16"/>
  <c r="CD620" i="16"/>
  <c r="CH620" i="16"/>
  <c r="CL620" i="16"/>
  <c r="CP620" i="16"/>
  <c r="CT620" i="16"/>
  <c r="CX620" i="16"/>
  <c r="AU620" i="16"/>
  <c r="BC620" i="16"/>
  <c r="BK620" i="16"/>
  <c r="BS620" i="16"/>
  <c r="CA620" i="16"/>
  <c r="CI620" i="16"/>
  <c r="CQ620" i="16"/>
  <c r="AN620" i="16"/>
  <c r="AV620" i="16"/>
  <c r="BD620" i="16"/>
  <c r="BL620" i="16"/>
  <c r="BT620" i="16"/>
  <c r="CB620" i="16"/>
  <c r="CJ620" i="16"/>
  <c r="CR620" i="16"/>
  <c r="AO616" i="16"/>
  <c r="AS616" i="16"/>
  <c r="AW616" i="16"/>
  <c r="BA616" i="16"/>
  <c r="BE616" i="16"/>
  <c r="BI616" i="16"/>
  <c r="BM616" i="16"/>
  <c r="BQ616" i="16"/>
  <c r="BU616" i="16"/>
  <c r="BY616" i="16"/>
  <c r="CC616" i="16"/>
  <c r="CG616" i="16"/>
  <c r="CK616" i="16"/>
  <c r="CO616" i="16"/>
  <c r="CS616" i="16"/>
  <c r="CW616" i="16"/>
  <c r="AP616" i="16"/>
  <c r="AT616" i="16"/>
  <c r="AX616" i="16"/>
  <c r="BB616" i="16"/>
  <c r="BF616" i="16"/>
  <c r="BJ616" i="16"/>
  <c r="BN616" i="16"/>
  <c r="BR616" i="16"/>
  <c r="BV616" i="16"/>
  <c r="BZ616" i="16"/>
  <c r="CD616" i="16"/>
  <c r="CH616" i="16"/>
  <c r="CL616" i="16"/>
  <c r="CP616" i="16"/>
  <c r="CT616" i="16"/>
  <c r="CX616" i="16"/>
  <c r="AQ616" i="16"/>
  <c r="AY616" i="16"/>
  <c r="BG616" i="16"/>
  <c r="BO616" i="16"/>
  <c r="BW616" i="16"/>
  <c r="CE616" i="16"/>
  <c r="CM616" i="16"/>
  <c r="CU616" i="16"/>
  <c r="AR616" i="16"/>
  <c r="AZ616" i="16"/>
  <c r="BH616" i="16"/>
  <c r="BP616" i="16"/>
  <c r="BX616" i="16"/>
  <c r="CF616" i="16"/>
  <c r="CN616" i="16"/>
  <c r="CV616" i="16"/>
  <c r="AO612" i="16"/>
  <c r="AS612" i="16"/>
  <c r="AW612" i="16"/>
  <c r="BA612" i="16"/>
  <c r="BE612" i="16"/>
  <c r="BI612" i="16"/>
  <c r="BM612" i="16"/>
  <c r="BQ612" i="16"/>
  <c r="BU612" i="16"/>
  <c r="BY612" i="16"/>
  <c r="CC612" i="16"/>
  <c r="CG612" i="16"/>
  <c r="CK612" i="16"/>
  <c r="CO612" i="16"/>
  <c r="CS612" i="16"/>
  <c r="CW612" i="16"/>
  <c r="AP612" i="16"/>
  <c r="AT612" i="16"/>
  <c r="AX612" i="16"/>
  <c r="BB612" i="16"/>
  <c r="BF612" i="16"/>
  <c r="BJ612" i="16"/>
  <c r="BN612" i="16"/>
  <c r="BR612" i="16"/>
  <c r="BV612" i="16"/>
  <c r="BZ612" i="16"/>
  <c r="CD612" i="16"/>
  <c r="CH612" i="16"/>
  <c r="CL612" i="16"/>
  <c r="CP612" i="16"/>
  <c r="CT612" i="16"/>
  <c r="CX612" i="16"/>
  <c r="AU612" i="16"/>
  <c r="BC612" i="16"/>
  <c r="BK612" i="16"/>
  <c r="BS612" i="16"/>
  <c r="CA612" i="16"/>
  <c r="CI612" i="16"/>
  <c r="CQ612" i="16"/>
  <c r="AN612" i="16"/>
  <c r="AV612" i="16"/>
  <c r="BD612" i="16"/>
  <c r="BL612" i="16"/>
  <c r="BT612" i="16"/>
  <c r="CB612" i="16"/>
  <c r="CJ612" i="16"/>
  <c r="CR612" i="16"/>
  <c r="AO608" i="16"/>
  <c r="AS608" i="16"/>
  <c r="AW608" i="16"/>
  <c r="BA608" i="16"/>
  <c r="BE608" i="16"/>
  <c r="BI608" i="16"/>
  <c r="BM608" i="16"/>
  <c r="BQ608" i="16"/>
  <c r="BU608" i="16"/>
  <c r="BY608" i="16"/>
  <c r="CC608" i="16"/>
  <c r="CG608" i="16"/>
  <c r="CK608" i="16"/>
  <c r="CO608" i="16"/>
  <c r="CS608" i="16"/>
  <c r="CW608" i="16"/>
  <c r="AP608" i="16"/>
  <c r="AT608" i="16"/>
  <c r="AX608" i="16"/>
  <c r="BB608" i="16"/>
  <c r="BF608" i="16"/>
  <c r="BJ608" i="16"/>
  <c r="BN608" i="16"/>
  <c r="BR608" i="16"/>
  <c r="BV608" i="16"/>
  <c r="BZ608" i="16"/>
  <c r="CD608" i="16"/>
  <c r="CH608" i="16"/>
  <c r="CL608" i="16"/>
  <c r="CP608" i="16"/>
  <c r="CT608" i="16"/>
  <c r="CX608" i="16"/>
  <c r="AQ608" i="16"/>
  <c r="AY608" i="16"/>
  <c r="BG608" i="16"/>
  <c r="BO608" i="16"/>
  <c r="BW608" i="16"/>
  <c r="CE608" i="16"/>
  <c r="CM608" i="16"/>
  <c r="CU608" i="16"/>
  <c r="AR608" i="16"/>
  <c r="AZ608" i="16"/>
  <c r="BH608" i="16"/>
  <c r="BP608" i="16"/>
  <c r="BX608" i="16"/>
  <c r="CF608" i="16"/>
  <c r="CN608" i="16"/>
  <c r="CV608" i="16"/>
  <c r="AO604" i="16"/>
  <c r="AS604" i="16"/>
  <c r="AW604" i="16"/>
  <c r="BA604" i="16"/>
  <c r="BE604" i="16"/>
  <c r="BI604" i="16"/>
  <c r="BM604" i="16"/>
  <c r="BQ604" i="16"/>
  <c r="BU604" i="16"/>
  <c r="BY604" i="16"/>
  <c r="CC604" i="16"/>
  <c r="CG604" i="16"/>
  <c r="CK604" i="16"/>
  <c r="CO604" i="16"/>
  <c r="CS604" i="16"/>
  <c r="CW604" i="16"/>
  <c r="AP604" i="16"/>
  <c r="AT604" i="16"/>
  <c r="AX604" i="16"/>
  <c r="BB604" i="16"/>
  <c r="BF604" i="16"/>
  <c r="BJ604" i="16"/>
  <c r="BN604" i="16"/>
  <c r="BR604" i="16"/>
  <c r="BV604" i="16"/>
  <c r="BZ604" i="16"/>
  <c r="CD604" i="16"/>
  <c r="CH604" i="16"/>
  <c r="CL604" i="16"/>
  <c r="CP604" i="16"/>
  <c r="CT604" i="16"/>
  <c r="CX604" i="16"/>
  <c r="AU604" i="16"/>
  <c r="BC604" i="16"/>
  <c r="BK604" i="16"/>
  <c r="BS604" i="16"/>
  <c r="CA604" i="16"/>
  <c r="CI604" i="16"/>
  <c r="CQ604" i="16"/>
  <c r="AN604" i="16"/>
  <c r="AV604" i="16"/>
  <c r="BD604" i="16"/>
  <c r="BL604" i="16"/>
  <c r="BT604" i="16"/>
  <c r="CB604" i="16"/>
  <c r="CJ604" i="16"/>
  <c r="CR604" i="16"/>
  <c r="AO600" i="16"/>
  <c r="AS600" i="16"/>
  <c r="AW600" i="16"/>
  <c r="BA600" i="16"/>
  <c r="BE600" i="16"/>
  <c r="BI600" i="16"/>
  <c r="BM600" i="16"/>
  <c r="BQ600" i="16"/>
  <c r="BU600" i="16"/>
  <c r="BY600" i="16"/>
  <c r="CC600" i="16"/>
  <c r="CG600" i="16"/>
  <c r="CK600" i="16"/>
  <c r="CO600" i="16"/>
  <c r="CS600" i="16"/>
  <c r="CW600" i="16"/>
  <c r="AP600" i="16"/>
  <c r="AT600" i="16"/>
  <c r="AX600" i="16"/>
  <c r="BB600" i="16"/>
  <c r="BF600" i="16"/>
  <c r="BJ600" i="16"/>
  <c r="BN600" i="16"/>
  <c r="BR600" i="16"/>
  <c r="BV600" i="16"/>
  <c r="BZ600" i="16"/>
  <c r="CD600" i="16"/>
  <c r="CH600" i="16"/>
  <c r="CL600" i="16"/>
  <c r="CP600" i="16"/>
  <c r="CT600" i="16"/>
  <c r="CX600" i="16"/>
  <c r="AQ600" i="16"/>
  <c r="AY600" i="16"/>
  <c r="BG600" i="16"/>
  <c r="BO600" i="16"/>
  <c r="BW600" i="16"/>
  <c r="CE600" i="16"/>
  <c r="CM600" i="16"/>
  <c r="CU600" i="16"/>
  <c r="AR600" i="16"/>
  <c r="AZ600" i="16"/>
  <c r="BH600" i="16"/>
  <c r="BP600" i="16"/>
  <c r="BX600" i="16"/>
  <c r="CF600" i="16"/>
  <c r="CN600" i="16"/>
  <c r="CV600" i="16"/>
  <c r="AO596" i="16"/>
  <c r="AS596" i="16"/>
  <c r="AW596" i="16"/>
  <c r="BA596" i="16"/>
  <c r="BE596" i="16"/>
  <c r="BI596" i="16"/>
  <c r="BM596" i="16"/>
  <c r="BQ596" i="16"/>
  <c r="BU596" i="16"/>
  <c r="BY596" i="16"/>
  <c r="CC596" i="16"/>
  <c r="CG596" i="16"/>
  <c r="CK596" i="16"/>
  <c r="CO596" i="16"/>
  <c r="CS596" i="16"/>
  <c r="CW596" i="16"/>
  <c r="AP596" i="16"/>
  <c r="AT596" i="16"/>
  <c r="AX596" i="16"/>
  <c r="BB596" i="16"/>
  <c r="BF596" i="16"/>
  <c r="BJ596" i="16"/>
  <c r="BN596" i="16"/>
  <c r="BR596" i="16"/>
  <c r="BV596" i="16"/>
  <c r="BZ596" i="16"/>
  <c r="CD596" i="16"/>
  <c r="CH596" i="16"/>
  <c r="CL596" i="16"/>
  <c r="CP596" i="16"/>
  <c r="CT596" i="16"/>
  <c r="CX596" i="16"/>
  <c r="AU596" i="16"/>
  <c r="BC596" i="16"/>
  <c r="BK596" i="16"/>
  <c r="BS596" i="16"/>
  <c r="CA596" i="16"/>
  <c r="CI596" i="16"/>
  <c r="CQ596" i="16"/>
  <c r="AN596" i="16"/>
  <c r="AV596" i="16"/>
  <c r="BD596" i="16"/>
  <c r="BL596" i="16"/>
  <c r="BT596" i="16"/>
  <c r="CB596" i="16"/>
  <c r="CJ596" i="16"/>
  <c r="CR596" i="16"/>
  <c r="AO592" i="16"/>
  <c r="AS592" i="16"/>
  <c r="AW592" i="16"/>
  <c r="BA592" i="16"/>
  <c r="BE592" i="16"/>
  <c r="BI592" i="16"/>
  <c r="BM592" i="16"/>
  <c r="BQ592" i="16"/>
  <c r="BU592" i="16"/>
  <c r="BY592" i="16"/>
  <c r="CC592" i="16"/>
  <c r="CG592" i="16"/>
  <c r="CK592" i="16"/>
  <c r="CO592" i="16"/>
  <c r="CS592" i="16"/>
  <c r="CW592" i="16"/>
  <c r="AP592" i="16"/>
  <c r="AT592" i="16"/>
  <c r="AX592" i="16"/>
  <c r="BB592" i="16"/>
  <c r="BF592" i="16"/>
  <c r="BJ592" i="16"/>
  <c r="BN592" i="16"/>
  <c r="BR592" i="16"/>
  <c r="BV592" i="16"/>
  <c r="BZ592" i="16"/>
  <c r="CD592" i="16"/>
  <c r="CH592" i="16"/>
  <c r="CL592" i="16"/>
  <c r="CP592" i="16"/>
  <c r="CT592" i="16"/>
  <c r="CX592" i="16"/>
  <c r="AQ592" i="16"/>
  <c r="AY592" i="16"/>
  <c r="BG592" i="16"/>
  <c r="BO592" i="16"/>
  <c r="BW592" i="16"/>
  <c r="CE592" i="16"/>
  <c r="CM592" i="16"/>
  <c r="CU592" i="16"/>
  <c r="AR592" i="16"/>
  <c r="AZ592" i="16"/>
  <c r="BH592" i="16"/>
  <c r="BP592" i="16"/>
  <c r="BX592" i="16"/>
  <c r="CF592" i="16"/>
  <c r="CN592" i="16"/>
  <c r="CV592" i="16"/>
  <c r="AO588" i="16"/>
  <c r="AS588" i="16"/>
  <c r="AW588" i="16"/>
  <c r="BA588" i="16"/>
  <c r="BE588" i="16"/>
  <c r="BI588" i="16"/>
  <c r="BM588" i="16"/>
  <c r="BQ588" i="16"/>
  <c r="BU588" i="16"/>
  <c r="BY588" i="16"/>
  <c r="CC588" i="16"/>
  <c r="CG588" i="16"/>
  <c r="CK588" i="16"/>
  <c r="CO588" i="16"/>
  <c r="CS588" i="16"/>
  <c r="CW588" i="16"/>
  <c r="AP588" i="16"/>
  <c r="AT588" i="16"/>
  <c r="AX588" i="16"/>
  <c r="BB588" i="16"/>
  <c r="BF588" i="16"/>
  <c r="BJ588" i="16"/>
  <c r="BN588" i="16"/>
  <c r="BR588" i="16"/>
  <c r="BV588" i="16"/>
  <c r="BZ588" i="16"/>
  <c r="CD588" i="16"/>
  <c r="CH588" i="16"/>
  <c r="CL588" i="16"/>
  <c r="CP588" i="16"/>
  <c r="CT588" i="16"/>
  <c r="CX588" i="16"/>
  <c r="AU588" i="16"/>
  <c r="BC588" i="16"/>
  <c r="BK588" i="16"/>
  <c r="BS588" i="16"/>
  <c r="CA588" i="16"/>
  <c r="CI588" i="16"/>
  <c r="CQ588" i="16"/>
  <c r="AN588" i="16"/>
  <c r="AV588" i="16"/>
  <c r="BD588" i="16"/>
  <c r="BL588" i="16"/>
  <c r="BT588" i="16"/>
  <c r="CB588" i="16"/>
  <c r="CJ588" i="16"/>
  <c r="CR588" i="16"/>
  <c r="AO584" i="16"/>
  <c r="AS584" i="16"/>
  <c r="AW584" i="16"/>
  <c r="BA584" i="16"/>
  <c r="BE584" i="16"/>
  <c r="BI584" i="16"/>
  <c r="BM584" i="16"/>
  <c r="BQ584" i="16"/>
  <c r="BU584" i="16"/>
  <c r="BY584" i="16"/>
  <c r="CC584" i="16"/>
  <c r="CG584" i="16"/>
  <c r="CK584" i="16"/>
  <c r="CO584" i="16"/>
  <c r="CS584" i="16"/>
  <c r="CW584" i="16"/>
  <c r="AP584" i="16"/>
  <c r="AT584" i="16"/>
  <c r="AX584" i="16"/>
  <c r="BB584" i="16"/>
  <c r="BF584" i="16"/>
  <c r="BJ584" i="16"/>
  <c r="BN584" i="16"/>
  <c r="BR584" i="16"/>
  <c r="BV584" i="16"/>
  <c r="BZ584" i="16"/>
  <c r="CD584" i="16"/>
  <c r="CH584" i="16"/>
  <c r="CL584" i="16"/>
  <c r="CP584" i="16"/>
  <c r="CT584" i="16"/>
  <c r="CX584" i="16"/>
  <c r="AQ584" i="16"/>
  <c r="AY584" i="16"/>
  <c r="BG584" i="16"/>
  <c r="BO584" i="16"/>
  <c r="BW584" i="16"/>
  <c r="CE584" i="16"/>
  <c r="CM584" i="16"/>
  <c r="CU584" i="16"/>
  <c r="AR584" i="16"/>
  <c r="AZ584" i="16"/>
  <c r="BH584" i="16"/>
  <c r="BP584" i="16"/>
  <c r="BX584" i="16"/>
  <c r="CF584" i="16"/>
  <c r="CN584" i="16"/>
  <c r="CV584" i="16"/>
  <c r="AO580" i="16"/>
  <c r="AS580" i="16"/>
  <c r="AW580" i="16"/>
  <c r="BA580" i="16"/>
  <c r="BE580" i="16"/>
  <c r="BI580" i="16"/>
  <c r="BM580" i="16"/>
  <c r="BQ580" i="16"/>
  <c r="BU580" i="16"/>
  <c r="BY580" i="16"/>
  <c r="CC580" i="16"/>
  <c r="CG580" i="16"/>
  <c r="CK580" i="16"/>
  <c r="CO580" i="16"/>
  <c r="CS580" i="16"/>
  <c r="CW580" i="16"/>
  <c r="AP580" i="16"/>
  <c r="AT580" i="16"/>
  <c r="AX580" i="16"/>
  <c r="BB580" i="16"/>
  <c r="BF580" i="16"/>
  <c r="BJ580" i="16"/>
  <c r="BN580" i="16"/>
  <c r="BR580" i="16"/>
  <c r="BV580" i="16"/>
  <c r="BZ580" i="16"/>
  <c r="CD580" i="16"/>
  <c r="CH580" i="16"/>
  <c r="CL580" i="16"/>
  <c r="CP580" i="16"/>
  <c r="CT580" i="16"/>
  <c r="CX580" i="16"/>
  <c r="AU580" i="16"/>
  <c r="BC580" i="16"/>
  <c r="BK580" i="16"/>
  <c r="BS580" i="16"/>
  <c r="CA580" i="16"/>
  <c r="CI580" i="16"/>
  <c r="CQ580" i="16"/>
  <c r="AN580" i="16"/>
  <c r="AV580" i="16"/>
  <c r="BD580" i="16"/>
  <c r="BL580" i="16"/>
  <c r="BT580" i="16"/>
  <c r="CB580" i="16"/>
  <c r="CJ580" i="16"/>
  <c r="CR580" i="16"/>
  <c r="AO576" i="16"/>
  <c r="AS576" i="16"/>
  <c r="AW576" i="16"/>
  <c r="BA576" i="16"/>
  <c r="BE576" i="16"/>
  <c r="BI576" i="16"/>
  <c r="BM576" i="16"/>
  <c r="BQ576" i="16"/>
  <c r="BU576" i="16"/>
  <c r="BY576" i="16"/>
  <c r="CC576" i="16"/>
  <c r="CG576" i="16"/>
  <c r="CK576" i="16"/>
  <c r="CO576" i="16"/>
  <c r="CS576" i="16"/>
  <c r="CW576" i="16"/>
  <c r="AP576" i="16"/>
  <c r="AT576" i="16"/>
  <c r="AX576" i="16"/>
  <c r="BB576" i="16"/>
  <c r="BF576" i="16"/>
  <c r="BJ576" i="16"/>
  <c r="BN576" i="16"/>
  <c r="BR576" i="16"/>
  <c r="BV576" i="16"/>
  <c r="BZ576" i="16"/>
  <c r="CD576" i="16"/>
  <c r="CH576" i="16"/>
  <c r="CL576" i="16"/>
  <c r="CP576" i="16"/>
  <c r="CT576" i="16"/>
  <c r="CX576" i="16"/>
  <c r="AQ576" i="16"/>
  <c r="AY576" i="16"/>
  <c r="BG576" i="16"/>
  <c r="BO576" i="16"/>
  <c r="BW576" i="16"/>
  <c r="CE576" i="16"/>
  <c r="CM576" i="16"/>
  <c r="CU576" i="16"/>
  <c r="AR576" i="16"/>
  <c r="AZ576" i="16"/>
  <c r="BH576" i="16"/>
  <c r="BP576" i="16"/>
  <c r="BX576" i="16"/>
  <c r="CF576" i="16"/>
  <c r="CN576" i="16"/>
  <c r="CV576" i="16"/>
  <c r="AO572" i="16"/>
  <c r="AS572" i="16"/>
  <c r="AW572" i="16"/>
  <c r="BA572" i="16"/>
  <c r="BE572" i="16"/>
  <c r="BI572" i="16"/>
  <c r="BM572" i="16"/>
  <c r="BQ572" i="16"/>
  <c r="BU572" i="16"/>
  <c r="BY572" i="16"/>
  <c r="CC572" i="16"/>
  <c r="CG572" i="16"/>
  <c r="CK572" i="16"/>
  <c r="CO572" i="16"/>
  <c r="CS572" i="16"/>
  <c r="CW572" i="16"/>
  <c r="AP572" i="16"/>
  <c r="AT572" i="16"/>
  <c r="AX572" i="16"/>
  <c r="BB572" i="16"/>
  <c r="BF572" i="16"/>
  <c r="BJ572" i="16"/>
  <c r="BN572" i="16"/>
  <c r="BR572" i="16"/>
  <c r="BV572" i="16"/>
  <c r="BZ572" i="16"/>
  <c r="CD572" i="16"/>
  <c r="CH572" i="16"/>
  <c r="CL572" i="16"/>
  <c r="CP572" i="16"/>
  <c r="CT572" i="16"/>
  <c r="CX572" i="16"/>
  <c r="AU572" i="16"/>
  <c r="BC572" i="16"/>
  <c r="BK572" i="16"/>
  <c r="BS572" i="16"/>
  <c r="CA572" i="16"/>
  <c r="CI572" i="16"/>
  <c r="CQ572" i="16"/>
  <c r="AN572" i="16"/>
  <c r="AV572" i="16"/>
  <c r="BD572" i="16"/>
  <c r="BL572" i="16"/>
  <c r="BT572" i="16"/>
  <c r="CB572" i="16"/>
  <c r="CJ572" i="16"/>
  <c r="CR572" i="16"/>
  <c r="AO568" i="16"/>
  <c r="AS568" i="16"/>
  <c r="AW568" i="16"/>
  <c r="BA568" i="16"/>
  <c r="BE568" i="16"/>
  <c r="BI568" i="16"/>
  <c r="BM568" i="16"/>
  <c r="BQ568" i="16"/>
  <c r="BU568" i="16"/>
  <c r="BY568" i="16"/>
  <c r="CC568" i="16"/>
  <c r="CG568" i="16"/>
  <c r="CK568" i="16"/>
  <c r="CO568" i="16"/>
  <c r="CS568" i="16"/>
  <c r="CW568" i="16"/>
  <c r="AP568" i="16"/>
  <c r="AT568" i="16"/>
  <c r="AX568" i="16"/>
  <c r="BB568" i="16"/>
  <c r="BF568" i="16"/>
  <c r="BJ568" i="16"/>
  <c r="BN568" i="16"/>
  <c r="BR568" i="16"/>
  <c r="BV568" i="16"/>
  <c r="BZ568" i="16"/>
  <c r="CD568" i="16"/>
  <c r="CH568" i="16"/>
  <c r="CL568" i="16"/>
  <c r="CP568" i="16"/>
  <c r="CT568" i="16"/>
  <c r="CX568" i="16"/>
  <c r="AQ568" i="16"/>
  <c r="AY568" i="16"/>
  <c r="BG568" i="16"/>
  <c r="BO568" i="16"/>
  <c r="BW568" i="16"/>
  <c r="CE568" i="16"/>
  <c r="CM568" i="16"/>
  <c r="CU568" i="16"/>
  <c r="AR568" i="16"/>
  <c r="AZ568" i="16"/>
  <c r="BH568" i="16"/>
  <c r="BP568" i="16"/>
  <c r="BX568" i="16"/>
  <c r="CF568" i="16"/>
  <c r="CN568" i="16"/>
  <c r="CV568" i="16"/>
  <c r="AO564" i="16"/>
  <c r="AS564" i="16"/>
  <c r="AW564" i="16"/>
  <c r="BA564" i="16"/>
  <c r="BE564" i="16"/>
  <c r="BI564" i="16"/>
  <c r="BM564" i="16"/>
  <c r="BQ564" i="16"/>
  <c r="BU564" i="16"/>
  <c r="BY564" i="16"/>
  <c r="CC564" i="16"/>
  <c r="CG564" i="16"/>
  <c r="CK564" i="16"/>
  <c r="CO564" i="16"/>
  <c r="CS564" i="16"/>
  <c r="CW564" i="16"/>
  <c r="AP564" i="16"/>
  <c r="AT564" i="16"/>
  <c r="AX564" i="16"/>
  <c r="BB564" i="16"/>
  <c r="BF564" i="16"/>
  <c r="BJ564" i="16"/>
  <c r="BN564" i="16"/>
  <c r="BR564" i="16"/>
  <c r="BV564" i="16"/>
  <c r="BZ564" i="16"/>
  <c r="CD564" i="16"/>
  <c r="CH564" i="16"/>
  <c r="CL564" i="16"/>
  <c r="CP564" i="16"/>
  <c r="CT564" i="16"/>
  <c r="CX564" i="16"/>
  <c r="AU564" i="16"/>
  <c r="BC564" i="16"/>
  <c r="BK564" i="16"/>
  <c r="BS564" i="16"/>
  <c r="CA564" i="16"/>
  <c r="CI564" i="16"/>
  <c r="CQ564" i="16"/>
  <c r="AN564" i="16"/>
  <c r="AV564" i="16"/>
  <c r="BD564" i="16"/>
  <c r="BL564" i="16"/>
  <c r="BT564" i="16"/>
  <c r="CB564" i="16"/>
  <c r="CJ564" i="16"/>
  <c r="CR564" i="16"/>
  <c r="AO560" i="16"/>
  <c r="AS560" i="16"/>
  <c r="AW560" i="16"/>
  <c r="BA560" i="16"/>
  <c r="BE560" i="16"/>
  <c r="BI560" i="16"/>
  <c r="BM560" i="16"/>
  <c r="BQ560" i="16"/>
  <c r="BU560" i="16"/>
  <c r="BY560" i="16"/>
  <c r="CC560" i="16"/>
  <c r="CG560" i="16"/>
  <c r="CK560" i="16"/>
  <c r="CO560" i="16"/>
  <c r="CS560" i="16"/>
  <c r="CW560" i="16"/>
  <c r="AP560" i="16"/>
  <c r="AT560" i="16"/>
  <c r="AX560" i="16"/>
  <c r="BB560" i="16"/>
  <c r="BF560" i="16"/>
  <c r="BJ560" i="16"/>
  <c r="BN560" i="16"/>
  <c r="BR560" i="16"/>
  <c r="BV560" i="16"/>
  <c r="BZ560" i="16"/>
  <c r="CD560" i="16"/>
  <c r="CH560" i="16"/>
  <c r="CL560" i="16"/>
  <c r="CP560" i="16"/>
  <c r="CT560" i="16"/>
  <c r="CX560" i="16"/>
  <c r="AQ560" i="16"/>
  <c r="AY560" i="16"/>
  <c r="BG560" i="16"/>
  <c r="BO560" i="16"/>
  <c r="BW560" i="16"/>
  <c r="CE560" i="16"/>
  <c r="CM560" i="16"/>
  <c r="CU560" i="16"/>
  <c r="AR560" i="16"/>
  <c r="AZ560" i="16"/>
  <c r="BH560" i="16"/>
  <c r="BP560" i="16"/>
  <c r="BX560" i="16"/>
  <c r="CF560" i="16"/>
  <c r="CN560" i="16"/>
  <c r="CV560" i="16"/>
  <c r="AO556" i="16"/>
  <c r="AS556" i="16"/>
  <c r="AW556" i="16"/>
  <c r="BA556" i="16"/>
  <c r="BE556" i="16"/>
  <c r="BI556" i="16"/>
  <c r="BM556" i="16"/>
  <c r="BQ556" i="16"/>
  <c r="BU556" i="16"/>
  <c r="BY556" i="16"/>
  <c r="CC556" i="16"/>
  <c r="CG556" i="16"/>
  <c r="CK556" i="16"/>
  <c r="CO556" i="16"/>
  <c r="CS556" i="16"/>
  <c r="CW556" i="16"/>
  <c r="AP556" i="16"/>
  <c r="AT556" i="16"/>
  <c r="AX556" i="16"/>
  <c r="BB556" i="16"/>
  <c r="BF556" i="16"/>
  <c r="BJ556" i="16"/>
  <c r="BN556" i="16"/>
  <c r="BR556" i="16"/>
  <c r="BV556" i="16"/>
  <c r="BZ556" i="16"/>
  <c r="CD556" i="16"/>
  <c r="CH556" i="16"/>
  <c r="CL556" i="16"/>
  <c r="CP556" i="16"/>
  <c r="CT556" i="16"/>
  <c r="CX556" i="16"/>
  <c r="AU556" i="16"/>
  <c r="BC556" i="16"/>
  <c r="BK556" i="16"/>
  <c r="BS556" i="16"/>
  <c r="CA556" i="16"/>
  <c r="CI556" i="16"/>
  <c r="CQ556" i="16"/>
  <c r="AN556" i="16"/>
  <c r="AV556" i="16"/>
  <c r="BD556" i="16"/>
  <c r="BL556" i="16"/>
  <c r="BT556" i="16"/>
  <c r="CB556" i="16"/>
  <c r="CJ556" i="16"/>
  <c r="CR556" i="16"/>
  <c r="AO552" i="16"/>
  <c r="AS552" i="16"/>
  <c r="AW552" i="16"/>
  <c r="BA552" i="16"/>
  <c r="BE552" i="16"/>
  <c r="BI552" i="16"/>
  <c r="BM552" i="16"/>
  <c r="BQ552" i="16"/>
  <c r="BU552" i="16"/>
  <c r="BY552" i="16"/>
  <c r="CC552" i="16"/>
  <c r="CG552" i="16"/>
  <c r="CK552" i="16"/>
  <c r="CO552" i="16"/>
  <c r="CS552" i="16"/>
  <c r="CW552" i="16"/>
  <c r="AP552" i="16"/>
  <c r="AT552" i="16"/>
  <c r="AX552" i="16"/>
  <c r="BB552" i="16"/>
  <c r="BF552" i="16"/>
  <c r="BJ552" i="16"/>
  <c r="BN552" i="16"/>
  <c r="BR552" i="16"/>
  <c r="BV552" i="16"/>
  <c r="BZ552" i="16"/>
  <c r="CD552" i="16"/>
  <c r="CH552" i="16"/>
  <c r="CL552" i="16"/>
  <c r="CP552" i="16"/>
  <c r="CT552" i="16"/>
  <c r="CX552" i="16"/>
  <c r="AQ552" i="16"/>
  <c r="AY552" i="16"/>
  <c r="BG552" i="16"/>
  <c r="BO552" i="16"/>
  <c r="BW552" i="16"/>
  <c r="CE552" i="16"/>
  <c r="CM552" i="16"/>
  <c r="CU552" i="16"/>
  <c r="AR552" i="16"/>
  <c r="AZ552" i="16"/>
  <c r="BH552" i="16"/>
  <c r="BP552" i="16"/>
  <c r="BX552" i="16"/>
  <c r="CF552" i="16"/>
  <c r="CN552" i="16"/>
  <c r="CV552" i="16"/>
  <c r="AO548" i="16"/>
  <c r="AS548" i="16"/>
  <c r="AW548" i="16"/>
  <c r="BA548" i="16"/>
  <c r="BE548" i="16"/>
  <c r="BI548" i="16"/>
  <c r="BM548" i="16"/>
  <c r="BQ548" i="16"/>
  <c r="BU548" i="16"/>
  <c r="BY548" i="16"/>
  <c r="CC548" i="16"/>
  <c r="CG548" i="16"/>
  <c r="CK548" i="16"/>
  <c r="CO548" i="16"/>
  <c r="CS548" i="16"/>
  <c r="CW548" i="16"/>
  <c r="AP548" i="16"/>
  <c r="AT548" i="16"/>
  <c r="AX548" i="16"/>
  <c r="BB548" i="16"/>
  <c r="BF548" i="16"/>
  <c r="BJ548" i="16"/>
  <c r="BN548" i="16"/>
  <c r="BR548" i="16"/>
  <c r="BV548" i="16"/>
  <c r="BZ548" i="16"/>
  <c r="CD548" i="16"/>
  <c r="CH548" i="16"/>
  <c r="CL548" i="16"/>
  <c r="CP548" i="16"/>
  <c r="CT548" i="16"/>
  <c r="CX548" i="16"/>
  <c r="AU548" i="16"/>
  <c r="BC548" i="16"/>
  <c r="BK548" i="16"/>
  <c r="BS548" i="16"/>
  <c r="CA548" i="16"/>
  <c r="CI548" i="16"/>
  <c r="CQ548" i="16"/>
  <c r="AN548" i="16"/>
  <c r="AV548" i="16"/>
  <c r="BD548" i="16"/>
  <c r="BL548" i="16"/>
  <c r="BT548" i="16"/>
  <c r="CB548" i="16"/>
  <c r="CJ548" i="16"/>
  <c r="CR548" i="16"/>
  <c r="AO544" i="16"/>
  <c r="AS544" i="16"/>
  <c r="AW544" i="16"/>
  <c r="BA544" i="16"/>
  <c r="BE544" i="16"/>
  <c r="BI544" i="16"/>
  <c r="BM544" i="16"/>
  <c r="BQ544" i="16"/>
  <c r="BU544" i="16"/>
  <c r="BY544" i="16"/>
  <c r="CC544" i="16"/>
  <c r="CG544" i="16"/>
  <c r="CK544" i="16"/>
  <c r="CO544" i="16"/>
  <c r="CS544" i="16"/>
  <c r="CW544" i="16"/>
  <c r="AP544" i="16"/>
  <c r="AT544" i="16"/>
  <c r="AX544" i="16"/>
  <c r="BB544" i="16"/>
  <c r="BF544" i="16"/>
  <c r="BJ544" i="16"/>
  <c r="BN544" i="16"/>
  <c r="BR544" i="16"/>
  <c r="BV544" i="16"/>
  <c r="BZ544" i="16"/>
  <c r="CD544" i="16"/>
  <c r="CH544" i="16"/>
  <c r="CL544" i="16"/>
  <c r="CP544" i="16"/>
  <c r="CT544" i="16"/>
  <c r="CX544" i="16"/>
  <c r="AQ544" i="16"/>
  <c r="AY544" i="16"/>
  <c r="BG544" i="16"/>
  <c r="BO544" i="16"/>
  <c r="BW544" i="16"/>
  <c r="CE544" i="16"/>
  <c r="CM544" i="16"/>
  <c r="CU544" i="16"/>
  <c r="AR544" i="16"/>
  <c r="AZ544" i="16"/>
  <c r="BH544" i="16"/>
  <c r="BP544" i="16"/>
  <c r="BX544" i="16"/>
  <c r="CF544" i="16"/>
  <c r="CN544" i="16"/>
  <c r="CV544" i="16"/>
  <c r="AO540" i="16"/>
  <c r="AS540" i="16"/>
  <c r="AW540" i="16"/>
  <c r="BA540" i="16"/>
  <c r="BE540" i="16"/>
  <c r="BI540" i="16"/>
  <c r="BM540" i="16"/>
  <c r="BQ540" i="16"/>
  <c r="BU540" i="16"/>
  <c r="BY540" i="16"/>
  <c r="CC540" i="16"/>
  <c r="CG540" i="16"/>
  <c r="CK540" i="16"/>
  <c r="CO540" i="16"/>
  <c r="CS540" i="16"/>
  <c r="CW540" i="16"/>
  <c r="AP540" i="16"/>
  <c r="AT540" i="16"/>
  <c r="AX540" i="16"/>
  <c r="BB540" i="16"/>
  <c r="BF540" i="16"/>
  <c r="BJ540" i="16"/>
  <c r="BN540" i="16"/>
  <c r="BR540" i="16"/>
  <c r="BV540" i="16"/>
  <c r="BZ540" i="16"/>
  <c r="CD540" i="16"/>
  <c r="CH540" i="16"/>
  <c r="CL540" i="16"/>
  <c r="CP540" i="16"/>
  <c r="CT540" i="16"/>
  <c r="CX540" i="16"/>
  <c r="AU540" i="16"/>
  <c r="BC540" i="16"/>
  <c r="BK540" i="16"/>
  <c r="BS540" i="16"/>
  <c r="CA540" i="16"/>
  <c r="CI540" i="16"/>
  <c r="CQ540" i="16"/>
  <c r="AN540" i="16"/>
  <c r="AV540" i="16"/>
  <c r="BD540" i="16"/>
  <c r="BL540" i="16"/>
  <c r="BT540" i="16"/>
  <c r="CB540" i="16"/>
  <c r="CJ540" i="16"/>
  <c r="CR540" i="16"/>
  <c r="AO536" i="16"/>
  <c r="AS536" i="16"/>
  <c r="AW536" i="16"/>
  <c r="BA536" i="16"/>
  <c r="BE536" i="16"/>
  <c r="BI536" i="16"/>
  <c r="BM536" i="16"/>
  <c r="BQ536" i="16"/>
  <c r="BU536" i="16"/>
  <c r="BY536" i="16"/>
  <c r="CC536" i="16"/>
  <c r="CG536" i="16"/>
  <c r="CK536" i="16"/>
  <c r="CO536" i="16"/>
  <c r="CS536" i="16"/>
  <c r="CW536" i="16"/>
  <c r="AP536" i="16"/>
  <c r="AT536" i="16"/>
  <c r="AX536" i="16"/>
  <c r="BB536" i="16"/>
  <c r="BF536" i="16"/>
  <c r="BJ536" i="16"/>
  <c r="BN536" i="16"/>
  <c r="BR536" i="16"/>
  <c r="BV536" i="16"/>
  <c r="BZ536" i="16"/>
  <c r="CD536" i="16"/>
  <c r="CH536" i="16"/>
  <c r="CL536" i="16"/>
  <c r="CP536" i="16"/>
  <c r="CT536" i="16"/>
  <c r="CX536" i="16"/>
  <c r="AQ536" i="16"/>
  <c r="AY536" i="16"/>
  <c r="BG536" i="16"/>
  <c r="BO536" i="16"/>
  <c r="BW536" i="16"/>
  <c r="CE536" i="16"/>
  <c r="CM536" i="16"/>
  <c r="CU536" i="16"/>
  <c r="AR536" i="16"/>
  <c r="AZ536" i="16"/>
  <c r="BH536" i="16"/>
  <c r="BP536" i="16"/>
  <c r="BX536" i="16"/>
  <c r="CF536" i="16"/>
  <c r="CN536" i="16"/>
  <c r="CV536" i="16"/>
  <c r="AO532" i="16"/>
  <c r="AS532" i="16"/>
  <c r="AW532" i="16"/>
  <c r="BA532" i="16"/>
  <c r="BE532" i="16"/>
  <c r="BI532" i="16"/>
  <c r="BM532" i="16"/>
  <c r="BQ532" i="16"/>
  <c r="BU532" i="16"/>
  <c r="BY532" i="16"/>
  <c r="CC532" i="16"/>
  <c r="CG532" i="16"/>
  <c r="CK532" i="16"/>
  <c r="CO532" i="16"/>
  <c r="CS532" i="16"/>
  <c r="CW532" i="16"/>
  <c r="AP532" i="16"/>
  <c r="AT532" i="16"/>
  <c r="AX532" i="16"/>
  <c r="BB532" i="16"/>
  <c r="BF532" i="16"/>
  <c r="BJ532" i="16"/>
  <c r="BN532" i="16"/>
  <c r="BR532" i="16"/>
  <c r="BV532" i="16"/>
  <c r="BZ532" i="16"/>
  <c r="CD532" i="16"/>
  <c r="CH532" i="16"/>
  <c r="CL532" i="16"/>
  <c r="CP532" i="16"/>
  <c r="CT532" i="16"/>
  <c r="CX532" i="16"/>
  <c r="AU532" i="16"/>
  <c r="BC532" i="16"/>
  <c r="BK532" i="16"/>
  <c r="BS532" i="16"/>
  <c r="CA532" i="16"/>
  <c r="CI532" i="16"/>
  <c r="CQ532" i="16"/>
  <c r="AN532" i="16"/>
  <c r="AV532" i="16"/>
  <c r="BD532" i="16"/>
  <c r="BL532" i="16"/>
  <c r="BT532" i="16"/>
  <c r="CB532" i="16"/>
  <c r="CJ532" i="16"/>
  <c r="CR532" i="16"/>
  <c r="AO528" i="16"/>
  <c r="AS528" i="16"/>
  <c r="AW528" i="16"/>
  <c r="BA528" i="16"/>
  <c r="BE528" i="16"/>
  <c r="BI528" i="16"/>
  <c r="BM528" i="16"/>
  <c r="BQ528" i="16"/>
  <c r="BU528" i="16"/>
  <c r="BY528" i="16"/>
  <c r="CC528" i="16"/>
  <c r="CG528" i="16"/>
  <c r="CK528" i="16"/>
  <c r="CO528" i="16"/>
  <c r="CS528" i="16"/>
  <c r="CW528" i="16"/>
  <c r="AP528" i="16"/>
  <c r="AT528" i="16"/>
  <c r="AX528" i="16"/>
  <c r="BB528" i="16"/>
  <c r="BF528" i="16"/>
  <c r="BJ528" i="16"/>
  <c r="BN528" i="16"/>
  <c r="BR528" i="16"/>
  <c r="BV528" i="16"/>
  <c r="BZ528" i="16"/>
  <c r="CD528" i="16"/>
  <c r="CH528" i="16"/>
  <c r="CL528" i="16"/>
  <c r="CP528" i="16"/>
  <c r="CT528" i="16"/>
  <c r="CX528" i="16"/>
  <c r="AQ528" i="16"/>
  <c r="AY528" i="16"/>
  <c r="BG528" i="16"/>
  <c r="BO528" i="16"/>
  <c r="BW528" i="16"/>
  <c r="CE528" i="16"/>
  <c r="CM528" i="16"/>
  <c r="CU528" i="16"/>
  <c r="AR528" i="16"/>
  <c r="AZ528" i="16"/>
  <c r="BH528" i="16"/>
  <c r="BP528" i="16"/>
  <c r="BX528" i="16"/>
  <c r="CF528" i="16"/>
  <c r="CN528" i="16"/>
  <c r="CV528" i="16"/>
  <c r="AO524" i="16"/>
  <c r="AS524" i="16"/>
  <c r="AW524" i="16"/>
  <c r="BA524" i="16"/>
  <c r="BE524" i="16"/>
  <c r="BI524" i="16"/>
  <c r="BM524" i="16"/>
  <c r="BQ524" i="16"/>
  <c r="BU524" i="16"/>
  <c r="BY524" i="16"/>
  <c r="CC524" i="16"/>
  <c r="CG524" i="16"/>
  <c r="CK524" i="16"/>
  <c r="CO524" i="16"/>
  <c r="CS524" i="16"/>
  <c r="CW524" i="16"/>
  <c r="AP524" i="16"/>
  <c r="AT524" i="16"/>
  <c r="AX524" i="16"/>
  <c r="BB524" i="16"/>
  <c r="BF524" i="16"/>
  <c r="BJ524" i="16"/>
  <c r="BN524" i="16"/>
  <c r="BR524" i="16"/>
  <c r="BV524" i="16"/>
  <c r="BZ524" i="16"/>
  <c r="CD524" i="16"/>
  <c r="CH524" i="16"/>
  <c r="CL524" i="16"/>
  <c r="CP524" i="16"/>
  <c r="CT524" i="16"/>
  <c r="CX524" i="16"/>
  <c r="AU524" i="16"/>
  <c r="BC524" i="16"/>
  <c r="BK524" i="16"/>
  <c r="BS524" i="16"/>
  <c r="CA524" i="16"/>
  <c r="CI524" i="16"/>
  <c r="CQ524" i="16"/>
  <c r="AN524" i="16"/>
  <c r="AV524" i="16"/>
  <c r="BD524" i="16"/>
  <c r="BL524" i="16"/>
  <c r="BT524" i="16"/>
  <c r="CB524" i="16"/>
  <c r="CJ524" i="16"/>
  <c r="CR524" i="16"/>
  <c r="AO520" i="16"/>
  <c r="AS520" i="16"/>
  <c r="AW520" i="16"/>
  <c r="BA520" i="16"/>
  <c r="BE520" i="16"/>
  <c r="BI520" i="16"/>
  <c r="BM520" i="16"/>
  <c r="BQ520" i="16"/>
  <c r="BU520" i="16"/>
  <c r="BY520" i="16"/>
  <c r="CC520" i="16"/>
  <c r="CG520" i="16"/>
  <c r="CK520" i="16"/>
  <c r="CO520" i="16"/>
  <c r="CS520" i="16"/>
  <c r="CW520" i="16"/>
  <c r="AP520" i="16"/>
  <c r="AT520" i="16"/>
  <c r="AX520" i="16"/>
  <c r="BB520" i="16"/>
  <c r="BF520" i="16"/>
  <c r="BJ520" i="16"/>
  <c r="BN520" i="16"/>
  <c r="BR520" i="16"/>
  <c r="BV520" i="16"/>
  <c r="BZ520" i="16"/>
  <c r="CD520" i="16"/>
  <c r="CH520" i="16"/>
  <c r="CL520" i="16"/>
  <c r="CP520" i="16"/>
  <c r="CT520" i="16"/>
  <c r="CX520" i="16"/>
  <c r="AQ520" i="16"/>
  <c r="AY520" i="16"/>
  <c r="BG520" i="16"/>
  <c r="BO520" i="16"/>
  <c r="BW520" i="16"/>
  <c r="CE520" i="16"/>
  <c r="CM520" i="16"/>
  <c r="CU520" i="16"/>
  <c r="AR520" i="16"/>
  <c r="AZ520" i="16"/>
  <c r="BH520" i="16"/>
  <c r="BP520" i="16"/>
  <c r="BX520" i="16"/>
  <c r="CF520" i="16"/>
  <c r="CN520" i="16"/>
  <c r="CV520" i="16"/>
  <c r="AO516" i="16"/>
  <c r="AS516" i="16"/>
  <c r="AW516" i="16"/>
  <c r="BA516" i="16"/>
  <c r="BE516" i="16"/>
  <c r="BI516" i="16"/>
  <c r="BM516" i="16"/>
  <c r="BQ516" i="16"/>
  <c r="BU516" i="16"/>
  <c r="BY516" i="16"/>
  <c r="CC516" i="16"/>
  <c r="CG516" i="16"/>
  <c r="CK516" i="16"/>
  <c r="CO516" i="16"/>
  <c r="CS516" i="16"/>
  <c r="CW516" i="16"/>
  <c r="AP516" i="16"/>
  <c r="AT516" i="16"/>
  <c r="AX516" i="16"/>
  <c r="BB516" i="16"/>
  <c r="BF516" i="16"/>
  <c r="BJ516" i="16"/>
  <c r="BN516" i="16"/>
  <c r="BR516" i="16"/>
  <c r="BV516" i="16"/>
  <c r="BZ516" i="16"/>
  <c r="CD516" i="16"/>
  <c r="CH516" i="16"/>
  <c r="CL516" i="16"/>
  <c r="CP516" i="16"/>
  <c r="CT516" i="16"/>
  <c r="CX516" i="16"/>
  <c r="AU516" i="16"/>
  <c r="BC516" i="16"/>
  <c r="BK516" i="16"/>
  <c r="BS516" i="16"/>
  <c r="CA516" i="16"/>
  <c r="CI516" i="16"/>
  <c r="CQ516" i="16"/>
  <c r="AN516" i="16"/>
  <c r="AV516" i="16"/>
  <c r="BD516" i="16"/>
  <c r="BL516" i="16"/>
  <c r="BT516" i="16"/>
  <c r="CB516" i="16"/>
  <c r="CJ516" i="16"/>
  <c r="CR516" i="16"/>
  <c r="AO512" i="16"/>
  <c r="AS512" i="16"/>
  <c r="AW512" i="16"/>
  <c r="BA512" i="16"/>
  <c r="BE512" i="16"/>
  <c r="BI512" i="16"/>
  <c r="BM512" i="16"/>
  <c r="BQ512" i="16"/>
  <c r="BU512" i="16"/>
  <c r="BY512" i="16"/>
  <c r="CC512" i="16"/>
  <c r="CG512" i="16"/>
  <c r="CK512" i="16"/>
  <c r="CO512" i="16"/>
  <c r="CS512" i="16"/>
  <c r="CW512" i="16"/>
  <c r="AP512" i="16"/>
  <c r="AT512" i="16"/>
  <c r="AX512" i="16"/>
  <c r="BB512" i="16"/>
  <c r="BF512" i="16"/>
  <c r="BJ512" i="16"/>
  <c r="BN512" i="16"/>
  <c r="BR512" i="16"/>
  <c r="BV512" i="16"/>
  <c r="BZ512" i="16"/>
  <c r="CD512" i="16"/>
  <c r="CH512" i="16"/>
  <c r="CL512" i="16"/>
  <c r="CP512" i="16"/>
  <c r="CT512" i="16"/>
  <c r="CX512" i="16"/>
  <c r="AQ512" i="16"/>
  <c r="AY512" i="16"/>
  <c r="BG512" i="16"/>
  <c r="BO512" i="16"/>
  <c r="BW512" i="16"/>
  <c r="CE512" i="16"/>
  <c r="CM512" i="16"/>
  <c r="CU512" i="16"/>
  <c r="AR512" i="16"/>
  <c r="AZ512" i="16"/>
  <c r="BH512" i="16"/>
  <c r="BP512" i="16"/>
  <c r="BX512" i="16"/>
  <c r="CF512" i="16"/>
  <c r="CN512" i="16"/>
  <c r="CV512" i="16"/>
  <c r="AO508" i="16"/>
  <c r="AS508" i="16"/>
  <c r="AW508" i="16"/>
  <c r="BA508" i="16"/>
  <c r="BE508" i="16"/>
  <c r="BI508" i="16"/>
  <c r="BM508" i="16"/>
  <c r="BQ508" i="16"/>
  <c r="BU508" i="16"/>
  <c r="BY508" i="16"/>
  <c r="CC508" i="16"/>
  <c r="CG508" i="16"/>
  <c r="CK508" i="16"/>
  <c r="CO508" i="16"/>
  <c r="CS508" i="16"/>
  <c r="CW508" i="16"/>
  <c r="AP508" i="16"/>
  <c r="AT508" i="16"/>
  <c r="AX508" i="16"/>
  <c r="BB508" i="16"/>
  <c r="BF508" i="16"/>
  <c r="BJ508" i="16"/>
  <c r="BN508" i="16"/>
  <c r="BR508" i="16"/>
  <c r="BV508" i="16"/>
  <c r="BZ508" i="16"/>
  <c r="CD508" i="16"/>
  <c r="CH508" i="16"/>
  <c r="CL508" i="16"/>
  <c r="CP508" i="16"/>
  <c r="CT508" i="16"/>
  <c r="CX508" i="16"/>
  <c r="AU508" i="16"/>
  <c r="BC508" i="16"/>
  <c r="BK508" i="16"/>
  <c r="BS508" i="16"/>
  <c r="CA508" i="16"/>
  <c r="CI508" i="16"/>
  <c r="CQ508" i="16"/>
  <c r="AN508" i="16"/>
  <c r="AV508" i="16"/>
  <c r="BD508" i="16"/>
  <c r="BL508" i="16"/>
  <c r="BT508" i="16"/>
  <c r="CB508" i="16"/>
  <c r="CJ508" i="16"/>
  <c r="CR508" i="16"/>
  <c r="AO504" i="16"/>
  <c r="AS504" i="16"/>
  <c r="AW504" i="16"/>
  <c r="BA504" i="16"/>
  <c r="BE504" i="16"/>
  <c r="BI504" i="16"/>
  <c r="BM504" i="16"/>
  <c r="BQ504" i="16"/>
  <c r="BU504" i="16"/>
  <c r="BY504" i="16"/>
  <c r="CC504" i="16"/>
  <c r="CG504" i="16"/>
  <c r="CK504" i="16"/>
  <c r="CO504" i="16"/>
  <c r="CS504" i="16"/>
  <c r="CW504" i="16"/>
  <c r="AP504" i="16"/>
  <c r="AT504" i="16"/>
  <c r="AX504" i="16"/>
  <c r="BB504" i="16"/>
  <c r="BF504" i="16"/>
  <c r="BJ504" i="16"/>
  <c r="BN504" i="16"/>
  <c r="BR504" i="16"/>
  <c r="BV504" i="16"/>
  <c r="BZ504" i="16"/>
  <c r="CD504" i="16"/>
  <c r="CH504" i="16"/>
  <c r="CL504" i="16"/>
  <c r="CP504" i="16"/>
  <c r="CT504" i="16"/>
  <c r="CX504" i="16"/>
  <c r="AQ504" i="16"/>
  <c r="AY504" i="16"/>
  <c r="BG504" i="16"/>
  <c r="BO504" i="16"/>
  <c r="BW504" i="16"/>
  <c r="CE504" i="16"/>
  <c r="CM504" i="16"/>
  <c r="CU504" i="16"/>
  <c r="AR504" i="16"/>
  <c r="AZ504" i="16"/>
  <c r="BH504" i="16"/>
  <c r="BP504" i="16"/>
  <c r="BX504" i="16"/>
  <c r="CF504" i="16"/>
  <c r="CN504" i="16"/>
  <c r="CV504" i="16"/>
  <c r="AO500" i="16"/>
  <c r="AS500" i="16"/>
  <c r="AW500" i="16"/>
  <c r="BA500" i="16"/>
  <c r="BE500" i="16"/>
  <c r="BI500" i="16"/>
  <c r="BM500" i="16"/>
  <c r="BQ500" i="16"/>
  <c r="BU500" i="16"/>
  <c r="BY500" i="16"/>
  <c r="CC500" i="16"/>
  <c r="CG500" i="16"/>
  <c r="CK500" i="16"/>
  <c r="CO500" i="16"/>
  <c r="CS500" i="16"/>
  <c r="CW500" i="16"/>
  <c r="AP500" i="16"/>
  <c r="AT500" i="16"/>
  <c r="AX500" i="16"/>
  <c r="BB500" i="16"/>
  <c r="BF500" i="16"/>
  <c r="BJ500" i="16"/>
  <c r="BN500" i="16"/>
  <c r="BR500" i="16"/>
  <c r="BV500" i="16"/>
  <c r="BZ500" i="16"/>
  <c r="CD500" i="16"/>
  <c r="CH500" i="16"/>
  <c r="CL500" i="16"/>
  <c r="CP500" i="16"/>
  <c r="CT500" i="16"/>
  <c r="CX500" i="16"/>
  <c r="AU500" i="16"/>
  <c r="BC500" i="16"/>
  <c r="BK500" i="16"/>
  <c r="BS500" i="16"/>
  <c r="CA500" i="16"/>
  <c r="CI500" i="16"/>
  <c r="CQ500" i="16"/>
  <c r="AN500" i="16"/>
  <c r="AV500" i="16"/>
  <c r="BD500" i="16"/>
  <c r="BL500" i="16"/>
  <c r="BT500" i="16"/>
  <c r="CB500" i="16"/>
  <c r="CJ500" i="16"/>
  <c r="CR500" i="16"/>
  <c r="AO496" i="16"/>
  <c r="AS496" i="16"/>
  <c r="AW496" i="16"/>
  <c r="BA496" i="16"/>
  <c r="BE496" i="16"/>
  <c r="BI496" i="16"/>
  <c r="BM496" i="16"/>
  <c r="BQ496" i="16"/>
  <c r="BU496" i="16"/>
  <c r="BY496" i="16"/>
  <c r="CC496" i="16"/>
  <c r="CG496" i="16"/>
  <c r="CK496" i="16"/>
  <c r="CO496" i="16"/>
  <c r="CS496" i="16"/>
  <c r="CW496" i="16"/>
  <c r="AP496" i="16"/>
  <c r="AT496" i="16"/>
  <c r="AX496" i="16"/>
  <c r="BB496" i="16"/>
  <c r="BF496" i="16"/>
  <c r="BJ496" i="16"/>
  <c r="BN496" i="16"/>
  <c r="BR496" i="16"/>
  <c r="BV496" i="16"/>
  <c r="BZ496" i="16"/>
  <c r="CD496" i="16"/>
  <c r="CH496" i="16"/>
  <c r="CL496" i="16"/>
  <c r="CP496" i="16"/>
  <c r="CT496" i="16"/>
  <c r="CX496" i="16"/>
  <c r="AQ496" i="16"/>
  <c r="AY496" i="16"/>
  <c r="BG496" i="16"/>
  <c r="BO496" i="16"/>
  <c r="BW496" i="16"/>
  <c r="CE496" i="16"/>
  <c r="CM496" i="16"/>
  <c r="CU496" i="16"/>
  <c r="AR496" i="16"/>
  <c r="AZ496" i="16"/>
  <c r="BH496" i="16"/>
  <c r="BP496" i="16"/>
  <c r="BX496" i="16"/>
  <c r="CF496" i="16"/>
  <c r="CN496" i="16"/>
  <c r="CV496" i="16"/>
  <c r="AO492" i="16"/>
  <c r="AS492" i="16"/>
  <c r="AW492" i="16"/>
  <c r="BA492" i="16"/>
  <c r="BE492" i="16"/>
  <c r="BI492" i="16"/>
  <c r="BM492" i="16"/>
  <c r="BQ492" i="16"/>
  <c r="BU492" i="16"/>
  <c r="BY492" i="16"/>
  <c r="CC492" i="16"/>
  <c r="CG492" i="16"/>
  <c r="CK492" i="16"/>
  <c r="CO492" i="16"/>
  <c r="CS492" i="16"/>
  <c r="CW492" i="16"/>
  <c r="AP492" i="16"/>
  <c r="AT492" i="16"/>
  <c r="AX492" i="16"/>
  <c r="BB492" i="16"/>
  <c r="BF492" i="16"/>
  <c r="BJ492" i="16"/>
  <c r="BN492" i="16"/>
  <c r="BR492" i="16"/>
  <c r="BV492" i="16"/>
  <c r="BZ492" i="16"/>
  <c r="CD492" i="16"/>
  <c r="CH492" i="16"/>
  <c r="CL492" i="16"/>
  <c r="CP492" i="16"/>
  <c r="CT492" i="16"/>
  <c r="CX492" i="16"/>
  <c r="AU492" i="16"/>
  <c r="BC492" i="16"/>
  <c r="BK492" i="16"/>
  <c r="BS492" i="16"/>
  <c r="CA492" i="16"/>
  <c r="CI492" i="16"/>
  <c r="CQ492" i="16"/>
  <c r="AN492" i="16"/>
  <c r="AV492" i="16"/>
  <c r="BD492" i="16"/>
  <c r="BL492" i="16"/>
  <c r="BT492" i="16"/>
  <c r="CB492" i="16"/>
  <c r="CJ492" i="16"/>
  <c r="CR492" i="16"/>
  <c r="AO488" i="16"/>
  <c r="AS488" i="16"/>
  <c r="AW488" i="16"/>
  <c r="BA488" i="16"/>
  <c r="BE488" i="16"/>
  <c r="BI488" i="16"/>
  <c r="BM488" i="16"/>
  <c r="BQ488" i="16"/>
  <c r="BU488" i="16"/>
  <c r="BY488" i="16"/>
  <c r="CC488" i="16"/>
  <c r="CG488" i="16"/>
  <c r="CK488" i="16"/>
  <c r="CO488" i="16"/>
  <c r="CS488" i="16"/>
  <c r="CW488" i="16"/>
  <c r="AP488" i="16"/>
  <c r="AT488" i="16"/>
  <c r="AX488" i="16"/>
  <c r="BB488" i="16"/>
  <c r="BF488" i="16"/>
  <c r="BJ488" i="16"/>
  <c r="BN488" i="16"/>
  <c r="BR488" i="16"/>
  <c r="BV488" i="16"/>
  <c r="BZ488" i="16"/>
  <c r="CD488" i="16"/>
  <c r="CH488" i="16"/>
  <c r="CL488" i="16"/>
  <c r="CP488" i="16"/>
  <c r="CT488" i="16"/>
  <c r="CX488" i="16"/>
  <c r="AQ488" i="16"/>
  <c r="AY488" i="16"/>
  <c r="BG488" i="16"/>
  <c r="BO488" i="16"/>
  <c r="BW488" i="16"/>
  <c r="CE488" i="16"/>
  <c r="CM488" i="16"/>
  <c r="CU488" i="16"/>
  <c r="AR488" i="16"/>
  <c r="AZ488" i="16"/>
  <c r="BH488" i="16"/>
  <c r="BP488" i="16"/>
  <c r="BX488" i="16"/>
  <c r="CF488" i="16"/>
  <c r="CN488" i="16"/>
  <c r="CV488" i="16"/>
  <c r="AO484" i="16"/>
  <c r="AS484" i="16"/>
  <c r="AW484" i="16"/>
  <c r="BA484" i="16"/>
  <c r="BE484" i="16"/>
  <c r="BI484" i="16"/>
  <c r="BM484" i="16"/>
  <c r="BQ484" i="16"/>
  <c r="BU484" i="16"/>
  <c r="BY484" i="16"/>
  <c r="CC484" i="16"/>
  <c r="CG484" i="16"/>
  <c r="CK484" i="16"/>
  <c r="CO484" i="16"/>
  <c r="CS484" i="16"/>
  <c r="CW484" i="16"/>
  <c r="AP484" i="16"/>
  <c r="AT484" i="16"/>
  <c r="AX484" i="16"/>
  <c r="BB484" i="16"/>
  <c r="BF484" i="16"/>
  <c r="BJ484" i="16"/>
  <c r="BN484" i="16"/>
  <c r="BR484" i="16"/>
  <c r="BV484" i="16"/>
  <c r="BZ484" i="16"/>
  <c r="CD484" i="16"/>
  <c r="CH484" i="16"/>
  <c r="CL484" i="16"/>
  <c r="CP484" i="16"/>
  <c r="CT484" i="16"/>
  <c r="CX484" i="16"/>
  <c r="AU484" i="16"/>
  <c r="BC484" i="16"/>
  <c r="BK484" i="16"/>
  <c r="BS484" i="16"/>
  <c r="CA484" i="16"/>
  <c r="CI484" i="16"/>
  <c r="CQ484" i="16"/>
  <c r="AN484" i="16"/>
  <c r="AV484" i="16"/>
  <c r="BD484" i="16"/>
  <c r="BL484" i="16"/>
  <c r="BT484" i="16"/>
  <c r="CB484" i="16"/>
  <c r="CJ484" i="16"/>
  <c r="CR484" i="16"/>
  <c r="AO480" i="16"/>
  <c r="AS480" i="16"/>
  <c r="AW480" i="16"/>
  <c r="BA480" i="16"/>
  <c r="BE480" i="16"/>
  <c r="BI480" i="16"/>
  <c r="BM480" i="16"/>
  <c r="BQ480" i="16"/>
  <c r="BU480" i="16"/>
  <c r="BY480" i="16"/>
  <c r="CC480" i="16"/>
  <c r="CG480" i="16"/>
  <c r="CK480" i="16"/>
  <c r="CO480" i="16"/>
  <c r="CS480" i="16"/>
  <c r="CW480" i="16"/>
  <c r="AP480" i="16"/>
  <c r="AT480" i="16"/>
  <c r="AX480" i="16"/>
  <c r="BB480" i="16"/>
  <c r="BF480" i="16"/>
  <c r="BJ480" i="16"/>
  <c r="BN480" i="16"/>
  <c r="BR480" i="16"/>
  <c r="BV480" i="16"/>
  <c r="BZ480" i="16"/>
  <c r="CD480" i="16"/>
  <c r="CH480" i="16"/>
  <c r="CL480" i="16"/>
  <c r="CP480" i="16"/>
  <c r="CT480" i="16"/>
  <c r="CX480" i="16"/>
  <c r="AQ480" i="16"/>
  <c r="AY480" i="16"/>
  <c r="BG480" i="16"/>
  <c r="BO480" i="16"/>
  <c r="BW480" i="16"/>
  <c r="CE480" i="16"/>
  <c r="CM480" i="16"/>
  <c r="CU480" i="16"/>
  <c r="AR480" i="16"/>
  <c r="AZ480" i="16"/>
  <c r="BH480" i="16"/>
  <c r="BP480" i="16"/>
  <c r="BX480" i="16"/>
  <c r="CF480" i="16"/>
  <c r="CN480" i="16"/>
  <c r="CV480" i="16"/>
  <c r="AO476" i="16"/>
  <c r="AS476" i="16"/>
  <c r="AW476" i="16"/>
  <c r="BA476" i="16"/>
  <c r="BE476" i="16"/>
  <c r="BI476" i="16"/>
  <c r="BM476" i="16"/>
  <c r="BQ476" i="16"/>
  <c r="BU476" i="16"/>
  <c r="BY476" i="16"/>
  <c r="CC476" i="16"/>
  <c r="CG476" i="16"/>
  <c r="CK476" i="16"/>
  <c r="CO476" i="16"/>
  <c r="CS476" i="16"/>
  <c r="CW476" i="16"/>
  <c r="AP476" i="16"/>
  <c r="AT476" i="16"/>
  <c r="AX476" i="16"/>
  <c r="BB476" i="16"/>
  <c r="BF476" i="16"/>
  <c r="BJ476" i="16"/>
  <c r="BN476" i="16"/>
  <c r="BR476" i="16"/>
  <c r="BV476" i="16"/>
  <c r="BZ476" i="16"/>
  <c r="CD476" i="16"/>
  <c r="CH476" i="16"/>
  <c r="CL476" i="16"/>
  <c r="CP476" i="16"/>
  <c r="CT476" i="16"/>
  <c r="CX476" i="16"/>
  <c r="AU476" i="16"/>
  <c r="BC476" i="16"/>
  <c r="BK476" i="16"/>
  <c r="BS476" i="16"/>
  <c r="CA476" i="16"/>
  <c r="CI476" i="16"/>
  <c r="CQ476" i="16"/>
  <c r="AN476" i="16"/>
  <c r="AV476" i="16"/>
  <c r="BD476" i="16"/>
  <c r="BL476" i="16"/>
  <c r="BT476" i="16"/>
  <c r="CB476" i="16"/>
  <c r="CJ476" i="16"/>
  <c r="CR476" i="16"/>
  <c r="AO472" i="16"/>
  <c r="AS472" i="16"/>
  <c r="AW472" i="16"/>
  <c r="BA472" i="16"/>
  <c r="BE472" i="16"/>
  <c r="BI472" i="16"/>
  <c r="BM472" i="16"/>
  <c r="BQ472" i="16"/>
  <c r="BU472" i="16"/>
  <c r="BY472" i="16"/>
  <c r="CC472" i="16"/>
  <c r="CG472" i="16"/>
  <c r="CK472" i="16"/>
  <c r="CO472" i="16"/>
  <c r="CS472" i="16"/>
  <c r="CW472" i="16"/>
  <c r="AP472" i="16"/>
  <c r="AT472" i="16"/>
  <c r="AX472" i="16"/>
  <c r="BB472" i="16"/>
  <c r="BF472" i="16"/>
  <c r="BJ472" i="16"/>
  <c r="BN472" i="16"/>
  <c r="BR472" i="16"/>
  <c r="BV472" i="16"/>
  <c r="BZ472" i="16"/>
  <c r="CD472" i="16"/>
  <c r="CH472" i="16"/>
  <c r="CL472" i="16"/>
  <c r="CP472" i="16"/>
  <c r="CT472" i="16"/>
  <c r="CX472" i="16"/>
  <c r="AQ472" i="16"/>
  <c r="AY472" i="16"/>
  <c r="BG472" i="16"/>
  <c r="BO472" i="16"/>
  <c r="BW472" i="16"/>
  <c r="CE472" i="16"/>
  <c r="CM472" i="16"/>
  <c r="CU472" i="16"/>
  <c r="AR472" i="16"/>
  <c r="AZ472" i="16"/>
  <c r="BH472" i="16"/>
  <c r="BP472" i="16"/>
  <c r="BX472" i="16"/>
  <c r="CF472" i="16"/>
  <c r="CN472" i="16"/>
  <c r="CV472" i="16"/>
  <c r="AO468" i="16"/>
  <c r="AS468" i="16"/>
  <c r="AW468" i="16"/>
  <c r="BA468" i="16"/>
  <c r="BE468" i="16"/>
  <c r="BI468" i="16"/>
  <c r="BM468" i="16"/>
  <c r="BQ468" i="16"/>
  <c r="BU468" i="16"/>
  <c r="BY468" i="16"/>
  <c r="CC468" i="16"/>
  <c r="CG468" i="16"/>
  <c r="CK468" i="16"/>
  <c r="CO468" i="16"/>
  <c r="CS468" i="16"/>
  <c r="CW468" i="16"/>
  <c r="AP468" i="16"/>
  <c r="AT468" i="16"/>
  <c r="AX468" i="16"/>
  <c r="BB468" i="16"/>
  <c r="BF468" i="16"/>
  <c r="BJ468" i="16"/>
  <c r="BN468" i="16"/>
  <c r="BR468" i="16"/>
  <c r="BV468" i="16"/>
  <c r="BZ468" i="16"/>
  <c r="CD468" i="16"/>
  <c r="CH468" i="16"/>
  <c r="CL468" i="16"/>
  <c r="CP468" i="16"/>
  <c r="CT468" i="16"/>
  <c r="CX468" i="16"/>
  <c r="AU468" i="16"/>
  <c r="BC468" i="16"/>
  <c r="BK468" i="16"/>
  <c r="BS468" i="16"/>
  <c r="CA468" i="16"/>
  <c r="CI468" i="16"/>
  <c r="CQ468" i="16"/>
  <c r="AN468" i="16"/>
  <c r="AV468" i="16"/>
  <c r="BD468" i="16"/>
  <c r="BL468" i="16"/>
  <c r="BT468" i="16"/>
  <c r="CB468" i="16"/>
  <c r="CJ468" i="16"/>
  <c r="CR468" i="16"/>
  <c r="AO464" i="16"/>
  <c r="AS464" i="16"/>
  <c r="AW464" i="16"/>
  <c r="BA464" i="16"/>
  <c r="BE464" i="16"/>
  <c r="BI464" i="16"/>
  <c r="BM464" i="16"/>
  <c r="BQ464" i="16"/>
  <c r="BU464" i="16"/>
  <c r="BY464" i="16"/>
  <c r="CC464" i="16"/>
  <c r="CG464" i="16"/>
  <c r="CK464" i="16"/>
  <c r="CO464" i="16"/>
  <c r="CS464" i="16"/>
  <c r="CW464" i="16"/>
  <c r="AP464" i="16"/>
  <c r="AT464" i="16"/>
  <c r="AX464" i="16"/>
  <c r="BB464" i="16"/>
  <c r="BF464" i="16"/>
  <c r="BJ464" i="16"/>
  <c r="BN464" i="16"/>
  <c r="BR464" i="16"/>
  <c r="BV464" i="16"/>
  <c r="BZ464" i="16"/>
  <c r="CD464" i="16"/>
  <c r="CH464" i="16"/>
  <c r="CL464" i="16"/>
  <c r="CP464" i="16"/>
  <c r="CT464" i="16"/>
  <c r="CX464" i="16"/>
  <c r="AQ464" i="16"/>
  <c r="AY464" i="16"/>
  <c r="BG464" i="16"/>
  <c r="BO464" i="16"/>
  <c r="BW464" i="16"/>
  <c r="CE464" i="16"/>
  <c r="CM464" i="16"/>
  <c r="CU464" i="16"/>
  <c r="AR464" i="16"/>
  <c r="AZ464" i="16"/>
  <c r="BH464" i="16"/>
  <c r="BP464" i="16"/>
  <c r="BX464" i="16"/>
  <c r="CF464" i="16"/>
  <c r="CN464" i="16"/>
  <c r="CV464" i="16"/>
  <c r="AO460" i="16"/>
  <c r="AS460" i="16"/>
  <c r="AW460" i="16"/>
  <c r="BA460" i="16"/>
  <c r="BE460" i="16"/>
  <c r="BI460" i="16"/>
  <c r="BM460" i="16"/>
  <c r="BQ460" i="16"/>
  <c r="BU460" i="16"/>
  <c r="BY460" i="16"/>
  <c r="CC460" i="16"/>
  <c r="CG460" i="16"/>
  <c r="CK460" i="16"/>
  <c r="CO460" i="16"/>
  <c r="CS460" i="16"/>
  <c r="CW460" i="16"/>
  <c r="AP460" i="16"/>
  <c r="AT460" i="16"/>
  <c r="AX460" i="16"/>
  <c r="BB460" i="16"/>
  <c r="BF460" i="16"/>
  <c r="BJ460" i="16"/>
  <c r="BN460" i="16"/>
  <c r="BR460" i="16"/>
  <c r="BV460" i="16"/>
  <c r="BZ460" i="16"/>
  <c r="CD460" i="16"/>
  <c r="CH460" i="16"/>
  <c r="CL460" i="16"/>
  <c r="CP460" i="16"/>
  <c r="CT460" i="16"/>
  <c r="CX460" i="16"/>
  <c r="AU460" i="16"/>
  <c r="BC460" i="16"/>
  <c r="BK460" i="16"/>
  <c r="BS460" i="16"/>
  <c r="CA460" i="16"/>
  <c r="CI460" i="16"/>
  <c r="CQ460" i="16"/>
  <c r="AN460" i="16"/>
  <c r="AV460" i="16"/>
  <c r="BD460" i="16"/>
  <c r="BL460" i="16"/>
  <c r="BT460" i="16"/>
  <c r="CB460" i="16"/>
  <c r="CJ460" i="16"/>
  <c r="CR460" i="16"/>
  <c r="AO456" i="16"/>
  <c r="AS456" i="16"/>
  <c r="AW456" i="16"/>
  <c r="BA456" i="16"/>
  <c r="BE456" i="16"/>
  <c r="BI456" i="16"/>
  <c r="BM456" i="16"/>
  <c r="BQ456" i="16"/>
  <c r="BU456" i="16"/>
  <c r="BY456" i="16"/>
  <c r="CC456" i="16"/>
  <c r="CG456" i="16"/>
  <c r="CK456" i="16"/>
  <c r="CO456" i="16"/>
  <c r="CS456" i="16"/>
  <c r="CW456" i="16"/>
  <c r="AP456" i="16"/>
  <c r="AT456" i="16"/>
  <c r="AX456" i="16"/>
  <c r="BB456" i="16"/>
  <c r="BF456" i="16"/>
  <c r="BJ456" i="16"/>
  <c r="BN456" i="16"/>
  <c r="BR456" i="16"/>
  <c r="BV456" i="16"/>
  <c r="BZ456" i="16"/>
  <c r="CD456" i="16"/>
  <c r="CH456" i="16"/>
  <c r="CL456" i="16"/>
  <c r="CP456" i="16"/>
  <c r="CT456" i="16"/>
  <c r="CX456" i="16"/>
  <c r="AQ456" i="16"/>
  <c r="AY456" i="16"/>
  <c r="BG456" i="16"/>
  <c r="BO456" i="16"/>
  <c r="BW456" i="16"/>
  <c r="CE456" i="16"/>
  <c r="CM456" i="16"/>
  <c r="CU456" i="16"/>
  <c r="AR456" i="16"/>
  <c r="AZ456" i="16"/>
  <c r="BH456" i="16"/>
  <c r="BP456" i="16"/>
  <c r="BX456" i="16"/>
  <c r="CF456" i="16"/>
  <c r="CN456" i="16"/>
  <c r="CV456" i="16"/>
  <c r="AO452" i="16"/>
  <c r="AS452" i="16"/>
  <c r="AW452" i="16"/>
  <c r="BA452" i="16"/>
  <c r="BE452" i="16"/>
  <c r="BI452" i="16"/>
  <c r="BM452" i="16"/>
  <c r="BQ452" i="16"/>
  <c r="BU452" i="16"/>
  <c r="BY452" i="16"/>
  <c r="CC452" i="16"/>
  <c r="CG452" i="16"/>
  <c r="CK452" i="16"/>
  <c r="CO452" i="16"/>
  <c r="CS452" i="16"/>
  <c r="CW452" i="16"/>
  <c r="AP452" i="16"/>
  <c r="AT452" i="16"/>
  <c r="AX452" i="16"/>
  <c r="BB452" i="16"/>
  <c r="BF452" i="16"/>
  <c r="BJ452" i="16"/>
  <c r="BN452" i="16"/>
  <c r="BR452" i="16"/>
  <c r="BV452" i="16"/>
  <c r="BZ452" i="16"/>
  <c r="CD452" i="16"/>
  <c r="CH452" i="16"/>
  <c r="CL452" i="16"/>
  <c r="CP452" i="16"/>
  <c r="CT452" i="16"/>
  <c r="CX452" i="16"/>
  <c r="AU452" i="16"/>
  <c r="BC452" i="16"/>
  <c r="BK452" i="16"/>
  <c r="BS452" i="16"/>
  <c r="CA452" i="16"/>
  <c r="CI452" i="16"/>
  <c r="CQ452" i="16"/>
  <c r="AN452" i="16"/>
  <c r="AV452" i="16"/>
  <c r="BD452" i="16"/>
  <c r="BL452" i="16"/>
  <c r="BT452" i="16"/>
  <c r="CB452" i="16"/>
  <c r="CJ452" i="16"/>
  <c r="CR452" i="16"/>
  <c r="AO448" i="16"/>
  <c r="AS448" i="16"/>
  <c r="AW448" i="16"/>
  <c r="BA448" i="16"/>
  <c r="BE448" i="16"/>
  <c r="BI448" i="16"/>
  <c r="BM448" i="16"/>
  <c r="BQ448" i="16"/>
  <c r="BU448" i="16"/>
  <c r="BY448" i="16"/>
  <c r="CC448" i="16"/>
  <c r="CG448" i="16"/>
  <c r="CK448" i="16"/>
  <c r="CO448" i="16"/>
  <c r="CS448" i="16"/>
  <c r="CW448" i="16"/>
  <c r="AP448" i="16"/>
  <c r="AT448" i="16"/>
  <c r="AX448" i="16"/>
  <c r="BB448" i="16"/>
  <c r="BF448" i="16"/>
  <c r="BJ448" i="16"/>
  <c r="BN448" i="16"/>
  <c r="BR448" i="16"/>
  <c r="BV448" i="16"/>
  <c r="BZ448" i="16"/>
  <c r="CD448" i="16"/>
  <c r="CH448" i="16"/>
  <c r="CL448" i="16"/>
  <c r="CP448" i="16"/>
  <c r="CT448" i="16"/>
  <c r="CX448" i="16"/>
  <c r="AQ448" i="16"/>
  <c r="AY448" i="16"/>
  <c r="BG448" i="16"/>
  <c r="BO448" i="16"/>
  <c r="BW448" i="16"/>
  <c r="CE448" i="16"/>
  <c r="CM448" i="16"/>
  <c r="CU448" i="16"/>
  <c r="AR448" i="16"/>
  <c r="AZ448" i="16"/>
  <c r="BH448" i="16"/>
  <c r="BP448" i="16"/>
  <c r="BX448" i="16"/>
  <c r="CF448" i="16"/>
  <c r="CN448" i="16"/>
  <c r="CV448" i="16"/>
  <c r="AO444" i="16"/>
  <c r="AS444" i="16"/>
  <c r="AW444" i="16"/>
  <c r="BA444" i="16"/>
  <c r="BE444" i="16"/>
  <c r="BI444" i="16"/>
  <c r="BM444" i="16"/>
  <c r="BQ444" i="16"/>
  <c r="BU444" i="16"/>
  <c r="BY444" i="16"/>
  <c r="CC444" i="16"/>
  <c r="CG444" i="16"/>
  <c r="CK444" i="16"/>
  <c r="CO444" i="16"/>
  <c r="CS444" i="16"/>
  <c r="CW444" i="16"/>
  <c r="AP444" i="16"/>
  <c r="AT444" i="16"/>
  <c r="AX444" i="16"/>
  <c r="BB444" i="16"/>
  <c r="BF444" i="16"/>
  <c r="BJ444" i="16"/>
  <c r="BN444" i="16"/>
  <c r="BR444" i="16"/>
  <c r="BV444" i="16"/>
  <c r="BZ444" i="16"/>
  <c r="CD444" i="16"/>
  <c r="CH444" i="16"/>
  <c r="CL444" i="16"/>
  <c r="CP444" i="16"/>
  <c r="CT444" i="16"/>
  <c r="CX444" i="16"/>
  <c r="AU444" i="16"/>
  <c r="BC444" i="16"/>
  <c r="BK444" i="16"/>
  <c r="BS444" i="16"/>
  <c r="CA444" i="16"/>
  <c r="CI444" i="16"/>
  <c r="CQ444" i="16"/>
  <c r="AN444" i="16"/>
  <c r="AV444" i="16"/>
  <c r="BD444" i="16"/>
  <c r="BL444" i="16"/>
  <c r="BT444" i="16"/>
  <c r="CB444" i="16"/>
  <c r="CJ444" i="16"/>
  <c r="CR444" i="16"/>
  <c r="AO440" i="16"/>
  <c r="AS440" i="16"/>
  <c r="AW440" i="16"/>
  <c r="BA440" i="16"/>
  <c r="BE440" i="16"/>
  <c r="BI440" i="16"/>
  <c r="BM440" i="16"/>
  <c r="BQ440" i="16"/>
  <c r="BU440" i="16"/>
  <c r="BY440" i="16"/>
  <c r="CC440" i="16"/>
  <c r="CG440" i="16"/>
  <c r="CK440" i="16"/>
  <c r="CO440" i="16"/>
  <c r="CS440" i="16"/>
  <c r="CW440" i="16"/>
  <c r="AP440" i="16"/>
  <c r="AT440" i="16"/>
  <c r="AX440" i="16"/>
  <c r="BB440" i="16"/>
  <c r="BF440" i="16"/>
  <c r="BJ440" i="16"/>
  <c r="BN440" i="16"/>
  <c r="BR440" i="16"/>
  <c r="BV440" i="16"/>
  <c r="BZ440" i="16"/>
  <c r="CD440" i="16"/>
  <c r="CH440" i="16"/>
  <c r="CL440" i="16"/>
  <c r="CP440" i="16"/>
  <c r="CT440" i="16"/>
  <c r="CX440" i="16"/>
  <c r="AQ440" i="16"/>
  <c r="AY440" i="16"/>
  <c r="BG440" i="16"/>
  <c r="BO440" i="16"/>
  <c r="BW440" i="16"/>
  <c r="CE440" i="16"/>
  <c r="CM440" i="16"/>
  <c r="CU440" i="16"/>
  <c r="AR440" i="16"/>
  <c r="AZ440" i="16"/>
  <c r="BH440" i="16"/>
  <c r="BP440" i="16"/>
  <c r="BX440" i="16"/>
  <c r="CF440" i="16"/>
  <c r="CN440" i="16"/>
  <c r="CV440" i="16"/>
  <c r="AO436" i="16"/>
  <c r="AS436" i="16"/>
  <c r="AW436" i="16"/>
  <c r="BA436" i="16"/>
  <c r="BE436" i="16"/>
  <c r="BI436" i="16"/>
  <c r="BM436" i="16"/>
  <c r="BQ436" i="16"/>
  <c r="BU436" i="16"/>
  <c r="BY436" i="16"/>
  <c r="CC436" i="16"/>
  <c r="CG436" i="16"/>
  <c r="CK436" i="16"/>
  <c r="CO436" i="16"/>
  <c r="CS436" i="16"/>
  <c r="CW436" i="16"/>
  <c r="AP436" i="16"/>
  <c r="AT436" i="16"/>
  <c r="AX436" i="16"/>
  <c r="BB436" i="16"/>
  <c r="BF436" i="16"/>
  <c r="BJ436" i="16"/>
  <c r="BN436" i="16"/>
  <c r="BR436" i="16"/>
  <c r="BV436" i="16"/>
  <c r="BZ436" i="16"/>
  <c r="CD436" i="16"/>
  <c r="CH436" i="16"/>
  <c r="CL436" i="16"/>
  <c r="CP436" i="16"/>
  <c r="CT436" i="16"/>
  <c r="CX436" i="16"/>
  <c r="AU436" i="16"/>
  <c r="BC436" i="16"/>
  <c r="BK436" i="16"/>
  <c r="BS436" i="16"/>
  <c r="CA436" i="16"/>
  <c r="CI436" i="16"/>
  <c r="CQ436" i="16"/>
  <c r="AN436" i="16"/>
  <c r="AV436" i="16"/>
  <c r="BD436" i="16"/>
  <c r="BL436" i="16"/>
  <c r="BT436" i="16"/>
  <c r="CB436" i="16"/>
  <c r="CJ436" i="16"/>
  <c r="CR436" i="16"/>
  <c r="AO432" i="16"/>
  <c r="AS432" i="16"/>
  <c r="AW432" i="16"/>
  <c r="BA432" i="16"/>
  <c r="BE432" i="16"/>
  <c r="BI432" i="16"/>
  <c r="BM432" i="16"/>
  <c r="BQ432" i="16"/>
  <c r="BU432" i="16"/>
  <c r="BY432" i="16"/>
  <c r="CC432" i="16"/>
  <c r="CG432" i="16"/>
  <c r="CK432" i="16"/>
  <c r="CO432" i="16"/>
  <c r="CS432" i="16"/>
  <c r="CW432" i="16"/>
  <c r="AP432" i="16"/>
  <c r="AT432" i="16"/>
  <c r="AX432" i="16"/>
  <c r="BB432" i="16"/>
  <c r="BF432" i="16"/>
  <c r="BJ432" i="16"/>
  <c r="BN432" i="16"/>
  <c r="BR432" i="16"/>
  <c r="BV432" i="16"/>
  <c r="BZ432" i="16"/>
  <c r="CD432" i="16"/>
  <c r="CH432" i="16"/>
  <c r="CL432" i="16"/>
  <c r="CP432" i="16"/>
  <c r="CT432" i="16"/>
  <c r="CX432" i="16"/>
  <c r="AQ432" i="16"/>
  <c r="AY432" i="16"/>
  <c r="BG432" i="16"/>
  <c r="BO432" i="16"/>
  <c r="BW432" i="16"/>
  <c r="CE432" i="16"/>
  <c r="CM432" i="16"/>
  <c r="CU432" i="16"/>
  <c r="AR432" i="16"/>
  <c r="AZ432" i="16"/>
  <c r="BH432" i="16"/>
  <c r="BP432" i="16"/>
  <c r="BX432" i="16"/>
  <c r="CF432" i="16"/>
  <c r="CN432" i="16"/>
  <c r="CV432" i="16"/>
  <c r="AO428" i="16"/>
  <c r="AS428" i="16"/>
  <c r="AW428" i="16"/>
  <c r="BA428" i="16"/>
  <c r="BE428" i="16"/>
  <c r="BI428" i="16"/>
  <c r="BM428" i="16"/>
  <c r="BQ428" i="16"/>
  <c r="BU428" i="16"/>
  <c r="BY428" i="16"/>
  <c r="CC428" i="16"/>
  <c r="CG428" i="16"/>
  <c r="CK428" i="16"/>
  <c r="CO428" i="16"/>
  <c r="CS428" i="16"/>
  <c r="CW428" i="16"/>
  <c r="AP428" i="16"/>
  <c r="AT428" i="16"/>
  <c r="AX428" i="16"/>
  <c r="BB428" i="16"/>
  <c r="BF428" i="16"/>
  <c r="BJ428" i="16"/>
  <c r="BN428" i="16"/>
  <c r="BR428" i="16"/>
  <c r="BV428" i="16"/>
  <c r="BZ428" i="16"/>
  <c r="CD428" i="16"/>
  <c r="CH428" i="16"/>
  <c r="CL428" i="16"/>
  <c r="CP428" i="16"/>
  <c r="CT428" i="16"/>
  <c r="CX428" i="16"/>
  <c r="AU428" i="16"/>
  <c r="BC428" i="16"/>
  <c r="BK428" i="16"/>
  <c r="BS428" i="16"/>
  <c r="CA428" i="16"/>
  <c r="CI428" i="16"/>
  <c r="CQ428" i="16"/>
  <c r="AN428" i="16"/>
  <c r="AV428" i="16"/>
  <c r="BD428" i="16"/>
  <c r="BL428" i="16"/>
  <c r="BT428" i="16"/>
  <c r="CB428" i="16"/>
  <c r="CJ428" i="16"/>
  <c r="CR428" i="16"/>
  <c r="AO424" i="16"/>
  <c r="AS424" i="16"/>
  <c r="AW424" i="16"/>
  <c r="BA424" i="16"/>
  <c r="BE424" i="16"/>
  <c r="BI424" i="16"/>
  <c r="BM424" i="16"/>
  <c r="BQ424" i="16"/>
  <c r="BU424" i="16"/>
  <c r="BY424" i="16"/>
  <c r="CC424" i="16"/>
  <c r="CG424" i="16"/>
  <c r="CK424" i="16"/>
  <c r="CO424" i="16"/>
  <c r="CS424" i="16"/>
  <c r="CW424" i="16"/>
  <c r="AP424" i="16"/>
  <c r="AT424" i="16"/>
  <c r="AX424" i="16"/>
  <c r="BB424" i="16"/>
  <c r="BF424" i="16"/>
  <c r="BJ424" i="16"/>
  <c r="BN424" i="16"/>
  <c r="BR424" i="16"/>
  <c r="BV424" i="16"/>
  <c r="BZ424" i="16"/>
  <c r="CD424" i="16"/>
  <c r="CH424" i="16"/>
  <c r="CL424" i="16"/>
  <c r="CP424" i="16"/>
  <c r="CT424" i="16"/>
  <c r="CX424" i="16"/>
  <c r="AQ424" i="16"/>
  <c r="AY424" i="16"/>
  <c r="BG424" i="16"/>
  <c r="BO424" i="16"/>
  <c r="BW424" i="16"/>
  <c r="CE424" i="16"/>
  <c r="CM424" i="16"/>
  <c r="CU424" i="16"/>
  <c r="AR424" i="16"/>
  <c r="AZ424" i="16"/>
  <c r="BH424" i="16"/>
  <c r="BP424" i="16"/>
  <c r="BX424" i="16"/>
  <c r="CF424" i="16"/>
  <c r="CN424" i="16"/>
  <c r="CV424" i="16"/>
  <c r="AN420" i="16"/>
  <c r="AR420" i="16"/>
  <c r="AV420" i="16"/>
  <c r="AZ420" i="16"/>
  <c r="BD420" i="16"/>
  <c r="BH420" i="16"/>
  <c r="BL420" i="16"/>
  <c r="BP420" i="16"/>
  <c r="BT420" i="16"/>
  <c r="BX420" i="16"/>
  <c r="CB420" i="16"/>
  <c r="CF420" i="16"/>
  <c r="CJ420" i="16"/>
  <c r="CN420" i="16"/>
  <c r="CR420" i="16"/>
  <c r="CV420" i="16"/>
  <c r="AO420" i="16"/>
  <c r="AS420" i="16"/>
  <c r="AW420" i="16"/>
  <c r="BA420" i="16"/>
  <c r="BE420" i="16"/>
  <c r="BI420" i="16"/>
  <c r="BM420" i="16"/>
  <c r="BQ420" i="16"/>
  <c r="BU420" i="16"/>
  <c r="BY420" i="16"/>
  <c r="CC420" i="16"/>
  <c r="CG420" i="16"/>
  <c r="CK420" i="16"/>
  <c r="CO420" i="16"/>
  <c r="CS420" i="16"/>
  <c r="CW420" i="16"/>
  <c r="AP420" i="16"/>
  <c r="AX420" i="16"/>
  <c r="BF420" i="16"/>
  <c r="BN420" i="16"/>
  <c r="BV420" i="16"/>
  <c r="CD420" i="16"/>
  <c r="CL420" i="16"/>
  <c r="CT420" i="16"/>
  <c r="AQ420" i="16"/>
  <c r="AY420" i="16"/>
  <c r="BG420" i="16"/>
  <c r="BO420" i="16"/>
  <c r="BW420" i="16"/>
  <c r="CE420" i="16"/>
  <c r="CM420" i="16"/>
  <c r="CU420" i="16"/>
  <c r="BB420" i="16"/>
  <c r="BR420" i="16"/>
  <c r="CH420" i="16"/>
  <c r="CX420" i="16"/>
  <c r="BC420" i="16"/>
  <c r="BS420" i="16"/>
  <c r="CI420" i="16"/>
  <c r="AN416" i="16"/>
  <c r="AR416" i="16"/>
  <c r="AV416" i="16"/>
  <c r="AZ416" i="16"/>
  <c r="BD416" i="16"/>
  <c r="BH416" i="16"/>
  <c r="BL416" i="16"/>
  <c r="BP416" i="16"/>
  <c r="BT416" i="16"/>
  <c r="BX416" i="16"/>
  <c r="CB416" i="16"/>
  <c r="CF416" i="16"/>
  <c r="CJ416" i="16"/>
  <c r="CN416" i="16"/>
  <c r="CR416" i="16"/>
  <c r="CV416" i="16"/>
  <c r="AO416" i="16"/>
  <c r="AS416" i="16"/>
  <c r="AW416" i="16"/>
  <c r="BA416" i="16"/>
  <c r="BE416" i="16"/>
  <c r="BI416" i="16"/>
  <c r="BM416" i="16"/>
  <c r="BQ416" i="16"/>
  <c r="BU416" i="16"/>
  <c r="BY416" i="16"/>
  <c r="CC416" i="16"/>
  <c r="CG416" i="16"/>
  <c r="CK416" i="16"/>
  <c r="CO416" i="16"/>
  <c r="CS416" i="16"/>
  <c r="CW416" i="16"/>
  <c r="AT416" i="16"/>
  <c r="BB416" i="16"/>
  <c r="BJ416" i="16"/>
  <c r="BR416" i="16"/>
  <c r="BZ416" i="16"/>
  <c r="CH416" i="16"/>
  <c r="CP416" i="16"/>
  <c r="CX416" i="16"/>
  <c r="AU416" i="16"/>
  <c r="BC416" i="16"/>
  <c r="BK416" i="16"/>
  <c r="BS416" i="16"/>
  <c r="CA416" i="16"/>
  <c r="CI416" i="16"/>
  <c r="CQ416" i="16"/>
  <c r="AX416" i="16"/>
  <c r="BN416" i="16"/>
  <c r="CD416" i="16"/>
  <c r="CT416" i="16"/>
  <c r="AY416" i="16"/>
  <c r="BO416" i="16"/>
  <c r="CE416" i="16"/>
  <c r="CU416" i="16"/>
  <c r="AN412" i="16"/>
  <c r="AR412" i="16"/>
  <c r="AV412" i="16"/>
  <c r="AZ412" i="16"/>
  <c r="BD412" i="16"/>
  <c r="BH412" i="16"/>
  <c r="BL412" i="16"/>
  <c r="BP412" i="16"/>
  <c r="BT412" i="16"/>
  <c r="BX412" i="16"/>
  <c r="CB412" i="16"/>
  <c r="CF412" i="16"/>
  <c r="CJ412" i="16"/>
  <c r="CN412" i="16"/>
  <c r="CR412" i="16"/>
  <c r="CV412" i="16"/>
  <c r="AO412" i="16"/>
  <c r="AS412" i="16"/>
  <c r="AW412" i="16"/>
  <c r="BA412" i="16"/>
  <c r="BE412" i="16"/>
  <c r="BI412" i="16"/>
  <c r="BM412" i="16"/>
  <c r="BQ412" i="16"/>
  <c r="BU412" i="16"/>
  <c r="BY412" i="16"/>
  <c r="CC412" i="16"/>
  <c r="CG412" i="16"/>
  <c r="CK412" i="16"/>
  <c r="CO412" i="16"/>
  <c r="CS412" i="16"/>
  <c r="CW412" i="16"/>
  <c r="AP412" i="16"/>
  <c r="AX412" i="16"/>
  <c r="BF412" i="16"/>
  <c r="BN412" i="16"/>
  <c r="BV412" i="16"/>
  <c r="CD412" i="16"/>
  <c r="CL412" i="16"/>
  <c r="CT412" i="16"/>
  <c r="AQ412" i="16"/>
  <c r="AY412" i="16"/>
  <c r="BG412" i="16"/>
  <c r="BO412" i="16"/>
  <c r="BW412" i="16"/>
  <c r="CE412" i="16"/>
  <c r="CM412" i="16"/>
  <c r="CU412" i="16"/>
  <c r="AT412" i="16"/>
  <c r="BJ412" i="16"/>
  <c r="BZ412" i="16"/>
  <c r="CP412" i="16"/>
  <c r="AU412" i="16"/>
  <c r="BK412" i="16"/>
  <c r="CA412" i="16"/>
  <c r="CQ412" i="16"/>
  <c r="AN408" i="16"/>
  <c r="AR408" i="16"/>
  <c r="AV408" i="16"/>
  <c r="AZ408" i="16"/>
  <c r="BD408" i="16"/>
  <c r="BH408" i="16"/>
  <c r="BL408" i="16"/>
  <c r="BP408" i="16"/>
  <c r="BT408" i="16"/>
  <c r="BX408" i="16"/>
  <c r="CB408" i="16"/>
  <c r="CF408" i="16"/>
  <c r="CJ408" i="16"/>
  <c r="CN408" i="16"/>
  <c r="CR408" i="16"/>
  <c r="CV408" i="16"/>
  <c r="AO408" i="16"/>
  <c r="AS408" i="16"/>
  <c r="AW408" i="16"/>
  <c r="BA408" i="16"/>
  <c r="BE408" i="16"/>
  <c r="BI408" i="16"/>
  <c r="BM408" i="16"/>
  <c r="BQ408" i="16"/>
  <c r="BU408" i="16"/>
  <c r="BY408" i="16"/>
  <c r="CC408" i="16"/>
  <c r="CG408" i="16"/>
  <c r="CK408" i="16"/>
  <c r="CO408" i="16"/>
  <c r="CS408" i="16"/>
  <c r="CW408" i="16"/>
  <c r="AT408" i="16"/>
  <c r="BB408" i="16"/>
  <c r="BJ408" i="16"/>
  <c r="BR408" i="16"/>
  <c r="BZ408" i="16"/>
  <c r="CH408" i="16"/>
  <c r="CP408" i="16"/>
  <c r="CX408" i="16"/>
  <c r="AU408" i="16"/>
  <c r="BC408" i="16"/>
  <c r="BK408" i="16"/>
  <c r="BS408" i="16"/>
  <c r="CA408" i="16"/>
  <c r="CI408" i="16"/>
  <c r="CQ408" i="16"/>
  <c r="AP408" i="16"/>
  <c r="BF408" i="16"/>
  <c r="BV408" i="16"/>
  <c r="CL408" i="16"/>
  <c r="AQ408" i="16"/>
  <c r="BG408" i="16"/>
  <c r="BW408" i="16"/>
  <c r="CM408" i="16"/>
  <c r="AN404" i="16"/>
  <c r="AR404" i="16"/>
  <c r="AV404" i="16"/>
  <c r="AZ404" i="16"/>
  <c r="BD404" i="16"/>
  <c r="BH404" i="16"/>
  <c r="BL404" i="16"/>
  <c r="BP404" i="16"/>
  <c r="BT404" i="16"/>
  <c r="BX404" i="16"/>
  <c r="CB404" i="16"/>
  <c r="CF404" i="16"/>
  <c r="CJ404" i="16"/>
  <c r="CN404" i="16"/>
  <c r="CR404" i="16"/>
  <c r="CV404" i="16"/>
  <c r="AO404" i="16"/>
  <c r="AS404" i="16"/>
  <c r="AW404" i="16"/>
  <c r="BA404" i="16"/>
  <c r="BE404" i="16"/>
  <c r="BI404" i="16"/>
  <c r="BM404" i="16"/>
  <c r="BQ404" i="16"/>
  <c r="BU404" i="16"/>
  <c r="BY404" i="16"/>
  <c r="CC404" i="16"/>
  <c r="CG404" i="16"/>
  <c r="CK404" i="16"/>
  <c r="CO404" i="16"/>
  <c r="CS404" i="16"/>
  <c r="CW404" i="16"/>
  <c r="AP404" i="16"/>
  <c r="AX404" i="16"/>
  <c r="BF404" i="16"/>
  <c r="BN404" i="16"/>
  <c r="BV404" i="16"/>
  <c r="CD404" i="16"/>
  <c r="CL404" i="16"/>
  <c r="CT404" i="16"/>
  <c r="AQ404" i="16"/>
  <c r="AY404" i="16"/>
  <c r="BG404" i="16"/>
  <c r="BO404" i="16"/>
  <c r="BW404" i="16"/>
  <c r="CE404" i="16"/>
  <c r="CM404" i="16"/>
  <c r="CU404" i="16"/>
  <c r="BB404" i="16"/>
  <c r="BR404" i="16"/>
  <c r="CH404" i="16"/>
  <c r="CX404" i="16"/>
  <c r="BC404" i="16"/>
  <c r="BS404" i="16"/>
  <c r="CI404" i="16"/>
  <c r="AN400" i="16"/>
  <c r="AR400" i="16"/>
  <c r="AV400" i="16"/>
  <c r="AZ400" i="16"/>
  <c r="BD400" i="16"/>
  <c r="BH400" i="16"/>
  <c r="BL400" i="16"/>
  <c r="BP400" i="16"/>
  <c r="BT400" i="16"/>
  <c r="BX400" i="16"/>
  <c r="CB400" i="16"/>
  <c r="CF400" i="16"/>
  <c r="CJ400" i="16"/>
  <c r="CN400" i="16"/>
  <c r="CR400" i="16"/>
  <c r="CV400" i="16"/>
  <c r="AO400" i="16"/>
  <c r="AS400" i="16"/>
  <c r="AW400" i="16"/>
  <c r="BA400" i="16"/>
  <c r="BE400" i="16"/>
  <c r="BI400" i="16"/>
  <c r="BM400" i="16"/>
  <c r="BQ400" i="16"/>
  <c r="BU400" i="16"/>
  <c r="BY400" i="16"/>
  <c r="CC400" i="16"/>
  <c r="CG400" i="16"/>
  <c r="CK400" i="16"/>
  <c r="CO400" i="16"/>
  <c r="CS400" i="16"/>
  <c r="CW400" i="16"/>
  <c r="AT400" i="16"/>
  <c r="BB400" i="16"/>
  <c r="BJ400" i="16"/>
  <c r="BR400" i="16"/>
  <c r="BZ400" i="16"/>
  <c r="CH400" i="16"/>
  <c r="CP400" i="16"/>
  <c r="CX400" i="16"/>
  <c r="AU400" i="16"/>
  <c r="BC400" i="16"/>
  <c r="BK400" i="16"/>
  <c r="BS400" i="16"/>
  <c r="CA400" i="16"/>
  <c r="CI400" i="16"/>
  <c r="CQ400" i="16"/>
  <c r="AX400" i="16"/>
  <c r="BN400" i="16"/>
  <c r="CD400" i="16"/>
  <c r="CT400" i="16"/>
  <c r="AY400" i="16"/>
  <c r="BO400" i="16"/>
  <c r="CE400" i="16"/>
  <c r="CU400" i="16"/>
  <c r="AN396" i="16"/>
  <c r="AR396" i="16"/>
  <c r="AV396" i="16"/>
  <c r="AZ396" i="16"/>
  <c r="BD396" i="16"/>
  <c r="BH396" i="16"/>
  <c r="BL396" i="16"/>
  <c r="BP396" i="16"/>
  <c r="BT396" i="16"/>
  <c r="BX396" i="16"/>
  <c r="CB396" i="16"/>
  <c r="CF396" i="16"/>
  <c r="CJ396" i="16"/>
  <c r="CN396" i="16"/>
  <c r="CR396" i="16"/>
  <c r="CV396" i="16"/>
  <c r="AO396" i="16"/>
  <c r="AS396" i="16"/>
  <c r="AW396" i="16"/>
  <c r="BA396" i="16"/>
  <c r="BE396" i="16"/>
  <c r="BI396" i="16"/>
  <c r="BM396" i="16"/>
  <c r="BQ396" i="16"/>
  <c r="BU396" i="16"/>
  <c r="BY396" i="16"/>
  <c r="CC396" i="16"/>
  <c r="CG396" i="16"/>
  <c r="CK396" i="16"/>
  <c r="CO396" i="16"/>
  <c r="CS396" i="16"/>
  <c r="CW396" i="16"/>
  <c r="AP396" i="16"/>
  <c r="AX396" i="16"/>
  <c r="BF396" i="16"/>
  <c r="BN396" i="16"/>
  <c r="BV396" i="16"/>
  <c r="CD396" i="16"/>
  <c r="CL396" i="16"/>
  <c r="CT396" i="16"/>
  <c r="AQ396" i="16"/>
  <c r="AY396" i="16"/>
  <c r="BG396" i="16"/>
  <c r="BO396" i="16"/>
  <c r="BW396" i="16"/>
  <c r="CE396" i="16"/>
  <c r="CM396" i="16"/>
  <c r="CU396" i="16"/>
  <c r="AT396" i="16"/>
  <c r="BJ396" i="16"/>
  <c r="BZ396" i="16"/>
  <c r="CP396" i="16"/>
  <c r="AU396" i="16"/>
  <c r="BK396" i="16"/>
  <c r="CA396" i="16"/>
  <c r="CQ396" i="16"/>
  <c r="AN392" i="16"/>
  <c r="AR392" i="16"/>
  <c r="AV392" i="16"/>
  <c r="AZ392" i="16"/>
  <c r="BD392" i="16"/>
  <c r="BH392" i="16"/>
  <c r="BL392" i="16"/>
  <c r="BP392" i="16"/>
  <c r="BT392" i="16"/>
  <c r="BX392" i="16"/>
  <c r="CB392" i="16"/>
  <c r="CF392" i="16"/>
  <c r="CJ392" i="16"/>
  <c r="CN392" i="16"/>
  <c r="CR392" i="16"/>
  <c r="CV392" i="16"/>
  <c r="AO392" i="16"/>
  <c r="AS392" i="16"/>
  <c r="AW392" i="16"/>
  <c r="BA392" i="16"/>
  <c r="BE392" i="16"/>
  <c r="BI392" i="16"/>
  <c r="BM392" i="16"/>
  <c r="BQ392" i="16"/>
  <c r="BU392" i="16"/>
  <c r="BY392" i="16"/>
  <c r="CC392" i="16"/>
  <c r="CG392" i="16"/>
  <c r="CK392" i="16"/>
  <c r="CO392" i="16"/>
  <c r="CS392" i="16"/>
  <c r="CW392" i="16"/>
  <c r="AT392" i="16"/>
  <c r="BB392" i="16"/>
  <c r="BJ392" i="16"/>
  <c r="BR392" i="16"/>
  <c r="BZ392" i="16"/>
  <c r="CH392" i="16"/>
  <c r="CP392" i="16"/>
  <c r="CX392" i="16"/>
  <c r="AU392" i="16"/>
  <c r="BC392" i="16"/>
  <c r="BK392" i="16"/>
  <c r="BS392" i="16"/>
  <c r="CA392" i="16"/>
  <c r="CI392" i="16"/>
  <c r="CQ392" i="16"/>
  <c r="AP392" i="16"/>
  <c r="BF392" i="16"/>
  <c r="BV392" i="16"/>
  <c r="CL392" i="16"/>
  <c r="AQ392" i="16"/>
  <c r="BG392" i="16"/>
  <c r="BW392" i="16"/>
  <c r="CM392" i="16"/>
  <c r="AN388" i="16"/>
  <c r="AR388" i="16"/>
  <c r="AV388" i="16"/>
  <c r="AZ388" i="16"/>
  <c r="BD388" i="16"/>
  <c r="BH388" i="16"/>
  <c r="BL388" i="16"/>
  <c r="BP388" i="16"/>
  <c r="BT388" i="16"/>
  <c r="BX388" i="16"/>
  <c r="CB388" i="16"/>
  <c r="CF388" i="16"/>
  <c r="CJ388" i="16"/>
  <c r="CN388" i="16"/>
  <c r="CR388" i="16"/>
  <c r="CV388" i="16"/>
  <c r="AO388" i="16"/>
  <c r="AS388" i="16"/>
  <c r="AW388" i="16"/>
  <c r="BA388" i="16"/>
  <c r="BE388" i="16"/>
  <c r="BI388" i="16"/>
  <c r="BM388" i="16"/>
  <c r="BQ388" i="16"/>
  <c r="BU388" i="16"/>
  <c r="BY388" i="16"/>
  <c r="CC388" i="16"/>
  <c r="CG388" i="16"/>
  <c r="CK388" i="16"/>
  <c r="CO388" i="16"/>
  <c r="CS388" i="16"/>
  <c r="CW388" i="16"/>
  <c r="AP388" i="16"/>
  <c r="AX388" i="16"/>
  <c r="BF388" i="16"/>
  <c r="BN388" i="16"/>
  <c r="BV388" i="16"/>
  <c r="CD388" i="16"/>
  <c r="CL388" i="16"/>
  <c r="CT388" i="16"/>
  <c r="AQ388" i="16"/>
  <c r="AY388" i="16"/>
  <c r="BG388" i="16"/>
  <c r="BO388" i="16"/>
  <c r="BW388" i="16"/>
  <c r="CE388" i="16"/>
  <c r="CM388" i="16"/>
  <c r="CU388" i="16"/>
  <c r="BB388" i="16"/>
  <c r="BR388" i="16"/>
  <c r="CH388" i="16"/>
  <c r="CX388" i="16"/>
  <c r="BC388" i="16"/>
  <c r="BS388" i="16"/>
  <c r="CI388" i="16"/>
  <c r="AN384" i="16"/>
  <c r="AR384" i="16"/>
  <c r="AV384" i="16"/>
  <c r="AZ384" i="16"/>
  <c r="BD384" i="16"/>
  <c r="BH384" i="16"/>
  <c r="BL384" i="16"/>
  <c r="BP384" i="16"/>
  <c r="BT384" i="16"/>
  <c r="BX384" i="16"/>
  <c r="CB384" i="16"/>
  <c r="CF384" i="16"/>
  <c r="CJ384" i="16"/>
  <c r="CN384" i="16"/>
  <c r="CR384" i="16"/>
  <c r="CV384" i="16"/>
  <c r="AO384" i="16"/>
  <c r="AS384" i="16"/>
  <c r="AW384" i="16"/>
  <c r="BA384" i="16"/>
  <c r="BE384" i="16"/>
  <c r="BI384" i="16"/>
  <c r="BM384" i="16"/>
  <c r="BQ384" i="16"/>
  <c r="BU384" i="16"/>
  <c r="BY384" i="16"/>
  <c r="CC384" i="16"/>
  <c r="CG384" i="16"/>
  <c r="CK384" i="16"/>
  <c r="CO384" i="16"/>
  <c r="CS384" i="16"/>
  <c r="CW384" i="16"/>
  <c r="AT384" i="16"/>
  <c r="BB384" i="16"/>
  <c r="BJ384" i="16"/>
  <c r="BR384" i="16"/>
  <c r="BZ384" i="16"/>
  <c r="CH384" i="16"/>
  <c r="CP384" i="16"/>
  <c r="CX384" i="16"/>
  <c r="AU384" i="16"/>
  <c r="BC384" i="16"/>
  <c r="BK384" i="16"/>
  <c r="BS384" i="16"/>
  <c r="CA384" i="16"/>
  <c r="CI384" i="16"/>
  <c r="CQ384" i="16"/>
  <c r="AX384" i="16"/>
  <c r="BN384" i="16"/>
  <c r="CD384" i="16"/>
  <c r="CT384" i="16"/>
  <c r="AY384" i="16"/>
  <c r="BO384" i="16"/>
  <c r="CE384" i="16"/>
  <c r="CU384" i="16"/>
  <c r="AN380" i="16"/>
  <c r="AR380" i="16"/>
  <c r="AV380" i="16"/>
  <c r="AZ380" i="16"/>
  <c r="BD380" i="16"/>
  <c r="BH380" i="16"/>
  <c r="BL380" i="16"/>
  <c r="BP380" i="16"/>
  <c r="BT380" i="16"/>
  <c r="BX380" i="16"/>
  <c r="CB380" i="16"/>
  <c r="CF380" i="16"/>
  <c r="CJ380" i="16"/>
  <c r="CN380" i="16"/>
  <c r="CR380" i="16"/>
  <c r="CV380" i="16"/>
  <c r="AO380" i="16"/>
  <c r="AS380" i="16"/>
  <c r="AW380" i="16"/>
  <c r="BA380" i="16"/>
  <c r="BE380" i="16"/>
  <c r="BI380" i="16"/>
  <c r="BM380" i="16"/>
  <c r="BQ380" i="16"/>
  <c r="BU380" i="16"/>
  <c r="BY380" i="16"/>
  <c r="CC380" i="16"/>
  <c r="CG380" i="16"/>
  <c r="CK380" i="16"/>
  <c r="CO380" i="16"/>
  <c r="CS380" i="16"/>
  <c r="CW380" i="16"/>
  <c r="AP380" i="16"/>
  <c r="AX380" i="16"/>
  <c r="BF380" i="16"/>
  <c r="BN380" i="16"/>
  <c r="BV380" i="16"/>
  <c r="CD380" i="16"/>
  <c r="CL380" i="16"/>
  <c r="CT380" i="16"/>
  <c r="AQ380" i="16"/>
  <c r="AY380" i="16"/>
  <c r="BG380" i="16"/>
  <c r="BO380" i="16"/>
  <c r="BW380" i="16"/>
  <c r="CE380" i="16"/>
  <c r="CM380" i="16"/>
  <c r="CU380" i="16"/>
  <c r="AT380" i="16"/>
  <c r="BJ380" i="16"/>
  <c r="BZ380" i="16"/>
  <c r="CP380" i="16"/>
  <c r="AU380" i="16"/>
  <c r="BK380" i="16"/>
  <c r="CA380" i="16"/>
  <c r="CQ380" i="16"/>
  <c r="AN376" i="16"/>
  <c r="AR376" i="16"/>
  <c r="AV376" i="16"/>
  <c r="AZ376" i="16"/>
  <c r="BD376" i="16"/>
  <c r="BH376" i="16"/>
  <c r="BL376" i="16"/>
  <c r="BP376" i="16"/>
  <c r="BT376" i="16"/>
  <c r="BX376" i="16"/>
  <c r="CB376" i="16"/>
  <c r="CF376" i="16"/>
  <c r="CJ376" i="16"/>
  <c r="CN376" i="16"/>
  <c r="CR376" i="16"/>
  <c r="CV376" i="16"/>
  <c r="AO376" i="16"/>
  <c r="AS376" i="16"/>
  <c r="AW376" i="16"/>
  <c r="BA376" i="16"/>
  <c r="BE376" i="16"/>
  <c r="BI376" i="16"/>
  <c r="BM376" i="16"/>
  <c r="BQ376" i="16"/>
  <c r="BU376" i="16"/>
  <c r="BY376" i="16"/>
  <c r="CC376" i="16"/>
  <c r="CG376" i="16"/>
  <c r="CK376" i="16"/>
  <c r="CO376" i="16"/>
  <c r="CS376" i="16"/>
  <c r="CW376" i="16"/>
  <c r="AT376" i="16"/>
  <c r="BB376" i="16"/>
  <c r="BJ376" i="16"/>
  <c r="BR376" i="16"/>
  <c r="BZ376" i="16"/>
  <c r="CH376" i="16"/>
  <c r="CP376" i="16"/>
  <c r="CX376" i="16"/>
  <c r="AU376" i="16"/>
  <c r="BC376" i="16"/>
  <c r="BK376" i="16"/>
  <c r="BS376" i="16"/>
  <c r="CA376" i="16"/>
  <c r="CI376" i="16"/>
  <c r="CQ376" i="16"/>
  <c r="AP376" i="16"/>
  <c r="BF376" i="16"/>
  <c r="BV376" i="16"/>
  <c r="CL376" i="16"/>
  <c r="AQ376" i="16"/>
  <c r="BG376" i="16"/>
  <c r="BW376" i="16"/>
  <c r="CM376" i="16"/>
  <c r="AN372" i="16"/>
  <c r="AR372" i="16"/>
  <c r="AV372" i="16"/>
  <c r="AZ372" i="16"/>
  <c r="BD372" i="16"/>
  <c r="BH372" i="16"/>
  <c r="BL372" i="16"/>
  <c r="BP372" i="16"/>
  <c r="BT372" i="16"/>
  <c r="BX372" i="16"/>
  <c r="CB372" i="16"/>
  <c r="CF372" i="16"/>
  <c r="CJ372" i="16"/>
  <c r="CN372" i="16"/>
  <c r="CR372" i="16"/>
  <c r="CV372" i="16"/>
  <c r="AO372" i="16"/>
  <c r="AS372" i="16"/>
  <c r="AW372" i="16"/>
  <c r="BA372" i="16"/>
  <c r="BE372" i="16"/>
  <c r="BI372" i="16"/>
  <c r="BM372" i="16"/>
  <c r="BQ372" i="16"/>
  <c r="BU372" i="16"/>
  <c r="BY372" i="16"/>
  <c r="CC372" i="16"/>
  <c r="CG372" i="16"/>
  <c r="CK372" i="16"/>
  <c r="CO372" i="16"/>
  <c r="CS372" i="16"/>
  <c r="CW372" i="16"/>
  <c r="AP372" i="16"/>
  <c r="AX372" i="16"/>
  <c r="BF372" i="16"/>
  <c r="BN372" i="16"/>
  <c r="BV372" i="16"/>
  <c r="CD372" i="16"/>
  <c r="CL372" i="16"/>
  <c r="CT372" i="16"/>
  <c r="AQ372" i="16"/>
  <c r="AY372" i="16"/>
  <c r="BG372" i="16"/>
  <c r="BO372" i="16"/>
  <c r="BW372" i="16"/>
  <c r="CE372" i="16"/>
  <c r="CM372" i="16"/>
  <c r="CU372" i="16"/>
  <c r="BB372" i="16"/>
  <c r="BR372" i="16"/>
  <c r="CH372" i="16"/>
  <c r="CX372" i="16"/>
  <c r="BC372" i="16"/>
  <c r="BS372" i="16"/>
  <c r="CI372" i="16"/>
  <c r="AN368" i="16"/>
  <c r="AR368" i="16"/>
  <c r="AV368" i="16"/>
  <c r="AZ368" i="16"/>
  <c r="BD368" i="16"/>
  <c r="BH368" i="16"/>
  <c r="BL368" i="16"/>
  <c r="BP368" i="16"/>
  <c r="BT368" i="16"/>
  <c r="BX368" i="16"/>
  <c r="CB368" i="16"/>
  <c r="CF368" i="16"/>
  <c r="CJ368" i="16"/>
  <c r="CN368" i="16"/>
  <c r="CR368" i="16"/>
  <c r="CV368" i="16"/>
  <c r="AO368" i="16"/>
  <c r="AS368" i="16"/>
  <c r="AW368" i="16"/>
  <c r="BA368" i="16"/>
  <c r="BE368" i="16"/>
  <c r="BI368" i="16"/>
  <c r="BM368" i="16"/>
  <c r="BQ368" i="16"/>
  <c r="BU368" i="16"/>
  <c r="BY368" i="16"/>
  <c r="CC368" i="16"/>
  <c r="CG368" i="16"/>
  <c r="CK368" i="16"/>
  <c r="CO368" i="16"/>
  <c r="CS368" i="16"/>
  <c r="CW368" i="16"/>
  <c r="AT368" i="16"/>
  <c r="BB368" i="16"/>
  <c r="BJ368" i="16"/>
  <c r="BR368" i="16"/>
  <c r="BZ368" i="16"/>
  <c r="CH368" i="16"/>
  <c r="CP368" i="16"/>
  <c r="CX368" i="16"/>
  <c r="AU368" i="16"/>
  <c r="BC368" i="16"/>
  <c r="BK368" i="16"/>
  <c r="BS368" i="16"/>
  <c r="CA368" i="16"/>
  <c r="CI368" i="16"/>
  <c r="CQ368" i="16"/>
  <c r="AX368" i="16"/>
  <c r="BN368" i="16"/>
  <c r="CD368" i="16"/>
  <c r="CT368" i="16"/>
  <c r="AY368" i="16"/>
  <c r="BO368" i="16"/>
  <c r="CE368" i="16"/>
  <c r="CU368" i="16"/>
  <c r="AN364" i="16"/>
  <c r="AR364" i="16"/>
  <c r="AV364" i="16"/>
  <c r="AZ364" i="16"/>
  <c r="BD364" i="16"/>
  <c r="BH364" i="16"/>
  <c r="BL364" i="16"/>
  <c r="BP364" i="16"/>
  <c r="BT364" i="16"/>
  <c r="BX364" i="16"/>
  <c r="CB364" i="16"/>
  <c r="CF364" i="16"/>
  <c r="CJ364" i="16"/>
  <c r="CN364" i="16"/>
  <c r="CR364" i="16"/>
  <c r="CV364" i="16"/>
  <c r="AO364" i="16"/>
  <c r="AS364" i="16"/>
  <c r="AW364" i="16"/>
  <c r="BA364" i="16"/>
  <c r="BE364" i="16"/>
  <c r="BI364" i="16"/>
  <c r="BM364" i="16"/>
  <c r="BQ364" i="16"/>
  <c r="BU364" i="16"/>
  <c r="BY364" i="16"/>
  <c r="CC364" i="16"/>
  <c r="CG364" i="16"/>
  <c r="CK364" i="16"/>
  <c r="CO364" i="16"/>
  <c r="CS364" i="16"/>
  <c r="CW364" i="16"/>
  <c r="AP364" i="16"/>
  <c r="AX364" i="16"/>
  <c r="BF364" i="16"/>
  <c r="BN364" i="16"/>
  <c r="BV364" i="16"/>
  <c r="CD364" i="16"/>
  <c r="CL364" i="16"/>
  <c r="CT364" i="16"/>
  <c r="AQ364" i="16"/>
  <c r="AY364" i="16"/>
  <c r="BG364" i="16"/>
  <c r="BO364" i="16"/>
  <c r="BW364" i="16"/>
  <c r="CE364" i="16"/>
  <c r="CM364" i="16"/>
  <c r="CU364" i="16"/>
  <c r="AT364" i="16"/>
  <c r="BJ364" i="16"/>
  <c r="BZ364" i="16"/>
  <c r="CP364" i="16"/>
  <c r="AU364" i="16"/>
  <c r="BK364" i="16"/>
  <c r="CA364" i="16"/>
  <c r="CQ364" i="16"/>
  <c r="AN360" i="16"/>
  <c r="AR360" i="16"/>
  <c r="AV360" i="16"/>
  <c r="AZ360" i="16"/>
  <c r="BD360" i="16"/>
  <c r="BH360" i="16"/>
  <c r="BL360" i="16"/>
  <c r="BP360" i="16"/>
  <c r="BT360" i="16"/>
  <c r="BX360" i="16"/>
  <c r="CB360" i="16"/>
  <c r="CF360" i="16"/>
  <c r="CJ360" i="16"/>
  <c r="CN360" i="16"/>
  <c r="CR360" i="16"/>
  <c r="CV360" i="16"/>
  <c r="AO360" i="16"/>
  <c r="AS360" i="16"/>
  <c r="AW360" i="16"/>
  <c r="BA360" i="16"/>
  <c r="BE360" i="16"/>
  <c r="BI360" i="16"/>
  <c r="BM360" i="16"/>
  <c r="BQ360" i="16"/>
  <c r="BU360" i="16"/>
  <c r="BY360" i="16"/>
  <c r="CC360" i="16"/>
  <c r="CG360" i="16"/>
  <c r="CK360" i="16"/>
  <c r="CO360" i="16"/>
  <c r="CS360" i="16"/>
  <c r="CW360" i="16"/>
  <c r="AT360" i="16"/>
  <c r="BB360" i="16"/>
  <c r="BJ360" i="16"/>
  <c r="BR360" i="16"/>
  <c r="BZ360" i="16"/>
  <c r="CH360" i="16"/>
  <c r="CP360" i="16"/>
  <c r="CX360" i="16"/>
  <c r="AU360" i="16"/>
  <c r="BC360" i="16"/>
  <c r="BK360" i="16"/>
  <c r="BS360" i="16"/>
  <c r="CA360" i="16"/>
  <c r="CI360" i="16"/>
  <c r="CQ360" i="16"/>
  <c r="AP360" i="16"/>
  <c r="BF360" i="16"/>
  <c r="BV360" i="16"/>
  <c r="CL360" i="16"/>
  <c r="AQ360" i="16"/>
  <c r="BG360" i="16"/>
  <c r="BW360" i="16"/>
  <c r="CM360" i="16"/>
  <c r="AN356" i="16"/>
  <c r="AR356" i="16"/>
  <c r="AV356" i="16"/>
  <c r="AZ356" i="16"/>
  <c r="BD356" i="16"/>
  <c r="BH356" i="16"/>
  <c r="BL356" i="16"/>
  <c r="BP356" i="16"/>
  <c r="BT356" i="16"/>
  <c r="BX356" i="16"/>
  <c r="CB356" i="16"/>
  <c r="CF356" i="16"/>
  <c r="CJ356" i="16"/>
  <c r="CN356" i="16"/>
  <c r="CR356" i="16"/>
  <c r="CV356" i="16"/>
  <c r="AO356" i="16"/>
  <c r="AS356" i="16"/>
  <c r="AW356" i="16"/>
  <c r="BA356" i="16"/>
  <c r="BE356" i="16"/>
  <c r="BI356" i="16"/>
  <c r="BM356" i="16"/>
  <c r="BQ356" i="16"/>
  <c r="BU356" i="16"/>
  <c r="BY356" i="16"/>
  <c r="CC356" i="16"/>
  <c r="CG356" i="16"/>
  <c r="CK356" i="16"/>
  <c r="CO356" i="16"/>
  <c r="CS356" i="16"/>
  <c r="CW356" i="16"/>
  <c r="AP356" i="16"/>
  <c r="AX356" i="16"/>
  <c r="BF356" i="16"/>
  <c r="BN356" i="16"/>
  <c r="BV356" i="16"/>
  <c r="CD356" i="16"/>
  <c r="CL356" i="16"/>
  <c r="CT356" i="16"/>
  <c r="AQ356" i="16"/>
  <c r="AY356" i="16"/>
  <c r="BG356" i="16"/>
  <c r="BO356" i="16"/>
  <c r="BW356" i="16"/>
  <c r="CE356" i="16"/>
  <c r="CM356" i="16"/>
  <c r="CU356" i="16"/>
  <c r="BB356" i="16"/>
  <c r="BR356" i="16"/>
  <c r="CH356" i="16"/>
  <c r="CX356" i="16"/>
  <c r="BC356" i="16"/>
  <c r="BS356" i="16"/>
  <c r="CI356" i="16"/>
  <c r="AN352" i="16"/>
  <c r="AR352" i="16"/>
  <c r="AV352" i="16"/>
  <c r="AZ352" i="16"/>
  <c r="BD352" i="16"/>
  <c r="BH352" i="16"/>
  <c r="BL352" i="16"/>
  <c r="BP352" i="16"/>
  <c r="BT352" i="16"/>
  <c r="BX352" i="16"/>
  <c r="CB352" i="16"/>
  <c r="CF352" i="16"/>
  <c r="CJ352" i="16"/>
  <c r="CN352" i="16"/>
  <c r="CR352" i="16"/>
  <c r="CV352" i="16"/>
  <c r="AO352" i="16"/>
  <c r="AS352" i="16"/>
  <c r="AW352" i="16"/>
  <c r="BA352" i="16"/>
  <c r="BE352" i="16"/>
  <c r="BI352" i="16"/>
  <c r="BM352" i="16"/>
  <c r="BQ352" i="16"/>
  <c r="BU352" i="16"/>
  <c r="BY352" i="16"/>
  <c r="CC352" i="16"/>
  <c r="CG352" i="16"/>
  <c r="CK352" i="16"/>
  <c r="CO352" i="16"/>
  <c r="CS352" i="16"/>
  <c r="CW352" i="16"/>
  <c r="AT352" i="16"/>
  <c r="BB352" i="16"/>
  <c r="BJ352" i="16"/>
  <c r="BR352" i="16"/>
  <c r="BZ352" i="16"/>
  <c r="CH352" i="16"/>
  <c r="CP352" i="16"/>
  <c r="CX352" i="16"/>
  <c r="AU352" i="16"/>
  <c r="BC352" i="16"/>
  <c r="BK352" i="16"/>
  <c r="BS352" i="16"/>
  <c r="CA352" i="16"/>
  <c r="CI352" i="16"/>
  <c r="CQ352" i="16"/>
  <c r="AX352" i="16"/>
  <c r="BN352" i="16"/>
  <c r="CD352" i="16"/>
  <c r="CT352" i="16"/>
  <c r="AY352" i="16"/>
  <c r="BO352" i="16"/>
  <c r="CE352" i="16"/>
  <c r="CU352" i="16"/>
  <c r="AN348" i="16"/>
  <c r="AR348" i="16"/>
  <c r="AV348" i="16"/>
  <c r="AZ348" i="16"/>
  <c r="BD348" i="16"/>
  <c r="BH348" i="16"/>
  <c r="BL348" i="16"/>
  <c r="BP348" i="16"/>
  <c r="BT348" i="16"/>
  <c r="BX348" i="16"/>
  <c r="CB348" i="16"/>
  <c r="CF348" i="16"/>
  <c r="CJ348" i="16"/>
  <c r="CN348" i="16"/>
  <c r="CR348" i="16"/>
  <c r="CV348" i="16"/>
  <c r="AO348" i="16"/>
  <c r="AS348" i="16"/>
  <c r="AW348" i="16"/>
  <c r="BA348" i="16"/>
  <c r="BE348" i="16"/>
  <c r="BI348" i="16"/>
  <c r="BM348" i="16"/>
  <c r="BQ348" i="16"/>
  <c r="BU348" i="16"/>
  <c r="BY348" i="16"/>
  <c r="CC348" i="16"/>
  <c r="CG348" i="16"/>
  <c r="CK348" i="16"/>
  <c r="CO348" i="16"/>
  <c r="CS348" i="16"/>
  <c r="CW348" i="16"/>
  <c r="AP348" i="16"/>
  <c r="AX348" i="16"/>
  <c r="BF348" i="16"/>
  <c r="BN348" i="16"/>
  <c r="BV348" i="16"/>
  <c r="CD348" i="16"/>
  <c r="CL348" i="16"/>
  <c r="CT348" i="16"/>
  <c r="AQ348" i="16"/>
  <c r="AY348" i="16"/>
  <c r="BG348" i="16"/>
  <c r="BO348" i="16"/>
  <c r="BW348" i="16"/>
  <c r="CE348" i="16"/>
  <c r="CM348" i="16"/>
  <c r="CU348" i="16"/>
  <c r="AT348" i="16"/>
  <c r="BJ348" i="16"/>
  <c r="BZ348" i="16"/>
  <c r="CP348" i="16"/>
  <c r="AU348" i="16"/>
  <c r="BK348" i="16"/>
  <c r="CA348" i="16"/>
  <c r="CQ348" i="16"/>
  <c r="AN344" i="16"/>
  <c r="AR344" i="16"/>
  <c r="AV344" i="16"/>
  <c r="AZ344" i="16"/>
  <c r="BD344" i="16"/>
  <c r="BH344" i="16"/>
  <c r="BL344" i="16"/>
  <c r="BP344" i="16"/>
  <c r="BT344" i="16"/>
  <c r="BX344" i="16"/>
  <c r="CB344" i="16"/>
  <c r="CF344" i="16"/>
  <c r="CJ344" i="16"/>
  <c r="CN344" i="16"/>
  <c r="CR344" i="16"/>
  <c r="CV344" i="16"/>
  <c r="AO344" i="16"/>
  <c r="AS344" i="16"/>
  <c r="AW344" i="16"/>
  <c r="BA344" i="16"/>
  <c r="BE344" i="16"/>
  <c r="BI344" i="16"/>
  <c r="BM344" i="16"/>
  <c r="BQ344" i="16"/>
  <c r="BU344" i="16"/>
  <c r="BY344" i="16"/>
  <c r="CC344" i="16"/>
  <c r="CG344" i="16"/>
  <c r="CK344" i="16"/>
  <c r="CO344" i="16"/>
  <c r="CS344" i="16"/>
  <c r="CW344" i="16"/>
  <c r="AT344" i="16"/>
  <c r="BB344" i="16"/>
  <c r="BJ344" i="16"/>
  <c r="BR344" i="16"/>
  <c r="BZ344" i="16"/>
  <c r="CH344" i="16"/>
  <c r="CP344" i="16"/>
  <c r="CX344" i="16"/>
  <c r="AU344" i="16"/>
  <c r="BC344" i="16"/>
  <c r="BK344" i="16"/>
  <c r="BS344" i="16"/>
  <c r="CA344" i="16"/>
  <c r="CI344" i="16"/>
  <c r="CQ344" i="16"/>
  <c r="AP344" i="16"/>
  <c r="BF344" i="16"/>
  <c r="BV344" i="16"/>
  <c r="CL344" i="16"/>
  <c r="AQ344" i="16"/>
  <c r="BG344" i="16"/>
  <c r="BW344" i="16"/>
  <c r="CM344" i="16"/>
  <c r="AN340" i="16"/>
  <c r="AR340" i="16"/>
  <c r="AV340" i="16"/>
  <c r="AZ340" i="16"/>
  <c r="BD340" i="16"/>
  <c r="BH340" i="16"/>
  <c r="BL340" i="16"/>
  <c r="BP340" i="16"/>
  <c r="BT340" i="16"/>
  <c r="BX340" i="16"/>
  <c r="CB340" i="16"/>
  <c r="CF340" i="16"/>
  <c r="CJ340" i="16"/>
  <c r="CN340" i="16"/>
  <c r="CR340" i="16"/>
  <c r="CV340" i="16"/>
  <c r="AO340" i="16"/>
  <c r="AS340" i="16"/>
  <c r="AW340" i="16"/>
  <c r="BA340" i="16"/>
  <c r="BE340" i="16"/>
  <c r="BI340" i="16"/>
  <c r="BM340" i="16"/>
  <c r="BQ340" i="16"/>
  <c r="BU340" i="16"/>
  <c r="BY340" i="16"/>
  <c r="CC340" i="16"/>
  <c r="CG340" i="16"/>
  <c r="CK340" i="16"/>
  <c r="CO340" i="16"/>
  <c r="CS340" i="16"/>
  <c r="CW340" i="16"/>
  <c r="AP340" i="16"/>
  <c r="AX340" i="16"/>
  <c r="BF340" i="16"/>
  <c r="BN340" i="16"/>
  <c r="BV340" i="16"/>
  <c r="CD340" i="16"/>
  <c r="CL340" i="16"/>
  <c r="CT340" i="16"/>
  <c r="AQ340" i="16"/>
  <c r="AY340" i="16"/>
  <c r="BG340" i="16"/>
  <c r="BO340" i="16"/>
  <c r="BW340" i="16"/>
  <c r="CE340" i="16"/>
  <c r="CM340" i="16"/>
  <c r="CU340" i="16"/>
  <c r="BB340" i="16"/>
  <c r="BR340" i="16"/>
  <c r="CH340" i="16"/>
  <c r="CX340" i="16"/>
  <c r="BC340" i="16"/>
  <c r="BS340" i="16"/>
  <c r="CI340" i="16"/>
  <c r="AN336" i="16"/>
  <c r="AR336" i="16"/>
  <c r="AV336" i="16"/>
  <c r="AZ336" i="16"/>
  <c r="BD336" i="16"/>
  <c r="BH336" i="16"/>
  <c r="BL336" i="16"/>
  <c r="BP336" i="16"/>
  <c r="BT336" i="16"/>
  <c r="BX336" i="16"/>
  <c r="CB336" i="16"/>
  <c r="CF336" i="16"/>
  <c r="CJ336" i="16"/>
  <c r="CN336" i="16"/>
  <c r="CR336" i="16"/>
  <c r="CV336" i="16"/>
  <c r="AO336" i="16"/>
  <c r="AS336" i="16"/>
  <c r="AW336" i="16"/>
  <c r="BA336" i="16"/>
  <c r="BE336" i="16"/>
  <c r="BI336" i="16"/>
  <c r="BM336" i="16"/>
  <c r="BQ336" i="16"/>
  <c r="BU336" i="16"/>
  <c r="BY336" i="16"/>
  <c r="CC336" i="16"/>
  <c r="CG336" i="16"/>
  <c r="CK336" i="16"/>
  <c r="CO336" i="16"/>
  <c r="CS336" i="16"/>
  <c r="CW336" i="16"/>
  <c r="AT336" i="16"/>
  <c r="BB336" i="16"/>
  <c r="BJ336" i="16"/>
  <c r="BR336" i="16"/>
  <c r="BZ336" i="16"/>
  <c r="CH336" i="16"/>
  <c r="CP336" i="16"/>
  <c r="CX336" i="16"/>
  <c r="AU336" i="16"/>
  <c r="BC336" i="16"/>
  <c r="BK336" i="16"/>
  <c r="BS336" i="16"/>
  <c r="CA336" i="16"/>
  <c r="CI336" i="16"/>
  <c r="CQ336" i="16"/>
  <c r="AX336" i="16"/>
  <c r="BN336" i="16"/>
  <c r="CD336" i="16"/>
  <c r="CT336" i="16"/>
  <c r="AY336" i="16"/>
  <c r="BO336" i="16"/>
  <c r="CE336" i="16"/>
  <c r="CU336" i="16"/>
  <c r="AN332" i="16"/>
  <c r="AR332" i="16"/>
  <c r="AV332" i="16"/>
  <c r="AZ332" i="16"/>
  <c r="BD332" i="16"/>
  <c r="BH332" i="16"/>
  <c r="BL332" i="16"/>
  <c r="BP332" i="16"/>
  <c r="BT332" i="16"/>
  <c r="BX332" i="16"/>
  <c r="CB332" i="16"/>
  <c r="CF332" i="16"/>
  <c r="CJ332" i="16"/>
  <c r="CN332" i="16"/>
  <c r="CR332" i="16"/>
  <c r="CV332" i="16"/>
  <c r="AO332" i="16"/>
  <c r="AS332" i="16"/>
  <c r="AW332" i="16"/>
  <c r="BA332" i="16"/>
  <c r="BE332" i="16"/>
  <c r="BI332" i="16"/>
  <c r="BM332" i="16"/>
  <c r="BQ332" i="16"/>
  <c r="BU332" i="16"/>
  <c r="BY332" i="16"/>
  <c r="CC332" i="16"/>
  <c r="CG332" i="16"/>
  <c r="CK332" i="16"/>
  <c r="CO332" i="16"/>
  <c r="CS332" i="16"/>
  <c r="CW332" i="16"/>
  <c r="AT332" i="16"/>
  <c r="BB332" i="16"/>
  <c r="BJ332" i="16"/>
  <c r="BR332" i="16"/>
  <c r="BZ332" i="16"/>
  <c r="CH332" i="16"/>
  <c r="CP332" i="16"/>
  <c r="CX332" i="16"/>
  <c r="AU332" i="16"/>
  <c r="BC332" i="16"/>
  <c r="BK332" i="16"/>
  <c r="BS332" i="16"/>
  <c r="CA332" i="16"/>
  <c r="CI332" i="16"/>
  <c r="CQ332" i="16"/>
  <c r="AP332" i="16"/>
  <c r="BF332" i="16"/>
  <c r="BV332" i="16"/>
  <c r="CL332" i="16"/>
  <c r="AQ332" i="16"/>
  <c r="BG332" i="16"/>
  <c r="BW332" i="16"/>
  <c r="CM332" i="16"/>
  <c r="BN332" i="16"/>
  <c r="CT332" i="16"/>
  <c r="BO332" i="16"/>
  <c r="CU332" i="16"/>
  <c r="AN328" i="16"/>
  <c r="AR328" i="16"/>
  <c r="AV328" i="16"/>
  <c r="AZ328" i="16"/>
  <c r="BD328" i="16"/>
  <c r="BH328" i="16"/>
  <c r="BL328" i="16"/>
  <c r="BP328" i="16"/>
  <c r="BT328" i="16"/>
  <c r="BX328" i="16"/>
  <c r="CB328" i="16"/>
  <c r="CF328" i="16"/>
  <c r="CJ328" i="16"/>
  <c r="CN328" i="16"/>
  <c r="CR328" i="16"/>
  <c r="CV328" i="16"/>
  <c r="AO328" i="16"/>
  <c r="AS328" i="16"/>
  <c r="AW328" i="16"/>
  <c r="BA328" i="16"/>
  <c r="BE328" i="16"/>
  <c r="BI328" i="16"/>
  <c r="BM328" i="16"/>
  <c r="BQ328" i="16"/>
  <c r="BU328" i="16"/>
  <c r="BY328" i="16"/>
  <c r="CC328" i="16"/>
  <c r="CG328" i="16"/>
  <c r="CK328" i="16"/>
  <c r="CO328" i="16"/>
  <c r="CS328" i="16"/>
  <c r="CW328" i="16"/>
  <c r="AP328" i="16"/>
  <c r="AX328" i="16"/>
  <c r="BF328" i="16"/>
  <c r="BN328" i="16"/>
  <c r="BV328" i="16"/>
  <c r="CD328" i="16"/>
  <c r="CL328" i="16"/>
  <c r="CT328" i="16"/>
  <c r="AQ328" i="16"/>
  <c r="AY328" i="16"/>
  <c r="BG328" i="16"/>
  <c r="BO328" i="16"/>
  <c r="BW328" i="16"/>
  <c r="CE328" i="16"/>
  <c r="CM328" i="16"/>
  <c r="CU328" i="16"/>
  <c r="BB328" i="16"/>
  <c r="BR328" i="16"/>
  <c r="CH328" i="16"/>
  <c r="CX328" i="16"/>
  <c r="BC328" i="16"/>
  <c r="BS328" i="16"/>
  <c r="CI328" i="16"/>
  <c r="BJ328" i="16"/>
  <c r="CP328" i="16"/>
  <c r="BK328" i="16"/>
  <c r="CQ328" i="16"/>
  <c r="AN324" i="16"/>
  <c r="AR324" i="16"/>
  <c r="AV324" i="16"/>
  <c r="AZ324" i="16"/>
  <c r="BD324" i="16"/>
  <c r="BH324" i="16"/>
  <c r="BL324" i="16"/>
  <c r="BP324" i="16"/>
  <c r="BT324" i="16"/>
  <c r="BX324" i="16"/>
  <c r="CB324" i="16"/>
  <c r="CF324" i="16"/>
  <c r="CJ324" i="16"/>
  <c r="CN324" i="16"/>
  <c r="CR324" i="16"/>
  <c r="CV324" i="16"/>
  <c r="AO324" i="16"/>
  <c r="AS324" i="16"/>
  <c r="AW324" i="16"/>
  <c r="BA324" i="16"/>
  <c r="BE324" i="16"/>
  <c r="BI324" i="16"/>
  <c r="BM324" i="16"/>
  <c r="BQ324" i="16"/>
  <c r="BU324" i="16"/>
  <c r="BY324" i="16"/>
  <c r="CC324" i="16"/>
  <c r="CG324" i="16"/>
  <c r="CK324" i="16"/>
  <c r="CO324" i="16"/>
  <c r="CS324" i="16"/>
  <c r="CW324" i="16"/>
  <c r="AT324" i="16"/>
  <c r="BB324" i="16"/>
  <c r="BJ324" i="16"/>
  <c r="BR324" i="16"/>
  <c r="BZ324" i="16"/>
  <c r="CH324" i="16"/>
  <c r="CP324" i="16"/>
  <c r="CX324" i="16"/>
  <c r="AU324" i="16"/>
  <c r="BC324" i="16"/>
  <c r="BK324" i="16"/>
  <c r="BS324" i="16"/>
  <c r="CA324" i="16"/>
  <c r="CI324" i="16"/>
  <c r="CQ324" i="16"/>
  <c r="AX324" i="16"/>
  <c r="BN324" i="16"/>
  <c r="CD324" i="16"/>
  <c r="CT324" i="16"/>
  <c r="AY324" i="16"/>
  <c r="BO324" i="16"/>
  <c r="CE324" i="16"/>
  <c r="CU324" i="16"/>
  <c r="BF324" i="16"/>
  <c r="CL324" i="16"/>
  <c r="BG324" i="16"/>
  <c r="CM324" i="16"/>
  <c r="AN320" i="16"/>
  <c r="AR320" i="16"/>
  <c r="AV320" i="16"/>
  <c r="AZ320" i="16"/>
  <c r="BD320" i="16"/>
  <c r="BH320" i="16"/>
  <c r="BL320" i="16"/>
  <c r="BP320" i="16"/>
  <c r="BT320" i="16"/>
  <c r="BX320" i="16"/>
  <c r="CB320" i="16"/>
  <c r="CF320" i="16"/>
  <c r="CJ320" i="16"/>
  <c r="CN320" i="16"/>
  <c r="CR320" i="16"/>
  <c r="CV320" i="16"/>
  <c r="AO320" i="16"/>
  <c r="AS320" i="16"/>
  <c r="AW320" i="16"/>
  <c r="BA320" i="16"/>
  <c r="BE320" i="16"/>
  <c r="BI320" i="16"/>
  <c r="BM320" i="16"/>
  <c r="BQ320" i="16"/>
  <c r="BU320" i="16"/>
  <c r="BY320" i="16"/>
  <c r="CC320" i="16"/>
  <c r="CG320" i="16"/>
  <c r="CK320" i="16"/>
  <c r="CO320" i="16"/>
  <c r="CS320" i="16"/>
  <c r="CW320" i="16"/>
  <c r="AP320" i="16"/>
  <c r="AX320" i="16"/>
  <c r="BF320" i="16"/>
  <c r="BN320" i="16"/>
  <c r="BV320" i="16"/>
  <c r="CD320" i="16"/>
  <c r="CL320" i="16"/>
  <c r="CT320" i="16"/>
  <c r="AQ320" i="16"/>
  <c r="AY320" i="16"/>
  <c r="BG320" i="16"/>
  <c r="BO320" i="16"/>
  <c r="BW320" i="16"/>
  <c r="CE320" i="16"/>
  <c r="CM320" i="16"/>
  <c r="CU320" i="16"/>
  <c r="AT320" i="16"/>
  <c r="BJ320" i="16"/>
  <c r="BZ320" i="16"/>
  <c r="CP320" i="16"/>
  <c r="AU320" i="16"/>
  <c r="BK320" i="16"/>
  <c r="CA320" i="16"/>
  <c r="CQ320" i="16"/>
  <c r="BB320" i="16"/>
  <c r="CH320" i="16"/>
  <c r="BC320" i="16"/>
  <c r="CI320" i="16"/>
  <c r="AN316" i="16"/>
  <c r="AR316" i="16"/>
  <c r="AV316" i="16"/>
  <c r="AZ316" i="16"/>
  <c r="BD316" i="16"/>
  <c r="BH316" i="16"/>
  <c r="BL316" i="16"/>
  <c r="BP316" i="16"/>
  <c r="BT316" i="16"/>
  <c r="BX316" i="16"/>
  <c r="CB316" i="16"/>
  <c r="CF316" i="16"/>
  <c r="CJ316" i="16"/>
  <c r="CN316" i="16"/>
  <c r="CR316" i="16"/>
  <c r="CV316" i="16"/>
  <c r="AO316" i="16"/>
  <c r="AS316" i="16"/>
  <c r="AW316" i="16"/>
  <c r="BA316" i="16"/>
  <c r="BE316" i="16"/>
  <c r="BI316" i="16"/>
  <c r="BM316" i="16"/>
  <c r="BQ316" i="16"/>
  <c r="BU316" i="16"/>
  <c r="BY316" i="16"/>
  <c r="CC316" i="16"/>
  <c r="CG316" i="16"/>
  <c r="CK316" i="16"/>
  <c r="CO316" i="16"/>
  <c r="CS316" i="16"/>
  <c r="CW316" i="16"/>
  <c r="AT316" i="16"/>
  <c r="BB316" i="16"/>
  <c r="BJ316" i="16"/>
  <c r="BR316" i="16"/>
  <c r="BZ316" i="16"/>
  <c r="CH316" i="16"/>
  <c r="CP316" i="16"/>
  <c r="CX316" i="16"/>
  <c r="AU316" i="16"/>
  <c r="BC316" i="16"/>
  <c r="BK316" i="16"/>
  <c r="BS316" i="16"/>
  <c r="CA316" i="16"/>
  <c r="CI316" i="16"/>
  <c r="CQ316" i="16"/>
  <c r="AP316" i="16"/>
  <c r="BF316" i="16"/>
  <c r="BV316" i="16"/>
  <c r="CL316" i="16"/>
  <c r="AQ316" i="16"/>
  <c r="BG316" i="16"/>
  <c r="BW316" i="16"/>
  <c r="CM316" i="16"/>
  <c r="AX316" i="16"/>
  <c r="CD316" i="16"/>
  <c r="AY316" i="16"/>
  <c r="CE316" i="16"/>
  <c r="AN312" i="16"/>
  <c r="AR312" i="16"/>
  <c r="AV312" i="16"/>
  <c r="AZ312" i="16"/>
  <c r="BD312" i="16"/>
  <c r="BH312" i="16"/>
  <c r="BL312" i="16"/>
  <c r="BP312" i="16"/>
  <c r="BT312" i="16"/>
  <c r="BX312" i="16"/>
  <c r="CB312" i="16"/>
  <c r="CF312" i="16"/>
  <c r="CJ312" i="16"/>
  <c r="CN312" i="16"/>
  <c r="CR312" i="16"/>
  <c r="CV312" i="16"/>
  <c r="AO312" i="16"/>
  <c r="AS312" i="16"/>
  <c r="AW312" i="16"/>
  <c r="BA312" i="16"/>
  <c r="BE312" i="16"/>
  <c r="BI312" i="16"/>
  <c r="BM312" i="16"/>
  <c r="BQ312" i="16"/>
  <c r="BU312" i="16"/>
  <c r="BY312" i="16"/>
  <c r="CC312" i="16"/>
  <c r="CG312" i="16"/>
  <c r="CK312" i="16"/>
  <c r="CO312" i="16"/>
  <c r="CS312" i="16"/>
  <c r="CW312" i="16"/>
  <c r="AP312" i="16"/>
  <c r="AX312" i="16"/>
  <c r="BF312" i="16"/>
  <c r="BN312" i="16"/>
  <c r="BV312" i="16"/>
  <c r="CD312" i="16"/>
  <c r="CL312" i="16"/>
  <c r="CT312" i="16"/>
  <c r="AQ312" i="16"/>
  <c r="AY312" i="16"/>
  <c r="BG312" i="16"/>
  <c r="BO312" i="16"/>
  <c r="BW312" i="16"/>
  <c r="CE312" i="16"/>
  <c r="CM312" i="16"/>
  <c r="CU312" i="16"/>
  <c r="BB312" i="16"/>
  <c r="BR312" i="16"/>
  <c r="CH312" i="16"/>
  <c r="CX312" i="16"/>
  <c r="BC312" i="16"/>
  <c r="BS312" i="16"/>
  <c r="CI312" i="16"/>
  <c r="AT312" i="16"/>
  <c r="BZ312" i="16"/>
  <c r="AU312" i="16"/>
  <c r="CA312" i="16"/>
  <c r="AN308" i="16"/>
  <c r="AR308" i="16"/>
  <c r="AV308" i="16"/>
  <c r="AZ308" i="16"/>
  <c r="BD308" i="16"/>
  <c r="BH308" i="16"/>
  <c r="BL308" i="16"/>
  <c r="BP308" i="16"/>
  <c r="BT308" i="16"/>
  <c r="BX308" i="16"/>
  <c r="CB308" i="16"/>
  <c r="CF308" i="16"/>
  <c r="CJ308" i="16"/>
  <c r="CN308" i="16"/>
  <c r="CR308" i="16"/>
  <c r="CV308" i="16"/>
  <c r="AO308" i="16"/>
  <c r="AS308" i="16"/>
  <c r="AW308" i="16"/>
  <c r="BA308" i="16"/>
  <c r="BE308" i="16"/>
  <c r="BI308" i="16"/>
  <c r="BM308" i="16"/>
  <c r="BQ308" i="16"/>
  <c r="BU308" i="16"/>
  <c r="BY308" i="16"/>
  <c r="CC308" i="16"/>
  <c r="CG308" i="16"/>
  <c r="CK308" i="16"/>
  <c r="CO308" i="16"/>
  <c r="CS308" i="16"/>
  <c r="CW308" i="16"/>
  <c r="AT308" i="16"/>
  <c r="BB308" i="16"/>
  <c r="BJ308" i="16"/>
  <c r="BR308" i="16"/>
  <c r="BZ308" i="16"/>
  <c r="CH308" i="16"/>
  <c r="CP308" i="16"/>
  <c r="CX308" i="16"/>
  <c r="AU308" i="16"/>
  <c r="BC308" i="16"/>
  <c r="BK308" i="16"/>
  <c r="BS308" i="16"/>
  <c r="CA308" i="16"/>
  <c r="CI308" i="16"/>
  <c r="CQ308" i="16"/>
  <c r="AX308" i="16"/>
  <c r="BN308" i="16"/>
  <c r="CD308" i="16"/>
  <c r="CT308" i="16"/>
  <c r="AY308" i="16"/>
  <c r="BO308" i="16"/>
  <c r="CE308" i="16"/>
  <c r="CU308" i="16"/>
  <c r="AP308" i="16"/>
  <c r="BV308" i="16"/>
  <c r="AQ308" i="16"/>
  <c r="BW308" i="16"/>
  <c r="AN304" i="16"/>
  <c r="AR304" i="16"/>
  <c r="AV304" i="16"/>
  <c r="AZ304" i="16"/>
  <c r="BD304" i="16"/>
  <c r="BH304" i="16"/>
  <c r="BL304" i="16"/>
  <c r="BP304" i="16"/>
  <c r="BT304" i="16"/>
  <c r="BX304" i="16"/>
  <c r="CB304" i="16"/>
  <c r="CF304" i="16"/>
  <c r="CJ304" i="16"/>
  <c r="CN304" i="16"/>
  <c r="CR304" i="16"/>
  <c r="CV304" i="16"/>
  <c r="AO304" i="16"/>
  <c r="AS304" i="16"/>
  <c r="AW304" i="16"/>
  <c r="BA304" i="16"/>
  <c r="BE304" i="16"/>
  <c r="BI304" i="16"/>
  <c r="BM304" i="16"/>
  <c r="BQ304" i="16"/>
  <c r="BU304" i="16"/>
  <c r="BY304" i="16"/>
  <c r="CC304" i="16"/>
  <c r="CG304" i="16"/>
  <c r="CK304" i="16"/>
  <c r="CO304" i="16"/>
  <c r="CS304" i="16"/>
  <c r="CW304" i="16"/>
  <c r="AP304" i="16"/>
  <c r="AX304" i="16"/>
  <c r="BF304" i="16"/>
  <c r="BN304" i="16"/>
  <c r="BV304" i="16"/>
  <c r="CD304" i="16"/>
  <c r="CL304" i="16"/>
  <c r="CT304" i="16"/>
  <c r="AQ304" i="16"/>
  <c r="AY304" i="16"/>
  <c r="BG304" i="16"/>
  <c r="BO304" i="16"/>
  <c r="BW304" i="16"/>
  <c r="CE304" i="16"/>
  <c r="CM304" i="16"/>
  <c r="CU304" i="16"/>
  <c r="AT304" i="16"/>
  <c r="BJ304" i="16"/>
  <c r="BZ304" i="16"/>
  <c r="CP304" i="16"/>
  <c r="AU304" i="16"/>
  <c r="BK304" i="16"/>
  <c r="CA304" i="16"/>
  <c r="CQ304" i="16"/>
  <c r="BR304" i="16"/>
  <c r="CX304" i="16"/>
  <c r="BS304" i="16"/>
  <c r="AN300" i="16"/>
  <c r="AR300" i="16"/>
  <c r="AV300" i="16"/>
  <c r="AZ300" i="16"/>
  <c r="BD300" i="16"/>
  <c r="BH300" i="16"/>
  <c r="BL300" i="16"/>
  <c r="BP300" i="16"/>
  <c r="BT300" i="16"/>
  <c r="BX300" i="16"/>
  <c r="CB300" i="16"/>
  <c r="CF300" i="16"/>
  <c r="CJ300" i="16"/>
  <c r="CN300" i="16"/>
  <c r="CR300" i="16"/>
  <c r="CV300" i="16"/>
  <c r="AO300" i="16"/>
  <c r="AS300" i="16"/>
  <c r="AW300" i="16"/>
  <c r="BA300" i="16"/>
  <c r="BE300" i="16"/>
  <c r="BI300" i="16"/>
  <c r="BM300" i="16"/>
  <c r="BQ300" i="16"/>
  <c r="BU300" i="16"/>
  <c r="BY300" i="16"/>
  <c r="CC300" i="16"/>
  <c r="CG300" i="16"/>
  <c r="CK300" i="16"/>
  <c r="CO300" i="16"/>
  <c r="CS300" i="16"/>
  <c r="CW300" i="16"/>
  <c r="AT300" i="16"/>
  <c r="BB300" i="16"/>
  <c r="BJ300" i="16"/>
  <c r="BR300" i="16"/>
  <c r="BZ300" i="16"/>
  <c r="CH300" i="16"/>
  <c r="CP300" i="16"/>
  <c r="CX300" i="16"/>
  <c r="AU300" i="16"/>
  <c r="BC300" i="16"/>
  <c r="BK300" i="16"/>
  <c r="BS300" i="16"/>
  <c r="CA300" i="16"/>
  <c r="CI300" i="16"/>
  <c r="CQ300" i="16"/>
  <c r="AP300" i="16"/>
  <c r="BF300" i="16"/>
  <c r="BV300" i="16"/>
  <c r="CL300" i="16"/>
  <c r="AQ300" i="16"/>
  <c r="BG300" i="16"/>
  <c r="BW300" i="16"/>
  <c r="CM300" i="16"/>
  <c r="BN300" i="16"/>
  <c r="CT300" i="16"/>
  <c r="BO300" i="16"/>
  <c r="CU300" i="16"/>
  <c r="AN296" i="16"/>
  <c r="AR296" i="16"/>
  <c r="AV296" i="16"/>
  <c r="AZ296" i="16"/>
  <c r="BD296" i="16"/>
  <c r="BH296" i="16"/>
  <c r="BL296" i="16"/>
  <c r="BP296" i="16"/>
  <c r="BT296" i="16"/>
  <c r="BX296" i="16"/>
  <c r="CB296" i="16"/>
  <c r="CF296" i="16"/>
  <c r="CJ296" i="16"/>
  <c r="CN296" i="16"/>
  <c r="CR296" i="16"/>
  <c r="CV296" i="16"/>
  <c r="AO296" i="16"/>
  <c r="AS296" i="16"/>
  <c r="AW296" i="16"/>
  <c r="BA296" i="16"/>
  <c r="BE296" i="16"/>
  <c r="BI296" i="16"/>
  <c r="BM296" i="16"/>
  <c r="BQ296" i="16"/>
  <c r="BU296" i="16"/>
  <c r="BY296" i="16"/>
  <c r="CC296" i="16"/>
  <c r="CG296" i="16"/>
  <c r="CK296" i="16"/>
  <c r="CO296" i="16"/>
  <c r="CS296" i="16"/>
  <c r="CW296" i="16"/>
  <c r="AP296" i="16"/>
  <c r="AX296" i="16"/>
  <c r="BF296" i="16"/>
  <c r="BN296" i="16"/>
  <c r="BV296" i="16"/>
  <c r="CD296" i="16"/>
  <c r="CL296" i="16"/>
  <c r="CT296" i="16"/>
  <c r="AQ296" i="16"/>
  <c r="AY296" i="16"/>
  <c r="BG296" i="16"/>
  <c r="BO296" i="16"/>
  <c r="BW296" i="16"/>
  <c r="CE296" i="16"/>
  <c r="CM296" i="16"/>
  <c r="CU296" i="16"/>
  <c r="BB296" i="16"/>
  <c r="BR296" i="16"/>
  <c r="CH296" i="16"/>
  <c r="CX296" i="16"/>
  <c r="BC296" i="16"/>
  <c r="BS296" i="16"/>
  <c r="CI296" i="16"/>
  <c r="BJ296" i="16"/>
  <c r="CP296" i="16"/>
  <c r="BK296" i="16"/>
  <c r="CQ296" i="16"/>
  <c r="AN292" i="16"/>
  <c r="AR292" i="16"/>
  <c r="AV292" i="16"/>
  <c r="AZ292" i="16"/>
  <c r="BD292" i="16"/>
  <c r="BH292" i="16"/>
  <c r="BL292" i="16"/>
  <c r="BP292" i="16"/>
  <c r="BT292" i="16"/>
  <c r="BX292" i="16"/>
  <c r="CB292" i="16"/>
  <c r="CF292" i="16"/>
  <c r="CJ292" i="16"/>
  <c r="CN292" i="16"/>
  <c r="CR292" i="16"/>
  <c r="CV292" i="16"/>
  <c r="AO292" i="16"/>
  <c r="AS292" i="16"/>
  <c r="AW292" i="16"/>
  <c r="BA292" i="16"/>
  <c r="BE292" i="16"/>
  <c r="BI292" i="16"/>
  <c r="BM292" i="16"/>
  <c r="BQ292" i="16"/>
  <c r="BU292" i="16"/>
  <c r="BY292" i="16"/>
  <c r="CC292" i="16"/>
  <c r="CG292" i="16"/>
  <c r="CK292" i="16"/>
  <c r="CO292" i="16"/>
  <c r="CS292" i="16"/>
  <c r="CW292" i="16"/>
  <c r="AT292" i="16"/>
  <c r="BB292" i="16"/>
  <c r="BJ292" i="16"/>
  <c r="BR292" i="16"/>
  <c r="BZ292" i="16"/>
  <c r="CH292" i="16"/>
  <c r="CP292" i="16"/>
  <c r="CX292" i="16"/>
  <c r="AU292" i="16"/>
  <c r="BC292" i="16"/>
  <c r="BK292" i="16"/>
  <c r="BS292" i="16"/>
  <c r="CA292" i="16"/>
  <c r="CI292" i="16"/>
  <c r="CQ292" i="16"/>
  <c r="AX292" i="16"/>
  <c r="BN292" i="16"/>
  <c r="CD292" i="16"/>
  <c r="CT292" i="16"/>
  <c r="AY292" i="16"/>
  <c r="BO292" i="16"/>
  <c r="CE292" i="16"/>
  <c r="CU292" i="16"/>
  <c r="BF292" i="16"/>
  <c r="CL292" i="16"/>
  <c r="BG292" i="16"/>
  <c r="CM292" i="16"/>
  <c r="AN288" i="16"/>
  <c r="AR288" i="16"/>
  <c r="AV288" i="16"/>
  <c r="AZ288" i="16"/>
  <c r="BD288" i="16"/>
  <c r="BH288" i="16"/>
  <c r="BL288" i="16"/>
  <c r="BP288" i="16"/>
  <c r="BT288" i="16"/>
  <c r="BX288" i="16"/>
  <c r="CB288" i="16"/>
  <c r="CF288" i="16"/>
  <c r="CJ288" i="16"/>
  <c r="CN288" i="16"/>
  <c r="CR288" i="16"/>
  <c r="CV288" i="16"/>
  <c r="AO288" i="16"/>
  <c r="AS288" i="16"/>
  <c r="AW288" i="16"/>
  <c r="BA288" i="16"/>
  <c r="BE288" i="16"/>
  <c r="BI288" i="16"/>
  <c r="BM288" i="16"/>
  <c r="BQ288" i="16"/>
  <c r="BU288" i="16"/>
  <c r="BY288" i="16"/>
  <c r="CC288" i="16"/>
  <c r="CG288" i="16"/>
  <c r="CK288" i="16"/>
  <c r="CO288" i="16"/>
  <c r="CS288" i="16"/>
  <c r="CW288" i="16"/>
  <c r="AP288" i="16"/>
  <c r="AX288" i="16"/>
  <c r="BF288" i="16"/>
  <c r="BN288" i="16"/>
  <c r="BV288" i="16"/>
  <c r="CD288" i="16"/>
  <c r="CL288" i="16"/>
  <c r="CT288" i="16"/>
  <c r="AQ288" i="16"/>
  <c r="AY288" i="16"/>
  <c r="BG288" i="16"/>
  <c r="BO288" i="16"/>
  <c r="BW288" i="16"/>
  <c r="CE288" i="16"/>
  <c r="CM288" i="16"/>
  <c r="CU288" i="16"/>
  <c r="AT288" i="16"/>
  <c r="BJ288" i="16"/>
  <c r="BZ288" i="16"/>
  <c r="CP288" i="16"/>
  <c r="AU288" i="16"/>
  <c r="BK288" i="16"/>
  <c r="CA288" i="16"/>
  <c r="CQ288" i="16"/>
  <c r="BB288" i="16"/>
  <c r="CH288" i="16"/>
  <c r="BC288" i="16"/>
  <c r="CI288" i="16"/>
  <c r="AN284" i="16"/>
  <c r="AR284" i="16"/>
  <c r="AV284" i="16"/>
  <c r="AZ284" i="16"/>
  <c r="BD284" i="16"/>
  <c r="BH284" i="16"/>
  <c r="BL284" i="16"/>
  <c r="BP284" i="16"/>
  <c r="BT284" i="16"/>
  <c r="BX284" i="16"/>
  <c r="CB284" i="16"/>
  <c r="CF284" i="16"/>
  <c r="CJ284" i="16"/>
  <c r="CN284" i="16"/>
  <c r="CR284" i="16"/>
  <c r="CV284" i="16"/>
  <c r="AO284" i="16"/>
  <c r="AS284" i="16"/>
  <c r="AW284" i="16"/>
  <c r="BA284" i="16"/>
  <c r="BE284" i="16"/>
  <c r="BI284" i="16"/>
  <c r="BM284" i="16"/>
  <c r="BQ284" i="16"/>
  <c r="BU284" i="16"/>
  <c r="BY284" i="16"/>
  <c r="CC284" i="16"/>
  <c r="CG284" i="16"/>
  <c r="CK284" i="16"/>
  <c r="CO284" i="16"/>
  <c r="CS284" i="16"/>
  <c r="CW284" i="16"/>
  <c r="AT284" i="16"/>
  <c r="BB284" i="16"/>
  <c r="BJ284" i="16"/>
  <c r="BR284" i="16"/>
  <c r="BZ284" i="16"/>
  <c r="CH284" i="16"/>
  <c r="CP284" i="16"/>
  <c r="CX284" i="16"/>
  <c r="AU284" i="16"/>
  <c r="BC284" i="16"/>
  <c r="BK284" i="16"/>
  <c r="BS284" i="16"/>
  <c r="CA284" i="16"/>
  <c r="CI284" i="16"/>
  <c r="CQ284" i="16"/>
  <c r="AP284" i="16"/>
  <c r="BF284" i="16"/>
  <c r="BV284" i="16"/>
  <c r="CL284" i="16"/>
  <c r="AQ284" i="16"/>
  <c r="BG284" i="16"/>
  <c r="BW284" i="16"/>
  <c r="CM284" i="16"/>
  <c r="AX284" i="16"/>
  <c r="CD284" i="16"/>
  <c r="AY284" i="16"/>
  <c r="CE284" i="16"/>
  <c r="AN280" i="16"/>
  <c r="AR280" i="16"/>
  <c r="AV280" i="16"/>
  <c r="AZ280" i="16"/>
  <c r="BD280" i="16"/>
  <c r="BH280" i="16"/>
  <c r="BL280" i="16"/>
  <c r="BP280" i="16"/>
  <c r="BT280" i="16"/>
  <c r="BX280" i="16"/>
  <c r="CB280" i="16"/>
  <c r="CF280" i="16"/>
  <c r="CJ280" i="16"/>
  <c r="CN280" i="16"/>
  <c r="CR280" i="16"/>
  <c r="CV280" i="16"/>
  <c r="AO280" i="16"/>
  <c r="AS280" i="16"/>
  <c r="AW280" i="16"/>
  <c r="BA280" i="16"/>
  <c r="BE280" i="16"/>
  <c r="BI280" i="16"/>
  <c r="BM280" i="16"/>
  <c r="BQ280" i="16"/>
  <c r="BU280" i="16"/>
  <c r="BY280" i="16"/>
  <c r="CC280" i="16"/>
  <c r="CG280" i="16"/>
  <c r="CK280" i="16"/>
  <c r="CO280" i="16"/>
  <c r="CS280" i="16"/>
  <c r="CW280" i="16"/>
  <c r="AP280" i="16"/>
  <c r="AX280" i="16"/>
  <c r="BF280" i="16"/>
  <c r="BN280" i="16"/>
  <c r="BV280" i="16"/>
  <c r="CD280" i="16"/>
  <c r="CL280" i="16"/>
  <c r="CT280" i="16"/>
  <c r="AQ280" i="16"/>
  <c r="AY280" i="16"/>
  <c r="BG280" i="16"/>
  <c r="BO280" i="16"/>
  <c r="BW280" i="16"/>
  <c r="CE280" i="16"/>
  <c r="CM280" i="16"/>
  <c r="CU280" i="16"/>
  <c r="BB280" i="16"/>
  <c r="BR280" i="16"/>
  <c r="CH280" i="16"/>
  <c r="CX280" i="16"/>
  <c r="BC280" i="16"/>
  <c r="BS280" i="16"/>
  <c r="CI280" i="16"/>
  <c r="AT280" i="16"/>
  <c r="BZ280" i="16"/>
  <c r="AU280" i="16"/>
  <c r="CA280" i="16"/>
  <c r="AN276" i="16"/>
  <c r="AR276" i="16"/>
  <c r="AV276" i="16"/>
  <c r="AZ276" i="16"/>
  <c r="BD276" i="16"/>
  <c r="BH276" i="16"/>
  <c r="BL276" i="16"/>
  <c r="BP276" i="16"/>
  <c r="BT276" i="16"/>
  <c r="BX276" i="16"/>
  <c r="CB276" i="16"/>
  <c r="CF276" i="16"/>
  <c r="CJ276" i="16"/>
  <c r="CN276" i="16"/>
  <c r="CR276" i="16"/>
  <c r="CV276" i="16"/>
  <c r="AO276" i="16"/>
  <c r="AS276" i="16"/>
  <c r="AW276" i="16"/>
  <c r="BA276" i="16"/>
  <c r="BE276" i="16"/>
  <c r="BI276" i="16"/>
  <c r="BM276" i="16"/>
  <c r="BQ276" i="16"/>
  <c r="BU276" i="16"/>
  <c r="BY276" i="16"/>
  <c r="CC276" i="16"/>
  <c r="CG276" i="16"/>
  <c r="CK276" i="16"/>
  <c r="CO276" i="16"/>
  <c r="CS276" i="16"/>
  <c r="CW276" i="16"/>
  <c r="AT276" i="16"/>
  <c r="BB276" i="16"/>
  <c r="BJ276" i="16"/>
  <c r="BR276" i="16"/>
  <c r="BZ276" i="16"/>
  <c r="CH276" i="16"/>
  <c r="CP276" i="16"/>
  <c r="CX276" i="16"/>
  <c r="AU276" i="16"/>
  <c r="BC276" i="16"/>
  <c r="BK276" i="16"/>
  <c r="BS276" i="16"/>
  <c r="CA276" i="16"/>
  <c r="CI276" i="16"/>
  <c r="CQ276" i="16"/>
  <c r="AX276" i="16"/>
  <c r="BN276" i="16"/>
  <c r="CD276" i="16"/>
  <c r="CT276" i="16"/>
  <c r="AY276" i="16"/>
  <c r="BO276" i="16"/>
  <c r="CE276" i="16"/>
  <c r="CU276" i="16"/>
  <c r="AP276" i="16"/>
  <c r="BV276" i="16"/>
  <c r="AQ276" i="16"/>
  <c r="BW276" i="16"/>
  <c r="AN272" i="16"/>
  <c r="AR272" i="16"/>
  <c r="AV272" i="16"/>
  <c r="AZ272" i="16"/>
  <c r="BD272" i="16"/>
  <c r="BH272" i="16"/>
  <c r="BL272" i="16"/>
  <c r="BP272" i="16"/>
  <c r="BT272" i="16"/>
  <c r="BX272" i="16"/>
  <c r="CB272" i="16"/>
  <c r="CF272" i="16"/>
  <c r="CJ272" i="16"/>
  <c r="CN272" i="16"/>
  <c r="CR272" i="16"/>
  <c r="CV272" i="16"/>
  <c r="AO272" i="16"/>
  <c r="AS272" i="16"/>
  <c r="AW272" i="16"/>
  <c r="BA272" i="16"/>
  <c r="BE272" i="16"/>
  <c r="BI272" i="16"/>
  <c r="BM272" i="16"/>
  <c r="BQ272" i="16"/>
  <c r="BU272" i="16"/>
  <c r="BY272" i="16"/>
  <c r="CC272" i="16"/>
  <c r="CG272" i="16"/>
  <c r="CK272" i="16"/>
  <c r="CO272" i="16"/>
  <c r="CS272" i="16"/>
  <c r="CW272" i="16"/>
  <c r="AP272" i="16"/>
  <c r="AX272" i="16"/>
  <c r="BF272" i="16"/>
  <c r="BN272" i="16"/>
  <c r="BV272" i="16"/>
  <c r="CD272" i="16"/>
  <c r="CL272" i="16"/>
  <c r="CT272" i="16"/>
  <c r="AQ272" i="16"/>
  <c r="AY272" i="16"/>
  <c r="BG272" i="16"/>
  <c r="BO272" i="16"/>
  <c r="BW272" i="16"/>
  <c r="CE272" i="16"/>
  <c r="CM272" i="16"/>
  <c r="CU272" i="16"/>
  <c r="AT272" i="16"/>
  <c r="BJ272" i="16"/>
  <c r="BZ272" i="16"/>
  <c r="CP272" i="16"/>
  <c r="AU272" i="16"/>
  <c r="BK272" i="16"/>
  <c r="CA272" i="16"/>
  <c r="CQ272" i="16"/>
  <c r="BR272" i="16"/>
  <c r="CX272" i="16"/>
  <c r="BS272" i="16"/>
  <c r="AN268" i="16"/>
  <c r="AR268" i="16"/>
  <c r="AV268" i="16"/>
  <c r="AZ268" i="16"/>
  <c r="BD268" i="16"/>
  <c r="BH268" i="16"/>
  <c r="BL268" i="16"/>
  <c r="BP268" i="16"/>
  <c r="BT268" i="16"/>
  <c r="BX268" i="16"/>
  <c r="CB268" i="16"/>
  <c r="CF268" i="16"/>
  <c r="CJ268" i="16"/>
  <c r="CN268" i="16"/>
  <c r="CR268" i="16"/>
  <c r="CV268" i="16"/>
  <c r="AO268" i="16"/>
  <c r="AS268" i="16"/>
  <c r="AW268" i="16"/>
  <c r="BA268" i="16"/>
  <c r="BE268" i="16"/>
  <c r="BI268" i="16"/>
  <c r="BM268" i="16"/>
  <c r="BQ268" i="16"/>
  <c r="BU268" i="16"/>
  <c r="BY268" i="16"/>
  <c r="CC268" i="16"/>
  <c r="CG268" i="16"/>
  <c r="CK268" i="16"/>
  <c r="CO268" i="16"/>
  <c r="CS268" i="16"/>
  <c r="CW268" i="16"/>
  <c r="AT268" i="16"/>
  <c r="BB268" i="16"/>
  <c r="BJ268" i="16"/>
  <c r="BR268" i="16"/>
  <c r="BZ268" i="16"/>
  <c r="CH268" i="16"/>
  <c r="CP268" i="16"/>
  <c r="CX268" i="16"/>
  <c r="AU268" i="16"/>
  <c r="BC268" i="16"/>
  <c r="BK268" i="16"/>
  <c r="BS268" i="16"/>
  <c r="CA268" i="16"/>
  <c r="CI268" i="16"/>
  <c r="CQ268" i="16"/>
  <c r="AP268" i="16"/>
  <c r="BF268" i="16"/>
  <c r="BV268" i="16"/>
  <c r="CL268" i="16"/>
  <c r="AQ268" i="16"/>
  <c r="BG268" i="16"/>
  <c r="BW268" i="16"/>
  <c r="CM268" i="16"/>
  <c r="BN268" i="16"/>
  <c r="CT268" i="16"/>
  <c r="BO268" i="16"/>
  <c r="CU268" i="16"/>
  <c r="AN264" i="16"/>
  <c r="AR264" i="16"/>
  <c r="AV264" i="16"/>
  <c r="AZ264" i="16"/>
  <c r="BD264" i="16"/>
  <c r="BH264" i="16"/>
  <c r="BL264" i="16"/>
  <c r="BP264" i="16"/>
  <c r="BT264" i="16"/>
  <c r="BX264" i="16"/>
  <c r="CB264" i="16"/>
  <c r="CF264" i="16"/>
  <c r="CJ264" i="16"/>
  <c r="CN264" i="16"/>
  <c r="CR264" i="16"/>
  <c r="CV264" i="16"/>
  <c r="AO264" i="16"/>
  <c r="AS264" i="16"/>
  <c r="AW264" i="16"/>
  <c r="BA264" i="16"/>
  <c r="BE264" i="16"/>
  <c r="BI264" i="16"/>
  <c r="BM264" i="16"/>
  <c r="BQ264" i="16"/>
  <c r="BU264" i="16"/>
  <c r="BY264" i="16"/>
  <c r="CC264" i="16"/>
  <c r="CG264" i="16"/>
  <c r="CK264" i="16"/>
  <c r="CO264" i="16"/>
  <c r="CS264" i="16"/>
  <c r="CW264" i="16"/>
  <c r="AP264" i="16"/>
  <c r="AX264" i="16"/>
  <c r="BF264" i="16"/>
  <c r="BN264" i="16"/>
  <c r="BV264" i="16"/>
  <c r="CD264" i="16"/>
  <c r="CL264" i="16"/>
  <c r="CT264" i="16"/>
  <c r="AQ264" i="16"/>
  <c r="AY264" i="16"/>
  <c r="BG264" i="16"/>
  <c r="BO264" i="16"/>
  <c r="BW264" i="16"/>
  <c r="CE264" i="16"/>
  <c r="CM264" i="16"/>
  <c r="CU264" i="16"/>
  <c r="BB264" i="16"/>
  <c r="BR264" i="16"/>
  <c r="CH264" i="16"/>
  <c r="CX264" i="16"/>
  <c r="BC264" i="16"/>
  <c r="BS264" i="16"/>
  <c r="CI264" i="16"/>
  <c r="BJ264" i="16"/>
  <c r="CP264" i="16"/>
  <c r="BK264" i="16"/>
  <c r="CQ264" i="16"/>
  <c r="AN260" i="16"/>
  <c r="AR260" i="16"/>
  <c r="AV260" i="16"/>
  <c r="AZ260" i="16"/>
  <c r="BD260" i="16"/>
  <c r="BH260" i="16"/>
  <c r="BL260" i="16"/>
  <c r="BP260" i="16"/>
  <c r="BT260" i="16"/>
  <c r="BX260" i="16"/>
  <c r="CB260" i="16"/>
  <c r="CF260" i="16"/>
  <c r="CJ260" i="16"/>
  <c r="CN260" i="16"/>
  <c r="CR260" i="16"/>
  <c r="CV260" i="16"/>
  <c r="AO260" i="16"/>
  <c r="AS260" i="16"/>
  <c r="AW260" i="16"/>
  <c r="BA260" i="16"/>
  <c r="BE260" i="16"/>
  <c r="BI260" i="16"/>
  <c r="BM260" i="16"/>
  <c r="BQ260" i="16"/>
  <c r="BU260" i="16"/>
  <c r="BY260" i="16"/>
  <c r="CC260" i="16"/>
  <c r="CG260" i="16"/>
  <c r="CK260" i="16"/>
  <c r="CO260" i="16"/>
  <c r="CS260" i="16"/>
  <c r="CW260" i="16"/>
  <c r="AT260" i="16"/>
  <c r="BB260" i="16"/>
  <c r="BJ260" i="16"/>
  <c r="BR260" i="16"/>
  <c r="BZ260" i="16"/>
  <c r="CH260" i="16"/>
  <c r="CP260" i="16"/>
  <c r="CX260" i="16"/>
  <c r="AU260" i="16"/>
  <c r="BC260" i="16"/>
  <c r="BK260" i="16"/>
  <c r="BS260" i="16"/>
  <c r="CA260" i="16"/>
  <c r="CI260" i="16"/>
  <c r="CQ260" i="16"/>
  <c r="AX260" i="16"/>
  <c r="BN260" i="16"/>
  <c r="CD260" i="16"/>
  <c r="CT260" i="16"/>
  <c r="AY260" i="16"/>
  <c r="BO260" i="16"/>
  <c r="CE260" i="16"/>
  <c r="CU260" i="16"/>
  <c r="BF260" i="16"/>
  <c r="CL260" i="16"/>
  <c r="BG260" i="16"/>
  <c r="CM260" i="16"/>
  <c r="AN256" i="16"/>
  <c r="AR256" i="16"/>
  <c r="AV256" i="16"/>
  <c r="AZ256" i="16"/>
  <c r="BD256" i="16"/>
  <c r="BH256" i="16"/>
  <c r="BL256" i="16"/>
  <c r="BP256" i="16"/>
  <c r="BT256" i="16"/>
  <c r="BX256" i="16"/>
  <c r="CB256" i="16"/>
  <c r="CF256" i="16"/>
  <c r="CJ256" i="16"/>
  <c r="CN256" i="16"/>
  <c r="CR256" i="16"/>
  <c r="CV256" i="16"/>
  <c r="AO256" i="16"/>
  <c r="AS256" i="16"/>
  <c r="AW256" i="16"/>
  <c r="BA256" i="16"/>
  <c r="BE256" i="16"/>
  <c r="BI256" i="16"/>
  <c r="BM256" i="16"/>
  <c r="BQ256" i="16"/>
  <c r="BU256" i="16"/>
  <c r="BY256" i="16"/>
  <c r="CC256" i="16"/>
  <c r="CG256" i="16"/>
  <c r="CK256" i="16"/>
  <c r="CO256" i="16"/>
  <c r="CS256" i="16"/>
  <c r="CW256" i="16"/>
  <c r="AP256" i="16"/>
  <c r="AX256" i="16"/>
  <c r="BF256" i="16"/>
  <c r="BN256" i="16"/>
  <c r="BV256" i="16"/>
  <c r="CD256" i="16"/>
  <c r="CL256" i="16"/>
  <c r="CT256" i="16"/>
  <c r="AQ256" i="16"/>
  <c r="AY256" i="16"/>
  <c r="BG256" i="16"/>
  <c r="BO256" i="16"/>
  <c r="BW256" i="16"/>
  <c r="CE256" i="16"/>
  <c r="CM256" i="16"/>
  <c r="CU256" i="16"/>
  <c r="AT256" i="16"/>
  <c r="BJ256" i="16"/>
  <c r="BZ256" i="16"/>
  <c r="CP256" i="16"/>
  <c r="AU256" i="16"/>
  <c r="BK256" i="16"/>
  <c r="CA256" i="16"/>
  <c r="CQ256" i="16"/>
  <c r="BB256" i="16"/>
  <c r="CH256" i="16"/>
  <c r="BC256" i="16"/>
  <c r="CI256" i="16"/>
  <c r="AN252" i="16"/>
  <c r="AR252" i="16"/>
  <c r="AV252" i="16"/>
  <c r="AZ252" i="16"/>
  <c r="BD252" i="16"/>
  <c r="BH252" i="16"/>
  <c r="BL252" i="16"/>
  <c r="BP252" i="16"/>
  <c r="BT252" i="16"/>
  <c r="BX252" i="16"/>
  <c r="CB252" i="16"/>
  <c r="CF252" i="16"/>
  <c r="CJ252" i="16"/>
  <c r="CN252" i="16"/>
  <c r="CR252" i="16"/>
  <c r="CV252" i="16"/>
  <c r="AO252" i="16"/>
  <c r="AS252" i="16"/>
  <c r="AW252" i="16"/>
  <c r="BA252" i="16"/>
  <c r="BE252" i="16"/>
  <c r="BI252" i="16"/>
  <c r="BM252" i="16"/>
  <c r="BQ252" i="16"/>
  <c r="BU252" i="16"/>
  <c r="BY252" i="16"/>
  <c r="CC252" i="16"/>
  <c r="CG252" i="16"/>
  <c r="CK252" i="16"/>
  <c r="CO252" i="16"/>
  <c r="CS252" i="16"/>
  <c r="CW252" i="16"/>
  <c r="AT252" i="16"/>
  <c r="BB252" i="16"/>
  <c r="BJ252" i="16"/>
  <c r="BR252" i="16"/>
  <c r="BZ252" i="16"/>
  <c r="CH252" i="16"/>
  <c r="CP252" i="16"/>
  <c r="CX252" i="16"/>
  <c r="AU252" i="16"/>
  <c r="BC252" i="16"/>
  <c r="BK252" i="16"/>
  <c r="BS252" i="16"/>
  <c r="CA252" i="16"/>
  <c r="CI252" i="16"/>
  <c r="CQ252" i="16"/>
  <c r="AP252" i="16"/>
  <c r="BF252" i="16"/>
  <c r="BV252" i="16"/>
  <c r="CL252" i="16"/>
  <c r="AQ252" i="16"/>
  <c r="BG252" i="16"/>
  <c r="BW252" i="16"/>
  <c r="CM252" i="16"/>
  <c r="AX252" i="16"/>
  <c r="CD252" i="16"/>
  <c r="AY252" i="16"/>
  <c r="CE252" i="16"/>
  <c r="AN248" i="16"/>
  <c r="AR248" i="16"/>
  <c r="AV248" i="16"/>
  <c r="AZ248" i="16"/>
  <c r="BD248" i="16"/>
  <c r="BH248" i="16"/>
  <c r="BL248" i="16"/>
  <c r="BP248" i="16"/>
  <c r="BT248" i="16"/>
  <c r="BX248" i="16"/>
  <c r="CB248" i="16"/>
  <c r="CF248" i="16"/>
  <c r="CJ248" i="16"/>
  <c r="CN248" i="16"/>
  <c r="CR248" i="16"/>
  <c r="CV248" i="16"/>
  <c r="AO248" i="16"/>
  <c r="AS248" i="16"/>
  <c r="AW248" i="16"/>
  <c r="BA248" i="16"/>
  <c r="BE248" i="16"/>
  <c r="BI248" i="16"/>
  <c r="BM248" i="16"/>
  <c r="BQ248" i="16"/>
  <c r="BU248" i="16"/>
  <c r="BY248" i="16"/>
  <c r="CC248" i="16"/>
  <c r="CG248" i="16"/>
  <c r="CK248" i="16"/>
  <c r="CO248" i="16"/>
  <c r="CS248" i="16"/>
  <c r="CW248" i="16"/>
  <c r="AP248" i="16"/>
  <c r="AX248" i="16"/>
  <c r="BF248" i="16"/>
  <c r="BN248" i="16"/>
  <c r="BV248" i="16"/>
  <c r="CD248" i="16"/>
  <c r="CL248" i="16"/>
  <c r="CT248" i="16"/>
  <c r="AQ248" i="16"/>
  <c r="AY248" i="16"/>
  <c r="BG248" i="16"/>
  <c r="BO248" i="16"/>
  <c r="BW248" i="16"/>
  <c r="CE248" i="16"/>
  <c r="CM248" i="16"/>
  <c r="CU248" i="16"/>
  <c r="BB248" i="16"/>
  <c r="BR248" i="16"/>
  <c r="CH248" i="16"/>
  <c r="CX248" i="16"/>
  <c r="BC248" i="16"/>
  <c r="BS248" i="16"/>
  <c r="CI248" i="16"/>
  <c r="AT248" i="16"/>
  <c r="BZ248" i="16"/>
  <c r="AU248" i="16"/>
  <c r="CA248" i="16"/>
  <c r="AN244" i="16"/>
  <c r="AR244" i="16"/>
  <c r="AV244" i="16"/>
  <c r="AZ244" i="16"/>
  <c r="BD244" i="16"/>
  <c r="BH244" i="16"/>
  <c r="BL244" i="16"/>
  <c r="BP244" i="16"/>
  <c r="BT244" i="16"/>
  <c r="BX244" i="16"/>
  <c r="CB244" i="16"/>
  <c r="CF244" i="16"/>
  <c r="CJ244" i="16"/>
  <c r="CN244" i="16"/>
  <c r="CR244" i="16"/>
  <c r="CV244" i="16"/>
  <c r="AO244" i="16"/>
  <c r="AS244" i="16"/>
  <c r="AW244" i="16"/>
  <c r="BA244" i="16"/>
  <c r="BE244" i="16"/>
  <c r="BI244" i="16"/>
  <c r="BM244" i="16"/>
  <c r="BQ244" i="16"/>
  <c r="BU244" i="16"/>
  <c r="BY244" i="16"/>
  <c r="CC244" i="16"/>
  <c r="CG244" i="16"/>
  <c r="CK244" i="16"/>
  <c r="CO244" i="16"/>
  <c r="CS244" i="16"/>
  <c r="CW244" i="16"/>
  <c r="AT244" i="16"/>
  <c r="BB244" i="16"/>
  <c r="BJ244" i="16"/>
  <c r="BR244" i="16"/>
  <c r="BZ244" i="16"/>
  <c r="CH244" i="16"/>
  <c r="CP244" i="16"/>
  <c r="CX244" i="16"/>
  <c r="AU244" i="16"/>
  <c r="BC244" i="16"/>
  <c r="BK244" i="16"/>
  <c r="BS244" i="16"/>
  <c r="CA244" i="16"/>
  <c r="CI244" i="16"/>
  <c r="CQ244" i="16"/>
  <c r="AX244" i="16"/>
  <c r="BN244" i="16"/>
  <c r="CD244" i="16"/>
  <c r="CT244" i="16"/>
  <c r="AY244" i="16"/>
  <c r="BO244" i="16"/>
  <c r="CE244" i="16"/>
  <c r="CU244" i="16"/>
  <c r="AP244" i="16"/>
  <c r="BV244" i="16"/>
  <c r="AQ244" i="16"/>
  <c r="BW244" i="16"/>
  <c r="N244" i="16"/>
  <c r="BG244" i="16"/>
  <c r="AN240" i="16"/>
  <c r="AR240" i="16"/>
  <c r="AV240" i="16"/>
  <c r="AZ240" i="16"/>
  <c r="BD240" i="16"/>
  <c r="BH240" i="16"/>
  <c r="BL240" i="16"/>
  <c r="BP240" i="16"/>
  <c r="BT240" i="16"/>
  <c r="BX240" i="16"/>
  <c r="CB240" i="16"/>
  <c r="CF240" i="16"/>
  <c r="CJ240" i="16"/>
  <c r="CN240" i="16"/>
  <c r="CR240" i="16"/>
  <c r="CV240" i="16"/>
  <c r="AO240" i="16"/>
  <c r="AS240" i="16"/>
  <c r="AW240" i="16"/>
  <c r="BA240" i="16"/>
  <c r="BE240" i="16"/>
  <c r="BI240" i="16"/>
  <c r="BM240" i="16"/>
  <c r="BQ240" i="16"/>
  <c r="BU240" i="16"/>
  <c r="BY240" i="16"/>
  <c r="CC240" i="16"/>
  <c r="CG240" i="16"/>
  <c r="CK240" i="16"/>
  <c r="CO240" i="16"/>
  <c r="CS240" i="16"/>
  <c r="CW240" i="16"/>
  <c r="AP240" i="16"/>
  <c r="AX240" i="16"/>
  <c r="BF240" i="16"/>
  <c r="BN240" i="16"/>
  <c r="BV240" i="16"/>
  <c r="CD240" i="16"/>
  <c r="CL240" i="16"/>
  <c r="CT240" i="16"/>
  <c r="AQ240" i="16"/>
  <c r="AY240" i="16"/>
  <c r="BG240" i="16"/>
  <c r="BO240" i="16"/>
  <c r="BW240" i="16"/>
  <c r="CE240" i="16"/>
  <c r="CM240" i="16"/>
  <c r="CU240" i="16"/>
  <c r="AT240" i="16"/>
  <c r="BJ240" i="16"/>
  <c r="BZ240" i="16"/>
  <c r="CP240" i="16"/>
  <c r="AU240" i="16"/>
  <c r="BK240" i="16"/>
  <c r="CA240" i="16"/>
  <c r="CQ240" i="16"/>
  <c r="BR240" i="16"/>
  <c r="CX240" i="16"/>
  <c r="BS240" i="16"/>
  <c r="N240" i="16"/>
  <c r="BC240" i="16"/>
  <c r="AN236" i="16"/>
  <c r="AR236" i="16"/>
  <c r="AV236" i="16"/>
  <c r="AZ236" i="16"/>
  <c r="BD236" i="16"/>
  <c r="BH236" i="16"/>
  <c r="BL236" i="16"/>
  <c r="BP236" i="16"/>
  <c r="BT236" i="16"/>
  <c r="BX236" i="16"/>
  <c r="CB236" i="16"/>
  <c r="CF236" i="16"/>
  <c r="CJ236" i="16"/>
  <c r="CN236" i="16"/>
  <c r="CR236" i="16"/>
  <c r="CV236" i="16"/>
  <c r="AO236" i="16"/>
  <c r="AS236" i="16"/>
  <c r="AW236" i="16"/>
  <c r="BA236" i="16"/>
  <c r="BE236" i="16"/>
  <c r="BI236" i="16"/>
  <c r="BM236" i="16"/>
  <c r="BQ236" i="16"/>
  <c r="BU236" i="16"/>
  <c r="BY236" i="16"/>
  <c r="CC236" i="16"/>
  <c r="CG236" i="16"/>
  <c r="CK236" i="16"/>
  <c r="CO236" i="16"/>
  <c r="CS236" i="16"/>
  <c r="CW236" i="16"/>
  <c r="AT236" i="16"/>
  <c r="BB236" i="16"/>
  <c r="BJ236" i="16"/>
  <c r="BR236" i="16"/>
  <c r="BZ236" i="16"/>
  <c r="CH236" i="16"/>
  <c r="CP236" i="16"/>
  <c r="CX236" i="16"/>
  <c r="AU236" i="16"/>
  <c r="BC236" i="16"/>
  <c r="BK236" i="16"/>
  <c r="BS236" i="16"/>
  <c r="CA236" i="16"/>
  <c r="CI236" i="16"/>
  <c r="CQ236" i="16"/>
  <c r="AP236" i="16"/>
  <c r="BF236" i="16"/>
  <c r="BV236" i="16"/>
  <c r="CL236" i="16"/>
  <c r="AQ236" i="16"/>
  <c r="BG236" i="16"/>
  <c r="BW236" i="16"/>
  <c r="CM236" i="16"/>
  <c r="BN236" i="16"/>
  <c r="CT236" i="16"/>
  <c r="BO236" i="16"/>
  <c r="CU236" i="16"/>
  <c r="N236" i="16"/>
  <c r="CD236" i="16"/>
  <c r="AY236" i="16"/>
  <c r="AN232" i="16"/>
  <c r="AR232" i="16"/>
  <c r="AV232" i="16"/>
  <c r="AZ232" i="16"/>
  <c r="BD232" i="16"/>
  <c r="BH232" i="16"/>
  <c r="BL232" i="16"/>
  <c r="BP232" i="16"/>
  <c r="BT232" i="16"/>
  <c r="BX232" i="16"/>
  <c r="CB232" i="16"/>
  <c r="CF232" i="16"/>
  <c r="CJ232" i="16"/>
  <c r="CN232" i="16"/>
  <c r="CR232" i="16"/>
  <c r="CV232" i="16"/>
  <c r="AO232" i="16"/>
  <c r="AS232" i="16"/>
  <c r="AW232" i="16"/>
  <c r="BA232" i="16"/>
  <c r="BE232" i="16"/>
  <c r="BI232" i="16"/>
  <c r="BM232" i="16"/>
  <c r="BQ232" i="16"/>
  <c r="BU232" i="16"/>
  <c r="BY232" i="16"/>
  <c r="CC232" i="16"/>
  <c r="CG232" i="16"/>
  <c r="CK232" i="16"/>
  <c r="CO232" i="16"/>
  <c r="CS232" i="16"/>
  <c r="CW232" i="16"/>
  <c r="AP232" i="16"/>
  <c r="AX232" i="16"/>
  <c r="BF232" i="16"/>
  <c r="BN232" i="16"/>
  <c r="BV232" i="16"/>
  <c r="CD232" i="16"/>
  <c r="CL232" i="16"/>
  <c r="CT232" i="16"/>
  <c r="AQ232" i="16"/>
  <c r="AY232" i="16"/>
  <c r="BG232" i="16"/>
  <c r="BO232" i="16"/>
  <c r="BW232" i="16"/>
  <c r="CE232" i="16"/>
  <c r="CM232" i="16"/>
  <c r="CU232" i="16"/>
  <c r="BB232" i="16"/>
  <c r="BR232" i="16"/>
  <c r="CH232" i="16"/>
  <c r="CX232" i="16"/>
  <c r="BC232" i="16"/>
  <c r="BS232" i="16"/>
  <c r="CI232" i="16"/>
  <c r="BJ232" i="16"/>
  <c r="CP232" i="16"/>
  <c r="BK232" i="16"/>
  <c r="CQ232" i="16"/>
  <c r="N232" i="16"/>
  <c r="BZ232" i="16"/>
  <c r="AU232" i="16"/>
  <c r="AN228" i="16"/>
  <c r="AR228" i="16"/>
  <c r="AV228" i="16"/>
  <c r="AZ228" i="16"/>
  <c r="BD228" i="16"/>
  <c r="BH228" i="16"/>
  <c r="BL228" i="16"/>
  <c r="BP228" i="16"/>
  <c r="BT228" i="16"/>
  <c r="BX228" i="16"/>
  <c r="CB228" i="16"/>
  <c r="CF228" i="16"/>
  <c r="CJ228" i="16"/>
  <c r="CN228" i="16"/>
  <c r="CR228" i="16"/>
  <c r="CV228" i="16"/>
  <c r="AO228" i="16"/>
  <c r="AS228" i="16"/>
  <c r="AW228" i="16"/>
  <c r="BA228" i="16"/>
  <c r="BE228" i="16"/>
  <c r="BI228" i="16"/>
  <c r="BM228" i="16"/>
  <c r="BQ228" i="16"/>
  <c r="BU228" i="16"/>
  <c r="BY228" i="16"/>
  <c r="CC228" i="16"/>
  <c r="CG228" i="16"/>
  <c r="CK228" i="16"/>
  <c r="CO228" i="16"/>
  <c r="CS228" i="16"/>
  <c r="CW228" i="16"/>
  <c r="AT228" i="16"/>
  <c r="BB228" i="16"/>
  <c r="BJ228" i="16"/>
  <c r="BR228" i="16"/>
  <c r="BZ228" i="16"/>
  <c r="CH228" i="16"/>
  <c r="CP228" i="16"/>
  <c r="CX228" i="16"/>
  <c r="AU228" i="16"/>
  <c r="BC228" i="16"/>
  <c r="BK228" i="16"/>
  <c r="BS228" i="16"/>
  <c r="CA228" i="16"/>
  <c r="CI228" i="16"/>
  <c r="CQ228" i="16"/>
  <c r="AX228" i="16"/>
  <c r="BN228" i="16"/>
  <c r="CD228" i="16"/>
  <c r="CT228" i="16"/>
  <c r="AY228" i="16"/>
  <c r="BO228" i="16"/>
  <c r="CE228" i="16"/>
  <c r="CU228" i="16"/>
  <c r="BF228" i="16"/>
  <c r="CL228" i="16"/>
  <c r="BG228" i="16"/>
  <c r="CM228" i="16"/>
  <c r="N228" i="16"/>
  <c r="BV228" i="16"/>
  <c r="AQ228" i="16"/>
  <c r="AN224" i="16"/>
  <c r="AR224" i="16"/>
  <c r="AV224" i="16"/>
  <c r="AZ224" i="16"/>
  <c r="BD224" i="16"/>
  <c r="BH224" i="16"/>
  <c r="BL224" i="16"/>
  <c r="BP224" i="16"/>
  <c r="BT224" i="16"/>
  <c r="BX224" i="16"/>
  <c r="CB224" i="16"/>
  <c r="CF224" i="16"/>
  <c r="CJ224" i="16"/>
  <c r="CN224" i="16"/>
  <c r="CR224" i="16"/>
  <c r="CV224" i="16"/>
  <c r="AO224" i="16"/>
  <c r="AS224" i="16"/>
  <c r="AW224" i="16"/>
  <c r="BA224" i="16"/>
  <c r="BE224" i="16"/>
  <c r="BI224" i="16"/>
  <c r="BM224" i="16"/>
  <c r="BQ224" i="16"/>
  <c r="BU224" i="16"/>
  <c r="BY224" i="16"/>
  <c r="CC224" i="16"/>
  <c r="CG224" i="16"/>
  <c r="CK224" i="16"/>
  <c r="CO224" i="16"/>
  <c r="CS224" i="16"/>
  <c r="CW224" i="16"/>
  <c r="AP224" i="16"/>
  <c r="AX224" i="16"/>
  <c r="BF224" i="16"/>
  <c r="BN224" i="16"/>
  <c r="BV224" i="16"/>
  <c r="CD224" i="16"/>
  <c r="CL224" i="16"/>
  <c r="CT224" i="16"/>
  <c r="AQ224" i="16"/>
  <c r="AY224" i="16"/>
  <c r="BG224" i="16"/>
  <c r="BO224" i="16"/>
  <c r="BW224" i="16"/>
  <c r="CE224" i="16"/>
  <c r="CM224" i="16"/>
  <c r="CU224" i="16"/>
  <c r="AT224" i="16"/>
  <c r="BJ224" i="16"/>
  <c r="BZ224" i="16"/>
  <c r="CP224" i="16"/>
  <c r="AU224" i="16"/>
  <c r="BK224" i="16"/>
  <c r="CA224" i="16"/>
  <c r="CQ224" i="16"/>
  <c r="BB224" i="16"/>
  <c r="CH224" i="16"/>
  <c r="BC224" i="16"/>
  <c r="CI224" i="16"/>
  <c r="N224" i="16"/>
  <c r="BR224" i="16"/>
  <c r="AN220" i="16"/>
  <c r="AR220" i="16"/>
  <c r="AV220" i="16"/>
  <c r="AZ220" i="16"/>
  <c r="BD220" i="16"/>
  <c r="BH220" i="16"/>
  <c r="BL220" i="16"/>
  <c r="BP220" i="16"/>
  <c r="BT220" i="16"/>
  <c r="BX220" i="16"/>
  <c r="CB220" i="16"/>
  <c r="CF220" i="16"/>
  <c r="CJ220" i="16"/>
  <c r="CN220" i="16"/>
  <c r="CR220" i="16"/>
  <c r="CV220" i="16"/>
  <c r="AO220" i="16"/>
  <c r="AS220" i="16"/>
  <c r="AW220" i="16"/>
  <c r="BA220" i="16"/>
  <c r="BE220" i="16"/>
  <c r="BI220" i="16"/>
  <c r="BM220" i="16"/>
  <c r="BQ220" i="16"/>
  <c r="BU220" i="16"/>
  <c r="BY220" i="16"/>
  <c r="CC220" i="16"/>
  <c r="CG220" i="16"/>
  <c r="CK220" i="16"/>
  <c r="CO220" i="16"/>
  <c r="CS220" i="16"/>
  <c r="CW220" i="16"/>
  <c r="AT220" i="16"/>
  <c r="BB220" i="16"/>
  <c r="BJ220" i="16"/>
  <c r="BR220" i="16"/>
  <c r="BZ220" i="16"/>
  <c r="CH220" i="16"/>
  <c r="CP220" i="16"/>
  <c r="CX220" i="16"/>
  <c r="AU220" i="16"/>
  <c r="BC220" i="16"/>
  <c r="BK220" i="16"/>
  <c r="BS220" i="16"/>
  <c r="CA220" i="16"/>
  <c r="CI220" i="16"/>
  <c r="CQ220" i="16"/>
  <c r="AP220" i="16"/>
  <c r="BF220" i="16"/>
  <c r="BV220" i="16"/>
  <c r="CL220" i="16"/>
  <c r="AQ220" i="16"/>
  <c r="BG220" i="16"/>
  <c r="BW220" i="16"/>
  <c r="CM220" i="16"/>
  <c r="AX220" i="16"/>
  <c r="CD220" i="16"/>
  <c r="AY220" i="16"/>
  <c r="CE220" i="16"/>
  <c r="N220" i="16"/>
  <c r="BN220" i="16"/>
  <c r="CU220" i="16"/>
  <c r="AN216" i="16"/>
  <c r="AR216" i="16"/>
  <c r="AV216" i="16"/>
  <c r="AZ216" i="16"/>
  <c r="BD216" i="16"/>
  <c r="BH216" i="16"/>
  <c r="BL216" i="16"/>
  <c r="BP216" i="16"/>
  <c r="BT216" i="16"/>
  <c r="BX216" i="16"/>
  <c r="CB216" i="16"/>
  <c r="CF216" i="16"/>
  <c r="CJ216" i="16"/>
  <c r="CN216" i="16"/>
  <c r="CR216" i="16"/>
  <c r="CV216" i="16"/>
  <c r="AO216" i="16"/>
  <c r="AS216" i="16"/>
  <c r="AW216" i="16"/>
  <c r="BA216" i="16"/>
  <c r="BE216" i="16"/>
  <c r="BI216" i="16"/>
  <c r="BM216" i="16"/>
  <c r="BQ216" i="16"/>
  <c r="BU216" i="16"/>
  <c r="BY216" i="16"/>
  <c r="CC216" i="16"/>
  <c r="CG216" i="16"/>
  <c r="CK216" i="16"/>
  <c r="CO216" i="16"/>
  <c r="CS216" i="16"/>
  <c r="CW216" i="16"/>
  <c r="AP216" i="16"/>
  <c r="AX216" i="16"/>
  <c r="BF216" i="16"/>
  <c r="BN216" i="16"/>
  <c r="BV216" i="16"/>
  <c r="CD216" i="16"/>
  <c r="CL216" i="16"/>
  <c r="CT216" i="16"/>
  <c r="AQ216" i="16"/>
  <c r="AY216" i="16"/>
  <c r="BG216" i="16"/>
  <c r="BO216" i="16"/>
  <c r="BW216" i="16"/>
  <c r="CE216" i="16"/>
  <c r="CM216" i="16"/>
  <c r="CU216" i="16"/>
  <c r="BB216" i="16"/>
  <c r="BR216" i="16"/>
  <c r="CH216" i="16"/>
  <c r="CX216" i="16"/>
  <c r="BC216" i="16"/>
  <c r="BS216" i="16"/>
  <c r="CI216" i="16"/>
  <c r="AT216" i="16"/>
  <c r="BZ216" i="16"/>
  <c r="AU216" i="16"/>
  <c r="CA216" i="16"/>
  <c r="N216" i="16"/>
  <c r="BJ216" i="16"/>
  <c r="CQ216" i="16"/>
  <c r="AN212" i="16"/>
  <c r="AR212" i="16"/>
  <c r="AV212" i="16"/>
  <c r="AZ212" i="16"/>
  <c r="BD212" i="16"/>
  <c r="BH212" i="16"/>
  <c r="BL212" i="16"/>
  <c r="BP212" i="16"/>
  <c r="BT212" i="16"/>
  <c r="BX212" i="16"/>
  <c r="CB212" i="16"/>
  <c r="CF212" i="16"/>
  <c r="CJ212" i="16"/>
  <c r="CN212" i="16"/>
  <c r="CR212" i="16"/>
  <c r="CV212" i="16"/>
  <c r="AO212" i="16"/>
  <c r="AS212" i="16"/>
  <c r="AW212" i="16"/>
  <c r="BA212" i="16"/>
  <c r="BE212" i="16"/>
  <c r="BI212" i="16"/>
  <c r="BM212" i="16"/>
  <c r="BQ212" i="16"/>
  <c r="BU212" i="16"/>
  <c r="BY212" i="16"/>
  <c r="CC212" i="16"/>
  <c r="CG212" i="16"/>
  <c r="CK212" i="16"/>
  <c r="CO212" i="16"/>
  <c r="CS212" i="16"/>
  <c r="CW212" i="16"/>
  <c r="AT212" i="16"/>
  <c r="BB212" i="16"/>
  <c r="BJ212" i="16"/>
  <c r="BR212" i="16"/>
  <c r="BZ212" i="16"/>
  <c r="CH212" i="16"/>
  <c r="CP212" i="16"/>
  <c r="CX212" i="16"/>
  <c r="AU212" i="16"/>
  <c r="BC212" i="16"/>
  <c r="BK212" i="16"/>
  <c r="BS212" i="16"/>
  <c r="CA212" i="16"/>
  <c r="CI212" i="16"/>
  <c r="CQ212" i="16"/>
  <c r="AX212" i="16"/>
  <c r="BN212" i="16"/>
  <c r="CD212" i="16"/>
  <c r="CT212" i="16"/>
  <c r="AY212" i="16"/>
  <c r="BO212" i="16"/>
  <c r="CE212" i="16"/>
  <c r="CU212" i="16"/>
  <c r="AP212" i="16"/>
  <c r="BV212" i="16"/>
  <c r="AQ212" i="16"/>
  <c r="BW212" i="16"/>
  <c r="N212" i="16"/>
  <c r="BF212" i="16"/>
  <c r="CM212" i="16"/>
  <c r="AN208" i="16"/>
  <c r="AR208" i="16"/>
  <c r="AV208" i="16"/>
  <c r="AZ208" i="16"/>
  <c r="BD208" i="16"/>
  <c r="BH208" i="16"/>
  <c r="BL208" i="16"/>
  <c r="BP208" i="16"/>
  <c r="BT208" i="16"/>
  <c r="BX208" i="16"/>
  <c r="CB208" i="16"/>
  <c r="CF208" i="16"/>
  <c r="CJ208" i="16"/>
  <c r="CN208" i="16"/>
  <c r="CR208" i="16"/>
  <c r="CV208" i="16"/>
  <c r="AO208" i="16"/>
  <c r="AS208" i="16"/>
  <c r="AW208" i="16"/>
  <c r="BA208" i="16"/>
  <c r="BE208" i="16"/>
  <c r="BI208" i="16"/>
  <c r="BM208" i="16"/>
  <c r="BQ208" i="16"/>
  <c r="BU208" i="16"/>
  <c r="BY208" i="16"/>
  <c r="CC208" i="16"/>
  <c r="CG208" i="16"/>
  <c r="CK208" i="16"/>
  <c r="CO208" i="16"/>
  <c r="CS208" i="16"/>
  <c r="CW208" i="16"/>
  <c r="AP208" i="16"/>
  <c r="AX208" i="16"/>
  <c r="BF208" i="16"/>
  <c r="BN208" i="16"/>
  <c r="BV208" i="16"/>
  <c r="CD208" i="16"/>
  <c r="CL208" i="16"/>
  <c r="CT208" i="16"/>
  <c r="AQ208" i="16"/>
  <c r="AY208" i="16"/>
  <c r="BG208" i="16"/>
  <c r="BO208" i="16"/>
  <c r="BW208" i="16"/>
  <c r="CE208" i="16"/>
  <c r="CM208" i="16"/>
  <c r="CU208" i="16"/>
  <c r="AT208" i="16"/>
  <c r="BJ208" i="16"/>
  <c r="BZ208" i="16"/>
  <c r="CP208" i="16"/>
  <c r="AU208" i="16"/>
  <c r="BK208" i="16"/>
  <c r="CA208" i="16"/>
  <c r="CQ208" i="16"/>
  <c r="BR208" i="16"/>
  <c r="CX208" i="16"/>
  <c r="BS208" i="16"/>
  <c r="N208" i="16"/>
  <c r="BB208" i="16"/>
  <c r="CI208" i="16"/>
  <c r="AO204" i="16"/>
  <c r="AS204" i="16"/>
  <c r="AW204" i="16"/>
  <c r="BA204" i="16"/>
  <c r="BE204" i="16"/>
  <c r="BI204" i="16"/>
  <c r="BM204" i="16"/>
  <c r="BQ204" i="16"/>
  <c r="BU204" i="16"/>
  <c r="BY204" i="16"/>
  <c r="CC204" i="16"/>
  <c r="CG204" i="16"/>
  <c r="CK204" i="16"/>
  <c r="CO204" i="16"/>
  <c r="CS204" i="16"/>
  <c r="CW204" i="16"/>
  <c r="AP204" i="16"/>
  <c r="AQ204" i="16"/>
  <c r="AV204" i="16"/>
  <c r="BB204" i="16"/>
  <c r="BG204" i="16"/>
  <c r="BL204" i="16"/>
  <c r="BR204" i="16"/>
  <c r="BW204" i="16"/>
  <c r="CB204" i="16"/>
  <c r="CH204" i="16"/>
  <c r="CM204" i="16"/>
  <c r="CR204" i="16"/>
  <c r="CX204" i="16"/>
  <c r="AR204" i="16"/>
  <c r="AX204" i="16"/>
  <c r="BC204" i="16"/>
  <c r="BH204" i="16"/>
  <c r="BN204" i="16"/>
  <c r="BS204" i="16"/>
  <c r="BX204" i="16"/>
  <c r="CD204" i="16"/>
  <c r="CI204" i="16"/>
  <c r="CN204" i="16"/>
  <c r="CT204" i="16"/>
  <c r="AT204" i="16"/>
  <c r="BD204" i="16"/>
  <c r="BO204" i="16"/>
  <c r="BZ204" i="16"/>
  <c r="CJ204" i="16"/>
  <c r="CU204" i="16"/>
  <c r="AU204" i="16"/>
  <c r="BF204" i="16"/>
  <c r="BP204" i="16"/>
  <c r="CA204" i="16"/>
  <c r="CL204" i="16"/>
  <c r="CV204" i="16"/>
  <c r="BJ204" i="16"/>
  <c r="CE204" i="16"/>
  <c r="AN204" i="16"/>
  <c r="BK204" i="16"/>
  <c r="CF204" i="16"/>
  <c r="AY204" i="16"/>
  <c r="CP204" i="16"/>
  <c r="AZ204" i="16"/>
  <c r="CQ204" i="16"/>
  <c r="N204" i="16"/>
  <c r="BV204" i="16"/>
  <c r="AO200" i="16"/>
  <c r="AS200" i="16"/>
  <c r="AW200" i="16"/>
  <c r="BA200" i="16"/>
  <c r="BE200" i="16"/>
  <c r="BI200" i="16"/>
  <c r="BM200" i="16"/>
  <c r="BQ200" i="16"/>
  <c r="BU200" i="16"/>
  <c r="BY200" i="16"/>
  <c r="CC200" i="16"/>
  <c r="CG200" i="16"/>
  <c r="CK200" i="16"/>
  <c r="CO200" i="16"/>
  <c r="CS200" i="16"/>
  <c r="CW200" i="16"/>
  <c r="AP200" i="16"/>
  <c r="AT200" i="16"/>
  <c r="AX200" i="16"/>
  <c r="BB200" i="16"/>
  <c r="BF200" i="16"/>
  <c r="BJ200" i="16"/>
  <c r="BN200" i="16"/>
  <c r="BR200" i="16"/>
  <c r="BV200" i="16"/>
  <c r="BZ200" i="16"/>
  <c r="CD200" i="16"/>
  <c r="CH200" i="16"/>
  <c r="CL200" i="16"/>
  <c r="CP200" i="16"/>
  <c r="CT200" i="16"/>
  <c r="CX200" i="16"/>
  <c r="AU200" i="16"/>
  <c r="BC200" i="16"/>
  <c r="BK200" i="16"/>
  <c r="BS200" i="16"/>
  <c r="CA200" i="16"/>
  <c r="CI200" i="16"/>
  <c r="CQ200" i="16"/>
  <c r="AN200" i="16"/>
  <c r="AV200" i="16"/>
  <c r="BD200" i="16"/>
  <c r="BL200" i="16"/>
  <c r="BT200" i="16"/>
  <c r="CB200" i="16"/>
  <c r="CJ200" i="16"/>
  <c r="CR200" i="16"/>
  <c r="AQ200" i="16"/>
  <c r="BG200" i="16"/>
  <c r="BW200" i="16"/>
  <c r="CM200" i="16"/>
  <c r="AR200" i="16"/>
  <c r="BH200" i="16"/>
  <c r="BX200" i="16"/>
  <c r="CN200" i="16"/>
  <c r="BO200" i="16"/>
  <c r="CU200" i="16"/>
  <c r="BP200" i="16"/>
  <c r="CV200" i="16"/>
  <c r="AY200" i="16"/>
  <c r="AZ200" i="16"/>
  <c r="N200" i="16"/>
  <c r="CF200" i="16"/>
  <c r="AO196" i="16"/>
  <c r="AS196" i="16"/>
  <c r="AW196" i="16"/>
  <c r="BA196" i="16"/>
  <c r="BE196" i="16"/>
  <c r="BI196" i="16"/>
  <c r="BM196" i="16"/>
  <c r="BQ196" i="16"/>
  <c r="BU196" i="16"/>
  <c r="BY196" i="16"/>
  <c r="CC196" i="16"/>
  <c r="CG196" i="16"/>
  <c r="CK196" i="16"/>
  <c r="CO196" i="16"/>
  <c r="CS196" i="16"/>
  <c r="CW196" i="16"/>
  <c r="AP196" i="16"/>
  <c r="AT196" i="16"/>
  <c r="AX196" i="16"/>
  <c r="BB196" i="16"/>
  <c r="BF196" i="16"/>
  <c r="BJ196" i="16"/>
  <c r="BN196" i="16"/>
  <c r="BR196" i="16"/>
  <c r="BV196" i="16"/>
  <c r="BZ196" i="16"/>
  <c r="CD196" i="16"/>
  <c r="CH196" i="16"/>
  <c r="CL196" i="16"/>
  <c r="CP196" i="16"/>
  <c r="CT196" i="16"/>
  <c r="CX196" i="16"/>
  <c r="AQ196" i="16"/>
  <c r="AY196" i="16"/>
  <c r="BG196" i="16"/>
  <c r="BO196" i="16"/>
  <c r="BW196" i="16"/>
  <c r="CE196" i="16"/>
  <c r="CM196" i="16"/>
  <c r="CU196" i="16"/>
  <c r="AR196" i="16"/>
  <c r="AZ196" i="16"/>
  <c r="BH196" i="16"/>
  <c r="BP196" i="16"/>
  <c r="BX196" i="16"/>
  <c r="CF196" i="16"/>
  <c r="CN196" i="16"/>
  <c r="CV196" i="16"/>
  <c r="BC196" i="16"/>
  <c r="BS196" i="16"/>
  <c r="CI196" i="16"/>
  <c r="AN196" i="16"/>
  <c r="BD196" i="16"/>
  <c r="BT196" i="16"/>
  <c r="CJ196" i="16"/>
  <c r="BK196" i="16"/>
  <c r="CQ196" i="16"/>
  <c r="BL196" i="16"/>
  <c r="CR196" i="16"/>
  <c r="AU196" i="16"/>
  <c r="AV196" i="16"/>
  <c r="N196" i="16"/>
  <c r="CB196" i="16"/>
  <c r="AO192" i="16"/>
  <c r="AS192" i="16"/>
  <c r="AW192" i="16"/>
  <c r="BA192" i="16"/>
  <c r="BE192" i="16"/>
  <c r="BI192" i="16"/>
  <c r="BM192" i="16"/>
  <c r="BQ192" i="16"/>
  <c r="BU192" i="16"/>
  <c r="BY192" i="16"/>
  <c r="CC192" i="16"/>
  <c r="CG192" i="16"/>
  <c r="CK192" i="16"/>
  <c r="CO192" i="16"/>
  <c r="CS192" i="16"/>
  <c r="CW192" i="16"/>
  <c r="AP192" i="16"/>
  <c r="AT192" i="16"/>
  <c r="AX192" i="16"/>
  <c r="BB192" i="16"/>
  <c r="BF192" i="16"/>
  <c r="BJ192" i="16"/>
  <c r="BN192" i="16"/>
  <c r="BR192" i="16"/>
  <c r="BV192" i="16"/>
  <c r="BZ192" i="16"/>
  <c r="CD192" i="16"/>
  <c r="CH192" i="16"/>
  <c r="CL192" i="16"/>
  <c r="CP192" i="16"/>
  <c r="CT192" i="16"/>
  <c r="CX192" i="16"/>
  <c r="AU192" i="16"/>
  <c r="BC192" i="16"/>
  <c r="BK192" i="16"/>
  <c r="BS192" i="16"/>
  <c r="CA192" i="16"/>
  <c r="CI192" i="16"/>
  <c r="CQ192" i="16"/>
  <c r="AN192" i="16"/>
  <c r="AV192" i="16"/>
  <c r="BD192" i="16"/>
  <c r="BL192" i="16"/>
  <c r="BT192" i="16"/>
  <c r="CB192" i="16"/>
  <c r="CJ192" i="16"/>
  <c r="CR192" i="16"/>
  <c r="AY192" i="16"/>
  <c r="BO192" i="16"/>
  <c r="CE192" i="16"/>
  <c r="CU192" i="16"/>
  <c r="AZ192" i="16"/>
  <c r="BP192" i="16"/>
  <c r="CF192" i="16"/>
  <c r="CV192" i="16"/>
  <c r="BG192" i="16"/>
  <c r="CM192" i="16"/>
  <c r="BH192" i="16"/>
  <c r="CN192" i="16"/>
  <c r="AQ192" i="16"/>
  <c r="AR192" i="16"/>
  <c r="N192" i="16"/>
  <c r="BX192" i="16"/>
  <c r="AO188" i="16"/>
  <c r="AS188" i="16"/>
  <c r="AW188" i="16"/>
  <c r="BA188" i="16"/>
  <c r="BE188" i="16"/>
  <c r="BI188" i="16"/>
  <c r="BM188" i="16"/>
  <c r="BQ188" i="16"/>
  <c r="BU188" i="16"/>
  <c r="BY188" i="16"/>
  <c r="CC188" i="16"/>
  <c r="CG188" i="16"/>
  <c r="CK188" i="16"/>
  <c r="CO188" i="16"/>
  <c r="CS188" i="16"/>
  <c r="CW188" i="16"/>
  <c r="AP188" i="16"/>
  <c r="AT188" i="16"/>
  <c r="AX188" i="16"/>
  <c r="BB188" i="16"/>
  <c r="BF188" i="16"/>
  <c r="BJ188" i="16"/>
  <c r="BN188" i="16"/>
  <c r="BR188" i="16"/>
  <c r="BV188" i="16"/>
  <c r="BZ188" i="16"/>
  <c r="CD188" i="16"/>
  <c r="CH188" i="16"/>
  <c r="CL188" i="16"/>
  <c r="CP188" i="16"/>
  <c r="CT188" i="16"/>
  <c r="CX188" i="16"/>
  <c r="AQ188" i="16"/>
  <c r="AY188" i="16"/>
  <c r="BG188" i="16"/>
  <c r="BO188" i="16"/>
  <c r="BW188" i="16"/>
  <c r="CE188" i="16"/>
  <c r="CM188" i="16"/>
  <c r="CU188" i="16"/>
  <c r="AR188" i="16"/>
  <c r="AZ188" i="16"/>
  <c r="BH188" i="16"/>
  <c r="BP188" i="16"/>
  <c r="BX188" i="16"/>
  <c r="CF188" i="16"/>
  <c r="CN188" i="16"/>
  <c r="CV188" i="16"/>
  <c r="AU188" i="16"/>
  <c r="BK188" i="16"/>
  <c r="CA188" i="16"/>
  <c r="CQ188" i="16"/>
  <c r="AV188" i="16"/>
  <c r="BL188" i="16"/>
  <c r="CB188" i="16"/>
  <c r="CR188" i="16"/>
  <c r="BC188" i="16"/>
  <c r="CI188" i="16"/>
  <c r="BD188" i="16"/>
  <c r="CJ188" i="16"/>
  <c r="AN188" i="16"/>
  <c r="N188" i="16"/>
  <c r="BT188" i="16"/>
  <c r="AO184" i="16"/>
  <c r="AS184" i="16"/>
  <c r="AW184" i="16"/>
  <c r="BA184" i="16"/>
  <c r="BE184" i="16"/>
  <c r="BI184" i="16"/>
  <c r="BM184" i="16"/>
  <c r="BQ184" i="16"/>
  <c r="BU184" i="16"/>
  <c r="BY184" i="16"/>
  <c r="CC184" i="16"/>
  <c r="CG184" i="16"/>
  <c r="CK184" i="16"/>
  <c r="CO184" i="16"/>
  <c r="CS184" i="16"/>
  <c r="CW184" i="16"/>
  <c r="AP184" i="16"/>
  <c r="AT184" i="16"/>
  <c r="AX184" i="16"/>
  <c r="BB184" i="16"/>
  <c r="BF184" i="16"/>
  <c r="BJ184" i="16"/>
  <c r="BN184" i="16"/>
  <c r="BR184" i="16"/>
  <c r="BV184" i="16"/>
  <c r="BZ184" i="16"/>
  <c r="CD184" i="16"/>
  <c r="CH184" i="16"/>
  <c r="CL184" i="16"/>
  <c r="CP184" i="16"/>
  <c r="CT184" i="16"/>
  <c r="CX184" i="16"/>
  <c r="AU184" i="16"/>
  <c r="BC184" i="16"/>
  <c r="BK184" i="16"/>
  <c r="BS184" i="16"/>
  <c r="CA184" i="16"/>
  <c r="CI184" i="16"/>
  <c r="CQ184" i="16"/>
  <c r="AN184" i="16"/>
  <c r="AV184" i="16"/>
  <c r="BD184" i="16"/>
  <c r="BL184" i="16"/>
  <c r="BT184" i="16"/>
  <c r="CB184" i="16"/>
  <c r="CJ184" i="16"/>
  <c r="CR184" i="16"/>
  <c r="AQ184" i="16"/>
  <c r="BG184" i="16"/>
  <c r="BW184" i="16"/>
  <c r="CM184" i="16"/>
  <c r="AR184" i="16"/>
  <c r="BH184" i="16"/>
  <c r="BX184" i="16"/>
  <c r="CN184" i="16"/>
  <c r="AY184" i="16"/>
  <c r="CE184" i="16"/>
  <c r="AZ184" i="16"/>
  <c r="CF184" i="16"/>
  <c r="CU184" i="16"/>
  <c r="CV184" i="16"/>
  <c r="N184" i="16"/>
  <c r="BP184" i="16"/>
  <c r="AO180" i="16"/>
  <c r="AS180" i="16"/>
  <c r="AW180" i="16"/>
  <c r="BA180" i="16"/>
  <c r="BE180" i="16"/>
  <c r="BI180" i="16"/>
  <c r="BM180" i="16"/>
  <c r="BQ180" i="16"/>
  <c r="BU180" i="16"/>
  <c r="BY180" i="16"/>
  <c r="CC180" i="16"/>
  <c r="CG180" i="16"/>
  <c r="CK180" i="16"/>
  <c r="CO180" i="16"/>
  <c r="CS180" i="16"/>
  <c r="CW180" i="16"/>
  <c r="AP180" i="16"/>
  <c r="AT180" i="16"/>
  <c r="AX180" i="16"/>
  <c r="BB180" i="16"/>
  <c r="BF180" i="16"/>
  <c r="BJ180" i="16"/>
  <c r="BN180" i="16"/>
  <c r="BR180" i="16"/>
  <c r="BV180" i="16"/>
  <c r="BZ180" i="16"/>
  <c r="CD180" i="16"/>
  <c r="CH180" i="16"/>
  <c r="CL180" i="16"/>
  <c r="CP180" i="16"/>
  <c r="CT180" i="16"/>
  <c r="CX180" i="16"/>
  <c r="AQ180" i="16"/>
  <c r="AY180" i="16"/>
  <c r="BG180" i="16"/>
  <c r="BO180" i="16"/>
  <c r="BW180" i="16"/>
  <c r="CE180" i="16"/>
  <c r="CM180" i="16"/>
  <c r="CU180" i="16"/>
  <c r="AR180" i="16"/>
  <c r="AZ180" i="16"/>
  <c r="BH180" i="16"/>
  <c r="BP180" i="16"/>
  <c r="BX180" i="16"/>
  <c r="CF180" i="16"/>
  <c r="CN180" i="16"/>
  <c r="CV180" i="16"/>
  <c r="BC180" i="16"/>
  <c r="BS180" i="16"/>
  <c r="CI180" i="16"/>
  <c r="AN180" i="16"/>
  <c r="BD180" i="16"/>
  <c r="BT180" i="16"/>
  <c r="CJ180" i="16"/>
  <c r="AU180" i="16"/>
  <c r="CA180" i="16"/>
  <c r="AV180" i="16"/>
  <c r="CB180" i="16"/>
  <c r="CQ180" i="16"/>
  <c r="CR180" i="16"/>
  <c r="N180" i="16"/>
  <c r="BL180" i="16"/>
  <c r="AO176" i="16"/>
  <c r="AS176" i="16"/>
  <c r="AW176" i="16"/>
  <c r="BA176" i="16"/>
  <c r="BE176" i="16"/>
  <c r="BI176" i="16"/>
  <c r="BM176" i="16"/>
  <c r="BQ176" i="16"/>
  <c r="BU176" i="16"/>
  <c r="BY176" i="16"/>
  <c r="CC176" i="16"/>
  <c r="CG176" i="16"/>
  <c r="CK176" i="16"/>
  <c r="CO176" i="16"/>
  <c r="CS176" i="16"/>
  <c r="CW176" i="16"/>
  <c r="AP176" i="16"/>
  <c r="AT176" i="16"/>
  <c r="AX176" i="16"/>
  <c r="BB176" i="16"/>
  <c r="BF176" i="16"/>
  <c r="BJ176" i="16"/>
  <c r="BN176" i="16"/>
  <c r="BR176" i="16"/>
  <c r="BV176" i="16"/>
  <c r="BZ176" i="16"/>
  <c r="CD176" i="16"/>
  <c r="CH176" i="16"/>
  <c r="CL176" i="16"/>
  <c r="CP176" i="16"/>
  <c r="CT176" i="16"/>
  <c r="CX176" i="16"/>
  <c r="AU176" i="16"/>
  <c r="BC176" i="16"/>
  <c r="BK176" i="16"/>
  <c r="BS176" i="16"/>
  <c r="CA176" i="16"/>
  <c r="CI176" i="16"/>
  <c r="CQ176" i="16"/>
  <c r="AN176" i="16"/>
  <c r="AV176" i="16"/>
  <c r="BD176" i="16"/>
  <c r="BL176" i="16"/>
  <c r="BT176" i="16"/>
  <c r="CB176" i="16"/>
  <c r="CJ176" i="16"/>
  <c r="CR176" i="16"/>
  <c r="AY176" i="16"/>
  <c r="BO176" i="16"/>
  <c r="CE176" i="16"/>
  <c r="CU176" i="16"/>
  <c r="AZ176" i="16"/>
  <c r="BP176" i="16"/>
  <c r="CF176" i="16"/>
  <c r="CV176" i="16"/>
  <c r="AQ176" i="16"/>
  <c r="BW176" i="16"/>
  <c r="AR176" i="16"/>
  <c r="BX176" i="16"/>
  <c r="CM176" i="16"/>
  <c r="CN176" i="16"/>
  <c r="N176" i="16"/>
  <c r="BH176" i="16"/>
  <c r="AO172" i="16"/>
  <c r="AS172" i="16"/>
  <c r="AW172" i="16"/>
  <c r="BA172" i="16"/>
  <c r="BE172" i="16"/>
  <c r="BI172" i="16"/>
  <c r="BM172" i="16"/>
  <c r="BQ172" i="16"/>
  <c r="BU172" i="16"/>
  <c r="BY172" i="16"/>
  <c r="CC172" i="16"/>
  <c r="CG172" i="16"/>
  <c r="CK172" i="16"/>
  <c r="CO172" i="16"/>
  <c r="CS172" i="16"/>
  <c r="CW172" i="16"/>
  <c r="AP172" i="16"/>
  <c r="AT172" i="16"/>
  <c r="AX172" i="16"/>
  <c r="BB172" i="16"/>
  <c r="BF172" i="16"/>
  <c r="BJ172" i="16"/>
  <c r="BN172" i="16"/>
  <c r="BR172" i="16"/>
  <c r="BV172" i="16"/>
  <c r="BZ172" i="16"/>
  <c r="CD172" i="16"/>
  <c r="CH172" i="16"/>
  <c r="CL172" i="16"/>
  <c r="CP172" i="16"/>
  <c r="CT172" i="16"/>
  <c r="CX172" i="16"/>
  <c r="AQ172" i="16"/>
  <c r="AY172" i="16"/>
  <c r="BG172" i="16"/>
  <c r="BO172" i="16"/>
  <c r="BW172" i="16"/>
  <c r="CE172" i="16"/>
  <c r="CM172" i="16"/>
  <c r="CU172" i="16"/>
  <c r="AR172" i="16"/>
  <c r="AZ172" i="16"/>
  <c r="BH172" i="16"/>
  <c r="BP172" i="16"/>
  <c r="BX172" i="16"/>
  <c r="CF172" i="16"/>
  <c r="CN172" i="16"/>
  <c r="CV172" i="16"/>
  <c r="AU172" i="16"/>
  <c r="BK172" i="16"/>
  <c r="CA172" i="16"/>
  <c r="CQ172" i="16"/>
  <c r="AV172" i="16"/>
  <c r="BL172" i="16"/>
  <c r="CB172" i="16"/>
  <c r="CR172" i="16"/>
  <c r="BS172" i="16"/>
  <c r="AN172" i="16"/>
  <c r="BT172" i="16"/>
  <c r="CI172" i="16"/>
  <c r="CJ172" i="16"/>
  <c r="N172" i="16"/>
  <c r="BD172" i="16"/>
  <c r="AO168" i="16"/>
  <c r="AS168" i="16"/>
  <c r="AW168" i="16"/>
  <c r="BA168" i="16"/>
  <c r="BE168" i="16"/>
  <c r="BI168" i="16"/>
  <c r="BM168" i="16"/>
  <c r="BQ168" i="16"/>
  <c r="BU168" i="16"/>
  <c r="BY168" i="16"/>
  <c r="CC168" i="16"/>
  <c r="CG168" i="16"/>
  <c r="CK168" i="16"/>
  <c r="CO168" i="16"/>
  <c r="CS168" i="16"/>
  <c r="CW168" i="16"/>
  <c r="AP168" i="16"/>
  <c r="AT168" i="16"/>
  <c r="AX168" i="16"/>
  <c r="BB168" i="16"/>
  <c r="BF168" i="16"/>
  <c r="BJ168" i="16"/>
  <c r="BN168" i="16"/>
  <c r="BR168" i="16"/>
  <c r="BV168" i="16"/>
  <c r="BZ168" i="16"/>
  <c r="CD168" i="16"/>
  <c r="CH168" i="16"/>
  <c r="CL168" i="16"/>
  <c r="CP168" i="16"/>
  <c r="CT168" i="16"/>
  <c r="CX168" i="16"/>
  <c r="AU168" i="16"/>
  <c r="BC168" i="16"/>
  <c r="BK168" i="16"/>
  <c r="BS168" i="16"/>
  <c r="CA168" i="16"/>
  <c r="CI168" i="16"/>
  <c r="CQ168" i="16"/>
  <c r="AN168" i="16"/>
  <c r="AV168" i="16"/>
  <c r="BD168" i="16"/>
  <c r="BL168" i="16"/>
  <c r="BT168" i="16"/>
  <c r="CB168" i="16"/>
  <c r="CJ168" i="16"/>
  <c r="CR168" i="16"/>
  <c r="AQ168" i="16"/>
  <c r="BG168" i="16"/>
  <c r="BW168" i="16"/>
  <c r="CM168" i="16"/>
  <c r="AR168" i="16"/>
  <c r="BH168" i="16"/>
  <c r="BX168" i="16"/>
  <c r="CN168" i="16"/>
  <c r="BO168" i="16"/>
  <c r="CU168" i="16"/>
  <c r="BP168" i="16"/>
  <c r="CV168" i="16"/>
  <c r="CE168" i="16"/>
  <c r="CF168" i="16"/>
  <c r="N168" i="16"/>
  <c r="AZ168" i="16"/>
  <c r="AO164" i="16"/>
  <c r="AS164" i="16"/>
  <c r="AW164" i="16"/>
  <c r="BA164" i="16"/>
  <c r="BE164" i="16"/>
  <c r="BI164" i="16"/>
  <c r="BM164" i="16"/>
  <c r="BQ164" i="16"/>
  <c r="BU164" i="16"/>
  <c r="BY164" i="16"/>
  <c r="CC164" i="16"/>
  <c r="CG164" i="16"/>
  <c r="CK164" i="16"/>
  <c r="CO164" i="16"/>
  <c r="CS164" i="16"/>
  <c r="CW164" i="16"/>
  <c r="AP164" i="16"/>
  <c r="AT164" i="16"/>
  <c r="AX164" i="16"/>
  <c r="BB164" i="16"/>
  <c r="BF164" i="16"/>
  <c r="BJ164" i="16"/>
  <c r="BN164" i="16"/>
  <c r="BR164" i="16"/>
  <c r="BV164" i="16"/>
  <c r="BZ164" i="16"/>
  <c r="CD164" i="16"/>
  <c r="CH164" i="16"/>
  <c r="CL164" i="16"/>
  <c r="CP164" i="16"/>
  <c r="CT164" i="16"/>
  <c r="CX164" i="16"/>
  <c r="AQ164" i="16"/>
  <c r="AY164" i="16"/>
  <c r="BG164" i="16"/>
  <c r="BO164" i="16"/>
  <c r="BW164" i="16"/>
  <c r="CE164" i="16"/>
  <c r="CM164" i="16"/>
  <c r="CU164" i="16"/>
  <c r="AR164" i="16"/>
  <c r="AZ164" i="16"/>
  <c r="BH164" i="16"/>
  <c r="BP164" i="16"/>
  <c r="BX164" i="16"/>
  <c r="CF164" i="16"/>
  <c r="CN164" i="16"/>
  <c r="CV164" i="16"/>
  <c r="BC164" i="16"/>
  <c r="BS164" i="16"/>
  <c r="CI164" i="16"/>
  <c r="AN164" i="16"/>
  <c r="BD164" i="16"/>
  <c r="BT164" i="16"/>
  <c r="CJ164" i="16"/>
  <c r="BK164" i="16"/>
  <c r="CQ164" i="16"/>
  <c r="BL164" i="16"/>
  <c r="CR164" i="16"/>
  <c r="CA164" i="16"/>
  <c r="CB164" i="16"/>
  <c r="N164" i="16"/>
  <c r="AV164" i="16"/>
  <c r="AQ160" i="16"/>
  <c r="AU160" i="16"/>
  <c r="AY160" i="16"/>
  <c r="BC160" i="16"/>
  <c r="BG160" i="16"/>
  <c r="BK160" i="16"/>
  <c r="BO160" i="16"/>
  <c r="BS160" i="16"/>
  <c r="BW160" i="16"/>
  <c r="CA160" i="16"/>
  <c r="CE160" i="16"/>
  <c r="AN160" i="16"/>
  <c r="AR160" i="16"/>
  <c r="AV160" i="16"/>
  <c r="AZ160" i="16"/>
  <c r="BD160" i="16"/>
  <c r="BH160" i="16"/>
  <c r="BL160" i="16"/>
  <c r="BP160" i="16"/>
  <c r="BT160" i="16"/>
  <c r="BX160" i="16"/>
  <c r="CB160" i="16"/>
  <c r="CF160" i="16"/>
  <c r="AS160" i="16"/>
  <c r="BA160" i="16"/>
  <c r="BI160" i="16"/>
  <c r="BQ160" i="16"/>
  <c r="BY160" i="16"/>
  <c r="CG160" i="16"/>
  <c r="CK160" i="16"/>
  <c r="CO160" i="16"/>
  <c r="CS160" i="16"/>
  <c r="CW160" i="16"/>
  <c r="AT160" i="16"/>
  <c r="BB160" i="16"/>
  <c r="BJ160" i="16"/>
  <c r="BR160" i="16"/>
  <c r="BZ160" i="16"/>
  <c r="CH160" i="16"/>
  <c r="CL160" i="16"/>
  <c r="CP160" i="16"/>
  <c r="CT160" i="16"/>
  <c r="CX160" i="16"/>
  <c r="AO160" i="16"/>
  <c r="BE160" i="16"/>
  <c r="BU160" i="16"/>
  <c r="CI160" i="16"/>
  <c r="CQ160" i="16"/>
  <c r="AP160" i="16"/>
  <c r="BF160" i="16"/>
  <c r="BV160" i="16"/>
  <c r="CJ160" i="16"/>
  <c r="CR160" i="16"/>
  <c r="AW160" i="16"/>
  <c r="CC160" i="16"/>
  <c r="CU160" i="16"/>
  <c r="AX160" i="16"/>
  <c r="CD160" i="16"/>
  <c r="CV160" i="16"/>
  <c r="CM160" i="16"/>
  <c r="CN160" i="16"/>
  <c r="BM160" i="16"/>
  <c r="BN160" i="16"/>
  <c r="N160" i="16"/>
  <c r="AQ156" i="16"/>
  <c r="AU156" i="16"/>
  <c r="AY156" i="16"/>
  <c r="BC156" i="16"/>
  <c r="BG156" i="16"/>
  <c r="BK156" i="16"/>
  <c r="BO156" i="16"/>
  <c r="BS156" i="16"/>
  <c r="BW156" i="16"/>
  <c r="CA156" i="16"/>
  <c r="CE156" i="16"/>
  <c r="CI156" i="16"/>
  <c r="CM156" i="16"/>
  <c r="CQ156" i="16"/>
  <c r="CU156" i="16"/>
  <c r="AN156" i="16"/>
  <c r="AR156" i="16"/>
  <c r="AV156" i="16"/>
  <c r="AZ156" i="16"/>
  <c r="BD156" i="16"/>
  <c r="BH156" i="16"/>
  <c r="BL156" i="16"/>
  <c r="BP156" i="16"/>
  <c r="BT156" i="16"/>
  <c r="BX156" i="16"/>
  <c r="CB156" i="16"/>
  <c r="CF156" i="16"/>
  <c r="CJ156" i="16"/>
  <c r="CN156" i="16"/>
  <c r="CR156" i="16"/>
  <c r="CV156" i="16"/>
  <c r="AO156" i="16"/>
  <c r="AW156" i="16"/>
  <c r="BE156" i="16"/>
  <c r="BM156" i="16"/>
  <c r="BU156" i="16"/>
  <c r="CC156" i="16"/>
  <c r="CK156" i="16"/>
  <c r="CS156" i="16"/>
  <c r="AP156" i="16"/>
  <c r="AX156" i="16"/>
  <c r="BF156" i="16"/>
  <c r="BN156" i="16"/>
  <c r="BV156" i="16"/>
  <c r="CD156" i="16"/>
  <c r="CL156" i="16"/>
  <c r="CT156" i="16"/>
  <c r="BA156" i="16"/>
  <c r="BQ156" i="16"/>
  <c r="CG156" i="16"/>
  <c r="CW156" i="16"/>
  <c r="BB156" i="16"/>
  <c r="BR156" i="16"/>
  <c r="CH156" i="16"/>
  <c r="CX156" i="16"/>
  <c r="AS156" i="16"/>
  <c r="BY156" i="16"/>
  <c r="AT156" i="16"/>
  <c r="BZ156" i="16"/>
  <c r="CO156" i="16"/>
  <c r="CP156" i="16"/>
  <c r="BI156" i="16"/>
  <c r="BJ156" i="16"/>
  <c r="N156" i="16"/>
  <c r="AQ152" i="16"/>
  <c r="AU152" i="16"/>
  <c r="AY152" i="16"/>
  <c r="BC152" i="16"/>
  <c r="BG152" i="16"/>
  <c r="BK152" i="16"/>
  <c r="BO152" i="16"/>
  <c r="BS152" i="16"/>
  <c r="BW152" i="16"/>
  <c r="CA152" i="16"/>
  <c r="CE152" i="16"/>
  <c r="CI152" i="16"/>
  <c r="CM152" i="16"/>
  <c r="CQ152" i="16"/>
  <c r="CU152" i="16"/>
  <c r="AN152" i="16"/>
  <c r="AR152" i="16"/>
  <c r="AV152" i="16"/>
  <c r="AZ152" i="16"/>
  <c r="BD152" i="16"/>
  <c r="BH152" i="16"/>
  <c r="BL152" i="16"/>
  <c r="BP152" i="16"/>
  <c r="BT152" i="16"/>
  <c r="BX152" i="16"/>
  <c r="CB152" i="16"/>
  <c r="CF152" i="16"/>
  <c r="CJ152" i="16"/>
  <c r="CN152" i="16"/>
  <c r="CR152" i="16"/>
  <c r="CV152" i="16"/>
  <c r="AS152" i="16"/>
  <c r="BA152" i="16"/>
  <c r="BI152" i="16"/>
  <c r="BQ152" i="16"/>
  <c r="BY152" i="16"/>
  <c r="CG152" i="16"/>
  <c r="CO152" i="16"/>
  <c r="CW152" i="16"/>
  <c r="AT152" i="16"/>
  <c r="BB152" i="16"/>
  <c r="BJ152" i="16"/>
  <c r="BR152" i="16"/>
  <c r="BZ152" i="16"/>
  <c r="CH152" i="16"/>
  <c r="CP152" i="16"/>
  <c r="CX152" i="16"/>
  <c r="AW152" i="16"/>
  <c r="BM152" i="16"/>
  <c r="CC152" i="16"/>
  <c r="CS152" i="16"/>
  <c r="AX152" i="16"/>
  <c r="BN152" i="16"/>
  <c r="CD152" i="16"/>
  <c r="CT152" i="16"/>
  <c r="AO152" i="16"/>
  <c r="BU152" i="16"/>
  <c r="AP152" i="16"/>
  <c r="BV152" i="16"/>
  <c r="CK152" i="16"/>
  <c r="CL152" i="16"/>
  <c r="BE152" i="16"/>
  <c r="BF152" i="16"/>
  <c r="N152" i="16"/>
  <c r="AQ148" i="16"/>
  <c r="AU148" i="16"/>
  <c r="AY148" i="16"/>
  <c r="BC148" i="16"/>
  <c r="BG148" i="16"/>
  <c r="BK148" i="16"/>
  <c r="BO148" i="16"/>
  <c r="BS148" i="16"/>
  <c r="BW148" i="16"/>
  <c r="CA148" i="16"/>
  <c r="CE148" i="16"/>
  <c r="CI148" i="16"/>
  <c r="CM148" i="16"/>
  <c r="CQ148" i="16"/>
  <c r="CU148" i="16"/>
  <c r="AN148" i="16"/>
  <c r="AR148" i="16"/>
  <c r="AV148" i="16"/>
  <c r="AZ148" i="16"/>
  <c r="BD148" i="16"/>
  <c r="BH148" i="16"/>
  <c r="BL148" i="16"/>
  <c r="BP148" i="16"/>
  <c r="BT148" i="16"/>
  <c r="BX148" i="16"/>
  <c r="CB148" i="16"/>
  <c r="CF148" i="16"/>
  <c r="CJ148" i="16"/>
  <c r="CN148" i="16"/>
  <c r="CR148" i="16"/>
  <c r="CV148" i="16"/>
  <c r="AO148" i="16"/>
  <c r="AW148" i="16"/>
  <c r="BE148" i="16"/>
  <c r="BM148" i="16"/>
  <c r="BU148" i="16"/>
  <c r="CC148" i="16"/>
  <c r="CK148" i="16"/>
  <c r="CS148" i="16"/>
  <c r="AP148" i="16"/>
  <c r="AX148" i="16"/>
  <c r="BF148" i="16"/>
  <c r="BN148" i="16"/>
  <c r="BV148" i="16"/>
  <c r="CD148" i="16"/>
  <c r="CL148" i="16"/>
  <c r="CT148" i="16"/>
  <c r="AS148" i="16"/>
  <c r="BI148" i="16"/>
  <c r="BY148" i="16"/>
  <c r="CO148" i="16"/>
  <c r="AT148" i="16"/>
  <c r="BJ148" i="16"/>
  <c r="BZ148" i="16"/>
  <c r="CP148" i="16"/>
  <c r="BQ148" i="16"/>
  <c r="CW148" i="16"/>
  <c r="BR148" i="16"/>
  <c r="CX148" i="16"/>
  <c r="CG148" i="16"/>
  <c r="CH148" i="16"/>
  <c r="BA148" i="16"/>
  <c r="BB148" i="16"/>
  <c r="N148" i="16"/>
  <c r="AQ144" i="16"/>
  <c r="AU144" i="16"/>
  <c r="AY144" i="16"/>
  <c r="BC144" i="16"/>
  <c r="BG144" i="16"/>
  <c r="BK144" i="16"/>
  <c r="BO144" i="16"/>
  <c r="BS144" i="16"/>
  <c r="BW144" i="16"/>
  <c r="CA144" i="16"/>
  <c r="CE144" i="16"/>
  <c r="CI144" i="16"/>
  <c r="CM144" i="16"/>
  <c r="CQ144" i="16"/>
  <c r="CU144" i="16"/>
  <c r="AN144" i="16"/>
  <c r="AR144" i="16"/>
  <c r="AV144" i="16"/>
  <c r="AZ144" i="16"/>
  <c r="BD144" i="16"/>
  <c r="BH144" i="16"/>
  <c r="BL144" i="16"/>
  <c r="BP144" i="16"/>
  <c r="BT144" i="16"/>
  <c r="BX144" i="16"/>
  <c r="CB144" i="16"/>
  <c r="CF144" i="16"/>
  <c r="CJ144" i="16"/>
  <c r="CN144" i="16"/>
  <c r="CR144" i="16"/>
  <c r="CV144" i="16"/>
  <c r="AS144" i="16"/>
  <c r="BA144" i="16"/>
  <c r="BI144" i="16"/>
  <c r="BQ144" i="16"/>
  <c r="BY144" i="16"/>
  <c r="CG144" i="16"/>
  <c r="CO144" i="16"/>
  <c r="CW144" i="16"/>
  <c r="AT144" i="16"/>
  <c r="BB144" i="16"/>
  <c r="BJ144" i="16"/>
  <c r="BR144" i="16"/>
  <c r="BZ144" i="16"/>
  <c r="CH144" i="16"/>
  <c r="CP144" i="16"/>
  <c r="CX144" i="16"/>
  <c r="AO144" i="16"/>
  <c r="BE144" i="16"/>
  <c r="BU144" i="16"/>
  <c r="CK144" i="16"/>
  <c r="AP144" i="16"/>
  <c r="BF144" i="16"/>
  <c r="BV144" i="16"/>
  <c r="CL144" i="16"/>
  <c r="BM144" i="16"/>
  <c r="CS144" i="16"/>
  <c r="BN144" i="16"/>
  <c r="CT144" i="16"/>
  <c r="CC144" i="16"/>
  <c r="CD144" i="16"/>
  <c r="AW144" i="16"/>
  <c r="AX144" i="16"/>
  <c r="N144" i="16"/>
  <c r="AQ140" i="16"/>
  <c r="AU140" i="16"/>
  <c r="AY140" i="16"/>
  <c r="BC140" i="16"/>
  <c r="BG140" i="16"/>
  <c r="BK140" i="16"/>
  <c r="BO140" i="16"/>
  <c r="BS140" i="16"/>
  <c r="BW140" i="16"/>
  <c r="CA140" i="16"/>
  <c r="CE140" i="16"/>
  <c r="CI140" i="16"/>
  <c r="CM140" i="16"/>
  <c r="CQ140" i="16"/>
  <c r="CU140" i="16"/>
  <c r="AN140" i="16"/>
  <c r="AR140" i="16"/>
  <c r="AV140" i="16"/>
  <c r="AZ140" i="16"/>
  <c r="BD140" i="16"/>
  <c r="BH140" i="16"/>
  <c r="BL140" i="16"/>
  <c r="BP140" i="16"/>
  <c r="BT140" i="16"/>
  <c r="BX140" i="16"/>
  <c r="CB140" i="16"/>
  <c r="CF140" i="16"/>
  <c r="CJ140" i="16"/>
  <c r="CN140" i="16"/>
  <c r="CR140" i="16"/>
  <c r="CV140" i="16"/>
  <c r="AO140" i="16"/>
  <c r="AW140" i="16"/>
  <c r="BE140" i="16"/>
  <c r="BM140" i="16"/>
  <c r="BU140" i="16"/>
  <c r="CC140" i="16"/>
  <c r="CK140" i="16"/>
  <c r="CS140" i="16"/>
  <c r="AP140" i="16"/>
  <c r="AX140" i="16"/>
  <c r="BF140" i="16"/>
  <c r="BN140" i="16"/>
  <c r="BV140" i="16"/>
  <c r="CD140" i="16"/>
  <c r="CL140" i="16"/>
  <c r="CT140" i="16"/>
  <c r="BA140" i="16"/>
  <c r="BQ140" i="16"/>
  <c r="CG140" i="16"/>
  <c r="CW140" i="16"/>
  <c r="BB140" i="16"/>
  <c r="BR140" i="16"/>
  <c r="CH140" i="16"/>
  <c r="CX140" i="16"/>
  <c r="BI140" i="16"/>
  <c r="CO140" i="16"/>
  <c r="BJ140" i="16"/>
  <c r="CP140" i="16"/>
  <c r="BY140" i="16"/>
  <c r="BZ140" i="16"/>
  <c r="AS140" i="16"/>
  <c r="AT140" i="16"/>
  <c r="N140" i="16"/>
  <c r="AQ136" i="16"/>
  <c r="AU136" i="16"/>
  <c r="AY136" i="16"/>
  <c r="BC136" i="16"/>
  <c r="BG136" i="16"/>
  <c r="BK136" i="16"/>
  <c r="BO136" i="16"/>
  <c r="BS136" i="16"/>
  <c r="BW136" i="16"/>
  <c r="CA136" i="16"/>
  <c r="CE136" i="16"/>
  <c r="CI136" i="16"/>
  <c r="CM136" i="16"/>
  <c r="CQ136" i="16"/>
  <c r="CU136" i="16"/>
  <c r="AN136" i="16"/>
  <c r="AR136" i="16"/>
  <c r="AV136" i="16"/>
  <c r="AZ136" i="16"/>
  <c r="BD136" i="16"/>
  <c r="BH136" i="16"/>
  <c r="BL136" i="16"/>
  <c r="BP136" i="16"/>
  <c r="BT136" i="16"/>
  <c r="BX136" i="16"/>
  <c r="CB136" i="16"/>
  <c r="CF136" i="16"/>
  <c r="CJ136" i="16"/>
  <c r="CN136" i="16"/>
  <c r="CR136" i="16"/>
  <c r="CV136" i="16"/>
  <c r="AS136" i="16"/>
  <c r="BA136" i="16"/>
  <c r="BI136" i="16"/>
  <c r="BQ136" i="16"/>
  <c r="BY136" i="16"/>
  <c r="CG136" i="16"/>
  <c r="CO136" i="16"/>
  <c r="CW136" i="16"/>
  <c r="AT136" i="16"/>
  <c r="BB136" i="16"/>
  <c r="BJ136" i="16"/>
  <c r="BR136" i="16"/>
  <c r="BZ136" i="16"/>
  <c r="CH136" i="16"/>
  <c r="CP136" i="16"/>
  <c r="CX136" i="16"/>
  <c r="AW136" i="16"/>
  <c r="BM136" i="16"/>
  <c r="CC136" i="16"/>
  <c r="CS136" i="16"/>
  <c r="AX136" i="16"/>
  <c r="BN136" i="16"/>
  <c r="CD136" i="16"/>
  <c r="CT136" i="16"/>
  <c r="BE136" i="16"/>
  <c r="CK136" i="16"/>
  <c r="BF136" i="16"/>
  <c r="CL136" i="16"/>
  <c r="BU136" i="16"/>
  <c r="BV136" i="16"/>
  <c r="AO136" i="16"/>
  <c r="AP136" i="16"/>
  <c r="N136" i="16"/>
  <c r="AQ132" i="16"/>
  <c r="AU132" i="16"/>
  <c r="AY132" i="16"/>
  <c r="BC132" i="16"/>
  <c r="BG132" i="16"/>
  <c r="BK132" i="16"/>
  <c r="BO132" i="16"/>
  <c r="BS132" i="16"/>
  <c r="BW132" i="16"/>
  <c r="CA132" i="16"/>
  <c r="CE132" i="16"/>
  <c r="CI132" i="16"/>
  <c r="CM132" i="16"/>
  <c r="CQ132" i="16"/>
  <c r="CU132" i="16"/>
  <c r="AN132" i="16"/>
  <c r="AR132" i="16"/>
  <c r="AV132" i="16"/>
  <c r="AZ132" i="16"/>
  <c r="BD132" i="16"/>
  <c r="BH132" i="16"/>
  <c r="BL132" i="16"/>
  <c r="BP132" i="16"/>
  <c r="BT132" i="16"/>
  <c r="BX132" i="16"/>
  <c r="CB132" i="16"/>
  <c r="CF132" i="16"/>
  <c r="CJ132" i="16"/>
  <c r="CN132" i="16"/>
  <c r="CR132" i="16"/>
  <c r="CV132" i="16"/>
  <c r="AO132" i="16"/>
  <c r="AW132" i="16"/>
  <c r="BE132" i="16"/>
  <c r="BM132" i="16"/>
  <c r="BU132" i="16"/>
  <c r="CC132" i="16"/>
  <c r="CK132" i="16"/>
  <c r="CS132" i="16"/>
  <c r="AP132" i="16"/>
  <c r="AX132" i="16"/>
  <c r="BF132" i="16"/>
  <c r="BN132" i="16"/>
  <c r="BV132" i="16"/>
  <c r="CD132" i="16"/>
  <c r="CL132" i="16"/>
  <c r="CT132" i="16"/>
  <c r="AS132" i="16"/>
  <c r="BI132" i="16"/>
  <c r="BY132" i="16"/>
  <c r="CO132" i="16"/>
  <c r="AT132" i="16"/>
  <c r="BJ132" i="16"/>
  <c r="BZ132" i="16"/>
  <c r="CP132" i="16"/>
  <c r="BA132" i="16"/>
  <c r="CG132" i="16"/>
  <c r="BB132" i="16"/>
  <c r="CH132" i="16"/>
  <c r="BQ132" i="16"/>
  <c r="BR132" i="16"/>
  <c r="N132" i="16"/>
  <c r="CW132" i="16"/>
  <c r="AQ128" i="16"/>
  <c r="AU128" i="16"/>
  <c r="AY128" i="16"/>
  <c r="BC128" i="16"/>
  <c r="BG128" i="16"/>
  <c r="BK128" i="16"/>
  <c r="BO128" i="16"/>
  <c r="BS128" i="16"/>
  <c r="BW128" i="16"/>
  <c r="CA128" i="16"/>
  <c r="CE128" i="16"/>
  <c r="CI128" i="16"/>
  <c r="CM128" i="16"/>
  <c r="CQ128" i="16"/>
  <c r="CU128" i="16"/>
  <c r="AN128" i="16"/>
  <c r="AR128" i="16"/>
  <c r="AV128" i="16"/>
  <c r="AZ128" i="16"/>
  <c r="BD128" i="16"/>
  <c r="BH128" i="16"/>
  <c r="BL128" i="16"/>
  <c r="BP128" i="16"/>
  <c r="BT128" i="16"/>
  <c r="BX128" i="16"/>
  <c r="CB128" i="16"/>
  <c r="CF128" i="16"/>
  <c r="CJ128" i="16"/>
  <c r="CN128" i="16"/>
  <c r="CR128" i="16"/>
  <c r="CV128" i="16"/>
  <c r="AS128" i="16"/>
  <c r="BA128" i="16"/>
  <c r="BI128" i="16"/>
  <c r="BQ128" i="16"/>
  <c r="BY128" i="16"/>
  <c r="CG128" i="16"/>
  <c r="CO128" i="16"/>
  <c r="CW128" i="16"/>
  <c r="AT128" i="16"/>
  <c r="BB128" i="16"/>
  <c r="BJ128" i="16"/>
  <c r="BR128" i="16"/>
  <c r="BZ128" i="16"/>
  <c r="CH128" i="16"/>
  <c r="CP128" i="16"/>
  <c r="CX128" i="16"/>
  <c r="AO128" i="16"/>
  <c r="BE128" i="16"/>
  <c r="BU128" i="16"/>
  <c r="CK128" i="16"/>
  <c r="AP128" i="16"/>
  <c r="BF128" i="16"/>
  <c r="BV128" i="16"/>
  <c r="CL128" i="16"/>
  <c r="AW128" i="16"/>
  <c r="CC128" i="16"/>
  <c r="AX128" i="16"/>
  <c r="CD128" i="16"/>
  <c r="BM128" i="16"/>
  <c r="BN128" i="16"/>
  <c r="N128" i="16"/>
  <c r="CS128" i="16"/>
  <c r="AQ124" i="16"/>
  <c r="AU124" i="16"/>
  <c r="AY124" i="16"/>
  <c r="BC124" i="16"/>
  <c r="BG124" i="16"/>
  <c r="BK124" i="16"/>
  <c r="BO124" i="16"/>
  <c r="BS124" i="16"/>
  <c r="BW124" i="16"/>
  <c r="CA124" i="16"/>
  <c r="CE124" i="16"/>
  <c r="CI124" i="16"/>
  <c r="CM124" i="16"/>
  <c r="CQ124" i="16"/>
  <c r="CU124" i="16"/>
  <c r="AN124" i="16"/>
  <c r="AR124" i="16"/>
  <c r="AV124" i="16"/>
  <c r="AZ124" i="16"/>
  <c r="BD124" i="16"/>
  <c r="BH124" i="16"/>
  <c r="BL124" i="16"/>
  <c r="BP124" i="16"/>
  <c r="BT124" i="16"/>
  <c r="BX124" i="16"/>
  <c r="CB124" i="16"/>
  <c r="CF124" i="16"/>
  <c r="CJ124" i="16"/>
  <c r="CN124" i="16"/>
  <c r="CR124" i="16"/>
  <c r="CV124" i="16"/>
  <c r="AO124" i="16"/>
  <c r="AW124" i="16"/>
  <c r="BE124" i="16"/>
  <c r="BM124" i="16"/>
  <c r="BU124" i="16"/>
  <c r="CC124" i="16"/>
  <c r="CK124" i="16"/>
  <c r="CS124" i="16"/>
  <c r="AP124" i="16"/>
  <c r="AX124" i="16"/>
  <c r="BF124" i="16"/>
  <c r="BN124" i="16"/>
  <c r="BV124" i="16"/>
  <c r="CD124" i="16"/>
  <c r="CL124" i="16"/>
  <c r="CT124" i="16"/>
  <c r="BA124" i="16"/>
  <c r="BQ124" i="16"/>
  <c r="CG124" i="16"/>
  <c r="CW124" i="16"/>
  <c r="BB124" i="16"/>
  <c r="BR124" i="16"/>
  <c r="CH124" i="16"/>
  <c r="CX124" i="16"/>
  <c r="AS124" i="16"/>
  <c r="BY124" i="16"/>
  <c r="AT124" i="16"/>
  <c r="BZ124" i="16"/>
  <c r="BI124" i="16"/>
  <c r="BJ124" i="16"/>
  <c r="N124" i="16"/>
  <c r="CO124" i="16"/>
  <c r="AQ120" i="16"/>
  <c r="AU120" i="16"/>
  <c r="AY120" i="16"/>
  <c r="BC120" i="16"/>
  <c r="BG120" i="16"/>
  <c r="BK120" i="16"/>
  <c r="BO120" i="16"/>
  <c r="BS120" i="16"/>
  <c r="BW120" i="16"/>
  <c r="CA120" i="16"/>
  <c r="CE120" i="16"/>
  <c r="CI120" i="16"/>
  <c r="CM120" i="16"/>
  <c r="CQ120" i="16"/>
  <c r="CU120" i="16"/>
  <c r="AN120" i="16"/>
  <c r="AR120" i="16"/>
  <c r="AV120" i="16"/>
  <c r="AZ120" i="16"/>
  <c r="BD120" i="16"/>
  <c r="BH120" i="16"/>
  <c r="BL120" i="16"/>
  <c r="BP120" i="16"/>
  <c r="BT120" i="16"/>
  <c r="BX120" i="16"/>
  <c r="CB120" i="16"/>
  <c r="CF120" i="16"/>
  <c r="CJ120" i="16"/>
  <c r="CN120" i="16"/>
  <c r="CR120" i="16"/>
  <c r="CV120" i="16"/>
  <c r="AS120" i="16"/>
  <c r="BA120" i="16"/>
  <c r="BI120" i="16"/>
  <c r="BQ120" i="16"/>
  <c r="BY120" i="16"/>
  <c r="CG120" i="16"/>
  <c r="CO120" i="16"/>
  <c r="CW120" i="16"/>
  <c r="AT120" i="16"/>
  <c r="BB120" i="16"/>
  <c r="BJ120" i="16"/>
  <c r="BR120" i="16"/>
  <c r="BZ120" i="16"/>
  <c r="CH120" i="16"/>
  <c r="CP120" i="16"/>
  <c r="CX120" i="16"/>
  <c r="AW120" i="16"/>
  <c r="BM120" i="16"/>
  <c r="CC120" i="16"/>
  <c r="CS120" i="16"/>
  <c r="AX120" i="16"/>
  <c r="BN120" i="16"/>
  <c r="CD120" i="16"/>
  <c r="CT120" i="16"/>
  <c r="AO120" i="16"/>
  <c r="BU120" i="16"/>
  <c r="AP120" i="16"/>
  <c r="BV120" i="16"/>
  <c r="BE120" i="16"/>
  <c r="BF120" i="16"/>
  <c r="N120" i="16"/>
  <c r="CK120" i="16"/>
  <c r="AQ116" i="16"/>
  <c r="AU116" i="16"/>
  <c r="AY116" i="16"/>
  <c r="BC116" i="16"/>
  <c r="BG116" i="16"/>
  <c r="BK116" i="16"/>
  <c r="BO116" i="16"/>
  <c r="BS116" i="16"/>
  <c r="BW116" i="16"/>
  <c r="CA116" i="16"/>
  <c r="CE116" i="16"/>
  <c r="CI116" i="16"/>
  <c r="CM116" i="16"/>
  <c r="CQ116" i="16"/>
  <c r="CU116" i="16"/>
  <c r="AN116" i="16"/>
  <c r="AR116" i="16"/>
  <c r="AV116" i="16"/>
  <c r="AZ116" i="16"/>
  <c r="BD116" i="16"/>
  <c r="BH116" i="16"/>
  <c r="BL116" i="16"/>
  <c r="BP116" i="16"/>
  <c r="BT116" i="16"/>
  <c r="BX116" i="16"/>
  <c r="CB116" i="16"/>
  <c r="CF116" i="16"/>
  <c r="CJ116" i="16"/>
  <c r="CN116" i="16"/>
  <c r="CR116" i="16"/>
  <c r="CV116" i="16"/>
  <c r="AO116" i="16"/>
  <c r="AW116" i="16"/>
  <c r="BE116" i="16"/>
  <c r="BM116" i="16"/>
  <c r="BU116" i="16"/>
  <c r="CC116" i="16"/>
  <c r="CK116" i="16"/>
  <c r="CS116" i="16"/>
  <c r="AP116" i="16"/>
  <c r="AX116" i="16"/>
  <c r="BF116" i="16"/>
  <c r="BN116" i="16"/>
  <c r="BV116" i="16"/>
  <c r="CD116" i="16"/>
  <c r="CL116" i="16"/>
  <c r="CT116" i="16"/>
  <c r="AS116" i="16"/>
  <c r="BI116" i="16"/>
  <c r="BY116" i="16"/>
  <c r="CO116" i="16"/>
  <c r="AT116" i="16"/>
  <c r="BJ116" i="16"/>
  <c r="BZ116" i="16"/>
  <c r="CP116" i="16"/>
  <c r="BQ116" i="16"/>
  <c r="CW116" i="16"/>
  <c r="BR116" i="16"/>
  <c r="CX116" i="16"/>
  <c r="BA116" i="16"/>
  <c r="BB116" i="16"/>
  <c r="N116" i="16"/>
  <c r="CG116" i="16"/>
  <c r="AQ112" i="16"/>
  <c r="AU112" i="16"/>
  <c r="AY112" i="16"/>
  <c r="BC112" i="16"/>
  <c r="BG112" i="16"/>
  <c r="BK112" i="16"/>
  <c r="BO112" i="16"/>
  <c r="BS112" i="16"/>
  <c r="BW112" i="16"/>
  <c r="CA112" i="16"/>
  <c r="CE112" i="16"/>
  <c r="CI112" i="16"/>
  <c r="CM112" i="16"/>
  <c r="CQ112" i="16"/>
  <c r="CU112" i="16"/>
  <c r="AN112" i="16"/>
  <c r="AR112" i="16"/>
  <c r="AV112" i="16"/>
  <c r="AZ112" i="16"/>
  <c r="BD112" i="16"/>
  <c r="BH112" i="16"/>
  <c r="BL112" i="16"/>
  <c r="BP112" i="16"/>
  <c r="BT112" i="16"/>
  <c r="BX112" i="16"/>
  <c r="CB112" i="16"/>
  <c r="CF112" i="16"/>
  <c r="CJ112" i="16"/>
  <c r="CN112" i="16"/>
  <c r="CR112" i="16"/>
  <c r="CV112" i="16"/>
  <c r="AS112" i="16"/>
  <c r="BA112" i="16"/>
  <c r="BI112" i="16"/>
  <c r="BQ112" i="16"/>
  <c r="BY112" i="16"/>
  <c r="CG112" i="16"/>
  <c r="CO112" i="16"/>
  <c r="CW112" i="16"/>
  <c r="AT112" i="16"/>
  <c r="BB112" i="16"/>
  <c r="BJ112" i="16"/>
  <c r="BR112" i="16"/>
  <c r="BZ112" i="16"/>
  <c r="CH112" i="16"/>
  <c r="CP112" i="16"/>
  <c r="CX112" i="16"/>
  <c r="AO112" i="16"/>
  <c r="BE112" i="16"/>
  <c r="BU112" i="16"/>
  <c r="CK112" i="16"/>
  <c r="AP112" i="16"/>
  <c r="BF112" i="16"/>
  <c r="BV112" i="16"/>
  <c r="CL112" i="16"/>
  <c r="BM112" i="16"/>
  <c r="CS112" i="16"/>
  <c r="BN112" i="16"/>
  <c r="CT112" i="16"/>
  <c r="AW112" i="16"/>
  <c r="AX112" i="16"/>
  <c r="N112" i="16"/>
  <c r="CC112" i="16"/>
  <c r="AQ108" i="16"/>
  <c r="AU108" i="16"/>
  <c r="AY108" i="16"/>
  <c r="BC108" i="16"/>
  <c r="BG108" i="16"/>
  <c r="BK108" i="16"/>
  <c r="BO108" i="16"/>
  <c r="BS108" i="16"/>
  <c r="BW108" i="16"/>
  <c r="CA108" i="16"/>
  <c r="CE108" i="16"/>
  <c r="CI108" i="16"/>
  <c r="CM108" i="16"/>
  <c r="CQ108" i="16"/>
  <c r="CU108" i="16"/>
  <c r="AN108" i="16"/>
  <c r="AR108" i="16"/>
  <c r="AV108" i="16"/>
  <c r="AZ108" i="16"/>
  <c r="BD108" i="16"/>
  <c r="BH108" i="16"/>
  <c r="BL108" i="16"/>
  <c r="BP108" i="16"/>
  <c r="BT108" i="16"/>
  <c r="BX108" i="16"/>
  <c r="CB108" i="16"/>
  <c r="CF108" i="16"/>
  <c r="CJ108" i="16"/>
  <c r="CN108" i="16"/>
  <c r="CR108" i="16"/>
  <c r="CV108" i="16"/>
  <c r="AO108" i="16"/>
  <c r="AW108" i="16"/>
  <c r="BE108" i="16"/>
  <c r="BM108" i="16"/>
  <c r="BU108" i="16"/>
  <c r="CC108" i="16"/>
  <c r="CK108" i="16"/>
  <c r="CS108" i="16"/>
  <c r="AP108" i="16"/>
  <c r="AX108" i="16"/>
  <c r="BF108" i="16"/>
  <c r="BN108" i="16"/>
  <c r="BV108" i="16"/>
  <c r="CD108" i="16"/>
  <c r="CL108" i="16"/>
  <c r="CT108" i="16"/>
  <c r="BA108" i="16"/>
  <c r="BQ108" i="16"/>
  <c r="CG108" i="16"/>
  <c r="CW108" i="16"/>
  <c r="BB108" i="16"/>
  <c r="BR108" i="16"/>
  <c r="CH108" i="16"/>
  <c r="CX108" i="16"/>
  <c r="BI108" i="16"/>
  <c r="CO108" i="16"/>
  <c r="BJ108" i="16"/>
  <c r="CP108" i="16"/>
  <c r="AS108" i="16"/>
  <c r="AT108" i="16"/>
  <c r="N108" i="16"/>
  <c r="BY108" i="16"/>
  <c r="AQ104" i="16"/>
  <c r="AU104" i="16"/>
  <c r="AY104" i="16"/>
  <c r="BC104" i="16"/>
  <c r="BG104" i="16"/>
  <c r="BK104" i="16"/>
  <c r="BO104" i="16"/>
  <c r="BS104" i="16"/>
  <c r="BW104" i="16"/>
  <c r="CA104" i="16"/>
  <c r="CE104" i="16"/>
  <c r="CI104" i="16"/>
  <c r="CM104" i="16"/>
  <c r="CQ104" i="16"/>
  <c r="CU104" i="16"/>
  <c r="AN104" i="16"/>
  <c r="AR104" i="16"/>
  <c r="AV104" i="16"/>
  <c r="AZ104" i="16"/>
  <c r="BD104" i="16"/>
  <c r="BH104" i="16"/>
  <c r="BL104" i="16"/>
  <c r="BP104" i="16"/>
  <c r="BT104" i="16"/>
  <c r="BX104" i="16"/>
  <c r="CB104" i="16"/>
  <c r="CF104" i="16"/>
  <c r="CJ104" i="16"/>
  <c r="CN104" i="16"/>
  <c r="CR104" i="16"/>
  <c r="CV104" i="16"/>
  <c r="AS104" i="16"/>
  <c r="BA104" i="16"/>
  <c r="BI104" i="16"/>
  <c r="BQ104" i="16"/>
  <c r="BY104" i="16"/>
  <c r="CG104" i="16"/>
  <c r="CO104" i="16"/>
  <c r="CW104" i="16"/>
  <c r="AT104" i="16"/>
  <c r="BB104" i="16"/>
  <c r="BJ104" i="16"/>
  <c r="BR104" i="16"/>
  <c r="BZ104" i="16"/>
  <c r="CH104" i="16"/>
  <c r="CP104" i="16"/>
  <c r="CX104" i="16"/>
  <c r="AW104" i="16"/>
  <c r="BM104" i="16"/>
  <c r="CC104" i="16"/>
  <c r="CS104" i="16"/>
  <c r="AX104" i="16"/>
  <c r="BN104" i="16"/>
  <c r="CD104" i="16"/>
  <c r="CT104" i="16"/>
  <c r="BE104" i="16"/>
  <c r="CK104" i="16"/>
  <c r="BF104" i="16"/>
  <c r="CL104" i="16"/>
  <c r="AO104" i="16"/>
  <c r="AP104" i="16"/>
  <c r="N104" i="16"/>
  <c r="BU104" i="16"/>
  <c r="AQ100" i="16"/>
  <c r="AU100" i="16"/>
  <c r="AY100" i="16"/>
  <c r="BC100" i="16"/>
  <c r="BG100" i="16"/>
  <c r="BK100" i="16"/>
  <c r="BO100" i="16"/>
  <c r="BS100" i="16"/>
  <c r="BW100" i="16"/>
  <c r="CA100" i="16"/>
  <c r="CE100" i="16"/>
  <c r="CI100" i="16"/>
  <c r="CM100" i="16"/>
  <c r="CQ100" i="16"/>
  <c r="CU100" i="16"/>
  <c r="AN100" i="16"/>
  <c r="AR100" i="16"/>
  <c r="AV100" i="16"/>
  <c r="AZ100" i="16"/>
  <c r="BD100" i="16"/>
  <c r="BH100" i="16"/>
  <c r="BL100" i="16"/>
  <c r="BP100" i="16"/>
  <c r="BT100" i="16"/>
  <c r="BX100" i="16"/>
  <c r="CB100" i="16"/>
  <c r="CF100" i="16"/>
  <c r="CJ100" i="16"/>
  <c r="CN100" i="16"/>
  <c r="CR100" i="16"/>
  <c r="CV100" i="16"/>
  <c r="AO100" i="16"/>
  <c r="AW100" i="16"/>
  <c r="BE100" i="16"/>
  <c r="BM100" i="16"/>
  <c r="BU100" i="16"/>
  <c r="CC100" i="16"/>
  <c r="CK100" i="16"/>
  <c r="CS100" i="16"/>
  <c r="AP100" i="16"/>
  <c r="AX100" i="16"/>
  <c r="BF100" i="16"/>
  <c r="BN100" i="16"/>
  <c r="BV100" i="16"/>
  <c r="CD100" i="16"/>
  <c r="CL100" i="16"/>
  <c r="CT100" i="16"/>
  <c r="AS100" i="16"/>
  <c r="BI100" i="16"/>
  <c r="BY100" i="16"/>
  <c r="CO100" i="16"/>
  <c r="AT100" i="16"/>
  <c r="BJ100" i="16"/>
  <c r="BZ100" i="16"/>
  <c r="CP100" i="16"/>
  <c r="BA100" i="16"/>
  <c r="CG100" i="16"/>
  <c r="BB100" i="16"/>
  <c r="CH100" i="16"/>
  <c r="CW100" i="16"/>
  <c r="CX100" i="16"/>
  <c r="N100" i="16"/>
  <c r="BQ100" i="16"/>
  <c r="AQ96" i="16"/>
  <c r="AU96" i="16"/>
  <c r="AY96" i="16"/>
  <c r="BC96" i="16"/>
  <c r="BG96" i="16"/>
  <c r="BK96" i="16"/>
  <c r="BO96" i="16"/>
  <c r="BS96" i="16"/>
  <c r="BW96" i="16"/>
  <c r="CA96" i="16"/>
  <c r="CE96" i="16"/>
  <c r="CI96" i="16"/>
  <c r="CM96" i="16"/>
  <c r="CQ96" i="16"/>
  <c r="CU96" i="16"/>
  <c r="AN96" i="16"/>
  <c r="AR96" i="16"/>
  <c r="AV96" i="16"/>
  <c r="AZ96" i="16"/>
  <c r="BD96" i="16"/>
  <c r="BH96" i="16"/>
  <c r="BL96" i="16"/>
  <c r="BP96" i="16"/>
  <c r="BT96" i="16"/>
  <c r="BX96" i="16"/>
  <c r="CB96" i="16"/>
  <c r="CF96" i="16"/>
  <c r="CJ96" i="16"/>
  <c r="CN96" i="16"/>
  <c r="CR96" i="16"/>
  <c r="CV96" i="16"/>
  <c r="AS96" i="16"/>
  <c r="BA96" i="16"/>
  <c r="BI96" i="16"/>
  <c r="BQ96" i="16"/>
  <c r="BY96" i="16"/>
  <c r="CG96" i="16"/>
  <c r="CO96" i="16"/>
  <c r="CW96" i="16"/>
  <c r="AT96" i="16"/>
  <c r="BB96" i="16"/>
  <c r="BJ96" i="16"/>
  <c r="BR96" i="16"/>
  <c r="BZ96" i="16"/>
  <c r="CH96" i="16"/>
  <c r="CP96" i="16"/>
  <c r="CX96" i="16"/>
  <c r="AO96" i="16"/>
  <c r="BE96" i="16"/>
  <c r="BU96" i="16"/>
  <c r="CK96" i="16"/>
  <c r="AP96" i="16"/>
  <c r="BF96" i="16"/>
  <c r="BV96" i="16"/>
  <c r="CL96" i="16"/>
  <c r="AW96" i="16"/>
  <c r="CC96" i="16"/>
  <c r="AX96" i="16"/>
  <c r="CD96" i="16"/>
  <c r="CS96" i="16"/>
  <c r="CT96" i="16"/>
  <c r="N96" i="16"/>
  <c r="BM96" i="16"/>
  <c r="AP92" i="16"/>
  <c r="AT92" i="16"/>
  <c r="AX92" i="16"/>
  <c r="BB92" i="16"/>
  <c r="BF92" i="16"/>
  <c r="BJ92" i="16"/>
  <c r="BN92" i="16"/>
  <c r="BR92" i="16"/>
  <c r="BV92" i="16"/>
  <c r="BZ92" i="16"/>
  <c r="CD92" i="16"/>
  <c r="CH92" i="16"/>
  <c r="CL92" i="16"/>
  <c r="CP92" i="16"/>
  <c r="CT92" i="16"/>
  <c r="CX92" i="16"/>
  <c r="AQ92" i="16"/>
  <c r="AU92" i="16"/>
  <c r="AY92" i="16"/>
  <c r="BC92" i="16"/>
  <c r="BG92" i="16"/>
  <c r="BK92" i="16"/>
  <c r="BO92" i="16"/>
  <c r="BS92" i="16"/>
  <c r="BW92" i="16"/>
  <c r="CA92" i="16"/>
  <c r="CE92" i="16"/>
  <c r="CI92" i="16"/>
  <c r="CM92" i="16"/>
  <c r="CQ92" i="16"/>
  <c r="CU92" i="16"/>
  <c r="AR92" i="16"/>
  <c r="AZ92" i="16"/>
  <c r="BH92" i="16"/>
  <c r="BP92" i="16"/>
  <c r="BX92" i="16"/>
  <c r="CF92" i="16"/>
  <c r="CN92" i="16"/>
  <c r="CV92" i="16"/>
  <c r="AS92" i="16"/>
  <c r="BA92" i="16"/>
  <c r="BI92" i="16"/>
  <c r="BQ92" i="16"/>
  <c r="BY92" i="16"/>
  <c r="CG92" i="16"/>
  <c r="CO92" i="16"/>
  <c r="CW92" i="16"/>
  <c r="AV92" i="16"/>
  <c r="BL92" i="16"/>
  <c r="CB92" i="16"/>
  <c r="CR92" i="16"/>
  <c r="AW92" i="16"/>
  <c r="BM92" i="16"/>
  <c r="CC92" i="16"/>
  <c r="CS92" i="16"/>
  <c r="BD92" i="16"/>
  <c r="CJ92" i="16"/>
  <c r="BE92" i="16"/>
  <c r="CK92" i="16"/>
  <c r="BT92" i="16"/>
  <c r="BU92" i="16"/>
  <c r="AN92" i="16"/>
  <c r="AO92" i="16"/>
  <c r="N92" i="16"/>
  <c r="AP88" i="16"/>
  <c r="AT88" i="16"/>
  <c r="AX88" i="16"/>
  <c r="BB88" i="16"/>
  <c r="BF88" i="16"/>
  <c r="BJ88" i="16"/>
  <c r="BN88" i="16"/>
  <c r="BR88" i="16"/>
  <c r="BV88" i="16"/>
  <c r="BZ88" i="16"/>
  <c r="CD88" i="16"/>
  <c r="CH88" i="16"/>
  <c r="CL88" i="16"/>
  <c r="CP88" i="16"/>
  <c r="CT88" i="16"/>
  <c r="CX88" i="16"/>
  <c r="AQ88" i="16"/>
  <c r="AU88" i="16"/>
  <c r="AY88" i="16"/>
  <c r="BC88" i="16"/>
  <c r="BG88" i="16"/>
  <c r="BK88" i="16"/>
  <c r="BO88" i="16"/>
  <c r="BS88" i="16"/>
  <c r="BW88" i="16"/>
  <c r="CA88" i="16"/>
  <c r="CE88" i="16"/>
  <c r="CI88" i="16"/>
  <c r="CM88" i="16"/>
  <c r="CQ88" i="16"/>
  <c r="CU88" i="16"/>
  <c r="AN88" i="16"/>
  <c r="AV88" i="16"/>
  <c r="BD88" i="16"/>
  <c r="BL88" i="16"/>
  <c r="BT88" i="16"/>
  <c r="CB88" i="16"/>
  <c r="CJ88" i="16"/>
  <c r="CR88" i="16"/>
  <c r="AO88" i="16"/>
  <c r="AW88" i="16"/>
  <c r="BE88" i="16"/>
  <c r="BM88" i="16"/>
  <c r="BU88" i="16"/>
  <c r="CC88" i="16"/>
  <c r="CK88" i="16"/>
  <c r="CS88" i="16"/>
  <c r="AR88" i="16"/>
  <c r="BH88" i="16"/>
  <c r="BX88" i="16"/>
  <c r="CN88" i="16"/>
  <c r="AS88" i="16"/>
  <c r="BI88" i="16"/>
  <c r="BY88" i="16"/>
  <c r="CO88" i="16"/>
  <c r="AZ88" i="16"/>
  <c r="CF88" i="16"/>
  <c r="BA88" i="16"/>
  <c r="CG88" i="16"/>
  <c r="BP88" i="16"/>
  <c r="BQ88" i="16"/>
  <c r="N88" i="16"/>
  <c r="CV88" i="16"/>
  <c r="AP84" i="16"/>
  <c r="AT84" i="16"/>
  <c r="AX84" i="16"/>
  <c r="BB84" i="16"/>
  <c r="BF84" i="16"/>
  <c r="BJ84" i="16"/>
  <c r="BN84" i="16"/>
  <c r="BR84" i="16"/>
  <c r="BV84" i="16"/>
  <c r="BZ84" i="16"/>
  <c r="CD84" i="16"/>
  <c r="CH84" i="16"/>
  <c r="CL84" i="16"/>
  <c r="CP84" i="16"/>
  <c r="CT84" i="16"/>
  <c r="CX84" i="16"/>
  <c r="AQ84" i="16"/>
  <c r="AU84" i="16"/>
  <c r="AY84" i="16"/>
  <c r="BC84" i="16"/>
  <c r="BG84" i="16"/>
  <c r="BK84" i="16"/>
  <c r="BO84" i="16"/>
  <c r="BS84" i="16"/>
  <c r="BW84" i="16"/>
  <c r="CA84" i="16"/>
  <c r="CE84" i="16"/>
  <c r="CI84" i="16"/>
  <c r="CM84" i="16"/>
  <c r="CQ84" i="16"/>
  <c r="CU84" i="16"/>
  <c r="AR84" i="16"/>
  <c r="AZ84" i="16"/>
  <c r="BH84" i="16"/>
  <c r="BP84" i="16"/>
  <c r="BX84" i="16"/>
  <c r="CF84" i="16"/>
  <c r="CN84" i="16"/>
  <c r="CV84" i="16"/>
  <c r="AS84" i="16"/>
  <c r="BA84" i="16"/>
  <c r="BI84" i="16"/>
  <c r="BQ84" i="16"/>
  <c r="BY84" i="16"/>
  <c r="CG84" i="16"/>
  <c r="CO84" i="16"/>
  <c r="CW84" i="16"/>
  <c r="AN84" i="16"/>
  <c r="BD84" i="16"/>
  <c r="BT84" i="16"/>
  <c r="CJ84" i="16"/>
  <c r="AO84" i="16"/>
  <c r="BE84" i="16"/>
  <c r="BU84" i="16"/>
  <c r="CK84" i="16"/>
  <c r="AV84" i="16"/>
  <c r="CB84" i="16"/>
  <c r="AW84" i="16"/>
  <c r="CC84" i="16"/>
  <c r="BL84" i="16"/>
  <c r="BM84" i="16"/>
  <c r="N84" i="16"/>
  <c r="CS84" i="16"/>
  <c r="AP80" i="16"/>
  <c r="AT80" i="16"/>
  <c r="AX80" i="16"/>
  <c r="BB80" i="16"/>
  <c r="BF80" i="16"/>
  <c r="BJ80" i="16"/>
  <c r="BN80" i="16"/>
  <c r="BR80" i="16"/>
  <c r="BV80" i="16"/>
  <c r="BZ80" i="16"/>
  <c r="CD80" i="16"/>
  <c r="CH80" i="16"/>
  <c r="CL80" i="16"/>
  <c r="CP80" i="16"/>
  <c r="CT80" i="16"/>
  <c r="CX80" i="16"/>
  <c r="AQ80" i="16"/>
  <c r="AU80" i="16"/>
  <c r="AY80" i="16"/>
  <c r="BC80" i="16"/>
  <c r="BG80" i="16"/>
  <c r="BK80" i="16"/>
  <c r="BO80" i="16"/>
  <c r="BS80" i="16"/>
  <c r="BW80" i="16"/>
  <c r="CA80" i="16"/>
  <c r="CE80" i="16"/>
  <c r="CI80" i="16"/>
  <c r="CM80" i="16"/>
  <c r="CQ80" i="16"/>
  <c r="CU80" i="16"/>
  <c r="AN80" i="16"/>
  <c r="AV80" i="16"/>
  <c r="BD80" i="16"/>
  <c r="BL80" i="16"/>
  <c r="BT80" i="16"/>
  <c r="CB80" i="16"/>
  <c r="CJ80" i="16"/>
  <c r="CR80" i="16"/>
  <c r="AO80" i="16"/>
  <c r="AW80" i="16"/>
  <c r="BE80" i="16"/>
  <c r="BM80" i="16"/>
  <c r="BU80" i="16"/>
  <c r="CC80" i="16"/>
  <c r="CK80" i="16"/>
  <c r="CS80" i="16"/>
  <c r="AZ80" i="16"/>
  <c r="BP80" i="16"/>
  <c r="CF80" i="16"/>
  <c r="CV80" i="16"/>
  <c r="BA80" i="16"/>
  <c r="BQ80" i="16"/>
  <c r="CG80" i="16"/>
  <c r="CW80" i="16"/>
  <c r="AR80" i="16"/>
  <c r="BX80" i="16"/>
  <c r="AS80" i="16"/>
  <c r="BY80" i="16"/>
  <c r="BH80" i="16"/>
  <c r="BI80" i="16"/>
  <c r="N80" i="16"/>
  <c r="CN80" i="16"/>
  <c r="AP76" i="16"/>
  <c r="AT76" i="16"/>
  <c r="AX76" i="16"/>
  <c r="BB76" i="16"/>
  <c r="BF76" i="16"/>
  <c r="BJ76" i="16"/>
  <c r="BN76" i="16"/>
  <c r="BR76" i="16"/>
  <c r="BV76" i="16"/>
  <c r="BZ76" i="16"/>
  <c r="CD76" i="16"/>
  <c r="CH76" i="16"/>
  <c r="CL76" i="16"/>
  <c r="CP76" i="16"/>
  <c r="CT76" i="16"/>
  <c r="CX76" i="16"/>
  <c r="AQ76" i="16"/>
  <c r="AU76" i="16"/>
  <c r="AY76" i="16"/>
  <c r="BC76" i="16"/>
  <c r="BG76" i="16"/>
  <c r="BK76" i="16"/>
  <c r="BO76" i="16"/>
  <c r="BS76" i="16"/>
  <c r="BW76" i="16"/>
  <c r="CA76" i="16"/>
  <c r="CE76" i="16"/>
  <c r="CI76" i="16"/>
  <c r="CM76" i="16"/>
  <c r="CQ76" i="16"/>
  <c r="CU76" i="16"/>
  <c r="AR76" i="16"/>
  <c r="AZ76" i="16"/>
  <c r="BH76" i="16"/>
  <c r="BP76" i="16"/>
  <c r="BX76" i="16"/>
  <c r="CF76" i="16"/>
  <c r="CN76" i="16"/>
  <c r="CV76" i="16"/>
  <c r="AS76" i="16"/>
  <c r="BA76" i="16"/>
  <c r="BI76" i="16"/>
  <c r="BQ76" i="16"/>
  <c r="BY76" i="16"/>
  <c r="CG76" i="16"/>
  <c r="CO76" i="16"/>
  <c r="CW76" i="16"/>
  <c r="AV76" i="16"/>
  <c r="BL76" i="16"/>
  <c r="CB76" i="16"/>
  <c r="CR76" i="16"/>
  <c r="AW76" i="16"/>
  <c r="BM76" i="16"/>
  <c r="CC76" i="16"/>
  <c r="CS76" i="16"/>
  <c r="AN76" i="16"/>
  <c r="BT76" i="16"/>
  <c r="AO76" i="16"/>
  <c r="BU76" i="16"/>
  <c r="BD76" i="16"/>
  <c r="BE76" i="16"/>
  <c r="N76" i="16"/>
  <c r="CK76" i="16"/>
  <c r="AP72" i="16"/>
  <c r="AT72" i="16"/>
  <c r="AX72" i="16"/>
  <c r="BB72" i="16"/>
  <c r="BF72" i="16"/>
  <c r="BJ72" i="16"/>
  <c r="BN72" i="16"/>
  <c r="BR72" i="16"/>
  <c r="BV72" i="16"/>
  <c r="BZ72" i="16"/>
  <c r="CD72" i="16"/>
  <c r="CH72" i="16"/>
  <c r="CL72" i="16"/>
  <c r="CP72" i="16"/>
  <c r="CT72" i="16"/>
  <c r="CX72" i="16"/>
  <c r="AQ72" i="16"/>
  <c r="AU72" i="16"/>
  <c r="AY72" i="16"/>
  <c r="BC72" i="16"/>
  <c r="BG72" i="16"/>
  <c r="BK72" i="16"/>
  <c r="BO72" i="16"/>
  <c r="BS72" i="16"/>
  <c r="BW72" i="16"/>
  <c r="CA72" i="16"/>
  <c r="CE72" i="16"/>
  <c r="CI72" i="16"/>
  <c r="CM72" i="16"/>
  <c r="CQ72" i="16"/>
  <c r="CU72" i="16"/>
  <c r="AN72" i="16"/>
  <c r="AV72" i="16"/>
  <c r="BD72" i="16"/>
  <c r="BL72" i="16"/>
  <c r="BT72" i="16"/>
  <c r="CB72" i="16"/>
  <c r="CJ72" i="16"/>
  <c r="CR72" i="16"/>
  <c r="AO72" i="16"/>
  <c r="AW72" i="16"/>
  <c r="BE72" i="16"/>
  <c r="BM72" i="16"/>
  <c r="BU72" i="16"/>
  <c r="CC72" i="16"/>
  <c r="CK72" i="16"/>
  <c r="CS72" i="16"/>
  <c r="AR72" i="16"/>
  <c r="BH72" i="16"/>
  <c r="BX72" i="16"/>
  <c r="CN72" i="16"/>
  <c r="AS72" i="16"/>
  <c r="BI72" i="16"/>
  <c r="BY72" i="16"/>
  <c r="CO72" i="16"/>
  <c r="BP72" i="16"/>
  <c r="CV72" i="16"/>
  <c r="BQ72" i="16"/>
  <c r="CW72" i="16"/>
  <c r="AZ72" i="16"/>
  <c r="BA72" i="16"/>
  <c r="N72" i="16"/>
  <c r="CF72" i="16"/>
  <c r="AP68" i="16"/>
  <c r="AT68" i="16"/>
  <c r="AX68" i="16"/>
  <c r="BB68" i="16"/>
  <c r="BF68" i="16"/>
  <c r="BJ68" i="16"/>
  <c r="BN68" i="16"/>
  <c r="BR68" i="16"/>
  <c r="BV68" i="16"/>
  <c r="BZ68" i="16"/>
  <c r="CD68" i="16"/>
  <c r="CH68" i="16"/>
  <c r="CL68" i="16"/>
  <c r="CP68" i="16"/>
  <c r="CT68" i="16"/>
  <c r="CX68" i="16"/>
  <c r="AQ68" i="16"/>
  <c r="AU68" i="16"/>
  <c r="AY68" i="16"/>
  <c r="BC68" i="16"/>
  <c r="BG68" i="16"/>
  <c r="BK68" i="16"/>
  <c r="BO68" i="16"/>
  <c r="BS68" i="16"/>
  <c r="BW68" i="16"/>
  <c r="CA68" i="16"/>
  <c r="CE68" i="16"/>
  <c r="CI68" i="16"/>
  <c r="CM68" i="16"/>
  <c r="CQ68" i="16"/>
  <c r="CU68" i="16"/>
  <c r="AR68" i="16"/>
  <c r="AZ68" i="16"/>
  <c r="BH68" i="16"/>
  <c r="BP68" i="16"/>
  <c r="BX68" i="16"/>
  <c r="CF68" i="16"/>
  <c r="CN68" i="16"/>
  <c r="CV68" i="16"/>
  <c r="AS68" i="16"/>
  <c r="BA68" i="16"/>
  <c r="BI68" i="16"/>
  <c r="BQ68" i="16"/>
  <c r="BY68" i="16"/>
  <c r="CG68" i="16"/>
  <c r="CO68" i="16"/>
  <c r="CW68" i="16"/>
  <c r="AN68" i="16"/>
  <c r="BD68" i="16"/>
  <c r="BT68" i="16"/>
  <c r="CJ68" i="16"/>
  <c r="AO68" i="16"/>
  <c r="BE68" i="16"/>
  <c r="BU68" i="16"/>
  <c r="CK68" i="16"/>
  <c r="BL68" i="16"/>
  <c r="CR68" i="16"/>
  <c r="BM68" i="16"/>
  <c r="CS68" i="16"/>
  <c r="AV68" i="16"/>
  <c r="AW68" i="16"/>
  <c r="N68" i="16"/>
  <c r="CC68" i="16"/>
  <c r="AN64" i="16"/>
  <c r="AR64" i="16"/>
  <c r="AV64" i="16"/>
  <c r="AZ64" i="16"/>
  <c r="BD64" i="16"/>
  <c r="BH64" i="16"/>
  <c r="BL64" i="16"/>
  <c r="BP64" i="16"/>
  <c r="BT64" i="16"/>
  <c r="BX64" i="16"/>
  <c r="CB64" i="16"/>
  <c r="CF64" i="16"/>
  <c r="CJ64" i="16"/>
  <c r="CN64" i="16"/>
  <c r="CR64" i="16"/>
  <c r="CV64" i="16"/>
  <c r="AO64" i="16"/>
  <c r="AT64" i="16"/>
  <c r="AY64" i="16"/>
  <c r="BE64" i="16"/>
  <c r="BJ64" i="16"/>
  <c r="BO64" i="16"/>
  <c r="BU64" i="16"/>
  <c r="BZ64" i="16"/>
  <c r="CE64" i="16"/>
  <c r="CK64" i="16"/>
  <c r="CP64" i="16"/>
  <c r="CU64" i="16"/>
  <c r="AP64" i="16"/>
  <c r="AU64" i="16"/>
  <c r="BA64" i="16"/>
  <c r="BF64" i="16"/>
  <c r="BK64" i="16"/>
  <c r="BQ64" i="16"/>
  <c r="BV64" i="16"/>
  <c r="CA64" i="16"/>
  <c r="CG64" i="16"/>
  <c r="CL64" i="16"/>
  <c r="CQ64" i="16"/>
  <c r="CW64" i="16"/>
  <c r="AW64" i="16"/>
  <c r="BG64" i="16"/>
  <c r="BR64" i="16"/>
  <c r="CC64" i="16"/>
  <c r="CM64" i="16"/>
  <c r="CX64" i="16"/>
  <c r="AX64" i="16"/>
  <c r="BI64" i="16"/>
  <c r="BS64" i="16"/>
  <c r="CD64" i="16"/>
  <c r="CO64" i="16"/>
  <c r="AQ64" i="16"/>
  <c r="BM64" i="16"/>
  <c r="CH64" i="16"/>
  <c r="AS64" i="16"/>
  <c r="BN64" i="16"/>
  <c r="CI64" i="16"/>
  <c r="BB64" i="16"/>
  <c r="CS64" i="16"/>
  <c r="BC64" i="16"/>
  <c r="CT64" i="16"/>
  <c r="BW64" i="16"/>
  <c r="BY64" i="16"/>
  <c r="N64" i="16"/>
  <c r="AN60" i="16"/>
  <c r="AR60" i="16"/>
  <c r="AV60" i="16"/>
  <c r="AZ60" i="16"/>
  <c r="BD60" i="16"/>
  <c r="BH60" i="16"/>
  <c r="BL60" i="16"/>
  <c r="BP60" i="16"/>
  <c r="BT60" i="16"/>
  <c r="BX60" i="16"/>
  <c r="CB60" i="16"/>
  <c r="CF60" i="16"/>
  <c r="CJ60" i="16"/>
  <c r="CN60" i="16"/>
  <c r="CR60" i="16"/>
  <c r="CV60" i="16"/>
  <c r="AQ60" i="16"/>
  <c r="AW60" i="16"/>
  <c r="BB60" i="16"/>
  <c r="BG60" i="16"/>
  <c r="BM60" i="16"/>
  <c r="BR60" i="16"/>
  <c r="BW60" i="16"/>
  <c r="CC60" i="16"/>
  <c r="CH60" i="16"/>
  <c r="CM60" i="16"/>
  <c r="CS60" i="16"/>
  <c r="CX60" i="16"/>
  <c r="AS60" i="16"/>
  <c r="AX60" i="16"/>
  <c r="BC60" i="16"/>
  <c r="BI60" i="16"/>
  <c r="BN60" i="16"/>
  <c r="BS60" i="16"/>
  <c r="BY60" i="16"/>
  <c r="CD60" i="16"/>
  <c r="CI60" i="16"/>
  <c r="CO60" i="16"/>
  <c r="CT60" i="16"/>
  <c r="AO60" i="16"/>
  <c r="AY60" i="16"/>
  <c r="BJ60" i="16"/>
  <c r="BU60" i="16"/>
  <c r="CE60" i="16"/>
  <c r="CP60" i="16"/>
  <c r="AP60" i="16"/>
  <c r="BA60" i="16"/>
  <c r="BK60" i="16"/>
  <c r="BV60" i="16"/>
  <c r="CG60" i="16"/>
  <c r="CQ60" i="16"/>
  <c r="BE60" i="16"/>
  <c r="BZ60" i="16"/>
  <c r="CU60" i="16"/>
  <c r="BF60" i="16"/>
  <c r="CA60" i="16"/>
  <c r="CW60" i="16"/>
  <c r="AT60" i="16"/>
  <c r="CK60" i="16"/>
  <c r="AU60" i="16"/>
  <c r="CL60" i="16"/>
  <c r="BO60" i="16"/>
  <c r="BQ60" i="16"/>
  <c r="N60" i="16"/>
  <c r="AN56" i="16"/>
  <c r="AR56" i="16"/>
  <c r="AV56" i="16"/>
  <c r="AZ56" i="16"/>
  <c r="BD56" i="16"/>
  <c r="BH56" i="16"/>
  <c r="BL56" i="16"/>
  <c r="BP56" i="16"/>
  <c r="BT56" i="16"/>
  <c r="BX56" i="16"/>
  <c r="CB56" i="16"/>
  <c r="CF56" i="16"/>
  <c r="CJ56" i="16"/>
  <c r="CN56" i="16"/>
  <c r="CR56" i="16"/>
  <c r="CV56" i="16"/>
  <c r="AS56" i="16"/>
  <c r="AX56" i="16"/>
  <c r="BC56" i="16"/>
  <c r="BI56" i="16"/>
  <c r="BN56" i="16"/>
  <c r="BS56" i="16"/>
  <c r="BY56" i="16"/>
  <c r="CD56" i="16"/>
  <c r="CI56" i="16"/>
  <c r="CO56" i="16"/>
  <c r="CT56" i="16"/>
  <c r="AO56" i="16"/>
  <c r="AT56" i="16"/>
  <c r="AY56" i="16"/>
  <c r="BE56" i="16"/>
  <c r="BJ56" i="16"/>
  <c r="BO56" i="16"/>
  <c r="BU56" i="16"/>
  <c r="BZ56" i="16"/>
  <c r="CE56" i="16"/>
  <c r="CK56" i="16"/>
  <c r="CP56" i="16"/>
  <c r="CU56" i="16"/>
  <c r="AU56" i="16"/>
  <c r="BF56" i="16"/>
  <c r="BQ56" i="16"/>
  <c r="CA56" i="16"/>
  <c r="CL56" i="16"/>
  <c r="CW56" i="16"/>
  <c r="AW56" i="16"/>
  <c r="BG56" i="16"/>
  <c r="BR56" i="16"/>
  <c r="CC56" i="16"/>
  <c r="CM56" i="16"/>
  <c r="CX56" i="16"/>
  <c r="BA56" i="16"/>
  <c r="BV56" i="16"/>
  <c r="CQ56" i="16"/>
  <c r="BB56" i="16"/>
  <c r="BW56" i="16"/>
  <c r="CS56" i="16"/>
  <c r="AP56" i="16"/>
  <c r="CG56" i="16"/>
  <c r="AQ56" i="16"/>
  <c r="CH56" i="16"/>
  <c r="BK56" i="16"/>
  <c r="BM56" i="16"/>
  <c r="N56" i="16"/>
  <c r="AP52" i="16"/>
  <c r="AT52" i="16"/>
  <c r="AX52" i="16"/>
  <c r="BB52" i="16"/>
  <c r="BF52" i="16"/>
  <c r="BJ52" i="16"/>
  <c r="BN52" i="16"/>
  <c r="BR52" i="16"/>
  <c r="BV52" i="16"/>
  <c r="BZ52" i="16"/>
  <c r="CD52" i="16"/>
  <c r="CH52" i="16"/>
  <c r="CL52" i="16"/>
  <c r="CP52" i="16"/>
  <c r="CT52" i="16"/>
  <c r="CX52" i="16"/>
  <c r="AO52" i="16"/>
  <c r="AU52" i="16"/>
  <c r="AZ52" i="16"/>
  <c r="BE52" i="16"/>
  <c r="BK52" i="16"/>
  <c r="BP52" i="16"/>
  <c r="BU52" i="16"/>
  <c r="CA52" i="16"/>
  <c r="CF52" i="16"/>
  <c r="CK52" i="16"/>
  <c r="CQ52" i="16"/>
  <c r="CV52" i="16"/>
  <c r="AN52" i="16"/>
  <c r="AV52" i="16"/>
  <c r="BC52" i="16"/>
  <c r="BI52" i="16"/>
  <c r="BQ52" i="16"/>
  <c r="BX52" i="16"/>
  <c r="CE52" i="16"/>
  <c r="CM52" i="16"/>
  <c r="CS52" i="16"/>
  <c r="AQ52" i="16"/>
  <c r="AW52" i="16"/>
  <c r="BD52" i="16"/>
  <c r="BL52" i="16"/>
  <c r="BS52" i="16"/>
  <c r="BY52" i="16"/>
  <c r="CG52" i="16"/>
  <c r="CN52" i="16"/>
  <c r="CU52" i="16"/>
  <c r="AY52" i="16"/>
  <c r="BM52" i="16"/>
  <c r="CB52" i="16"/>
  <c r="CO52" i="16"/>
  <c r="BA52" i="16"/>
  <c r="BO52" i="16"/>
  <c r="CC52" i="16"/>
  <c r="CR52" i="16"/>
  <c r="BG52" i="16"/>
  <c r="CI52" i="16"/>
  <c r="BH52" i="16"/>
  <c r="CJ52" i="16"/>
  <c r="BT52" i="16"/>
  <c r="BW52" i="16"/>
  <c r="CW52" i="16"/>
  <c r="AR52" i="16"/>
  <c r="AS52" i="16"/>
  <c r="N52" i="16"/>
  <c r="AP48" i="16"/>
  <c r="AT48" i="16"/>
  <c r="AX48" i="16"/>
  <c r="BB48" i="16"/>
  <c r="BF48" i="16"/>
  <c r="BJ48" i="16"/>
  <c r="BN48" i="16"/>
  <c r="BR48" i="16"/>
  <c r="BV48" i="16"/>
  <c r="BZ48" i="16"/>
  <c r="CD48" i="16"/>
  <c r="CH48" i="16"/>
  <c r="CL48" i="16"/>
  <c r="CP48" i="16"/>
  <c r="CT48" i="16"/>
  <c r="CX48" i="16"/>
  <c r="AQ48" i="16"/>
  <c r="AV48" i="16"/>
  <c r="BA48" i="16"/>
  <c r="BG48" i="16"/>
  <c r="BL48" i="16"/>
  <c r="BQ48" i="16"/>
  <c r="BW48" i="16"/>
  <c r="CB48" i="16"/>
  <c r="CG48" i="16"/>
  <c r="CM48" i="16"/>
  <c r="CR48" i="16"/>
  <c r="CW48" i="16"/>
  <c r="AR48" i="16"/>
  <c r="AY48" i="16"/>
  <c r="BE48" i="16"/>
  <c r="BM48" i="16"/>
  <c r="BT48" i="16"/>
  <c r="CA48" i="16"/>
  <c r="CI48" i="16"/>
  <c r="CO48" i="16"/>
  <c r="CV48" i="16"/>
  <c r="AS48" i="16"/>
  <c r="AZ48" i="16"/>
  <c r="BH48" i="16"/>
  <c r="BO48" i="16"/>
  <c r="BU48" i="16"/>
  <c r="CC48" i="16"/>
  <c r="CJ48" i="16"/>
  <c r="CQ48" i="16"/>
  <c r="AU48" i="16"/>
  <c r="BI48" i="16"/>
  <c r="BX48" i="16"/>
  <c r="CK48" i="16"/>
  <c r="AW48" i="16"/>
  <c r="BK48" i="16"/>
  <c r="BY48" i="16"/>
  <c r="CN48" i="16"/>
  <c r="BC48" i="16"/>
  <c r="CE48" i="16"/>
  <c r="BD48" i="16"/>
  <c r="CF48" i="16"/>
  <c r="AN48" i="16"/>
  <c r="CS48" i="16"/>
  <c r="AO48" i="16"/>
  <c r="CU48" i="16"/>
  <c r="BP48" i="16"/>
  <c r="BS48" i="16"/>
  <c r="N48" i="16"/>
  <c r="AP44" i="16"/>
  <c r="AT44" i="16"/>
  <c r="AX44" i="16"/>
  <c r="BB44" i="16"/>
  <c r="BF44" i="16"/>
  <c r="BJ44" i="16"/>
  <c r="BN44" i="16"/>
  <c r="BR44" i="16"/>
  <c r="BV44" i="16"/>
  <c r="BZ44" i="16"/>
  <c r="CD44" i="16"/>
  <c r="CH44" i="16"/>
  <c r="CL44" i="16"/>
  <c r="CP44" i="16"/>
  <c r="CT44" i="16"/>
  <c r="CX44" i="16"/>
  <c r="AR44" i="16"/>
  <c r="AW44" i="16"/>
  <c r="BC44" i="16"/>
  <c r="BH44" i="16"/>
  <c r="BM44" i="16"/>
  <c r="BS44" i="16"/>
  <c r="BX44" i="16"/>
  <c r="CC44" i="16"/>
  <c r="CI44" i="16"/>
  <c r="CN44" i="16"/>
  <c r="CS44" i="16"/>
  <c r="AN44" i="16"/>
  <c r="AU44" i="16"/>
  <c r="BA44" i="16"/>
  <c r="BI44" i="16"/>
  <c r="BP44" i="16"/>
  <c r="BW44" i="16"/>
  <c r="CE44" i="16"/>
  <c r="CK44" i="16"/>
  <c r="CR44" i="16"/>
  <c r="AO44" i="16"/>
  <c r="AV44" i="16"/>
  <c r="BD44" i="16"/>
  <c r="BK44" i="16"/>
  <c r="BQ44" i="16"/>
  <c r="BY44" i="16"/>
  <c r="CF44" i="16"/>
  <c r="CM44" i="16"/>
  <c r="CU44" i="16"/>
  <c r="AQ44" i="16"/>
  <c r="BE44" i="16"/>
  <c r="BT44" i="16"/>
  <c r="CG44" i="16"/>
  <c r="CV44" i="16"/>
  <c r="AS44" i="16"/>
  <c r="BG44" i="16"/>
  <c r="BU44" i="16"/>
  <c r="CJ44" i="16"/>
  <c r="CW44" i="16"/>
  <c r="AY44" i="16"/>
  <c r="CA44" i="16"/>
  <c r="AZ44" i="16"/>
  <c r="CB44" i="16"/>
  <c r="BL44" i="16"/>
  <c r="BO44" i="16"/>
  <c r="CO44" i="16"/>
  <c r="CQ44" i="16"/>
  <c r="N44" i="16"/>
  <c r="AP40" i="16"/>
  <c r="AT40" i="16"/>
  <c r="AX40" i="16"/>
  <c r="BB40" i="16"/>
  <c r="BF40" i="16"/>
  <c r="BJ40" i="16"/>
  <c r="BN40" i="16"/>
  <c r="BR40" i="16"/>
  <c r="BV40" i="16"/>
  <c r="BZ40" i="16"/>
  <c r="CD40" i="16"/>
  <c r="CH40" i="16"/>
  <c r="CL40" i="16"/>
  <c r="CP40" i="16"/>
  <c r="CT40" i="16"/>
  <c r="CX40" i="16"/>
  <c r="AN40" i="16"/>
  <c r="AS40" i="16"/>
  <c r="AY40" i="16"/>
  <c r="BD40" i="16"/>
  <c r="BI40" i="16"/>
  <c r="BO40" i="16"/>
  <c r="BT40" i="16"/>
  <c r="BY40" i="16"/>
  <c r="CE40" i="16"/>
  <c r="CJ40" i="16"/>
  <c r="CO40" i="16"/>
  <c r="CU40" i="16"/>
  <c r="AQ40" i="16"/>
  <c r="AW40" i="16"/>
  <c r="BE40" i="16"/>
  <c r="BL40" i="16"/>
  <c r="BS40" i="16"/>
  <c r="CA40" i="16"/>
  <c r="CG40" i="16"/>
  <c r="CN40" i="16"/>
  <c r="CV40" i="16"/>
  <c r="AR40" i="16"/>
  <c r="AZ40" i="16"/>
  <c r="BG40" i="16"/>
  <c r="BM40" i="16"/>
  <c r="BU40" i="16"/>
  <c r="CB40" i="16"/>
  <c r="CI40" i="16"/>
  <c r="CQ40" i="16"/>
  <c r="CW40" i="16"/>
  <c r="BA40" i="16"/>
  <c r="BP40" i="16"/>
  <c r="CC40" i="16"/>
  <c r="CR40" i="16"/>
  <c r="AO40" i="16"/>
  <c r="BC40" i="16"/>
  <c r="BQ40" i="16"/>
  <c r="CF40" i="16"/>
  <c r="CS40" i="16"/>
  <c r="AU40" i="16"/>
  <c r="BW40" i="16"/>
  <c r="AV40" i="16"/>
  <c r="BX40" i="16"/>
  <c r="CK40" i="16"/>
  <c r="CM40" i="16"/>
  <c r="BH40" i="16"/>
  <c r="BK40" i="16"/>
  <c r="N40" i="16"/>
  <c r="AP36" i="16"/>
  <c r="AT36" i="16"/>
  <c r="AX36" i="16"/>
  <c r="BB36" i="16"/>
  <c r="BF36" i="16"/>
  <c r="BJ36" i="16"/>
  <c r="BN36" i="16"/>
  <c r="BR36" i="16"/>
  <c r="BV36" i="16"/>
  <c r="BZ36" i="16"/>
  <c r="CD36" i="16"/>
  <c r="CH36" i="16"/>
  <c r="CL36" i="16"/>
  <c r="CP36" i="16"/>
  <c r="CT36" i="16"/>
  <c r="CX36" i="16"/>
  <c r="AO36" i="16"/>
  <c r="AU36" i="16"/>
  <c r="AZ36" i="16"/>
  <c r="BE36" i="16"/>
  <c r="BK36" i="16"/>
  <c r="BP36" i="16"/>
  <c r="BU36" i="16"/>
  <c r="CA36" i="16"/>
  <c r="CF36" i="16"/>
  <c r="CK36" i="16"/>
  <c r="CQ36" i="16"/>
  <c r="CV36" i="16"/>
  <c r="AN36" i="16"/>
  <c r="AV36" i="16"/>
  <c r="BC36" i="16"/>
  <c r="AQ36" i="16"/>
  <c r="AY36" i="16"/>
  <c r="BH36" i="16"/>
  <c r="BO36" i="16"/>
  <c r="BW36" i="16"/>
  <c r="CC36" i="16"/>
  <c r="CJ36" i="16"/>
  <c r="CR36" i="16"/>
  <c r="AR36" i="16"/>
  <c r="BA36" i="16"/>
  <c r="BI36" i="16"/>
  <c r="BQ36" i="16"/>
  <c r="BX36" i="16"/>
  <c r="CE36" i="16"/>
  <c r="CM36" i="16"/>
  <c r="CS36" i="16"/>
  <c r="AS36" i="16"/>
  <c r="BL36" i="16"/>
  <c r="BY36" i="16"/>
  <c r="CN36" i="16"/>
  <c r="AW36" i="16"/>
  <c r="BM36" i="16"/>
  <c r="CB36" i="16"/>
  <c r="CO36" i="16"/>
  <c r="BS36" i="16"/>
  <c r="CU36" i="16"/>
  <c r="BT36" i="16"/>
  <c r="CW36" i="16"/>
  <c r="BD36" i="16"/>
  <c r="BG36" i="16"/>
  <c r="CG36" i="16"/>
  <c r="CI36" i="16"/>
  <c r="N36" i="16"/>
  <c r="AP32" i="16"/>
  <c r="AT32" i="16"/>
  <c r="AX32" i="16"/>
  <c r="BB32" i="16"/>
  <c r="BF32" i="16"/>
  <c r="BJ32" i="16"/>
  <c r="BN32" i="16"/>
  <c r="BR32" i="16"/>
  <c r="BV32" i="16"/>
  <c r="BZ32" i="16"/>
  <c r="CD32" i="16"/>
  <c r="CH32" i="16"/>
  <c r="CL32" i="16"/>
  <c r="CP32" i="16"/>
  <c r="CT32" i="16"/>
  <c r="CX32" i="16"/>
  <c r="AQ32" i="16"/>
  <c r="AV32" i="16"/>
  <c r="BA32" i="16"/>
  <c r="BG32" i="16"/>
  <c r="BL32" i="16"/>
  <c r="BQ32" i="16"/>
  <c r="BW32" i="16"/>
  <c r="CB32" i="16"/>
  <c r="CG32" i="16"/>
  <c r="CM32" i="16"/>
  <c r="CR32" i="16"/>
  <c r="CW32" i="16"/>
  <c r="AO32" i="16"/>
  <c r="AW32" i="16"/>
  <c r="BD32" i="16"/>
  <c r="BK32" i="16"/>
  <c r="BS32" i="16"/>
  <c r="BY32" i="16"/>
  <c r="CF32" i="16"/>
  <c r="CN32" i="16"/>
  <c r="CU32" i="16"/>
  <c r="AR32" i="16"/>
  <c r="AY32" i="16"/>
  <c r="BE32" i="16"/>
  <c r="BM32" i="16"/>
  <c r="BT32" i="16"/>
  <c r="CA32" i="16"/>
  <c r="CI32" i="16"/>
  <c r="CO32" i="16"/>
  <c r="CV32" i="16"/>
  <c r="AS32" i="16"/>
  <c r="BH32" i="16"/>
  <c r="BU32" i="16"/>
  <c r="CJ32" i="16"/>
  <c r="AU32" i="16"/>
  <c r="BI32" i="16"/>
  <c r="BX32" i="16"/>
  <c r="CK32" i="16"/>
  <c r="AZ32" i="16"/>
  <c r="CC32" i="16"/>
  <c r="BC32" i="16"/>
  <c r="CE32" i="16"/>
  <c r="BO32" i="16"/>
  <c r="BP32" i="16"/>
  <c r="AN32" i="16"/>
  <c r="CQ32" i="16"/>
  <c r="CS32" i="16"/>
  <c r="N32" i="16"/>
  <c r="AO28" i="16"/>
  <c r="AS28" i="16"/>
  <c r="AW28" i="16"/>
  <c r="BA28" i="16"/>
  <c r="BE28" i="16"/>
  <c r="BI28" i="16"/>
  <c r="BM28" i="16"/>
  <c r="BQ28" i="16"/>
  <c r="BU28" i="16"/>
  <c r="BY28" i="16"/>
  <c r="CC28" i="16"/>
  <c r="AR28" i="16"/>
  <c r="AX28" i="16"/>
  <c r="BC28" i="16"/>
  <c r="BH28" i="16"/>
  <c r="BN28" i="16"/>
  <c r="BS28" i="16"/>
  <c r="BX28" i="16"/>
  <c r="CD28" i="16"/>
  <c r="CH28" i="16"/>
  <c r="CL28" i="16"/>
  <c r="CP28" i="16"/>
  <c r="CT28" i="16"/>
  <c r="CX28" i="16"/>
  <c r="AT28" i="16"/>
  <c r="AZ28" i="16"/>
  <c r="BG28" i="16"/>
  <c r="BO28" i="16"/>
  <c r="BV28" i="16"/>
  <c r="CB28" i="16"/>
  <c r="CI28" i="16"/>
  <c r="CN28" i="16"/>
  <c r="CS28" i="16"/>
  <c r="AP28" i="16"/>
  <c r="AY28" i="16"/>
  <c r="BJ28" i="16"/>
  <c r="BR28" i="16"/>
  <c r="CA28" i="16"/>
  <c r="CJ28" i="16"/>
  <c r="CQ28" i="16"/>
  <c r="CW28" i="16"/>
  <c r="AQ28" i="16"/>
  <c r="BB28" i="16"/>
  <c r="BK28" i="16"/>
  <c r="BT28" i="16"/>
  <c r="CE28" i="16"/>
  <c r="CK28" i="16"/>
  <c r="CR28" i="16"/>
  <c r="AU28" i="16"/>
  <c r="BL28" i="16"/>
  <c r="CF28" i="16"/>
  <c r="CU28" i="16"/>
  <c r="AV28" i="16"/>
  <c r="BP28" i="16"/>
  <c r="CG28" i="16"/>
  <c r="CV28" i="16"/>
  <c r="BW28" i="16"/>
  <c r="AN28" i="16"/>
  <c r="BZ28" i="16"/>
  <c r="CM28" i="16"/>
  <c r="CO28" i="16"/>
  <c r="BD28" i="16"/>
  <c r="BF28" i="16"/>
  <c r="N28" i="16"/>
  <c r="AO24" i="16"/>
  <c r="AS24" i="16"/>
  <c r="AW24" i="16"/>
  <c r="BA24" i="16"/>
  <c r="BE24" i="16"/>
  <c r="BI24" i="16"/>
  <c r="BM24" i="16"/>
  <c r="BQ24" i="16"/>
  <c r="BU24" i="16"/>
  <c r="BY24" i="16"/>
  <c r="CC24" i="16"/>
  <c r="CG24" i="16"/>
  <c r="CK24" i="16"/>
  <c r="CO24" i="16"/>
  <c r="CS24" i="16"/>
  <c r="CW24" i="16"/>
  <c r="AN24" i="16"/>
  <c r="AT24" i="16"/>
  <c r="AY24" i="16"/>
  <c r="BD24" i="16"/>
  <c r="BJ24" i="16"/>
  <c r="BO24" i="16"/>
  <c r="BT24" i="16"/>
  <c r="BZ24" i="16"/>
  <c r="CE24" i="16"/>
  <c r="CJ24" i="16"/>
  <c r="CP24" i="16"/>
  <c r="CU24" i="16"/>
  <c r="AP24" i="16"/>
  <c r="AV24" i="16"/>
  <c r="BC24" i="16"/>
  <c r="BK24" i="16"/>
  <c r="BR24" i="16"/>
  <c r="BX24" i="16"/>
  <c r="CF24" i="16"/>
  <c r="CM24" i="16"/>
  <c r="CT24" i="16"/>
  <c r="AU24" i="16"/>
  <c r="BF24" i="16"/>
  <c r="BN24" i="16"/>
  <c r="BW24" i="16"/>
  <c r="CH24" i="16"/>
  <c r="CQ24" i="16"/>
  <c r="AX24" i="16"/>
  <c r="BG24" i="16"/>
  <c r="BP24" i="16"/>
  <c r="CA24" i="16"/>
  <c r="CI24" i="16"/>
  <c r="CR24" i="16"/>
  <c r="AZ24" i="16"/>
  <c r="BS24" i="16"/>
  <c r="CL24" i="16"/>
  <c r="BB24" i="16"/>
  <c r="BV24" i="16"/>
  <c r="CN24" i="16"/>
  <c r="BH24" i="16"/>
  <c r="CV24" i="16"/>
  <c r="BL24" i="16"/>
  <c r="CX24" i="16"/>
  <c r="AQ24" i="16"/>
  <c r="AR24" i="16"/>
  <c r="CB24" i="16"/>
  <c r="CD24" i="16"/>
  <c r="N24" i="16"/>
  <c r="AO20" i="16"/>
  <c r="AS20" i="16"/>
  <c r="AW20" i="16"/>
  <c r="BA20" i="16"/>
  <c r="BE20" i="16"/>
  <c r="BI20" i="16"/>
  <c r="BM20" i="16"/>
  <c r="BQ20" i="16"/>
  <c r="BU20" i="16"/>
  <c r="BY20" i="16"/>
  <c r="CC20" i="16"/>
  <c r="CG20" i="16"/>
  <c r="CK20" i="16"/>
  <c r="CO20" i="16"/>
  <c r="CS20" i="16"/>
  <c r="CW20" i="16"/>
  <c r="AP20" i="16"/>
  <c r="AU20" i="16"/>
  <c r="AZ20" i="16"/>
  <c r="BF20" i="16"/>
  <c r="BK20" i="16"/>
  <c r="BP20" i="16"/>
  <c r="BV20" i="16"/>
  <c r="CA20" i="16"/>
  <c r="CF20" i="16"/>
  <c r="CL20" i="16"/>
  <c r="CQ20" i="16"/>
  <c r="CV20" i="16"/>
  <c r="AR20" i="16"/>
  <c r="AY20" i="16"/>
  <c r="BG20" i="16"/>
  <c r="BN20" i="16"/>
  <c r="BT20" i="16"/>
  <c r="CB20" i="16"/>
  <c r="CI20" i="16"/>
  <c r="CP20" i="16"/>
  <c r="CX20" i="16"/>
  <c r="AQ20" i="16"/>
  <c r="BB20" i="16"/>
  <c r="BJ20" i="16"/>
  <c r="BS20" i="16"/>
  <c r="CD20" i="16"/>
  <c r="CM20" i="16"/>
  <c r="CU20" i="16"/>
  <c r="AT20" i="16"/>
  <c r="BC20" i="16"/>
  <c r="BL20" i="16"/>
  <c r="BW20" i="16"/>
  <c r="CE20" i="16"/>
  <c r="CN20" i="16"/>
  <c r="BD20" i="16"/>
  <c r="BX20" i="16"/>
  <c r="CR20" i="16"/>
  <c r="AN20" i="16"/>
  <c r="BH20" i="16"/>
  <c r="BZ20" i="16"/>
  <c r="CT20" i="16"/>
  <c r="AV20" i="16"/>
  <c r="CH20" i="16"/>
  <c r="AX20" i="16"/>
  <c r="CJ20" i="16"/>
  <c r="BO20" i="16"/>
  <c r="BR20" i="16"/>
  <c r="N20" i="16"/>
  <c r="AO16" i="16"/>
  <c r="AS16" i="16"/>
  <c r="AW16" i="16"/>
  <c r="BA16" i="16"/>
  <c r="BE16" i="16"/>
  <c r="BI16" i="16"/>
  <c r="BM16" i="16"/>
  <c r="BQ16" i="16"/>
  <c r="BU16" i="16"/>
  <c r="BY16" i="16"/>
  <c r="CC16" i="16"/>
  <c r="CG16" i="16"/>
  <c r="CK16" i="16"/>
  <c r="CO16" i="16"/>
  <c r="CS16" i="16"/>
  <c r="CW16" i="16"/>
  <c r="AQ16" i="16"/>
  <c r="AV16" i="16"/>
  <c r="BB16" i="16"/>
  <c r="BG16" i="16"/>
  <c r="BL16" i="16"/>
  <c r="BR16" i="16"/>
  <c r="BW16" i="16"/>
  <c r="CB16" i="16"/>
  <c r="CH16" i="16"/>
  <c r="CM16" i="16"/>
  <c r="CR16" i="16"/>
  <c r="CX16" i="16"/>
  <c r="AT16" i="16"/>
  <c r="AZ16" i="16"/>
  <c r="BH16" i="16"/>
  <c r="BO16" i="16"/>
  <c r="BV16" i="16"/>
  <c r="AN16" i="16"/>
  <c r="AU16" i="16"/>
  <c r="BC16" i="16"/>
  <c r="BJ16" i="16"/>
  <c r="BP16" i="16"/>
  <c r="BX16" i="16"/>
  <c r="CE16" i="16"/>
  <c r="CL16" i="16"/>
  <c r="CT16" i="16"/>
  <c r="AX16" i="16"/>
  <c r="BK16" i="16"/>
  <c r="BZ16" i="16"/>
  <c r="CI16" i="16"/>
  <c r="CQ16" i="16"/>
  <c r="AY16" i="16"/>
  <c r="BN16" i="16"/>
  <c r="CA16" i="16"/>
  <c r="CJ16" i="16"/>
  <c r="CU16" i="16"/>
  <c r="BD16" i="16"/>
  <c r="CD16" i="16"/>
  <c r="CV16" i="16"/>
  <c r="BF16" i="16"/>
  <c r="CF16" i="16"/>
  <c r="BS16" i="16"/>
  <c r="BT16" i="16"/>
  <c r="CN16" i="16"/>
  <c r="CP16" i="16"/>
  <c r="AP16" i="16"/>
  <c r="AR16" i="16"/>
  <c r="N16" i="16"/>
  <c r="AQ12" i="16"/>
  <c r="AU12" i="16"/>
  <c r="AY12" i="16"/>
  <c r="BC12" i="16"/>
  <c r="BG12" i="16"/>
  <c r="BK12" i="16"/>
  <c r="BO12" i="16"/>
  <c r="BS12" i="16"/>
  <c r="BW12" i="16"/>
  <c r="CA12" i="16"/>
  <c r="CE12" i="16"/>
  <c r="CI12" i="16"/>
  <c r="CM12" i="16"/>
  <c r="CQ12" i="16"/>
  <c r="CU12" i="16"/>
  <c r="AN12" i="16"/>
  <c r="AS12" i="16"/>
  <c r="AX12" i="16"/>
  <c r="BD12" i="16"/>
  <c r="BI12" i="16"/>
  <c r="BN12" i="16"/>
  <c r="BT12" i="16"/>
  <c r="BY12" i="16"/>
  <c r="CD12" i="16"/>
  <c r="CJ12" i="16"/>
  <c r="CO12" i="16"/>
  <c r="CT12" i="16"/>
  <c r="AR12" i="16"/>
  <c r="AZ12" i="16"/>
  <c r="BF12" i="16"/>
  <c r="BM12" i="16"/>
  <c r="BU12" i="16"/>
  <c r="CB12" i="16"/>
  <c r="CH12" i="16"/>
  <c r="CP12" i="16"/>
  <c r="CW12" i="16"/>
  <c r="AP12" i="16"/>
  <c r="BA12" i="16"/>
  <c r="BJ12" i="16"/>
  <c r="BR12" i="16"/>
  <c r="CC12" i="16"/>
  <c r="CL12" i="16"/>
  <c r="CV12" i="16"/>
  <c r="AT12" i="16"/>
  <c r="BB12" i="16"/>
  <c r="BL12" i="16"/>
  <c r="BV12" i="16"/>
  <c r="CF12" i="16"/>
  <c r="CN12" i="16"/>
  <c r="CX12" i="16"/>
  <c r="BE12" i="16"/>
  <c r="BX12" i="16"/>
  <c r="CR12" i="16"/>
  <c r="AO12" i="16"/>
  <c r="BH12" i="16"/>
  <c r="BZ12" i="16"/>
  <c r="CS12" i="16"/>
  <c r="BP12" i="16"/>
  <c r="BQ12" i="16"/>
  <c r="AV12" i="16"/>
  <c r="AW12" i="16"/>
  <c r="CG12" i="16"/>
  <c r="CK12" i="16"/>
  <c r="N12" i="16"/>
  <c r="AP8" i="16"/>
  <c r="AT8" i="16"/>
  <c r="AX8" i="16"/>
  <c r="BB8" i="16"/>
  <c r="BF8" i="16"/>
  <c r="BJ8" i="16"/>
  <c r="AO8" i="16"/>
  <c r="AU8" i="16"/>
  <c r="AZ8" i="16"/>
  <c r="BE8" i="16"/>
  <c r="BK8" i="16"/>
  <c r="BO8" i="16"/>
  <c r="BS8" i="16"/>
  <c r="BW8" i="16"/>
  <c r="CA8" i="16"/>
  <c r="CE8" i="16"/>
  <c r="CI8" i="16"/>
  <c r="CM8" i="16"/>
  <c r="CQ8" i="16"/>
  <c r="CU8" i="16"/>
  <c r="AN8" i="16"/>
  <c r="AV8" i="16"/>
  <c r="BC8" i="16"/>
  <c r="BI8" i="16"/>
  <c r="BP8" i="16"/>
  <c r="BU8" i="16"/>
  <c r="BZ8" i="16"/>
  <c r="CF8" i="16"/>
  <c r="CK8" i="16"/>
  <c r="CP8" i="16"/>
  <c r="CV8" i="16"/>
  <c r="AQ8" i="16"/>
  <c r="AY8" i="16"/>
  <c r="BH8" i="16"/>
  <c r="BQ8" i="16"/>
  <c r="BX8" i="16"/>
  <c r="CD8" i="16"/>
  <c r="CL8" i="16"/>
  <c r="CS8" i="16"/>
  <c r="AR8" i="16"/>
  <c r="BD8" i="16"/>
  <c r="BN8" i="16"/>
  <c r="BY8" i="16"/>
  <c r="CH8" i="16"/>
  <c r="CR8" i="16"/>
  <c r="AS8" i="16"/>
  <c r="BG8" i="16"/>
  <c r="BR8" i="16"/>
  <c r="CB8" i="16"/>
  <c r="CJ8" i="16"/>
  <c r="CT8" i="16"/>
  <c r="BL8" i="16"/>
  <c r="CC8" i="16"/>
  <c r="CW8" i="16"/>
  <c r="BM8" i="16"/>
  <c r="CG8" i="16"/>
  <c r="CX8" i="16"/>
  <c r="AW8" i="16"/>
  <c r="CN8" i="16"/>
  <c r="BA8" i="16"/>
  <c r="CO8" i="16"/>
  <c r="BT8" i="16"/>
  <c r="BV8" i="16"/>
  <c r="N8" i="16"/>
  <c r="AP4" i="16"/>
  <c r="AT4" i="16"/>
  <c r="AX4" i="16"/>
  <c r="BB4" i="16"/>
  <c r="BF4" i="16"/>
  <c r="BJ4" i="16"/>
  <c r="BN4" i="16"/>
  <c r="BR4" i="16"/>
  <c r="BV4" i="16"/>
  <c r="BZ4" i="16"/>
  <c r="CD4" i="16"/>
  <c r="CH4" i="16"/>
  <c r="CL4" i="16"/>
  <c r="CP4" i="16"/>
  <c r="CT4" i="16"/>
  <c r="CX4" i="16"/>
  <c r="AQ4" i="16"/>
  <c r="AV4" i="16"/>
  <c r="BA4" i="16"/>
  <c r="BG4" i="16"/>
  <c r="BL4" i="16"/>
  <c r="BQ4" i="16"/>
  <c r="BW4" i="16"/>
  <c r="CB4" i="16"/>
  <c r="CG4" i="16"/>
  <c r="CM4" i="16"/>
  <c r="CR4" i="16"/>
  <c r="CW4" i="16"/>
  <c r="AR4" i="16"/>
  <c r="AY4" i="16"/>
  <c r="BE4" i="16"/>
  <c r="BM4" i="16"/>
  <c r="BT4" i="16"/>
  <c r="CA4" i="16"/>
  <c r="CI4" i="16"/>
  <c r="CO4" i="16"/>
  <c r="CV4" i="16"/>
  <c r="AU4" i="16"/>
  <c r="BD4" i="16"/>
  <c r="BO4" i="16"/>
  <c r="BX4" i="16"/>
  <c r="CF4" i="16"/>
  <c r="CQ4" i="16"/>
  <c r="AO4" i="16"/>
  <c r="BC4" i="16"/>
  <c r="BP4" i="16"/>
  <c r="CC4" i="16"/>
  <c r="CN4" i="16"/>
  <c r="AS4" i="16"/>
  <c r="BH4" i="16"/>
  <c r="BS4" i="16"/>
  <c r="CE4" i="16"/>
  <c r="CS4" i="16"/>
  <c r="BI4" i="16"/>
  <c r="CJ4" i="16"/>
  <c r="AN4" i="16"/>
  <c r="BK4" i="16"/>
  <c r="CK4" i="16"/>
  <c r="AW4" i="16"/>
  <c r="CU4" i="16"/>
  <c r="AZ4" i="16"/>
  <c r="BU4" i="16"/>
  <c r="BY4" i="16"/>
  <c r="N4" i="16"/>
  <c r="G796" i="16"/>
  <c r="G792" i="16"/>
  <c r="G788" i="16"/>
  <c r="G784" i="16"/>
  <c r="G780" i="16"/>
  <c r="G776" i="16"/>
  <c r="G772" i="16"/>
  <c r="G768" i="16"/>
  <c r="G764" i="16"/>
  <c r="G760" i="16"/>
  <c r="G756" i="16"/>
  <c r="G752" i="16"/>
  <c r="G748" i="16"/>
  <c r="G744" i="16"/>
  <c r="G740" i="16"/>
  <c r="G736" i="16"/>
  <c r="G732" i="16"/>
  <c r="G728" i="16"/>
  <c r="G724" i="16"/>
  <c r="G720" i="16"/>
  <c r="G716" i="16"/>
  <c r="G712" i="16"/>
  <c r="G708" i="16"/>
  <c r="G704" i="16"/>
  <c r="G700" i="16"/>
  <c r="G696" i="16"/>
  <c r="G692" i="16"/>
  <c r="G688" i="16"/>
  <c r="G684" i="16"/>
  <c r="G680" i="16"/>
  <c r="G676" i="16"/>
  <c r="G672" i="16"/>
  <c r="G668" i="16"/>
  <c r="G664" i="16"/>
  <c r="G660" i="16"/>
  <c r="G656" i="16"/>
  <c r="G652" i="16"/>
  <c r="G648" i="16"/>
  <c r="G644" i="16"/>
  <c r="G640" i="16"/>
  <c r="G636" i="16"/>
  <c r="G632" i="16"/>
  <c r="G628" i="16"/>
  <c r="G624" i="16"/>
  <c r="G620" i="16"/>
  <c r="G616" i="16"/>
  <c r="G612" i="16"/>
  <c r="G608" i="16"/>
  <c r="G604" i="16"/>
  <c r="G600" i="16"/>
  <c r="G596" i="16"/>
  <c r="G592" i="16"/>
  <c r="G588" i="16"/>
  <c r="G584" i="16"/>
  <c r="G580" i="16"/>
  <c r="G576" i="16"/>
  <c r="G572" i="16"/>
  <c r="G568" i="16"/>
  <c r="G564" i="16"/>
  <c r="G560" i="16"/>
  <c r="G556" i="16"/>
  <c r="G552" i="16"/>
  <c r="G548" i="16"/>
  <c r="G544" i="16"/>
  <c r="G540" i="16"/>
  <c r="G536" i="16"/>
  <c r="G532" i="16"/>
  <c r="G528" i="16"/>
  <c r="G524" i="16"/>
  <c r="G520" i="16"/>
  <c r="G516" i="16"/>
  <c r="G512" i="16"/>
  <c r="G508" i="16"/>
  <c r="G504" i="16"/>
  <c r="G500" i="16"/>
  <c r="G496" i="16"/>
  <c r="G492" i="16"/>
  <c r="G488" i="16"/>
  <c r="G484" i="16"/>
  <c r="G480" i="16"/>
  <c r="G476" i="16"/>
  <c r="G472" i="16"/>
  <c r="G468" i="16"/>
  <c r="G464" i="16"/>
  <c r="G460" i="16"/>
  <c r="G456" i="16"/>
  <c r="G452" i="16"/>
  <c r="G448" i="16"/>
  <c r="G444" i="16"/>
  <c r="G440" i="16"/>
  <c r="G436" i="16"/>
  <c r="G432" i="16"/>
  <c r="G428" i="16"/>
  <c r="G424" i="16"/>
  <c r="G420" i="16"/>
  <c r="G416" i="16"/>
  <c r="G412" i="16"/>
  <c r="G408" i="16"/>
  <c r="G404" i="16"/>
  <c r="G400" i="16"/>
  <c r="G396" i="16"/>
  <c r="G392" i="16"/>
  <c r="G388" i="16"/>
  <c r="G384" i="16"/>
  <c r="G380" i="16"/>
  <c r="G376" i="16"/>
  <c r="G372" i="16"/>
  <c r="G368" i="16"/>
  <c r="G364" i="16"/>
  <c r="G360" i="16"/>
  <c r="G356" i="16"/>
  <c r="G352" i="16"/>
  <c r="G348" i="16"/>
  <c r="G344" i="16"/>
  <c r="G340" i="16"/>
  <c r="G336" i="16"/>
  <c r="G332" i="16"/>
  <c r="G328" i="16"/>
  <c r="G324" i="16"/>
  <c r="G320" i="16"/>
  <c r="G316" i="16"/>
  <c r="G312" i="16"/>
  <c r="G308" i="16"/>
  <c r="G304" i="16"/>
  <c r="G300" i="16"/>
  <c r="G296" i="16"/>
  <c r="G292" i="16"/>
  <c r="G288" i="16"/>
  <c r="G284" i="16"/>
  <c r="G280" i="16"/>
  <c r="G276" i="16"/>
  <c r="G272" i="16"/>
  <c r="G268" i="16"/>
  <c r="G264" i="16"/>
  <c r="G260" i="16"/>
  <c r="G256" i="16"/>
  <c r="G252" i="16"/>
  <c r="G248" i="16"/>
  <c r="G244" i="16"/>
  <c r="G240" i="16"/>
  <c r="G236" i="16"/>
  <c r="G232" i="16"/>
  <c r="G228" i="16"/>
  <c r="G224" i="16"/>
  <c r="G220" i="16"/>
  <c r="G216" i="16"/>
  <c r="G212" i="16"/>
  <c r="G208" i="16"/>
  <c r="G204" i="16"/>
  <c r="G200" i="16"/>
  <c r="G196" i="16"/>
  <c r="G192" i="16"/>
  <c r="G188" i="16"/>
  <c r="G184" i="16"/>
  <c r="G180" i="16"/>
  <c r="G176" i="16"/>
  <c r="G172" i="16"/>
  <c r="G168" i="16"/>
  <c r="G164" i="16"/>
  <c r="G160" i="16"/>
  <c r="G156" i="16"/>
  <c r="G152" i="16"/>
  <c r="G148" i="16"/>
  <c r="G144" i="16"/>
  <c r="G140" i="16"/>
  <c r="G136" i="16"/>
  <c r="G132" i="16"/>
  <c r="G128" i="16"/>
  <c r="G124" i="16"/>
  <c r="G120" i="16"/>
  <c r="G116" i="16"/>
  <c r="G112" i="16"/>
  <c r="G108" i="16"/>
  <c r="G104" i="16"/>
  <c r="G100" i="16"/>
  <c r="G96" i="16"/>
  <c r="G92" i="16"/>
  <c r="G88" i="16"/>
  <c r="G84" i="16"/>
  <c r="G80" i="16"/>
  <c r="G76" i="16"/>
  <c r="G72" i="16"/>
  <c r="G68" i="16"/>
  <c r="G64" i="16"/>
  <c r="G60" i="16"/>
  <c r="G56" i="16"/>
  <c r="G52" i="16"/>
  <c r="G48" i="16"/>
  <c r="G44" i="16"/>
  <c r="G40" i="16"/>
  <c r="G36" i="16"/>
  <c r="G32" i="16"/>
  <c r="G28" i="16"/>
  <c r="G24" i="16"/>
  <c r="G20" i="16"/>
  <c r="G16" i="16"/>
  <c r="G12" i="16"/>
  <c r="G8" i="16"/>
  <c r="G4" i="16"/>
  <c r="H797" i="16"/>
  <c r="H793" i="16"/>
  <c r="H789" i="16"/>
  <c r="H785" i="16"/>
  <c r="H781" i="16"/>
  <c r="H777" i="16"/>
  <c r="H773" i="16"/>
  <c r="H769" i="16"/>
  <c r="H765" i="16"/>
  <c r="H761" i="16"/>
  <c r="H757" i="16"/>
  <c r="H753" i="16"/>
  <c r="H749" i="16"/>
  <c r="H745" i="16"/>
  <c r="H741" i="16"/>
  <c r="H737" i="16"/>
  <c r="H733" i="16"/>
  <c r="H729" i="16"/>
  <c r="H725" i="16"/>
  <c r="H721" i="16"/>
  <c r="H717" i="16"/>
  <c r="H713" i="16"/>
  <c r="H709" i="16"/>
  <c r="H705" i="16"/>
  <c r="H701" i="16"/>
  <c r="H697" i="16"/>
  <c r="H693" i="16"/>
  <c r="H689" i="16"/>
  <c r="H685" i="16"/>
  <c r="H681" i="16"/>
  <c r="H677" i="16"/>
  <c r="H673" i="16"/>
  <c r="H669" i="16"/>
  <c r="H665" i="16"/>
  <c r="H661" i="16"/>
  <c r="H657" i="16"/>
  <c r="H653" i="16"/>
  <c r="H649" i="16"/>
  <c r="H645" i="16"/>
  <c r="H641" i="16"/>
  <c r="H637" i="16"/>
  <c r="H633" i="16"/>
  <c r="H629" i="16"/>
  <c r="H625" i="16"/>
  <c r="H621" i="16"/>
  <c r="H617" i="16"/>
  <c r="H613" i="16"/>
  <c r="H609" i="16"/>
  <c r="H605" i="16"/>
  <c r="H601" i="16"/>
  <c r="H597" i="16"/>
  <c r="H593" i="16"/>
  <c r="H589" i="16"/>
  <c r="H585" i="16"/>
  <c r="H581" i="16"/>
  <c r="H577" i="16"/>
  <c r="H573" i="16"/>
  <c r="H569" i="16"/>
  <c r="H565" i="16"/>
  <c r="H561" i="16"/>
  <c r="H557" i="16"/>
  <c r="H553" i="16"/>
  <c r="H549" i="16"/>
  <c r="H545" i="16"/>
  <c r="H541" i="16"/>
  <c r="H537" i="16"/>
  <c r="H533" i="16"/>
  <c r="H529" i="16"/>
  <c r="H525" i="16"/>
  <c r="H521" i="16"/>
  <c r="H517" i="16"/>
  <c r="H513" i="16"/>
  <c r="H509" i="16"/>
  <c r="H505" i="16"/>
  <c r="H501" i="16"/>
  <c r="H497" i="16"/>
  <c r="H493" i="16"/>
  <c r="H489" i="16"/>
  <c r="H485" i="16"/>
  <c r="H481" i="16"/>
  <c r="H477" i="16"/>
  <c r="H473" i="16"/>
  <c r="H469" i="16"/>
  <c r="H465" i="16"/>
  <c r="H461" i="16"/>
  <c r="H457" i="16"/>
  <c r="H453" i="16"/>
  <c r="H449" i="16"/>
  <c r="H445" i="16"/>
  <c r="H441" i="16"/>
  <c r="H437" i="16"/>
  <c r="H433" i="16"/>
  <c r="H429" i="16"/>
  <c r="H425" i="16"/>
  <c r="H421" i="16"/>
  <c r="H417" i="16"/>
  <c r="H413" i="16"/>
  <c r="H409" i="16"/>
  <c r="H405" i="16"/>
  <c r="H401" i="16"/>
  <c r="H397" i="16"/>
  <c r="H393" i="16"/>
  <c r="H389" i="16"/>
  <c r="H385" i="16"/>
  <c r="H381" i="16"/>
  <c r="H377" i="16"/>
  <c r="H373" i="16"/>
  <c r="H369" i="16"/>
  <c r="H365" i="16"/>
  <c r="H361" i="16"/>
  <c r="H357" i="16"/>
  <c r="H353" i="16"/>
  <c r="H349" i="16"/>
  <c r="H345" i="16"/>
  <c r="H341" i="16"/>
  <c r="H337" i="16"/>
  <c r="H333" i="16"/>
  <c r="H329" i="16"/>
  <c r="H325" i="16"/>
  <c r="H321" i="16"/>
  <c r="H317" i="16"/>
  <c r="H313" i="16"/>
  <c r="H309" i="16"/>
  <c r="H305" i="16"/>
  <c r="H301" i="16"/>
  <c r="H297" i="16"/>
  <c r="H293" i="16"/>
  <c r="H289" i="16"/>
  <c r="H285" i="16"/>
  <c r="H281" i="16"/>
  <c r="H277" i="16"/>
  <c r="H273" i="16"/>
  <c r="H269" i="16"/>
  <c r="H265" i="16"/>
  <c r="H261" i="16"/>
  <c r="H257" i="16"/>
  <c r="H253" i="16"/>
  <c r="H249" i="16"/>
  <c r="H245" i="16"/>
  <c r="H241" i="16"/>
  <c r="H237" i="16"/>
  <c r="H233" i="16"/>
  <c r="H229" i="16"/>
  <c r="H225" i="16"/>
  <c r="H221" i="16"/>
  <c r="H217" i="16"/>
  <c r="H213" i="16"/>
  <c r="H209" i="16"/>
  <c r="H205" i="16"/>
  <c r="H201" i="16"/>
  <c r="H197" i="16"/>
  <c r="H193" i="16"/>
  <c r="H189" i="16"/>
  <c r="H185" i="16"/>
  <c r="H181" i="16"/>
  <c r="H177" i="16"/>
  <c r="H173" i="16"/>
  <c r="H169" i="16"/>
  <c r="H165" i="16"/>
  <c r="H161" i="16"/>
  <c r="H157" i="16"/>
  <c r="H153" i="16"/>
  <c r="H149" i="16"/>
  <c r="H145" i="16"/>
  <c r="H141" i="16"/>
  <c r="H137" i="16"/>
  <c r="H133" i="16"/>
  <c r="H129" i="16"/>
  <c r="H125" i="16"/>
  <c r="H121" i="16"/>
  <c r="H117" i="16"/>
  <c r="H113" i="16"/>
  <c r="H109" i="16"/>
  <c r="H105" i="16"/>
  <c r="H101" i="16"/>
  <c r="H97" i="16"/>
  <c r="H93" i="16"/>
  <c r="H89" i="16"/>
  <c r="H85" i="16"/>
  <c r="H81" i="16"/>
  <c r="H77" i="16"/>
  <c r="H73" i="16"/>
  <c r="H69" i="16"/>
  <c r="H65" i="16"/>
  <c r="H61" i="16"/>
  <c r="H57" i="16"/>
  <c r="H53" i="16"/>
  <c r="H49" i="16"/>
  <c r="H45" i="16"/>
  <c r="H41" i="16"/>
  <c r="H37" i="16"/>
  <c r="H33" i="16"/>
  <c r="H29" i="16"/>
  <c r="H25" i="16"/>
  <c r="H21" i="16"/>
  <c r="H17" i="16"/>
  <c r="H13" i="16"/>
  <c r="H9" i="16"/>
  <c r="H5" i="16"/>
  <c r="H3" i="16"/>
  <c r="J798" i="16"/>
  <c r="J794" i="16"/>
  <c r="J790" i="16"/>
  <c r="J786" i="16"/>
  <c r="J782" i="16"/>
  <c r="J778" i="16"/>
  <c r="J774" i="16"/>
  <c r="J770" i="16"/>
  <c r="J766" i="16"/>
  <c r="J762" i="16"/>
  <c r="J758" i="16"/>
  <c r="J754" i="16"/>
  <c r="J750" i="16"/>
  <c r="J746" i="16"/>
  <c r="J742" i="16"/>
  <c r="J738" i="16"/>
  <c r="J734" i="16"/>
  <c r="J730" i="16"/>
  <c r="J726" i="16"/>
  <c r="J722" i="16"/>
  <c r="J718" i="16"/>
  <c r="J714" i="16"/>
  <c r="J710" i="16"/>
  <c r="J706" i="16"/>
  <c r="J702" i="16"/>
  <c r="J698" i="16"/>
  <c r="J694" i="16"/>
  <c r="J690" i="16"/>
  <c r="J686" i="16"/>
  <c r="J682" i="16"/>
  <c r="J678" i="16"/>
  <c r="J674" i="16"/>
  <c r="J670" i="16"/>
  <c r="J666" i="16"/>
  <c r="J662" i="16"/>
  <c r="J658" i="16"/>
  <c r="J654" i="16"/>
  <c r="J650" i="16"/>
  <c r="J646" i="16"/>
  <c r="J642" i="16"/>
  <c r="J638" i="16"/>
  <c r="J634" i="16"/>
  <c r="J630" i="16"/>
  <c r="J626" i="16"/>
  <c r="J622" i="16"/>
  <c r="J618" i="16"/>
  <c r="J614" i="16"/>
  <c r="J610" i="16"/>
  <c r="J606" i="16"/>
  <c r="J602" i="16"/>
  <c r="J598" i="16"/>
  <c r="J594" i="16"/>
  <c r="J590" i="16"/>
  <c r="J586" i="16"/>
  <c r="J582" i="16"/>
  <c r="J578" i="16"/>
  <c r="J574" i="16"/>
  <c r="J570" i="16"/>
  <c r="J566" i="16"/>
  <c r="J562" i="16"/>
  <c r="J558" i="16"/>
  <c r="J554" i="16"/>
  <c r="J550" i="16"/>
  <c r="J546" i="16"/>
  <c r="J542" i="16"/>
  <c r="J538" i="16"/>
  <c r="J534" i="16"/>
  <c r="J530" i="16"/>
  <c r="J526" i="16"/>
  <c r="J522" i="16"/>
  <c r="J518" i="16"/>
  <c r="J514" i="16"/>
  <c r="J510" i="16"/>
  <c r="J506" i="16"/>
  <c r="J502" i="16"/>
  <c r="J498" i="16"/>
  <c r="J494" i="16"/>
  <c r="J490" i="16"/>
  <c r="J486" i="16"/>
  <c r="J482" i="16"/>
  <c r="J478" i="16"/>
  <c r="J474" i="16"/>
  <c r="J470" i="16"/>
  <c r="J466" i="16"/>
  <c r="J462" i="16"/>
  <c r="J458" i="16"/>
  <c r="J454" i="16"/>
  <c r="J450" i="16"/>
  <c r="J446" i="16"/>
  <c r="J442" i="16"/>
  <c r="J438" i="16"/>
  <c r="J434" i="16"/>
  <c r="J430" i="16"/>
  <c r="J426" i="16"/>
  <c r="J422" i="16"/>
  <c r="J418" i="16"/>
  <c r="J414" i="16"/>
  <c r="J410" i="16"/>
  <c r="J406" i="16"/>
  <c r="J402" i="16"/>
  <c r="J398" i="16"/>
  <c r="J394" i="16"/>
  <c r="J390" i="16"/>
  <c r="J386" i="16"/>
  <c r="J382" i="16"/>
  <c r="J378" i="16"/>
  <c r="J374" i="16"/>
  <c r="J370" i="16"/>
  <c r="J366" i="16"/>
  <c r="J362" i="16"/>
  <c r="J358" i="16"/>
  <c r="J354" i="16"/>
  <c r="J350" i="16"/>
  <c r="J346" i="16"/>
  <c r="J342" i="16"/>
  <c r="J338" i="16"/>
  <c r="J334" i="16"/>
  <c r="J330" i="16"/>
  <c r="J326" i="16"/>
  <c r="J322" i="16"/>
  <c r="J318" i="16"/>
  <c r="J314" i="16"/>
  <c r="J310" i="16"/>
  <c r="J306" i="16"/>
  <c r="J302" i="16"/>
  <c r="J298" i="16"/>
  <c r="J294" i="16"/>
  <c r="J290" i="16"/>
  <c r="J286" i="16"/>
  <c r="J282" i="16"/>
  <c r="J278" i="16"/>
  <c r="J274" i="16"/>
  <c r="J270" i="16"/>
  <c r="J266" i="16"/>
  <c r="J262" i="16"/>
  <c r="J258" i="16"/>
  <c r="J254" i="16"/>
  <c r="J250" i="16"/>
  <c r="J246" i="16"/>
  <c r="J242" i="16"/>
  <c r="J238" i="16"/>
  <c r="J234" i="16"/>
  <c r="J230" i="16"/>
  <c r="J226" i="16"/>
  <c r="J222" i="16"/>
  <c r="J218" i="16"/>
  <c r="J214" i="16"/>
  <c r="J210" i="16"/>
  <c r="J206" i="16"/>
  <c r="J202" i="16"/>
  <c r="J198" i="16"/>
  <c r="J194" i="16"/>
  <c r="J190" i="16"/>
  <c r="J186" i="16"/>
  <c r="J182" i="16"/>
  <c r="J178" i="16"/>
  <c r="J174" i="16"/>
  <c r="J170" i="16"/>
  <c r="J166" i="16"/>
  <c r="J162" i="16"/>
  <c r="J158" i="16"/>
  <c r="J154" i="16"/>
  <c r="J150" i="16"/>
  <c r="J146" i="16"/>
  <c r="J142" i="16"/>
  <c r="J138" i="16"/>
  <c r="J134" i="16"/>
  <c r="J130" i="16"/>
  <c r="J126" i="16"/>
  <c r="J122" i="16"/>
  <c r="J118" i="16"/>
  <c r="J114" i="16"/>
  <c r="J110" i="16"/>
  <c r="J106" i="16"/>
  <c r="J102" i="16"/>
  <c r="J98" i="16"/>
  <c r="J94" i="16"/>
  <c r="J90" i="16"/>
  <c r="J86" i="16"/>
  <c r="J82" i="16"/>
  <c r="J78" i="16"/>
  <c r="J74" i="16"/>
  <c r="J70" i="16"/>
  <c r="J66" i="16"/>
  <c r="J62" i="16"/>
  <c r="J58" i="16"/>
  <c r="J54" i="16"/>
  <c r="J50" i="16"/>
  <c r="J46" i="16"/>
  <c r="J42" i="16"/>
  <c r="J38" i="16"/>
  <c r="J34" i="16"/>
  <c r="J30" i="16"/>
  <c r="J26" i="16"/>
  <c r="J22" i="16"/>
  <c r="J18" i="16"/>
  <c r="J14" i="16"/>
  <c r="J10" i="16"/>
  <c r="J6" i="16"/>
  <c r="K796" i="16"/>
  <c r="K792" i="16"/>
  <c r="K788" i="16"/>
  <c r="K784" i="16"/>
  <c r="K780" i="16"/>
  <c r="K776" i="16"/>
  <c r="K772" i="16"/>
  <c r="K768" i="16"/>
  <c r="K764" i="16"/>
  <c r="K760" i="16"/>
  <c r="K756" i="16"/>
  <c r="K752" i="16"/>
  <c r="K748" i="16"/>
  <c r="K744" i="16"/>
  <c r="K740" i="16"/>
  <c r="K736" i="16"/>
  <c r="K732" i="16"/>
  <c r="K728" i="16"/>
  <c r="K724" i="16"/>
  <c r="K720" i="16"/>
  <c r="K716" i="16"/>
  <c r="K712" i="16"/>
  <c r="K708" i="16"/>
  <c r="K704" i="16"/>
  <c r="K700" i="16"/>
  <c r="K696" i="16"/>
  <c r="K692" i="16"/>
  <c r="K688" i="16"/>
  <c r="K684" i="16"/>
  <c r="K680" i="16"/>
  <c r="K676" i="16"/>
  <c r="K672" i="16"/>
  <c r="K668" i="16"/>
  <c r="K664" i="16"/>
  <c r="K660" i="16"/>
  <c r="K656" i="16"/>
  <c r="K652" i="16"/>
  <c r="K648" i="16"/>
  <c r="K644" i="16"/>
  <c r="K640" i="16"/>
  <c r="K636" i="16"/>
  <c r="K632" i="16"/>
  <c r="K628" i="16"/>
  <c r="K624" i="16"/>
  <c r="K620" i="16"/>
  <c r="K616" i="16"/>
  <c r="K612" i="16"/>
  <c r="K608" i="16"/>
  <c r="K604" i="16"/>
  <c r="K600" i="16"/>
  <c r="K596" i="16"/>
  <c r="K592" i="16"/>
  <c r="K588" i="16"/>
  <c r="K584" i="16"/>
  <c r="K580" i="16"/>
  <c r="K576" i="16"/>
  <c r="K572" i="16"/>
  <c r="K568" i="16"/>
  <c r="K564" i="16"/>
  <c r="K560" i="16"/>
  <c r="K556" i="16"/>
  <c r="K552" i="16"/>
  <c r="K548" i="16"/>
  <c r="K544" i="16"/>
  <c r="K540" i="16"/>
  <c r="K536" i="16"/>
  <c r="K532" i="16"/>
  <c r="K528" i="16"/>
  <c r="K524" i="16"/>
  <c r="K520" i="16"/>
  <c r="K516" i="16"/>
  <c r="K512" i="16"/>
  <c r="K508" i="16"/>
  <c r="K504" i="16"/>
  <c r="K500" i="16"/>
  <c r="K496" i="16"/>
  <c r="K492" i="16"/>
  <c r="K488" i="16"/>
  <c r="K484" i="16"/>
  <c r="K480" i="16"/>
  <c r="K476" i="16"/>
  <c r="K472" i="16"/>
  <c r="K468" i="16"/>
  <c r="K464" i="16"/>
  <c r="K460" i="16"/>
  <c r="K456" i="16"/>
  <c r="K452" i="16"/>
  <c r="K448" i="16"/>
  <c r="K444" i="16"/>
  <c r="K440" i="16"/>
  <c r="K436" i="16"/>
  <c r="K432" i="16"/>
  <c r="K428" i="16"/>
  <c r="K424" i="16"/>
  <c r="K420" i="16"/>
  <c r="K416" i="16"/>
  <c r="K412" i="16"/>
  <c r="K408" i="16"/>
  <c r="K404" i="16"/>
  <c r="K400" i="16"/>
  <c r="K396" i="16"/>
  <c r="K392" i="16"/>
  <c r="K388" i="16"/>
  <c r="K384" i="16"/>
  <c r="K380" i="16"/>
  <c r="K376" i="16"/>
  <c r="K372" i="16"/>
  <c r="K368" i="16"/>
  <c r="K364" i="16"/>
  <c r="K360" i="16"/>
  <c r="K356" i="16"/>
  <c r="K352" i="16"/>
  <c r="K348" i="16"/>
  <c r="K344" i="16"/>
  <c r="K340" i="16"/>
  <c r="K336" i="16"/>
  <c r="K332" i="16"/>
  <c r="K328" i="16"/>
  <c r="K324" i="16"/>
  <c r="K320" i="16"/>
  <c r="K316" i="16"/>
  <c r="K312" i="16"/>
  <c r="K308" i="16"/>
  <c r="K304" i="16"/>
  <c r="K300" i="16"/>
  <c r="K296" i="16"/>
  <c r="K292" i="16"/>
  <c r="K288" i="16"/>
  <c r="K284" i="16"/>
  <c r="K280" i="16"/>
  <c r="K276" i="16"/>
  <c r="K272" i="16"/>
  <c r="K268" i="16"/>
  <c r="K264" i="16"/>
  <c r="K260" i="16"/>
  <c r="K256" i="16"/>
  <c r="K252" i="16"/>
  <c r="K248" i="16"/>
  <c r="K244" i="16"/>
  <c r="K240" i="16"/>
  <c r="K236" i="16"/>
  <c r="K232" i="16"/>
  <c r="K228" i="16"/>
  <c r="K224" i="16"/>
  <c r="K220" i="16"/>
  <c r="K216" i="16"/>
  <c r="K212" i="16"/>
  <c r="K208" i="16"/>
  <c r="K204" i="16"/>
  <c r="K200" i="16"/>
  <c r="K196" i="16"/>
  <c r="K192" i="16"/>
  <c r="K188" i="16"/>
  <c r="K184" i="16"/>
  <c r="K180" i="16"/>
  <c r="K176" i="16"/>
  <c r="K172" i="16"/>
  <c r="K168" i="16"/>
  <c r="K164" i="16"/>
  <c r="K160" i="16"/>
  <c r="K156" i="16"/>
  <c r="K152" i="16"/>
  <c r="K148" i="16"/>
  <c r="K144" i="16"/>
  <c r="K140" i="16"/>
  <c r="K136" i="16"/>
  <c r="K132" i="16"/>
  <c r="K128" i="16"/>
  <c r="K124" i="16"/>
  <c r="K120" i="16"/>
  <c r="K116" i="16"/>
  <c r="K112" i="16"/>
  <c r="K108" i="16"/>
  <c r="K104" i="16"/>
  <c r="K100" i="16"/>
  <c r="K96" i="16"/>
  <c r="K92" i="16"/>
  <c r="K88" i="16"/>
  <c r="K84" i="16"/>
  <c r="K80" i="16"/>
  <c r="K76" i="16"/>
  <c r="K72" i="16"/>
  <c r="K68" i="16"/>
  <c r="K64" i="16"/>
  <c r="K60" i="16"/>
  <c r="K56" i="16"/>
  <c r="K52" i="16"/>
  <c r="K48" i="16"/>
  <c r="K44" i="16"/>
  <c r="K40" i="16"/>
  <c r="K36" i="16"/>
  <c r="K32" i="16"/>
  <c r="K28" i="16"/>
  <c r="K24" i="16"/>
  <c r="K20" i="16"/>
  <c r="K16" i="16"/>
  <c r="K12" i="16"/>
  <c r="K8" i="16"/>
  <c r="K4" i="16"/>
  <c r="M797" i="16"/>
  <c r="M793" i="16"/>
  <c r="M789" i="16"/>
  <c r="M785" i="16"/>
  <c r="M781" i="16"/>
  <c r="M777" i="16"/>
  <c r="M773" i="16"/>
  <c r="M769" i="16"/>
  <c r="M765" i="16"/>
  <c r="M761" i="16"/>
  <c r="M757" i="16"/>
  <c r="M753" i="16"/>
  <c r="M749" i="16"/>
  <c r="M745" i="16"/>
  <c r="M741" i="16"/>
  <c r="M737" i="16"/>
  <c r="M733" i="16"/>
  <c r="M729" i="16"/>
  <c r="M725" i="16"/>
  <c r="M721" i="16"/>
  <c r="M717" i="16"/>
  <c r="M713" i="16"/>
  <c r="M709" i="16"/>
  <c r="M705" i="16"/>
  <c r="M701" i="16"/>
  <c r="M697" i="16"/>
  <c r="M693" i="16"/>
  <c r="M689" i="16"/>
  <c r="M685" i="16"/>
  <c r="M681" i="16"/>
  <c r="M677" i="16"/>
  <c r="M673" i="16"/>
  <c r="M669" i="16"/>
  <c r="M665" i="16"/>
  <c r="M661" i="16"/>
  <c r="M657" i="16"/>
  <c r="M653" i="16"/>
  <c r="M649" i="16"/>
  <c r="M645" i="16"/>
  <c r="M641" i="16"/>
  <c r="M637" i="16"/>
  <c r="M633" i="16"/>
  <c r="M629" i="16"/>
  <c r="M625" i="16"/>
  <c r="M621" i="16"/>
  <c r="M617" i="16"/>
  <c r="M613" i="16"/>
  <c r="M609" i="16"/>
  <c r="M605" i="16"/>
  <c r="M601" i="16"/>
  <c r="M597" i="16"/>
  <c r="M593" i="16"/>
  <c r="M589" i="16"/>
  <c r="M585" i="16"/>
  <c r="M581" i="16"/>
  <c r="M577" i="16"/>
  <c r="M573" i="16"/>
  <c r="M569" i="16"/>
  <c r="M565" i="16"/>
  <c r="M561" i="16"/>
  <c r="M557" i="16"/>
  <c r="M553" i="16"/>
  <c r="M549" i="16"/>
  <c r="M545" i="16"/>
  <c r="M541" i="16"/>
  <c r="M537" i="16"/>
  <c r="M533" i="16"/>
  <c r="M529" i="16"/>
  <c r="M525" i="16"/>
  <c r="M521" i="16"/>
  <c r="M517" i="16"/>
  <c r="M513" i="16"/>
  <c r="M509" i="16"/>
  <c r="M505" i="16"/>
  <c r="M501" i="16"/>
  <c r="M497" i="16"/>
  <c r="M493" i="16"/>
  <c r="M489" i="16"/>
  <c r="M485" i="16"/>
  <c r="M481" i="16"/>
  <c r="M477" i="16"/>
  <c r="M473" i="16"/>
  <c r="M469" i="16"/>
  <c r="M465" i="16"/>
  <c r="M461" i="16"/>
  <c r="M457" i="16"/>
  <c r="M453" i="16"/>
  <c r="M449" i="16"/>
  <c r="M445" i="16"/>
  <c r="M441" i="16"/>
  <c r="M437" i="16"/>
  <c r="M433" i="16"/>
  <c r="M429" i="16"/>
  <c r="M425" i="16"/>
  <c r="M421" i="16"/>
  <c r="M417" i="16"/>
  <c r="M413" i="16"/>
  <c r="M409" i="16"/>
  <c r="M405" i="16"/>
  <c r="M401" i="16"/>
  <c r="M397" i="16"/>
  <c r="M393" i="16"/>
  <c r="M389" i="16"/>
  <c r="M385" i="16"/>
  <c r="M381" i="16"/>
  <c r="M377" i="16"/>
  <c r="M373" i="16"/>
  <c r="M369" i="16"/>
  <c r="M365" i="16"/>
  <c r="M361" i="16"/>
  <c r="M357" i="16"/>
  <c r="M353" i="16"/>
  <c r="M349" i="16"/>
  <c r="M345" i="16"/>
  <c r="M341" i="16"/>
  <c r="M337" i="16"/>
  <c r="M333" i="16"/>
  <c r="M329" i="16"/>
  <c r="M325" i="16"/>
  <c r="M321" i="16"/>
  <c r="M317" i="16"/>
  <c r="M313" i="16"/>
  <c r="M309" i="16"/>
  <c r="M305" i="16"/>
  <c r="M301" i="16"/>
  <c r="M297" i="16"/>
  <c r="M293" i="16"/>
  <c r="M289" i="16"/>
  <c r="M285" i="16"/>
  <c r="M281" i="16"/>
  <c r="M277" i="16"/>
  <c r="M273" i="16"/>
  <c r="M269" i="16"/>
  <c r="M265" i="16"/>
  <c r="M261" i="16"/>
  <c r="M257" i="16"/>
  <c r="M253" i="16"/>
  <c r="M249" i="16"/>
  <c r="M245" i="16"/>
  <c r="M241" i="16"/>
  <c r="M237" i="16"/>
  <c r="M233" i="16"/>
  <c r="M229" i="16"/>
  <c r="M225" i="16"/>
  <c r="M221" i="16"/>
  <c r="M217" i="16"/>
  <c r="M213" i="16"/>
  <c r="M209" i="16"/>
  <c r="M205" i="16"/>
  <c r="M201" i="16"/>
  <c r="M197" i="16"/>
  <c r="M193" i="16"/>
  <c r="M189" i="16"/>
  <c r="M185" i="16"/>
  <c r="M181" i="16"/>
  <c r="M177" i="16"/>
  <c r="M173" i="16"/>
  <c r="M169" i="16"/>
  <c r="M165" i="16"/>
  <c r="M161" i="16"/>
  <c r="M157" i="16"/>
  <c r="M153" i="16"/>
  <c r="M149" i="16"/>
  <c r="M145" i="16"/>
  <c r="M141" i="16"/>
  <c r="M137" i="16"/>
  <c r="M133" i="16"/>
  <c r="M129" i="16"/>
  <c r="M125" i="16"/>
  <c r="M121" i="16"/>
  <c r="M117" i="16"/>
  <c r="M113" i="16"/>
  <c r="M109" i="16"/>
  <c r="M105" i="16"/>
  <c r="M101" i="16"/>
  <c r="M97" i="16"/>
  <c r="M93" i="16"/>
  <c r="M89" i="16"/>
  <c r="M85" i="16"/>
  <c r="M81" i="16"/>
  <c r="M77" i="16"/>
  <c r="M73" i="16"/>
  <c r="M69" i="16"/>
  <c r="M65" i="16"/>
  <c r="M61" i="16"/>
  <c r="M57" i="16"/>
  <c r="M53" i="16"/>
  <c r="M49" i="16"/>
  <c r="M45" i="16"/>
  <c r="M41" i="16"/>
  <c r="M37" i="16"/>
  <c r="M33" i="16"/>
  <c r="M29" i="16"/>
  <c r="M25" i="16"/>
  <c r="M21" i="16"/>
  <c r="M17" i="16"/>
  <c r="M13" i="16"/>
  <c r="M9" i="16"/>
  <c r="M5" i="16"/>
  <c r="P798" i="16"/>
  <c r="P794" i="16"/>
  <c r="P790" i="16"/>
  <c r="P786" i="16"/>
  <c r="P782" i="16"/>
  <c r="P778" i="16"/>
  <c r="P774" i="16"/>
  <c r="P770" i="16"/>
  <c r="P766" i="16"/>
  <c r="P762" i="16"/>
  <c r="P758" i="16"/>
  <c r="P754" i="16"/>
  <c r="P750" i="16"/>
  <c r="P746" i="16"/>
  <c r="P742" i="16"/>
  <c r="P738" i="16"/>
  <c r="P734" i="16"/>
  <c r="P730" i="16"/>
  <c r="P726" i="16"/>
  <c r="P722" i="16"/>
  <c r="P718" i="16"/>
  <c r="P714" i="16"/>
  <c r="P710" i="16"/>
  <c r="P706" i="16"/>
  <c r="P702" i="16"/>
  <c r="P698" i="16"/>
  <c r="P694" i="16"/>
  <c r="P690" i="16"/>
  <c r="P686" i="16"/>
  <c r="P682" i="16"/>
  <c r="P678" i="16"/>
  <c r="P674" i="16"/>
  <c r="P670" i="16"/>
  <c r="P666" i="16"/>
  <c r="P662" i="16"/>
  <c r="P658" i="16"/>
  <c r="P654" i="16"/>
  <c r="P650" i="16"/>
  <c r="P646" i="16"/>
  <c r="P642" i="16"/>
  <c r="P638" i="16"/>
  <c r="P634" i="16"/>
  <c r="P630" i="16"/>
  <c r="P626" i="16"/>
  <c r="P622" i="16"/>
  <c r="P618" i="16"/>
  <c r="P614" i="16"/>
  <c r="P610" i="16"/>
  <c r="P606" i="16"/>
  <c r="P602" i="16"/>
  <c r="P598" i="16"/>
  <c r="P594" i="16"/>
  <c r="P590" i="16"/>
  <c r="P586" i="16"/>
  <c r="P582" i="16"/>
  <c r="P578" i="16"/>
  <c r="P574" i="16"/>
  <c r="P570" i="16"/>
  <c r="P566" i="16"/>
  <c r="P562" i="16"/>
  <c r="P558" i="16"/>
  <c r="P554" i="16"/>
  <c r="P550" i="16"/>
  <c r="P546" i="16"/>
  <c r="P542" i="16"/>
  <c r="P538" i="16"/>
  <c r="P534" i="16"/>
  <c r="P530" i="16"/>
  <c r="P526" i="16"/>
  <c r="P522" i="16"/>
  <c r="P518" i="16"/>
  <c r="P514" i="16"/>
  <c r="P510" i="16"/>
  <c r="P506" i="16"/>
  <c r="P502" i="16"/>
  <c r="P498" i="16"/>
  <c r="P494" i="16"/>
  <c r="P490" i="16"/>
  <c r="P486" i="16"/>
  <c r="P482" i="16"/>
  <c r="P478" i="16"/>
  <c r="P474" i="16"/>
  <c r="P470" i="16"/>
  <c r="P466" i="16"/>
  <c r="P462" i="16"/>
  <c r="P458" i="16"/>
  <c r="P454" i="16"/>
  <c r="P450" i="16"/>
  <c r="P446" i="16"/>
  <c r="P442" i="16"/>
  <c r="P438" i="16"/>
  <c r="P434" i="16"/>
  <c r="P430" i="16"/>
  <c r="P426" i="16"/>
  <c r="P422" i="16"/>
  <c r="P418" i="16"/>
  <c r="P414" i="16"/>
  <c r="P410" i="16"/>
  <c r="P406" i="16"/>
  <c r="P402" i="16"/>
  <c r="P398" i="16"/>
  <c r="P394" i="16"/>
  <c r="P390" i="16"/>
  <c r="P386" i="16"/>
  <c r="P382" i="16"/>
  <c r="P378" i="16"/>
  <c r="P374" i="16"/>
  <c r="P370" i="16"/>
  <c r="P366" i="16"/>
  <c r="P362" i="16"/>
  <c r="P358" i="16"/>
  <c r="P354" i="16"/>
  <c r="P350" i="16"/>
  <c r="P346" i="16"/>
  <c r="P342" i="16"/>
  <c r="P338" i="16"/>
  <c r="P334" i="16"/>
  <c r="P330" i="16"/>
  <c r="P326" i="16"/>
  <c r="P322" i="16"/>
  <c r="P318" i="16"/>
  <c r="P314" i="16"/>
  <c r="P310" i="16"/>
  <c r="P306" i="16"/>
  <c r="P302" i="16"/>
  <c r="P298" i="16"/>
  <c r="P294" i="16"/>
  <c r="P290" i="16"/>
  <c r="P286" i="16"/>
  <c r="P282" i="16"/>
  <c r="P278" i="16"/>
  <c r="P274" i="16"/>
  <c r="P270" i="16"/>
  <c r="P266" i="16"/>
  <c r="P262" i="16"/>
  <c r="P258" i="16"/>
  <c r="P254" i="16"/>
  <c r="P250" i="16"/>
  <c r="P246" i="16"/>
  <c r="P242" i="16"/>
  <c r="P238" i="16"/>
  <c r="P234" i="16"/>
  <c r="P230" i="16"/>
  <c r="P226" i="16"/>
  <c r="P222" i="16"/>
  <c r="P218" i="16"/>
  <c r="P214" i="16"/>
  <c r="P210" i="16"/>
  <c r="P206" i="16"/>
  <c r="P202" i="16"/>
  <c r="P198" i="16"/>
  <c r="P194" i="16"/>
  <c r="P190" i="16"/>
  <c r="P186" i="16"/>
  <c r="P182" i="16"/>
  <c r="P178" i="16"/>
  <c r="P174" i="16"/>
  <c r="P170" i="16"/>
  <c r="P166" i="16"/>
  <c r="P162" i="16"/>
  <c r="P158" i="16"/>
  <c r="P154" i="16"/>
  <c r="P150" i="16"/>
  <c r="P146" i="16"/>
  <c r="P142" i="16"/>
  <c r="P138" i="16"/>
  <c r="P134" i="16"/>
  <c r="P130" i="16"/>
  <c r="P126" i="16"/>
  <c r="P122" i="16"/>
  <c r="P118" i="16"/>
  <c r="P114" i="16"/>
  <c r="P110" i="16"/>
  <c r="P106" i="16"/>
  <c r="P102" i="16"/>
  <c r="P98" i="16"/>
  <c r="P94" i="16"/>
  <c r="P90" i="16"/>
  <c r="P86" i="16"/>
  <c r="P82" i="16"/>
  <c r="P78" i="16"/>
  <c r="P74" i="16"/>
  <c r="P70" i="16"/>
  <c r="P66" i="16"/>
  <c r="P62" i="16"/>
  <c r="P58" i="16"/>
  <c r="P54" i="16"/>
  <c r="P50" i="16"/>
  <c r="P46" i="16"/>
  <c r="P42" i="16"/>
  <c r="P38" i="16"/>
  <c r="P34" i="16"/>
  <c r="P30" i="16"/>
  <c r="P26" i="16"/>
  <c r="P22" i="16"/>
  <c r="P18" i="16"/>
  <c r="P14" i="16"/>
  <c r="P10" i="16"/>
  <c r="P6" i="16"/>
  <c r="Q3" i="16"/>
  <c r="N796" i="16"/>
  <c r="N792" i="16"/>
  <c r="N788" i="16"/>
  <c r="N784" i="16"/>
  <c r="N780" i="16"/>
  <c r="N776" i="16"/>
  <c r="N772" i="16"/>
  <c r="N768" i="16"/>
  <c r="N764" i="16"/>
  <c r="N760" i="16"/>
  <c r="N756" i="16"/>
  <c r="N752" i="16"/>
  <c r="N748" i="16"/>
  <c r="N744" i="16"/>
  <c r="N740" i="16"/>
  <c r="N736" i="16"/>
  <c r="N732" i="16"/>
  <c r="N728" i="16"/>
  <c r="N724" i="16"/>
  <c r="N720" i="16"/>
  <c r="N716" i="16"/>
  <c r="N712" i="16"/>
  <c r="N708" i="16"/>
  <c r="N704" i="16"/>
  <c r="N700" i="16"/>
  <c r="N696" i="16"/>
  <c r="N692" i="16"/>
  <c r="N688" i="16"/>
  <c r="N684" i="16"/>
  <c r="N680" i="16"/>
  <c r="N676" i="16"/>
  <c r="N672" i="16"/>
  <c r="N668" i="16"/>
  <c r="N664" i="16"/>
  <c r="N660" i="16"/>
  <c r="N656" i="16"/>
  <c r="N652" i="16"/>
  <c r="N648" i="16"/>
  <c r="N644" i="16"/>
  <c r="N640" i="16"/>
  <c r="N636" i="16"/>
  <c r="N632" i="16"/>
  <c r="N628" i="16"/>
  <c r="N624" i="16"/>
  <c r="N620" i="16"/>
  <c r="N616" i="16"/>
  <c r="N612" i="16"/>
  <c r="N608" i="16"/>
  <c r="N604" i="16"/>
  <c r="N600" i="16"/>
  <c r="N596" i="16"/>
  <c r="N592" i="16"/>
  <c r="N588" i="16"/>
  <c r="N584" i="16"/>
  <c r="N580" i="16"/>
  <c r="N576" i="16"/>
  <c r="N572" i="16"/>
  <c r="N568" i="16"/>
  <c r="N564" i="16"/>
  <c r="N560" i="16"/>
  <c r="N556" i="16"/>
  <c r="N552" i="16"/>
  <c r="N548" i="16"/>
  <c r="N544" i="16"/>
  <c r="N540" i="16"/>
  <c r="N536" i="16"/>
  <c r="N532" i="16"/>
  <c r="N528" i="16"/>
  <c r="N524" i="16"/>
  <c r="N520" i="16"/>
  <c r="N516" i="16"/>
  <c r="N512" i="16"/>
  <c r="N508" i="16"/>
  <c r="N504" i="16"/>
  <c r="N500" i="16"/>
  <c r="N496" i="16"/>
  <c r="N492" i="16"/>
  <c r="N488" i="16"/>
  <c r="N484" i="16"/>
  <c r="N480" i="16"/>
  <c r="N476" i="16"/>
  <c r="N472" i="16"/>
  <c r="N468" i="16"/>
  <c r="N464" i="16"/>
  <c r="N460" i="16"/>
  <c r="N456" i="16"/>
  <c r="N452" i="16"/>
  <c r="N448" i="16"/>
  <c r="N444" i="16"/>
  <c r="N440" i="16"/>
  <c r="N436" i="16"/>
  <c r="N432" i="16"/>
  <c r="N428" i="16"/>
  <c r="N424" i="16"/>
  <c r="N420" i="16"/>
  <c r="N416" i="16"/>
  <c r="N412" i="16"/>
  <c r="N408" i="16"/>
  <c r="N404" i="16"/>
  <c r="N400" i="16"/>
  <c r="N396" i="16"/>
  <c r="N392" i="16"/>
  <c r="N388" i="16"/>
  <c r="N384" i="16"/>
  <c r="N380" i="16"/>
  <c r="N376" i="16"/>
  <c r="N372" i="16"/>
  <c r="N368" i="16"/>
  <c r="N364" i="16"/>
  <c r="N360" i="16"/>
  <c r="N356" i="16"/>
  <c r="N352" i="16"/>
  <c r="N348" i="16"/>
  <c r="N344" i="16"/>
  <c r="N340" i="16"/>
  <c r="N336" i="16"/>
  <c r="N332" i="16"/>
  <c r="N328" i="16"/>
  <c r="N324" i="16"/>
  <c r="N320" i="16"/>
  <c r="N316" i="16"/>
  <c r="N312" i="16"/>
  <c r="N308" i="16"/>
  <c r="N304" i="16"/>
  <c r="N300" i="16"/>
  <c r="N296" i="16"/>
  <c r="N292" i="16"/>
  <c r="N288" i="16"/>
  <c r="N284" i="16"/>
  <c r="N280" i="16"/>
  <c r="N276" i="16"/>
  <c r="N272" i="16"/>
  <c r="N268" i="16"/>
  <c r="N264" i="16"/>
  <c r="N260" i="16"/>
  <c r="N256" i="16"/>
  <c r="N252" i="16"/>
  <c r="N248" i="16"/>
  <c r="N241" i="16"/>
  <c r="N233" i="16"/>
  <c r="N225" i="16"/>
  <c r="N217" i="16"/>
  <c r="N209" i="16"/>
  <c r="N201" i="16"/>
  <c r="N193" i="16"/>
  <c r="N185" i="16"/>
  <c r="N177" i="16"/>
  <c r="N169" i="16"/>
  <c r="N161" i="16"/>
  <c r="N153" i="16"/>
  <c r="N145" i="16"/>
  <c r="N137" i="16"/>
  <c r="N129" i="16"/>
  <c r="N121" i="16"/>
  <c r="N113" i="16"/>
  <c r="N105" i="16"/>
  <c r="N97" i="16"/>
  <c r="N89" i="16"/>
  <c r="N81" i="16"/>
  <c r="N73" i="16"/>
  <c r="N65" i="16"/>
  <c r="N57" i="16"/>
  <c r="N49" i="16"/>
  <c r="N41" i="16"/>
  <c r="N33" i="16"/>
  <c r="N25" i="16"/>
  <c r="N17" i="16"/>
  <c r="N9" i="16"/>
  <c r="O3" i="16"/>
  <c r="CQ798" i="16"/>
  <c r="CI798" i="16"/>
  <c r="CA798" i="16"/>
  <c r="BS798" i="16"/>
  <c r="BK798" i="16"/>
  <c r="BC798" i="16"/>
  <c r="AU798" i="16"/>
  <c r="CX797" i="16"/>
  <c r="CP797" i="16"/>
  <c r="CH797" i="16"/>
  <c r="BZ797" i="16"/>
  <c r="BR797" i="16"/>
  <c r="BJ797" i="16"/>
  <c r="BB797" i="16"/>
  <c r="AT797" i="16"/>
  <c r="CW796" i="16"/>
  <c r="CO796" i="16"/>
  <c r="CG796" i="16"/>
  <c r="BY796" i="16"/>
  <c r="BQ796" i="16"/>
  <c r="BI796" i="16"/>
  <c r="BA796" i="16"/>
  <c r="AS796" i="16"/>
  <c r="CU794" i="16"/>
  <c r="CM794" i="16"/>
  <c r="CE794" i="16"/>
  <c r="BW794" i="16"/>
  <c r="BO794" i="16"/>
  <c r="BG794" i="16"/>
  <c r="AY794" i="16"/>
  <c r="AQ794" i="16"/>
  <c r="CT793" i="16"/>
  <c r="CL793" i="16"/>
  <c r="CD793" i="16"/>
  <c r="BV793" i="16"/>
  <c r="BN793" i="16"/>
  <c r="BF793" i="16"/>
  <c r="AX793" i="16"/>
  <c r="AP793" i="16"/>
  <c r="CS792" i="16"/>
  <c r="CK792" i="16"/>
  <c r="CC792" i="16"/>
  <c r="BU792" i="16"/>
  <c r="BM792" i="16"/>
  <c r="BE792" i="16"/>
  <c r="AW792" i="16"/>
  <c r="AO792" i="16"/>
  <c r="CQ790" i="16"/>
  <c r="CI790" i="16"/>
  <c r="CA790" i="16"/>
  <c r="BS790" i="16"/>
  <c r="BK790" i="16"/>
  <c r="BC790" i="16"/>
  <c r="AU790" i="16"/>
  <c r="CX789" i="16"/>
  <c r="CP789" i="16"/>
  <c r="CH789" i="16"/>
  <c r="BZ789" i="16"/>
  <c r="BR789" i="16"/>
  <c r="BJ789" i="16"/>
  <c r="BB789" i="16"/>
  <c r="AT789" i="16"/>
  <c r="CW788" i="16"/>
  <c r="CO788" i="16"/>
  <c r="CG788" i="16"/>
  <c r="BY788" i="16"/>
  <c r="BQ788" i="16"/>
  <c r="BI788" i="16"/>
  <c r="BA788" i="16"/>
  <c r="AS788" i="16"/>
  <c r="CU786" i="16"/>
  <c r="CM786" i="16"/>
  <c r="CE786" i="16"/>
  <c r="BW786" i="16"/>
  <c r="BO786" i="16"/>
  <c r="BG786" i="16"/>
  <c r="AY786" i="16"/>
  <c r="AQ786" i="16"/>
  <c r="CT785" i="16"/>
  <c r="CL785" i="16"/>
  <c r="CD785" i="16"/>
  <c r="BV785" i="16"/>
  <c r="BN785" i="16"/>
  <c r="BF785" i="16"/>
  <c r="AX785" i="16"/>
  <c r="AP785" i="16"/>
  <c r="CS784" i="16"/>
  <c r="CK784" i="16"/>
  <c r="CC784" i="16"/>
  <c r="BU784" i="16"/>
  <c r="BM784" i="16"/>
  <c r="BE784" i="16"/>
  <c r="AW784" i="16"/>
  <c r="AO784" i="16"/>
  <c r="CQ782" i="16"/>
  <c r="CI782" i="16"/>
  <c r="CA782" i="16"/>
  <c r="BS782" i="16"/>
  <c r="BK782" i="16"/>
  <c r="BC782" i="16"/>
  <c r="AU782" i="16"/>
  <c r="CX781" i="16"/>
  <c r="CP781" i="16"/>
  <c r="CH781" i="16"/>
  <c r="BZ781" i="16"/>
  <c r="BR781" i="16"/>
  <c r="BJ781" i="16"/>
  <c r="BB781" i="16"/>
  <c r="AT781" i="16"/>
  <c r="CW780" i="16"/>
  <c r="CO780" i="16"/>
  <c r="CG780" i="16"/>
  <c r="BY780" i="16"/>
  <c r="BQ780" i="16"/>
  <c r="BI780" i="16"/>
  <c r="BA780" i="16"/>
  <c r="AS780" i="16"/>
  <c r="CU778" i="16"/>
  <c r="CM778" i="16"/>
  <c r="CE778" i="16"/>
  <c r="BW778" i="16"/>
  <c r="BO778" i="16"/>
  <c r="BG778" i="16"/>
  <c r="AY778" i="16"/>
  <c r="AQ778" i="16"/>
  <c r="CT777" i="16"/>
  <c r="CL777" i="16"/>
  <c r="CD777" i="16"/>
  <c r="BV777" i="16"/>
  <c r="BN777" i="16"/>
  <c r="BF777" i="16"/>
  <c r="AX777" i="16"/>
  <c r="AP777" i="16"/>
  <c r="CS776" i="16"/>
  <c r="CK776" i="16"/>
  <c r="CC776" i="16"/>
  <c r="BU776" i="16"/>
  <c r="BM776" i="16"/>
  <c r="BE776" i="16"/>
  <c r="AW776" i="16"/>
  <c r="AO776" i="16"/>
  <c r="CQ774" i="16"/>
  <c r="CI774" i="16"/>
  <c r="CA774" i="16"/>
  <c r="BS774" i="16"/>
  <c r="BK774" i="16"/>
  <c r="BC774" i="16"/>
  <c r="AU774" i="16"/>
  <c r="CX773" i="16"/>
  <c r="CP773" i="16"/>
  <c r="CH773" i="16"/>
  <c r="BZ773" i="16"/>
  <c r="BR773" i="16"/>
  <c r="BJ773" i="16"/>
  <c r="BB773" i="16"/>
  <c r="AT773" i="16"/>
  <c r="CW772" i="16"/>
  <c r="CO772" i="16"/>
  <c r="CG772" i="16"/>
  <c r="BY772" i="16"/>
  <c r="BQ772" i="16"/>
  <c r="BI772" i="16"/>
  <c r="BA772" i="16"/>
  <c r="AS772" i="16"/>
  <c r="CU770" i="16"/>
  <c r="CM770" i="16"/>
  <c r="CE770" i="16"/>
  <c r="BW770" i="16"/>
  <c r="BO770" i="16"/>
  <c r="BG770" i="16"/>
  <c r="AY770" i="16"/>
  <c r="AQ770" i="16"/>
  <c r="CT769" i="16"/>
  <c r="CL769" i="16"/>
  <c r="CD769" i="16"/>
  <c r="BV769" i="16"/>
  <c r="BN769" i="16"/>
  <c r="BF769" i="16"/>
  <c r="AX769" i="16"/>
  <c r="AP769" i="16"/>
  <c r="CS768" i="16"/>
  <c r="CK768" i="16"/>
  <c r="CC768" i="16"/>
  <c r="BU768" i="16"/>
  <c r="BM768" i="16"/>
  <c r="BE768" i="16"/>
  <c r="AW768" i="16"/>
  <c r="AO768" i="16"/>
  <c r="CQ766" i="16"/>
  <c r="CI766" i="16"/>
  <c r="CA766" i="16"/>
  <c r="BS766" i="16"/>
  <c r="BK766" i="16"/>
  <c r="BC766" i="16"/>
  <c r="AU766" i="16"/>
  <c r="CX765" i="16"/>
  <c r="CP765" i="16"/>
  <c r="CH765" i="16"/>
  <c r="BZ765" i="16"/>
  <c r="BR765" i="16"/>
  <c r="BJ765" i="16"/>
  <c r="BB765" i="16"/>
  <c r="AT765" i="16"/>
  <c r="CW764" i="16"/>
  <c r="CO764" i="16"/>
  <c r="CG764" i="16"/>
  <c r="BY764" i="16"/>
  <c r="BQ764" i="16"/>
  <c r="BI764" i="16"/>
  <c r="BA764" i="16"/>
  <c r="AS764" i="16"/>
  <c r="CU762" i="16"/>
  <c r="CM762" i="16"/>
  <c r="CE762" i="16"/>
  <c r="BW762" i="16"/>
  <c r="BO762" i="16"/>
  <c r="BG762" i="16"/>
  <c r="AY762" i="16"/>
  <c r="AQ762" i="16"/>
  <c r="CT761" i="16"/>
  <c r="CL761" i="16"/>
  <c r="CD761" i="16"/>
  <c r="BV761" i="16"/>
  <c r="BN761" i="16"/>
  <c r="BF761" i="16"/>
  <c r="AX761" i="16"/>
  <c r="AP761" i="16"/>
  <c r="CS760" i="16"/>
  <c r="CK760" i="16"/>
  <c r="CC760" i="16"/>
  <c r="BU760" i="16"/>
  <c r="BM760" i="16"/>
  <c r="BE760" i="16"/>
  <c r="AW760" i="16"/>
  <c r="AO760" i="16"/>
  <c r="CQ758" i="16"/>
  <c r="CI758" i="16"/>
  <c r="CA758" i="16"/>
  <c r="BS758" i="16"/>
  <c r="BK758" i="16"/>
  <c r="BC758" i="16"/>
  <c r="AU758" i="16"/>
  <c r="CX757" i="16"/>
  <c r="CP757" i="16"/>
  <c r="CH757" i="16"/>
  <c r="BZ757" i="16"/>
  <c r="BR757" i="16"/>
  <c r="BJ757" i="16"/>
  <c r="BB757" i="16"/>
  <c r="AT757" i="16"/>
  <c r="CW756" i="16"/>
  <c r="CO756" i="16"/>
  <c r="CG756" i="16"/>
  <c r="BY756" i="16"/>
  <c r="BQ756" i="16"/>
  <c r="BI756" i="16"/>
  <c r="BA756" i="16"/>
  <c r="AS756" i="16"/>
  <c r="CU754" i="16"/>
  <c r="CM754" i="16"/>
  <c r="CE754" i="16"/>
  <c r="BW754" i="16"/>
  <c r="BO754" i="16"/>
  <c r="BG754" i="16"/>
  <c r="AY754" i="16"/>
  <c r="AQ754" i="16"/>
  <c r="CT753" i="16"/>
  <c r="CL753" i="16"/>
  <c r="CD753" i="16"/>
  <c r="BV753" i="16"/>
  <c r="BN753" i="16"/>
  <c r="BF753" i="16"/>
  <c r="AX753" i="16"/>
  <c r="AP753" i="16"/>
  <c r="CS752" i="16"/>
  <c r="CK752" i="16"/>
  <c r="CC752" i="16"/>
  <c r="BU752" i="16"/>
  <c r="BM752" i="16"/>
  <c r="BE752" i="16"/>
  <c r="AW752" i="16"/>
  <c r="AO752" i="16"/>
  <c r="CQ750" i="16"/>
  <c r="CI750" i="16"/>
  <c r="CA750" i="16"/>
  <c r="BS750" i="16"/>
  <c r="BK750" i="16"/>
  <c r="BC750" i="16"/>
  <c r="AU750" i="16"/>
  <c r="CX749" i="16"/>
  <c r="CP749" i="16"/>
  <c r="CH749" i="16"/>
  <c r="BZ749" i="16"/>
  <c r="BR749" i="16"/>
  <c r="BJ749" i="16"/>
  <c r="BB749" i="16"/>
  <c r="AT749" i="16"/>
  <c r="CW748" i="16"/>
  <c r="CO748" i="16"/>
  <c r="CG748" i="16"/>
  <c r="BY748" i="16"/>
  <c r="BQ748" i="16"/>
  <c r="BI748" i="16"/>
  <c r="BA748" i="16"/>
  <c r="AS748" i="16"/>
  <c r="CU746" i="16"/>
  <c r="CM746" i="16"/>
  <c r="CE746" i="16"/>
  <c r="BW746" i="16"/>
  <c r="BO746" i="16"/>
  <c r="BG746" i="16"/>
  <c r="AY746" i="16"/>
  <c r="AQ746" i="16"/>
  <c r="CT745" i="16"/>
  <c r="CL745" i="16"/>
  <c r="CD745" i="16"/>
  <c r="BV745" i="16"/>
  <c r="BN745" i="16"/>
  <c r="BF745" i="16"/>
  <c r="AX745" i="16"/>
  <c r="AP745" i="16"/>
  <c r="CS744" i="16"/>
  <c r="CK744" i="16"/>
  <c r="CC744" i="16"/>
  <c r="BU744" i="16"/>
  <c r="BM744" i="16"/>
  <c r="BE744" i="16"/>
  <c r="AW744" i="16"/>
  <c r="AO744" i="16"/>
  <c r="CQ742" i="16"/>
  <c r="CI742" i="16"/>
  <c r="CA742" i="16"/>
  <c r="BS742" i="16"/>
  <c r="BK742" i="16"/>
  <c r="BC742" i="16"/>
  <c r="AU742" i="16"/>
  <c r="CX741" i="16"/>
  <c r="CP741" i="16"/>
  <c r="CH741" i="16"/>
  <c r="BZ741" i="16"/>
  <c r="BR741" i="16"/>
  <c r="BJ741" i="16"/>
  <c r="BB741" i="16"/>
  <c r="AT741" i="16"/>
  <c r="CW740" i="16"/>
  <c r="CO740" i="16"/>
  <c r="CG740" i="16"/>
  <c r="BY740" i="16"/>
  <c r="BQ740" i="16"/>
  <c r="BI740" i="16"/>
  <c r="BA740" i="16"/>
  <c r="AS740" i="16"/>
  <c r="CU738" i="16"/>
  <c r="CM738" i="16"/>
  <c r="CE738" i="16"/>
  <c r="BW738" i="16"/>
  <c r="BO738" i="16"/>
  <c r="BG738" i="16"/>
  <c r="AY738" i="16"/>
  <c r="AQ738" i="16"/>
  <c r="CT737" i="16"/>
  <c r="CL737" i="16"/>
  <c r="CD737" i="16"/>
  <c r="BV737" i="16"/>
  <c r="BN737" i="16"/>
  <c r="BF737" i="16"/>
  <c r="AX737" i="16"/>
  <c r="AP737" i="16"/>
  <c r="CS736" i="16"/>
  <c r="CK736" i="16"/>
  <c r="CC736" i="16"/>
  <c r="BU736" i="16"/>
  <c r="BM736" i="16"/>
  <c r="BE736" i="16"/>
  <c r="AW736" i="16"/>
  <c r="AO736" i="16"/>
  <c r="CQ734" i="16"/>
  <c r="CI734" i="16"/>
  <c r="CA734" i="16"/>
  <c r="BS734" i="16"/>
  <c r="BK734" i="16"/>
  <c r="BC734" i="16"/>
  <c r="AU734" i="16"/>
  <c r="CX733" i="16"/>
  <c r="CP733" i="16"/>
  <c r="CH733" i="16"/>
  <c r="BZ733" i="16"/>
  <c r="BR733" i="16"/>
  <c r="BJ733" i="16"/>
  <c r="BB733" i="16"/>
  <c r="AT733" i="16"/>
  <c r="CW732" i="16"/>
  <c r="CO732" i="16"/>
  <c r="CG732" i="16"/>
  <c r="BY732" i="16"/>
  <c r="BQ732" i="16"/>
  <c r="BI732" i="16"/>
  <c r="BA732" i="16"/>
  <c r="AS732" i="16"/>
  <c r="CU730" i="16"/>
  <c r="CM730" i="16"/>
  <c r="CE730" i="16"/>
  <c r="BW730" i="16"/>
  <c r="BO730" i="16"/>
  <c r="BG730" i="16"/>
  <c r="AY730" i="16"/>
  <c r="AQ730" i="16"/>
  <c r="CT729" i="16"/>
  <c r="CL729" i="16"/>
  <c r="CD729" i="16"/>
  <c r="BV729" i="16"/>
  <c r="BN729" i="16"/>
  <c r="BF729" i="16"/>
  <c r="AX729" i="16"/>
  <c r="AP729" i="16"/>
  <c r="CS728" i="16"/>
  <c r="CK728" i="16"/>
  <c r="CC728" i="16"/>
  <c r="BU728" i="16"/>
  <c r="BM728" i="16"/>
  <c r="BE728" i="16"/>
  <c r="AW728" i="16"/>
  <c r="AO728" i="16"/>
  <c r="CQ726" i="16"/>
  <c r="CI726" i="16"/>
  <c r="CA726" i="16"/>
  <c r="BS726" i="16"/>
  <c r="BK726" i="16"/>
  <c r="BC726" i="16"/>
  <c r="AU726" i="16"/>
  <c r="CX725" i="16"/>
  <c r="CP725" i="16"/>
  <c r="CH725" i="16"/>
  <c r="BZ725" i="16"/>
  <c r="BR725" i="16"/>
  <c r="BJ725" i="16"/>
  <c r="BB725" i="16"/>
  <c r="AT725" i="16"/>
  <c r="CW724" i="16"/>
  <c r="CO724" i="16"/>
  <c r="CG724" i="16"/>
  <c r="BY724" i="16"/>
  <c r="BQ724" i="16"/>
  <c r="BI724" i="16"/>
  <c r="BA724" i="16"/>
  <c r="AS724" i="16"/>
  <c r="CU722" i="16"/>
  <c r="CM722" i="16"/>
  <c r="CE722" i="16"/>
  <c r="BW722" i="16"/>
  <c r="BO722" i="16"/>
  <c r="BG722" i="16"/>
  <c r="AY722" i="16"/>
  <c r="AQ722" i="16"/>
  <c r="CT721" i="16"/>
  <c r="CL721" i="16"/>
  <c r="CD721" i="16"/>
  <c r="BV721" i="16"/>
  <c r="BN721" i="16"/>
  <c r="BF721" i="16"/>
  <c r="AX721" i="16"/>
  <c r="AP721" i="16"/>
  <c r="CS720" i="16"/>
  <c r="CK720" i="16"/>
  <c r="CC720" i="16"/>
  <c r="BU720" i="16"/>
  <c r="BM720" i="16"/>
  <c r="BE720" i="16"/>
  <c r="AW720" i="16"/>
  <c r="AO720" i="16"/>
  <c r="CQ718" i="16"/>
  <c r="CI718" i="16"/>
  <c r="CA718" i="16"/>
  <c r="BS718" i="16"/>
  <c r="BK718" i="16"/>
  <c r="BC718" i="16"/>
  <c r="AU718" i="16"/>
  <c r="CX717" i="16"/>
  <c r="CP717" i="16"/>
  <c r="CH717" i="16"/>
  <c r="BZ717" i="16"/>
  <c r="BR717" i="16"/>
  <c r="BJ717" i="16"/>
  <c r="BB717" i="16"/>
  <c r="AT717" i="16"/>
  <c r="CW716" i="16"/>
  <c r="CO716" i="16"/>
  <c r="CG716" i="16"/>
  <c r="BY716" i="16"/>
  <c r="BQ716" i="16"/>
  <c r="BI716" i="16"/>
  <c r="BA716" i="16"/>
  <c r="AS716" i="16"/>
  <c r="CU714" i="16"/>
  <c r="CM714" i="16"/>
  <c r="CE714" i="16"/>
  <c r="BW714" i="16"/>
  <c r="BO714" i="16"/>
  <c r="BG714" i="16"/>
  <c r="AY714" i="16"/>
  <c r="AQ714" i="16"/>
  <c r="CT713" i="16"/>
  <c r="CL713" i="16"/>
  <c r="CD713" i="16"/>
  <c r="BV713" i="16"/>
  <c r="BN713" i="16"/>
  <c r="BF713" i="16"/>
  <c r="AX713" i="16"/>
  <c r="AP713" i="16"/>
  <c r="CS712" i="16"/>
  <c r="CK712" i="16"/>
  <c r="CC712" i="16"/>
  <c r="BU712" i="16"/>
  <c r="BM712" i="16"/>
  <c r="BE712" i="16"/>
  <c r="AW712" i="16"/>
  <c r="AO712" i="16"/>
  <c r="CQ710" i="16"/>
  <c r="CI710" i="16"/>
  <c r="CA710" i="16"/>
  <c r="BS710" i="16"/>
  <c r="BK710" i="16"/>
  <c r="BC710" i="16"/>
  <c r="AU710" i="16"/>
  <c r="CX709" i="16"/>
  <c r="CP709" i="16"/>
  <c r="CH709" i="16"/>
  <c r="BZ709" i="16"/>
  <c r="BR709" i="16"/>
  <c r="BJ709" i="16"/>
  <c r="BB709" i="16"/>
  <c r="AT709" i="16"/>
  <c r="CW708" i="16"/>
  <c r="CO708" i="16"/>
  <c r="CG708" i="16"/>
  <c r="BY708" i="16"/>
  <c r="BQ708" i="16"/>
  <c r="BI708" i="16"/>
  <c r="BA708" i="16"/>
  <c r="AS708" i="16"/>
  <c r="CU706" i="16"/>
  <c r="CM706" i="16"/>
  <c r="CE706" i="16"/>
  <c r="BW706" i="16"/>
  <c r="BO706" i="16"/>
  <c r="BG706" i="16"/>
  <c r="AY706" i="16"/>
  <c r="AQ706" i="16"/>
  <c r="CT705" i="16"/>
  <c r="CL705" i="16"/>
  <c r="CD705" i="16"/>
  <c r="BV705" i="16"/>
  <c r="BN705" i="16"/>
  <c r="BF705" i="16"/>
  <c r="AX705" i="16"/>
  <c r="AP705" i="16"/>
  <c r="CS704" i="16"/>
  <c r="CK704" i="16"/>
  <c r="CC704" i="16"/>
  <c r="BU704" i="16"/>
  <c r="BM704" i="16"/>
  <c r="BE704" i="16"/>
  <c r="AW704" i="16"/>
  <c r="AO704" i="16"/>
  <c r="CQ702" i="16"/>
  <c r="CI702" i="16"/>
  <c r="CA702" i="16"/>
  <c r="BS702" i="16"/>
  <c r="BK702" i="16"/>
  <c r="BC702" i="16"/>
  <c r="AU702" i="16"/>
  <c r="CX701" i="16"/>
  <c r="CP701" i="16"/>
  <c r="CH701" i="16"/>
  <c r="BZ701" i="16"/>
  <c r="BR701" i="16"/>
  <c r="BJ701" i="16"/>
  <c r="BB701" i="16"/>
  <c r="AT701" i="16"/>
  <c r="CW700" i="16"/>
  <c r="CO700" i="16"/>
  <c r="CG700" i="16"/>
  <c r="BY700" i="16"/>
  <c r="BQ700" i="16"/>
  <c r="BI700" i="16"/>
  <c r="BA700" i="16"/>
  <c r="AS700" i="16"/>
  <c r="CU698" i="16"/>
  <c r="CM698" i="16"/>
  <c r="CE698" i="16"/>
  <c r="BW698" i="16"/>
  <c r="BO698" i="16"/>
  <c r="BG698" i="16"/>
  <c r="AY698" i="16"/>
  <c r="AQ698" i="16"/>
  <c r="CT697" i="16"/>
  <c r="CL697" i="16"/>
  <c r="CD697" i="16"/>
  <c r="BV697" i="16"/>
  <c r="BN697" i="16"/>
  <c r="BF697" i="16"/>
  <c r="AX697" i="16"/>
  <c r="AP697" i="16"/>
  <c r="CS696" i="16"/>
  <c r="CK696" i="16"/>
  <c r="CC696" i="16"/>
  <c r="BU696" i="16"/>
  <c r="BM696" i="16"/>
  <c r="BE696" i="16"/>
  <c r="AW696" i="16"/>
  <c r="AO696" i="16"/>
  <c r="CQ694" i="16"/>
  <c r="CI694" i="16"/>
  <c r="CA694" i="16"/>
  <c r="BS694" i="16"/>
  <c r="BK694" i="16"/>
  <c r="BC694" i="16"/>
  <c r="AU694" i="16"/>
  <c r="CX693" i="16"/>
  <c r="CP693" i="16"/>
  <c r="CH693" i="16"/>
  <c r="BZ693" i="16"/>
  <c r="BR693" i="16"/>
  <c r="BJ693" i="16"/>
  <c r="BB693" i="16"/>
  <c r="AT693" i="16"/>
  <c r="CW692" i="16"/>
  <c r="CO692" i="16"/>
  <c r="CG692" i="16"/>
  <c r="BY692" i="16"/>
  <c r="BQ692" i="16"/>
  <c r="BI692" i="16"/>
  <c r="BA692" i="16"/>
  <c r="AS692" i="16"/>
  <c r="CU690" i="16"/>
  <c r="CM690" i="16"/>
  <c r="CE690" i="16"/>
  <c r="BW690" i="16"/>
  <c r="BO690" i="16"/>
  <c r="BG690" i="16"/>
  <c r="AY690" i="16"/>
  <c r="AQ690" i="16"/>
  <c r="CT689" i="16"/>
  <c r="CL689" i="16"/>
  <c r="CD689" i="16"/>
  <c r="BV689" i="16"/>
  <c r="BN689" i="16"/>
  <c r="BF689" i="16"/>
  <c r="AX689" i="16"/>
  <c r="AP689" i="16"/>
  <c r="CS688" i="16"/>
  <c r="CK688" i="16"/>
  <c r="CC688" i="16"/>
  <c r="BU688" i="16"/>
  <c r="BM688" i="16"/>
  <c r="BE688" i="16"/>
  <c r="AW688" i="16"/>
  <c r="AO688" i="16"/>
  <c r="CQ686" i="16"/>
  <c r="CI686" i="16"/>
  <c r="CA686" i="16"/>
  <c r="BS686" i="16"/>
  <c r="BK686" i="16"/>
  <c r="BC686" i="16"/>
  <c r="AU686" i="16"/>
  <c r="CX685" i="16"/>
  <c r="CP685" i="16"/>
  <c r="CH685" i="16"/>
  <c r="BZ685" i="16"/>
  <c r="BR685" i="16"/>
  <c r="BJ685" i="16"/>
  <c r="BB685" i="16"/>
  <c r="AT685" i="16"/>
  <c r="CW684" i="16"/>
  <c r="CO684" i="16"/>
  <c r="CG684" i="16"/>
  <c r="BY684" i="16"/>
  <c r="BQ684" i="16"/>
  <c r="BI684" i="16"/>
  <c r="BA684" i="16"/>
  <c r="AS684" i="16"/>
  <c r="CU682" i="16"/>
  <c r="CM682" i="16"/>
  <c r="CE682" i="16"/>
  <c r="BW682" i="16"/>
  <c r="BO682" i="16"/>
  <c r="BG682" i="16"/>
  <c r="AY682" i="16"/>
  <c r="AQ682" i="16"/>
  <c r="CT681" i="16"/>
  <c r="CL681" i="16"/>
  <c r="CD681" i="16"/>
  <c r="BV681" i="16"/>
  <c r="BN681" i="16"/>
  <c r="BF681" i="16"/>
  <c r="AX681" i="16"/>
  <c r="AN681" i="16"/>
  <c r="CI680" i="16"/>
  <c r="BS680" i="16"/>
  <c r="BC680" i="16"/>
  <c r="CW678" i="16"/>
  <c r="CG678" i="16"/>
  <c r="BQ678" i="16"/>
  <c r="BA678" i="16"/>
  <c r="CV677" i="16"/>
  <c r="CF677" i="16"/>
  <c r="BP677" i="16"/>
  <c r="AZ677" i="16"/>
  <c r="CU676" i="16"/>
  <c r="CE676" i="16"/>
  <c r="BO676" i="16"/>
  <c r="AY676" i="16"/>
  <c r="CS674" i="16"/>
  <c r="CC674" i="16"/>
  <c r="BM674" i="16"/>
  <c r="AW674" i="16"/>
  <c r="CR673" i="16"/>
  <c r="CB673" i="16"/>
  <c r="BL673" i="16"/>
  <c r="AV673" i="16"/>
  <c r="CQ672" i="16"/>
  <c r="CA672" i="16"/>
  <c r="BK672" i="16"/>
  <c r="AU672" i="16"/>
  <c r="CO670" i="16"/>
  <c r="BY670" i="16"/>
  <c r="BI670" i="16"/>
  <c r="AS670" i="16"/>
  <c r="CN669" i="16"/>
  <c r="BX669" i="16"/>
  <c r="BH669" i="16"/>
  <c r="AR669" i="16"/>
  <c r="CM668" i="16"/>
  <c r="BW668" i="16"/>
  <c r="BG668" i="16"/>
  <c r="AQ668" i="16"/>
  <c r="CK666" i="16"/>
  <c r="BU666" i="16"/>
  <c r="BE666" i="16"/>
  <c r="AO666" i="16"/>
  <c r="CJ665" i="16"/>
  <c r="BT665" i="16"/>
  <c r="BD665" i="16"/>
  <c r="AN665" i="16"/>
  <c r="CI664" i="16"/>
  <c r="BS664" i="16"/>
  <c r="BC664" i="16"/>
  <c r="CW662" i="16"/>
  <c r="CG662" i="16"/>
  <c r="BQ662" i="16"/>
  <c r="BA662" i="16"/>
  <c r="CV661" i="16"/>
  <c r="CF661" i="16"/>
  <c r="BP661" i="16"/>
  <c r="AZ661" i="16"/>
  <c r="CU660" i="16"/>
  <c r="CE660" i="16"/>
  <c r="BO660" i="16"/>
  <c r="AY660" i="16"/>
  <c r="CS658" i="16"/>
  <c r="CC658" i="16"/>
  <c r="BM658" i="16"/>
  <c r="AW658" i="16"/>
  <c r="CR657" i="16"/>
  <c r="CB657" i="16"/>
  <c r="BL657" i="16"/>
  <c r="AV657" i="16"/>
  <c r="CQ656" i="16"/>
  <c r="CA656" i="16"/>
  <c r="BK656" i="16"/>
  <c r="AU656" i="16"/>
  <c r="CO654" i="16"/>
  <c r="BY654" i="16"/>
  <c r="BI654" i="16"/>
  <c r="AS654" i="16"/>
  <c r="CN653" i="16"/>
  <c r="BX653" i="16"/>
  <c r="BH653" i="16"/>
  <c r="AR653" i="16"/>
  <c r="CM652" i="16"/>
  <c r="BW652" i="16"/>
  <c r="BG652" i="16"/>
  <c r="AQ652" i="16"/>
  <c r="CK650" i="16"/>
  <c r="BU650" i="16"/>
  <c r="BE650" i="16"/>
  <c r="AO650" i="16"/>
  <c r="CJ649" i="16"/>
  <c r="BT649" i="16"/>
  <c r="BD649" i="16"/>
  <c r="AN649" i="16"/>
  <c r="CI648" i="16"/>
  <c r="BS648" i="16"/>
  <c r="BC648" i="16"/>
  <c r="CW646" i="16"/>
  <c r="CG646" i="16"/>
  <c r="BQ646" i="16"/>
  <c r="BA646" i="16"/>
  <c r="CV645" i="16"/>
  <c r="CF645" i="16"/>
  <c r="BP645" i="16"/>
  <c r="AZ645" i="16"/>
  <c r="CU644" i="16"/>
  <c r="CE644" i="16"/>
  <c r="BO644" i="16"/>
  <c r="AY644" i="16"/>
  <c r="CS642" i="16"/>
  <c r="CC642" i="16"/>
  <c r="BM642" i="16"/>
  <c r="AW642" i="16"/>
  <c r="CR641" i="16"/>
  <c r="CB641" i="16"/>
  <c r="BL641" i="16"/>
  <c r="AV641" i="16"/>
  <c r="CQ640" i="16"/>
  <c r="CA640" i="16"/>
  <c r="BK640" i="16"/>
  <c r="AU640" i="16"/>
  <c r="CO638" i="16"/>
  <c r="BY638" i="16"/>
  <c r="BI638" i="16"/>
  <c r="AS638" i="16"/>
  <c r="CN637" i="16"/>
  <c r="BX637" i="16"/>
  <c r="BH637" i="16"/>
  <c r="AR637" i="16"/>
  <c r="CM636" i="16"/>
  <c r="BW636" i="16"/>
  <c r="BG636" i="16"/>
  <c r="AQ636" i="16"/>
  <c r="CK634" i="16"/>
  <c r="BU634" i="16"/>
  <c r="BE634" i="16"/>
  <c r="AO634" i="16"/>
  <c r="CJ633" i="16"/>
  <c r="BT633" i="16"/>
  <c r="BD633" i="16"/>
  <c r="AN633" i="16"/>
  <c r="CI632" i="16"/>
  <c r="BS632" i="16"/>
  <c r="BC632" i="16"/>
  <c r="CW630" i="16"/>
  <c r="CG630" i="16"/>
  <c r="BQ630" i="16"/>
  <c r="BA630" i="16"/>
  <c r="CV629" i="16"/>
  <c r="CF629" i="16"/>
  <c r="BP629" i="16"/>
  <c r="AZ629" i="16"/>
  <c r="CU628" i="16"/>
  <c r="CE628" i="16"/>
  <c r="BO628" i="16"/>
  <c r="AY628" i="16"/>
  <c r="CS626" i="16"/>
  <c r="CC626" i="16"/>
  <c r="BM626" i="16"/>
  <c r="AW626" i="16"/>
  <c r="CR625" i="16"/>
  <c r="CB625" i="16"/>
  <c r="BL625" i="16"/>
  <c r="AV625" i="16"/>
  <c r="CQ624" i="16"/>
  <c r="CA624" i="16"/>
  <c r="BK624" i="16"/>
  <c r="AU624" i="16"/>
  <c r="CO622" i="16"/>
  <c r="BY622" i="16"/>
  <c r="BI622" i="16"/>
  <c r="AS622" i="16"/>
  <c r="CN621" i="16"/>
  <c r="BX621" i="16"/>
  <c r="BH621" i="16"/>
  <c r="AR621" i="16"/>
  <c r="CM620" i="16"/>
  <c r="BW620" i="16"/>
  <c r="BG620" i="16"/>
  <c r="AQ620" i="16"/>
  <c r="CK618" i="16"/>
  <c r="BU618" i="16"/>
  <c r="BE618" i="16"/>
  <c r="AO618" i="16"/>
  <c r="CJ617" i="16"/>
  <c r="BT617" i="16"/>
  <c r="BD617" i="16"/>
  <c r="AN617" i="16"/>
  <c r="CI616" i="16"/>
  <c r="BS616" i="16"/>
  <c r="BC616" i="16"/>
  <c r="CW614" i="16"/>
  <c r="CG614" i="16"/>
  <c r="BQ614" i="16"/>
  <c r="BA614" i="16"/>
  <c r="CV613" i="16"/>
  <c r="CF613" i="16"/>
  <c r="BP613" i="16"/>
  <c r="AZ613" i="16"/>
  <c r="CU612" i="16"/>
  <c r="CE612" i="16"/>
  <c r="BO612" i="16"/>
  <c r="AY612" i="16"/>
  <c r="CS610" i="16"/>
  <c r="CC610" i="16"/>
  <c r="BM610" i="16"/>
  <c r="AW610" i="16"/>
  <c r="CR609" i="16"/>
  <c r="CB609" i="16"/>
  <c r="BL609" i="16"/>
  <c r="AV609" i="16"/>
  <c r="CQ608" i="16"/>
  <c r="CA608" i="16"/>
  <c r="BK608" i="16"/>
  <c r="AU608" i="16"/>
  <c r="CO606" i="16"/>
  <c r="BY606" i="16"/>
  <c r="BI606" i="16"/>
  <c r="AS606" i="16"/>
  <c r="CN605" i="16"/>
  <c r="BX605" i="16"/>
  <c r="BH605" i="16"/>
  <c r="AR605" i="16"/>
  <c r="CM604" i="16"/>
  <c r="BW604" i="16"/>
  <c r="BG604" i="16"/>
  <c r="AQ604" i="16"/>
  <c r="CK602" i="16"/>
  <c r="BU602" i="16"/>
  <c r="BE602" i="16"/>
  <c r="AO602" i="16"/>
  <c r="CJ601" i="16"/>
  <c r="BT601" i="16"/>
  <c r="BD601" i="16"/>
  <c r="AN601" i="16"/>
  <c r="CI600" i="16"/>
  <c r="BS600" i="16"/>
  <c r="BC600" i="16"/>
  <c r="CW598" i="16"/>
  <c r="CG598" i="16"/>
  <c r="BQ598" i="16"/>
  <c r="BA598" i="16"/>
  <c r="CV597" i="16"/>
  <c r="CF597" i="16"/>
  <c r="BP597" i="16"/>
  <c r="AZ597" i="16"/>
  <c r="CU596" i="16"/>
  <c r="CE596" i="16"/>
  <c r="BO596" i="16"/>
  <c r="AY596" i="16"/>
  <c r="CS594" i="16"/>
  <c r="CC594" i="16"/>
  <c r="BM594" i="16"/>
  <c r="AW594" i="16"/>
  <c r="CR593" i="16"/>
  <c r="CB593" i="16"/>
  <c r="BL593" i="16"/>
  <c r="AV593" i="16"/>
  <c r="CQ592" i="16"/>
  <c r="CA592" i="16"/>
  <c r="BK592" i="16"/>
  <c r="AU592" i="16"/>
  <c r="CO590" i="16"/>
  <c r="BY590" i="16"/>
  <c r="BI590" i="16"/>
  <c r="AS590" i="16"/>
  <c r="CN589" i="16"/>
  <c r="BX589" i="16"/>
  <c r="BH589" i="16"/>
  <c r="AR589" i="16"/>
  <c r="CM588" i="16"/>
  <c r="BW588" i="16"/>
  <c r="BG588" i="16"/>
  <c r="AQ588" i="16"/>
  <c r="CK586" i="16"/>
  <c r="BU586" i="16"/>
  <c r="BE586" i="16"/>
  <c r="AO586" i="16"/>
  <c r="CJ585" i="16"/>
  <c r="BT585" i="16"/>
  <c r="BD585" i="16"/>
  <c r="AN585" i="16"/>
  <c r="CI584" i="16"/>
  <c r="BS584" i="16"/>
  <c r="BC584" i="16"/>
  <c r="CW582" i="16"/>
  <c r="CG582" i="16"/>
  <c r="BQ582" i="16"/>
  <c r="BA582" i="16"/>
  <c r="CV581" i="16"/>
  <c r="CF581" i="16"/>
  <c r="BP581" i="16"/>
  <c r="AZ581" i="16"/>
  <c r="CU580" i="16"/>
  <c r="CE580" i="16"/>
  <c r="BO580" i="16"/>
  <c r="AY580" i="16"/>
  <c r="CS578" i="16"/>
  <c r="CC578" i="16"/>
  <c r="BM578" i="16"/>
  <c r="AW578" i="16"/>
  <c r="CR577" i="16"/>
  <c r="CB577" i="16"/>
  <c r="BL577" i="16"/>
  <c r="AV577" i="16"/>
  <c r="CQ576" i="16"/>
  <c r="CA576" i="16"/>
  <c r="BK576" i="16"/>
  <c r="AU576" i="16"/>
  <c r="CO574" i="16"/>
  <c r="BY574" i="16"/>
  <c r="BI574" i="16"/>
  <c r="AS574" i="16"/>
  <c r="CN573" i="16"/>
  <c r="BX573" i="16"/>
  <c r="BH573" i="16"/>
  <c r="AR573" i="16"/>
  <c r="CM572" i="16"/>
  <c r="BW572" i="16"/>
  <c r="BG572" i="16"/>
  <c r="AQ572" i="16"/>
  <c r="CK570" i="16"/>
  <c r="BU570" i="16"/>
  <c r="BE570" i="16"/>
  <c r="AO570" i="16"/>
  <c r="CJ569" i="16"/>
  <c r="BT569" i="16"/>
  <c r="BD569" i="16"/>
  <c r="AN569" i="16"/>
  <c r="CI568" i="16"/>
  <c r="BS568" i="16"/>
  <c r="BC568" i="16"/>
  <c r="CW566" i="16"/>
  <c r="CG566" i="16"/>
  <c r="BQ566" i="16"/>
  <c r="BA566" i="16"/>
  <c r="CV565" i="16"/>
  <c r="CF565" i="16"/>
  <c r="BP565" i="16"/>
  <c r="AZ565" i="16"/>
  <c r="CU564" i="16"/>
  <c r="CE564" i="16"/>
  <c r="BO564" i="16"/>
  <c r="AY564" i="16"/>
  <c r="CS562" i="16"/>
  <c r="CC562" i="16"/>
  <c r="BM562" i="16"/>
  <c r="AW562" i="16"/>
  <c r="CR561" i="16"/>
  <c r="CB561" i="16"/>
  <c r="BL561" i="16"/>
  <c r="AV561" i="16"/>
  <c r="CQ560" i="16"/>
  <c r="CA560" i="16"/>
  <c r="BK560" i="16"/>
  <c r="AU560" i="16"/>
  <c r="CO558" i="16"/>
  <c r="BY558" i="16"/>
  <c r="BI558" i="16"/>
  <c r="AS558" i="16"/>
  <c r="CN557" i="16"/>
  <c r="BX557" i="16"/>
  <c r="BH557" i="16"/>
  <c r="AR557" i="16"/>
  <c r="CM556" i="16"/>
  <c r="BW556" i="16"/>
  <c r="BG556" i="16"/>
  <c r="AQ556" i="16"/>
  <c r="CK554" i="16"/>
  <c r="BU554" i="16"/>
  <c r="BE554" i="16"/>
  <c r="AO554" i="16"/>
  <c r="CJ553" i="16"/>
  <c r="BT553" i="16"/>
  <c r="BD553" i="16"/>
  <c r="AN553" i="16"/>
  <c r="CI552" i="16"/>
  <c r="BS552" i="16"/>
  <c r="BC552" i="16"/>
  <c r="CW550" i="16"/>
  <c r="CG550" i="16"/>
  <c r="BQ550" i="16"/>
  <c r="BA550" i="16"/>
  <c r="CV549" i="16"/>
  <c r="CF549" i="16"/>
  <c r="BP549" i="16"/>
  <c r="AZ549" i="16"/>
  <c r="CU548" i="16"/>
  <c r="CE548" i="16"/>
  <c r="BO548" i="16"/>
  <c r="AY548" i="16"/>
  <c r="CS546" i="16"/>
  <c r="CC546" i="16"/>
  <c r="BM546" i="16"/>
  <c r="AW546" i="16"/>
  <c r="CR545" i="16"/>
  <c r="CB545" i="16"/>
  <c r="BL545" i="16"/>
  <c r="AV545" i="16"/>
  <c r="CQ544" i="16"/>
  <c r="CA544" i="16"/>
  <c r="BK544" i="16"/>
  <c r="AU544" i="16"/>
  <c r="CO542" i="16"/>
  <c r="BY542" i="16"/>
  <c r="BI542" i="16"/>
  <c r="AS542" i="16"/>
  <c r="CN541" i="16"/>
  <c r="BX541" i="16"/>
  <c r="BH541" i="16"/>
  <c r="AR541" i="16"/>
  <c r="CM540" i="16"/>
  <c r="BW540" i="16"/>
  <c r="BG540" i="16"/>
  <c r="AQ540" i="16"/>
  <c r="CK538" i="16"/>
  <c r="BU538" i="16"/>
  <c r="BE538" i="16"/>
  <c r="AO538" i="16"/>
  <c r="CJ537" i="16"/>
  <c r="BT537" i="16"/>
  <c r="BD537" i="16"/>
  <c r="AN537" i="16"/>
  <c r="CI536" i="16"/>
  <c r="BS536" i="16"/>
  <c r="BC536" i="16"/>
  <c r="CW534" i="16"/>
  <c r="CG534" i="16"/>
  <c r="BQ534" i="16"/>
  <c r="BA534" i="16"/>
  <c r="CV533" i="16"/>
  <c r="CF533" i="16"/>
  <c r="BP533" i="16"/>
  <c r="AZ533" i="16"/>
  <c r="CU532" i="16"/>
  <c r="CE532" i="16"/>
  <c r="BO532" i="16"/>
  <c r="AY532" i="16"/>
  <c r="CS530" i="16"/>
  <c r="CC530" i="16"/>
  <c r="BM530" i="16"/>
  <c r="AW530" i="16"/>
  <c r="CR529" i="16"/>
  <c r="CB529" i="16"/>
  <c r="BL529" i="16"/>
  <c r="AV529" i="16"/>
  <c r="CQ528" i="16"/>
  <c r="CA528" i="16"/>
  <c r="BK528" i="16"/>
  <c r="AU528" i="16"/>
  <c r="CO526" i="16"/>
  <c r="BY526" i="16"/>
  <c r="BI526" i="16"/>
  <c r="AS526" i="16"/>
  <c r="CN525" i="16"/>
  <c r="BX525" i="16"/>
  <c r="BH525" i="16"/>
  <c r="AR525" i="16"/>
  <c r="CM524" i="16"/>
  <c r="BW524" i="16"/>
  <c r="BG524" i="16"/>
  <c r="AQ524" i="16"/>
  <c r="CK522" i="16"/>
  <c r="BU522" i="16"/>
  <c r="BE522" i="16"/>
  <c r="AO522" i="16"/>
  <c r="CJ521" i="16"/>
  <c r="BT521" i="16"/>
  <c r="BD521" i="16"/>
  <c r="AN521" i="16"/>
  <c r="CI520" i="16"/>
  <c r="BS520" i="16"/>
  <c r="BC520" i="16"/>
  <c r="CW518" i="16"/>
  <c r="CG518" i="16"/>
  <c r="BQ518" i="16"/>
  <c r="BA518" i="16"/>
  <c r="CV517" i="16"/>
  <c r="CF517" i="16"/>
  <c r="BP517" i="16"/>
  <c r="AZ517" i="16"/>
  <c r="CU516" i="16"/>
  <c r="CE516" i="16"/>
  <c r="BO516" i="16"/>
  <c r="AY516" i="16"/>
  <c r="CS514" i="16"/>
  <c r="CC514" i="16"/>
  <c r="BM514" i="16"/>
  <c r="AW514" i="16"/>
  <c r="CR513" i="16"/>
  <c r="CB513" i="16"/>
  <c r="BL513" i="16"/>
  <c r="AV513" i="16"/>
  <c r="CQ512" i="16"/>
  <c r="CA512" i="16"/>
  <c r="BK512" i="16"/>
  <c r="AU512" i="16"/>
  <c r="CO510" i="16"/>
  <c r="BY510" i="16"/>
  <c r="BI510" i="16"/>
  <c r="AS510" i="16"/>
  <c r="CN509" i="16"/>
  <c r="BX509" i="16"/>
  <c r="BH509" i="16"/>
  <c r="AR509" i="16"/>
  <c r="CM508" i="16"/>
  <c r="BW508" i="16"/>
  <c r="BG508" i="16"/>
  <c r="AQ508" i="16"/>
  <c r="CK506" i="16"/>
  <c r="BU506" i="16"/>
  <c r="BE506" i="16"/>
  <c r="AO506" i="16"/>
  <c r="CJ505" i="16"/>
  <c r="BT505" i="16"/>
  <c r="BD505" i="16"/>
  <c r="AN505" i="16"/>
  <c r="CI504" i="16"/>
  <c r="BS504" i="16"/>
  <c r="BC504" i="16"/>
  <c r="CW502" i="16"/>
  <c r="CG502" i="16"/>
  <c r="BQ502" i="16"/>
  <c r="BA502" i="16"/>
  <c r="CV501" i="16"/>
  <c r="CF501" i="16"/>
  <c r="BP501" i="16"/>
  <c r="AZ501" i="16"/>
  <c r="CU500" i="16"/>
  <c r="CE500" i="16"/>
  <c r="BO500" i="16"/>
  <c r="AY500" i="16"/>
  <c r="CS498" i="16"/>
  <c r="CC498" i="16"/>
  <c r="BM498" i="16"/>
  <c r="AW498" i="16"/>
  <c r="CR497" i="16"/>
  <c r="CB497" i="16"/>
  <c r="BL497" i="16"/>
  <c r="AV497" i="16"/>
  <c r="CQ496" i="16"/>
  <c r="CA496" i="16"/>
  <c r="BK496" i="16"/>
  <c r="AU496" i="16"/>
  <c r="CO494" i="16"/>
  <c r="BY494" i="16"/>
  <c r="BI494" i="16"/>
  <c r="AS494" i="16"/>
  <c r="CN493" i="16"/>
  <c r="BX493" i="16"/>
  <c r="BH493" i="16"/>
  <c r="AR493" i="16"/>
  <c r="CM492" i="16"/>
  <c r="BW492" i="16"/>
  <c r="BG492" i="16"/>
  <c r="AQ492" i="16"/>
  <c r="CK490" i="16"/>
  <c r="BU490" i="16"/>
  <c r="BE490" i="16"/>
  <c r="AO490" i="16"/>
  <c r="CJ489" i="16"/>
  <c r="BT489" i="16"/>
  <c r="BD489" i="16"/>
  <c r="AN489" i="16"/>
  <c r="CI488" i="16"/>
  <c r="BS488" i="16"/>
  <c r="BC488" i="16"/>
  <c r="CW486" i="16"/>
  <c r="CG486" i="16"/>
  <c r="BQ486" i="16"/>
  <c r="BA486" i="16"/>
  <c r="CV485" i="16"/>
  <c r="CF485" i="16"/>
  <c r="BP485" i="16"/>
  <c r="AZ485" i="16"/>
  <c r="CU484" i="16"/>
  <c r="CE484" i="16"/>
  <c r="BO484" i="16"/>
  <c r="AY484" i="16"/>
  <c r="CS482" i="16"/>
  <c r="CC482" i="16"/>
  <c r="BM482" i="16"/>
  <c r="AW482" i="16"/>
  <c r="CR481" i="16"/>
  <c r="CB481" i="16"/>
  <c r="BL481" i="16"/>
  <c r="AV481" i="16"/>
  <c r="CQ480" i="16"/>
  <c r="CA480" i="16"/>
  <c r="BK480" i="16"/>
  <c r="AU480" i="16"/>
  <c r="CO478" i="16"/>
  <c r="BY478" i="16"/>
  <c r="BI478" i="16"/>
  <c r="AS478" i="16"/>
  <c r="CN477" i="16"/>
  <c r="BX477" i="16"/>
  <c r="BH477" i="16"/>
  <c r="AR477" i="16"/>
  <c r="CM476" i="16"/>
  <c r="BW476" i="16"/>
  <c r="BG476" i="16"/>
  <c r="AQ476" i="16"/>
  <c r="CK474" i="16"/>
  <c r="BU474" i="16"/>
  <c r="BE474" i="16"/>
  <c r="AO474" i="16"/>
  <c r="CJ473" i="16"/>
  <c r="BT473" i="16"/>
  <c r="BD473" i="16"/>
  <c r="AN473" i="16"/>
  <c r="CI472" i="16"/>
  <c r="BS472" i="16"/>
  <c r="BC472" i="16"/>
  <c r="CW470" i="16"/>
  <c r="CG470" i="16"/>
  <c r="BQ470" i="16"/>
  <c r="BA470" i="16"/>
  <c r="CV469" i="16"/>
  <c r="CF469" i="16"/>
  <c r="BP469" i="16"/>
  <c r="AZ469" i="16"/>
  <c r="CU468" i="16"/>
  <c r="CE468" i="16"/>
  <c r="BO468" i="16"/>
  <c r="AY468" i="16"/>
  <c r="CS466" i="16"/>
  <c r="CC466" i="16"/>
  <c r="BM466" i="16"/>
  <c r="AW466" i="16"/>
  <c r="CR465" i="16"/>
  <c r="CB465" i="16"/>
  <c r="BL465" i="16"/>
  <c r="AV465" i="16"/>
  <c r="CQ464" i="16"/>
  <c r="CA464" i="16"/>
  <c r="BK464" i="16"/>
  <c r="AU464" i="16"/>
  <c r="CO462" i="16"/>
  <c r="BY462" i="16"/>
  <c r="BI462" i="16"/>
  <c r="AS462" i="16"/>
  <c r="CN461" i="16"/>
  <c r="BX461" i="16"/>
  <c r="BH461" i="16"/>
  <c r="AR461" i="16"/>
  <c r="CM460" i="16"/>
  <c r="BW460" i="16"/>
  <c r="BG460" i="16"/>
  <c r="AQ460" i="16"/>
  <c r="CK458" i="16"/>
  <c r="BU458" i="16"/>
  <c r="BE458" i="16"/>
  <c r="AO458" i="16"/>
  <c r="CJ457" i="16"/>
  <c r="BT457" i="16"/>
  <c r="BD457" i="16"/>
  <c r="AN457" i="16"/>
  <c r="CI456" i="16"/>
  <c r="BS456" i="16"/>
  <c r="BC456" i="16"/>
  <c r="CW454" i="16"/>
  <c r="CG454" i="16"/>
  <c r="BQ454" i="16"/>
  <c r="BA454" i="16"/>
  <c r="CV453" i="16"/>
  <c r="CF453" i="16"/>
  <c r="BP453" i="16"/>
  <c r="AZ453" i="16"/>
  <c r="CU452" i="16"/>
  <c r="CE452" i="16"/>
  <c r="BO452" i="16"/>
  <c r="AY452" i="16"/>
  <c r="CS450" i="16"/>
  <c r="CC450" i="16"/>
  <c r="BM450" i="16"/>
  <c r="AW450" i="16"/>
  <c r="CR449" i="16"/>
  <c r="CB449" i="16"/>
  <c r="BL449" i="16"/>
  <c r="AV449" i="16"/>
  <c r="CQ448" i="16"/>
  <c r="CA448" i="16"/>
  <c r="BK448" i="16"/>
  <c r="AU448" i="16"/>
  <c r="CO446" i="16"/>
  <c r="BY446" i="16"/>
  <c r="BI446" i="16"/>
  <c r="AS446" i="16"/>
  <c r="CN445" i="16"/>
  <c r="BX445" i="16"/>
  <c r="BH445" i="16"/>
  <c r="AR445" i="16"/>
  <c r="CM444" i="16"/>
  <c r="BW444" i="16"/>
  <c r="BG444" i="16"/>
  <c r="AQ444" i="16"/>
  <c r="CK442" i="16"/>
  <c r="BU442" i="16"/>
  <c r="BE442" i="16"/>
  <c r="AO442" i="16"/>
  <c r="CJ441" i="16"/>
  <c r="BT441" i="16"/>
  <c r="BD441" i="16"/>
  <c r="AN441" i="16"/>
  <c r="CI440" i="16"/>
  <c r="BS440" i="16"/>
  <c r="BC440" i="16"/>
  <c r="CW438" i="16"/>
  <c r="CG438" i="16"/>
  <c r="BQ438" i="16"/>
  <c r="BA438" i="16"/>
  <c r="CV437" i="16"/>
  <c r="CF437" i="16"/>
  <c r="BP437" i="16"/>
  <c r="AZ437" i="16"/>
  <c r="CU436" i="16"/>
  <c r="CE436" i="16"/>
  <c r="BO436" i="16"/>
  <c r="AY436" i="16"/>
  <c r="CS434" i="16"/>
  <c r="CC434" i="16"/>
  <c r="BM434" i="16"/>
  <c r="AW434" i="16"/>
  <c r="CR433" i="16"/>
  <c r="CB433" i="16"/>
  <c r="BL433" i="16"/>
  <c r="AV433" i="16"/>
  <c r="CQ432" i="16"/>
  <c r="CA432" i="16"/>
  <c r="BK432" i="16"/>
  <c r="AU432" i="16"/>
  <c r="CO430" i="16"/>
  <c r="BY430" i="16"/>
  <c r="BI430" i="16"/>
  <c r="AS430" i="16"/>
  <c r="CN429" i="16"/>
  <c r="BX429" i="16"/>
  <c r="BH429" i="16"/>
  <c r="AR429" i="16"/>
  <c r="CM428" i="16"/>
  <c r="BW428" i="16"/>
  <c r="BG428" i="16"/>
  <c r="AQ428" i="16"/>
  <c r="CK426" i="16"/>
  <c r="BU426" i="16"/>
  <c r="BE426" i="16"/>
  <c r="AO426" i="16"/>
  <c r="CJ425" i="16"/>
  <c r="BT425" i="16"/>
  <c r="BD425" i="16"/>
  <c r="AN425" i="16"/>
  <c r="CI424" i="16"/>
  <c r="BS424" i="16"/>
  <c r="BC424" i="16"/>
  <c r="CW422" i="16"/>
  <c r="CG422" i="16"/>
  <c r="BQ422" i="16"/>
  <c r="BA422" i="16"/>
  <c r="CV421" i="16"/>
  <c r="CF421" i="16"/>
  <c r="BP421" i="16"/>
  <c r="AZ421" i="16"/>
  <c r="CP420" i="16"/>
  <c r="BJ420" i="16"/>
  <c r="CN418" i="16"/>
  <c r="BH418" i="16"/>
  <c r="CM417" i="16"/>
  <c r="BG417" i="16"/>
  <c r="CL416" i="16"/>
  <c r="BF416" i="16"/>
  <c r="CJ414" i="16"/>
  <c r="BD414" i="16"/>
  <c r="CI413" i="16"/>
  <c r="BC413" i="16"/>
  <c r="CH412" i="16"/>
  <c r="BB412" i="16"/>
  <c r="CF410" i="16"/>
  <c r="AZ410" i="16"/>
  <c r="CE409" i="16"/>
  <c r="AY409" i="16"/>
  <c r="CD408" i="16"/>
  <c r="AX408" i="16"/>
  <c r="CB406" i="16"/>
  <c r="AV406" i="16"/>
  <c r="CA405" i="16"/>
  <c r="AU405" i="16"/>
  <c r="BZ404" i="16"/>
  <c r="AT404" i="16"/>
  <c r="BX402" i="16"/>
  <c r="AR402" i="16"/>
  <c r="BW401" i="16"/>
  <c r="AQ401" i="16"/>
  <c r="BV400" i="16"/>
  <c r="AP400" i="16"/>
  <c r="BT398" i="16"/>
  <c r="AN398" i="16"/>
  <c r="BS397" i="16"/>
  <c r="CX396" i="16"/>
  <c r="BR396" i="16"/>
  <c r="CV394" i="16"/>
  <c r="BP394" i="16"/>
  <c r="CU393" i="16"/>
  <c r="BO393" i="16"/>
  <c r="CT392" i="16"/>
  <c r="BN392" i="16"/>
  <c r="CR390" i="16"/>
  <c r="BL390" i="16"/>
  <c r="CQ389" i="16"/>
  <c r="BK389" i="16"/>
  <c r="CP388" i="16"/>
  <c r="BJ388" i="16"/>
  <c r="CN386" i="16"/>
  <c r="BH386" i="16"/>
  <c r="CM385" i="16"/>
  <c r="BG385" i="16"/>
  <c r="CL384" i="16"/>
  <c r="BF384" i="16"/>
  <c r="CJ382" i="16"/>
  <c r="BD382" i="16"/>
  <c r="CI381" i="16"/>
  <c r="BC381" i="16"/>
  <c r="CH380" i="16"/>
  <c r="BB380" i="16"/>
  <c r="CF378" i="16"/>
  <c r="AZ378" i="16"/>
  <c r="CE377" i="16"/>
  <c r="AY377" i="16"/>
  <c r="CD376" i="16"/>
  <c r="AX376" i="16"/>
  <c r="CB374" i="16"/>
  <c r="AV374" i="16"/>
  <c r="CA373" i="16"/>
  <c r="AU373" i="16"/>
  <c r="BZ372" i="16"/>
  <c r="AT372" i="16"/>
  <c r="BX370" i="16"/>
  <c r="AR370" i="16"/>
  <c r="BW369" i="16"/>
  <c r="AQ369" i="16"/>
  <c r="BV368" i="16"/>
  <c r="AP368" i="16"/>
  <c r="BT366" i="16"/>
  <c r="AN366" i="16"/>
  <c r="BS365" i="16"/>
  <c r="CX364" i="16"/>
  <c r="BR364" i="16"/>
  <c r="CV362" i="16"/>
  <c r="BP362" i="16"/>
  <c r="CU361" i="16"/>
  <c r="BO361" i="16"/>
  <c r="CT360" i="16"/>
  <c r="BN360" i="16"/>
  <c r="CR358" i="16"/>
  <c r="BL358" i="16"/>
  <c r="CQ357" i="16"/>
  <c r="BK357" i="16"/>
  <c r="CP356" i="16"/>
  <c r="BJ356" i="16"/>
  <c r="CN354" i="16"/>
  <c r="BH354" i="16"/>
  <c r="CM353" i="16"/>
  <c r="BG353" i="16"/>
  <c r="CL352" i="16"/>
  <c r="BF352" i="16"/>
  <c r="CJ350" i="16"/>
  <c r="BD350" i="16"/>
  <c r="CI349" i="16"/>
  <c r="BC349" i="16"/>
  <c r="CH348" i="16"/>
  <c r="BB348" i="16"/>
  <c r="CF346" i="16"/>
  <c r="AZ346" i="16"/>
  <c r="CE345" i="16"/>
  <c r="AY345" i="16"/>
  <c r="CD344" i="16"/>
  <c r="AX344" i="16"/>
  <c r="CB342" i="16"/>
  <c r="AV342" i="16"/>
  <c r="CA341" i="16"/>
  <c r="AU341" i="16"/>
  <c r="BZ340" i="16"/>
  <c r="AT340" i="16"/>
  <c r="BX338" i="16"/>
  <c r="AR338" i="16"/>
  <c r="BW337" i="16"/>
  <c r="AQ337" i="16"/>
  <c r="BV336" i="16"/>
  <c r="AP336" i="16"/>
  <c r="BT334" i="16"/>
  <c r="CE333" i="16"/>
  <c r="CD332" i="16"/>
  <c r="CB330" i="16"/>
  <c r="CA329" i="16"/>
  <c r="BZ328" i="16"/>
  <c r="BX326" i="16"/>
  <c r="BW325" i="16"/>
  <c r="BV324" i="16"/>
  <c r="BT322" i="16"/>
  <c r="BS321" i="16"/>
  <c r="BR320" i="16"/>
  <c r="BP318" i="16"/>
  <c r="BO317" i="16"/>
  <c r="BN316" i="16"/>
  <c r="BL314" i="16"/>
  <c r="BK313" i="16"/>
  <c r="BJ312" i="16"/>
  <c r="BH310" i="16"/>
  <c r="BG309" i="16"/>
  <c r="BF308" i="16"/>
  <c r="BD306" i="16"/>
  <c r="BC305" i="16"/>
  <c r="BB304" i="16"/>
  <c r="AZ302" i="16"/>
  <c r="AY301" i="16"/>
  <c r="AX300" i="16"/>
  <c r="AV298" i="16"/>
  <c r="AU297" i="16"/>
  <c r="AT296" i="16"/>
  <c r="AR294" i="16"/>
  <c r="AQ293" i="16"/>
  <c r="AP292" i="16"/>
  <c r="AN290" i="16"/>
  <c r="CX288" i="16"/>
  <c r="CV286" i="16"/>
  <c r="CU285" i="16"/>
  <c r="CT284" i="16"/>
  <c r="CR282" i="16"/>
  <c r="CQ281" i="16"/>
  <c r="CP280" i="16"/>
  <c r="CN278" i="16"/>
  <c r="CM277" i="16"/>
  <c r="CL276" i="16"/>
  <c r="CJ274" i="16"/>
  <c r="CI273" i="16"/>
  <c r="CH272" i="16"/>
  <c r="CF270" i="16"/>
  <c r="CE269" i="16"/>
  <c r="CD268" i="16"/>
  <c r="CB266" i="16"/>
  <c r="CA265" i="16"/>
  <c r="BZ264" i="16"/>
  <c r="BX262" i="16"/>
  <c r="BW261" i="16"/>
  <c r="BV260" i="16"/>
  <c r="BT258" i="16"/>
  <c r="BS257" i="16"/>
  <c r="BR256" i="16"/>
  <c r="BP254" i="16"/>
  <c r="BO253" i="16"/>
  <c r="BN252" i="16"/>
  <c r="BL250" i="16"/>
  <c r="BK249" i="16"/>
  <c r="BJ248" i="16"/>
  <c r="CO246" i="16"/>
  <c r="CM245" i="16"/>
  <c r="BF244" i="16"/>
  <c r="CK242" i="16"/>
  <c r="CI241" i="16"/>
  <c r="BB240" i="16"/>
  <c r="CG238" i="16"/>
  <c r="CE236" i="16"/>
  <c r="CC234" i="16"/>
  <c r="CA232" i="16"/>
  <c r="BY230" i="16"/>
  <c r="BW228" i="16"/>
  <c r="BU226" i="16"/>
  <c r="BS224" i="16"/>
  <c r="BQ222" i="16"/>
  <c r="BO220" i="16"/>
  <c r="BM218" i="16"/>
  <c r="BK216" i="16"/>
  <c r="BI214" i="16"/>
  <c r="BG212" i="16"/>
  <c r="BE210" i="16"/>
  <c r="BC208" i="16"/>
  <c r="BA206" i="16"/>
  <c r="BK157" i="16"/>
  <c r="BC149" i="16"/>
  <c r="AU141" i="16"/>
  <c r="CX132" i="16"/>
  <c r="CP124" i="16"/>
  <c r="CH116" i="16"/>
  <c r="BZ108" i="16"/>
  <c r="BR100" i="16"/>
  <c r="CW88" i="16"/>
  <c r="CG72" i="16"/>
  <c r="J1" i="4"/>
  <c r="K1" i="4"/>
  <c r="C10" i="2" l="1"/>
  <c r="C5" i="2"/>
  <c r="C6" i="2"/>
  <c r="C7" i="2"/>
  <c r="C8" i="2"/>
  <c r="C9" i="2"/>
  <c r="C4" i="2"/>
  <c r="K11" i="7" l="1"/>
  <c r="J11" i="7"/>
  <c r="L11" i="7" s="1"/>
  <c r="J16" i="7"/>
  <c r="J13" i="7"/>
  <c r="C3" i="7" s="1"/>
  <c r="C4" i="7" s="1"/>
  <c r="C5" i="7" s="1"/>
  <c r="C6" i="7" s="1"/>
  <c r="C7" i="7" s="1"/>
  <c r="C8" i="7" s="1"/>
  <c r="C9" i="7" s="1"/>
  <c r="C10" i="7" s="1"/>
  <c r="C11" i="7" s="1"/>
  <c r="C12" i="7" s="1"/>
  <c r="C13" i="7" s="1"/>
  <c r="C14" i="7" s="1"/>
  <c r="C15" i="7" s="1"/>
  <c r="C16" i="7" s="1"/>
  <c r="C17" i="7" s="1"/>
  <c r="C18" i="7" s="1"/>
  <c r="C19" i="7" s="1"/>
  <c r="C20" i="7" s="1"/>
  <c r="C21" i="7" s="1"/>
  <c r="C22" i="7" s="1"/>
  <c r="C23" i="7" s="1"/>
  <c r="C24" i="7" s="1"/>
  <c r="C25" i="7" s="1"/>
  <c r="C26" i="7" s="1"/>
  <c r="C27" i="7" s="1"/>
  <c r="C28" i="7" s="1"/>
  <c r="C29" i="7" s="1"/>
  <c r="C30" i="7" s="1"/>
  <c r="J14" i="7"/>
  <c r="J15" i="7"/>
  <c r="J12" i="7"/>
  <c r="K16" i="7"/>
  <c r="I6" i="7"/>
  <c r="K15" i="7"/>
  <c r="K14" i="7"/>
  <c r="K13" i="7"/>
  <c r="L12" i="7" s="1"/>
  <c r="K12" i="7"/>
  <c r="C2" i="7"/>
  <c r="B3" i="7"/>
  <c r="B4" i="7"/>
  <c r="B5" i="7" s="1"/>
  <c r="B6" i="7"/>
  <c r="B7" i="7" s="1"/>
  <c r="B8" i="7" s="1"/>
  <c r="B9" i="7" s="1"/>
  <c r="B10" i="7"/>
  <c r="B11" i="7" s="1"/>
  <c r="B12" i="7" s="1"/>
  <c r="B13" i="7" s="1"/>
  <c r="B14" i="7"/>
  <c r="B15" i="7" s="1"/>
  <c r="B16" i="7" s="1"/>
  <c r="B17" i="7" s="1"/>
  <c r="B18" i="7" s="1"/>
  <c r="B19" i="7" s="1"/>
  <c r="B20" i="7" s="1"/>
  <c r="B21" i="7" s="1"/>
  <c r="B22" i="7" s="1"/>
  <c r="B23" i="7" s="1"/>
  <c r="B24" i="7" s="1"/>
  <c r="B25" i="7" s="1"/>
  <c r="B26" i="7" s="1"/>
  <c r="B27" i="7" s="1"/>
  <c r="B28" i="7" s="1"/>
  <c r="B29" i="7" s="1"/>
  <c r="B30" i="7"/>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B55" i="7" s="1"/>
  <c r="B56" i="7" s="1"/>
  <c r="B57" i="7" s="1"/>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5" i="2"/>
  <c r="B26" i="2"/>
  <c r="B27" i="2"/>
  <c r="B28" i="2"/>
  <c r="B29" i="2"/>
  <c r="B30" i="2"/>
  <c r="H33" i="13" s="1"/>
  <c r="B31" i="2"/>
  <c r="B24" i="2"/>
  <c r="B15" i="2"/>
  <c r="B16" i="2"/>
  <c r="H19" i="13" s="1"/>
  <c r="B17" i="2"/>
  <c r="H20" i="13" s="1"/>
  <c r="B18" i="2"/>
  <c r="H21" i="13" s="1"/>
  <c r="B19" i="2"/>
  <c r="B20" i="2"/>
  <c r="H23" i="13" s="1"/>
  <c r="B21" i="2"/>
  <c r="B14" i="2"/>
  <c r="B5" i="2"/>
  <c r="B6" i="2"/>
  <c r="H9" i="13" s="1"/>
  <c r="B7" i="2"/>
  <c r="B8" i="2"/>
  <c r="H11" i="13" s="1"/>
  <c r="B9" i="2"/>
  <c r="B10" i="2"/>
  <c r="H13" i="13" s="1"/>
  <c r="B11" i="2"/>
  <c r="B4" i="2"/>
  <c r="H7" i="13" s="1"/>
  <c r="B233" i="7"/>
  <c r="B234" i="7"/>
  <c r="B235" i="7" s="1"/>
  <c r="B236" i="7" s="1"/>
  <c r="B237" i="7" s="1"/>
  <c r="B238" i="7" s="1"/>
  <c r="B239" i="7" s="1"/>
  <c r="B240" i="7" s="1"/>
  <c r="B241" i="7" s="1"/>
  <c r="B242" i="7" s="1"/>
  <c r="B243" i="7" s="1"/>
  <c r="B244" i="7" s="1"/>
  <c r="B245" i="7" s="1"/>
  <c r="B246" i="7" s="1"/>
  <c r="B247" i="7" s="1"/>
  <c r="B248" i="7" s="1"/>
  <c r="B249" i="7" s="1"/>
  <c r="B250" i="7" s="1"/>
  <c r="B251" i="7" s="1"/>
  <c r="B252" i="7" s="1"/>
  <c r="B253" i="7" s="1"/>
  <c r="B255" i="7"/>
  <c r="B256" i="7" s="1"/>
  <c r="B257" i="7" s="1"/>
  <c r="B258" i="7" s="1"/>
  <c r="B259" i="7"/>
  <c r="B260" i="7" s="1"/>
  <c r="B261" i="7" s="1"/>
  <c r="B262" i="7" s="1"/>
  <c r="B263" i="7"/>
  <c r="B264" i="7" s="1"/>
  <c r="B265" i="7" s="1"/>
  <c r="B266" i="7" s="1"/>
  <c r="B267" i="7"/>
  <c r="B268" i="7" s="1"/>
  <c r="B269" i="7" s="1"/>
  <c r="B270" i="7" s="1"/>
  <c r="B271" i="7" s="1"/>
  <c r="B272" i="7" s="1"/>
  <c r="B273" i="7" s="1"/>
  <c r="B274" i="7" s="1"/>
  <c r="B275" i="7" s="1"/>
  <c r="B276" i="7" s="1"/>
  <c r="B277" i="7" s="1"/>
  <c r="B279" i="7"/>
  <c r="B280" i="7"/>
  <c r="B281" i="7" s="1"/>
  <c r="B282" i="7" s="1"/>
  <c r="B283" i="7" s="1"/>
  <c r="B284" i="7" s="1"/>
  <c r="B285" i="7" s="1"/>
  <c r="B286" i="7" s="1"/>
  <c r="B287" i="7" s="1"/>
  <c r="B288" i="7" s="1"/>
  <c r="B289" i="7" s="1"/>
  <c r="B290" i="7" s="1"/>
  <c r="B291" i="7" s="1"/>
  <c r="B292" i="7" s="1"/>
  <c r="B293" i="7" s="1"/>
  <c r="B294" i="7" s="1"/>
  <c r="B295" i="7" s="1"/>
  <c r="B296" i="7"/>
  <c r="B297" i="7" s="1"/>
  <c r="B298" i="7" s="1"/>
  <c r="B299" i="7" s="1"/>
  <c r="B300" i="7" s="1"/>
  <c r="B302" i="7"/>
  <c r="B303" i="7" s="1"/>
  <c r="B304" i="7" s="1"/>
  <c r="B305" i="7"/>
  <c r="B306" i="7" s="1"/>
  <c r="B307" i="7" s="1"/>
  <c r="B308" i="7" s="1"/>
  <c r="B309" i="7"/>
  <c r="B310" i="7" s="1"/>
  <c r="B311" i="7" s="1"/>
  <c r="B312" i="7" s="1"/>
  <c r="B313" i="7" s="1"/>
  <c r="B314" i="7" s="1"/>
  <c r="B315" i="7" s="1"/>
  <c r="B316" i="7" s="1"/>
  <c r="B317" i="7" s="1"/>
  <c r="B318" i="7" s="1"/>
  <c r="B319" i="7" s="1"/>
  <c r="B320" i="7" s="1"/>
  <c r="B321" i="7" s="1"/>
  <c r="B322" i="7" s="1"/>
  <c r="B323" i="7" s="1"/>
  <c r="B324" i="7" s="1"/>
  <c r="B325" i="7" s="1"/>
  <c r="B327" i="7"/>
  <c r="B328" i="7" s="1"/>
  <c r="B329" i="7" s="1"/>
  <c r="B330" i="7"/>
  <c r="B331" i="7" s="1"/>
  <c r="B332" i="7" s="1"/>
  <c r="B333" i="7" s="1"/>
  <c r="B334" i="7"/>
  <c r="B335" i="7" s="1"/>
  <c r="B336" i="7" s="1"/>
  <c r="B337" i="7" s="1"/>
  <c r="B338" i="7"/>
  <c r="B339" i="7" s="1"/>
  <c r="B340" i="7" s="1"/>
  <c r="B341" i="7" s="1"/>
  <c r="B342" i="7" s="1"/>
  <c r="B343" i="7" s="1"/>
  <c r="B344" i="7" s="1"/>
  <c r="B345" i="7" s="1"/>
  <c r="B346" i="7" s="1"/>
  <c r="B347" i="7" s="1"/>
  <c r="B348" i="7" s="1"/>
  <c r="B349" i="7" s="1"/>
  <c r="B350" i="7" s="1"/>
  <c r="B352" i="7"/>
  <c r="B353" i="7"/>
  <c r="B354" i="7"/>
  <c r="B355" i="7" s="1"/>
  <c r="B356" i="7" s="1"/>
  <c r="B357" i="7" s="1"/>
  <c r="B358" i="7" s="1"/>
  <c r="B359" i="7" s="1"/>
  <c r="B360" i="7" s="1"/>
  <c r="B361" i="7" s="1"/>
  <c r="B362" i="7" s="1"/>
  <c r="B363" i="7" s="1"/>
  <c r="B364" i="7" s="1"/>
  <c r="B365" i="7" s="1"/>
  <c r="B366" i="7" s="1"/>
  <c r="B367" i="7" s="1"/>
  <c r="B368" i="7" s="1"/>
  <c r="B369" i="7" s="1"/>
  <c r="B370" i="7" s="1"/>
  <c r="B371" i="7" s="1"/>
  <c r="B372" i="7" s="1"/>
  <c r="B373" i="7" s="1"/>
  <c r="B374" i="7" s="1"/>
  <c r="B375" i="7" s="1"/>
  <c r="B377" i="7"/>
  <c r="B378" i="7"/>
  <c r="B379" i="7"/>
  <c r="B380" i="7" s="1"/>
  <c r="B381" i="7" s="1"/>
  <c r="B382" i="7" s="1"/>
  <c r="B383" i="7" s="1"/>
  <c r="B384" i="7" s="1"/>
  <c r="B385" i="7" s="1"/>
  <c r="B386" i="7" s="1"/>
  <c r="B387" i="7" s="1"/>
  <c r="B388" i="7" s="1"/>
  <c r="B389" i="7" s="1"/>
  <c r="B390" i="7" s="1"/>
  <c r="B391" i="7" s="1"/>
  <c r="B392" i="7" s="1"/>
  <c r="B393" i="7" s="1"/>
  <c r="B394" i="7" s="1"/>
  <c r="B395" i="7" s="1"/>
  <c r="B396" i="7" s="1"/>
  <c r="B397" i="7" s="1"/>
  <c r="B398" i="7" s="1"/>
  <c r="B399" i="7" s="1"/>
  <c r="B400" i="7" s="1"/>
  <c r="I7" i="7"/>
  <c r="I5" i="7"/>
  <c r="I2" i="7"/>
  <c r="H31" i="13"/>
  <c r="H32" i="13"/>
  <c r="H22" i="13"/>
  <c r="H12" i="13"/>
  <c r="E1" i="7"/>
  <c r="C1" i="7"/>
  <c r="A5" i="13"/>
  <c r="H24" i="13"/>
  <c r="G13" i="8"/>
  <c r="G14" i="8"/>
  <c r="G15" i="8"/>
  <c r="G12" i="8"/>
  <c r="F12" i="8"/>
  <c r="E13" i="8"/>
  <c r="E14" i="8"/>
  <c r="E15" i="8"/>
  <c r="E12" i="8"/>
  <c r="A1" i="10"/>
  <c r="A350" i="8"/>
  <c r="B350" i="8" s="1"/>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G7" i="8"/>
  <c r="G8" i="8"/>
  <c r="G9" i="8"/>
  <c r="G10" i="8"/>
  <c r="G6" i="8"/>
  <c r="F6" i="8"/>
  <c r="E10" i="8"/>
  <c r="E7" i="8"/>
  <c r="E8" i="8"/>
  <c r="E9" i="8"/>
  <c r="E6" i="8"/>
  <c r="C3" i="8"/>
  <c r="D3" i="8" s="1"/>
  <c r="E3" i="8" s="1"/>
  <c r="F3" i="8" s="1"/>
  <c r="G3" i="8" s="1"/>
  <c r="H3" i="8" s="1"/>
  <c r="I3" i="8" s="1"/>
  <c r="J3" i="8" s="1"/>
  <c r="K3" i="8" s="1"/>
  <c r="L3" i="8" s="1"/>
  <c r="M3" i="8" s="1"/>
  <c r="N3" i="8" s="1"/>
  <c r="O3" i="8" s="1"/>
  <c r="P3" i="8" s="1"/>
  <c r="Q3" i="8" s="1"/>
  <c r="R3" i="8" s="1"/>
  <c r="S3" i="8" s="1"/>
  <c r="T3" i="8" s="1"/>
  <c r="U3" i="8" s="1"/>
  <c r="V3" i="8" s="1"/>
  <c r="W3" i="8" s="1"/>
  <c r="X3" i="8" s="1"/>
  <c r="Y3" i="8" s="1"/>
  <c r="A5" i="8"/>
  <c r="A6" i="8"/>
  <c r="B6" i="8" s="1"/>
  <c r="A7" i="8"/>
  <c r="A8" i="8"/>
  <c r="A9" i="8"/>
  <c r="A10" i="8"/>
  <c r="A11" i="8"/>
  <c r="A12" i="8"/>
  <c r="A13" i="8"/>
  <c r="A14" i="8"/>
  <c r="A15" i="8"/>
  <c r="A16" i="8"/>
  <c r="A17" i="8"/>
  <c r="A18" i="8"/>
  <c r="A19" i="8"/>
  <c r="A20" i="8"/>
  <c r="A21" i="8"/>
  <c r="A22" i="8"/>
  <c r="A23" i="8"/>
  <c r="A24" i="8"/>
  <c r="B24" i="8" s="1"/>
  <c r="A25" i="8"/>
  <c r="B25" i="8" s="1"/>
  <c r="A26" i="8"/>
  <c r="A27" i="8"/>
  <c r="A28" i="8"/>
  <c r="B28" i="8" s="1"/>
  <c r="A29" i="8"/>
  <c r="B29" i="8" s="1"/>
  <c r="A30" i="8"/>
  <c r="A31" i="8"/>
  <c r="A32" i="8"/>
  <c r="B32" i="8" s="1"/>
  <c r="A33" i="8"/>
  <c r="B33" i="8" s="1"/>
  <c r="A34" i="8"/>
  <c r="A35" i="8"/>
  <c r="A36" i="8"/>
  <c r="B36" i="8" s="1"/>
  <c r="A37" i="8"/>
  <c r="B37" i="8" s="1"/>
  <c r="A38" i="8"/>
  <c r="A39" i="8"/>
  <c r="A40" i="8"/>
  <c r="B40" i="8" s="1"/>
  <c r="A41" i="8"/>
  <c r="B41" i="8" s="1"/>
  <c r="A42" i="8"/>
  <c r="A43" i="8"/>
  <c r="A44" i="8"/>
  <c r="B44" i="8" s="1"/>
  <c r="A45" i="8"/>
  <c r="B45" i="8" s="1"/>
  <c r="A46" i="8"/>
  <c r="A47" i="8"/>
  <c r="A48" i="8"/>
  <c r="B48" i="8" s="1"/>
  <c r="A49" i="8"/>
  <c r="B49" i="8" s="1"/>
  <c r="A50" i="8"/>
  <c r="A51" i="8"/>
  <c r="A52" i="8"/>
  <c r="B52" i="8" s="1"/>
  <c r="A53" i="8"/>
  <c r="B53" i="8" s="1"/>
  <c r="A54" i="8"/>
  <c r="A55" i="8"/>
  <c r="A56" i="8"/>
  <c r="B56" i="8" s="1"/>
  <c r="A57" i="8"/>
  <c r="B57" i="8" s="1"/>
  <c r="A58" i="8"/>
  <c r="A59" i="8"/>
  <c r="A60" i="8"/>
  <c r="B60" i="8" s="1"/>
  <c r="A61" i="8"/>
  <c r="B61" i="8" s="1"/>
  <c r="A62" i="8"/>
  <c r="A63" i="8"/>
  <c r="A64" i="8"/>
  <c r="B64" i="8" s="1"/>
  <c r="A65" i="8"/>
  <c r="B65" i="8" s="1"/>
  <c r="A66" i="8"/>
  <c r="A67" i="8"/>
  <c r="A68" i="8"/>
  <c r="B68" i="8" s="1"/>
  <c r="A69" i="8"/>
  <c r="B69" i="8" s="1"/>
  <c r="A70" i="8"/>
  <c r="A71" i="8"/>
  <c r="A72" i="8"/>
  <c r="B72" i="8" s="1"/>
  <c r="A73" i="8"/>
  <c r="B73" i="8" s="1"/>
  <c r="A74" i="8"/>
  <c r="A75" i="8"/>
  <c r="A76" i="8"/>
  <c r="B76" i="8" s="1"/>
  <c r="A77" i="8"/>
  <c r="B77" i="8" s="1"/>
  <c r="A78" i="8"/>
  <c r="A79" i="8"/>
  <c r="A80" i="8"/>
  <c r="B80" i="8" s="1"/>
  <c r="A81" i="8"/>
  <c r="B81" i="8" s="1"/>
  <c r="A82" i="8"/>
  <c r="A83" i="8"/>
  <c r="A84" i="8"/>
  <c r="B84" i="8" s="1"/>
  <c r="A85" i="8"/>
  <c r="B85" i="8" s="1"/>
  <c r="A86" i="8"/>
  <c r="A87" i="8"/>
  <c r="A88" i="8"/>
  <c r="B88" i="8" s="1"/>
  <c r="A89" i="8"/>
  <c r="B89" i="8" s="1"/>
  <c r="A90" i="8"/>
  <c r="A91" i="8"/>
  <c r="A92" i="8"/>
  <c r="A93" i="8"/>
  <c r="B93" i="8" s="1"/>
  <c r="A94" i="8"/>
  <c r="A95" i="8"/>
  <c r="A96" i="8"/>
  <c r="B96" i="8" s="1"/>
  <c r="A97" i="8"/>
  <c r="B97" i="8" s="1"/>
  <c r="A98" i="8"/>
  <c r="A99" i="8"/>
  <c r="A100" i="8"/>
  <c r="B100" i="8" s="1"/>
  <c r="A101" i="8"/>
  <c r="B101" i="8" s="1"/>
  <c r="A102" i="8"/>
  <c r="A103" i="8"/>
  <c r="A104" i="8"/>
  <c r="B104" i="8" s="1"/>
  <c r="A105" i="8"/>
  <c r="B105" i="8" s="1"/>
  <c r="A106" i="8"/>
  <c r="A107" i="8"/>
  <c r="A108" i="8"/>
  <c r="B108" i="8" s="1"/>
  <c r="A109" i="8"/>
  <c r="B109" i="8" s="1"/>
  <c r="A110" i="8"/>
  <c r="A111" i="8"/>
  <c r="A112" i="8"/>
  <c r="B112" i="8" s="1"/>
  <c r="A113" i="8"/>
  <c r="B113" i="8" s="1"/>
  <c r="A114" i="8"/>
  <c r="A115" i="8"/>
  <c r="A116" i="8"/>
  <c r="B116" i="8" s="1"/>
  <c r="A117" i="8"/>
  <c r="B117" i="8" s="1"/>
  <c r="A118" i="8"/>
  <c r="A119" i="8"/>
  <c r="A120" i="8"/>
  <c r="B120" i="8" s="1"/>
  <c r="A121" i="8"/>
  <c r="B121" i="8" s="1"/>
  <c r="A122" i="8"/>
  <c r="A123" i="8"/>
  <c r="A124" i="8"/>
  <c r="B124" i="8" s="1"/>
  <c r="A125" i="8"/>
  <c r="B125" i="8" s="1"/>
  <c r="A126" i="8"/>
  <c r="A127" i="8"/>
  <c r="A128" i="8"/>
  <c r="B128" i="8" s="1"/>
  <c r="A129" i="8"/>
  <c r="B129" i="8" s="1"/>
  <c r="A130" i="8"/>
  <c r="A131" i="8"/>
  <c r="A132" i="8"/>
  <c r="B132" i="8" s="1"/>
  <c r="A133" i="8"/>
  <c r="B133" i="8" s="1"/>
  <c r="A134" i="8"/>
  <c r="A135" i="8"/>
  <c r="A136" i="8"/>
  <c r="B136" i="8" s="1"/>
  <c r="A137" i="8"/>
  <c r="B137" i="8" s="1"/>
  <c r="A138" i="8"/>
  <c r="A139" i="8"/>
  <c r="A140" i="8"/>
  <c r="B140" i="8" s="1"/>
  <c r="A141" i="8"/>
  <c r="B141" i="8" s="1"/>
  <c r="A142" i="8"/>
  <c r="A143" i="8"/>
  <c r="A144" i="8"/>
  <c r="A145" i="8"/>
  <c r="B145" i="8" s="1"/>
  <c r="A146" i="8"/>
  <c r="A147" i="8"/>
  <c r="A148" i="8"/>
  <c r="B148" i="8" s="1"/>
  <c r="A149" i="8"/>
  <c r="B149" i="8" s="1"/>
  <c r="A150" i="8"/>
  <c r="A151" i="8"/>
  <c r="A152" i="8"/>
  <c r="B152" i="8" s="1"/>
  <c r="A153" i="8"/>
  <c r="B153" i="8" s="1"/>
  <c r="A154" i="8"/>
  <c r="A155" i="8"/>
  <c r="A156" i="8"/>
  <c r="B156" i="8" s="1"/>
  <c r="A157" i="8"/>
  <c r="B157" i="8" s="1"/>
  <c r="A158" i="8"/>
  <c r="A159" i="8"/>
  <c r="A160" i="8"/>
  <c r="B160" i="8" s="1"/>
  <c r="A161" i="8"/>
  <c r="B161" i="8" s="1"/>
  <c r="A162" i="8"/>
  <c r="A163" i="8"/>
  <c r="A164" i="8"/>
  <c r="B164" i="8" s="1"/>
  <c r="A165" i="8"/>
  <c r="B165" i="8" s="1"/>
  <c r="A166" i="8"/>
  <c r="A167" i="8"/>
  <c r="A168" i="8"/>
  <c r="B168" i="8" s="1"/>
  <c r="A169" i="8"/>
  <c r="B169" i="8" s="1"/>
  <c r="A170" i="8"/>
  <c r="A171" i="8"/>
  <c r="A172" i="8"/>
  <c r="B172" i="8" s="1"/>
  <c r="A173" i="8"/>
  <c r="B173" i="8" s="1"/>
  <c r="A174" i="8"/>
  <c r="A175" i="8"/>
  <c r="A176" i="8"/>
  <c r="B176" i="8" s="1"/>
  <c r="A177" i="8"/>
  <c r="B177" i="8" s="1"/>
  <c r="A178" i="8"/>
  <c r="A179" i="8"/>
  <c r="A180" i="8"/>
  <c r="B180" i="8" s="1"/>
  <c r="A181" i="8"/>
  <c r="B181" i="8" s="1"/>
  <c r="A182" i="8"/>
  <c r="A183" i="8"/>
  <c r="A184" i="8"/>
  <c r="B184" i="8" s="1"/>
  <c r="A185" i="8"/>
  <c r="B185" i="8" s="1"/>
  <c r="A186" i="8"/>
  <c r="A187" i="8"/>
  <c r="A188" i="8"/>
  <c r="B188" i="8" s="1"/>
  <c r="A189" i="8"/>
  <c r="B189" i="8" s="1"/>
  <c r="A190" i="8"/>
  <c r="A191" i="8"/>
  <c r="A192" i="8"/>
  <c r="B192" i="8" s="1"/>
  <c r="A193" i="8"/>
  <c r="B193" i="8" s="1"/>
  <c r="A194" i="8"/>
  <c r="A195" i="8"/>
  <c r="A196" i="8"/>
  <c r="B196" i="8" s="1"/>
  <c r="A197" i="8"/>
  <c r="B197" i="8" s="1"/>
  <c r="A198" i="8"/>
  <c r="A199" i="8"/>
  <c r="A200" i="8"/>
  <c r="B200" i="8" s="1"/>
  <c r="A201" i="8"/>
  <c r="B201" i="8" s="1"/>
  <c r="A202" i="8"/>
  <c r="A203" i="8"/>
  <c r="A204" i="8"/>
  <c r="B204" i="8" s="1"/>
  <c r="A205" i="8"/>
  <c r="B205" i="8" s="1"/>
  <c r="A206" i="8"/>
  <c r="A207" i="8"/>
  <c r="A208" i="8"/>
  <c r="B208" i="8" s="1"/>
  <c r="A209" i="8"/>
  <c r="B209" i="8" s="1"/>
  <c r="A210" i="8"/>
  <c r="A211" i="8"/>
  <c r="A212" i="8"/>
  <c r="B212" i="8" s="1"/>
  <c r="A213" i="8"/>
  <c r="B213" i="8" s="1"/>
  <c r="A214" i="8"/>
  <c r="A215" i="8"/>
  <c r="A216" i="8"/>
  <c r="B216" i="8" s="1"/>
  <c r="A217" i="8"/>
  <c r="B217" i="8" s="1"/>
  <c r="A218" i="8"/>
  <c r="A219" i="8"/>
  <c r="A220" i="8"/>
  <c r="A221" i="8"/>
  <c r="B221" i="8" s="1"/>
  <c r="A222" i="8"/>
  <c r="A223" i="8"/>
  <c r="A224" i="8"/>
  <c r="B224" i="8" s="1"/>
  <c r="A225" i="8"/>
  <c r="B225" i="8" s="1"/>
  <c r="A226" i="8"/>
  <c r="A227" i="8"/>
  <c r="A228" i="8"/>
  <c r="B228" i="8" s="1"/>
  <c r="A229" i="8"/>
  <c r="B229" i="8" s="1"/>
  <c r="A230" i="8"/>
  <c r="A231" i="8"/>
  <c r="A232" i="8"/>
  <c r="B232" i="8" s="1"/>
  <c r="A233" i="8"/>
  <c r="B233" i="8" s="1"/>
  <c r="A234" i="8"/>
  <c r="A235" i="8"/>
  <c r="A236" i="8"/>
  <c r="B236" i="8" s="1"/>
  <c r="A237" i="8"/>
  <c r="B237" i="8" s="1"/>
  <c r="A238" i="8"/>
  <c r="A239" i="8"/>
  <c r="A240" i="8"/>
  <c r="B240" i="8" s="1"/>
  <c r="A241" i="8"/>
  <c r="B241" i="8" s="1"/>
  <c r="A242" i="8"/>
  <c r="A243" i="8"/>
  <c r="A244" i="8"/>
  <c r="B244" i="8" s="1"/>
  <c r="A245" i="8"/>
  <c r="B245" i="8" s="1"/>
  <c r="A246" i="8"/>
  <c r="A247" i="8"/>
  <c r="A248" i="8"/>
  <c r="B248" i="8" s="1"/>
  <c r="A249" i="8"/>
  <c r="B249" i="8" s="1"/>
  <c r="A250" i="8"/>
  <c r="A251" i="8"/>
  <c r="A252" i="8"/>
  <c r="B252" i="8" s="1"/>
  <c r="A253" i="8"/>
  <c r="B253" i="8" s="1"/>
  <c r="A254" i="8"/>
  <c r="A255" i="8"/>
  <c r="A256" i="8"/>
  <c r="B256" i="8" s="1"/>
  <c r="A257" i="8"/>
  <c r="B257" i="8" s="1"/>
  <c r="A258" i="8"/>
  <c r="A259" i="8"/>
  <c r="A260" i="8"/>
  <c r="B260" i="8" s="1"/>
  <c r="A261" i="8"/>
  <c r="B261" i="8" s="1"/>
  <c r="A262" i="8"/>
  <c r="A263" i="8"/>
  <c r="A264" i="8"/>
  <c r="B264" i="8" s="1"/>
  <c r="A265" i="8"/>
  <c r="B265" i="8" s="1"/>
  <c r="A266" i="8"/>
  <c r="A267" i="8"/>
  <c r="A268" i="8"/>
  <c r="B268" i="8" s="1"/>
  <c r="A269" i="8"/>
  <c r="B269" i="8" s="1"/>
  <c r="A270" i="8"/>
  <c r="A271" i="8"/>
  <c r="A272" i="8"/>
  <c r="B272" i="8" s="1"/>
  <c r="A273" i="8"/>
  <c r="B273" i="8" s="1"/>
  <c r="A274" i="8"/>
  <c r="A275" i="8"/>
  <c r="A276" i="8"/>
  <c r="B276" i="8" s="1"/>
  <c r="A277" i="8"/>
  <c r="B277" i="8" s="1"/>
  <c r="A278" i="8"/>
  <c r="A279" i="8"/>
  <c r="A280" i="8"/>
  <c r="B280" i="8" s="1"/>
  <c r="A281" i="8"/>
  <c r="B281" i="8" s="1"/>
  <c r="A282" i="8"/>
  <c r="A283" i="8"/>
  <c r="A284" i="8"/>
  <c r="B284" i="8" s="1"/>
  <c r="A285" i="8"/>
  <c r="B285" i="8" s="1"/>
  <c r="A286" i="8"/>
  <c r="A287" i="8"/>
  <c r="A288" i="8"/>
  <c r="B288" i="8" s="1"/>
  <c r="A289" i="8"/>
  <c r="B289" i="8" s="1"/>
  <c r="A290" i="8"/>
  <c r="A291" i="8"/>
  <c r="A292" i="8"/>
  <c r="B292" i="8" s="1"/>
  <c r="A293" i="8"/>
  <c r="B293" i="8" s="1"/>
  <c r="A294" i="8"/>
  <c r="A295" i="8"/>
  <c r="A296" i="8"/>
  <c r="B296" i="8" s="1"/>
  <c r="A297" i="8"/>
  <c r="B297" i="8" s="1"/>
  <c r="A298" i="8"/>
  <c r="A299" i="8"/>
  <c r="A300" i="8"/>
  <c r="B300" i="8" s="1"/>
  <c r="A301" i="8"/>
  <c r="B301" i="8" s="1"/>
  <c r="A302" i="8"/>
  <c r="A303" i="8"/>
  <c r="A304" i="8"/>
  <c r="B304" i="8" s="1"/>
  <c r="A305" i="8"/>
  <c r="B305" i="8" s="1"/>
  <c r="A306" i="8"/>
  <c r="A307" i="8"/>
  <c r="A308" i="8"/>
  <c r="B308" i="8" s="1"/>
  <c r="A309" i="8"/>
  <c r="B309" i="8" s="1"/>
  <c r="A310" i="8"/>
  <c r="A311" i="8"/>
  <c r="A312" i="8"/>
  <c r="B312" i="8" s="1"/>
  <c r="A313" i="8"/>
  <c r="B313" i="8" s="1"/>
  <c r="A314" i="8"/>
  <c r="A315" i="8"/>
  <c r="A316" i="8"/>
  <c r="B316" i="8" s="1"/>
  <c r="A317" i="8"/>
  <c r="B317" i="8" s="1"/>
  <c r="A318" i="8"/>
  <c r="A319" i="8"/>
  <c r="A320" i="8"/>
  <c r="B320" i="8" s="1"/>
  <c r="A321" i="8"/>
  <c r="B321" i="8" s="1"/>
  <c r="A322" i="8"/>
  <c r="A323" i="8"/>
  <c r="A324" i="8"/>
  <c r="B324" i="8" s="1"/>
  <c r="A325" i="8"/>
  <c r="B325" i="8" s="1"/>
  <c r="A326" i="8"/>
  <c r="A327" i="8"/>
  <c r="A328" i="8"/>
  <c r="B328" i="8" s="1"/>
  <c r="A329" i="8"/>
  <c r="B329" i="8" s="1"/>
  <c r="A330" i="8"/>
  <c r="A331" i="8"/>
  <c r="A332" i="8"/>
  <c r="B332" i="8" s="1"/>
  <c r="A333" i="8"/>
  <c r="B333" i="8" s="1"/>
  <c r="A334" i="8"/>
  <c r="A335" i="8"/>
  <c r="A336" i="8"/>
  <c r="B336" i="8" s="1"/>
  <c r="A337" i="8"/>
  <c r="B337" i="8" s="1"/>
  <c r="A338" i="8"/>
  <c r="A339" i="8"/>
  <c r="A340" i="8"/>
  <c r="B340" i="8" s="1"/>
  <c r="A341" i="8"/>
  <c r="B341" i="8" s="1"/>
  <c r="A342" i="8"/>
  <c r="A343" i="8"/>
  <c r="A344" i="8"/>
  <c r="B344" i="8" s="1"/>
  <c r="A345" i="8"/>
  <c r="B345" i="8" s="1"/>
  <c r="A346" i="8"/>
  <c r="A347" i="8"/>
  <c r="A348" i="8"/>
  <c r="B348" i="8" s="1"/>
  <c r="A349" i="8"/>
  <c r="B349" i="8" s="1"/>
  <c r="A351" i="8"/>
  <c r="B351" i="8" s="1"/>
  <c r="A352" i="8"/>
  <c r="B352" i="8" s="1"/>
  <c r="A353" i="8"/>
  <c r="B353" i="8" s="1"/>
  <c r="A354" i="8"/>
  <c r="B354" i="8" s="1"/>
  <c r="A355" i="8"/>
  <c r="B355" i="8" s="1"/>
  <c r="A356" i="8"/>
  <c r="B356" i="8" s="1"/>
  <c r="A357" i="8"/>
  <c r="B357" i="8" s="1"/>
  <c r="A358" i="8"/>
  <c r="B358" i="8" s="1"/>
  <c r="A359" i="8"/>
  <c r="B359" i="8" s="1"/>
  <c r="A360" i="8"/>
  <c r="B360" i="8" s="1"/>
  <c r="A361" i="8"/>
  <c r="B361" i="8" s="1"/>
  <c r="A362" i="8"/>
  <c r="B362" i="8" s="1"/>
  <c r="A363" i="8"/>
  <c r="B363" i="8" s="1"/>
  <c r="A364" i="8"/>
  <c r="B364" i="8" s="1"/>
  <c r="A365" i="8"/>
  <c r="B365" i="8" s="1"/>
  <c r="A366" i="8"/>
  <c r="B366" i="8" s="1"/>
  <c r="A367" i="8"/>
  <c r="B367" i="8" s="1"/>
  <c r="A368" i="8"/>
  <c r="B368" i="8" s="1"/>
  <c r="A369" i="8"/>
  <c r="B369" i="8" s="1"/>
  <c r="A370" i="8"/>
  <c r="B370" i="8" s="1"/>
  <c r="A371" i="8"/>
  <c r="B371" i="8" s="1"/>
  <c r="A372" i="8"/>
  <c r="B372" i="8" s="1"/>
  <c r="A373" i="8"/>
  <c r="B373" i="8" s="1"/>
  <c r="A374" i="8"/>
  <c r="B374" i="8" s="1"/>
  <c r="A375" i="8"/>
  <c r="B375" i="8" s="1"/>
  <c r="A376" i="8"/>
  <c r="B376" i="8" s="1"/>
  <c r="A377" i="8"/>
  <c r="B377" i="8" s="1"/>
  <c r="A378" i="8"/>
  <c r="B378" i="8" s="1"/>
  <c r="A379" i="8"/>
  <c r="B379" i="8" s="1"/>
  <c r="A380" i="8"/>
  <c r="B380" i="8" s="1"/>
  <c r="A381" i="8"/>
  <c r="B381" i="8" s="1"/>
  <c r="A382" i="8"/>
  <c r="B382" i="8" s="1"/>
  <c r="A383" i="8"/>
  <c r="B383" i="8" s="1"/>
  <c r="A384" i="8"/>
  <c r="B384" i="8" s="1"/>
  <c r="A385" i="8"/>
  <c r="B385" i="8" s="1"/>
  <c r="A386" i="8"/>
  <c r="B386" i="8" s="1"/>
  <c r="A387" i="8"/>
  <c r="B387" i="8" s="1"/>
  <c r="A388" i="8"/>
  <c r="B388" i="8" s="1"/>
  <c r="A389" i="8"/>
  <c r="B389" i="8" s="1"/>
  <c r="A390" i="8"/>
  <c r="B390" i="8" s="1"/>
  <c r="A391" i="8"/>
  <c r="B391" i="8" s="1"/>
  <c r="A392" i="8"/>
  <c r="B392" i="8" s="1"/>
  <c r="A393" i="8"/>
  <c r="B393" i="8" s="1"/>
  <c r="A394" i="8"/>
  <c r="B394" i="8" s="1"/>
  <c r="A395" i="8"/>
  <c r="B395" i="8" s="1"/>
  <c r="A396" i="8"/>
  <c r="B396" i="8" s="1"/>
  <c r="A397" i="8"/>
  <c r="B397" i="8" s="1"/>
  <c r="A398" i="8"/>
  <c r="B398" i="8" s="1"/>
  <c r="A399" i="8"/>
  <c r="B399" i="8" s="1"/>
  <c r="A400" i="8"/>
  <c r="B400" i="8" s="1"/>
  <c r="A401" i="8"/>
  <c r="B401" i="8" s="1"/>
  <c r="A402" i="8"/>
  <c r="B402" i="8" s="1"/>
  <c r="A403" i="8"/>
  <c r="B403" i="8" s="1"/>
  <c r="A404" i="8"/>
  <c r="B404" i="8" s="1"/>
  <c r="A405" i="8"/>
  <c r="B405" i="8" s="1"/>
  <c r="A406" i="8"/>
  <c r="B406" i="8" s="1"/>
  <c r="A407" i="8"/>
  <c r="B407" i="8" s="1"/>
  <c r="A408" i="8"/>
  <c r="B408" i="8" s="1"/>
  <c r="A409" i="8"/>
  <c r="B409" i="8" s="1"/>
  <c r="A410" i="8"/>
  <c r="B410" i="8" s="1"/>
  <c r="A411" i="8"/>
  <c r="B411" i="8" s="1"/>
  <c r="A412" i="8"/>
  <c r="B412" i="8" s="1"/>
  <c r="A413" i="8"/>
  <c r="B413" i="8" s="1"/>
  <c r="A414" i="8"/>
  <c r="B414" i="8" s="1"/>
  <c r="A415" i="8"/>
  <c r="B415" i="8" s="1"/>
  <c r="A416" i="8"/>
  <c r="B416" i="8" s="1"/>
  <c r="A417" i="8"/>
  <c r="B417" i="8" s="1"/>
  <c r="A418" i="8"/>
  <c r="B418" i="8" s="1"/>
  <c r="A419" i="8"/>
  <c r="B419" i="8" s="1"/>
  <c r="A420" i="8"/>
  <c r="B420" i="8" s="1"/>
  <c r="A421" i="8"/>
  <c r="B421" i="8" s="1"/>
  <c r="A422" i="8"/>
  <c r="B422" i="8" s="1"/>
  <c r="A423" i="8"/>
  <c r="B423" i="8" s="1"/>
  <c r="A424" i="8"/>
  <c r="B424" i="8" s="1"/>
  <c r="A425" i="8"/>
  <c r="B425" i="8" s="1"/>
  <c r="A426" i="8"/>
  <c r="B426" i="8" s="1"/>
  <c r="A427" i="8"/>
  <c r="B427" i="8" s="1"/>
  <c r="A428" i="8"/>
  <c r="B428" i="8" s="1"/>
  <c r="A429" i="8"/>
  <c r="B429" i="8" s="1"/>
  <c r="A430" i="8"/>
  <c r="B430" i="8" s="1"/>
  <c r="A431" i="8"/>
  <c r="B431" i="8" s="1"/>
  <c r="A432" i="8"/>
  <c r="B432" i="8" s="1"/>
  <c r="A433" i="8"/>
  <c r="B433" i="8" s="1"/>
  <c r="A434" i="8"/>
  <c r="B434" i="8" s="1"/>
  <c r="A435" i="8"/>
  <c r="B435" i="8" s="1"/>
  <c r="A436" i="8"/>
  <c r="B436" i="8" s="1"/>
  <c r="A437" i="8"/>
  <c r="B437" i="8" s="1"/>
  <c r="A438" i="8"/>
  <c r="B438" i="8" s="1"/>
  <c r="A439" i="8"/>
  <c r="B439" i="8" s="1"/>
  <c r="A440" i="8"/>
  <c r="B440" i="8" s="1"/>
  <c r="A441" i="8"/>
  <c r="B441" i="8" s="1"/>
  <c r="A442" i="8"/>
  <c r="B442" i="8" s="1"/>
  <c r="A443" i="8"/>
  <c r="B443" i="8" s="1"/>
  <c r="A444" i="8"/>
  <c r="B444" i="8" s="1"/>
  <c r="A445" i="8"/>
  <c r="B445" i="8" s="1"/>
  <c r="A446" i="8"/>
  <c r="B446" i="8" s="1"/>
  <c r="A447" i="8"/>
  <c r="B447" i="8" s="1"/>
  <c r="A448" i="8"/>
  <c r="B448" i="8" s="1"/>
  <c r="A449" i="8"/>
  <c r="B449" i="8" s="1"/>
  <c r="A450" i="8"/>
  <c r="B450" i="8" s="1"/>
  <c r="A451" i="8"/>
  <c r="B451" i="8" s="1"/>
  <c r="A452" i="8"/>
  <c r="B452" i="8" s="1"/>
  <c r="A453" i="8"/>
  <c r="B453" i="8" s="1"/>
  <c r="A454" i="8"/>
  <c r="B454" i="8" s="1"/>
  <c r="A455" i="8"/>
  <c r="B455" i="8" s="1"/>
  <c r="A456" i="8"/>
  <c r="B456" i="8" s="1"/>
  <c r="A457" i="8"/>
  <c r="B457" i="8" s="1"/>
  <c r="A458" i="8"/>
  <c r="B458" i="8" s="1"/>
  <c r="A459" i="8"/>
  <c r="B459" i="8" s="1"/>
  <c r="A460" i="8"/>
  <c r="B460" i="8" s="1"/>
  <c r="A461" i="8"/>
  <c r="B461" i="8" s="1"/>
  <c r="A462" i="8"/>
  <c r="B462" i="8" s="1"/>
  <c r="A463" i="8"/>
  <c r="B463" i="8" s="1"/>
  <c r="A464" i="8"/>
  <c r="B464" i="8" s="1"/>
  <c r="A465" i="8"/>
  <c r="B465" i="8" s="1"/>
  <c r="A466" i="8"/>
  <c r="B466" i="8" s="1"/>
  <c r="A467" i="8"/>
  <c r="B467" i="8" s="1"/>
  <c r="A468" i="8"/>
  <c r="B468" i="8" s="1"/>
  <c r="A469" i="8"/>
  <c r="B469" i="8" s="1"/>
  <c r="A470" i="8"/>
  <c r="B470" i="8" s="1"/>
  <c r="A471" i="8"/>
  <c r="B471" i="8" s="1"/>
  <c r="A472" i="8"/>
  <c r="B472" i="8" s="1"/>
  <c r="A473" i="8"/>
  <c r="B473" i="8" s="1"/>
  <c r="A474" i="8"/>
  <c r="B474" i="8" s="1"/>
  <c r="A475" i="8"/>
  <c r="B475" i="8" s="1"/>
  <c r="A476" i="8"/>
  <c r="B476" i="8" s="1"/>
  <c r="A477" i="8"/>
  <c r="B477" i="8" s="1"/>
  <c r="A478" i="8"/>
  <c r="B478" i="8" s="1"/>
  <c r="A479" i="8"/>
  <c r="B479" i="8" s="1"/>
  <c r="A480" i="8"/>
  <c r="B480" i="8" s="1"/>
  <c r="A481" i="8"/>
  <c r="B481" i="8" s="1"/>
  <c r="A482" i="8"/>
  <c r="B482" i="8" s="1"/>
  <c r="A483" i="8"/>
  <c r="B483" i="8" s="1"/>
  <c r="A484" i="8"/>
  <c r="B484" i="8" s="1"/>
  <c r="A485" i="8"/>
  <c r="B485" i="8" s="1"/>
  <c r="A486" i="8"/>
  <c r="B486" i="8" s="1"/>
  <c r="A487" i="8"/>
  <c r="B487" i="8" s="1"/>
  <c r="A488" i="8"/>
  <c r="B488" i="8" s="1"/>
  <c r="A489" i="8"/>
  <c r="B489" i="8" s="1"/>
  <c r="A490" i="8"/>
  <c r="B490" i="8" s="1"/>
  <c r="A491" i="8"/>
  <c r="B491" i="8" s="1"/>
  <c r="A492" i="8"/>
  <c r="B492" i="8" s="1"/>
  <c r="A493" i="8"/>
  <c r="B493" i="8" s="1"/>
  <c r="A494" i="8"/>
  <c r="B494" i="8" s="1"/>
  <c r="A495" i="8"/>
  <c r="B495" i="8" s="1"/>
  <c r="A496" i="8"/>
  <c r="B496" i="8" s="1"/>
  <c r="A497" i="8"/>
  <c r="B497" i="8" s="1"/>
  <c r="A498" i="8"/>
  <c r="B498" i="8" s="1"/>
  <c r="A499" i="8"/>
  <c r="B499" i="8" s="1"/>
  <c r="A500" i="8"/>
  <c r="B500" i="8" s="1"/>
  <c r="A501" i="8"/>
  <c r="B501" i="8" s="1"/>
  <c r="A502" i="8"/>
  <c r="B502" i="8" s="1"/>
  <c r="A503" i="8"/>
  <c r="B503" i="8" s="1"/>
  <c r="A504" i="8"/>
  <c r="B504" i="8" s="1"/>
  <c r="A505" i="8"/>
  <c r="B505" i="8" s="1"/>
  <c r="A506" i="8"/>
  <c r="B506" i="8" s="1"/>
  <c r="A507" i="8"/>
  <c r="B507" i="8" s="1"/>
  <c r="A508" i="8"/>
  <c r="B508" i="8" s="1"/>
  <c r="A509" i="8"/>
  <c r="B509" i="8" s="1"/>
  <c r="A510" i="8"/>
  <c r="B510" i="8" s="1"/>
  <c r="A511" i="8"/>
  <c r="B511" i="8" s="1"/>
  <c r="A512" i="8"/>
  <c r="B512" i="8" s="1"/>
  <c r="A513" i="8"/>
  <c r="B513" i="8" s="1"/>
  <c r="A514" i="8"/>
  <c r="B514" i="8" s="1"/>
  <c r="A515" i="8"/>
  <c r="B515" i="8" s="1"/>
  <c r="A516" i="8"/>
  <c r="B516" i="8" s="1"/>
  <c r="A517" i="8"/>
  <c r="B517" i="8" s="1"/>
  <c r="A518" i="8"/>
  <c r="B518" i="8" s="1"/>
  <c r="A519" i="8"/>
  <c r="B519" i="8" s="1"/>
  <c r="A520" i="8"/>
  <c r="B520" i="8" s="1"/>
  <c r="A521" i="8"/>
  <c r="B521" i="8" s="1"/>
  <c r="A522" i="8"/>
  <c r="B522" i="8" s="1"/>
  <c r="A523" i="8"/>
  <c r="B523" i="8" s="1"/>
  <c r="A524" i="8"/>
  <c r="B524" i="8" s="1"/>
  <c r="A525" i="8"/>
  <c r="B525" i="8" s="1"/>
  <c r="A526" i="8"/>
  <c r="B526" i="8" s="1"/>
  <c r="A527" i="8"/>
  <c r="B527" i="8" s="1"/>
  <c r="A528" i="8"/>
  <c r="B528" i="8" s="1"/>
  <c r="A529" i="8"/>
  <c r="B529" i="8" s="1"/>
  <c r="A530" i="8"/>
  <c r="B530" i="8" s="1"/>
  <c r="A531" i="8"/>
  <c r="B531" i="8" s="1"/>
  <c r="A532" i="8"/>
  <c r="B532" i="8" s="1"/>
  <c r="A533" i="8"/>
  <c r="B533" i="8" s="1"/>
  <c r="A534" i="8"/>
  <c r="B534" i="8" s="1"/>
  <c r="A535" i="8"/>
  <c r="B535" i="8" s="1"/>
  <c r="A536" i="8"/>
  <c r="B536" i="8" s="1"/>
  <c r="A537" i="8"/>
  <c r="B537" i="8" s="1"/>
  <c r="A538" i="8"/>
  <c r="B538" i="8" s="1"/>
  <c r="A539" i="8"/>
  <c r="B539" i="8" s="1"/>
  <c r="A540" i="8"/>
  <c r="B540" i="8" s="1"/>
  <c r="A541" i="8"/>
  <c r="B541" i="8" s="1"/>
  <c r="A542" i="8"/>
  <c r="B542" i="8" s="1"/>
  <c r="A543" i="8"/>
  <c r="B543" i="8" s="1"/>
  <c r="A544" i="8"/>
  <c r="B544" i="8" s="1"/>
  <c r="A545" i="8"/>
  <c r="B545" i="8" s="1"/>
  <c r="A546" i="8"/>
  <c r="B546" i="8" s="1"/>
  <c r="A547" i="8"/>
  <c r="B547" i="8" s="1"/>
  <c r="A548" i="8"/>
  <c r="B548" i="8" s="1"/>
  <c r="A549" i="8"/>
  <c r="B549" i="8" s="1"/>
  <c r="A550" i="8"/>
  <c r="B550" i="8" s="1"/>
  <c r="A551" i="8"/>
  <c r="B551" i="8" s="1"/>
  <c r="A552" i="8"/>
  <c r="B552" i="8" s="1"/>
  <c r="A553" i="8"/>
  <c r="B553" i="8" s="1"/>
  <c r="A554" i="8"/>
  <c r="B554" i="8" s="1"/>
  <c r="A555" i="8"/>
  <c r="B555" i="8" s="1"/>
  <c r="A556" i="8"/>
  <c r="B556" i="8" s="1"/>
  <c r="A557" i="8"/>
  <c r="B557" i="8" s="1"/>
  <c r="A558" i="8"/>
  <c r="B558" i="8" s="1"/>
  <c r="A559" i="8"/>
  <c r="B559" i="8" s="1"/>
  <c r="A560" i="8"/>
  <c r="B560" i="8" s="1"/>
  <c r="A561" i="8"/>
  <c r="B561" i="8" s="1"/>
  <c r="A562" i="8"/>
  <c r="B562" i="8" s="1"/>
  <c r="A563" i="8"/>
  <c r="B563" i="8" s="1"/>
  <c r="A564" i="8"/>
  <c r="B564" i="8" s="1"/>
  <c r="A565" i="8"/>
  <c r="B565" i="8" s="1"/>
  <c r="A566" i="8"/>
  <c r="B566" i="8" s="1"/>
  <c r="A567" i="8"/>
  <c r="B567" i="8" s="1"/>
  <c r="A568" i="8"/>
  <c r="B568" i="8" s="1"/>
  <c r="A569" i="8"/>
  <c r="B569" i="8" s="1"/>
  <c r="A570" i="8"/>
  <c r="B570" i="8" s="1"/>
  <c r="A571" i="8"/>
  <c r="B571" i="8" s="1"/>
  <c r="A572" i="8"/>
  <c r="B572" i="8" s="1"/>
  <c r="A573" i="8"/>
  <c r="B573" i="8" s="1"/>
  <c r="A574" i="8"/>
  <c r="B574" i="8" s="1"/>
  <c r="A575" i="8"/>
  <c r="B575" i="8" s="1"/>
  <c r="A576" i="8"/>
  <c r="B576" i="8" s="1"/>
  <c r="A577" i="8"/>
  <c r="B577" i="8" s="1"/>
  <c r="A578" i="8"/>
  <c r="B578" i="8" s="1"/>
  <c r="A579" i="8"/>
  <c r="B579" i="8" s="1"/>
  <c r="A580" i="8"/>
  <c r="B580" i="8" s="1"/>
  <c r="A581" i="8"/>
  <c r="B581" i="8" s="1"/>
  <c r="A582" i="8"/>
  <c r="B582" i="8" s="1"/>
  <c r="A583" i="8"/>
  <c r="B583" i="8" s="1"/>
  <c r="A584" i="8"/>
  <c r="B584" i="8" s="1"/>
  <c r="A585" i="8"/>
  <c r="B585" i="8" s="1"/>
  <c r="A586" i="8"/>
  <c r="B586" i="8" s="1"/>
  <c r="A587" i="8"/>
  <c r="B587" i="8" s="1"/>
  <c r="A588" i="8"/>
  <c r="B588" i="8" s="1"/>
  <c r="A589" i="8"/>
  <c r="B589" i="8" s="1"/>
  <c r="A590" i="8"/>
  <c r="B590" i="8" s="1"/>
  <c r="A591" i="8"/>
  <c r="B591" i="8" s="1"/>
  <c r="A592" i="8"/>
  <c r="B592" i="8" s="1"/>
  <c r="A593" i="8"/>
  <c r="B593" i="8" s="1"/>
  <c r="A594" i="8"/>
  <c r="B594" i="8" s="1"/>
  <c r="A595" i="8"/>
  <c r="B595" i="8" s="1"/>
  <c r="A596" i="8"/>
  <c r="B596" i="8" s="1"/>
  <c r="A597" i="8"/>
  <c r="B597" i="8" s="1"/>
  <c r="A598" i="8"/>
  <c r="B598" i="8" s="1"/>
  <c r="A599" i="8"/>
  <c r="B599" i="8" s="1"/>
  <c r="A600" i="8"/>
  <c r="B600" i="8" s="1"/>
  <c r="A601" i="8"/>
  <c r="B601" i="8" s="1"/>
  <c r="A602" i="8"/>
  <c r="B602" i="8" s="1"/>
  <c r="A603" i="8"/>
  <c r="B603" i="8" s="1"/>
  <c r="A604" i="8"/>
  <c r="B604" i="8" s="1"/>
  <c r="A605" i="8"/>
  <c r="B605" i="8" s="1"/>
  <c r="A606" i="8"/>
  <c r="B606" i="8" s="1"/>
  <c r="A607" i="8"/>
  <c r="B607" i="8" s="1"/>
  <c r="A608" i="8"/>
  <c r="B608" i="8" s="1"/>
  <c r="A609" i="8"/>
  <c r="B609" i="8" s="1"/>
  <c r="A610" i="8"/>
  <c r="B610" i="8" s="1"/>
  <c r="A611" i="8"/>
  <c r="B611" i="8" s="1"/>
  <c r="A612" i="8"/>
  <c r="B612" i="8" s="1"/>
  <c r="A613" i="8"/>
  <c r="B613" i="8" s="1"/>
  <c r="A614" i="8"/>
  <c r="B614" i="8" s="1"/>
  <c r="A615" i="8"/>
  <c r="B615" i="8" s="1"/>
  <c r="A616" i="8"/>
  <c r="B616" i="8" s="1"/>
  <c r="A617" i="8"/>
  <c r="B617" i="8" s="1"/>
  <c r="A618" i="8"/>
  <c r="B618" i="8" s="1"/>
  <c r="A619" i="8"/>
  <c r="B619" i="8" s="1"/>
  <c r="A620" i="8"/>
  <c r="B620" i="8" s="1"/>
  <c r="A621" i="8"/>
  <c r="B621" i="8" s="1"/>
  <c r="A622" i="8"/>
  <c r="B622" i="8" s="1"/>
  <c r="A623" i="8"/>
  <c r="B623" i="8" s="1"/>
  <c r="A624" i="8"/>
  <c r="B624" i="8" s="1"/>
  <c r="A625" i="8"/>
  <c r="B625" i="8" s="1"/>
  <c r="A626" i="8"/>
  <c r="B626" i="8" s="1"/>
  <c r="A627" i="8"/>
  <c r="B627" i="8" s="1"/>
  <c r="A628" i="8"/>
  <c r="B628" i="8" s="1"/>
  <c r="A629" i="8"/>
  <c r="B629" i="8" s="1"/>
  <c r="A630" i="8"/>
  <c r="B630" i="8" s="1"/>
  <c r="A631" i="8"/>
  <c r="B631" i="8" s="1"/>
  <c r="A632" i="8"/>
  <c r="B632" i="8" s="1"/>
  <c r="A633" i="8"/>
  <c r="B633" i="8" s="1"/>
  <c r="A634" i="8"/>
  <c r="B634" i="8" s="1"/>
  <c r="A635" i="8"/>
  <c r="B635" i="8" s="1"/>
  <c r="A636" i="8"/>
  <c r="B636" i="8" s="1"/>
  <c r="A637" i="8"/>
  <c r="B637" i="8" s="1"/>
  <c r="A638" i="8"/>
  <c r="B638" i="8" s="1"/>
  <c r="A639" i="8"/>
  <c r="B639" i="8" s="1"/>
  <c r="A640" i="8"/>
  <c r="B640" i="8" s="1"/>
  <c r="A641" i="8"/>
  <c r="B641" i="8" s="1"/>
  <c r="A642" i="8"/>
  <c r="B642" i="8" s="1"/>
  <c r="A643" i="8"/>
  <c r="B643" i="8" s="1"/>
  <c r="A644" i="8"/>
  <c r="B644" i="8" s="1"/>
  <c r="A645" i="8"/>
  <c r="B645" i="8" s="1"/>
  <c r="A646" i="8"/>
  <c r="B646" i="8" s="1"/>
  <c r="A647" i="8"/>
  <c r="B647" i="8" s="1"/>
  <c r="A648" i="8"/>
  <c r="B648" i="8" s="1"/>
  <c r="A649" i="8"/>
  <c r="B649" i="8" s="1"/>
  <c r="A650" i="8"/>
  <c r="B650" i="8" s="1"/>
  <c r="A651" i="8"/>
  <c r="B651" i="8" s="1"/>
  <c r="A652" i="8"/>
  <c r="B652" i="8" s="1"/>
  <c r="A653" i="8"/>
  <c r="B653" i="8" s="1"/>
  <c r="A654" i="8"/>
  <c r="B654" i="8" s="1"/>
  <c r="A655" i="8"/>
  <c r="B655" i="8" s="1"/>
  <c r="A656" i="8"/>
  <c r="B656" i="8" s="1"/>
  <c r="A657" i="8"/>
  <c r="B657" i="8" s="1"/>
  <c r="A658" i="8"/>
  <c r="B658" i="8" s="1"/>
  <c r="A659" i="8"/>
  <c r="B659" i="8" s="1"/>
  <c r="A660" i="8"/>
  <c r="B660" i="8" s="1"/>
  <c r="A661" i="8"/>
  <c r="B661" i="8" s="1"/>
  <c r="A662" i="8"/>
  <c r="B662" i="8" s="1"/>
  <c r="A663" i="8"/>
  <c r="B663" i="8" s="1"/>
  <c r="A664" i="8"/>
  <c r="B664" i="8" s="1"/>
  <c r="A665" i="8"/>
  <c r="B665" i="8" s="1"/>
  <c r="A666" i="8"/>
  <c r="B666" i="8" s="1"/>
  <c r="A667" i="8"/>
  <c r="B667" i="8" s="1"/>
  <c r="A668" i="8"/>
  <c r="B668" i="8" s="1"/>
  <c r="A669" i="8"/>
  <c r="B669" i="8" s="1"/>
  <c r="A670" i="8"/>
  <c r="B670" i="8" s="1"/>
  <c r="A671" i="8"/>
  <c r="B671" i="8" s="1"/>
  <c r="A672" i="8"/>
  <c r="B672" i="8" s="1"/>
  <c r="A673" i="8"/>
  <c r="B673" i="8" s="1"/>
  <c r="A674" i="8"/>
  <c r="B674" i="8" s="1"/>
  <c r="A675" i="8"/>
  <c r="B675" i="8" s="1"/>
  <c r="A676" i="8"/>
  <c r="B676" i="8" s="1"/>
  <c r="A677" i="8"/>
  <c r="B677" i="8" s="1"/>
  <c r="A678" i="8"/>
  <c r="B678" i="8" s="1"/>
  <c r="A679" i="8"/>
  <c r="B679" i="8" s="1"/>
  <c r="A680" i="8"/>
  <c r="B680" i="8" s="1"/>
  <c r="A681" i="8"/>
  <c r="B681" i="8" s="1"/>
  <c r="A682" i="8"/>
  <c r="B682" i="8" s="1"/>
  <c r="A683" i="8"/>
  <c r="B683" i="8" s="1"/>
  <c r="A684" i="8"/>
  <c r="B684" i="8" s="1"/>
  <c r="A685" i="8"/>
  <c r="B685" i="8" s="1"/>
  <c r="A686" i="8"/>
  <c r="B686" i="8" s="1"/>
  <c r="A687" i="8"/>
  <c r="B687" i="8" s="1"/>
  <c r="A688" i="8"/>
  <c r="B688" i="8" s="1"/>
  <c r="A689" i="8"/>
  <c r="B689" i="8" s="1"/>
  <c r="A690" i="8"/>
  <c r="B690" i="8" s="1"/>
  <c r="A691" i="8"/>
  <c r="B691" i="8" s="1"/>
  <c r="A692" i="8"/>
  <c r="B692" i="8" s="1"/>
  <c r="A693" i="8"/>
  <c r="B693" i="8" s="1"/>
  <c r="A694" i="8"/>
  <c r="B694" i="8" s="1"/>
  <c r="A695" i="8"/>
  <c r="B695" i="8" s="1"/>
  <c r="A696" i="8"/>
  <c r="B696" i="8" s="1"/>
  <c r="A697" i="8"/>
  <c r="B697" i="8" s="1"/>
  <c r="A698" i="8"/>
  <c r="B698" i="8" s="1"/>
  <c r="A699" i="8"/>
  <c r="B699" i="8" s="1"/>
  <c r="A700" i="8"/>
  <c r="B700" i="8" s="1"/>
  <c r="A701" i="8"/>
  <c r="B701" i="8" s="1"/>
  <c r="A702" i="8"/>
  <c r="B702" i="8" s="1"/>
  <c r="A703" i="8"/>
  <c r="B703" i="8" s="1"/>
  <c r="A704" i="8"/>
  <c r="B704" i="8" s="1"/>
  <c r="A705" i="8"/>
  <c r="B705" i="8" s="1"/>
  <c r="A706" i="8"/>
  <c r="B706" i="8" s="1"/>
  <c r="A707" i="8"/>
  <c r="B707" i="8" s="1"/>
  <c r="A708" i="8"/>
  <c r="B708" i="8" s="1"/>
  <c r="A709" i="8"/>
  <c r="B709" i="8" s="1"/>
  <c r="A710" i="8"/>
  <c r="B710" i="8" s="1"/>
  <c r="A711" i="8"/>
  <c r="B711" i="8" s="1"/>
  <c r="A712" i="8"/>
  <c r="B712" i="8" s="1"/>
  <c r="A713" i="8"/>
  <c r="B713" i="8" s="1"/>
  <c r="A714" i="8"/>
  <c r="B714" i="8" s="1"/>
  <c r="A715" i="8"/>
  <c r="B715" i="8" s="1"/>
  <c r="A716" i="8"/>
  <c r="B716" i="8" s="1"/>
  <c r="A717" i="8"/>
  <c r="B717" i="8" s="1"/>
  <c r="A718" i="8"/>
  <c r="B718" i="8" s="1"/>
  <c r="A719" i="8"/>
  <c r="B719" i="8" s="1"/>
  <c r="A720" i="8"/>
  <c r="B720" i="8" s="1"/>
  <c r="A721" i="8"/>
  <c r="B721" i="8" s="1"/>
  <c r="A722" i="8"/>
  <c r="B722" i="8" s="1"/>
  <c r="A723" i="8"/>
  <c r="B723" i="8" s="1"/>
  <c r="A724" i="8"/>
  <c r="B724" i="8" s="1"/>
  <c r="A725" i="8"/>
  <c r="B725" i="8" s="1"/>
  <c r="A726" i="8"/>
  <c r="B726" i="8" s="1"/>
  <c r="A727" i="8"/>
  <c r="B727" i="8" s="1"/>
  <c r="A728" i="8"/>
  <c r="B728" i="8" s="1"/>
  <c r="A729" i="8"/>
  <c r="B729" i="8" s="1"/>
  <c r="A730" i="8"/>
  <c r="B730" i="8" s="1"/>
  <c r="A731" i="8"/>
  <c r="B731" i="8" s="1"/>
  <c r="A732" i="8"/>
  <c r="B732" i="8" s="1"/>
  <c r="A733" i="8"/>
  <c r="B733" i="8" s="1"/>
  <c r="A734" i="8"/>
  <c r="B734" i="8" s="1"/>
  <c r="A735" i="8"/>
  <c r="B735" i="8" s="1"/>
  <c r="A736" i="8"/>
  <c r="B736" i="8" s="1"/>
  <c r="A737" i="8"/>
  <c r="B737" i="8" s="1"/>
  <c r="A738" i="8"/>
  <c r="B738" i="8" s="1"/>
  <c r="A739" i="8"/>
  <c r="B739" i="8" s="1"/>
  <c r="A740" i="8"/>
  <c r="B740" i="8" s="1"/>
  <c r="A741" i="8"/>
  <c r="B741" i="8" s="1"/>
  <c r="A742" i="8"/>
  <c r="B742" i="8" s="1"/>
  <c r="A743" i="8"/>
  <c r="B743" i="8" s="1"/>
  <c r="A744" i="8"/>
  <c r="B744" i="8" s="1"/>
  <c r="A745" i="8"/>
  <c r="B745" i="8" s="1"/>
  <c r="A746" i="8"/>
  <c r="B746" i="8" s="1"/>
  <c r="A747" i="8"/>
  <c r="B747" i="8" s="1"/>
  <c r="A748" i="8"/>
  <c r="B748" i="8" s="1"/>
  <c r="A749" i="8"/>
  <c r="B749" i="8" s="1"/>
  <c r="A750" i="8"/>
  <c r="B750" i="8" s="1"/>
  <c r="A751" i="8"/>
  <c r="B751" i="8" s="1"/>
  <c r="A752" i="8"/>
  <c r="B752" i="8" s="1"/>
  <c r="A753" i="8"/>
  <c r="B753" i="8" s="1"/>
  <c r="A754" i="8"/>
  <c r="B754" i="8" s="1"/>
  <c r="A755" i="8"/>
  <c r="B755" i="8" s="1"/>
  <c r="A756" i="8"/>
  <c r="B756" i="8" s="1"/>
  <c r="A757" i="8"/>
  <c r="B757" i="8" s="1"/>
  <c r="A758" i="8"/>
  <c r="B758" i="8" s="1"/>
  <c r="A759" i="8"/>
  <c r="B759" i="8" s="1"/>
  <c r="A760" i="8"/>
  <c r="B760" i="8" s="1"/>
  <c r="A761" i="8"/>
  <c r="B761" i="8" s="1"/>
  <c r="A762" i="8"/>
  <c r="B762" i="8" s="1"/>
  <c r="A763" i="8"/>
  <c r="B763" i="8" s="1"/>
  <c r="A764" i="8"/>
  <c r="B764" i="8" s="1"/>
  <c r="A765" i="8"/>
  <c r="B765" i="8" s="1"/>
  <c r="A766" i="8"/>
  <c r="B766" i="8" s="1"/>
  <c r="A767" i="8"/>
  <c r="B767" i="8" s="1"/>
  <c r="A768" i="8"/>
  <c r="B768" i="8" s="1"/>
  <c r="A769" i="8"/>
  <c r="B769" i="8" s="1"/>
  <c r="A770" i="8"/>
  <c r="B770" i="8" s="1"/>
  <c r="A771" i="8"/>
  <c r="B771" i="8" s="1"/>
  <c r="A772" i="8"/>
  <c r="B772" i="8" s="1"/>
  <c r="A773" i="8"/>
  <c r="B773" i="8" s="1"/>
  <c r="A774" i="8"/>
  <c r="B774" i="8" s="1"/>
  <c r="A775" i="8"/>
  <c r="B775" i="8" s="1"/>
  <c r="A776" i="8"/>
  <c r="B776" i="8" s="1"/>
  <c r="A777" i="8"/>
  <c r="B777" i="8" s="1"/>
  <c r="A778" i="8"/>
  <c r="B778" i="8" s="1"/>
  <c r="A779" i="8"/>
  <c r="B779" i="8" s="1"/>
  <c r="A780" i="8"/>
  <c r="B780" i="8" s="1"/>
  <c r="A781" i="8"/>
  <c r="B781" i="8" s="1"/>
  <c r="A782" i="8"/>
  <c r="B782" i="8" s="1"/>
  <c r="A783" i="8"/>
  <c r="B783" i="8" s="1"/>
  <c r="A784" i="8"/>
  <c r="B784" i="8" s="1"/>
  <c r="A785" i="8"/>
  <c r="B785" i="8" s="1"/>
  <c r="A786" i="8"/>
  <c r="B786" i="8" s="1"/>
  <c r="A787" i="8"/>
  <c r="B787" i="8" s="1"/>
  <c r="A788" i="8"/>
  <c r="B788" i="8" s="1"/>
  <c r="A789" i="8"/>
  <c r="B789" i="8" s="1"/>
  <c r="A790" i="8"/>
  <c r="B790" i="8" s="1"/>
  <c r="A791" i="8"/>
  <c r="B791" i="8" s="1"/>
  <c r="A792" i="8"/>
  <c r="B792" i="8" s="1"/>
  <c r="A793" i="8"/>
  <c r="B793" i="8" s="1"/>
  <c r="A794" i="8"/>
  <c r="B794" i="8" s="1"/>
  <c r="A795" i="8"/>
  <c r="B795" i="8" s="1"/>
  <c r="A796" i="8"/>
  <c r="B796" i="8" s="1"/>
  <c r="A797" i="8"/>
  <c r="B797" i="8" s="1"/>
  <c r="A798" i="8"/>
  <c r="B798" i="8" s="1"/>
  <c r="A799" i="8"/>
  <c r="B799" i="8" s="1"/>
  <c r="A800" i="8"/>
  <c r="B800" i="8" s="1"/>
  <c r="A801" i="8"/>
  <c r="B801" i="8" s="1"/>
  <c r="A802" i="8"/>
  <c r="B802" i="8" s="1"/>
  <c r="A803" i="8"/>
  <c r="B803" i="8" s="1"/>
  <c r="A804" i="8"/>
  <c r="B804" i="8" s="1"/>
  <c r="A805" i="8"/>
  <c r="B805" i="8" s="1"/>
  <c r="A806" i="8"/>
  <c r="B806" i="8" s="1"/>
  <c r="A807" i="8"/>
  <c r="B807" i="8" s="1"/>
  <c r="A808" i="8"/>
  <c r="B808" i="8" s="1"/>
  <c r="A809" i="8"/>
  <c r="B809" i="8" s="1"/>
  <c r="A810" i="8"/>
  <c r="B810" i="8" s="1"/>
  <c r="A811" i="8"/>
  <c r="B811" i="8" s="1"/>
  <c r="A812" i="8"/>
  <c r="B812" i="8" s="1"/>
  <c r="A813" i="8"/>
  <c r="B813" i="8" s="1"/>
  <c r="A814" i="8"/>
  <c r="B814" i="8" s="1"/>
  <c r="A815" i="8"/>
  <c r="B815" i="8" s="1"/>
  <c r="A816" i="8"/>
  <c r="B816" i="8" s="1"/>
  <c r="A817" i="8"/>
  <c r="B817" i="8" s="1"/>
  <c r="A818" i="8"/>
  <c r="B818" i="8" s="1"/>
  <c r="A819" i="8"/>
  <c r="B819" i="8" s="1"/>
  <c r="A820" i="8"/>
  <c r="B820" i="8" s="1"/>
  <c r="A821" i="8"/>
  <c r="B821" i="8" s="1"/>
  <c r="A822" i="8"/>
  <c r="B822" i="8" s="1"/>
  <c r="A823" i="8"/>
  <c r="B823" i="8" s="1"/>
  <c r="A824" i="8"/>
  <c r="B824" i="8" s="1"/>
  <c r="A825" i="8"/>
  <c r="B825" i="8" s="1"/>
  <c r="A826" i="8"/>
  <c r="B826" i="8" s="1"/>
  <c r="A827" i="8"/>
  <c r="B827" i="8" s="1"/>
  <c r="A828" i="8"/>
  <c r="B828" i="8" s="1"/>
  <c r="A829" i="8"/>
  <c r="B829" i="8" s="1"/>
  <c r="A830" i="8"/>
  <c r="B830" i="8" s="1"/>
  <c r="A831" i="8"/>
  <c r="B831" i="8" s="1"/>
  <c r="A832" i="8"/>
  <c r="B832" i="8" s="1"/>
  <c r="A833" i="8"/>
  <c r="B833" i="8" s="1"/>
  <c r="A834" i="8"/>
  <c r="B834" i="8" s="1"/>
  <c r="A835" i="8"/>
  <c r="B835" i="8" s="1"/>
  <c r="A836" i="8"/>
  <c r="B836" i="8" s="1"/>
  <c r="A837" i="8"/>
  <c r="B837" i="8" s="1"/>
  <c r="A838" i="8"/>
  <c r="B838" i="8" s="1"/>
  <c r="A839" i="8"/>
  <c r="B839" i="8" s="1"/>
  <c r="A840" i="8"/>
  <c r="B840" i="8" s="1"/>
  <c r="A841" i="8"/>
  <c r="B841" i="8" s="1"/>
  <c r="A842" i="8"/>
  <c r="B842" i="8" s="1"/>
  <c r="A843" i="8"/>
  <c r="B843" i="8" s="1"/>
  <c r="A844" i="8"/>
  <c r="B844" i="8" s="1"/>
  <c r="A845" i="8"/>
  <c r="B845" i="8" s="1"/>
  <c r="A846" i="8"/>
  <c r="B846" i="8" s="1"/>
  <c r="A847" i="8"/>
  <c r="B847" i="8" s="1"/>
  <c r="A848" i="8"/>
  <c r="B848" i="8" s="1"/>
  <c r="A849" i="8"/>
  <c r="B849" i="8" s="1"/>
  <c r="A850" i="8"/>
  <c r="B850" i="8" s="1"/>
  <c r="A851" i="8"/>
  <c r="B851" i="8" s="1"/>
  <c r="A852" i="8"/>
  <c r="B852" i="8" s="1"/>
  <c r="A853" i="8"/>
  <c r="B853" i="8" s="1"/>
  <c r="A854" i="8"/>
  <c r="B854" i="8" s="1"/>
  <c r="A855" i="8"/>
  <c r="B855" i="8" s="1"/>
  <c r="A856" i="8"/>
  <c r="B856" i="8" s="1"/>
  <c r="A857" i="8"/>
  <c r="B857" i="8" s="1"/>
  <c r="A858" i="8"/>
  <c r="B858" i="8" s="1"/>
  <c r="A859" i="8"/>
  <c r="B859" i="8" s="1"/>
  <c r="A860" i="8"/>
  <c r="B860" i="8" s="1"/>
  <c r="A861" i="8"/>
  <c r="B861" i="8" s="1"/>
  <c r="A862" i="8"/>
  <c r="B862" i="8" s="1"/>
  <c r="A863" i="8"/>
  <c r="B863" i="8" s="1"/>
  <c r="A864" i="8"/>
  <c r="B864" i="8" s="1"/>
  <c r="A865" i="8"/>
  <c r="B865" i="8" s="1"/>
  <c r="A866" i="8"/>
  <c r="B866" i="8" s="1"/>
  <c r="A867" i="8"/>
  <c r="B867" i="8" s="1"/>
  <c r="A868" i="8"/>
  <c r="B868" i="8" s="1"/>
  <c r="A869" i="8"/>
  <c r="B869" i="8" s="1"/>
  <c r="A870" i="8"/>
  <c r="B870" i="8" s="1"/>
  <c r="A871" i="8"/>
  <c r="B871" i="8" s="1"/>
  <c r="A872" i="8"/>
  <c r="B872" i="8" s="1"/>
  <c r="A873" i="8"/>
  <c r="B873" i="8" s="1"/>
  <c r="A874" i="8"/>
  <c r="B874" i="8" s="1"/>
  <c r="A875" i="8"/>
  <c r="B875" i="8" s="1"/>
  <c r="A876" i="8"/>
  <c r="B876" i="8" s="1"/>
  <c r="A877" i="8"/>
  <c r="B877" i="8" s="1"/>
  <c r="A878" i="8"/>
  <c r="B878" i="8" s="1"/>
  <c r="A879" i="8"/>
  <c r="B879" i="8" s="1"/>
  <c r="A880" i="8"/>
  <c r="B880" i="8" s="1"/>
  <c r="A881" i="8"/>
  <c r="B881" i="8" s="1"/>
  <c r="A882" i="8"/>
  <c r="B882" i="8" s="1"/>
  <c r="A883" i="8"/>
  <c r="B883" i="8" s="1"/>
  <c r="A884" i="8"/>
  <c r="B884" i="8" s="1"/>
  <c r="A885" i="8"/>
  <c r="B885" i="8" s="1"/>
  <c r="A886" i="8"/>
  <c r="B886" i="8" s="1"/>
  <c r="A887" i="8"/>
  <c r="B887" i="8" s="1"/>
  <c r="A888" i="8"/>
  <c r="B888" i="8" s="1"/>
  <c r="A889" i="8"/>
  <c r="B889" i="8" s="1"/>
  <c r="A890" i="8"/>
  <c r="B890" i="8" s="1"/>
  <c r="A891" i="8"/>
  <c r="B891" i="8" s="1"/>
  <c r="A892" i="8"/>
  <c r="B892" i="8" s="1"/>
  <c r="A893" i="8"/>
  <c r="B893" i="8" s="1"/>
  <c r="A894" i="8"/>
  <c r="B894" i="8" s="1"/>
  <c r="A895" i="8"/>
  <c r="B895" i="8" s="1"/>
  <c r="A896" i="8"/>
  <c r="B896" i="8" s="1"/>
  <c r="A897" i="8"/>
  <c r="B897" i="8" s="1"/>
  <c r="A898" i="8"/>
  <c r="B898" i="8" s="1"/>
  <c r="A899" i="8"/>
  <c r="B899" i="8" s="1"/>
  <c r="A900" i="8"/>
  <c r="B900" i="8" s="1"/>
  <c r="A901" i="8"/>
  <c r="B901" i="8" s="1"/>
  <c r="A902" i="8"/>
  <c r="B902" i="8" s="1"/>
  <c r="A903" i="8"/>
  <c r="B903" i="8" s="1"/>
  <c r="A904" i="8"/>
  <c r="B904" i="8" s="1"/>
  <c r="A905" i="8"/>
  <c r="B905" i="8" s="1"/>
  <c r="A906" i="8"/>
  <c r="B906" i="8" s="1"/>
  <c r="A907" i="8"/>
  <c r="B907" i="8" s="1"/>
  <c r="A908" i="8"/>
  <c r="B908" i="8" s="1"/>
  <c r="A909" i="8"/>
  <c r="B909" i="8" s="1"/>
  <c r="A910" i="8"/>
  <c r="B910" i="8" s="1"/>
  <c r="A911" i="8"/>
  <c r="B911" i="8" s="1"/>
  <c r="A912" i="8"/>
  <c r="B912" i="8" s="1"/>
  <c r="A913" i="8"/>
  <c r="B913" i="8" s="1"/>
  <c r="A914" i="8"/>
  <c r="B914" i="8" s="1"/>
  <c r="A915" i="8"/>
  <c r="B915" i="8" s="1"/>
  <c r="A916" i="8"/>
  <c r="B916" i="8" s="1"/>
  <c r="A917" i="8"/>
  <c r="B917" i="8" s="1"/>
  <c r="A918" i="8"/>
  <c r="B918" i="8" s="1"/>
  <c r="A919" i="8"/>
  <c r="B919" i="8" s="1"/>
  <c r="A920" i="8"/>
  <c r="B920" i="8" s="1"/>
  <c r="A921" i="8"/>
  <c r="B921" i="8" s="1"/>
  <c r="A922" i="8"/>
  <c r="B922" i="8" s="1"/>
  <c r="A923" i="8"/>
  <c r="B923" i="8" s="1"/>
  <c r="A924" i="8"/>
  <c r="B924" i="8" s="1"/>
  <c r="A925" i="8"/>
  <c r="B925" i="8" s="1"/>
  <c r="A926" i="8"/>
  <c r="B926" i="8" s="1"/>
  <c r="A927" i="8"/>
  <c r="B927" i="8" s="1"/>
  <c r="A928" i="8"/>
  <c r="B928" i="8" s="1"/>
  <c r="A929" i="8"/>
  <c r="B929" i="8" s="1"/>
  <c r="A930" i="8"/>
  <c r="B930" i="8" s="1"/>
  <c r="A931" i="8"/>
  <c r="B931" i="8" s="1"/>
  <c r="A932" i="8"/>
  <c r="B932" i="8" s="1"/>
  <c r="A933" i="8"/>
  <c r="B933" i="8" s="1"/>
  <c r="A934" i="8"/>
  <c r="B934" i="8" s="1"/>
  <c r="A935" i="8"/>
  <c r="B935" i="8" s="1"/>
  <c r="A936" i="8"/>
  <c r="B936" i="8" s="1"/>
  <c r="A937" i="8"/>
  <c r="B937" i="8" s="1"/>
  <c r="A938" i="8"/>
  <c r="B938" i="8" s="1"/>
  <c r="A939" i="8"/>
  <c r="B939" i="8" s="1"/>
  <c r="A940" i="8"/>
  <c r="B940" i="8" s="1"/>
  <c r="A941" i="8"/>
  <c r="B941" i="8" s="1"/>
  <c r="A942" i="8"/>
  <c r="B942" i="8" s="1"/>
  <c r="A943" i="8"/>
  <c r="B943" i="8" s="1"/>
  <c r="A944" i="8"/>
  <c r="B944" i="8" s="1"/>
  <c r="A945" i="8"/>
  <c r="B945" i="8" s="1"/>
  <c r="A946" i="8"/>
  <c r="B946" i="8" s="1"/>
  <c r="A947" i="8"/>
  <c r="B947" i="8" s="1"/>
  <c r="A948" i="8"/>
  <c r="B948" i="8" s="1"/>
  <c r="A949" i="8"/>
  <c r="B949" i="8" s="1"/>
  <c r="A950" i="8"/>
  <c r="B950" i="8" s="1"/>
  <c r="A951" i="8"/>
  <c r="B951" i="8" s="1"/>
  <c r="A952" i="8"/>
  <c r="B952" i="8" s="1"/>
  <c r="A953" i="8"/>
  <c r="B953" i="8" s="1"/>
  <c r="A954" i="8"/>
  <c r="B954" i="8" s="1"/>
  <c r="A955" i="8"/>
  <c r="B955" i="8" s="1"/>
  <c r="A956" i="8"/>
  <c r="B956" i="8" s="1"/>
  <c r="A957" i="8"/>
  <c r="B957" i="8" s="1"/>
  <c r="A958" i="8"/>
  <c r="B958" i="8" s="1"/>
  <c r="A959" i="8"/>
  <c r="B959" i="8" s="1"/>
  <c r="A960" i="8"/>
  <c r="B960" i="8" s="1"/>
  <c r="A961" i="8"/>
  <c r="B961" i="8" s="1"/>
  <c r="A962" i="8"/>
  <c r="B962" i="8" s="1"/>
  <c r="A963" i="8"/>
  <c r="B963" i="8" s="1"/>
  <c r="A964" i="8"/>
  <c r="B964" i="8" s="1"/>
  <c r="A965" i="8"/>
  <c r="B965" i="8" s="1"/>
  <c r="A966" i="8"/>
  <c r="B966" i="8" s="1"/>
  <c r="A967" i="8"/>
  <c r="B967" i="8" s="1"/>
  <c r="A968" i="8"/>
  <c r="B968" i="8" s="1"/>
  <c r="A969" i="8"/>
  <c r="B969" i="8" s="1"/>
  <c r="A970" i="8"/>
  <c r="B970" i="8" s="1"/>
  <c r="A971" i="8"/>
  <c r="B971" i="8" s="1"/>
  <c r="A972" i="8"/>
  <c r="B972" i="8" s="1"/>
  <c r="A973" i="8"/>
  <c r="B973" i="8" s="1"/>
  <c r="A974" i="8"/>
  <c r="B974" i="8" s="1"/>
  <c r="A975" i="8"/>
  <c r="B975" i="8" s="1"/>
  <c r="A976" i="8"/>
  <c r="B976" i="8" s="1"/>
  <c r="A977" i="8"/>
  <c r="B977" i="8" s="1"/>
  <c r="A978" i="8"/>
  <c r="B978" i="8" s="1"/>
  <c r="A979" i="8"/>
  <c r="B979" i="8" s="1"/>
  <c r="A980" i="8"/>
  <c r="B980" i="8" s="1"/>
  <c r="A981" i="8"/>
  <c r="B981" i="8" s="1"/>
  <c r="A982" i="8"/>
  <c r="B982" i="8" s="1"/>
  <c r="A983" i="8"/>
  <c r="B983" i="8" s="1"/>
  <c r="A984" i="8"/>
  <c r="B984" i="8" s="1"/>
  <c r="A985" i="8"/>
  <c r="B985" i="8" s="1"/>
  <c r="A986" i="8"/>
  <c r="B986" i="8" s="1"/>
  <c r="A987" i="8"/>
  <c r="B987" i="8" s="1"/>
  <c r="A988" i="8"/>
  <c r="B988" i="8" s="1"/>
  <c r="A989" i="8"/>
  <c r="B989" i="8" s="1"/>
  <c r="A990" i="8"/>
  <c r="B990" i="8" s="1"/>
  <c r="A991" i="8"/>
  <c r="B991" i="8" s="1"/>
  <c r="A992" i="8"/>
  <c r="B992" i="8" s="1"/>
  <c r="A993" i="8"/>
  <c r="B993" i="8" s="1"/>
  <c r="A994" i="8"/>
  <c r="B994" i="8" s="1"/>
  <c r="A995" i="8"/>
  <c r="B995" i="8" s="1"/>
  <c r="A996" i="8"/>
  <c r="B996" i="8" s="1"/>
  <c r="A997" i="8"/>
  <c r="B997" i="8" s="1"/>
  <c r="A998" i="8"/>
  <c r="B998" i="8" s="1"/>
  <c r="A999" i="8"/>
  <c r="B999" i="8" s="1"/>
  <c r="A1000" i="8"/>
  <c r="B1000" i="8" s="1"/>
  <c r="A1001" i="8"/>
  <c r="B1001" i="8" s="1"/>
  <c r="A1002" i="8"/>
  <c r="B1002" i="8" s="1"/>
  <c r="A1003" i="8"/>
  <c r="B1003" i="8" s="1"/>
  <c r="A1004" i="8"/>
  <c r="B1004" i="8" s="1"/>
  <c r="A1005" i="8"/>
  <c r="B1005" i="8" s="1"/>
  <c r="A1006" i="8"/>
  <c r="B1006" i="8" s="1"/>
  <c r="A1007" i="8"/>
  <c r="B1007" i="8" s="1"/>
  <c r="A1008" i="8"/>
  <c r="B1008" i="8" s="1"/>
  <c r="A1009" i="8"/>
  <c r="B1009" i="8" s="1"/>
  <c r="A1010" i="8"/>
  <c r="B1010" i="8" s="1"/>
  <c r="A1011" i="8"/>
  <c r="B1011" i="8" s="1"/>
  <c r="A1012" i="8"/>
  <c r="B1012" i="8" s="1"/>
  <c r="A1013" i="8"/>
  <c r="B1013" i="8" s="1"/>
  <c r="A1014" i="8"/>
  <c r="B1014" i="8" s="1"/>
  <c r="A1015" i="8"/>
  <c r="B1015" i="8" s="1"/>
  <c r="A1016" i="8"/>
  <c r="B1016" i="8" s="1"/>
  <c r="A1017" i="8"/>
  <c r="B1017" i="8" s="1"/>
  <c r="A1018" i="8"/>
  <c r="B1018" i="8" s="1"/>
  <c r="A1019" i="8"/>
  <c r="B1019" i="8" s="1"/>
  <c r="A1020" i="8"/>
  <c r="B1020" i="8" s="1"/>
  <c r="A1021" i="8"/>
  <c r="B1021" i="8" s="1"/>
  <c r="A1022" i="8"/>
  <c r="B1022" i="8" s="1"/>
  <c r="A1023" i="8"/>
  <c r="B1023" i="8" s="1"/>
  <c r="A1024" i="8"/>
  <c r="B1024" i="8" s="1"/>
  <c r="A1025" i="8"/>
  <c r="B1025" i="8" s="1"/>
  <c r="A1026" i="8"/>
  <c r="B1026" i="8" s="1"/>
  <c r="A1027" i="8"/>
  <c r="B1027" i="8" s="1"/>
  <c r="A1028" i="8"/>
  <c r="B1028" i="8" s="1"/>
  <c r="A1029" i="8"/>
  <c r="B1029" i="8" s="1"/>
  <c r="A1030" i="8"/>
  <c r="B1030" i="8" s="1"/>
  <c r="A1031" i="8"/>
  <c r="B1031" i="8" s="1"/>
  <c r="A1032" i="8"/>
  <c r="B1032" i="8" s="1"/>
  <c r="A1033" i="8"/>
  <c r="B1033" i="8" s="1"/>
  <c r="A1034" i="8"/>
  <c r="B1034" i="8" s="1"/>
  <c r="A1035" i="8"/>
  <c r="B1035" i="8" s="1"/>
  <c r="A1036" i="8"/>
  <c r="B1036" i="8" s="1"/>
  <c r="A1037" i="8"/>
  <c r="B1037" i="8" s="1"/>
  <c r="A1038" i="8"/>
  <c r="B1038" i="8" s="1"/>
  <c r="A1039" i="8"/>
  <c r="B1039" i="8" s="1"/>
  <c r="A1040" i="8"/>
  <c r="B1040" i="8" s="1"/>
  <c r="A1041" i="8"/>
  <c r="B1041" i="8" s="1"/>
  <c r="A1042" i="8"/>
  <c r="B1042" i="8" s="1"/>
  <c r="A1043" i="8"/>
  <c r="B1043" i="8" s="1"/>
  <c r="A1044" i="8"/>
  <c r="B1044" i="8" s="1"/>
  <c r="A1045" i="8"/>
  <c r="B1045" i="8" s="1"/>
  <c r="A1046" i="8"/>
  <c r="B1046" i="8" s="1"/>
  <c r="A1047" i="8"/>
  <c r="B1047" i="8" s="1"/>
  <c r="A1048" i="8"/>
  <c r="B1048" i="8" s="1"/>
  <c r="A1049" i="8"/>
  <c r="B1049" i="8" s="1"/>
  <c r="A1050" i="8"/>
  <c r="B1050" i="8" s="1"/>
  <c r="A1051" i="8"/>
  <c r="B1051" i="8" s="1"/>
  <c r="A1052" i="8"/>
  <c r="B1052" i="8" s="1"/>
  <c r="A1053" i="8"/>
  <c r="B1053" i="8" s="1"/>
  <c r="A1054" i="8"/>
  <c r="B1054" i="8" s="1"/>
  <c r="A1055" i="8"/>
  <c r="B1055" i="8" s="1"/>
  <c r="A1056" i="8"/>
  <c r="B1056" i="8" s="1"/>
  <c r="A1057" i="8"/>
  <c r="B1057" i="8" s="1"/>
  <c r="A1058" i="8"/>
  <c r="B1058" i="8" s="1"/>
  <c r="A1059" i="8"/>
  <c r="B1059" i="8" s="1"/>
  <c r="A1060" i="8"/>
  <c r="B1060" i="8" s="1"/>
  <c r="A1061" i="8"/>
  <c r="B1061" i="8" s="1"/>
  <c r="A1062" i="8"/>
  <c r="B1062" i="8" s="1"/>
  <c r="A1063" i="8"/>
  <c r="B1063" i="8" s="1"/>
  <c r="A1064" i="8"/>
  <c r="B1064" i="8" s="1"/>
  <c r="A1065" i="8"/>
  <c r="B1065" i="8" s="1"/>
  <c r="A1066" i="8"/>
  <c r="B1066" i="8" s="1"/>
  <c r="A1067" i="8"/>
  <c r="B1067" i="8" s="1"/>
  <c r="A1068" i="8"/>
  <c r="B1068" i="8" s="1"/>
  <c r="A1069" i="8"/>
  <c r="B1069" i="8" s="1"/>
  <c r="A1070" i="8"/>
  <c r="B1070" i="8" s="1"/>
  <c r="A1071" i="8"/>
  <c r="B1071" i="8" s="1"/>
  <c r="A1072" i="8"/>
  <c r="B1072" i="8" s="1"/>
  <c r="A1073" i="8"/>
  <c r="B1073" i="8" s="1"/>
  <c r="A1074" i="8"/>
  <c r="B1074" i="8" s="1"/>
  <c r="A1075" i="8"/>
  <c r="B1075" i="8" s="1"/>
  <c r="A1076" i="8"/>
  <c r="B1076" i="8" s="1"/>
  <c r="A1077" i="8"/>
  <c r="B1077" i="8" s="1"/>
  <c r="A1078" i="8"/>
  <c r="B1078" i="8" s="1"/>
  <c r="A1079" i="8"/>
  <c r="B1079" i="8" s="1"/>
  <c r="A1080" i="8"/>
  <c r="B1080" i="8" s="1"/>
  <c r="A1081" i="8"/>
  <c r="B1081" i="8" s="1"/>
  <c r="A1082" i="8"/>
  <c r="B1082" i="8" s="1"/>
  <c r="A1083" i="8"/>
  <c r="B1083" i="8" s="1"/>
  <c r="A1084" i="8"/>
  <c r="B1084" i="8" s="1"/>
  <c r="A1085" i="8"/>
  <c r="B1085" i="8" s="1"/>
  <c r="A1086" i="8"/>
  <c r="B1086" i="8" s="1"/>
  <c r="A1087" i="8"/>
  <c r="B1087" i="8"/>
  <c r="A1088" i="8"/>
  <c r="B1088" i="8" s="1"/>
  <c r="A1089" i="8"/>
  <c r="B1089" i="8" s="1"/>
  <c r="A1090" i="8"/>
  <c r="B1090" i="8" s="1"/>
  <c r="A1091" i="8"/>
  <c r="B1091" i="8" s="1"/>
  <c r="A1092" i="8"/>
  <c r="B1092" i="8" s="1"/>
  <c r="A1093" i="8"/>
  <c r="B1093" i="8" s="1"/>
  <c r="A1094" i="8"/>
  <c r="B1094" i="8" s="1"/>
  <c r="A1095" i="8"/>
  <c r="B1095" i="8" s="1"/>
  <c r="A1096" i="8"/>
  <c r="B1096" i="8" s="1"/>
  <c r="A1097" i="8"/>
  <c r="B1097" i="8" s="1"/>
  <c r="A1098" i="8"/>
  <c r="B1098" i="8" s="1"/>
  <c r="A1099" i="8"/>
  <c r="B1099" i="8" s="1"/>
  <c r="A1100" i="8"/>
  <c r="B1100" i="8" s="1"/>
  <c r="A1101" i="8"/>
  <c r="B1101" i="8" s="1"/>
  <c r="A1102" i="8"/>
  <c r="B1102" i="8" s="1"/>
  <c r="A1103" i="8"/>
  <c r="B1103" i="8" s="1"/>
  <c r="A1104" i="8"/>
  <c r="B1104" i="8" s="1"/>
  <c r="A1105" i="8"/>
  <c r="B1105" i="8" s="1"/>
  <c r="A1106" i="8"/>
  <c r="B1106" i="8" s="1"/>
  <c r="A1107" i="8"/>
  <c r="B1107" i="8" s="1"/>
  <c r="A1108" i="8"/>
  <c r="B1108" i="8" s="1"/>
  <c r="A1109" i="8"/>
  <c r="B1109" i="8" s="1"/>
  <c r="A1110" i="8"/>
  <c r="B1110" i="8" s="1"/>
  <c r="A1111" i="8"/>
  <c r="B1111" i="8" s="1"/>
  <c r="A1112" i="8"/>
  <c r="B1112" i="8" s="1"/>
  <c r="A1113" i="8"/>
  <c r="B1113" i="8" s="1"/>
  <c r="A1114" i="8"/>
  <c r="B1114" i="8" s="1"/>
  <c r="A1115" i="8"/>
  <c r="B1115" i="8" s="1"/>
  <c r="A1116" i="8"/>
  <c r="B1116" i="8" s="1"/>
  <c r="A1117" i="8"/>
  <c r="B1117" i="8" s="1"/>
  <c r="A1118" i="8"/>
  <c r="B1118" i="8" s="1"/>
  <c r="A1119" i="8"/>
  <c r="B1119" i="8" s="1"/>
  <c r="A1120" i="8"/>
  <c r="B1120" i="8" s="1"/>
  <c r="A1121" i="8"/>
  <c r="B1121" i="8" s="1"/>
  <c r="A1122" i="8"/>
  <c r="B1122" i="8" s="1"/>
  <c r="A1123" i="8"/>
  <c r="B1123" i="8" s="1"/>
  <c r="A1124" i="8"/>
  <c r="B1124" i="8" s="1"/>
  <c r="A1125" i="8"/>
  <c r="B1125" i="8" s="1"/>
  <c r="A1126" i="8"/>
  <c r="B1126" i="8" s="1"/>
  <c r="A1127" i="8"/>
  <c r="B1127" i="8" s="1"/>
  <c r="A1128" i="8"/>
  <c r="B1128" i="8" s="1"/>
  <c r="A1129" i="8"/>
  <c r="B1129" i="8" s="1"/>
  <c r="A1130" i="8"/>
  <c r="B1130" i="8" s="1"/>
  <c r="A1131" i="8"/>
  <c r="B1131" i="8" s="1"/>
  <c r="A1132" i="8"/>
  <c r="B1132" i="8" s="1"/>
  <c r="A1133" i="8"/>
  <c r="B1133" i="8" s="1"/>
  <c r="A1134" i="8"/>
  <c r="B1134" i="8" s="1"/>
  <c r="A1135" i="8"/>
  <c r="B1135" i="8" s="1"/>
  <c r="A1136" i="8"/>
  <c r="B1136" i="8" s="1"/>
  <c r="A1137" i="8"/>
  <c r="B1137" i="8" s="1"/>
  <c r="A1138" i="8"/>
  <c r="B1138" i="8" s="1"/>
  <c r="A1139" i="8"/>
  <c r="B1139" i="8" s="1"/>
  <c r="A1140" i="8"/>
  <c r="B1140" i="8" s="1"/>
  <c r="A1141" i="8"/>
  <c r="B1141" i="8" s="1"/>
  <c r="A1142" i="8"/>
  <c r="B1142" i="8" s="1"/>
  <c r="A1143" i="8"/>
  <c r="B1143" i="8" s="1"/>
  <c r="A1144" i="8"/>
  <c r="B1144" i="8" s="1"/>
  <c r="A1145" i="8"/>
  <c r="B1145" i="8" s="1"/>
  <c r="A1146" i="8"/>
  <c r="B1146" i="8" s="1"/>
  <c r="A1147" i="8"/>
  <c r="B1147" i="8" s="1"/>
  <c r="A1148" i="8"/>
  <c r="B1148" i="8" s="1"/>
  <c r="A1149" i="8"/>
  <c r="B1149" i="8" s="1"/>
  <c r="A1150" i="8"/>
  <c r="B1150" i="8" s="1"/>
  <c r="A1151" i="8"/>
  <c r="B1151" i="8" s="1"/>
  <c r="A1152" i="8"/>
  <c r="B1152" i="8" s="1"/>
  <c r="A1153" i="8"/>
  <c r="B1153" i="8" s="1"/>
  <c r="A1154" i="8"/>
  <c r="B1154" i="8" s="1"/>
  <c r="A1155" i="8"/>
  <c r="B1155" i="8" s="1"/>
  <c r="A1156" i="8"/>
  <c r="B1156" i="8" s="1"/>
  <c r="A1157" i="8"/>
  <c r="B1157" i="8" s="1"/>
  <c r="A1158" i="8"/>
  <c r="B1158" i="8" s="1"/>
  <c r="A1159" i="8"/>
  <c r="B1159" i="8" s="1"/>
  <c r="A1160" i="8"/>
  <c r="B1160" i="8" s="1"/>
  <c r="A1161" i="8"/>
  <c r="B1161" i="8" s="1"/>
  <c r="A1162" i="8"/>
  <c r="B1162" i="8" s="1"/>
  <c r="A1163" i="8"/>
  <c r="B1163" i="8" s="1"/>
  <c r="A1164" i="8"/>
  <c r="B1164" i="8" s="1"/>
  <c r="A1165" i="8"/>
  <c r="B1165" i="8" s="1"/>
  <c r="A1166" i="8"/>
  <c r="B1166" i="8" s="1"/>
  <c r="A1167" i="8"/>
  <c r="B1167" i="8" s="1"/>
  <c r="A1168" i="8"/>
  <c r="B1168" i="8" s="1"/>
  <c r="A1169" i="8"/>
  <c r="B1169" i="8" s="1"/>
  <c r="A1170" i="8"/>
  <c r="B1170" i="8" s="1"/>
  <c r="A1171" i="8"/>
  <c r="B1171" i="8" s="1"/>
  <c r="A1172" i="8"/>
  <c r="B1172" i="8" s="1"/>
  <c r="A1173" i="8"/>
  <c r="B1173" i="8" s="1"/>
  <c r="A1174" i="8"/>
  <c r="B1174" i="8" s="1"/>
  <c r="A1175" i="8"/>
  <c r="B1175" i="8" s="1"/>
  <c r="A1176" i="8"/>
  <c r="B1176" i="8" s="1"/>
  <c r="A1177" i="8"/>
  <c r="B1177" i="8" s="1"/>
  <c r="A1178" i="8"/>
  <c r="B1178" i="8" s="1"/>
  <c r="A1179" i="8"/>
  <c r="B1179" i="8" s="1"/>
  <c r="A1180" i="8"/>
  <c r="B1180" i="8" s="1"/>
  <c r="A1181" i="8"/>
  <c r="B1181" i="8" s="1"/>
  <c r="A1182" i="8"/>
  <c r="B1182" i="8" s="1"/>
  <c r="A1183" i="8"/>
  <c r="B1183" i="8" s="1"/>
  <c r="A1184" i="8"/>
  <c r="B1184" i="8" s="1"/>
  <c r="A1185" i="8"/>
  <c r="B1185" i="8" s="1"/>
  <c r="A1186" i="8"/>
  <c r="B1186" i="8" s="1"/>
  <c r="A1187" i="8"/>
  <c r="B1187" i="8" s="1"/>
  <c r="A1188" i="8"/>
  <c r="B1188" i="8" s="1"/>
  <c r="A1189" i="8"/>
  <c r="B1189" i="8" s="1"/>
  <c r="A1190" i="8"/>
  <c r="B1190" i="8" s="1"/>
  <c r="A1191" i="8"/>
  <c r="B1191" i="8" s="1"/>
  <c r="A1192" i="8"/>
  <c r="B1192" i="8" s="1"/>
  <c r="A1193" i="8"/>
  <c r="B1193" i="8" s="1"/>
  <c r="A1194" i="8"/>
  <c r="B1194" i="8" s="1"/>
  <c r="A1195" i="8"/>
  <c r="B1195" i="8" s="1"/>
  <c r="A1196" i="8"/>
  <c r="B1196" i="8" s="1"/>
  <c r="A1197" i="8"/>
  <c r="B1197" i="8" s="1"/>
  <c r="A1198" i="8"/>
  <c r="B1198" i="8" s="1"/>
  <c r="A1199" i="8"/>
  <c r="B1199" i="8" s="1"/>
  <c r="A1200" i="8"/>
  <c r="B1200" i="8" s="1"/>
  <c r="A1201" i="8"/>
  <c r="B1201" i="8" s="1"/>
  <c r="A1202" i="8"/>
  <c r="B1202" i="8" s="1"/>
  <c r="A1203" i="8"/>
  <c r="B1203" i="8" s="1"/>
  <c r="A1204" i="8"/>
  <c r="B1204" i="8" s="1"/>
  <c r="A1205" i="8"/>
  <c r="B1205" i="8" s="1"/>
  <c r="A1206" i="8"/>
  <c r="B1206" i="8" s="1"/>
  <c r="A1207" i="8"/>
  <c r="B1207" i="8" s="1"/>
  <c r="A1208" i="8"/>
  <c r="B1208" i="8" s="1"/>
  <c r="A1209" i="8"/>
  <c r="B1209" i="8" s="1"/>
  <c r="A1210" i="8"/>
  <c r="B1210" i="8" s="1"/>
  <c r="A1211" i="8"/>
  <c r="B1211" i="8" s="1"/>
  <c r="A1212" i="8"/>
  <c r="B1212" i="8" s="1"/>
  <c r="A1213" i="8"/>
  <c r="B1213" i="8" s="1"/>
  <c r="A1214" i="8"/>
  <c r="B1214" i="8" s="1"/>
  <c r="A1215" i="8"/>
  <c r="B1215" i="8" s="1"/>
  <c r="A1216" i="8"/>
  <c r="B1216" i="8" s="1"/>
  <c r="A1217" i="8"/>
  <c r="B1217" i="8" s="1"/>
  <c r="A1218" i="8"/>
  <c r="B1218" i="8" s="1"/>
  <c r="A1219" i="8"/>
  <c r="B1219" i="8" s="1"/>
  <c r="A1220" i="8"/>
  <c r="B1220" i="8" s="1"/>
  <c r="A1221" i="8"/>
  <c r="B1221" i="8" s="1"/>
  <c r="A1222" i="8"/>
  <c r="B1222" i="8" s="1"/>
  <c r="A1223" i="8"/>
  <c r="B1223" i="8" s="1"/>
  <c r="A1224" i="8"/>
  <c r="B1224" i="8" s="1"/>
  <c r="A1225" i="8"/>
  <c r="B1225" i="8" s="1"/>
  <c r="A1226" i="8"/>
  <c r="B1226" i="8" s="1"/>
  <c r="A1227" i="8"/>
  <c r="B1227" i="8" s="1"/>
  <c r="A1228" i="8"/>
  <c r="B1228" i="8" s="1"/>
  <c r="A1229" i="8"/>
  <c r="B1229" i="8" s="1"/>
  <c r="A1230" i="8"/>
  <c r="B1230" i="8" s="1"/>
  <c r="A1231" i="8"/>
  <c r="B1231" i="8" s="1"/>
  <c r="A1232" i="8"/>
  <c r="B1232" i="8" s="1"/>
  <c r="A1233" i="8"/>
  <c r="B1233" i="8" s="1"/>
  <c r="A1234" i="8"/>
  <c r="B1234" i="8" s="1"/>
  <c r="A1235" i="8"/>
  <c r="B1235" i="8" s="1"/>
  <c r="A1236" i="8"/>
  <c r="B1236" i="8" s="1"/>
  <c r="A1237" i="8"/>
  <c r="B1237" i="8" s="1"/>
  <c r="A1238" i="8"/>
  <c r="B1238" i="8" s="1"/>
  <c r="A1239" i="8"/>
  <c r="B1239" i="8" s="1"/>
  <c r="A1240" i="8"/>
  <c r="B1240" i="8" s="1"/>
  <c r="A1241" i="8"/>
  <c r="B1241" i="8" s="1"/>
  <c r="A1242" i="8"/>
  <c r="B1242" i="8" s="1"/>
  <c r="A1243" i="8"/>
  <c r="B1243" i="8" s="1"/>
  <c r="A1244" i="8"/>
  <c r="B1244" i="8" s="1"/>
  <c r="A1245" i="8"/>
  <c r="B1245" i="8" s="1"/>
  <c r="A1246" i="8"/>
  <c r="B1246" i="8" s="1"/>
  <c r="A1247" i="8"/>
  <c r="B1247" i="8" s="1"/>
  <c r="A1248" i="8"/>
  <c r="B1248" i="8" s="1"/>
  <c r="A1249" i="8"/>
  <c r="B1249" i="8" s="1"/>
  <c r="A1250" i="8"/>
  <c r="B1250" i="8" s="1"/>
  <c r="A1251" i="8"/>
  <c r="B1251" i="8" s="1"/>
  <c r="A1252" i="8"/>
  <c r="B1252" i="8" s="1"/>
  <c r="A1253" i="8"/>
  <c r="B1253" i="8" s="1"/>
  <c r="A1254" i="8"/>
  <c r="B1254" i="8" s="1"/>
  <c r="A1255" i="8"/>
  <c r="B1255" i="8" s="1"/>
  <c r="A1256" i="8"/>
  <c r="B1256" i="8" s="1"/>
  <c r="A1257" i="8"/>
  <c r="B1257" i="8" s="1"/>
  <c r="A1258" i="8"/>
  <c r="B1258" i="8" s="1"/>
  <c r="A1259" i="8"/>
  <c r="B1259" i="8" s="1"/>
  <c r="A1260" i="8"/>
  <c r="B1260" i="8" s="1"/>
  <c r="A1261" i="8"/>
  <c r="B1261" i="8" s="1"/>
  <c r="A1262" i="8"/>
  <c r="B1262" i="8" s="1"/>
  <c r="A1263" i="8"/>
  <c r="B1263" i="8" s="1"/>
  <c r="A1264" i="8"/>
  <c r="B1264" i="8" s="1"/>
  <c r="A1265" i="8"/>
  <c r="B1265" i="8" s="1"/>
  <c r="A1266" i="8"/>
  <c r="B1266" i="8" s="1"/>
  <c r="A1267" i="8"/>
  <c r="B1267" i="8" s="1"/>
  <c r="A1268" i="8"/>
  <c r="B1268" i="8" s="1"/>
  <c r="A1269" i="8"/>
  <c r="B1269" i="8" s="1"/>
  <c r="A1270" i="8"/>
  <c r="B1270" i="8" s="1"/>
  <c r="A1271" i="8"/>
  <c r="B1271" i="8" s="1"/>
  <c r="A1272" i="8"/>
  <c r="B1272" i="8" s="1"/>
  <c r="A1273" i="8"/>
  <c r="B1273" i="8" s="1"/>
  <c r="A1274" i="8"/>
  <c r="B1274" i="8" s="1"/>
  <c r="A1275" i="8"/>
  <c r="B1275" i="8" s="1"/>
  <c r="A1276" i="8"/>
  <c r="B1276" i="8" s="1"/>
  <c r="A1277" i="8"/>
  <c r="B1277" i="8" s="1"/>
  <c r="A1278" i="8"/>
  <c r="B1278" i="8" s="1"/>
  <c r="A1279" i="8"/>
  <c r="B1279" i="8" s="1"/>
  <c r="A1280" i="8"/>
  <c r="B1280" i="8" s="1"/>
  <c r="A1281" i="8"/>
  <c r="B1281" i="8" s="1"/>
  <c r="A1282" i="8"/>
  <c r="B1282" i="8" s="1"/>
  <c r="A1283" i="8"/>
  <c r="B1283" i="8" s="1"/>
  <c r="A1284" i="8"/>
  <c r="B1284" i="8" s="1"/>
  <c r="A1285" i="8"/>
  <c r="B1285" i="8" s="1"/>
  <c r="A1286" i="8"/>
  <c r="B1286" i="8" s="1"/>
  <c r="A1287" i="8"/>
  <c r="B1287" i="8" s="1"/>
  <c r="A1288" i="8"/>
  <c r="B1288" i="8" s="1"/>
  <c r="A1289" i="8"/>
  <c r="B1289" i="8" s="1"/>
  <c r="A1290" i="8"/>
  <c r="B1290" i="8" s="1"/>
  <c r="A1291" i="8"/>
  <c r="B1291" i="8" s="1"/>
  <c r="A1292" i="8"/>
  <c r="B1292" i="8" s="1"/>
  <c r="A1293" i="8"/>
  <c r="B1293" i="8" s="1"/>
  <c r="A1294" i="8"/>
  <c r="B1294" i="8" s="1"/>
  <c r="A1295" i="8"/>
  <c r="B1295" i="8" s="1"/>
  <c r="A1296" i="8"/>
  <c r="B1296" i="8" s="1"/>
  <c r="A1297" i="8"/>
  <c r="B1297" i="8" s="1"/>
  <c r="A1298" i="8"/>
  <c r="B1298" i="8" s="1"/>
  <c r="A1299" i="8"/>
  <c r="B1299" i="8" s="1"/>
  <c r="A1300" i="8"/>
  <c r="B1300" i="8" s="1"/>
  <c r="A1301" i="8"/>
  <c r="B1301" i="8" s="1"/>
  <c r="A1302" i="8"/>
  <c r="B1302" i="8" s="1"/>
  <c r="A1303" i="8"/>
  <c r="B1303" i="8" s="1"/>
  <c r="A1304" i="8"/>
  <c r="B1304" i="8" s="1"/>
  <c r="A1305" i="8"/>
  <c r="B1305" i="8" s="1"/>
  <c r="A1306" i="8"/>
  <c r="B1306" i="8" s="1"/>
  <c r="A1307" i="8"/>
  <c r="B1307" i="8" s="1"/>
  <c r="A1308" i="8"/>
  <c r="B1308" i="8" s="1"/>
  <c r="A1309" i="8"/>
  <c r="B1309" i="8" s="1"/>
  <c r="A1310" i="8"/>
  <c r="B1310" i="8" s="1"/>
  <c r="A1311" i="8"/>
  <c r="B1311" i="8" s="1"/>
  <c r="A1312" i="8"/>
  <c r="B1312" i="8" s="1"/>
  <c r="A1313" i="8"/>
  <c r="B1313" i="8" s="1"/>
  <c r="A1314" i="8"/>
  <c r="B1314" i="8" s="1"/>
  <c r="A1315" i="8"/>
  <c r="B1315" i="8" s="1"/>
  <c r="A1316" i="8"/>
  <c r="B1316" i="8" s="1"/>
  <c r="A1317" i="8"/>
  <c r="B1317" i="8" s="1"/>
  <c r="A1318" i="8"/>
  <c r="B1318" i="8" s="1"/>
  <c r="A1319" i="8"/>
  <c r="B1319" i="8" s="1"/>
  <c r="A1320" i="8"/>
  <c r="B1320" i="8" s="1"/>
  <c r="A1321" i="8"/>
  <c r="B1321" i="8" s="1"/>
  <c r="A1322" i="8"/>
  <c r="B1322" i="8" s="1"/>
  <c r="A1323" i="8"/>
  <c r="B1323" i="8" s="1"/>
  <c r="A1324" i="8"/>
  <c r="B1324" i="8" s="1"/>
  <c r="A1325" i="8"/>
  <c r="B1325" i="8" s="1"/>
  <c r="A1326" i="8"/>
  <c r="B1326" i="8" s="1"/>
  <c r="A1327" i="8"/>
  <c r="B1327" i="8" s="1"/>
  <c r="A1328" i="8"/>
  <c r="B1328" i="8" s="1"/>
  <c r="A1329" i="8"/>
  <c r="B1329" i="8" s="1"/>
  <c r="A1330" i="8"/>
  <c r="B1330" i="8" s="1"/>
  <c r="A1331" i="8"/>
  <c r="B1331" i="8" s="1"/>
  <c r="A1332" i="8"/>
  <c r="B1332" i="8" s="1"/>
  <c r="A1333" i="8"/>
  <c r="B1333" i="8" s="1"/>
  <c r="A1334" i="8"/>
  <c r="B1334" i="8" s="1"/>
  <c r="A1335" i="8"/>
  <c r="B1335" i="8" s="1"/>
  <c r="A1336" i="8"/>
  <c r="B1336" i="8" s="1"/>
  <c r="A1337" i="8"/>
  <c r="B1337" i="8" s="1"/>
  <c r="A1338" i="8"/>
  <c r="B1338" i="8" s="1"/>
  <c r="A1339" i="8"/>
  <c r="B1339" i="8" s="1"/>
  <c r="A1340" i="8"/>
  <c r="B1340" i="8" s="1"/>
  <c r="A1341" i="8"/>
  <c r="B1341" i="8" s="1"/>
  <c r="A1342" i="8"/>
  <c r="B1342" i="8" s="1"/>
  <c r="A1343" i="8"/>
  <c r="B1343" i="8" s="1"/>
  <c r="A1344" i="8"/>
  <c r="B1344" i="8" s="1"/>
  <c r="A1345" i="8"/>
  <c r="B1345" i="8" s="1"/>
  <c r="A1346" i="8"/>
  <c r="B1346" i="8" s="1"/>
  <c r="A1347" i="8"/>
  <c r="B1347" i="8" s="1"/>
  <c r="A1348" i="8"/>
  <c r="B1348" i="8" s="1"/>
  <c r="A1349" i="8"/>
  <c r="B1349" i="8" s="1"/>
  <c r="A1350" i="8"/>
  <c r="B1350" i="8" s="1"/>
  <c r="A1351" i="8"/>
  <c r="B1351" i="8" s="1"/>
  <c r="A1352" i="8"/>
  <c r="B1352" i="8" s="1"/>
  <c r="A1353" i="8"/>
  <c r="B1353" i="8" s="1"/>
  <c r="A1354" i="8"/>
  <c r="B1354" i="8" s="1"/>
  <c r="A1355" i="8"/>
  <c r="B1355" i="8" s="1"/>
  <c r="A1356" i="8"/>
  <c r="B1356" i="8" s="1"/>
  <c r="A1357" i="8"/>
  <c r="B1357" i="8" s="1"/>
  <c r="A1358" i="8"/>
  <c r="B1358" i="8" s="1"/>
  <c r="A1359" i="8"/>
  <c r="B1359" i="8" s="1"/>
  <c r="A1360" i="8"/>
  <c r="B1360" i="8" s="1"/>
  <c r="A1361" i="8"/>
  <c r="B1361" i="8" s="1"/>
  <c r="A1362" i="8"/>
  <c r="B1362" i="8" s="1"/>
  <c r="A1363" i="8"/>
  <c r="B1363" i="8" s="1"/>
  <c r="A1364" i="8"/>
  <c r="B1364" i="8" s="1"/>
  <c r="A1365" i="8"/>
  <c r="B1365" i="8" s="1"/>
  <c r="A1366" i="8"/>
  <c r="B1366" i="8" s="1"/>
  <c r="A1367" i="8"/>
  <c r="B1367" i="8" s="1"/>
  <c r="A1368" i="8"/>
  <c r="B1368" i="8" s="1"/>
  <c r="A1369" i="8"/>
  <c r="B1369" i="8" s="1"/>
  <c r="A1370" i="8"/>
  <c r="B1370" i="8" s="1"/>
  <c r="A1371" i="8"/>
  <c r="B1371" i="8" s="1"/>
  <c r="A1372" i="8"/>
  <c r="B1372" i="8" s="1"/>
  <c r="A1373" i="8"/>
  <c r="B1373" i="8" s="1"/>
  <c r="A1374" i="8"/>
  <c r="B1374" i="8" s="1"/>
  <c r="A1375" i="8"/>
  <c r="B1375" i="8" s="1"/>
  <c r="A1376" i="8"/>
  <c r="B1376" i="8" s="1"/>
  <c r="A1377" i="8"/>
  <c r="B1377" i="8" s="1"/>
  <c r="A1378" i="8"/>
  <c r="B1378" i="8" s="1"/>
  <c r="A1379" i="8"/>
  <c r="B1379" i="8" s="1"/>
  <c r="A1380" i="8"/>
  <c r="B1380" i="8" s="1"/>
  <c r="A1381" i="8"/>
  <c r="B1381" i="8" s="1"/>
  <c r="A1382" i="8"/>
  <c r="B1382" i="8" s="1"/>
  <c r="A1383" i="8"/>
  <c r="B1383" i="8" s="1"/>
  <c r="A1384" i="8"/>
  <c r="B1384" i="8" s="1"/>
  <c r="A1385" i="8"/>
  <c r="B1385" i="8" s="1"/>
  <c r="A1386" i="8"/>
  <c r="B1386" i="8" s="1"/>
  <c r="A1387" i="8"/>
  <c r="B1387" i="8" s="1"/>
  <c r="A1388" i="8"/>
  <c r="B1388" i="8" s="1"/>
  <c r="A1389" i="8"/>
  <c r="B1389" i="8" s="1"/>
  <c r="A1390" i="8"/>
  <c r="B1390" i="8" s="1"/>
  <c r="A1391" i="8"/>
  <c r="B1391" i="8" s="1"/>
  <c r="A1392" i="8"/>
  <c r="B1392" i="8" s="1"/>
  <c r="A1393" i="8"/>
  <c r="B1393" i="8" s="1"/>
  <c r="A1394" i="8"/>
  <c r="B1394" i="8" s="1"/>
  <c r="A1395" i="8"/>
  <c r="B1395" i="8" s="1"/>
  <c r="A1396" i="8"/>
  <c r="B1396" i="8" s="1"/>
  <c r="A1397" i="8"/>
  <c r="B1397" i="8" s="1"/>
  <c r="A1398" i="8"/>
  <c r="B1398" i="8" s="1"/>
  <c r="A1399" i="8"/>
  <c r="B1399" i="8" s="1"/>
  <c r="A1400" i="8"/>
  <c r="B1400" i="8" s="1"/>
  <c r="A1401" i="8"/>
  <c r="B1401" i="8" s="1"/>
  <c r="A1402" i="8"/>
  <c r="B1402" i="8" s="1"/>
  <c r="A1403" i="8"/>
  <c r="B1403" i="8" s="1"/>
  <c r="A1404" i="8"/>
  <c r="B1404" i="8" s="1"/>
  <c r="A1405" i="8"/>
  <c r="B1405" i="8" s="1"/>
  <c r="A1406" i="8"/>
  <c r="B1406" i="8" s="1"/>
  <c r="A1407" i="8"/>
  <c r="B1407" i="8" s="1"/>
  <c r="A1408" i="8"/>
  <c r="B1408" i="8" s="1"/>
  <c r="A1409" i="8"/>
  <c r="B1409" i="8" s="1"/>
  <c r="A1410" i="8"/>
  <c r="B1410" i="8" s="1"/>
  <c r="A1411" i="8"/>
  <c r="B1411" i="8" s="1"/>
  <c r="A1412" i="8"/>
  <c r="B1412" i="8" s="1"/>
  <c r="A1413" i="8"/>
  <c r="B1413" i="8" s="1"/>
  <c r="A1414" i="8"/>
  <c r="B1414" i="8" s="1"/>
  <c r="A1415" i="8"/>
  <c r="B1415" i="8" s="1"/>
  <c r="A1416" i="8"/>
  <c r="B1416" i="8" s="1"/>
  <c r="A1417" i="8"/>
  <c r="B1417" i="8" s="1"/>
  <c r="A1418" i="8"/>
  <c r="B1418" i="8" s="1"/>
  <c r="A1419" i="8"/>
  <c r="B1419" i="8" s="1"/>
  <c r="A1420" i="8"/>
  <c r="B1420" i="8" s="1"/>
  <c r="A1421" i="8"/>
  <c r="B1421" i="8" s="1"/>
  <c r="A1422" i="8"/>
  <c r="B1422" i="8" s="1"/>
  <c r="A1423" i="8"/>
  <c r="B1423" i="8" s="1"/>
  <c r="A1424" i="8"/>
  <c r="B1424" i="8" s="1"/>
  <c r="A1425" i="8"/>
  <c r="B1425" i="8" s="1"/>
  <c r="A1426" i="8"/>
  <c r="B1426" i="8" s="1"/>
  <c r="A1427" i="8"/>
  <c r="B1427" i="8" s="1"/>
  <c r="A1428" i="8"/>
  <c r="B1428" i="8" s="1"/>
  <c r="A1429" i="8"/>
  <c r="B1429" i="8" s="1"/>
  <c r="A1430" i="8"/>
  <c r="B1430" i="8" s="1"/>
  <c r="A1431" i="8"/>
  <c r="B1431" i="8" s="1"/>
  <c r="A1432" i="8"/>
  <c r="B1432" i="8" s="1"/>
  <c r="A1433" i="8"/>
  <c r="B1433" i="8" s="1"/>
  <c r="A1434" i="8"/>
  <c r="B1434" i="8" s="1"/>
  <c r="A1435" i="8"/>
  <c r="B1435" i="8" s="1"/>
  <c r="A1436" i="8"/>
  <c r="B1436" i="8" s="1"/>
  <c r="A1437" i="8"/>
  <c r="B1437" i="8" s="1"/>
  <c r="A1438" i="8"/>
  <c r="B1438" i="8" s="1"/>
  <c r="A1439" i="8"/>
  <c r="B1439" i="8" s="1"/>
  <c r="A1440" i="8"/>
  <c r="B1440" i="8" s="1"/>
  <c r="A1441" i="8"/>
  <c r="B1441" i="8" s="1"/>
  <c r="A1442" i="8"/>
  <c r="B1442" i="8" s="1"/>
  <c r="A1443" i="8"/>
  <c r="B1443" i="8" s="1"/>
  <c r="A1444" i="8"/>
  <c r="B1444" i="8" s="1"/>
  <c r="A1445" i="8"/>
  <c r="B1445" i="8" s="1"/>
  <c r="A1446" i="8"/>
  <c r="B1446" i="8" s="1"/>
  <c r="A1447" i="8"/>
  <c r="B1447" i="8" s="1"/>
  <c r="A1448" i="8"/>
  <c r="B1448" i="8" s="1"/>
  <c r="A1449" i="8"/>
  <c r="B1449" i="8" s="1"/>
  <c r="A1450" i="8"/>
  <c r="B1450" i="8" s="1"/>
  <c r="A1451" i="8"/>
  <c r="B1451" i="8" s="1"/>
  <c r="A1452" i="8"/>
  <c r="B1452" i="8" s="1"/>
  <c r="A1453" i="8"/>
  <c r="B1453" i="8" s="1"/>
  <c r="A1454" i="8"/>
  <c r="B1454" i="8" s="1"/>
  <c r="A1455" i="8"/>
  <c r="B1455" i="8" s="1"/>
  <c r="A1456" i="8"/>
  <c r="B1456" i="8" s="1"/>
  <c r="A1457" i="8"/>
  <c r="B1457" i="8" s="1"/>
  <c r="A1458" i="8"/>
  <c r="B1458" i="8" s="1"/>
  <c r="A1459" i="8"/>
  <c r="B1459" i="8" s="1"/>
  <c r="A1460" i="8"/>
  <c r="B1460" i="8" s="1"/>
  <c r="A1461" i="8"/>
  <c r="B1461" i="8" s="1"/>
  <c r="A1462" i="8"/>
  <c r="B1462" i="8" s="1"/>
  <c r="A1463" i="8"/>
  <c r="B1463" i="8" s="1"/>
  <c r="A1464" i="8"/>
  <c r="B1464" i="8" s="1"/>
  <c r="A1465" i="8"/>
  <c r="B1465" i="8" s="1"/>
  <c r="A1466" i="8"/>
  <c r="B1466" i="8" s="1"/>
  <c r="A1467" i="8"/>
  <c r="B1467" i="8" s="1"/>
  <c r="A1468" i="8"/>
  <c r="B1468" i="8" s="1"/>
  <c r="A1469" i="8"/>
  <c r="B1469" i="8" s="1"/>
  <c r="A1470" i="8"/>
  <c r="B1470" i="8" s="1"/>
  <c r="A1471" i="8"/>
  <c r="B1471" i="8" s="1"/>
  <c r="A1472" i="8"/>
  <c r="B1472" i="8" s="1"/>
  <c r="A1473" i="8"/>
  <c r="B1473" i="8" s="1"/>
  <c r="A1474" i="8"/>
  <c r="B1474" i="8" s="1"/>
  <c r="A1475" i="8"/>
  <c r="B1475" i="8" s="1"/>
  <c r="A1476" i="8"/>
  <c r="B1476" i="8" s="1"/>
  <c r="A1477" i="8"/>
  <c r="B1477" i="8" s="1"/>
  <c r="A1478" i="8"/>
  <c r="B1478" i="8" s="1"/>
  <c r="A1479" i="8"/>
  <c r="B1479" i="8" s="1"/>
  <c r="A1480" i="8"/>
  <c r="B1480" i="8" s="1"/>
  <c r="A1481" i="8"/>
  <c r="B1481" i="8" s="1"/>
  <c r="A1482" i="8"/>
  <c r="B1482" i="8" s="1"/>
  <c r="A1483" i="8"/>
  <c r="B1483" i="8" s="1"/>
  <c r="A1484" i="8"/>
  <c r="B1484" i="8" s="1"/>
  <c r="A1485" i="8"/>
  <c r="B1485" i="8" s="1"/>
  <c r="A1486" i="8"/>
  <c r="B1486" i="8" s="1"/>
  <c r="A1487" i="8"/>
  <c r="B1487" i="8" s="1"/>
  <c r="A1488" i="8"/>
  <c r="B1488" i="8" s="1"/>
  <c r="A1489" i="8"/>
  <c r="B1489" i="8" s="1"/>
  <c r="A1490" i="8"/>
  <c r="B1490" i="8" s="1"/>
  <c r="A1491" i="8"/>
  <c r="B1491" i="8" s="1"/>
  <c r="A1492" i="8"/>
  <c r="B1492" i="8" s="1"/>
  <c r="A1493" i="8"/>
  <c r="B1493" i="8" s="1"/>
  <c r="A1494" i="8"/>
  <c r="B1494" i="8" s="1"/>
  <c r="A1495" i="8"/>
  <c r="B1495" i="8" s="1"/>
  <c r="A1496" i="8"/>
  <c r="B1496" i="8" s="1"/>
  <c r="A1497" i="8"/>
  <c r="B1497" i="8" s="1"/>
  <c r="A1498" i="8"/>
  <c r="B1498" i="8" s="1"/>
  <c r="A1499" i="8"/>
  <c r="B1499" i="8" s="1"/>
  <c r="A1500" i="8"/>
  <c r="B1500" i="8" s="1"/>
  <c r="A1501" i="8"/>
  <c r="B1501" i="8" s="1"/>
  <c r="A1502" i="8"/>
  <c r="B1502" i="8" s="1"/>
  <c r="A1503" i="8"/>
  <c r="B1503" i="8" s="1"/>
  <c r="A1504" i="8"/>
  <c r="B1504" i="8" s="1"/>
  <c r="A1505" i="8"/>
  <c r="B1505" i="8" s="1"/>
  <c r="A1506" i="8"/>
  <c r="B1506" i="8" s="1"/>
  <c r="A1507" i="8"/>
  <c r="B1507" i="8" s="1"/>
  <c r="A1508" i="8"/>
  <c r="B1508" i="8" s="1"/>
  <c r="A1509" i="8"/>
  <c r="B1509" i="8" s="1"/>
  <c r="A1510" i="8"/>
  <c r="B1510" i="8" s="1"/>
  <c r="A1511" i="8"/>
  <c r="B1511" i="8" s="1"/>
  <c r="A1512" i="8"/>
  <c r="B1512" i="8" s="1"/>
  <c r="A1513" i="8"/>
  <c r="B1513" i="8" s="1"/>
  <c r="A1514" i="8"/>
  <c r="B1514" i="8" s="1"/>
  <c r="A1515" i="8"/>
  <c r="B1515" i="8" s="1"/>
  <c r="A1516" i="8"/>
  <c r="B1516" i="8" s="1"/>
  <c r="A1517" i="8"/>
  <c r="B1517" i="8" s="1"/>
  <c r="A1518" i="8"/>
  <c r="B1518" i="8" s="1"/>
  <c r="A1519" i="8"/>
  <c r="B1519" i="8" s="1"/>
  <c r="A1520" i="8"/>
  <c r="B1520" i="8" s="1"/>
  <c r="A1521" i="8"/>
  <c r="B1521" i="8" s="1"/>
  <c r="A1522" i="8"/>
  <c r="B1522" i="8" s="1"/>
  <c r="A1523" i="8"/>
  <c r="B1523" i="8" s="1"/>
  <c r="A1524" i="8"/>
  <c r="B1524" i="8" s="1"/>
  <c r="A1525" i="8"/>
  <c r="B1525" i="8" s="1"/>
  <c r="A1526" i="8"/>
  <c r="B1526" i="8" s="1"/>
  <c r="A1527" i="8"/>
  <c r="B1527" i="8" s="1"/>
  <c r="A1528" i="8"/>
  <c r="B1528" i="8" s="1"/>
  <c r="A1529" i="8"/>
  <c r="B1529" i="8" s="1"/>
  <c r="A1530" i="8"/>
  <c r="B1530" i="8" s="1"/>
  <c r="A1531" i="8"/>
  <c r="B1531" i="8" s="1"/>
  <c r="A1532" i="8"/>
  <c r="B1532" i="8" s="1"/>
  <c r="A1533" i="8"/>
  <c r="B1533" i="8" s="1"/>
  <c r="A1534" i="8"/>
  <c r="B1534" i="8" s="1"/>
  <c r="A1535" i="8"/>
  <c r="B1535" i="8" s="1"/>
  <c r="A1536" i="8"/>
  <c r="B1536" i="8" s="1"/>
  <c r="A1537" i="8"/>
  <c r="B1537" i="8" s="1"/>
  <c r="A1538" i="8"/>
  <c r="B1538" i="8" s="1"/>
  <c r="A1539" i="8"/>
  <c r="B1539" i="8" s="1"/>
  <c r="A1540" i="8"/>
  <c r="B1540" i="8" s="1"/>
  <c r="A1541" i="8"/>
  <c r="B1541" i="8" s="1"/>
  <c r="A1542" i="8"/>
  <c r="B1542" i="8" s="1"/>
  <c r="A1543" i="8"/>
  <c r="B1543" i="8" s="1"/>
  <c r="A1544" i="8"/>
  <c r="B1544" i="8" s="1"/>
  <c r="A1545" i="8"/>
  <c r="B1545" i="8" s="1"/>
  <c r="A1546" i="8"/>
  <c r="B1546" i="8" s="1"/>
  <c r="A1547" i="8"/>
  <c r="B1547" i="8" s="1"/>
  <c r="A1548" i="8"/>
  <c r="B1548" i="8" s="1"/>
  <c r="A1549" i="8"/>
  <c r="B1549" i="8" s="1"/>
  <c r="A1550" i="8"/>
  <c r="B1550" i="8" s="1"/>
  <c r="A1551" i="8"/>
  <c r="B1551" i="8" s="1"/>
  <c r="A1552" i="8"/>
  <c r="B1552" i="8" s="1"/>
  <c r="A1553" i="8"/>
  <c r="B1553" i="8" s="1"/>
  <c r="A1554" i="8"/>
  <c r="B1554" i="8" s="1"/>
  <c r="A1555" i="8"/>
  <c r="B1555" i="8" s="1"/>
  <c r="A1556" i="8"/>
  <c r="B1556" i="8" s="1"/>
  <c r="A1557" i="8"/>
  <c r="B1557" i="8" s="1"/>
  <c r="A1558" i="8"/>
  <c r="B1558" i="8" s="1"/>
  <c r="A1559" i="8"/>
  <c r="B1559" i="8" s="1"/>
  <c r="A1560" i="8"/>
  <c r="B1560" i="8" s="1"/>
  <c r="A1561" i="8"/>
  <c r="B1561" i="8" s="1"/>
  <c r="A1562" i="8"/>
  <c r="B1562" i="8" s="1"/>
  <c r="A1563" i="8"/>
  <c r="B1563" i="8" s="1"/>
  <c r="A1564" i="8"/>
  <c r="B1564" i="8" s="1"/>
  <c r="A1565" i="8"/>
  <c r="B1565" i="8" s="1"/>
  <c r="A1566" i="8"/>
  <c r="B1566" i="8" s="1"/>
  <c r="A1567" i="8"/>
  <c r="B1567" i="8" s="1"/>
  <c r="A1568" i="8"/>
  <c r="B1568" i="8" s="1"/>
  <c r="A1569" i="8"/>
  <c r="B1569" i="8" s="1"/>
  <c r="A1570" i="8"/>
  <c r="B1570" i="8" s="1"/>
  <c r="A1571" i="8"/>
  <c r="B1571" i="8" s="1"/>
  <c r="A1572" i="8"/>
  <c r="B1572" i="8" s="1"/>
  <c r="A1573" i="8"/>
  <c r="B1573" i="8" s="1"/>
  <c r="A1574" i="8"/>
  <c r="B1574" i="8" s="1"/>
  <c r="A1575" i="8"/>
  <c r="B1575" i="8" s="1"/>
  <c r="A1576" i="8"/>
  <c r="B1576" i="8" s="1"/>
  <c r="A1577" i="8"/>
  <c r="B1577" i="8" s="1"/>
  <c r="A1578" i="8"/>
  <c r="B1578" i="8" s="1"/>
  <c r="A1579" i="8"/>
  <c r="B1579" i="8" s="1"/>
  <c r="A1580" i="8"/>
  <c r="B1580" i="8" s="1"/>
  <c r="A1581" i="8"/>
  <c r="B1581" i="8" s="1"/>
  <c r="A1582" i="8"/>
  <c r="B1582" i="8" s="1"/>
  <c r="A1583" i="8"/>
  <c r="B1583" i="8" s="1"/>
  <c r="A1584" i="8"/>
  <c r="B1584" i="8" s="1"/>
  <c r="A1585" i="8"/>
  <c r="B1585" i="8" s="1"/>
  <c r="A1586" i="8"/>
  <c r="B1586" i="8" s="1"/>
  <c r="A1587" i="8"/>
  <c r="B1587" i="8" s="1"/>
  <c r="A1588" i="8"/>
  <c r="B1588" i="8" s="1"/>
  <c r="A1589" i="8"/>
  <c r="B1589" i="8" s="1"/>
  <c r="A1590" i="8"/>
  <c r="B1590" i="8" s="1"/>
  <c r="A1591" i="8"/>
  <c r="B1591" i="8" s="1"/>
  <c r="A1592" i="8"/>
  <c r="B1592" i="8" s="1"/>
  <c r="A1593" i="8"/>
  <c r="B1593" i="8" s="1"/>
  <c r="A1594" i="8"/>
  <c r="B1594" i="8" s="1"/>
  <c r="A1595" i="8"/>
  <c r="B1595" i="8" s="1"/>
  <c r="A1596" i="8"/>
  <c r="B1596" i="8" s="1"/>
  <c r="A1597" i="8"/>
  <c r="B1597" i="8" s="1"/>
  <c r="A1598" i="8"/>
  <c r="B1598" i="8" s="1"/>
  <c r="A1599" i="8"/>
  <c r="B1599" i="8" s="1"/>
  <c r="A1600" i="8"/>
  <c r="B1600" i="8" s="1"/>
  <c r="A1601" i="8"/>
  <c r="B1601" i="8" s="1"/>
  <c r="A1602" i="8"/>
  <c r="B1602" i="8" s="1"/>
  <c r="A1603" i="8"/>
  <c r="B1603" i="8" s="1"/>
  <c r="A1604" i="8"/>
  <c r="B1604" i="8" s="1"/>
  <c r="A1605" i="8"/>
  <c r="B1605" i="8" s="1"/>
  <c r="A1606" i="8"/>
  <c r="B1606" i="8" s="1"/>
  <c r="A1607" i="8"/>
  <c r="B1607" i="8" s="1"/>
  <c r="A1608" i="8"/>
  <c r="B1608" i="8" s="1"/>
  <c r="A1609" i="8"/>
  <c r="B1609" i="8" s="1"/>
  <c r="A1610" i="8"/>
  <c r="B1610" i="8" s="1"/>
  <c r="A1611" i="8"/>
  <c r="B1611" i="8" s="1"/>
  <c r="A1612" i="8"/>
  <c r="B1612" i="8" s="1"/>
  <c r="A1613" i="8"/>
  <c r="B1613" i="8" s="1"/>
  <c r="A1614" i="8"/>
  <c r="B1614" i="8" s="1"/>
  <c r="A1615" i="8"/>
  <c r="B1615" i="8" s="1"/>
  <c r="A1616" i="8"/>
  <c r="B1616" i="8" s="1"/>
  <c r="A1617" i="8"/>
  <c r="B1617" i="8" s="1"/>
  <c r="A1618" i="8"/>
  <c r="B1618" i="8" s="1"/>
  <c r="A1619" i="8"/>
  <c r="B1619" i="8" s="1"/>
  <c r="A1620" i="8"/>
  <c r="B1620" i="8" s="1"/>
  <c r="A1621" i="8"/>
  <c r="B1621" i="8" s="1"/>
  <c r="A1622" i="8"/>
  <c r="B1622" i="8" s="1"/>
  <c r="A1623" i="8"/>
  <c r="B1623" i="8" s="1"/>
  <c r="A1624" i="8"/>
  <c r="B1624" i="8" s="1"/>
  <c r="A1625" i="8"/>
  <c r="B1625" i="8" s="1"/>
  <c r="A1626" i="8"/>
  <c r="B1626" i="8" s="1"/>
  <c r="A1627" i="8"/>
  <c r="B1627" i="8" s="1"/>
  <c r="A1628" i="8"/>
  <c r="B1628" i="8" s="1"/>
  <c r="A1629" i="8"/>
  <c r="B1629" i="8" s="1"/>
  <c r="A1630" i="8"/>
  <c r="B1630" i="8" s="1"/>
  <c r="A1631" i="8"/>
  <c r="B1631" i="8" s="1"/>
  <c r="A1632" i="8"/>
  <c r="B1632" i="8" s="1"/>
  <c r="A1633" i="8"/>
  <c r="B1633" i="8" s="1"/>
  <c r="A1634" i="8"/>
  <c r="B1634" i="8" s="1"/>
  <c r="A1635" i="8"/>
  <c r="B1635" i="8" s="1"/>
  <c r="A1636" i="8"/>
  <c r="B1636" i="8" s="1"/>
  <c r="A1637" i="8"/>
  <c r="B1637" i="8" s="1"/>
  <c r="A1638" i="8"/>
  <c r="B1638" i="8" s="1"/>
  <c r="A1639" i="8"/>
  <c r="B1639" i="8" s="1"/>
  <c r="A1640" i="8"/>
  <c r="B1640" i="8" s="1"/>
  <c r="A1641" i="8"/>
  <c r="B1641" i="8" s="1"/>
  <c r="A1642" i="8"/>
  <c r="B1642" i="8" s="1"/>
  <c r="A1643" i="8"/>
  <c r="B1643" i="8" s="1"/>
  <c r="A1644" i="8"/>
  <c r="B1644" i="8" s="1"/>
  <c r="A1645" i="8"/>
  <c r="B1645" i="8" s="1"/>
  <c r="A1646" i="8"/>
  <c r="B1646" i="8" s="1"/>
  <c r="A1647" i="8"/>
  <c r="B1647" i="8" s="1"/>
  <c r="A1648" i="8"/>
  <c r="B1648" i="8" s="1"/>
  <c r="A1649" i="8"/>
  <c r="B1649" i="8" s="1"/>
  <c r="A1650" i="8"/>
  <c r="B1650" i="8" s="1"/>
  <c r="A1651" i="8"/>
  <c r="B1651" i="8" s="1"/>
  <c r="A1652" i="8"/>
  <c r="B1652" i="8" s="1"/>
  <c r="A1653" i="8"/>
  <c r="B1653" i="8" s="1"/>
  <c r="A1654" i="8"/>
  <c r="B1654" i="8" s="1"/>
  <c r="A1655" i="8"/>
  <c r="B1655" i="8" s="1"/>
  <c r="A1656" i="8"/>
  <c r="B1656" i="8" s="1"/>
  <c r="A1657" i="8"/>
  <c r="B1657" i="8" s="1"/>
  <c r="A1658" i="8"/>
  <c r="B1658" i="8" s="1"/>
  <c r="A1659" i="8"/>
  <c r="B1659" i="8" s="1"/>
  <c r="A1660" i="8"/>
  <c r="B1660" i="8" s="1"/>
  <c r="A1661" i="8"/>
  <c r="B1661" i="8" s="1"/>
  <c r="A1662" i="8"/>
  <c r="B1662" i="8" s="1"/>
  <c r="A1663" i="8"/>
  <c r="B1663" i="8" s="1"/>
  <c r="A1664" i="8"/>
  <c r="B1664" i="8" s="1"/>
  <c r="A1665" i="8"/>
  <c r="B1665" i="8" s="1"/>
  <c r="A1666" i="8"/>
  <c r="B1666" i="8" s="1"/>
  <c r="A1667" i="8"/>
  <c r="B1667" i="8" s="1"/>
  <c r="A1668" i="8"/>
  <c r="B1668" i="8" s="1"/>
  <c r="A1669" i="8"/>
  <c r="B1669" i="8" s="1"/>
  <c r="A1670" i="8"/>
  <c r="B1670" i="8" s="1"/>
  <c r="A1671" i="8"/>
  <c r="B1671" i="8" s="1"/>
  <c r="A1672" i="8"/>
  <c r="B1672" i="8" s="1"/>
  <c r="A1673" i="8"/>
  <c r="B1673" i="8" s="1"/>
  <c r="A1674" i="8"/>
  <c r="B1674" i="8" s="1"/>
  <c r="A1675" i="8"/>
  <c r="B1675" i="8" s="1"/>
  <c r="A1676" i="8"/>
  <c r="B1676" i="8" s="1"/>
  <c r="A1677" i="8"/>
  <c r="B1677" i="8" s="1"/>
  <c r="A1678" i="8"/>
  <c r="B1678" i="8" s="1"/>
  <c r="A1679" i="8"/>
  <c r="B1679" i="8" s="1"/>
  <c r="A1680" i="8"/>
  <c r="B1680" i="8" s="1"/>
  <c r="A1681" i="8"/>
  <c r="B1681" i="8" s="1"/>
  <c r="A1682" i="8"/>
  <c r="B1682" i="8" s="1"/>
  <c r="A1683" i="8"/>
  <c r="B1683" i="8" s="1"/>
  <c r="A1684" i="8"/>
  <c r="B1684" i="8" s="1"/>
  <c r="A1685" i="8"/>
  <c r="B1685" i="8" s="1"/>
  <c r="A1686" i="8"/>
  <c r="B1686" i="8" s="1"/>
  <c r="A1687" i="8"/>
  <c r="B1687" i="8" s="1"/>
  <c r="A1688" i="8"/>
  <c r="B1688" i="8" s="1"/>
  <c r="A1689" i="8"/>
  <c r="B1689" i="8" s="1"/>
  <c r="A1690" i="8"/>
  <c r="B1690" i="8" s="1"/>
  <c r="A1691" i="8"/>
  <c r="B1691" i="8" s="1"/>
  <c r="A1692" i="8"/>
  <c r="B1692" i="8" s="1"/>
  <c r="A1693" i="8"/>
  <c r="B1693" i="8" s="1"/>
  <c r="A1694" i="8"/>
  <c r="B1694" i="8" s="1"/>
  <c r="A1695" i="8"/>
  <c r="B1695" i="8" s="1"/>
  <c r="A1696" i="8"/>
  <c r="B1696" i="8" s="1"/>
  <c r="A1697" i="8"/>
  <c r="B1697" i="8" s="1"/>
  <c r="A1698" i="8"/>
  <c r="B1698" i="8" s="1"/>
  <c r="A1699" i="8"/>
  <c r="B1699" i="8" s="1"/>
  <c r="A1700" i="8"/>
  <c r="B1700" i="8" s="1"/>
  <c r="A1701" i="8"/>
  <c r="B1701" i="8" s="1"/>
  <c r="A1702" i="8"/>
  <c r="B1702" i="8" s="1"/>
  <c r="A1703" i="8"/>
  <c r="B1703" i="8" s="1"/>
  <c r="A1704" i="8"/>
  <c r="B1704" i="8" s="1"/>
  <c r="A1705" i="8"/>
  <c r="B1705" i="8" s="1"/>
  <c r="A1706" i="8"/>
  <c r="B1706" i="8" s="1"/>
  <c r="A1707" i="8"/>
  <c r="B1707" i="8" s="1"/>
  <c r="A1708" i="8"/>
  <c r="B1708" i="8" s="1"/>
  <c r="A1709" i="8"/>
  <c r="B1709" i="8" s="1"/>
  <c r="A1710" i="8"/>
  <c r="B1710" i="8" s="1"/>
  <c r="A1711" i="8"/>
  <c r="B1711" i="8" s="1"/>
  <c r="A1712" i="8"/>
  <c r="B1712" i="8" s="1"/>
  <c r="A1713" i="8"/>
  <c r="B1713" i="8" s="1"/>
  <c r="A1714" i="8"/>
  <c r="B1714" i="8" s="1"/>
  <c r="A1715" i="8"/>
  <c r="B1715" i="8" s="1"/>
  <c r="A1716" i="8"/>
  <c r="B1716" i="8" s="1"/>
  <c r="A1717" i="8"/>
  <c r="B1717" i="8" s="1"/>
  <c r="A1718" i="8"/>
  <c r="B1718" i="8" s="1"/>
  <c r="A1719" i="8"/>
  <c r="B1719" i="8" s="1"/>
  <c r="A1720" i="8"/>
  <c r="B1720" i="8" s="1"/>
  <c r="A1721" i="8"/>
  <c r="B1721" i="8" s="1"/>
  <c r="A1722" i="8"/>
  <c r="B1722" i="8" s="1"/>
  <c r="A1723" i="8"/>
  <c r="B1723" i="8" s="1"/>
  <c r="A1724" i="8"/>
  <c r="B1724" i="8" s="1"/>
  <c r="A1725" i="8"/>
  <c r="B1725" i="8" s="1"/>
  <c r="A1726" i="8"/>
  <c r="B1726" i="8" s="1"/>
  <c r="A1727" i="8"/>
  <c r="B1727" i="8" s="1"/>
  <c r="A1728" i="8"/>
  <c r="B1728" i="8" s="1"/>
  <c r="A1729" i="8"/>
  <c r="B1729" i="8" s="1"/>
  <c r="A1730" i="8"/>
  <c r="B1730" i="8" s="1"/>
  <c r="A1731" i="8"/>
  <c r="B1731" i="8" s="1"/>
  <c r="A1732" i="8"/>
  <c r="B1732" i="8" s="1"/>
  <c r="A1733" i="8"/>
  <c r="B1733" i="8" s="1"/>
  <c r="A1734" i="8"/>
  <c r="B1734" i="8" s="1"/>
  <c r="A1735" i="8"/>
  <c r="B1735" i="8" s="1"/>
  <c r="A1736" i="8"/>
  <c r="B1736" i="8" s="1"/>
  <c r="A1737" i="8"/>
  <c r="B1737" i="8" s="1"/>
  <c r="A1738" i="8"/>
  <c r="B1738" i="8" s="1"/>
  <c r="A1739" i="8"/>
  <c r="B1739" i="8" s="1"/>
  <c r="A1740" i="8"/>
  <c r="B1740" i="8" s="1"/>
  <c r="A1741" i="8"/>
  <c r="B1741" i="8" s="1"/>
  <c r="A1742" i="8"/>
  <c r="B1742" i="8" s="1"/>
  <c r="A1743" i="8"/>
  <c r="B1743" i="8" s="1"/>
  <c r="A1744" i="8"/>
  <c r="B1744" i="8" s="1"/>
  <c r="A1745" i="8"/>
  <c r="B1745" i="8" s="1"/>
  <c r="A1746" i="8"/>
  <c r="B1746" i="8" s="1"/>
  <c r="A1747" i="8"/>
  <c r="B1747" i="8" s="1"/>
  <c r="A1748" i="8"/>
  <c r="B1748" i="8" s="1"/>
  <c r="A1749" i="8"/>
  <c r="B1749" i="8" s="1"/>
  <c r="A1750" i="8"/>
  <c r="B1750" i="8" s="1"/>
  <c r="A1751" i="8"/>
  <c r="B1751" i="8" s="1"/>
  <c r="A1752" i="8"/>
  <c r="B1752" i="8" s="1"/>
  <c r="A1753" i="8"/>
  <c r="B1753" i="8" s="1"/>
  <c r="A1754" i="8"/>
  <c r="B1754" i="8" s="1"/>
  <c r="A1755" i="8"/>
  <c r="B1755" i="8" s="1"/>
  <c r="A1756" i="8"/>
  <c r="B1756" i="8" s="1"/>
  <c r="A1757" i="8"/>
  <c r="B1757" i="8" s="1"/>
  <c r="A1758" i="8"/>
  <c r="B1758" i="8" s="1"/>
  <c r="A1759" i="8"/>
  <c r="B1759" i="8" s="1"/>
  <c r="A1760" i="8"/>
  <c r="B1760" i="8" s="1"/>
  <c r="A1761" i="8"/>
  <c r="B1761" i="8" s="1"/>
  <c r="A1762" i="8"/>
  <c r="B1762" i="8" s="1"/>
  <c r="A1763" i="8"/>
  <c r="B1763" i="8" s="1"/>
  <c r="A1764" i="8"/>
  <c r="B1764" i="8" s="1"/>
  <c r="A1765" i="8"/>
  <c r="B1765" i="8" s="1"/>
  <c r="A1766" i="8"/>
  <c r="B1766" i="8" s="1"/>
  <c r="A1767" i="8"/>
  <c r="B1767" i="8" s="1"/>
  <c r="A1768" i="8"/>
  <c r="B1768" i="8" s="1"/>
  <c r="A1769" i="8"/>
  <c r="B1769" i="8" s="1"/>
  <c r="A1770" i="8"/>
  <c r="B1770" i="8" s="1"/>
  <c r="A1771" i="8"/>
  <c r="B1771" i="8" s="1"/>
  <c r="A1772" i="8"/>
  <c r="B1772" i="8" s="1"/>
  <c r="A1773" i="8"/>
  <c r="B1773" i="8" s="1"/>
  <c r="A1774" i="8"/>
  <c r="B1774" i="8" s="1"/>
  <c r="A1775" i="8"/>
  <c r="B1775" i="8" s="1"/>
  <c r="A1776" i="8"/>
  <c r="B1776" i="8" s="1"/>
  <c r="A1777" i="8"/>
  <c r="B1777" i="8" s="1"/>
  <c r="A1778" i="8"/>
  <c r="B1778" i="8" s="1"/>
  <c r="A1779" i="8"/>
  <c r="B1779" i="8" s="1"/>
  <c r="A1780" i="8"/>
  <c r="B1780" i="8" s="1"/>
  <c r="A1781" i="8"/>
  <c r="B1781" i="8" s="1"/>
  <c r="A1782" i="8"/>
  <c r="B1782" i="8" s="1"/>
  <c r="A1783" i="8"/>
  <c r="B1783" i="8" s="1"/>
  <c r="A1784" i="8"/>
  <c r="B1784" i="8" s="1"/>
  <c r="A1785" i="8"/>
  <c r="B1785" i="8" s="1"/>
  <c r="A1786" i="8"/>
  <c r="B1786" i="8" s="1"/>
  <c r="A1787" i="8"/>
  <c r="B1787" i="8" s="1"/>
  <c r="A1788" i="8"/>
  <c r="B1788" i="8" s="1"/>
  <c r="A1789" i="8"/>
  <c r="B1789" i="8" s="1"/>
  <c r="A1790" i="8"/>
  <c r="B1790" i="8" s="1"/>
  <c r="A1791" i="8"/>
  <c r="B1791" i="8" s="1"/>
  <c r="A1792" i="8"/>
  <c r="B1792" i="8" s="1"/>
  <c r="A1793" i="8"/>
  <c r="B1793" i="8" s="1"/>
  <c r="A1794" i="8"/>
  <c r="B1794" i="8" s="1"/>
  <c r="A1795" i="8"/>
  <c r="B1795" i="8" s="1"/>
  <c r="A1796" i="8"/>
  <c r="B1796" i="8" s="1"/>
  <c r="A1797" i="8"/>
  <c r="B1797" i="8" s="1"/>
  <c r="A1798" i="8"/>
  <c r="B1798" i="8" s="1"/>
  <c r="A1799" i="8"/>
  <c r="B1799" i="8" s="1"/>
  <c r="A1800" i="8"/>
  <c r="B1800" i="8" s="1"/>
  <c r="A1801" i="8"/>
  <c r="B1801" i="8" s="1"/>
  <c r="A1802" i="8"/>
  <c r="B1802" i="8" s="1"/>
  <c r="A1803" i="8"/>
  <c r="B1803" i="8" s="1"/>
  <c r="A1804" i="8"/>
  <c r="B1804" i="8" s="1"/>
  <c r="A1805" i="8"/>
  <c r="B1805" i="8" s="1"/>
  <c r="A1806" i="8"/>
  <c r="B1806" i="8" s="1"/>
  <c r="A1807" i="8"/>
  <c r="B1807" i="8" s="1"/>
  <c r="A1808" i="8"/>
  <c r="B1808" i="8" s="1"/>
  <c r="A1809" i="8"/>
  <c r="B1809" i="8" s="1"/>
  <c r="A1810" i="8"/>
  <c r="B1810" i="8" s="1"/>
  <c r="A1811" i="8"/>
  <c r="B1811" i="8" s="1"/>
  <c r="A1812" i="8"/>
  <c r="B1812" i="8" s="1"/>
  <c r="A1813" i="8"/>
  <c r="B1813" i="8" s="1"/>
  <c r="A1814" i="8"/>
  <c r="B1814" i="8" s="1"/>
  <c r="A1815" i="8"/>
  <c r="B1815" i="8" s="1"/>
  <c r="A1816" i="8"/>
  <c r="B1816" i="8" s="1"/>
  <c r="A1817" i="8"/>
  <c r="B1817" i="8" s="1"/>
  <c r="A1818" i="8"/>
  <c r="B1818" i="8" s="1"/>
  <c r="A1819" i="8"/>
  <c r="B1819" i="8" s="1"/>
  <c r="A1820" i="8"/>
  <c r="B1820" i="8" s="1"/>
  <c r="A1821" i="8"/>
  <c r="B1821" i="8" s="1"/>
  <c r="A1822" i="8"/>
  <c r="B1822" i="8" s="1"/>
  <c r="A1823" i="8"/>
  <c r="B1823" i="8" s="1"/>
  <c r="A1824" i="8"/>
  <c r="B1824" i="8" s="1"/>
  <c r="A1825" i="8"/>
  <c r="B1825" i="8" s="1"/>
  <c r="A1826" i="8"/>
  <c r="B1826" i="8" s="1"/>
  <c r="A1827" i="8"/>
  <c r="B1827" i="8" s="1"/>
  <c r="A1828" i="8"/>
  <c r="B1828" i="8" s="1"/>
  <c r="A1829" i="8"/>
  <c r="B1829" i="8" s="1"/>
  <c r="A1830" i="8"/>
  <c r="B1830" i="8" s="1"/>
  <c r="A1831" i="8"/>
  <c r="B1831" i="8" s="1"/>
  <c r="A1832" i="8"/>
  <c r="B1832" i="8" s="1"/>
  <c r="A1833" i="8"/>
  <c r="B1833" i="8" s="1"/>
  <c r="A1834" i="8"/>
  <c r="B1834" i="8" s="1"/>
  <c r="A1835" i="8"/>
  <c r="B1835" i="8" s="1"/>
  <c r="A1836" i="8"/>
  <c r="B1836" i="8" s="1"/>
  <c r="A1837" i="8"/>
  <c r="B1837" i="8" s="1"/>
  <c r="A1838" i="8"/>
  <c r="B1838" i="8" s="1"/>
  <c r="A1839" i="8"/>
  <c r="B1839" i="8" s="1"/>
  <c r="A1840" i="8"/>
  <c r="B1840" i="8" s="1"/>
  <c r="A1841" i="8"/>
  <c r="B1841" i="8" s="1"/>
  <c r="A1842" i="8"/>
  <c r="B1842" i="8" s="1"/>
  <c r="A1843" i="8"/>
  <c r="B1843" i="8" s="1"/>
  <c r="A1844" i="8"/>
  <c r="B1844" i="8" s="1"/>
  <c r="A1845" i="8"/>
  <c r="B1845" i="8" s="1"/>
  <c r="A1846" i="8"/>
  <c r="B1846" i="8" s="1"/>
  <c r="A1847" i="8"/>
  <c r="B1847" i="8" s="1"/>
  <c r="A1848" i="8"/>
  <c r="B1848" i="8" s="1"/>
  <c r="A1849" i="8"/>
  <c r="B1849" i="8" s="1"/>
  <c r="A1850" i="8"/>
  <c r="B1850" i="8" s="1"/>
  <c r="A1851" i="8"/>
  <c r="B1851" i="8" s="1"/>
  <c r="A1852" i="8"/>
  <c r="B1852" i="8" s="1"/>
  <c r="A1853" i="8"/>
  <c r="B1853" i="8" s="1"/>
  <c r="A1854" i="8"/>
  <c r="B1854" i="8" s="1"/>
  <c r="A1855" i="8"/>
  <c r="B1855" i="8" s="1"/>
  <c r="A1856" i="8"/>
  <c r="B1856" i="8" s="1"/>
  <c r="A1857" i="8"/>
  <c r="B1857" i="8" s="1"/>
  <c r="A1858" i="8"/>
  <c r="B1858" i="8" s="1"/>
  <c r="A1859" i="8"/>
  <c r="B1859" i="8" s="1"/>
  <c r="A1860" i="8"/>
  <c r="B1860" i="8" s="1"/>
  <c r="A1861" i="8"/>
  <c r="B1861" i="8" s="1"/>
  <c r="A1862" i="8"/>
  <c r="B1862" i="8" s="1"/>
  <c r="A1863" i="8"/>
  <c r="B1863" i="8" s="1"/>
  <c r="A1864" i="8"/>
  <c r="B1864" i="8" s="1"/>
  <c r="A1865" i="8"/>
  <c r="B1865" i="8" s="1"/>
  <c r="A1866" i="8"/>
  <c r="B1866" i="8" s="1"/>
  <c r="A1867" i="8"/>
  <c r="B1867" i="8" s="1"/>
  <c r="A1868" i="8"/>
  <c r="B1868" i="8" s="1"/>
  <c r="A1869" i="8"/>
  <c r="B1869" i="8" s="1"/>
  <c r="A1870" i="8"/>
  <c r="B1870" i="8" s="1"/>
  <c r="A1871" i="8"/>
  <c r="B1871" i="8" s="1"/>
  <c r="A1872" i="8"/>
  <c r="B1872" i="8" s="1"/>
  <c r="A1873" i="8"/>
  <c r="B1873" i="8" s="1"/>
  <c r="A1874" i="8"/>
  <c r="B1874" i="8" s="1"/>
  <c r="A1875" i="8"/>
  <c r="B1875" i="8" s="1"/>
  <c r="A1876" i="8"/>
  <c r="B1876" i="8" s="1"/>
  <c r="A1877" i="8"/>
  <c r="B1877" i="8" s="1"/>
  <c r="A1878" i="8"/>
  <c r="B1878" i="8" s="1"/>
  <c r="A1879" i="8"/>
  <c r="B1879" i="8" s="1"/>
  <c r="A1880" i="8"/>
  <c r="B1880" i="8" s="1"/>
  <c r="A1881" i="8"/>
  <c r="B1881" i="8" s="1"/>
  <c r="A1882" i="8"/>
  <c r="B1882" i="8" s="1"/>
  <c r="A1883" i="8"/>
  <c r="B1883" i="8" s="1"/>
  <c r="A1884" i="8"/>
  <c r="B1884" i="8" s="1"/>
  <c r="A1885" i="8"/>
  <c r="B1885" i="8" s="1"/>
  <c r="A1886" i="8"/>
  <c r="B1886" i="8" s="1"/>
  <c r="A1887" i="8"/>
  <c r="B1887" i="8" s="1"/>
  <c r="A1888" i="8"/>
  <c r="B1888" i="8" s="1"/>
  <c r="A1889" i="8"/>
  <c r="B1889" i="8" s="1"/>
  <c r="A1890" i="8"/>
  <c r="B1890" i="8" s="1"/>
  <c r="A1891" i="8"/>
  <c r="B1891" i="8" s="1"/>
  <c r="A1892" i="8"/>
  <c r="B1892" i="8" s="1"/>
  <c r="A1893" i="8"/>
  <c r="B1893" i="8" s="1"/>
  <c r="A1894" i="8"/>
  <c r="B1894" i="8" s="1"/>
  <c r="A1895" i="8"/>
  <c r="B1895" i="8" s="1"/>
  <c r="A1896" i="8"/>
  <c r="B1896" i="8" s="1"/>
  <c r="A1897" i="8"/>
  <c r="B1897" i="8" s="1"/>
  <c r="A1898" i="8"/>
  <c r="B1898" i="8" s="1"/>
  <c r="A1899" i="8"/>
  <c r="B1899" i="8" s="1"/>
  <c r="A1900" i="8"/>
  <c r="B1900" i="8" s="1"/>
  <c r="A1901" i="8"/>
  <c r="B1901" i="8" s="1"/>
  <c r="A1902" i="8"/>
  <c r="B1902" i="8" s="1"/>
  <c r="A1903" i="8"/>
  <c r="B1903" i="8" s="1"/>
  <c r="A1904" i="8"/>
  <c r="B1904" i="8" s="1"/>
  <c r="A1905" i="8"/>
  <c r="B1905" i="8" s="1"/>
  <c r="A1906" i="8"/>
  <c r="B1906" i="8" s="1"/>
  <c r="A1907" i="8"/>
  <c r="B1907" i="8" s="1"/>
  <c r="A1908" i="8"/>
  <c r="B1908" i="8" s="1"/>
  <c r="A1909" i="8"/>
  <c r="B1909" i="8" s="1"/>
  <c r="A1910" i="8"/>
  <c r="B1910" i="8" s="1"/>
  <c r="A1911" i="8"/>
  <c r="B1911" i="8" s="1"/>
  <c r="A1912" i="8"/>
  <c r="B1912" i="8" s="1"/>
  <c r="A1913" i="8"/>
  <c r="B1913" i="8" s="1"/>
  <c r="A1914" i="8"/>
  <c r="B1914" i="8" s="1"/>
  <c r="A1915" i="8"/>
  <c r="B1915" i="8" s="1"/>
  <c r="A1916" i="8"/>
  <c r="B1916" i="8" s="1"/>
  <c r="A1917" i="8"/>
  <c r="B1917" i="8" s="1"/>
  <c r="A1918" i="8"/>
  <c r="B1918" i="8" s="1"/>
  <c r="A1919" i="8"/>
  <c r="B1919" i="8" s="1"/>
  <c r="A1920" i="8"/>
  <c r="B1920" i="8" s="1"/>
  <c r="A1921" i="8"/>
  <c r="B1921" i="8" s="1"/>
  <c r="A1922" i="8"/>
  <c r="B1922" i="8" s="1"/>
  <c r="A1923" i="8"/>
  <c r="B1923" i="8" s="1"/>
  <c r="A1924" i="8"/>
  <c r="B1924" i="8" s="1"/>
  <c r="A1925" i="8"/>
  <c r="B1925" i="8" s="1"/>
  <c r="A1926" i="8"/>
  <c r="B1926" i="8" s="1"/>
  <c r="A1927" i="8"/>
  <c r="B1927" i="8" s="1"/>
  <c r="A1928" i="8"/>
  <c r="B1928" i="8" s="1"/>
  <c r="A1929" i="8"/>
  <c r="B1929" i="8" s="1"/>
  <c r="A1930" i="8"/>
  <c r="B1930" i="8" s="1"/>
  <c r="A1931" i="8"/>
  <c r="B1931" i="8" s="1"/>
  <c r="A1932" i="8"/>
  <c r="B1932" i="8" s="1"/>
  <c r="A1933" i="8"/>
  <c r="B1933" i="8" s="1"/>
  <c r="A1934" i="8"/>
  <c r="B1934" i="8" s="1"/>
  <c r="A1935" i="8"/>
  <c r="B1935" i="8" s="1"/>
  <c r="A1936" i="8"/>
  <c r="B1936" i="8" s="1"/>
  <c r="A1937" i="8"/>
  <c r="B1937" i="8" s="1"/>
  <c r="A1938" i="8"/>
  <c r="B1938" i="8" s="1"/>
  <c r="A1939" i="8"/>
  <c r="B1939" i="8" s="1"/>
  <c r="A1940" i="8"/>
  <c r="B1940" i="8" s="1"/>
  <c r="A1941" i="8"/>
  <c r="B1941" i="8" s="1"/>
  <c r="A1942" i="8"/>
  <c r="B1942" i="8" s="1"/>
  <c r="A1943" i="8"/>
  <c r="B1943" i="8" s="1"/>
  <c r="A1944" i="8"/>
  <c r="B1944" i="8" s="1"/>
  <c r="A1945" i="8"/>
  <c r="B1945" i="8" s="1"/>
  <c r="A1946" i="8"/>
  <c r="B1946" i="8" s="1"/>
  <c r="A1947" i="8"/>
  <c r="B1947" i="8" s="1"/>
  <c r="A1948" i="8"/>
  <c r="B1948" i="8" s="1"/>
  <c r="A1949" i="8"/>
  <c r="B1949" i="8" s="1"/>
  <c r="A1950" i="8"/>
  <c r="B1950" i="8" s="1"/>
  <c r="A1951" i="8"/>
  <c r="B1951" i="8" s="1"/>
  <c r="A1952" i="8"/>
  <c r="B1952" i="8" s="1"/>
  <c r="A1953" i="8"/>
  <c r="B1953" i="8" s="1"/>
  <c r="A1954" i="8"/>
  <c r="B1954" i="8" s="1"/>
  <c r="A1955" i="8"/>
  <c r="B1955" i="8" s="1"/>
  <c r="A1956" i="8"/>
  <c r="B1956" i="8" s="1"/>
  <c r="A1957" i="8"/>
  <c r="B1957" i="8" s="1"/>
  <c r="A1958" i="8"/>
  <c r="B1958" i="8" s="1"/>
  <c r="A1959" i="8"/>
  <c r="B1959" i="8" s="1"/>
  <c r="A1960" i="8"/>
  <c r="B1960" i="8" s="1"/>
  <c r="A1961" i="8"/>
  <c r="B1961" i="8" s="1"/>
  <c r="A1962" i="8"/>
  <c r="B1962" i="8" s="1"/>
  <c r="A1963" i="8"/>
  <c r="B1963" i="8" s="1"/>
  <c r="A1964" i="8"/>
  <c r="B1964" i="8" s="1"/>
  <c r="A1965" i="8"/>
  <c r="B1965" i="8" s="1"/>
  <c r="A1966" i="8"/>
  <c r="B1966" i="8" s="1"/>
  <c r="A1967" i="8"/>
  <c r="B1967" i="8" s="1"/>
  <c r="A1968" i="8"/>
  <c r="B1968" i="8" s="1"/>
  <c r="A1969" i="8"/>
  <c r="B1969" i="8" s="1"/>
  <c r="A1970" i="8"/>
  <c r="B1970" i="8" s="1"/>
  <c r="A1971" i="8"/>
  <c r="B1971" i="8" s="1"/>
  <c r="A1972" i="8"/>
  <c r="B1972" i="8" s="1"/>
  <c r="A1973" i="8"/>
  <c r="B1973" i="8" s="1"/>
  <c r="A1974" i="8"/>
  <c r="B1974" i="8" s="1"/>
  <c r="A1975" i="8"/>
  <c r="B1975" i="8" s="1"/>
  <c r="A1976" i="8"/>
  <c r="B1976" i="8" s="1"/>
  <c r="A1977" i="8"/>
  <c r="B1977" i="8" s="1"/>
  <c r="A1978" i="8"/>
  <c r="B1978" i="8" s="1"/>
  <c r="A1979" i="8"/>
  <c r="B1979" i="8" s="1"/>
  <c r="A1980" i="8"/>
  <c r="B1980" i="8" s="1"/>
  <c r="A1981" i="8"/>
  <c r="B1981" i="8" s="1"/>
  <c r="A1982" i="8"/>
  <c r="B1982" i="8" s="1"/>
  <c r="A1983" i="8"/>
  <c r="B1983" i="8" s="1"/>
  <c r="A1984" i="8"/>
  <c r="B1984" i="8" s="1"/>
  <c r="A1985" i="8"/>
  <c r="B1985" i="8" s="1"/>
  <c r="A1986" i="8"/>
  <c r="B1986" i="8" s="1"/>
  <c r="A1987" i="8"/>
  <c r="B1987" i="8" s="1"/>
  <c r="A1988" i="8"/>
  <c r="B1988" i="8" s="1"/>
  <c r="A1989" i="8"/>
  <c r="B1989" i="8" s="1"/>
  <c r="A1990" i="8"/>
  <c r="B1990" i="8" s="1"/>
  <c r="A1991" i="8"/>
  <c r="B1991" i="8" s="1"/>
  <c r="A1992" i="8"/>
  <c r="B1992" i="8" s="1"/>
  <c r="A1993" i="8"/>
  <c r="B1993" i="8" s="1"/>
  <c r="A1994" i="8"/>
  <c r="B1994" i="8" s="1"/>
  <c r="A1995" i="8"/>
  <c r="B1995" i="8" s="1"/>
  <c r="A1996" i="8"/>
  <c r="B1996" i="8" s="1"/>
  <c r="A1997" i="8"/>
  <c r="B1997" i="8" s="1"/>
  <c r="A1998" i="8"/>
  <c r="B1998" i="8" s="1"/>
  <c r="A1999" i="8"/>
  <c r="B1999" i="8" s="1"/>
  <c r="A2000" i="8"/>
  <c r="B2000" i="8" s="1"/>
  <c r="A2001" i="8"/>
  <c r="B2001" i="8" s="1"/>
  <c r="A2002" i="8"/>
  <c r="B2002" i="8" s="1"/>
  <c r="A2003" i="8"/>
  <c r="B2003" i="8" s="1"/>
  <c r="A2004" i="8"/>
  <c r="B2004" i="8" s="1"/>
  <c r="A2005" i="8"/>
  <c r="B2005" i="8" s="1"/>
  <c r="A2006" i="8"/>
  <c r="B2006" i="8" s="1"/>
  <c r="A2007" i="8"/>
  <c r="B2007" i="8" s="1"/>
  <c r="A2008" i="8"/>
  <c r="B2008" i="8" s="1"/>
  <c r="A2009" i="8"/>
  <c r="B2009" i="8" s="1"/>
  <c r="A2010" i="8"/>
  <c r="B2010" i="8" s="1"/>
  <c r="A2011" i="8"/>
  <c r="B2011" i="8" s="1"/>
  <c r="A2012" i="8"/>
  <c r="B2012" i="8" s="1"/>
  <c r="A2013" i="8"/>
  <c r="B2013" i="8" s="1"/>
  <c r="A2014" i="8"/>
  <c r="B2014" i="8" s="1"/>
  <c r="A2015" i="8"/>
  <c r="B2015" i="8" s="1"/>
  <c r="A2016" i="8"/>
  <c r="B2016" i="8" s="1"/>
  <c r="A2017" i="8"/>
  <c r="B2017" i="8" s="1"/>
  <c r="A2018" i="8"/>
  <c r="B2018" i="8" s="1"/>
  <c r="A2019" i="8"/>
  <c r="B2019" i="8" s="1"/>
  <c r="A2020" i="8"/>
  <c r="B2020" i="8" s="1"/>
  <c r="A2021" i="8"/>
  <c r="B2021" i="8" s="1"/>
  <c r="A2022" i="8"/>
  <c r="B2022" i="8" s="1"/>
  <c r="A2023" i="8"/>
  <c r="B2023" i="8" s="1"/>
  <c r="A2024" i="8"/>
  <c r="B2024" i="8" s="1"/>
  <c r="A2025" i="8"/>
  <c r="B2025" i="8" s="1"/>
  <c r="A2026" i="8"/>
  <c r="B2026" i="8" s="1"/>
  <c r="A2027" i="8"/>
  <c r="B2027" i="8" s="1"/>
  <c r="A2028" i="8"/>
  <c r="B2028" i="8" s="1"/>
  <c r="A2029" i="8"/>
  <c r="B2029" i="8" s="1"/>
  <c r="A2030" i="8"/>
  <c r="B2030" i="8" s="1"/>
  <c r="A2031" i="8"/>
  <c r="B2031" i="8" s="1"/>
  <c r="A2032" i="8"/>
  <c r="B2032" i="8" s="1"/>
  <c r="A2033" i="8"/>
  <c r="B2033" i="8" s="1"/>
  <c r="A2034" i="8"/>
  <c r="B2034" i="8" s="1"/>
  <c r="A2035" i="8"/>
  <c r="B2035" i="8" s="1"/>
  <c r="A2036" i="8"/>
  <c r="B2036" i="8" s="1"/>
  <c r="A2037" i="8"/>
  <c r="B2037" i="8" s="1"/>
  <c r="A2038" i="8"/>
  <c r="B2038" i="8" s="1"/>
  <c r="A2039" i="8"/>
  <c r="B2039" i="8" s="1"/>
  <c r="A2040" i="8"/>
  <c r="B2040" i="8" s="1"/>
  <c r="A2041" i="8"/>
  <c r="B2041" i="8" s="1"/>
  <c r="A2042" i="8"/>
  <c r="B2042" i="8" s="1"/>
  <c r="A2043" i="8"/>
  <c r="B2043" i="8" s="1"/>
  <c r="A2044" i="8"/>
  <c r="B2044" i="8" s="1"/>
  <c r="A2045" i="8"/>
  <c r="B2045" i="8" s="1"/>
  <c r="A2046" i="8"/>
  <c r="B2046" i="8" s="1"/>
  <c r="A2047" i="8"/>
  <c r="B2047" i="8" s="1"/>
  <c r="A2048" i="8"/>
  <c r="B2048" i="8" s="1"/>
  <c r="A2049" i="8"/>
  <c r="B2049" i="8" s="1"/>
  <c r="A2050" i="8"/>
  <c r="B2050" i="8" s="1"/>
  <c r="A2051" i="8"/>
  <c r="B2051" i="8" s="1"/>
  <c r="A2052" i="8"/>
  <c r="B2052" i="8" s="1"/>
  <c r="A2053" i="8"/>
  <c r="B2053" i="8" s="1"/>
  <c r="A2054" i="8"/>
  <c r="B2054" i="8" s="1"/>
  <c r="A2055" i="8"/>
  <c r="B2055" i="8" s="1"/>
  <c r="A2056" i="8"/>
  <c r="B2056" i="8" s="1"/>
  <c r="A2057" i="8"/>
  <c r="B2057" i="8" s="1"/>
  <c r="A2058" i="8"/>
  <c r="B2058" i="8" s="1"/>
  <c r="A2059" i="8"/>
  <c r="B2059" i="8" s="1"/>
  <c r="A2060" i="8"/>
  <c r="B2060" i="8" s="1"/>
  <c r="A2061" i="8"/>
  <c r="B2061" i="8" s="1"/>
  <c r="A2062" i="8"/>
  <c r="B2062" i="8" s="1"/>
  <c r="A2063" i="8"/>
  <c r="B2063" i="8" s="1"/>
  <c r="A2064" i="8"/>
  <c r="B2064" i="8" s="1"/>
  <c r="A2065" i="8"/>
  <c r="B2065" i="8" s="1"/>
  <c r="A2066" i="8"/>
  <c r="B2066" i="8" s="1"/>
  <c r="A2067" i="8"/>
  <c r="B2067" i="8" s="1"/>
  <c r="A2068" i="8"/>
  <c r="B2068" i="8" s="1"/>
  <c r="A2069" i="8"/>
  <c r="B2069" i="8" s="1"/>
  <c r="A2070" i="8"/>
  <c r="B2070" i="8" s="1"/>
  <c r="A2071" i="8"/>
  <c r="B2071" i="8" s="1"/>
  <c r="A2072" i="8"/>
  <c r="B2072" i="8" s="1"/>
  <c r="A2073" i="8"/>
  <c r="B2073" i="8" s="1"/>
  <c r="A2074" i="8"/>
  <c r="B2074" i="8" s="1"/>
  <c r="A2075" i="8"/>
  <c r="B2075" i="8" s="1"/>
  <c r="A2076" i="8"/>
  <c r="B2076" i="8" s="1"/>
  <c r="A2077" i="8"/>
  <c r="B2077" i="8" s="1"/>
  <c r="A2078" i="8"/>
  <c r="B2078" i="8" s="1"/>
  <c r="A2079" i="8"/>
  <c r="B2079" i="8" s="1"/>
  <c r="A2080" i="8"/>
  <c r="B2080" i="8" s="1"/>
  <c r="A2081" i="8"/>
  <c r="B2081" i="8" s="1"/>
  <c r="A2082" i="8"/>
  <c r="B2082" i="8" s="1"/>
  <c r="A2083" i="8"/>
  <c r="B2083" i="8" s="1"/>
  <c r="A2084" i="8"/>
  <c r="B2084" i="8" s="1"/>
  <c r="A2085" i="8"/>
  <c r="B2085" i="8" s="1"/>
  <c r="A2086" i="8"/>
  <c r="B2086" i="8" s="1"/>
  <c r="A2087" i="8"/>
  <c r="B2087" i="8" s="1"/>
  <c r="A2088" i="8"/>
  <c r="B2088" i="8" s="1"/>
  <c r="A2089" i="8"/>
  <c r="B2089" i="8" s="1"/>
  <c r="A2090" i="8"/>
  <c r="B2090" i="8" s="1"/>
  <c r="A2091" i="8"/>
  <c r="B2091" i="8" s="1"/>
  <c r="A2092" i="8"/>
  <c r="B2092" i="8" s="1"/>
  <c r="A2093" i="8"/>
  <c r="B2093" i="8" s="1"/>
  <c r="A2094" i="8"/>
  <c r="B2094" i="8" s="1"/>
  <c r="A2095" i="8"/>
  <c r="B2095" i="8" s="1"/>
  <c r="A2096" i="8"/>
  <c r="B2096" i="8" s="1"/>
  <c r="A2097" i="8"/>
  <c r="B2097" i="8" s="1"/>
  <c r="A2098" i="8"/>
  <c r="B2098" i="8" s="1"/>
  <c r="A2099" i="8"/>
  <c r="B2099" i="8" s="1"/>
  <c r="A2100" i="8"/>
  <c r="B2100" i="8" s="1"/>
  <c r="A2101" i="8"/>
  <c r="B2101" i="8" s="1"/>
  <c r="A2102" i="8"/>
  <c r="B2102" i="8" s="1"/>
  <c r="A2103" i="8"/>
  <c r="B2103" i="8" s="1"/>
  <c r="A2104" i="8"/>
  <c r="B2104" i="8" s="1"/>
  <c r="A2105" i="8"/>
  <c r="B2105" i="8" s="1"/>
  <c r="A2106" i="8"/>
  <c r="B2106" i="8" s="1"/>
  <c r="A2107" i="8"/>
  <c r="B2107" i="8" s="1"/>
  <c r="A2108" i="8"/>
  <c r="B2108" i="8" s="1"/>
  <c r="A2109" i="8"/>
  <c r="B2109" i="8" s="1"/>
  <c r="A2110" i="8"/>
  <c r="B2110" i="8" s="1"/>
  <c r="A2111" i="8"/>
  <c r="B2111" i="8" s="1"/>
  <c r="A2112" i="8"/>
  <c r="B2112" i="8" s="1"/>
  <c r="A2113" i="8"/>
  <c r="B2113" i="8" s="1"/>
  <c r="A2114" i="8"/>
  <c r="B2114" i="8" s="1"/>
  <c r="A2115" i="8"/>
  <c r="B2115" i="8" s="1"/>
  <c r="A2116" i="8"/>
  <c r="B2116" i="8" s="1"/>
  <c r="A2117" i="8"/>
  <c r="B2117" i="8" s="1"/>
  <c r="A2118" i="8"/>
  <c r="B2118" i="8" s="1"/>
  <c r="A2119" i="8"/>
  <c r="B2119" i="8" s="1"/>
  <c r="A2120" i="8"/>
  <c r="B2120" i="8" s="1"/>
  <c r="A2121" i="8"/>
  <c r="B2121" i="8" s="1"/>
  <c r="A2122" i="8"/>
  <c r="B2122" i="8" s="1"/>
  <c r="A2123" i="8"/>
  <c r="B2123" i="8" s="1"/>
  <c r="A2124" i="8"/>
  <c r="B2124" i="8" s="1"/>
  <c r="A2125" i="8"/>
  <c r="B2125" i="8" s="1"/>
  <c r="A2126" i="8"/>
  <c r="B2126" i="8" s="1"/>
  <c r="A2127" i="8"/>
  <c r="B2127" i="8" s="1"/>
  <c r="A2128" i="8"/>
  <c r="B2128" i="8" s="1"/>
  <c r="A2129" i="8"/>
  <c r="B2129" i="8" s="1"/>
  <c r="A2130" i="8"/>
  <c r="B2130" i="8" s="1"/>
  <c r="A2131" i="8"/>
  <c r="B2131" i="8" s="1"/>
  <c r="A2132" i="8"/>
  <c r="B2132" i="8" s="1"/>
  <c r="A2133" i="8"/>
  <c r="B2133" i="8" s="1"/>
  <c r="A2134" i="8"/>
  <c r="B2134" i="8" s="1"/>
  <c r="A2135" i="8"/>
  <c r="B2135" i="8" s="1"/>
  <c r="A2136" i="8"/>
  <c r="B2136" i="8" s="1"/>
  <c r="A2137" i="8"/>
  <c r="B2137" i="8" s="1"/>
  <c r="A2138" i="8"/>
  <c r="B2138" i="8" s="1"/>
  <c r="A2139" i="8"/>
  <c r="B2139" i="8" s="1"/>
  <c r="A2140" i="8"/>
  <c r="B2140" i="8" s="1"/>
  <c r="A2141" i="8"/>
  <c r="B2141" i="8" s="1"/>
  <c r="A2142" i="8"/>
  <c r="B2142" i="8" s="1"/>
  <c r="A2143" i="8"/>
  <c r="B2143" i="8" s="1"/>
  <c r="A2144" i="8"/>
  <c r="B2144" i="8" s="1"/>
  <c r="A2145" i="8"/>
  <c r="B2145" i="8" s="1"/>
  <c r="A2146" i="8"/>
  <c r="B2146" i="8" s="1"/>
  <c r="A2147" i="8"/>
  <c r="B2147" i="8" s="1"/>
  <c r="A2148" i="8"/>
  <c r="B2148" i="8" s="1"/>
  <c r="A2149" i="8"/>
  <c r="B2149" i="8" s="1"/>
  <c r="A2150" i="8"/>
  <c r="B2150" i="8" s="1"/>
  <c r="A2151" i="8"/>
  <c r="B2151" i="8" s="1"/>
  <c r="A2152" i="8"/>
  <c r="B2152" i="8" s="1"/>
  <c r="A2153" i="8"/>
  <c r="B2153" i="8" s="1"/>
  <c r="A2154" i="8"/>
  <c r="B2154" i="8" s="1"/>
  <c r="A2155" i="8"/>
  <c r="B2155" i="8" s="1"/>
  <c r="A2156" i="8"/>
  <c r="B2156" i="8" s="1"/>
  <c r="A2157" i="8"/>
  <c r="B2157" i="8" s="1"/>
  <c r="A2158" i="8"/>
  <c r="B2158" i="8" s="1"/>
  <c r="A2159" i="8"/>
  <c r="B2159" i="8" s="1"/>
  <c r="A2160" i="8"/>
  <c r="B2160" i="8" s="1"/>
  <c r="A2161" i="8"/>
  <c r="B2161" i="8" s="1"/>
  <c r="A2162" i="8"/>
  <c r="B2162" i="8" s="1"/>
  <c r="A2163" i="8"/>
  <c r="B2163" i="8" s="1"/>
  <c r="A2164" i="8"/>
  <c r="B2164" i="8" s="1"/>
  <c r="A2165" i="8"/>
  <c r="B2165" i="8" s="1"/>
  <c r="A2166" i="8"/>
  <c r="B2166" i="8" s="1"/>
  <c r="A2167" i="8"/>
  <c r="B2167" i="8" s="1"/>
  <c r="A2168" i="8"/>
  <c r="B2168" i="8" s="1"/>
  <c r="A2169" i="8"/>
  <c r="B2169" i="8" s="1"/>
  <c r="A2170" i="8"/>
  <c r="B2170" i="8" s="1"/>
  <c r="A2171" i="8"/>
  <c r="B2171" i="8" s="1"/>
  <c r="A2172" i="8"/>
  <c r="B2172" i="8" s="1"/>
  <c r="A2173" i="8"/>
  <c r="B2173" i="8" s="1"/>
  <c r="A2174" i="8"/>
  <c r="B2174" i="8" s="1"/>
  <c r="A2175" i="8"/>
  <c r="B2175" i="8" s="1"/>
  <c r="A2176" i="8"/>
  <c r="B2176" i="8" s="1"/>
  <c r="A2177" i="8"/>
  <c r="B2177" i="8" s="1"/>
  <c r="A2178" i="8"/>
  <c r="B2178" i="8" s="1"/>
  <c r="A2179" i="8"/>
  <c r="B2179" i="8" s="1"/>
  <c r="A2180" i="8"/>
  <c r="B2180" i="8" s="1"/>
  <c r="A2181" i="8"/>
  <c r="B2181" i="8" s="1"/>
  <c r="A2182" i="8"/>
  <c r="B2182" i="8" s="1"/>
  <c r="A2183" i="8"/>
  <c r="B2183" i="8" s="1"/>
  <c r="A2184" i="8"/>
  <c r="B2184" i="8" s="1"/>
  <c r="A2185" i="8"/>
  <c r="B2185" i="8" s="1"/>
  <c r="A2186" i="8"/>
  <c r="B2186" i="8" s="1"/>
  <c r="A2187" i="8"/>
  <c r="B2187" i="8" s="1"/>
  <c r="A2188" i="8"/>
  <c r="B2188" i="8" s="1"/>
  <c r="A2189" i="8"/>
  <c r="B2189" i="8" s="1"/>
  <c r="A2190" i="8"/>
  <c r="B2190" i="8" s="1"/>
  <c r="A2191" i="8"/>
  <c r="B2191" i="8" s="1"/>
  <c r="A2192" i="8"/>
  <c r="B2192" i="8" s="1"/>
  <c r="A2193" i="8"/>
  <c r="B2193" i="8" s="1"/>
  <c r="A2194" i="8"/>
  <c r="B2194" i="8" s="1"/>
  <c r="A2195" i="8"/>
  <c r="B2195" i="8" s="1"/>
  <c r="A2196" i="8"/>
  <c r="B2196" i="8" s="1"/>
  <c r="A2197" i="8"/>
  <c r="B2197" i="8" s="1"/>
  <c r="A2198" i="8"/>
  <c r="B2198" i="8" s="1"/>
  <c r="A2199" i="8"/>
  <c r="B2199" i="8" s="1"/>
  <c r="A2200" i="8"/>
  <c r="B2200" i="8" s="1"/>
  <c r="A2201" i="8"/>
  <c r="B2201" i="8" s="1"/>
  <c r="A2202" i="8"/>
  <c r="B2202" i="8" s="1"/>
  <c r="A2203" i="8"/>
  <c r="B2203" i="8" s="1"/>
  <c r="A2204" i="8"/>
  <c r="B2204" i="8" s="1"/>
  <c r="A2205" i="8"/>
  <c r="B2205" i="8" s="1"/>
  <c r="A2206" i="8"/>
  <c r="B2206" i="8" s="1"/>
  <c r="A2207" i="8"/>
  <c r="B2207" i="8" s="1"/>
  <c r="A2208" i="8"/>
  <c r="B2208" i="8" s="1"/>
  <c r="A2209" i="8"/>
  <c r="B2209" i="8" s="1"/>
  <c r="A2210" i="8"/>
  <c r="B2210" i="8" s="1"/>
  <c r="A2211" i="8"/>
  <c r="B2211" i="8" s="1"/>
  <c r="A2212" i="8"/>
  <c r="B2212" i="8" s="1"/>
  <c r="A2213" i="8"/>
  <c r="B2213" i="8" s="1"/>
  <c r="A2214" i="8"/>
  <c r="B2214" i="8" s="1"/>
  <c r="A2215" i="8"/>
  <c r="B2215" i="8" s="1"/>
  <c r="A2216" i="8"/>
  <c r="B2216" i="8" s="1"/>
  <c r="A2217" i="8"/>
  <c r="B2217" i="8" s="1"/>
  <c r="A2218" i="8"/>
  <c r="B2218" i="8" s="1"/>
  <c r="A2219" i="8"/>
  <c r="B2219" i="8" s="1"/>
  <c r="A2220" i="8"/>
  <c r="B2220" i="8" s="1"/>
  <c r="A2221" i="8"/>
  <c r="B2221" i="8" s="1"/>
  <c r="A2222" i="8"/>
  <c r="B2222" i="8" s="1"/>
  <c r="A2223" i="8"/>
  <c r="B2223" i="8" s="1"/>
  <c r="A2224" i="8"/>
  <c r="B2224" i="8" s="1"/>
  <c r="A2225" i="8"/>
  <c r="B2225" i="8" s="1"/>
  <c r="A2226" i="8"/>
  <c r="B2226" i="8" s="1"/>
  <c r="A2227" i="8"/>
  <c r="B2227" i="8" s="1"/>
  <c r="A2228" i="8"/>
  <c r="B2228" i="8" s="1"/>
  <c r="A2229" i="8"/>
  <c r="B2229" i="8" s="1"/>
  <c r="A2230" i="8"/>
  <c r="B2230" i="8" s="1"/>
  <c r="A2231" i="8"/>
  <c r="B2231" i="8" s="1"/>
  <c r="A2232" i="8"/>
  <c r="B2232" i="8" s="1"/>
  <c r="A2233" i="8"/>
  <c r="B2233" i="8" s="1"/>
  <c r="A2234" i="8"/>
  <c r="B2234" i="8" s="1"/>
  <c r="A2235" i="8"/>
  <c r="B2235" i="8" s="1"/>
  <c r="A2236" i="8"/>
  <c r="B2236" i="8" s="1"/>
  <c r="A2237" i="8"/>
  <c r="B2237" i="8" s="1"/>
  <c r="A2238" i="8"/>
  <c r="B2238" i="8" s="1"/>
  <c r="A2239" i="8"/>
  <c r="B2239" i="8" s="1"/>
  <c r="A2240" i="8"/>
  <c r="B2240" i="8" s="1"/>
  <c r="A2241" i="8"/>
  <c r="B2241" i="8" s="1"/>
  <c r="A2242" i="8"/>
  <c r="B2242" i="8" s="1"/>
  <c r="A2243" i="8"/>
  <c r="B2243" i="8" s="1"/>
  <c r="A2244" i="8"/>
  <c r="B2244" i="8" s="1"/>
  <c r="A2245" i="8"/>
  <c r="B2245" i="8" s="1"/>
  <c r="A2246" i="8"/>
  <c r="B2246" i="8" s="1"/>
  <c r="A2247" i="8"/>
  <c r="B2247" i="8" s="1"/>
  <c r="A2248" i="8"/>
  <c r="B2248" i="8" s="1"/>
  <c r="A2249" i="8"/>
  <c r="B2249" i="8" s="1"/>
  <c r="A2250" i="8"/>
  <c r="B2250" i="8" s="1"/>
  <c r="A2251" i="8"/>
  <c r="B2251" i="8" s="1"/>
  <c r="A2252" i="8"/>
  <c r="B2252" i="8" s="1"/>
  <c r="A2253" i="8"/>
  <c r="B2253" i="8" s="1"/>
  <c r="A2254" i="8"/>
  <c r="B2254" i="8" s="1"/>
  <c r="A2255" i="8"/>
  <c r="B2255" i="8" s="1"/>
  <c r="A2256" i="8"/>
  <c r="B2256" i="8" s="1"/>
  <c r="A2257" i="8"/>
  <c r="B2257" i="8" s="1"/>
  <c r="A2258" i="8"/>
  <c r="B2258" i="8" s="1"/>
  <c r="A2259" i="8"/>
  <c r="B2259" i="8" s="1"/>
  <c r="A2260" i="8"/>
  <c r="B2260" i="8" s="1"/>
  <c r="A2261" i="8"/>
  <c r="B2261" i="8" s="1"/>
  <c r="A2262" i="8"/>
  <c r="B2262" i="8" s="1"/>
  <c r="A2263" i="8"/>
  <c r="B2263" i="8" s="1"/>
  <c r="A2264" i="8"/>
  <c r="B2264" i="8" s="1"/>
  <c r="A2265" i="8"/>
  <c r="B2265" i="8" s="1"/>
  <c r="A2266" i="8"/>
  <c r="B2266" i="8" s="1"/>
  <c r="A2267" i="8"/>
  <c r="B2267" i="8" s="1"/>
  <c r="A2268" i="8"/>
  <c r="B2268" i="8" s="1"/>
  <c r="A2269" i="8"/>
  <c r="B2269" i="8" s="1"/>
  <c r="A2270" i="8"/>
  <c r="B2270" i="8" s="1"/>
  <c r="A2271" i="8"/>
  <c r="B2271" i="8" s="1"/>
  <c r="A2272" i="8"/>
  <c r="B2272" i="8" s="1"/>
  <c r="A2273" i="8"/>
  <c r="B2273" i="8" s="1"/>
  <c r="A2274" i="8"/>
  <c r="B2274" i="8" s="1"/>
  <c r="A2275" i="8"/>
  <c r="B2275" i="8" s="1"/>
  <c r="A2276" i="8"/>
  <c r="B2276" i="8" s="1"/>
  <c r="A2277" i="8"/>
  <c r="B2277" i="8" s="1"/>
  <c r="A2278" i="8"/>
  <c r="B2278" i="8" s="1"/>
  <c r="A2279" i="8"/>
  <c r="B2279" i="8" s="1"/>
  <c r="A2280" i="8"/>
  <c r="B2280" i="8" s="1"/>
  <c r="A2281" i="8"/>
  <c r="B2281" i="8" s="1"/>
  <c r="A2282" i="8"/>
  <c r="B2282" i="8" s="1"/>
  <c r="A2283" i="8"/>
  <c r="B2283" i="8" s="1"/>
  <c r="A2284" i="8"/>
  <c r="B2284" i="8" s="1"/>
  <c r="A2285" i="8"/>
  <c r="B2285" i="8" s="1"/>
  <c r="A2286" i="8"/>
  <c r="B2286" i="8" s="1"/>
  <c r="A2287" i="8"/>
  <c r="B2287" i="8" s="1"/>
  <c r="A2288" i="8"/>
  <c r="B2288" i="8" s="1"/>
  <c r="A2289" i="8"/>
  <c r="B2289" i="8" s="1"/>
  <c r="A2290" i="8"/>
  <c r="B2290" i="8" s="1"/>
  <c r="A2291" i="8"/>
  <c r="B2291" i="8" s="1"/>
  <c r="A2292" i="8"/>
  <c r="B2292" i="8" s="1"/>
  <c r="A2293" i="8"/>
  <c r="B2293" i="8" s="1"/>
  <c r="A2294" i="8"/>
  <c r="B2294" i="8" s="1"/>
  <c r="A2295" i="8"/>
  <c r="B2295" i="8" s="1"/>
  <c r="A2296" i="8"/>
  <c r="B2296" i="8" s="1"/>
  <c r="A2297" i="8"/>
  <c r="B2297" i="8" s="1"/>
  <c r="A2298" i="8"/>
  <c r="B2298" i="8" s="1"/>
  <c r="A2299" i="8"/>
  <c r="B2299" i="8" s="1"/>
  <c r="A2300" i="8"/>
  <c r="B2300" i="8" s="1"/>
  <c r="A2301" i="8"/>
  <c r="B2301" i="8" s="1"/>
  <c r="A2302" i="8"/>
  <c r="B2302" i="8" s="1"/>
  <c r="A2303" i="8"/>
  <c r="B2303" i="8" s="1"/>
  <c r="A2304" i="8"/>
  <c r="B2304" i="8" s="1"/>
  <c r="A2305" i="8"/>
  <c r="B2305" i="8" s="1"/>
  <c r="A2306" i="8"/>
  <c r="B2306" i="8" s="1"/>
  <c r="A2307" i="8"/>
  <c r="B2307" i="8" s="1"/>
  <c r="A2308" i="8"/>
  <c r="B2308" i="8" s="1"/>
  <c r="A2309" i="8"/>
  <c r="B2309" i="8" s="1"/>
  <c r="A2310" i="8"/>
  <c r="B2310" i="8" s="1"/>
  <c r="A2311" i="8"/>
  <c r="B2311" i="8" s="1"/>
  <c r="A2312" i="8"/>
  <c r="B2312" i="8" s="1"/>
  <c r="A2313" i="8"/>
  <c r="B2313" i="8" s="1"/>
  <c r="A2314" i="8"/>
  <c r="B2314" i="8" s="1"/>
  <c r="A2315" i="8"/>
  <c r="B2315" i="8" s="1"/>
  <c r="A2316" i="8"/>
  <c r="B2316" i="8" s="1"/>
  <c r="A2317" i="8"/>
  <c r="B2317" i="8" s="1"/>
  <c r="A2318" i="8"/>
  <c r="B2318" i="8" s="1"/>
  <c r="A2319" i="8"/>
  <c r="B2319" i="8" s="1"/>
  <c r="A2320" i="8"/>
  <c r="B2320" i="8" s="1"/>
  <c r="A2321" i="8"/>
  <c r="B2321" i="8" s="1"/>
  <c r="A2322" i="8"/>
  <c r="B2322" i="8" s="1"/>
  <c r="A2323" i="8"/>
  <c r="B2323" i="8" s="1"/>
  <c r="A2324" i="8"/>
  <c r="B2324" i="8" s="1"/>
  <c r="A2325" i="8"/>
  <c r="B2325" i="8" s="1"/>
  <c r="A2326" i="8"/>
  <c r="B2326" i="8" s="1"/>
  <c r="A2327" i="8"/>
  <c r="B2327" i="8" s="1"/>
  <c r="A2328" i="8"/>
  <c r="B2328" i="8" s="1"/>
  <c r="A2329" i="8"/>
  <c r="B2329" i="8" s="1"/>
  <c r="A2330" i="8"/>
  <c r="B2330" i="8" s="1"/>
  <c r="A2331" i="8"/>
  <c r="B2331" i="8" s="1"/>
  <c r="A2332" i="8"/>
  <c r="B2332" i="8" s="1"/>
  <c r="A2333" i="8"/>
  <c r="B2333" i="8" s="1"/>
  <c r="A2334" i="8"/>
  <c r="B2334" i="8" s="1"/>
  <c r="A2335" i="8"/>
  <c r="B2335" i="8" s="1"/>
  <c r="A2336" i="8"/>
  <c r="B2336" i="8" s="1"/>
  <c r="A2337" i="8"/>
  <c r="B2337" i="8" s="1"/>
  <c r="A2338" i="8"/>
  <c r="B2338" i="8" s="1"/>
  <c r="A2339" i="8"/>
  <c r="B2339" i="8" s="1"/>
  <c r="A2340" i="8"/>
  <c r="B2340" i="8" s="1"/>
  <c r="A2341" i="8"/>
  <c r="B2341" i="8" s="1"/>
  <c r="A2342" i="8"/>
  <c r="B2342" i="8" s="1"/>
  <c r="A2343" i="8"/>
  <c r="B2343" i="8" s="1"/>
  <c r="A2344" i="8"/>
  <c r="B2344" i="8" s="1"/>
  <c r="A2345" i="8"/>
  <c r="B2345" i="8" s="1"/>
  <c r="A2346" i="8"/>
  <c r="B2346" i="8" s="1"/>
  <c r="A2347" i="8"/>
  <c r="B2347" i="8" s="1"/>
  <c r="A2348" i="8"/>
  <c r="B2348" i="8" s="1"/>
  <c r="A2349" i="8"/>
  <c r="B2349" i="8" s="1"/>
  <c r="A2350" i="8"/>
  <c r="B2350" i="8" s="1"/>
  <c r="A2351" i="8"/>
  <c r="B2351" i="8" s="1"/>
  <c r="A2352" i="8"/>
  <c r="B2352" i="8" s="1"/>
  <c r="A2353" i="8"/>
  <c r="B2353" i="8" s="1"/>
  <c r="A2354" i="8"/>
  <c r="B2354" i="8" s="1"/>
  <c r="A2355" i="8"/>
  <c r="B2355" i="8" s="1"/>
  <c r="A2356" i="8"/>
  <c r="B2356" i="8" s="1"/>
  <c r="A2357" i="8"/>
  <c r="B2357" i="8" s="1"/>
  <c r="A2358" i="8"/>
  <c r="B2358" i="8" s="1"/>
  <c r="A2359" i="8"/>
  <c r="B2359" i="8" s="1"/>
  <c r="A2360" i="8"/>
  <c r="B2360" i="8" s="1"/>
  <c r="A2361" i="8"/>
  <c r="B2361" i="8" s="1"/>
  <c r="A2362" i="8"/>
  <c r="B2362" i="8" s="1"/>
  <c r="A2363" i="8"/>
  <c r="B2363" i="8" s="1"/>
  <c r="A2364" i="8"/>
  <c r="B2364" i="8" s="1"/>
  <c r="A2365" i="8"/>
  <c r="B2365" i="8" s="1"/>
  <c r="A2366" i="8"/>
  <c r="B2366" i="8" s="1"/>
  <c r="A2367" i="8"/>
  <c r="B2367" i="8" s="1"/>
  <c r="A2368" i="8"/>
  <c r="B2368" i="8" s="1"/>
  <c r="A2369" i="8"/>
  <c r="B2369" i="8" s="1"/>
  <c r="A2370" i="8"/>
  <c r="B2370" i="8" s="1"/>
  <c r="A2371" i="8"/>
  <c r="B2371" i="8" s="1"/>
  <c r="A2372" i="8"/>
  <c r="B2372" i="8" s="1"/>
  <c r="A2373" i="8"/>
  <c r="B2373" i="8" s="1"/>
  <c r="A2374" i="8"/>
  <c r="B2374" i="8" s="1"/>
  <c r="A2375" i="8"/>
  <c r="B2375" i="8" s="1"/>
  <c r="A2376" i="8"/>
  <c r="B2376" i="8" s="1"/>
  <c r="A2377" i="8"/>
  <c r="B2377" i="8" s="1"/>
  <c r="A2378" i="8"/>
  <c r="B2378" i="8" s="1"/>
  <c r="A2379" i="8"/>
  <c r="B2379" i="8" s="1"/>
  <c r="A2380" i="8"/>
  <c r="B2380" i="8" s="1"/>
  <c r="A2381" i="8"/>
  <c r="B2381" i="8" s="1"/>
  <c r="A2382" i="8"/>
  <c r="B2382" i="8" s="1"/>
  <c r="A2383" i="8"/>
  <c r="B2383" i="8" s="1"/>
  <c r="A2384" i="8"/>
  <c r="B2384" i="8" s="1"/>
  <c r="A2385" i="8"/>
  <c r="B2385" i="8" s="1"/>
  <c r="A2386" i="8"/>
  <c r="B2386" i="8" s="1"/>
  <c r="A2387" i="8"/>
  <c r="B2387" i="8" s="1"/>
  <c r="A2388" i="8"/>
  <c r="B2388" i="8" s="1"/>
  <c r="A2389" i="8"/>
  <c r="B2389" i="8" s="1"/>
  <c r="A2390" i="8"/>
  <c r="B2390" i="8" s="1"/>
  <c r="A2391" i="8"/>
  <c r="B2391" i="8" s="1"/>
  <c r="A2392" i="8"/>
  <c r="B2392" i="8" s="1"/>
  <c r="A2393" i="8"/>
  <c r="B2393" i="8" s="1"/>
  <c r="A2394" i="8"/>
  <c r="B2394" i="8" s="1"/>
  <c r="A2395" i="8"/>
  <c r="B2395" i="8" s="1"/>
  <c r="A2396" i="8"/>
  <c r="B2396" i="8" s="1"/>
  <c r="A2397" i="8"/>
  <c r="B2397" i="8" s="1"/>
  <c r="A2398" i="8"/>
  <c r="B2398" i="8" s="1"/>
  <c r="A2399" i="8"/>
  <c r="B2399" i="8" s="1"/>
  <c r="A2400" i="8"/>
  <c r="B2400" i="8" s="1"/>
  <c r="A2401" i="8"/>
  <c r="B2401" i="8" s="1"/>
  <c r="A2402" i="8"/>
  <c r="B2402" i="8" s="1"/>
  <c r="A2403" i="8"/>
  <c r="B2403" i="8" s="1"/>
  <c r="A2404" i="8"/>
  <c r="B2404" i="8" s="1"/>
  <c r="A2405" i="8"/>
  <c r="B2405" i="8" s="1"/>
  <c r="A2406" i="8"/>
  <c r="B2406" i="8" s="1"/>
  <c r="A2407" i="8"/>
  <c r="B2407" i="8" s="1"/>
  <c r="A2408" i="8"/>
  <c r="B2408" i="8" s="1"/>
  <c r="A2409" i="8"/>
  <c r="B2409" i="8" s="1"/>
  <c r="A2410" i="8"/>
  <c r="B2410" i="8" s="1"/>
  <c r="A2411" i="8"/>
  <c r="B2411" i="8" s="1"/>
  <c r="A2412" i="8"/>
  <c r="B2412" i="8" s="1"/>
  <c r="A2413" i="8"/>
  <c r="B2413" i="8" s="1"/>
  <c r="A2414" i="8"/>
  <c r="B2414" i="8" s="1"/>
  <c r="A2415" i="8"/>
  <c r="B2415" i="8" s="1"/>
  <c r="A2416" i="8"/>
  <c r="B2416" i="8" s="1"/>
  <c r="A2417" i="8"/>
  <c r="B2417" i="8" s="1"/>
  <c r="A2418" i="8"/>
  <c r="B2418" i="8" s="1"/>
  <c r="A2419" i="8"/>
  <c r="B2419" i="8" s="1"/>
  <c r="A2420" i="8"/>
  <c r="B2420" i="8" s="1"/>
  <c r="A2421" i="8"/>
  <c r="B2421" i="8" s="1"/>
  <c r="A2422" i="8"/>
  <c r="B2422" i="8" s="1"/>
  <c r="A2423" i="8"/>
  <c r="B2423" i="8" s="1"/>
  <c r="A2424" i="8"/>
  <c r="B2424" i="8" s="1"/>
  <c r="A2425" i="8"/>
  <c r="B2425" i="8" s="1"/>
  <c r="A2426" i="8"/>
  <c r="B2426" i="8" s="1"/>
  <c r="A2427" i="8"/>
  <c r="B2427" i="8" s="1"/>
  <c r="A2428" i="8"/>
  <c r="B2428" i="8" s="1"/>
  <c r="A2429" i="8"/>
  <c r="B2429" i="8" s="1"/>
  <c r="A2430" i="8"/>
  <c r="B2430" i="8" s="1"/>
  <c r="A2431" i="8"/>
  <c r="B2431" i="8" s="1"/>
  <c r="A2432" i="8"/>
  <c r="B2432" i="8" s="1"/>
  <c r="A2433" i="8"/>
  <c r="B2433" i="8" s="1"/>
  <c r="A2434" i="8"/>
  <c r="B2434" i="8" s="1"/>
  <c r="A2435" i="8"/>
  <c r="B2435" i="8" s="1"/>
  <c r="A2436" i="8"/>
  <c r="B2436" i="8" s="1"/>
  <c r="A2437" i="8"/>
  <c r="B2437" i="8" s="1"/>
  <c r="A2438" i="8"/>
  <c r="B2438" i="8" s="1"/>
  <c r="A2439" i="8"/>
  <c r="B2439" i="8" s="1"/>
  <c r="A2440" i="8"/>
  <c r="B2440" i="8" s="1"/>
  <c r="A2441" i="8"/>
  <c r="B2441" i="8" s="1"/>
  <c r="A2442" i="8"/>
  <c r="B2442" i="8" s="1"/>
  <c r="A2443" i="8"/>
  <c r="B2443" i="8" s="1"/>
  <c r="A2444" i="8"/>
  <c r="B2444" i="8" s="1"/>
  <c r="A2445" i="8"/>
  <c r="B2445" i="8" s="1"/>
  <c r="A2446" i="8"/>
  <c r="B2446" i="8" s="1"/>
  <c r="A2447" i="8"/>
  <c r="B2447" i="8" s="1"/>
  <c r="A2448" i="8"/>
  <c r="B2448" i="8" s="1"/>
  <c r="A2449" i="8"/>
  <c r="B2449" i="8" s="1"/>
  <c r="A2450" i="8"/>
  <c r="B2450" i="8" s="1"/>
  <c r="A2451" i="8"/>
  <c r="B2451" i="8" s="1"/>
  <c r="A2452" i="8"/>
  <c r="B2452" i="8" s="1"/>
  <c r="A2453" i="8"/>
  <c r="B2453" i="8" s="1"/>
  <c r="A2454" i="8"/>
  <c r="B2454" i="8" s="1"/>
  <c r="A2455" i="8"/>
  <c r="B2455" i="8" s="1"/>
  <c r="A2456" i="8"/>
  <c r="B2456" i="8" s="1"/>
  <c r="A2457" i="8"/>
  <c r="B2457" i="8" s="1"/>
  <c r="A2458" i="8"/>
  <c r="B2458" i="8" s="1"/>
  <c r="A2459" i="8"/>
  <c r="B2459" i="8" s="1"/>
  <c r="A2460" i="8"/>
  <c r="B2460" i="8" s="1"/>
  <c r="A2461" i="8"/>
  <c r="B2461" i="8" s="1"/>
  <c r="A2462" i="8"/>
  <c r="B2462" i="8" s="1"/>
  <c r="A2463" i="8"/>
  <c r="B2463" i="8" s="1"/>
  <c r="A2464" i="8"/>
  <c r="B2464" i="8" s="1"/>
  <c r="A2465" i="8"/>
  <c r="B2465" i="8" s="1"/>
  <c r="A2466" i="8"/>
  <c r="B2466" i="8" s="1"/>
  <c r="A2467" i="8"/>
  <c r="B2467" i="8" s="1"/>
  <c r="A2468" i="8"/>
  <c r="B2468" i="8" s="1"/>
  <c r="A2469" i="8"/>
  <c r="B2469" i="8" s="1"/>
  <c r="A2470" i="8"/>
  <c r="B2470" i="8" s="1"/>
  <c r="A2471" i="8"/>
  <c r="B2471" i="8" s="1"/>
  <c r="A2472" i="8"/>
  <c r="B2472" i="8" s="1"/>
  <c r="A2473" i="8"/>
  <c r="B2473" i="8" s="1"/>
  <c r="A2474" i="8"/>
  <c r="B2474" i="8" s="1"/>
  <c r="A2475" i="8"/>
  <c r="B2475" i="8" s="1"/>
  <c r="A2476" i="8"/>
  <c r="B2476" i="8" s="1"/>
  <c r="A2477" i="8"/>
  <c r="B2477" i="8" s="1"/>
  <c r="A2478" i="8"/>
  <c r="B2478" i="8" s="1"/>
  <c r="A2479" i="8"/>
  <c r="B2479" i="8" s="1"/>
  <c r="A2480" i="8"/>
  <c r="B2480" i="8" s="1"/>
  <c r="A2481" i="8"/>
  <c r="B2481" i="8" s="1"/>
  <c r="A2482" i="8"/>
  <c r="B2482" i="8" s="1"/>
  <c r="A2483" i="8"/>
  <c r="B2483" i="8" s="1"/>
  <c r="A2484" i="8"/>
  <c r="B2484" i="8" s="1"/>
  <c r="A2485" i="8"/>
  <c r="B2485" i="8" s="1"/>
  <c r="A2486" i="8"/>
  <c r="B2486" i="8" s="1"/>
  <c r="A2487" i="8"/>
  <c r="B2487" i="8" s="1"/>
  <c r="A2488" i="8"/>
  <c r="B2488" i="8" s="1"/>
  <c r="A2489" i="8"/>
  <c r="B2489" i="8" s="1"/>
  <c r="A2490" i="8"/>
  <c r="B2490" i="8" s="1"/>
  <c r="A2491" i="8"/>
  <c r="B2491" i="8" s="1"/>
  <c r="A2492" i="8"/>
  <c r="B2492" i="8" s="1"/>
  <c r="A2493" i="8"/>
  <c r="B2493" i="8" s="1"/>
  <c r="A2494" i="8"/>
  <c r="B2494" i="8" s="1"/>
  <c r="A2495" i="8"/>
  <c r="B2495" i="8" s="1"/>
  <c r="A2496" i="8"/>
  <c r="B2496" i="8" s="1"/>
  <c r="A2497" i="8"/>
  <c r="B2497" i="8" s="1"/>
  <c r="A2498" i="8"/>
  <c r="B2498" i="8" s="1"/>
  <c r="A2499" i="8"/>
  <c r="B2499" i="8" s="1"/>
  <c r="A2500" i="8"/>
  <c r="B2500" i="8" s="1"/>
  <c r="A2501" i="8"/>
  <c r="B2501" i="8" s="1"/>
  <c r="A2502" i="8"/>
  <c r="B2502" i="8" s="1"/>
  <c r="A2503" i="8"/>
  <c r="B2503" i="8" s="1"/>
  <c r="A2504" i="8"/>
  <c r="B2504" i="8" s="1"/>
  <c r="A2505" i="8"/>
  <c r="B2505" i="8" s="1"/>
  <c r="A2506" i="8"/>
  <c r="B2506" i="8" s="1"/>
  <c r="A2507" i="8"/>
  <c r="B2507" i="8" s="1"/>
  <c r="A2508" i="8"/>
  <c r="B2508" i="8" s="1"/>
  <c r="A2509" i="8"/>
  <c r="B2509" i="8" s="1"/>
  <c r="A2510" i="8"/>
  <c r="B2510" i="8" s="1"/>
  <c r="A2511" i="8"/>
  <c r="B2511" i="8" s="1"/>
  <c r="A2512" i="8"/>
  <c r="B2512" i="8" s="1"/>
  <c r="A2513" i="8"/>
  <c r="B2513" i="8" s="1"/>
  <c r="A2514" i="8"/>
  <c r="B2514" i="8" s="1"/>
  <c r="A2515" i="8"/>
  <c r="B2515" i="8" s="1"/>
  <c r="A2516" i="8"/>
  <c r="B2516" i="8" s="1"/>
  <c r="A2517" i="8"/>
  <c r="B2517" i="8" s="1"/>
  <c r="A2518" i="8"/>
  <c r="B2518" i="8" s="1"/>
  <c r="A2519" i="8"/>
  <c r="B2519" i="8" s="1"/>
  <c r="A2520" i="8"/>
  <c r="B2520" i="8" s="1"/>
  <c r="A2521" i="8"/>
  <c r="B2521" i="8" s="1"/>
  <c r="A2522" i="8"/>
  <c r="B2522" i="8" s="1"/>
  <c r="A2523" i="8"/>
  <c r="B2523" i="8" s="1"/>
  <c r="A2524" i="8"/>
  <c r="B2524" i="8" s="1"/>
  <c r="A2525" i="8"/>
  <c r="B2525" i="8" s="1"/>
  <c r="A2526" i="8"/>
  <c r="B2526" i="8" s="1"/>
  <c r="A2527" i="8"/>
  <c r="B2527" i="8" s="1"/>
  <c r="A2528" i="8"/>
  <c r="B2528" i="8" s="1"/>
  <c r="A2529" i="8"/>
  <c r="B2529" i="8" s="1"/>
  <c r="A2530" i="8"/>
  <c r="B2530" i="8" s="1"/>
  <c r="A2531" i="8"/>
  <c r="B2531" i="8" s="1"/>
  <c r="A2532" i="8"/>
  <c r="B2532" i="8" s="1"/>
  <c r="A2533" i="8"/>
  <c r="B2533" i="8" s="1"/>
  <c r="A2534" i="8"/>
  <c r="B2534" i="8" s="1"/>
  <c r="A2535" i="8"/>
  <c r="B2535" i="8" s="1"/>
  <c r="A2536" i="8"/>
  <c r="B2536" i="8" s="1"/>
  <c r="A2537" i="8"/>
  <c r="B2537" i="8" s="1"/>
  <c r="A2538" i="8"/>
  <c r="B2538" i="8" s="1"/>
  <c r="A2539" i="8"/>
  <c r="B2539" i="8" s="1"/>
  <c r="A2540" i="8"/>
  <c r="B2540" i="8" s="1"/>
  <c r="A2541" i="8"/>
  <c r="B2541" i="8" s="1"/>
  <c r="A2542" i="8"/>
  <c r="B2542" i="8" s="1"/>
  <c r="A2543" i="8"/>
  <c r="B2543" i="8" s="1"/>
  <c r="A2544" i="8"/>
  <c r="B2544" i="8" s="1"/>
  <c r="A2545" i="8"/>
  <c r="B2545" i="8" s="1"/>
  <c r="A2546" i="8"/>
  <c r="B2546" i="8" s="1"/>
  <c r="A2547" i="8"/>
  <c r="B2547" i="8" s="1"/>
  <c r="A2548" i="8"/>
  <c r="B2548" i="8" s="1"/>
  <c r="A2549" i="8"/>
  <c r="B2549" i="8" s="1"/>
  <c r="A2550" i="8"/>
  <c r="B2550" i="8" s="1"/>
  <c r="A2551" i="8"/>
  <c r="B2551" i="8" s="1"/>
  <c r="A2552" i="8"/>
  <c r="B2552" i="8" s="1"/>
  <c r="A2553" i="8"/>
  <c r="B2553" i="8" s="1"/>
  <c r="A2554" i="8"/>
  <c r="B2554" i="8" s="1"/>
  <c r="A2555" i="8"/>
  <c r="B2555" i="8" s="1"/>
  <c r="A2556" i="8"/>
  <c r="B2556" i="8" s="1"/>
  <c r="A2557" i="8"/>
  <c r="B2557" i="8" s="1"/>
  <c r="A2558" i="8"/>
  <c r="B2558" i="8" s="1"/>
  <c r="A2559" i="8"/>
  <c r="B2559" i="8" s="1"/>
  <c r="A2560" i="8"/>
  <c r="B2560" i="8" s="1"/>
  <c r="A2561" i="8"/>
  <c r="B2561" i="8" s="1"/>
  <c r="A2562" i="8"/>
  <c r="B2562" i="8" s="1"/>
  <c r="A2563" i="8"/>
  <c r="B2563" i="8" s="1"/>
  <c r="A2564" i="8"/>
  <c r="B2564" i="8" s="1"/>
  <c r="A2565" i="8"/>
  <c r="B2565" i="8" s="1"/>
  <c r="A2566" i="8"/>
  <c r="B2566" i="8" s="1"/>
  <c r="A2567" i="8"/>
  <c r="B2567" i="8" s="1"/>
  <c r="A2568" i="8"/>
  <c r="B2568" i="8" s="1"/>
  <c r="A2569" i="8"/>
  <c r="B2569" i="8" s="1"/>
  <c r="A2570" i="8"/>
  <c r="B2570" i="8" s="1"/>
  <c r="A2571" i="8"/>
  <c r="B2571" i="8" s="1"/>
  <c r="A2572" i="8"/>
  <c r="B2572" i="8" s="1"/>
  <c r="A2573" i="8"/>
  <c r="B2573" i="8" s="1"/>
  <c r="A2574" i="8"/>
  <c r="B2574" i="8" s="1"/>
  <c r="A2575" i="8"/>
  <c r="B2575" i="8" s="1"/>
  <c r="A2576" i="8"/>
  <c r="B2576" i="8" s="1"/>
  <c r="A2577" i="8"/>
  <c r="B2577" i="8" s="1"/>
  <c r="A2578" i="8"/>
  <c r="B2578" i="8" s="1"/>
  <c r="A2579" i="8"/>
  <c r="B2579" i="8" s="1"/>
  <c r="A2580" i="8"/>
  <c r="B2580" i="8" s="1"/>
  <c r="A2581" i="8"/>
  <c r="B2581" i="8" s="1"/>
  <c r="A2582" i="8"/>
  <c r="B2582" i="8" s="1"/>
  <c r="A2583" i="8"/>
  <c r="B2583" i="8" s="1"/>
  <c r="A2584" i="8"/>
  <c r="B2584" i="8" s="1"/>
  <c r="A2585" i="8"/>
  <c r="B2585" i="8" s="1"/>
  <c r="A2586" i="8"/>
  <c r="B2586" i="8" s="1"/>
  <c r="A2587" i="8"/>
  <c r="B2587" i="8" s="1"/>
  <c r="A2588" i="8"/>
  <c r="B2588" i="8" s="1"/>
  <c r="A2589" i="8"/>
  <c r="B2589" i="8" s="1"/>
  <c r="A2590" i="8"/>
  <c r="B2590" i="8" s="1"/>
  <c r="A2591" i="8"/>
  <c r="B2591" i="8" s="1"/>
  <c r="A2592" i="8"/>
  <c r="B2592" i="8" s="1"/>
  <c r="A2593" i="8"/>
  <c r="B2593" i="8" s="1"/>
  <c r="A2594" i="8"/>
  <c r="B2594" i="8" s="1"/>
  <c r="A2595" i="8"/>
  <c r="B2595" i="8" s="1"/>
  <c r="A2596" i="8"/>
  <c r="B2596" i="8" s="1"/>
  <c r="A2597" i="8"/>
  <c r="B2597" i="8" s="1"/>
  <c r="A2598" i="8"/>
  <c r="B2598" i="8" s="1"/>
  <c r="A2599" i="8"/>
  <c r="B2599" i="8" s="1"/>
  <c r="A2600" i="8"/>
  <c r="B2600" i="8" s="1"/>
  <c r="A2601" i="8"/>
  <c r="B2601" i="8" s="1"/>
  <c r="A2602" i="8"/>
  <c r="B2602" i="8" s="1"/>
  <c r="A2603" i="8"/>
  <c r="B2603" i="8" s="1"/>
  <c r="A2604" i="8"/>
  <c r="B2604" i="8" s="1"/>
  <c r="A2605" i="8"/>
  <c r="B2605" i="8" s="1"/>
  <c r="A2606" i="8"/>
  <c r="B2606" i="8" s="1"/>
  <c r="A2607" i="8"/>
  <c r="B2607" i="8" s="1"/>
  <c r="A2608" i="8"/>
  <c r="B2608" i="8" s="1"/>
  <c r="A2609" i="8"/>
  <c r="B2609" i="8" s="1"/>
  <c r="A2610" i="8"/>
  <c r="B2610" i="8" s="1"/>
  <c r="A2611" i="8"/>
  <c r="B2611" i="8" s="1"/>
  <c r="A2612" i="8"/>
  <c r="B2612" i="8" s="1"/>
  <c r="A2613" i="8"/>
  <c r="B2613" i="8" s="1"/>
  <c r="A2614" i="8"/>
  <c r="B2614" i="8" s="1"/>
  <c r="A2615" i="8"/>
  <c r="B2615" i="8" s="1"/>
  <c r="A2616" i="8"/>
  <c r="B2616" i="8" s="1"/>
  <c r="A2617" i="8"/>
  <c r="B2617" i="8" s="1"/>
  <c r="A2618" i="8"/>
  <c r="B2618" i="8" s="1"/>
  <c r="A2619" i="8"/>
  <c r="B2619" i="8" s="1"/>
  <c r="A2620" i="8"/>
  <c r="B2620" i="8" s="1"/>
  <c r="A2621" i="8"/>
  <c r="B2621" i="8" s="1"/>
  <c r="A2622" i="8"/>
  <c r="B2622" i="8" s="1"/>
  <c r="A2623" i="8"/>
  <c r="B2623" i="8" s="1"/>
  <c r="A2624" i="8"/>
  <c r="B2624" i="8" s="1"/>
  <c r="A2625" i="8"/>
  <c r="B2625" i="8" s="1"/>
  <c r="A2626" i="8"/>
  <c r="B2626" i="8" s="1"/>
  <c r="A2627" i="8"/>
  <c r="B2627" i="8" s="1"/>
  <c r="A2628" i="8"/>
  <c r="B2628" i="8" s="1"/>
  <c r="A2629" i="8"/>
  <c r="B2629" i="8" s="1"/>
  <c r="A2630" i="8"/>
  <c r="B2630" i="8" s="1"/>
  <c r="A2631" i="8"/>
  <c r="B2631" i="8" s="1"/>
  <c r="A2632" i="8"/>
  <c r="B2632" i="8" s="1"/>
  <c r="A2633" i="8"/>
  <c r="B2633" i="8" s="1"/>
  <c r="A2634" i="8"/>
  <c r="B2634" i="8" s="1"/>
  <c r="A2635" i="8"/>
  <c r="B2635" i="8" s="1"/>
  <c r="A2636" i="8"/>
  <c r="B2636" i="8" s="1"/>
  <c r="A2637" i="8"/>
  <c r="B2637" i="8" s="1"/>
  <c r="A2638" i="8"/>
  <c r="B2638" i="8" s="1"/>
  <c r="A2639" i="8"/>
  <c r="B2639" i="8" s="1"/>
  <c r="A2640" i="8"/>
  <c r="B2640" i="8" s="1"/>
  <c r="A2641" i="8"/>
  <c r="B2641" i="8" s="1"/>
  <c r="A2642" i="8"/>
  <c r="B2642" i="8" s="1"/>
  <c r="A2643" i="8"/>
  <c r="B2643" i="8" s="1"/>
  <c r="A2644" i="8"/>
  <c r="B2644" i="8" s="1"/>
  <c r="A2645" i="8"/>
  <c r="B2645" i="8" s="1"/>
  <c r="A2646" i="8"/>
  <c r="B2646" i="8" s="1"/>
  <c r="A2647" i="8"/>
  <c r="B2647" i="8" s="1"/>
  <c r="A2648" i="8"/>
  <c r="B2648" i="8" s="1"/>
  <c r="A2649" i="8"/>
  <c r="B2649" i="8" s="1"/>
  <c r="A2650" i="8"/>
  <c r="B2650" i="8" s="1"/>
  <c r="A2651" i="8"/>
  <c r="B2651" i="8" s="1"/>
  <c r="A2652" i="8"/>
  <c r="B2652" i="8" s="1"/>
  <c r="A2653" i="8"/>
  <c r="B2653" i="8" s="1"/>
  <c r="A2654" i="8"/>
  <c r="B2654" i="8" s="1"/>
  <c r="A2655" i="8"/>
  <c r="B2655" i="8" s="1"/>
  <c r="A2656" i="8"/>
  <c r="B2656" i="8" s="1"/>
  <c r="A2657" i="8"/>
  <c r="B2657" i="8" s="1"/>
  <c r="A2658" i="8"/>
  <c r="B2658" i="8" s="1"/>
  <c r="A2659" i="8"/>
  <c r="B2659" i="8" s="1"/>
  <c r="A2660" i="8"/>
  <c r="B2660" i="8" s="1"/>
  <c r="A2661" i="8"/>
  <c r="B2661" i="8" s="1"/>
  <c r="A2662" i="8"/>
  <c r="B2662" i="8" s="1"/>
  <c r="A2663" i="8"/>
  <c r="B2663" i="8" s="1"/>
  <c r="A2664" i="8"/>
  <c r="B2664" i="8" s="1"/>
  <c r="A2665" i="8"/>
  <c r="B2665" i="8" s="1"/>
  <c r="A2666" i="8"/>
  <c r="B2666" i="8" s="1"/>
  <c r="A2667" i="8"/>
  <c r="B2667" i="8" s="1"/>
  <c r="A2668" i="8"/>
  <c r="B2668" i="8" s="1"/>
  <c r="A2669" i="8"/>
  <c r="B2669" i="8" s="1"/>
  <c r="A2670" i="8"/>
  <c r="B2670" i="8" s="1"/>
  <c r="A2671" i="8"/>
  <c r="B2671" i="8" s="1"/>
  <c r="A2672" i="8"/>
  <c r="B2672" i="8" s="1"/>
  <c r="A2673" i="8"/>
  <c r="B2673" i="8" s="1"/>
  <c r="A2674" i="8"/>
  <c r="B2674" i="8" s="1"/>
  <c r="A2675" i="8"/>
  <c r="B2675" i="8" s="1"/>
  <c r="A2676" i="8"/>
  <c r="B2676" i="8" s="1"/>
  <c r="A2677" i="8"/>
  <c r="B2677" i="8" s="1"/>
  <c r="A2678" i="8"/>
  <c r="B2678" i="8" s="1"/>
  <c r="A2679" i="8"/>
  <c r="B2679" i="8" s="1"/>
  <c r="A2680" i="8"/>
  <c r="B2680" i="8" s="1"/>
  <c r="A2681" i="8"/>
  <c r="B2681" i="8" s="1"/>
  <c r="A2682" i="8"/>
  <c r="B2682" i="8" s="1"/>
  <c r="A2683" i="8"/>
  <c r="B2683" i="8" s="1"/>
  <c r="A2684" i="8"/>
  <c r="B2684" i="8" s="1"/>
  <c r="A2685" i="8"/>
  <c r="B2685" i="8" s="1"/>
  <c r="A2686" i="8"/>
  <c r="B2686" i="8" s="1"/>
  <c r="A2687" i="8"/>
  <c r="B2687" i="8" s="1"/>
  <c r="A2688" i="8"/>
  <c r="B2688" i="8" s="1"/>
  <c r="A2689" i="8"/>
  <c r="B2689" i="8" s="1"/>
  <c r="A2690" i="8"/>
  <c r="B2690" i="8" s="1"/>
  <c r="A2691" i="8"/>
  <c r="B2691" i="8" s="1"/>
  <c r="A2692" i="8"/>
  <c r="B2692" i="8" s="1"/>
  <c r="A2693" i="8"/>
  <c r="B2693" i="8" s="1"/>
  <c r="A2694" i="8"/>
  <c r="B2694" i="8" s="1"/>
  <c r="A2695" i="8"/>
  <c r="B2695" i="8" s="1"/>
  <c r="A2696" i="8"/>
  <c r="B2696" i="8" s="1"/>
  <c r="A2697" i="8"/>
  <c r="B2697" i="8" s="1"/>
  <c r="A2698" i="8"/>
  <c r="B2698" i="8" s="1"/>
  <c r="A2699" i="8"/>
  <c r="B2699" i="8" s="1"/>
  <c r="A2700" i="8"/>
  <c r="B2700" i="8" s="1"/>
  <c r="A2701" i="8"/>
  <c r="B2701" i="8" s="1"/>
  <c r="A2702" i="8"/>
  <c r="B2702" i="8" s="1"/>
  <c r="A2703" i="8"/>
  <c r="B2703" i="8" s="1"/>
  <c r="A2704" i="8"/>
  <c r="B2704" i="8" s="1"/>
  <c r="A2705" i="8"/>
  <c r="B2705" i="8" s="1"/>
  <c r="A2706" i="8"/>
  <c r="B2706" i="8" s="1"/>
  <c r="A2707" i="8"/>
  <c r="B2707" i="8" s="1"/>
  <c r="A2708" i="8"/>
  <c r="B2708" i="8" s="1"/>
  <c r="A2709" i="8"/>
  <c r="B2709" i="8" s="1"/>
  <c r="A2710" i="8"/>
  <c r="B2710" i="8" s="1"/>
  <c r="A2711" i="8"/>
  <c r="B2711" i="8" s="1"/>
  <c r="A2712" i="8"/>
  <c r="B2712" i="8" s="1"/>
  <c r="A2713" i="8"/>
  <c r="B2713" i="8" s="1"/>
  <c r="A2714" i="8"/>
  <c r="B2714" i="8" s="1"/>
  <c r="A2715" i="8"/>
  <c r="B2715" i="8" s="1"/>
  <c r="A2716" i="8"/>
  <c r="B2716" i="8" s="1"/>
  <c r="A2717" i="8"/>
  <c r="B2717" i="8" s="1"/>
  <c r="A2718" i="8"/>
  <c r="B2718" i="8" s="1"/>
  <c r="A2719" i="8"/>
  <c r="B2719" i="8" s="1"/>
  <c r="A2720" i="8"/>
  <c r="B2720" i="8" s="1"/>
  <c r="A2721" i="8"/>
  <c r="B2721" i="8" s="1"/>
  <c r="A2722" i="8"/>
  <c r="B2722" i="8" s="1"/>
  <c r="A2723" i="8"/>
  <c r="B2723" i="8" s="1"/>
  <c r="A2724" i="8"/>
  <c r="B2724" i="8" s="1"/>
  <c r="A2725" i="8"/>
  <c r="B2725" i="8" s="1"/>
  <c r="A2726" i="8"/>
  <c r="B2726" i="8" s="1"/>
  <c r="A2727" i="8"/>
  <c r="B2727" i="8" s="1"/>
  <c r="A2728" i="8"/>
  <c r="B2728" i="8" s="1"/>
  <c r="A2729" i="8"/>
  <c r="B2729" i="8" s="1"/>
  <c r="A2730" i="8"/>
  <c r="B2730" i="8" s="1"/>
  <c r="A2731" i="8"/>
  <c r="B2731" i="8" s="1"/>
  <c r="A2732" i="8"/>
  <c r="B2732" i="8" s="1"/>
  <c r="A2733" i="8"/>
  <c r="B2733" i="8" s="1"/>
  <c r="A2734" i="8"/>
  <c r="B2734" i="8" s="1"/>
  <c r="A2735" i="8"/>
  <c r="B2735" i="8" s="1"/>
  <c r="A2736" i="8"/>
  <c r="B2736" i="8" s="1"/>
  <c r="A2737" i="8"/>
  <c r="B2737" i="8" s="1"/>
  <c r="A2738" i="8"/>
  <c r="B2738" i="8" s="1"/>
  <c r="A2739" i="8"/>
  <c r="B2739" i="8" s="1"/>
  <c r="A2740" i="8"/>
  <c r="B2740" i="8" s="1"/>
  <c r="A2741" i="8"/>
  <c r="B2741" i="8" s="1"/>
  <c r="A2742" i="8"/>
  <c r="B2742" i="8" s="1"/>
  <c r="A2743" i="8"/>
  <c r="B2743" i="8" s="1"/>
  <c r="A2744" i="8"/>
  <c r="B2744" i="8" s="1"/>
  <c r="A2745" i="8"/>
  <c r="B2745" i="8" s="1"/>
  <c r="A2746" i="8"/>
  <c r="B2746" i="8" s="1"/>
  <c r="A2747" i="8"/>
  <c r="B2747" i="8" s="1"/>
  <c r="A2748" i="8"/>
  <c r="B2748" i="8" s="1"/>
  <c r="A2749" i="8"/>
  <c r="B2749" i="8" s="1"/>
  <c r="A2750" i="8"/>
  <c r="B2750" i="8" s="1"/>
  <c r="A2751" i="8"/>
  <c r="B2751" i="8" s="1"/>
  <c r="A2752" i="8"/>
  <c r="B2752" i="8" s="1"/>
  <c r="A2753" i="8"/>
  <c r="B2753" i="8" s="1"/>
  <c r="A2754" i="8"/>
  <c r="B2754" i="8" s="1"/>
  <c r="A2755" i="8"/>
  <c r="B2755" i="8" s="1"/>
  <c r="A2756" i="8"/>
  <c r="B2756" i="8" s="1"/>
  <c r="A2757" i="8"/>
  <c r="B2757" i="8" s="1"/>
  <c r="A2758" i="8"/>
  <c r="B2758" i="8" s="1"/>
  <c r="A2759" i="8"/>
  <c r="B2759" i="8" s="1"/>
  <c r="A2760" i="8"/>
  <c r="B2760" i="8" s="1"/>
  <c r="A2761" i="8"/>
  <c r="B2761" i="8" s="1"/>
  <c r="A2762" i="8"/>
  <c r="B2762" i="8" s="1"/>
  <c r="A2763" i="8"/>
  <c r="B2763" i="8" s="1"/>
  <c r="A2764" i="8"/>
  <c r="B2764" i="8" s="1"/>
  <c r="A2765" i="8"/>
  <c r="B2765" i="8" s="1"/>
  <c r="A2766" i="8"/>
  <c r="B2766" i="8" s="1"/>
  <c r="A2767" i="8"/>
  <c r="B2767" i="8" s="1"/>
  <c r="A2768" i="8"/>
  <c r="B2768" i="8" s="1"/>
  <c r="A2769" i="8"/>
  <c r="B2769" i="8" s="1"/>
  <c r="A2770" i="8"/>
  <c r="B2770" i="8" s="1"/>
  <c r="A2771" i="8"/>
  <c r="B2771" i="8" s="1"/>
  <c r="A2772" i="8"/>
  <c r="B2772" i="8" s="1"/>
  <c r="A2773" i="8"/>
  <c r="B2773" i="8" s="1"/>
  <c r="A2774" i="8"/>
  <c r="B2774" i="8" s="1"/>
  <c r="A2775" i="8"/>
  <c r="B2775" i="8" s="1"/>
  <c r="A2776" i="8"/>
  <c r="B2776" i="8" s="1"/>
  <c r="A2777" i="8"/>
  <c r="B2777" i="8" s="1"/>
  <c r="A2778" i="8"/>
  <c r="B2778" i="8" s="1"/>
  <c r="A2779" i="8"/>
  <c r="B2779" i="8" s="1"/>
  <c r="A2780" i="8"/>
  <c r="B2780" i="8" s="1"/>
  <c r="A2781" i="8"/>
  <c r="B2781" i="8" s="1"/>
  <c r="A2782" i="8"/>
  <c r="B2782" i="8" s="1"/>
  <c r="A2783" i="8"/>
  <c r="B2783" i="8" s="1"/>
  <c r="A2784" i="8"/>
  <c r="B2784" i="8" s="1"/>
  <c r="A2785" i="8"/>
  <c r="B2785" i="8" s="1"/>
  <c r="A2786" i="8"/>
  <c r="B2786" i="8" s="1"/>
  <c r="A2787" i="8"/>
  <c r="B2787" i="8" s="1"/>
  <c r="A2788" i="8"/>
  <c r="B2788" i="8" s="1"/>
  <c r="A2789" i="8"/>
  <c r="B2789" i="8" s="1"/>
  <c r="A2790" i="8"/>
  <c r="B2790" i="8" s="1"/>
  <c r="A2791" i="8"/>
  <c r="B2791" i="8" s="1"/>
  <c r="A2792" i="8"/>
  <c r="B2792" i="8" s="1"/>
  <c r="A2793" i="8"/>
  <c r="B2793" i="8" s="1"/>
  <c r="A2794" i="8"/>
  <c r="B2794" i="8" s="1"/>
  <c r="A2795" i="8"/>
  <c r="B2795" i="8" s="1"/>
  <c r="A2796" i="8"/>
  <c r="B2796" i="8" s="1"/>
  <c r="A2797" i="8"/>
  <c r="B2797" i="8" s="1"/>
  <c r="A2798" i="8"/>
  <c r="B2798" i="8" s="1"/>
  <c r="A2799" i="8"/>
  <c r="B2799" i="8" s="1"/>
  <c r="A2800" i="8"/>
  <c r="B2800" i="8" s="1"/>
  <c r="A2801" i="8"/>
  <c r="B2801" i="8" s="1"/>
  <c r="A2802" i="8"/>
  <c r="B2802" i="8" s="1"/>
  <c r="A2803" i="8"/>
  <c r="B2803" i="8" s="1"/>
  <c r="A2804" i="8"/>
  <c r="B2804" i="8" s="1"/>
  <c r="A2805" i="8"/>
  <c r="B2805" i="8" s="1"/>
  <c r="A2806" i="8"/>
  <c r="B2806" i="8" s="1"/>
  <c r="A2807" i="8"/>
  <c r="B2807" i="8" s="1"/>
  <c r="A2808" i="8"/>
  <c r="B2808" i="8" s="1"/>
  <c r="A2809" i="8"/>
  <c r="B2809" i="8" s="1"/>
  <c r="A2810" i="8"/>
  <c r="B2810" i="8" s="1"/>
  <c r="A2811" i="8"/>
  <c r="B2811" i="8" s="1"/>
  <c r="A2812" i="8"/>
  <c r="B2812" i="8" s="1"/>
  <c r="A2813" i="8"/>
  <c r="B2813" i="8" s="1"/>
  <c r="A2814" i="8"/>
  <c r="B2814" i="8" s="1"/>
  <c r="A2815" i="8"/>
  <c r="B2815" i="8" s="1"/>
  <c r="A2816" i="8"/>
  <c r="B2816" i="8" s="1"/>
  <c r="A2817" i="8"/>
  <c r="B2817" i="8" s="1"/>
  <c r="A2818" i="8"/>
  <c r="B2818" i="8" s="1"/>
  <c r="A2819" i="8"/>
  <c r="B2819" i="8" s="1"/>
  <c r="A2820" i="8"/>
  <c r="B2820" i="8" s="1"/>
  <c r="A2821" i="8"/>
  <c r="B2821" i="8" s="1"/>
  <c r="A2822" i="8"/>
  <c r="B2822" i="8" s="1"/>
  <c r="A2823" i="8"/>
  <c r="B2823" i="8" s="1"/>
  <c r="A2824" i="8"/>
  <c r="B2824" i="8" s="1"/>
  <c r="A2825" i="8"/>
  <c r="B2825" i="8" s="1"/>
  <c r="A2826" i="8"/>
  <c r="B2826" i="8" s="1"/>
  <c r="A2827" i="8"/>
  <c r="B2827" i="8" s="1"/>
  <c r="A2828" i="8"/>
  <c r="B2828" i="8" s="1"/>
  <c r="A2829" i="8"/>
  <c r="B2829" i="8" s="1"/>
  <c r="A2830" i="8"/>
  <c r="B2830" i="8" s="1"/>
  <c r="A2831" i="8"/>
  <c r="B2831" i="8" s="1"/>
  <c r="A2832" i="8"/>
  <c r="B2832" i="8" s="1"/>
  <c r="A2833" i="8"/>
  <c r="B2833" i="8" s="1"/>
  <c r="A2834" i="8"/>
  <c r="B2834" i="8" s="1"/>
  <c r="A2835" i="8"/>
  <c r="B2835" i="8" s="1"/>
  <c r="A2836" i="8"/>
  <c r="B2836" i="8" s="1"/>
  <c r="A2837" i="8"/>
  <c r="B2837" i="8" s="1"/>
  <c r="A2838" i="8"/>
  <c r="B2838" i="8" s="1"/>
  <c r="A2839" i="8"/>
  <c r="B2839" i="8" s="1"/>
  <c r="A2840" i="8"/>
  <c r="B2840" i="8" s="1"/>
  <c r="A2841" i="8"/>
  <c r="B2841" i="8" s="1"/>
  <c r="A2842" i="8"/>
  <c r="B2842" i="8" s="1"/>
  <c r="A2843" i="8"/>
  <c r="B2843" i="8" s="1"/>
  <c r="A2844" i="8"/>
  <c r="B2844" i="8" s="1"/>
  <c r="A2845" i="8"/>
  <c r="B2845" i="8" s="1"/>
  <c r="A2846" i="8"/>
  <c r="B2846" i="8" s="1"/>
  <c r="A2847" i="8"/>
  <c r="B2847" i="8" s="1"/>
  <c r="A2848" i="8"/>
  <c r="B2848" i="8" s="1"/>
  <c r="A2849" i="8"/>
  <c r="B2849" i="8" s="1"/>
  <c r="A2850" i="8"/>
  <c r="B2850" i="8" s="1"/>
  <c r="A2851" i="8"/>
  <c r="B2851" i="8" s="1"/>
  <c r="A2852" i="8"/>
  <c r="B2852" i="8" s="1"/>
  <c r="A2853" i="8"/>
  <c r="B2853" i="8" s="1"/>
  <c r="A2854" i="8"/>
  <c r="B2854" i="8" s="1"/>
  <c r="A2855" i="8"/>
  <c r="B2855" i="8" s="1"/>
  <c r="A2856" i="8"/>
  <c r="B2856" i="8" s="1"/>
  <c r="A2857" i="8"/>
  <c r="B2857" i="8" s="1"/>
  <c r="A2858" i="8"/>
  <c r="B2858" i="8" s="1"/>
  <c r="A2859" i="8"/>
  <c r="B2859" i="8" s="1"/>
  <c r="A2860" i="8"/>
  <c r="B2860" i="8" s="1"/>
  <c r="A2861" i="8"/>
  <c r="B2861" i="8" s="1"/>
  <c r="A2862" i="8"/>
  <c r="B2862" i="8" s="1"/>
  <c r="A2863" i="8"/>
  <c r="B2863" i="8" s="1"/>
  <c r="A2864" i="8"/>
  <c r="B2864" i="8" s="1"/>
  <c r="A2865" i="8"/>
  <c r="B2865" i="8" s="1"/>
  <c r="A2866" i="8"/>
  <c r="B2866" i="8" s="1"/>
  <c r="A2867" i="8"/>
  <c r="B2867" i="8" s="1"/>
  <c r="A2868" i="8"/>
  <c r="B2868" i="8" s="1"/>
  <c r="A2869" i="8"/>
  <c r="B2869" i="8" s="1"/>
  <c r="A2870" i="8"/>
  <c r="B2870" i="8" s="1"/>
  <c r="A2871" i="8"/>
  <c r="B2871" i="8" s="1"/>
  <c r="A2872" i="8"/>
  <c r="B2872" i="8" s="1"/>
  <c r="A2873" i="8"/>
  <c r="B2873" i="8" s="1"/>
  <c r="A2874" i="8"/>
  <c r="B2874" i="8" s="1"/>
  <c r="A2875" i="8"/>
  <c r="B2875" i="8" s="1"/>
  <c r="A2876" i="8"/>
  <c r="B2876" i="8" s="1"/>
  <c r="A2877" i="8"/>
  <c r="B2877" i="8" s="1"/>
  <c r="A2878" i="8"/>
  <c r="B2878" i="8" s="1"/>
  <c r="A2879" i="8"/>
  <c r="B2879" i="8" s="1"/>
  <c r="A2880" i="8"/>
  <c r="B2880" i="8" s="1"/>
  <c r="A2881" i="8"/>
  <c r="B2881" i="8" s="1"/>
  <c r="A2882" i="8"/>
  <c r="B2882" i="8" s="1"/>
  <c r="A2883" i="8"/>
  <c r="B2883" i="8" s="1"/>
  <c r="A2884" i="8"/>
  <c r="B2884" i="8" s="1"/>
  <c r="A2885" i="8"/>
  <c r="B2885" i="8" s="1"/>
  <c r="A2886" i="8"/>
  <c r="B2886" i="8" s="1"/>
  <c r="A2887" i="8"/>
  <c r="B2887" i="8" s="1"/>
  <c r="A2888" i="8"/>
  <c r="B2888" i="8" s="1"/>
  <c r="A2889" i="8"/>
  <c r="B2889" i="8" s="1"/>
  <c r="A2890" i="8"/>
  <c r="B2890" i="8" s="1"/>
  <c r="A2891" i="8"/>
  <c r="B2891" i="8" s="1"/>
  <c r="A2892" i="8"/>
  <c r="B2892" i="8" s="1"/>
  <c r="A2893" i="8"/>
  <c r="B2893" i="8" s="1"/>
  <c r="A2894" i="8"/>
  <c r="B2894" i="8" s="1"/>
  <c r="A2895" i="8"/>
  <c r="B2895" i="8" s="1"/>
  <c r="A2896" i="8"/>
  <c r="B2896" i="8" s="1"/>
  <c r="A2897" i="8"/>
  <c r="B2897" i="8" s="1"/>
  <c r="A2898" i="8"/>
  <c r="B2898" i="8" s="1"/>
  <c r="A2899" i="8"/>
  <c r="B2899" i="8" s="1"/>
  <c r="A2900" i="8"/>
  <c r="B2900" i="8" s="1"/>
  <c r="A2901" i="8"/>
  <c r="B2901" i="8" s="1"/>
  <c r="A2902" i="8"/>
  <c r="B2902" i="8" s="1"/>
  <c r="A2903" i="8"/>
  <c r="B2903" i="8" s="1"/>
  <c r="A2904" i="8"/>
  <c r="B2904" i="8" s="1"/>
  <c r="A2905" i="8"/>
  <c r="B2905" i="8" s="1"/>
  <c r="A2906" i="8"/>
  <c r="B2906" i="8" s="1"/>
  <c r="A2907" i="8"/>
  <c r="B2907" i="8" s="1"/>
  <c r="A2908" i="8"/>
  <c r="B2908" i="8" s="1"/>
  <c r="A2909" i="8"/>
  <c r="B2909" i="8" s="1"/>
  <c r="A2910" i="8"/>
  <c r="B2910" i="8" s="1"/>
  <c r="A2911" i="8"/>
  <c r="B2911" i="8" s="1"/>
  <c r="A2912" i="8"/>
  <c r="B2912" i="8" s="1"/>
  <c r="A2913" i="8"/>
  <c r="B2913" i="8" s="1"/>
  <c r="A2914" i="8"/>
  <c r="B2914" i="8" s="1"/>
  <c r="A2915" i="8"/>
  <c r="B2915" i="8" s="1"/>
  <c r="A2916" i="8"/>
  <c r="B2916" i="8" s="1"/>
  <c r="A2917" i="8"/>
  <c r="B2917" i="8" s="1"/>
  <c r="A2918" i="8"/>
  <c r="B2918" i="8" s="1"/>
  <c r="A2919" i="8"/>
  <c r="B2919" i="8" s="1"/>
  <c r="A2920" i="8"/>
  <c r="B2920" i="8" s="1"/>
  <c r="A2921" i="8"/>
  <c r="B2921" i="8" s="1"/>
  <c r="A2922" i="8"/>
  <c r="B2922" i="8" s="1"/>
  <c r="A2923" i="8"/>
  <c r="B2923" i="8" s="1"/>
  <c r="A2924" i="8"/>
  <c r="B2924" i="8" s="1"/>
  <c r="A2925" i="8"/>
  <c r="B2925" i="8" s="1"/>
  <c r="A2926" i="8"/>
  <c r="B2926" i="8" s="1"/>
  <c r="A2927" i="8"/>
  <c r="B2927" i="8" s="1"/>
  <c r="A2928" i="8"/>
  <c r="B2928" i="8" s="1"/>
  <c r="A2929" i="8"/>
  <c r="B2929" i="8" s="1"/>
  <c r="A2930" i="8"/>
  <c r="B2930" i="8" s="1"/>
  <c r="A2931" i="8"/>
  <c r="B2931" i="8" s="1"/>
  <c r="A2932" i="8"/>
  <c r="B2932" i="8" s="1"/>
  <c r="A2933" i="8"/>
  <c r="B2933" i="8" s="1"/>
  <c r="A2934" i="8"/>
  <c r="B2934" i="8" s="1"/>
  <c r="A2935" i="8"/>
  <c r="B2935" i="8" s="1"/>
  <c r="A2936" i="8"/>
  <c r="B2936" i="8" s="1"/>
  <c r="A2937" i="8"/>
  <c r="B2937" i="8" s="1"/>
  <c r="A2938" i="8"/>
  <c r="B2938" i="8" s="1"/>
  <c r="A2939" i="8"/>
  <c r="B2939" i="8" s="1"/>
  <c r="A2940" i="8"/>
  <c r="B2940" i="8" s="1"/>
  <c r="A2941" i="8"/>
  <c r="B2941" i="8" s="1"/>
  <c r="A2942" i="8"/>
  <c r="B2942" i="8" s="1"/>
  <c r="A2943" i="8"/>
  <c r="B2943" i="8" s="1"/>
  <c r="A2944" i="8"/>
  <c r="B2944" i="8" s="1"/>
  <c r="A2945" i="8"/>
  <c r="B2945" i="8" s="1"/>
  <c r="A2946" i="8"/>
  <c r="B2946" i="8" s="1"/>
  <c r="A2947" i="8"/>
  <c r="B2947" i="8" s="1"/>
  <c r="A2948" i="8"/>
  <c r="B2948" i="8" s="1"/>
  <c r="A2949" i="8"/>
  <c r="B2949" i="8" s="1"/>
  <c r="A2950" i="8"/>
  <c r="B2950" i="8" s="1"/>
  <c r="A2951" i="8"/>
  <c r="B2951" i="8" s="1"/>
  <c r="A2952" i="8"/>
  <c r="B2952" i="8" s="1"/>
  <c r="A2953" i="8"/>
  <c r="B2953" i="8" s="1"/>
  <c r="A2954" i="8"/>
  <c r="B2954" i="8" s="1"/>
  <c r="A2955" i="8"/>
  <c r="B2955" i="8" s="1"/>
  <c r="A2956" i="8"/>
  <c r="B2956" i="8" s="1"/>
  <c r="A2957" i="8"/>
  <c r="B2957" i="8" s="1"/>
  <c r="A2958" i="8"/>
  <c r="B2958" i="8" s="1"/>
  <c r="A2959" i="8"/>
  <c r="B2959" i="8" s="1"/>
  <c r="A2960" i="8"/>
  <c r="B2960" i="8" s="1"/>
  <c r="A2961" i="8"/>
  <c r="B2961" i="8" s="1"/>
  <c r="A2962" i="8"/>
  <c r="B2962" i="8" s="1"/>
  <c r="A2963" i="8"/>
  <c r="B2963" i="8" s="1"/>
  <c r="A2964" i="8"/>
  <c r="B2964" i="8" s="1"/>
  <c r="A2965" i="8"/>
  <c r="B2965" i="8" s="1"/>
  <c r="A2966" i="8"/>
  <c r="B2966" i="8" s="1"/>
  <c r="A2967" i="8"/>
  <c r="B2967" i="8" s="1"/>
  <c r="A2968" i="8"/>
  <c r="B2968" i="8" s="1"/>
  <c r="A2969" i="8"/>
  <c r="B2969" i="8" s="1"/>
  <c r="A2970" i="8"/>
  <c r="B2970" i="8" s="1"/>
  <c r="A2971" i="8"/>
  <c r="B2971" i="8" s="1"/>
  <c r="A2972" i="8"/>
  <c r="B2972" i="8" s="1"/>
  <c r="A2973" i="8"/>
  <c r="B2973" i="8" s="1"/>
  <c r="A2974" i="8"/>
  <c r="B2974" i="8" s="1"/>
  <c r="A2975" i="8"/>
  <c r="B2975" i="8" s="1"/>
  <c r="A2976" i="8"/>
  <c r="B2976" i="8" s="1"/>
  <c r="A2977" i="8"/>
  <c r="B2977" i="8" s="1"/>
  <c r="A2978" i="8"/>
  <c r="B2978" i="8" s="1"/>
  <c r="A2979" i="8"/>
  <c r="B2979" i="8" s="1"/>
  <c r="A2980" i="8"/>
  <c r="B2980" i="8" s="1"/>
  <c r="A2981" i="8"/>
  <c r="B2981" i="8" s="1"/>
  <c r="A2982" i="8"/>
  <c r="B2982" i="8" s="1"/>
  <c r="A2983" i="8"/>
  <c r="B2983" i="8" s="1"/>
  <c r="A2984" i="8"/>
  <c r="B2984" i="8" s="1"/>
  <c r="A2985" i="8"/>
  <c r="B2985" i="8" s="1"/>
  <c r="A2986" i="8"/>
  <c r="B2986" i="8" s="1"/>
  <c r="A2987" i="8"/>
  <c r="B2987" i="8" s="1"/>
  <c r="A2988" i="8"/>
  <c r="B2988" i="8" s="1"/>
  <c r="A2989" i="8"/>
  <c r="B2989" i="8" s="1"/>
  <c r="A2990" i="8"/>
  <c r="B2990" i="8" s="1"/>
  <c r="A2991" i="8"/>
  <c r="B2991" i="8" s="1"/>
  <c r="A2992" i="8"/>
  <c r="B2992" i="8" s="1"/>
  <c r="A2993" i="8"/>
  <c r="B2993" i="8" s="1"/>
  <c r="A2994" i="8"/>
  <c r="B2994" i="8" s="1"/>
  <c r="A2995" i="8"/>
  <c r="B2995" i="8" s="1"/>
  <c r="A2996" i="8"/>
  <c r="B2996" i="8" s="1"/>
  <c r="A2997" i="8"/>
  <c r="B2997" i="8" s="1"/>
  <c r="A2998" i="8"/>
  <c r="B2998" i="8" s="1"/>
  <c r="A2999" i="8"/>
  <c r="B2999" i="8" s="1"/>
  <c r="A3000" i="8"/>
  <c r="B3000" i="8" s="1"/>
  <c r="A3001" i="8"/>
  <c r="B3001" i="8" s="1"/>
  <c r="A3002" i="8"/>
  <c r="B3002" i="8" s="1"/>
  <c r="A3003" i="8"/>
  <c r="B3003" i="8" s="1"/>
  <c r="E3" i="4"/>
  <c r="E4" i="4"/>
  <c r="E5" i="4"/>
  <c r="E6" i="4"/>
  <c r="E7" i="4"/>
  <c r="E8" i="4"/>
  <c r="E9" i="4"/>
  <c r="E10" i="4"/>
  <c r="E11" i="4"/>
  <c r="E12" i="4"/>
  <c r="E13" i="4"/>
  <c r="E14" i="4"/>
  <c r="E15" i="4"/>
  <c r="E16" i="4"/>
  <c r="E17" i="4"/>
  <c r="E18" i="4"/>
  <c r="E19" i="4"/>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4"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E149" i="4"/>
  <c r="E150" i="4"/>
  <c r="E151" i="4"/>
  <c r="E152" i="4"/>
  <c r="E153" i="4"/>
  <c r="E154" i="4"/>
  <c r="E155" i="4"/>
  <c r="E156" i="4"/>
  <c r="E157" i="4"/>
  <c r="E158" i="4"/>
  <c r="E159" i="4"/>
  <c r="E160" i="4"/>
  <c r="E161" i="4"/>
  <c r="E162" i="4"/>
  <c r="E163" i="4"/>
  <c r="E164" i="4"/>
  <c r="E165" i="4"/>
  <c r="E166" i="4"/>
  <c r="E167" i="4"/>
  <c r="E168" i="4"/>
  <c r="E169" i="4"/>
  <c r="E170" i="4"/>
  <c r="E171" i="4"/>
  <c r="E172" i="4"/>
  <c r="E173" i="4"/>
  <c r="E174" i="4"/>
  <c r="E175" i="4"/>
  <c r="E176" i="4"/>
  <c r="E177" i="4"/>
  <c r="E178" i="4"/>
  <c r="E179" i="4"/>
  <c r="E180" i="4"/>
  <c r="E181" i="4"/>
  <c r="E182" i="4"/>
  <c r="E183" i="4"/>
  <c r="E184" i="4"/>
  <c r="E185" i="4"/>
  <c r="E186" i="4"/>
  <c r="E187" i="4"/>
  <c r="E188" i="4"/>
  <c r="E189" i="4"/>
  <c r="E190" i="4"/>
  <c r="E191" i="4"/>
  <c r="E192" i="4"/>
  <c r="E193" i="4"/>
  <c r="E194" i="4"/>
  <c r="E195" i="4"/>
  <c r="E196" i="4"/>
  <c r="E197" i="4"/>
  <c r="E198" i="4"/>
  <c r="E199" i="4"/>
  <c r="E200" i="4"/>
  <c r="E201" i="4"/>
  <c r="E202" i="4"/>
  <c r="E203" i="4"/>
  <c r="E204" i="4"/>
  <c r="E205" i="4"/>
  <c r="E206" i="4"/>
  <c r="E207" i="4"/>
  <c r="E208" i="4"/>
  <c r="E209" i="4"/>
  <c r="E210" i="4"/>
  <c r="E211" i="4"/>
  <c r="E212" i="4"/>
  <c r="E213" i="4"/>
  <c r="E214" i="4"/>
  <c r="E215" i="4"/>
  <c r="E216" i="4"/>
  <c r="E217" i="4"/>
  <c r="E218" i="4"/>
  <c r="E219" i="4"/>
  <c r="E220" i="4"/>
  <c r="E221" i="4"/>
  <c r="E222" i="4"/>
  <c r="E223" i="4"/>
  <c r="E224" i="4"/>
  <c r="E225" i="4"/>
  <c r="E226" i="4"/>
  <c r="E227" i="4"/>
  <c r="E228" i="4"/>
  <c r="E229" i="4"/>
  <c r="E230" i="4"/>
  <c r="E231" i="4"/>
  <c r="E232" i="4"/>
  <c r="E233" i="4"/>
  <c r="E234" i="4"/>
  <c r="E235" i="4"/>
  <c r="E236" i="4"/>
  <c r="E237" i="4"/>
  <c r="E238" i="4"/>
  <c r="E239" i="4"/>
  <c r="E240" i="4"/>
  <c r="E241" i="4"/>
  <c r="E242" i="4"/>
  <c r="E243" i="4"/>
  <c r="E244" i="4"/>
  <c r="E245" i="4"/>
  <c r="E246" i="4"/>
  <c r="E247" i="4"/>
  <c r="E248" i="4"/>
  <c r="E249" i="4"/>
  <c r="E250" i="4"/>
  <c r="E251" i="4"/>
  <c r="E252" i="4"/>
  <c r="E253" i="4"/>
  <c r="E254" i="4"/>
  <c r="E255" i="4"/>
  <c r="E256" i="4"/>
  <c r="E257" i="4"/>
  <c r="E258" i="4"/>
  <c r="E259" i="4"/>
  <c r="E260" i="4"/>
  <c r="E261" i="4"/>
  <c r="E262" i="4"/>
  <c r="E263" i="4"/>
  <c r="E264" i="4"/>
  <c r="E265" i="4"/>
  <c r="E266" i="4"/>
  <c r="E267" i="4"/>
  <c r="E268" i="4"/>
  <c r="E269" i="4"/>
  <c r="E270" i="4"/>
  <c r="E271" i="4"/>
  <c r="E272" i="4"/>
  <c r="E273" i="4"/>
  <c r="E274" i="4"/>
  <c r="E275" i="4"/>
  <c r="E276" i="4"/>
  <c r="E277" i="4"/>
  <c r="E278" i="4"/>
  <c r="E279" i="4"/>
  <c r="E280" i="4"/>
  <c r="E281" i="4"/>
  <c r="E282" i="4"/>
  <c r="E283" i="4"/>
  <c r="E284" i="4"/>
  <c r="E285" i="4"/>
  <c r="E286" i="4"/>
  <c r="E287" i="4"/>
  <c r="E288" i="4"/>
  <c r="E289" i="4"/>
  <c r="E290" i="4"/>
  <c r="E291" i="4"/>
  <c r="E292" i="4"/>
  <c r="E293" i="4"/>
  <c r="E294" i="4"/>
  <c r="E295" i="4"/>
  <c r="E296" i="4"/>
  <c r="E297" i="4"/>
  <c r="E298" i="4"/>
  <c r="E299" i="4"/>
  <c r="E300" i="4"/>
  <c r="E301" i="4"/>
  <c r="E302" i="4"/>
  <c r="E303" i="4"/>
  <c r="E304" i="4"/>
  <c r="E305" i="4"/>
  <c r="E306" i="4"/>
  <c r="E307" i="4"/>
  <c r="E308" i="4"/>
  <c r="E309" i="4"/>
  <c r="E310" i="4"/>
  <c r="E311" i="4"/>
  <c r="E312" i="4"/>
  <c r="E313" i="4"/>
  <c r="E314" i="4"/>
  <c r="E315" i="4"/>
  <c r="E316" i="4"/>
  <c r="E317" i="4"/>
  <c r="E318" i="4"/>
  <c r="E319" i="4"/>
  <c r="E320" i="4"/>
  <c r="E321" i="4"/>
  <c r="E322" i="4"/>
  <c r="E323" i="4"/>
  <c r="E324" i="4"/>
  <c r="E325" i="4"/>
  <c r="E326" i="4"/>
  <c r="E327" i="4"/>
  <c r="E328" i="4"/>
  <c r="E329" i="4"/>
  <c r="E330" i="4"/>
  <c r="E331" i="4"/>
  <c r="E332" i="4"/>
  <c r="E333" i="4"/>
  <c r="E334" i="4"/>
  <c r="E335" i="4"/>
  <c r="E336" i="4"/>
  <c r="E337" i="4"/>
  <c r="E338" i="4"/>
  <c r="E339" i="4"/>
  <c r="E340" i="4"/>
  <c r="E341" i="4"/>
  <c r="E342" i="4"/>
  <c r="E343" i="4"/>
  <c r="E344" i="4"/>
  <c r="E345" i="4"/>
  <c r="E346" i="4"/>
  <c r="E347" i="4"/>
  <c r="E348" i="4"/>
  <c r="E349" i="4"/>
  <c r="E350" i="4"/>
  <c r="E351" i="4"/>
  <c r="E352" i="4"/>
  <c r="E353" i="4"/>
  <c r="E354" i="4"/>
  <c r="E355" i="4"/>
  <c r="E356" i="4"/>
  <c r="E357" i="4"/>
  <c r="E358" i="4"/>
  <c r="E359" i="4"/>
  <c r="E360" i="4"/>
  <c r="E361" i="4"/>
  <c r="E362" i="4"/>
  <c r="E363" i="4"/>
  <c r="E364" i="4"/>
  <c r="E365" i="4"/>
  <c r="E366" i="4"/>
  <c r="E367" i="4"/>
  <c r="E368" i="4"/>
  <c r="E369" i="4"/>
  <c r="E370" i="4"/>
  <c r="E371" i="4"/>
  <c r="E372" i="4"/>
  <c r="E373" i="4"/>
  <c r="E374" i="4"/>
  <c r="E375" i="4"/>
  <c r="E376" i="4"/>
  <c r="E377" i="4"/>
  <c r="E378" i="4"/>
  <c r="E379" i="4"/>
  <c r="E380" i="4"/>
  <c r="E381" i="4"/>
  <c r="E382" i="4"/>
  <c r="E383" i="4"/>
  <c r="E384" i="4"/>
  <c r="E385" i="4"/>
  <c r="E386" i="4"/>
  <c r="E387" i="4"/>
  <c r="E388" i="4"/>
  <c r="E389" i="4"/>
  <c r="E390" i="4"/>
  <c r="E391" i="4"/>
  <c r="E392" i="4"/>
  <c r="E393" i="4"/>
  <c r="E394" i="4"/>
  <c r="E395" i="4"/>
  <c r="E396" i="4"/>
  <c r="E397" i="4"/>
  <c r="E398" i="4"/>
  <c r="E399" i="4"/>
  <c r="E400" i="4"/>
  <c r="E401" i="4"/>
  <c r="E402" i="4"/>
  <c r="E403" i="4"/>
  <c r="E404" i="4"/>
  <c r="E405" i="4"/>
  <c r="E406" i="4"/>
  <c r="E407" i="4"/>
  <c r="E408" i="4"/>
  <c r="E409" i="4"/>
  <c r="E410" i="4"/>
  <c r="E411" i="4"/>
  <c r="E412" i="4"/>
  <c r="E413" i="4"/>
  <c r="E414" i="4"/>
  <c r="E415" i="4"/>
  <c r="E416" i="4"/>
  <c r="E417" i="4"/>
  <c r="E418" i="4"/>
  <c r="E419" i="4"/>
  <c r="E420" i="4"/>
  <c r="E421" i="4"/>
  <c r="E422" i="4"/>
  <c r="E423" i="4"/>
  <c r="E424" i="4"/>
  <c r="E425" i="4"/>
  <c r="E426" i="4"/>
  <c r="E427" i="4"/>
  <c r="E428" i="4"/>
  <c r="E429" i="4"/>
  <c r="E430" i="4"/>
  <c r="E431" i="4"/>
  <c r="E432" i="4"/>
  <c r="E433" i="4"/>
  <c r="E434" i="4"/>
  <c r="E435" i="4"/>
  <c r="E436" i="4"/>
  <c r="E437" i="4"/>
  <c r="E438" i="4"/>
  <c r="E439" i="4"/>
  <c r="E440" i="4"/>
  <c r="E441" i="4"/>
  <c r="E442" i="4"/>
  <c r="E443" i="4"/>
  <c r="E444" i="4"/>
  <c r="E445" i="4"/>
  <c r="E446" i="4"/>
  <c r="E447" i="4"/>
  <c r="E448" i="4"/>
  <c r="E449" i="4"/>
  <c r="E450" i="4"/>
  <c r="E451" i="4"/>
  <c r="E452" i="4"/>
  <c r="E453" i="4"/>
  <c r="E454" i="4"/>
  <c r="E455" i="4"/>
  <c r="E456" i="4"/>
  <c r="E457" i="4"/>
  <c r="E458" i="4"/>
  <c r="E459" i="4"/>
  <c r="E460" i="4"/>
  <c r="E461" i="4"/>
  <c r="E462" i="4"/>
  <c r="E463" i="4"/>
  <c r="E464" i="4"/>
  <c r="E465" i="4"/>
  <c r="E466" i="4"/>
  <c r="E467" i="4"/>
  <c r="E468" i="4"/>
  <c r="E469" i="4"/>
  <c r="E470" i="4"/>
  <c r="E471" i="4"/>
  <c r="E472" i="4"/>
  <c r="E473" i="4"/>
  <c r="E474" i="4"/>
  <c r="E475" i="4"/>
  <c r="E476" i="4"/>
  <c r="E477" i="4"/>
  <c r="E478" i="4"/>
  <c r="E479" i="4"/>
  <c r="E480" i="4"/>
  <c r="E481" i="4"/>
  <c r="E482" i="4"/>
  <c r="E483" i="4"/>
  <c r="E484" i="4"/>
  <c r="E485" i="4"/>
  <c r="E486" i="4"/>
  <c r="E487" i="4"/>
  <c r="E488" i="4"/>
  <c r="E489" i="4"/>
  <c r="E490" i="4"/>
  <c r="E491" i="4"/>
  <c r="E492" i="4"/>
  <c r="E493" i="4"/>
  <c r="E494" i="4"/>
  <c r="E495" i="4"/>
  <c r="E496" i="4"/>
  <c r="E497" i="4"/>
  <c r="E498" i="4"/>
  <c r="E499" i="4"/>
  <c r="E500" i="4"/>
  <c r="E501" i="4"/>
  <c r="E502" i="4"/>
  <c r="E503" i="4"/>
  <c r="E504" i="4"/>
  <c r="E505" i="4"/>
  <c r="E506" i="4"/>
  <c r="E507" i="4"/>
  <c r="E508" i="4"/>
  <c r="E509" i="4"/>
  <c r="E510" i="4"/>
  <c r="E511" i="4"/>
  <c r="E512" i="4"/>
  <c r="E513" i="4"/>
  <c r="E514" i="4"/>
  <c r="E515" i="4"/>
  <c r="E516" i="4"/>
  <c r="E517" i="4"/>
  <c r="E518" i="4"/>
  <c r="E519" i="4"/>
  <c r="E520" i="4"/>
  <c r="E521" i="4"/>
  <c r="E522" i="4"/>
  <c r="E523" i="4"/>
  <c r="E524" i="4"/>
  <c r="E525" i="4"/>
  <c r="E526" i="4"/>
  <c r="E527" i="4"/>
  <c r="E528" i="4"/>
  <c r="E529" i="4"/>
  <c r="E530" i="4"/>
  <c r="E531" i="4"/>
  <c r="E532" i="4"/>
  <c r="E533" i="4"/>
  <c r="E534" i="4"/>
  <c r="E535" i="4"/>
  <c r="E536" i="4"/>
  <c r="E537" i="4"/>
  <c r="E538" i="4"/>
  <c r="E539" i="4"/>
  <c r="E540" i="4"/>
  <c r="E541" i="4"/>
  <c r="E542" i="4"/>
  <c r="E543" i="4"/>
  <c r="E544" i="4"/>
  <c r="E545" i="4"/>
  <c r="E546" i="4"/>
  <c r="E547" i="4"/>
  <c r="E548" i="4"/>
  <c r="E549" i="4"/>
  <c r="E550" i="4"/>
  <c r="E551" i="4"/>
  <c r="E552" i="4"/>
  <c r="E553" i="4"/>
  <c r="E554" i="4"/>
  <c r="E555" i="4"/>
  <c r="E556" i="4"/>
  <c r="E557" i="4"/>
  <c r="E558" i="4"/>
  <c r="E559" i="4"/>
  <c r="E560" i="4"/>
  <c r="E561" i="4"/>
  <c r="E562" i="4"/>
  <c r="E563" i="4"/>
  <c r="E564" i="4"/>
  <c r="E565" i="4"/>
  <c r="E566" i="4"/>
  <c r="E567" i="4"/>
  <c r="E568" i="4"/>
  <c r="E569" i="4"/>
  <c r="E570" i="4"/>
  <c r="E571" i="4"/>
  <c r="E572" i="4"/>
  <c r="E573" i="4"/>
  <c r="E574" i="4"/>
  <c r="E575" i="4"/>
  <c r="E576" i="4"/>
  <c r="E577" i="4"/>
  <c r="E578" i="4"/>
  <c r="E579" i="4"/>
  <c r="E580" i="4"/>
  <c r="E581" i="4"/>
  <c r="E582" i="4"/>
  <c r="E583" i="4"/>
  <c r="E584" i="4"/>
  <c r="E585" i="4"/>
  <c r="E586" i="4"/>
  <c r="E587" i="4"/>
  <c r="E588" i="4"/>
  <c r="E589" i="4"/>
  <c r="E590" i="4"/>
  <c r="E591" i="4"/>
  <c r="E592" i="4"/>
  <c r="E593" i="4"/>
  <c r="E594" i="4"/>
  <c r="E595" i="4"/>
  <c r="E596" i="4"/>
  <c r="E597" i="4"/>
  <c r="E598" i="4"/>
  <c r="E599" i="4"/>
  <c r="E600" i="4"/>
  <c r="E601" i="4"/>
  <c r="E602" i="4"/>
  <c r="E603" i="4"/>
  <c r="E604" i="4"/>
  <c r="E605" i="4"/>
  <c r="E606" i="4"/>
  <c r="E607" i="4"/>
  <c r="E608" i="4"/>
  <c r="E609" i="4"/>
  <c r="E610" i="4"/>
  <c r="E611" i="4"/>
  <c r="E612" i="4"/>
  <c r="E613" i="4"/>
  <c r="E614" i="4"/>
  <c r="E615" i="4"/>
  <c r="E616" i="4"/>
  <c r="E617" i="4"/>
  <c r="E618" i="4"/>
  <c r="E619" i="4"/>
  <c r="E620" i="4"/>
  <c r="E621" i="4"/>
  <c r="E622" i="4"/>
  <c r="E623" i="4"/>
  <c r="E624" i="4"/>
  <c r="E625" i="4"/>
  <c r="E626" i="4"/>
  <c r="E627" i="4"/>
  <c r="E628" i="4"/>
  <c r="E629" i="4"/>
  <c r="E630" i="4"/>
  <c r="E631" i="4"/>
  <c r="E632" i="4"/>
  <c r="E633" i="4"/>
  <c r="E634" i="4"/>
  <c r="E635" i="4"/>
  <c r="E636" i="4"/>
  <c r="E637" i="4"/>
  <c r="E638" i="4"/>
  <c r="E639" i="4"/>
  <c r="E640" i="4"/>
  <c r="E641" i="4"/>
  <c r="E642" i="4"/>
  <c r="E643" i="4"/>
  <c r="E644" i="4"/>
  <c r="E645" i="4"/>
  <c r="E646" i="4"/>
  <c r="E647" i="4"/>
  <c r="E648" i="4"/>
  <c r="E649" i="4"/>
  <c r="E650" i="4"/>
  <c r="E651" i="4"/>
  <c r="E652" i="4"/>
  <c r="E653" i="4"/>
  <c r="E654" i="4"/>
  <c r="E655" i="4"/>
  <c r="E656" i="4"/>
  <c r="E657" i="4"/>
  <c r="E658" i="4"/>
  <c r="E659" i="4"/>
  <c r="E660" i="4"/>
  <c r="E661" i="4"/>
  <c r="E662" i="4"/>
  <c r="E663" i="4"/>
  <c r="E664" i="4"/>
  <c r="E665" i="4"/>
  <c r="E666" i="4"/>
  <c r="E667" i="4"/>
  <c r="E668" i="4"/>
  <c r="E669" i="4"/>
  <c r="E670" i="4"/>
  <c r="E671" i="4"/>
  <c r="E672" i="4"/>
  <c r="E673" i="4"/>
  <c r="E674" i="4"/>
  <c r="E675" i="4"/>
  <c r="E676" i="4"/>
  <c r="E677" i="4"/>
  <c r="E678" i="4"/>
  <c r="E679" i="4"/>
  <c r="E680" i="4"/>
  <c r="E681" i="4"/>
  <c r="E682" i="4"/>
  <c r="E683" i="4"/>
  <c r="E684" i="4"/>
  <c r="E685" i="4"/>
  <c r="E686" i="4"/>
  <c r="E687" i="4"/>
  <c r="E688" i="4"/>
  <c r="E689" i="4"/>
  <c r="E690" i="4"/>
  <c r="E691" i="4"/>
  <c r="E692" i="4"/>
  <c r="E693" i="4"/>
  <c r="E694" i="4"/>
  <c r="E695" i="4"/>
  <c r="E696" i="4"/>
  <c r="E697" i="4"/>
  <c r="E698" i="4"/>
  <c r="E699" i="4"/>
  <c r="E700" i="4"/>
  <c r="E701" i="4"/>
  <c r="E702" i="4"/>
  <c r="E703" i="4"/>
  <c r="E704" i="4"/>
  <c r="E705" i="4"/>
  <c r="E706" i="4"/>
  <c r="E707" i="4"/>
  <c r="E708" i="4"/>
  <c r="E709" i="4"/>
  <c r="E710" i="4"/>
  <c r="E711" i="4"/>
  <c r="E712" i="4"/>
  <c r="E713" i="4"/>
  <c r="E714" i="4"/>
  <c r="E715" i="4"/>
  <c r="E716" i="4"/>
  <c r="E717" i="4"/>
  <c r="E718" i="4"/>
  <c r="E719" i="4"/>
  <c r="E720" i="4"/>
  <c r="E721" i="4"/>
  <c r="E722" i="4"/>
  <c r="E723" i="4"/>
  <c r="E724" i="4"/>
  <c r="E725" i="4"/>
  <c r="E726" i="4"/>
  <c r="E727" i="4"/>
  <c r="E728" i="4"/>
  <c r="E729" i="4"/>
  <c r="E730" i="4"/>
  <c r="E731" i="4"/>
  <c r="E732" i="4"/>
  <c r="E733" i="4"/>
  <c r="E734" i="4"/>
  <c r="E735" i="4"/>
  <c r="E736" i="4"/>
  <c r="E737" i="4"/>
  <c r="E738" i="4"/>
  <c r="E739" i="4"/>
  <c r="E740" i="4"/>
  <c r="E741" i="4"/>
  <c r="E742" i="4"/>
  <c r="E743" i="4"/>
  <c r="E744" i="4"/>
  <c r="E745" i="4"/>
  <c r="E746" i="4"/>
  <c r="E747" i="4"/>
  <c r="E748" i="4"/>
  <c r="E749" i="4"/>
  <c r="E750" i="4"/>
  <c r="E751" i="4"/>
  <c r="E752" i="4"/>
  <c r="E753" i="4"/>
  <c r="E754" i="4"/>
  <c r="E755" i="4"/>
  <c r="E756" i="4"/>
  <c r="E757" i="4"/>
  <c r="E758" i="4"/>
  <c r="E759" i="4"/>
  <c r="E760" i="4"/>
  <c r="E761" i="4"/>
  <c r="E762" i="4"/>
  <c r="E763" i="4"/>
  <c r="E764" i="4"/>
  <c r="E765" i="4"/>
  <c r="E766" i="4"/>
  <c r="E767" i="4"/>
  <c r="E768" i="4"/>
  <c r="E769" i="4"/>
  <c r="E770" i="4"/>
  <c r="E771" i="4"/>
  <c r="E772" i="4"/>
  <c r="E773" i="4"/>
  <c r="E774" i="4"/>
  <c r="E775" i="4"/>
  <c r="E776" i="4"/>
  <c r="E777" i="4"/>
  <c r="E778" i="4"/>
  <c r="E779" i="4"/>
  <c r="E780" i="4"/>
  <c r="E781" i="4"/>
  <c r="E782" i="4"/>
  <c r="E783" i="4"/>
  <c r="E784" i="4"/>
  <c r="E785" i="4"/>
  <c r="E786" i="4"/>
  <c r="E787" i="4"/>
  <c r="E788" i="4"/>
  <c r="E789" i="4"/>
  <c r="E790" i="4"/>
  <c r="E791" i="4"/>
  <c r="E792" i="4"/>
  <c r="E793" i="4"/>
  <c r="E794" i="4"/>
  <c r="E795" i="4"/>
  <c r="E796" i="4"/>
  <c r="E797" i="4"/>
  <c r="E798" i="4"/>
  <c r="E799" i="4"/>
  <c r="E800" i="4"/>
  <c r="E801" i="4"/>
  <c r="E802" i="4"/>
  <c r="E803" i="4"/>
  <c r="E804" i="4"/>
  <c r="E805" i="4"/>
  <c r="E806" i="4"/>
  <c r="E807" i="4"/>
  <c r="E808" i="4"/>
  <c r="E809" i="4"/>
  <c r="E810" i="4"/>
  <c r="E811" i="4"/>
  <c r="E812" i="4"/>
  <c r="E813" i="4"/>
  <c r="E814" i="4"/>
  <c r="E815" i="4"/>
  <c r="E816" i="4"/>
  <c r="E817" i="4"/>
  <c r="E818" i="4"/>
  <c r="E819" i="4"/>
  <c r="E820" i="4"/>
  <c r="E821" i="4"/>
  <c r="E822" i="4"/>
  <c r="E823" i="4"/>
  <c r="E824" i="4"/>
  <c r="E825" i="4"/>
  <c r="E826" i="4"/>
  <c r="E827" i="4"/>
  <c r="E828" i="4"/>
  <c r="E829" i="4"/>
  <c r="E830" i="4"/>
  <c r="E831" i="4"/>
  <c r="E832" i="4"/>
  <c r="E833" i="4"/>
  <c r="E834" i="4"/>
  <c r="E835" i="4"/>
  <c r="E836" i="4"/>
  <c r="E837" i="4"/>
  <c r="E838" i="4"/>
  <c r="E839" i="4"/>
  <c r="E840" i="4"/>
  <c r="E841" i="4"/>
  <c r="E842" i="4"/>
  <c r="E843" i="4"/>
  <c r="E844" i="4"/>
  <c r="E845" i="4"/>
  <c r="E846" i="4"/>
  <c r="E847" i="4"/>
  <c r="E848" i="4"/>
  <c r="E849" i="4"/>
  <c r="E850" i="4"/>
  <c r="E851" i="4"/>
  <c r="E852" i="4"/>
  <c r="E853" i="4"/>
  <c r="E854" i="4"/>
  <c r="E855" i="4"/>
  <c r="E856" i="4"/>
  <c r="E857" i="4"/>
  <c r="E858" i="4"/>
  <c r="E859" i="4"/>
  <c r="E860" i="4"/>
  <c r="E861" i="4"/>
  <c r="E862" i="4"/>
  <c r="E863" i="4"/>
  <c r="E864" i="4"/>
  <c r="E865" i="4"/>
  <c r="E866" i="4"/>
  <c r="E867" i="4"/>
  <c r="E868" i="4"/>
  <c r="E869" i="4"/>
  <c r="E870" i="4"/>
  <c r="E871" i="4"/>
  <c r="E872" i="4"/>
  <c r="E873" i="4"/>
  <c r="E874" i="4"/>
  <c r="E875" i="4"/>
  <c r="E876" i="4"/>
  <c r="E877" i="4"/>
  <c r="E878" i="4"/>
  <c r="E879" i="4"/>
  <c r="E880" i="4"/>
  <c r="E881" i="4"/>
  <c r="E882" i="4"/>
  <c r="E883" i="4"/>
  <c r="E884" i="4"/>
  <c r="E885" i="4"/>
  <c r="E886" i="4"/>
  <c r="E887" i="4"/>
  <c r="E888" i="4"/>
  <c r="E889" i="4"/>
  <c r="E890" i="4"/>
  <c r="E891" i="4"/>
  <c r="E892" i="4"/>
  <c r="E893" i="4"/>
  <c r="E894" i="4"/>
  <c r="E895" i="4"/>
  <c r="E896" i="4"/>
  <c r="E897" i="4"/>
  <c r="E898" i="4"/>
  <c r="E899" i="4"/>
  <c r="E900" i="4"/>
  <c r="E901" i="4"/>
  <c r="E902" i="4"/>
  <c r="E903" i="4"/>
  <c r="E904" i="4"/>
  <c r="E905" i="4"/>
  <c r="E906" i="4"/>
  <c r="E907" i="4"/>
  <c r="E908" i="4"/>
  <c r="E909" i="4"/>
  <c r="E910" i="4"/>
  <c r="E911" i="4"/>
  <c r="E912" i="4"/>
  <c r="E913" i="4"/>
  <c r="E914" i="4"/>
  <c r="E915" i="4"/>
  <c r="E916" i="4"/>
  <c r="E917" i="4"/>
  <c r="E918" i="4"/>
  <c r="E919" i="4"/>
  <c r="E920" i="4"/>
  <c r="E921" i="4"/>
  <c r="E922" i="4"/>
  <c r="E923" i="4"/>
  <c r="E924" i="4"/>
  <c r="E925" i="4"/>
  <c r="E926" i="4"/>
  <c r="E927" i="4"/>
  <c r="E928" i="4"/>
  <c r="E929" i="4"/>
  <c r="E930" i="4"/>
  <c r="E931" i="4"/>
  <c r="E932" i="4"/>
  <c r="E933" i="4"/>
  <c r="E934" i="4"/>
  <c r="E935" i="4"/>
  <c r="E936" i="4"/>
  <c r="E937" i="4"/>
  <c r="E938" i="4"/>
  <c r="E939" i="4"/>
  <c r="E940" i="4"/>
  <c r="E941" i="4"/>
  <c r="E942" i="4"/>
  <c r="E943" i="4"/>
  <c r="E944" i="4"/>
  <c r="E945" i="4"/>
  <c r="E946" i="4"/>
  <c r="E947" i="4"/>
  <c r="E948" i="4"/>
  <c r="E949" i="4"/>
  <c r="E950" i="4"/>
  <c r="E951" i="4"/>
  <c r="E952" i="4"/>
  <c r="E953" i="4"/>
  <c r="E954" i="4"/>
  <c r="E955" i="4"/>
  <c r="E956" i="4"/>
  <c r="E957" i="4"/>
  <c r="E958" i="4"/>
  <c r="E959" i="4"/>
  <c r="E960" i="4"/>
  <c r="E961" i="4"/>
  <c r="E962" i="4"/>
  <c r="E963" i="4"/>
  <c r="E964" i="4"/>
  <c r="E965" i="4"/>
  <c r="E966" i="4"/>
  <c r="E967" i="4"/>
  <c r="E968" i="4"/>
  <c r="E969" i="4"/>
  <c r="E970" i="4"/>
  <c r="E971" i="4"/>
  <c r="E972" i="4"/>
  <c r="E973" i="4"/>
  <c r="E974" i="4"/>
  <c r="E975" i="4"/>
  <c r="E976" i="4"/>
  <c r="E977" i="4"/>
  <c r="E978" i="4"/>
  <c r="E979" i="4"/>
  <c r="E980" i="4"/>
  <c r="E981" i="4"/>
  <c r="E982" i="4"/>
  <c r="E983" i="4"/>
  <c r="E984" i="4"/>
  <c r="E985" i="4"/>
  <c r="E986" i="4"/>
  <c r="E987" i="4"/>
  <c r="E988" i="4"/>
  <c r="E989" i="4"/>
  <c r="E990" i="4"/>
  <c r="E991" i="4"/>
  <c r="E992" i="4"/>
  <c r="E993" i="4"/>
  <c r="E994" i="4"/>
  <c r="E995" i="4"/>
  <c r="E996" i="4"/>
  <c r="E997" i="4"/>
  <c r="E998" i="4"/>
  <c r="E999" i="4"/>
  <c r="E1000" i="4"/>
  <c r="E1001" i="4"/>
  <c r="E1002" i="4"/>
  <c r="E1003" i="4"/>
  <c r="E1004" i="4"/>
  <c r="E1005" i="4"/>
  <c r="E1006" i="4"/>
  <c r="E1007" i="4"/>
  <c r="E1008" i="4"/>
  <c r="E1009" i="4"/>
  <c r="E1010" i="4"/>
  <c r="E1011" i="4"/>
  <c r="E1012" i="4"/>
  <c r="E1013" i="4"/>
  <c r="E1014" i="4"/>
  <c r="E1015" i="4"/>
  <c r="E1016" i="4"/>
  <c r="E1017" i="4"/>
  <c r="E1018" i="4"/>
  <c r="E1019" i="4"/>
  <c r="E1020" i="4"/>
  <c r="E1021" i="4"/>
  <c r="E1022" i="4"/>
  <c r="E1023" i="4"/>
  <c r="E1024" i="4"/>
  <c r="E1025" i="4"/>
  <c r="E1026" i="4"/>
  <c r="E1027" i="4"/>
  <c r="E1028" i="4"/>
  <c r="E1029" i="4"/>
  <c r="E1030" i="4"/>
  <c r="E1031" i="4"/>
  <c r="E1032" i="4"/>
  <c r="E1033" i="4"/>
  <c r="E1034" i="4"/>
  <c r="E1035" i="4"/>
  <c r="E1036" i="4"/>
  <c r="E1037" i="4"/>
  <c r="E1038" i="4"/>
  <c r="E1039" i="4"/>
  <c r="E1040" i="4"/>
  <c r="E1041" i="4"/>
  <c r="E1042" i="4"/>
  <c r="E1043" i="4"/>
  <c r="E1044" i="4"/>
  <c r="E1045" i="4"/>
  <c r="E1046" i="4"/>
  <c r="E1047" i="4"/>
  <c r="E1048" i="4"/>
  <c r="E1049" i="4"/>
  <c r="E1050" i="4"/>
  <c r="E1051" i="4"/>
  <c r="E1052" i="4"/>
  <c r="E1053" i="4"/>
  <c r="E1054" i="4"/>
  <c r="E1055" i="4"/>
  <c r="E1056" i="4"/>
  <c r="E1057" i="4"/>
  <c r="E1058" i="4"/>
  <c r="E1059" i="4"/>
  <c r="E1060" i="4"/>
  <c r="E1061" i="4"/>
  <c r="E1062" i="4"/>
  <c r="E1063" i="4"/>
  <c r="E1064" i="4"/>
  <c r="E1065" i="4"/>
  <c r="E1066" i="4"/>
  <c r="E1067" i="4"/>
  <c r="E1068" i="4"/>
  <c r="E1069" i="4"/>
  <c r="E1070" i="4"/>
  <c r="E1071" i="4"/>
  <c r="E1072" i="4"/>
  <c r="E1073" i="4"/>
  <c r="E1074" i="4"/>
  <c r="E1075" i="4"/>
  <c r="E1076" i="4"/>
  <c r="E1077" i="4"/>
  <c r="E1078" i="4"/>
  <c r="E1079" i="4"/>
  <c r="E1080" i="4"/>
  <c r="E1081" i="4"/>
  <c r="E1082" i="4"/>
  <c r="E1083" i="4"/>
  <c r="E1084" i="4"/>
  <c r="E1085" i="4"/>
  <c r="E1086" i="4"/>
  <c r="E1087" i="4"/>
  <c r="E1088" i="4"/>
  <c r="E1089" i="4"/>
  <c r="E1090" i="4"/>
  <c r="E1091" i="4"/>
  <c r="E1092" i="4"/>
  <c r="E1093" i="4"/>
  <c r="E1094" i="4"/>
  <c r="E1095" i="4"/>
  <c r="E1096" i="4"/>
  <c r="E1097" i="4"/>
  <c r="E1098" i="4"/>
  <c r="E1099" i="4"/>
  <c r="E1100" i="4"/>
  <c r="E1101" i="4"/>
  <c r="E1102" i="4"/>
  <c r="E1103" i="4"/>
  <c r="E1104" i="4"/>
  <c r="E1105" i="4"/>
  <c r="E1106" i="4"/>
  <c r="E1107" i="4"/>
  <c r="E1108" i="4"/>
  <c r="E1109" i="4"/>
  <c r="E1110" i="4"/>
  <c r="E1111" i="4"/>
  <c r="E1112" i="4"/>
  <c r="E1113" i="4"/>
  <c r="E1114" i="4"/>
  <c r="E1115" i="4"/>
  <c r="E1116" i="4"/>
  <c r="E1117" i="4"/>
  <c r="E1118" i="4"/>
  <c r="E1119" i="4"/>
  <c r="E1120" i="4"/>
  <c r="E1121" i="4"/>
  <c r="E1122" i="4"/>
  <c r="E1123" i="4"/>
  <c r="E1124" i="4"/>
  <c r="E1125" i="4"/>
  <c r="E1126" i="4"/>
  <c r="E1127" i="4"/>
  <c r="E1128" i="4"/>
  <c r="E1129" i="4"/>
  <c r="E1130" i="4"/>
  <c r="E1131" i="4"/>
  <c r="E1132" i="4"/>
  <c r="E1133" i="4"/>
  <c r="E1134" i="4"/>
  <c r="E1135" i="4"/>
  <c r="E1136" i="4"/>
  <c r="E1137" i="4"/>
  <c r="E1138" i="4"/>
  <c r="E1139" i="4"/>
  <c r="E1140" i="4"/>
  <c r="E1141" i="4"/>
  <c r="E1142" i="4"/>
  <c r="E1143" i="4"/>
  <c r="E1144" i="4"/>
  <c r="E1145" i="4"/>
  <c r="E1146" i="4"/>
  <c r="E1147" i="4"/>
  <c r="E1148" i="4"/>
  <c r="E1149" i="4"/>
  <c r="E1150" i="4"/>
  <c r="E1151" i="4"/>
  <c r="E1152" i="4"/>
  <c r="E1153" i="4"/>
  <c r="E1154" i="4"/>
  <c r="E1155" i="4"/>
  <c r="E1156" i="4"/>
  <c r="E1157" i="4"/>
  <c r="E1158" i="4"/>
  <c r="E1159" i="4"/>
  <c r="E1160" i="4"/>
  <c r="E1161" i="4"/>
  <c r="E1162" i="4"/>
  <c r="E1163" i="4"/>
  <c r="E1164" i="4"/>
  <c r="E1165" i="4"/>
  <c r="E1166" i="4"/>
  <c r="E1167" i="4"/>
  <c r="E1168" i="4"/>
  <c r="E1169" i="4"/>
  <c r="E1170" i="4"/>
  <c r="E1171" i="4"/>
  <c r="E1172" i="4"/>
  <c r="E1173" i="4"/>
  <c r="E1174" i="4"/>
  <c r="E1175" i="4"/>
  <c r="E1176" i="4"/>
  <c r="E1177" i="4"/>
  <c r="E1178" i="4"/>
  <c r="E1179" i="4"/>
  <c r="E1180" i="4"/>
  <c r="E1181" i="4"/>
  <c r="E1182" i="4"/>
  <c r="E1183" i="4"/>
  <c r="E1184" i="4"/>
  <c r="E1185" i="4"/>
  <c r="E1186" i="4"/>
  <c r="E1187" i="4"/>
  <c r="E1188" i="4"/>
  <c r="E1189" i="4"/>
  <c r="E1190" i="4"/>
  <c r="E1191" i="4"/>
  <c r="E1192" i="4"/>
  <c r="E1193" i="4"/>
  <c r="E1194" i="4"/>
  <c r="E1195" i="4"/>
  <c r="E1196" i="4"/>
  <c r="E1197" i="4"/>
  <c r="E1198" i="4"/>
  <c r="E1199" i="4"/>
  <c r="E1200" i="4"/>
  <c r="E1201" i="4"/>
  <c r="E1202" i="4"/>
  <c r="E1203" i="4"/>
  <c r="E1204" i="4"/>
  <c r="E1205" i="4"/>
  <c r="E1206" i="4"/>
  <c r="E1207" i="4"/>
  <c r="E1208" i="4"/>
  <c r="E1209" i="4"/>
  <c r="E1210" i="4"/>
  <c r="E1211" i="4"/>
  <c r="E1212" i="4"/>
  <c r="E1213" i="4"/>
  <c r="E1214" i="4"/>
  <c r="E1215" i="4"/>
  <c r="E1216" i="4"/>
  <c r="E1217" i="4"/>
  <c r="E1218" i="4"/>
  <c r="E1219" i="4"/>
  <c r="E1220" i="4"/>
  <c r="E1221" i="4"/>
  <c r="E1222" i="4"/>
  <c r="E1223" i="4"/>
  <c r="E1224" i="4"/>
  <c r="E1225" i="4"/>
  <c r="E1226" i="4"/>
  <c r="E1227" i="4"/>
  <c r="E1228" i="4"/>
  <c r="E1229" i="4"/>
  <c r="E1230" i="4"/>
  <c r="E1231" i="4"/>
  <c r="E1232" i="4"/>
  <c r="E1233" i="4"/>
  <c r="E1234" i="4"/>
  <c r="E1235" i="4"/>
  <c r="E1236" i="4"/>
  <c r="E1237" i="4"/>
  <c r="E1238" i="4"/>
  <c r="E1239" i="4"/>
  <c r="E1240" i="4"/>
  <c r="E1241" i="4"/>
  <c r="E1242" i="4"/>
  <c r="E1243" i="4"/>
  <c r="E1244" i="4"/>
  <c r="E1245" i="4"/>
  <c r="E1246" i="4"/>
  <c r="E1247" i="4"/>
  <c r="E1248" i="4"/>
  <c r="E1249" i="4"/>
  <c r="E1250" i="4"/>
  <c r="E1251" i="4"/>
  <c r="E1252" i="4"/>
  <c r="E1253" i="4"/>
  <c r="E1254" i="4"/>
  <c r="E1255" i="4"/>
  <c r="E1256" i="4"/>
  <c r="E1257" i="4"/>
  <c r="E1258" i="4"/>
  <c r="E1259" i="4"/>
  <c r="E1260" i="4"/>
  <c r="E1261" i="4"/>
  <c r="E1262" i="4"/>
  <c r="E1263" i="4"/>
  <c r="E1264" i="4"/>
  <c r="E1265" i="4"/>
  <c r="E1266" i="4"/>
  <c r="E1267" i="4"/>
  <c r="E1268" i="4"/>
  <c r="E1269" i="4"/>
  <c r="E1270" i="4"/>
  <c r="E1271" i="4"/>
  <c r="E1272" i="4"/>
  <c r="E1273" i="4"/>
  <c r="E1274" i="4"/>
  <c r="E1275" i="4"/>
  <c r="E1276" i="4"/>
  <c r="E1277" i="4"/>
  <c r="E1278" i="4"/>
  <c r="E1279" i="4"/>
  <c r="E1280" i="4"/>
  <c r="E1281" i="4"/>
  <c r="E1282" i="4"/>
  <c r="E1283" i="4"/>
  <c r="E1284" i="4"/>
  <c r="E1285" i="4"/>
  <c r="E1286" i="4"/>
  <c r="E1287" i="4"/>
  <c r="E1288" i="4"/>
  <c r="E1289" i="4"/>
  <c r="E1290" i="4"/>
  <c r="E1291" i="4"/>
  <c r="E1292" i="4"/>
  <c r="E1293" i="4"/>
  <c r="E1294" i="4"/>
  <c r="E1295" i="4"/>
  <c r="E1296" i="4"/>
  <c r="E1297" i="4"/>
  <c r="E1298" i="4"/>
  <c r="E1299" i="4"/>
  <c r="E1300" i="4"/>
  <c r="E1301" i="4"/>
  <c r="E1302" i="4"/>
  <c r="E1303" i="4"/>
  <c r="E1304" i="4"/>
  <c r="E1305" i="4"/>
  <c r="E1306" i="4"/>
  <c r="E1307" i="4"/>
  <c r="E1308" i="4"/>
  <c r="E1309" i="4"/>
  <c r="E1310" i="4"/>
  <c r="E1311" i="4"/>
  <c r="E1312" i="4"/>
  <c r="E1313" i="4"/>
  <c r="E1314" i="4"/>
  <c r="E1315" i="4"/>
  <c r="E1316" i="4"/>
  <c r="E1317" i="4"/>
  <c r="E1318" i="4"/>
  <c r="E1319" i="4"/>
  <c r="E1320" i="4"/>
  <c r="E1321" i="4"/>
  <c r="E1322" i="4"/>
  <c r="E1323" i="4"/>
  <c r="E1324" i="4"/>
  <c r="E1325" i="4"/>
  <c r="E1326" i="4"/>
  <c r="E1327" i="4"/>
  <c r="E1328" i="4"/>
  <c r="E1329" i="4"/>
  <c r="E1330" i="4"/>
  <c r="E1331" i="4"/>
  <c r="E1332" i="4"/>
  <c r="E1333" i="4"/>
  <c r="E1334" i="4"/>
  <c r="E1335" i="4"/>
  <c r="E1336" i="4"/>
  <c r="E1337" i="4"/>
  <c r="E1338" i="4"/>
  <c r="E1339" i="4"/>
  <c r="E1340" i="4"/>
  <c r="E1341" i="4"/>
  <c r="E1342" i="4"/>
  <c r="E1343" i="4"/>
  <c r="E1344" i="4"/>
  <c r="E1345" i="4"/>
  <c r="E1346" i="4"/>
  <c r="E1347" i="4"/>
  <c r="E1348" i="4"/>
  <c r="E1349" i="4"/>
  <c r="E1350" i="4"/>
  <c r="E1351" i="4"/>
  <c r="E1352" i="4"/>
  <c r="E1353" i="4"/>
  <c r="E1354" i="4"/>
  <c r="E1355" i="4"/>
  <c r="E1356" i="4"/>
  <c r="E1357" i="4"/>
  <c r="E1358" i="4"/>
  <c r="E1359" i="4"/>
  <c r="E1360" i="4"/>
  <c r="E1361" i="4"/>
  <c r="E1362" i="4"/>
  <c r="E1363" i="4"/>
  <c r="E1364" i="4"/>
  <c r="E1365" i="4"/>
  <c r="E1366" i="4"/>
  <c r="E1367" i="4"/>
  <c r="E1368" i="4"/>
  <c r="E1369" i="4"/>
  <c r="E1370" i="4"/>
  <c r="E1371" i="4"/>
  <c r="E1372" i="4"/>
  <c r="E1373" i="4"/>
  <c r="E1374" i="4"/>
  <c r="E1375" i="4"/>
  <c r="E1376" i="4"/>
  <c r="E1377" i="4"/>
  <c r="E1378" i="4"/>
  <c r="E1379" i="4"/>
  <c r="E1380" i="4"/>
  <c r="E1381" i="4"/>
  <c r="E1382" i="4"/>
  <c r="E1383" i="4"/>
  <c r="E1384" i="4"/>
  <c r="E1385" i="4"/>
  <c r="E1386" i="4"/>
  <c r="E1387" i="4"/>
  <c r="E1388" i="4"/>
  <c r="E1389" i="4"/>
  <c r="E1390" i="4"/>
  <c r="E1391" i="4"/>
  <c r="E1392" i="4"/>
  <c r="E1393" i="4"/>
  <c r="E1394" i="4"/>
  <c r="E1395" i="4"/>
  <c r="E1396" i="4"/>
  <c r="E1397" i="4"/>
  <c r="E1398" i="4"/>
  <c r="E1399" i="4"/>
  <c r="E1400" i="4"/>
  <c r="E1401" i="4"/>
  <c r="E1402" i="4"/>
  <c r="E1403" i="4"/>
  <c r="E1404" i="4"/>
  <c r="E1405" i="4"/>
  <c r="E1406" i="4"/>
  <c r="E1407" i="4"/>
  <c r="E1408" i="4"/>
  <c r="E1409" i="4"/>
  <c r="E1410" i="4"/>
  <c r="E1411" i="4"/>
  <c r="E1412" i="4"/>
  <c r="E1413" i="4"/>
  <c r="E1414" i="4"/>
  <c r="E1415" i="4"/>
  <c r="E1416" i="4"/>
  <c r="E1417" i="4"/>
  <c r="E1418" i="4"/>
  <c r="E1419" i="4"/>
  <c r="E1420" i="4"/>
  <c r="E1421" i="4"/>
  <c r="E1422" i="4"/>
  <c r="E1423" i="4"/>
  <c r="E1424" i="4"/>
  <c r="E1425" i="4"/>
  <c r="E1426" i="4"/>
  <c r="E1427" i="4"/>
  <c r="E1428" i="4"/>
  <c r="E1429" i="4"/>
  <c r="E1430" i="4"/>
  <c r="E1431" i="4"/>
  <c r="E1432" i="4"/>
  <c r="E1433" i="4"/>
  <c r="E1434" i="4"/>
  <c r="E1435" i="4"/>
  <c r="E1436" i="4"/>
  <c r="E1437" i="4"/>
  <c r="E1438" i="4"/>
  <c r="E1439" i="4"/>
  <c r="E1440" i="4"/>
  <c r="E1441" i="4"/>
  <c r="E1442" i="4"/>
  <c r="E1443" i="4"/>
  <c r="E1444" i="4"/>
  <c r="E1445" i="4"/>
  <c r="E1446" i="4"/>
  <c r="E1447" i="4"/>
  <c r="E1448" i="4"/>
  <c r="E1449" i="4"/>
  <c r="E1450" i="4"/>
  <c r="E1451" i="4"/>
  <c r="E1452" i="4"/>
  <c r="E1453" i="4"/>
  <c r="E1454" i="4"/>
  <c r="E1455" i="4"/>
  <c r="E1456" i="4"/>
  <c r="E1457" i="4"/>
  <c r="E1458" i="4"/>
  <c r="E1459" i="4"/>
  <c r="E1460" i="4"/>
  <c r="E1461" i="4"/>
  <c r="E1462" i="4"/>
  <c r="E1463" i="4"/>
  <c r="E1464" i="4"/>
  <c r="E1465" i="4"/>
  <c r="E1466" i="4"/>
  <c r="E1467" i="4"/>
  <c r="E1468" i="4"/>
  <c r="E1469" i="4"/>
  <c r="E1470" i="4"/>
  <c r="E1471" i="4"/>
  <c r="E1472" i="4"/>
  <c r="E1473" i="4"/>
  <c r="E1474" i="4"/>
  <c r="E1475" i="4"/>
  <c r="E1476" i="4"/>
  <c r="E1477" i="4"/>
  <c r="E1478" i="4"/>
  <c r="E1479" i="4"/>
  <c r="E1480" i="4"/>
  <c r="E1481" i="4"/>
  <c r="E1482" i="4"/>
  <c r="E1483" i="4"/>
  <c r="E1484" i="4"/>
  <c r="E1485" i="4"/>
  <c r="E1486" i="4"/>
  <c r="E1487" i="4"/>
  <c r="E1488" i="4"/>
  <c r="E1489" i="4"/>
  <c r="E1490" i="4"/>
  <c r="E1491" i="4"/>
  <c r="E1492" i="4"/>
  <c r="E1493" i="4"/>
  <c r="E1494" i="4"/>
  <c r="E1495" i="4"/>
  <c r="E1496" i="4"/>
  <c r="E1497" i="4"/>
  <c r="E1498" i="4"/>
  <c r="E1499" i="4"/>
  <c r="E1500" i="4"/>
  <c r="E1501" i="4"/>
  <c r="E1502" i="4"/>
  <c r="E1503" i="4"/>
  <c r="E1504" i="4"/>
  <c r="E1505" i="4"/>
  <c r="E1506" i="4"/>
  <c r="E1507" i="4"/>
  <c r="E1508" i="4"/>
  <c r="E1509" i="4"/>
  <c r="E1510" i="4"/>
  <c r="E1511" i="4"/>
  <c r="E1512" i="4"/>
  <c r="E1513" i="4"/>
  <c r="E1514" i="4"/>
  <c r="E1515" i="4"/>
  <c r="E1516" i="4"/>
  <c r="E1517" i="4"/>
  <c r="E1518" i="4"/>
  <c r="E1519" i="4"/>
  <c r="E1520" i="4"/>
  <c r="E1521" i="4"/>
  <c r="E1522" i="4"/>
  <c r="E1523" i="4"/>
  <c r="E1524" i="4"/>
  <c r="E1525" i="4"/>
  <c r="E1526" i="4"/>
  <c r="E1527" i="4"/>
  <c r="E1528" i="4"/>
  <c r="E1529" i="4"/>
  <c r="E1530" i="4"/>
  <c r="E1531" i="4"/>
  <c r="E1532" i="4"/>
  <c r="E1533" i="4"/>
  <c r="E1534" i="4"/>
  <c r="E1535" i="4"/>
  <c r="E1536" i="4"/>
  <c r="E1537" i="4"/>
  <c r="E1538" i="4"/>
  <c r="E1539" i="4"/>
  <c r="E1540" i="4"/>
  <c r="E1541" i="4"/>
  <c r="E1542" i="4"/>
  <c r="E1543" i="4"/>
  <c r="E1544" i="4"/>
  <c r="E1545" i="4"/>
  <c r="E1546" i="4"/>
  <c r="E1547" i="4"/>
  <c r="E1548" i="4"/>
  <c r="E1549" i="4"/>
  <c r="E1550" i="4"/>
  <c r="E1551" i="4"/>
  <c r="E1552" i="4"/>
  <c r="E1553" i="4"/>
  <c r="E1554" i="4"/>
  <c r="E1555" i="4"/>
  <c r="E1556" i="4"/>
  <c r="E1557" i="4"/>
  <c r="E1558" i="4"/>
  <c r="E1559" i="4"/>
  <c r="E1560" i="4"/>
  <c r="E1561" i="4"/>
  <c r="E1562" i="4"/>
  <c r="E1563" i="4"/>
  <c r="E1564" i="4"/>
  <c r="E1565" i="4"/>
  <c r="E1566" i="4"/>
  <c r="E1567" i="4"/>
  <c r="E1568" i="4"/>
  <c r="E1569" i="4"/>
  <c r="E1570" i="4"/>
  <c r="E1571" i="4"/>
  <c r="E1572" i="4"/>
  <c r="E1573" i="4"/>
  <c r="E1574" i="4"/>
  <c r="E1575" i="4"/>
  <c r="E1576" i="4"/>
  <c r="E1577" i="4"/>
  <c r="E1578" i="4"/>
  <c r="E1579" i="4"/>
  <c r="E1580" i="4"/>
  <c r="E1581" i="4"/>
  <c r="E1582" i="4"/>
  <c r="E1583" i="4"/>
  <c r="E1584" i="4"/>
  <c r="E1585" i="4"/>
  <c r="E1586" i="4"/>
  <c r="E1587" i="4"/>
  <c r="E1588" i="4"/>
  <c r="E1589" i="4"/>
  <c r="E1590" i="4"/>
  <c r="E1591" i="4"/>
  <c r="E1592" i="4"/>
  <c r="E1593" i="4"/>
  <c r="E1594" i="4"/>
  <c r="E1595" i="4"/>
  <c r="E1596" i="4"/>
  <c r="E1597" i="4"/>
  <c r="E1598" i="4"/>
  <c r="E1599" i="4"/>
  <c r="E1600" i="4"/>
  <c r="E1601" i="4"/>
  <c r="E1602" i="4"/>
  <c r="E1603" i="4"/>
  <c r="E1604" i="4"/>
  <c r="E1605" i="4"/>
  <c r="E1606" i="4"/>
  <c r="E1607" i="4"/>
  <c r="E1608" i="4"/>
  <c r="E1609" i="4"/>
  <c r="E1610" i="4"/>
  <c r="E1611" i="4"/>
  <c r="E1612" i="4"/>
  <c r="E1613" i="4"/>
  <c r="E1614" i="4"/>
  <c r="E1615" i="4"/>
  <c r="E1616" i="4"/>
  <c r="E1617" i="4"/>
  <c r="E1618" i="4"/>
  <c r="E1619" i="4"/>
  <c r="E1620" i="4"/>
  <c r="E1621" i="4"/>
  <c r="E1622" i="4"/>
  <c r="E1623" i="4"/>
  <c r="E1624" i="4"/>
  <c r="E1625" i="4"/>
  <c r="E1626" i="4"/>
  <c r="E1627" i="4"/>
  <c r="E1628" i="4"/>
  <c r="E1629" i="4"/>
  <c r="E1630" i="4"/>
  <c r="E1631" i="4"/>
  <c r="E1632" i="4"/>
  <c r="E1633" i="4"/>
  <c r="E1634" i="4"/>
  <c r="E1635" i="4"/>
  <c r="E1636" i="4"/>
  <c r="E1637" i="4"/>
  <c r="E1638" i="4"/>
  <c r="E1639" i="4"/>
  <c r="E1640" i="4"/>
  <c r="E1641" i="4"/>
  <c r="E1642" i="4"/>
  <c r="E1643" i="4"/>
  <c r="E1644" i="4"/>
  <c r="E1645" i="4"/>
  <c r="E1646" i="4"/>
  <c r="E1647" i="4"/>
  <c r="E1648" i="4"/>
  <c r="E1649" i="4"/>
  <c r="E1650" i="4"/>
  <c r="E1651" i="4"/>
  <c r="E1652" i="4"/>
  <c r="E1653" i="4"/>
  <c r="E1654" i="4"/>
  <c r="E1655" i="4"/>
  <c r="E1656" i="4"/>
  <c r="E1657" i="4"/>
  <c r="E1658" i="4"/>
  <c r="E1659" i="4"/>
  <c r="E1660" i="4"/>
  <c r="E1661" i="4"/>
  <c r="E1662" i="4"/>
  <c r="E1663" i="4"/>
  <c r="E1664" i="4"/>
  <c r="E1665" i="4"/>
  <c r="E1666" i="4"/>
  <c r="E1667" i="4"/>
  <c r="E1668" i="4"/>
  <c r="E1669" i="4"/>
  <c r="E1670" i="4"/>
  <c r="E1671" i="4"/>
  <c r="E1672" i="4"/>
  <c r="E1673" i="4"/>
  <c r="E1674" i="4"/>
  <c r="E1675" i="4"/>
  <c r="E1676" i="4"/>
  <c r="E1677" i="4"/>
  <c r="E1678" i="4"/>
  <c r="E1679" i="4"/>
  <c r="E1680" i="4"/>
  <c r="E1681" i="4"/>
  <c r="E1682" i="4"/>
  <c r="E1683" i="4"/>
  <c r="E1684" i="4"/>
  <c r="E1685" i="4"/>
  <c r="E1686" i="4"/>
  <c r="E1687" i="4"/>
  <c r="E1688" i="4"/>
  <c r="E1689" i="4"/>
  <c r="E1690" i="4"/>
  <c r="E1691" i="4"/>
  <c r="E1692" i="4"/>
  <c r="E1693" i="4"/>
  <c r="E1694" i="4"/>
  <c r="E1695" i="4"/>
  <c r="E1696" i="4"/>
  <c r="E1697" i="4"/>
  <c r="E1698" i="4"/>
  <c r="E1699" i="4"/>
  <c r="E1700" i="4"/>
  <c r="E1701" i="4"/>
  <c r="E1702" i="4"/>
  <c r="E1703" i="4"/>
  <c r="E1704" i="4"/>
  <c r="E1705" i="4"/>
  <c r="E1706" i="4"/>
  <c r="E1707" i="4"/>
  <c r="E1708" i="4"/>
  <c r="E1709" i="4"/>
  <c r="E1710" i="4"/>
  <c r="E1711" i="4"/>
  <c r="E1712" i="4"/>
  <c r="E1713" i="4"/>
  <c r="E1714" i="4"/>
  <c r="E1715" i="4"/>
  <c r="E1716" i="4"/>
  <c r="E1717" i="4"/>
  <c r="E1718" i="4"/>
  <c r="E1719" i="4"/>
  <c r="E1720" i="4"/>
  <c r="E1721" i="4"/>
  <c r="E1722" i="4"/>
  <c r="E1723" i="4"/>
  <c r="E1724" i="4"/>
  <c r="E1725" i="4"/>
  <c r="E1726" i="4"/>
  <c r="E1727" i="4"/>
  <c r="E1728" i="4"/>
  <c r="E1729" i="4"/>
  <c r="E1730" i="4"/>
  <c r="E1731" i="4"/>
  <c r="E1732" i="4"/>
  <c r="E1733" i="4"/>
  <c r="E1734" i="4"/>
  <c r="E1735" i="4"/>
  <c r="E1736" i="4"/>
  <c r="E1737" i="4"/>
  <c r="E1738" i="4"/>
  <c r="E1739" i="4"/>
  <c r="E1740" i="4"/>
  <c r="E1741" i="4"/>
  <c r="E1742" i="4"/>
  <c r="E1743" i="4"/>
  <c r="E1744" i="4"/>
  <c r="E1745" i="4"/>
  <c r="E1746" i="4"/>
  <c r="E1747" i="4"/>
  <c r="E1748" i="4"/>
  <c r="E1749" i="4"/>
  <c r="E1750" i="4"/>
  <c r="E1751" i="4"/>
  <c r="E1752" i="4"/>
  <c r="E1753" i="4"/>
  <c r="E1754" i="4"/>
  <c r="E1755" i="4"/>
  <c r="E1756" i="4"/>
  <c r="E1757" i="4"/>
  <c r="E1758" i="4"/>
  <c r="E1759" i="4"/>
  <c r="E1760" i="4"/>
  <c r="E1761" i="4"/>
  <c r="E1762" i="4"/>
  <c r="E1763" i="4"/>
  <c r="E1764" i="4"/>
  <c r="E1765" i="4"/>
  <c r="E1766" i="4"/>
  <c r="E1767" i="4"/>
  <c r="E1768" i="4"/>
  <c r="E1769" i="4"/>
  <c r="E1770" i="4"/>
  <c r="E1771" i="4"/>
  <c r="E1772" i="4"/>
  <c r="E1773" i="4"/>
  <c r="E1774" i="4"/>
  <c r="E1775" i="4"/>
  <c r="E1776" i="4"/>
  <c r="E1777" i="4"/>
  <c r="E1778" i="4"/>
  <c r="E1779" i="4"/>
  <c r="E1780" i="4"/>
  <c r="E1781" i="4"/>
  <c r="E1782" i="4"/>
  <c r="E1783" i="4"/>
  <c r="E1784" i="4"/>
  <c r="E1785" i="4"/>
  <c r="E1786" i="4"/>
  <c r="E1787" i="4"/>
  <c r="E1788" i="4"/>
  <c r="E1789" i="4"/>
  <c r="E1790" i="4"/>
  <c r="E1791" i="4"/>
  <c r="E1792" i="4"/>
  <c r="E1793" i="4"/>
  <c r="E1794" i="4"/>
  <c r="E1795" i="4"/>
  <c r="E1796" i="4"/>
  <c r="E1797" i="4"/>
  <c r="E1798" i="4"/>
  <c r="E1799" i="4"/>
  <c r="E1800" i="4"/>
  <c r="E1801" i="4"/>
  <c r="E1802" i="4"/>
  <c r="E1803" i="4"/>
  <c r="E1804" i="4"/>
  <c r="E1805" i="4"/>
  <c r="E1806" i="4"/>
  <c r="E1807" i="4"/>
  <c r="E1808" i="4"/>
  <c r="E1809" i="4"/>
  <c r="E1810" i="4"/>
  <c r="E1811" i="4"/>
  <c r="E1812" i="4"/>
  <c r="E1813" i="4"/>
  <c r="E1814" i="4"/>
  <c r="E1815" i="4"/>
  <c r="E1816" i="4"/>
  <c r="E1817" i="4"/>
  <c r="E1818" i="4"/>
  <c r="E1819" i="4"/>
  <c r="E1820" i="4"/>
  <c r="E1821" i="4"/>
  <c r="E1822" i="4"/>
  <c r="E1823" i="4"/>
  <c r="E1824" i="4"/>
  <c r="E1825" i="4"/>
  <c r="E1826" i="4"/>
  <c r="E1827" i="4"/>
  <c r="E1828" i="4"/>
  <c r="E1829" i="4"/>
  <c r="E1830" i="4"/>
  <c r="E1831" i="4"/>
  <c r="E1832" i="4"/>
  <c r="E1833" i="4"/>
  <c r="E1834" i="4"/>
  <c r="E1835" i="4"/>
  <c r="E1836" i="4"/>
  <c r="E1837" i="4"/>
  <c r="E1838" i="4"/>
  <c r="E1839" i="4"/>
  <c r="E1840" i="4"/>
  <c r="E1841" i="4"/>
  <c r="E1842" i="4"/>
  <c r="E1843" i="4"/>
  <c r="E1844" i="4"/>
  <c r="E1845" i="4"/>
  <c r="E1846" i="4"/>
  <c r="E1847" i="4"/>
  <c r="E1848" i="4"/>
  <c r="E1849" i="4"/>
  <c r="E1850" i="4"/>
  <c r="E1851" i="4"/>
  <c r="E1852" i="4"/>
  <c r="E1853" i="4"/>
  <c r="E1854" i="4"/>
  <c r="E1855" i="4"/>
  <c r="E1856" i="4"/>
  <c r="E1857" i="4"/>
  <c r="E1858" i="4"/>
  <c r="E1859" i="4"/>
  <c r="E1860" i="4"/>
  <c r="E1861" i="4"/>
  <c r="E1862" i="4"/>
  <c r="E1863" i="4"/>
  <c r="E1864" i="4"/>
  <c r="E1865" i="4"/>
  <c r="E1866" i="4"/>
  <c r="E1867" i="4"/>
  <c r="E1868" i="4"/>
  <c r="E1869" i="4"/>
  <c r="E1870" i="4"/>
  <c r="E1871" i="4"/>
  <c r="E1872" i="4"/>
  <c r="E1873" i="4"/>
  <c r="E1874" i="4"/>
  <c r="E1875" i="4"/>
  <c r="E1876" i="4"/>
  <c r="E1877" i="4"/>
  <c r="E1878" i="4"/>
  <c r="E1879" i="4"/>
  <c r="E1880" i="4"/>
  <c r="E1881" i="4"/>
  <c r="E1882" i="4"/>
  <c r="E1883" i="4"/>
  <c r="E1884" i="4"/>
  <c r="E1885" i="4"/>
  <c r="E1886" i="4"/>
  <c r="E1887" i="4"/>
  <c r="E1888" i="4"/>
  <c r="E1889" i="4"/>
  <c r="E1890" i="4"/>
  <c r="E1891" i="4"/>
  <c r="E1892" i="4"/>
  <c r="E1893" i="4"/>
  <c r="E1894" i="4"/>
  <c r="E1895" i="4"/>
  <c r="E1896" i="4"/>
  <c r="E1897" i="4"/>
  <c r="E1898" i="4"/>
  <c r="E1899" i="4"/>
  <c r="E1900" i="4"/>
  <c r="E1901" i="4"/>
  <c r="E1902" i="4"/>
  <c r="E1903" i="4"/>
  <c r="E1904" i="4"/>
  <c r="E1905" i="4"/>
  <c r="E1906" i="4"/>
  <c r="E1907" i="4"/>
  <c r="E1908" i="4"/>
  <c r="E1909" i="4"/>
  <c r="E1910" i="4"/>
  <c r="E1911" i="4"/>
  <c r="E1912" i="4"/>
  <c r="E1913" i="4"/>
  <c r="E1914" i="4"/>
  <c r="E1915" i="4"/>
  <c r="E1916" i="4"/>
  <c r="E1917" i="4"/>
  <c r="E1918" i="4"/>
  <c r="E1919" i="4"/>
  <c r="E1920" i="4"/>
  <c r="E1921" i="4"/>
  <c r="E1922" i="4"/>
  <c r="E1923" i="4"/>
  <c r="E1924" i="4"/>
  <c r="E1925" i="4"/>
  <c r="E1926" i="4"/>
  <c r="E1927" i="4"/>
  <c r="E1928" i="4"/>
  <c r="E1929" i="4"/>
  <c r="E1930" i="4"/>
  <c r="E1931" i="4"/>
  <c r="E1932" i="4"/>
  <c r="E1933" i="4"/>
  <c r="E1934" i="4"/>
  <c r="E1935" i="4"/>
  <c r="E1936" i="4"/>
  <c r="E1937" i="4"/>
  <c r="E1938" i="4"/>
  <c r="E1939" i="4"/>
  <c r="E1940" i="4"/>
  <c r="E1941" i="4"/>
  <c r="E1942" i="4"/>
  <c r="E1943" i="4"/>
  <c r="E1944" i="4"/>
  <c r="E1945" i="4"/>
  <c r="E1946" i="4"/>
  <c r="E1947" i="4"/>
  <c r="E1948" i="4"/>
  <c r="E1949" i="4"/>
  <c r="E1950" i="4"/>
  <c r="E1951" i="4"/>
  <c r="E1952" i="4"/>
  <c r="E1953" i="4"/>
  <c r="E1954" i="4"/>
  <c r="E1955" i="4"/>
  <c r="E1956" i="4"/>
  <c r="E1957" i="4"/>
  <c r="E1958" i="4"/>
  <c r="E1959" i="4"/>
  <c r="E1960" i="4"/>
  <c r="E1961" i="4"/>
  <c r="E1962" i="4"/>
  <c r="E1963" i="4"/>
  <c r="E1964" i="4"/>
  <c r="E1965" i="4"/>
  <c r="E1966" i="4"/>
  <c r="E1967" i="4"/>
  <c r="E1968" i="4"/>
  <c r="E1969" i="4"/>
  <c r="E1970" i="4"/>
  <c r="E1971" i="4"/>
  <c r="E1972" i="4"/>
  <c r="E1973" i="4"/>
  <c r="E1974" i="4"/>
  <c r="E1975" i="4"/>
  <c r="E1976" i="4"/>
  <c r="E1977" i="4"/>
  <c r="E1978" i="4"/>
  <c r="E1979" i="4"/>
  <c r="E1980" i="4"/>
  <c r="E1981" i="4"/>
  <c r="E1982" i="4"/>
  <c r="E1983" i="4"/>
  <c r="E1984" i="4"/>
  <c r="E1985" i="4"/>
  <c r="E1986" i="4"/>
  <c r="E1987" i="4"/>
  <c r="E1988" i="4"/>
  <c r="E1989" i="4"/>
  <c r="E1990" i="4"/>
  <c r="E1991" i="4"/>
  <c r="E1992" i="4"/>
  <c r="E1993" i="4"/>
  <c r="E1994" i="4"/>
  <c r="E1995" i="4"/>
  <c r="E1996" i="4"/>
  <c r="E1997" i="4"/>
  <c r="E1998" i="4"/>
  <c r="E1999" i="4"/>
  <c r="E2000" i="4"/>
  <c r="E2001" i="4"/>
  <c r="E2002" i="4"/>
  <c r="E2003" i="4"/>
  <c r="E2004" i="4"/>
  <c r="E2005" i="4"/>
  <c r="E2006" i="4"/>
  <c r="E2007" i="4"/>
  <c r="E2008" i="4"/>
  <c r="E2009" i="4"/>
  <c r="E2010" i="4"/>
  <c r="E2011" i="4"/>
  <c r="E2012" i="4"/>
  <c r="E2013" i="4"/>
  <c r="E2014" i="4"/>
  <c r="E2015" i="4"/>
  <c r="E2016" i="4"/>
  <c r="E2017" i="4"/>
  <c r="E2018" i="4"/>
  <c r="E2019" i="4"/>
  <c r="E2020" i="4"/>
  <c r="E2021" i="4"/>
  <c r="E2022" i="4"/>
  <c r="E2023" i="4"/>
  <c r="E2024" i="4"/>
  <c r="E2025" i="4"/>
  <c r="E2026" i="4"/>
  <c r="E2027" i="4"/>
  <c r="E2028" i="4"/>
  <c r="E2029" i="4"/>
  <c r="E2030" i="4"/>
  <c r="E2031" i="4"/>
  <c r="E2032" i="4"/>
  <c r="E2033" i="4"/>
  <c r="E2034" i="4"/>
  <c r="E2035" i="4"/>
  <c r="E2036" i="4"/>
  <c r="E2037" i="4"/>
  <c r="E2038" i="4"/>
  <c r="E2039" i="4"/>
  <c r="E2040" i="4"/>
  <c r="E2041" i="4"/>
  <c r="E2042" i="4"/>
  <c r="E2043" i="4"/>
  <c r="E2044" i="4"/>
  <c r="E2045" i="4"/>
  <c r="E2046" i="4"/>
  <c r="E2047" i="4"/>
  <c r="E2048" i="4"/>
  <c r="E2049" i="4"/>
  <c r="E2050" i="4"/>
  <c r="E2051" i="4"/>
  <c r="E2052" i="4"/>
  <c r="E2053" i="4"/>
  <c r="E2054" i="4"/>
  <c r="E2055" i="4"/>
  <c r="E2056" i="4"/>
  <c r="E2057" i="4"/>
  <c r="E2058" i="4"/>
  <c r="E2059" i="4"/>
  <c r="E2060" i="4"/>
  <c r="E2061" i="4"/>
  <c r="E2062" i="4"/>
  <c r="E2063" i="4"/>
  <c r="E2064" i="4"/>
  <c r="E2065" i="4"/>
  <c r="E2066" i="4"/>
  <c r="E2067" i="4"/>
  <c r="E2068" i="4"/>
  <c r="E2069" i="4"/>
  <c r="E2070" i="4"/>
  <c r="E2071" i="4"/>
  <c r="E2072" i="4"/>
  <c r="E2073" i="4"/>
  <c r="E2074" i="4"/>
  <c r="E2075" i="4"/>
  <c r="E2076" i="4"/>
  <c r="E2077" i="4"/>
  <c r="E2078" i="4"/>
  <c r="E2079" i="4"/>
  <c r="E2080" i="4"/>
  <c r="E2081" i="4"/>
  <c r="E2082" i="4"/>
  <c r="E2083" i="4"/>
  <c r="E2084" i="4"/>
  <c r="E2085" i="4"/>
  <c r="E2086" i="4"/>
  <c r="E2087" i="4"/>
  <c r="E2088" i="4"/>
  <c r="E2089" i="4"/>
  <c r="E2090" i="4"/>
  <c r="E2091" i="4"/>
  <c r="E2092" i="4"/>
  <c r="E2093" i="4"/>
  <c r="E2094" i="4"/>
  <c r="E2095" i="4"/>
  <c r="E2096" i="4"/>
  <c r="E2097" i="4"/>
  <c r="E2098" i="4"/>
  <c r="E2099" i="4"/>
  <c r="E2100" i="4"/>
  <c r="E2101" i="4"/>
  <c r="E2102" i="4"/>
  <c r="E2103" i="4"/>
  <c r="E2104" i="4"/>
  <c r="E2105" i="4"/>
  <c r="E2106" i="4"/>
  <c r="E2107" i="4"/>
  <c r="E2108" i="4"/>
  <c r="E2109" i="4"/>
  <c r="E2110" i="4"/>
  <c r="E2111" i="4"/>
  <c r="E2112" i="4"/>
  <c r="E2113" i="4"/>
  <c r="E2114" i="4"/>
  <c r="E2115" i="4"/>
  <c r="E2116" i="4"/>
  <c r="E2117" i="4"/>
  <c r="E2118" i="4"/>
  <c r="E2119" i="4"/>
  <c r="E2120" i="4"/>
  <c r="E2121" i="4"/>
  <c r="E2122" i="4"/>
  <c r="E2123" i="4"/>
  <c r="E2124" i="4"/>
  <c r="E2125" i="4"/>
  <c r="E2126" i="4"/>
  <c r="E2127" i="4"/>
  <c r="E2128" i="4"/>
  <c r="E2129" i="4"/>
  <c r="E2130" i="4"/>
  <c r="E2131" i="4"/>
  <c r="E2132" i="4"/>
  <c r="E2133" i="4"/>
  <c r="E2134" i="4"/>
  <c r="E2135" i="4"/>
  <c r="E2136" i="4"/>
  <c r="E2137" i="4"/>
  <c r="E2138" i="4"/>
  <c r="E2139" i="4"/>
  <c r="E2140" i="4"/>
  <c r="E2141" i="4"/>
  <c r="E2142" i="4"/>
  <c r="E2143" i="4"/>
  <c r="E2144" i="4"/>
  <c r="E2145" i="4"/>
  <c r="E2146" i="4"/>
  <c r="E2147" i="4"/>
  <c r="E2148" i="4"/>
  <c r="E2149" i="4"/>
  <c r="E2150" i="4"/>
  <c r="E2151" i="4"/>
  <c r="E2152" i="4"/>
  <c r="E2153" i="4"/>
  <c r="E2154" i="4"/>
  <c r="E2155" i="4"/>
  <c r="E2156" i="4"/>
  <c r="E2157" i="4"/>
  <c r="E2158" i="4"/>
  <c r="E2159" i="4"/>
  <c r="E2160" i="4"/>
  <c r="E2161" i="4"/>
  <c r="E2162" i="4"/>
  <c r="E2163" i="4"/>
  <c r="E2164" i="4"/>
  <c r="E2165" i="4"/>
  <c r="E2166" i="4"/>
  <c r="E2167" i="4"/>
  <c r="E2168" i="4"/>
  <c r="E2169" i="4"/>
  <c r="E2170" i="4"/>
  <c r="E2171" i="4"/>
  <c r="E2172" i="4"/>
  <c r="E2173" i="4"/>
  <c r="E2174" i="4"/>
  <c r="E2175" i="4"/>
  <c r="E2176" i="4"/>
  <c r="E2177" i="4"/>
  <c r="E2178" i="4"/>
  <c r="E2179" i="4"/>
  <c r="E2180" i="4"/>
  <c r="E2181" i="4"/>
  <c r="E2182" i="4"/>
  <c r="E2183" i="4"/>
  <c r="E2184" i="4"/>
  <c r="E2185" i="4"/>
  <c r="E2186" i="4"/>
  <c r="E2187" i="4"/>
  <c r="E2188" i="4"/>
  <c r="E2189" i="4"/>
  <c r="E2190" i="4"/>
  <c r="E2191" i="4"/>
  <c r="E2192" i="4"/>
  <c r="E2193" i="4"/>
  <c r="E2194" i="4"/>
  <c r="E2195" i="4"/>
  <c r="E2196" i="4"/>
  <c r="E2197" i="4"/>
  <c r="E2198" i="4"/>
  <c r="E2199" i="4"/>
  <c r="E2200" i="4"/>
  <c r="E2201" i="4"/>
  <c r="E2202" i="4"/>
  <c r="E2203" i="4"/>
  <c r="E2204" i="4"/>
  <c r="E2205" i="4"/>
  <c r="E2206" i="4"/>
  <c r="E2207" i="4"/>
  <c r="E2208" i="4"/>
  <c r="E2209" i="4"/>
  <c r="E2210" i="4"/>
  <c r="E2211" i="4"/>
  <c r="E2212" i="4"/>
  <c r="E2213" i="4"/>
  <c r="E2214" i="4"/>
  <c r="E2215" i="4"/>
  <c r="E2216" i="4"/>
  <c r="E2217" i="4"/>
  <c r="E2218" i="4"/>
  <c r="E2219" i="4"/>
  <c r="E2220" i="4"/>
  <c r="E2221" i="4"/>
  <c r="E2222" i="4"/>
  <c r="E2223" i="4"/>
  <c r="E2224" i="4"/>
  <c r="E2225" i="4"/>
  <c r="E2226" i="4"/>
  <c r="E2227" i="4"/>
  <c r="E2228" i="4"/>
  <c r="E2229" i="4"/>
  <c r="E2230" i="4"/>
  <c r="E2231" i="4"/>
  <c r="E2232" i="4"/>
  <c r="E2233" i="4"/>
  <c r="E2234" i="4"/>
  <c r="E2235" i="4"/>
  <c r="E2236" i="4"/>
  <c r="E2237" i="4"/>
  <c r="E2238" i="4"/>
  <c r="E2239" i="4"/>
  <c r="E2240" i="4"/>
  <c r="E2241" i="4"/>
  <c r="E2242" i="4"/>
  <c r="E2243" i="4"/>
  <c r="E2244" i="4"/>
  <c r="E2245" i="4"/>
  <c r="E2246" i="4"/>
  <c r="E2247" i="4"/>
  <c r="E2248" i="4"/>
  <c r="E2249" i="4"/>
  <c r="E2250" i="4"/>
  <c r="E2251" i="4"/>
  <c r="E2252" i="4"/>
  <c r="E2253" i="4"/>
  <c r="E2254" i="4"/>
  <c r="E2255" i="4"/>
  <c r="E2256" i="4"/>
  <c r="E2257" i="4"/>
  <c r="E2258" i="4"/>
  <c r="E2259" i="4"/>
  <c r="E2260" i="4"/>
  <c r="E2261" i="4"/>
  <c r="E2262" i="4"/>
  <c r="E2263" i="4"/>
  <c r="E2264" i="4"/>
  <c r="E2265" i="4"/>
  <c r="E2266" i="4"/>
  <c r="E2267" i="4"/>
  <c r="E2268" i="4"/>
  <c r="E2269" i="4"/>
  <c r="E2270" i="4"/>
  <c r="E2271" i="4"/>
  <c r="E2272" i="4"/>
  <c r="E2273" i="4"/>
  <c r="E2274" i="4"/>
  <c r="E2275" i="4"/>
  <c r="E2276" i="4"/>
  <c r="E2277" i="4"/>
  <c r="E2278" i="4"/>
  <c r="E2279" i="4"/>
  <c r="E2280" i="4"/>
  <c r="E2281" i="4"/>
  <c r="E2282" i="4"/>
  <c r="E2283" i="4"/>
  <c r="E2284" i="4"/>
  <c r="E2285" i="4"/>
  <c r="E2286" i="4"/>
  <c r="E2287" i="4"/>
  <c r="E2288" i="4"/>
  <c r="E2289" i="4"/>
  <c r="E2290" i="4"/>
  <c r="E2291" i="4"/>
  <c r="E2292" i="4"/>
  <c r="E2293" i="4"/>
  <c r="E2294" i="4"/>
  <c r="E2295" i="4"/>
  <c r="E2296" i="4"/>
  <c r="E2297" i="4"/>
  <c r="E2298" i="4"/>
  <c r="E2299" i="4"/>
  <c r="E2300" i="4"/>
  <c r="E2301" i="4"/>
  <c r="E2302" i="4"/>
  <c r="E2303" i="4"/>
  <c r="E2304" i="4"/>
  <c r="E2305" i="4"/>
  <c r="E2306" i="4"/>
  <c r="E2307" i="4"/>
  <c r="E2308" i="4"/>
  <c r="E2309" i="4"/>
  <c r="E2310" i="4"/>
  <c r="E2311" i="4"/>
  <c r="E2312" i="4"/>
  <c r="E2313" i="4"/>
  <c r="E2314" i="4"/>
  <c r="E2315" i="4"/>
  <c r="E2316" i="4"/>
  <c r="E2317" i="4"/>
  <c r="E2318" i="4"/>
  <c r="E2319" i="4"/>
  <c r="E2320" i="4"/>
  <c r="E2321" i="4"/>
  <c r="E2322" i="4"/>
  <c r="E2323" i="4"/>
  <c r="E2324" i="4"/>
  <c r="E2325" i="4"/>
  <c r="E2326" i="4"/>
  <c r="E2327" i="4"/>
  <c r="E2328" i="4"/>
  <c r="E2329" i="4"/>
  <c r="E2330" i="4"/>
  <c r="E2331" i="4"/>
  <c r="E2332" i="4"/>
  <c r="E2333" i="4"/>
  <c r="E2334" i="4"/>
  <c r="E2335" i="4"/>
  <c r="E2336" i="4"/>
  <c r="E2337" i="4"/>
  <c r="E2338" i="4"/>
  <c r="E2339" i="4"/>
  <c r="E2340" i="4"/>
  <c r="E2341" i="4"/>
  <c r="E2342" i="4"/>
  <c r="E2343" i="4"/>
  <c r="E2344" i="4"/>
  <c r="E2345" i="4"/>
  <c r="E2346" i="4"/>
  <c r="E2347" i="4"/>
  <c r="E2348" i="4"/>
  <c r="E2349" i="4"/>
  <c r="E2350" i="4"/>
  <c r="E2351" i="4"/>
  <c r="E2352" i="4"/>
  <c r="E2353" i="4"/>
  <c r="E2354" i="4"/>
  <c r="E2355" i="4"/>
  <c r="E2356" i="4"/>
  <c r="E2357" i="4"/>
  <c r="E2358" i="4"/>
  <c r="E2359" i="4"/>
  <c r="E2360" i="4"/>
  <c r="E2361" i="4"/>
  <c r="E2362" i="4"/>
  <c r="E2363" i="4"/>
  <c r="E2364" i="4"/>
  <c r="E2365" i="4"/>
  <c r="E2366" i="4"/>
  <c r="E2367" i="4"/>
  <c r="E2368" i="4"/>
  <c r="E2369" i="4"/>
  <c r="E2370" i="4"/>
  <c r="E2371" i="4"/>
  <c r="E2372" i="4"/>
  <c r="E2373" i="4"/>
  <c r="E2374" i="4"/>
  <c r="E2375" i="4"/>
  <c r="E2376" i="4"/>
  <c r="E2377" i="4"/>
  <c r="E2378" i="4"/>
  <c r="E2379" i="4"/>
  <c r="E2380" i="4"/>
  <c r="E2381" i="4"/>
  <c r="E2382" i="4"/>
  <c r="E2383" i="4"/>
  <c r="E2384" i="4"/>
  <c r="E2385" i="4"/>
  <c r="E2386" i="4"/>
  <c r="E2387" i="4"/>
  <c r="E2388" i="4"/>
  <c r="E2389" i="4"/>
  <c r="E2390" i="4"/>
  <c r="E2391" i="4"/>
  <c r="E2392" i="4"/>
  <c r="E2393" i="4"/>
  <c r="E2394" i="4"/>
  <c r="E2395" i="4"/>
  <c r="E2396" i="4"/>
  <c r="E2397" i="4"/>
  <c r="E2398" i="4"/>
  <c r="E2399" i="4"/>
  <c r="E2400" i="4"/>
  <c r="E2401" i="4"/>
  <c r="E2402" i="4"/>
  <c r="E2403" i="4"/>
  <c r="E2404" i="4"/>
  <c r="E2405" i="4"/>
  <c r="E2406" i="4"/>
  <c r="E2407" i="4"/>
  <c r="E2408" i="4"/>
  <c r="E2409" i="4"/>
  <c r="E2410" i="4"/>
  <c r="E2411" i="4"/>
  <c r="E2412" i="4"/>
  <c r="E2413" i="4"/>
  <c r="E2414" i="4"/>
  <c r="E2415" i="4"/>
  <c r="E2416" i="4"/>
  <c r="E2417" i="4"/>
  <c r="E2418" i="4"/>
  <c r="E2419" i="4"/>
  <c r="E2420" i="4"/>
  <c r="E2421" i="4"/>
  <c r="E2422" i="4"/>
  <c r="E2423" i="4"/>
  <c r="E2424" i="4"/>
  <c r="E2425" i="4"/>
  <c r="E2426" i="4"/>
  <c r="E2427" i="4"/>
  <c r="E2428" i="4"/>
  <c r="E2429" i="4"/>
  <c r="E2430" i="4"/>
  <c r="E2431" i="4"/>
  <c r="E2432" i="4"/>
  <c r="E2433" i="4"/>
  <c r="E2434" i="4"/>
  <c r="E2435" i="4"/>
  <c r="E2436" i="4"/>
  <c r="E2437" i="4"/>
  <c r="E2438" i="4"/>
  <c r="E2439" i="4"/>
  <c r="E2440" i="4"/>
  <c r="E2441" i="4"/>
  <c r="E2442" i="4"/>
  <c r="E2443" i="4"/>
  <c r="E2444" i="4"/>
  <c r="E2445" i="4"/>
  <c r="E2446" i="4"/>
  <c r="E2447" i="4"/>
  <c r="E2448" i="4"/>
  <c r="E2449" i="4"/>
  <c r="E2450" i="4"/>
  <c r="E2451" i="4"/>
  <c r="E2452" i="4"/>
  <c r="E2453" i="4"/>
  <c r="E2454" i="4"/>
  <c r="E2455" i="4"/>
  <c r="E2456" i="4"/>
  <c r="E2457" i="4"/>
  <c r="E2458" i="4"/>
  <c r="E2459" i="4"/>
  <c r="E2460" i="4"/>
  <c r="E2461" i="4"/>
  <c r="E2462" i="4"/>
  <c r="E2463" i="4"/>
  <c r="E2464" i="4"/>
  <c r="E2465" i="4"/>
  <c r="E2466" i="4"/>
  <c r="E2467" i="4"/>
  <c r="E2468" i="4"/>
  <c r="E2469" i="4"/>
  <c r="E2470" i="4"/>
  <c r="E2471" i="4"/>
  <c r="E2472" i="4"/>
  <c r="E2473" i="4"/>
  <c r="E2474" i="4"/>
  <c r="E2475" i="4"/>
  <c r="E2476" i="4"/>
  <c r="E2477" i="4"/>
  <c r="E2478" i="4"/>
  <c r="E2479" i="4"/>
  <c r="E2480" i="4"/>
  <c r="E2481" i="4"/>
  <c r="E2482" i="4"/>
  <c r="E2483" i="4"/>
  <c r="E2484" i="4"/>
  <c r="E2485" i="4"/>
  <c r="E2486" i="4"/>
  <c r="E2487" i="4"/>
  <c r="E2488" i="4"/>
  <c r="E2489" i="4"/>
  <c r="E2490" i="4"/>
  <c r="E2491" i="4"/>
  <c r="E2492" i="4"/>
  <c r="E2493" i="4"/>
  <c r="E2494" i="4"/>
  <c r="E2495" i="4"/>
  <c r="E2496" i="4"/>
  <c r="E2497" i="4"/>
  <c r="E2498" i="4"/>
  <c r="E2499" i="4"/>
  <c r="E2500" i="4"/>
  <c r="E2501" i="4"/>
  <c r="E2502" i="4"/>
  <c r="E2503" i="4"/>
  <c r="E2504" i="4"/>
  <c r="E2505" i="4"/>
  <c r="E2506" i="4"/>
  <c r="E2507" i="4"/>
  <c r="E2508" i="4"/>
  <c r="E2509" i="4"/>
  <c r="E2510" i="4"/>
  <c r="E2511" i="4"/>
  <c r="E2512" i="4"/>
  <c r="E2513" i="4"/>
  <c r="E2514" i="4"/>
  <c r="E2515" i="4"/>
  <c r="E2516" i="4"/>
  <c r="E2517" i="4"/>
  <c r="E2518" i="4"/>
  <c r="E2519" i="4"/>
  <c r="E2520" i="4"/>
  <c r="E2521" i="4"/>
  <c r="E2522" i="4"/>
  <c r="E2523" i="4"/>
  <c r="E2524" i="4"/>
  <c r="E2525" i="4"/>
  <c r="E2526" i="4"/>
  <c r="E2527" i="4"/>
  <c r="E2528" i="4"/>
  <c r="E2529" i="4"/>
  <c r="E2530" i="4"/>
  <c r="E2531" i="4"/>
  <c r="E2532" i="4"/>
  <c r="E2533" i="4"/>
  <c r="E2534" i="4"/>
  <c r="E2535" i="4"/>
  <c r="E2536" i="4"/>
  <c r="E2537" i="4"/>
  <c r="E2538" i="4"/>
  <c r="E2539" i="4"/>
  <c r="E2540" i="4"/>
  <c r="E2541" i="4"/>
  <c r="E2542" i="4"/>
  <c r="E2543" i="4"/>
  <c r="E2544" i="4"/>
  <c r="E2545" i="4"/>
  <c r="E2546" i="4"/>
  <c r="E2547" i="4"/>
  <c r="E2548" i="4"/>
  <c r="E2549" i="4"/>
  <c r="E2550" i="4"/>
  <c r="E2551" i="4"/>
  <c r="E2552" i="4"/>
  <c r="E2553" i="4"/>
  <c r="E2554" i="4"/>
  <c r="E2555" i="4"/>
  <c r="E2556" i="4"/>
  <c r="E2557" i="4"/>
  <c r="E2558" i="4"/>
  <c r="E2559" i="4"/>
  <c r="E2560" i="4"/>
  <c r="E2561" i="4"/>
  <c r="E2562" i="4"/>
  <c r="E2563" i="4"/>
  <c r="E2564" i="4"/>
  <c r="E2565" i="4"/>
  <c r="E2566" i="4"/>
  <c r="E2567" i="4"/>
  <c r="E2568" i="4"/>
  <c r="E2569" i="4"/>
  <c r="E2570" i="4"/>
  <c r="E2571" i="4"/>
  <c r="E2572" i="4"/>
  <c r="E2573" i="4"/>
  <c r="E2574" i="4"/>
  <c r="E2575" i="4"/>
  <c r="E2576" i="4"/>
  <c r="E2577" i="4"/>
  <c r="E2578" i="4"/>
  <c r="E2579" i="4"/>
  <c r="E2580" i="4"/>
  <c r="E2581" i="4"/>
  <c r="E2582" i="4"/>
  <c r="E2583" i="4"/>
  <c r="E2584" i="4"/>
  <c r="E2585" i="4"/>
  <c r="E2586" i="4"/>
  <c r="E2587" i="4"/>
  <c r="E2588" i="4"/>
  <c r="E2589" i="4"/>
  <c r="E2590" i="4"/>
  <c r="E2591" i="4"/>
  <c r="E2592" i="4"/>
  <c r="E2593" i="4"/>
  <c r="E2594" i="4"/>
  <c r="E2595" i="4"/>
  <c r="E2596" i="4"/>
  <c r="E2597" i="4"/>
  <c r="E2598" i="4"/>
  <c r="E2599" i="4"/>
  <c r="E2600" i="4"/>
  <c r="E2601" i="4"/>
  <c r="E2602" i="4"/>
  <c r="E2603" i="4"/>
  <c r="E2604" i="4"/>
  <c r="E2605" i="4"/>
  <c r="E2606" i="4"/>
  <c r="E2607" i="4"/>
  <c r="E2608" i="4"/>
  <c r="E2609" i="4"/>
  <c r="E2610" i="4"/>
  <c r="E2611" i="4"/>
  <c r="E2612" i="4"/>
  <c r="E2613" i="4"/>
  <c r="E2614" i="4"/>
  <c r="E2615" i="4"/>
  <c r="E2616" i="4"/>
  <c r="E2617" i="4"/>
  <c r="E2618" i="4"/>
  <c r="E2619" i="4"/>
  <c r="E2620" i="4"/>
  <c r="E2621" i="4"/>
  <c r="E2622" i="4"/>
  <c r="E2623" i="4"/>
  <c r="E2624" i="4"/>
  <c r="E2625" i="4"/>
  <c r="E2626" i="4"/>
  <c r="E2627" i="4"/>
  <c r="E2628" i="4"/>
  <c r="E2629" i="4"/>
  <c r="E2630" i="4"/>
  <c r="E2631" i="4"/>
  <c r="E2632" i="4"/>
  <c r="E2633" i="4"/>
  <c r="E2634" i="4"/>
  <c r="E2635" i="4"/>
  <c r="E2636" i="4"/>
  <c r="E2637" i="4"/>
  <c r="E2638" i="4"/>
  <c r="E2639" i="4"/>
  <c r="E2640" i="4"/>
  <c r="E2641" i="4"/>
  <c r="E2642" i="4"/>
  <c r="E2643" i="4"/>
  <c r="E2644" i="4"/>
  <c r="E2645" i="4"/>
  <c r="E2646" i="4"/>
  <c r="E2647" i="4"/>
  <c r="E2648" i="4"/>
  <c r="E2649" i="4"/>
  <c r="E2650" i="4"/>
  <c r="E2651" i="4"/>
  <c r="E2652" i="4"/>
  <c r="E2653" i="4"/>
  <c r="E2654" i="4"/>
  <c r="E2655" i="4"/>
  <c r="E2656" i="4"/>
  <c r="E2657" i="4"/>
  <c r="E2658" i="4"/>
  <c r="E2659" i="4"/>
  <c r="E2660" i="4"/>
  <c r="E2661" i="4"/>
  <c r="E2662" i="4"/>
  <c r="E2663" i="4"/>
  <c r="E2664" i="4"/>
  <c r="E2665" i="4"/>
  <c r="E2666" i="4"/>
  <c r="E2667" i="4"/>
  <c r="E2668" i="4"/>
  <c r="E2669" i="4"/>
  <c r="E2670" i="4"/>
  <c r="E2671" i="4"/>
  <c r="E2672" i="4"/>
  <c r="E2673" i="4"/>
  <c r="E2674" i="4"/>
  <c r="E2675" i="4"/>
  <c r="E2676" i="4"/>
  <c r="E2677" i="4"/>
  <c r="E2678" i="4"/>
  <c r="E2679" i="4"/>
  <c r="E2680" i="4"/>
  <c r="E2681" i="4"/>
  <c r="E2682" i="4"/>
  <c r="E2683" i="4"/>
  <c r="E2684" i="4"/>
  <c r="E2685" i="4"/>
  <c r="E2686" i="4"/>
  <c r="E2687" i="4"/>
  <c r="E2688" i="4"/>
  <c r="E2689" i="4"/>
  <c r="E2690" i="4"/>
  <c r="E2691" i="4"/>
  <c r="E2692" i="4"/>
  <c r="E2693" i="4"/>
  <c r="E2694" i="4"/>
  <c r="E2695" i="4"/>
  <c r="E2696" i="4"/>
  <c r="E2697" i="4"/>
  <c r="E2698" i="4"/>
  <c r="E2699" i="4"/>
  <c r="E2700" i="4"/>
  <c r="E2701" i="4"/>
  <c r="E2702" i="4"/>
  <c r="E2703" i="4"/>
  <c r="E2704" i="4"/>
  <c r="E2705" i="4"/>
  <c r="E2706" i="4"/>
  <c r="E2707" i="4"/>
  <c r="E2708" i="4"/>
  <c r="E2709" i="4"/>
  <c r="E2710" i="4"/>
  <c r="E2711" i="4"/>
  <c r="E2712" i="4"/>
  <c r="E2713" i="4"/>
  <c r="E2714" i="4"/>
  <c r="E2715" i="4"/>
  <c r="E2716" i="4"/>
  <c r="E2717" i="4"/>
  <c r="E2718" i="4"/>
  <c r="E2719" i="4"/>
  <c r="E2720" i="4"/>
  <c r="E2721" i="4"/>
  <c r="E2722" i="4"/>
  <c r="E2723" i="4"/>
  <c r="E2724" i="4"/>
  <c r="E2725" i="4"/>
  <c r="E2726" i="4"/>
  <c r="E2727" i="4"/>
  <c r="E2728" i="4"/>
  <c r="E2729" i="4"/>
  <c r="E2730" i="4"/>
  <c r="E2731" i="4"/>
  <c r="E2732" i="4"/>
  <c r="E2733" i="4"/>
  <c r="E2734" i="4"/>
  <c r="E2735" i="4"/>
  <c r="E2736" i="4"/>
  <c r="E2737" i="4"/>
  <c r="E2738" i="4"/>
  <c r="E2739" i="4"/>
  <c r="E2740" i="4"/>
  <c r="E2741" i="4"/>
  <c r="E2742" i="4"/>
  <c r="E2743" i="4"/>
  <c r="E2744" i="4"/>
  <c r="E2745" i="4"/>
  <c r="E2746" i="4"/>
  <c r="E2747" i="4"/>
  <c r="E2748" i="4"/>
  <c r="E2749" i="4"/>
  <c r="E2750" i="4"/>
  <c r="E2751" i="4"/>
  <c r="E2752" i="4"/>
  <c r="E2753" i="4"/>
  <c r="E2754" i="4"/>
  <c r="E2755" i="4"/>
  <c r="E2756" i="4"/>
  <c r="E2757" i="4"/>
  <c r="E2758" i="4"/>
  <c r="E2759" i="4"/>
  <c r="E2760" i="4"/>
  <c r="E2761" i="4"/>
  <c r="E2762" i="4"/>
  <c r="E2763" i="4"/>
  <c r="E2764" i="4"/>
  <c r="E2765" i="4"/>
  <c r="E2766" i="4"/>
  <c r="E2767" i="4"/>
  <c r="E2768" i="4"/>
  <c r="E2769" i="4"/>
  <c r="E2770" i="4"/>
  <c r="E2771" i="4"/>
  <c r="E2772" i="4"/>
  <c r="E2773" i="4"/>
  <c r="E2774" i="4"/>
  <c r="E2775" i="4"/>
  <c r="E2776" i="4"/>
  <c r="E2777" i="4"/>
  <c r="E2778" i="4"/>
  <c r="E2779" i="4"/>
  <c r="E2780" i="4"/>
  <c r="E2781" i="4"/>
  <c r="E2782" i="4"/>
  <c r="E2783" i="4"/>
  <c r="E2784" i="4"/>
  <c r="E2785" i="4"/>
  <c r="E2786" i="4"/>
  <c r="E2787" i="4"/>
  <c r="E2788" i="4"/>
  <c r="E2789" i="4"/>
  <c r="E2790" i="4"/>
  <c r="E2791" i="4"/>
  <c r="E2792" i="4"/>
  <c r="E2793" i="4"/>
  <c r="E2794" i="4"/>
  <c r="E2795" i="4"/>
  <c r="E2796" i="4"/>
  <c r="E2797" i="4"/>
  <c r="E2798" i="4"/>
  <c r="E2799" i="4"/>
  <c r="E2800" i="4"/>
  <c r="E2801" i="4"/>
  <c r="E2802" i="4"/>
  <c r="E2803" i="4"/>
  <c r="E2804" i="4"/>
  <c r="E2805" i="4"/>
  <c r="E2806" i="4"/>
  <c r="E2807" i="4"/>
  <c r="E2808" i="4"/>
  <c r="E2809" i="4"/>
  <c r="E2810" i="4"/>
  <c r="E2811" i="4"/>
  <c r="E2812" i="4"/>
  <c r="E2813" i="4"/>
  <c r="E2814" i="4"/>
  <c r="E2815" i="4"/>
  <c r="E2816" i="4"/>
  <c r="E2817" i="4"/>
  <c r="E2818" i="4"/>
  <c r="E2819" i="4"/>
  <c r="E2820" i="4"/>
  <c r="E2821" i="4"/>
  <c r="E2822" i="4"/>
  <c r="E2823" i="4"/>
  <c r="E2824" i="4"/>
  <c r="E2825" i="4"/>
  <c r="E2826" i="4"/>
  <c r="E2827" i="4"/>
  <c r="E2828" i="4"/>
  <c r="E2829" i="4"/>
  <c r="E2830" i="4"/>
  <c r="E2831" i="4"/>
  <c r="E2832" i="4"/>
  <c r="E2833" i="4"/>
  <c r="E2834" i="4"/>
  <c r="E2835" i="4"/>
  <c r="E2836" i="4"/>
  <c r="E2837" i="4"/>
  <c r="E2838" i="4"/>
  <c r="E2839" i="4"/>
  <c r="E2840" i="4"/>
  <c r="E2841" i="4"/>
  <c r="E2842" i="4"/>
  <c r="E2843" i="4"/>
  <c r="E2844" i="4"/>
  <c r="E2845" i="4"/>
  <c r="E2846" i="4"/>
  <c r="E2847" i="4"/>
  <c r="E2848" i="4"/>
  <c r="E2849" i="4"/>
  <c r="E2850" i="4"/>
  <c r="E2851" i="4"/>
  <c r="E2852" i="4"/>
  <c r="E2853" i="4"/>
  <c r="E2854" i="4"/>
  <c r="E2855" i="4"/>
  <c r="E2856" i="4"/>
  <c r="E2857" i="4"/>
  <c r="E2858" i="4"/>
  <c r="E2859" i="4"/>
  <c r="E2860" i="4"/>
  <c r="E2861" i="4"/>
  <c r="E2862" i="4"/>
  <c r="E2863" i="4"/>
  <c r="E2864" i="4"/>
  <c r="E2865" i="4"/>
  <c r="E2866" i="4"/>
  <c r="E2867" i="4"/>
  <c r="E2868" i="4"/>
  <c r="E2869" i="4"/>
  <c r="E2870" i="4"/>
  <c r="E2871" i="4"/>
  <c r="E2872" i="4"/>
  <c r="E2873" i="4"/>
  <c r="E2874" i="4"/>
  <c r="E2875" i="4"/>
  <c r="E2876" i="4"/>
  <c r="E2877" i="4"/>
  <c r="E2878" i="4"/>
  <c r="E2879" i="4"/>
  <c r="E2880" i="4"/>
  <c r="E2881" i="4"/>
  <c r="E2882" i="4"/>
  <c r="E2883" i="4"/>
  <c r="E2884" i="4"/>
  <c r="E2885" i="4"/>
  <c r="E2886" i="4"/>
  <c r="E2887" i="4"/>
  <c r="E2888" i="4"/>
  <c r="E2889" i="4"/>
  <c r="E2890" i="4"/>
  <c r="E2891" i="4"/>
  <c r="E2892" i="4"/>
  <c r="E2893" i="4"/>
  <c r="E2894" i="4"/>
  <c r="E2895" i="4"/>
  <c r="E2896" i="4"/>
  <c r="E2897" i="4"/>
  <c r="E2898" i="4"/>
  <c r="E2899" i="4"/>
  <c r="E2900" i="4"/>
  <c r="E2901" i="4"/>
  <c r="E2902" i="4"/>
  <c r="E2903" i="4"/>
  <c r="E2904" i="4"/>
  <c r="E2905" i="4"/>
  <c r="E2906" i="4"/>
  <c r="E2907" i="4"/>
  <c r="E2908" i="4"/>
  <c r="E2909" i="4"/>
  <c r="E2910" i="4"/>
  <c r="E2911" i="4"/>
  <c r="E2912" i="4"/>
  <c r="E2913" i="4"/>
  <c r="E2914" i="4"/>
  <c r="E2915" i="4"/>
  <c r="E2916" i="4"/>
  <c r="E2917" i="4"/>
  <c r="E2918" i="4"/>
  <c r="E2919" i="4"/>
  <c r="E2920" i="4"/>
  <c r="E2921" i="4"/>
  <c r="E2922" i="4"/>
  <c r="E2923" i="4"/>
  <c r="E2924" i="4"/>
  <c r="E2925" i="4"/>
  <c r="E2926" i="4"/>
  <c r="E2927" i="4"/>
  <c r="E2928" i="4"/>
  <c r="E2929" i="4"/>
  <c r="E2930" i="4"/>
  <c r="E2931" i="4"/>
  <c r="E2932" i="4"/>
  <c r="E2933" i="4"/>
  <c r="E2934" i="4"/>
  <c r="E2935" i="4"/>
  <c r="E2936" i="4"/>
  <c r="E2937" i="4"/>
  <c r="E2938" i="4"/>
  <c r="E2939" i="4"/>
  <c r="E2940" i="4"/>
  <c r="E2941" i="4"/>
  <c r="E2942" i="4"/>
  <c r="E2943" i="4"/>
  <c r="E2944" i="4"/>
  <c r="E2945" i="4"/>
  <c r="E2946" i="4"/>
  <c r="E2947" i="4"/>
  <c r="E2948" i="4"/>
  <c r="E2949" i="4"/>
  <c r="E2950" i="4"/>
  <c r="E2951" i="4"/>
  <c r="E2952" i="4"/>
  <c r="E2953" i="4"/>
  <c r="E2954" i="4"/>
  <c r="E2955" i="4"/>
  <c r="E2956" i="4"/>
  <c r="E2957" i="4"/>
  <c r="E2958" i="4"/>
  <c r="E2959" i="4"/>
  <c r="E2960" i="4"/>
  <c r="E2961" i="4"/>
  <c r="E2962" i="4"/>
  <c r="E2963" i="4"/>
  <c r="E2964" i="4"/>
  <c r="E2965" i="4"/>
  <c r="E2966" i="4"/>
  <c r="E2967" i="4"/>
  <c r="E2968" i="4"/>
  <c r="E2969" i="4"/>
  <c r="E2970" i="4"/>
  <c r="E2971" i="4"/>
  <c r="E2972" i="4"/>
  <c r="E2973" i="4"/>
  <c r="E2974" i="4"/>
  <c r="E2975" i="4"/>
  <c r="E2976" i="4"/>
  <c r="E2977" i="4"/>
  <c r="E2978" i="4"/>
  <c r="E2979" i="4"/>
  <c r="E2980" i="4"/>
  <c r="E2981" i="4"/>
  <c r="E2982" i="4"/>
  <c r="E2983" i="4"/>
  <c r="E2984" i="4"/>
  <c r="E2985" i="4"/>
  <c r="E2986" i="4"/>
  <c r="E2987" i="4"/>
  <c r="E2988" i="4"/>
  <c r="E2989" i="4"/>
  <c r="E2990" i="4"/>
  <c r="E2991" i="4"/>
  <c r="E2992" i="4"/>
  <c r="E2993" i="4"/>
  <c r="E2994" i="4"/>
  <c r="E2995" i="4"/>
  <c r="E2996" i="4"/>
  <c r="E2997" i="4"/>
  <c r="E2998" i="4"/>
  <c r="E2999" i="4"/>
  <c r="E3000" i="4"/>
  <c r="E2" i="4"/>
  <c r="B3" i="4"/>
  <c r="B4" i="4"/>
  <c r="B5" i="4"/>
  <c r="B6" i="4"/>
  <c r="B7" i="4"/>
  <c r="B8" i="4"/>
  <c r="B9" i="4"/>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82" i="4"/>
  <c r="B283" i="4"/>
  <c r="B284" i="4"/>
  <c r="B285" i="4"/>
  <c r="B286" i="4"/>
  <c r="B287" i="4"/>
  <c r="B288" i="4"/>
  <c r="B289" i="4"/>
  <c r="B290" i="4"/>
  <c r="B291" i="4"/>
  <c r="B292" i="4"/>
  <c r="B293" i="4"/>
  <c r="B294" i="4"/>
  <c r="B295" i="4"/>
  <c r="B296" i="4"/>
  <c r="B297" i="4"/>
  <c r="B298" i="4"/>
  <c r="B299" i="4"/>
  <c r="B300" i="4"/>
  <c r="B301" i="4"/>
  <c r="B302" i="4"/>
  <c r="B303" i="4"/>
  <c r="B304" i="4"/>
  <c r="B305" i="4"/>
  <c r="B306" i="4"/>
  <c r="B307" i="4"/>
  <c r="B308" i="4"/>
  <c r="B309" i="4"/>
  <c r="B310" i="4"/>
  <c r="B311" i="4"/>
  <c r="B312" i="4"/>
  <c r="B313" i="4"/>
  <c r="B314" i="4"/>
  <c r="B315" i="4"/>
  <c r="B316" i="4"/>
  <c r="B317" i="4"/>
  <c r="B318" i="4"/>
  <c r="B319" i="4"/>
  <c r="B320" i="4"/>
  <c r="B321" i="4"/>
  <c r="B322" i="4"/>
  <c r="B323" i="4"/>
  <c r="B324" i="4"/>
  <c r="B325" i="4"/>
  <c r="B326" i="4"/>
  <c r="B327" i="4"/>
  <c r="B328" i="4"/>
  <c r="B329" i="4"/>
  <c r="B330" i="4"/>
  <c r="B331" i="4"/>
  <c r="B332" i="4"/>
  <c r="B333" i="4"/>
  <c r="B334" i="4"/>
  <c r="B335" i="4"/>
  <c r="B336" i="4"/>
  <c r="B337" i="4"/>
  <c r="B338" i="4"/>
  <c r="B339" i="4"/>
  <c r="B340" i="4"/>
  <c r="B341" i="4"/>
  <c r="B342" i="4"/>
  <c r="B343" i="4"/>
  <c r="B344" i="4"/>
  <c r="B345" i="4"/>
  <c r="B346" i="4"/>
  <c r="B347" i="4"/>
  <c r="B348" i="4"/>
  <c r="B349" i="4"/>
  <c r="B350" i="4"/>
  <c r="B351" i="4"/>
  <c r="B352" i="4"/>
  <c r="B353" i="4"/>
  <c r="B354" i="4"/>
  <c r="B355" i="4"/>
  <c r="B356" i="4"/>
  <c r="B357" i="4"/>
  <c r="B358" i="4"/>
  <c r="B359" i="4"/>
  <c r="B360" i="4"/>
  <c r="B361" i="4"/>
  <c r="B362" i="4"/>
  <c r="B363" i="4"/>
  <c r="B364" i="4"/>
  <c r="B365" i="4"/>
  <c r="B366" i="4"/>
  <c r="B367" i="4"/>
  <c r="B368" i="4"/>
  <c r="B369" i="4"/>
  <c r="B370" i="4"/>
  <c r="B371" i="4"/>
  <c r="B372" i="4"/>
  <c r="B373" i="4"/>
  <c r="B374" i="4"/>
  <c r="B375" i="4"/>
  <c r="B376" i="4"/>
  <c r="B377" i="4"/>
  <c r="B378" i="4"/>
  <c r="B379" i="4"/>
  <c r="B380" i="4"/>
  <c r="B381" i="4"/>
  <c r="B382" i="4"/>
  <c r="B383" i="4"/>
  <c r="B384" i="4"/>
  <c r="B385" i="4"/>
  <c r="B386" i="4"/>
  <c r="B387" i="4"/>
  <c r="B388" i="4"/>
  <c r="B389" i="4"/>
  <c r="B390" i="4"/>
  <c r="B391" i="4"/>
  <c r="B392" i="4"/>
  <c r="B393" i="4"/>
  <c r="B394" i="4"/>
  <c r="B395" i="4"/>
  <c r="B396" i="4"/>
  <c r="B397" i="4"/>
  <c r="B398" i="4"/>
  <c r="B399" i="4"/>
  <c r="B400" i="4"/>
  <c r="B401" i="4"/>
  <c r="B402" i="4"/>
  <c r="B403" i="4"/>
  <c r="B404" i="4"/>
  <c r="B405" i="4"/>
  <c r="B406" i="4"/>
  <c r="B407" i="4"/>
  <c r="B408" i="4"/>
  <c r="B409" i="4"/>
  <c r="B410" i="4"/>
  <c r="B411" i="4"/>
  <c r="B412" i="4"/>
  <c r="B413" i="4"/>
  <c r="B414" i="4"/>
  <c r="B415" i="4"/>
  <c r="B416" i="4"/>
  <c r="B417" i="4"/>
  <c r="B418" i="4"/>
  <c r="B419" i="4"/>
  <c r="B420" i="4"/>
  <c r="B421" i="4"/>
  <c r="B422" i="4"/>
  <c r="B423" i="4"/>
  <c r="B424" i="4"/>
  <c r="B425" i="4"/>
  <c r="B426" i="4"/>
  <c r="B427" i="4"/>
  <c r="B428" i="4"/>
  <c r="B429" i="4"/>
  <c r="B430" i="4"/>
  <c r="B431" i="4"/>
  <c r="B432" i="4"/>
  <c r="B433" i="4"/>
  <c r="B434" i="4"/>
  <c r="B435" i="4"/>
  <c r="B436" i="4"/>
  <c r="B437" i="4"/>
  <c r="B438" i="4"/>
  <c r="B439" i="4"/>
  <c r="B440" i="4"/>
  <c r="B441" i="4"/>
  <c r="B442" i="4"/>
  <c r="B443" i="4"/>
  <c r="B444" i="4"/>
  <c r="B445" i="4"/>
  <c r="B446" i="4"/>
  <c r="B447" i="4"/>
  <c r="B448" i="4"/>
  <c r="B449" i="4"/>
  <c r="B450" i="4"/>
  <c r="B451" i="4"/>
  <c r="B452" i="4"/>
  <c r="B453" i="4"/>
  <c r="B454" i="4"/>
  <c r="B455" i="4"/>
  <c r="B456" i="4"/>
  <c r="B457" i="4"/>
  <c r="B458" i="4"/>
  <c r="B459" i="4"/>
  <c r="B460" i="4"/>
  <c r="B461" i="4"/>
  <c r="B462" i="4"/>
  <c r="B463" i="4"/>
  <c r="B464" i="4"/>
  <c r="B465" i="4"/>
  <c r="B466" i="4"/>
  <c r="B467" i="4"/>
  <c r="B468" i="4"/>
  <c r="B469" i="4"/>
  <c r="B470" i="4"/>
  <c r="B471" i="4"/>
  <c r="B472" i="4"/>
  <c r="B473" i="4"/>
  <c r="B474" i="4"/>
  <c r="B475" i="4"/>
  <c r="B476" i="4"/>
  <c r="B477" i="4"/>
  <c r="B478" i="4"/>
  <c r="B479" i="4"/>
  <c r="B480" i="4"/>
  <c r="B481" i="4"/>
  <c r="B482" i="4"/>
  <c r="B483" i="4"/>
  <c r="B484" i="4"/>
  <c r="B485" i="4"/>
  <c r="B486" i="4"/>
  <c r="B487" i="4"/>
  <c r="B488" i="4"/>
  <c r="B489" i="4"/>
  <c r="B490" i="4"/>
  <c r="B491" i="4"/>
  <c r="B492" i="4"/>
  <c r="B493" i="4"/>
  <c r="B494" i="4"/>
  <c r="B495" i="4"/>
  <c r="B496" i="4"/>
  <c r="B497" i="4"/>
  <c r="B498" i="4"/>
  <c r="B499" i="4"/>
  <c r="B500" i="4"/>
  <c r="B501" i="4"/>
  <c r="B502" i="4"/>
  <c r="B503" i="4"/>
  <c r="B504" i="4"/>
  <c r="B505" i="4"/>
  <c r="B506" i="4"/>
  <c r="B507" i="4"/>
  <c r="B508" i="4"/>
  <c r="B509" i="4"/>
  <c r="B510" i="4"/>
  <c r="B511" i="4"/>
  <c r="B512" i="4"/>
  <c r="B513" i="4"/>
  <c r="B514" i="4"/>
  <c r="B515" i="4"/>
  <c r="B516" i="4"/>
  <c r="B517" i="4"/>
  <c r="B518" i="4"/>
  <c r="B519" i="4"/>
  <c r="B520" i="4"/>
  <c r="B521" i="4"/>
  <c r="B522" i="4"/>
  <c r="B523" i="4"/>
  <c r="B524" i="4"/>
  <c r="B525" i="4"/>
  <c r="B526" i="4"/>
  <c r="B527" i="4"/>
  <c r="B528" i="4"/>
  <c r="B529" i="4"/>
  <c r="B530" i="4"/>
  <c r="B531" i="4"/>
  <c r="B532" i="4"/>
  <c r="B533" i="4"/>
  <c r="B534" i="4"/>
  <c r="B535" i="4"/>
  <c r="B536" i="4"/>
  <c r="B537" i="4"/>
  <c r="B538" i="4"/>
  <c r="B539" i="4"/>
  <c r="B540" i="4"/>
  <c r="B541" i="4"/>
  <c r="B542" i="4"/>
  <c r="B543" i="4"/>
  <c r="B544" i="4"/>
  <c r="B545" i="4"/>
  <c r="B546" i="4"/>
  <c r="B547" i="4"/>
  <c r="B548" i="4"/>
  <c r="B549" i="4"/>
  <c r="B550" i="4"/>
  <c r="B551" i="4"/>
  <c r="B552" i="4"/>
  <c r="B553" i="4"/>
  <c r="B554" i="4"/>
  <c r="B555" i="4"/>
  <c r="B556" i="4"/>
  <c r="B557" i="4"/>
  <c r="B558" i="4"/>
  <c r="B559" i="4"/>
  <c r="B560" i="4"/>
  <c r="B561" i="4"/>
  <c r="B562" i="4"/>
  <c r="B563" i="4"/>
  <c r="B564" i="4"/>
  <c r="B565" i="4"/>
  <c r="B566" i="4"/>
  <c r="B567" i="4"/>
  <c r="B568" i="4"/>
  <c r="B569" i="4"/>
  <c r="B570" i="4"/>
  <c r="B571" i="4"/>
  <c r="B572" i="4"/>
  <c r="B573" i="4"/>
  <c r="B574" i="4"/>
  <c r="B575" i="4"/>
  <c r="B576" i="4"/>
  <c r="B577" i="4"/>
  <c r="B578" i="4"/>
  <c r="B579" i="4"/>
  <c r="B580" i="4"/>
  <c r="B581" i="4"/>
  <c r="B582" i="4"/>
  <c r="B583" i="4"/>
  <c r="B584" i="4"/>
  <c r="B585" i="4"/>
  <c r="B586" i="4"/>
  <c r="B587" i="4"/>
  <c r="B588" i="4"/>
  <c r="B589" i="4"/>
  <c r="B590" i="4"/>
  <c r="B591" i="4"/>
  <c r="B592" i="4"/>
  <c r="B593" i="4"/>
  <c r="B594" i="4"/>
  <c r="B595" i="4"/>
  <c r="B596" i="4"/>
  <c r="B597" i="4"/>
  <c r="B598" i="4"/>
  <c r="B599" i="4"/>
  <c r="B600" i="4"/>
  <c r="B601" i="4"/>
  <c r="B602" i="4"/>
  <c r="B603" i="4"/>
  <c r="B604" i="4"/>
  <c r="B605" i="4"/>
  <c r="B606" i="4"/>
  <c r="B607" i="4"/>
  <c r="B608" i="4"/>
  <c r="B609" i="4"/>
  <c r="B610" i="4"/>
  <c r="B611" i="4"/>
  <c r="B612" i="4"/>
  <c r="B613" i="4"/>
  <c r="B614" i="4"/>
  <c r="B615" i="4"/>
  <c r="B616" i="4"/>
  <c r="B617" i="4"/>
  <c r="B618" i="4"/>
  <c r="B619" i="4"/>
  <c r="B620" i="4"/>
  <c r="B621" i="4"/>
  <c r="B622" i="4"/>
  <c r="B623" i="4"/>
  <c r="B624" i="4"/>
  <c r="B625" i="4"/>
  <c r="B626" i="4"/>
  <c r="B627" i="4"/>
  <c r="B628" i="4"/>
  <c r="B629" i="4"/>
  <c r="B630" i="4"/>
  <c r="B631" i="4"/>
  <c r="B632" i="4"/>
  <c r="B633" i="4"/>
  <c r="B634" i="4"/>
  <c r="B635" i="4"/>
  <c r="B636" i="4"/>
  <c r="B637" i="4"/>
  <c r="B638" i="4"/>
  <c r="B639" i="4"/>
  <c r="B640" i="4"/>
  <c r="B641" i="4"/>
  <c r="B642" i="4"/>
  <c r="B643" i="4"/>
  <c r="B644" i="4"/>
  <c r="B645" i="4"/>
  <c r="B646" i="4"/>
  <c r="B647" i="4"/>
  <c r="B648" i="4"/>
  <c r="B649" i="4"/>
  <c r="B650" i="4"/>
  <c r="B651" i="4"/>
  <c r="B652" i="4"/>
  <c r="B653" i="4"/>
  <c r="B654" i="4"/>
  <c r="B655" i="4"/>
  <c r="B656" i="4"/>
  <c r="B657" i="4"/>
  <c r="B658" i="4"/>
  <c r="B659" i="4"/>
  <c r="B660" i="4"/>
  <c r="B661" i="4"/>
  <c r="B662" i="4"/>
  <c r="B663" i="4"/>
  <c r="B664" i="4"/>
  <c r="B665" i="4"/>
  <c r="B666" i="4"/>
  <c r="B667" i="4"/>
  <c r="B668" i="4"/>
  <c r="B669" i="4"/>
  <c r="B670" i="4"/>
  <c r="B671" i="4"/>
  <c r="B672" i="4"/>
  <c r="B673" i="4"/>
  <c r="B674" i="4"/>
  <c r="B675" i="4"/>
  <c r="B676" i="4"/>
  <c r="B677" i="4"/>
  <c r="B678" i="4"/>
  <c r="B679" i="4"/>
  <c r="B680" i="4"/>
  <c r="B681" i="4"/>
  <c r="B682" i="4"/>
  <c r="B683" i="4"/>
  <c r="B684" i="4"/>
  <c r="B685" i="4"/>
  <c r="B686" i="4"/>
  <c r="B687" i="4"/>
  <c r="B688" i="4"/>
  <c r="B689" i="4"/>
  <c r="B690" i="4"/>
  <c r="B691" i="4"/>
  <c r="B692" i="4"/>
  <c r="B693" i="4"/>
  <c r="B694" i="4"/>
  <c r="B695" i="4"/>
  <c r="B696" i="4"/>
  <c r="B697" i="4"/>
  <c r="B698" i="4"/>
  <c r="B699" i="4"/>
  <c r="B700" i="4"/>
  <c r="B701" i="4"/>
  <c r="B702" i="4"/>
  <c r="B703" i="4"/>
  <c r="B704" i="4"/>
  <c r="B705" i="4"/>
  <c r="B706" i="4"/>
  <c r="B707" i="4"/>
  <c r="B708" i="4"/>
  <c r="B709" i="4"/>
  <c r="B710" i="4"/>
  <c r="B711" i="4"/>
  <c r="B712" i="4"/>
  <c r="B713" i="4"/>
  <c r="B714" i="4"/>
  <c r="B715" i="4"/>
  <c r="B716" i="4"/>
  <c r="B717" i="4"/>
  <c r="B718" i="4"/>
  <c r="B719" i="4"/>
  <c r="B720" i="4"/>
  <c r="B721" i="4"/>
  <c r="B722" i="4"/>
  <c r="B723" i="4"/>
  <c r="B724" i="4"/>
  <c r="B725" i="4"/>
  <c r="B726" i="4"/>
  <c r="B727" i="4"/>
  <c r="B728" i="4"/>
  <c r="B729" i="4"/>
  <c r="B730" i="4"/>
  <c r="B731" i="4"/>
  <c r="B732" i="4"/>
  <c r="B733" i="4"/>
  <c r="B734" i="4"/>
  <c r="B735" i="4"/>
  <c r="B736" i="4"/>
  <c r="B737" i="4"/>
  <c r="B738" i="4"/>
  <c r="B739" i="4"/>
  <c r="B740" i="4"/>
  <c r="B741" i="4"/>
  <c r="B742" i="4"/>
  <c r="B743" i="4"/>
  <c r="B744" i="4"/>
  <c r="B745" i="4"/>
  <c r="B746" i="4"/>
  <c r="B747" i="4"/>
  <c r="B748" i="4"/>
  <c r="B749" i="4"/>
  <c r="B750" i="4"/>
  <c r="B751" i="4"/>
  <c r="B752" i="4"/>
  <c r="B753" i="4"/>
  <c r="B754" i="4"/>
  <c r="B755" i="4"/>
  <c r="B756" i="4"/>
  <c r="B757" i="4"/>
  <c r="B758" i="4"/>
  <c r="B759" i="4"/>
  <c r="B760" i="4"/>
  <c r="B761" i="4"/>
  <c r="B762" i="4"/>
  <c r="B763" i="4"/>
  <c r="B764" i="4"/>
  <c r="B765" i="4"/>
  <c r="B766" i="4"/>
  <c r="B767" i="4"/>
  <c r="B768" i="4"/>
  <c r="B769" i="4"/>
  <c r="B770" i="4"/>
  <c r="B771" i="4"/>
  <c r="B772" i="4"/>
  <c r="B773" i="4"/>
  <c r="B774" i="4"/>
  <c r="B775" i="4"/>
  <c r="B776" i="4"/>
  <c r="B777" i="4"/>
  <c r="B778" i="4"/>
  <c r="B779" i="4"/>
  <c r="B780" i="4"/>
  <c r="B781" i="4"/>
  <c r="B782" i="4"/>
  <c r="B783" i="4"/>
  <c r="B784" i="4"/>
  <c r="B785" i="4"/>
  <c r="B786" i="4"/>
  <c r="B787" i="4"/>
  <c r="B788" i="4"/>
  <c r="B789" i="4"/>
  <c r="B790" i="4"/>
  <c r="B791" i="4"/>
  <c r="B792" i="4"/>
  <c r="B793" i="4"/>
  <c r="B794" i="4"/>
  <c r="B795" i="4"/>
  <c r="B796" i="4"/>
  <c r="B797" i="4"/>
  <c r="B798" i="4"/>
  <c r="B799" i="4"/>
  <c r="B800" i="4"/>
  <c r="B801" i="4"/>
  <c r="B802" i="4"/>
  <c r="B803" i="4"/>
  <c r="B804" i="4"/>
  <c r="B805" i="4"/>
  <c r="B806" i="4"/>
  <c r="B807" i="4"/>
  <c r="B808" i="4"/>
  <c r="B809" i="4"/>
  <c r="B810" i="4"/>
  <c r="B811" i="4"/>
  <c r="B812" i="4"/>
  <c r="B813" i="4"/>
  <c r="B814" i="4"/>
  <c r="B815" i="4"/>
  <c r="B816" i="4"/>
  <c r="B817" i="4"/>
  <c r="B818" i="4"/>
  <c r="B819" i="4"/>
  <c r="B820" i="4"/>
  <c r="B821" i="4"/>
  <c r="B822" i="4"/>
  <c r="B823" i="4"/>
  <c r="B824" i="4"/>
  <c r="B825" i="4"/>
  <c r="B826" i="4"/>
  <c r="B827" i="4"/>
  <c r="B828" i="4"/>
  <c r="B829" i="4"/>
  <c r="B830" i="4"/>
  <c r="B831" i="4"/>
  <c r="B832" i="4"/>
  <c r="B833" i="4"/>
  <c r="B834" i="4"/>
  <c r="B835" i="4"/>
  <c r="B836" i="4"/>
  <c r="B837" i="4"/>
  <c r="B838" i="4"/>
  <c r="B839" i="4"/>
  <c r="B840" i="4"/>
  <c r="B841" i="4"/>
  <c r="B842" i="4"/>
  <c r="B843" i="4"/>
  <c r="B844" i="4"/>
  <c r="B845" i="4"/>
  <c r="B846" i="4"/>
  <c r="B847" i="4"/>
  <c r="B848" i="4"/>
  <c r="B849" i="4"/>
  <c r="B850" i="4"/>
  <c r="B851" i="4"/>
  <c r="B852" i="4"/>
  <c r="B853" i="4"/>
  <c r="B854" i="4"/>
  <c r="B855" i="4"/>
  <c r="B856" i="4"/>
  <c r="B857" i="4"/>
  <c r="B858" i="4"/>
  <c r="B859" i="4"/>
  <c r="B860" i="4"/>
  <c r="B861" i="4"/>
  <c r="B862" i="4"/>
  <c r="B863" i="4"/>
  <c r="B864" i="4"/>
  <c r="B865" i="4"/>
  <c r="B866" i="4"/>
  <c r="B867" i="4"/>
  <c r="B868" i="4"/>
  <c r="B869" i="4"/>
  <c r="B870" i="4"/>
  <c r="B871" i="4"/>
  <c r="B872" i="4"/>
  <c r="B873" i="4"/>
  <c r="B874" i="4"/>
  <c r="B875" i="4"/>
  <c r="B876" i="4"/>
  <c r="B877" i="4"/>
  <c r="B878" i="4"/>
  <c r="B879" i="4"/>
  <c r="B880" i="4"/>
  <c r="B881" i="4"/>
  <c r="B882" i="4"/>
  <c r="B883" i="4"/>
  <c r="B884" i="4"/>
  <c r="B885" i="4"/>
  <c r="B886" i="4"/>
  <c r="B887" i="4"/>
  <c r="B888" i="4"/>
  <c r="B889" i="4"/>
  <c r="B890" i="4"/>
  <c r="B891" i="4"/>
  <c r="B892" i="4"/>
  <c r="B893" i="4"/>
  <c r="B894" i="4"/>
  <c r="B895" i="4"/>
  <c r="B896" i="4"/>
  <c r="B897" i="4"/>
  <c r="B898" i="4"/>
  <c r="B899" i="4"/>
  <c r="B900" i="4"/>
  <c r="B901" i="4"/>
  <c r="B902" i="4"/>
  <c r="B903" i="4"/>
  <c r="B904" i="4"/>
  <c r="B905" i="4"/>
  <c r="B906" i="4"/>
  <c r="B907" i="4"/>
  <c r="B908" i="4"/>
  <c r="B909" i="4"/>
  <c r="B910" i="4"/>
  <c r="B911" i="4"/>
  <c r="B912" i="4"/>
  <c r="B913" i="4"/>
  <c r="B914" i="4"/>
  <c r="B915" i="4"/>
  <c r="B916" i="4"/>
  <c r="B917" i="4"/>
  <c r="B918" i="4"/>
  <c r="B919" i="4"/>
  <c r="B920" i="4"/>
  <c r="B921" i="4"/>
  <c r="B922" i="4"/>
  <c r="B923" i="4"/>
  <c r="B924" i="4"/>
  <c r="B925" i="4"/>
  <c r="B926" i="4"/>
  <c r="B927" i="4"/>
  <c r="B928" i="4"/>
  <c r="B929" i="4"/>
  <c r="B930" i="4"/>
  <c r="B931" i="4"/>
  <c r="B932" i="4"/>
  <c r="B933" i="4"/>
  <c r="B934" i="4"/>
  <c r="B935" i="4"/>
  <c r="B936" i="4"/>
  <c r="B937" i="4"/>
  <c r="B938" i="4"/>
  <c r="B939" i="4"/>
  <c r="B940" i="4"/>
  <c r="B941" i="4"/>
  <c r="B942" i="4"/>
  <c r="B943" i="4"/>
  <c r="B944" i="4"/>
  <c r="B945" i="4"/>
  <c r="B946" i="4"/>
  <c r="B947" i="4"/>
  <c r="B948" i="4"/>
  <c r="B949" i="4"/>
  <c r="B950" i="4"/>
  <c r="B951" i="4"/>
  <c r="B952" i="4"/>
  <c r="B953" i="4"/>
  <c r="B954" i="4"/>
  <c r="B955" i="4"/>
  <c r="B956" i="4"/>
  <c r="B957" i="4"/>
  <c r="B958" i="4"/>
  <c r="B959" i="4"/>
  <c r="B960" i="4"/>
  <c r="B961" i="4"/>
  <c r="B962" i="4"/>
  <c r="B963" i="4"/>
  <c r="B964" i="4"/>
  <c r="B965" i="4"/>
  <c r="B966" i="4"/>
  <c r="B967" i="4"/>
  <c r="B968" i="4"/>
  <c r="B969" i="4"/>
  <c r="B970" i="4"/>
  <c r="B971" i="4"/>
  <c r="B972" i="4"/>
  <c r="B973" i="4"/>
  <c r="B974" i="4"/>
  <c r="B975" i="4"/>
  <c r="B976" i="4"/>
  <c r="B977" i="4"/>
  <c r="B978" i="4"/>
  <c r="B979" i="4"/>
  <c r="B980" i="4"/>
  <c r="B981" i="4"/>
  <c r="B982" i="4"/>
  <c r="B983" i="4"/>
  <c r="B984" i="4"/>
  <c r="B985" i="4"/>
  <c r="B986" i="4"/>
  <c r="B987" i="4"/>
  <c r="B988" i="4"/>
  <c r="B989" i="4"/>
  <c r="B990" i="4"/>
  <c r="B991" i="4"/>
  <c r="B992" i="4"/>
  <c r="B993" i="4"/>
  <c r="B994" i="4"/>
  <c r="B995" i="4"/>
  <c r="B996" i="4"/>
  <c r="B997" i="4"/>
  <c r="B998" i="4"/>
  <c r="B999" i="4"/>
  <c r="B1000" i="4"/>
  <c r="B1001" i="4"/>
  <c r="B1002" i="4"/>
  <c r="B1003" i="4"/>
  <c r="B1004" i="4"/>
  <c r="B1005" i="4"/>
  <c r="B1006" i="4"/>
  <c r="B1007" i="4"/>
  <c r="B1008" i="4"/>
  <c r="B1009" i="4"/>
  <c r="B1010" i="4"/>
  <c r="B1011" i="4"/>
  <c r="B1012" i="4"/>
  <c r="B1013" i="4"/>
  <c r="B1014" i="4"/>
  <c r="B1015" i="4"/>
  <c r="B1016" i="4"/>
  <c r="B1017" i="4"/>
  <c r="B1018" i="4"/>
  <c r="B1019" i="4"/>
  <c r="B1020" i="4"/>
  <c r="B1021" i="4"/>
  <c r="B1022" i="4"/>
  <c r="B1023" i="4"/>
  <c r="B1024" i="4"/>
  <c r="B1025" i="4"/>
  <c r="B1026" i="4"/>
  <c r="B1027" i="4"/>
  <c r="B1028" i="4"/>
  <c r="B1029" i="4"/>
  <c r="B1030" i="4"/>
  <c r="B1031" i="4"/>
  <c r="B1032" i="4"/>
  <c r="B1033" i="4"/>
  <c r="B1034" i="4"/>
  <c r="B1035" i="4"/>
  <c r="B1036" i="4"/>
  <c r="B1037" i="4"/>
  <c r="B1038" i="4"/>
  <c r="B1039" i="4"/>
  <c r="B1040" i="4"/>
  <c r="B1041" i="4"/>
  <c r="B1042" i="4"/>
  <c r="B1043" i="4"/>
  <c r="B1044" i="4"/>
  <c r="B1045" i="4"/>
  <c r="B1046" i="4"/>
  <c r="B1047" i="4"/>
  <c r="B1048" i="4"/>
  <c r="B1049" i="4"/>
  <c r="B1050" i="4"/>
  <c r="B1051" i="4"/>
  <c r="B1052" i="4"/>
  <c r="B1053" i="4"/>
  <c r="B1054" i="4"/>
  <c r="B1055" i="4"/>
  <c r="B1056" i="4"/>
  <c r="B1057" i="4"/>
  <c r="B1058" i="4"/>
  <c r="B1059" i="4"/>
  <c r="B1060" i="4"/>
  <c r="B1061" i="4"/>
  <c r="B1062" i="4"/>
  <c r="B1063" i="4"/>
  <c r="B1064" i="4"/>
  <c r="B1065" i="4"/>
  <c r="B1066" i="4"/>
  <c r="B1067" i="4"/>
  <c r="B1068" i="4"/>
  <c r="B1069" i="4"/>
  <c r="B1070" i="4"/>
  <c r="B1071" i="4"/>
  <c r="B1072" i="4"/>
  <c r="B1073" i="4"/>
  <c r="B1074" i="4"/>
  <c r="B1075" i="4"/>
  <c r="B1076" i="4"/>
  <c r="B1077" i="4"/>
  <c r="B1078" i="4"/>
  <c r="B1079" i="4"/>
  <c r="B1080" i="4"/>
  <c r="B1081" i="4"/>
  <c r="B1082" i="4"/>
  <c r="B1083" i="4"/>
  <c r="B1084" i="4"/>
  <c r="B1085" i="4"/>
  <c r="B1086" i="4"/>
  <c r="B1087" i="4"/>
  <c r="B1088" i="4"/>
  <c r="B1089" i="4"/>
  <c r="B1090" i="4"/>
  <c r="B1091" i="4"/>
  <c r="B1092" i="4"/>
  <c r="B1093" i="4"/>
  <c r="B1094" i="4"/>
  <c r="B1095" i="4"/>
  <c r="B1096" i="4"/>
  <c r="B1097" i="4"/>
  <c r="B1098" i="4"/>
  <c r="B1099" i="4"/>
  <c r="B1100" i="4"/>
  <c r="B1101" i="4"/>
  <c r="B1102" i="4"/>
  <c r="B1103" i="4"/>
  <c r="B1104" i="4"/>
  <c r="B1105" i="4"/>
  <c r="B1106" i="4"/>
  <c r="B1107" i="4"/>
  <c r="B1108" i="4"/>
  <c r="B1109" i="4"/>
  <c r="B1110" i="4"/>
  <c r="B1111" i="4"/>
  <c r="B1112" i="4"/>
  <c r="B1113" i="4"/>
  <c r="B1114" i="4"/>
  <c r="B1115" i="4"/>
  <c r="B1116" i="4"/>
  <c r="B1117" i="4"/>
  <c r="B1118" i="4"/>
  <c r="B1119" i="4"/>
  <c r="B1120" i="4"/>
  <c r="B1121" i="4"/>
  <c r="B1122" i="4"/>
  <c r="B1123" i="4"/>
  <c r="B1124" i="4"/>
  <c r="B1125" i="4"/>
  <c r="B1126" i="4"/>
  <c r="B1127" i="4"/>
  <c r="B1128" i="4"/>
  <c r="B1129" i="4"/>
  <c r="B1130" i="4"/>
  <c r="B1131" i="4"/>
  <c r="B1132" i="4"/>
  <c r="B1133" i="4"/>
  <c r="B1134" i="4"/>
  <c r="B1135" i="4"/>
  <c r="B1136" i="4"/>
  <c r="B1137" i="4"/>
  <c r="B1138" i="4"/>
  <c r="B1139" i="4"/>
  <c r="B1140" i="4"/>
  <c r="B1141" i="4"/>
  <c r="B1142" i="4"/>
  <c r="B1143" i="4"/>
  <c r="B1144" i="4"/>
  <c r="B1145" i="4"/>
  <c r="B1146" i="4"/>
  <c r="B1147" i="4"/>
  <c r="B1148" i="4"/>
  <c r="B1149" i="4"/>
  <c r="B1150" i="4"/>
  <c r="B1151" i="4"/>
  <c r="B1152" i="4"/>
  <c r="B1153" i="4"/>
  <c r="B1154" i="4"/>
  <c r="B1155" i="4"/>
  <c r="B1156" i="4"/>
  <c r="B1157" i="4"/>
  <c r="B1158" i="4"/>
  <c r="B1159" i="4"/>
  <c r="B1160" i="4"/>
  <c r="B1161" i="4"/>
  <c r="B1162" i="4"/>
  <c r="B1163" i="4"/>
  <c r="B1164" i="4"/>
  <c r="B1165" i="4"/>
  <c r="B1166" i="4"/>
  <c r="B1167" i="4"/>
  <c r="B1168" i="4"/>
  <c r="B1169" i="4"/>
  <c r="B1170" i="4"/>
  <c r="B1171" i="4"/>
  <c r="B1172" i="4"/>
  <c r="B1173" i="4"/>
  <c r="B1174" i="4"/>
  <c r="B1175" i="4"/>
  <c r="B1176" i="4"/>
  <c r="B1177" i="4"/>
  <c r="B1178" i="4"/>
  <c r="B1179" i="4"/>
  <c r="B1180" i="4"/>
  <c r="B1181" i="4"/>
  <c r="B1182" i="4"/>
  <c r="B1183" i="4"/>
  <c r="B1184" i="4"/>
  <c r="B1185" i="4"/>
  <c r="B1186" i="4"/>
  <c r="B1187" i="4"/>
  <c r="B1188" i="4"/>
  <c r="B1189" i="4"/>
  <c r="B1190" i="4"/>
  <c r="B1191" i="4"/>
  <c r="B1192" i="4"/>
  <c r="B1193" i="4"/>
  <c r="B1194" i="4"/>
  <c r="B1195" i="4"/>
  <c r="B1196" i="4"/>
  <c r="B1197" i="4"/>
  <c r="B1198" i="4"/>
  <c r="B1199" i="4"/>
  <c r="B1200" i="4"/>
  <c r="B1201" i="4"/>
  <c r="B1202" i="4"/>
  <c r="B1203" i="4"/>
  <c r="B1204" i="4"/>
  <c r="B1205" i="4"/>
  <c r="B1206" i="4"/>
  <c r="B1207" i="4"/>
  <c r="B1208" i="4"/>
  <c r="B1209" i="4"/>
  <c r="B1210" i="4"/>
  <c r="B1211" i="4"/>
  <c r="B1212" i="4"/>
  <c r="B1213" i="4"/>
  <c r="B1214" i="4"/>
  <c r="B1215" i="4"/>
  <c r="B1216" i="4"/>
  <c r="B1217" i="4"/>
  <c r="B1218" i="4"/>
  <c r="B1219" i="4"/>
  <c r="B1220" i="4"/>
  <c r="B1221" i="4"/>
  <c r="B1222" i="4"/>
  <c r="B1223" i="4"/>
  <c r="B1224" i="4"/>
  <c r="B1225" i="4"/>
  <c r="B1226" i="4"/>
  <c r="B1227" i="4"/>
  <c r="B1228" i="4"/>
  <c r="B1229" i="4"/>
  <c r="B1230" i="4"/>
  <c r="B1231" i="4"/>
  <c r="B1232" i="4"/>
  <c r="B1233" i="4"/>
  <c r="B1234" i="4"/>
  <c r="B1235" i="4"/>
  <c r="B1236" i="4"/>
  <c r="B1237" i="4"/>
  <c r="B1238" i="4"/>
  <c r="B1239" i="4"/>
  <c r="B1240" i="4"/>
  <c r="B1241" i="4"/>
  <c r="B1242" i="4"/>
  <c r="B1243" i="4"/>
  <c r="B1244" i="4"/>
  <c r="B1245" i="4"/>
  <c r="B1246" i="4"/>
  <c r="B1247" i="4"/>
  <c r="B1248" i="4"/>
  <c r="B1249" i="4"/>
  <c r="B1250" i="4"/>
  <c r="B1251" i="4"/>
  <c r="B1252" i="4"/>
  <c r="B1253" i="4"/>
  <c r="B1254" i="4"/>
  <c r="B1255" i="4"/>
  <c r="B1256" i="4"/>
  <c r="B1257" i="4"/>
  <c r="B1258" i="4"/>
  <c r="B1259" i="4"/>
  <c r="B1260" i="4"/>
  <c r="B1261" i="4"/>
  <c r="B1262" i="4"/>
  <c r="B1263" i="4"/>
  <c r="B1264" i="4"/>
  <c r="B1265" i="4"/>
  <c r="B1266" i="4"/>
  <c r="B1267" i="4"/>
  <c r="B1268" i="4"/>
  <c r="B1269" i="4"/>
  <c r="B1270" i="4"/>
  <c r="B1271" i="4"/>
  <c r="B1272" i="4"/>
  <c r="B1273" i="4"/>
  <c r="B1274" i="4"/>
  <c r="B1275" i="4"/>
  <c r="B1276" i="4"/>
  <c r="B1277" i="4"/>
  <c r="B1278" i="4"/>
  <c r="B1279" i="4"/>
  <c r="B1280" i="4"/>
  <c r="B1281" i="4"/>
  <c r="B1282" i="4"/>
  <c r="B1283" i="4"/>
  <c r="B1284" i="4"/>
  <c r="B1285" i="4"/>
  <c r="B1286" i="4"/>
  <c r="B1287" i="4"/>
  <c r="B1288" i="4"/>
  <c r="B1289" i="4"/>
  <c r="B1290" i="4"/>
  <c r="B1291" i="4"/>
  <c r="B1292" i="4"/>
  <c r="B1293" i="4"/>
  <c r="B1294" i="4"/>
  <c r="B1295" i="4"/>
  <c r="B1296" i="4"/>
  <c r="B1297" i="4"/>
  <c r="B1298" i="4"/>
  <c r="B1299" i="4"/>
  <c r="B1300" i="4"/>
  <c r="B1301" i="4"/>
  <c r="B1302" i="4"/>
  <c r="B1303" i="4"/>
  <c r="B1304" i="4"/>
  <c r="B1305" i="4"/>
  <c r="B1306" i="4"/>
  <c r="B1307" i="4"/>
  <c r="B1308" i="4"/>
  <c r="B1309" i="4"/>
  <c r="B1310" i="4"/>
  <c r="B1311" i="4"/>
  <c r="B1312" i="4"/>
  <c r="B1313" i="4"/>
  <c r="B1314" i="4"/>
  <c r="B1315" i="4"/>
  <c r="B1316" i="4"/>
  <c r="B1317" i="4"/>
  <c r="B1318" i="4"/>
  <c r="B1319" i="4"/>
  <c r="B1320" i="4"/>
  <c r="B1321" i="4"/>
  <c r="B1322" i="4"/>
  <c r="B1323" i="4"/>
  <c r="B1324" i="4"/>
  <c r="B1325" i="4"/>
  <c r="B1326" i="4"/>
  <c r="B1327" i="4"/>
  <c r="B1328" i="4"/>
  <c r="B1329" i="4"/>
  <c r="B1330" i="4"/>
  <c r="B1331" i="4"/>
  <c r="B1332" i="4"/>
  <c r="B1333" i="4"/>
  <c r="B1334" i="4"/>
  <c r="B1335" i="4"/>
  <c r="B1336" i="4"/>
  <c r="B1337" i="4"/>
  <c r="B1338" i="4"/>
  <c r="B1339" i="4"/>
  <c r="B1340" i="4"/>
  <c r="B1341" i="4"/>
  <c r="B1342" i="4"/>
  <c r="B1343" i="4"/>
  <c r="B1344" i="4"/>
  <c r="B1345" i="4"/>
  <c r="B1346" i="4"/>
  <c r="B1347" i="4"/>
  <c r="B1348" i="4"/>
  <c r="B1349" i="4"/>
  <c r="B1350" i="4"/>
  <c r="B1351" i="4"/>
  <c r="B1352" i="4"/>
  <c r="B1353" i="4"/>
  <c r="B1354" i="4"/>
  <c r="B1355" i="4"/>
  <c r="B1356" i="4"/>
  <c r="B1357" i="4"/>
  <c r="B1358" i="4"/>
  <c r="B1359" i="4"/>
  <c r="B1360" i="4"/>
  <c r="B1361" i="4"/>
  <c r="B1362" i="4"/>
  <c r="B1363" i="4"/>
  <c r="B1364" i="4"/>
  <c r="B1365" i="4"/>
  <c r="B1366" i="4"/>
  <c r="B1367" i="4"/>
  <c r="B1368" i="4"/>
  <c r="B1369" i="4"/>
  <c r="B1370" i="4"/>
  <c r="B1371" i="4"/>
  <c r="B1372" i="4"/>
  <c r="B1373" i="4"/>
  <c r="B1374" i="4"/>
  <c r="B1375" i="4"/>
  <c r="B1376" i="4"/>
  <c r="B1377" i="4"/>
  <c r="B1378" i="4"/>
  <c r="B1379" i="4"/>
  <c r="B1380" i="4"/>
  <c r="B1381" i="4"/>
  <c r="B1382" i="4"/>
  <c r="B1383" i="4"/>
  <c r="B1384" i="4"/>
  <c r="B1385" i="4"/>
  <c r="B1386" i="4"/>
  <c r="B1387" i="4"/>
  <c r="B1388" i="4"/>
  <c r="B1389" i="4"/>
  <c r="B1390" i="4"/>
  <c r="B1391" i="4"/>
  <c r="B1392" i="4"/>
  <c r="B1393" i="4"/>
  <c r="B1394" i="4"/>
  <c r="B1395" i="4"/>
  <c r="B1396" i="4"/>
  <c r="B1397" i="4"/>
  <c r="B1398" i="4"/>
  <c r="B1399" i="4"/>
  <c r="B1400" i="4"/>
  <c r="B1401" i="4"/>
  <c r="B1402" i="4"/>
  <c r="B1403" i="4"/>
  <c r="B1404" i="4"/>
  <c r="B1405" i="4"/>
  <c r="B1406" i="4"/>
  <c r="B1407" i="4"/>
  <c r="B1408" i="4"/>
  <c r="B1409" i="4"/>
  <c r="B1410" i="4"/>
  <c r="B1411" i="4"/>
  <c r="B1412" i="4"/>
  <c r="B1413" i="4"/>
  <c r="B1414" i="4"/>
  <c r="B1415" i="4"/>
  <c r="B1416" i="4"/>
  <c r="B1417" i="4"/>
  <c r="B1418" i="4"/>
  <c r="B1419" i="4"/>
  <c r="B1420" i="4"/>
  <c r="B1421" i="4"/>
  <c r="B1422" i="4"/>
  <c r="B1423" i="4"/>
  <c r="B1424" i="4"/>
  <c r="B1425" i="4"/>
  <c r="B1426" i="4"/>
  <c r="B1427" i="4"/>
  <c r="B1428" i="4"/>
  <c r="B1429" i="4"/>
  <c r="B1430" i="4"/>
  <c r="B1431" i="4"/>
  <c r="B1432" i="4"/>
  <c r="B1433" i="4"/>
  <c r="B1434" i="4"/>
  <c r="B1435" i="4"/>
  <c r="B1436" i="4"/>
  <c r="B1437" i="4"/>
  <c r="B1438" i="4"/>
  <c r="B1439" i="4"/>
  <c r="B1440" i="4"/>
  <c r="B1441" i="4"/>
  <c r="B1442" i="4"/>
  <c r="B1443" i="4"/>
  <c r="B1444" i="4"/>
  <c r="B1445" i="4"/>
  <c r="B1446" i="4"/>
  <c r="B1447" i="4"/>
  <c r="B1448" i="4"/>
  <c r="B1449" i="4"/>
  <c r="B1450" i="4"/>
  <c r="B1451" i="4"/>
  <c r="B1452" i="4"/>
  <c r="B1453" i="4"/>
  <c r="B1454" i="4"/>
  <c r="B1455" i="4"/>
  <c r="B1456" i="4"/>
  <c r="B1457" i="4"/>
  <c r="B1458" i="4"/>
  <c r="B1459" i="4"/>
  <c r="B1460" i="4"/>
  <c r="B1461" i="4"/>
  <c r="B1462" i="4"/>
  <c r="B1463" i="4"/>
  <c r="B1464" i="4"/>
  <c r="B1465" i="4"/>
  <c r="B1466" i="4"/>
  <c r="B1467" i="4"/>
  <c r="B1468" i="4"/>
  <c r="B1469" i="4"/>
  <c r="B1470" i="4"/>
  <c r="B1471" i="4"/>
  <c r="B1472" i="4"/>
  <c r="B1473" i="4"/>
  <c r="B1474" i="4"/>
  <c r="B1475" i="4"/>
  <c r="B1476" i="4"/>
  <c r="B1477" i="4"/>
  <c r="B1478" i="4"/>
  <c r="B1479" i="4"/>
  <c r="B1480" i="4"/>
  <c r="B1481" i="4"/>
  <c r="B1482" i="4"/>
  <c r="B1483" i="4"/>
  <c r="B1484" i="4"/>
  <c r="B1485" i="4"/>
  <c r="B1486" i="4"/>
  <c r="B1487" i="4"/>
  <c r="B1488" i="4"/>
  <c r="B1489" i="4"/>
  <c r="B1490" i="4"/>
  <c r="B1491" i="4"/>
  <c r="B1492" i="4"/>
  <c r="B1493" i="4"/>
  <c r="B1494" i="4"/>
  <c r="B1495" i="4"/>
  <c r="B1496" i="4"/>
  <c r="B1497" i="4"/>
  <c r="B1498" i="4"/>
  <c r="B1499" i="4"/>
  <c r="B1500" i="4"/>
  <c r="B1501" i="4"/>
  <c r="B1502" i="4"/>
  <c r="B1503" i="4"/>
  <c r="B1504" i="4"/>
  <c r="B1505" i="4"/>
  <c r="B1506" i="4"/>
  <c r="B1507" i="4"/>
  <c r="B1508" i="4"/>
  <c r="B1509" i="4"/>
  <c r="B1510" i="4"/>
  <c r="B1511" i="4"/>
  <c r="B1512" i="4"/>
  <c r="B1513" i="4"/>
  <c r="B1514" i="4"/>
  <c r="B1515" i="4"/>
  <c r="B1516" i="4"/>
  <c r="B1517" i="4"/>
  <c r="B1518" i="4"/>
  <c r="B1519" i="4"/>
  <c r="B1520" i="4"/>
  <c r="B1521" i="4"/>
  <c r="B1522" i="4"/>
  <c r="B1523" i="4"/>
  <c r="B1524" i="4"/>
  <c r="B1525" i="4"/>
  <c r="B1526" i="4"/>
  <c r="B1527" i="4"/>
  <c r="B1528" i="4"/>
  <c r="B1529" i="4"/>
  <c r="B1530" i="4"/>
  <c r="B1531" i="4"/>
  <c r="B1532" i="4"/>
  <c r="B1533" i="4"/>
  <c r="B1534" i="4"/>
  <c r="B1535" i="4"/>
  <c r="B1536" i="4"/>
  <c r="B1537" i="4"/>
  <c r="B1538" i="4"/>
  <c r="B1539" i="4"/>
  <c r="B1540" i="4"/>
  <c r="B1541" i="4"/>
  <c r="B1542" i="4"/>
  <c r="B1543" i="4"/>
  <c r="B1544" i="4"/>
  <c r="B1545" i="4"/>
  <c r="B1546" i="4"/>
  <c r="B1547" i="4"/>
  <c r="B1548" i="4"/>
  <c r="B1549" i="4"/>
  <c r="B1550" i="4"/>
  <c r="B1551" i="4"/>
  <c r="B1552" i="4"/>
  <c r="B1553" i="4"/>
  <c r="B1554" i="4"/>
  <c r="B1555" i="4"/>
  <c r="B1556" i="4"/>
  <c r="B1557" i="4"/>
  <c r="B1558" i="4"/>
  <c r="B1559" i="4"/>
  <c r="B1560" i="4"/>
  <c r="B1561" i="4"/>
  <c r="B1562" i="4"/>
  <c r="B1563" i="4"/>
  <c r="B1564" i="4"/>
  <c r="B1565" i="4"/>
  <c r="B1566" i="4"/>
  <c r="B1567" i="4"/>
  <c r="B1568" i="4"/>
  <c r="B1569" i="4"/>
  <c r="B1570" i="4"/>
  <c r="B1571" i="4"/>
  <c r="B1572" i="4"/>
  <c r="B1573" i="4"/>
  <c r="B1574" i="4"/>
  <c r="B1575" i="4"/>
  <c r="B1576" i="4"/>
  <c r="B1577" i="4"/>
  <c r="B1578" i="4"/>
  <c r="B1579" i="4"/>
  <c r="B1580" i="4"/>
  <c r="B1581" i="4"/>
  <c r="B1582" i="4"/>
  <c r="B1583" i="4"/>
  <c r="B1584" i="4"/>
  <c r="B1585" i="4"/>
  <c r="B1586" i="4"/>
  <c r="B1587" i="4"/>
  <c r="B1588" i="4"/>
  <c r="B1589" i="4"/>
  <c r="B1590" i="4"/>
  <c r="B1591" i="4"/>
  <c r="B1592" i="4"/>
  <c r="B1593" i="4"/>
  <c r="B1594" i="4"/>
  <c r="B1595" i="4"/>
  <c r="B1596" i="4"/>
  <c r="B1597" i="4"/>
  <c r="B1598" i="4"/>
  <c r="B1599" i="4"/>
  <c r="B1600" i="4"/>
  <c r="B1601" i="4"/>
  <c r="B1602" i="4"/>
  <c r="B1603" i="4"/>
  <c r="B1604" i="4"/>
  <c r="B1605" i="4"/>
  <c r="B1606" i="4"/>
  <c r="B1607" i="4"/>
  <c r="B1608" i="4"/>
  <c r="B1609" i="4"/>
  <c r="B1610" i="4"/>
  <c r="B1611" i="4"/>
  <c r="B1612" i="4"/>
  <c r="B1613" i="4"/>
  <c r="B1614" i="4"/>
  <c r="B1615" i="4"/>
  <c r="B1616" i="4"/>
  <c r="B1617" i="4"/>
  <c r="B1618" i="4"/>
  <c r="B1619" i="4"/>
  <c r="B1620" i="4"/>
  <c r="B1621" i="4"/>
  <c r="B1622" i="4"/>
  <c r="B1623" i="4"/>
  <c r="B1624" i="4"/>
  <c r="B1625" i="4"/>
  <c r="B1626" i="4"/>
  <c r="B1627" i="4"/>
  <c r="B1628" i="4"/>
  <c r="B1629" i="4"/>
  <c r="B1630" i="4"/>
  <c r="B1631" i="4"/>
  <c r="B1632" i="4"/>
  <c r="B1633" i="4"/>
  <c r="B1634" i="4"/>
  <c r="B1635" i="4"/>
  <c r="B1636" i="4"/>
  <c r="B1637" i="4"/>
  <c r="B1638" i="4"/>
  <c r="B1639" i="4"/>
  <c r="B1640" i="4"/>
  <c r="B1641" i="4"/>
  <c r="B1642" i="4"/>
  <c r="B1643" i="4"/>
  <c r="B1644" i="4"/>
  <c r="B1645" i="4"/>
  <c r="B1646" i="4"/>
  <c r="B1647" i="4"/>
  <c r="B1648" i="4"/>
  <c r="B1649" i="4"/>
  <c r="B1650" i="4"/>
  <c r="B1651" i="4"/>
  <c r="B1652" i="4"/>
  <c r="B1653" i="4"/>
  <c r="B1654" i="4"/>
  <c r="B1655" i="4"/>
  <c r="B1656" i="4"/>
  <c r="B1657" i="4"/>
  <c r="B1658" i="4"/>
  <c r="B1659" i="4"/>
  <c r="B1660" i="4"/>
  <c r="B1661" i="4"/>
  <c r="B1662" i="4"/>
  <c r="B1663" i="4"/>
  <c r="B1664" i="4"/>
  <c r="B1665" i="4"/>
  <c r="B1666" i="4"/>
  <c r="B1667" i="4"/>
  <c r="B1668" i="4"/>
  <c r="B1669" i="4"/>
  <c r="B1670" i="4"/>
  <c r="B1671" i="4"/>
  <c r="B1672" i="4"/>
  <c r="B1673" i="4"/>
  <c r="B1674" i="4"/>
  <c r="B1675" i="4"/>
  <c r="B1676" i="4"/>
  <c r="B1677" i="4"/>
  <c r="B1678" i="4"/>
  <c r="B1679" i="4"/>
  <c r="B1680" i="4"/>
  <c r="B1681" i="4"/>
  <c r="B1682" i="4"/>
  <c r="B1683" i="4"/>
  <c r="B1684" i="4"/>
  <c r="B1685" i="4"/>
  <c r="B1686" i="4"/>
  <c r="B1687" i="4"/>
  <c r="B1688" i="4"/>
  <c r="B1689" i="4"/>
  <c r="B1690" i="4"/>
  <c r="B1691" i="4"/>
  <c r="B1692" i="4"/>
  <c r="B1693" i="4"/>
  <c r="B1694" i="4"/>
  <c r="B1695" i="4"/>
  <c r="B1696" i="4"/>
  <c r="B1697" i="4"/>
  <c r="B1698" i="4"/>
  <c r="B1699" i="4"/>
  <c r="B1700" i="4"/>
  <c r="B1701" i="4"/>
  <c r="B1702" i="4"/>
  <c r="B1703" i="4"/>
  <c r="B1704" i="4"/>
  <c r="B1705" i="4"/>
  <c r="B1706" i="4"/>
  <c r="B1707" i="4"/>
  <c r="B1708" i="4"/>
  <c r="B1709" i="4"/>
  <c r="B1710" i="4"/>
  <c r="B1711" i="4"/>
  <c r="B1712" i="4"/>
  <c r="B1713" i="4"/>
  <c r="B1714" i="4"/>
  <c r="B1715" i="4"/>
  <c r="B1716" i="4"/>
  <c r="B1717" i="4"/>
  <c r="B1718" i="4"/>
  <c r="B1719" i="4"/>
  <c r="B1720" i="4"/>
  <c r="B1721" i="4"/>
  <c r="B1722" i="4"/>
  <c r="B1723" i="4"/>
  <c r="B1724" i="4"/>
  <c r="B1725" i="4"/>
  <c r="B1726" i="4"/>
  <c r="B1727" i="4"/>
  <c r="B1728" i="4"/>
  <c r="B1729" i="4"/>
  <c r="B1730" i="4"/>
  <c r="B1731" i="4"/>
  <c r="B1732" i="4"/>
  <c r="B1733" i="4"/>
  <c r="B1734" i="4"/>
  <c r="B1735" i="4"/>
  <c r="B1736" i="4"/>
  <c r="B1737" i="4"/>
  <c r="B1738" i="4"/>
  <c r="B1739" i="4"/>
  <c r="B1740" i="4"/>
  <c r="B1741" i="4"/>
  <c r="B1742" i="4"/>
  <c r="B1743" i="4"/>
  <c r="B1744" i="4"/>
  <c r="B1745" i="4"/>
  <c r="B1746" i="4"/>
  <c r="B1747" i="4"/>
  <c r="B1748" i="4"/>
  <c r="B1749" i="4"/>
  <c r="B1750" i="4"/>
  <c r="B1751" i="4"/>
  <c r="B1752" i="4"/>
  <c r="B1753" i="4"/>
  <c r="B1754" i="4"/>
  <c r="B1755" i="4"/>
  <c r="B1756" i="4"/>
  <c r="B1757" i="4"/>
  <c r="B1758" i="4"/>
  <c r="B1759" i="4"/>
  <c r="B1760" i="4"/>
  <c r="B1761" i="4"/>
  <c r="B1762" i="4"/>
  <c r="B1763" i="4"/>
  <c r="B1764" i="4"/>
  <c r="B1765" i="4"/>
  <c r="B1766" i="4"/>
  <c r="B1767" i="4"/>
  <c r="B1768" i="4"/>
  <c r="B1769" i="4"/>
  <c r="B1770" i="4"/>
  <c r="B1771" i="4"/>
  <c r="B1772" i="4"/>
  <c r="B1773" i="4"/>
  <c r="B1774" i="4"/>
  <c r="B1775" i="4"/>
  <c r="B1776" i="4"/>
  <c r="B1777" i="4"/>
  <c r="B1778" i="4"/>
  <c r="B1779" i="4"/>
  <c r="B1780" i="4"/>
  <c r="B1781" i="4"/>
  <c r="B1782" i="4"/>
  <c r="B1783" i="4"/>
  <c r="B1784" i="4"/>
  <c r="B1785" i="4"/>
  <c r="B1786" i="4"/>
  <c r="B1787" i="4"/>
  <c r="B1788" i="4"/>
  <c r="B1789" i="4"/>
  <c r="B1790" i="4"/>
  <c r="B1791" i="4"/>
  <c r="B1792" i="4"/>
  <c r="B1793" i="4"/>
  <c r="B1794" i="4"/>
  <c r="B1795" i="4"/>
  <c r="B1796" i="4"/>
  <c r="B1797" i="4"/>
  <c r="B1798" i="4"/>
  <c r="B1799" i="4"/>
  <c r="B1800" i="4"/>
  <c r="B1801" i="4"/>
  <c r="B1802" i="4"/>
  <c r="B1803" i="4"/>
  <c r="B1804" i="4"/>
  <c r="B1805" i="4"/>
  <c r="B1806" i="4"/>
  <c r="B1807" i="4"/>
  <c r="B1808" i="4"/>
  <c r="B1809" i="4"/>
  <c r="B1810" i="4"/>
  <c r="B1811" i="4"/>
  <c r="B1812" i="4"/>
  <c r="B1813" i="4"/>
  <c r="B1814" i="4"/>
  <c r="B1815" i="4"/>
  <c r="B1816" i="4"/>
  <c r="B1817" i="4"/>
  <c r="B1818" i="4"/>
  <c r="B1819" i="4"/>
  <c r="B1820" i="4"/>
  <c r="B1821" i="4"/>
  <c r="B1822" i="4"/>
  <c r="B1823" i="4"/>
  <c r="B1824" i="4"/>
  <c r="B1825" i="4"/>
  <c r="B1826" i="4"/>
  <c r="B1827" i="4"/>
  <c r="B1828" i="4"/>
  <c r="B1829" i="4"/>
  <c r="B1830" i="4"/>
  <c r="B1831" i="4"/>
  <c r="B1832" i="4"/>
  <c r="B1833" i="4"/>
  <c r="B1834" i="4"/>
  <c r="B1835" i="4"/>
  <c r="B1836" i="4"/>
  <c r="B1837" i="4"/>
  <c r="B1838" i="4"/>
  <c r="B1839" i="4"/>
  <c r="B1840" i="4"/>
  <c r="B1841" i="4"/>
  <c r="B1842" i="4"/>
  <c r="B1843" i="4"/>
  <c r="B1844" i="4"/>
  <c r="B1845" i="4"/>
  <c r="B1846" i="4"/>
  <c r="B1847" i="4"/>
  <c r="B1848" i="4"/>
  <c r="B1849" i="4"/>
  <c r="B1850" i="4"/>
  <c r="B1851" i="4"/>
  <c r="B1852" i="4"/>
  <c r="B1853" i="4"/>
  <c r="B1854" i="4"/>
  <c r="B1855" i="4"/>
  <c r="B1856" i="4"/>
  <c r="B1857" i="4"/>
  <c r="B1858" i="4"/>
  <c r="B1859" i="4"/>
  <c r="B1860" i="4"/>
  <c r="B1861" i="4"/>
  <c r="B1862" i="4"/>
  <c r="B1863" i="4"/>
  <c r="B1864" i="4"/>
  <c r="B1865" i="4"/>
  <c r="B1866" i="4"/>
  <c r="B1867" i="4"/>
  <c r="B1868" i="4"/>
  <c r="B1869" i="4"/>
  <c r="B1870" i="4"/>
  <c r="B1871" i="4"/>
  <c r="B1872" i="4"/>
  <c r="B1873" i="4"/>
  <c r="B1874" i="4"/>
  <c r="B1875" i="4"/>
  <c r="B1876" i="4"/>
  <c r="B1877" i="4"/>
  <c r="B1878" i="4"/>
  <c r="B1879" i="4"/>
  <c r="B1880" i="4"/>
  <c r="B1881" i="4"/>
  <c r="B1882" i="4"/>
  <c r="B1883" i="4"/>
  <c r="B1884" i="4"/>
  <c r="B1885" i="4"/>
  <c r="B1886" i="4"/>
  <c r="B1887" i="4"/>
  <c r="B1888" i="4"/>
  <c r="B1889" i="4"/>
  <c r="B1890" i="4"/>
  <c r="B1891" i="4"/>
  <c r="B1892" i="4"/>
  <c r="B1893" i="4"/>
  <c r="B1894" i="4"/>
  <c r="B1895" i="4"/>
  <c r="B1896" i="4"/>
  <c r="B1897" i="4"/>
  <c r="B1898" i="4"/>
  <c r="B1899" i="4"/>
  <c r="B1900" i="4"/>
  <c r="B1901" i="4"/>
  <c r="B1902" i="4"/>
  <c r="B1903" i="4"/>
  <c r="B1904" i="4"/>
  <c r="B1905" i="4"/>
  <c r="B1906" i="4"/>
  <c r="B1907" i="4"/>
  <c r="B1908" i="4"/>
  <c r="B1909" i="4"/>
  <c r="B1910" i="4"/>
  <c r="B1911" i="4"/>
  <c r="B1912" i="4"/>
  <c r="B1913" i="4"/>
  <c r="B1914" i="4"/>
  <c r="B1915" i="4"/>
  <c r="B1916" i="4"/>
  <c r="B1917" i="4"/>
  <c r="B1918" i="4"/>
  <c r="B1919" i="4"/>
  <c r="B1920" i="4"/>
  <c r="B1921" i="4"/>
  <c r="B1922" i="4"/>
  <c r="B1923" i="4"/>
  <c r="B1924" i="4"/>
  <c r="B1925" i="4"/>
  <c r="B1926" i="4"/>
  <c r="B1927" i="4"/>
  <c r="B1928" i="4"/>
  <c r="B1929" i="4"/>
  <c r="B1930" i="4"/>
  <c r="B1931" i="4"/>
  <c r="B1932" i="4"/>
  <c r="B1933" i="4"/>
  <c r="B1934" i="4"/>
  <c r="B1935" i="4"/>
  <c r="B1936" i="4"/>
  <c r="B1937" i="4"/>
  <c r="B1938" i="4"/>
  <c r="B1939" i="4"/>
  <c r="B1940" i="4"/>
  <c r="B1941" i="4"/>
  <c r="B1942" i="4"/>
  <c r="B1943" i="4"/>
  <c r="B1944" i="4"/>
  <c r="B1945" i="4"/>
  <c r="B1946" i="4"/>
  <c r="B1947" i="4"/>
  <c r="B1948" i="4"/>
  <c r="B1949" i="4"/>
  <c r="B1950" i="4"/>
  <c r="B1951" i="4"/>
  <c r="B1952" i="4"/>
  <c r="B1953" i="4"/>
  <c r="B1954" i="4"/>
  <c r="B1955" i="4"/>
  <c r="B1956" i="4"/>
  <c r="B1957" i="4"/>
  <c r="B1958" i="4"/>
  <c r="B1959" i="4"/>
  <c r="B1960" i="4"/>
  <c r="B1961" i="4"/>
  <c r="B1962" i="4"/>
  <c r="B1963" i="4"/>
  <c r="B1964" i="4"/>
  <c r="B1965" i="4"/>
  <c r="B1966" i="4"/>
  <c r="B1967" i="4"/>
  <c r="B1968" i="4"/>
  <c r="B1969" i="4"/>
  <c r="B1970" i="4"/>
  <c r="B1971" i="4"/>
  <c r="B1972" i="4"/>
  <c r="B1973" i="4"/>
  <c r="B1974" i="4"/>
  <c r="B1975" i="4"/>
  <c r="B1976" i="4"/>
  <c r="B1977" i="4"/>
  <c r="B1978" i="4"/>
  <c r="B1979" i="4"/>
  <c r="B1980" i="4"/>
  <c r="B1981" i="4"/>
  <c r="B1982" i="4"/>
  <c r="B1983" i="4"/>
  <c r="B1984" i="4"/>
  <c r="B1985" i="4"/>
  <c r="B1986" i="4"/>
  <c r="B1987" i="4"/>
  <c r="B1988" i="4"/>
  <c r="B1989" i="4"/>
  <c r="B1990" i="4"/>
  <c r="B1991" i="4"/>
  <c r="B1992" i="4"/>
  <c r="B1993" i="4"/>
  <c r="B1994" i="4"/>
  <c r="B1995" i="4"/>
  <c r="B1996" i="4"/>
  <c r="B1997" i="4"/>
  <c r="B1998" i="4"/>
  <c r="B1999" i="4"/>
  <c r="B2000" i="4"/>
  <c r="B2001" i="4"/>
  <c r="B2002" i="4"/>
  <c r="B2003" i="4"/>
  <c r="B2004" i="4"/>
  <c r="B2005" i="4"/>
  <c r="B2006" i="4"/>
  <c r="B2007" i="4"/>
  <c r="B2008" i="4"/>
  <c r="B2009" i="4"/>
  <c r="B2010" i="4"/>
  <c r="B2011" i="4"/>
  <c r="B2012" i="4"/>
  <c r="B2013" i="4"/>
  <c r="B2014" i="4"/>
  <c r="B2015" i="4"/>
  <c r="B2016" i="4"/>
  <c r="B2017" i="4"/>
  <c r="B2018" i="4"/>
  <c r="B2019" i="4"/>
  <c r="B2020" i="4"/>
  <c r="B2021" i="4"/>
  <c r="B2022" i="4"/>
  <c r="B2023" i="4"/>
  <c r="B2024" i="4"/>
  <c r="B2025" i="4"/>
  <c r="B2026" i="4"/>
  <c r="B2027" i="4"/>
  <c r="B2028" i="4"/>
  <c r="B2029" i="4"/>
  <c r="B2030" i="4"/>
  <c r="B2031" i="4"/>
  <c r="B2032" i="4"/>
  <c r="B2033" i="4"/>
  <c r="B2034" i="4"/>
  <c r="B2035" i="4"/>
  <c r="B2036" i="4"/>
  <c r="B2037" i="4"/>
  <c r="B2038" i="4"/>
  <c r="B2039" i="4"/>
  <c r="B2040" i="4"/>
  <c r="B2041" i="4"/>
  <c r="B2042" i="4"/>
  <c r="B2043" i="4"/>
  <c r="B2044" i="4"/>
  <c r="B2045" i="4"/>
  <c r="B2046" i="4"/>
  <c r="B2047" i="4"/>
  <c r="B2048" i="4"/>
  <c r="B2049" i="4"/>
  <c r="B2050" i="4"/>
  <c r="B2051" i="4"/>
  <c r="B2052" i="4"/>
  <c r="B2053" i="4"/>
  <c r="B2054" i="4"/>
  <c r="B2055" i="4"/>
  <c r="B2056" i="4"/>
  <c r="B2057" i="4"/>
  <c r="B2058" i="4"/>
  <c r="B2059" i="4"/>
  <c r="B2060" i="4"/>
  <c r="B2061" i="4"/>
  <c r="B2062" i="4"/>
  <c r="B2063" i="4"/>
  <c r="B2064" i="4"/>
  <c r="B2065" i="4"/>
  <c r="B2066" i="4"/>
  <c r="B2067" i="4"/>
  <c r="B2068" i="4"/>
  <c r="B2069" i="4"/>
  <c r="B2070" i="4"/>
  <c r="B2071" i="4"/>
  <c r="B2072" i="4"/>
  <c r="B2073" i="4"/>
  <c r="B2074" i="4"/>
  <c r="B2075" i="4"/>
  <c r="B2076" i="4"/>
  <c r="B2077" i="4"/>
  <c r="B2078" i="4"/>
  <c r="B2079" i="4"/>
  <c r="B2080" i="4"/>
  <c r="B2081" i="4"/>
  <c r="B2082" i="4"/>
  <c r="B2083" i="4"/>
  <c r="B2084" i="4"/>
  <c r="B2085" i="4"/>
  <c r="B2086" i="4"/>
  <c r="B2087" i="4"/>
  <c r="B2088" i="4"/>
  <c r="B2089" i="4"/>
  <c r="B2090" i="4"/>
  <c r="B2091" i="4"/>
  <c r="B2092" i="4"/>
  <c r="B2093" i="4"/>
  <c r="B2094" i="4"/>
  <c r="B2095" i="4"/>
  <c r="B2096" i="4"/>
  <c r="B2097" i="4"/>
  <c r="B2098" i="4"/>
  <c r="B2099" i="4"/>
  <c r="B2100" i="4"/>
  <c r="B2101" i="4"/>
  <c r="B2102" i="4"/>
  <c r="B2103" i="4"/>
  <c r="B2104" i="4"/>
  <c r="B2105" i="4"/>
  <c r="B2106" i="4"/>
  <c r="B2107" i="4"/>
  <c r="B2108" i="4"/>
  <c r="B2109" i="4"/>
  <c r="B2110" i="4"/>
  <c r="B2111" i="4"/>
  <c r="B2112" i="4"/>
  <c r="B2113" i="4"/>
  <c r="B2114" i="4"/>
  <c r="B2115" i="4"/>
  <c r="B2116" i="4"/>
  <c r="B2117" i="4"/>
  <c r="B2118" i="4"/>
  <c r="B2119" i="4"/>
  <c r="B2120" i="4"/>
  <c r="B2121" i="4"/>
  <c r="B2122" i="4"/>
  <c r="B2123" i="4"/>
  <c r="B2124" i="4"/>
  <c r="B2125" i="4"/>
  <c r="B2126" i="4"/>
  <c r="B2127" i="4"/>
  <c r="B2128" i="4"/>
  <c r="B2129" i="4"/>
  <c r="B2130" i="4"/>
  <c r="B2131" i="4"/>
  <c r="B2132" i="4"/>
  <c r="B2133" i="4"/>
  <c r="B2134" i="4"/>
  <c r="B2135" i="4"/>
  <c r="B2136" i="4"/>
  <c r="B2137" i="4"/>
  <c r="B2138" i="4"/>
  <c r="B2139" i="4"/>
  <c r="B2140" i="4"/>
  <c r="B2141" i="4"/>
  <c r="B2142" i="4"/>
  <c r="B2143" i="4"/>
  <c r="B2144" i="4"/>
  <c r="B2145" i="4"/>
  <c r="B2146" i="4"/>
  <c r="B2147" i="4"/>
  <c r="B2148" i="4"/>
  <c r="B2149" i="4"/>
  <c r="B2150" i="4"/>
  <c r="B2151" i="4"/>
  <c r="B2152" i="4"/>
  <c r="B2153" i="4"/>
  <c r="B2154" i="4"/>
  <c r="B2155" i="4"/>
  <c r="B2156" i="4"/>
  <c r="B2157" i="4"/>
  <c r="B2158" i="4"/>
  <c r="B2159" i="4"/>
  <c r="B2160" i="4"/>
  <c r="B2161" i="4"/>
  <c r="B2162" i="4"/>
  <c r="B2163" i="4"/>
  <c r="B2164" i="4"/>
  <c r="B2165" i="4"/>
  <c r="B2166" i="4"/>
  <c r="B2167" i="4"/>
  <c r="B2168" i="4"/>
  <c r="B2169" i="4"/>
  <c r="B2170" i="4"/>
  <c r="B2171" i="4"/>
  <c r="B2172" i="4"/>
  <c r="B2173" i="4"/>
  <c r="B2174" i="4"/>
  <c r="B2175" i="4"/>
  <c r="B2176" i="4"/>
  <c r="B2177" i="4"/>
  <c r="B2178" i="4"/>
  <c r="B2179" i="4"/>
  <c r="B2180" i="4"/>
  <c r="B2181" i="4"/>
  <c r="B2182" i="4"/>
  <c r="B2183" i="4"/>
  <c r="B2184" i="4"/>
  <c r="B2185" i="4"/>
  <c r="B2186" i="4"/>
  <c r="B2187" i="4"/>
  <c r="B2188" i="4"/>
  <c r="B2189" i="4"/>
  <c r="B2190" i="4"/>
  <c r="B2191" i="4"/>
  <c r="B2192" i="4"/>
  <c r="B2193" i="4"/>
  <c r="B2194" i="4"/>
  <c r="B2195" i="4"/>
  <c r="B2196" i="4"/>
  <c r="B2197" i="4"/>
  <c r="B2198" i="4"/>
  <c r="B2199" i="4"/>
  <c r="B2200" i="4"/>
  <c r="B2201" i="4"/>
  <c r="B2202" i="4"/>
  <c r="B2203" i="4"/>
  <c r="B2204" i="4"/>
  <c r="B2205" i="4"/>
  <c r="B2206" i="4"/>
  <c r="B2207" i="4"/>
  <c r="B2208" i="4"/>
  <c r="B2209" i="4"/>
  <c r="B2210" i="4"/>
  <c r="B2211" i="4"/>
  <c r="B2212" i="4"/>
  <c r="B2213" i="4"/>
  <c r="B2214" i="4"/>
  <c r="B2215" i="4"/>
  <c r="B2216" i="4"/>
  <c r="B2217" i="4"/>
  <c r="B2218" i="4"/>
  <c r="B2219" i="4"/>
  <c r="B2220" i="4"/>
  <c r="B2221" i="4"/>
  <c r="B2222" i="4"/>
  <c r="B2223" i="4"/>
  <c r="B2224" i="4"/>
  <c r="B2225" i="4"/>
  <c r="B2226" i="4"/>
  <c r="B2227" i="4"/>
  <c r="B2228" i="4"/>
  <c r="B2229" i="4"/>
  <c r="B2230" i="4"/>
  <c r="B2231" i="4"/>
  <c r="B2232" i="4"/>
  <c r="B2233" i="4"/>
  <c r="B2234" i="4"/>
  <c r="B2235" i="4"/>
  <c r="B2236" i="4"/>
  <c r="B2237" i="4"/>
  <c r="B2238" i="4"/>
  <c r="B2239" i="4"/>
  <c r="B2240" i="4"/>
  <c r="B2241" i="4"/>
  <c r="B2242" i="4"/>
  <c r="B2243" i="4"/>
  <c r="B2244" i="4"/>
  <c r="B2245" i="4"/>
  <c r="B2246" i="4"/>
  <c r="B2247" i="4"/>
  <c r="B2248" i="4"/>
  <c r="B2249" i="4"/>
  <c r="B2250" i="4"/>
  <c r="B2251" i="4"/>
  <c r="B2252" i="4"/>
  <c r="B2253" i="4"/>
  <c r="B2254" i="4"/>
  <c r="B2255" i="4"/>
  <c r="B2256" i="4"/>
  <c r="B2257" i="4"/>
  <c r="B2258" i="4"/>
  <c r="B2259" i="4"/>
  <c r="B2260" i="4"/>
  <c r="B2261" i="4"/>
  <c r="B2262" i="4"/>
  <c r="B2263" i="4"/>
  <c r="B2264" i="4"/>
  <c r="B2265" i="4"/>
  <c r="B2266" i="4"/>
  <c r="B2267" i="4"/>
  <c r="B2268" i="4"/>
  <c r="B2269" i="4"/>
  <c r="B2270" i="4"/>
  <c r="B2271" i="4"/>
  <c r="B2272" i="4"/>
  <c r="B2273" i="4"/>
  <c r="B2274" i="4"/>
  <c r="B2275" i="4"/>
  <c r="B2276" i="4"/>
  <c r="B2277" i="4"/>
  <c r="B2278" i="4"/>
  <c r="B2279" i="4"/>
  <c r="B2280" i="4"/>
  <c r="B2281" i="4"/>
  <c r="B2282" i="4"/>
  <c r="B2283" i="4"/>
  <c r="B2284" i="4"/>
  <c r="B2285" i="4"/>
  <c r="B2286" i="4"/>
  <c r="B2287" i="4"/>
  <c r="B2288" i="4"/>
  <c r="B2289" i="4"/>
  <c r="B2290" i="4"/>
  <c r="B2291" i="4"/>
  <c r="B2292" i="4"/>
  <c r="B2293" i="4"/>
  <c r="B2294" i="4"/>
  <c r="B2295" i="4"/>
  <c r="B2296" i="4"/>
  <c r="B2297" i="4"/>
  <c r="B2298" i="4"/>
  <c r="B2299" i="4"/>
  <c r="B2300" i="4"/>
  <c r="B2301" i="4"/>
  <c r="B2302" i="4"/>
  <c r="B2303" i="4"/>
  <c r="B2304" i="4"/>
  <c r="B2305" i="4"/>
  <c r="B2306" i="4"/>
  <c r="B2307" i="4"/>
  <c r="B2308" i="4"/>
  <c r="B2309" i="4"/>
  <c r="B2310" i="4"/>
  <c r="B2311" i="4"/>
  <c r="B2312" i="4"/>
  <c r="B2313" i="4"/>
  <c r="B2314" i="4"/>
  <c r="B2315" i="4"/>
  <c r="B2316" i="4"/>
  <c r="B2317" i="4"/>
  <c r="B2318" i="4"/>
  <c r="B2319" i="4"/>
  <c r="B2320" i="4"/>
  <c r="B2321" i="4"/>
  <c r="B2322" i="4"/>
  <c r="B2323" i="4"/>
  <c r="B2324" i="4"/>
  <c r="B2325" i="4"/>
  <c r="B2326" i="4"/>
  <c r="B2327" i="4"/>
  <c r="B2328" i="4"/>
  <c r="B2329" i="4"/>
  <c r="B2330" i="4"/>
  <c r="B2331" i="4"/>
  <c r="B2332" i="4"/>
  <c r="B2333" i="4"/>
  <c r="B2334" i="4"/>
  <c r="B2335" i="4"/>
  <c r="B2336" i="4"/>
  <c r="B2337" i="4"/>
  <c r="B2338" i="4"/>
  <c r="B2339" i="4"/>
  <c r="B2340" i="4"/>
  <c r="B2341" i="4"/>
  <c r="B2342" i="4"/>
  <c r="B2343" i="4"/>
  <c r="B2344" i="4"/>
  <c r="B2345" i="4"/>
  <c r="B2346" i="4"/>
  <c r="B2347" i="4"/>
  <c r="B2348" i="4"/>
  <c r="B2349" i="4"/>
  <c r="B2350" i="4"/>
  <c r="B2351" i="4"/>
  <c r="B2352" i="4"/>
  <c r="B2353" i="4"/>
  <c r="B2354" i="4"/>
  <c r="B2355" i="4"/>
  <c r="B2356" i="4"/>
  <c r="B2357" i="4"/>
  <c r="B2358" i="4"/>
  <c r="B2359" i="4"/>
  <c r="B2360" i="4"/>
  <c r="B2361" i="4"/>
  <c r="B2362" i="4"/>
  <c r="B2363" i="4"/>
  <c r="B2364" i="4"/>
  <c r="B2365" i="4"/>
  <c r="B2366" i="4"/>
  <c r="B2367" i="4"/>
  <c r="B2368" i="4"/>
  <c r="B2369" i="4"/>
  <c r="B2370" i="4"/>
  <c r="B2371" i="4"/>
  <c r="B2372" i="4"/>
  <c r="B2373" i="4"/>
  <c r="B2374" i="4"/>
  <c r="B2375" i="4"/>
  <c r="B2376" i="4"/>
  <c r="B2377" i="4"/>
  <c r="B2378" i="4"/>
  <c r="B2379" i="4"/>
  <c r="B2380" i="4"/>
  <c r="B2381" i="4"/>
  <c r="B2382" i="4"/>
  <c r="B2383" i="4"/>
  <c r="B2384" i="4"/>
  <c r="B2385" i="4"/>
  <c r="B2386" i="4"/>
  <c r="B2387" i="4"/>
  <c r="B2388" i="4"/>
  <c r="B2389" i="4"/>
  <c r="B2390" i="4"/>
  <c r="B2391" i="4"/>
  <c r="B2392" i="4"/>
  <c r="B2393" i="4"/>
  <c r="B2394" i="4"/>
  <c r="B2395" i="4"/>
  <c r="B2396" i="4"/>
  <c r="B2397" i="4"/>
  <c r="B2398" i="4"/>
  <c r="B2399" i="4"/>
  <c r="B2400" i="4"/>
  <c r="B2401" i="4"/>
  <c r="B2402" i="4"/>
  <c r="B2403" i="4"/>
  <c r="B2404" i="4"/>
  <c r="B2405" i="4"/>
  <c r="B2406" i="4"/>
  <c r="B2407" i="4"/>
  <c r="B2408" i="4"/>
  <c r="B2409" i="4"/>
  <c r="B2410" i="4"/>
  <c r="B2411" i="4"/>
  <c r="B2412" i="4"/>
  <c r="B2413" i="4"/>
  <c r="B2414" i="4"/>
  <c r="B2415" i="4"/>
  <c r="B2416" i="4"/>
  <c r="B2417" i="4"/>
  <c r="B2418" i="4"/>
  <c r="B2419" i="4"/>
  <c r="B2420" i="4"/>
  <c r="B2421" i="4"/>
  <c r="B2422" i="4"/>
  <c r="B2423" i="4"/>
  <c r="B2424" i="4"/>
  <c r="B2425" i="4"/>
  <c r="B2426" i="4"/>
  <c r="B2427" i="4"/>
  <c r="B2428" i="4"/>
  <c r="B2429" i="4"/>
  <c r="B2430" i="4"/>
  <c r="B2431" i="4"/>
  <c r="B2432" i="4"/>
  <c r="B2433" i="4"/>
  <c r="B2434" i="4"/>
  <c r="B2435" i="4"/>
  <c r="B2436" i="4"/>
  <c r="B2437" i="4"/>
  <c r="B2438" i="4"/>
  <c r="B2439" i="4"/>
  <c r="B2440" i="4"/>
  <c r="B2441" i="4"/>
  <c r="B2442" i="4"/>
  <c r="B2443" i="4"/>
  <c r="B2444" i="4"/>
  <c r="B2445" i="4"/>
  <c r="B2446" i="4"/>
  <c r="B2447" i="4"/>
  <c r="B2448" i="4"/>
  <c r="B2449" i="4"/>
  <c r="B2450" i="4"/>
  <c r="B2451" i="4"/>
  <c r="B2452" i="4"/>
  <c r="B2453" i="4"/>
  <c r="B2454" i="4"/>
  <c r="B2455" i="4"/>
  <c r="B2456" i="4"/>
  <c r="B2457" i="4"/>
  <c r="B2458" i="4"/>
  <c r="B2459" i="4"/>
  <c r="B2460" i="4"/>
  <c r="B2461" i="4"/>
  <c r="B2462" i="4"/>
  <c r="B2463" i="4"/>
  <c r="B2464" i="4"/>
  <c r="B2465" i="4"/>
  <c r="B2466" i="4"/>
  <c r="B2467" i="4"/>
  <c r="B2468" i="4"/>
  <c r="B2469" i="4"/>
  <c r="B2470" i="4"/>
  <c r="B2471" i="4"/>
  <c r="B2472" i="4"/>
  <c r="B2473" i="4"/>
  <c r="B2474" i="4"/>
  <c r="B2475" i="4"/>
  <c r="B2476" i="4"/>
  <c r="B2477" i="4"/>
  <c r="B2478" i="4"/>
  <c r="B2479" i="4"/>
  <c r="B2480" i="4"/>
  <c r="B2481" i="4"/>
  <c r="B2482" i="4"/>
  <c r="B2483" i="4"/>
  <c r="B2484" i="4"/>
  <c r="B2485" i="4"/>
  <c r="B2486" i="4"/>
  <c r="B2487" i="4"/>
  <c r="B2488" i="4"/>
  <c r="B2489" i="4"/>
  <c r="B2490" i="4"/>
  <c r="B2491" i="4"/>
  <c r="B2492" i="4"/>
  <c r="B2493" i="4"/>
  <c r="B2494" i="4"/>
  <c r="B2495" i="4"/>
  <c r="B2496" i="4"/>
  <c r="B2497" i="4"/>
  <c r="B2498" i="4"/>
  <c r="B2499" i="4"/>
  <c r="B2500" i="4"/>
  <c r="B2501" i="4"/>
  <c r="B2502" i="4"/>
  <c r="B2503" i="4"/>
  <c r="B2504" i="4"/>
  <c r="B2505" i="4"/>
  <c r="B2506" i="4"/>
  <c r="B2507" i="4"/>
  <c r="B2508" i="4"/>
  <c r="B2509" i="4"/>
  <c r="B2510" i="4"/>
  <c r="B2511" i="4"/>
  <c r="B2512" i="4"/>
  <c r="B2513" i="4"/>
  <c r="B2514" i="4"/>
  <c r="B2515" i="4"/>
  <c r="B2516" i="4"/>
  <c r="B2517" i="4"/>
  <c r="B2518" i="4"/>
  <c r="B2519" i="4"/>
  <c r="B2520" i="4"/>
  <c r="B2521" i="4"/>
  <c r="B2522" i="4"/>
  <c r="B2523" i="4"/>
  <c r="B2524" i="4"/>
  <c r="B2525" i="4"/>
  <c r="B2526" i="4"/>
  <c r="B2527" i="4"/>
  <c r="B2528" i="4"/>
  <c r="B2529" i="4"/>
  <c r="B2530" i="4"/>
  <c r="B2531" i="4"/>
  <c r="B2532" i="4"/>
  <c r="B2533" i="4"/>
  <c r="B2534" i="4"/>
  <c r="B2535" i="4"/>
  <c r="B2536" i="4"/>
  <c r="B2537" i="4"/>
  <c r="B2538" i="4"/>
  <c r="B2539" i="4"/>
  <c r="B2540" i="4"/>
  <c r="B2541" i="4"/>
  <c r="B2542" i="4"/>
  <c r="B2543" i="4"/>
  <c r="B2544" i="4"/>
  <c r="B2545" i="4"/>
  <c r="B2546" i="4"/>
  <c r="B2547" i="4"/>
  <c r="B2548" i="4"/>
  <c r="B2549" i="4"/>
  <c r="B2550" i="4"/>
  <c r="B2551" i="4"/>
  <c r="B2552" i="4"/>
  <c r="B2553" i="4"/>
  <c r="B2554" i="4"/>
  <c r="B2555" i="4"/>
  <c r="B2556" i="4"/>
  <c r="B2557" i="4"/>
  <c r="B2558" i="4"/>
  <c r="B2559" i="4"/>
  <c r="B2560" i="4"/>
  <c r="B2561" i="4"/>
  <c r="B2562" i="4"/>
  <c r="B2563" i="4"/>
  <c r="B2564" i="4"/>
  <c r="B2565" i="4"/>
  <c r="B2566" i="4"/>
  <c r="B2567" i="4"/>
  <c r="B2568" i="4"/>
  <c r="B2569" i="4"/>
  <c r="B2570" i="4"/>
  <c r="B2571" i="4"/>
  <c r="B2572" i="4"/>
  <c r="B2573" i="4"/>
  <c r="B2574" i="4"/>
  <c r="B2575" i="4"/>
  <c r="B2576" i="4"/>
  <c r="B2577" i="4"/>
  <c r="B2578" i="4"/>
  <c r="B2579" i="4"/>
  <c r="B2580" i="4"/>
  <c r="B2581" i="4"/>
  <c r="B2582" i="4"/>
  <c r="B2583" i="4"/>
  <c r="B2584" i="4"/>
  <c r="B2585" i="4"/>
  <c r="B2586" i="4"/>
  <c r="B2587" i="4"/>
  <c r="B2588" i="4"/>
  <c r="B2589" i="4"/>
  <c r="B2590" i="4"/>
  <c r="B2591" i="4"/>
  <c r="B2592" i="4"/>
  <c r="B2593" i="4"/>
  <c r="B2594" i="4"/>
  <c r="B2595" i="4"/>
  <c r="B2596" i="4"/>
  <c r="B2597" i="4"/>
  <c r="B2598" i="4"/>
  <c r="B2599" i="4"/>
  <c r="B2600" i="4"/>
  <c r="B2601" i="4"/>
  <c r="B2602" i="4"/>
  <c r="B2603" i="4"/>
  <c r="B2604" i="4"/>
  <c r="B2605" i="4"/>
  <c r="B2606" i="4"/>
  <c r="B2607" i="4"/>
  <c r="B2608" i="4"/>
  <c r="B2609" i="4"/>
  <c r="B2610" i="4"/>
  <c r="B2611" i="4"/>
  <c r="B2612" i="4"/>
  <c r="B2613" i="4"/>
  <c r="B2614" i="4"/>
  <c r="B2615" i="4"/>
  <c r="B2616" i="4"/>
  <c r="B2617" i="4"/>
  <c r="B2618" i="4"/>
  <c r="B2619" i="4"/>
  <c r="B2620" i="4"/>
  <c r="B2621" i="4"/>
  <c r="B2622" i="4"/>
  <c r="B2623" i="4"/>
  <c r="B2624" i="4"/>
  <c r="B2625" i="4"/>
  <c r="B2626" i="4"/>
  <c r="B2627" i="4"/>
  <c r="B2628" i="4"/>
  <c r="B2629" i="4"/>
  <c r="B2630" i="4"/>
  <c r="B2631" i="4"/>
  <c r="B2632" i="4"/>
  <c r="B2633" i="4"/>
  <c r="B2634" i="4"/>
  <c r="B2635" i="4"/>
  <c r="B2636" i="4"/>
  <c r="B2637" i="4"/>
  <c r="B2638" i="4"/>
  <c r="B2639" i="4"/>
  <c r="B2640" i="4"/>
  <c r="B2641" i="4"/>
  <c r="B2642" i="4"/>
  <c r="B2643" i="4"/>
  <c r="B2644" i="4"/>
  <c r="B2645" i="4"/>
  <c r="B2646" i="4"/>
  <c r="B2647" i="4"/>
  <c r="B2648" i="4"/>
  <c r="B2649" i="4"/>
  <c r="B2650" i="4"/>
  <c r="B2651" i="4"/>
  <c r="B2652" i="4"/>
  <c r="B2653" i="4"/>
  <c r="B2654" i="4"/>
  <c r="B2655" i="4"/>
  <c r="B2656" i="4"/>
  <c r="B2657" i="4"/>
  <c r="B2658" i="4"/>
  <c r="B2659" i="4"/>
  <c r="B2660" i="4"/>
  <c r="B2661" i="4"/>
  <c r="B2662" i="4"/>
  <c r="B2663" i="4"/>
  <c r="B2664" i="4"/>
  <c r="B2665" i="4"/>
  <c r="B2666" i="4"/>
  <c r="B2667" i="4"/>
  <c r="B2668" i="4"/>
  <c r="B2669" i="4"/>
  <c r="B2670" i="4"/>
  <c r="B2671" i="4"/>
  <c r="B2672" i="4"/>
  <c r="B2673" i="4"/>
  <c r="B2674" i="4"/>
  <c r="B2675" i="4"/>
  <c r="B2676" i="4"/>
  <c r="B2677" i="4"/>
  <c r="B2678" i="4"/>
  <c r="B2679" i="4"/>
  <c r="B2680" i="4"/>
  <c r="B2681" i="4"/>
  <c r="B2682" i="4"/>
  <c r="B2683" i="4"/>
  <c r="B2684" i="4"/>
  <c r="B2685" i="4"/>
  <c r="B2686" i="4"/>
  <c r="B2687" i="4"/>
  <c r="B2688" i="4"/>
  <c r="B2689" i="4"/>
  <c r="B2690" i="4"/>
  <c r="B2691" i="4"/>
  <c r="B2692" i="4"/>
  <c r="B2693" i="4"/>
  <c r="B2694" i="4"/>
  <c r="B2695" i="4"/>
  <c r="B2696" i="4"/>
  <c r="B2697" i="4"/>
  <c r="B2698" i="4"/>
  <c r="B2699" i="4"/>
  <c r="B2700" i="4"/>
  <c r="B2701" i="4"/>
  <c r="B2702" i="4"/>
  <c r="B2703" i="4"/>
  <c r="B2704" i="4"/>
  <c r="B2705" i="4"/>
  <c r="B2706" i="4"/>
  <c r="B2707" i="4"/>
  <c r="B2708" i="4"/>
  <c r="B2709" i="4"/>
  <c r="B2710" i="4"/>
  <c r="B2711" i="4"/>
  <c r="B2712" i="4"/>
  <c r="B2713" i="4"/>
  <c r="B2714" i="4"/>
  <c r="B2715" i="4"/>
  <c r="B2716" i="4"/>
  <c r="B2717" i="4"/>
  <c r="B2718" i="4"/>
  <c r="B2719" i="4"/>
  <c r="B2720" i="4"/>
  <c r="B2721" i="4"/>
  <c r="B2722" i="4"/>
  <c r="B2723" i="4"/>
  <c r="B2724" i="4"/>
  <c r="B2725" i="4"/>
  <c r="B2726" i="4"/>
  <c r="B2727" i="4"/>
  <c r="B2728" i="4"/>
  <c r="B2729" i="4"/>
  <c r="B2730" i="4"/>
  <c r="B2731" i="4"/>
  <c r="B2732" i="4"/>
  <c r="B2733" i="4"/>
  <c r="B2734" i="4"/>
  <c r="B2735" i="4"/>
  <c r="B2736" i="4"/>
  <c r="B2737" i="4"/>
  <c r="B2738" i="4"/>
  <c r="B2739" i="4"/>
  <c r="B2740" i="4"/>
  <c r="B2741" i="4"/>
  <c r="B2742" i="4"/>
  <c r="B2743" i="4"/>
  <c r="B2744" i="4"/>
  <c r="B2745" i="4"/>
  <c r="B2746" i="4"/>
  <c r="B2747" i="4"/>
  <c r="B2748" i="4"/>
  <c r="B2749" i="4"/>
  <c r="B2750" i="4"/>
  <c r="B2751" i="4"/>
  <c r="B2752" i="4"/>
  <c r="B2753" i="4"/>
  <c r="B2754" i="4"/>
  <c r="B2755" i="4"/>
  <c r="B2756" i="4"/>
  <c r="B2757" i="4"/>
  <c r="B2758" i="4"/>
  <c r="B2759" i="4"/>
  <c r="B2760" i="4"/>
  <c r="B2761" i="4"/>
  <c r="B2762" i="4"/>
  <c r="B2763" i="4"/>
  <c r="B2764" i="4"/>
  <c r="B2765" i="4"/>
  <c r="B2766" i="4"/>
  <c r="B2767" i="4"/>
  <c r="B2768" i="4"/>
  <c r="B2769" i="4"/>
  <c r="B2770" i="4"/>
  <c r="B2771" i="4"/>
  <c r="B2772" i="4"/>
  <c r="B2773" i="4"/>
  <c r="B2774" i="4"/>
  <c r="B2775" i="4"/>
  <c r="B2776" i="4"/>
  <c r="B2777" i="4"/>
  <c r="B2778" i="4"/>
  <c r="B2779" i="4"/>
  <c r="B2780" i="4"/>
  <c r="B2781" i="4"/>
  <c r="B2782" i="4"/>
  <c r="B2783" i="4"/>
  <c r="B2784" i="4"/>
  <c r="B2785" i="4"/>
  <c r="B2786" i="4"/>
  <c r="B2787" i="4"/>
  <c r="B2788" i="4"/>
  <c r="B2789" i="4"/>
  <c r="B2790" i="4"/>
  <c r="B2791" i="4"/>
  <c r="B2792" i="4"/>
  <c r="B2793" i="4"/>
  <c r="B2794" i="4"/>
  <c r="B2795" i="4"/>
  <c r="B2796" i="4"/>
  <c r="B2797" i="4"/>
  <c r="B2798" i="4"/>
  <c r="B2799" i="4"/>
  <c r="B2800" i="4"/>
  <c r="B2801" i="4"/>
  <c r="B2802" i="4"/>
  <c r="B2803" i="4"/>
  <c r="B2804" i="4"/>
  <c r="B2805" i="4"/>
  <c r="B2806" i="4"/>
  <c r="B2807" i="4"/>
  <c r="B2808" i="4"/>
  <c r="B2809" i="4"/>
  <c r="B2810" i="4"/>
  <c r="B2811" i="4"/>
  <c r="B2812" i="4"/>
  <c r="B2813" i="4"/>
  <c r="B2814" i="4"/>
  <c r="B2815" i="4"/>
  <c r="B2816" i="4"/>
  <c r="B2817" i="4"/>
  <c r="B2818" i="4"/>
  <c r="B2819" i="4"/>
  <c r="B2820" i="4"/>
  <c r="B2821" i="4"/>
  <c r="B2822" i="4"/>
  <c r="B2823" i="4"/>
  <c r="B2824" i="4"/>
  <c r="B2825" i="4"/>
  <c r="B2826" i="4"/>
  <c r="B2827" i="4"/>
  <c r="B2828" i="4"/>
  <c r="B2829" i="4"/>
  <c r="B2830" i="4"/>
  <c r="B2831" i="4"/>
  <c r="B2832" i="4"/>
  <c r="B2833" i="4"/>
  <c r="B2834" i="4"/>
  <c r="B2835" i="4"/>
  <c r="B2836" i="4"/>
  <c r="B2837" i="4"/>
  <c r="B2838" i="4"/>
  <c r="B2839" i="4"/>
  <c r="B2840" i="4"/>
  <c r="B2841" i="4"/>
  <c r="B2842" i="4"/>
  <c r="B2843" i="4"/>
  <c r="B2844" i="4"/>
  <c r="B2845" i="4"/>
  <c r="B2846" i="4"/>
  <c r="B2847" i="4"/>
  <c r="B2848" i="4"/>
  <c r="B2849" i="4"/>
  <c r="B2850" i="4"/>
  <c r="B2851" i="4"/>
  <c r="B2852" i="4"/>
  <c r="B2853" i="4"/>
  <c r="B2854" i="4"/>
  <c r="B2855" i="4"/>
  <c r="B2856" i="4"/>
  <c r="B2857" i="4"/>
  <c r="B2858" i="4"/>
  <c r="B2859" i="4"/>
  <c r="B2860" i="4"/>
  <c r="B2861" i="4"/>
  <c r="B2862" i="4"/>
  <c r="B2863" i="4"/>
  <c r="B2864" i="4"/>
  <c r="B2865" i="4"/>
  <c r="B2866" i="4"/>
  <c r="B2867" i="4"/>
  <c r="B2868" i="4"/>
  <c r="B2869" i="4"/>
  <c r="B2870" i="4"/>
  <c r="B2871" i="4"/>
  <c r="B2872" i="4"/>
  <c r="B2873" i="4"/>
  <c r="B2874" i="4"/>
  <c r="B2875" i="4"/>
  <c r="B2876" i="4"/>
  <c r="B2877" i="4"/>
  <c r="B2878" i="4"/>
  <c r="B2879" i="4"/>
  <c r="B2880" i="4"/>
  <c r="B2881" i="4"/>
  <c r="B2882" i="4"/>
  <c r="B2883" i="4"/>
  <c r="B2884" i="4"/>
  <c r="B2885" i="4"/>
  <c r="B2886" i="4"/>
  <c r="B2887" i="4"/>
  <c r="B2888" i="4"/>
  <c r="B2889" i="4"/>
  <c r="B2890" i="4"/>
  <c r="B2891" i="4"/>
  <c r="B2892" i="4"/>
  <c r="B2893" i="4"/>
  <c r="B2894" i="4"/>
  <c r="B2895" i="4"/>
  <c r="B2896" i="4"/>
  <c r="B2897" i="4"/>
  <c r="B2898" i="4"/>
  <c r="B2899" i="4"/>
  <c r="B2900" i="4"/>
  <c r="B2901" i="4"/>
  <c r="B2902" i="4"/>
  <c r="B2903" i="4"/>
  <c r="B2904" i="4"/>
  <c r="B2905" i="4"/>
  <c r="B2906" i="4"/>
  <c r="B2907" i="4"/>
  <c r="B2908" i="4"/>
  <c r="B2909" i="4"/>
  <c r="B2910" i="4"/>
  <c r="B2911" i="4"/>
  <c r="B2912" i="4"/>
  <c r="B2913" i="4"/>
  <c r="B2914" i="4"/>
  <c r="B2915" i="4"/>
  <c r="B2916" i="4"/>
  <c r="B2917" i="4"/>
  <c r="B2918" i="4"/>
  <c r="B2919" i="4"/>
  <c r="B2920" i="4"/>
  <c r="B2921" i="4"/>
  <c r="B2922" i="4"/>
  <c r="B2923" i="4"/>
  <c r="B2924" i="4"/>
  <c r="B2925" i="4"/>
  <c r="B2926" i="4"/>
  <c r="B2927" i="4"/>
  <c r="B2928" i="4"/>
  <c r="B2929" i="4"/>
  <c r="B2930" i="4"/>
  <c r="B2931" i="4"/>
  <c r="B2932" i="4"/>
  <c r="B2933" i="4"/>
  <c r="B2934" i="4"/>
  <c r="B2935" i="4"/>
  <c r="B2936" i="4"/>
  <c r="B2937" i="4"/>
  <c r="B2938" i="4"/>
  <c r="B2939" i="4"/>
  <c r="B2940" i="4"/>
  <c r="B2941" i="4"/>
  <c r="B2942" i="4"/>
  <c r="B2943" i="4"/>
  <c r="B2944" i="4"/>
  <c r="B2945" i="4"/>
  <c r="B2946" i="4"/>
  <c r="B2947" i="4"/>
  <c r="B2948" i="4"/>
  <c r="B2949" i="4"/>
  <c r="B2950" i="4"/>
  <c r="B2951" i="4"/>
  <c r="B2952" i="4"/>
  <c r="B2953" i="4"/>
  <c r="B2954" i="4"/>
  <c r="B2955" i="4"/>
  <c r="B2956" i="4"/>
  <c r="B2957" i="4"/>
  <c r="B2958" i="4"/>
  <c r="B2959" i="4"/>
  <c r="B2960" i="4"/>
  <c r="B2961" i="4"/>
  <c r="B2962" i="4"/>
  <c r="B2963" i="4"/>
  <c r="B2964" i="4"/>
  <c r="B2965" i="4"/>
  <c r="B2966" i="4"/>
  <c r="B2967" i="4"/>
  <c r="B2968" i="4"/>
  <c r="B2969" i="4"/>
  <c r="B2970" i="4"/>
  <c r="B2971" i="4"/>
  <c r="B2972" i="4"/>
  <c r="B2973" i="4"/>
  <c r="B2974" i="4"/>
  <c r="B2975" i="4"/>
  <c r="B2976" i="4"/>
  <c r="B2977" i="4"/>
  <c r="B2978" i="4"/>
  <c r="B2979" i="4"/>
  <c r="B2980" i="4"/>
  <c r="B2981" i="4"/>
  <c r="B2982" i="4"/>
  <c r="B2983" i="4"/>
  <c r="B2984" i="4"/>
  <c r="B2985" i="4"/>
  <c r="B2986" i="4"/>
  <c r="B2987" i="4"/>
  <c r="B2988" i="4"/>
  <c r="B2989" i="4"/>
  <c r="B2990" i="4"/>
  <c r="B2991" i="4"/>
  <c r="B2992" i="4"/>
  <c r="B2993" i="4"/>
  <c r="B2994" i="4"/>
  <c r="B2995" i="4"/>
  <c r="B2996" i="4"/>
  <c r="B2997" i="4"/>
  <c r="B2998" i="4"/>
  <c r="B2999" i="4"/>
  <c r="B3000" i="4"/>
  <c r="B2" i="4"/>
  <c r="D17" i="7"/>
  <c r="E17" i="7" s="1"/>
  <c r="E2" i="7"/>
  <c r="D4" i="7"/>
  <c r="E4" i="7"/>
  <c r="D5" i="7"/>
  <c r="E5" i="7"/>
  <c r="D6" i="7"/>
  <c r="E6" i="7"/>
  <c r="D7" i="7"/>
  <c r="E7" i="7"/>
  <c r="D8" i="7"/>
  <c r="E8" i="7"/>
  <c r="D9" i="7"/>
  <c r="E9" i="7"/>
  <c r="D10" i="7"/>
  <c r="E10" i="7"/>
  <c r="D11" i="7"/>
  <c r="E11" i="7"/>
  <c r="D12" i="7"/>
  <c r="E12" i="7"/>
  <c r="D13" i="7"/>
  <c r="E13" i="7"/>
  <c r="D14" i="7"/>
  <c r="E14" i="7"/>
  <c r="D15" i="7"/>
  <c r="E15" i="7"/>
  <c r="D16" i="7"/>
  <c r="E16" i="7"/>
  <c r="D18" i="7"/>
  <c r="E18" i="7"/>
  <c r="D19" i="7"/>
  <c r="E19" i="7"/>
  <c r="D20" i="7"/>
  <c r="E20" i="7"/>
  <c r="D21" i="7"/>
  <c r="E21" i="7"/>
  <c r="D22" i="7"/>
  <c r="E22" i="7"/>
  <c r="D23" i="7"/>
  <c r="E23" i="7"/>
  <c r="D24" i="7"/>
  <c r="E24" i="7"/>
  <c r="D25" i="7"/>
  <c r="E25" i="7"/>
  <c r="D26" i="7"/>
  <c r="E26" i="7"/>
  <c r="D27" i="7"/>
  <c r="E27" i="7"/>
  <c r="D28" i="7"/>
  <c r="E28" i="7"/>
  <c r="D29" i="7"/>
  <c r="E29" i="7"/>
  <c r="D30" i="7"/>
  <c r="E30" i="7"/>
  <c r="D3" i="7"/>
  <c r="E3" i="7" s="1"/>
  <c r="S2" i="8"/>
  <c r="C26" i="10" s="1"/>
  <c r="B26" i="10" s="1"/>
  <c r="O2" i="8"/>
  <c r="C19" i="10" s="1"/>
  <c r="B19" i="10" s="1"/>
  <c r="K2" i="8"/>
  <c r="C15" i="10" s="1"/>
  <c r="B15" i="10" s="1"/>
  <c r="I2" i="8"/>
  <c r="C13" i="10" s="1"/>
  <c r="B13" i="10" s="1"/>
  <c r="T2" i="8"/>
  <c r="C27" i="10" s="1"/>
  <c r="B27" i="10" s="1"/>
  <c r="P2" i="8"/>
  <c r="C23" i="10" s="1"/>
  <c r="B23" i="10" s="1"/>
  <c r="L2" i="8"/>
  <c r="C16" i="10" s="1"/>
  <c r="B16" i="10" s="1"/>
  <c r="F2" i="8"/>
  <c r="C7" i="10" s="1"/>
  <c r="B7" i="10" s="1"/>
  <c r="J2" i="8"/>
  <c r="C14" i="10" s="1"/>
  <c r="B14" i="10" s="1"/>
  <c r="B2" i="8"/>
  <c r="C3" i="10" s="1"/>
  <c r="B3" i="10" s="1"/>
  <c r="C2" i="8"/>
  <c r="C4" i="10" s="1"/>
  <c r="B4" i="10" s="1"/>
  <c r="D2" i="8"/>
  <c r="C5" i="10" s="1"/>
  <c r="B5" i="10" s="1"/>
  <c r="E2" i="8"/>
  <c r="C6" i="10" s="1"/>
  <c r="B6" i="10" s="1"/>
  <c r="G2" i="8"/>
  <c r="C8" i="10" s="1"/>
  <c r="B8" i="10" s="1"/>
  <c r="H2" i="8"/>
  <c r="C9" i="10" s="1"/>
  <c r="B9" i="10" s="1"/>
  <c r="M2" i="8"/>
  <c r="C17" i="10" s="1"/>
  <c r="B17" i="10" s="1"/>
  <c r="N2" i="8"/>
  <c r="C18" i="10" s="1"/>
  <c r="B18" i="10" s="1"/>
  <c r="Q2" i="8"/>
  <c r="C24" i="10" s="1"/>
  <c r="B24" i="10" s="1"/>
  <c r="R2" i="8"/>
  <c r="C25" i="10" s="1"/>
  <c r="B25" i="10" s="1"/>
  <c r="U2" i="8"/>
  <c r="C28" i="10" s="1"/>
  <c r="B28" i="10" s="1"/>
  <c r="V2" i="8"/>
  <c r="C29" i="10" s="1"/>
  <c r="B29" i="10" s="1"/>
  <c r="W2" i="8"/>
  <c r="C10" i="10" s="1"/>
  <c r="B10" i="10" s="1"/>
  <c r="X2" i="8"/>
  <c r="C20" i="10" s="1"/>
  <c r="B20" i="10" s="1"/>
  <c r="Y2" i="8"/>
  <c r="C30" i="10" s="1"/>
  <c r="B30" i="10" s="1"/>
  <c r="A3" i="4"/>
  <c r="J3" i="4" s="1"/>
  <c r="C3" i="4"/>
  <c r="D3" i="4"/>
  <c r="A4" i="4"/>
  <c r="K4" i="4" s="1"/>
  <c r="C4" i="4"/>
  <c r="D4" i="4"/>
  <c r="A5" i="4"/>
  <c r="P5" i="4" s="1"/>
  <c r="C5" i="4"/>
  <c r="D5" i="4"/>
  <c r="A6" i="4"/>
  <c r="C6" i="4"/>
  <c r="D6" i="4"/>
  <c r="A7" i="4"/>
  <c r="J7" i="4" s="1"/>
  <c r="C7" i="4"/>
  <c r="D7" i="4"/>
  <c r="A8" i="4"/>
  <c r="J8" i="4" s="1"/>
  <c r="C8" i="4"/>
  <c r="D8" i="4"/>
  <c r="A9" i="4"/>
  <c r="C9" i="4"/>
  <c r="D9" i="4"/>
  <c r="A10" i="4"/>
  <c r="O10" i="4" s="1"/>
  <c r="C10" i="4"/>
  <c r="D10" i="4"/>
  <c r="A11" i="4"/>
  <c r="K11" i="4" s="1"/>
  <c r="C11" i="4"/>
  <c r="D11" i="4"/>
  <c r="A12" i="4"/>
  <c r="K12" i="4" s="1"/>
  <c r="C12" i="4"/>
  <c r="D12" i="4"/>
  <c r="A13" i="4"/>
  <c r="P13" i="4" s="1"/>
  <c r="C13" i="4"/>
  <c r="D13" i="4"/>
  <c r="A14" i="4"/>
  <c r="K14" i="4" s="1"/>
  <c r="C14" i="4"/>
  <c r="D14" i="4"/>
  <c r="A15" i="4"/>
  <c r="N15" i="4" s="1"/>
  <c r="C15" i="4"/>
  <c r="D15" i="4"/>
  <c r="A16" i="4"/>
  <c r="O16" i="4" s="1"/>
  <c r="C16" i="4"/>
  <c r="D16" i="4"/>
  <c r="A17" i="4"/>
  <c r="J17" i="4" s="1"/>
  <c r="C17" i="4"/>
  <c r="D17" i="4"/>
  <c r="A18" i="4"/>
  <c r="J18" i="4" s="1"/>
  <c r="C18" i="4"/>
  <c r="D18" i="4"/>
  <c r="A19" i="4"/>
  <c r="J19" i="4" s="1"/>
  <c r="C19" i="4"/>
  <c r="D19" i="4"/>
  <c r="A20" i="4"/>
  <c r="P20" i="4" s="1"/>
  <c r="C20" i="4"/>
  <c r="D20" i="4"/>
  <c r="A21" i="4"/>
  <c r="C21" i="4"/>
  <c r="D21" i="4"/>
  <c r="A22" i="4"/>
  <c r="P22" i="4" s="1"/>
  <c r="C22" i="4"/>
  <c r="D22" i="4"/>
  <c r="A23" i="4"/>
  <c r="C23" i="4"/>
  <c r="D23" i="4"/>
  <c r="A24" i="4"/>
  <c r="O24" i="4" s="1"/>
  <c r="C24" i="4"/>
  <c r="D24" i="4"/>
  <c r="A25" i="4"/>
  <c r="C25" i="4"/>
  <c r="D25" i="4"/>
  <c r="A26" i="4"/>
  <c r="O26" i="4" s="1"/>
  <c r="C26" i="4"/>
  <c r="D26" i="4"/>
  <c r="A27" i="4"/>
  <c r="C27" i="4"/>
  <c r="D27" i="4"/>
  <c r="A28" i="4"/>
  <c r="C28" i="4"/>
  <c r="D28" i="4"/>
  <c r="A29" i="4"/>
  <c r="H29" i="4" s="1"/>
  <c r="C29" i="4"/>
  <c r="D29" i="4"/>
  <c r="A30" i="4"/>
  <c r="M30" i="4" s="1"/>
  <c r="C30" i="4"/>
  <c r="D30" i="4"/>
  <c r="A31" i="4"/>
  <c r="C31" i="4"/>
  <c r="D31" i="4"/>
  <c r="A32" i="4"/>
  <c r="C32" i="4"/>
  <c r="D32" i="4"/>
  <c r="A33" i="4"/>
  <c r="C33" i="4"/>
  <c r="D33" i="4"/>
  <c r="A34" i="4"/>
  <c r="H34" i="4" s="1"/>
  <c r="C34" i="4"/>
  <c r="D34" i="4"/>
  <c r="A35" i="4"/>
  <c r="N35" i="4" s="1"/>
  <c r="C35" i="4"/>
  <c r="D35" i="4"/>
  <c r="A36" i="4"/>
  <c r="C36" i="4"/>
  <c r="D36" i="4"/>
  <c r="A37" i="4"/>
  <c r="C37" i="4"/>
  <c r="D37" i="4"/>
  <c r="A38" i="4"/>
  <c r="M38" i="4" s="1"/>
  <c r="C38" i="4"/>
  <c r="D38" i="4"/>
  <c r="A39" i="4"/>
  <c r="C39" i="4"/>
  <c r="D39" i="4"/>
  <c r="A40" i="4"/>
  <c r="O40" i="4" s="1"/>
  <c r="C40" i="4"/>
  <c r="D40" i="4"/>
  <c r="A41" i="4"/>
  <c r="C41" i="4"/>
  <c r="D41" i="4"/>
  <c r="A42" i="4"/>
  <c r="O42" i="4" s="1"/>
  <c r="C42" i="4"/>
  <c r="D42" i="4"/>
  <c r="A43" i="4"/>
  <c r="C43" i="4"/>
  <c r="D43" i="4"/>
  <c r="A44" i="4"/>
  <c r="C44" i="4"/>
  <c r="D44" i="4"/>
  <c r="A45" i="4"/>
  <c r="C45" i="4"/>
  <c r="D45" i="4"/>
  <c r="A46" i="4"/>
  <c r="C46" i="4"/>
  <c r="D46" i="4"/>
  <c r="A47" i="4"/>
  <c r="C47" i="4"/>
  <c r="D47" i="4"/>
  <c r="A48" i="4"/>
  <c r="G48" i="4" s="1"/>
  <c r="I48" i="16" s="1"/>
  <c r="C48" i="4"/>
  <c r="D48" i="4"/>
  <c r="A49" i="4"/>
  <c r="O49" i="4" s="1"/>
  <c r="C49" i="4"/>
  <c r="D49" i="4"/>
  <c r="A50" i="4"/>
  <c r="N50" i="4" s="1"/>
  <c r="C50" i="4"/>
  <c r="D50" i="4"/>
  <c r="A51" i="4"/>
  <c r="N51" i="4" s="1"/>
  <c r="C51" i="4"/>
  <c r="D51" i="4"/>
  <c r="A52" i="4"/>
  <c r="C52" i="4"/>
  <c r="D52" i="4"/>
  <c r="A53" i="4"/>
  <c r="P53" i="4" s="1"/>
  <c r="C53" i="4"/>
  <c r="D53" i="4"/>
  <c r="A54" i="4"/>
  <c r="M54" i="4" s="1"/>
  <c r="C54" i="4"/>
  <c r="D54" i="4"/>
  <c r="A55" i="4"/>
  <c r="C55" i="4"/>
  <c r="D55" i="4"/>
  <c r="A56" i="4"/>
  <c r="C56" i="4"/>
  <c r="D56" i="4"/>
  <c r="A57" i="4"/>
  <c r="C57" i="4"/>
  <c r="D57" i="4"/>
  <c r="A58" i="4"/>
  <c r="O58" i="4" s="1"/>
  <c r="C58" i="4"/>
  <c r="D58" i="4"/>
  <c r="A59" i="4"/>
  <c r="N59" i="4" s="1"/>
  <c r="C59" i="4"/>
  <c r="D59" i="4"/>
  <c r="A60" i="4"/>
  <c r="J60" i="4" s="1"/>
  <c r="C60" i="4"/>
  <c r="D60" i="4"/>
  <c r="A61" i="4"/>
  <c r="C61" i="4"/>
  <c r="D61" i="4"/>
  <c r="A62" i="4"/>
  <c r="M62" i="4" s="1"/>
  <c r="C62" i="4"/>
  <c r="D62" i="4"/>
  <c r="A63" i="4"/>
  <c r="C63" i="4"/>
  <c r="D63" i="4"/>
  <c r="A64" i="4"/>
  <c r="J64" i="4" s="1"/>
  <c r="C64" i="4"/>
  <c r="D64" i="4"/>
  <c r="A65" i="4"/>
  <c r="J65" i="4" s="1"/>
  <c r="C65" i="4"/>
  <c r="D65" i="4"/>
  <c r="A66" i="4"/>
  <c r="O66" i="4" s="1"/>
  <c r="C66" i="4"/>
  <c r="D66" i="4"/>
  <c r="A67" i="4"/>
  <c r="C67" i="4"/>
  <c r="D67" i="4"/>
  <c r="A68" i="4"/>
  <c r="O68" i="4" s="1"/>
  <c r="C68" i="4"/>
  <c r="D68" i="4"/>
  <c r="A69" i="4"/>
  <c r="P69" i="4" s="1"/>
  <c r="C69" i="4"/>
  <c r="D69" i="4"/>
  <c r="A70" i="4"/>
  <c r="N70" i="4" s="1"/>
  <c r="C70" i="4"/>
  <c r="D70" i="4"/>
  <c r="A71" i="4"/>
  <c r="C71" i="4"/>
  <c r="D71" i="4"/>
  <c r="A72" i="4"/>
  <c r="K72" i="4" s="1"/>
  <c r="C72" i="4"/>
  <c r="D72" i="4"/>
  <c r="A73" i="4"/>
  <c r="C73" i="4"/>
  <c r="D73" i="4"/>
  <c r="A74" i="4"/>
  <c r="O74" i="4" s="1"/>
  <c r="C74" i="4"/>
  <c r="D74" i="4"/>
  <c r="A75" i="4"/>
  <c r="N75" i="4" s="1"/>
  <c r="C75" i="4"/>
  <c r="D75" i="4"/>
  <c r="A76" i="4"/>
  <c r="C76" i="4"/>
  <c r="D76" i="4"/>
  <c r="A77" i="4"/>
  <c r="P77" i="4" s="1"/>
  <c r="C77" i="4"/>
  <c r="D77" i="4"/>
  <c r="A78" i="4"/>
  <c r="M78" i="4" s="1"/>
  <c r="C78" i="4"/>
  <c r="D78" i="4"/>
  <c r="A79" i="4"/>
  <c r="G79" i="4" s="1"/>
  <c r="I79" i="16" s="1"/>
  <c r="C79" i="4"/>
  <c r="D79" i="4"/>
  <c r="A80" i="4"/>
  <c r="P80" i="4" s="1"/>
  <c r="C80" i="4"/>
  <c r="D80" i="4"/>
  <c r="A81" i="4"/>
  <c r="C81" i="4"/>
  <c r="D81" i="4"/>
  <c r="A82" i="4"/>
  <c r="J82" i="4" s="1"/>
  <c r="C82" i="4"/>
  <c r="D82" i="4"/>
  <c r="A83" i="4"/>
  <c r="C83" i="4"/>
  <c r="D83" i="4"/>
  <c r="A84" i="4"/>
  <c r="G84" i="4" s="1"/>
  <c r="I84" i="16" s="1"/>
  <c r="C84" i="4"/>
  <c r="D84" i="4"/>
  <c r="A85" i="4"/>
  <c r="P85" i="4" s="1"/>
  <c r="C85" i="4"/>
  <c r="D85" i="4"/>
  <c r="A86" i="4"/>
  <c r="P86" i="4" s="1"/>
  <c r="C86" i="4"/>
  <c r="D86" i="4"/>
  <c r="A87" i="4"/>
  <c r="K87" i="4" s="1"/>
  <c r="C87" i="4"/>
  <c r="D87" i="4"/>
  <c r="A88" i="4"/>
  <c r="M88" i="4" s="1"/>
  <c r="C88" i="4"/>
  <c r="D88" i="4"/>
  <c r="A89" i="4"/>
  <c r="C89" i="4"/>
  <c r="D89" i="4"/>
  <c r="A90" i="4"/>
  <c r="C90" i="4"/>
  <c r="D90" i="4"/>
  <c r="A91" i="4"/>
  <c r="C91" i="4"/>
  <c r="D91" i="4"/>
  <c r="A92" i="4"/>
  <c r="H92" i="4" s="1"/>
  <c r="C92" i="4"/>
  <c r="D92" i="4"/>
  <c r="A93" i="4"/>
  <c r="C93" i="4"/>
  <c r="D93" i="4"/>
  <c r="A94" i="4"/>
  <c r="G94" i="4" s="1"/>
  <c r="I94" i="16" s="1"/>
  <c r="C94" i="4"/>
  <c r="D94" i="4"/>
  <c r="A95" i="4"/>
  <c r="C95" i="4"/>
  <c r="D95" i="4"/>
  <c r="A96" i="4"/>
  <c r="M96" i="4" s="1"/>
  <c r="C96" i="4"/>
  <c r="D96" i="4"/>
  <c r="A97" i="4"/>
  <c r="J97" i="4" s="1"/>
  <c r="C97" i="4"/>
  <c r="D97" i="4"/>
  <c r="A98" i="4"/>
  <c r="O98" i="4" s="1"/>
  <c r="C98" i="4"/>
  <c r="D98" i="4"/>
  <c r="A99" i="4"/>
  <c r="C99" i="4"/>
  <c r="D99" i="4"/>
  <c r="A100" i="4"/>
  <c r="C100" i="4"/>
  <c r="D100" i="4"/>
  <c r="A101" i="4"/>
  <c r="P101" i="4" s="1"/>
  <c r="C101" i="4"/>
  <c r="D101" i="4"/>
  <c r="A102" i="4"/>
  <c r="P102" i="4" s="1"/>
  <c r="C102" i="4"/>
  <c r="D102" i="4"/>
  <c r="A103" i="4"/>
  <c r="C103" i="4"/>
  <c r="D103" i="4"/>
  <c r="A104" i="4"/>
  <c r="M104" i="4" s="1"/>
  <c r="C104" i="4"/>
  <c r="D104" i="4"/>
  <c r="A105" i="4"/>
  <c r="C105" i="4"/>
  <c r="D105" i="4"/>
  <c r="A106" i="4"/>
  <c r="O106" i="4" s="1"/>
  <c r="C106" i="4"/>
  <c r="D106" i="4"/>
  <c r="A107" i="4"/>
  <c r="C107" i="4"/>
  <c r="D107" i="4"/>
  <c r="A108" i="4"/>
  <c r="H108" i="4" s="1"/>
  <c r="C108" i="4"/>
  <c r="D108" i="4"/>
  <c r="A109" i="4"/>
  <c r="C109" i="4"/>
  <c r="D109" i="4"/>
  <c r="A110" i="4"/>
  <c r="M110" i="4" s="1"/>
  <c r="C110" i="4"/>
  <c r="D110" i="4"/>
  <c r="A111" i="4"/>
  <c r="G111" i="4" s="1"/>
  <c r="I111" i="16" s="1"/>
  <c r="C111" i="4"/>
  <c r="D111" i="4"/>
  <c r="A112" i="4"/>
  <c r="G112" i="4" s="1"/>
  <c r="I112" i="16" s="1"/>
  <c r="C112" i="4"/>
  <c r="D112" i="4"/>
  <c r="A113" i="4"/>
  <c r="M113" i="4" s="1"/>
  <c r="C113" i="4"/>
  <c r="D113" i="4"/>
  <c r="A114" i="4"/>
  <c r="C114" i="4"/>
  <c r="D114" i="4"/>
  <c r="A115" i="4"/>
  <c r="C115" i="4"/>
  <c r="D115" i="4"/>
  <c r="A116" i="4"/>
  <c r="C116" i="4"/>
  <c r="D116" i="4"/>
  <c r="A117" i="4"/>
  <c r="C117" i="4"/>
  <c r="D117" i="4"/>
  <c r="A118" i="4"/>
  <c r="P118" i="4" s="1"/>
  <c r="C118" i="4"/>
  <c r="D118" i="4"/>
  <c r="A119" i="4"/>
  <c r="K119" i="4" s="1"/>
  <c r="C119" i="4"/>
  <c r="D119" i="4"/>
  <c r="A120" i="4"/>
  <c r="O120" i="4" s="1"/>
  <c r="C120" i="4"/>
  <c r="D120" i="4"/>
  <c r="A121" i="4"/>
  <c r="C121" i="4"/>
  <c r="D121" i="4"/>
  <c r="A122" i="4"/>
  <c r="O122" i="4" s="1"/>
  <c r="C122" i="4"/>
  <c r="D122" i="4"/>
  <c r="A123" i="4"/>
  <c r="C123" i="4"/>
  <c r="D123" i="4"/>
  <c r="A124" i="4"/>
  <c r="J124" i="4" s="1"/>
  <c r="C124" i="4"/>
  <c r="D124" i="4"/>
  <c r="A125" i="4"/>
  <c r="P125" i="4" s="1"/>
  <c r="C125" i="4"/>
  <c r="D125" i="4"/>
  <c r="A126" i="4"/>
  <c r="P126" i="4" s="1"/>
  <c r="C126" i="4"/>
  <c r="D126" i="4"/>
  <c r="A127" i="4"/>
  <c r="C127" i="4"/>
  <c r="D127" i="4"/>
  <c r="A128" i="4"/>
  <c r="M128" i="4" s="1"/>
  <c r="C128" i="4"/>
  <c r="D128" i="4"/>
  <c r="A129" i="4"/>
  <c r="G129" i="4" s="1"/>
  <c r="I129" i="16" s="1"/>
  <c r="C129" i="4"/>
  <c r="D129" i="4"/>
  <c r="A130" i="4"/>
  <c r="O130" i="4" s="1"/>
  <c r="C130" i="4"/>
  <c r="D130" i="4"/>
  <c r="A131" i="4"/>
  <c r="C131" i="4"/>
  <c r="D131" i="4"/>
  <c r="A132" i="4"/>
  <c r="H132" i="4" s="1"/>
  <c r="C132" i="4"/>
  <c r="D132" i="4"/>
  <c r="A133" i="4"/>
  <c r="C133" i="4"/>
  <c r="D133" i="4"/>
  <c r="A134" i="4"/>
  <c r="C134" i="4"/>
  <c r="D134" i="4"/>
  <c r="A135" i="4"/>
  <c r="C135" i="4"/>
  <c r="D135" i="4"/>
  <c r="A136" i="4"/>
  <c r="M136" i="4" s="1"/>
  <c r="C136" i="4"/>
  <c r="D136" i="4"/>
  <c r="A137" i="4"/>
  <c r="C137" i="4"/>
  <c r="D137" i="4"/>
  <c r="A138" i="4"/>
  <c r="O138" i="4" s="1"/>
  <c r="C138" i="4"/>
  <c r="D138" i="4"/>
  <c r="A139" i="4"/>
  <c r="C139" i="4"/>
  <c r="D139" i="4"/>
  <c r="A140" i="4"/>
  <c r="C140" i="4"/>
  <c r="D140" i="4"/>
  <c r="A141" i="4"/>
  <c r="C141" i="4"/>
  <c r="D141" i="4"/>
  <c r="A142" i="4"/>
  <c r="M142" i="4" s="1"/>
  <c r="C142" i="4"/>
  <c r="D142" i="4"/>
  <c r="A143" i="4"/>
  <c r="G143" i="4" s="1"/>
  <c r="I143" i="16" s="1"/>
  <c r="C143" i="4"/>
  <c r="D143" i="4"/>
  <c r="A144" i="4"/>
  <c r="H144" i="4" s="1"/>
  <c r="C144" i="4"/>
  <c r="D144" i="4"/>
  <c r="A145" i="4"/>
  <c r="K145" i="4" s="1"/>
  <c r="C145" i="4"/>
  <c r="D145" i="4"/>
  <c r="A146" i="4"/>
  <c r="O146" i="4" s="1"/>
  <c r="C146" i="4"/>
  <c r="D146" i="4"/>
  <c r="A147" i="4"/>
  <c r="C147" i="4"/>
  <c r="D147" i="4"/>
  <c r="A148" i="4"/>
  <c r="H148" i="4" s="1"/>
  <c r="C148" i="4"/>
  <c r="D148" i="4"/>
  <c r="A149" i="4"/>
  <c r="M149" i="4" s="1"/>
  <c r="C149" i="4"/>
  <c r="D149" i="4"/>
  <c r="A150" i="4"/>
  <c r="P150" i="4" s="1"/>
  <c r="C150" i="4"/>
  <c r="D150" i="4"/>
  <c r="A151" i="4"/>
  <c r="K151" i="4" s="1"/>
  <c r="C151" i="4"/>
  <c r="D151" i="4"/>
  <c r="A152" i="4"/>
  <c r="O152" i="4" s="1"/>
  <c r="C152" i="4"/>
  <c r="D152" i="4"/>
  <c r="A153" i="4"/>
  <c r="C153" i="4"/>
  <c r="D153" i="4"/>
  <c r="A154" i="4"/>
  <c r="O154" i="4" s="1"/>
  <c r="C154" i="4"/>
  <c r="D154" i="4"/>
  <c r="A155" i="4"/>
  <c r="C155" i="4"/>
  <c r="D155" i="4"/>
  <c r="A156" i="4"/>
  <c r="J156" i="4" s="1"/>
  <c r="C156" i="4"/>
  <c r="D156" i="4"/>
  <c r="A157" i="4"/>
  <c r="C157" i="4"/>
  <c r="D157" i="4"/>
  <c r="A158" i="4"/>
  <c r="G158" i="4" s="1"/>
  <c r="I158" i="16" s="1"/>
  <c r="C158" i="4"/>
  <c r="D158" i="4"/>
  <c r="A159" i="4"/>
  <c r="C159" i="4"/>
  <c r="D159" i="4"/>
  <c r="A160" i="4"/>
  <c r="C160" i="4"/>
  <c r="D160" i="4"/>
  <c r="A161" i="4"/>
  <c r="G161" i="4" s="1"/>
  <c r="I161" i="16" s="1"/>
  <c r="C161" i="4"/>
  <c r="D161" i="4"/>
  <c r="A162" i="4"/>
  <c r="O162" i="4" s="1"/>
  <c r="C162" i="4"/>
  <c r="D162" i="4"/>
  <c r="A163" i="4"/>
  <c r="N163" i="4" s="1"/>
  <c r="C163" i="4"/>
  <c r="D163" i="4"/>
  <c r="A164" i="4"/>
  <c r="H164" i="4" s="1"/>
  <c r="C164" i="4"/>
  <c r="D164" i="4"/>
  <c r="A165" i="4"/>
  <c r="C165" i="4"/>
  <c r="D165" i="4"/>
  <c r="A166" i="4"/>
  <c r="N166" i="4" s="1"/>
  <c r="C166" i="4"/>
  <c r="D166" i="4"/>
  <c r="A167" i="4"/>
  <c r="C167" i="4"/>
  <c r="D167" i="4"/>
  <c r="A168" i="4"/>
  <c r="K168" i="4" s="1"/>
  <c r="C168" i="4"/>
  <c r="D168" i="4"/>
  <c r="A169" i="4"/>
  <c r="J169" i="4" s="1"/>
  <c r="C169" i="4"/>
  <c r="D169" i="4"/>
  <c r="A170" i="4"/>
  <c r="O170" i="4" s="1"/>
  <c r="C170" i="4"/>
  <c r="D170" i="4"/>
  <c r="A171" i="4"/>
  <c r="N171" i="4" s="1"/>
  <c r="C171" i="4"/>
  <c r="D171" i="4"/>
  <c r="A172" i="4"/>
  <c r="M172" i="4" s="1"/>
  <c r="C172" i="4"/>
  <c r="D172" i="4"/>
  <c r="A173" i="4"/>
  <c r="C173" i="4"/>
  <c r="D173" i="4"/>
  <c r="A174" i="4"/>
  <c r="P174" i="4" s="1"/>
  <c r="C174" i="4"/>
  <c r="D174" i="4"/>
  <c r="A175" i="4"/>
  <c r="C175" i="4"/>
  <c r="D175" i="4"/>
  <c r="A176" i="4"/>
  <c r="C176" i="4"/>
  <c r="D176" i="4"/>
  <c r="A177" i="4"/>
  <c r="G177" i="4" s="1"/>
  <c r="I177" i="16" s="1"/>
  <c r="C177" i="4"/>
  <c r="D177" i="4"/>
  <c r="A178" i="4"/>
  <c r="H178" i="4" s="1"/>
  <c r="C178" i="4"/>
  <c r="D178" i="4"/>
  <c r="A179" i="4"/>
  <c r="N179" i="4" s="1"/>
  <c r="C179" i="4"/>
  <c r="D179" i="4"/>
  <c r="A180" i="4"/>
  <c r="G180" i="4" s="1"/>
  <c r="I180" i="16" s="1"/>
  <c r="C180" i="4"/>
  <c r="D180" i="4"/>
  <c r="A181" i="4"/>
  <c r="P181" i="4" s="1"/>
  <c r="C181" i="4"/>
  <c r="D181" i="4"/>
  <c r="A182" i="4"/>
  <c r="P182" i="4" s="1"/>
  <c r="C182" i="4"/>
  <c r="D182" i="4"/>
  <c r="A183" i="4"/>
  <c r="C183" i="4"/>
  <c r="D183" i="4"/>
  <c r="A184" i="4"/>
  <c r="J184" i="4" s="1"/>
  <c r="C184" i="4"/>
  <c r="D184" i="4"/>
  <c r="A185" i="4"/>
  <c r="C185" i="4"/>
  <c r="D185" i="4"/>
  <c r="A186" i="4"/>
  <c r="H186" i="4" s="1"/>
  <c r="C186" i="4"/>
  <c r="D186" i="4"/>
  <c r="A187" i="4"/>
  <c r="N187" i="4" s="1"/>
  <c r="C187" i="4"/>
  <c r="D187" i="4"/>
  <c r="A188" i="4"/>
  <c r="J188" i="4" s="1"/>
  <c r="C188" i="4"/>
  <c r="D188" i="4"/>
  <c r="A189" i="4"/>
  <c r="C189" i="4"/>
  <c r="D189" i="4"/>
  <c r="A190" i="4"/>
  <c r="P190" i="4" s="1"/>
  <c r="C190" i="4"/>
  <c r="D190" i="4"/>
  <c r="A191" i="4"/>
  <c r="C191" i="4"/>
  <c r="D191" i="4"/>
  <c r="A192" i="4"/>
  <c r="O192" i="4" s="1"/>
  <c r="C192" i="4"/>
  <c r="D192" i="4"/>
  <c r="A193" i="4"/>
  <c r="M193" i="4" s="1"/>
  <c r="C193" i="4"/>
  <c r="D193" i="4"/>
  <c r="A194" i="4"/>
  <c r="O194" i="4" s="1"/>
  <c r="C194" i="4"/>
  <c r="D194" i="4"/>
  <c r="A195" i="4"/>
  <c r="N195" i="4" s="1"/>
  <c r="C195" i="4"/>
  <c r="D195" i="4"/>
  <c r="A196" i="4"/>
  <c r="C196" i="4"/>
  <c r="D196" i="4"/>
  <c r="A197" i="4"/>
  <c r="C197" i="4"/>
  <c r="D197" i="4"/>
  <c r="A198" i="4"/>
  <c r="C198" i="4"/>
  <c r="D198" i="4"/>
  <c r="A199" i="4"/>
  <c r="C199" i="4"/>
  <c r="D199" i="4"/>
  <c r="A200" i="4"/>
  <c r="J200" i="4" s="1"/>
  <c r="C200" i="4"/>
  <c r="D200" i="4"/>
  <c r="A201" i="4"/>
  <c r="C201" i="4"/>
  <c r="D201" i="4"/>
  <c r="A202" i="4"/>
  <c r="O202" i="4" s="1"/>
  <c r="C202" i="4"/>
  <c r="D202" i="4"/>
  <c r="A203" i="4"/>
  <c r="N203" i="4" s="1"/>
  <c r="C203" i="4"/>
  <c r="D203" i="4"/>
  <c r="A204" i="4"/>
  <c r="P204" i="4" s="1"/>
  <c r="C204" i="4"/>
  <c r="D204" i="4"/>
  <c r="A205" i="4"/>
  <c r="K205" i="4" s="1"/>
  <c r="C205" i="4"/>
  <c r="D205" i="4"/>
  <c r="A206" i="4"/>
  <c r="P206" i="4" s="1"/>
  <c r="C206" i="4"/>
  <c r="D206" i="4"/>
  <c r="A207" i="4"/>
  <c r="C207" i="4"/>
  <c r="D207" i="4"/>
  <c r="A208" i="4"/>
  <c r="K208" i="4" s="1"/>
  <c r="C208" i="4"/>
  <c r="D208" i="4"/>
  <c r="A209" i="4"/>
  <c r="C209" i="4"/>
  <c r="D209" i="4"/>
  <c r="A210" i="4"/>
  <c r="M210" i="4" s="1"/>
  <c r="C210" i="4"/>
  <c r="D210" i="4"/>
  <c r="A211" i="4"/>
  <c r="N211" i="4" s="1"/>
  <c r="C211" i="4"/>
  <c r="D211" i="4"/>
  <c r="A212" i="4"/>
  <c r="O212" i="4" s="1"/>
  <c r="C212" i="4"/>
  <c r="D212" i="4"/>
  <c r="A213" i="4"/>
  <c r="C213" i="4"/>
  <c r="D213" i="4"/>
  <c r="A214" i="4"/>
  <c r="P214" i="4" s="1"/>
  <c r="C214" i="4"/>
  <c r="D214" i="4"/>
  <c r="A215" i="4"/>
  <c r="C215" i="4"/>
  <c r="D215" i="4"/>
  <c r="A216" i="4"/>
  <c r="C216" i="4"/>
  <c r="D216" i="4"/>
  <c r="A217" i="4"/>
  <c r="C217" i="4"/>
  <c r="D217" i="4"/>
  <c r="A218" i="4"/>
  <c r="O218" i="4" s="1"/>
  <c r="C218" i="4"/>
  <c r="D218" i="4"/>
  <c r="A219" i="4"/>
  <c r="N219" i="4" s="1"/>
  <c r="C219" i="4"/>
  <c r="D219" i="4"/>
  <c r="A220" i="4"/>
  <c r="M220" i="4" s="1"/>
  <c r="C220" i="4"/>
  <c r="D220" i="4"/>
  <c r="A221" i="4"/>
  <c r="K221" i="4" s="1"/>
  <c r="C221" i="4"/>
  <c r="D221" i="4"/>
  <c r="A222" i="4"/>
  <c r="P222" i="4" s="1"/>
  <c r="C222" i="4"/>
  <c r="D222" i="4"/>
  <c r="A223" i="4"/>
  <c r="C223" i="4"/>
  <c r="D223" i="4"/>
  <c r="A224" i="4"/>
  <c r="K224" i="4" s="1"/>
  <c r="C224" i="4"/>
  <c r="D224" i="4"/>
  <c r="A225" i="4"/>
  <c r="J225" i="4" s="1"/>
  <c r="C225" i="4"/>
  <c r="D225" i="4"/>
  <c r="A226" i="4"/>
  <c r="C226" i="4"/>
  <c r="D226" i="4"/>
  <c r="A227" i="4"/>
  <c r="N227" i="4" s="1"/>
  <c r="C227" i="4"/>
  <c r="D227" i="4"/>
  <c r="A228" i="4"/>
  <c r="P228" i="4" s="1"/>
  <c r="C228" i="4"/>
  <c r="D228" i="4"/>
  <c r="A229" i="4"/>
  <c r="C229" i="4"/>
  <c r="D229" i="4"/>
  <c r="A230" i="4"/>
  <c r="O230" i="4" s="1"/>
  <c r="C230" i="4"/>
  <c r="D230" i="4"/>
  <c r="A231" i="4"/>
  <c r="C231" i="4"/>
  <c r="D231" i="4"/>
  <c r="A232" i="4"/>
  <c r="G232" i="4" s="1"/>
  <c r="I232" i="16" s="1"/>
  <c r="C232" i="4"/>
  <c r="D232" i="4"/>
  <c r="A233" i="4"/>
  <c r="C233" i="4"/>
  <c r="D233" i="4"/>
  <c r="A234" i="4"/>
  <c r="O234" i="4" s="1"/>
  <c r="C234" i="4"/>
  <c r="D234" i="4"/>
  <c r="A235" i="4"/>
  <c r="C235" i="4"/>
  <c r="D235" i="4"/>
  <c r="A236" i="4"/>
  <c r="C236" i="4"/>
  <c r="D236" i="4"/>
  <c r="A237" i="4"/>
  <c r="C237" i="4"/>
  <c r="D237" i="4"/>
  <c r="A238" i="4"/>
  <c r="P238" i="4" s="1"/>
  <c r="C238" i="4"/>
  <c r="D238" i="4"/>
  <c r="A239" i="4"/>
  <c r="G239" i="4" s="1"/>
  <c r="I239" i="16" s="1"/>
  <c r="C239" i="4"/>
  <c r="D239" i="4"/>
  <c r="A240" i="4"/>
  <c r="J240" i="4" s="1"/>
  <c r="C240" i="4"/>
  <c r="D240" i="4"/>
  <c r="A241" i="4"/>
  <c r="C241" i="4"/>
  <c r="D241" i="4"/>
  <c r="A242" i="4"/>
  <c r="O242" i="4" s="1"/>
  <c r="C242" i="4"/>
  <c r="D242" i="4"/>
  <c r="A243" i="4"/>
  <c r="C243" i="4"/>
  <c r="D243" i="4"/>
  <c r="A244" i="4"/>
  <c r="P244" i="4" s="1"/>
  <c r="C244" i="4"/>
  <c r="D244" i="4"/>
  <c r="A245" i="4"/>
  <c r="P245" i="4" s="1"/>
  <c r="C245" i="4"/>
  <c r="D245" i="4"/>
  <c r="A246" i="4"/>
  <c r="G246" i="4" s="1"/>
  <c r="I246" i="16" s="1"/>
  <c r="C246" i="4"/>
  <c r="D246" i="4"/>
  <c r="A247" i="4"/>
  <c r="K247" i="4" s="1"/>
  <c r="C247" i="4"/>
  <c r="D247" i="4"/>
  <c r="A248" i="4"/>
  <c r="C248" i="4"/>
  <c r="D248" i="4"/>
  <c r="A249" i="4"/>
  <c r="C249" i="4"/>
  <c r="D249" i="4"/>
  <c r="A250" i="4"/>
  <c r="O250" i="4" s="1"/>
  <c r="C250" i="4"/>
  <c r="D250" i="4"/>
  <c r="A251" i="4"/>
  <c r="N251" i="4" s="1"/>
  <c r="C251" i="4"/>
  <c r="D251" i="4"/>
  <c r="A252" i="4"/>
  <c r="K252" i="4" s="1"/>
  <c r="C252" i="4"/>
  <c r="D252" i="4"/>
  <c r="A253" i="4"/>
  <c r="P253" i="4" s="1"/>
  <c r="C253" i="4"/>
  <c r="D253" i="4"/>
  <c r="A254" i="4"/>
  <c r="P254" i="4" s="1"/>
  <c r="C254" i="4"/>
  <c r="D254" i="4"/>
  <c r="A255" i="4"/>
  <c r="C255" i="4"/>
  <c r="D255" i="4"/>
  <c r="A256" i="4"/>
  <c r="K256" i="4" s="1"/>
  <c r="C256" i="4"/>
  <c r="D256" i="4"/>
  <c r="A257" i="4"/>
  <c r="C257" i="4"/>
  <c r="D257" i="4"/>
  <c r="A258" i="4"/>
  <c r="M258" i="4" s="1"/>
  <c r="C258" i="4"/>
  <c r="D258" i="4"/>
  <c r="A259" i="4"/>
  <c r="N259" i="4" s="1"/>
  <c r="C259" i="4"/>
  <c r="D259" i="4"/>
  <c r="A260" i="4"/>
  <c r="P260" i="4" s="1"/>
  <c r="C260" i="4"/>
  <c r="D260" i="4"/>
  <c r="A261" i="4"/>
  <c r="P261" i="4" s="1"/>
  <c r="C261" i="4"/>
  <c r="D261" i="4"/>
  <c r="A262" i="4"/>
  <c r="P262" i="4" s="1"/>
  <c r="C262" i="4"/>
  <c r="D262" i="4"/>
  <c r="A263" i="4"/>
  <c r="C263" i="4"/>
  <c r="D263" i="4"/>
  <c r="A264" i="4"/>
  <c r="K264" i="4" s="1"/>
  <c r="C264" i="4"/>
  <c r="D264" i="4"/>
  <c r="A265" i="4"/>
  <c r="C265" i="4"/>
  <c r="D265" i="4"/>
  <c r="A266" i="4"/>
  <c r="C266" i="4"/>
  <c r="D266" i="4"/>
  <c r="A267" i="4"/>
  <c r="C267" i="4"/>
  <c r="D267" i="4"/>
  <c r="A268" i="4"/>
  <c r="G268" i="4" s="1"/>
  <c r="I268" i="16" s="1"/>
  <c r="C268" i="4"/>
  <c r="D268" i="4"/>
  <c r="A269" i="4"/>
  <c r="C269" i="4"/>
  <c r="D269" i="4"/>
  <c r="A270" i="4"/>
  <c r="P270" i="4" s="1"/>
  <c r="C270" i="4"/>
  <c r="D270" i="4"/>
  <c r="A271" i="4"/>
  <c r="C271" i="4"/>
  <c r="D271" i="4"/>
  <c r="A272" i="4"/>
  <c r="C272" i="4"/>
  <c r="D272" i="4"/>
  <c r="A273" i="4"/>
  <c r="J273" i="4" s="1"/>
  <c r="C273" i="4"/>
  <c r="D273" i="4"/>
  <c r="A274" i="4"/>
  <c r="O274" i="4" s="1"/>
  <c r="C274" i="4"/>
  <c r="D274" i="4"/>
  <c r="A275" i="4"/>
  <c r="N275" i="4" s="1"/>
  <c r="C275" i="4"/>
  <c r="D275" i="4"/>
  <c r="A276" i="4"/>
  <c r="P276" i="4" s="1"/>
  <c r="C276" i="4"/>
  <c r="D276" i="4"/>
  <c r="A277" i="4"/>
  <c r="C277" i="4"/>
  <c r="D277" i="4"/>
  <c r="A278" i="4"/>
  <c r="P278" i="4" s="1"/>
  <c r="C278" i="4"/>
  <c r="D278" i="4"/>
  <c r="A279" i="4"/>
  <c r="C279" i="4"/>
  <c r="D279" i="4"/>
  <c r="A280" i="4"/>
  <c r="H280" i="4" s="1"/>
  <c r="C280" i="4"/>
  <c r="D280" i="4"/>
  <c r="A281" i="4"/>
  <c r="C281" i="4"/>
  <c r="D281" i="4"/>
  <c r="A282" i="4"/>
  <c r="O282" i="4" s="1"/>
  <c r="C282" i="4"/>
  <c r="D282" i="4"/>
  <c r="A283" i="4"/>
  <c r="C283" i="4"/>
  <c r="D283" i="4"/>
  <c r="A284" i="4"/>
  <c r="M284" i="4" s="1"/>
  <c r="C284" i="4"/>
  <c r="D284" i="4"/>
  <c r="A285" i="4"/>
  <c r="C285" i="4"/>
  <c r="D285" i="4"/>
  <c r="A286" i="4"/>
  <c r="P286" i="4" s="1"/>
  <c r="C286" i="4"/>
  <c r="D286" i="4"/>
  <c r="A287" i="4"/>
  <c r="C287" i="4"/>
  <c r="D287" i="4"/>
  <c r="A288" i="4"/>
  <c r="M288" i="4" s="1"/>
  <c r="C288" i="4"/>
  <c r="D288" i="4"/>
  <c r="A289" i="4"/>
  <c r="M289" i="4" s="1"/>
  <c r="C289" i="4"/>
  <c r="D289" i="4"/>
  <c r="A290" i="4"/>
  <c r="C290" i="4"/>
  <c r="D290" i="4"/>
  <c r="A291" i="4"/>
  <c r="C291" i="4"/>
  <c r="D291" i="4"/>
  <c r="A292" i="4"/>
  <c r="C292" i="4"/>
  <c r="D292" i="4"/>
  <c r="A293" i="4"/>
  <c r="M293" i="4" s="1"/>
  <c r="C293" i="4"/>
  <c r="D293" i="4"/>
  <c r="A294" i="4"/>
  <c r="P294" i="4" s="1"/>
  <c r="C294" i="4"/>
  <c r="D294" i="4"/>
  <c r="A295" i="4"/>
  <c r="H295" i="4" s="1"/>
  <c r="C295" i="4"/>
  <c r="D295" i="4"/>
  <c r="A296" i="4"/>
  <c r="J296" i="4" s="1"/>
  <c r="C296" i="4"/>
  <c r="D296" i="4"/>
  <c r="A297" i="4"/>
  <c r="G297" i="4" s="1"/>
  <c r="I297" i="16" s="1"/>
  <c r="C297" i="4"/>
  <c r="D297" i="4"/>
  <c r="A298" i="4"/>
  <c r="O298" i="4" s="1"/>
  <c r="C298" i="4"/>
  <c r="D298" i="4"/>
  <c r="A299" i="4"/>
  <c r="C299" i="4"/>
  <c r="D299" i="4"/>
  <c r="A300" i="4"/>
  <c r="J300" i="4" s="1"/>
  <c r="C300" i="4"/>
  <c r="D300" i="4"/>
  <c r="A301" i="4"/>
  <c r="J301" i="4" s="1"/>
  <c r="C301" i="4"/>
  <c r="D301" i="4"/>
  <c r="A302" i="4"/>
  <c r="C302" i="4"/>
  <c r="D302" i="4"/>
  <c r="A303" i="4"/>
  <c r="K303" i="4" s="1"/>
  <c r="C303" i="4"/>
  <c r="D303" i="4"/>
  <c r="A304" i="4"/>
  <c r="G304" i="4" s="1"/>
  <c r="I304" i="16" s="1"/>
  <c r="C304" i="4"/>
  <c r="D304" i="4"/>
  <c r="A305" i="4"/>
  <c r="G305" i="4" s="1"/>
  <c r="I305" i="16" s="1"/>
  <c r="C305" i="4"/>
  <c r="D305" i="4"/>
  <c r="A306" i="4"/>
  <c r="O306" i="4" s="1"/>
  <c r="C306" i="4"/>
  <c r="D306" i="4"/>
  <c r="A307" i="4"/>
  <c r="C307" i="4"/>
  <c r="D307" i="4"/>
  <c r="A308" i="4"/>
  <c r="G308" i="4" s="1"/>
  <c r="I308" i="16" s="1"/>
  <c r="C308" i="4"/>
  <c r="D308" i="4"/>
  <c r="A309" i="4"/>
  <c r="C309" i="4"/>
  <c r="D309" i="4"/>
  <c r="A310" i="4"/>
  <c r="G310" i="4" s="1"/>
  <c r="I310" i="16" s="1"/>
  <c r="C310" i="4"/>
  <c r="D310" i="4"/>
  <c r="A311" i="4"/>
  <c r="G311" i="4" s="1"/>
  <c r="I311" i="16" s="1"/>
  <c r="C311" i="4"/>
  <c r="D311" i="4"/>
  <c r="A312" i="4"/>
  <c r="C312" i="4"/>
  <c r="D312" i="4"/>
  <c r="A313" i="4"/>
  <c r="H313" i="4" s="1"/>
  <c r="C313" i="4"/>
  <c r="D313" i="4"/>
  <c r="A314" i="4"/>
  <c r="O314" i="4" s="1"/>
  <c r="C314" i="4"/>
  <c r="D314" i="4"/>
  <c r="A315" i="4"/>
  <c r="C315" i="4"/>
  <c r="D315" i="4"/>
  <c r="A316" i="4"/>
  <c r="C316" i="4"/>
  <c r="D316" i="4"/>
  <c r="A317" i="4"/>
  <c r="C317" i="4"/>
  <c r="D317" i="4"/>
  <c r="A318" i="4"/>
  <c r="H318" i="4" s="1"/>
  <c r="C318" i="4"/>
  <c r="D318" i="4"/>
  <c r="A319" i="4"/>
  <c r="C319" i="4"/>
  <c r="D319" i="4"/>
  <c r="A320" i="4"/>
  <c r="C320" i="4"/>
  <c r="D320" i="4"/>
  <c r="A321" i="4"/>
  <c r="C321" i="4"/>
  <c r="D321" i="4"/>
  <c r="A322" i="4"/>
  <c r="O322" i="4" s="1"/>
  <c r="C322" i="4"/>
  <c r="D322" i="4"/>
  <c r="A323" i="4"/>
  <c r="N323" i="4" s="1"/>
  <c r="C323" i="4"/>
  <c r="D323" i="4"/>
  <c r="A324" i="4"/>
  <c r="H324" i="4" s="1"/>
  <c r="C324" i="4"/>
  <c r="D324" i="4"/>
  <c r="A325" i="4"/>
  <c r="C325" i="4"/>
  <c r="D325" i="4"/>
  <c r="A326" i="4"/>
  <c r="P326" i="4" s="1"/>
  <c r="C326" i="4"/>
  <c r="D326" i="4"/>
  <c r="A327" i="4"/>
  <c r="C327" i="4"/>
  <c r="D327" i="4"/>
  <c r="A328" i="4"/>
  <c r="P328" i="4" s="1"/>
  <c r="C328" i="4"/>
  <c r="D328" i="4"/>
  <c r="A329" i="4"/>
  <c r="C329" i="4"/>
  <c r="D329" i="4"/>
  <c r="A330" i="4"/>
  <c r="C330" i="4"/>
  <c r="D330" i="4"/>
  <c r="A331" i="4"/>
  <c r="N331" i="4" s="1"/>
  <c r="C331" i="4"/>
  <c r="D331" i="4"/>
  <c r="A332" i="4"/>
  <c r="G332" i="4" s="1"/>
  <c r="I332" i="16" s="1"/>
  <c r="C332" i="4"/>
  <c r="D332" i="4"/>
  <c r="A333" i="4"/>
  <c r="C333" i="4"/>
  <c r="D333" i="4"/>
  <c r="A334" i="4"/>
  <c r="P334" i="4" s="1"/>
  <c r="C334" i="4"/>
  <c r="D334" i="4"/>
  <c r="A335" i="4"/>
  <c r="C335" i="4"/>
  <c r="D335" i="4"/>
  <c r="A336" i="4"/>
  <c r="J336" i="4" s="1"/>
  <c r="C336" i="4"/>
  <c r="D336" i="4"/>
  <c r="A337" i="4"/>
  <c r="J337" i="4" s="1"/>
  <c r="C337" i="4"/>
  <c r="D337" i="4"/>
  <c r="A338" i="4"/>
  <c r="O338" i="4" s="1"/>
  <c r="C338" i="4"/>
  <c r="D338" i="4"/>
  <c r="A339" i="4"/>
  <c r="C339" i="4"/>
  <c r="D339" i="4"/>
  <c r="A340" i="4"/>
  <c r="M340" i="4" s="1"/>
  <c r="C340" i="4"/>
  <c r="D340" i="4"/>
  <c r="A341" i="4"/>
  <c r="C341" i="4"/>
  <c r="D341" i="4"/>
  <c r="A342" i="4"/>
  <c r="O342" i="4" s="1"/>
  <c r="C342" i="4"/>
  <c r="D342" i="4"/>
  <c r="A343" i="4"/>
  <c r="C343" i="4"/>
  <c r="D343" i="4"/>
  <c r="A344" i="4"/>
  <c r="M344" i="4" s="1"/>
  <c r="C344" i="4"/>
  <c r="D344" i="4"/>
  <c r="A345" i="4"/>
  <c r="J345" i="4" s="1"/>
  <c r="C345" i="4"/>
  <c r="D345" i="4"/>
  <c r="A346" i="4"/>
  <c r="P346" i="4" s="1"/>
  <c r="C346" i="4"/>
  <c r="D346" i="4"/>
  <c r="A347" i="4"/>
  <c r="C347" i="4"/>
  <c r="D347" i="4"/>
  <c r="A348" i="4"/>
  <c r="H348" i="4" s="1"/>
  <c r="C348" i="4"/>
  <c r="D348" i="4"/>
  <c r="A349" i="4"/>
  <c r="C349" i="4"/>
  <c r="D349" i="4"/>
  <c r="A350" i="4"/>
  <c r="C350" i="4"/>
  <c r="D350" i="4"/>
  <c r="A351" i="4"/>
  <c r="C351" i="4"/>
  <c r="D351" i="4"/>
  <c r="A352" i="4"/>
  <c r="C352" i="4"/>
  <c r="D352" i="4"/>
  <c r="A353" i="4"/>
  <c r="K353" i="4" s="1"/>
  <c r="C353" i="4"/>
  <c r="D353" i="4"/>
  <c r="A354" i="4"/>
  <c r="C354" i="4"/>
  <c r="D354" i="4"/>
  <c r="A355" i="4"/>
  <c r="C355" i="4"/>
  <c r="D355" i="4"/>
  <c r="A356" i="4"/>
  <c r="C356" i="4"/>
  <c r="D356" i="4"/>
  <c r="A357" i="4"/>
  <c r="C357" i="4"/>
  <c r="D357" i="4"/>
  <c r="A358" i="4"/>
  <c r="P358" i="4" s="1"/>
  <c r="C358" i="4"/>
  <c r="D358" i="4"/>
  <c r="A359" i="4"/>
  <c r="N359" i="4" s="1"/>
  <c r="C359" i="4"/>
  <c r="D359" i="4"/>
  <c r="A360" i="4"/>
  <c r="O360" i="4" s="1"/>
  <c r="C360" i="4"/>
  <c r="D360" i="4"/>
  <c r="A361" i="4"/>
  <c r="G361" i="4" s="1"/>
  <c r="I361" i="16" s="1"/>
  <c r="C361" i="4"/>
  <c r="D361" i="4"/>
  <c r="A362" i="4"/>
  <c r="C362" i="4"/>
  <c r="D362" i="4"/>
  <c r="A363" i="4"/>
  <c r="C363" i="4"/>
  <c r="D363" i="4"/>
  <c r="A364" i="4"/>
  <c r="M364" i="4" s="1"/>
  <c r="C364" i="4"/>
  <c r="D364" i="4"/>
  <c r="A365" i="4"/>
  <c r="G365" i="4" s="1"/>
  <c r="I365" i="16" s="1"/>
  <c r="C365" i="4"/>
  <c r="D365" i="4"/>
  <c r="A366" i="4"/>
  <c r="C366" i="4"/>
  <c r="D366" i="4"/>
  <c r="A367" i="4"/>
  <c r="P367" i="4" s="1"/>
  <c r="C367" i="4"/>
  <c r="D367" i="4"/>
  <c r="A368" i="4"/>
  <c r="C368" i="4"/>
  <c r="D368" i="4"/>
  <c r="A369" i="4"/>
  <c r="C369" i="4"/>
  <c r="D369" i="4"/>
  <c r="A370" i="4"/>
  <c r="C370" i="4"/>
  <c r="D370" i="4"/>
  <c r="A371" i="4"/>
  <c r="C371" i="4"/>
  <c r="D371" i="4"/>
  <c r="A372" i="4"/>
  <c r="C372" i="4"/>
  <c r="D372" i="4"/>
  <c r="A373" i="4"/>
  <c r="C373" i="4"/>
  <c r="D373" i="4"/>
  <c r="A374" i="4"/>
  <c r="M374" i="4" s="1"/>
  <c r="C374" i="4"/>
  <c r="D374" i="4"/>
  <c r="A375" i="4"/>
  <c r="C375" i="4"/>
  <c r="D375" i="4"/>
  <c r="A376" i="4"/>
  <c r="C376" i="4"/>
  <c r="D376" i="4"/>
  <c r="A377" i="4"/>
  <c r="M377" i="4" s="1"/>
  <c r="C377" i="4"/>
  <c r="D377" i="4"/>
  <c r="A378" i="4"/>
  <c r="G378" i="4" s="1"/>
  <c r="I378" i="16" s="1"/>
  <c r="C378" i="4"/>
  <c r="D378" i="4"/>
  <c r="A379" i="4"/>
  <c r="C379" i="4"/>
  <c r="D379" i="4"/>
  <c r="A380" i="4"/>
  <c r="H380" i="4" s="1"/>
  <c r="C380" i="4"/>
  <c r="D380" i="4"/>
  <c r="A381" i="4"/>
  <c r="C381" i="4"/>
  <c r="D381" i="4"/>
  <c r="A382" i="4"/>
  <c r="O382" i="4" s="1"/>
  <c r="C382" i="4"/>
  <c r="D382" i="4"/>
  <c r="A383" i="4"/>
  <c r="C383" i="4"/>
  <c r="D383" i="4"/>
  <c r="A384" i="4"/>
  <c r="P384" i="4" s="1"/>
  <c r="C384" i="4"/>
  <c r="D384" i="4"/>
  <c r="A385" i="4"/>
  <c r="C385" i="4"/>
  <c r="D385" i="4"/>
  <c r="A386" i="4"/>
  <c r="H386" i="4" s="1"/>
  <c r="C386" i="4"/>
  <c r="D386" i="4"/>
  <c r="A387" i="4"/>
  <c r="C387" i="4"/>
  <c r="D387" i="4"/>
  <c r="A388" i="4"/>
  <c r="N388" i="4" s="1"/>
  <c r="C388" i="4"/>
  <c r="D388" i="4"/>
  <c r="A389" i="4"/>
  <c r="C389" i="4"/>
  <c r="D389" i="4"/>
  <c r="A390" i="4"/>
  <c r="N390" i="4" s="1"/>
  <c r="C390" i="4"/>
  <c r="D390" i="4"/>
  <c r="A391" i="4"/>
  <c r="J391" i="4" s="1"/>
  <c r="C391" i="4"/>
  <c r="D391" i="4"/>
  <c r="A392" i="4"/>
  <c r="C392" i="4"/>
  <c r="D392" i="4"/>
  <c r="A393" i="4"/>
  <c r="M393" i="4" s="1"/>
  <c r="C393" i="4"/>
  <c r="D393" i="4"/>
  <c r="A394" i="4"/>
  <c r="P394" i="4" s="1"/>
  <c r="C394" i="4"/>
  <c r="D394" i="4"/>
  <c r="A395" i="4"/>
  <c r="C395" i="4"/>
  <c r="D395" i="4"/>
  <c r="A396" i="4"/>
  <c r="C396" i="4"/>
  <c r="D396" i="4"/>
  <c r="A397" i="4"/>
  <c r="C397" i="4"/>
  <c r="D397" i="4"/>
  <c r="A398" i="4"/>
  <c r="M398" i="4" s="1"/>
  <c r="C398" i="4"/>
  <c r="D398" i="4"/>
  <c r="A399" i="4"/>
  <c r="P399" i="4" s="1"/>
  <c r="C399" i="4"/>
  <c r="D399" i="4"/>
  <c r="A400" i="4"/>
  <c r="C400" i="4"/>
  <c r="D400" i="4"/>
  <c r="A401" i="4"/>
  <c r="C401" i="4"/>
  <c r="D401" i="4"/>
  <c r="A402" i="4"/>
  <c r="G402" i="4" s="1"/>
  <c r="I402" i="16" s="1"/>
  <c r="C402" i="4"/>
  <c r="D402" i="4"/>
  <c r="A403" i="4"/>
  <c r="C403" i="4"/>
  <c r="D403" i="4"/>
  <c r="A404" i="4"/>
  <c r="O404" i="4" s="1"/>
  <c r="C404" i="4"/>
  <c r="D404" i="4"/>
  <c r="A405" i="4"/>
  <c r="J405" i="4" s="1"/>
  <c r="C405" i="4"/>
  <c r="D405" i="4"/>
  <c r="A406" i="4"/>
  <c r="M406" i="4" s="1"/>
  <c r="C406" i="4"/>
  <c r="D406" i="4"/>
  <c r="A407" i="4"/>
  <c r="C407" i="4"/>
  <c r="D407" i="4"/>
  <c r="A408" i="4"/>
  <c r="C408" i="4"/>
  <c r="D408" i="4"/>
  <c r="A409" i="4"/>
  <c r="H409" i="4" s="1"/>
  <c r="C409" i="4"/>
  <c r="D409" i="4"/>
  <c r="A410" i="4"/>
  <c r="G410" i="4" s="1"/>
  <c r="I410" i="16" s="1"/>
  <c r="C410" i="4"/>
  <c r="D410" i="4"/>
  <c r="A411" i="4"/>
  <c r="C411" i="4"/>
  <c r="D411" i="4"/>
  <c r="A412" i="4"/>
  <c r="H412" i="4" s="1"/>
  <c r="C412" i="4"/>
  <c r="D412" i="4"/>
  <c r="A413" i="4"/>
  <c r="C413" i="4"/>
  <c r="D413" i="4"/>
  <c r="A414" i="4"/>
  <c r="O414" i="4" s="1"/>
  <c r="C414" i="4"/>
  <c r="D414" i="4"/>
  <c r="A415" i="4"/>
  <c r="C415" i="4"/>
  <c r="D415" i="4"/>
  <c r="A416" i="4"/>
  <c r="O416" i="4" s="1"/>
  <c r="C416" i="4"/>
  <c r="D416" i="4"/>
  <c r="A417" i="4"/>
  <c r="K417" i="4" s="1"/>
  <c r="C417" i="4"/>
  <c r="D417" i="4"/>
  <c r="A418" i="4"/>
  <c r="O418" i="4" s="1"/>
  <c r="C418" i="4"/>
  <c r="D418" i="4"/>
  <c r="A419" i="4"/>
  <c r="M419" i="4" s="1"/>
  <c r="C419" i="4"/>
  <c r="D419" i="4"/>
  <c r="A420" i="4"/>
  <c r="C420" i="4"/>
  <c r="D420" i="4"/>
  <c r="A421" i="4"/>
  <c r="C421" i="4"/>
  <c r="D421" i="4"/>
  <c r="A422" i="4"/>
  <c r="C422" i="4"/>
  <c r="D422" i="4"/>
  <c r="A423" i="4"/>
  <c r="C423" i="4"/>
  <c r="D423" i="4"/>
  <c r="A424" i="4"/>
  <c r="C424" i="4"/>
  <c r="D424" i="4"/>
  <c r="A425" i="4"/>
  <c r="G425" i="4" s="1"/>
  <c r="I425" i="16" s="1"/>
  <c r="C425" i="4"/>
  <c r="D425" i="4"/>
  <c r="A426" i="4"/>
  <c r="O426" i="4" s="1"/>
  <c r="C426" i="4"/>
  <c r="D426" i="4"/>
  <c r="A427" i="4"/>
  <c r="C427" i="4"/>
  <c r="D427" i="4"/>
  <c r="A428" i="4"/>
  <c r="H428" i="4" s="1"/>
  <c r="C428" i="4"/>
  <c r="D428" i="4"/>
  <c r="A429" i="4"/>
  <c r="C429" i="4"/>
  <c r="D429" i="4"/>
  <c r="A430" i="4"/>
  <c r="N430" i="4" s="1"/>
  <c r="C430" i="4"/>
  <c r="D430" i="4"/>
  <c r="A431" i="4"/>
  <c r="C431" i="4"/>
  <c r="D431" i="4"/>
  <c r="A432" i="4"/>
  <c r="C432" i="4"/>
  <c r="D432" i="4"/>
  <c r="A433" i="4"/>
  <c r="H433" i="4" s="1"/>
  <c r="C433" i="4"/>
  <c r="D433" i="4"/>
  <c r="A434" i="4"/>
  <c r="M434" i="4" s="1"/>
  <c r="C434" i="4"/>
  <c r="D434" i="4"/>
  <c r="A435" i="4"/>
  <c r="G435" i="4" s="1"/>
  <c r="I435" i="16" s="1"/>
  <c r="C435" i="4"/>
  <c r="D435" i="4"/>
  <c r="A436" i="4"/>
  <c r="M436" i="4" s="1"/>
  <c r="C436" i="4"/>
  <c r="D436" i="4"/>
  <c r="A437" i="4"/>
  <c r="J437" i="4" s="1"/>
  <c r="C437" i="4"/>
  <c r="D437" i="4"/>
  <c r="A438" i="4"/>
  <c r="M438" i="4" s="1"/>
  <c r="C438" i="4"/>
  <c r="D438" i="4"/>
  <c r="A439" i="4"/>
  <c r="C439" i="4"/>
  <c r="D439" i="4"/>
  <c r="A440" i="4"/>
  <c r="P440" i="4" s="1"/>
  <c r="C440" i="4"/>
  <c r="D440" i="4"/>
  <c r="A441" i="4"/>
  <c r="M441" i="4" s="1"/>
  <c r="C441" i="4"/>
  <c r="D441" i="4"/>
  <c r="A442" i="4"/>
  <c r="G442" i="4" s="1"/>
  <c r="I442" i="16" s="1"/>
  <c r="C442" i="4"/>
  <c r="D442" i="4"/>
  <c r="A443" i="4"/>
  <c r="N443" i="4" s="1"/>
  <c r="C443" i="4"/>
  <c r="D443" i="4"/>
  <c r="A444" i="4"/>
  <c r="H444" i="4" s="1"/>
  <c r="C444" i="4"/>
  <c r="D444" i="4"/>
  <c r="A445" i="4"/>
  <c r="C445" i="4"/>
  <c r="D445" i="4"/>
  <c r="A446" i="4"/>
  <c r="O446" i="4" s="1"/>
  <c r="C446" i="4"/>
  <c r="D446" i="4"/>
  <c r="A447" i="4"/>
  <c r="C447" i="4"/>
  <c r="D447" i="4"/>
  <c r="A448" i="4"/>
  <c r="C448" i="4"/>
  <c r="D448" i="4"/>
  <c r="A449" i="4"/>
  <c r="K449" i="4" s="1"/>
  <c r="C449" i="4"/>
  <c r="D449" i="4"/>
  <c r="A450" i="4"/>
  <c r="C450" i="4"/>
  <c r="D450" i="4"/>
  <c r="A451" i="4"/>
  <c r="M451" i="4" s="1"/>
  <c r="C451" i="4"/>
  <c r="D451" i="4"/>
  <c r="A452" i="4"/>
  <c r="C452" i="4"/>
  <c r="D452" i="4"/>
  <c r="A453" i="4"/>
  <c r="C453" i="4"/>
  <c r="D453" i="4"/>
  <c r="A454" i="4"/>
  <c r="N454" i="4" s="1"/>
  <c r="C454" i="4"/>
  <c r="D454" i="4"/>
  <c r="A455" i="4"/>
  <c r="C455" i="4"/>
  <c r="D455" i="4"/>
  <c r="A456" i="4"/>
  <c r="C456" i="4"/>
  <c r="D456" i="4"/>
  <c r="A457" i="4"/>
  <c r="G457" i="4" s="1"/>
  <c r="I457" i="16" s="1"/>
  <c r="C457" i="4"/>
  <c r="D457" i="4"/>
  <c r="A458" i="4"/>
  <c r="P458" i="4" s="1"/>
  <c r="C458" i="4"/>
  <c r="D458" i="4"/>
  <c r="A459" i="4"/>
  <c r="C459" i="4"/>
  <c r="D459" i="4"/>
  <c r="A460" i="4"/>
  <c r="N460" i="4" s="1"/>
  <c r="C460" i="4"/>
  <c r="D460" i="4"/>
  <c r="A461" i="4"/>
  <c r="C461" i="4"/>
  <c r="D461" i="4"/>
  <c r="A462" i="4"/>
  <c r="N462" i="4" s="1"/>
  <c r="C462" i="4"/>
  <c r="D462" i="4"/>
  <c r="A463" i="4"/>
  <c r="C463" i="4"/>
  <c r="D463" i="4"/>
  <c r="A464" i="4"/>
  <c r="G464" i="4" s="1"/>
  <c r="I464" i="16" s="1"/>
  <c r="C464" i="4"/>
  <c r="D464" i="4"/>
  <c r="A465" i="4"/>
  <c r="C465" i="4"/>
  <c r="D465" i="4"/>
  <c r="A466" i="4"/>
  <c r="M466" i="4" s="1"/>
  <c r="C466" i="4"/>
  <c r="D466" i="4"/>
  <c r="A467" i="4"/>
  <c r="G467" i="4" s="1"/>
  <c r="I467" i="16" s="1"/>
  <c r="C467" i="4"/>
  <c r="D467" i="4"/>
  <c r="A468" i="4"/>
  <c r="C468" i="4"/>
  <c r="D468" i="4"/>
  <c r="A469" i="4"/>
  <c r="C469" i="4"/>
  <c r="D469" i="4"/>
  <c r="A470" i="4"/>
  <c r="G470" i="4" s="1"/>
  <c r="I470" i="16" s="1"/>
  <c r="C470" i="4"/>
  <c r="D470" i="4"/>
  <c r="A471" i="4"/>
  <c r="C471" i="4"/>
  <c r="D471" i="4"/>
  <c r="A472" i="4"/>
  <c r="C472" i="4"/>
  <c r="D472" i="4"/>
  <c r="A473" i="4"/>
  <c r="C473" i="4"/>
  <c r="D473" i="4"/>
  <c r="A474" i="4"/>
  <c r="N474" i="4" s="1"/>
  <c r="C474" i="4"/>
  <c r="D474" i="4"/>
  <c r="A475" i="4"/>
  <c r="N475" i="4" s="1"/>
  <c r="C475" i="4"/>
  <c r="D475" i="4"/>
  <c r="A476" i="4"/>
  <c r="H476" i="4" s="1"/>
  <c r="C476" i="4"/>
  <c r="D476" i="4"/>
  <c r="A477" i="4"/>
  <c r="G477" i="4" s="1"/>
  <c r="I477" i="16" s="1"/>
  <c r="C477" i="4"/>
  <c r="D477" i="4"/>
  <c r="A478" i="4"/>
  <c r="C478" i="4"/>
  <c r="D478" i="4"/>
  <c r="A479" i="4"/>
  <c r="C479" i="4"/>
  <c r="D479" i="4"/>
  <c r="A480" i="4"/>
  <c r="O480" i="4" s="1"/>
  <c r="C480" i="4"/>
  <c r="D480" i="4"/>
  <c r="A481" i="4"/>
  <c r="K481" i="4" s="1"/>
  <c r="C481" i="4"/>
  <c r="D481" i="4"/>
  <c r="A482" i="4"/>
  <c r="O482" i="4" s="1"/>
  <c r="C482" i="4"/>
  <c r="D482" i="4"/>
  <c r="A483" i="4"/>
  <c r="M483" i="4" s="1"/>
  <c r="C483" i="4"/>
  <c r="D483" i="4"/>
  <c r="A484" i="4"/>
  <c r="C484" i="4"/>
  <c r="D484" i="4"/>
  <c r="A485" i="4"/>
  <c r="C485" i="4"/>
  <c r="D485" i="4"/>
  <c r="A486" i="4"/>
  <c r="N486" i="4" s="1"/>
  <c r="C486" i="4"/>
  <c r="D486" i="4"/>
  <c r="A487" i="4"/>
  <c r="N487" i="4" s="1"/>
  <c r="C487" i="4"/>
  <c r="D487" i="4"/>
  <c r="A488" i="4"/>
  <c r="C488" i="4"/>
  <c r="D488" i="4"/>
  <c r="A489" i="4"/>
  <c r="C489" i="4"/>
  <c r="D489" i="4"/>
  <c r="A490" i="4"/>
  <c r="O490" i="4" s="1"/>
  <c r="C490" i="4"/>
  <c r="D490" i="4"/>
  <c r="A491" i="4"/>
  <c r="C491" i="4"/>
  <c r="D491" i="4"/>
  <c r="A492" i="4"/>
  <c r="H492" i="4" s="1"/>
  <c r="C492" i="4"/>
  <c r="D492" i="4"/>
  <c r="A493" i="4"/>
  <c r="C493" i="4"/>
  <c r="D493" i="4"/>
  <c r="A494" i="4"/>
  <c r="M494" i="4" s="1"/>
  <c r="C494" i="4"/>
  <c r="D494" i="4"/>
  <c r="A495" i="4"/>
  <c r="M495" i="4" s="1"/>
  <c r="C495" i="4"/>
  <c r="D495" i="4"/>
  <c r="A496" i="4"/>
  <c r="C496" i="4"/>
  <c r="D496" i="4"/>
  <c r="A497" i="4"/>
  <c r="C497" i="4"/>
  <c r="D497" i="4"/>
  <c r="A498" i="4"/>
  <c r="M498" i="4" s="1"/>
  <c r="C498" i="4"/>
  <c r="D498" i="4"/>
  <c r="A499" i="4"/>
  <c r="C499" i="4"/>
  <c r="D499" i="4"/>
  <c r="A500" i="4"/>
  <c r="N500" i="4" s="1"/>
  <c r="C500" i="4"/>
  <c r="D500" i="4"/>
  <c r="A501" i="4"/>
  <c r="C501" i="4"/>
  <c r="D501" i="4"/>
  <c r="A502" i="4"/>
  <c r="G502" i="4" s="1"/>
  <c r="I502" i="16" s="1"/>
  <c r="C502" i="4"/>
  <c r="D502" i="4"/>
  <c r="A503" i="4"/>
  <c r="C503" i="4"/>
  <c r="D503" i="4"/>
  <c r="A504" i="4"/>
  <c r="P504" i="4" s="1"/>
  <c r="C504" i="4"/>
  <c r="D504" i="4"/>
  <c r="A505" i="4"/>
  <c r="C505" i="4"/>
  <c r="D505" i="4"/>
  <c r="A506" i="4"/>
  <c r="N506" i="4" s="1"/>
  <c r="C506" i="4"/>
  <c r="D506" i="4"/>
  <c r="A507" i="4"/>
  <c r="C507" i="4"/>
  <c r="D507" i="4"/>
  <c r="A508" i="4"/>
  <c r="C508" i="4"/>
  <c r="D508" i="4"/>
  <c r="A509" i="4"/>
  <c r="N509" i="4" s="1"/>
  <c r="C509" i="4"/>
  <c r="D509" i="4"/>
  <c r="A510" i="4"/>
  <c r="N510" i="4" s="1"/>
  <c r="C510" i="4"/>
  <c r="D510" i="4"/>
  <c r="A511" i="4"/>
  <c r="C511" i="4"/>
  <c r="D511" i="4"/>
  <c r="A512" i="4"/>
  <c r="H512" i="4" s="1"/>
  <c r="C512" i="4"/>
  <c r="D512" i="4"/>
  <c r="A513" i="4"/>
  <c r="K513" i="4" s="1"/>
  <c r="C513" i="4"/>
  <c r="D513" i="4"/>
  <c r="A514" i="4"/>
  <c r="N514" i="4" s="1"/>
  <c r="C514" i="4"/>
  <c r="D514" i="4"/>
  <c r="A515" i="4"/>
  <c r="C515" i="4"/>
  <c r="D515" i="4"/>
  <c r="A516" i="4"/>
  <c r="C516" i="4"/>
  <c r="D516" i="4"/>
  <c r="A517" i="4"/>
  <c r="C517" i="4"/>
  <c r="D517" i="4"/>
  <c r="A518" i="4"/>
  <c r="P518" i="4" s="1"/>
  <c r="C518" i="4"/>
  <c r="D518" i="4"/>
  <c r="A519" i="4"/>
  <c r="N519" i="4" s="1"/>
  <c r="C519" i="4"/>
  <c r="D519" i="4"/>
  <c r="A520" i="4"/>
  <c r="M520" i="4" s="1"/>
  <c r="C520" i="4"/>
  <c r="D520" i="4"/>
  <c r="A521" i="4"/>
  <c r="G521" i="4" s="1"/>
  <c r="I521" i="16" s="1"/>
  <c r="C521" i="4"/>
  <c r="D521" i="4"/>
  <c r="A522" i="4"/>
  <c r="P522" i="4" s="1"/>
  <c r="C522" i="4"/>
  <c r="D522" i="4"/>
  <c r="A523" i="4"/>
  <c r="C523" i="4"/>
  <c r="D523" i="4"/>
  <c r="A524" i="4"/>
  <c r="C524" i="4"/>
  <c r="D524" i="4"/>
  <c r="A525" i="4"/>
  <c r="C525" i="4"/>
  <c r="D525" i="4"/>
  <c r="A526" i="4"/>
  <c r="M526" i="4" s="1"/>
  <c r="C526" i="4"/>
  <c r="D526" i="4"/>
  <c r="A527" i="4"/>
  <c r="M527" i="4" s="1"/>
  <c r="C527" i="4"/>
  <c r="D527" i="4"/>
  <c r="A528" i="4"/>
  <c r="C528" i="4"/>
  <c r="D528" i="4"/>
  <c r="A529" i="4"/>
  <c r="C529" i="4"/>
  <c r="D529" i="4"/>
  <c r="A530" i="4"/>
  <c r="G530" i="4" s="1"/>
  <c r="I530" i="16" s="1"/>
  <c r="C530" i="4"/>
  <c r="D530" i="4"/>
  <c r="A531" i="4"/>
  <c r="C531" i="4"/>
  <c r="D531" i="4"/>
  <c r="A532" i="4"/>
  <c r="P532" i="4" s="1"/>
  <c r="C532" i="4"/>
  <c r="D532" i="4"/>
  <c r="A533" i="4"/>
  <c r="C533" i="4"/>
  <c r="D533" i="4"/>
  <c r="A534" i="4"/>
  <c r="G534" i="4" s="1"/>
  <c r="I534" i="16" s="1"/>
  <c r="C534" i="4"/>
  <c r="D534" i="4"/>
  <c r="A535" i="4"/>
  <c r="C535" i="4"/>
  <c r="D535" i="4"/>
  <c r="A536" i="4"/>
  <c r="C536" i="4"/>
  <c r="D536" i="4"/>
  <c r="A537" i="4"/>
  <c r="C537" i="4"/>
  <c r="D537" i="4"/>
  <c r="A538" i="4"/>
  <c r="G538" i="4" s="1"/>
  <c r="I538" i="16" s="1"/>
  <c r="C538" i="4"/>
  <c r="D538" i="4"/>
  <c r="A539" i="4"/>
  <c r="C539" i="4"/>
  <c r="D539" i="4"/>
  <c r="A540" i="4"/>
  <c r="N540" i="4" s="1"/>
  <c r="C540" i="4"/>
  <c r="D540" i="4"/>
  <c r="A541" i="4"/>
  <c r="H541" i="4" s="1"/>
  <c r="C541" i="4"/>
  <c r="D541" i="4"/>
  <c r="A542" i="4"/>
  <c r="O542" i="4" s="1"/>
  <c r="C542" i="4"/>
  <c r="D542" i="4"/>
  <c r="A543" i="4"/>
  <c r="C543" i="4"/>
  <c r="D543" i="4"/>
  <c r="A544" i="4"/>
  <c r="H544" i="4" s="1"/>
  <c r="C544" i="4"/>
  <c r="D544" i="4"/>
  <c r="A545" i="4"/>
  <c r="P545" i="4" s="1"/>
  <c r="C545" i="4"/>
  <c r="D545" i="4"/>
  <c r="A546" i="4"/>
  <c r="O546" i="4" s="1"/>
  <c r="C546" i="4"/>
  <c r="D546" i="4"/>
  <c r="A547" i="4"/>
  <c r="C547" i="4"/>
  <c r="D547" i="4"/>
  <c r="A548" i="4"/>
  <c r="C548" i="4"/>
  <c r="D548" i="4"/>
  <c r="A549" i="4"/>
  <c r="C549" i="4"/>
  <c r="D549" i="4"/>
  <c r="A550" i="4"/>
  <c r="C550" i="4"/>
  <c r="D550" i="4"/>
  <c r="A551" i="4"/>
  <c r="N551" i="4" s="1"/>
  <c r="C551" i="4"/>
  <c r="D551" i="4"/>
  <c r="A552" i="4"/>
  <c r="M552" i="4" s="1"/>
  <c r="C552" i="4"/>
  <c r="D552" i="4"/>
  <c r="A553" i="4"/>
  <c r="C553" i="4"/>
  <c r="D553" i="4"/>
  <c r="A554" i="4"/>
  <c r="H554" i="4" s="1"/>
  <c r="C554" i="4"/>
  <c r="D554" i="4"/>
  <c r="A555" i="4"/>
  <c r="C555" i="4"/>
  <c r="D555" i="4"/>
  <c r="A556" i="4"/>
  <c r="H556" i="4" s="1"/>
  <c r="C556" i="4"/>
  <c r="D556" i="4"/>
  <c r="A557" i="4"/>
  <c r="C557" i="4"/>
  <c r="D557" i="4"/>
  <c r="A558" i="4"/>
  <c r="C558" i="4"/>
  <c r="D558" i="4"/>
  <c r="A559" i="4"/>
  <c r="K559" i="4" s="1"/>
  <c r="C559" i="4"/>
  <c r="D559" i="4"/>
  <c r="A560" i="4"/>
  <c r="G560" i="4" s="1"/>
  <c r="I560" i="16" s="1"/>
  <c r="C560" i="4"/>
  <c r="D560" i="4"/>
  <c r="A561" i="4"/>
  <c r="C561" i="4"/>
  <c r="D561" i="4"/>
  <c r="A562" i="4"/>
  <c r="M562" i="4" s="1"/>
  <c r="C562" i="4"/>
  <c r="D562" i="4"/>
  <c r="A563" i="4"/>
  <c r="G563" i="4" s="1"/>
  <c r="I563" i="16" s="1"/>
  <c r="C563" i="4"/>
  <c r="D563" i="4"/>
  <c r="A564" i="4"/>
  <c r="G564" i="4" s="1"/>
  <c r="I564" i="16" s="1"/>
  <c r="C564" i="4"/>
  <c r="D564" i="4"/>
  <c r="A565" i="4"/>
  <c r="C565" i="4"/>
  <c r="D565" i="4"/>
  <c r="A566" i="4"/>
  <c r="G566" i="4" s="1"/>
  <c r="I566" i="16" s="1"/>
  <c r="C566" i="4"/>
  <c r="D566" i="4"/>
  <c r="A567" i="4"/>
  <c r="C567" i="4"/>
  <c r="D567" i="4"/>
  <c r="A568" i="4"/>
  <c r="C568" i="4"/>
  <c r="D568" i="4"/>
  <c r="A569" i="4"/>
  <c r="C569" i="4"/>
  <c r="D569" i="4"/>
  <c r="A570" i="4"/>
  <c r="G570" i="4" s="1"/>
  <c r="I570" i="16" s="1"/>
  <c r="C570" i="4"/>
  <c r="D570" i="4"/>
  <c r="A571" i="4"/>
  <c r="N571" i="4" s="1"/>
  <c r="C571" i="4"/>
  <c r="D571" i="4"/>
  <c r="A572" i="4"/>
  <c r="C572" i="4"/>
  <c r="D572" i="4"/>
  <c r="A573" i="4"/>
  <c r="C573" i="4"/>
  <c r="D573" i="4"/>
  <c r="A574" i="4"/>
  <c r="O574" i="4" s="1"/>
  <c r="C574" i="4"/>
  <c r="D574" i="4"/>
  <c r="A575" i="4"/>
  <c r="C575" i="4"/>
  <c r="D575" i="4"/>
  <c r="A576" i="4"/>
  <c r="H576" i="4" s="1"/>
  <c r="C576" i="4"/>
  <c r="D576" i="4"/>
  <c r="A577" i="4"/>
  <c r="K577" i="4" s="1"/>
  <c r="C577" i="4"/>
  <c r="D577" i="4"/>
  <c r="A578" i="4"/>
  <c r="O578" i="4" s="1"/>
  <c r="C578" i="4"/>
  <c r="D578" i="4"/>
  <c r="A579" i="4"/>
  <c r="C579" i="4"/>
  <c r="D579" i="4"/>
  <c r="A580" i="4"/>
  <c r="P580" i="4" s="1"/>
  <c r="C580" i="4"/>
  <c r="D580" i="4"/>
  <c r="A581" i="4"/>
  <c r="N581" i="4" s="1"/>
  <c r="C581" i="4"/>
  <c r="D581" i="4"/>
  <c r="A582" i="4"/>
  <c r="N582" i="4" s="1"/>
  <c r="C582" i="4"/>
  <c r="D582" i="4"/>
  <c r="A583" i="4"/>
  <c r="N583" i="4" s="1"/>
  <c r="C583" i="4"/>
  <c r="D583" i="4"/>
  <c r="A584" i="4"/>
  <c r="O584" i="4" s="1"/>
  <c r="C584" i="4"/>
  <c r="D584" i="4"/>
  <c r="A585" i="4"/>
  <c r="G585" i="4" s="1"/>
  <c r="I585" i="16" s="1"/>
  <c r="C585" i="4"/>
  <c r="D585" i="4"/>
  <c r="A586" i="4"/>
  <c r="O586" i="4" s="1"/>
  <c r="C586" i="4"/>
  <c r="D586" i="4"/>
  <c r="A587" i="4"/>
  <c r="C587" i="4"/>
  <c r="D587" i="4"/>
  <c r="A588" i="4"/>
  <c r="C588" i="4"/>
  <c r="D588" i="4"/>
  <c r="A589" i="4"/>
  <c r="C589" i="4"/>
  <c r="D589" i="4"/>
  <c r="A590" i="4"/>
  <c r="N590" i="4" s="1"/>
  <c r="C590" i="4"/>
  <c r="D590" i="4"/>
  <c r="A591" i="4"/>
  <c r="P591" i="4" s="1"/>
  <c r="C591" i="4"/>
  <c r="D591" i="4"/>
  <c r="A592" i="4"/>
  <c r="C592" i="4"/>
  <c r="D592" i="4"/>
  <c r="A593" i="4"/>
  <c r="C593" i="4"/>
  <c r="D593" i="4"/>
  <c r="A594" i="4"/>
  <c r="M594" i="4" s="1"/>
  <c r="C594" i="4"/>
  <c r="D594" i="4"/>
  <c r="A595" i="4"/>
  <c r="G595" i="4" s="1"/>
  <c r="I595" i="16" s="1"/>
  <c r="C595" i="4"/>
  <c r="D595" i="4"/>
  <c r="A596" i="4"/>
  <c r="M596" i="4" s="1"/>
  <c r="C596" i="4"/>
  <c r="D596" i="4"/>
  <c r="A597" i="4"/>
  <c r="C597" i="4"/>
  <c r="D597" i="4"/>
  <c r="A598" i="4"/>
  <c r="G598" i="4" s="1"/>
  <c r="I598" i="16" s="1"/>
  <c r="C598" i="4"/>
  <c r="D598" i="4"/>
  <c r="A599" i="4"/>
  <c r="C599" i="4"/>
  <c r="D599" i="4"/>
  <c r="A600" i="4"/>
  <c r="G600" i="4" s="1"/>
  <c r="I600" i="16" s="1"/>
  <c r="C600" i="4"/>
  <c r="D600" i="4"/>
  <c r="A601" i="4"/>
  <c r="C601" i="4"/>
  <c r="D601" i="4"/>
  <c r="A602" i="4"/>
  <c r="N602" i="4" s="1"/>
  <c r="C602" i="4"/>
  <c r="D602" i="4"/>
  <c r="A603" i="4"/>
  <c r="N603" i="4" s="1"/>
  <c r="C603" i="4"/>
  <c r="D603" i="4"/>
  <c r="A604" i="4"/>
  <c r="M604" i="4" s="1"/>
  <c r="C604" i="4"/>
  <c r="D604" i="4"/>
  <c r="A605" i="4"/>
  <c r="C605" i="4"/>
  <c r="D605" i="4"/>
  <c r="A606" i="4"/>
  <c r="K606" i="4" s="1"/>
  <c r="C606" i="4"/>
  <c r="D606" i="4"/>
  <c r="A607" i="4"/>
  <c r="C607" i="4"/>
  <c r="D607" i="4"/>
  <c r="A608" i="4"/>
  <c r="M608" i="4" s="1"/>
  <c r="C608" i="4"/>
  <c r="D608" i="4"/>
  <c r="A609" i="4"/>
  <c r="K609" i="4" s="1"/>
  <c r="C609" i="4"/>
  <c r="D609" i="4"/>
  <c r="A610" i="4"/>
  <c r="O610" i="4" s="1"/>
  <c r="C610" i="4"/>
  <c r="D610" i="4"/>
  <c r="A611" i="4"/>
  <c r="C611" i="4"/>
  <c r="D611" i="4"/>
  <c r="A612" i="4"/>
  <c r="C612" i="4"/>
  <c r="D612" i="4"/>
  <c r="A613" i="4"/>
  <c r="O613" i="4" s="1"/>
  <c r="C613" i="4"/>
  <c r="D613" i="4"/>
  <c r="A614" i="4"/>
  <c r="P614" i="4" s="1"/>
  <c r="C614" i="4"/>
  <c r="D614" i="4"/>
  <c r="A615" i="4"/>
  <c r="N615" i="4" s="1"/>
  <c r="C615" i="4"/>
  <c r="D615" i="4"/>
  <c r="A616" i="4"/>
  <c r="C616" i="4"/>
  <c r="D616" i="4"/>
  <c r="A617" i="4"/>
  <c r="C617" i="4"/>
  <c r="D617" i="4"/>
  <c r="A618" i="4"/>
  <c r="H618" i="4" s="1"/>
  <c r="C618" i="4"/>
  <c r="D618" i="4"/>
  <c r="A619" i="4"/>
  <c r="C619" i="4"/>
  <c r="D619" i="4"/>
  <c r="A620" i="4"/>
  <c r="H620" i="4" s="1"/>
  <c r="C620" i="4"/>
  <c r="D620" i="4"/>
  <c r="A621" i="4"/>
  <c r="N621" i="4" s="1"/>
  <c r="C621" i="4"/>
  <c r="D621" i="4"/>
  <c r="A622" i="4"/>
  <c r="N622" i="4" s="1"/>
  <c r="C622" i="4"/>
  <c r="D622" i="4"/>
  <c r="A623" i="4"/>
  <c r="M623" i="4" s="1"/>
  <c r="C623" i="4"/>
  <c r="D623" i="4"/>
  <c r="A624" i="4"/>
  <c r="H624" i="4" s="1"/>
  <c r="C624" i="4"/>
  <c r="D624" i="4"/>
  <c r="A625" i="4"/>
  <c r="C625" i="4"/>
  <c r="D625" i="4"/>
  <c r="A626" i="4"/>
  <c r="M626" i="4" s="1"/>
  <c r="C626" i="4"/>
  <c r="D626" i="4"/>
  <c r="A627" i="4"/>
  <c r="C627" i="4"/>
  <c r="D627" i="4"/>
  <c r="A628" i="4"/>
  <c r="C628" i="4"/>
  <c r="D628" i="4"/>
  <c r="A629" i="4"/>
  <c r="J629" i="4" s="1"/>
  <c r="C629" i="4"/>
  <c r="D629" i="4"/>
  <c r="A630" i="4"/>
  <c r="G630" i="4" s="1"/>
  <c r="I630" i="16" s="1"/>
  <c r="C630" i="4"/>
  <c r="D630" i="4"/>
  <c r="A631" i="4"/>
  <c r="C631" i="4"/>
  <c r="D631" i="4"/>
  <c r="A632" i="4"/>
  <c r="C632" i="4"/>
  <c r="D632" i="4"/>
  <c r="A633" i="4"/>
  <c r="C633" i="4"/>
  <c r="D633" i="4"/>
  <c r="A634" i="4"/>
  <c r="N634" i="4" s="1"/>
  <c r="C634" i="4"/>
  <c r="D634" i="4"/>
  <c r="A635" i="4"/>
  <c r="C635" i="4"/>
  <c r="D635" i="4"/>
  <c r="A636" i="4"/>
  <c r="M636" i="4" s="1"/>
  <c r="C636" i="4"/>
  <c r="D636" i="4"/>
  <c r="A637" i="4"/>
  <c r="C637" i="4"/>
  <c r="D637" i="4"/>
  <c r="A638" i="4"/>
  <c r="O638" i="4" s="1"/>
  <c r="C638" i="4"/>
  <c r="D638" i="4"/>
  <c r="A639" i="4"/>
  <c r="C639" i="4"/>
  <c r="D639" i="4"/>
  <c r="A640" i="4"/>
  <c r="H640" i="4" s="1"/>
  <c r="C640" i="4"/>
  <c r="D640" i="4"/>
  <c r="A641" i="4"/>
  <c r="C641" i="4"/>
  <c r="D641" i="4"/>
  <c r="A642" i="4"/>
  <c r="H642" i="4" s="1"/>
  <c r="C642" i="4"/>
  <c r="D642" i="4"/>
  <c r="A643" i="4"/>
  <c r="C643" i="4"/>
  <c r="D643" i="4"/>
  <c r="A644" i="4"/>
  <c r="P644" i="4" s="1"/>
  <c r="C644" i="4"/>
  <c r="D644" i="4"/>
  <c r="A645" i="4"/>
  <c r="O645" i="4" s="1"/>
  <c r="C645" i="4"/>
  <c r="D645" i="4"/>
  <c r="A646" i="4"/>
  <c r="N646" i="4" s="1"/>
  <c r="C646" i="4"/>
  <c r="D646" i="4"/>
  <c r="A647" i="4"/>
  <c r="N647" i="4" s="1"/>
  <c r="C647" i="4"/>
  <c r="D647" i="4"/>
  <c r="A648" i="4"/>
  <c r="O648" i="4" s="1"/>
  <c r="C648" i="4"/>
  <c r="D648" i="4"/>
  <c r="A649" i="4"/>
  <c r="G649" i="4" s="1"/>
  <c r="I649" i="16" s="1"/>
  <c r="C649" i="4"/>
  <c r="D649" i="4"/>
  <c r="A650" i="4"/>
  <c r="O650" i="4" s="1"/>
  <c r="C650" i="4"/>
  <c r="D650" i="4"/>
  <c r="A651" i="4"/>
  <c r="C651" i="4"/>
  <c r="D651" i="4"/>
  <c r="A652" i="4"/>
  <c r="C652" i="4"/>
  <c r="D652" i="4"/>
  <c r="A653" i="4"/>
  <c r="C653" i="4"/>
  <c r="D653" i="4"/>
  <c r="A654" i="4"/>
  <c r="N654" i="4" s="1"/>
  <c r="C654" i="4"/>
  <c r="D654" i="4"/>
  <c r="A655" i="4"/>
  <c r="M655" i="4" s="1"/>
  <c r="C655" i="4"/>
  <c r="D655" i="4"/>
  <c r="A656" i="4"/>
  <c r="C656" i="4"/>
  <c r="D656" i="4"/>
  <c r="A657" i="4"/>
  <c r="C657" i="4"/>
  <c r="D657" i="4"/>
  <c r="A658" i="4"/>
  <c r="C658" i="4"/>
  <c r="D658" i="4"/>
  <c r="A659" i="4"/>
  <c r="C659" i="4"/>
  <c r="D659" i="4"/>
  <c r="A660" i="4"/>
  <c r="O660" i="4" s="1"/>
  <c r="C660" i="4"/>
  <c r="D660" i="4"/>
  <c r="A661" i="4"/>
  <c r="J661" i="4" s="1"/>
  <c r="C661" i="4"/>
  <c r="D661" i="4"/>
  <c r="A662" i="4"/>
  <c r="M662" i="4" s="1"/>
  <c r="C662" i="4"/>
  <c r="D662" i="4"/>
  <c r="A663" i="4"/>
  <c r="C663" i="4"/>
  <c r="D663" i="4"/>
  <c r="A664" i="4"/>
  <c r="C664" i="4"/>
  <c r="D664" i="4"/>
  <c r="A665" i="4"/>
  <c r="C665" i="4"/>
  <c r="D665" i="4"/>
  <c r="A666" i="4"/>
  <c r="G666" i="4" s="1"/>
  <c r="I666" i="16" s="1"/>
  <c r="C666" i="4"/>
  <c r="D666" i="4"/>
  <c r="A667" i="4"/>
  <c r="N667" i="4" s="1"/>
  <c r="C667" i="4"/>
  <c r="D667" i="4"/>
  <c r="A668" i="4"/>
  <c r="C668" i="4"/>
  <c r="D668" i="4"/>
  <c r="A669" i="4"/>
  <c r="C669" i="4"/>
  <c r="D669" i="4"/>
  <c r="A670" i="4"/>
  <c r="O670" i="4" s="1"/>
  <c r="C670" i="4"/>
  <c r="D670" i="4"/>
  <c r="A671" i="4"/>
  <c r="C671" i="4"/>
  <c r="D671" i="4"/>
  <c r="A672" i="4"/>
  <c r="O672" i="4" s="1"/>
  <c r="C672" i="4"/>
  <c r="D672" i="4"/>
  <c r="A673" i="4"/>
  <c r="C673" i="4"/>
  <c r="D673" i="4"/>
  <c r="A674" i="4"/>
  <c r="O674" i="4" s="1"/>
  <c r="C674" i="4"/>
  <c r="D674" i="4"/>
  <c r="A675" i="4"/>
  <c r="M675" i="4" s="1"/>
  <c r="C675" i="4"/>
  <c r="D675" i="4"/>
  <c r="A676" i="4"/>
  <c r="C676" i="4"/>
  <c r="D676" i="4"/>
  <c r="A677" i="4"/>
  <c r="C677" i="4"/>
  <c r="D677" i="4"/>
  <c r="A678" i="4"/>
  <c r="C678" i="4"/>
  <c r="D678" i="4"/>
  <c r="A679" i="4"/>
  <c r="C679" i="4"/>
  <c r="D679" i="4"/>
  <c r="A680" i="4"/>
  <c r="C680" i="4"/>
  <c r="D680" i="4"/>
  <c r="A681" i="4"/>
  <c r="M681" i="4" s="1"/>
  <c r="C681" i="4"/>
  <c r="D681" i="4"/>
  <c r="A682" i="4"/>
  <c r="O682" i="4" s="1"/>
  <c r="C682" i="4"/>
  <c r="D682" i="4"/>
  <c r="A683" i="4"/>
  <c r="C683" i="4"/>
  <c r="D683" i="4"/>
  <c r="A684" i="4"/>
  <c r="G684" i="4" s="1"/>
  <c r="I684" i="16" s="1"/>
  <c r="C684" i="4"/>
  <c r="D684" i="4"/>
  <c r="A685" i="4"/>
  <c r="M685" i="4" s="1"/>
  <c r="C685" i="4"/>
  <c r="D685" i="4"/>
  <c r="A686" i="4"/>
  <c r="N686" i="4" s="1"/>
  <c r="C686" i="4"/>
  <c r="D686" i="4"/>
  <c r="A687" i="4"/>
  <c r="C687" i="4"/>
  <c r="D687" i="4"/>
  <c r="A688" i="4"/>
  <c r="C688" i="4"/>
  <c r="D688" i="4"/>
  <c r="A689" i="4"/>
  <c r="C689" i="4"/>
  <c r="D689" i="4"/>
  <c r="A690" i="4"/>
  <c r="M690" i="4" s="1"/>
  <c r="C690" i="4"/>
  <c r="D690" i="4"/>
  <c r="A691" i="4"/>
  <c r="G691" i="4" s="1"/>
  <c r="I691" i="16" s="1"/>
  <c r="C691" i="4"/>
  <c r="D691" i="4"/>
  <c r="A692" i="4"/>
  <c r="C692" i="4"/>
  <c r="D692" i="4"/>
  <c r="A693" i="4"/>
  <c r="C693" i="4"/>
  <c r="D693" i="4"/>
  <c r="A694" i="4"/>
  <c r="C694" i="4"/>
  <c r="D694" i="4"/>
  <c r="A695" i="4"/>
  <c r="C695" i="4"/>
  <c r="D695" i="4"/>
  <c r="A696" i="4"/>
  <c r="G696" i="4" s="1"/>
  <c r="I696" i="16" s="1"/>
  <c r="C696" i="4"/>
  <c r="D696" i="4"/>
  <c r="A697" i="4"/>
  <c r="C697" i="4"/>
  <c r="D697" i="4"/>
  <c r="A698" i="4"/>
  <c r="N698" i="4" s="1"/>
  <c r="C698" i="4"/>
  <c r="D698" i="4"/>
  <c r="A699" i="4"/>
  <c r="N699" i="4" s="1"/>
  <c r="C699" i="4"/>
  <c r="D699" i="4"/>
  <c r="A700" i="4"/>
  <c r="M700" i="4" s="1"/>
  <c r="C700" i="4"/>
  <c r="D700" i="4"/>
  <c r="A701" i="4"/>
  <c r="C701" i="4"/>
  <c r="D701" i="4"/>
  <c r="A702" i="4"/>
  <c r="N702" i="4" s="1"/>
  <c r="C702" i="4"/>
  <c r="D702" i="4"/>
  <c r="A703" i="4"/>
  <c r="C703" i="4"/>
  <c r="D703" i="4"/>
  <c r="A704" i="4"/>
  <c r="H704" i="4" s="1"/>
  <c r="C704" i="4"/>
  <c r="D704" i="4"/>
  <c r="A705" i="4"/>
  <c r="C705" i="4"/>
  <c r="D705" i="4"/>
  <c r="A706" i="4"/>
  <c r="H706" i="4" s="1"/>
  <c r="C706" i="4"/>
  <c r="D706" i="4"/>
  <c r="A707" i="4"/>
  <c r="M707" i="4" s="1"/>
  <c r="C707" i="4"/>
  <c r="D707" i="4"/>
  <c r="A708" i="4"/>
  <c r="P708" i="4" s="1"/>
  <c r="C708" i="4"/>
  <c r="D708" i="4"/>
  <c r="A709" i="4"/>
  <c r="C709" i="4"/>
  <c r="D709" i="4"/>
  <c r="A710" i="4"/>
  <c r="C710" i="4"/>
  <c r="D710" i="4"/>
  <c r="A711" i="4"/>
  <c r="C711" i="4"/>
  <c r="D711" i="4"/>
  <c r="A712" i="4"/>
  <c r="C712" i="4"/>
  <c r="D712" i="4"/>
  <c r="A713" i="4"/>
  <c r="G713" i="4" s="1"/>
  <c r="I713" i="16" s="1"/>
  <c r="C713" i="4"/>
  <c r="D713" i="4"/>
  <c r="A714" i="4"/>
  <c r="G714" i="4" s="1"/>
  <c r="I714" i="16" s="1"/>
  <c r="C714" i="4"/>
  <c r="D714" i="4"/>
  <c r="A715" i="4"/>
  <c r="C715" i="4"/>
  <c r="D715" i="4"/>
  <c r="A716" i="4"/>
  <c r="C716" i="4"/>
  <c r="D716" i="4"/>
  <c r="A717" i="4"/>
  <c r="G717" i="4" s="1"/>
  <c r="I717" i="16" s="1"/>
  <c r="C717" i="4"/>
  <c r="D717" i="4"/>
  <c r="A718" i="4"/>
  <c r="N718" i="4" s="1"/>
  <c r="C718" i="4"/>
  <c r="D718" i="4"/>
  <c r="A719" i="4"/>
  <c r="C719" i="4"/>
  <c r="D719" i="4"/>
  <c r="A720" i="4"/>
  <c r="G720" i="4" s="1"/>
  <c r="I720" i="16" s="1"/>
  <c r="C720" i="4"/>
  <c r="D720" i="4"/>
  <c r="A721" i="4"/>
  <c r="C721" i="4"/>
  <c r="D721" i="4"/>
  <c r="A722" i="4"/>
  <c r="J722" i="4" s="1"/>
  <c r="C722" i="4"/>
  <c r="D722" i="4"/>
  <c r="A723" i="4"/>
  <c r="C723" i="4"/>
  <c r="D723" i="4"/>
  <c r="A724" i="4"/>
  <c r="C724" i="4"/>
  <c r="D724" i="4"/>
  <c r="A725" i="4"/>
  <c r="C725" i="4"/>
  <c r="D725" i="4"/>
  <c r="A726" i="4"/>
  <c r="P726" i="4" s="1"/>
  <c r="C726" i="4"/>
  <c r="D726" i="4"/>
  <c r="A727" i="4"/>
  <c r="C727" i="4"/>
  <c r="D727" i="4"/>
  <c r="A728" i="4"/>
  <c r="C728" i="4"/>
  <c r="D728" i="4"/>
  <c r="A729" i="4"/>
  <c r="C729" i="4"/>
  <c r="D729" i="4"/>
  <c r="A730" i="4"/>
  <c r="C730" i="4"/>
  <c r="D730" i="4"/>
  <c r="A731" i="4"/>
  <c r="C731" i="4"/>
  <c r="D731" i="4"/>
  <c r="A732" i="4"/>
  <c r="C732" i="4"/>
  <c r="D732" i="4"/>
  <c r="A733" i="4"/>
  <c r="C733" i="4"/>
  <c r="D733" i="4"/>
  <c r="A734" i="4"/>
  <c r="C734" i="4"/>
  <c r="D734" i="4"/>
  <c r="A735" i="4"/>
  <c r="C735" i="4"/>
  <c r="D735" i="4"/>
  <c r="A736" i="4"/>
  <c r="H736" i="4" s="1"/>
  <c r="C736" i="4"/>
  <c r="D736" i="4"/>
  <c r="A737" i="4"/>
  <c r="C737" i="4"/>
  <c r="D737" i="4"/>
  <c r="A738" i="4"/>
  <c r="C738" i="4"/>
  <c r="D738" i="4"/>
  <c r="A739" i="4"/>
  <c r="C739" i="4"/>
  <c r="D739" i="4"/>
  <c r="A740" i="4"/>
  <c r="C740" i="4"/>
  <c r="D740" i="4"/>
  <c r="A741" i="4"/>
  <c r="C741" i="4"/>
  <c r="D741" i="4"/>
  <c r="A742" i="4"/>
  <c r="C742" i="4"/>
  <c r="D742" i="4"/>
  <c r="A743" i="4"/>
  <c r="N743" i="4" s="1"/>
  <c r="C743" i="4"/>
  <c r="D743" i="4"/>
  <c r="A744" i="4"/>
  <c r="C744" i="4"/>
  <c r="D744" i="4"/>
  <c r="A745" i="4"/>
  <c r="M745" i="4" s="1"/>
  <c r="C745" i="4"/>
  <c r="D745" i="4"/>
  <c r="A746" i="4"/>
  <c r="P746" i="4" s="1"/>
  <c r="C746" i="4"/>
  <c r="D746" i="4"/>
  <c r="A747" i="4"/>
  <c r="C747" i="4"/>
  <c r="D747" i="4"/>
  <c r="A748" i="4"/>
  <c r="C748" i="4"/>
  <c r="D748" i="4"/>
  <c r="A749" i="4"/>
  <c r="M749" i="4" s="1"/>
  <c r="C749" i="4"/>
  <c r="D749" i="4"/>
  <c r="A750" i="4"/>
  <c r="O750" i="4" s="1"/>
  <c r="C750" i="4"/>
  <c r="D750" i="4"/>
  <c r="A751" i="4"/>
  <c r="P751" i="4" s="1"/>
  <c r="C751" i="4"/>
  <c r="D751" i="4"/>
  <c r="A752" i="4"/>
  <c r="C752" i="4"/>
  <c r="D752" i="4"/>
  <c r="A753" i="4"/>
  <c r="C753" i="4"/>
  <c r="D753" i="4"/>
  <c r="A754" i="4"/>
  <c r="C754" i="4"/>
  <c r="D754" i="4"/>
  <c r="A755" i="4"/>
  <c r="C755" i="4"/>
  <c r="D755" i="4"/>
  <c r="A756" i="4"/>
  <c r="C756" i="4"/>
  <c r="D756" i="4"/>
  <c r="A757" i="4"/>
  <c r="C757" i="4"/>
  <c r="D757" i="4"/>
  <c r="A758" i="4"/>
  <c r="C758" i="4"/>
  <c r="D758" i="4"/>
  <c r="A759" i="4"/>
  <c r="J759" i="4" s="1"/>
  <c r="C759" i="4"/>
  <c r="D759" i="4"/>
  <c r="A760" i="4"/>
  <c r="C760" i="4"/>
  <c r="D760" i="4"/>
  <c r="A761" i="4"/>
  <c r="C761" i="4"/>
  <c r="D761" i="4"/>
  <c r="A762" i="4"/>
  <c r="G762" i="4" s="1"/>
  <c r="I762" i="16" s="1"/>
  <c r="C762" i="4"/>
  <c r="D762" i="4"/>
  <c r="A763" i="4"/>
  <c r="C763" i="4"/>
  <c r="D763" i="4"/>
  <c r="A764" i="4"/>
  <c r="C764" i="4"/>
  <c r="D764" i="4"/>
  <c r="A765" i="4"/>
  <c r="C765" i="4"/>
  <c r="D765" i="4"/>
  <c r="A766" i="4"/>
  <c r="N766" i="4" s="1"/>
  <c r="C766" i="4"/>
  <c r="D766" i="4"/>
  <c r="A767" i="4"/>
  <c r="C767" i="4"/>
  <c r="D767" i="4"/>
  <c r="A768" i="4"/>
  <c r="C768" i="4"/>
  <c r="D768" i="4"/>
  <c r="A769" i="4"/>
  <c r="C769" i="4"/>
  <c r="D769" i="4"/>
  <c r="A770" i="4"/>
  <c r="H770" i="4" s="1"/>
  <c r="C770" i="4"/>
  <c r="D770" i="4"/>
  <c r="A771" i="4"/>
  <c r="C771" i="4"/>
  <c r="D771" i="4"/>
  <c r="A772" i="4"/>
  <c r="C772" i="4"/>
  <c r="D772" i="4"/>
  <c r="A773" i="4"/>
  <c r="C773" i="4"/>
  <c r="D773" i="4"/>
  <c r="A774" i="4"/>
  <c r="G774" i="4" s="1"/>
  <c r="I774" i="16" s="1"/>
  <c r="C774" i="4"/>
  <c r="D774" i="4"/>
  <c r="A775" i="4"/>
  <c r="N775" i="4" s="1"/>
  <c r="C775" i="4"/>
  <c r="D775" i="4"/>
  <c r="A776" i="4"/>
  <c r="C776" i="4"/>
  <c r="D776" i="4"/>
  <c r="A777" i="4"/>
  <c r="G777" i="4" s="1"/>
  <c r="I777" i="16" s="1"/>
  <c r="C777" i="4"/>
  <c r="D777" i="4"/>
  <c r="A778" i="4"/>
  <c r="P778" i="4" s="1"/>
  <c r="C778" i="4"/>
  <c r="D778" i="4"/>
  <c r="A779" i="4"/>
  <c r="C779" i="4"/>
  <c r="D779" i="4"/>
  <c r="A780" i="4"/>
  <c r="C780" i="4"/>
  <c r="D780" i="4"/>
  <c r="A781" i="4"/>
  <c r="C781" i="4"/>
  <c r="D781" i="4"/>
  <c r="A782" i="4"/>
  <c r="M782" i="4" s="1"/>
  <c r="C782" i="4"/>
  <c r="D782" i="4"/>
  <c r="A783" i="4"/>
  <c r="P783" i="4" s="1"/>
  <c r="C783" i="4"/>
  <c r="D783" i="4"/>
  <c r="A784" i="4"/>
  <c r="C784" i="4"/>
  <c r="D784" i="4"/>
  <c r="A785" i="4"/>
  <c r="P785" i="4" s="1"/>
  <c r="C785" i="4"/>
  <c r="D785" i="4"/>
  <c r="A786" i="4"/>
  <c r="G786" i="4" s="1"/>
  <c r="I786" i="16" s="1"/>
  <c r="C786" i="4"/>
  <c r="D786" i="4"/>
  <c r="A787" i="4"/>
  <c r="C787" i="4"/>
  <c r="D787" i="4"/>
  <c r="A788" i="4"/>
  <c r="G788" i="4" s="1"/>
  <c r="I788" i="16" s="1"/>
  <c r="C788" i="4"/>
  <c r="D788" i="4"/>
  <c r="A789" i="4"/>
  <c r="J789" i="4" s="1"/>
  <c r="C789" i="4"/>
  <c r="D789" i="4"/>
  <c r="A790" i="4"/>
  <c r="H790" i="4" s="1"/>
  <c r="C790" i="4"/>
  <c r="D790" i="4"/>
  <c r="A791" i="4"/>
  <c r="C791" i="4"/>
  <c r="D791" i="4"/>
  <c r="A792" i="4"/>
  <c r="C792" i="4"/>
  <c r="D792" i="4"/>
  <c r="A793" i="4"/>
  <c r="C793" i="4"/>
  <c r="D793" i="4"/>
  <c r="A794" i="4"/>
  <c r="O794" i="4" s="1"/>
  <c r="C794" i="4"/>
  <c r="D794" i="4"/>
  <c r="A795" i="4"/>
  <c r="C795" i="4"/>
  <c r="D795" i="4"/>
  <c r="A796" i="4"/>
  <c r="C796" i="4"/>
  <c r="D796" i="4"/>
  <c r="A797" i="4"/>
  <c r="C797" i="4"/>
  <c r="D797" i="4"/>
  <c r="A798" i="4"/>
  <c r="C798" i="4"/>
  <c r="D798" i="4"/>
  <c r="A799" i="4"/>
  <c r="C799" i="4"/>
  <c r="D799" i="4"/>
  <c r="A800" i="4"/>
  <c r="C800" i="4"/>
  <c r="D800" i="4"/>
  <c r="A801" i="4"/>
  <c r="P801" i="4" s="1"/>
  <c r="C801" i="4"/>
  <c r="D801" i="4"/>
  <c r="A802" i="4"/>
  <c r="C802" i="4"/>
  <c r="D802" i="4"/>
  <c r="A803" i="4"/>
  <c r="C803" i="4"/>
  <c r="D803" i="4"/>
  <c r="A804" i="4"/>
  <c r="C804" i="4"/>
  <c r="D804" i="4"/>
  <c r="A805" i="4"/>
  <c r="C805" i="4"/>
  <c r="D805" i="4"/>
  <c r="A806" i="4"/>
  <c r="N806" i="4" s="1"/>
  <c r="C806" i="4"/>
  <c r="D806" i="4"/>
  <c r="A807" i="4"/>
  <c r="N807" i="4" s="1"/>
  <c r="C807" i="4"/>
  <c r="D807" i="4"/>
  <c r="A808" i="4"/>
  <c r="C808" i="4"/>
  <c r="D808" i="4"/>
  <c r="A809" i="4"/>
  <c r="C809" i="4"/>
  <c r="D809" i="4"/>
  <c r="A810" i="4"/>
  <c r="N810" i="4" s="1"/>
  <c r="C810" i="4"/>
  <c r="D810" i="4"/>
  <c r="A811" i="4"/>
  <c r="C811" i="4"/>
  <c r="D811" i="4"/>
  <c r="A812" i="4"/>
  <c r="C812" i="4"/>
  <c r="D812" i="4"/>
  <c r="A813" i="4"/>
  <c r="M813" i="4" s="1"/>
  <c r="C813" i="4"/>
  <c r="D813" i="4"/>
  <c r="A814" i="4"/>
  <c r="M814" i="4" s="1"/>
  <c r="C814" i="4"/>
  <c r="D814" i="4"/>
  <c r="A815" i="4"/>
  <c r="P815" i="4" s="1"/>
  <c r="C815" i="4"/>
  <c r="D815" i="4"/>
  <c r="A816" i="4"/>
  <c r="C816" i="4"/>
  <c r="D816" i="4"/>
  <c r="A817" i="4"/>
  <c r="K817" i="4" s="1"/>
  <c r="C817" i="4"/>
  <c r="D817" i="4"/>
  <c r="A818" i="4"/>
  <c r="H818" i="4" s="1"/>
  <c r="C818" i="4"/>
  <c r="D818" i="4"/>
  <c r="A819" i="4"/>
  <c r="C819" i="4"/>
  <c r="D819" i="4"/>
  <c r="A820" i="4"/>
  <c r="C820" i="4"/>
  <c r="D820" i="4"/>
  <c r="A821" i="4"/>
  <c r="J821" i="4" s="1"/>
  <c r="C821" i="4"/>
  <c r="D821" i="4"/>
  <c r="A822" i="4"/>
  <c r="G822" i="4" s="1"/>
  <c r="C822" i="4"/>
  <c r="D822" i="4"/>
  <c r="A823" i="4"/>
  <c r="C823" i="4"/>
  <c r="D823" i="4"/>
  <c r="A824" i="4"/>
  <c r="C824" i="4"/>
  <c r="D824" i="4"/>
  <c r="A825" i="4"/>
  <c r="C825" i="4"/>
  <c r="D825" i="4"/>
  <c r="A826" i="4"/>
  <c r="P826" i="4" s="1"/>
  <c r="C826" i="4"/>
  <c r="D826" i="4"/>
  <c r="A827" i="4"/>
  <c r="C827" i="4"/>
  <c r="D827" i="4"/>
  <c r="A828" i="4"/>
  <c r="C828" i="4"/>
  <c r="D828" i="4"/>
  <c r="A829" i="4"/>
  <c r="C829" i="4"/>
  <c r="D829" i="4"/>
  <c r="A830" i="4"/>
  <c r="O830" i="4" s="1"/>
  <c r="C830" i="4"/>
  <c r="D830" i="4"/>
  <c r="A831" i="4"/>
  <c r="C831" i="4"/>
  <c r="D831" i="4"/>
  <c r="A832" i="4"/>
  <c r="H832" i="4" s="1"/>
  <c r="C832" i="4"/>
  <c r="D832" i="4"/>
  <c r="A833" i="4"/>
  <c r="C833" i="4"/>
  <c r="D833" i="4"/>
  <c r="A834" i="4"/>
  <c r="J834" i="4" s="1"/>
  <c r="C834" i="4"/>
  <c r="D834" i="4"/>
  <c r="A835" i="4"/>
  <c r="C835" i="4"/>
  <c r="D835" i="4"/>
  <c r="A836" i="4"/>
  <c r="P836" i="4" s="1"/>
  <c r="C836" i="4"/>
  <c r="D836" i="4"/>
  <c r="A837" i="4"/>
  <c r="C837" i="4"/>
  <c r="D837" i="4"/>
  <c r="A838" i="4"/>
  <c r="C838" i="4"/>
  <c r="D838" i="4"/>
  <c r="A839" i="4"/>
  <c r="N839" i="4" s="1"/>
  <c r="C839" i="4"/>
  <c r="D839" i="4"/>
  <c r="A840" i="4"/>
  <c r="C840" i="4"/>
  <c r="D840" i="4"/>
  <c r="A841" i="4"/>
  <c r="G841" i="4" s="1"/>
  <c r="C841" i="4"/>
  <c r="D841" i="4"/>
  <c r="A842" i="4"/>
  <c r="G842" i="4" s="1"/>
  <c r="C842" i="4"/>
  <c r="D842" i="4"/>
  <c r="A843" i="4"/>
  <c r="C843" i="4"/>
  <c r="D843" i="4"/>
  <c r="A844" i="4"/>
  <c r="C844" i="4"/>
  <c r="D844" i="4"/>
  <c r="A845" i="4"/>
  <c r="C845" i="4"/>
  <c r="D845" i="4"/>
  <c r="A846" i="4"/>
  <c r="N846" i="4" s="1"/>
  <c r="C846" i="4"/>
  <c r="D846" i="4"/>
  <c r="A847" i="4"/>
  <c r="M847" i="4" s="1"/>
  <c r="C847" i="4"/>
  <c r="D847" i="4"/>
  <c r="A848" i="4"/>
  <c r="C848" i="4"/>
  <c r="D848" i="4"/>
  <c r="A849" i="4"/>
  <c r="P849" i="4" s="1"/>
  <c r="C849" i="4"/>
  <c r="D849" i="4"/>
  <c r="A850" i="4"/>
  <c r="M850" i="4" s="1"/>
  <c r="C850" i="4"/>
  <c r="D850" i="4"/>
  <c r="A851" i="4"/>
  <c r="C851" i="4"/>
  <c r="D851" i="4"/>
  <c r="A852" i="4"/>
  <c r="C852" i="4"/>
  <c r="D852" i="4"/>
  <c r="A853" i="4"/>
  <c r="C853" i="4"/>
  <c r="D853" i="4"/>
  <c r="A854" i="4"/>
  <c r="G854" i="4" s="1"/>
  <c r="C854" i="4"/>
  <c r="D854" i="4"/>
  <c r="A855" i="4"/>
  <c r="C855" i="4"/>
  <c r="D855" i="4"/>
  <c r="A856" i="4"/>
  <c r="C856" i="4"/>
  <c r="D856" i="4"/>
  <c r="A857" i="4"/>
  <c r="H857" i="4" s="1"/>
  <c r="C857" i="4"/>
  <c r="D857" i="4"/>
  <c r="A858" i="4"/>
  <c r="N858" i="4" s="1"/>
  <c r="C858" i="4"/>
  <c r="D858" i="4"/>
  <c r="A859" i="4"/>
  <c r="C859" i="4"/>
  <c r="D859" i="4"/>
  <c r="A860" i="4"/>
  <c r="C860" i="4"/>
  <c r="D860" i="4"/>
  <c r="A861" i="4"/>
  <c r="C861" i="4"/>
  <c r="D861" i="4"/>
  <c r="A862" i="4"/>
  <c r="C862" i="4"/>
  <c r="D862" i="4"/>
  <c r="A863" i="4"/>
  <c r="C863" i="4"/>
  <c r="D863" i="4"/>
  <c r="A864" i="4"/>
  <c r="C864" i="4"/>
  <c r="D864" i="4"/>
  <c r="A865" i="4"/>
  <c r="C865" i="4"/>
  <c r="D865" i="4"/>
  <c r="A866" i="4"/>
  <c r="N866" i="4" s="1"/>
  <c r="C866" i="4"/>
  <c r="D866" i="4"/>
  <c r="A867" i="4"/>
  <c r="C867" i="4"/>
  <c r="D867" i="4"/>
  <c r="A868" i="4"/>
  <c r="C868" i="4"/>
  <c r="D868" i="4"/>
  <c r="A869" i="4"/>
  <c r="C869" i="4"/>
  <c r="D869" i="4"/>
  <c r="A870" i="4"/>
  <c r="M870" i="4" s="1"/>
  <c r="C870" i="4"/>
  <c r="D870" i="4"/>
  <c r="A871" i="4"/>
  <c r="N871" i="4" s="1"/>
  <c r="C871" i="4"/>
  <c r="D871" i="4"/>
  <c r="A872" i="4"/>
  <c r="H872" i="4" s="1"/>
  <c r="C872" i="4"/>
  <c r="D872" i="4"/>
  <c r="A873" i="4"/>
  <c r="C873" i="4"/>
  <c r="D873" i="4"/>
  <c r="A874" i="4"/>
  <c r="C874" i="4"/>
  <c r="D874" i="4"/>
  <c r="A875" i="4"/>
  <c r="C875" i="4"/>
  <c r="D875" i="4"/>
  <c r="A876" i="4"/>
  <c r="M876" i="4" s="1"/>
  <c r="C876" i="4"/>
  <c r="D876" i="4"/>
  <c r="A877" i="4"/>
  <c r="M877" i="4" s="1"/>
  <c r="C877" i="4"/>
  <c r="D877" i="4"/>
  <c r="A878" i="4"/>
  <c r="C878" i="4"/>
  <c r="D878" i="4"/>
  <c r="A879" i="4"/>
  <c r="P879" i="4" s="1"/>
  <c r="C879" i="4"/>
  <c r="D879" i="4"/>
  <c r="A880" i="4"/>
  <c r="C880" i="4"/>
  <c r="D880" i="4"/>
  <c r="A881" i="4"/>
  <c r="C881" i="4"/>
  <c r="D881" i="4"/>
  <c r="A882" i="4"/>
  <c r="G882" i="4" s="1"/>
  <c r="C882" i="4"/>
  <c r="D882" i="4"/>
  <c r="A883" i="4"/>
  <c r="C883" i="4"/>
  <c r="D883" i="4"/>
  <c r="A884" i="4"/>
  <c r="C884" i="4"/>
  <c r="D884" i="4"/>
  <c r="A885" i="4"/>
  <c r="J885" i="4" s="1"/>
  <c r="C885" i="4"/>
  <c r="D885" i="4"/>
  <c r="A886" i="4"/>
  <c r="N886" i="4" s="1"/>
  <c r="C886" i="4"/>
  <c r="D886" i="4"/>
  <c r="A887" i="4"/>
  <c r="C887" i="4"/>
  <c r="D887" i="4"/>
  <c r="A888" i="4"/>
  <c r="C888" i="4"/>
  <c r="D888" i="4"/>
  <c r="A889" i="4"/>
  <c r="C889" i="4"/>
  <c r="D889" i="4"/>
  <c r="A890" i="4"/>
  <c r="C890" i="4"/>
  <c r="D890" i="4"/>
  <c r="A891" i="4"/>
  <c r="C891" i="4"/>
  <c r="D891" i="4"/>
  <c r="A892" i="4"/>
  <c r="C892" i="4"/>
  <c r="D892" i="4"/>
  <c r="A893" i="4"/>
  <c r="C893" i="4"/>
  <c r="D893" i="4"/>
  <c r="A894" i="4"/>
  <c r="C894" i="4"/>
  <c r="D894" i="4"/>
  <c r="A895" i="4"/>
  <c r="C895" i="4"/>
  <c r="D895" i="4"/>
  <c r="A896" i="4"/>
  <c r="O896" i="4" s="1"/>
  <c r="C896" i="4"/>
  <c r="D896" i="4"/>
  <c r="A897" i="4"/>
  <c r="C897" i="4"/>
  <c r="D897" i="4"/>
  <c r="A898" i="4"/>
  <c r="H898" i="4" s="1"/>
  <c r="C898" i="4"/>
  <c r="D898" i="4"/>
  <c r="A899" i="4"/>
  <c r="C899" i="4"/>
  <c r="D899" i="4"/>
  <c r="A900" i="4"/>
  <c r="C900" i="4"/>
  <c r="D900" i="4"/>
  <c r="A901" i="4"/>
  <c r="C901" i="4"/>
  <c r="D901" i="4"/>
  <c r="A902" i="4"/>
  <c r="G902" i="4" s="1"/>
  <c r="C902" i="4"/>
  <c r="D902" i="4"/>
  <c r="A903" i="4"/>
  <c r="N903" i="4" s="1"/>
  <c r="C903" i="4"/>
  <c r="D903" i="4"/>
  <c r="A904" i="4"/>
  <c r="C904" i="4"/>
  <c r="D904" i="4"/>
  <c r="A905" i="4"/>
  <c r="M905" i="4" s="1"/>
  <c r="C905" i="4"/>
  <c r="D905" i="4"/>
  <c r="A906" i="4"/>
  <c r="P906" i="4" s="1"/>
  <c r="C906" i="4"/>
  <c r="D906" i="4"/>
  <c r="A907" i="4"/>
  <c r="C907" i="4"/>
  <c r="D907" i="4"/>
  <c r="A908" i="4"/>
  <c r="C908" i="4"/>
  <c r="D908" i="4"/>
  <c r="A909" i="4"/>
  <c r="C909" i="4"/>
  <c r="D909" i="4"/>
  <c r="A910" i="4"/>
  <c r="M910" i="4" s="1"/>
  <c r="C910" i="4"/>
  <c r="D910" i="4"/>
  <c r="A911" i="4"/>
  <c r="C911" i="4"/>
  <c r="D911" i="4"/>
  <c r="A912" i="4"/>
  <c r="C912" i="4"/>
  <c r="D912" i="4"/>
  <c r="A913" i="4"/>
  <c r="C913" i="4"/>
  <c r="D913" i="4"/>
  <c r="A914" i="4"/>
  <c r="C914" i="4"/>
  <c r="D914" i="4"/>
  <c r="A915" i="4"/>
  <c r="G915" i="4" s="1"/>
  <c r="C915" i="4"/>
  <c r="D915" i="4"/>
  <c r="A916" i="4"/>
  <c r="C916" i="4"/>
  <c r="D916" i="4"/>
  <c r="A917" i="4"/>
  <c r="J917" i="4" s="1"/>
  <c r="C917" i="4"/>
  <c r="D917" i="4"/>
  <c r="A918" i="4"/>
  <c r="H918" i="4" s="1"/>
  <c r="C918" i="4"/>
  <c r="D918" i="4"/>
  <c r="A919" i="4"/>
  <c r="C919" i="4"/>
  <c r="D919" i="4"/>
  <c r="A920" i="4"/>
  <c r="N920" i="4" s="1"/>
  <c r="C920" i="4"/>
  <c r="D920" i="4"/>
  <c r="A921" i="4"/>
  <c r="C921" i="4"/>
  <c r="D921" i="4"/>
  <c r="A922" i="4"/>
  <c r="O922" i="4" s="1"/>
  <c r="C922" i="4"/>
  <c r="D922" i="4"/>
  <c r="A923" i="4"/>
  <c r="N923" i="4" s="1"/>
  <c r="C923" i="4"/>
  <c r="D923" i="4"/>
  <c r="A924" i="4"/>
  <c r="C924" i="4"/>
  <c r="D924" i="4"/>
  <c r="A925" i="4"/>
  <c r="C925" i="4"/>
  <c r="D925" i="4"/>
  <c r="A926" i="4"/>
  <c r="O926" i="4" s="1"/>
  <c r="C926" i="4"/>
  <c r="D926" i="4"/>
  <c r="A927" i="4"/>
  <c r="C927" i="4"/>
  <c r="D927" i="4"/>
  <c r="A928" i="4"/>
  <c r="C928" i="4"/>
  <c r="D928" i="4"/>
  <c r="A929" i="4"/>
  <c r="K929" i="4" s="1"/>
  <c r="C929" i="4"/>
  <c r="D929" i="4"/>
  <c r="A930" i="4"/>
  <c r="M930" i="4" s="1"/>
  <c r="C930" i="4"/>
  <c r="D930" i="4"/>
  <c r="A931" i="4"/>
  <c r="M931" i="4" s="1"/>
  <c r="C931" i="4"/>
  <c r="D931" i="4"/>
  <c r="A932" i="4"/>
  <c r="C932" i="4"/>
  <c r="D932" i="4"/>
  <c r="A933" i="4"/>
  <c r="H933" i="4" s="1"/>
  <c r="C933" i="4"/>
  <c r="D933" i="4"/>
  <c r="A934" i="4"/>
  <c r="P934" i="4" s="1"/>
  <c r="C934" i="4"/>
  <c r="D934" i="4"/>
  <c r="A935" i="4"/>
  <c r="C935" i="4"/>
  <c r="D935" i="4"/>
  <c r="A936" i="4"/>
  <c r="C936" i="4"/>
  <c r="D936" i="4"/>
  <c r="A937" i="4"/>
  <c r="C937" i="4"/>
  <c r="D937" i="4"/>
  <c r="A938" i="4"/>
  <c r="G938" i="4" s="1"/>
  <c r="C938" i="4"/>
  <c r="D938" i="4"/>
  <c r="A939" i="4"/>
  <c r="C939" i="4"/>
  <c r="D939" i="4"/>
  <c r="A940" i="4"/>
  <c r="C940" i="4"/>
  <c r="D940" i="4"/>
  <c r="A941" i="4"/>
  <c r="G941" i="4" s="1"/>
  <c r="C941" i="4"/>
  <c r="D941" i="4"/>
  <c r="A942" i="4"/>
  <c r="M942" i="4" s="1"/>
  <c r="C942" i="4"/>
  <c r="D942" i="4"/>
  <c r="A943" i="4"/>
  <c r="C943" i="4"/>
  <c r="D943" i="4"/>
  <c r="A944" i="4"/>
  <c r="C944" i="4"/>
  <c r="D944" i="4"/>
  <c r="A945" i="4"/>
  <c r="C945" i="4"/>
  <c r="D945" i="4"/>
  <c r="A946" i="4"/>
  <c r="N946" i="4" s="1"/>
  <c r="C946" i="4"/>
  <c r="D946" i="4"/>
  <c r="A947" i="4"/>
  <c r="C947" i="4"/>
  <c r="D947" i="4"/>
  <c r="A948" i="4"/>
  <c r="C948" i="4"/>
  <c r="D948" i="4"/>
  <c r="A949" i="4"/>
  <c r="C949" i="4"/>
  <c r="D949" i="4"/>
  <c r="A950" i="4"/>
  <c r="C950" i="4"/>
  <c r="D950" i="4"/>
  <c r="A951" i="4"/>
  <c r="C951" i="4"/>
  <c r="D951" i="4"/>
  <c r="A952" i="4"/>
  <c r="C952" i="4"/>
  <c r="D952" i="4"/>
  <c r="A953" i="4"/>
  <c r="O953" i="4" s="1"/>
  <c r="C953" i="4"/>
  <c r="D953" i="4"/>
  <c r="A954" i="4"/>
  <c r="P954" i="4" s="1"/>
  <c r="C954" i="4"/>
  <c r="D954" i="4"/>
  <c r="A955" i="4"/>
  <c r="C955" i="4"/>
  <c r="D955" i="4"/>
  <c r="A956" i="4"/>
  <c r="C956" i="4"/>
  <c r="D956" i="4"/>
  <c r="A957" i="4"/>
  <c r="C957" i="4"/>
  <c r="D957" i="4"/>
  <c r="A958" i="4"/>
  <c r="C958" i="4"/>
  <c r="D958" i="4"/>
  <c r="A959" i="4"/>
  <c r="C959" i="4"/>
  <c r="D959" i="4"/>
  <c r="A960" i="4"/>
  <c r="C960" i="4"/>
  <c r="D960" i="4"/>
  <c r="A961" i="4"/>
  <c r="C961" i="4"/>
  <c r="D961" i="4"/>
  <c r="A962" i="4"/>
  <c r="N962" i="4" s="1"/>
  <c r="C962" i="4"/>
  <c r="D962" i="4"/>
  <c r="A963" i="4"/>
  <c r="M963" i="4" s="1"/>
  <c r="C963" i="4"/>
  <c r="D963" i="4"/>
  <c r="A964" i="4"/>
  <c r="C964" i="4"/>
  <c r="D964" i="4"/>
  <c r="A965" i="4"/>
  <c r="C965" i="4"/>
  <c r="D965" i="4"/>
  <c r="A966" i="4"/>
  <c r="C966" i="4"/>
  <c r="D966" i="4"/>
  <c r="A967" i="4"/>
  <c r="C967" i="4"/>
  <c r="D967" i="4"/>
  <c r="A968" i="4"/>
  <c r="N968" i="4" s="1"/>
  <c r="C968" i="4"/>
  <c r="D968" i="4"/>
  <c r="A969" i="4"/>
  <c r="G969" i="4" s="1"/>
  <c r="C969" i="4"/>
  <c r="D969" i="4"/>
  <c r="A970" i="4"/>
  <c r="C970" i="4"/>
  <c r="D970" i="4"/>
  <c r="A971" i="4"/>
  <c r="C971" i="4"/>
  <c r="D971" i="4"/>
  <c r="A972" i="4"/>
  <c r="C972" i="4"/>
  <c r="D972" i="4"/>
  <c r="A973" i="4"/>
  <c r="C973" i="4"/>
  <c r="D973" i="4"/>
  <c r="A974" i="4"/>
  <c r="C974" i="4"/>
  <c r="D974" i="4"/>
  <c r="A975" i="4"/>
  <c r="C975" i="4"/>
  <c r="D975" i="4"/>
  <c r="A976" i="4"/>
  <c r="C976" i="4"/>
  <c r="D976" i="4"/>
  <c r="A977" i="4"/>
  <c r="C977" i="4"/>
  <c r="D977" i="4"/>
  <c r="A978" i="4"/>
  <c r="G978" i="4" s="1"/>
  <c r="C978" i="4"/>
  <c r="D978" i="4"/>
  <c r="A979" i="4"/>
  <c r="G979" i="4" s="1"/>
  <c r="C979" i="4"/>
  <c r="D979" i="4"/>
  <c r="A980" i="4"/>
  <c r="C980" i="4"/>
  <c r="D980" i="4"/>
  <c r="A981" i="4"/>
  <c r="C981" i="4"/>
  <c r="D981" i="4"/>
  <c r="A982" i="4"/>
  <c r="H982" i="4" s="1"/>
  <c r="C982" i="4"/>
  <c r="D982" i="4"/>
  <c r="A983" i="4"/>
  <c r="C983" i="4"/>
  <c r="D983" i="4"/>
  <c r="A984" i="4"/>
  <c r="M984" i="4" s="1"/>
  <c r="C984" i="4"/>
  <c r="D984" i="4"/>
  <c r="A985" i="4"/>
  <c r="C985" i="4"/>
  <c r="D985" i="4"/>
  <c r="A986" i="4"/>
  <c r="H986" i="4" s="1"/>
  <c r="C986" i="4"/>
  <c r="D986" i="4"/>
  <c r="A987" i="4"/>
  <c r="C987" i="4"/>
  <c r="D987" i="4"/>
  <c r="A988" i="4"/>
  <c r="C988" i="4"/>
  <c r="D988" i="4"/>
  <c r="A989" i="4"/>
  <c r="M989" i="4" s="1"/>
  <c r="C989" i="4"/>
  <c r="D989" i="4"/>
  <c r="A990" i="4"/>
  <c r="C990" i="4"/>
  <c r="D990" i="4"/>
  <c r="A991" i="4"/>
  <c r="C991" i="4"/>
  <c r="D991" i="4"/>
  <c r="A992" i="4"/>
  <c r="C992" i="4"/>
  <c r="D992" i="4"/>
  <c r="A993" i="4"/>
  <c r="K993" i="4" s="1"/>
  <c r="C993" i="4"/>
  <c r="D993" i="4"/>
  <c r="A994" i="4"/>
  <c r="O994" i="4" s="1"/>
  <c r="C994" i="4"/>
  <c r="D994" i="4"/>
  <c r="A995" i="4"/>
  <c r="C995" i="4"/>
  <c r="D995" i="4"/>
  <c r="A996" i="4"/>
  <c r="C996" i="4"/>
  <c r="D996" i="4"/>
  <c r="A997" i="4"/>
  <c r="C997" i="4"/>
  <c r="D997" i="4"/>
  <c r="A998" i="4"/>
  <c r="P998" i="4" s="1"/>
  <c r="C998" i="4"/>
  <c r="D998" i="4"/>
  <c r="A999" i="4"/>
  <c r="N999" i="4" s="1"/>
  <c r="C999" i="4"/>
  <c r="D999" i="4"/>
  <c r="A1000" i="4"/>
  <c r="H1000" i="4" s="1"/>
  <c r="C1000" i="4"/>
  <c r="D1000" i="4"/>
  <c r="A1001" i="4"/>
  <c r="C1001" i="4"/>
  <c r="D1001" i="4"/>
  <c r="A1002" i="4"/>
  <c r="O1002" i="4" s="1"/>
  <c r="C1002" i="4"/>
  <c r="D1002" i="4"/>
  <c r="A1003" i="4"/>
  <c r="C1003" i="4"/>
  <c r="D1003" i="4"/>
  <c r="A1004" i="4"/>
  <c r="C1004" i="4"/>
  <c r="D1004" i="4"/>
  <c r="A1005" i="4"/>
  <c r="M1005" i="4" s="1"/>
  <c r="C1005" i="4"/>
  <c r="D1005" i="4"/>
  <c r="A1006" i="4"/>
  <c r="C1006" i="4"/>
  <c r="D1006" i="4"/>
  <c r="A1007" i="4"/>
  <c r="P1007" i="4" s="1"/>
  <c r="C1007" i="4"/>
  <c r="D1007" i="4"/>
  <c r="A1008" i="4"/>
  <c r="O1008" i="4" s="1"/>
  <c r="C1008" i="4"/>
  <c r="D1008" i="4"/>
  <c r="A1009" i="4"/>
  <c r="C1009" i="4"/>
  <c r="D1009" i="4"/>
  <c r="A1010" i="4"/>
  <c r="M1010" i="4" s="1"/>
  <c r="C1010" i="4"/>
  <c r="D1010" i="4"/>
  <c r="A1011" i="4"/>
  <c r="C1011" i="4"/>
  <c r="D1011" i="4"/>
  <c r="A1012" i="4"/>
  <c r="C1012" i="4"/>
  <c r="D1012" i="4"/>
  <c r="A1013" i="4"/>
  <c r="J1013" i="4" s="1"/>
  <c r="C1013" i="4"/>
  <c r="D1013" i="4"/>
  <c r="A1014" i="4"/>
  <c r="N1014" i="4" s="1"/>
  <c r="C1014" i="4"/>
  <c r="D1014" i="4"/>
  <c r="A1015" i="4"/>
  <c r="C1015" i="4"/>
  <c r="D1015" i="4"/>
  <c r="A1016" i="4"/>
  <c r="C1016" i="4"/>
  <c r="D1016" i="4"/>
  <c r="A1017" i="4"/>
  <c r="C1017" i="4"/>
  <c r="D1017" i="4"/>
  <c r="A1018" i="4"/>
  <c r="P1018" i="4" s="1"/>
  <c r="C1018" i="4"/>
  <c r="D1018" i="4"/>
  <c r="A1019" i="4"/>
  <c r="C1019" i="4"/>
  <c r="D1019" i="4"/>
  <c r="A1020" i="4"/>
  <c r="C1020" i="4"/>
  <c r="D1020" i="4"/>
  <c r="A1021" i="4"/>
  <c r="P1021" i="4" s="1"/>
  <c r="C1021" i="4"/>
  <c r="D1021" i="4"/>
  <c r="A1022" i="4"/>
  <c r="N1022" i="4" s="1"/>
  <c r="C1022" i="4"/>
  <c r="D1022" i="4"/>
  <c r="A1023" i="4"/>
  <c r="O1023" i="4" s="1"/>
  <c r="C1023" i="4"/>
  <c r="D1023" i="4"/>
  <c r="A1024" i="4"/>
  <c r="C1024" i="4"/>
  <c r="D1024" i="4"/>
  <c r="A1025" i="4"/>
  <c r="C1025" i="4"/>
  <c r="D1025" i="4"/>
  <c r="A1026" i="4"/>
  <c r="H1026" i="4" s="1"/>
  <c r="C1026" i="4"/>
  <c r="D1026" i="4"/>
  <c r="A1027" i="4"/>
  <c r="C1027" i="4"/>
  <c r="D1027" i="4"/>
  <c r="A1028" i="4"/>
  <c r="C1028" i="4"/>
  <c r="D1028" i="4"/>
  <c r="A1029" i="4"/>
  <c r="C1029" i="4"/>
  <c r="D1029" i="4"/>
  <c r="A1030" i="4"/>
  <c r="C1030" i="4"/>
  <c r="D1030" i="4"/>
  <c r="A1031" i="4"/>
  <c r="C1031" i="4"/>
  <c r="D1031" i="4"/>
  <c r="A1032" i="4"/>
  <c r="C1032" i="4"/>
  <c r="D1032" i="4"/>
  <c r="A1033" i="4"/>
  <c r="M1033" i="4" s="1"/>
  <c r="C1033" i="4"/>
  <c r="D1033" i="4"/>
  <c r="A1034" i="4"/>
  <c r="C1034" i="4"/>
  <c r="D1034" i="4"/>
  <c r="A1035" i="4"/>
  <c r="C1035" i="4"/>
  <c r="D1035" i="4"/>
  <c r="A1036" i="4"/>
  <c r="C1036" i="4"/>
  <c r="D1036" i="4"/>
  <c r="A1037" i="4"/>
  <c r="M1037" i="4" s="1"/>
  <c r="C1037" i="4"/>
  <c r="D1037" i="4"/>
  <c r="A1038" i="4"/>
  <c r="O1038" i="4" s="1"/>
  <c r="C1038" i="4"/>
  <c r="D1038" i="4"/>
  <c r="A1039" i="4"/>
  <c r="O1039" i="4" s="1"/>
  <c r="C1039" i="4"/>
  <c r="D1039" i="4"/>
  <c r="A1040" i="4"/>
  <c r="C1040" i="4"/>
  <c r="D1040" i="4"/>
  <c r="A1041" i="4"/>
  <c r="C1041" i="4"/>
  <c r="D1041" i="4"/>
  <c r="A1042" i="4"/>
  <c r="N1042" i="4" s="1"/>
  <c r="C1042" i="4"/>
  <c r="D1042" i="4"/>
  <c r="A1043" i="4"/>
  <c r="C1043" i="4"/>
  <c r="D1043" i="4"/>
  <c r="A1044" i="4"/>
  <c r="C1044" i="4"/>
  <c r="D1044" i="4"/>
  <c r="A1045" i="4"/>
  <c r="J1045" i="4" s="1"/>
  <c r="C1045" i="4"/>
  <c r="D1045" i="4"/>
  <c r="A1046" i="4"/>
  <c r="N1046" i="4" s="1"/>
  <c r="C1046" i="4"/>
  <c r="D1046" i="4"/>
  <c r="A1047" i="4"/>
  <c r="C1047" i="4"/>
  <c r="D1047" i="4"/>
  <c r="A1048" i="4"/>
  <c r="G1048" i="4" s="1"/>
  <c r="C1048" i="4"/>
  <c r="D1048" i="4"/>
  <c r="A1049" i="4"/>
  <c r="C1049" i="4"/>
  <c r="D1049" i="4"/>
  <c r="A1050" i="4"/>
  <c r="O1050" i="4" s="1"/>
  <c r="C1050" i="4"/>
  <c r="D1050" i="4"/>
  <c r="A1051" i="4"/>
  <c r="C1051" i="4"/>
  <c r="D1051" i="4"/>
  <c r="A1052" i="4"/>
  <c r="C1052" i="4"/>
  <c r="D1052" i="4"/>
  <c r="A1053" i="4"/>
  <c r="M1053" i="4" s="1"/>
  <c r="C1053" i="4"/>
  <c r="D1053" i="4"/>
  <c r="A1054" i="4"/>
  <c r="M1054" i="4" s="1"/>
  <c r="C1054" i="4"/>
  <c r="D1054" i="4"/>
  <c r="A1055" i="4"/>
  <c r="C1055" i="4"/>
  <c r="D1055" i="4"/>
  <c r="A1056" i="4"/>
  <c r="C1056" i="4"/>
  <c r="D1056" i="4"/>
  <c r="A1057" i="4"/>
  <c r="K1057" i="4" s="1"/>
  <c r="C1057" i="4"/>
  <c r="D1057" i="4"/>
  <c r="A1058" i="4"/>
  <c r="M1058" i="4" s="1"/>
  <c r="C1058" i="4"/>
  <c r="D1058" i="4"/>
  <c r="A1059" i="4"/>
  <c r="C1059" i="4"/>
  <c r="D1059" i="4"/>
  <c r="A1060" i="4"/>
  <c r="C1060" i="4"/>
  <c r="D1060" i="4"/>
  <c r="A1061" i="4"/>
  <c r="C1061" i="4"/>
  <c r="D1061" i="4"/>
  <c r="A1062" i="4"/>
  <c r="C1062" i="4"/>
  <c r="D1062" i="4"/>
  <c r="A1063" i="4"/>
  <c r="N1063" i="4" s="1"/>
  <c r="C1063" i="4"/>
  <c r="D1063" i="4"/>
  <c r="A1064" i="4"/>
  <c r="C1064" i="4"/>
  <c r="D1064" i="4"/>
  <c r="A1065" i="4"/>
  <c r="C1065" i="4"/>
  <c r="D1065" i="4"/>
  <c r="A1066" i="4"/>
  <c r="H1066" i="4" s="1"/>
  <c r="C1066" i="4"/>
  <c r="D1066" i="4"/>
  <c r="A1067" i="4"/>
  <c r="C1067" i="4"/>
  <c r="D1067" i="4"/>
  <c r="A1068" i="4"/>
  <c r="C1068" i="4"/>
  <c r="D1068" i="4"/>
  <c r="A1069" i="4"/>
  <c r="P1069" i="4" s="1"/>
  <c r="C1069" i="4"/>
  <c r="D1069" i="4"/>
  <c r="A1070" i="4"/>
  <c r="O1070" i="4" s="1"/>
  <c r="C1070" i="4"/>
  <c r="D1070" i="4"/>
  <c r="A1071" i="4"/>
  <c r="P1071" i="4" s="1"/>
  <c r="C1071" i="4"/>
  <c r="D1071" i="4"/>
  <c r="A1072" i="4"/>
  <c r="C1072" i="4"/>
  <c r="D1072" i="4"/>
  <c r="A1073" i="4"/>
  <c r="C1073" i="4"/>
  <c r="D1073" i="4"/>
  <c r="A1074" i="4"/>
  <c r="C1074" i="4"/>
  <c r="D1074" i="4"/>
  <c r="A1075" i="4"/>
  <c r="C1075" i="4"/>
  <c r="D1075" i="4"/>
  <c r="A1076" i="4"/>
  <c r="C1076" i="4"/>
  <c r="D1076" i="4"/>
  <c r="A1077" i="4"/>
  <c r="C1077" i="4"/>
  <c r="D1077" i="4"/>
  <c r="A1078" i="4"/>
  <c r="P1078" i="4" s="1"/>
  <c r="C1078" i="4"/>
  <c r="D1078" i="4"/>
  <c r="A1079" i="4"/>
  <c r="H1079" i="4" s="1"/>
  <c r="C1079" i="4"/>
  <c r="D1079" i="4"/>
  <c r="A1080" i="4"/>
  <c r="C1080" i="4"/>
  <c r="D1080" i="4"/>
  <c r="A1081" i="4"/>
  <c r="C1081" i="4"/>
  <c r="D1081" i="4"/>
  <c r="A1082" i="4"/>
  <c r="P1082" i="4" s="1"/>
  <c r="C1082" i="4"/>
  <c r="D1082" i="4"/>
  <c r="A1083" i="4"/>
  <c r="C1083" i="4"/>
  <c r="D1083" i="4"/>
  <c r="A1084" i="4"/>
  <c r="C1084" i="4"/>
  <c r="D1084" i="4"/>
  <c r="A1085" i="4"/>
  <c r="C1085" i="4"/>
  <c r="D1085" i="4"/>
  <c r="A1086" i="4"/>
  <c r="N1086" i="4" s="1"/>
  <c r="C1086" i="4"/>
  <c r="D1086" i="4"/>
  <c r="A1087" i="4"/>
  <c r="G1087" i="4" s="1"/>
  <c r="C1087" i="4"/>
  <c r="D1087" i="4"/>
  <c r="A1088" i="4"/>
  <c r="C1088" i="4"/>
  <c r="D1088" i="4"/>
  <c r="A1089" i="4"/>
  <c r="K1089" i="4" s="1"/>
  <c r="C1089" i="4"/>
  <c r="D1089" i="4"/>
  <c r="A1090" i="4"/>
  <c r="G1090" i="4" s="1"/>
  <c r="C1090" i="4"/>
  <c r="D1090" i="4"/>
  <c r="A1091" i="4"/>
  <c r="C1091" i="4"/>
  <c r="D1091" i="4"/>
  <c r="A1092" i="4"/>
  <c r="C1092" i="4"/>
  <c r="D1092" i="4"/>
  <c r="A1093" i="4"/>
  <c r="G1093" i="4" s="1"/>
  <c r="C1093" i="4"/>
  <c r="D1093" i="4"/>
  <c r="A1094" i="4"/>
  <c r="C1094" i="4"/>
  <c r="D1094" i="4"/>
  <c r="A1095" i="4"/>
  <c r="C1095" i="4"/>
  <c r="D1095" i="4"/>
  <c r="A1096" i="4"/>
  <c r="C1096" i="4"/>
  <c r="D1096" i="4"/>
  <c r="A1097" i="4"/>
  <c r="M1097" i="4" s="1"/>
  <c r="C1097" i="4"/>
  <c r="D1097" i="4"/>
  <c r="A1098" i="4"/>
  <c r="P1098" i="4" s="1"/>
  <c r="C1098" i="4"/>
  <c r="D1098" i="4"/>
  <c r="A1099" i="4"/>
  <c r="C1099" i="4"/>
  <c r="D1099" i="4"/>
  <c r="A1100" i="4"/>
  <c r="C1100" i="4"/>
  <c r="D1100" i="4"/>
  <c r="A1101" i="4"/>
  <c r="N1101" i="4" s="1"/>
  <c r="C1101" i="4"/>
  <c r="D1101" i="4"/>
  <c r="A1102" i="4"/>
  <c r="H1102" i="4" s="1"/>
  <c r="C1102" i="4"/>
  <c r="D1102" i="4"/>
  <c r="A1103" i="4"/>
  <c r="C1103" i="4"/>
  <c r="D1103" i="4"/>
  <c r="A1104" i="4"/>
  <c r="N1104" i="4" s="1"/>
  <c r="C1104" i="4"/>
  <c r="D1104" i="4"/>
  <c r="A1105" i="4"/>
  <c r="C1105" i="4"/>
  <c r="D1105" i="4"/>
  <c r="A1106" i="4"/>
  <c r="N1106" i="4" s="1"/>
  <c r="C1106" i="4"/>
  <c r="D1106" i="4"/>
  <c r="A1107" i="4"/>
  <c r="P1107" i="4" s="1"/>
  <c r="C1107" i="4"/>
  <c r="D1107" i="4"/>
  <c r="A1108" i="4"/>
  <c r="C1108" i="4"/>
  <c r="D1108" i="4"/>
  <c r="A1109" i="4"/>
  <c r="J1109" i="4" s="1"/>
  <c r="C1109" i="4"/>
  <c r="D1109" i="4"/>
  <c r="A1110" i="4"/>
  <c r="N1110" i="4" s="1"/>
  <c r="C1110" i="4"/>
  <c r="D1110" i="4"/>
  <c r="A1111" i="4"/>
  <c r="C1111" i="4"/>
  <c r="D1111" i="4"/>
  <c r="A1112" i="4"/>
  <c r="C1112" i="4"/>
  <c r="D1112" i="4"/>
  <c r="A1113" i="4"/>
  <c r="C1113" i="4"/>
  <c r="D1113" i="4"/>
  <c r="A1114" i="4"/>
  <c r="P1114" i="4" s="1"/>
  <c r="C1114" i="4"/>
  <c r="D1114" i="4"/>
  <c r="A1115" i="4"/>
  <c r="O1115" i="4" s="1"/>
  <c r="C1115" i="4"/>
  <c r="D1115" i="4"/>
  <c r="A1116" i="4"/>
  <c r="C1116" i="4"/>
  <c r="D1116" i="4"/>
  <c r="A1117" i="4"/>
  <c r="C1117" i="4"/>
  <c r="D1117" i="4"/>
  <c r="A1118" i="4"/>
  <c r="M1118" i="4" s="1"/>
  <c r="C1118" i="4"/>
  <c r="D1118" i="4"/>
  <c r="A1119" i="4"/>
  <c r="G1119" i="4" s="1"/>
  <c r="C1119" i="4"/>
  <c r="D1119" i="4"/>
  <c r="A1120" i="4"/>
  <c r="C1120" i="4"/>
  <c r="D1120" i="4"/>
  <c r="A1121" i="4"/>
  <c r="K1121" i="4" s="1"/>
  <c r="C1121" i="4"/>
  <c r="D1121" i="4"/>
  <c r="A1122" i="4"/>
  <c r="M1122" i="4" s="1"/>
  <c r="C1122" i="4"/>
  <c r="D1122" i="4"/>
  <c r="A1123" i="4"/>
  <c r="C1123" i="4"/>
  <c r="D1123" i="4"/>
  <c r="A1124" i="4"/>
  <c r="C1124" i="4"/>
  <c r="D1124" i="4"/>
  <c r="A1125" i="4"/>
  <c r="C1125" i="4"/>
  <c r="D1125" i="4"/>
  <c r="A1126" i="4"/>
  <c r="C1126" i="4"/>
  <c r="D1126" i="4"/>
  <c r="A1127" i="4"/>
  <c r="C1127" i="4"/>
  <c r="D1127" i="4"/>
  <c r="A1128" i="4"/>
  <c r="H1128" i="4" s="1"/>
  <c r="C1128" i="4"/>
  <c r="D1128" i="4"/>
  <c r="A1129" i="4"/>
  <c r="C1129" i="4"/>
  <c r="D1129" i="4"/>
  <c r="A1130" i="4"/>
  <c r="O1130" i="4" s="1"/>
  <c r="C1130" i="4"/>
  <c r="D1130" i="4"/>
  <c r="A1131" i="4"/>
  <c r="C1131" i="4"/>
  <c r="D1131" i="4"/>
  <c r="A1132" i="4"/>
  <c r="C1132" i="4"/>
  <c r="D1132" i="4"/>
  <c r="A1133" i="4"/>
  <c r="P1133" i="4" s="1"/>
  <c r="C1133" i="4"/>
  <c r="D1133" i="4"/>
  <c r="A1134" i="4"/>
  <c r="C1134" i="4"/>
  <c r="D1134" i="4"/>
  <c r="A1135" i="4"/>
  <c r="K1135" i="4" s="1"/>
  <c r="C1135" i="4"/>
  <c r="D1135" i="4"/>
  <c r="A1136" i="4"/>
  <c r="C1136" i="4"/>
  <c r="D1136" i="4"/>
  <c r="A1137" i="4"/>
  <c r="C1137" i="4"/>
  <c r="D1137" i="4"/>
  <c r="A1138" i="4"/>
  <c r="M1138" i="4" s="1"/>
  <c r="C1138" i="4"/>
  <c r="D1138" i="4"/>
  <c r="A1139" i="4"/>
  <c r="N1139" i="4" s="1"/>
  <c r="C1139" i="4"/>
  <c r="D1139" i="4"/>
  <c r="A1140" i="4"/>
  <c r="C1140" i="4"/>
  <c r="D1140" i="4"/>
  <c r="A1141" i="4"/>
  <c r="C1141" i="4"/>
  <c r="D1141" i="4"/>
  <c r="A1142" i="4"/>
  <c r="P1142" i="4" s="1"/>
  <c r="C1142" i="4"/>
  <c r="D1142" i="4"/>
  <c r="A1143" i="4"/>
  <c r="C1143" i="4"/>
  <c r="D1143" i="4"/>
  <c r="A1144" i="4"/>
  <c r="C1144" i="4"/>
  <c r="D1144" i="4"/>
  <c r="A1145" i="4"/>
  <c r="C1145" i="4"/>
  <c r="D1145" i="4"/>
  <c r="A1146" i="4"/>
  <c r="O1146" i="4" s="1"/>
  <c r="C1146" i="4"/>
  <c r="D1146" i="4"/>
  <c r="A1147" i="4"/>
  <c r="C1147" i="4"/>
  <c r="D1147" i="4"/>
  <c r="A1148" i="4"/>
  <c r="C1148" i="4"/>
  <c r="D1148" i="4"/>
  <c r="A1149" i="4"/>
  <c r="C1149" i="4"/>
  <c r="D1149" i="4"/>
  <c r="A1150" i="4"/>
  <c r="N1150" i="4" s="1"/>
  <c r="C1150" i="4"/>
  <c r="D1150" i="4"/>
  <c r="A1151" i="4"/>
  <c r="H1151" i="4" s="1"/>
  <c r="C1151" i="4"/>
  <c r="D1151" i="4"/>
  <c r="A1152" i="4"/>
  <c r="C1152" i="4"/>
  <c r="D1152" i="4"/>
  <c r="A1153" i="4"/>
  <c r="C1153" i="4"/>
  <c r="D1153" i="4"/>
  <c r="A1154" i="4"/>
  <c r="G1154" i="4" s="1"/>
  <c r="C1154" i="4"/>
  <c r="D1154" i="4"/>
  <c r="A1155" i="4"/>
  <c r="C1155" i="4"/>
  <c r="D1155" i="4"/>
  <c r="A1156" i="4"/>
  <c r="O1156" i="4" s="1"/>
  <c r="C1156" i="4"/>
  <c r="D1156" i="4"/>
  <c r="A1157" i="4"/>
  <c r="C1157" i="4"/>
  <c r="D1157" i="4"/>
  <c r="A1158" i="4"/>
  <c r="G1158" i="4" s="1"/>
  <c r="C1158" i="4"/>
  <c r="D1158" i="4"/>
  <c r="A1159" i="4"/>
  <c r="P1159" i="4" s="1"/>
  <c r="C1159" i="4"/>
  <c r="D1159" i="4"/>
  <c r="A1160" i="4"/>
  <c r="H1160" i="4" s="1"/>
  <c r="C1160" i="4"/>
  <c r="D1160" i="4"/>
  <c r="A1161" i="4"/>
  <c r="G1161" i="4" s="1"/>
  <c r="C1161" i="4"/>
  <c r="D1161" i="4"/>
  <c r="A1162" i="4"/>
  <c r="C1162" i="4"/>
  <c r="D1162" i="4"/>
  <c r="A1163" i="4"/>
  <c r="G1163" i="4" s="1"/>
  <c r="C1163" i="4"/>
  <c r="D1163" i="4"/>
  <c r="A1164" i="4"/>
  <c r="C1164" i="4"/>
  <c r="D1164" i="4"/>
  <c r="A1165" i="4"/>
  <c r="N1165" i="4" s="1"/>
  <c r="C1165" i="4"/>
  <c r="D1165" i="4"/>
  <c r="A1166" i="4"/>
  <c r="N1166" i="4" s="1"/>
  <c r="C1166" i="4"/>
  <c r="D1166" i="4"/>
  <c r="A1167" i="4"/>
  <c r="H1167" i="4" s="1"/>
  <c r="C1167" i="4"/>
  <c r="D1167" i="4"/>
  <c r="A1168" i="4"/>
  <c r="C1168" i="4"/>
  <c r="D1168" i="4"/>
  <c r="A1169" i="4"/>
  <c r="C1169" i="4"/>
  <c r="D1169" i="4"/>
  <c r="A1170" i="4"/>
  <c r="C1170" i="4"/>
  <c r="D1170" i="4"/>
  <c r="A1171" i="4"/>
  <c r="C1171" i="4"/>
  <c r="D1171" i="4"/>
  <c r="A1172" i="4"/>
  <c r="C1172" i="4"/>
  <c r="D1172" i="4"/>
  <c r="A1173" i="4"/>
  <c r="H1173" i="4" s="1"/>
  <c r="C1173" i="4"/>
  <c r="D1173" i="4"/>
  <c r="A1174" i="4"/>
  <c r="N1174" i="4" s="1"/>
  <c r="C1174" i="4"/>
  <c r="D1174" i="4"/>
  <c r="A1175" i="4"/>
  <c r="C1175" i="4"/>
  <c r="D1175" i="4"/>
  <c r="A1176" i="4"/>
  <c r="G1176" i="4" s="1"/>
  <c r="C1176" i="4"/>
  <c r="D1176" i="4"/>
  <c r="A1177" i="4"/>
  <c r="C1177" i="4"/>
  <c r="D1177" i="4"/>
  <c r="A1178" i="4"/>
  <c r="H1178" i="4" s="1"/>
  <c r="C1178" i="4"/>
  <c r="D1178" i="4"/>
  <c r="A1179" i="4"/>
  <c r="C1179" i="4"/>
  <c r="D1179" i="4"/>
  <c r="A1180" i="4"/>
  <c r="C1180" i="4"/>
  <c r="D1180" i="4"/>
  <c r="A1181" i="4"/>
  <c r="C1181" i="4"/>
  <c r="D1181" i="4"/>
  <c r="A1182" i="4"/>
  <c r="C1182" i="4"/>
  <c r="D1182" i="4"/>
  <c r="A1183" i="4"/>
  <c r="N1183" i="4" s="1"/>
  <c r="C1183" i="4"/>
  <c r="D1183" i="4"/>
  <c r="A1184" i="4"/>
  <c r="C1184" i="4"/>
  <c r="D1184" i="4"/>
  <c r="A1185" i="4"/>
  <c r="K1185" i="4" s="1"/>
  <c r="C1185" i="4"/>
  <c r="D1185" i="4"/>
  <c r="A1186" i="4"/>
  <c r="M1186" i="4" s="1"/>
  <c r="C1186" i="4"/>
  <c r="D1186" i="4"/>
  <c r="A1187" i="4"/>
  <c r="C1187" i="4"/>
  <c r="D1187" i="4"/>
  <c r="A1188" i="4"/>
  <c r="C1188" i="4"/>
  <c r="D1188" i="4"/>
  <c r="A1189" i="4"/>
  <c r="H1189" i="4" s="1"/>
  <c r="C1189" i="4"/>
  <c r="D1189" i="4"/>
  <c r="A1190" i="4"/>
  <c r="G1190" i="4" s="1"/>
  <c r="C1190" i="4"/>
  <c r="D1190" i="4"/>
  <c r="A1191" i="4"/>
  <c r="M1191" i="4" s="1"/>
  <c r="C1191" i="4"/>
  <c r="D1191" i="4"/>
  <c r="A1192" i="4"/>
  <c r="C1192" i="4"/>
  <c r="D1192" i="4"/>
  <c r="A1193" i="4"/>
  <c r="O1193" i="4" s="1"/>
  <c r="C1193" i="4"/>
  <c r="D1193" i="4"/>
  <c r="A1194" i="4"/>
  <c r="J1194" i="4" s="1"/>
  <c r="C1194" i="4"/>
  <c r="D1194" i="4"/>
  <c r="A1195" i="4"/>
  <c r="P1195" i="4" s="1"/>
  <c r="C1195" i="4"/>
  <c r="D1195" i="4"/>
  <c r="A1196" i="4"/>
  <c r="C1196" i="4"/>
  <c r="D1196" i="4"/>
  <c r="A1197" i="4"/>
  <c r="M1197" i="4" s="1"/>
  <c r="C1197" i="4"/>
  <c r="D1197" i="4"/>
  <c r="A1198" i="4"/>
  <c r="H1198" i="4" s="1"/>
  <c r="C1198" i="4"/>
  <c r="D1198" i="4"/>
  <c r="A1199" i="4"/>
  <c r="C1199" i="4"/>
  <c r="D1199" i="4"/>
  <c r="A1200" i="4"/>
  <c r="C1200" i="4"/>
  <c r="D1200" i="4"/>
  <c r="A1201" i="4"/>
  <c r="C1201" i="4"/>
  <c r="D1201" i="4"/>
  <c r="A1202" i="4"/>
  <c r="M1202" i="4" s="1"/>
  <c r="C1202" i="4"/>
  <c r="D1202" i="4"/>
  <c r="A1203" i="4"/>
  <c r="C1203" i="4"/>
  <c r="D1203" i="4"/>
  <c r="A1204" i="4"/>
  <c r="C1204" i="4"/>
  <c r="D1204" i="4"/>
  <c r="A1205" i="4"/>
  <c r="J1205" i="4" s="1"/>
  <c r="C1205" i="4"/>
  <c r="D1205" i="4"/>
  <c r="A1206" i="4"/>
  <c r="M1206" i="4" s="1"/>
  <c r="C1206" i="4"/>
  <c r="D1206" i="4"/>
  <c r="A1207" i="4"/>
  <c r="C1207" i="4"/>
  <c r="D1207" i="4"/>
  <c r="A1208" i="4"/>
  <c r="C1208" i="4"/>
  <c r="D1208" i="4"/>
  <c r="A1209" i="4"/>
  <c r="C1209" i="4"/>
  <c r="D1209" i="4"/>
  <c r="A1210" i="4"/>
  <c r="O1210" i="4" s="1"/>
  <c r="C1210" i="4"/>
  <c r="D1210" i="4"/>
  <c r="A1211" i="4"/>
  <c r="C1211" i="4"/>
  <c r="D1211" i="4"/>
  <c r="A1212" i="4"/>
  <c r="C1212" i="4"/>
  <c r="D1212" i="4"/>
  <c r="A1213" i="4"/>
  <c r="C1213" i="4"/>
  <c r="D1213" i="4"/>
  <c r="A1214" i="4"/>
  <c r="M1214" i="4" s="1"/>
  <c r="C1214" i="4"/>
  <c r="D1214" i="4"/>
  <c r="A1215" i="4"/>
  <c r="M1215" i="4" s="1"/>
  <c r="C1215" i="4"/>
  <c r="D1215" i="4"/>
  <c r="A1216" i="4"/>
  <c r="C1216" i="4"/>
  <c r="D1216" i="4"/>
  <c r="A1217" i="4"/>
  <c r="K1217" i="4" s="1"/>
  <c r="C1217" i="4"/>
  <c r="D1217" i="4"/>
  <c r="A1218" i="4"/>
  <c r="M1218" i="4" s="1"/>
  <c r="C1218" i="4"/>
  <c r="D1218" i="4"/>
  <c r="A1219" i="4"/>
  <c r="C1219" i="4"/>
  <c r="D1219" i="4"/>
  <c r="A1220" i="4"/>
  <c r="C1220" i="4"/>
  <c r="D1220" i="4"/>
  <c r="A1221" i="4"/>
  <c r="C1221" i="4"/>
  <c r="D1221" i="4"/>
  <c r="A1222" i="4"/>
  <c r="C1222" i="4"/>
  <c r="D1222" i="4"/>
  <c r="A1223" i="4"/>
  <c r="C1223" i="4"/>
  <c r="D1223" i="4"/>
  <c r="A1224" i="4"/>
  <c r="C1224" i="4"/>
  <c r="D1224" i="4"/>
  <c r="A1225" i="4"/>
  <c r="H1225" i="4" s="1"/>
  <c r="C1225" i="4"/>
  <c r="D1225" i="4"/>
  <c r="A1226" i="4"/>
  <c r="G1226" i="4" s="1"/>
  <c r="C1226" i="4"/>
  <c r="D1226" i="4"/>
  <c r="A1227" i="4"/>
  <c r="C1227" i="4"/>
  <c r="D1227" i="4"/>
  <c r="A1228" i="4"/>
  <c r="C1228" i="4"/>
  <c r="D1228" i="4"/>
  <c r="A1229" i="4"/>
  <c r="O1229" i="4" s="1"/>
  <c r="C1229" i="4"/>
  <c r="D1229" i="4"/>
  <c r="A1230" i="4"/>
  <c r="H1230" i="4" s="1"/>
  <c r="C1230" i="4"/>
  <c r="D1230" i="4"/>
  <c r="A1231" i="4"/>
  <c r="C1231" i="4"/>
  <c r="D1231" i="4"/>
  <c r="A1232" i="4"/>
  <c r="C1232" i="4"/>
  <c r="D1232" i="4"/>
  <c r="A1233" i="4"/>
  <c r="C1233" i="4"/>
  <c r="D1233" i="4"/>
  <c r="A1234" i="4"/>
  <c r="H1234" i="4" s="1"/>
  <c r="C1234" i="4"/>
  <c r="D1234" i="4"/>
  <c r="A1235" i="4"/>
  <c r="C1235" i="4"/>
  <c r="D1235" i="4"/>
  <c r="A1236" i="4"/>
  <c r="C1236" i="4"/>
  <c r="D1236" i="4"/>
  <c r="A1237" i="4"/>
  <c r="C1237" i="4"/>
  <c r="D1237" i="4"/>
  <c r="A1238" i="4"/>
  <c r="C1238" i="4"/>
  <c r="D1238" i="4"/>
  <c r="A1239" i="4"/>
  <c r="N1239" i="4" s="1"/>
  <c r="C1239" i="4"/>
  <c r="D1239" i="4"/>
  <c r="A1240" i="4"/>
  <c r="C1240" i="4"/>
  <c r="D1240" i="4"/>
  <c r="A1241" i="4"/>
  <c r="H1241" i="4" s="1"/>
  <c r="C1241" i="4"/>
  <c r="D1241" i="4"/>
  <c r="A1242" i="4"/>
  <c r="C1242" i="4"/>
  <c r="D1242" i="4"/>
  <c r="A1243" i="4"/>
  <c r="C1243" i="4"/>
  <c r="D1243" i="4"/>
  <c r="A1244" i="4"/>
  <c r="G1244" i="4" s="1"/>
  <c r="C1244" i="4"/>
  <c r="D1244" i="4"/>
  <c r="A1245" i="4"/>
  <c r="N1245" i="4" s="1"/>
  <c r="C1245" i="4"/>
  <c r="D1245" i="4"/>
  <c r="A1246" i="4"/>
  <c r="C1246" i="4"/>
  <c r="D1246" i="4"/>
  <c r="A1247" i="4"/>
  <c r="M1247" i="4" s="1"/>
  <c r="C1247" i="4"/>
  <c r="D1247" i="4"/>
  <c r="A1248" i="4"/>
  <c r="C1248" i="4"/>
  <c r="D1248" i="4"/>
  <c r="A1249" i="4"/>
  <c r="C1249" i="4"/>
  <c r="D1249" i="4"/>
  <c r="A1250" i="4"/>
  <c r="G1250" i="4" s="1"/>
  <c r="C1250" i="4"/>
  <c r="D1250" i="4"/>
  <c r="A1251" i="4"/>
  <c r="C1251" i="4"/>
  <c r="D1251" i="4"/>
  <c r="A1252" i="4"/>
  <c r="C1252" i="4"/>
  <c r="D1252" i="4"/>
  <c r="A1253" i="4"/>
  <c r="C1253" i="4"/>
  <c r="D1253" i="4"/>
  <c r="A1254" i="4"/>
  <c r="C1254" i="4"/>
  <c r="D1254" i="4"/>
  <c r="A1255" i="4"/>
  <c r="C1255" i="4"/>
  <c r="D1255" i="4"/>
  <c r="A1256" i="4"/>
  <c r="H1256" i="4" s="1"/>
  <c r="C1256" i="4"/>
  <c r="D1256" i="4"/>
  <c r="A1257" i="4"/>
  <c r="H1257" i="4" s="1"/>
  <c r="C1257" i="4"/>
  <c r="D1257" i="4"/>
  <c r="A1258" i="4"/>
  <c r="H1258" i="4" s="1"/>
  <c r="C1258" i="4"/>
  <c r="D1258" i="4"/>
  <c r="A1259" i="4"/>
  <c r="C1259" i="4"/>
  <c r="D1259" i="4"/>
  <c r="A1260" i="4"/>
  <c r="C1260" i="4"/>
  <c r="D1260" i="4"/>
  <c r="A1261" i="4"/>
  <c r="M1261" i="4" s="1"/>
  <c r="C1261" i="4"/>
  <c r="D1261" i="4"/>
  <c r="A1262" i="4"/>
  <c r="H1262" i="4" s="1"/>
  <c r="C1262" i="4"/>
  <c r="D1262" i="4"/>
  <c r="A1263" i="4"/>
  <c r="C1263" i="4"/>
  <c r="D1263" i="4"/>
  <c r="A1264" i="4"/>
  <c r="C1264" i="4"/>
  <c r="D1264" i="4"/>
  <c r="A1265" i="4"/>
  <c r="C1265" i="4"/>
  <c r="D1265" i="4"/>
  <c r="A1266" i="4"/>
  <c r="M1266" i="4" s="1"/>
  <c r="C1266" i="4"/>
  <c r="D1266" i="4"/>
  <c r="A1267" i="4"/>
  <c r="M1267" i="4" s="1"/>
  <c r="C1267" i="4"/>
  <c r="D1267" i="4"/>
  <c r="A1268" i="4"/>
  <c r="O1268" i="4" s="1"/>
  <c r="C1268" i="4"/>
  <c r="D1268" i="4"/>
  <c r="A1269" i="4"/>
  <c r="C1269" i="4"/>
  <c r="D1269" i="4"/>
  <c r="A1270" i="4"/>
  <c r="C1270" i="4"/>
  <c r="D1270" i="4"/>
  <c r="A1271" i="4"/>
  <c r="C1271" i="4"/>
  <c r="D1271" i="4"/>
  <c r="A1272" i="4"/>
  <c r="C1272" i="4"/>
  <c r="D1272" i="4"/>
  <c r="A1273" i="4"/>
  <c r="N1273" i="4" s="1"/>
  <c r="C1273" i="4"/>
  <c r="D1273" i="4"/>
  <c r="A1274" i="4"/>
  <c r="C1274" i="4"/>
  <c r="D1274" i="4"/>
  <c r="A1275" i="4"/>
  <c r="C1275" i="4"/>
  <c r="D1275" i="4"/>
  <c r="A1276" i="4"/>
  <c r="C1276" i="4"/>
  <c r="D1276" i="4"/>
  <c r="A1277" i="4"/>
  <c r="N1277" i="4" s="1"/>
  <c r="C1277" i="4"/>
  <c r="D1277" i="4"/>
  <c r="A1278" i="4"/>
  <c r="C1278" i="4"/>
  <c r="D1278" i="4"/>
  <c r="A1279" i="4"/>
  <c r="C1279" i="4"/>
  <c r="D1279" i="4"/>
  <c r="A1280" i="4"/>
  <c r="C1280" i="4"/>
  <c r="D1280" i="4"/>
  <c r="A1281" i="4"/>
  <c r="C1281" i="4"/>
  <c r="D1281" i="4"/>
  <c r="A1282" i="4"/>
  <c r="M1282" i="4" s="1"/>
  <c r="C1282" i="4"/>
  <c r="D1282" i="4"/>
  <c r="A1283" i="4"/>
  <c r="G1283" i="4" s="1"/>
  <c r="C1283" i="4"/>
  <c r="D1283" i="4"/>
  <c r="A1284" i="4"/>
  <c r="C1284" i="4"/>
  <c r="D1284" i="4"/>
  <c r="A1285" i="4"/>
  <c r="C1285" i="4"/>
  <c r="D1285" i="4"/>
  <c r="A1286" i="4"/>
  <c r="M1286" i="4" s="1"/>
  <c r="C1286" i="4"/>
  <c r="D1286" i="4"/>
  <c r="A1287" i="4"/>
  <c r="C1287" i="4"/>
  <c r="D1287" i="4"/>
  <c r="A1288" i="4"/>
  <c r="G1288" i="4" s="1"/>
  <c r="C1288" i="4"/>
  <c r="D1288" i="4"/>
  <c r="A1289" i="4"/>
  <c r="C1289" i="4"/>
  <c r="D1289" i="4"/>
  <c r="A1290" i="4"/>
  <c r="C1290" i="4"/>
  <c r="D1290" i="4"/>
  <c r="A1291" i="4"/>
  <c r="H1291" i="4" s="1"/>
  <c r="C1291" i="4"/>
  <c r="D1291" i="4"/>
  <c r="A1292" i="4"/>
  <c r="C1292" i="4"/>
  <c r="D1292" i="4"/>
  <c r="A1293" i="4"/>
  <c r="P1293" i="4" s="1"/>
  <c r="C1293" i="4"/>
  <c r="D1293" i="4"/>
  <c r="A1294" i="4"/>
  <c r="C1294" i="4"/>
  <c r="D1294" i="4"/>
  <c r="A1295" i="4"/>
  <c r="C1295" i="4"/>
  <c r="D1295" i="4"/>
  <c r="A1296" i="4"/>
  <c r="C1296" i="4"/>
  <c r="D1296" i="4"/>
  <c r="A1297" i="4"/>
  <c r="C1297" i="4"/>
  <c r="D1297" i="4"/>
  <c r="A1298" i="4"/>
  <c r="O1298" i="4" s="1"/>
  <c r="C1298" i="4"/>
  <c r="D1298" i="4"/>
  <c r="A1299" i="4"/>
  <c r="C1299" i="4"/>
  <c r="D1299" i="4"/>
  <c r="A1300" i="4"/>
  <c r="C1300" i="4"/>
  <c r="D1300" i="4"/>
  <c r="A1301" i="4"/>
  <c r="C1301" i="4"/>
  <c r="D1301" i="4"/>
  <c r="A1302" i="4"/>
  <c r="G1302" i="4" s="1"/>
  <c r="C1302" i="4"/>
  <c r="D1302" i="4"/>
  <c r="A1303" i="4"/>
  <c r="C1303" i="4"/>
  <c r="D1303" i="4"/>
  <c r="A1304" i="4"/>
  <c r="C1304" i="4"/>
  <c r="D1304" i="4"/>
  <c r="A1305" i="4"/>
  <c r="C1305" i="4"/>
  <c r="D1305" i="4"/>
  <c r="A1306" i="4"/>
  <c r="G1306" i="4" s="1"/>
  <c r="C1306" i="4"/>
  <c r="D1306" i="4"/>
  <c r="A1307" i="4"/>
  <c r="H1307" i="4" s="1"/>
  <c r="C1307" i="4"/>
  <c r="D1307" i="4"/>
  <c r="A1308" i="4"/>
  <c r="C1308" i="4"/>
  <c r="D1308" i="4"/>
  <c r="A1309" i="4"/>
  <c r="M1309" i="4" s="1"/>
  <c r="C1309" i="4"/>
  <c r="D1309" i="4"/>
  <c r="A1310" i="4"/>
  <c r="H1310" i="4" s="1"/>
  <c r="C1310" i="4"/>
  <c r="D1310" i="4"/>
  <c r="A1311" i="4"/>
  <c r="P1311" i="4" s="1"/>
  <c r="C1311" i="4"/>
  <c r="D1311" i="4"/>
  <c r="A1312" i="4"/>
  <c r="P1312" i="4" s="1"/>
  <c r="C1312" i="4"/>
  <c r="D1312" i="4"/>
  <c r="A1313" i="4"/>
  <c r="C1313" i="4"/>
  <c r="D1313" i="4"/>
  <c r="A1314" i="4"/>
  <c r="H1314" i="4" s="1"/>
  <c r="C1314" i="4"/>
  <c r="D1314" i="4"/>
  <c r="A1315" i="4"/>
  <c r="G1315" i="4" s="1"/>
  <c r="C1315" i="4"/>
  <c r="D1315" i="4"/>
  <c r="A1316" i="4"/>
  <c r="C1316" i="4"/>
  <c r="D1316" i="4"/>
  <c r="A1317" i="4"/>
  <c r="C1317" i="4"/>
  <c r="D1317" i="4"/>
  <c r="A1318" i="4"/>
  <c r="G1318" i="4" s="1"/>
  <c r="C1318" i="4"/>
  <c r="D1318" i="4"/>
  <c r="A1319" i="4"/>
  <c r="C1319" i="4"/>
  <c r="D1319" i="4"/>
  <c r="A1320" i="4"/>
  <c r="C1320" i="4"/>
  <c r="D1320" i="4"/>
  <c r="A1321" i="4"/>
  <c r="H1321" i="4" s="1"/>
  <c r="C1321" i="4"/>
  <c r="D1321" i="4"/>
  <c r="A1322" i="4"/>
  <c r="C1322" i="4"/>
  <c r="D1322" i="4"/>
  <c r="A1323" i="4"/>
  <c r="C1323" i="4"/>
  <c r="D1323" i="4"/>
  <c r="A1324" i="4"/>
  <c r="C1324" i="4"/>
  <c r="D1324" i="4"/>
  <c r="A1325" i="4"/>
  <c r="O1325" i="4" s="1"/>
  <c r="C1325" i="4"/>
  <c r="D1325" i="4"/>
  <c r="A1326" i="4"/>
  <c r="O1326" i="4" s="1"/>
  <c r="C1326" i="4"/>
  <c r="D1326" i="4"/>
  <c r="A1327" i="4"/>
  <c r="C1327" i="4"/>
  <c r="D1327" i="4"/>
  <c r="A1328" i="4"/>
  <c r="C1328" i="4"/>
  <c r="D1328" i="4"/>
  <c r="A1329" i="4"/>
  <c r="C1329" i="4"/>
  <c r="D1329" i="4"/>
  <c r="A1330" i="4"/>
  <c r="C1330" i="4"/>
  <c r="D1330" i="4"/>
  <c r="A1331" i="4"/>
  <c r="C1331" i="4"/>
  <c r="D1331" i="4"/>
  <c r="A1332" i="4"/>
  <c r="C1332" i="4"/>
  <c r="D1332" i="4"/>
  <c r="A1333" i="4"/>
  <c r="C1333" i="4"/>
  <c r="D1333" i="4"/>
  <c r="A1334" i="4"/>
  <c r="C1334" i="4"/>
  <c r="D1334" i="4"/>
  <c r="A1335" i="4"/>
  <c r="C1335" i="4"/>
  <c r="D1335" i="4"/>
  <c r="A1336" i="4"/>
  <c r="C1336" i="4"/>
  <c r="D1336" i="4"/>
  <c r="A1337" i="4"/>
  <c r="H1337" i="4" s="1"/>
  <c r="C1337" i="4"/>
  <c r="D1337" i="4"/>
  <c r="A1338" i="4"/>
  <c r="H1338" i="4" s="1"/>
  <c r="C1338" i="4"/>
  <c r="D1338" i="4"/>
  <c r="A1339" i="4"/>
  <c r="C1339" i="4"/>
  <c r="D1339" i="4"/>
  <c r="A1340" i="4"/>
  <c r="C1340" i="4"/>
  <c r="D1340" i="4"/>
  <c r="A1341" i="4"/>
  <c r="C1341" i="4"/>
  <c r="D1341" i="4"/>
  <c r="A1342" i="4"/>
  <c r="C1342" i="4"/>
  <c r="D1342" i="4"/>
  <c r="A1343" i="4"/>
  <c r="M1343" i="4" s="1"/>
  <c r="C1343" i="4"/>
  <c r="D1343" i="4"/>
  <c r="A1344" i="4"/>
  <c r="N1344" i="4" s="1"/>
  <c r="C1344" i="4"/>
  <c r="D1344" i="4"/>
  <c r="A1345" i="4"/>
  <c r="K1345" i="4" s="1"/>
  <c r="C1345" i="4"/>
  <c r="D1345" i="4"/>
  <c r="A1346" i="4"/>
  <c r="N1346" i="4" s="1"/>
  <c r="C1346" i="4"/>
  <c r="D1346" i="4"/>
  <c r="A1347" i="4"/>
  <c r="C1347" i="4"/>
  <c r="D1347" i="4"/>
  <c r="A1348" i="4"/>
  <c r="C1348" i="4"/>
  <c r="D1348" i="4"/>
  <c r="A1349" i="4"/>
  <c r="C1349" i="4"/>
  <c r="D1349" i="4"/>
  <c r="A1350" i="4"/>
  <c r="N1350" i="4" s="1"/>
  <c r="C1350" i="4"/>
  <c r="D1350" i="4"/>
  <c r="A1351" i="4"/>
  <c r="P1351" i="4" s="1"/>
  <c r="C1351" i="4"/>
  <c r="D1351" i="4"/>
  <c r="A1352" i="4"/>
  <c r="C1352" i="4"/>
  <c r="D1352" i="4"/>
  <c r="A1353" i="4"/>
  <c r="P1353" i="4" s="1"/>
  <c r="C1353" i="4"/>
  <c r="D1353" i="4"/>
  <c r="A1354" i="4"/>
  <c r="G1354" i="4" s="1"/>
  <c r="C1354" i="4"/>
  <c r="D1354" i="4"/>
  <c r="A1355" i="4"/>
  <c r="C1355" i="4"/>
  <c r="D1355" i="4"/>
  <c r="A1356" i="4"/>
  <c r="C1356" i="4"/>
  <c r="D1356" i="4"/>
  <c r="A1357" i="4"/>
  <c r="C1357" i="4"/>
  <c r="D1357" i="4"/>
  <c r="A1358" i="4"/>
  <c r="H1358" i="4" s="1"/>
  <c r="C1358" i="4"/>
  <c r="D1358" i="4"/>
  <c r="A1359" i="4"/>
  <c r="C1359" i="4"/>
  <c r="D1359" i="4"/>
  <c r="A1360" i="4"/>
  <c r="C1360" i="4"/>
  <c r="D1360" i="4"/>
  <c r="A1361" i="4"/>
  <c r="K1361" i="4" s="1"/>
  <c r="C1361" i="4"/>
  <c r="D1361" i="4"/>
  <c r="A1362" i="4"/>
  <c r="G1362" i="4" s="1"/>
  <c r="C1362" i="4"/>
  <c r="D1362" i="4"/>
  <c r="A1363" i="4"/>
  <c r="C1363" i="4"/>
  <c r="D1363" i="4"/>
  <c r="A1364" i="4"/>
  <c r="C1364" i="4"/>
  <c r="D1364" i="4"/>
  <c r="A1365" i="4"/>
  <c r="J1365" i="4" s="1"/>
  <c r="C1365" i="4"/>
  <c r="D1365" i="4"/>
  <c r="A1366" i="4"/>
  <c r="G1366" i="4" s="1"/>
  <c r="C1366" i="4"/>
  <c r="D1366" i="4"/>
  <c r="A1367" i="4"/>
  <c r="C1367" i="4"/>
  <c r="D1367" i="4"/>
  <c r="A1368" i="4"/>
  <c r="C1368" i="4"/>
  <c r="D1368" i="4"/>
  <c r="A1369" i="4"/>
  <c r="H1369" i="4" s="1"/>
  <c r="C1369" i="4"/>
  <c r="D1369" i="4"/>
  <c r="A1370" i="4"/>
  <c r="H1370" i="4" s="1"/>
  <c r="C1370" i="4"/>
  <c r="D1370" i="4"/>
  <c r="A1371" i="4"/>
  <c r="H1371" i="4" s="1"/>
  <c r="C1371" i="4"/>
  <c r="D1371" i="4"/>
  <c r="A1372" i="4"/>
  <c r="C1372" i="4"/>
  <c r="D1372" i="4"/>
  <c r="A1373" i="4"/>
  <c r="P1373" i="4" s="1"/>
  <c r="C1373" i="4"/>
  <c r="D1373" i="4"/>
  <c r="A1374" i="4"/>
  <c r="C1374" i="4"/>
  <c r="D1374" i="4"/>
  <c r="A1375" i="4"/>
  <c r="C1375" i="4"/>
  <c r="D1375" i="4"/>
  <c r="A1376" i="4"/>
  <c r="C1376" i="4"/>
  <c r="D1376" i="4"/>
  <c r="A1377" i="4"/>
  <c r="C1377" i="4"/>
  <c r="D1377" i="4"/>
  <c r="A1378" i="4"/>
  <c r="C1378" i="4"/>
  <c r="D1378" i="4"/>
  <c r="A1379" i="4"/>
  <c r="C1379" i="4"/>
  <c r="D1379" i="4"/>
  <c r="A1380" i="4"/>
  <c r="C1380" i="4"/>
  <c r="D1380" i="4"/>
  <c r="A1381" i="4"/>
  <c r="C1381" i="4"/>
  <c r="D1381" i="4"/>
  <c r="A1382" i="4"/>
  <c r="P1382" i="4" s="1"/>
  <c r="C1382" i="4"/>
  <c r="D1382" i="4"/>
  <c r="A1383" i="4"/>
  <c r="C1383" i="4"/>
  <c r="D1383" i="4"/>
  <c r="A1384" i="4"/>
  <c r="H1384" i="4" s="1"/>
  <c r="C1384" i="4"/>
  <c r="D1384" i="4"/>
  <c r="A1385" i="4"/>
  <c r="C1385" i="4"/>
  <c r="D1385" i="4"/>
  <c r="A1386" i="4"/>
  <c r="O1386" i="4" s="1"/>
  <c r="C1386" i="4"/>
  <c r="D1386" i="4"/>
  <c r="A1387" i="4"/>
  <c r="H1387" i="4" s="1"/>
  <c r="C1387" i="4"/>
  <c r="D1387" i="4"/>
  <c r="A1388" i="4"/>
  <c r="C1388" i="4"/>
  <c r="D1388" i="4"/>
  <c r="A1389" i="4"/>
  <c r="M1389" i="4" s="1"/>
  <c r="C1389" i="4"/>
  <c r="D1389" i="4"/>
  <c r="A1390" i="4"/>
  <c r="H1390" i="4" s="1"/>
  <c r="C1390" i="4"/>
  <c r="D1390" i="4"/>
  <c r="A1391" i="4"/>
  <c r="C1391" i="4"/>
  <c r="D1391" i="4"/>
  <c r="A1392" i="4"/>
  <c r="C1392" i="4"/>
  <c r="D1392" i="4"/>
  <c r="A1393" i="4"/>
  <c r="C1393" i="4"/>
  <c r="D1393" i="4"/>
  <c r="A1394" i="4"/>
  <c r="C1394" i="4"/>
  <c r="D1394" i="4"/>
  <c r="A1395" i="4"/>
  <c r="C1395" i="4"/>
  <c r="D1395" i="4"/>
  <c r="A1396" i="4"/>
  <c r="C1396" i="4"/>
  <c r="D1396" i="4"/>
  <c r="A1397" i="4"/>
  <c r="C1397" i="4"/>
  <c r="D1397" i="4"/>
  <c r="A1398" i="4"/>
  <c r="M1398" i="4" s="1"/>
  <c r="C1398" i="4"/>
  <c r="D1398" i="4"/>
  <c r="A1399" i="4"/>
  <c r="C1399" i="4"/>
  <c r="D1399" i="4"/>
  <c r="A1400" i="4"/>
  <c r="C1400" i="4"/>
  <c r="D1400" i="4"/>
  <c r="A1401" i="4"/>
  <c r="C1401" i="4"/>
  <c r="D1401" i="4"/>
  <c r="A1402" i="4"/>
  <c r="N1402" i="4" s="1"/>
  <c r="C1402" i="4"/>
  <c r="D1402" i="4"/>
  <c r="A1403" i="4"/>
  <c r="M1403" i="4" s="1"/>
  <c r="C1403" i="4"/>
  <c r="D1403" i="4"/>
  <c r="A1404" i="4"/>
  <c r="M1404" i="4" s="1"/>
  <c r="C1404" i="4"/>
  <c r="D1404" i="4"/>
  <c r="A1405" i="4"/>
  <c r="O1405" i="4" s="1"/>
  <c r="C1405" i="4"/>
  <c r="D1405" i="4"/>
  <c r="A1406" i="4"/>
  <c r="N1406" i="4" s="1"/>
  <c r="C1406" i="4"/>
  <c r="D1406" i="4"/>
  <c r="A1407" i="4"/>
  <c r="C1407" i="4"/>
  <c r="D1407" i="4"/>
  <c r="A1408" i="4"/>
  <c r="C1408" i="4"/>
  <c r="D1408" i="4"/>
  <c r="A1409" i="4"/>
  <c r="C1409" i="4"/>
  <c r="D1409" i="4"/>
  <c r="A1410" i="4"/>
  <c r="C1410" i="4"/>
  <c r="D1410" i="4"/>
  <c r="A1411" i="4"/>
  <c r="C1411" i="4"/>
  <c r="D1411" i="4"/>
  <c r="A1412" i="4"/>
  <c r="C1412" i="4"/>
  <c r="D1412" i="4"/>
  <c r="A1413" i="4"/>
  <c r="C1413" i="4"/>
  <c r="D1413" i="4"/>
  <c r="A1414" i="4"/>
  <c r="H1414" i="4" s="1"/>
  <c r="C1414" i="4"/>
  <c r="D1414" i="4"/>
  <c r="A1415" i="4"/>
  <c r="C1415" i="4"/>
  <c r="D1415" i="4"/>
  <c r="A1416" i="4"/>
  <c r="H1416" i="4" s="1"/>
  <c r="C1416" i="4"/>
  <c r="D1416" i="4"/>
  <c r="A1417" i="4"/>
  <c r="C1417" i="4"/>
  <c r="D1417" i="4"/>
  <c r="A1418" i="4"/>
  <c r="C1418" i="4"/>
  <c r="D1418" i="4"/>
  <c r="A1419" i="4"/>
  <c r="C1419" i="4"/>
  <c r="D1419" i="4"/>
  <c r="A1420" i="4"/>
  <c r="C1420" i="4"/>
  <c r="D1420" i="4"/>
  <c r="A1421" i="4"/>
  <c r="P1421" i="4" s="1"/>
  <c r="C1421" i="4"/>
  <c r="D1421" i="4"/>
  <c r="A1422" i="4"/>
  <c r="C1422" i="4"/>
  <c r="D1422" i="4"/>
  <c r="A1423" i="4"/>
  <c r="C1423" i="4"/>
  <c r="D1423" i="4"/>
  <c r="A1424" i="4"/>
  <c r="C1424" i="4"/>
  <c r="D1424" i="4"/>
  <c r="A1425" i="4"/>
  <c r="G1425" i="4" s="1"/>
  <c r="C1425" i="4"/>
  <c r="D1425" i="4"/>
  <c r="A1426" i="4"/>
  <c r="C1426" i="4"/>
  <c r="D1426" i="4"/>
  <c r="A1427" i="4"/>
  <c r="N1427" i="4" s="1"/>
  <c r="C1427" i="4"/>
  <c r="D1427" i="4"/>
  <c r="A1428" i="4"/>
  <c r="C1428" i="4"/>
  <c r="D1428" i="4"/>
  <c r="A1429" i="4"/>
  <c r="J1429" i="4" s="1"/>
  <c r="C1429" i="4"/>
  <c r="D1429" i="4"/>
  <c r="A1430" i="4"/>
  <c r="C1430" i="4"/>
  <c r="D1430" i="4"/>
  <c r="A1431" i="4"/>
  <c r="H1431" i="4" s="1"/>
  <c r="C1431" i="4"/>
  <c r="D1431" i="4"/>
  <c r="A1432" i="4"/>
  <c r="C1432" i="4"/>
  <c r="D1432" i="4"/>
  <c r="A1433" i="4"/>
  <c r="C1433" i="4"/>
  <c r="D1433" i="4"/>
  <c r="A1434" i="4"/>
  <c r="G1434" i="4" s="1"/>
  <c r="C1434" i="4"/>
  <c r="D1434" i="4"/>
  <c r="A1435" i="4"/>
  <c r="C1435" i="4"/>
  <c r="D1435" i="4"/>
  <c r="A1436" i="4"/>
  <c r="C1436" i="4"/>
  <c r="D1436" i="4"/>
  <c r="A1437" i="4"/>
  <c r="N1437" i="4" s="1"/>
  <c r="C1437" i="4"/>
  <c r="D1437" i="4"/>
  <c r="A1438" i="4"/>
  <c r="H1438" i="4" s="1"/>
  <c r="C1438" i="4"/>
  <c r="D1438" i="4"/>
  <c r="A1439" i="4"/>
  <c r="N1439" i="4" s="1"/>
  <c r="C1439" i="4"/>
  <c r="D1439" i="4"/>
  <c r="A1440" i="4"/>
  <c r="C1440" i="4"/>
  <c r="D1440" i="4"/>
  <c r="A1441" i="4"/>
  <c r="G1441" i="4" s="1"/>
  <c r="C1441" i="4"/>
  <c r="D1441" i="4"/>
  <c r="A1442" i="4"/>
  <c r="H1442" i="4" s="1"/>
  <c r="C1442" i="4"/>
  <c r="D1442" i="4"/>
  <c r="A1443" i="4"/>
  <c r="H1443" i="4" s="1"/>
  <c r="C1443" i="4"/>
  <c r="D1443" i="4"/>
  <c r="A1444" i="4"/>
  <c r="C1444" i="4"/>
  <c r="D1444" i="4"/>
  <c r="A1445" i="4"/>
  <c r="G1445" i="4" s="1"/>
  <c r="C1445" i="4"/>
  <c r="D1445" i="4"/>
  <c r="A1446" i="4"/>
  <c r="C1446" i="4"/>
  <c r="D1446" i="4"/>
  <c r="A1447" i="4"/>
  <c r="C1447" i="4"/>
  <c r="D1447" i="4"/>
  <c r="A1448" i="4"/>
  <c r="C1448" i="4"/>
  <c r="D1448" i="4"/>
  <c r="A1449" i="4"/>
  <c r="M1449" i="4" s="1"/>
  <c r="C1449" i="4"/>
  <c r="D1449" i="4"/>
  <c r="A1450" i="4"/>
  <c r="N1450" i="4" s="1"/>
  <c r="C1450" i="4"/>
  <c r="D1450" i="4"/>
  <c r="A1451" i="4"/>
  <c r="G1451" i="4" s="1"/>
  <c r="C1451" i="4"/>
  <c r="D1451" i="4"/>
  <c r="A1452" i="4"/>
  <c r="C1452" i="4"/>
  <c r="D1452" i="4"/>
  <c r="A1453" i="4"/>
  <c r="C1453" i="4"/>
  <c r="D1453" i="4"/>
  <c r="A1454" i="4"/>
  <c r="M1454" i="4" s="1"/>
  <c r="C1454" i="4"/>
  <c r="D1454" i="4"/>
  <c r="A1455" i="4"/>
  <c r="C1455" i="4"/>
  <c r="D1455" i="4"/>
  <c r="A1456" i="4"/>
  <c r="C1456" i="4"/>
  <c r="D1456" i="4"/>
  <c r="A1457" i="4"/>
  <c r="K1457" i="4" s="1"/>
  <c r="C1457" i="4"/>
  <c r="D1457" i="4"/>
  <c r="A1458" i="4"/>
  <c r="N1458" i="4" s="1"/>
  <c r="C1458" i="4"/>
  <c r="D1458" i="4"/>
  <c r="A1459" i="4"/>
  <c r="C1459" i="4"/>
  <c r="D1459" i="4"/>
  <c r="A1460" i="4"/>
  <c r="C1460" i="4"/>
  <c r="D1460" i="4"/>
  <c r="A1461" i="4"/>
  <c r="C1461" i="4"/>
  <c r="D1461" i="4"/>
  <c r="A1462" i="4"/>
  <c r="C1462" i="4"/>
  <c r="D1462" i="4"/>
  <c r="A1463" i="4"/>
  <c r="C1463" i="4"/>
  <c r="D1463" i="4"/>
  <c r="A1464" i="4"/>
  <c r="C1464" i="4"/>
  <c r="D1464" i="4"/>
  <c r="A1465" i="4"/>
  <c r="C1465" i="4"/>
  <c r="D1465" i="4"/>
  <c r="A1466" i="4"/>
  <c r="C1466" i="4"/>
  <c r="D1466" i="4"/>
  <c r="A1467" i="4"/>
  <c r="C1467" i="4"/>
  <c r="D1467" i="4"/>
  <c r="A1468" i="4"/>
  <c r="C1468" i="4"/>
  <c r="D1468" i="4"/>
  <c r="A1469" i="4"/>
  <c r="M1469" i="4" s="1"/>
  <c r="C1469" i="4"/>
  <c r="D1469" i="4"/>
  <c r="A1470" i="4"/>
  <c r="O1470" i="4" s="1"/>
  <c r="C1470" i="4"/>
  <c r="D1470" i="4"/>
  <c r="A1471" i="4"/>
  <c r="C1471" i="4"/>
  <c r="D1471" i="4"/>
  <c r="A1472" i="4"/>
  <c r="C1472" i="4"/>
  <c r="D1472" i="4"/>
  <c r="A1473" i="4"/>
  <c r="C1473" i="4"/>
  <c r="D1473" i="4"/>
  <c r="A1474" i="4"/>
  <c r="C1474" i="4"/>
  <c r="D1474" i="4"/>
  <c r="A1475" i="4"/>
  <c r="H1475" i="4" s="1"/>
  <c r="C1475" i="4"/>
  <c r="D1475" i="4"/>
  <c r="A1476" i="4"/>
  <c r="C1476" i="4"/>
  <c r="D1476" i="4"/>
  <c r="A1477" i="4"/>
  <c r="C1477" i="4"/>
  <c r="D1477" i="4"/>
  <c r="A1478" i="4"/>
  <c r="H1478" i="4" s="1"/>
  <c r="C1478" i="4"/>
  <c r="D1478" i="4"/>
  <c r="A1479" i="4"/>
  <c r="C1479" i="4"/>
  <c r="D1479" i="4"/>
  <c r="A1480" i="4"/>
  <c r="C1480" i="4"/>
  <c r="D1480" i="4"/>
  <c r="A1481" i="4"/>
  <c r="P1481" i="4" s="1"/>
  <c r="C1481" i="4"/>
  <c r="D1481" i="4"/>
  <c r="A1482" i="4"/>
  <c r="P1482" i="4" s="1"/>
  <c r="C1482" i="4"/>
  <c r="D1482" i="4"/>
  <c r="A1483" i="4"/>
  <c r="C1483" i="4"/>
  <c r="D1483" i="4"/>
  <c r="A1484" i="4"/>
  <c r="C1484" i="4"/>
  <c r="D1484" i="4"/>
  <c r="A1485" i="4"/>
  <c r="C1485" i="4"/>
  <c r="D1485" i="4"/>
  <c r="A1486" i="4"/>
  <c r="N1486" i="4" s="1"/>
  <c r="C1486" i="4"/>
  <c r="D1486" i="4"/>
  <c r="A1487" i="4"/>
  <c r="C1487" i="4"/>
  <c r="D1487" i="4"/>
  <c r="A1488" i="4"/>
  <c r="C1488" i="4"/>
  <c r="D1488" i="4"/>
  <c r="A1489" i="4"/>
  <c r="C1489" i="4"/>
  <c r="D1489" i="4"/>
  <c r="A1490" i="4"/>
  <c r="H1490" i="4" s="1"/>
  <c r="C1490" i="4"/>
  <c r="D1490" i="4"/>
  <c r="A1491" i="4"/>
  <c r="N1491" i="4" s="1"/>
  <c r="C1491" i="4"/>
  <c r="D1491" i="4"/>
  <c r="A1492" i="4"/>
  <c r="C1492" i="4"/>
  <c r="D1492" i="4"/>
  <c r="A1493" i="4"/>
  <c r="C1493" i="4"/>
  <c r="D1493" i="4"/>
  <c r="A1494" i="4"/>
  <c r="P1494" i="4" s="1"/>
  <c r="C1494" i="4"/>
  <c r="D1494" i="4"/>
  <c r="A1495" i="4"/>
  <c r="H1495" i="4" s="1"/>
  <c r="C1495" i="4"/>
  <c r="D1495" i="4"/>
  <c r="A1496" i="4"/>
  <c r="C1496" i="4"/>
  <c r="D1496" i="4"/>
  <c r="A1497" i="4"/>
  <c r="H1497" i="4" s="1"/>
  <c r="C1497" i="4"/>
  <c r="D1497" i="4"/>
  <c r="A1498" i="4"/>
  <c r="C1498" i="4"/>
  <c r="D1498" i="4"/>
  <c r="A1499" i="4"/>
  <c r="C1499" i="4"/>
  <c r="D1499" i="4"/>
  <c r="A1500" i="4"/>
  <c r="N1500" i="4" s="1"/>
  <c r="C1500" i="4"/>
  <c r="D1500" i="4"/>
  <c r="A1501" i="4"/>
  <c r="N1501" i="4" s="1"/>
  <c r="C1501" i="4"/>
  <c r="D1501" i="4"/>
  <c r="A1502" i="4"/>
  <c r="C1502" i="4"/>
  <c r="D1502" i="4"/>
  <c r="A1503" i="4"/>
  <c r="C1503" i="4"/>
  <c r="D1503" i="4"/>
  <c r="A1504" i="4"/>
  <c r="C1504" i="4"/>
  <c r="D1504" i="4"/>
  <c r="A1505" i="4"/>
  <c r="O1505" i="4" s="1"/>
  <c r="C1505" i="4"/>
  <c r="D1505" i="4"/>
  <c r="A1506" i="4"/>
  <c r="O1506" i="4" s="1"/>
  <c r="C1506" i="4"/>
  <c r="D1506" i="4"/>
  <c r="A1507" i="4"/>
  <c r="H1507" i="4" s="1"/>
  <c r="C1507" i="4"/>
  <c r="D1507" i="4"/>
  <c r="A1508" i="4"/>
  <c r="C1508" i="4"/>
  <c r="D1508" i="4"/>
  <c r="A1509" i="4"/>
  <c r="C1509" i="4"/>
  <c r="D1509" i="4"/>
  <c r="A1510" i="4"/>
  <c r="C1510" i="4"/>
  <c r="D1510" i="4"/>
  <c r="A1511" i="4"/>
  <c r="C1511" i="4"/>
  <c r="D1511" i="4"/>
  <c r="A1512" i="4"/>
  <c r="H1512" i="4" s="1"/>
  <c r="C1512" i="4"/>
  <c r="D1512" i="4"/>
  <c r="A1513" i="4"/>
  <c r="O1513" i="4" s="1"/>
  <c r="C1513" i="4"/>
  <c r="D1513" i="4"/>
  <c r="A1514" i="4"/>
  <c r="C1514" i="4"/>
  <c r="D1514" i="4"/>
  <c r="A1515" i="4"/>
  <c r="C1515" i="4"/>
  <c r="D1515" i="4"/>
  <c r="A1516" i="4"/>
  <c r="C1516" i="4"/>
  <c r="D1516" i="4"/>
  <c r="A1517" i="4"/>
  <c r="C1517" i="4"/>
  <c r="D1517" i="4"/>
  <c r="A1518" i="4"/>
  <c r="M1518" i="4" s="1"/>
  <c r="C1518" i="4"/>
  <c r="D1518" i="4"/>
  <c r="A1519" i="4"/>
  <c r="C1519" i="4"/>
  <c r="D1519" i="4"/>
  <c r="A1520" i="4"/>
  <c r="C1520" i="4"/>
  <c r="D1520" i="4"/>
  <c r="A1521" i="4"/>
  <c r="C1521" i="4"/>
  <c r="D1521" i="4"/>
  <c r="A1522" i="4"/>
  <c r="C1522" i="4"/>
  <c r="D1522" i="4"/>
  <c r="A1523" i="4"/>
  <c r="C1523" i="4"/>
  <c r="D1523" i="4"/>
  <c r="A1524" i="4"/>
  <c r="C1524" i="4"/>
  <c r="D1524" i="4"/>
  <c r="A1525" i="4"/>
  <c r="J1525" i="4" s="1"/>
  <c r="C1525" i="4"/>
  <c r="D1525" i="4"/>
  <c r="A1526" i="4"/>
  <c r="N1526" i="4" s="1"/>
  <c r="C1526" i="4"/>
  <c r="D1526" i="4"/>
  <c r="A1527" i="4"/>
  <c r="C1527" i="4"/>
  <c r="D1527" i="4"/>
  <c r="A1528" i="4"/>
  <c r="C1528" i="4"/>
  <c r="D1528" i="4"/>
  <c r="A1529" i="4"/>
  <c r="H1529" i="4" s="1"/>
  <c r="C1529" i="4"/>
  <c r="D1529" i="4"/>
  <c r="A1530" i="4"/>
  <c r="C1530" i="4"/>
  <c r="D1530" i="4"/>
  <c r="A1531" i="4"/>
  <c r="C1531" i="4"/>
  <c r="D1531" i="4"/>
  <c r="A1532" i="4"/>
  <c r="C1532" i="4"/>
  <c r="D1532" i="4"/>
  <c r="A1533" i="4"/>
  <c r="C1533" i="4"/>
  <c r="D1533" i="4"/>
  <c r="A1534" i="4"/>
  <c r="H1534" i="4" s="1"/>
  <c r="C1534" i="4"/>
  <c r="D1534" i="4"/>
  <c r="A1535" i="4"/>
  <c r="C1535" i="4"/>
  <c r="D1535" i="4"/>
  <c r="A1536" i="4"/>
  <c r="C1536" i="4"/>
  <c r="D1536" i="4"/>
  <c r="A1537" i="4"/>
  <c r="P1537" i="4" s="1"/>
  <c r="C1537" i="4"/>
  <c r="D1537" i="4"/>
  <c r="A1538" i="4"/>
  <c r="N1538" i="4" s="1"/>
  <c r="C1538" i="4"/>
  <c r="D1538" i="4"/>
  <c r="A1539" i="4"/>
  <c r="C1539" i="4"/>
  <c r="D1539" i="4"/>
  <c r="A1540" i="4"/>
  <c r="C1540" i="4"/>
  <c r="D1540" i="4"/>
  <c r="A1541" i="4"/>
  <c r="C1541" i="4"/>
  <c r="D1541" i="4"/>
  <c r="A1542" i="4"/>
  <c r="C1542" i="4"/>
  <c r="D1542" i="4"/>
  <c r="A1543" i="4"/>
  <c r="P1543" i="4" s="1"/>
  <c r="C1543" i="4"/>
  <c r="D1543" i="4"/>
  <c r="A1544" i="4"/>
  <c r="O1544" i="4" s="1"/>
  <c r="C1544" i="4"/>
  <c r="D1544" i="4"/>
  <c r="A1545" i="4"/>
  <c r="C1545" i="4"/>
  <c r="D1545" i="4"/>
  <c r="A1546" i="4"/>
  <c r="C1546" i="4"/>
  <c r="D1546" i="4"/>
  <c r="A1547" i="4"/>
  <c r="C1547" i="4"/>
  <c r="D1547" i="4"/>
  <c r="A1548" i="4"/>
  <c r="C1548" i="4"/>
  <c r="D1548" i="4"/>
  <c r="A1549" i="4"/>
  <c r="C1549" i="4"/>
  <c r="D1549" i="4"/>
  <c r="A1550" i="4"/>
  <c r="N1550" i="4" s="1"/>
  <c r="C1550" i="4"/>
  <c r="D1550" i="4"/>
  <c r="A1551" i="4"/>
  <c r="C1551" i="4"/>
  <c r="D1551" i="4"/>
  <c r="A1552" i="4"/>
  <c r="C1552" i="4"/>
  <c r="D1552" i="4"/>
  <c r="A1553" i="4"/>
  <c r="C1553" i="4"/>
  <c r="D1553" i="4"/>
  <c r="A1554" i="4"/>
  <c r="G1554" i="4" s="1"/>
  <c r="C1554" i="4"/>
  <c r="D1554" i="4"/>
  <c r="A1555" i="4"/>
  <c r="N1555" i="4" s="1"/>
  <c r="C1555" i="4"/>
  <c r="D1555" i="4"/>
  <c r="A1556" i="4"/>
  <c r="C1556" i="4"/>
  <c r="D1556" i="4"/>
  <c r="A1557" i="4"/>
  <c r="J1557" i="4" s="1"/>
  <c r="C1557" i="4"/>
  <c r="D1557" i="4"/>
  <c r="A1558" i="4"/>
  <c r="C1558" i="4"/>
  <c r="D1558" i="4"/>
  <c r="A1559" i="4"/>
  <c r="H1559" i="4" s="1"/>
  <c r="C1559" i="4"/>
  <c r="D1559" i="4"/>
  <c r="A1560" i="4"/>
  <c r="C1560" i="4"/>
  <c r="D1560" i="4"/>
  <c r="A1561" i="4"/>
  <c r="C1561" i="4"/>
  <c r="D1561" i="4"/>
  <c r="A1562" i="4"/>
  <c r="C1562" i="4"/>
  <c r="D1562" i="4"/>
  <c r="A1563" i="4"/>
  <c r="C1563" i="4"/>
  <c r="D1563" i="4"/>
  <c r="A1564" i="4"/>
  <c r="C1564" i="4"/>
  <c r="D1564" i="4"/>
  <c r="A1565" i="4"/>
  <c r="N1565" i="4" s="1"/>
  <c r="C1565" i="4"/>
  <c r="D1565" i="4"/>
  <c r="A1566" i="4"/>
  <c r="H1566" i="4" s="1"/>
  <c r="C1566" i="4"/>
  <c r="D1566" i="4"/>
  <c r="A1567" i="4"/>
  <c r="C1567" i="4"/>
  <c r="D1567" i="4"/>
  <c r="A1568" i="4"/>
  <c r="C1568" i="4"/>
  <c r="D1568" i="4"/>
  <c r="A1569" i="4"/>
  <c r="K1569" i="4" s="1"/>
  <c r="C1569" i="4"/>
  <c r="D1569" i="4"/>
  <c r="A1570" i="4"/>
  <c r="C1570" i="4"/>
  <c r="D1570" i="4"/>
  <c r="A1571" i="4"/>
  <c r="C1571" i="4"/>
  <c r="D1571" i="4"/>
  <c r="A1572" i="4"/>
  <c r="C1572" i="4"/>
  <c r="D1572" i="4"/>
  <c r="A1573" i="4"/>
  <c r="C1573" i="4"/>
  <c r="D1573" i="4"/>
  <c r="A1574" i="4"/>
  <c r="H1574" i="4" s="1"/>
  <c r="C1574" i="4"/>
  <c r="D1574" i="4"/>
  <c r="A1575" i="4"/>
  <c r="C1575" i="4"/>
  <c r="D1575" i="4"/>
  <c r="A1576" i="4"/>
  <c r="H1576" i="4" s="1"/>
  <c r="C1576" i="4"/>
  <c r="D1576" i="4"/>
  <c r="A1577" i="4"/>
  <c r="H1577" i="4" s="1"/>
  <c r="C1577" i="4"/>
  <c r="D1577" i="4"/>
  <c r="A1578" i="4"/>
  <c r="C1578" i="4"/>
  <c r="D1578" i="4"/>
  <c r="A1579" i="4"/>
  <c r="C1579" i="4"/>
  <c r="D1579" i="4"/>
  <c r="A1580" i="4"/>
  <c r="C1580" i="4"/>
  <c r="D1580" i="4"/>
  <c r="A1581" i="4"/>
  <c r="C1581" i="4"/>
  <c r="D1581" i="4"/>
  <c r="A1582" i="4"/>
  <c r="C1582" i="4"/>
  <c r="D1582" i="4"/>
  <c r="A1583" i="4"/>
  <c r="C1583" i="4"/>
  <c r="D1583" i="4"/>
  <c r="A1584" i="4"/>
  <c r="C1584" i="4"/>
  <c r="D1584" i="4"/>
  <c r="A1585" i="4"/>
  <c r="C1585" i="4"/>
  <c r="D1585" i="4"/>
  <c r="A1586" i="4"/>
  <c r="M1586" i="4" s="1"/>
  <c r="C1586" i="4"/>
  <c r="D1586" i="4"/>
  <c r="A1587" i="4"/>
  <c r="C1587" i="4"/>
  <c r="D1587" i="4"/>
  <c r="A1588" i="4"/>
  <c r="C1588" i="4"/>
  <c r="D1588" i="4"/>
  <c r="A1589" i="4"/>
  <c r="C1589" i="4"/>
  <c r="D1589" i="4"/>
  <c r="A1590" i="4"/>
  <c r="M1590" i="4" s="1"/>
  <c r="C1590" i="4"/>
  <c r="D1590" i="4"/>
  <c r="A1591" i="4"/>
  <c r="C1591" i="4"/>
  <c r="D1591" i="4"/>
  <c r="A1592" i="4"/>
  <c r="C1592" i="4"/>
  <c r="D1592" i="4"/>
  <c r="A1593" i="4"/>
  <c r="H1593" i="4" s="1"/>
  <c r="C1593" i="4"/>
  <c r="D1593" i="4"/>
  <c r="A1594" i="4"/>
  <c r="H1594" i="4" s="1"/>
  <c r="C1594" i="4"/>
  <c r="D1594" i="4"/>
  <c r="A1595" i="4"/>
  <c r="M1595" i="4" s="1"/>
  <c r="C1595" i="4"/>
  <c r="D1595" i="4"/>
  <c r="A1596" i="4"/>
  <c r="C1596" i="4"/>
  <c r="D1596" i="4"/>
  <c r="A1597" i="4"/>
  <c r="C1597" i="4"/>
  <c r="D1597" i="4"/>
  <c r="A1598" i="4"/>
  <c r="H1598" i="4" s="1"/>
  <c r="C1598" i="4"/>
  <c r="D1598" i="4"/>
  <c r="A1599" i="4"/>
  <c r="C1599" i="4"/>
  <c r="D1599" i="4"/>
  <c r="A1600" i="4"/>
  <c r="C1600" i="4"/>
  <c r="D1600" i="4"/>
  <c r="A1601" i="4"/>
  <c r="C1601" i="4"/>
  <c r="D1601" i="4"/>
  <c r="A1602" i="4"/>
  <c r="N1602" i="4" s="1"/>
  <c r="C1602" i="4"/>
  <c r="D1602" i="4"/>
  <c r="A1603" i="4"/>
  <c r="H1603" i="4" s="1"/>
  <c r="C1603" i="4"/>
  <c r="D1603" i="4"/>
  <c r="A1604" i="4"/>
  <c r="C1604" i="4"/>
  <c r="D1604" i="4"/>
  <c r="A1605" i="4"/>
  <c r="C1605" i="4"/>
  <c r="D1605" i="4"/>
  <c r="A1606" i="4"/>
  <c r="N1606" i="4" s="1"/>
  <c r="C1606" i="4"/>
  <c r="D1606" i="4"/>
  <c r="A1607" i="4"/>
  <c r="C1607" i="4"/>
  <c r="D1607" i="4"/>
  <c r="A1608" i="4"/>
  <c r="C1608" i="4"/>
  <c r="D1608" i="4"/>
  <c r="A1609" i="4"/>
  <c r="P1609" i="4" s="1"/>
  <c r="C1609" i="4"/>
  <c r="D1609" i="4"/>
  <c r="A1610" i="4"/>
  <c r="C1610" i="4"/>
  <c r="D1610" i="4"/>
  <c r="A1611" i="4"/>
  <c r="C1611" i="4"/>
  <c r="D1611" i="4"/>
  <c r="A1612" i="4"/>
  <c r="C1612" i="4"/>
  <c r="D1612" i="4"/>
  <c r="A1613" i="4"/>
  <c r="C1613" i="4"/>
  <c r="D1613" i="4"/>
  <c r="A1614" i="4"/>
  <c r="H1614" i="4" s="1"/>
  <c r="C1614" i="4"/>
  <c r="D1614" i="4"/>
  <c r="A1615" i="4"/>
  <c r="C1615" i="4"/>
  <c r="D1615" i="4"/>
  <c r="A1616" i="4"/>
  <c r="C1616" i="4"/>
  <c r="D1616" i="4"/>
  <c r="A1617" i="4"/>
  <c r="C1617" i="4"/>
  <c r="D1617" i="4"/>
  <c r="A1618" i="4"/>
  <c r="G1618" i="4" s="1"/>
  <c r="C1618" i="4"/>
  <c r="D1618" i="4"/>
  <c r="A1619" i="4"/>
  <c r="C1619" i="4"/>
  <c r="D1619" i="4"/>
  <c r="A1620" i="4"/>
  <c r="C1620" i="4"/>
  <c r="D1620" i="4"/>
  <c r="A1621" i="4"/>
  <c r="C1621" i="4"/>
  <c r="D1621" i="4"/>
  <c r="A1622" i="4"/>
  <c r="G1622" i="4" s="1"/>
  <c r="C1622" i="4"/>
  <c r="D1622" i="4"/>
  <c r="A1623" i="4"/>
  <c r="H1623" i="4" s="1"/>
  <c r="C1623" i="4"/>
  <c r="D1623" i="4"/>
  <c r="A1624" i="4"/>
  <c r="C1624" i="4"/>
  <c r="D1624" i="4"/>
  <c r="A1625" i="4"/>
  <c r="H1625" i="4" s="1"/>
  <c r="C1625" i="4"/>
  <c r="D1625" i="4"/>
  <c r="A1626" i="4"/>
  <c r="C1626" i="4"/>
  <c r="D1626" i="4"/>
  <c r="A1627" i="4"/>
  <c r="C1627" i="4"/>
  <c r="D1627" i="4"/>
  <c r="A1628" i="4"/>
  <c r="C1628" i="4"/>
  <c r="D1628" i="4"/>
  <c r="A1629" i="4"/>
  <c r="C1629" i="4"/>
  <c r="D1629" i="4"/>
  <c r="A1630" i="4"/>
  <c r="M1630" i="4" s="1"/>
  <c r="C1630" i="4"/>
  <c r="D1630" i="4"/>
  <c r="A1631" i="4"/>
  <c r="C1631" i="4"/>
  <c r="D1631" i="4"/>
  <c r="A1632" i="4"/>
  <c r="C1632" i="4"/>
  <c r="D1632" i="4"/>
  <c r="A1633" i="4"/>
  <c r="K1633" i="4" s="1"/>
  <c r="C1633" i="4"/>
  <c r="D1633" i="4"/>
  <c r="A1634" i="4"/>
  <c r="H1634" i="4" s="1"/>
  <c r="C1634" i="4"/>
  <c r="D1634" i="4"/>
  <c r="A1635" i="4"/>
  <c r="H1635" i="4" s="1"/>
  <c r="C1635" i="4"/>
  <c r="D1635" i="4"/>
  <c r="A1636" i="4"/>
  <c r="C1636" i="4"/>
  <c r="D1636" i="4"/>
  <c r="A1637" i="4"/>
  <c r="C1637" i="4"/>
  <c r="D1637" i="4"/>
  <c r="A1638" i="4"/>
  <c r="P1638" i="4" s="1"/>
  <c r="C1638" i="4"/>
  <c r="D1638" i="4"/>
  <c r="A1639" i="4"/>
  <c r="C1639" i="4"/>
  <c r="D1639" i="4"/>
  <c r="A1640" i="4"/>
  <c r="H1640" i="4" s="1"/>
  <c r="C1640" i="4"/>
  <c r="D1640" i="4"/>
  <c r="A1641" i="4"/>
  <c r="C1641" i="4"/>
  <c r="D1641" i="4"/>
  <c r="A1642" i="4"/>
  <c r="O1642" i="4" s="1"/>
  <c r="C1642" i="4"/>
  <c r="D1642" i="4"/>
  <c r="A1643" i="4"/>
  <c r="G1643" i="4" s="1"/>
  <c r="C1643" i="4"/>
  <c r="D1643" i="4"/>
  <c r="A1644" i="4"/>
  <c r="C1644" i="4"/>
  <c r="D1644" i="4"/>
  <c r="A1645" i="4"/>
  <c r="M1645" i="4" s="1"/>
  <c r="C1645" i="4"/>
  <c r="D1645" i="4"/>
  <c r="A1646" i="4"/>
  <c r="O1646" i="4" s="1"/>
  <c r="C1646" i="4"/>
  <c r="D1646" i="4"/>
  <c r="A1647" i="4"/>
  <c r="C1647" i="4"/>
  <c r="D1647" i="4"/>
  <c r="A1648" i="4"/>
  <c r="C1648" i="4"/>
  <c r="D1648" i="4"/>
  <c r="A1649" i="4"/>
  <c r="C1649" i="4"/>
  <c r="D1649" i="4"/>
  <c r="A1650" i="4"/>
  <c r="C1650" i="4"/>
  <c r="D1650" i="4"/>
  <c r="A1651" i="4"/>
  <c r="C1651" i="4"/>
  <c r="D1651" i="4"/>
  <c r="A1652" i="4"/>
  <c r="C1652" i="4"/>
  <c r="D1652" i="4"/>
  <c r="A1653" i="4"/>
  <c r="C1653" i="4"/>
  <c r="D1653" i="4"/>
  <c r="A1654" i="4"/>
  <c r="C1654" i="4"/>
  <c r="D1654" i="4"/>
  <c r="A1655" i="4"/>
  <c r="C1655" i="4"/>
  <c r="D1655" i="4"/>
  <c r="A1656" i="4"/>
  <c r="C1656" i="4"/>
  <c r="D1656" i="4"/>
  <c r="A1657" i="4"/>
  <c r="C1657" i="4"/>
  <c r="D1657" i="4"/>
  <c r="A1658" i="4"/>
  <c r="H1658" i="4" s="1"/>
  <c r="C1658" i="4"/>
  <c r="D1658" i="4"/>
  <c r="A1659" i="4"/>
  <c r="M1659" i="4" s="1"/>
  <c r="C1659" i="4"/>
  <c r="D1659" i="4"/>
  <c r="A1660" i="4"/>
  <c r="C1660" i="4"/>
  <c r="D1660" i="4"/>
  <c r="A1661" i="4"/>
  <c r="C1661" i="4"/>
  <c r="D1661" i="4"/>
  <c r="A1662" i="4"/>
  <c r="N1662" i="4" s="1"/>
  <c r="C1662" i="4"/>
  <c r="D1662" i="4"/>
  <c r="A1663" i="4"/>
  <c r="C1663" i="4"/>
  <c r="D1663" i="4"/>
  <c r="A1664" i="4"/>
  <c r="C1664" i="4"/>
  <c r="D1664" i="4"/>
  <c r="A1665" i="4"/>
  <c r="C1665" i="4"/>
  <c r="D1665" i="4"/>
  <c r="A1666" i="4"/>
  <c r="C1666" i="4"/>
  <c r="D1666" i="4"/>
  <c r="A1667" i="4"/>
  <c r="C1667" i="4"/>
  <c r="D1667" i="4"/>
  <c r="A1668" i="4"/>
  <c r="C1668" i="4"/>
  <c r="D1668" i="4"/>
  <c r="A1669" i="4"/>
  <c r="C1669" i="4"/>
  <c r="D1669" i="4"/>
  <c r="A1670" i="4"/>
  <c r="N1670" i="4" s="1"/>
  <c r="C1670" i="4"/>
  <c r="D1670" i="4"/>
  <c r="A1671" i="4"/>
  <c r="C1671" i="4"/>
  <c r="D1671" i="4"/>
  <c r="A1672" i="4"/>
  <c r="H1672" i="4" s="1"/>
  <c r="C1672" i="4"/>
  <c r="D1672" i="4"/>
  <c r="A1673" i="4"/>
  <c r="N1673" i="4" s="1"/>
  <c r="C1673" i="4"/>
  <c r="D1673" i="4"/>
  <c r="A1674" i="4"/>
  <c r="P1674" i="4" s="1"/>
  <c r="C1674" i="4"/>
  <c r="D1674" i="4"/>
  <c r="A1675" i="4"/>
  <c r="C1675" i="4"/>
  <c r="D1675" i="4"/>
  <c r="A1676" i="4"/>
  <c r="C1676" i="4"/>
  <c r="D1676" i="4"/>
  <c r="A1677" i="4"/>
  <c r="C1677" i="4"/>
  <c r="D1677" i="4"/>
  <c r="A1678" i="4"/>
  <c r="N1678" i="4" s="1"/>
  <c r="C1678" i="4"/>
  <c r="D1678" i="4"/>
  <c r="A1679" i="4"/>
  <c r="C1679" i="4"/>
  <c r="D1679" i="4"/>
  <c r="A1680" i="4"/>
  <c r="P1680" i="4" s="1"/>
  <c r="C1680" i="4"/>
  <c r="D1680" i="4"/>
  <c r="A1681" i="4"/>
  <c r="C1681" i="4"/>
  <c r="D1681" i="4"/>
  <c r="A1682" i="4"/>
  <c r="C1682" i="4"/>
  <c r="D1682" i="4"/>
  <c r="A1683" i="4"/>
  <c r="N1683" i="4" s="1"/>
  <c r="C1683" i="4"/>
  <c r="D1683" i="4"/>
  <c r="A1684" i="4"/>
  <c r="C1684" i="4"/>
  <c r="D1684" i="4"/>
  <c r="A1685" i="4"/>
  <c r="C1685" i="4"/>
  <c r="D1685" i="4"/>
  <c r="A1686" i="4"/>
  <c r="G1686" i="4" s="1"/>
  <c r="C1686" i="4"/>
  <c r="D1686" i="4"/>
  <c r="A1687" i="4"/>
  <c r="H1687" i="4" s="1"/>
  <c r="C1687" i="4"/>
  <c r="D1687" i="4"/>
  <c r="A1688" i="4"/>
  <c r="C1688" i="4"/>
  <c r="D1688" i="4"/>
  <c r="A1689" i="4"/>
  <c r="C1689" i="4"/>
  <c r="D1689" i="4"/>
  <c r="A1690" i="4"/>
  <c r="H1690" i="4" s="1"/>
  <c r="C1690" i="4"/>
  <c r="D1690" i="4"/>
  <c r="A1691" i="4"/>
  <c r="C1691" i="4"/>
  <c r="D1691" i="4"/>
  <c r="A1692" i="4"/>
  <c r="C1692" i="4"/>
  <c r="D1692" i="4"/>
  <c r="A1693" i="4"/>
  <c r="N1693" i="4" s="1"/>
  <c r="C1693" i="4"/>
  <c r="D1693" i="4"/>
  <c r="A1694" i="4"/>
  <c r="C1694" i="4"/>
  <c r="D1694" i="4"/>
  <c r="A1695" i="4"/>
  <c r="N1695" i="4" s="1"/>
  <c r="C1695" i="4"/>
  <c r="D1695" i="4"/>
  <c r="A1696" i="4"/>
  <c r="C1696" i="4"/>
  <c r="D1696" i="4"/>
  <c r="A1697" i="4"/>
  <c r="C1697" i="4"/>
  <c r="D1697" i="4"/>
  <c r="A1698" i="4"/>
  <c r="M1698" i="4" s="1"/>
  <c r="C1698" i="4"/>
  <c r="D1698" i="4"/>
  <c r="A1699" i="4"/>
  <c r="C1699" i="4"/>
  <c r="D1699" i="4"/>
  <c r="A1700" i="4"/>
  <c r="C1700" i="4"/>
  <c r="D1700" i="4"/>
  <c r="A1701" i="4"/>
  <c r="M1701" i="4" s="1"/>
  <c r="C1701" i="4"/>
  <c r="D1701" i="4"/>
  <c r="A1702" i="4"/>
  <c r="C1702" i="4"/>
  <c r="D1702" i="4"/>
  <c r="A1703" i="4"/>
  <c r="C1703" i="4"/>
  <c r="D1703" i="4"/>
  <c r="A1704" i="4"/>
  <c r="C1704" i="4"/>
  <c r="D1704" i="4"/>
  <c r="A1705" i="4"/>
  <c r="C1705" i="4"/>
  <c r="D1705" i="4"/>
  <c r="A1706" i="4"/>
  <c r="O1706" i="4" s="1"/>
  <c r="C1706" i="4"/>
  <c r="D1706" i="4"/>
  <c r="A1707" i="4"/>
  <c r="C1707" i="4"/>
  <c r="D1707" i="4"/>
  <c r="A1708" i="4"/>
  <c r="C1708" i="4"/>
  <c r="D1708" i="4"/>
  <c r="A1709" i="4"/>
  <c r="C1709" i="4"/>
  <c r="D1709" i="4"/>
  <c r="A1710" i="4"/>
  <c r="H1710" i="4" s="1"/>
  <c r="C1710" i="4"/>
  <c r="D1710" i="4"/>
  <c r="A1711" i="4"/>
  <c r="C1711" i="4"/>
  <c r="D1711" i="4"/>
  <c r="A1712" i="4"/>
  <c r="C1712" i="4"/>
  <c r="D1712" i="4"/>
  <c r="A1713" i="4"/>
  <c r="C1713" i="4"/>
  <c r="D1713" i="4"/>
  <c r="A1714" i="4"/>
  <c r="C1714" i="4"/>
  <c r="D1714" i="4"/>
  <c r="A1715" i="4"/>
  <c r="C1715" i="4"/>
  <c r="D1715" i="4"/>
  <c r="A1716" i="4"/>
  <c r="C1716" i="4"/>
  <c r="D1716" i="4"/>
  <c r="A1717" i="4"/>
  <c r="C1717" i="4"/>
  <c r="D1717" i="4"/>
  <c r="A1718" i="4"/>
  <c r="C1718" i="4"/>
  <c r="D1718" i="4"/>
  <c r="A1719" i="4"/>
  <c r="C1719" i="4"/>
  <c r="D1719" i="4"/>
  <c r="A1720" i="4"/>
  <c r="C1720" i="4"/>
  <c r="D1720" i="4"/>
  <c r="A1721" i="4"/>
  <c r="C1721" i="4"/>
  <c r="D1721" i="4"/>
  <c r="A1722" i="4"/>
  <c r="N1722" i="4" s="1"/>
  <c r="C1722" i="4"/>
  <c r="D1722" i="4"/>
  <c r="A1723" i="4"/>
  <c r="C1723" i="4"/>
  <c r="D1723" i="4"/>
  <c r="A1724" i="4"/>
  <c r="C1724" i="4"/>
  <c r="D1724" i="4"/>
  <c r="A1725" i="4"/>
  <c r="C1725" i="4"/>
  <c r="D1725" i="4"/>
  <c r="A1726" i="4"/>
  <c r="O1726" i="4" s="1"/>
  <c r="C1726" i="4"/>
  <c r="D1726" i="4"/>
  <c r="A1727" i="4"/>
  <c r="C1727" i="4"/>
  <c r="D1727" i="4"/>
  <c r="A1728" i="4"/>
  <c r="C1728" i="4"/>
  <c r="D1728" i="4"/>
  <c r="A1729" i="4"/>
  <c r="C1729" i="4"/>
  <c r="D1729" i="4"/>
  <c r="A1730" i="4"/>
  <c r="G1730" i="4" s="1"/>
  <c r="C1730" i="4"/>
  <c r="D1730" i="4"/>
  <c r="A1731" i="4"/>
  <c r="C1731" i="4"/>
  <c r="D1731" i="4"/>
  <c r="A1732" i="4"/>
  <c r="C1732" i="4"/>
  <c r="D1732" i="4"/>
  <c r="A1733" i="4"/>
  <c r="C1733" i="4"/>
  <c r="D1733" i="4"/>
  <c r="A1734" i="4"/>
  <c r="H1734" i="4" s="1"/>
  <c r="C1734" i="4"/>
  <c r="D1734" i="4"/>
  <c r="A1735" i="4"/>
  <c r="P1735" i="4" s="1"/>
  <c r="C1735" i="4"/>
  <c r="D1735" i="4"/>
  <c r="A1736" i="4"/>
  <c r="C1736" i="4"/>
  <c r="D1736" i="4"/>
  <c r="A1737" i="4"/>
  <c r="P1737" i="4" s="1"/>
  <c r="C1737" i="4"/>
  <c r="D1737" i="4"/>
  <c r="A1738" i="4"/>
  <c r="P1738" i="4" s="1"/>
  <c r="C1738" i="4"/>
  <c r="D1738" i="4"/>
  <c r="A1739" i="4"/>
  <c r="C1739" i="4"/>
  <c r="D1739" i="4"/>
  <c r="A1740" i="4"/>
  <c r="C1740" i="4"/>
  <c r="D1740" i="4"/>
  <c r="A1741" i="4"/>
  <c r="O1741" i="4" s="1"/>
  <c r="C1741" i="4"/>
  <c r="D1741" i="4"/>
  <c r="A1742" i="4"/>
  <c r="N1742" i="4" s="1"/>
  <c r="C1742" i="4"/>
  <c r="D1742" i="4"/>
  <c r="A1743" i="4"/>
  <c r="C1743" i="4"/>
  <c r="D1743" i="4"/>
  <c r="A1744" i="4"/>
  <c r="C1744" i="4"/>
  <c r="D1744" i="4"/>
  <c r="A1745" i="4"/>
  <c r="K1745" i="4" s="1"/>
  <c r="C1745" i="4"/>
  <c r="D1745" i="4"/>
  <c r="A1746" i="4"/>
  <c r="G1746" i="4" s="1"/>
  <c r="C1746" i="4"/>
  <c r="D1746" i="4"/>
  <c r="A1747" i="4"/>
  <c r="N1747" i="4" s="1"/>
  <c r="C1747" i="4"/>
  <c r="D1747" i="4"/>
  <c r="A1748" i="4"/>
  <c r="C1748" i="4"/>
  <c r="D1748" i="4"/>
  <c r="A1749" i="4"/>
  <c r="C1749" i="4"/>
  <c r="D1749" i="4"/>
  <c r="A1750" i="4"/>
  <c r="C1750" i="4"/>
  <c r="D1750" i="4"/>
  <c r="A1751" i="4"/>
  <c r="H1751" i="4" s="1"/>
  <c r="C1751" i="4"/>
  <c r="D1751" i="4"/>
  <c r="A1752" i="4"/>
  <c r="C1752" i="4"/>
  <c r="D1752" i="4"/>
  <c r="A1753" i="4"/>
  <c r="H1753" i="4" s="1"/>
  <c r="C1753" i="4"/>
  <c r="D1753" i="4"/>
  <c r="A1754" i="4"/>
  <c r="G1754" i="4" s="1"/>
  <c r="C1754" i="4"/>
  <c r="D1754" i="4"/>
  <c r="A1755" i="4"/>
  <c r="C1755" i="4"/>
  <c r="D1755" i="4"/>
  <c r="A1756" i="4"/>
  <c r="C1756" i="4"/>
  <c r="D1756" i="4"/>
  <c r="A1757" i="4"/>
  <c r="P1757" i="4" s="1"/>
  <c r="C1757" i="4"/>
  <c r="D1757" i="4"/>
  <c r="A1758" i="4"/>
  <c r="C1758" i="4"/>
  <c r="D1758" i="4"/>
  <c r="A1759" i="4"/>
  <c r="N1759" i="4" s="1"/>
  <c r="C1759" i="4"/>
  <c r="D1759" i="4"/>
  <c r="A1760" i="4"/>
  <c r="C1760" i="4"/>
  <c r="D1760" i="4"/>
  <c r="A1761" i="4"/>
  <c r="C1761" i="4"/>
  <c r="D1761" i="4"/>
  <c r="A1762" i="4"/>
  <c r="C1762" i="4"/>
  <c r="D1762" i="4"/>
  <c r="A1763" i="4"/>
  <c r="H1763" i="4" s="1"/>
  <c r="C1763" i="4"/>
  <c r="D1763" i="4"/>
  <c r="A1764" i="4"/>
  <c r="C1764" i="4"/>
  <c r="D1764" i="4"/>
  <c r="A1765" i="4"/>
  <c r="P1765" i="4" s="1"/>
  <c r="C1765" i="4"/>
  <c r="D1765" i="4"/>
  <c r="A1766" i="4"/>
  <c r="M1766" i="4" s="1"/>
  <c r="C1766" i="4"/>
  <c r="D1766" i="4"/>
  <c r="A1767" i="4"/>
  <c r="C1767" i="4"/>
  <c r="D1767" i="4"/>
  <c r="A1768" i="4"/>
  <c r="P1768" i="4" s="1"/>
  <c r="C1768" i="4"/>
  <c r="D1768" i="4"/>
  <c r="A1769" i="4"/>
  <c r="O1769" i="4" s="1"/>
  <c r="C1769" i="4"/>
  <c r="D1769" i="4"/>
  <c r="A1770" i="4"/>
  <c r="O1770" i="4" s="1"/>
  <c r="C1770" i="4"/>
  <c r="D1770" i="4"/>
  <c r="A1771" i="4"/>
  <c r="C1771" i="4"/>
  <c r="D1771" i="4"/>
  <c r="A1772" i="4"/>
  <c r="C1772" i="4"/>
  <c r="D1772" i="4"/>
  <c r="A1773" i="4"/>
  <c r="H1773" i="4" s="1"/>
  <c r="C1773" i="4"/>
  <c r="D1773" i="4"/>
  <c r="A1774" i="4"/>
  <c r="C1774" i="4"/>
  <c r="D1774" i="4"/>
  <c r="A1775" i="4"/>
  <c r="C1775" i="4"/>
  <c r="D1775" i="4"/>
  <c r="A1776" i="4"/>
  <c r="C1776" i="4"/>
  <c r="D1776" i="4"/>
  <c r="A1777" i="4"/>
  <c r="H1777" i="4" s="1"/>
  <c r="C1777" i="4"/>
  <c r="D1777" i="4"/>
  <c r="A1778" i="4"/>
  <c r="M1778" i="4" s="1"/>
  <c r="C1778" i="4"/>
  <c r="D1778" i="4"/>
  <c r="A1779" i="4"/>
  <c r="C1779" i="4"/>
  <c r="D1779" i="4"/>
  <c r="A1780" i="4"/>
  <c r="C1780" i="4"/>
  <c r="D1780" i="4"/>
  <c r="A1781" i="4"/>
  <c r="J1781" i="4" s="1"/>
  <c r="C1781" i="4"/>
  <c r="D1781" i="4"/>
  <c r="A1782" i="4"/>
  <c r="N1782" i="4" s="1"/>
  <c r="C1782" i="4"/>
  <c r="D1782" i="4"/>
  <c r="A1783" i="4"/>
  <c r="C1783" i="4"/>
  <c r="D1783" i="4"/>
  <c r="A1784" i="4"/>
  <c r="C1784" i="4"/>
  <c r="D1784" i="4"/>
  <c r="A1785" i="4"/>
  <c r="C1785" i="4"/>
  <c r="D1785" i="4"/>
  <c r="A1786" i="4"/>
  <c r="C1786" i="4"/>
  <c r="D1786" i="4"/>
  <c r="A1787" i="4"/>
  <c r="C1787" i="4"/>
  <c r="D1787" i="4"/>
  <c r="A1788" i="4"/>
  <c r="C1788" i="4"/>
  <c r="D1788" i="4"/>
  <c r="A1789" i="4"/>
  <c r="C1789" i="4"/>
  <c r="D1789" i="4"/>
  <c r="A1790" i="4"/>
  <c r="C1790" i="4"/>
  <c r="D1790" i="4"/>
  <c r="A1791" i="4"/>
  <c r="C1791" i="4"/>
  <c r="D1791" i="4"/>
  <c r="A1792" i="4"/>
  <c r="C1792" i="4"/>
  <c r="D1792" i="4"/>
  <c r="A1793" i="4"/>
  <c r="C1793" i="4"/>
  <c r="D1793" i="4"/>
  <c r="A1794" i="4"/>
  <c r="C1794" i="4"/>
  <c r="D1794" i="4"/>
  <c r="A1795" i="4"/>
  <c r="H1795" i="4" s="1"/>
  <c r="C1795" i="4"/>
  <c r="D1795" i="4"/>
  <c r="A1796" i="4"/>
  <c r="C1796" i="4"/>
  <c r="D1796" i="4"/>
  <c r="A1797" i="4"/>
  <c r="C1797" i="4"/>
  <c r="D1797" i="4"/>
  <c r="A1798" i="4"/>
  <c r="G1798" i="4" s="1"/>
  <c r="C1798" i="4"/>
  <c r="D1798" i="4"/>
  <c r="A1799" i="4"/>
  <c r="P1799" i="4" s="1"/>
  <c r="C1799" i="4"/>
  <c r="D1799" i="4"/>
  <c r="A1800" i="4"/>
  <c r="C1800" i="4"/>
  <c r="D1800" i="4"/>
  <c r="A1801" i="4"/>
  <c r="C1801" i="4"/>
  <c r="D1801" i="4"/>
  <c r="A1802" i="4"/>
  <c r="C1802" i="4"/>
  <c r="D1802" i="4"/>
  <c r="A1803" i="4"/>
  <c r="C1803" i="4"/>
  <c r="D1803" i="4"/>
  <c r="A1804" i="4"/>
  <c r="C1804" i="4"/>
  <c r="D1804" i="4"/>
  <c r="A1805" i="4"/>
  <c r="H1805" i="4" s="1"/>
  <c r="C1805" i="4"/>
  <c r="D1805" i="4"/>
  <c r="A1806" i="4"/>
  <c r="C1806" i="4"/>
  <c r="D1806" i="4"/>
  <c r="A1807" i="4"/>
  <c r="C1807" i="4"/>
  <c r="D1807" i="4"/>
  <c r="A1808" i="4"/>
  <c r="C1808" i="4"/>
  <c r="D1808" i="4"/>
  <c r="A1809" i="4"/>
  <c r="K1809" i="4" s="1"/>
  <c r="C1809" i="4"/>
  <c r="D1809" i="4"/>
  <c r="A1810" i="4"/>
  <c r="H1810" i="4" s="1"/>
  <c r="C1810" i="4"/>
  <c r="D1810" i="4"/>
  <c r="A1811" i="4"/>
  <c r="N1811" i="4" s="1"/>
  <c r="C1811" i="4"/>
  <c r="D1811" i="4"/>
  <c r="A1812" i="4"/>
  <c r="H1812" i="4" s="1"/>
  <c r="C1812" i="4"/>
  <c r="D1812" i="4"/>
  <c r="A1813" i="4"/>
  <c r="J1813" i="4" s="1"/>
  <c r="C1813" i="4"/>
  <c r="D1813" i="4"/>
  <c r="A1814" i="4"/>
  <c r="C1814" i="4"/>
  <c r="D1814" i="4"/>
  <c r="A1815" i="4"/>
  <c r="H1815" i="4" s="1"/>
  <c r="C1815" i="4"/>
  <c r="D1815" i="4"/>
  <c r="A1816" i="4"/>
  <c r="C1816" i="4"/>
  <c r="D1816" i="4"/>
  <c r="A1817" i="4"/>
  <c r="C1817" i="4"/>
  <c r="D1817" i="4"/>
  <c r="A1818" i="4"/>
  <c r="O1818" i="4" s="1"/>
  <c r="C1818" i="4"/>
  <c r="D1818" i="4"/>
  <c r="A1819" i="4"/>
  <c r="C1819" i="4"/>
  <c r="D1819" i="4"/>
  <c r="A1820" i="4"/>
  <c r="C1820" i="4"/>
  <c r="D1820" i="4"/>
  <c r="A1821" i="4"/>
  <c r="C1821" i="4"/>
  <c r="D1821" i="4"/>
  <c r="A1822" i="4"/>
  <c r="C1822" i="4"/>
  <c r="D1822" i="4"/>
  <c r="A1823" i="4"/>
  <c r="C1823" i="4"/>
  <c r="D1823" i="4"/>
  <c r="A1824" i="4"/>
  <c r="C1824" i="4"/>
  <c r="D1824" i="4"/>
  <c r="A1825" i="4"/>
  <c r="C1825" i="4"/>
  <c r="D1825" i="4"/>
  <c r="A1826" i="4"/>
  <c r="C1826" i="4"/>
  <c r="D1826" i="4"/>
  <c r="A1827" i="4"/>
  <c r="C1827" i="4"/>
  <c r="D1827" i="4"/>
  <c r="A1828" i="4"/>
  <c r="C1828" i="4"/>
  <c r="D1828" i="4"/>
  <c r="A1829" i="4"/>
  <c r="C1829" i="4"/>
  <c r="D1829" i="4"/>
  <c r="A1830" i="4"/>
  <c r="P1830" i="4" s="1"/>
  <c r="C1830" i="4"/>
  <c r="D1830" i="4"/>
  <c r="A1831" i="4"/>
  <c r="C1831" i="4"/>
  <c r="D1831" i="4"/>
  <c r="A1832" i="4"/>
  <c r="C1832" i="4"/>
  <c r="D1832" i="4"/>
  <c r="A1833" i="4"/>
  <c r="O1833" i="4" s="1"/>
  <c r="C1833" i="4"/>
  <c r="D1833" i="4"/>
  <c r="A1834" i="4"/>
  <c r="N1834" i="4" s="1"/>
  <c r="C1834" i="4"/>
  <c r="D1834" i="4"/>
  <c r="A1835" i="4"/>
  <c r="C1835" i="4"/>
  <c r="D1835" i="4"/>
  <c r="A1836" i="4"/>
  <c r="C1836" i="4"/>
  <c r="D1836" i="4"/>
  <c r="A1837" i="4"/>
  <c r="C1837" i="4"/>
  <c r="D1837" i="4"/>
  <c r="A1838" i="4"/>
  <c r="C1838" i="4"/>
  <c r="D1838" i="4"/>
  <c r="A1839" i="4"/>
  <c r="C1839" i="4"/>
  <c r="D1839" i="4"/>
  <c r="A1840" i="4"/>
  <c r="C1840" i="4"/>
  <c r="D1840" i="4"/>
  <c r="A1841" i="4"/>
  <c r="C1841" i="4"/>
  <c r="D1841" i="4"/>
  <c r="A1842" i="4"/>
  <c r="M1842" i="4" s="1"/>
  <c r="C1842" i="4"/>
  <c r="D1842" i="4"/>
  <c r="A1843" i="4"/>
  <c r="C1843" i="4"/>
  <c r="D1843" i="4"/>
  <c r="A1844" i="4"/>
  <c r="H1844" i="4" s="1"/>
  <c r="C1844" i="4"/>
  <c r="D1844" i="4"/>
  <c r="A1845" i="4"/>
  <c r="N1845" i="4" s="1"/>
  <c r="C1845" i="4"/>
  <c r="D1845" i="4"/>
  <c r="A1846" i="4"/>
  <c r="M1846" i="4" s="1"/>
  <c r="C1846" i="4"/>
  <c r="D1846" i="4"/>
  <c r="A1847" i="4"/>
  <c r="C1847" i="4"/>
  <c r="D1847" i="4"/>
  <c r="A1848" i="4"/>
  <c r="C1848" i="4"/>
  <c r="D1848" i="4"/>
  <c r="A1849" i="4"/>
  <c r="C1849" i="4"/>
  <c r="D1849" i="4"/>
  <c r="A1850" i="4"/>
  <c r="P1850" i="4" s="1"/>
  <c r="C1850" i="4"/>
  <c r="D1850" i="4"/>
  <c r="A1851" i="4"/>
  <c r="M1851" i="4" s="1"/>
  <c r="C1851" i="4"/>
  <c r="D1851" i="4"/>
  <c r="A1852" i="4"/>
  <c r="C1852" i="4"/>
  <c r="D1852" i="4"/>
  <c r="A1853" i="4"/>
  <c r="C1853" i="4"/>
  <c r="D1853" i="4"/>
  <c r="A1854" i="4"/>
  <c r="C1854" i="4"/>
  <c r="D1854" i="4"/>
  <c r="A1855" i="4"/>
  <c r="C1855" i="4"/>
  <c r="D1855" i="4"/>
  <c r="A1856" i="4"/>
  <c r="C1856" i="4"/>
  <c r="D1856" i="4"/>
  <c r="A1857" i="4"/>
  <c r="K1857" i="4" s="1"/>
  <c r="C1857" i="4"/>
  <c r="D1857" i="4"/>
  <c r="A1858" i="4"/>
  <c r="N1858" i="4" s="1"/>
  <c r="C1858" i="4"/>
  <c r="D1858" i="4"/>
  <c r="A1859" i="4"/>
  <c r="C1859" i="4"/>
  <c r="D1859" i="4"/>
  <c r="A1860" i="4"/>
  <c r="C1860" i="4"/>
  <c r="D1860" i="4"/>
  <c r="A1861" i="4"/>
  <c r="C1861" i="4"/>
  <c r="D1861" i="4"/>
  <c r="A1862" i="4"/>
  <c r="C1862" i="4"/>
  <c r="D1862" i="4"/>
  <c r="A1863" i="4"/>
  <c r="C1863" i="4"/>
  <c r="D1863" i="4"/>
  <c r="A1864" i="4"/>
  <c r="C1864" i="4"/>
  <c r="D1864" i="4"/>
  <c r="A1865" i="4"/>
  <c r="H1865" i="4" s="1"/>
  <c r="C1865" i="4"/>
  <c r="D1865" i="4"/>
  <c r="A1866" i="4"/>
  <c r="G1866" i="4" s="1"/>
  <c r="C1866" i="4"/>
  <c r="D1866" i="4"/>
  <c r="A1867" i="4"/>
  <c r="C1867" i="4"/>
  <c r="D1867" i="4"/>
  <c r="A1868" i="4"/>
  <c r="C1868" i="4"/>
  <c r="D1868" i="4"/>
  <c r="A1869" i="4"/>
  <c r="C1869" i="4"/>
  <c r="D1869" i="4"/>
  <c r="A1870" i="4"/>
  <c r="N1870" i="4" s="1"/>
  <c r="C1870" i="4"/>
  <c r="D1870" i="4"/>
  <c r="A1871" i="4"/>
  <c r="C1871" i="4"/>
  <c r="D1871" i="4"/>
  <c r="A1872" i="4"/>
  <c r="C1872" i="4"/>
  <c r="D1872" i="4"/>
  <c r="A1873" i="4"/>
  <c r="C1873" i="4"/>
  <c r="D1873" i="4"/>
  <c r="A1874" i="4"/>
  <c r="C1874" i="4"/>
  <c r="D1874" i="4"/>
  <c r="A1875" i="4"/>
  <c r="C1875" i="4"/>
  <c r="D1875" i="4"/>
  <c r="A1876" i="4"/>
  <c r="C1876" i="4"/>
  <c r="D1876" i="4"/>
  <c r="A1877" i="4"/>
  <c r="J1877" i="4" s="1"/>
  <c r="C1877" i="4"/>
  <c r="D1877" i="4"/>
  <c r="A1878" i="4"/>
  <c r="G1878" i="4" s="1"/>
  <c r="C1878" i="4"/>
  <c r="D1878" i="4"/>
  <c r="A1879" i="4"/>
  <c r="H1879" i="4" s="1"/>
  <c r="C1879" i="4"/>
  <c r="D1879" i="4"/>
  <c r="A1880" i="4"/>
  <c r="C1880" i="4"/>
  <c r="D1880" i="4"/>
  <c r="A1881" i="4"/>
  <c r="H1881" i="4" s="1"/>
  <c r="C1881" i="4"/>
  <c r="D1881" i="4"/>
  <c r="A1882" i="4"/>
  <c r="C1882" i="4"/>
  <c r="D1882" i="4"/>
  <c r="A1883" i="4"/>
  <c r="C1883" i="4"/>
  <c r="D1883" i="4"/>
  <c r="A1884" i="4"/>
  <c r="N1884" i="4" s="1"/>
  <c r="C1884" i="4"/>
  <c r="D1884" i="4"/>
  <c r="A1885" i="4"/>
  <c r="P1885" i="4" s="1"/>
  <c r="C1885" i="4"/>
  <c r="D1885" i="4"/>
  <c r="A1886" i="4"/>
  <c r="C1886" i="4"/>
  <c r="D1886" i="4"/>
  <c r="A1887" i="4"/>
  <c r="N1887" i="4" s="1"/>
  <c r="C1887" i="4"/>
  <c r="D1887" i="4"/>
  <c r="A1888" i="4"/>
  <c r="C1888" i="4"/>
  <c r="D1888" i="4"/>
  <c r="A1889" i="4"/>
  <c r="K1889" i="4" s="1"/>
  <c r="C1889" i="4"/>
  <c r="D1889" i="4"/>
  <c r="A1890" i="4"/>
  <c r="G1890" i="4" s="1"/>
  <c r="C1890" i="4"/>
  <c r="D1890" i="4"/>
  <c r="A1891" i="4"/>
  <c r="C1891" i="4"/>
  <c r="D1891" i="4"/>
  <c r="A1892" i="4"/>
  <c r="C1892" i="4"/>
  <c r="D1892" i="4"/>
  <c r="A1893" i="4"/>
  <c r="P1893" i="4" s="1"/>
  <c r="C1893" i="4"/>
  <c r="D1893" i="4"/>
  <c r="A1894" i="4"/>
  <c r="C1894" i="4"/>
  <c r="D1894" i="4"/>
  <c r="A1895" i="4"/>
  <c r="C1895" i="4"/>
  <c r="D1895" i="4"/>
  <c r="A1896" i="4"/>
  <c r="C1896" i="4"/>
  <c r="D1896" i="4"/>
  <c r="A1897" i="4"/>
  <c r="C1897" i="4"/>
  <c r="D1897" i="4"/>
  <c r="A1898" i="4"/>
  <c r="C1898" i="4"/>
  <c r="D1898" i="4"/>
  <c r="A1899" i="4"/>
  <c r="G1899" i="4" s="1"/>
  <c r="C1899" i="4"/>
  <c r="D1899" i="4"/>
  <c r="A1900" i="4"/>
  <c r="H1900" i="4" s="1"/>
  <c r="C1900" i="4"/>
  <c r="D1900" i="4"/>
  <c r="A1901" i="4"/>
  <c r="C1901" i="4"/>
  <c r="D1901" i="4"/>
  <c r="A1902" i="4"/>
  <c r="M1902" i="4" s="1"/>
  <c r="C1902" i="4"/>
  <c r="D1902" i="4"/>
  <c r="A1903" i="4"/>
  <c r="C1903" i="4"/>
  <c r="D1903" i="4"/>
  <c r="A1904" i="4"/>
  <c r="C1904" i="4"/>
  <c r="D1904" i="4"/>
  <c r="A1905" i="4"/>
  <c r="C1905" i="4"/>
  <c r="D1905" i="4"/>
  <c r="A1906" i="4"/>
  <c r="H1906" i="4" s="1"/>
  <c r="C1906" i="4"/>
  <c r="D1906" i="4"/>
  <c r="A1907" i="4"/>
  <c r="C1907" i="4"/>
  <c r="D1907" i="4"/>
  <c r="A1908" i="4"/>
  <c r="C1908" i="4"/>
  <c r="D1908" i="4"/>
  <c r="A1909" i="4"/>
  <c r="C1909" i="4"/>
  <c r="D1909" i="4"/>
  <c r="A1910" i="4"/>
  <c r="P1910" i="4" s="1"/>
  <c r="C1910" i="4"/>
  <c r="D1910" i="4"/>
  <c r="A1911" i="4"/>
  <c r="C1911" i="4"/>
  <c r="D1911" i="4"/>
  <c r="A1912" i="4"/>
  <c r="C1912" i="4"/>
  <c r="D1912" i="4"/>
  <c r="A1913" i="4"/>
  <c r="C1913" i="4"/>
  <c r="D1913" i="4"/>
  <c r="A1914" i="4"/>
  <c r="M1914" i="4" s="1"/>
  <c r="C1914" i="4"/>
  <c r="D1914" i="4"/>
  <c r="A1915" i="4"/>
  <c r="M1915" i="4" s="1"/>
  <c r="C1915" i="4"/>
  <c r="D1915" i="4"/>
  <c r="A1916" i="4"/>
  <c r="C1916" i="4"/>
  <c r="D1916" i="4"/>
  <c r="A1917" i="4"/>
  <c r="H1917" i="4" s="1"/>
  <c r="C1917" i="4"/>
  <c r="D1917" i="4"/>
  <c r="A1918" i="4"/>
  <c r="M1918" i="4" s="1"/>
  <c r="C1918" i="4"/>
  <c r="D1918" i="4"/>
  <c r="A1919" i="4"/>
  <c r="C1919" i="4"/>
  <c r="D1919" i="4"/>
  <c r="A1920" i="4"/>
  <c r="C1920" i="4"/>
  <c r="D1920" i="4"/>
  <c r="A1921" i="4"/>
  <c r="C1921" i="4"/>
  <c r="D1921" i="4"/>
  <c r="A1922" i="4"/>
  <c r="C1922" i="4"/>
  <c r="D1922" i="4"/>
  <c r="A1923" i="4"/>
  <c r="H1923" i="4" s="1"/>
  <c r="C1923" i="4"/>
  <c r="D1923" i="4"/>
  <c r="A1924" i="4"/>
  <c r="C1924" i="4"/>
  <c r="D1924" i="4"/>
  <c r="A1925" i="4"/>
  <c r="N1925" i="4" s="1"/>
  <c r="C1925" i="4"/>
  <c r="D1925" i="4"/>
  <c r="A1926" i="4"/>
  <c r="C1926" i="4"/>
  <c r="D1926" i="4"/>
  <c r="A1927" i="4"/>
  <c r="C1927" i="4"/>
  <c r="D1927" i="4"/>
  <c r="A1928" i="4"/>
  <c r="C1928" i="4"/>
  <c r="D1928" i="4"/>
  <c r="A1929" i="4"/>
  <c r="C1929" i="4"/>
  <c r="D1929" i="4"/>
  <c r="A1930" i="4"/>
  <c r="C1930" i="4"/>
  <c r="D1930" i="4"/>
  <c r="A1931" i="4"/>
  <c r="C1931" i="4"/>
  <c r="D1931" i="4"/>
  <c r="A1932" i="4"/>
  <c r="C1932" i="4"/>
  <c r="D1932" i="4"/>
  <c r="A1933" i="4"/>
  <c r="C1933" i="4"/>
  <c r="D1933" i="4"/>
  <c r="A1934" i="4"/>
  <c r="N1934" i="4" s="1"/>
  <c r="C1934" i="4"/>
  <c r="D1934" i="4"/>
  <c r="A1935" i="4"/>
  <c r="C1935" i="4"/>
  <c r="D1935" i="4"/>
  <c r="A1936" i="4"/>
  <c r="C1936" i="4"/>
  <c r="D1936" i="4"/>
  <c r="A1937" i="4"/>
  <c r="C1937" i="4"/>
  <c r="D1937" i="4"/>
  <c r="A1938" i="4"/>
  <c r="C1938" i="4"/>
  <c r="D1938" i="4"/>
  <c r="A1939" i="4"/>
  <c r="N1939" i="4" s="1"/>
  <c r="C1939" i="4"/>
  <c r="D1939" i="4"/>
  <c r="A1940" i="4"/>
  <c r="C1940" i="4"/>
  <c r="D1940" i="4"/>
  <c r="A1941" i="4"/>
  <c r="J1941" i="4" s="1"/>
  <c r="C1941" i="4"/>
  <c r="D1941" i="4"/>
  <c r="A1942" i="4"/>
  <c r="O1942" i="4" s="1"/>
  <c r="C1942" i="4"/>
  <c r="D1942" i="4"/>
  <c r="A1943" i="4"/>
  <c r="H1943" i="4" s="1"/>
  <c r="C1943" i="4"/>
  <c r="D1943" i="4"/>
  <c r="A1944" i="4"/>
  <c r="C1944" i="4"/>
  <c r="D1944" i="4"/>
  <c r="A1945" i="4"/>
  <c r="C1945" i="4"/>
  <c r="D1945" i="4"/>
  <c r="A1946" i="4"/>
  <c r="N1946" i="4" s="1"/>
  <c r="C1946" i="4"/>
  <c r="D1946" i="4"/>
  <c r="A1947" i="4"/>
  <c r="C1947" i="4"/>
  <c r="D1947" i="4"/>
  <c r="A1948" i="4"/>
  <c r="M1948" i="4" s="1"/>
  <c r="C1948" i="4"/>
  <c r="D1948" i="4"/>
  <c r="A1949" i="4"/>
  <c r="N1949" i="4" s="1"/>
  <c r="C1949" i="4"/>
  <c r="D1949" i="4"/>
  <c r="A1950" i="4"/>
  <c r="N1950" i="4" s="1"/>
  <c r="C1950" i="4"/>
  <c r="D1950" i="4"/>
  <c r="A1951" i="4"/>
  <c r="N1951" i="4" s="1"/>
  <c r="C1951" i="4"/>
  <c r="D1951" i="4"/>
  <c r="A1952" i="4"/>
  <c r="C1952" i="4"/>
  <c r="D1952" i="4"/>
  <c r="A1953" i="4"/>
  <c r="C1953" i="4"/>
  <c r="D1953" i="4"/>
  <c r="A1954" i="4"/>
  <c r="H1954" i="4" s="1"/>
  <c r="C1954" i="4"/>
  <c r="D1954" i="4"/>
  <c r="A1955" i="4"/>
  <c r="C1955" i="4"/>
  <c r="D1955" i="4"/>
  <c r="A1956" i="4"/>
  <c r="C1956" i="4"/>
  <c r="D1956" i="4"/>
  <c r="A1957" i="4"/>
  <c r="M1957" i="4" s="1"/>
  <c r="C1957" i="4"/>
  <c r="D1957" i="4"/>
  <c r="A1958" i="4"/>
  <c r="H1958" i="4" s="1"/>
  <c r="C1958" i="4"/>
  <c r="D1958" i="4"/>
  <c r="A1959" i="4"/>
  <c r="C1959" i="4"/>
  <c r="D1959" i="4"/>
  <c r="A1960" i="4"/>
  <c r="H1960" i="4" s="1"/>
  <c r="C1960" i="4"/>
  <c r="D1960" i="4"/>
  <c r="A1961" i="4"/>
  <c r="O1961" i="4" s="1"/>
  <c r="C1961" i="4"/>
  <c r="D1961" i="4"/>
  <c r="A1962" i="4"/>
  <c r="C1962" i="4"/>
  <c r="D1962" i="4"/>
  <c r="A1963" i="4"/>
  <c r="C1963" i="4"/>
  <c r="D1963" i="4"/>
  <c r="A1964" i="4"/>
  <c r="C1964" i="4"/>
  <c r="D1964" i="4"/>
  <c r="A1965" i="4"/>
  <c r="C1965" i="4"/>
  <c r="D1965" i="4"/>
  <c r="A1966" i="4"/>
  <c r="G1966" i="4" s="1"/>
  <c r="C1966" i="4"/>
  <c r="D1966" i="4"/>
  <c r="A1967" i="4"/>
  <c r="C1967" i="4"/>
  <c r="D1967" i="4"/>
  <c r="A1968" i="4"/>
  <c r="C1968" i="4"/>
  <c r="D1968" i="4"/>
  <c r="A1969" i="4"/>
  <c r="K1969" i="4" s="1"/>
  <c r="C1969" i="4"/>
  <c r="D1969" i="4"/>
  <c r="A1970" i="4"/>
  <c r="H1970" i="4" s="1"/>
  <c r="C1970" i="4"/>
  <c r="D1970" i="4"/>
  <c r="A1971" i="4"/>
  <c r="C1971" i="4"/>
  <c r="D1971" i="4"/>
  <c r="A1972" i="4"/>
  <c r="C1972" i="4"/>
  <c r="D1972" i="4"/>
  <c r="A1973" i="4"/>
  <c r="C1973" i="4"/>
  <c r="D1973" i="4"/>
  <c r="A1974" i="4"/>
  <c r="C1974" i="4"/>
  <c r="D1974" i="4"/>
  <c r="A1975" i="4"/>
  <c r="C1975" i="4"/>
  <c r="D1975" i="4"/>
  <c r="A1976" i="4"/>
  <c r="C1976" i="4"/>
  <c r="D1976" i="4"/>
  <c r="A1977" i="4"/>
  <c r="H1977" i="4" s="1"/>
  <c r="C1977" i="4"/>
  <c r="D1977" i="4"/>
  <c r="A1978" i="4"/>
  <c r="G1978" i="4" s="1"/>
  <c r="C1978" i="4"/>
  <c r="D1978" i="4"/>
  <c r="A1979" i="4"/>
  <c r="C1979" i="4"/>
  <c r="D1979" i="4"/>
  <c r="A1980" i="4"/>
  <c r="C1980" i="4"/>
  <c r="D1980" i="4"/>
  <c r="A1981" i="4"/>
  <c r="C1981" i="4"/>
  <c r="D1981" i="4"/>
  <c r="A1982" i="4"/>
  <c r="C1982" i="4"/>
  <c r="D1982" i="4"/>
  <c r="A1983" i="4"/>
  <c r="C1983" i="4"/>
  <c r="D1983" i="4"/>
  <c r="A1984" i="4"/>
  <c r="C1984" i="4"/>
  <c r="D1984" i="4"/>
  <c r="A1985" i="4"/>
  <c r="C1985" i="4"/>
  <c r="D1985" i="4"/>
  <c r="A1986" i="4"/>
  <c r="C1986" i="4"/>
  <c r="D1986" i="4"/>
  <c r="A1987" i="4"/>
  <c r="C1987" i="4"/>
  <c r="D1987" i="4"/>
  <c r="A1988" i="4"/>
  <c r="C1988" i="4"/>
  <c r="D1988" i="4"/>
  <c r="A1989" i="4"/>
  <c r="C1989" i="4"/>
  <c r="D1989" i="4"/>
  <c r="A1990" i="4"/>
  <c r="G1990" i="4" s="1"/>
  <c r="C1990" i="4"/>
  <c r="D1990" i="4"/>
  <c r="A1991" i="4"/>
  <c r="C1991" i="4"/>
  <c r="D1991" i="4"/>
  <c r="A1992" i="4"/>
  <c r="C1992" i="4"/>
  <c r="D1992" i="4"/>
  <c r="A1993" i="4"/>
  <c r="P1993" i="4" s="1"/>
  <c r="C1993" i="4"/>
  <c r="D1993" i="4"/>
  <c r="A1994" i="4"/>
  <c r="H1994" i="4" s="1"/>
  <c r="C1994" i="4"/>
  <c r="D1994" i="4"/>
  <c r="A1995" i="4"/>
  <c r="C1995" i="4"/>
  <c r="D1995" i="4"/>
  <c r="A1996" i="4"/>
  <c r="C1996" i="4"/>
  <c r="D1996" i="4"/>
  <c r="A1997" i="4"/>
  <c r="C1997" i="4"/>
  <c r="D1997" i="4"/>
  <c r="A1998" i="4"/>
  <c r="C1998" i="4"/>
  <c r="D1998" i="4"/>
  <c r="A1999" i="4"/>
  <c r="C1999" i="4"/>
  <c r="D1999" i="4"/>
  <c r="A2000" i="4"/>
  <c r="C2000" i="4"/>
  <c r="D2000" i="4"/>
  <c r="A2001" i="4"/>
  <c r="K2001" i="4" s="1"/>
  <c r="C2001" i="4"/>
  <c r="D2001" i="4"/>
  <c r="A2002" i="4"/>
  <c r="M2002" i="4" s="1"/>
  <c r="C2002" i="4"/>
  <c r="D2002" i="4"/>
  <c r="A2003" i="4"/>
  <c r="N2003" i="4" s="1"/>
  <c r="C2003" i="4"/>
  <c r="D2003" i="4"/>
  <c r="A2004" i="4"/>
  <c r="C2004" i="4"/>
  <c r="D2004" i="4"/>
  <c r="A2005" i="4"/>
  <c r="C2005" i="4"/>
  <c r="D2005" i="4"/>
  <c r="A2006" i="4"/>
  <c r="C2006" i="4"/>
  <c r="D2006" i="4"/>
  <c r="A2007" i="4"/>
  <c r="H2007" i="4" s="1"/>
  <c r="C2007" i="4"/>
  <c r="D2007" i="4"/>
  <c r="A2008" i="4"/>
  <c r="C2008" i="4"/>
  <c r="D2008" i="4"/>
  <c r="A2009" i="4"/>
  <c r="H2009" i="4" s="1"/>
  <c r="C2009" i="4"/>
  <c r="D2009" i="4"/>
  <c r="A2010" i="4"/>
  <c r="C2010" i="4"/>
  <c r="D2010" i="4"/>
  <c r="A2011" i="4"/>
  <c r="C2011" i="4"/>
  <c r="D2011" i="4"/>
  <c r="A2012" i="4"/>
  <c r="C2012" i="4"/>
  <c r="D2012" i="4"/>
  <c r="A2013" i="4"/>
  <c r="P2013" i="4" s="1"/>
  <c r="C2013" i="4"/>
  <c r="D2013" i="4"/>
  <c r="A2014" i="4"/>
  <c r="C2014" i="4"/>
  <c r="D2014" i="4"/>
  <c r="A2015" i="4"/>
  <c r="C2015" i="4"/>
  <c r="D2015" i="4"/>
  <c r="A2016" i="4"/>
  <c r="C2016" i="4"/>
  <c r="D2016" i="4"/>
  <c r="A2017" i="4"/>
  <c r="K2017" i="4" s="1"/>
  <c r="C2017" i="4"/>
  <c r="D2017" i="4"/>
  <c r="A2018" i="4"/>
  <c r="C2018" i="4"/>
  <c r="D2018" i="4"/>
  <c r="A2019" i="4"/>
  <c r="K2019" i="4" s="1"/>
  <c r="C2019" i="4"/>
  <c r="D2019" i="4"/>
  <c r="A2020" i="4"/>
  <c r="C2020" i="4"/>
  <c r="D2020" i="4"/>
  <c r="A2021" i="4"/>
  <c r="C2021" i="4"/>
  <c r="D2021" i="4"/>
  <c r="A2022" i="4"/>
  <c r="C2022" i="4"/>
  <c r="D2022" i="4"/>
  <c r="A2023" i="4"/>
  <c r="C2023" i="4"/>
  <c r="D2023" i="4"/>
  <c r="A2024" i="4"/>
  <c r="C2024" i="4"/>
  <c r="D2024" i="4"/>
  <c r="A2025" i="4"/>
  <c r="O2025" i="4" s="1"/>
  <c r="C2025" i="4"/>
  <c r="D2025" i="4"/>
  <c r="A2026" i="4"/>
  <c r="M2026" i="4" s="1"/>
  <c r="C2026" i="4"/>
  <c r="D2026" i="4"/>
  <c r="A2027" i="4"/>
  <c r="C2027" i="4"/>
  <c r="D2027" i="4"/>
  <c r="A2028" i="4"/>
  <c r="C2028" i="4"/>
  <c r="D2028" i="4"/>
  <c r="A2029" i="4"/>
  <c r="C2029" i="4"/>
  <c r="D2029" i="4"/>
  <c r="A2030" i="4"/>
  <c r="C2030" i="4"/>
  <c r="D2030" i="4"/>
  <c r="A2031" i="4"/>
  <c r="C2031" i="4"/>
  <c r="D2031" i="4"/>
  <c r="A2032" i="4"/>
  <c r="N2032" i="4" s="1"/>
  <c r="C2032" i="4"/>
  <c r="D2032" i="4"/>
  <c r="A2033" i="4"/>
  <c r="C2033" i="4"/>
  <c r="D2033" i="4"/>
  <c r="A2034" i="4"/>
  <c r="P2034" i="4" s="1"/>
  <c r="C2034" i="4"/>
  <c r="D2034" i="4"/>
  <c r="A2035" i="4"/>
  <c r="C2035" i="4"/>
  <c r="D2035" i="4"/>
  <c r="A2036" i="4"/>
  <c r="C2036" i="4"/>
  <c r="D2036" i="4"/>
  <c r="A2037" i="4"/>
  <c r="J2037" i="4" s="1"/>
  <c r="C2037" i="4"/>
  <c r="D2037" i="4"/>
  <c r="A2038" i="4"/>
  <c r="C2038" i="4"/>
  <c r="D2038" i="4"/>
  <c r="A2039" i="4"/>
  <c r="C2039" i="4"/>
  <c r="D2039" i="4"/>
  <c r="A2040" i="4"/>
  <c r="C2040" i="4"/>
  <c r="D2040" i="4"/>
  <c r="A2041" i="4"/>
  <c r="H2041" i="4" s="1"/>
  <c r="C2041" i="4"/>
  <c r="D2041" i="4"/>
  <c r="A2042" i="4"/>
  <c r="C2042" i="4"/>
  <c r="D2042" i="4"/>
  <c r="A2043" i="4"/>
  <c r="C2043" i="4"/>
  <c r="D2043" i="4"/>
  <c r="A2044" i="4"/>
  <c r="C2044" i="4"/>
  <c r="D2044" i="4"/>
  <c r="A2045" i="4"/>
  <c r="C2045" i="4"/>
  <c r="D2045" i="4"/>
  <c r="A2046" i="4"/>
  <c r="M2046" i="4" s="1"/>
  <c r="C2046" i="4"/>
  <c r="D2046" i="4"/>
  <c r="A2047" i="4"/>
  <c r="C2047" i="4"/>
  <c r="D2047" i="4"/>
  <c r="A2048" i="4"/>
  <c r="C2048" i="4"/>
  <c r="D2048" i="4"/>
  <c r="A2049" i="4"/>
  <c r="C2049" i="4"/>
  <c r="D2049" i="4"/>
  <c r="A2050" i="4"/>
  <c r="C2050" i="4"/>
  <c r="D2050" i="4"/>
  <c r="A2051" i="4"/>
  <c r="H2051" i="4" s="1"/>
  <c r="C2051" i="4"/>
  <c r="D2051" i="4"/>
  <c r="A2052" i="4"/>
  <c r="C2052" i="4"/>
  <c r="D2052" i="4"/>
  <c r="A2053" i="4"/>
  <c r="C2053" i="4"/>
  <c r="D2053" i="4"/>
  <c r="A2054" i="4"/>
  <c r="C2054" i="4"/>
  <c r="D2054" i="4"/>
  <c r="A2055" i="4"/>
  <c r="P2055" i="4" s="1"/>
  <c r="C2055" i="4"/>
  <c r="D2055" i="4"/>
  <c r="A2056" i="4"/>
  <c r="C2056" i="4"/>
  <c r="D2056" i="4"/>
  <c r="A2057" i="4"/>
  <c r="C2057" i="4"/>
  <c r="D2057" i="4"/>
  <c r="A2058" i="4"/>
  <c r="N2058" i="4" s="1"/>
  <c r="C2058" i="4"/>
  <c r="D2058" i="4"/>
  <c r="A2059" i="4"/>
  <c r="C2059" i="4"/>
  <c r="D2059" i="4"/>
  <c r="A2060" i="4"/>
  <c r="C2060" i="4"/>
  <c r="D2060" i="4"/>
  <c r="A2061" i="4"/>
  <c r="C2061" i="4"/>
  <c r="D2061" i="4"/>
  <c r="A2062" i="4"/>
  <c r="H2062" i="4" s="1"/>
  <c r="C2062" i="4"/>
  <c r="D2062" i="4"/>
  <c r="A2063" i="4"/>
  <c r="C2063" i="4"/>
  <c r="D2063" i="4"/>
  <c r="A2064" i="4"/>
  <c r="C2064" i="4"/>
  <c r="D2064" i="4"/>
  <c r="A2065" i="4"/>
  <c r="C2065" i="4"/>
  <c r="D2065" i="4"/>
  <c r="A2066" i="4"/>
  <c r="G2066" i="4" s="1"/>
  <c r="C2066" i="4"/>
  <c r="D2066" i="4"/>
  <c r="A2067" i="4"/>
  <c r="C2067" i="4"/>
  <c r="D2067" i="4"/>
  <c r="A2068" i="4"/>
  <c r="C2068" i="4"/>
  <c r="D2068" i="4"/>
  <c r="A2069" i="4"/>
  <c r="J2069" i="4" s="1"/>
  <c r="C2069" i="4"/>
  <c r="D2069" i="4"/>
  <c r="A2070" i="4"/>
  <c r="C2070" i="4"/>
  <c r="D2070" i="4"/>
  <c r="A2071" i="4"/>
  <c r="H2071" i="4" s="1"/>
  <c r="C2071" i="4"/>
  <c r="D2071" i="4"/>
  <c r="A2072" i="4"/>
  <c r="C2072" i="4"/>
  <c r="D2072" i="4"/>
  <c r="A2073" i="4"/>
  <c r="P2073" i="4" s="1"/>
  <c r="C2073" i="4"/>
  <c r="D2073" i="4"/>
  <c r="A2074" i="4"/>
  <c r="G2074" i="4" s="1"/>
  <c r="C2074" i="4"/>
  <c r="D2074" i="4"/>
  <c r="A2075" i="4"/>
  <c r="C2075" i="4"/>
  <c r="D2075" i="4"/>
  <c r="A2076" i="4"/>
  <c r="C2076" i="4"/>
  <c r="D2076" i="4"/>
  <c r="A2077" i="4"/>
  <c r="C2077" i="4"/>
  <c r="D2077" i="4"/>
  <c r="A2078" i="4"/>
  <c r="N2078" i="4" s="1"/>
  <c r="C2078" i="4"/>
  <c r="D2078" i="4"/>
  <c r="A2079" i="4"/>
  <c r="C2079" i="4"/>
  <c r="D2079" i="4"/>
  <c r="A2080" i="4"/>
  <c r="C2080" i="4"/>
  <c r="D2080" i="4"/>
  <c r="A2081" i="4"/>
  <c r="K2081" i="4" s="1"/>
  <c r="C2081" i="4"/>
  <c r="D2081" i="4"/>
  <c r="A2082" i="4"/>
  <c r="C2082" i="4"/>
  <c r="D2082" i="4"/>
  <c r="A2083" i="4"/>
  <c r="C2083" i="4"/>
  <c r="D2083" i="4"/>
  <c r="A2084" i="4"/>
  <c r="C2084" i="4"/>
  <c r="D2084" i="4"/>
  <c r="A2085" i="4"/>
  <c r="H2085" i="4" s="1"/>
  <c r="C2085" i="4"/>
  <c r="D2085" i="4"/>
  <c r="A2086" i="4"/>
  <c r="P2086" i="4" s="1"/>
  <c r="C2086" i="4"/>
  <c r="D2086" i="4"/>
  <c r="A2087" i="4"/>
  <c r="C2087" i="4"/>
  <c r="D2087" i="4"/>
  <c r="A2088" i="4"/>
  <c r="C2088" i="4"/>
  <c r="D2088" i="4"/>
  <c r="A2089" i="4"/>
  <c r="C2089" i="4"/>
  <c r="D2089" i="4"/>
  <c r="A2090" i="4"/>
  <c r="G2090" i="4" s="1"/>
  <c r="C2090" i="4"/>
  <c r="D2090" i="4"/>
  <c r="A2091" i="4"/>
  <c r="C2091" i="4"/>
  <c r="D2091" i="4"/>
  <c r="A2092" i="4"/>
  <c r="C2092" i="4"/>
  <c r="D2092" i="4"/>
  <c r="A2093" i="4"/>
  <c r="C2093" i="4"/>
  <c r="D2093" i="4"/>
  <c r="A2094" i="4"/>
  <c r="H2094" i="4" s="1"/>
  <c r="C2094" i="4"/>
  <c r="D2094" i="4"/>
  <c r="A2095" i="4"/>
  <c r="C2095" i="4"/>
  <c r="D2095" i="4"/>
  <c r="A2096" i="4"/>
  <c r="C2096" i="4"/>
  <c r="D2096" i="4"/>
  <c r="A2097" i="4"/>
  <c r="C2097" i="4"/>
  <c r="D2097" i="4"/>
  <c r="A2098" i="4"/>
  <c r="C2098" i="4"/>
  <c r="D2098" i="4"/>
  <c r="A2099" i="4"/>
  <c r="C2099" i="4"/>
  <c r="D2099" i="4"/>
  <c r="A2100" i="4"/>
  <c r="C2100" i="4"/>
  <c r="D2100" i="4"/>
  <c r="A2101" i="4"/>
  <c r="C2101" i="4"/>
  <c r="D2101" i="4"/>
  <c r="A2102" i="4"/>
  <c r="M2102" i="4" s="1"/>
  <c r="C2102" i="4"/>
  <c r="D2102" i="4"/>
  <c r="A2103" i="4"/>
  <c r="C2103" i="4"/>
  <c r="D2103" i="4"/>
  <c r="A2104" i="4"/>
  <c r="C2104" i="4"/>
  <c r="D2104" i="4"/>
  <c r="A2105" i="4"/>
  <c r="H2105" i="4" s="1"/>
  <c r="C2105" i="4"/>
  <c r="D2105" i="4"/>
  <c r="A2106" i="4"/>
  <c r="C2106" i="4"/>
  <c r="D2106" i="4"/>
  <c r="A2107" i="4"/>
  <c r="C2107" i="4"/>
  <c r="D2107" i="4"/>
  <c r="A2108" i="4"/>
  <c r="C2108" i="4"/>
  <c r="D2108" i="4"/>
  <c r="A2109" i="4"/>
  <c r="C2109" i="4"/>
  <c r="D2109" i="4"/>
  <c r="A2110" i="4"/>
  <c r="H2110" i="4" s="1"/>
  <c r="C2110" i="4"/>
  <c r="D2110" i="4"/>
  <c r="A2111" i="4"/>
  <c r="C2111" i="4"/>
  <c r="D2111" i="4"/>
  <c r="A2112" i="4"/>
  <c r="C2112" i="4"/>
  <c r="D2112" i="4"/>
  <c r="A2113" i="4"/>
  <c r="K2113" i="4" s="1"/>
  <c r="C2113" i="4"/>
  <c r="D2113" i="4"/>
  <c r="A2114" i="4"/>
  <c r="O2114" i="4" s="1"/>
  <c r="C2114" i="4"/>
  <c r="D2114" i="4"/>
  <c r="A2115" i="4"/>
  <c r="H2115" i="4" s="1"/>
  <c r="C2115" i="4"/>
  <c r="D2115" i="4"/>
  <c r="A2116" i="4"/>
  <c r="C2116" i="4"/>
  <c r="D2116" i="4"/>
  <c r="A2117" i="4"/>
  <c r="C2117" i="4"/>
  <c r="D2117" i="4"/>
  <c r="A2118" i="4"/>
  <c r="M2118" i="4" s="1"/>
  <c r="C2118" i="4"/>
  <c r="D2118" i="4"/>
  <c r="A2119" i="4"/>
  <c r="O2119" i="4" s="1"/>
  <c r="C2119" i="4"/>
  <c r="D2119" i="4"/>
  <c r="A2120" i="4"/>
  <c r="C2120" i="4"/>
  <c r="D2120" i="4"/>
  <c r="A2121" i="4"/>
  <c r="C2121" i="4"/>
  <c r="D2121" i="4"/>
  <c r="A2122" i="4"/>
  <c r="C2122" i="4"/>
  <c r="D2122" i="4"/>
  <c r="A2123" i="4"/>
  <c r="C2123" i="4"/>
  <c r="D2123" i="4"/>
  <c r="A2124" i="4"/>
  <c r="C2124" i="4"/>
  <c r="D2124" i="4"/>
  <c r="A2125" i="4"/>
  <c r="C2125" i="4"/>
  <c r="D2125" i="4"/>
  <c r="A2126" i="4"/>
  <c r="M2126" i="4" s="1"/>
  <c r="C2126" i="4"/>
  <c r="D2126" i="4"/>
  <c r="A2127" i="4"/>
  <c r="C2127" i="4"/>
  <c r="D2127" i="4"/>
  <c r="A2128" i="4"/>
  <c r="C2128" i="4"/>
  <c r="D2128" i="4"/>
  <c r="A2129" i="4"/>
  <c r="C2129" i="4"/>
  <c r="D2129" i="4"/>
  <c r="A2130" i="4"/>
  <c r="C2130" i="4"/>
  <c r="D2130" i="4"/>
  <c r="A2131" i="4"/>
  <c r="C2131" i="4"/>
  <c r="D2131" i="4"/>
  <c r="A2132" i="4"/>
  <c r="H2132" i="4" s="1"/>
  <c r="C2132" i="4"/>
  <c r="D2132" i="4"/>
  <c r="A2133" i="4"/>
  <c r="C2133" i="4"/>
  <c r="D2133" i="4"/>
  <c r="A2134" i="4"/>
  <c r="N2134" i="4" s="1"/>
  <c r="C2134" i="4"/>
  <c r="D2134" i="4"/>
  <c r="A2135" i="4"/>
  <c r="H2135" i="4" s="1"/>
  <c r="C2135" i="4"/>
  <c r="D2135" i="4"/>
  <c r="A2136" i="4"/>
  <c r="C2136" i="4"/>
  <c r="D2136" i="4"/>
  <c r="A2137" i="4"/>
  <c r="C2137" i="4"/>
  <c r="D2137" i="4"/>
  <c r="A2138" i="4"/>
  <c r="N2138" i="4" s="1"/>
  <c r="C2138" i="4"/>
  <c r="D2138" i="4"/>
  <c r="A2139" i="4"/>
  <c r="C2139" i="4"/>
  <c r="D2139" i="4"/>
  <c r="A2140" i="4"/>
  <c r="O2140" i="4" s="1"/>
  <c r="C2140" i="4"/>
  <c r="D2140" i="4"/>
  <c r="A2141" i="4"/>
  <c r="P2141" i="4" s="1"/>
  <c r="C2141" i="4"/>
  <c r="D2141" i="4"/>
  <c r="A2142" i="4"/>
  <c r="C2142" i="4"/>
  <c r="D2142" i="4"/>
  <c r="A2143" i="4"/>
  <c r="C2143" i="4"/>
  <c r="D2143" i="4"/>
  <c r="A2144" i="4"/>
  <c r="C2144" i="4"/>
  <c r="D2144" i="4"/>
  <c r="A2145" i="4"/>
  <c r="K2145" i="4" s="1"/>
  <c r="C2145" i="4"/>
  <c r="D2145" i="4"/>
  <c r="A2146" i="4"/>
  <c r="M2146" i="4" s="1"/>
  <c r="C2146" i="4"/>
  <c r="D2146" i="4"/>
  <c r="A2147" i="4"/>
  <c r="H2147" i="4" s="1"/>
  <c r="C2147" i="4"/>
  <c r="D2147" i="4"/>
  <c r="A2148" i="4"/>
  <c r="C2148" i="4"/>
  <c r="D2148" i="4"/>
  <c r="A2149" i="4"/>
  <c r="P2149" i="4" s="1"/>
  <c r="C2149" i="4"/>
  <c r="D2149" i="4"/>
  <c r="A2150" i="4"/>
  <c r="C2150" i="4"/>
  <c r="D2150" i="4"/>
  <c r="A2151" i="4"/>
  <c r="C2151" i="4"/>
  <c r="D2151" i="4"/>
  <c r="A2152" i="4"/>
  <c r="C2152" i="4"/>
  <c r="D2152" i="4"/>
  <c r="A2153" i="4"/>
  <c r="O2153" i="4" s="1"/>
  <c r="C2153" i="4"/>
  <c r="D2153" i="4"/>
  <c r="A2154" i="4"/>
  <c r="H2154" i="4" s="1"/>
  <c r="C2154" i="4"/>
  <c r="D2154" i="4"/>
  <c r="A2155" i="4"/>
  <c r="C2155" i="4"/>
  <c r="D2155" i="4"/>
  <c r="A2156" i="4"/>
  <c r="H2156" i="4" s="1"/>
  <c r="C2156" i="4"/>
  <c r="D2156" i="4"/>
  <c r="A2157" i="4"/>
  <c r="C2157" i="4"/>
  <c r="D2157" i="4"/>
  <c r="A2158" i="4"/>
  <c r="H2158" i="4" s="1"/>
  <c r="C2158" i="4"/>
  <c r="D2158" i="4"/>
  <c r="A2159" i="4"/>
  <c r="C2159" i="4"/>
  <c r="D2159" i="4"/>
  <c r="A2160" i="4"/>
  <c r="C2160" i="4"/>
  <c r="D2160" i="4"/>
  <c r="A2161" i="4"/>
  <c r="C2161" i="4"/>
  <c r="D2161" i="4"/>
  <c r="A2162" i="4"/>
  <c r="P2162" i="4" s="1"/>
  <c r="C2162" i="4"/>
  <c r="D2162" i="4"/>
  <c r="A2163" i="4"/>
  <c r="C2163" i="4"/>
  <c r="D2163" i="4"/>
  <c r="A2164" i="4"/>
  <c r="C2164" i="4"/>
  <c r="D2164" i="4"/>
  <c r="A2165" i="4"/>
  <c r="J2165" i="4" s="1"/>
  <c r="C2165" i="4"/>
  <c r="D2165" i="4"/>
  <c r="A2166" i="4"/>
  <c r="G2166" i="4" s="1"/>
  <c r="C2166" i="4"/>
  <c r="D2166" i="4"/>
  <c r="A2167" i="4"/>
  <c r="C2167" i="4"/>
  <c r="D2167" i="4"/>
  <c r="A2168" i="4"/>
  <c r="C2168" i="4"/>
  <c r="D2168" i="4"/>
  <c r="A2169" i="4"/>
  <c r="C2169" i="4"/>
  <c r="D2169" i="4"/>
  <c r="A2170" i="4"/>
  <c r="C2170" i="4"/>
  <c r="D2170" i="4"/>
  <c r="A2171" i="4"/>
  <c r="P2171" i="4" s="1"/>
  <c r="C2171" i="4"/>
  <c r="D2171" i="4"/>
  <c r="A2172" i="4"/>
  <c r="C2172" i="4"/>
  <c r="D2172" i="4"/>
  <c r="A2173" i="4"/>
  <c r="C2173" i="4"/>
  <c r="D2173" i="4"/>
  <c r="A2174" i="4"/>
  <c r="C2174" i="4"/>
  <c r="D2174" i="4"/>
  <c r="A2175" i="4"/>
  <c r="C2175" i="4"/>
  <c r="D2175" i="4"/>
  <c r="A2176" i="4"/>
  <c r="H2176" i="4" s="1"/>
  <c r="C2176" i="4"/>
  <c r="D2176" i="4"/>
  <c r="A2177" i="4"/>
  <c r="C2177" i="4"/>
  <c r="D2177" i="4"/>
  <c r="A2178" i="4"/>
  <c r="P2178" i="4" s="1"/>
  <c r="C2178" i="4"/>
  <c r="D2178" i="4"/>
  <c r="A2179" i="4"/>
  <c r="H2179" i="4" s="1"/>
  <c r="C2179" i="4"/>
  <c r="D2179" i="4"/>
  <c r="A2180" i="4"/>
  <c r="C2180" i="4"/>
  <c r="D2180" i="4"/>
  <c r="A2181" i="4"/>
  <c r="C2181" i="4"/>
  <c r="D2181" i="4"/>
  <c r="A2182" i="4"/>
  <c r="C2182" i="4"/>
  <c r="D2182" i="4"/>
  <c r="A2183" i="4"/>
  <c r="C2183" i="4"/>
  <c r="D2183" i="4"/>
  <c r="A2184" i="4"/>
  <c r="C2184" i="4"/>
  <c r="D2184" i="4"/>
  <c r="A2185" i="4"/>
  <c r="H2185" i="4" s="1"/>
  <c r="C2185" i="4"/>
  <c r="D2185" i="4"/>
  <c r="A2186" i="4"/>
  <c r="C2186" i="4"/>
  <c r="D2186" i="4"/>
  <c r="A2187" i="4"/>
  <c r="C2187" i="4"/>
  <c r="D2187" i="4"/>
  <c r="A2188" i="4"/>
  <c r="C2188" i="4"/>
  <c r="D2188" i="4"/>
  <c r="A2189" i="4"/>
  <c r="H2189" i="4" s="1"/>
  <c r="C2189" i="4"/>
  <c r="D2189" i="4"/>
  <c r="A2190" i="4"/>
  <c r="G2190" i="4" s="1"/>
  <c r="C2190" i="4"/>
  <c r="D2190" i="4"/>
  <c r="A2191" i="4"/>
  <c r="C2191" i="4"/>
  <c r="D2191" i="4"/>
  <c r="A2192" i="4"/>
  <c r="C2192" i="4"/>
  <c r="D2192" i="4"/>
  <c r="A2193" i="4"/>
  <c r="C2193" i="4"/>
  <c r="D2193" i="4"/>
  <c r="A2194" i="4"/>
  <c r="H2194" i="4" s="1"/>
  <c r="C2194" i="4"/>
  <c r="D2194" i="4"/>
  <c r="A2195" i="4"/>
  <c r="O2195" i="4" s="1"/>
  <c r="C2195" i="4"/>
  <c r="D2195" i="4"/>
  <c r="A2196" i="4"/>
  <c r="C2196" i="4"/>
  <c r="D2196" i="4"/>
  <c r="A2197" i="4"/>
  <c r="J2197" i="4" s="1"/>
  <c r="C2197" i="4"/>
  <c r="D2197" i="4"/>
  <c r="A2198" i="4"/>
  <c r="H2198" i="4" s="1"/>
  <c r="C2198" i="4"/>
  <c r="D2198" i="4"/>
  <c r="A2199" i="4"/>
  <c r="H2199" i="4" s="1"/>
  <c r="C2199" i="4"/>
  <c r="D2199" i="4"/>
  <c r="A2200" i="4"/>
  <c r="C2200" i="4"/>
  <c r="D2200" i="4"/>
  <c r="A2201" i="4"/>
  <c r="P2201" i="4" s="1"/>
  <c r="C2201" i="4"/>
  <c r="D2201" i="4"/>
  <c r="A2202" i="4"/>
  <c r="M2202" i="4" s="1"/>
  <c r="C2202" i="4"/>
  <c r="D2202" i="4"/>
  <c r="A2203" i="4"/>
  <c r="C2203" i="4"/>
  <c r="D2203" i="4"/>
  <c r="A2204" i="4"/>
  <c r="C2204" i="4"/>
  <c r="D2204" i="4"/>
  <c r="A2205" i="4"/>
  <c r="N2205" i="4" s="1"/>
  <c r="C2205" i="4"/>
  <c r="D2205" i="4"/>
  <c r="A2206" i="4"/>
  <c r="G2206" i="4" s="1"/>
  <c r="C2206" i="4"/>
  <c r="D2206" i="4"/>
  <c r="A2207" i="4"/>
  <c r="C2207" i="4"/>
  <c r="D2207" i="4"/>
  <c r="A2208" i="4"/>
  <c r="C2208" i="4"/>
  <c r="D2208" i="4"/>
  <c r="A2209" i="4"/>
  <c r="C2209" i="4"/>
  <c r="D2209" i="4"/>
  <c r="A2210" i="4"/>
  <c r="C2210" i="4"/>
  <c r="D2210" i="4"/>
  <c r="A2211" i="4"/>
  <c r="C2211" i="4"/>
  <c r="D2211" i="4"/>
  <c r="A2212" i="4"/>
  <c r="C2212" i="4"/>
  <c r="D2212" i="4"/>
  <c r="A2213" i="4"/>
  <c r="M2213" i="4" s="1"/>
  <c r="C2213" i="4"/>
  <c r="D2213" i="4"/>
  <c r="A2214" i="4"/>
  <c r="P2214" i="4" s="1"/>
  <c r="C2214" i="4"/>
  <c r="D2214" i="4"/>
  <c r="A2215" i="4"/>
  <c r="C2215" i="4"/>
  <c r="D2215" i="4"/>
  <c r="A2216" i="4"/>
  <c r="C2216" i="4"/>
  <c r="D2216" i="4"/>
  <c r="A2217" i="4"/>
  <c r="C2217" i="4"/>
  <c r="D2217" i="4"/>
  <c r="A2218" i="4"/>
  <c r="C2218" i="4"/>
  <c r="D2218" i="4"/>
  <c r="A2219" i="4"/>
  <c r="C2219" i="4"/>
  <c r="D2219" i="4"/>
  <c r="A2220" i="4"/>
  <c r="C2220" i="4"/>
  <c r="D2220" i="4"/>
  <c r="A2221" i="4"/>
  <c r="N2221" i="4" s="1"/>
  <c r="C2221" i="4"/>
  <c r="D2221" i="4"/>
  <c r="A2222" i="4"/>
  <c r="H2222" i="4" s="1"/>
  <c r="C2222" i="4"/>
  <c r="D2222" i="4"/>
  <c r="A2223" i="4"/>
  <c r="C2223" i="4"/>
  <c r="D2223" i="4"/>
  <c r="A2224" i="4"/>
  <c r="C2224" i="4"/>
  <c r="D2224" i="4"/>
  <c r="A2225" i="4"/>
  <c r="C2225" i="4"/>
  <c r="D2225" i="4"/>
  <c r="A2226" i="4"/>
  <c r="M2226" i="4" s="1"/>
  <c r="C2226" i="4"/>
  <c r="D2226" i="4"/>
  <c r="A2227" i="4"/>
  <c r="C2227" i="4"/>
  <c r="D2227" i="4"/>
  <c r="A2228" i="4"/>
  <c r="C2228" i="4"/>
  <c r="D2228" i="4"/>
  <c r="A2229" i="4"/>
  <c r="C2229" i="4"/>
  <c r="D2229" i="4"/>
  <c r="A2230" i="4"/>
  <c r="M2230" i="4" s="1"/>
  <c r="C2230" i="4"/>
  <c r="D2230" i="4"/>
  <c r="A2231" i="4"/>
  <c r="C2231" i="4"/>
  <c r="D2231" i="4"/>
  <c r="A2232" i="4"/>
  <c r="C2232" i="4"/>
  <c r="D2232" i="4"/>
  <c r="A2233" i="4"/>
  <c r="C2233" i="4"/>
  <c r="D2233" i="4"/>
  <c r="A2234" i="4"/>
  <c r="P2234" i="4" s="1"/>
  <c r="C2234" i="4"/>
  <c r="D2234" i="4"/>
  <c r="A2235" i="4"/>
  <c r="C2235" i="4"/>
  <c r="D2235" i="4"/>
  <c r="A2236" i="4"/>
  <c r="C2236" i="4"/>
  <c r="D2236" i="4"/>
  <c r="A2237" i="4"/>
  <c r="C2237" i="4"/>
  <c r="D2237" i="4"/>
  <c r="A2238" i="4"/>
  <c r="C2238" i="4"/>
  <c r="D2238" i="4"/>
  <c r="A2239" i="4"/>
  <c r="C2239" i="4"/>
  <c r="D2239" i="4"/>
  <c r="A2240" i="4"/>
  <c r="C2240" i="4"/>
  <c r="D2240" i="4"/>
  <c r="A2241" i="4"/>
  <c r="K2241" i="4" s="1"/>
  <c r="C2241" i="4"/>
  <c r="D2241" i="4"/>
  <c r="A2242" i="4"/>
  <c r="M2242" i="4" s="1"/>
  <c r="C2242" i="4"/>
  <c r="D2242" i="4"/>
  <c r="A2243" i="4"/>
  <c r="H2243" i="4" s="1"/>
  <c r="C2243" i="4"/>
  <c r="D2243" i="4"/>
  <c r="A2244" i="4"/>
  <c r="C2244" i="4"/>
  <c r="D2244" i="4"/>
  <c r="A2245" i="4"/>
  <c r="C2245" i="4"/>
  <c r="D2245" i="4"/>
  <c r="A2246" i="4"/>
  <c r="M2246" i="4" s="1"/>
  <c r="C2246" i="4"/>
  <c r="D2246" i="4"/>
  <c r="A2247" i="4"/>
  <c r="C2247" i="4"/>
  <c r="D2247" i="4"/>
  <c r="A2248" i="4"/>
  <c r="C2248" i="4"/>
  <c r="D2248" i="4"/>
  <c r="A2249" i="4"/>
  <c r="C2249" i="4"/>
  <c r="D2249" i="4"/>
  <c r="A2250" i="4"/>
  <c r="P2250" i="4" s="1"/>
  <c r="C2250" i="4"/>
  <c r="D2250" i="4"/>
  <c r="A2251" i="4"/>
  <c r="C2251" i="4"/>
  <c r="D2251" i="4"/>
  <c r="A2252" i="4"/>
  <c r="C2252" i="4"/>
  <c r="D2252" i="4"/>
  <c r="A2253" i="4"/>
  <c r="C2253" i="4"/>
  <c r="D2253" i="4"/>
  <c r="A2254" i="4"/>
  <c r="C2254" i="4"/>
  <c r="D2254" i="4"/>
  <c r="A2255" i="4"/>
  <c r="C2255" i="4"/>
  <c r="D2255" i="4"/>
  <c r="A2256" i="4"/>
  <c r="C2256" i="4"/>
  <c r="D2256" i="4"/>
  <c r="A2257" i="4"/>
  <c r="C2257" i="4"/>
  <c r="D2257" i="4"/>
  <c r="A2258" i="4"/>
  <c r="N2258" i="4" s="1"/>
  <c r="C2258" i="4"/>
  <c r="D2258" i="4"/>
  <c r="A2259" i="4"/>
  <c r="C2259" i="4"/>
  <c r="D2259" i="4"/>
  <c r="A2260" i="4"/>
  <c r="C2260" i="4"/>
  <c r="D2260" i="4"/>
  <c r="A2261" i="4"/>
  <c r="C2261" i="4"/>
  <c r="D2261" i="4"/>
  <c r="A2262" i="4"/>
  <c r="C2262" i="4"/>
  <c r="D2262" i="4"/>
  <c r="A2263" i="4"/>
  <c r="H2263" i="4" s="1"/>
  <c r="C2263" i="4"/>
  <c r="D2263" i="4"/>
  <c r="A2264" i="4"/>
  <c r="C2264" i="4"/>
  <c r="D2264" i="4"/>
  <c r="A2265" i="4"/>
  <c r="C2265" i="4"/>
  <c r="D2265" i="4"/>
  <c r="A2266" i="4"/>
  <c r="G2266" i="4" s="1"/>
  <c r="C2266" i="4"/>
  <c r="D2266" i="4"/>
  <c r="A2267" i="4"/>
  <c r="C2267" i="4"/>
  <c r="D2267" i="4"/>
  <c r="A2268" i="4"/>
  <c r="C2268" i="4"/>
  <c r="D2268" i="4"/>
  <c r="A2269" i="4"/>
  <c r="P2269" i="4" s="1"/>
  <c r="C2269" i="4"/>
  <c r="D2269" i="4"/>
  <c r="A2270" i="4"/>
  <c r="C2270" i="4"/>
  <c r="D2270" i="4"/>
  <c r="A2271" i="4"/>
  <c r="C2271" i="4"/>
  <c r="D2271" i="4"/>
  <c r="A2272" i="4"/>
  <c r="C2272" i="4"/>
  <c r="D2272" i="4"/>
  <c r="A2273" i="4"/>
  <c r="K2273" i="4" s="1"/>
  <c r="C2273" i="4"/>
  <c r="D2273" i="4"/>
  <c r="A2274" i="4"/>
  <c r="P2274" i="4" s="1"/>
  <c r="C2274" i="4"/>
  <c r="D2274" i="4"/>
  <c r="A2275" i="4"/>
  <c r="H2275" i="4" s="1"/>
  <c r="C2275" i="4"/>
  <c r="D2275" i="4"/>
  <c r="A2276" i="4"/>
  <c r="C2276" i="4"/>
  <c r="D2276" i="4"/>
  <c r="A2277" i="4"/>
  <c r="P2277" i="4" s="1"/>
  <c r="C2277" i="4"/>
  <c r="D2277" i="4"/>
  <c r="A2278" i="4"/>
  <c r="N2278" i="4" s="1"/>
  <c r="C2278" i="4"/>
  <c r="D2278" i="4"/>
  <c r="A2279" i="4"/>
  <c r="C2279" i="4"/>
  <c r="D2279" i="4"/>
  <c r="A2280" i="4"/>
  <c r="C2280" i="4"/>
  <c r="D2280" i="4"/>
  <c r="A2281" i="4"/>
  <c r="O2281" i="4" s="1"/>
  <c r="C2281" i="4"/>
  <c r="D2281" i="4"/>
  <c r="A2282" i="4"/>
  <c r="C2282" i="4"/>
  <c r="D2282" i="4"/>
  <c r="A2283" i="4"/>
  <c r="C2283" i="4"/>
  <c r="D2283" i="4"/>
  <c r="A2284" i="4"/>
  <c r="C2284" i="4"/>
  <c r="D2284" i="4"/>
  <c r="A2285" i="4"/>
  <c r="H2285" i="4" s="1"/>
  <c r="C2285" i="4"/>
  <c r="D2285" i="4"/>
  <c r="A2286" i="4"/>
  <c r="P2286" i="4" s="1"/>
  <c r="C2286" i="4"/>
  <c r="D2286" i="4"/>
  <c r="A2287" i="4"/>
  <c r="C2287" i="4"/>
  <c r="D2287" i="4"/>
  <c r="A2288" i="4"/>
  <c r="C2288" i="4"/>
  <c r="D2288" i="4"/>
  <c r="A2289" i="4"/>
  <c r="M2289" i="4" s="1"/>
  <c r="C2289" i="4"/>
  <c r="D2289" i="4"/>
  <c r="A2290" i="4"/>
  <c r="H2290" i="4" s="1"/>
  <c r="C2290" i="4"/>
  <c r="D2290" i="4"/>
  <c r="A2291" i="4"/>
  <c r="C2291" i="4"/>
  <c r="D2291" i="4"/>
  <c r="A2292" i="4"/>
  <c r="C2292" i="4"/>
  <c r="D2292" i="4"/>
  <c r="A2293" i="4"/>
  <c r="C2293" i="4"/>
  <c r="D2293" i="4"/>
  <c r="A2294" i="4"/>
  <c r="C2294" i="4"/>
  <c r="D2294" i="4"/>
  <c r="A2295" i="4"/>
  <c r="C2295" i="4"/>
  <c r="D2295" i="4"/>
  <c r="A2296" i="4"/>
  <c r="H2296" i="4" s="1"/>
  <c r="C2296" i="4"/>
  <c r="D2296" i="4"/>
  <c r="A2297" i="4"/>
  <c r="C2297" i="4"/>
  <c r="D2297" i="4"/>
  <c r="A2298" i="4"/>
  <c r="N2298" i="4" s="1"/>
  <c r="C2298" i="4"/>
  <c r="D2298" i="4"/>
  <c r="A2299" i="4"/>
  <c r="C2299" i="4"/>
  <c r="D2299" i="4"/>
  <c r="A2300" i="4"/>
  <c r="C2300" i="4"/>
  <c r="D2300" i="4"/>
  <c r="A2301" i="4"/>
  <c r="P2301" i="4" s="1"/>
  <c r="C2301" i="4"/>
  <c r="D2301" i="4"/>
  <c r="A2302" i="4"/>
  <c r="C2302" i="4"/>
  <c r="D2302" i="4"/>
  <c r="A2303" i="4"/>
  <c r="C2303" i="4"/>
  <c r="D2303" i="4"/>
  <c r="A2304" i="4"/>
  <c r="C2304" i="4"/>
  <c r="D2304" i="4"/>
  <c r="A2305" i="4"/>
  <c r="C2305" i="4"/>
  <c r="D2305" i="4"/>
  <c r="A2306" i="4"/>
  <c r="H2306" i="4" s="1"/>
  <c r="C2306" i="4"/>
  <c r="D2306" i="4"/>
  <c r="A2307" i="4"/>
  <c r="C2307" i="4"/>
  <c r="D2307" i="4"/>
  <c r="A2308" i="4"/>
  <c r="C2308" i="4"/>
  <c r="D2308" i="4"/>
  <c r="A2309" i="4"/>
  <c r="H2309" i="4" s="1"/>
  <c r="C2309" i="4"/>
  <c r="D2309" i="4"/>
  <c r="A2310" i="4"/>
  <c r="H2310" i="4" s="1"/>
  <c r="C2310" i="4"/>
  <c r="D2310" i="4"/>
  <c r="A2311" i="4"/>
  <c r="C2311" i="4"/>
  <c r="D2311" i="4"/>
  <c r="A2312" i="4"/>
  <c r="C2312" i="4"/>
  <c r="D2312" i="4"/>
  <c r="A2313" i="4"/>
  <c r="C2313" i="4"/>
  <c r="D2313" i="4"/>
  <c r="A2314" i="4"/>
  <c r="P2314" i="4" s="1"/>
  <c r="C2314" i="4"/>
  <c r="D2314" i="4"/>
  <c r="A2315" i="4"/>
  <c r="M2315" i="4" s="1"/>
  <c r="C2315" i="4"/>
  <c r="D2315" i="4"/>
  <c r="A2316" i="4"/>
  <c r="C2316" i="4"/>
  <c r="D2316" i="4"/>
  <c r="A2317" i="4"/>
  <c r="P2317" i="4" s="1"/>
  <c r="C2317" i="4"/>
  <c r="D2317" i="4"/>
  <c r="A2318" i="4"/>
  <c r="C2318" i="4"/>
  <c r="D2318" i="4"/>
  <c r="A2319" i="4"/>
  <c r="C2319" i="4"/>
  <c r="D2319" i="4"/>
  <c r="A2320" i="4"/>
  <c r="C2320" i="4"/>
  <c r="D2320" i="4"/>
  <c r="A2321" i="4"/>
  <c r="C2321" i="4"/>
  <c r="D2321" i="4"/>
  <c r="A2322" i="4"/>
  <c r="C2322" i="4"/>
  <c r="D2322" i="4"/>
  <c r="A2323" i="4"/>
  <c r="C2323" i="4"/>
  <c r="D2323" i="4"/>
  <c r="A2324" i="4"/>
  <c r="C2324" i="4"/>
  <c r="D2324" i="4"/>
  <c r="A2325" i="4"/>
  <c r="G2325" i="4" s="1"/>
  <c r="C2325" i="4"/>
  <c r="D2325" i="4"/>
  <c r="A2326" i="4"/>
  <c r="G2326" i="4" s="1"/>
  <c r="C2326" i="4"/>
  <c r="D2326" i="4"/>
  <c r="A2327" i="4"/>
  <c r="H2327" i="4" s="1"/>
  <c r="C2327" i="4"/>
  <c r="D2327" i="4"/>
  <c r="A2328" i="4"/>
  <c r="H2328" i="4" s="1"/>
  <c r="C2328" i="4"/>
  <c r="D2328" i="4"/>
  <c r="A2329" i="4"/>
  <c r="C2329" i="4"/>
  <c r="D2329" i="4"/>
  <c r="A2330" i="4"/>
  <c r="C2330" i="4"/>
  <c r="D2330" i="4"/>
  <c r="A2331" i="4"/>
  <c r="C2331" i="4"/>
  <c r="D2331" i="4"/>
  <c r="A2332" i="4"/>
  <c r="C2332" i="4"/>
  <c r="D2332" i="4"/>
  <c r="A2333" i="4"/>
  <c r="G2333" i="4" s="1"/>
  <c r="C2333" i="4"/>
  <c r="D2333" i="4"/>
  <c r="A2334" i="4"/>
  <c r="N2334" i="4" s="1"/>
  <c r="C2334" i="4"/>
  <c r="D2334" i="4"/>
  <c r="A2335" i="4"/>
  <c r="C2335" i="4"/>
  <c r="D2335" i="4"/>
  <c r="A2336" i="4"/>
  <c r="C2336" i="4"/>
  <c r="D2336" i="4"/>
  <c r="A2337" i="4"/>
  <c r="K2337" i="4" s="1"/>
  <c r="C2337" i="4"/>
  <c r="D2337" i="4"/>
  <c r="A2338" i="4"/>
  <c r="C2338" i="4"/>
  <c r="D2338" i="4"/>
  <c r="A2339" i="4"/>
  <c r="H2339" i="4" s="1"/>
  <c r="C2339" i="4"/>
  <c r="D2339" i="4"/>
  <c r="A2340" i="4"/>
  <c r="C2340" i="4"/>
  <c r="D2340" i="4"/>
  <c r="A2341" i="4"/>
  <c r="P2341" i="4" s="1"/>
  <c r="C2341" i="4"/>
  <c r="D2341" i="4"/>
  <c r="A2342" i="4"/>
  <c r="G2342" i="4" s="1"/>
  <c r="C2342" i="4"/>
  <c r="D2342" i="4"/>
  <c r="A2343" i="4"/>
  <c r="C2343" i="4"/>
  <c r="D2343" i="4"/>
  <c r="A2344" i="4"/>
  <c r="C2344" i="4"/>
  <c r="D2344" i="4"/>
  <c r="A2345" i="4"/>
  <c r="C2345" i="4"/>
  <c r="D2345" i="4"/>
  <c r="A2346" i="4"/>
  <c r="O2346" i="4" s="1"/>
  <c r="C2346" i="4"/>
  <c r="D2346" i="4"/>
  <c r="A2347" i="4"/>
  <c r="C2347" i="4"/>
  <c r="D2347" i="4"/>
  <c r="A2348" i="4"/>
  <c r="C2348" i="4"/>
  <c r="D2348" i="4"/>
  <c r="A2349" i="4"/>
  <c r="C2349" i="4"/>
  <c r="D2349" i="4"/>
  <c r="A2350" i="4"/>
  <c r="C2350" i="4"/>
  <c r="D2350" i="4"/>
  <c r="A2351" i="4"/>
  <c r="C2351" i="4"/>
  <c r="D2351" i="4"/>
  <c r="A2352" i="4"/>
  <c r="C2352" i="4"/>
  <c r="D2352" i="4"/>
  <c r="A2353" i="4"/>
  <c r="C2353" i="4"/>
  <c r="D2353" i="4"/>
  <c r="A2354" i="4"/>
  <c r="C2354" i="4"/>
  <c r="D2354" i="4"/>
  <c r="A2355" i="4"/>
  <c r="C2355" i="4"/>
  <c r="D2355" i="4"/>
  <c r="A2356" i="4"/>
  <c r="C2356" i="4"/>
  <c r="D2356" i="4"/>
  <c r="A2357" i="4"/>
  <c r="G2357" i="4" s="1"/>
  <c r="C2357" i="4"/>
  <c r="D2357" i="4"/>
  <c r="A2358" i="4"/>
  <c r="M2358" i="4" s="1"/>
  <c r="C2358" i="4"/>
  <c r="D2358" i="4"/>
  <c r="A2359" i="4"/>
  <c r="N2359" i="4" s="1"/>
  <c r="C2359" i="4"/>
  <c r="D2359" i="4"/>
  <c r="A2360" i="4"/>
  <c r="C2360" i="4"/>
  <c r="D2360" i="4"/>
  <c r="A2361" i="4"/>
  <c r="C2361" i="4"/>
  <c r="D2361" i="4"/>
  <c r="A2362" i="4"/>
  <c r="C2362" i="4"/>
  <c r="D2362" i="4"/>
  <c r="A2363" i="4"/>
  <c r="C2363" i="4"/>
  <c r="D2363" i="4"/>
  <c r="A2364" i="4"/>
  <c r="C2364" i="4"/>
  <c r="D2364" i="4"/>
  <c r="A2365" i="4"/>
  <c r="G2365" i="4" s="1"/>
  <c r="C2365" i="4"/>
  <c r="D2365" i="4"/>
  <c r="A2366" i="4"/>
  <c r="O2366" i="4" s="1"/>
  <c r="C2366" i="4"/>
  <c r="D2366" i="4"/>
  <c r="A2367" i="4"/>
  <c r="C2367" i="4"/>
  <c r="D2367" i="4"/>
  <c r="A2368" i="4"/>
  <c r="C2368" i="4"/>
  <c r="D2368" i="4"/>
  <c r="A2369" i="4"/>
  <c r="K2369" i="4" s="1"/>
  <c r="C2369" i="4"/>
  <c r="D2369" i="4"/>
  <c r="A2370" i="4"/>
  <c r="C2370" i="4"/>
  <c r="D2370" i="4"/>
  <c r="A2371" i="4"/>
  <c r="H2371" i="4" s="1"/>
  <c r="C2371" i="4"/>
  <c r="D2371" i="4"/>
  <c r="A2372" i="4"/>
  <c r="C2372" i="4"/>
  <c r="D2372" i="4"/>
  <c r="A2373" i="4"/>
  <c r="P2373" i="4" s="1"/>
  <c r="C2373" i="4"/>
  <c r="D2373" i="4"/>
  <c r="A2374" i="4"/>
  <c r="N2374" i="4" s="1"/>
  <c r="C2374" i="4"/>
  <c r="D2374" i="4"/>
  <c r="A2375" i="4"/>
  <c r="C2375" i="4"/>
  <c r="D2375" i="4"/>
  <c r="A2376" i="4"/>
  <c r="C2376" i="4"/>
  <c r="D2376" i="4"/>
  <c r="A2377" i="4"/>
  <c r="H2377" i="4" s="1"/>
  <c r="C2377" i="4"/>
  <c r="D2377" i="4"/>
  <c r="A2378" i="4"/>
  <c r="H2378" i="4" s="1"/>
  <c r="C2378" i="4"/>
  <c r="D2378" i="4"/>
  <c r="A2379" i="4"/>
  <c r="C2379" i="4"/>
  <c r="D2379" i="4"/>
  <c r="A2380" i="4"/>
  <c r="C2380" i="4"/>
  <c r="D2380" i="4"/>
  <c r="A2381" i="4"/>
  <c r="C2381" i="4"/>
  <c r="D2381" i="4"/>
  <c r="A2382" i="4"/>
  <c r="H2382" i="4" s="1"/>
  <c r="C2382" i="4"/>
  <c r="D2382" i="4"/>
  <c r="A2383" i="4"/>
  <c r="C2383" i="4"/>
  <c r="D2383" i="4"/>
  <c r="A2384" i="4"/>
  <c r="C2384" i="4"/>
  <c r="D2384" i="4"/>
  <c r="A2385" i="4"/>
  <c r="C2385" i="4"/>
  <c r="D2385" i="4"/>
  <c r="A2386" i="4"/>
  <c r="C2386" i="4"/>
  <c r="D2386" i="4"/>
  <c r="A2387" i="4"/>
  <c r="C2387" i="4"/>
  <c r="D2387" i="4"/>
  <c r="A2388" i="4"/>
  <c r="C2388" i="4"/>
  <c r="D2388" i="4"/>
  <c r="A2389" i="4"/>
  <c r="C2389" i="4"/>
  <c r="D2389" i="4"/>
  <c r="A2390" i="4"/>
  <c r="P2390" i="4" s="1"/>
  <c r="C2390" i="4"/>
  <c r="D2390" i="4"/>
  <c r="A2391" i="4"/>
  <c r="H2391" i="4" s="1"/>
  <c r="C2391" i="4"/>
  <c r="D2391" i="4"/>
  <c r="A2392" i="4"/>
  <c r="C2392" i="4"/>
  <c r="D2392" i="4"/>
  <c r="A2393" i="4"/>
  <c r="C2393" i="4"/>
  <c r="D2393" i="4"/>
  <c r="A2394" i="4"/>
  <c r="G2394" i="4" s="1"/>
  <c r="C2394" i="4"/>
  <c r="D2394" i="4"/>
  <c r="A2395" i="4"/>
  <c r="C2395" i="4"/>
  <c r="D2395" i="4"/>
  <c r="A2396" i="4"/>
  <c r="C2396" i="4"/>
  <c r="D2396" i="4"/>
  <c r="A2397" i="4"/>
  <c r="G2397" i="4" s="1"/>
  <c r="C2397" i="4"/>
  <c r="D2397" i="4"/>
  <c r="A2398" i="4"/>
  <c r="C2398" i="4"/>
  <c r="D2398" i="4"/>
  <c r="A2399" i="4"/>
  <c r="C2399" i="4"/>
  <c r="D2399" i="4"/>
  <c r="A2400" i="4"/>
  <c r="C2400" i="4"/>
  <c r="D2400" i="4"/>
  <c r="A2401" i="4"/>
  <c r="C2401" i="4"/>
  <c r="D2401" i="4"/>
  <c r="A2402" i="4"/>
  <c r="C2402" i="4"/>
  <c r="D2402" i="4"/>
  <c r="A2403" i="4"/>
  <c r="G2403" i="4" s="1"/>
  <c r="C2403" i="4"/>
  <c r="D2403" i="4"/>
  <c r="A2404" i="4"/>
  <c r="C2404" i="4"/>
  <c r="D2404" i="4"/>
  <c r="A2405" i="4"/>
  <c r="N2405" i="4" s="1"/>
  <c r="C2405" i="4"/>
  <c r="D2405" i="4"/>
  <c r="A2406" i="4"/>
  <c r="M2406" i="4" s="1"/>
  <c r="C2406" i="4"/>
  <c r="D2406" i="4"/>
  <c r="A2407" i="4"/>
  <c r="C2407" i="4"/>
  <c r="D2407" i="4"/>
  <c r="A2408" i="4"/>
  <c r="C2408" i="4"/>
  <c r="D2408" i="4"/>
  <c r="A2409" i="4"/>
  <c r="J2409" i="4" s="1"/>
  <c r="C2409" i="4"/>
  <c r="D2409" i="4"/>
  <c r="A2410" i="4"/>
  <c r="C2410" i="4"/>
  <c r="D2410" i="4"/>
  <c r="A2411" i="4"/>
  <c r="C2411" i="4"/>
  <c r="D2411" i="4"/>
  <c r="A2412" i="4"/>
  <c r="M2412" i="4" s="1"/>
  <c r="C2412" i="4"/>
  <c r="D2412" i="4"/>
  <c r="A2413" i="4"/>
  <c r="C2413" i="4"/>
  <c r="D2413" i="4"/>
  <c r="A2414" i="4"/>
  <c r="H2414" i="4" s="1"/>
  <c r="C2414" i="4"/>
  <c r="D2414" i="4"/>
  <c r="A2415" i="4"/>
  <c r="C2415" i="4"/>
  <c r="D2415" i="4"/>
  <c r="A2416" i="4"/>
  <c r="C2416" i="4"/>
  <c r="D2416" i="4"/>
  <c r="A2417" i="4"/>
  <c r="C2417" i="4"/>
  <c r="D2417" i="4"/>
  <c r="A2418" i="4"/>
  <c r="N2418" i="4" s="1"/>
  <c r="C2418" i="4"/>
  <c r="D2418" i="4"/>
  <c r="A2419" i="4"/>
  <c r="C2419" i="4"/>
  <c r="D2419" i="4"/>
  <c r="A2420" i="4"/>
  <c r="C2420" i="4"/>
  <c r="D2420" i="4"/>
  <c r="A2421" i="4"/>
  <c r="C2421" i="4"/>
  <c r="D2421" i="4"/>
  <c r="A2422" i="4"/>
  <c r="P2422" i="4" s="1"/>
  <c r="C2422" i="4"/>
  <c r="D2422" i="4"/>
  <c r="A2423" i="4"/>
  <c r="C2423" i="4"/>
  <c r="D2423" i="4"/>
  <c r="A2424" i="4"/>
  <c r="H2424" i="4" s="1"/>
  <c r="C2424" i="4"/>
  <c r="D2424" i="4"/>
  <c r="A2425" i="4"/>
  <c r="C2425" i="4"/>
  <c r="D2425" i="4"/>
  <c r="A2426" i="4"/>
  <c r="C2426" i="4"/>
  <c r="D2426" i="4"/>
  <c r="A2427" i="4"/>
  <c r="C2427" i="4"/>
  <c r="D2427" i="4"/>
  <c r="A2428" i="4"/>
  <c r="C2428" i="4"/>
  <c r="D2428" i="4"/>
  <c r="A2429" i="4"/>
  <c r="C2429" i="4"/>
  <c r="D2429" i="4"/>
  <c r="A2430" i="4"/>
  <c r="C2430" i="4"/>
  <c r="D2430" i="4"/>
  <c r="A2431" i="4"/>
  <c r="C2431" i="4"/>
  <c r="D2431" i="4"/>
  <c r="A2432" i="4"/>
  <c r="C2432" i="4"/>
  <c r="D2432" i="4"/>
  <c r="A2433" i="4"/>
  <c r="C2433" i="4"/>
  <c r="D2433" i="4"/>
  <c r="A2434" i="4"/>
  <c r="G2434" i="4" s="1"/>
  <c r="C2434" i="4"/>
  <c r="D2434" i="4"/>
  <c r="A2435" i="4"/>
  <c r="H2435" i="4" s="1"/>
  <c r="C2435" i="4"/>
  <c r="D2435" i="4"/>
  <c r="A2436" i="4"/>
  <c r="G2436" i="4" s="1"/>
  <c r="C2436" i="4"/>
  <c r="D2436" i="4"/>
  <c r="A2437" i="4"/>
  <c r="O2437" i="4" s="1"/>
  <c r="C2437" i="4"/>
  <c r="D2437" i="4"/>
  <c r="A2438" i="4"/>
  <c r="C2438" i="4"/>
  <c r="D2438" i="4"/>
  <c r="A2439" i="4"/>
  <c r="C2439" i="4"/>
  <c r="D2439" i="4"/>
  <c r="A2440" i="4"/>
  <c r="C2440" i="4"/>
  <c r="D2440" i="4"/>
  <c r="A2441" i="4"/>
  <c r="J2441" i="4" s="1"/>
  <c r="C2441" i="4"/>
  <c r="D2441" i="4"/>
  <c r="A2442" i="4"/>
  <c r="C2442" i="4"/>
  <c r="D2442" i="4"/>
  <c r="A2443" i="4"/>
  <c r="C2443" i="4"/>
  <c r="D2443" i="4"/>
  <c r="A2444" i="4"/>
  <c r="C2444" i="4"/>
  <c r="D2444" i="4"/>
  <c r="A2445" i="4"/>
  <c r="M2445" i="4" s="1"/>
  <c r="C2445" i="4"/>
  <c r="D2445" i="4"/>
  <c r="A2446" i="4"/>
  <c r="C2446" i="4"/>
  <c r="D2446" i="4"/>
  <c r="A2447" i="4"/>
  <c r="C2447" i="4"/>
  <c r="D2447" i="4"/>
  <c r="A2448" i="4"/>
  <c r="C2448" i="4"/>
  <c r="D2448" i="4"/>
  <c r="A2449" i="4"/>
  <c r="H2449" i="4" s="1"/>
  <c r="C2449" i="4"/>
  <c r="D2449" i="4"/>
  <c r="A2450" i="4"/>
  <c r="O2450" i="4" s="1"/>
  <c r="C2450" i="4"/>
  <c r="D2450" i="4"/>
  <c r="A2451" i="4"/>
  <c r="M2451" i="4" s="1"/>
  <c r="C2451" i="4"/>
  <c r="D2451" i="4"/>
  <c r="A2452" i="4"/>
  <c r="C2452" i="4"/>
  <c r="D2452" i="4"/>
  <c r="A2453" i="4"/>
  <c r="C2453" i="4"/>
  <c r="D2453" i="4"/>
  <c r="A2454" i="4"/>
  <c r="C2454" i="4"/>
  <c r="D2454" i="4"/>
  <c r="A2455" i="4"/>
  <c r="H2455" i="4" s="1"/>
  <c r="C2455" i="4"/>
  <c r="D2455" i="4"/>
  <c r="A2456" i="4"/>
  <c r="C2456" i="4"/>
  <c r="D2456" i="4"/>
  <c r="A2457" i="4"/>
  <c r="H2457" i="4" s="1"/>
  <c r="C2457" i="4"/>
  <c r="D2457" i="4"/>
  <c r="A2458" i="4"/>
  <c r="O2458" i="4" s="1"/>
  <c r="C2458" i="4"/>
  <c r="D2458" i="4"/>
  <c r="A2459" i="4"/>
  <c r="C2459" i="4"/>
  <c r="D2459" i="4"/>
  <c r="A2460" i="4"/>
  <c r="C2460" i="4"/>
  <c r="D2460" i="4"/>
  <c r="A2461" i="4"/>
  <c r="G2461" i="4" s="1"/>
  <c r="C2461" i="4"/>
  <c r="D2461" i="4"/>
  <c r="A2462" i="4"/>
  <c r="C2462" i="4"/>
  <c r="D2462" i="4"/>
  <c r="A2463" i="4"/>
  <c r="C2463" i="4"/>
  <c r="D2463" i="4"/>
  <c r="A2464" i="4"/>
  <c r="C2464" i="4"/>
  <c r="D2464" i="4"/>
  <c r="A2465" i="4"/>
  <c r="C2465" i="4"/>
  <c r="D2465" i="4"/>
  <c r="A2466" i="4"/>
  <c r="C2466" i="4"/>
  <c r="D2466" i="4"/>
  <c r="A2467" i="4"/>
  <c r="H2467" i="4" s="1"/>
  <c r="C2467" i="4"/>
  <c r="D2467" i="4"/>
  <c r="A2468" i="4"/>
  <c r="C2468" i="4"/>
  <c r="D2468" i="4"/>
  <c r="A2469" i="4"/>
  <c r="G2469" i="4" s="1"/>
  <c r="C2469" i="4"/>
  <c r="D2469" i="4"/>
  <c r="A2470" i="4"/>
  <c r="C2470" i="4"/>
  <c r="D2470" i="4"/>
  <c r="A2471" i="4"/>
  <c r="C2471" i="4"/>
  <c r="D2471" i="4"/>
  <c r="A2472" i="4"/>
  <c r="C2472" i="4"/>
  <c r="D2472" i="4"/>
  <c r="A2473" i="4"/>
  <c r="K2473" i="4" s="1"/>
  <c r="C2473" i="4"/>
  <c r="D2473" i="4"/>
  <c r="A2474" i="4"/>
  <c r="C2474" i="4"/>
  <c r="D2474" i="4"/>
  <c r="A2475" i="4"/>
  <c r="C2475" i="4"/>
  <c r="D2475" i="4"/>
  <c r="A2476" i="4"/>
  <c r="C2476" i="4"/>
  <c r="D2476" i="4"/>
  <c r="A2477" i="4"/>
  <c r="C2477" i="4"/>
  <c r="D2477" i="4"/>
  <c r="A2478" i="4"/>
  <c r="C2478" i="4"/>
  <c r="D2478" i="4"/>
  <c r="A2479" i="4"/>
  <c r="C2479" i="4"/>
  <c r="D2479" i="4"/>
  <c r="A2480" i="4"/>
  <c r="C2480" i="4"/>
  <c r="D2480" i="4"/>
  <c r="A2481" i="4"/>
  <c r="C2481" i="4"/>
  <c r="D2481" i="4"/>
  <c r="A2482" i="4"/>
  <c r="O2482" i="4" s="1"/>
  <c r="C2482" i="4"/>
  <c r="D2482" i="4"/>
  <c r="A2483" i="4"/>
  <c r="C2483" i="4"/>
  <c r="D2483" i="4"/>
  <c r="A2484" i="4"/>
  <c r="C2484" i="4"/>
  <c r="D2484" i="4"/>
  <c r="A2485" i="4"/>
  <c r="C2485" i="4"/>
  <c r="D2485" i="4"/>
  <c r="A2486" i="4"/>
  <c r="C2486" i="4"/>
  <c r="D2486" i="4"/>
  <c r="A2487" i="4"/>
  <c r="C2487" i="4"/>
  <c r="D2487" i="4"/>
  <c r="A2488" i="4"/>
  <c r="P2488" i="4" s="1"/>
  <c r="C2488" i="4"/>
  <c r="D2488" i="4"/>
  <c r="A2489" i="4"/>
  <c r="C2489" i="4"/>
  <c r="D2489" i="4"/>
  <c r="A2490" i="4"/>
  <c r="C2490" i="4"/>
  <c r="D2490" i="4"/>
  <c r="A2491" i="4"/>
  <c r="C2491" i="4"/>
  <c r="D2491" i="4"/>
  <c r="A2492" i="4"/>
  <c r="C2492" i="4"/>
  <c r="D2492" i="4"/>
  <c r="A2493" i="4"/>
  <c r="M2493" i="4" s="1"/>
  <c r="C2493" i="4"/>
  <c r="D2493" i="4"/>
  <c r="A2494" i="4"/>
  <c r="H2494" i="4" s="1"/>
  <c r="C2494" i="4"/>
  <c r="D2494" i="4"/>
  <c r="A2495" i="4"/>
  <c r="C2495" i="4"/>
  <c r="D2495" i="4"/>
  <c r="A2496" i="4"/>
  <c r="C2496" i="4"/>
  <c r="D2496" i="4"/>
  <c r="A2497" i="4"/>
  <c r="H2497" i="4" s="1"/>
  <c r="C2497" i="4"/>
  <c r="D2497" i="4"/>
  <c r="A2498" i="4"/>
  <c r="M2498" i="4" s="1"/>
  <c r="C2498" i="4"/>
  <c r="D2498" i="4"/>
  <c r="A2499" i="4"/>
  <c r="C2499" i="4"/>
  <c r="D2499" i="4"/>
  <c r="A2500" i="4"/>
  <c r="C2500" i="4"/>
  <c r="D2500" i="4"/>
  <c r="A2501" i="4"/>
  <c r="O2501" i="4" s="1"/>
  <c r="C2501" i="4"/>
  <c r="D2501" i="4"/>
  <c r="A2502" i="4"/>
  <c r="N2502" i="4" s="1"/>
  <c r="C2502" i="4"/>
  <c r="D2502" i="4"/>
  <c r="A2503" i="4"/>
  <c r="C2503" i="4"/>
  <c r="D2503" i="4"/>
  <c r="A2504" i="4"/>
  <c r="C2504" i="4"/>
  <c r="D2504" i="4"/>
  <c r="A2505" i="4"/>
  <c r="K2505" i="4" s="1"/>
  <c r="C2505" i="4"/>
  <c r="D2505" i="4"/>
  <c r="A2506" i="4"/>
  <c r="H2506" i="4" s="1"/>
  <c r="C2506" i="4"/>
  <c r="D2506" i="4"/>
  <c r="A2507" i="4"/>
  <c r="C2507" i="4"/>
  <c r="D2507" i="4"/>
  <c r="A2508" i="4"/>
  <c r="C2508" i="4"/>
  <c r="D2508" i="4"/>
  <c r="A2509" i="4"/>
  <c r="C2509" i="4"/>
  <c r="D2509" i="4"/>
  <c r="A2510" i="4"/>
  <c r="O2510" i="4" s="1"/>
  <c r="C2510" i="4"/>
  <c r="D2510" i="4"/>
  <c r="A2511" i="4"/>
  <c r="C2511" i="4"/>
  <c r="D2511" i="4"/>
  <c r="A2512" i="4"/>
  <c r="C2512" i="4"/>
  <c r="D2512" i="4"/>
  <c r="A2513" i="4"/>
  <c r="C2513" i="4"/>
  <c r="D2513" i="4"/>
  <c r="A2514" i="4"/>
  <c r="C2514" i="4"/>
  <c r="D2514" i="4"/>
  <c r="A2515" i="4"/>
  <c r="C2515" i="4"/>
  <c r="D2515" i="4"/>
  <c r="A2516" i="4"/>
  <c r="C2516" i="4"/>
  <c r="D2516" i="4"/>
  <c r="A2517" i="4"/>
  <c r="C2517" i="4"/>
  <c r="D2517" i="4"/>
  <c r="A2518" i="4"/>
  <c r="P2518" i="4" s="1"/>
  <c r="C2518" i="4"/>
  <c r="D2518" i="4"/>
  <c r="A2519" i="4"/>
  <c r="H2519" i="4" s="1"/>
  <c r="C2519" i="4"/>
  <c r="D2519" i="4"/>
  <c r="A2520" i="4"/>
  <c r="C2520" i="4"/>
  <c r="D2520" i="4"/>
  <c r="A2521" i="4"/>
  <c r="C2521" i="4"/>
  <c r="D2521" i="4"/>
  <c r="A2522" i="4"/>
  <c r="C2522" i="4"/>
  <c r="D2522" i="4"/>
  <c r="A2523" i="4"/>
  <c r="C2523" i="4"/>
  <c r="D2523" i="4"/>
  <c r="A2524" i="4"/>
  <c r="C2524" i="4"/>
  <c r="D2524" i="4"/>
  <c r="A2525" i="4"/>
  <c r="O2525" i="4" s="1"/>
  <c r="C2525" i="4"/>
  <c r="D2525" i="4"/>
  <c r="A2526" i="4"/>
  <c r="N2526" i="4" s="1"/>
  <c r="C2526" i="4"/>
  <c r="D2526" i="4"/>
  <c r="A2527" i="4"/>
  <c r="O2527" i="4" s="1"/>
  <c r="C2527" i="4"/>
  <c r="D2527" i="4"/>
  <c r="A2528" i="4"/>
  <c r="C2528" i="4"/>
  <c r="D2528" i="4"/>
  <c r="A2529" i="4"/>
  <c r="C2529" i="4"/>
  <c r="D2529" i="4"/>
  <c r="A2530" i="4"/>
  <c r="H2530" i="4" s="1"/>
  <c r="C2530" i="4"/>
  <c r="D2530" i="4"/>
  <c r="A2531" i="4"/>
  <c r="H2531" i="4" s="1"/>
  <c r="C2531" i="4"/>
  <c r="D2531" i="4"/>
  <c r="A2532" i="4"/>
  <c r="C2532" i="4"/>
  <c r="D2532" i="4"/>
  <c r="A2533" i="4"/>
  <c r="N2533" i="4" s="1"/>
  <c r="C2533" i="4"/>
  <c r="D2533" i="4"/>
  <c r="A2534" i="4"/>
  <c r="C2534" i="4"/>
  <c r="D2534" i="4"/>
  <c r="A2535" i="4"/>
  <c r="O2535" i="4" s="1"/>
  <c r="C2535" i="4"/>
  <c r="D2535" i="4"/>
  <c r="A2536" i="4"/>
  <c r="C2536" i="4"/>
  <c r="D2536" i="4"/>
  <c r="A2537" i="4"/>
  <c r="C2537" i="4"/>
  <c r="D2537" i="4"/>
  <c r="A2538" i="4"/>
  <c r="G2538" i="4" s="1"/>
  <c r="C2538" i="4"/>
  <c r="D2538" i="4"/>
  <c r="A2539" i="4"/>
  <c r="C2539" i="4"/>
  <c r="D2539" i="4"/>
  <c r="A2540" i="4"/>
  <c r="C2540" i="4"/>
  <c r="D2540" i="4"/>
  <c r="A2541" i="4"/>
  <c r="C2541" i="4"/>
  <c r="D2541" i="4"/>
  <c r="A2542" i="4"/>
  <c r="H2542" i="4" s="1"/>
  <c r="C2542" i="4"/>
  <c r="D2542" i="4"/>
  <c r="A2543" i="4"/>
  <c r="C2543" i="4"/>
  <c r="D2543" i="4"/>
  <c r="A2544" i="4"/>
  <c r="C2544" i="4"/>
  <c r="D2544" i="4"/>
  <c r="A2545" i="4"/>
  <c r="H2545" i="4" s="1"/>
  <c r="C2545" i="4"/>
  <c r="D2545" i="4"/>
  <c r="A2546" i="4"/>
  <c r="C2546" i="4"/>
  <c r="D2546" i="4"/>
  <c r="A2547" i="4"/>
  <c r="C2547" i="4"/>
  <c r="D2547" i="4"/>
  <c r="A2548" i="4"/>
  <c r="C2548" i="4"/>
  <c r="D2548" i="4"/>
  <c r="A2549" i="4"/>
  <c r="C2549" i="4"/>
  <c r="D2549" i="4"/>
  <c r="A2550" i="4"/>
  <c r="P2550" i="4" s="1"/>
  <c r="C2550" i="4"/>
  <c r="D2550" i="4"/>
  <c r="A2551" i="4"/>
  <c r="C2551" i="4"/>
  <c r="D2551" i="4"/>
  <c r="A2552" i="4"/>
  <c r="H2552" i="4" s="1"/>
  <c r="C2552" i="4"/>
  <c r="D2552" i="4"/>
  <c r="A2553" i="4"/>
  <c r="C2553" i="4"/>
  <c r="D2553" i="4"/>
  <c r="A2554" i="4"/>
  <c r="K2554" i="4" s="1"/>
  <c r="C2554" i="4"/>
  <c r="D2554" i="4"/>
  <c r="A2555" i="4"/>
  <c r="C2555" i="4"/>
  <c r="D2555" i="4"/>
  <c r="A2556" i="4"/>
  <c r="C2556" i="4"/>
  <c r="D2556" i="4"/>
  <c r="A2557" i="4"/>
  <c r="C2557" i="4"/>
  <c r="D2557" i="4"/>
  <c r="A2558" i="4"/>
  <c r="M2558" i="4" s="1"/>
  <c r="C2558" i="4"/>
  <c r="D2558" i="4"/>
  <c r="A2559" i="4"/>
  <c r="C2559" i="4"/>
  <c r="D2559" i="4"/>
  <c r="A2560" i="4"/>
  <c r="C2560" i="4"/>
  <c r="D2560" i="4"/>
  <c r="A2561" i="4"/>
  <c r="C2561" i="4"/>
  <c r="D2561" i="4"/>
  <c r="A2562" i="4"/>
  <c r="N2562" i="4" s="1"/>
  <c r="C2562" i="4"/>
  <c r="D2562" i="4"/>
  <c r="A2563" i="4"/>
  <c r="P2563" i="4" s="1"/>
  <c r="C2563" i="4"/>
  <c r="D2563" i="4"/>
  <c r="A2564" i="4"/>
  <c r="C2564" i="4"/>
  <c r="D2564" i="4"/>
  <c r="A2565" i="4"/>
  <c r="N2565" i="4" s="1"/>
  <c r="C2565" i="4"/>
  <c r="D2565" i="4"/>
  <c r="A2566" i="4"/>
  <c r="C2566" i="4"/>
  <c r="D2566" i="4"/>
  <c r="A2567" i="4"/>
  <c r="C2567" i="4"/>
  <c r="D2567" i="4"/>
  <c r="A2568" i="4"/>
  <c r="C2568" i="4"/>
  <c r="D2568" i="4"/>
  <c r="A2569" i="4"/>
  <c r="K2569" i="4" s="1"/>
  <c r="C2569" i="4"/>
  <c r="D2569" i="4"/>
  <c r="A2570" i="4"/>
  <c r="P2570" i="4" s="1"/>
  <c r="C2570" i="4"/>
  <c r="D2570" i="4"/>
  <c r="A2571" i="4"/>
  <c r="C2571" i="4"/>
  <c r="D2571" i="4"/>
  <c r="A2572" i="4"/>
  <c r="P2572" i="4" s="1"/>
  <c r="C2572" i="4"/>
  <c r="D2572" i="4"/>
  <c r="A2573" i="4"/>
  <c r="O2573" i="4" s="1"/>
  <c r="C2573" i="4"/>
  <c r="D2573" i="4"/>
  <c r="A2574" i="4"/>
  <c r="H2574" i="4" s="1"/>
  <c r="C2574" i="4"/>
  <c r="D2574" i="4"/>
  <c r="A2575" i="4"/>
  <c r="G2575" i="4" s="1"/>
  <c r="C2575" i="4"/>
  <c r="D2575" i="4"/>
  <c r="A2576" i="4"/>
  <c r="C2576" i="4"/>
  <c r="D2576" i="4"/>
  <c r="A2577" i="4"/>
  <c r="C2577" i="4"/>
  <c r="D2577" i="4"/>
  <c r="A2578" i="4"/>
  <c r="N2578" i="4" s="1"/>
  <c r="C2578" i="4"/>
  <c r="D2578" i="4"/>
  <c r="A2579" i="4"/>
  <c r="C2579" i="4"/>
  <c r="D2579" i="4"/>
  <c r="A2580" i="4"/>
  <c r="C2580" i="4"/>
  <c r="D2580" i="4"/>
  <c r="A2581" i="4"/>
  <c r="C2581" i="4"/>
  <c r="D2581" i="4"/>
  <c r="A2582" i="4"/>
  <c r="C2582" i="4"/>
  <c r="D2582" i="4"/>
  <c r="A2583" i="4"/>
  <c r="H2583" i="4" s="1"/>
  <c r="C2583" i="4"/>
  <c r="D2583" i="4"/>
  <c r="A2584" i="4"/>
  <c r="C2584" i="4"/>
  <c r="D2584" i="4"/>
  <c r="A2585" i="4"/>
  <c r="C2585" i="4"/>
  <c r="D2585" i="4"/>
  <c r="A2586" i="4"/>
  <c r="C2586" i="4"/>
  <c r="D2586" i="4"/>
  <c r="A2587" i="4"/>
  <c r="C2587" i="4"/>
  <c r="D2587" i="4"/>
  <c r="A2588" i="4"/>
  <c r="C2588" i="4"/>
  <c r="D2588" i="4"/>
  <c r="A2589" i="4"/>
  <c r="C2589" i="4"/>
  <c r="D2589" i="4"/>
  <c r="A2590" i="4"/>
  <c r="H2590" i="4" s="1"/>
  <c r="C2590" i="4"/>
  <c r="D2590" i="4"/>
  <c r="A2591" i="4"/>
  <c r="C2591" i="4"/>
  <c r="D2591" i="4"/>
  <c r="A2592" i="4"/>
  <c r="C2592" i="4"/>
  <c r="D2592" i="4"/>
  <c r="A2593" i="4"/>
  <c r="C2593" i="4"/>
  <c r="D2593" i="4"/>
  <c r="A2594" i="4"/>
  <c r="C2594" i="4"/>
  <c r="D2594" i="4"/>
  <c r="A2595" i="4"/>
  <c r="H2595" i="4" s="1"/>
  <c r="C2595" i="4"/>
  <c r="D2595" i="4"/>
  <c r="A2596" i="4"/>
  <c r="C2596" i="4"/>
  <c r="D2596" i="4"/>
  <c r="A2597" i="4"/>
  <c r="C2597" i="4"/>
  <c r="D2597" i="4"/>
  <c r="A2598" i="4"/>
  <c r="H2598" i="4" s="1"/>
  <c r="C2598" i="4"/>
  <c r="D2598" i="4"/>
  <c r="A2599" i="4"/>
  <c r="C2599" i="4"/>
  <c r="D2599" i="4"/>
  <c r="A2600" i="4"/>
  <c r="C2600" i="4"/>
  <c r="D2600" i="4"/>
  <c r="A2601" i="4"/>
  <c r="K2601" i="4" s="1"/>
  <c r="C2601" i="4"/>
  <c r="D2601" i="4"/>
  <c r="A2602" i="4"/>
  <c r="O2602" i="4" s="1"/>
  <c r="C2602" i="4"/>
  <c r="D2602" i="4"/>
  <c r="A2603" i="4"/>
  <c r="C2603" i="4"/>
  <c r="D2603" i="4"/>
  <c r="A2604" i="4"/>
  <c r="C2604" i="4"/>
  <c r="D2604" i="4"/>
  <c r="A2605" i="4"/>
  <c r="C2605" i="4"/>
  <c r="D2605" i="4"/>
  <c r="A2606" i="4"/>
  <c r="C2606" i="4"/>
  <c r="D2606" i="4"/>
  <c r="A2607" i="4"/>
  <c r="M2607" i="4" s="1"/>
  <c r="C2607" i="4"/>
  <c r="D2607" i="4"/>
  <c r="A2608" i="4"/>
  <c r="C2608" i="4"/>
  <c r="D2608" i="4"/>
  <c r="A2609" i="4"/>
  <c r="H2609" i="4" s="1"/>
  <c r="C2609" i="4"/>
  <c r="D2609" i="4"/>
  <c r="A2610" i="4"/>
  <c r="C2610" i="4"/>
  <c r="D2610" i="4"/>
  <c r="A2611" i="4"/>
  <c r="C2611" i="4"/>
  <c r="D2611" i="4"/>
  <c r="A2612" i="4"/>
  <c r="C2612" i="4"/>
  <c r="D2612" i="4"/>
  <c r="A2613" i="4"/>
  <c r="C2613" i="4"/>
  <c r="D2613" i="4"/>
  <c r="A2614" i="4"/>
  <c r="H2614" i="4" s="1"/>
  <c r="C2614" i="4"/>
  <c r="D2614" i="4"/>
  <c r="A2615" i="4"/>
  <c r="C2615" i="4"/>
  <c r="D2615" i="4"/>
  <c r="A2616" i="4"/>
  <c r="C2616" i="4"/>
  <c r="D2616" i="4"/>
  <c r="A2617" i="4"/>
  <c r="C2617" i="4"/>
  <c r="D2617" i="4"/>
  <c r="A2618" i="4"/>
  <c r="N2618" i="4" s="1"/>
  <c r="C2618" i="4"/>
  <c r="D2618" i="4"/>
  <c r="A2619" i="4"/>
  <c r="C2619" i="4"/>
  <c r="D2619" i="4"/>
  <c r="A2620" i="4"/>
  <c r="C2620" i="4"/>
  <c r="D2620" i="4"/>
  <c r="A2621" i="4"/>
  <c r="C2621" i="4"/>
  <c r="D2621" i="4"/>
  <c r="A2622" i="4"/>
  <c r="H2622" i="4" s="1"/>
  <c r="C2622" i="4"/>
  <c r="D2622" i="4"/>
  <c r="A2623" i="4"/>
  <c r="C2623" i="4"/>
  <c r="D2623" i="4"/>
  <c r="A2624" i="4"/>
  <c r="C2624" i="4"/>
  <c r="D2624" i="4"/>
  <c r="A2625" i="4"/>
  <c r="C2625" i="4"/>
  <c r="D2625" i="4"/>
  <c r="A2626" i="4"/>
  <c r="C2626" i="4"/>
  <c r="D2626" i="4"/>
  <c r="A2627" i="4"/>
  <c r="H2627" i="4" s="1"/>
  <c r="C2627" i="4"/>
  <c r="D2627" i="4"/>
  <c r="A2628" i="4"/>
  <c r="C2628" i="4"/>
  <c r="D2628" i="4"/>
  <c r="A2629" i="4"/>
  <c r="P2629" i="4" s="1"/>
  <c r="C2629" i="4"/>
  <c r="D2629" i="4"/>
  <c r="A2630" i="4"/>
  <c r="N2630" i="4" s="1"/>
  <c r="C2630" i="4"/>
  <c r="D2630" i="4"/>
  <c r="A2631" i="4"/>
  <c r="P2631" i="4" s="1"/>
  <c r="C2631" i="4"/>
  <c r="D2631" i="4"/>
  <c r="A2632" i="4"/>
  <c r="C2632" i="4"/>
  <c r="D2632" i="4"/>
  <c r="A2633" i="4"/>
  <c r="K2633" i="4" s="1"/>
  <c r="C2633" i="4"/>
  <c r="D2633" i="4"/>
  <c r="A2634" i="4"/>
  <c r="C2634" i="4"/>
  <c r="D2634" i="4"/>
  <c r="A2635" i="4"/>
  <c r="C2635" i="4"/>
  <c r="D2635" i="4"/>
  <c r="A2636" i="4"/>
  <c r="C2636" i="4"/>
  <c r="D2636" i="4"/>
  <c r="A2637" i="4"/>
  <c r="C2637" i="4"/>
  <c r="D2637" i="4"/>
  <c r="A2638" i="4"/>
  <c r="H2638" i="4" s="1"/>
  <c r="C2638" i="4"/>
  <c r="D2638" i="4"/>
  <c r="A2639" i="4"/>
  <c r="M2639" i="4" s="1"/>
  <c r="C2639" i="4"/>
  <c r="D2639" i="4"/>
  <c r="A2640" i="4"/>
  <c r="C2640" i="4"/>
  <c r="D2640" i="4"/>
  <c r="A2641" i="4"/>
  <c r="C2641" i="4"/>
  <c r="D2641" i="4"/>
  <c r="A2642" i="4"/>
  <c r="C2642" i="4"/>
  <c r="D2642" i="4"/>
  <c r="A2643" i="4"/>
  <c r="P2643" i="4" s="1"/>
  <c r="C2643" i="4"/>
  <c r="D2643" i="4"/>
  <c r="A2644" i="4"/>
  <c r="C2644" i="4"/>
  <c r="D2644" i="4"/>
  <c r="A2645" i="4"/>
  <c r="C2645" i="4"/>
  <c r="D2645" i="4"/>
  <c r="A2646" i="4"/>
  <c r="G2646" i="4" s="1"/>
  <c r="C2646" i="4"/>
  <c r="D2646" i="4"/>
  <c r="A2647" i="4"/>
  <c r="H2647" i="4" s="1"/>
  <c r="C2647" i="4"/>
  <c r="D2647" i="4"/>
  <c r="A2648" i="4"/>
  <c r="C2648" i="4"/>
  <c r="D2648" i="4"/>
  <c r="A2649" i="4"/>
  <c r="C2649" i="4"/>
  <c r="D2649" i="4"/>
  <c r="A2650" i="4"/>
  <c r="C2650" i="4"/>
  <c r="D2650" i="4"/>
  <c r="A2651" i="4"/>
  <c r="C2651" i="4"/>
  <c r="D2651" i="4"/>
  <c r="A2652" i="4"/>
  <c r="C2652" i="4"/>
  <c r="D2652" i="4"/>
  <c r="A2653" i="4"/>
  <c r="H2653" i="4" s="1"/>
  <c r="C2653" i="4"/>
  <c r="D2653" i="4"/>
  <c r="A2654" i="4"/>
  <c r="H2654" i="4" s="1"/>
  <c r="C2654" i="4"/>
  <c r="D2654" i="4"/>
  <c r="A2655" i="4"/>
  <c r="C2655" i="4"/>
  <c r="D2655" i="4"/>
  <c r="A2656" i="4"/>
  <c r="C2656" i="4"/>
  <c r="D2656" i="4"/>
  <c r="A2657" i="4"/>
  <c r="O2657" i="4" s="1"/>
  <c r="C2657" i="4"/>
  <c r="D2657" i="4"/>
  <c r="A2658" i="4"/>
  <c r="H2658" i="4" s="1"/>
  <c r="C2658" i="4"/>
  <c r="D2658" i="4"/>
  <c r="A2659" i="4"/>
  <c r="H2659" i="4" s="1"/>
  <c r="C2659" i="4"/>
  <c r="D2659" i="4"/>
  <c r="A2660" i="4"/>
  <c r="C2660" i="4"/>
  <c r="D2660" i="4"/>
  <c r="A2661" i="4"/>
  <c r="P2661" i="4" s="1"/>
  <c r="C2661" i="4"/>
  <c r="D2661" i="4"/>
  <c r="A2662" i="4"/>
  <c r="M2662" i="4" s="1"/>
  <c r="C2662" i="4"/>
  <c r="D2662" i="4"/>
  <c r="A2663" i="4"/>
  <c r="O2663" i="4" s="1"/>
  <c r="C2663" i="4"/>
  <c r="D2663" i="4"/>
  <c r="A2664" i="4"/>
  <c r="C2664" i="4"/>
  <c r="D2664" i="4"/>
  <c r="A2665" i="4"/>
  <c r="C2665" i="4"/>
  <c r="D2665" i="4"/>
  <c r="A2666" i="4"/>
  <c r="C2666" i="4"/>
  <c r="D2666" i="4"/>
  <c r="A2667" i="4"/>
  <c r="C2667" i="4"/>
  <c r="D2667" i="4"/>
  <c r="A2668" i="4"/>
  <c r="C2668" i="4"/>
  <c r="D2668" i="4"/>
  <c r="A2669" i="4"/>
  <c r="C2669" i="4"/>
  <c r="D2669" i="4"/>
  <c r="A2670" i="4"/>
  <c r="M2670" i="4" s="1"/>
  <c r="C2670" i="4"/>
  <c r="D2670" i="4"/>
  <c r="A2671" i="4"/>
  <c r="C2671" i="4"/>
  <c r="D2671" i="4"/>
  <c r="A2672" i="4"/>
  <c r="C2672" i="4"/>
  <c r="D2672" i="4"/>
  <c r="A2673" i="4"/>
  <c r="C2673" i="4"/>
  <c r="D2673" i="4"/>
  <c r="A2674" i="4"/>
  <c r="C2674" i="4"/>
  <c r="D2674" i="4"/>
  <c r="A2675" i="4"/>
  <c r="M2675" i="4" s="1"/>
  <c r="C2675" i="4"/>
  <c r="D2675" i="4"/>
  <c r="A2676" i="4"/>
  <c r="C2676" i="4"/>
  <c r="D2676" i="4"/>
  <c r="A2677" i="4"/>
  <c r="C2677" i="4"/>
  <c r="D2677" i="4"/>
  <c r="A2678" i="4"/>
  <c r="C2678" i="4"/>
  <c r="D2678" i="4"/>
  <c r="A2679" i="4"/>
  <c r="C2679" i="4"/>
  <c r="D2679" i="4"/>
  <c r="A2680" i="4"/>
  <c r="H2680" i="4" s="1"/>
  <c r="C2680" i="4"/>
  <c r="D2680" i="4"/>
  <c r="A2681" i="4"/>
  <c r="C2681" i="4"/>
  <c r="D2681" i="4"/>
  <c r="A2682" i="4"/>
  <c r="C2682" i="4"/>
  <c r="D2682" i="4"/>
  <c r="A2683" i="4"/>
  <c r="C2683" i="4"/>
  <c r="D2683" i="4"/>
  <c r="A2684" i="4"/>
  <c r="C2684" i="4"/>
  <c r="D2684" i="4"/>
  <c r="A2685" i="4"/>
  <c r="K2685" i="4" s="1"/>
  <c r="C2685" i="4"/>
  <c r="D2685" i="4"/>
  <c r="A2686" i="4"/>
  <c r="M2686" i="4" s="1"/>
  <c r="C2686" i="4"/>
  <c r="D2686" i="4"/>
  <c r="A2687" i="4"/>
  <c r="N2687" i="4" s="1"/>
  <c r="C2687" i="4"/>
  <c r="D2687" i="4"/>
  <c r="A2688" i="4"/>
  <c r="C2688" i="4"/>
  <c r="D2688" i="4"/>
  <c r="A2689" i="4"/>
  <c r="O2689" i="4" s="1"/>
  <c r="C2689" i="4"/>
  <c r="D2689" i="4"/>
  <c r="A2690" i="4"/>
  <c r="C2690" i="4"/>
  <c r="D2690" i="4"/>
  <c r="A2691" i="4"/>
  <c r="C2691" i="4"/>
  <c r="D2691" i="4"/>
  <c r="A2692" i="4"/>
  <c r="C2692" i="4"/>
  <c r="D2692" i="4"/>
  <c r="A2693" i="4"/>
  <c r="C2693" i="4"/>
  <c r="D2693" i="4"/>
  <c r="A2694" i="4"/>
  <c r="C2694" i="4"/>
  <c r="D2694" i="4"/>
  <c r="A2695" i="4"/>
  <c r="P2695" i="4" s="1"/>
  <c r="C2695" i="4"/>
  <c r="D2695" i="4"/>
  <c r="A2696" i="4"/>
  <c r="C2696" i="4"/>
  <c r="D2696" i="4"/>
  <c r="A2697" i="4"/>
  <c r="C2697" i="4"/>
  <c r="D2697" i="4"/>
  <c r="A2698" i="4"/>
  <c r="H2698" i="4" s="1"/>
  <c r="C2698" i="4"/>
  <c r="D2698" i="4"/>
  <c r="A2699" i="4"/>
  <c r="C2699" i="4"/>
  <c r="D2699" i="4"/>
  <c r="A2700" i="4"/>
  <c r="C2700" i="4"/>
  <c r="D2700" i="4"/>
  <c r="A2701" i="4"/>
  <c r="C2701" i="4"/>
  <c r="D2701" i="4"/>
  <c r="A2702" i="4"/>
  <c r="H2702" i="4" s="1"/>
  <c r="C2702" i="4"/>
  <c r="D2702" i="4"/>
  <c r="A2703" i="4"/>
  <c r="G2703" i="4" s="1"/>
  <c r="C2703" i="4"/>
  <c r="D2703" i="4"/>
  <c r="A2704" i="4"/>
  <c r="C2704" i="4"/>
  <c r="D2704" i="4"/>
  <c r="A2705" i="4"/>
  <c r="M2705" i="4" s="1"/>
  <c r="C2705" i="4"/>
  <c r="D2705" i="4"/>
  <c r="A2706" i="4"/>
  <c r="C2706" i="4"/>
  <c r="D2706" i="4"/>
  <c r="A2707" i="4"/>
  <c r="C2707" i="4"/>
  <c r="D2707" i="4"/>
  <c r="A2708" i="4"/>
  <c r="C2708" i="4"/>
  <c r="D2708" i="4"/>
  <c r="A2709" i="4"/>
  <c r="C2709" i="4"/>
  <c r="D2709" i="4"/>
  <c r="A2710" i="4"/>
  <c r="C2710" i="4"/>
  <c r="D2710" i="4"/>
  <c r="A2711" i="4"/>
  <c r="H2711" i="4" s="1"/>
  <c r="C2711" i="4"/>
  <c r="D2711" i="4"/>
  <c r="A2712" i="4"/>
  <c r="H2712" i="4" s="1"/>
  <c r="C2712" i="4"/>
  <c r="D2712" i="4"/>
  <c r="A2713" i="4"/>
  <c r="C2713" i="4"/>
  <c r="D2713" i="4"/>
  <c r="A2714" i="4"/>
  <c r="C2714" i="4"/>
  <c r="D2714" i="4"/>
  <c r="A2715" i="4"/>
  <c r="C2715" i="4"/>
  <c r="D2715" i="4"/>
  <c r="A2716" i="4"/>
  <c r="C2716" i="4"/>
  <c r="D2716" i="4"/>
  <c r="A2717" i="4"/>
  <c r="K2717" i="4" s="1"/>
  <c r="C2717" i="4"/>
  <c r="D2717" i="4"/>
  <c r="A2718" i="4"/>
  <c r="C2718" i="4"/>
  <c r="D2718" i="4"/>
  <c r="A2719" i="4"/>
  <c r="C2719" i="4"/>
  <c r="D2719" i="4"/>
  <c r="A2720" i="4"/>
  <c r="C2720" i="4"/>
  <c r="D2720" i="4"/>
  <c r="A2721" i="4"/>
  <c r="N2721" i="4" s="1"/>
  <c r="C2721" i="4"/>
  <c r="D2721" i="4"/>
  <c r="A2722" i="4"/>
  <c r="O2722" i="4" s="1"/>
  <c r="C2722" i="4"/>
  <c r="D2722" i="4"/>
  <c r="A2723" i="4"/>
  <c r="C2723" i="4"/>
  <c r="D2723" i="4"/>
  <c r="A2724" i="4"/>
  <c r="C2724" i="4"/>
  <c r="D2724" i="4"/>
  <c r="A2725" i="4"/>
  <c r="C2725" i="4"/>
  <c r="D2725" i="4"/>
  <c r="A2726" i="4"/>
  <c r="P2726" i="4" s="1"/>
  <c r="C2726" i="4"/>
  <c r="D2726" i="4"/>
  <c r="A2727" i="4"/>
  <c r="C2727" i="4"/>
  <c r="D2727" i="4"/>
  <c r="A2728" i="4"/>
  <c r="C2728" i="4"/>
  <c r="D2728" i="4"/>
  <c r="A2729" i="4"/>
  <c r="H2729" i="4" s="1"/>
  <c r="C2729" i="4"/>
  <c r="D2729" i="4"/>
  <c r="A2730" i="4"/>
  <c r="M2730" i="4" s="1"/>
  <c r="C2730" i="4"/>
  <c r="D2730" i="4"/>
  <c r="A2731" i="4"/>
  <c r="C2731" i="4"/>
  <c r="D2731" i="4"/>
  <c r="A2732" i="4"/>
  <c r="C2732" i="4"/>
  <c r="D2732" i="4"/>
  <c r="A2733" i="4"/>
  <c r="H2733" i="4" s="1"/>
  <c r="C2733" i="4"/>
  <c r="D2733" i="4"/>
  <c r="A2734" i="4"/>
  <c r="C2734" i="4"/>
  <c r="D2734" i="4"/>
  <c r="A2735" i="4"/>
  <c r="N2735" i="4" s="1"/>
  <c r="C2735" i="4"/>
  <c r="D2735" i="4"/>
  <c r="A2736" i="4"/>
  <c r="C2736" i="4"/>
  <c r="D2736" i="4"/>
  <c r="A2737" i="4"/>
  <c r="P2737" i="4" s="1"/>
  <c r="C2737" i="4"/>
  <c r="D2737" i="4"/>
  <c r="A2738" i="4"/>
  <c r="M2738" i="4" s="1"/>
  <c r="C2738" i="4"/>
  <c r="D2738" i="4"/>
  <c r="A2739" i="4"/>
  <c r="C2739" i="4"/>
  <c r="D2739" i="4"/>
  <c r="A2740" i="4"/>
  <c r="C2740" i="4"/>
  <c r="D2740" i="4"/>
  <c r="A2741" i="4"/>
  <c r="M2741" i="4" s="1"/>
  <c r="C2741" i="4"/>
  <c r="D2741" i="4"/>
  <c r="A2742" i="4"/>
  <c r="H2742" i="4" s="1"/>
  <c r="C2742" i="4"/>
  <c r="D2742" i="4"/>
  <c r="A2743" i="4"/>
  <c r="C2743" i="4"/>
  <c r="D2743" i="4"/>
  <c r="A2744" i="4"/>
  <c r="C2744" i="4"/>
  <c r="D2744" i="4"/>
  <c r="A2745" i="4"/>
  <c r="C2745" i="4"/>
  <c r="D2745" i="4"/>
  <c r="A2746" i="4"/>
  <c r="H2746" i="4" s="1"/>
  <c r="C2746" i="4"/>
  <c r="D2746" i="4"/>
  <c r="A2747" i="4"/>
  <c r="C2747" i="4"/>
  <c r="D2747" i="4"/>
  <c r="A2748" i="4"/>
  <c r="O2748" i="4" s="1"/>
  <c r="C2748" i="4"/>
  <c r="D2748" i="4"/>
  <c r="A2749" i="4"/>
  <c r="C2749" i="4"/>
  <c r="D2749" i="4"/>
  <c r="A2750" i="4"/>
  <c r="C2750" i="4"/>
  <c r="D2750" i="4"/>
  <c r="A2751" i="4"/>
  <c r="P2751" i="4" s="1"/>
  <c r="C2751" i="4"/>
  <c r="D2751" i="4"/>
  <c r="A2752" i="4"/>
  <c r="C2752" i="4"/>
  <c r="D2752" i="4"/>
  <c r="A2753" i="4"/>
  <c r="G2753" i="4" s="1"/>
  <c r="C2753" i="4"/>
  <c r="D2753" i="4"/>
  <c r="A2754" i="4"/>
  <c r="P2754" i="4" s="1"/>
  <c r="C2754" i="4"/>
  <c r="D2754" i="4"/>
  <c r="A2755" i="4"/>
  <c r="H2755" i="4" s="1"/>
  <c r="C2755" i="4"/>
  <c r="D2755" i="4"/>
  <c r="A2756" i="4"/>
  <c r="C2756" i="4"/>
  <c r="D2756" i="4"/>
  <c r="A2757" i="4"/>
  <c r="G2757" i="4" s="1"/>
  <c r="C2757" i="4"/>
  <c r="D2757" i="4"/>
  <c r="A2758" i="4"/>
  <c r="G2758" i="4" s="1"/>
  <c r="C2758" i="4"/>
  <c r="D2758" i="4"/>
  <c r="A2759" i="4"/>
  <c r="C2759" i="4"/>
  <c r="D2759" i="4"/>
  <c r="A2760" i="4"/>
  <c r="C2760" i="4"/>
  <c r="D2760" i="4"/>
  <c r="A2761" i="4"/>
  <c r="K2761" i="4" s="1"/>
  <c r="C2761" i="4"/>
  <c r="D2761" i="4"/>
  <c r="A2762" i="4"/>
  <c r="C2762" i="4"/>
  <c r="D2762" i="4"/>
  <c r="A2763" i="4"/>
  <c r="C2763" i="4"/>
  <c r="D2763" i="4"/>
  <c r="A2764" i="4"/>
  <c r="C2764" i="4"/>
  <c r="D2764" i="4"/>
  <c r="A2765" i="4"/>
  <c r="M2765" i="4" s="1"/>
  <c r="C2765" i="4"/>
  <c r="D2765" i="4"/>
  <c r="A2766" i="4"/>
  <c r="C2766" i="4"/>
  <c r="D2766" i="4"/>
  <c r="A2767" i="4"/>
  <c r="C2767" i="4"/>
  <c r="D2767" i="4"/>
  <c r="A2768" i="4"/>
  <c r="C2768" i="4"/>
  <c r="D2768" i="4"/>
  <c r="A2769" i="4"/>
  <c r="G2769" i="4" s="1"/>
  <c r="C2769" i="4"/>
  <c r="D2769" i="4"/>
  <c r="A2770" i="4"/>
  <c r="M2770" i="4" s="1"/>
  <c r="C2770" i="4"/>
  <c r="D2770" i="4"/>
  <c r="A2771" i="4"/>
  <c r="M2771" i="4" s="1"/>
  <c r="C2771" i="4"/>
  <c r="D2771" i="4"/>
  <c r="A2772" i="4"/>
  <c r="C2772" i="4"/>
  <c r="D2772" i="4"/>
  <c r="A2773" i="4"/>
  <c r="M2773" i="4" s="1"/>
  <c r="C2773" i="4"/>
  <c r="D2773" i="4"/>
  <c r="A2774" i="4"/>
  <c r="C2774" i="4"/>
  <c r="D2774" i="4"/>
  <c r="A2775" i="4"/>
  <c r="H2775" i="4" s="1"/>
  <c r="C2775" i="4"/>
  <c r="D2775" i="4"/>
  <c r="A2776" i="4"/>
  <c r="C2776" i="4"/>
  <c r="D2776" i="4"/>
  <c r="A2777" i="4"/>
  <c r="C2777" i="4"/>
  <c r="D2777" i="4"/>
  <c r="A2778" i="4"/>
  <c r="H2778" i="4" s="1"/>
  <c r="C2778" i="4"/>
  <c r="D2778" i="4"/>
  <c r="A2779" i="4"/>
  <c r="C2779" i="4"/>
  <c r="D2779" i="4"/>
  <c r="A2780" i="4"/>
  <c r="C2780" i="4"/>
  <c r="D2780" i="4"/>
  <c r="A2781" i="4"/>
  <c r="M2781" i="4" s="1"/>
  <c r="C2781" i="4"/>
  <c r="D2781" i="4"/>
  <c r="A2782" i="4"/>
  <c r="N2782" i="4" s="1"/>
  <c r="C2782" i="4"/>
  <c r="D2782" i="4"/>
  <c r="A2783" i="4"/>
  <c r="C2783" i="4"/>
  <c r="D2783" i="4"/>
  <c r="A2784" i="4"/>
  <c r="C2784" i="4"/>
  <c r="D2784" i="4"/>
  <c r="A2785" i="4"/>
  <c r="C2785" i="4"/>
  <c r="D2785" i="4"/>
  <c r="A2786" i="4"/>
  <c r="C2786" i="4"/>
  <c r="D2786" i="4"/>
  <c r="A2787" i="4"/>
  <c r="H2787" i="4" s="1"/>
  <c r="C2787" i="4"/>
  <c r="D2787" i="4"/>
  <c r="A2788" i="4"/>
  <c r="C2788" i="4"/>
  <c r="D2788" i="4"/>
  <c r="A2789" i="4"/>
  <c r="N2789" i="4" s="1"/>
  <c r="C2789" i="4"/>
  <c r="D2789" i="4"/>
  <c r="A2790" i="4"/>
  <c r="N2790" i="4" s="1"/>
  <c r="C2790" i="4"/>
  <c r="D2790" i="4"/>
  <c r="A2791" i="4"/>
  <c r="C2791" i="4"/>
  <c r="D2791" i="4"/>
  <c r="A2792" i="4"/>
  <c r="C2792" i="4"/>
  <c r="D2792" i="4"/>
  <c r="A2793" i="4"/>
  <c r="C2793" i="4"/>
  <c r="D2793" i="4"/>
  <c r="A2794" i="4"/>
  <c r="C2794" i="4"/>
  <c r="D2794" i="4"/>
  <c r="A2795" i="4"/>
  <c r="P2795" i="4" s="1"/>
  <c r="C2795" i="4"/>
  <c r="D2795" i="4"/>
  <c r="A2796" i="4"/>
  <c r="C2796" i="4"/>
  <c r="D2796" i="4"/>
  <c r="A2797" i="4"/>
  <c r="O2797" i="4" s="1"/>
  <c r="C2797" i="4"/>
  <c r="D2797" i="4"/>
  <c r="A2798" i="4"/>
  <c r="C2798" i="4"/>
  <c r="D2798" i="4"/>
  <c r="A2799" i="4"/>
  <c r="C2799" i="4"/>
  <c r="D2799" i="4"/>
  <c r="A2800" i="4"/>
  <c r="C2800" i="4"/>
  <c r="D2800" i="4"/>
  <c r="A2801" i="4"/>
  <c r="C2801" i="4"/>
  <c r="D2801" i="4"/>
  <c r="A2802" i="4"/>
  <c r="O2802" i="4" s="1"/>
  <c r="C2802" i="4"/>
  <c r="D2802" i="4"/>
  <c r="A2803" i="4"/>
  <c r="N2803" i="4" s="1"/>
  <c r="C2803" i="4"/>
  <c r="D2803" i="4"/>
  <c r="A2804" i="4"/>
  <c r="C2804" i="4"/>
  <c r="D2804" i="4"/>
  <c r="A2805" i="4"/>
  <c r="C2805" i="4"/>
  <c r="D2805" i="4"/>
  <c r="A2806" i="4"/>
  <c r="H2806" i="4" s="1"/>
  <c r="C2806" i="4"/>
  <c r="D2806" i="4"/>
  <c r="A2807" i="4"/>
  <c r="C2807" i="4"/>
  <c r="D2807" i="4"/>
  <c r="A2808" i="4"/>
  <c r="P2808" i="4" s="1"/>
  <c r="C2808" i="4"/>
  <c r="D2808" i="4"/>
  <c r="A2809" i="4"/>
  <c r="C2809" i="4"/>
  <c r="D2809" i="4"/>
  <c r="A2810" i="4"/>
  <c r="C2810" i="4"/>
  <c r="D2810" i="4"/>
  <c r="A2811" i="4"/>
  <c r="C2811" i="4"/>
  <c r="D2811" i="4"/>
  <c r="A2812" i="4"/>
  <c r="C2812" i="4"/>
  <c r="D2812" i="4"/>
  <c r="A2813" i="4"/>
  <c r="M2813" i="4" s="1"/>
  <c r="C2813" i="4"/>
  <c r="D2813" i="4"/>
  <c r="A2814" i="4"/>
  <c r="P2814" i="4" s="1"/>
  <c r="C2814" i="4"/>
  <c r="D2814" i="4"/>
  <c r="A2815" i="4"/>
  <c r="C2815" i="4"/>
  <c r="D2815" i="4"/>
  <c r="A2816" i="4"/>
  <c r="C2816" i="4"/>
  <c r="D2816" i="4"/>
  <c r="A2817" i="4"/>
  <c r="H2817" i="4" s="1"/>
  <c r="C2817" i="4"/>
  <c r="D2817" i="4"/>
  <c r="A2818" i="4"/>
  <c r="C2818" i="4"/>
  <c r="D2818" i="4"/>
  <c r="A2819" i="4"/>
  <c r="H2819" i="4" s="1"/>
  <c r="C2819" i="4"/>
  <c r="D2819" i="4"/>
  <c r="A2820" i="4"/>
  <c r="C2820" i="4"/>
  <c r="D2820" i="4"/>
  <c r="A2821" i="4"/>
  <c r="G2821" i="4" s="1"/>
  <c r="C2821" i="4"/>
  <c r="D2821" i="4"/>
  <c r="A2822" i="4"/>
  <c r="P2822" i="4" s="1"/>
  <c r="C2822" i="4"/>
  <c r="D2822" i="4"/>
  <c r="A2823" i="4"/>
  <c r="N2823" i="4" s="1"/>
  <c r="C2823" i="4"/>
  <c r="D2823" i="4"/>
  <c r="A2824" i="4"/>
  <c r="C2824" i="4"/>
  <c r="D2824" i="4"/>
  <c r="A2825" i="4"/>
  <c r="C2825" i="4"/>
  <c r="D2825" i="4"/>
  <c r="A2826" i="4"/>
  <c r="G2826" i="4" s="1"/>
  <c r="C2826" i="4"/>
  <c r="D2826" i="4"/>
  <c r="A2827" i="4"/>
  <c r="C2827" i="4"/>
  <c r="D2827" i="4"/>
  <c r="A2828" i="4"/>
  <c r="C2828" i="4"/>
  <c r="D2828" i="4"/>
  <c r="A2829" i="4"/>
  <c r="G2829" i="4" s="1"/>
  <c r="C2829" i="4"/>
  <c r="D2829" i="4"/>
  <c r="A2830" i="4"/>
  <c r="C2830" i="4"/>
  <c r="D2830" i="4"/>
  <c r="A2831" i="4"/>
  <c r="C2831" i="4"/>
  <c r="D2831" i="4"/>
  <c r="A2832" i="4"/>
  <c r="C2832" i="4"/>
  <c r="D2832" i="4"/>
  <c r="A2833" i="4"/>
  <c r="H2833" i="4" s="1"/>
  <c r="C2833" i="4"/>
  <c r="D2833" i="4"/>
  <c r="A2834" i="4"/>
  <c r="H2834" i="4" s="1"/>
  <c r="C2834" i="4"/>
  <c r="D2834" i="4"/>
  <c r="A2835" i="4"/>
  <c r="H2835" i="4" s="1"/>
  <c r="C2835" i="4"/>
  <c r="D2835" i="4"/>
  <c r="A2836" i="4"/>
  <c r="C2836" i="4"/>
  <c r="D2836" i="4"/>
  <c r="A2837" i="4"/>
  <c r="O2837" i="4" s="1"/>
  <c r="C2837" i="4"/>
  <c r="D2837" i="4"/>
  <c r="A2838" i="4"/>
  <c r="C2838" i="4"/>
  <c r="D2838" i="4"/>
  <c r="A2839" i="4"/>
  <c r="H2839" i="4" s="1"/>
  <c r="C2839" i="4"/>
  <c r="D2839" i="4"/>
  <c r="A2840" i="4"/>
  <c r="H2840" i="4" s="1"/>
  <c r="C2840" i="4"/>
  <c r="D2840" i="4"/>
  <c r="A2841" i="4"/>
  <c r="C2841" i="4"/>
  <c r="D2841" i="4"/>
  <c r="A2842" i="4"/>
  <c r="G2842" i="4" s="1"/>
  <c r="C2842" i="4"/>
  <c r="D2842" i="4"/>
  <c r="A2843" i="4"/>
  <c r="O2843" i="4" s="1"/>
  <c r="C2843" i="4"/>
  <c r="D2843" i="4"/>
  <c r="A2844" i="4"/>
  <c r="C2844" i="4"/>
  <c r="D2844" i="4"/>
  <c r="A2845" i="4"/>
  <c r="N2845" i="4" s="1"/>
  <c r="C2845" i="4"/>
  <c r="D2845" i="4"/>
  <c r="A2846" i="4"/>
  <c r="C2846" i="4"/>
  <c r="D2846" i="4"/>
  <c r="A2847" i="4"/>
  <c r="C2847" i="4"/>
  <c r="D2847" i="4"/>
  <c r="A2848" i="4"/>
  <c r="C2848" i="4"/>
  <c r="D2848" i="4"/>
  <c r="A2849" i="4"/>
  <c r="C2849" i="4"/>
  <c r="D2849" i="4"/>
  <c r="A2850" i="4"/>
  <c r="G2850" i="4" s="1"/>
  <c r="C2850" i="4"/>
  <c r="D2850" i="4"/>
  <c r="A2851" i="4"/>
  <c r="H2851" i="4" s="1"/>
  <c r="C2851" i="4"/>
  <c r="D2851" i="4"/>
  <c r="A2852" i="4"/>
  <c r="C2852" i="4"/>
  <c r="D2852" i="4"/>
  <c r="A2853" i="4"/>
  <c r="N2853" i="4" s="1"/>
  <c r="C2853" i="4"/>
  <c r="D2853" i="4"/>
  <c r="A2854" i="4"/>
  <c r="C2854" i="4"/>
  <c r="D2854" i="4"/>
  <c r="A2855" i="4"/>
  <c r="C2855" i="4"/>
  <c r="D2855" i="4"/>
  <c r="A2856" i="4"/>
  <c r="N2856" i="4" s="1"/>
  <c r="C2856" i="4"/>
  <c r="D2856" i="4"/>
  <c r="A2857" i="4"/>
  <c r="K2857" i="4" s="1"/>
  <c r="C2857" i="4"/>
  <c r="D2857" i="4"/>
  <c r="A2858" i="4"/>
  <c r="C2858" i="4"/>
  <c r="D2858" i="4"/>
  <c r="A2859" i="4"/>
  <c r="C2859" i="4"/>
  <c r="D2859" i="4"/>
  <c r="A2860" i="4"/>
  <c r="C2860" i="4"/>
  <c r="D2860" i="4"/>
  <c r="A2861" i="4"/>
  <c r="G2861" i="4" s="1"/>
  <c r="C2861" i="4"/>
  <c r="D2861" i="4"/>
  <c r="A2862" i="4"/>
  <c r="N2862" i="4" s="1"/>
  <c r="C2862" i="4"/>
  <c r="D2862" i="4"/>
  <c r="A2863" i="4"/>
  <c r="C2863" i="4"/>
  <c r="D2863" i="4"/>
  <c r="A2864" i="4"/>
  <c r="C2864" i="4"/>
  <c r="D2864" i="4"/>
  <c r="A2865" i="4"/>
  <c r="N2865" i="4" s="1"/>
  <c r="C2865" i="4"/>
  <c r="D2865" i="4"/>
  <c r="A2866" i="4"/>
  <c r="O2866" i="4" s="1"/>
  <c r="C2866" i="4"/>
  <c r="D2866" i="4"/>
  <c r="A2867" i="4"/>
  <c r="C2867" i="4"/>
  <c r="D2867" i="4"/>
  <c r="A2868" i="4"/>
  <c r="C2868" i="4"/>
  <c r="D2868" i="4"/>
  <c r="A2869" i="4"/>
  <c r="P2869" i="4" s="1"/>
  <c r="C2869" i="4"/>
  <c r="D2869" i="4"/>
  <c r="A2870" i="4"/>
  <c r="H2870" i="4" s="1"/>
  <c r="C2870" i="4"/>
  <c r="D2870" i="4"/>
  <c r="A2871" i="4"/>
  <c r="C2871" i="4"/>
  <c r="D2871" i="4"/>
  <c r="A2872" i="4"/>
  <c r="P2872" i="4" s="1"/>
  <c r="C2872" i="4"/>
  <c r="D2872" i="4"/>
  <c r="A2873" i="4"/>
  <c r="O2873" i="4" s="1"/>
  <c r="C2873" i="4"/>
  <c r="D2873" i="4"/>
  <c r="A2874" i="4"/>
  <c r="P2874" i="4" s="1"/>
  <c r="C2874" i="4"/>
  <c r="D2874" i="4"/>
  <c r="A2875" i="4"/>
  <c r="C2875" i="4"/>
  <c r="D2875" i="4"/>
  <c r="A2876" i="4"/>
  <c r="C2876" i="4"/>
  <c r="D2876" i="4"/>
  <c r="A2877" i="4"/>
  <c r="C2877" i="4"/>
  <c r="D2877" i="4"/>
  <c r="A2878" i="4"/>
  <c r="C2878" i="4"/>
  <c r="D2878" i="4"/>
  <c r="A2879" i="4"/>
  <c r="G2879" i="4" s="1"/>
  <c r="C2879" i="4"/>
  <c r="D2879" i="4"/>
  <c r="A2880" i="4"/>
  <c r="C2880" i="4"/>
  <c r="D2880" i="4"/>
  <c r="A2881" i="4"/>
  <c r="O2881" i="4" s="1"/>
  <c r="C2881" i="4"/>
  <c r="D2881" i="4"/>
  <c r="A2882" i="4"/>
  <c r="H2882" i="4" s="1"/>
  <c r="C2882" i="4"/>
  <c r="D2882" i="4"/>
  <c r="A2883" i="4"/>
  <c r="H2883" i="4" s="1"/>
  <c r="C2883" i="4"/>
  <c r="D2883" i="4"/>
  <c r="A2884" i="4"/>
  <c r="C2884" i="4"/>
  <c r="D2884" i="4"/>
  <c r="A2885" i="4"/>
  <c r="P2885" i="4" s="1"/>
  <c r="C2885" i="4"/>
  <c r="D2885" i="4"/>
  <c r="A2886" i="4"/>
  <c r="H2886" i="4" s="1"/>
  <c r="C2886" i="4"/>
  <c r="D2886" i="4"/>
  <c r="A2887" i="4"/>
  <c r="C2887" i="4"/>
  <c r="D2887" i="4"/>
  <c r="A2888" i="4"/>
  <c r="C2888" i="4"/>
  <c r="D2888" i="4"/>
  <c r="A2889" i="4"/>
  <c r="K2889" i="4" s="1"/>
  <c r="C2889" i="4"/>
  <c r="D2889" i="4"/>
  <c r="A2890" i="4"/>
  <c r="C2890" i="4"/>
  <c r="D2890" i="4"/>
  <c r="A2891" i="4"/>
  <c r="C2891" i="4"/>
  <c r="D2891" i="4"/>
  <c r="A2892" i="4"/>
  <c r="C2892" i="4"/>
  <c r="D2892" i="4"/>
  <c r="A2893" i="4"/>
  <c r="H2893" i="4" s="1"/>
  <c r="C2893" i="4"/>
  <c r="D2893" i="4"/>
  <c r="A2894" i="4"/>
  <c r="H2894" i="4" s="1"/>
  <c r="C2894" i="4"/>
  <c r="D2894" i="4"/>
  <c r="A2895" i="4"/>
  <c r="C2895" i="4"/>
  <c r="D2895" i="4"/>
  <c r="A2896" i="4"/>
  <c r="C2896" i="4"/>
  <c r="D2896" i="4"/>
  <c r="A2897" i="4"/>
  <c r="O2897" i="4" s="1"/>
  <c r="C2897" i="4"/>
  <c r="D2897" i="4"/>
  <c r="A2898" i="4"/>
  <c r="C2898" i="4"/>
  <c r="D2898" i="4"/>
  <c r="A2899" i="4"/>
  <c r="H2899" i="4" s="1"/>
  <c r="C2899" i="4"/>
  <c r="D2899" i="4"/>
  <c r="A2900" i="4"/>
  <c r="C2900" i="4"/>
  <c r="D2900" i="4"/>
  <c r="A2901" i="4"/>
  <c r="H2901" i="4" s="1"/>
  <c r="C2901" i="4"/>
  <c r="D2901" i="4"/>
  <c r="A2902" i="4"/>
  <c r="G2902" i="4" s="1"/>
  <c r="C2902" i="4"/>
  <c r="D2902" i="4"/>
  <c r="A2903" i="4"/>
  <c r="H2903" i="4" s="1"/>
  <c r="C2903" i="4"/>
  <c r="D2903" i="4"/>
  <c r="A2904" i="4"/>
  <c r="H2904" i="4" s="1"/>
  <c r="C2904" i="4"/>
  <c r="D2904" i="4"/>
  <c r="A2905" i="4"/>
  <c r="C2905" i="4"/>
  <c r="D2905" i="4"/>
  <c r="A2906" i="4"/>
  <c r="C2906" i="4"/>
  <c r="D2906" i="4"/>
  <c r="A2907" i="4"/>
  <c r="M2907" i="4" s="1"/>
  <c r="C2907" i="4"/>
  <c r="D2907" i="4"/>
  <c r="A2908" i="4"/>
  <c r="C2908" i="4"/>
  <c r="D2908" i="4"/>
  <c r="A2909" i="4"/>
  <c r="K2909" i="4" s="1"/>
  <c r="C2909" i="4"/>
  <c r="D2909" i="4"/>
  <c r="A2910" i="4"/>
  <c r="H2910" i="4" s="1"/>
  <c r="C2910" i="4"/>
  <c r="D2910" i="4"/>
  <c r="A2911" i="4"/>
  <c r="C2911" i="4"/>
  <c r="D2911" i="4"/>
  <c r="A2912" i="4"/>
  <c r="C2912" i="4"/>
  <c r="D2912" i="4"/>
  <c r="A2913" i="4"/>
  <c r="C2913" i="4"/>
  <c r="D2913" i="4"/>
  <c r="A2914" i="4"/>
  <c r="O2914" i="4" s="1"/>
  <c r="C2914" i="4"/>
  <c r="D2914" i="4"/>
  <c r="A2915" i="4"/>
  <c r="H2915" i="4" s="1"/>
  <c r="C2915" i="4"/>
  <c r="D2915" i="4"/>
  <c r="A2916" i="4"/>
  <c r="C2916" i="4"/>
  <c r="D2916" i="4"/>
  <c r="A2917" i="4"/>
  <c r="H2917" i="4" s="1"/>
  <c r="C2917" i="4"/>
  <c r="D2917" i="4"/>
  <c r="A2918" i="4"/>
  <c r="C2918" i="4"/>
  <c r="D2918" i="4"/>
  <c r="A2919" i="4"/>
  <c r="C2919" i="4"/>
  <c r="D2919" i="4"/>
  <c r="A2920" i="4"/>
  <c r="C2920" i="4"/>
  <c r="D2920" i="4"/>
  <c r="A2921" i="4"/>
  <c r="N2921" i="4" s="1"/>
  <c r="C2921" i="4"/>
  <c r="D2921" i="4"/>
  <c r="A2922" i="4"/>
  <c r="N2922" i="4" s="1"/>
  <c r="C2922" i="4"/>
  <c r="D2922" i="4"/>
  <c r="A2923" i="4"/>
  <c r="C2923" i="4"/>
  <c r="D2923" i="4"/>
  <c r="A2924" i="4"/>
  <c r="C2924" i="4"/>
  <c r="D2924" i="4"/>
  <c r="A2925" i="4"/>
  <c r="C2925" i="4"/>
  <c r="D2925" i="4"/>
  <c r="A2926" i="4"/>
  <c r="C2926" i="4"/>
  <c r="D2926" i="4"/>
  <c r="A2927" i="4"/>
  <c r="C2927" i="4"/>
  <c r="D2927" i="4"/>
  <c r="A2928" i="4"/>
  <c r="C2928" i="4"/>
  <c r="D2928" i="4"/>
  <c r="A2929" i="4"/>
  <c r="N2929" i="4" s="1"/>
  <c r="C2929" i="4"/>
  <c r="D2929" i="4"/>
  <c r="A2930" i="4"/>
  <c r="C2930" i="4"/>
  <c r="D2930" i="4"/>
  <c r="A2931" i="4"/>
  <c r="C2931" i="4"/>
  <c r="D2931" i="4"/>
  <c r="A2932" i="4"/>
  <c r="C2932" i="4"/>
  <c r="D2932" i="4"/>
  <c r="A2933" i="4"/>
  <c r="C2933" i="4"/>
  <c r="D2933" i="4"/>
  <c r="A2934" i="4"/>
  <c r="C2934" i="4"/>
  <c r="D2934" i="4"/>
  <c r="A2935" i="4"/>
  <c r="C2935" i="4"/>
  <c r="D2935" i="4"/>
  <c r="A2936" i="4"/>
  <c r="H2936" i="4" s="1"/>
  <c r="C2936" i="4"/>
  <c r="D2936" i="4"/>
  <c r="A2937" i="4"/>
  <c r="C2937" i="4"/>
  <c r="D2937" i="4"/>
  <c r="A2938" i="4"/>
  <c r="H2938" i="4" s="1"/>
  <c r="C2938" i="4"/>
  <c r="D2938" i="4"/>
  <c r="A2939" i="4"/>
  <c r="C2939" i="4"/>
  <c r="D2939" i="4"/>
  <c r="A2940" i="4"/>
  <c r="C2940" i="4"/>
  <c r="D2940" i="4"/>
  <c r="A2941" i="4"/>
  <c r="K2941" i="4" s="1"/>
  <c r="C2941" i="4"/>
  <c r="D2941" i="4"/>
  <c r="A2942" i="4"/>
  <c r="M2942" i="4" s="1"/>
  <c r="C2942" i="4"/>
  <c r="D2942" i="4"/>
  <c r="A2943" i="4"/>
  <c r="O2943" i="4" s="1"/>
  <c r="C2943" i="4"/>
  <c r="D2943" i="4"/>
  <c r="A2944" i="4"/>
  <c r="C2944" i="4"/>
  <c r="D2944" i="4"/>
  <c r="A2945" i="4"/>
  <c r="C2945" i="4"/>
  <c r="D2945" i="4"/>
  <c r="A2946" i="4"/>
  <c r="C2946" i="4"/>
  <c r="D2946" i="4"/>
  <c r="A2947" i="4"/>
  <c r="H2947" i="4" s="1"/>
  <c r="C2947" i="4"/>
  <c r="D2947" i="4"/>
  <c r="A2948" i="4"/>
  <c r="C2948" i="4"/>
  <c r="D2948" i="4"/>
  <c r="A2949" i="4"/>
  <c r="C2949" i="4"/>
  <c r="D2949" i="4"/>
  <c r="A2950" i="4"/>
  <c r="G2950" i="4" s="1"/>
  <c r="C2950" i="4"/>
  <c r="D2950" i="4"/>
  <c r="A2951" i="4"/>
  <c r="N2951" i="4" s="1"/>
  <c r="C2951" i="4"/>
  <c r="D2951" i="4"/>
  <c r="A2952" i="4"/>
  <c r="C2952" i="4"/>
  <c r="D2952" i="4"/>
  <c r="A2953" i="4"/>
  <c r="C2953" i="4"/>
  <c r="D2953" i="4"/>
  <c r="A2954" i="4"/>
  <c r="H2954" i="4" s="1"/>
  <c r="C2954" i="4"/>
  <c r="D2954" i="4"/>
  <c r="A2955" i="4"/>
  <c r="O2955" i="4" s="1"/>
  <c r="C2955" i="4"/>
  <c r="D2955" i="4"/>
  <c r="A2956" i="4"/>
  <c r="C2956" i="4"/>
  <c r="D2956" i="4"/>
  <c r="A2957" i="4"/>
  <c r="C2957" i="4"/>
  <c r="D2957" i="4"/>
  <c r="A2958" i="4"/>
  <c r="H2958" i="4" s="1"/>
  <c r="C2958" i="4"/>
  <c r="D2958" i="4"/>
  <c r="A2959" i="4"/>
  <c r="C2959" i="4"/>
  <c r="D2959" i="4"/>
  <c r="A2960" i="4"/>
  <c r="C2960" i="4"/>
  <c r="D2960" i="4"/>
  <c r="A2961" i="4"/>
  <c r="P2961" i="4" s="1"/>
  <c r="C2961" i="4"/>
  <c r="D2961" i="4"/>
  <c r="A2962" i="4"/>
  <c r="C2962" i="4"/>
  <c r="D2962" i="4"/>
  <c r="A2963" i="4"/>
  <c r="O2963" i="4" s="1"/>
  <c r="C2963" i="4"/>
  <c r="D2963" i="4"/>
  <c r="A2964" i="4"/>
  <c r="C2964" i="4"/>
  <c r="D2964" i="4"/>
  <c r="A2965" i="4"/>
  <c r="C2965" i="4"/>
  <c r="D2965" i="4"/>
  <c r="A2966" i="4"/>
  <c r="H2966" i="4" s="1"/>
  <c r="C2966" i="4"/>
  <c r="D2966" i="4"/>
  <c r="A2967" i="4"/>
  <c r="N2967" i="4" s="1"/>
  <c r="C2967" i="4"/>
  <c r="D2967" i="4"/>
  <c r="A2968" i="4"/>
  <c r="M2968" i="4" s="1"/>
  <c r="C2968" i="4"/>
  <c r="D2968" i="4"/>
  <c r="A2969" i="4"/>
  <c r="N2969" i="4" s="1"/>
  <c r="C2969" i="4"/>
  <c r="D2969" i="4"/>
  <c r="A2970" i="4"/>
  <c r="C2970" i="4"/>
  <c r="D2970" i="4"/>
  <c r="A2971" i="4"/>
  <c r="C2971" i="4"/>
  <c r="D2971" i="4"/>
  <c r="A2972" i="4"/>
  <c r="C2972" i="4"/>
  <c r="D2972" i="4"/>
  <c r="A2973" i="4"/>
  <c r="K2973" i="4" s="1"/>
  <c r="C2973" i="4"/>
  <c r="D2973" i="4"/>
  <c r="A2974" i="4"/>
  <c r="P2974" i="4" s="1"/>
  <c r="C2974" i="4"/>
  <c r="D2974" i="4"/>
  <c r="A2975" i="4"/>
  <c r="C2975" i="4"/>
  <c r="D2975" i="4"/>
  <c r="A2976" i="4"/>
  <c r="C2976" i="4"/>
  <c r="D2976" i="4"/>
  <c r="A2977" i="4"/>
  <c r="C2977" i="4"/>
  <c r="D2977" i="4"/>
  <c r="A2978" i="4"/>
  <c r="C2978" i="4"/>
  <c r="D2978" i="4"/>
  <c r="A2979" i="4"/>
  <c r="H2979" i="4" s="1"/>
  <c r="C2979" i="4"/>
  <c r="D2979" i="4"/>
  <c r="A2980" i="4"/>
  <c r="C2980" i="4"/>
  <c r="D2980" i="4"/>
  <c r="A2981" i="4"/>
  <c r="H2981" i="4" s="1"/>
  <c r="C2981" i="4"/>
  <c r="D2981" i="4"/>
  <c r="A2982" i="4"/>
  <c r="H2982" i="4" s="1"/>
  <c r="C2982" i="4"/>
  <c r="D2982" i="4"/>
  <c r="A2983" i="4"/>
  <c r="C2983" i="4"/>
  <c r="D2983" i="4"/>
  <c r="A2984" i="4"/>
  <c r="C2984" i="4"/>
  <c r="D2984" i="4"/>
  <c r="A2985" i="4"/>
  <c r="H2985" i="4" s="1"/>
  <c r="C2985" i="4"/>
  <c r="D2985" i="4"/>
  <c r="A2986" i="4"/>
  <c r="P2986" i="4" s="1"/>
  <c r="C2986" i="4"/>
  <c r="D2986" i="4"/>
  <c r="A2987" i="4"/>
  <c r="C2987" i="4"/>
  <c r="D2987" i="4"/>
  <c r="A2988" i="4"/>
  <c r="C2988" i="4"/>
  <c r="D2988" i="4"/>
  <c r="A2989" i="4"/>
  <c r="N2989" i="4" s="1"/>
  <c r="C2989" i="4"/>
  <c r="D2989" i="4"/>
  <c r="A2990" i="4"/>
  <c r="C2990" i="4"/>
  <c r="D2990" i="4"/>
  <c r="A2991" i="4"/>
  <c r="O2991" i="4" s="1"/>
  <c r="C2991" i="4"/>
  <c r="D2991" i="4"/>
  <c r="A2992" i="4"/>
  <c r="C2992" i="4"/>
  <c r="D2992" i="4"/>
  <c r="A2993" i="4"/>
  <c r="G2993" i="4" s="1"/>
  <c r="C2993" i="4"/>
  <c r="D2993" i="4"/>
  <c r="A2994" i="4"/>
  <c r="H2994" i="4" s="1"/>
  <c r="C2994" i="4"/>
  <c r="D2994" i="4"/>
  <c r="A2995" i="4"/>
  <c r="C2995" i="4"/>
  <c r="D2995" i="4"/>
  <c r="A2996" i="4"/>
  <c r="C2996" i="4"/>
  <c r="D2996" i="4"/>
  <c r="A2997" i="4"/>
  <c r="N2997" i="4" s="1"/>
  <c r="C2997" i="4"/>
  <c r="D2997" i="4"/>
  <c r="A2998" i="4"/>
  <c r="C2998" i="4"/>
  <c r="D2998" i="4"/>
  <c r="A2999" i="4"/>
  <c r="C2999" i="4"/>
  <c r="D2999" i="4"/>
  <c r="A3000" i="4"/>
  <c r="P3000" i="4" s="1"/>
  <c r="C3000" i="4"/>
  <c r="D3000" i="4"/>
  <c r="D2" i="4"/>
  <c r="C2" i="4"/>
  <c r="A2" i="4"/>
  <c r="J2" i="4" s="1"/>
  <c r="K2986" i="4"/>
  <c r="J1515" i="4"/>
  <c r="K1515" i="4"/>
  <c r="K931" i="4"/>
  <c r="K927" i="4"/>
  <c r="K647" i="4"/>
  <c r="J647" i="4"/>
  <c r="J479" i="4"/>
  <c r="K475" i="4"/>
  <c r="H29" i="13"/>
  <c r="H30" i="13"/>
  <c r="P2963" i="4"/>
  <c r="G2767" i="4"/>
  <c r="N2579" i="4"/>
  <c r="N2451" i="4"/>
  <c r="O2451" i="4"/>
  <c r="G2359" i="4"/>
  <c r="P2271" i="4"/>
  <c r="P2267" i="4"/>
  <c r="N2195" i="4"/>
  <c r="O2155" i="4"/>
  <c r="G2151" i="4"/>
  <c r="N2119" i="4"/>
  <c r="M2087" i="4"/>
  <c r="G2083" i="4"/>
  <c r="O2055" i="4"/>
  <c r="M2031" i="4"/>
  <c r="G2027" i="4"/>
  <c r="P2003" i="4"/>
  <c r="O1979" i="4"/>
  <c r="M1979" i="4"/>
  <c r="G1951" i="4"/>
  <c r="O1927" i="4"/>
  <c r="P1927" i="4"/>
  <c r="P1903" i="4"/>
  <c r="P1875" i="4"/>
  <c r="N1875" i="4"/>
  <c r="O1851" i="4"/>
  <c r="G1823" i="4"/>
  <c r="N1823" i="4"/>
  <c r="O1799" i="4"/>
  <c r="M1775" i="4"/>
  <c r="G1771" i="4"/>
  <c r="P1747" i="4"/>
  <c r="O1723" i="4"/>
  <c r="M1723" i="4"/>
  <c r="G1695" i="4"/>
  <c r="O1671" i="4"/>
  <c r="P1671" i="4"/>
  <c r="M1647" i="4"/>
  <c r="P1619" i="4"/>
  <c r="N1619" i="4"/>
  <c r="O1595" i="4"/>
  <c r="G1567" i="4"/>
  <c r="N1567" i="4"/>
  <c r="O1543" i="4"/>
  <c r="M1519" i="4"/>
  <c r="G1515" i="4"/>
  <c r="P1491" i="4"/>
  <c r="O1467" i="4"/>
  <c r="M1467" i="4"/>
  <c r="G1439" i="4"/>
  <c r="O1415" i="4"/>
  <c r="P1415" i="4"/>
  <c r="M1391" i="4"/>
  <c r="P1363" i="4"/>
  <c r="N1363" i="4"/>
  <c r="O1343" i="4"/>
  <c r="O1331" i="4"/>
  <c r="M1331" i="4"/>
  <c r="M1319" i="4"/>
  <c r="G1303" i="4"/>
  <c r="N1303" i="4"/>
  <c r="P1291" i="4"/>
  <c r="O1279" i="4"/>
  <c r="P1279" i="4"/>
  <c r="O1267" i="4"/>
  <c r="M1255" i="4"/>
  <c r="G1251" i="4"/>
  <c r="G1239" i="4"/>
  <c r="P1227" i="4"/>
  <c r="N1227" i="4"/>
  <c r="O1215" i="4"/>
  <c r="O1203" i="4"/>
  <c r="M1203" i="4"/>
  <c r="P1191" i="4"/>
  <c r="O1179" i="4"/>
  <c r="M1179" i="4"/>
  <c r="M1167" i="4"/>
  <c r="G1151" i="4"/>
  <c r="N1151" i="4"/>
  <c r="P1139" i="4"/>
  <c r="N1127" i="4"/>
  <c r="O1127" i="4"/>
  <c r="N1115" i="4"/>
  <c r="P1103" i="4"/>
  <c r="M1103" i="4"/>
  <c r="M1091" i="4"/>
  <c r="G1075" i="4"/>
  <c r="P1075" i="4"/>
  <c r="G1063" i="4"/>
  <c r="G1051" i="4"/>
  <c r="P1051" i="4"/>
  <c r="N1039" i="4"/>
  <c r="N1027" i="4"/>
  <c r="O1027" i="4"/>
  <c r="G2979" i="4"/>
  <c r="P2935" i="4"/>
  <c r="N2915" i="4"/>
  <c r="O2859" i="4"/>
  <c r="G2831" i="4"/>
  <c r="P2787" i="4"/>
  <c r="P2763" i="4"/>
  <c r="M2731" i="4"/>
  <c r="G2711" i="4"/>
  <c r="N2679" i="4"/>
  <c r="P2671" i="4"/>
  <c r="P2655" i="4"/>
  <c r="O2651" i="4"/>
  <c r="M2643" i="4"/>
  <c r="G2623" i="4"/>
  <c r="M2623" i="4"/>
  <c r="G2607" i="4"/>
  <c r="N2591" i="4"/>
  <c r="G2583" i="4"/>
  <c r="N2571" i="4"/>
  <c r="N2555" i="4"/>
  <c r="P2547" i="4"/>
  <c r="P2535" i="4"/>
  <c r="M2515" i="4"/>
  <c r="O2507" i="4"/>
  <c r="M2499" i="4"/>
  <c r="M1019" i="4"/>
  <c r="O1015" i="4"/>
  <c r="N1011" i="4"/>
  <c r="M1007" i="4"/>
  <c r="N1003" i="4"/>
  <c r="O999" i="4"/>
  <c r="G995" i="4"/>
  <c r="G991" i="4"/>
  <c r="P991" i="4"/>
  <c r="O987" i="4"/>
  <c r="N983" i="4"/>
  <c r="P979" i="4"/>
  <c r="M979" i="4"/>
  <c r="M975" i="4"/>
  <c r="N971" i="4"/>
  <c r="O967" i="4"/>
  <c r="G963" i="4"/>
  <c r="G959" i="4"/>
  <c r="P959" i="4"/>
  <c r="O955" i="4"/>
  <c r="N951" i="4"/>
  <c r="P947" i="4"/>
  <c r="M947" i="4"/>
  <c r="M943" i="4"/>
  <c r="N939" i="4"/>
  <c r="O935" i="4"/>
  <c r="G931" i="4"/>
  <c r="G927" i="4"/>
  <c r="P927" i="4"/>
  <c r="O923" i="4"/>
  <c r="N919" i="4"/>
  <c r="P915" i="4"/>
  <c r="M915" i="4"/>
  <c r="P911" i="4"/>
  <c r="N907" i="4"/>
  <c r="O903" i="4"/>
  <c r="G899" i="4"/>
  <c r="G895" i="4"/>
  <c r="P895" i="4"/>
  <c r="O891" i="4"/>
  <c r="N887" i="4"/>
  <c r="P883" i="4"/>
  <c r="M883" i="4"/>
  <c r="M879" i="4"/>
  <c r="N875" i="4"/>
  <c r="O871" i="4"/>
  <c r="G867" i="4"/>
  <c r="G863" i="4"/>
  <c r="P863" i="4"/>
  <c r="O859" i="4"/>
  <c r="N855" i="4"/>
  <c r="P851" i="4"/>
  <c r="M851" i="4"/>
  <c r="P847" i="4"/>
  <c r="N843" i="4"/>
  <c r="O839" i="4"/>
  <c r="G835" i="4"/>
  <c r="G831" i="4"/>
  <c r="P831" i="4"/>
  <c r="O827" i="4"/>
  <c r="N823" i="4"/>
  <c r="P819" i="4"/>
  <c r="M819" i="4"/>
  <c r="M815" i="4"/>
  <c r="N811" i="4"/>
  <c r="O807" i="4"/>
  <c r="G803" i="4"/>
  <c r="G799" i="4"/>
  <c r="M799" i="4"/>
  <c r="O795" i="4"/>
  <c r="N791" i="4"/>
  <c r="P787" i="4"/>
  <c r="M787" i="4"/>
  <c r="M783" i="4"/>
  <c r="N779" i="4"/>
  <c r="O775" i="4"/>
  <c r="G771" i="4"/>
  <c r="I771" i="16" s="1"/>
  <c r="G767" i="4"/>
  <c r="I767" i="16" s="1"/>
  <c r="M767" i="4"/>
  <c r="O763" i="4"/>
  <c r="N759" i="4"/>
  <c r="P755" i="4"/>
  <c r="M755" i="4"/>
  <c r="M751" i="4"/>
  <c r="N747" i="4"/>
  <c r="O743" i="4"/>
  <c r="G739" i="4"/>
  <c r="I739" i="16" s="1"/>
  <c r="G735" i="4"/>
  <c r="I735" i="16" s="1"/>
  <c r="P735" i="4"/>
  <c r="O731" i="4"/>
  <c r="N727" i="4"/>
  <c r="P723" i="4"/>
  <c r="M723" i="4"/>
  <c r="P719" i="4"/>
  <c r="N715" i="4"/>
  <c r="O711" i="4"/>
  <c r="G707" i="4"/>
  <c r="I707" i="16" s="1"/>
  <c r="G703" i="4"/>
  <c r="I703" i="16" s="1"/>
  <c r="P703" i="4"/>
  <c r="O699" i="4"/>
  <c r="N695" i="4"/>
  <c r="P691" i="4"/>
  <c r="M691" i="4"/>
  <c r="M687" i="4"/>
  <c r="N683" i="4"/>
  <c r="O679" i="4"/>
  <c r="G675" i="4"/>
  <c r="I675" i="16" s="1"/>
  <c r="G671" i="4"/>
  <c r="I671" i="16" s="1"/>
  <c r="P671" i="4"/>
  <c r="O667" i="4"/>
  <c r="N663" i="4"/>
  <c r="P659" i="4"/>
  <c r="M659" i="4"/>
  <c r="P655" i="4"/>
  <c r="N651" i="4"/>
  <c r="O647" i="4"/>
  <c r="G643" i="4"/>
  <c r="I643" i="16" s="1"/>
  <c r="G639" i="4"/>
  <c r="I639" i="16" s="1"/>
  <c r="P639" i="4"/>
  <c r="O635" i="4"/>
  <c r="N631" i="4"/>
  <c r="P627" i="4"/>
  <c r="M627" i="4"/>
  <c r="P623" i="4"/>
  <c r="N619" i="4"/>
  <c r="O615" i="4"/>
  <c r="G611" i="4"/>
  <c r="I611" i="16" s="1"/>
  <c r="G607" i="4"/>
  <c r="I607" i="16" s="1"/>
  <c r="P607" i="4"/>
  <c r="O603" i="4"/>
  <c r="N599" i="4"/>
  <c r="P595" i="4"/>
  <c r="M595" i="4"/>
  <c r="M591" i="4"/>
  <c r="N587" i="4"/>
  <c r="O583" i="4"/>
  <c r="G579" i="4"/>
  <c r="I579" i="16" s="1"/>
  <c r="G575" i="4"/>
  <c r="I575" i="16" s="1"/>
  <c r="M575" i="4"/>
  <c r="O571" i="4"/>
  <c r="N567" i="4"/>
  <c r="P563" i="4"/>
  <c r="M563" i="4"/>
  <c r="P559" i="4"/>
  <c r="N555" i="4"/>
  <c r="O551" i="4"/>
  <c r="G547" i="4"/>
  <c r="I547" i="16" s="1"/>
  <c r="G543" i="4"/>
  <c r="I543" i="16" s="1"/>
  <c r="P543" i="4"/>
  <c r="O539" i="4"/>
  <c r="N535" i="4"/>
  <c r="P531" i="4"/>
  <c r="M531" i="4"/>
  <c r="P527" i="4"/>
  <c r="N523" i="4"/>
  <c r="O519" i="4"/>
  <c r="G515" i="4"/>
  <c r="I515" i="16" s="1"/>
  <c r="G511" i="4"/>
  <c r="I511" i="16" s="1"/>
  <c r="P511" i="4"/>
  <c r="O507" i="4"/>
  <c r="N503" i="4"/>
  <c r="P499" i="4"/>
  <c r="M499" i="4"/>
  <c r="P495" i="4"/>
  <c r="N491" i="4"/>
  <c r="O487" i="4"/>
  <c r="G483" i="4"/>
  <c r="I483" i="16" s="1"/>
  <c r="G479" i="4"/>
  <c r="I479" i="16" s="1"/>
  <c r="P479" i="4"/>
  <c r="O475" i="4"/>
  <c r="N471" i="4"/>
  <c r="P467" i="4"/>
  <c r="M467" i="4"/>
  <c r="M463" i="4"/>
  <c r="N459" i="4"/>
  <c r="O455" i="4"/>
  <c r="G451" i="4"/>
  <c r="I451" i="16" s="1"/>
  <c r="G447" i="4"/>
  <c r="I447" i="16" s="1"/>
  <c r="P447" i="4"/>
  <c r="O443" i="4"/>
  <c r="N439" i="4"/>
  <c r="P435" i="4"/>
  <c r="M435" i="4"/>
  <c r="M431" i="4"/>
  <c r="N427" i="4"/>
  <c r="O423" i="4"/>
  <c r="G419" i="4"/>
  <c r="I419" i="16" s="1"/>
  <c r="G415" i="4"/>
  <c r="I415" i="16" s="1"/>
  <c r="P415" i="4"/>
  <c r="O411" i="4"/>
  <c r="N407" i="4"/>
  <c r="P403" i="4"/>
  <c r="M403" i="4"/>
  <c r="M399" i="4"/>
  <c r="N395" i="4"/>
  <c r="O391" i="4"/>
  <c r="G387" i="4"/>
  <c r="I387" i="16" s="1"/>
  <c r="G383" i="4"/>
  <c r="I383" i="16" s="1"/>
  <c r="P383" i="4"/>
  <c r="O379" i="4"/>
  <c r="N375" i="4"/>
  <c r="P371" i="4"/>
  <c r="M371" i="4"/>
  <c r="M367" i="4"/>
  <c r="N363" i="4"/>
  <c r="O359" i="4"/>
  <c r="G355" i="4"/>
  <c r="I355" i="16" s="1"/>
  <c r="G351" i="4"/>
  <c r="I351" i="16" s="1"/>
  <c r="P351" i="4"/>
  <c r="O347" i="4"/>
  <c r="O343" i="4"/>
  <c r="O339" i="4"/>
  <c r="O335" i="4"/>
  <c r="O331" i="4"/>
  <c r="O327" i="4"/>
  <c r="O323" i="4"/>
  <c r="O319" i="4"/>
  <c r="O315" i="4"/>
  <c r="O311" i="4"/>
  <c r="O307" i="4"/>
  <c r="O303" i="4"/>
  <c r="O299" i="4"/>
  <c r="O295" i="4"/>
  <c r="O291" i="4"/>
  <c r="O287" i="4"/>
  <c r="O283" i="4"/>
  <c r="O279" i="4"/>
  <c r="O275" i="4"/>
  <c r="O271" i="4"/>
  <c r="O267" i="4"/>
  <c r="O263" i="4"/>
  <c r="O259" i="4"/>
  <c r="O255" i="4"/>
  <c r="O251" i="4"/>
  <c r="O247" i="4"/>
  <c r="O243" i="4"/>
  <c r="O239" i="4"/>
  <c r="O235" i="4"/>
  <c r="O231" i="4"/>
  <c r="O227" i="4"/>
  <c r="O223" i="4"/>
  <c r="O219" i="4"/>
  <c r="O215" i="4"/>
  <c r="O211" i="4"/>
  <c r="O207" i="4"/>
  <c r="O203" i="4"/>
  <c r="O199" i="4"/>
  <c r="O195" i="4"/>
  <c r="O191" i="4"/>
  <c r="O187" i="4"/>
  <c r="O183" i="4"/>
  <c r="O179" i="4"/>
  <c r="O175" i="4"/>
  <c r="O171" i="4"/>
  <c r="O167" i="4"/>
  <c r="O163" i="4"/>
  <c r="O159" i="4"/>
  <c r="O155" i="4"/>
  <c r="O151" i="4"/>
  <c r="O147" i="4"/>
  <c r="O143" i="4"/>
  <c r="O139" i="4"/>
  <c r="O135" i="4"/>
  <c r="O131" i="4"/>
  <c r="O127" i="4"/>
  <c r="O123" i="4"/>
  <c r="O119" i="4"/>
  <c r="O115" i="4"/>
  <c r="O111" i="4"/>
  <c r="O107" i="4"/>
  <c r="O103" i="4"/>
  <c r="O99" i="4"/>
  <c r="O95" i="4"/>
  <c r="O91" i="4"/>
  <c r="O87" i="4"/>
  <c r="O83" i="4"/>
  <c r="O79" i="4"/>
  <c r="O75" i="4"/>
  <c r="O71" i="4"/>
  <c r="O67" i="4"/>
  <c r="O63" i="4"/>
  <c r="O59" i="4"/>
  <c r="O55" i="4"/>
  <c r="O51" i="4"/>
  <c r="O47" i="4"/>
  <c r="O43" i="4"/>
  <c r="M35" i="4"/>
  <c r="M366" i="4"/>
  <c r="M409" i="4"/>
  <c r="B26" i="8"/>
  <c r="B27" i="8"/>
  <c r="B30" i="8"/>
  <c r="B31" i="8"/>
  <c r="B34" i="8"/>
  <c r="B35" i="8"/>
  <c r="B38" i="8"/>
  <c r="B39" i="8"/>
  <c r="B42" i="8"/>
  <c r="B43" i="8"/>
  <c r="B46" i="8"/>
  <c r="B47" i="8"/>
  <c r="B50" i="8"/>
  <c r="B51" i="8"/>
  <c r="B54" i="8"/>
  <c r="B55" i="8"/>
  <c r="B58" i="8"/>
  <c r="B59" i="8"/>
  <c r="B62" i="8"/>
  <c r="B63" i="8"/>
  <c r="B66" i="8"/>
  <c r="B67" i="8"/>
  <c r="B70" i="8"/>
  <c r="B71" i="8"/>
  <c r="B74" i="8"/>
  <c r="B75" i="8"/>
  <c r="B78" i="8"/>
  <c r="B79" i="8"/>
  <c r="B82" i="8"/>
  <c r="B83" i="8"/>
  <c r="B86" i="8"/>
  <c r="B87" i="8"/>
  <c r="B90" i="8"/>
  <c r="B91" i="8"/>
  <c r="B92" i="8"/>
  <c r="B94" i="8"/>
  <c r="B95" i="8"/>
  <c r="B98" i="8"/>
  <c r="B99" i="8"/>
  <c r="B102" i="8"/>
  <c r="B103" i="8"/>
  <c r="B106" i="8"/>
  <c r="B107" i="8"/>
  <c r="B110" i="8"/>
  <c r="B111" i="8"/>
  <c r="B114" i="8"/>
  <c r="B115" i="8"/>
  <c r="B118" i="8"/>
  <c r="B119" i="8"/>
  <c r="B122" i="8"/>
  <c r="B123" i="8"/>
  <c r="B126" i="8"/>
  <c r="B127" i="8"/>
  <c r="B130" i="8"/>
  <c r="B131" i="8"/>
  <c r="B134" i="8"/>
  <c r="B135" i="8"/>
  <c r="B138" i="8"/>
  <c r="B139" i="8"/>
  <c r="B142" i="8"/>
  <c r="B143" i="8"/>
  <c r="B144" i="8"/>
  <c r="B146" i="8"/>
  <c r="B147" i="8"/>
  <c r="B150" i="8"/>
  <c r="B151" i="8"/>
  <c r="B154" i="8"/>
  <c r="B155" i="8"/>
  <c r="B158" i="8"/>
  <c r="B159" i="8"/>
  <c r="B162" i="8"/>
  <c r="B163" i="8"/>
  <c r="B166" i="8"/>
  <c r="B167" i="8"/>
  <c r="B170" i="8"/>
  <c r="B171" i="8"/>
  <c r="B174" i="8"/>
  <c r="B175" i="8"/>
  <c r="B178" i="8"/>
  <c r="B179" i="8"/>
  <c r="B182" i="8"/>
  <c r="B183" i="8"/>
  <c r="B186" i="8"/>
  <c r="B187" i="8"/>
  <c r="B190" i="8"/>
  <c r="B191" i="8"/>
  <c r="B194" i="8"/>
  <c r="B195" i="8"/>
  <c r="B198" i="8"/>
  <c r="B199" i="8"/>
  <c r="B202" i="8"/>
  <c r="B203" i="8"/>
  <c r="B206" i="8"/>
  <c r="B207" i="8"/>
  <c r="B210" i="8"/>
  <c r="B211" i="8"/>
  <c r="B214" i="8"/>
  <c r="B215" i="8"/>
  <c r="B218" i="8"/>
  <c r="B219" i="8"/>
  <c r="B220" i="8"/>
  <c r="B222" i="8"/>
  <c r="B223" i="8"/>
  <c r="B226" i="8"/>
  <c r="B227" i="8"/>
  <c r="B230" i="8"/>
  <c r="B231" i="8"/>
  <c r="B234" i="8"/>
  <c r="B235" i="8"/>
  <c r="B238" i="8"/>
  <c r="B239" i="8"/>
  <c r="B242" i="8"/>
  <c r="B243" i="8"/>
  <c r="B246" i="8"/>
  <c r="B247" i="8"/>
  <c r="B250" i="8"/>
  <c r="B251" i="8"/>
  <c r="B254" i="8"/>
  <c r="B255" i="8"/>
  <c r="B258" i="8"/>
  <c r="B259" i="8"/>
  <c r="B262" i="8"/>
  <c r="B263" i="8"/>
  <c r="B266" i="8"/>
  <c r="B267" i="8"/>
  <c r="B270" i="8"/>
  <c r="B271" i="8"/>
  <c r="B274" i="8"/>
  <c r="B275" i="8"/>
  <c r="B278" i="8"/>
  <c r="B279" i="8"/>
  <c r="B282" i="8"/>
  <c r="B283" i="8"/>
  <c r="B286" i="8"/>
  <c r="B287" i="8"/>
  <c r="B290" i="8"/>
  <c r="B291" i="8"/>
  <c r="B294" i="8"/>
  <c r="B295" i="8"/>
  <c r="B298" i="8"/>
  <c r="B299" i="8"/>
  <c r="B302" i="8"/>
  <c r="B303" i="8"/>
  <c r="B306" i="8"/>
  <c r="B307" i="8"/>
  <c r="B310" i="8"/>
  <c r="B311" i="8"/>
  <c r="B314" i="8"/>
  <c r="B315" i="8"/>
  <c r="B318" i="8"/>
  <c r="B319" i="8"/>
  <c r="B322" i="8"/>
  <c r="B323" i="8"/>
  <c r="B326" i="8"/>
  <c r="B327" i="8"/>
  <c r="B330" i="8"/>
  <c r="B331" i="8"/>
  <c r="B334" i="8"/>
  <c r="B335" i="8"/>
  <c r="B338" i="8"/>
  <c r="B339" i="8"/>
  <c r="B342" i="8"/>
  <c r="B343" i="8"/>
  <c r="B346" i="8"/>
  <c r="B347" i="8"/>
  <c r="H8" i="13"/>
  <c r="H14" i="13"/>
  <c r="H18" i="13"/>
  <c r="H27" i="13"/>
  <c r="H2999" i="4"/>
  <c r="H2995" i="4"/>
  <c r="H2935" i="4"/>
  <c r="H2931" i="4"/>
  <c r="H2871" i="4"/>
  <c r="H2867" i="4"/>
  <c r="H2807" i="4"/>
  <c r="H2803" i="4"/>
  <c r="H2771" i="4"/>
  <c r="H2743" i="4"/>
  <c r="H2739" i="4"/>
  <c r="H2707" i="4"/>
  <c r="H2679" i="4"/>
  <c r="H2675" i="4"/>
  <c r="H2643" i="4"/>
  <c r="H2615" i="4"/>
  <c r="H2611" i="4"/>
  <c r="H2579" i="4"/>
  <c r="H2551" i="4"/>
  <c r="H2547" i="4"/>
  <c r="H2515" i="4"/>
  <c r="H2487" i="4"/>
  <c r="H2483" i="4"/>
  <c r="H2451" i="4"/>
  <c r="H2423" i="4"/>
  <c r="H2419" i="4"/>
  <c r="H2387" i="4"/>
  <c r="H2359" i="4"/>
  <c r="H2355" i="4"/>
  <c r="H2323" i="4"/>
  <c r="H2295" i="4"/>
  <c r="H2291" i="4"/>
  <c r="H2259" i="4"/>
  <c r="H2231" i="4"/>
  <c r="H2227" i="4"/>
  <c r="H2195" i="4"/>
  <c r="H2167" i="4"/>
  <c r="H2163" i="4"/>
  <c r="H2131" i="4"/>
  <c r="H2103" i="4"/>
  <c r="H2099" i="4"/>
  <c r="H2067" i="4"/>
  <c r="H2039" i="4"/>
  <c r="H2035" i="4"/>
  <c r="H2003" i="4"/>
  <c r="H1975" i="4"/>
  <c r="H1971" i="4"/>
  <c r="H1939" i="4"/>
  <c r="H1911" i="4"/>
  <c r="H1907" i="4"/>
  <c r="H1875" i="4"/>
  <c r="H1847" i="4"/>
  <c r="H1843" i="4"/>
  <c r="H1811" i="4"/>
  <c r="H1783" i="4"/>
  <c r="H1779" i="4"/>
  <c r="H1747" i="4"/>
  <c r="H1719" i="4"/>
  <c r="H1715" i="4"/>
  <c r="H1683" i="4"/>
  <c r="H1655" i="4"/>
  <c r="H1651" i="4"/>
  <c r="H1619" i="4"/>
  <c r="H1591" i="4"/>
  <c r="H1587" i="4"/>
  <c r="H1555" i="4"/>
  <c r="H1527" i="4"/>
  <c r="H1523" i="4"/>
  <c r="H1491" i="4"/>
  <c r="H1463" i="4"/>
  <c r="H1459" i="4"/>
  <c r="H1427" i="4"/>
  <c r="H1403" i="4"/>
  <c r="H1383" i="4"/>
  <c r="H1351" i="4"/>
  <c r="H1339" i="4"/>
  <c r="H1319" i="4"/>
  <c r="H1287" i="4"/>
  <c r="H1275" i="4"/>
  <c r="H1255" i="4"/>
  <c r="H1219" i="4"/>
  <c r="H1207" i="4"/>
  <c r="H1179" i="4"/>
  <c r="H1147" i="4"/>
  <c r="H1131" i="4"/>
  <c r="H1107" i="4"/>
  <c r="H1095" i="4"/>
  <c r="H1075" i="4"/>
  <c r="H1059" i="4"/>
  <c r="H1035" i="4"/>
  <c r="H1023" i="4"/>
  <c r="H999" i="4"/>
  <c r="H983" i="4"/>
  <c r="H963" i="4"/>
  <c r="H951" i="4"/>
  <c r="H931" i="4"/>
  <c r="H919" i="4"/>
  <c r="H899" i="4"/>
  <c r="H887" i="4"/>
  <c r="H867" i="4"/>
  <c r="H855" i="4"/>
  <c r="H835" i="4"/>
  <c r="H823" i="4"/>
  <c r="H803" i="4"/>
  <c r="H791" i="4"/>
  <c r="H771" i="4"/>
  <c r="H759" i="4"/>
  <c r="H739" i="4"/>
  <c r="H727" i="4"/>
  <c r="H707" i="4"/>
  <c r="H695" i="4"/>
  <c r="H675" i="4"/>
  <c r="H663" i="4"/>
  <c r="H643" i="4"/>
  <c r="H631" i="4"/>
  <c r="H611" i="4"/>
  <c r="H599" i="4"/>
  <c r="H579" i="4"/>
  <c r="H567" i="4"/>
  <c r="H547" i="4"/>
  <c r="H535" i="4"/>
  <c r="H515" i="4"/>
  <c r="H503" i="4"/>
  <c r="H483" i="4"/>
  <c r="H471" i="4"/>
  <c r="H451" i="4"/>
  <c r="H439" i="4"/>
  <c r="H419" i="4"/>
  <c r="H407" i="4"/>
  <c r="H387" i="4"/>
  <c r="H1119" i="4"/>
  <c r="H367" i="4"/>
  <c r="H355" i="4"/>
  <c r="K19" i="4"/>
  <c r="K35" i="4"/>
  <c r="J47" i="4"/>
  <c r="J51" i="4"/>
  <c r="G59" i="4"/>
  <c r="I59" i="16" s="1"/>
  <c r="G63" i="4"/>
  <c r="I63" i="16" s="1"/>
  <c r="K67" i="4"/>
  <c r="K71" i="4"/>
  <c r="J79" i="4"/>
  <c r="J83" i="4"/>
  <c r="G91" i="4"/>
  <c r="I91" i="16" s="1"/>
  <c r="G95" i="4"/>
  <c r="I95" i="16" s="1"/>
  <c r="K99" i="4"/>
  <c r="K103" i="4"/>
  <c r="J111" i="4"/>
  <c r="J115" i="4"/>
  <c r="G123" i="4"/>
  <c r="I123" i="16" s="1"/>
  <c r="G127" i="4"/>
  <c r="I127" i="16" s="1"/>
  <c r="K131" i="4"/>
  <c r="K135" i="4"/>
  <c r="J143" i="4"/>
  <c r="J147" i="4"/>
  <c r="G155" i="4"/>
  <c r="I155" i="16" s="1"/>
  <c r="G159" i="4"/>
  <c r="I159" i="16" s="1"/>
  <c r="K163" i="4"/>
  <c r="K167" i="4"/>
  <c r="J175" i="4"/>
  <c r="J179" i="4"/>
  <c r="G187" i="4"/>
  <c r="I187" i="16" s="1"/>
  <c r="G191" i="4"/>
  <c r="I191" i="16" s="1"/>
  <c r="K195" i="4"/>
  <c r="K199" i="4"/>
  <c r="J207" i="4"/>
  <c r="J211" i="4"/>
  <c r="G219" i="4"/>
  <c r="I219" i="16" s="1"/>
  <c r="G223" i="4"/>
  <c r="I223" i="16" s="1"/>
  <c r="K227" i="4"/>
  <c r="K231" i="4"/>
  <c r="J239" i="4"/>
  <c r="J243" i="4"/>
  <c r="G251" i="4"/>
  <c r="I251" i="16" s="1"/>
  <c r="G255" i="4"/>
  <c r="I255" i="16" s="1"/>
  <c r="K259" i="4"/>
  <c r="K263" i="4"/>
  <c r="J271" i="4"/>
  <c r="J275" i="4"/>
  <c r="G283" i="4"/>
  <c r="I283" i="16" s="1"/>
  <c r="G287" i="4"/>
  <c r="I287" i="16" s="1"/>
  <c r="K291" i="4"/>
  <c r="K295" i="4"/>
  <c r="K299" i="4"/>
  <c r="G303" i="4"/>
  <c r="I303" i="16" s="1"/>
  <c r="G307" i="4"/>
  <c r="I307" i="16" s="1"/>
  <c r="J307" i="4"/>
  <c r="J311" i="4"/>
  <c r="K311" i="4"/>
  <c r="K315" i="4"/>
  <c r="G319" i="4"/>
  <c r="I319" i="16" s="1"/>
  <c r="G323" i="4"/>
  <c r="I323" i="16" s="1"/>
  <c r="J323" i="4"/>
  <c r="J327" i="4"/>
  <c r="K327" i="4"/>
  <c r="K331" i="4"/>
  <c r="G335" i="4"/>
  <c r="I335" i="16" s="1"/>
  <c r="G339" i="4"/>
  <c r="I339" i="16" s="1"/>
  <c r="J339" i="4"/>
  <c r="J343" i="4"/>
  <c r="K343" i="4"/>
  <c r="C6" i="5"/>
  <c r="F8" i="8"/>
  <c r="C7" i="5"/>
  <c r="F9" i="8"/>
  <c r="C8" i="5"/>
  <c r="F10" i="8"/>
  <c r="C5" i="5"/>
  <c r="F13" i="8"/>
  <c r="F14" i="8"/>
  <c r="F15" i="8"/>
  <c r="F7" i="8"/>
  <c r="A2" i="7"/>
  <c r="A7" i="7"/>
  <c r="A4" i="7"/>
  <c r="A3" i="7"/>
  <c r="A5" i="7"/>
  <c r="A6" i="7"/>
  <c r="A8" i="7"/>
  <c r="H147" i="4"/>
  <c r="H199" i="4"/>
  <c r="H171" i="4"/>
  <c r="H139" i="4"/>
  <c r="H43" i="4"/>
  <c r="H135" i="4"/>
  <c r="H331" i="4"/>
  <c r="H323" i="4"/>
  <c r="H299" i="4"/>
  <c r="H291" i="4"/>
  <c r="H267" i="4"/>
  <c r="H259" i="4"/>
  <c r="H163" i="4"/>
  <c r="H131" i="4"/>
  <c r="H247" i="4"/>
  <c r="H215" i="4"/>
  <c r="H55" i="4"/>
  <c r="H243" i="4"/>
  <c r="H183" i="4"/>
  <c r="H151" i="4"/>
  <c r="H223" i="4"/>
  <c r="H207" i="4"/>
  <c r="H159" i="4"/>
  <c r="H143" i="4"/>
  <c r="H95" i="4"/>
  <c r="H79" i="4"/>
  <c r="H179" i="4"/>
  <c r="H115" i="4"/>
  <c r="H219" i="4"/>
  <c r="H187" i="4"/>
  <c r="H91" i="4"/>
  <c r="H59" i="4"/>
  <c r="H103" i="4"/>
  <c r="H343" i="4"/>
  <c r="H319" i="4"/>
  <c r="H311" i="4"/>
  <c r="H287" i="4"/>
  <c r="H279" i="4"/>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5" i="7"/>
  <c r="A326" i="7"/>
  <c r="A327" i="7"/>
  <c r="A328" i="7"/>
  <c r="A329" i="7"/>
  <c r="A330" i="7"/>
  <c r="A331" i="7"/>
  <c r="A332" i="7"/>
  <c r="A333" i="7"/>
  <c r="A334"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93" i="7"/>
  <c r="A394" i="7"/>
  <c r="A395" i="7"/>
  <c r="A396" i="7"/>
  <c r="A397" i="7"/>
  <c r="A398" i="7"/>
  <c r="A399" i="7"/>
  <c r="A400" i="7"/>
  <c r="B402" i="7"/>
  <c r="A401" i="7"/>
  <c r="A402" i="7"/>
  <c r="H2963" i="4" l="1"/>
  <c r="M2775" i="4"/>
  <c r="M2735" i="4"/>
  <c r="M2879" i="4"/>
  <c r="H1239" i="4"/>
  <c r="H2967" i="4"/>
  <c r="H1007" i="4"/>
  <c r="N1291" i="4"/>
  <c r="G1387" i="4"/>
  <c r="P300" i="4"/>
  <c r="O738" i="4"/>
  <c r="N738" i="4"/>
  <c r="P2967" i="4"/>
  <c r="M2967" i="4"/>
  <c r="G2967" i="4"/>
  <c r="J2935" i="4"/>
  <c r="K2935" i="4"/>
  <c r="M2935" i="4"/>
  <c r="G2935" i="4"/>
  <c r="N2935" i="4"/>
  <c r="O2931" i="4"/>
  <c r="N2931" i="4"/>
  <c r="O2927" i="4"/>
  <c r="N2927" i="4"/>
  <c r="M2927" i="4"/>
  <c r="H2927" i="4"/>
  <c r="G2923" i="4"/>
  <c r="O2923" i="4"/>
  <c r="P2923" i="4"/>
  <c r="H2923" i="4"/>
  <c r="K2919" i="4"/>
  <c r="O2919" i="4"/>
  <c r="N2919" i="4"/>
  <c r="M2919" i="4"/>
  <c r="J2895" i="4"/>
  <c r="K2895" i="4"/>
  <c r="O2895" i="4"/>
  <c r="N2895" i="4"/>
  <c r="H2895" i="4"/>
  <c r="P2891" i="4"/>
  <c r="G2891" i="4"/>
  <c r="K2891" i="4"/>
  <c r="M2891" i="4"/>
  <c r="H2891" i="4"/>
  <c r="O2887" i="4"/>
  <c r="N2887" i="4"/>
  <c r="G2887" i="4"/>
  <c r="M2887" i="4"/>
  <c r="G2875" i="4"/>
  <c r="N2875" i="4"/>
  <c r="M2875" i="4"/>
  <c r="H2875" i="4"/>
  <c r="K2855" i="4"/>
  <c r="G2855" i="4"/>
  <c r="M2759" i="4"/>
  <c r="G2759" i="4"/>
  <c r="P2759" i="4"/>
  <c r="N2747" i="4"/>
  <c r="M2747" i="4"/>
  <c r="G2747" i="4"/>
  <c r="H2747" i="4"/>
  <c r="M2739" i="4"/>
  <c r="G2739" i="4"/>
  <c r="N2739" i="4"/>
  <c r="N2731" i="4"/>
  <c r="O2731" i="4"/>
  <c r="G2731" i="4"/>
  <c r="P2731" i="4"/>
  <c r="H2731" i="4"/>
  <c r="J2723" i="4"/>
  <c r="G2723" i="4"/>
  <c r="O2723" i="4"/>
  <c r="M2723" i="4"/>
  <c r="J2719" i="4"/>
  <c r="P2719" i="4"/>
  <c r="G2719" i="4"/>
  <c r="M2719" i="4"/>
  <c r="H2719" i="4"/>
  <c r="N2719" i="4"/>
  <c r="O2707" i="4"/>
  <c r="G2707" i="4"/>
  <c r="N2707" i="4"/>
  <c r="G2699" i="4"/>
  <c r="N2699" i="4"/>
  <c r="P2699" i="4"/>
  <c r="H2699" i="4"/>
  <c r="K2691" i="4"/>
  <c r="G2691" i="4"/>
  <c r="O2691" i="4"/>
  <c r="P2691" i="4"/>
  <c r="P2679" i="4"/>
  <c r="M2679" i="4"/>
  <c r="G2679" i="4"/>
  <c r="O2671" i="4"/>
  <c r="M2671" i="4"/>
  <c r="H2671" i="4"/>
  <c r="G2671" i="4"/>
  <c r="J2663" i="4"/>
  <c r="K2663" i="4"/>
  <c r="N2663" i="4"/>
  <c r="M2663" i="4"/>
  <c r="G2663" i="4"/>
  <c r="J2655" i="4"/>
  <c r="G2655" i="4"/>
  <c r="M2655" i="4"/>
  <c r="H2655" i="4"/>
  <c r="N2655" i="4"/>
  <c r="P2647" i="4"/>
  <c r="O2647" i="4"/>
  <c r="N2639" i="4"/>
  <c r="G2639" i="4"/>
  <c r="H2639" i="4"/>
  <c r="O2639" i="4"/>
  <c r="G2635" i="4"/>
  <c r="N2635" i="4"/>
  <c r="M2635" i="4"/>
  <c r="H2635" i="4"/>
  <c r="J2623" i="4"/>
  <c r="P2623" i="4"/>
  <c r="N2623" i="4"/>
  <c r="H2623" i="4"/>
  <c r="O2623" i="4"/>
  <c r="J2615" i="4"/>
  <c r="K2615" i="4"/>
  <c r="O2615" i="4"/>
  <c r="N2615" i="4"/>
  <c r="P2615" i="4"/>
  <c r="J2607" i="4"/>
  <c r="N2607" i="4"/>
  <c r="O2607" i="4"/>
  <c r="H2607" i="4"/>
  <c r="P2607" i="4"/>
  <c r="G2599" i="4"/>
  <c r="M2599" i="4"/>
  <c r="O2599" i="4"/>
  <c r="P2599" i="4"/>
  <c r="J2591" i="4"/>
  <c r="P2591" i="4"/>
  <c r="O2591" i="4"/>
  <c r="H2591" i="4"/>
  <c r="M2591" i="4"/>
  <c r="J2587" i="4"/>
  <c r="M2587" i="4"/>
  <c r="G2587" i="4"/>
  <c r="N2587" i="4"/>
  <c r="H2587" i="4"/>
  <c r="J2579" i="4"/>
  <c r="P2579" i="4"/>
  <c r="P2571" i="4"/>
  <c r="O2571" i="4"/>
  <c r="M2571" i="4"/>
  <c r="H2571" i="4"/>
  <c r="G2563" i="4"/>
  <c r="M2563" i="4"/>
  <c r="O2563" i="4"/>
  <c r="K2555" i="4"/>
  <c r="J2555" i="4"/>
  <c r="O2555" i="4"/>
  <c r="M2555" i="4"/>
  <c r="G2555" i="4"/>
  <c r="H2555" i="4"/>
  <c r="N2547" i="4"/>
  <c r="M2547" i="4"/>
  <c r="G2547" i="4"/>
  <c r="K2539" i="4"/>
  <c r="M2539" i="4"/>
  <c r="P2539" i="4"/>
  <c r="O2539" i="4"/>
  <c r="H2539" i="4"/>
  <c r="J2527" i="4"/>
  <c r="G2527" i="4"/>
  <c r="M2527" i="4"/>
  <c r="H2527" i="4"/>
  <c r="N2527" i="4"/>
  <c r="N2523" i="4"/>
  <c r="O2523" i="4"/>
  <c r="H2523" i="4"/>
  <c r="K2515" i="4"/>
  <c r="J2515" i="4"/>
  <c r="O2515" i="4"/>
  <c r="G2515" i="4"/>
  <c r="P2515" i="4"/>
  <c r="N2507" i="4"/>
  <c r="G2507" i="4"/>
  <c r="P2507" i="4"/>
  <c r="H2507" i="4"/>
  <c r="J2499" i="4"/>
  <c r="P2499" i="4"/>
  <c r="G2499" i="4"/>
  <c r="N2499" i="4"/>
  <c r="P2495" i="4"/>
  <c r="H2495" i="4"/>
  <c r="G2487" i="4"/>
  <c r="N2487" i="4"/>
  <c r="M2487" i="4"/>
  <c r="N2471" i="4"/>
  <c r="P2471" i="4"/>
  <c r="G2471" i="4"/>
  <c r="N2463" i="4"/>
  <c r="O2463" i="4"/>
  <c r="P2463" i="4"/>
  <c r="H2463" i="4"/>
  <c r="N2443" i="4"/>
  <c r="M2443" i="4"/>
  <c r="G2443" i="4"/>
  <c r="H2443" i="4"/>
  <c r="N2431" i="4"/>
  <c r="P2431" i="4"/>
  <c r="H2431" i="4"/>
  <c r="G2423" i="4"/>
  <c r="N2423" i="4"/>
  <c r="M2423" i="4"/>
  <c r="O2415" i="4"/>
  <c r="N2415" i="4"/>
  <c r="H2415" i="4"/>
  <c r="G2407" i="4"/>
  <c r="N2407" i="4"/>
  <c r="P2399" i="4"/>
  <c r="N2399" i="4"/>
  <c r="O2399" i="4"/>
  <c r="H2399" i="4"/>
  <c r="K2391" i="4"/>
  <c r="N2391" i="4"/>
  <c r="P2391" i="4"/>
  <c r="M2391" i="4"/>
  <c r="J2383" i="4"/>
  <c r="O2383" i="4"/>
  <c r="H2383" i="4"/>
  <c r="P2383" i="4"/>
  <c r="J2375" i="4"/>
  <c r="P2375" i="4"/>
  <c r="M2375" i="4"/>
  <c r="G2375" i="4"/>
  <c r="N2367" i="4"/>
  <c r="M2367" i="4"/>
  <c r="H2367" i="4"/>
  <c r="J2367" i="4"/>
  <c r="P2363" i="4"/>
  <c r="M2363" i="4"/>
  <c r="G2363" i="4"/>
  <c r="H2363" i="4"/>
  <c r="K2355" i="4"/>
  <c r="G2355" i="4"/>
  <c r="N2355" i="4"/>
  <c r="M2355" i="4"/>
  <c r="O2343" i="4"/>
  <c r="K2343" i="4"/>
  <c r="J2343" i="4"/>
  <c r="G2343" i="4"/>
  <c r="N2343" i="4"/>
  <c r="P2343" i="4"/>
  <c r="J2335" i="4"/>
  <c r="O2335" i="4"/>
  <c r="M2335" i="4"/>
  <c r="H2335" i="4"/>
  <c r="N2335" i="4"/>
  <c r="M2331" i="4"/>
  <c r="P2331" i="4"/>
  <c r="N2331" i="4"/>
  <c r="H2331" i="4"/>
  <c r="K2323" i="4"/>
  <c r="N2323" i="4"/>
  <c r="O2323" i="4"/>
  <c r="M2323" i="4"/>
  <c r="M2319" i="4"/>
  <c r="O2319" i="4"/>
  <c r="H2319" i="4"/>
  <c r="O2311" i="4"/>
  <c r="J2311" i="4"/>
  <c r="G2311" i="4"/>
  <c r="P2311" i="4"/>
  <c r="M2311" i="4"/>
  <c r="O2307" i="4"/>
  <c r="M2307" i="4"/>
  <c r="G2307" i="4"/>
  <c r="K2299" i="4"/>
  <c r="G2299" i="4"/>
  <c r="P2299" i="4"/>
  <c r="M2299" i="4"/>
  <c r="H2299" i="4"/>
  <c r="M2291" i="4"/>
  <c r="G2291" i="4"/>
  <c r="N2291" i="4"/>
  <c r="K2283" i="4"/>
  <c r="P2283" i="4"/>
  <c r="N2283" i="4"/>
  <c r="G2283" i="4"/>
  <c r="H2283" i="4"/>
  <c r="K2271" i="4"/>
  <c r="N2271" i="4"/>
  <c r="O2271" i="4"/>
  <c r="H2271" i="4"/>
  <c r="M2263" i="4"/>
  <c r="N2263" i="4"/>
  <c r="P2263" i="4"/>
  <c r="O2255" i="4"/>
  <c r="P2255" i="4"/>
  <c r="H2255" i="4"/>
  <c r="J2247" i="4"/>
  <c r="G2247" i="4"/>
  <c r="P2247" i="4"/>
  <c r="M2247" i="4"/>
  <c r="K2239" i="4"/>
  <c r="M2239" i="4"/>
  <c r="N2239" i="4"/>
  <c r="H2239" i="4"/>
  <c r="G2231" i="4"/>
  <c r="J2231" i="4"/>
  <c r="N2231" i="4"/>
  <c r="M2231" i="4"/>
  <c r="K2223" i="4"/>
  <c r="H2223" i="4"/>
  <c r="G2219" i="4"/>
  <c r="P2219" i="4"/>
  <c r="N2219" i="4"/>
  <c r="H2219" i="4"/>
  <c r="O2211" i="4"/>
  <c r="G2211" i="4"/>
  <c r="N2211" i="4"/>
  <c r="P2203" i="4"/>
  <c r="N2203" i="4"/>
  <c r="K2203" i="4"/>
  <c r="M2203" i="4"/>
  <c r="H2203" i="4"/>
  <c r="P2199" i="4"/>
  <c r="M2199" i="4"/>
  <c r="N2199" i="4"/>
  <c r="O2191" i="4"/>
  <c r="M2191" i="4"/>
  <c r="H2191" i="4"/>
  <c r="O2183" i="4"/>
  <c r="K2183" i="4"/>
  <c r="M2183" i="4"/>
  <c r="G2183" i="4"/>
  <c r="P2183" i="4"/>
  <c r="J2175" i="4"/>
  <c r="N2175" i="4"/>
  <c r="P2175" i="4"/>
  <c r="H2175" i="4"/>
  <c r="J2167" i="4"/>
  <c r="G2167" i="4"/>
  <c r="N2167" i="4"/>
  <c r="M2167" i="4"/>
  <c r="J2159" i="4"/>
  <c r="G2159" i="4"/>
  <c r="O2159" i="4"/>
  <c r="P2159" i="4"/>
  <c r="M2159" i="4"/>
  <c r="H2159" i="4"/>
  <c r="J2151" i="4"/>
  <c r="K2151" i="4"/>
  <c r="N2151" i="4"/>
  <c r="O2151" i="4"/>
  <c r="M2151" i="4"/>
  <c r="K2143" i="4"/>
  <c r="J2143" i="4"/>
  <c r="O2143" i="4"/>
  <c r="P2143" i="4"/>
  <c r="M2143" i="4"/>
  <c r="H2143" i="4"/>
  <c r="G2143" i="4"/>
  <c r="O2135" i="4"/>
  <c r="M2135" i="4"/>
  <c r="J2127" i="4"/>
  <c r="K2127" i="4"/>
  <c r="P2127" i="4"/>
  <c r="M2127" i="4"/>
  <c r="G2127" i="4"/>
  <c r="H2127" i="4"/>
  <c r="O2127" i="4"/>
  <c r="K2119" i="4"/>
  <c r="J2119" i="4"/>
  <c r="M2119" i="4"/>
  <c r="G2119" i="4"/>
  <c r="N2111" i="4"/>
  <c r="K2111" i="4"/>
  <c r="J2111" i="4"/>
  <c r="M2111" i="4"/>
  <c r="G2111" i="4"/>
  <c r="O2111" i="4"/>
  <c r="H2111" i="4"/>
  <c r="P2111" i="4"/>
  <c r="K2103" i="4"/>
  <c r="G2103" i="4"/>
  <c r="N2103" i="4"/>
  <c r="P2091" i="4"/>
  <c r="N2091" i="4"/>
  <c r="O2091" i="4"/>
  <c r="H2091" i="4"/>
  <c r="P2083" i="4"/>
  <c r="O2083" i="4"/>
  <c r="M2083" i="4"/>
  <c r="J2075" i="4"/>
  <c r="K2075" i="4"/>
  <c r="N2075" i="4"/>
  <c r="O2075" i="4"/>
  <c r="P2075" i="4"/>
  <c r="H2075" i="4"/>
  <c r="J2067" i="4"/>
  <c r="O2067" i="4"/>
  <c r="M2067" i="4"/>
  <c r="K2063" i="4"/>
  <c r="J2063" i="4"/>
  <c r="O2063" i="4"/>
  <c r="P2063" i="4"/>
  <c r="G2063" i="4"/>
  <c r="N2063" i="4"/>
  <c r="M2063" i="4"/>
  <c r="H2063" i="4"/>
  <c r="G2055" i="4"/>
  <c r="M2055" i="4"/>
  <c r="N2055" i="4"/>
  <c r="K2043" i="4"/>
  <c r="J2043" i="4"/>
  <c r="P2043" i="4"/>
  <c r="N2043" i="4"/>
  <c r="G2043" i="4"/>
  <c r="H2043" i="4"/>
  <c r="K2039" i="4"/>
  <c r="G2039" i="4"/>
  <c r="M2039" i="4"/>
  <c r="N2039" i="4"/>
  <c r="O2039" i="4"/>
  <c r="P2039" i="4"/>
  <c r="K2031" i="4"/>
  <c r="J2031" i="4"/>
  <c r="O2031" i="4"/>
  <c r="P2031" i="4"/>
  <c r="G2031" i="4"/>
  <c r="N2031" i="4"/>
  <c r="H2031" i="4"/>
  <c r="G2023" i="4"/>
  <c r="M2023" i="4"/>
  <c r="N2023" i="4"/>
  <c r="O2023" i="4"/>
  <c r="P2023" i="4"/>
  <c r="K2015" i="4"/>
  <c r="J2015" i="4"/>
  <c r="O2015" i="4"/>
  <c r="P2015" i="4"/>
  <c r="M2015" i="4"/>
  <c r="H2015" i="4"/>
  <c r="K2007" i="4"/>
  <c r="J2007" i="4"/>
  <c r="G2007" i="4"/>
  <c r="M2007" i="4"/>
  <c r="N2007" i="4"/>
  <c r="O2007" i="4"/>
  <c r="P2007" i="4"/>
  <c r="K1999" i="4"/>
  <c r="J1999" i="4"/>
  <c r="O1999" i="4"/>
  <c r="M1999" i="4"/>
  <c r="G1999" i="4"/>
  <c r="N1999" i="4"/>
  <c r="P1999" i="4"/>
  <c r="H1999" i="4"/>
  <c r="G1991" i="4"/>
  <c r="M1991" i="4"/>
  <c r="N1991" i="4"/>
  <c r="J1987" i="4"/>
  <c r="K1987" i="4"/>
  <c r="O1987" i="4"/>
  <c r="G1987" i="4"/>
  <c r="M1987" i="4"/>
  <c r="P1987" i="4"/>
  <c r="N1987" i="4"/>
  <c r="K1975" i="4"/>
  <c r="J1975" i="4"/>
  <c r="G1975" i="4"/>
  <c r="M1975" i="4"/>
  <c r="N1975" i="4"/>
  <c r="O1975" i="4"/>
  <c r="P1975" i="4"/>
  <c r="J1971" i="4"/>
  <c r="K1971" i="4"/>
  <c r="O1971" i="4"/>
  <c r="G1971" i="4"/>
  <c r="M1971" i="4"/>
  <c r="P1971" i="4"/>
  <c r="N1971" i="4"/>
  <c r="K1963" i="4"/>
  <c r="P1963" i="4"/>
  <c r="J1963" i="4"/>
  <c r="N1963" i="4"/>
  <c r="O1963" i="4"/>
  <c r="M1963" i="4"/>
  <c r="H1963" i="4"/>
  <c r="J1955" i="4"/>
  <c r="K1955" i="4"/>
  <c r="O1955" i="4"/>
  <c r="G1955" i="4"/>
  <c r="M1955" i="4"/>
  <c r="P1955" i="4"/>
  <c r="N1955" i="4"/>
  <c r="K1947" i="4"/>
  <c r="J1947" i="4"/>
  <c r="P1947" i="4"/>
  <c r="N1947" i="4"/>
  <c r="G1947" i="4"/>
  <c r="O1947" i="4"/>
  <c r="M1947" i="4"/>
  <c r="H1947" i="4"/>
  <c r="K1943" i="4"/>
  <c r="J1943" i="4"/>
  <c r="G1943" i="4"/>
  <c r="M1943" i="4"/>
  <c r="N1943" i="4"/>
  <c r="O1943" i="4"/>
  <c r="P1943" i="4"/>
  <c r="K1935" i="4"/>
  <c r="J1935" i="4"/>
  <c r="O1935" i="4"/>
  <c r="P1935" i="4"/>
  <c r="G1935" i="4"/>
  <c r="N1935" i="4"/>
  <c r="M1935" i="4"/>
  <c r="H1935" i="4"/>
  <c r="G1927" i="4"/>
  <c r="M1927" i="4"/>
  <c r="N1927" i="4"/>
  <c r="J1919" i="4"/>
  <c r="K1919" i="4"/>
  <c r="O1919" i="4"/>
  <c r="P1919" i="4"/>
  <c r="M1919" i="4"/>
  <c r="G1919" i="4"/>
  <c r="H1919" i="4"/>
  <c r="N1919" i="4"/>
  <c r="K1911" i="4"/>
  <c r="G1911" i="4"/>
  <c r="M1911" i="4"/>
  <c r="N1911" i="4"/>
  <c r="O1911" i="4"/>
  <c r="P1911" i="4"/>
  <c r="J1907" i="4"/>
  <c r="K1907" i="4"/>
  <c r="O1907" i="4"/>
  <c r="G1907" i="4"/>
  <c r="M1907" i="4"/>
  <c r="P1907" i="4"/>
  <c r="N1907" i="4"/>
  <c r="G1895" i="4"/>
  <c r="M1895" i="4"/>
  <c r="N1895" i="4"/>
  <c r="O1895" i="4"/>
  <c r="P1895" i="4"/>
  <c r="O1891" i="4"/>
  <c r="G1891" i="4"/>
  <c r="M1891" i="4"/>
  <c r="K1891" i="4"/>
  <c r="P1891" i="4"/>
  <c r="J1891" i="4"/>
  <c r="N1891" i="4"/>
  <c r="K1883" i="4"/>
  <c r="P1883" i="4"/>
  <c r="N1883" i="4"/>
  <c r="G1883" i="4"/>
  <c r="O1883" i="4"/>
  <c r="M1883" i="4"/>
  <c r="H1883" i="4"/>
  <c r="K1871" i="4"/>
  <c r="J1871" i="4"/>
  <c r="O1871" i="4"/>
  <c r="P1871" i="4"/>
  <c r="G1871" i="4"/>
  <c r="N1871" i="4"/>
  <c r="M1871" i="4"/>
  <c r="H1871" i="4"/>
  <c r="G1863" i="4"/>
  <c r="M1863" i="4"/>
  <c r="N1863" i="4"/>
  <c r="K1859" i="4"/>
  <c r="J1859" i="4"/>
  <c r="O1859" i="4"/>
  <c r="G1859" i="4"/>
  <c r="M1859" i="4"/>
  <c r="P1859" i="4"/>
  <c r="N1859" i="4"/>
  <c r="K1851" i="4"/>
  <c r="J1851" i="4"/>
  <c r="P1851" i="4"/>
  <c r="N1851" i="4"/>
  <c r="G1851" i="4"/>
  <c r="H1851" i="4"/>
  <c r="J1843" i="4"/>
  <c r="K1843" i="4"/>
  <c r="O1843" i="4"/>
  <c r="G1843" i="4"/>
  <c r="M1843" i="4"/>
  <c r="P1843" i="4"/>
  <c r="N1843" i="4"/>
  <c r="J1835" i="4"/>
  <c r="K1835" i="4"/>
  <c r="P1835" i="4"/>
  <c r="N1835" i="4"/>
  <c r="O1835" i="4"/>
  <c r="M1835" i="4"/>
  <c r="H1835" i="4"/>
  <c r="J1827" i="4"/>
  <c r="K1827" i="4"/>
  <c r="O1827" i="4"/>
  <c r="G1827" i="4"/>
  <c r="M1827" i="4"/>
  <c r="P1827" i="4"/>
  <c r="N1827" i="4"/>
  <c r="K1819" i="4"/>
  <c r="P1819" i="4"/>
  <c r="J1819" i="4"/>
  <c r="N1819" i="4"/>
  <c r="G1819" i="4"/>
  <c r="O1819" i="4"/>
  <c r="M1819" i="4"/>
  <c r="H1819" i="4"/>
  <c r="K1815" i="4"/>
  <c r="J1815" i="4"/>
  <c r="G1815" i="4"/>
  <c r="M1815" i="4"/>
  <c r="N1815" i="4"/>
  <c r="O1815" i="4"/>
  <c r="P1815" i="4"/>
  <c r="J1803" i="4"/>
  <c r="K1803" i="4"/>
  <c r="P1803" i="4"/>
  <c r="N1803" i="4"/>
  <c r="O1803" i="4"/>
  <c r="M1803" i="4"/>
  <c r="G1803" i="4"/>
  <c r="H1803" i="4"/>
  <c r="G1799" i="4"/>
  <c r="M1799" i="4"/>
  <c r="N1799" i="4"/>
  <c r="K1787" i="4"/>
  <c r="J1787" i="4"/>
  <c r="P1787" i="4"/>
  <c r="N1787" i="4"/>
  <c r="G1787" i="4"/>
  <c r="H1787" i="4"/>
  <c r="J1779" i="4"/>
  <c r="K1779" i="4"/>
  <c r="O1779" i="4"/>
  <c r="G1779" i="4"/>
  <c r="M1779" i="4"/>
  <c r="P1779" i="4"/>
  <c r="N1779" i="4"/>
  <c r="G1767" i="4"/>
  <c r="M1767" i="4"/>
  <c r="N1767" i="4"/>
  <c r="O1767" i="4"/>
  <c r="P1767" i="4"/>
  <c r="K1755" i="4"/>
  <c r="P1755" i="4"/>
  <c r="N1755" i="4"/>
  <c r="G1755" i="4"/>
  <c r="O1755" i="4"/>
  <c r="M1755" i="4"/>
  <c r="H1755" i="4"/>
  <c r="J1747" i="4"/>
  <c r="K1747" i="4"/>
  <c r="O1747" i="4"/>
  <c r="G1747" i="4"/>
  <c r="M1747" i="4"/>
  <c r="J1739" i="4"/>
  <c r="K1739" i="4"/>
  <c r="P1739" i="4"/>
  <c r="N1739" i="4"/>
  <c r="O1739" i="4"/>
  <c r="M1739" i="4"/>
  <c r="G1739" i="4"/>
  <c r="H1739" i="4"/>
  <c r="J1731" i="4"/>
  <c r="K1731" i="4"/>
  <c r="O1731" i="4"/>
  <c r="G1731" i="4"/>
  <c r="M1731" i="4"/>
  <c r="P1731" i="4"/>
  <c r="N1731" i="4"/>
  <c r="K1723" i="4"/>
  <c r="J1723" i="4"/>
  <c r="P1723" i="4"/>
  <c r="N1723" i="4"/>
  <c r="G1723" i="4"/>
  <c r="H1723" i="4"/>
  <c r="J1715" i="4"/>
  <c r="K1715" i="4"/>
  <c r="O1715" i="4"/>
  <c r="G1715" i="4"/>
  <c r="M1715" i="4"/>
  <c r="P1715" i="4"/>
  <c r="N1715" i="4"/>
  <c r="J1707" i="4"/>
  <c r="K1707" i="4"/>
  <c r="P1707" i="4"/>
  <c r="N1707" i="4"/>
  <c r="O1707" i="4"/>
  <c r="M1707" i="4"/>
  <c r="H1707" i="4"/>
  <c r="J1699" i="4"/>
  <c r="K1699" i="4"/>
  <c r="O1699" i="4"/>
  <c r="G1699" i="4"/>
  <c r="M1699" i="4"/>
  <c r="P1699" i="4"/>
  <c r="N1699" i="4"/>
  <c r="K1695" i="4"/>
  <c r="J1695" i="4"/>
  <c r="O1695" i="4"/>
  <c r="P1695" i="4"/>
  <c r="M1695" i="4"/>
  <c r="H1695" i="4"/>
  <c r="K1687" i="4"/>
  <c r="G1687" i="4"/>
  <c r="M1687" i="4"/>
  <c r="J1687" i="4"/>
  <c r="N1687" i="4"/>
  <c r="O1687" i="4"/>
  <c r="P1687" i="4"/>
  <c r="K1679" i="4"/>
  <c r="J1679" i="4"/>
  <c r="O1679" i="4"/>
  <c r="P1679" i="4"/>
  <c r="G1679" i="4"/>
  <c r="N1679" i="4"/>
  <c r="M1679" i="4"/>
  <c r="H1679" i="4"/>
  <c r="K1667" i="4"/>
  <c r="J1667" i="4"/>
  <c r="O1667" i="4"/>
  <c r="G1667" i="4"/>
  <c r="M1667" i="4"/>
  <c r="P1667" i="4"/>
  <c r="N1667" i="4"/>
  <c r="K1631" i="4"/>
  <c r="O1631" i="4"/>
  <c r="M1631" i="4"/>
  <c r="J1631" i="4"/>
  <c r="P1631" i="4"/>
  <c r="H1631" i="4"/>
  <c r="J1619" i="4"/>
  <c r="O1619" i="4"/>
  <c r="G1619" i="4"/>
  <c r="M1619" i="4"/>
  <c r="K1619" i="4"/>
  <c r="J1611" i="4"/>
  <c r="K1611" i="4"/>
  <c r="P1611" i="4"/>
  <c r="N1611" i="4"/>
  <c r="O1611" i="4"/>
  <c r="M1611" i="4"/>
  <c r="G1611" i="4"/>
  <c r="H1611" i="4"/>
  <c r="G1607" i="4"/>
  <c r="M1607" i="4"/>
  <c r="N1607" i="4"/>
  <c r="K1599" i="4"/>
  <c r="O1599" i="4"/>
  <c r="P1599" i="4"/>
  <c r="M1599" i="4"/>
  <c r="G1599" i="4"/>
  <c r="H1599" i="4"/>
  <c r="N1599" i="4"/>
  <c r="K1591" i="4"/>
  <c r="J1591" i="4"/>
  <c r="G1591" i="4"/>
  <c r="M1591" i="4"/>
  <c r="N1591" i="4"/>
  <c r="O1591" i="4"/>
  <c r="P1591" i="4"/>
  <c r="J1587" i="4"/>
  <c r="K1587" i="4"/>
  <c r="O1587" i="4"/>
  <c r="G1587" i="4"/>
  <c r="M1587" i="4"/>
  <c r="P1587" i="4"/>
  <c r="N1587" i="4"/>
  <c r="J1579" i="4"/>
  <c r="K1579" i="4"/>
  <c r="P1579" i="4"/>
  <c r="N1579" i="4"/>
  <c r="O1579" i="4"/>
  <c r="M1579" i="4"/>
  <c r="H1579" i="4"/>
  <c r="K1571" i="4"/>
  <c r="J1571" i="4"/>
  <c r="O1571" i="4"/>
  <c r="G1571" i="4"/>
  <c r="M1571" i="4"/>
  <c r="P1571" i="4"/>
  <c r="N1571" i="4"/>
  <c r="K1559" i="4"/>
  <c r="J1559" i="4"/>
  <c r="G1559" i="4"/>
  <c r="M1559" i="4"/>
  <c r="N1559" i="4"/>
  <c r="O1559" i="4"/>
  <c r="P1559" i="4"/>
  <c r="J1547" i="4"/>
  <c r="K1547" i="4"/>
  <c r="P1547" i="4"/>
  <c r="N1547" i="4"/>
  <c r="O1547" i="4"/>
  <c r="M1547" i="4"/>
  <c r="G1547" i="4"/>
  <c r="H1547" i="4"/>
  <c r="J1539" i="4"/>
  <c r="K1539" i="4"/>
  <c r="O1539" i="4"/>
  <c r="G1539" i="4"/>
  <c r="M1539" i="4"/>
  <c r="P1539" i="4"/>
  <c r="N1539" i="4"/>
  <c r="K1531" i="4"/>
  <c r="J1531" i="4"/>
  <c r="P1531" i="4"/>
  <c r="N1531" i="4"/>
  <c r="G1531" i="4"/>
  <c r="H1531" i="4"/>
  <c r="J1523" i="4"/>
  <c r="K1523" i="4"/>
  <c r="O1523" i="4"/>
  <c r="G1523" i="4"/>
  <c r="M1523" i="4"/>
  <c r="P1523" i="4"/>
  <c r="N1523" i="4"/>
  <c r="P1515" i="4"/>
  <c r="N1515" i="4"/>
  <c r="O1515" i="4"/>
  <c r="M1515" i="4"/>
  <c r="H1515" i="4"/>
  <c r="G1511" i="4"/>
  <c r="M1511" i="4"/>
  <c r="N1511" i="4"/>
  <c r="O1511" i="4"/>
  <c r="P1511" i="4"/>
  <c r="K1503" i="4"/>
  <c r="J1503" i="4"/>
  <c r="O1503" i="4"/>
  <c r="P1503" i="4"/>
  <c r="M1503" i="4"/>
  <c r="H1503" i="4"/>
  <c r="K1499" i="4"/>
  <c r="J1499" i="4"/>
  <c r="P1499" i="4"/>
  <c r="N1499" i="4"/>
  <c r="G1499" i="4"/>
  <c r="O1499" i="4"/>
  <c r="M1499" i="4"/>
  <c r="H1499" i="4"/>
  <c r="J1491" i="4"/>
  <c r="K1491" i="4"/>
  <c r="O1491" i="4"/>
  <c r="G1491" i="4"/>
  <c r="M1491" i="4"/>
  <c r="G1479" i="4"/>
  <c r="M1479" i="4"/>
  <c r="N1479" i="4"/>
  <c r="K1471" i="4"/>
  <c r="J1471" i="4"/>
  <c r="O1471" i="4"/>
  <c r="P1471" i="4"/>
  <c r="M1471" i="4"/>
  <c r="G1471" i="4"/>
  <c r="H1471" i="4"/>
  <c r="N1471" i="4"/>
  <c r="K1463" i="4"/>
  <c r="J1463" i="4"/>
  <c r="G1463" i="4"/>
  <c r="M1463" i="4"/>
  <c r="N1463" i="4"/>
  <c r="O1463" i="4"/>
  <c r="P1463" i="4"/>
  <c r="K1455" i="4"/>
  <c r="J1455" i="4"/>
  <c r="O1455" i="4"/>
  <c r="P1455" i="4"/>
  <c r="G1455" i="4"/>
  <c r="N1455" i="4"/>
  <c r="H1455" i="4"/>
  <c r="K1439" i="4"/>
  <c r="J1439" i="4"/>
  <c r="O1439" i="4"/>
  <c r="P1439" i="4"/>
  <c r="M1439" i="4"/>
  <c r="H1439" i="4"/>
  <c r="K1431" i="4"/>
  <c r="J1431" i="4"/>
  <c r="G1431" i="4"/>
  <c r="M1431" i="4"/>
  <c r="N1431" i="4"/>
  <c r="O1431" i="4"/>
  <c r="P1431" i="4"/>
  <c r="K1423" i="4"/>
  <c r="J1423" i="4"/>
  <c r="O1423" i="4"/>
  <c r="P1423" i="4"/>
  <c r="G1423" i="4"/>
  <c r="N1423" i="4"/>
  <c r="M1423" i="4"/>
  <c r="H1423" i="4"/>
  <c r="J1419" i="4"/>
  <c r="P1419" i="4"/>
  <c r="N1419" i="4"/>
  <c r="K1419" i="4"/>
  <c r="O1419" i="4"/>
  <c r="M1419" i="4"/>
  <c r="G1419" i="4"/>
  <c r="H1419" i="4"/>
  <c r="J1411" i="4"/>
  <c r="O1411" i="4"/>
  <c r="G1411" i="4"/>
  <c r="M1411" i="4"/>
  <c r="P1411" i="4"/>
  <c r="K1411" i="4"/>
  <c r="N1411" i="4"/>
  <c r="K1399" i="4"/>
  <c r="J1399" i="4"/>
  <c r="G1399" i="4"/>
  <c r="M1399" i="4"/>
  <c r="N1399" i="4"/>
  <c r="O1399" i="4"/>
  <c r="P1399" i="4"/>
  <c r="K1383" i="4"/>
  <c r="G1383" i="4"/>
  <c r="M1383" i="4"/>
  <c r="N1383" i="4"/>
  <c r="O1383" i="4"/>
  <c r="P1383" i="4"/>
  <c r="K1375" i="4"/>
  <c r="J1375" i="4"/>
  <c r="O1375" i="4"/>
  <c r="M1375" i="4"/>
  <c r="P1375" i="4"/>
  <c r="H1375" i="4"/>
  <c r="K1367" i="4"/>
  <c r="J1367" i="4"/>
  <c r="G1367" i="4"/>
  <c r="M1367" i="4"/>
  <c r="N1367" i="4"/>
  <c r="O1367" i="4"/>
  <c r="P1367" i="4"/>
  <c r="J1363" i="4"/>
  <c r="K1363" i="4"/>
  <c r="O1363" i="4"/>
  <c r="G1363" i="4"/>
  <c r="M1363" i="4"/>
  <c r="H1363" i="4"/>
  <c r="J1355" i="4"/>
  <c r="K1355" i="4"/>
  <c r="P1355" i="4"/>
  <c r="N1355" i="4"/>
  <c r="O1355" i="4"/>
  <c r="M1355" i="4"/>
  <c r="G1355" i="4"/>
  <c r="K1347" i="4"/>
  <c r="J1347" i="4"/>
  <c r="G1347" i="4"/>
  <c r="P1347" i="4"/>
  <c r="N1347" i="4"/>
  <c r="O1347" i="4"/>
  <c r="H1347" i="4"/>
  <c r="M1347" i="4"/>
  <c r="K1335" i="4"/>
  <c r="J1335" i="4"/>
  <c r="O1335" i="4"/>
  <c r="P1335" i="4"/>
  <c r="M1335" i="4"/>
  <c r="K1323" i="4"/>
  <c r="J1323" i="4"/>
  <c r="O1323" i="4"/>
  <c r="G1323" i="4"/>
  <c r="M1323" i="4"/>
  <c r="J1315" i="4"/>
  <c r="P1315" i="4"/>
  <c r="N1315" i="4"/>
  <c r="K1315" i="4"/>
  <c r="O1315" i="4"/>
  <c r="H1315" i="4"/>
  <c r="M1315" i="4"/>
  <c r="K1307" i="4"/>
  <c r="O1307" i="4"/>
  <c r="G1307" i="4"/>
  <c r="M1307" i="4"/>
  <c r="P1307" i="4"/>
  <c r="J1307" i="4"/>
  <c r="N1307" i="4"/>
  <c r="J1299" i="4"/>
  <c r="K1299" i="4"/>
  <c r="P1299" i="4"/>
  <c r="N1299" i="4"/>
  <c r="H1299" i="4"/>
  <c r="G1299" i="4"/>
  <c r="K1295" i="4"/>
  <c r="J1295" i="4"/>
  <c r="G1295" i="4"/>
  <c r="M1295" i="4"/>
  <c r="N1295" i="4"/>
  <c r="O1295" i="4"/>
  <c r="P1295" i="4"/>
  <c r="H1295" i="4"/>
  <c r="K1287" i="4"/>
  <c r="O1287" i="4"/>
  <c r="P1287" i="4"/>
  <c r="G1287" i="4"/>
  <c r="N1287" i="4"/>
  <c r="K1279" i="4"/>
  <c r="J1279" i="4"/>
  <c r="G1279" i="4"/>
  <c r="M1279" i="4"/>
  <c r="N1279" i="4"/>
  <c r="H1279" i="4"/>
  <c r="K1271" i="4"/>
  <c r="J1271" i="4"/>
  <c r="O1271" i="4"/>
  <c r="P1271" i="4"/>
  <c r="M1271" i="4"/>
  <c r="J1267" i="4"/>
  <c r="K1267" i="4"/>
  <c r="P1267" i="4"/>
  <c r="N1267" i="4"/>
  <c r="H1267" i="4"/>
  <c r="G1267" i="4"/>
  <c r="J1259" i="4"/>
  <c r="K1259" i="4"/>
  <c r="O1259" i="4"/>
  <c r="G1259" i="4"/>
  <c r="M1259" i="4"/>
  <c r="K1251" i="4"/>
  <c r="J1251" i="4"/>
  <c r="P1251" i="4"/>
  <c r="N1251" i="4"/>
  <c r="O1251" i="4"/>
  <c r="H1251" i="4"/>
  <c r="M1251" i="4"/>
  <c r="K1243" i="4"/>
  <c r="J1243" i="4"/>
  <c r="O1243" i="4"/>
  <c r="G1243" i="4"/>
  <c r="M1243" i="4"/>
  <c r="P1243" i="4"/>
  <c r="N1243" i="4"/>
  <c r="H1243" i="4"/>
  <c r="J1235" i="4"/>
  <c r="K1235" i="4"/>
  <c r="P1235" i="4"/>
  <c r="N1235" i="4"/>
  <c r="G1235" i="4"/>
  <c r="J1227" i="4"/>
  <c r="K1227" i="4"/>
  <c r="O1227" i="4"/>
  <c r="G1227" i="4"/>
  <c r="M1227" i="4"/>
  <c r="H1227" i="4"/>
  <c r="K1223" i="4"/>
  <c r="O1223" i="4"/>
  <c r="P1223" i="4"/>
  <c r="G1223" i="4"/>
  <c r="N1223" i="4"/>
  <c r="J1219" i="4"/>
  <c r="K1219" i="4"/>
  <c r="P1219" i="4"/>
  <c r="N1219" i="4"/>
  <c r="O1219" i="4"/>
  <c r="M1219" i="4"/>
  <c r="J1207" i="4"/>
  <c r="O1207" i="4"/>
  <c r="K1207" i="4"/>
  <c r="P1207" i="4"/>
  <c r="M1207" i="4"/>
  <c r="K1199" i="4"/>
  <c r="J1199" i="4"/>
  <c r="H1199" i="4"/>
  <c r="P1199" i="4"/>
  <c r="G1199" i="4"/>
  <c r="M1199" i="4"/>
  <c r="N1199" i="4"/>
  <c r="O1199" i="4"/>
  <c r="J1191" i="4"/>
  <c r="K1191" i="4"/>
  <c r="N1191" i="4"/>
  <c r="O1191" i="4"/>
  <c r="G1191" i="4"/>
  <c r="H1191" i="4"/>
  <c r="K1187" i="4"/>
  <c r="J1187" i="4"/>
  <c r="G1187" i="4"/>
  <c r="M1187" i="4"/>
  <c r="P1187" i="4"/>
  <c r="N1187" i="4"/>
  <c r="O1187" i="4"/>
  <c r="K1179" i="4"/>
  <c r="J1179" i="4"/>
  <c r="P1179" i="4"/>
  <c r="N1179" i="4"/>
  <c r="G1179" i="4"/>
  <c r="K1171" i="4"/>
  <c r="J1171" i="4"/>
  <c r="O1171" i="4"/>
  <c r="G1171" i="4"/>
  <c r="M1171" i="4"/>
  <c r="H1171" i="4"/>
  <c r="K1163" i="4"/>
  <c r="J1163" i="4"/>
  <c r="P1163" i="4"/>
  <c r="N1163" i="4"/>
  <c r="O1163" i="4"/>
  <c r="M1163" i="4"/>
  <c r="K1155" i="4"/>
  <c r="J1155" i="4"/>
  <c r="O1155" i="4"/>
  <c r="G1155" i="4"/>
  <c r="M1155" i="4"/>
  <c r="P1155" i="4"/>
  <c r="N1155" i="4"/>
  <c r="H1155" i="4"/>
  <c r="K1147" i="4"/>
  <c r="J1147" i="4"/>
  <c r="P1147" i="4"/>
  <c r="N1147" i="4"/>
  <c r="G1147" i="4"/>
  <c r="K1139" i="4"/>
  <c r="O1139" i="4"/>
  <c r="G1139" i="4"/>
  <c r="M1139" i="4"/>
  <c r="H1139" i="4"/>
  <c r="K1131" i="4"/>
  <c r="J1131" i="4"/>
  <c r="G1131" i="4"/>
  <c r="M1131" i="4"/>
  <c r="P1131" i="4"/>
  <c r="N1131" i="4"/>
  <c r="O1131" i="4"/>
  <c r="K1123" i="4"/>
  <c r="J1123" i="4"/>
  <c r="N1123" i="4"/>
  <c r="O1123" i="4"/>
  <c r="G1123" i="4"/>
  <c r="H1123" i="4"/>
  <c r="P1123" i="4"/>
  <c r="K1111" i="4"/>
  <c r="J1111" i="4"/>
  <c r="P1111" i="4"/>
  <c r="G1111" i="4"/>
  <c r="M1111" i="4"/>
  <c r="N1111" i="4"/>
  <c r="O1111" i="4"/>
  <c r="J1103" i="4"/>
  <c r="K1103" i="4"/>
  <c r="N1103" i="4"/>
  <c r="O1103" i="4"/>
  <c r="H1103" i="4"/>
  <c r="G1103" i="4"/>
  <c r="K1095" i="4"/>
  <c r="J1095" i="4"/>
  <c r="P1095" i="4"/>
  <c r="G1095" i="4"/>
  <c r="M1095" i="4"/>
  <c r="K1083" i="4"/>
  <c r="J1083" i="4"/>
  <c r="G1083" i="4"/>
  <c r="M1083" i="4"/>
  <c r="P1083" i="4"/>
  <c r="H1083" i="4"/>
  <c r="K1075" i="4"/>
  <c r="J1075" i="4"/>
  <c r="N1075" i="4"/>
  <c r="O1075" i="4"/>
  <c r="M1075" i="4"/>
  <c r="K1067" i="4"/>
  <c r="J1067" i="4"/>
  <c r="O1067" i="4"/>
  <c r="G1067" i="4"/>
  <c r="M1067" i="4"/>
  <c r="P1067" i="4"/>
  <c r="H1067" i="4"/>
  <c r="N1067" i="4"/>
  <c r="K1059" i="4"/>
  <c r="J1059" i="4"/>
  <c r="P1059" i="4"/>
  <c r="N1059" i="4"/>
  <c r="G1059" i="4"/>
  <c r="K1051" i="4"/>
  <c r="J1051" i="4"/>
  <c r="N1051" i="4"/>
  <c r="O1051" i="4"/>
  <c r="M1051" i="4"/>
  <c r="K1047" i="4"/>
  <c r="J1047" i="4"/>
  <c r="N1047" i="4"/>
  <c r="O1047" i="4"/>
  <c r="H1047" i="4"/>
  <c r="G1047" i="4"/>
  <c r="J1039" i="4"/>
  <c r="K1039" i="4"/>
  <c r="P1039" i="4"/>
  <c r="G1039" i="4"/>
  <c r="M1039" i="4"/>
  <c r="K1031" i="4"/>
  <c r="J1031" i="4"/>
  <c r="N1031" i="4"/>
  <c r="O1031" i="4"/>
  <c r="P1031" i="4"/>
  <c r="H1031" i="4"/>
  <c r="M1031" i="4"/>
  <c r="K1019" i="4"/>
  <c r="J1019" i="4"/>
  <c r="N1019" i="4"/>
  <c r="G1019" i="4"/>
  <c r="P1019" i="4"/>
  <c r="K1011" i="4"/>
  <c r="J1011" i="4"/>
  <c r="O1011" i="4"/>
  <c r="G1011" i="4"/>
  <c r="M1011" i="4"/>
  <c r="H1011" i="4"/>
  <c r="K1003" i="4"/>
  <c r="J1003" i="4"/>
  <c r="G1003" i="4"/>
  <c r="M1003" i="4"/>
  <c r="P1003" i="4"/>
  <c r="K995" i="4"/>
  <c r="J995" i="4"/>
  <c r="N995" i="4"/>
  <c r="H995" i="4"/>
  <c r="O995" i="4"/>
  <c r="J987" i="4"/>
  <c r="K987" i="4"/>
  <c r="G987" i="4"/>
  <c r="M987" i="4"/>
  <c r="P987" i="4"/>
  <c r="H987" i="4"/>
  <c r="K983" i="4"/>
  <c r="J983" i="4"/>
  <c r="P983" i="4"/>
  <c r="G983" i="4"/>
  <c r="M983" i="4"/>
  <c r="K975" i="4"/>
  <c r="J975" i="4"/>
  <c r="N975" i="4"/>
  <c r="H975" i="4"/>
  <c r="O975" i="4"/>
  <c r="K967" i="4"/>
  <c r="J967" i="4"/>
  <c r="P967" i="4"/>
  <c r="G967" i="4"/>
  <c r="M967" i="4"/>
  <c r="J955" i="4"/>
  <c r="K955" i="4"/>
  <c r="G955" i="4"/>
  <c r="M955" i="4"/>
  <c r="P955" i="4"/>
  <c r="H955" i="4"/>
  <c r="J947" i="4"/>
  <c r="K947" i="4"/>
  <c r="N947" i="4"/>
  <c r="O947" i="4"/>
  <c r="K943" i="4"/>
  <c r="J943" i="4"/>
  <c r="N943" i="4"/>
  <c r="H943" i="4"/>
  <c r="O943" i="4"/>
  <c r="K935" i="4"/>
  <c r="J935" i="4"/>
  <c r="P935" i="4"/>
  <c r="G935" i="4"/>
  <c r="M935" i="4"/>
  <c r="J927" i="4"/>
  <c r="N927" i="4"/>
  <c r="H927" i="4"/>
  <c r="O927" i="4"/>
  <c r="K919" i="4"/>
  <c r="J919" i="4"/>
  <c r="P919" i="4"/>
  <c r="G919" i="4"/>
  <c r="M919" i="4"/>
  <c r="K911" i="4"/>
  <c r="J911" i="4"/>
  <c r="N911" i="4"/>
  <c r="H911" i="4"/>
  <c r="O911" i="4"/>
  <c r="J899" i="4"/>
  <c r="K899" i="4"/>
  <c r="N899" i="4"/>
  <c r="O899" i="4"/>
  <c r="J891" i="4"/>
  <c r="K891" i="4"/>
  <c r="G891" i="4"/>
  <c r="M891" i="4"/>
  <c r="P891" i="4"/>
  <c r="H891" i="4"/>
  <c r="J883" i="4"/>
  <c r="K883" i="4"/>
  <c r="N883" i="4"/>
  <c r="O883" i="4"/>
  <c r="J875" i="4"/>
  <c r="K875" i="4"/>
  <c r="G875" i="4"/>
  <c r="M875" i="4"/>
  <c r="P875" i="4"/>
  <c r="H875" i="4"/>
  <c r="J867" i="4"/>
  <c r="K867" i="4"/>
  <c r="N867" i="4"/>
  <c r="O867" i="4"/>
  <c r="J859" i="4"/>
  <c r="K859" i="4"/>
  <c r="G859" i="4"/>
  <c r="M859" i="4"/>
  <c r="P859" i="4"/>
  <c r="H859" i="4"/>
  <c r="J851" i="4"/>
  <c r="K851" i="4"/>
  <c r="N851" i="4"/>
  <c r="O851" i="4"/>
  <c r="J843" i="4"/>
  <c r="G843" i="4"/>
  <c r="M843" i="4"/>
  <c r="K843" i="4"/>
  <c r="P843" i="4"/>
  <c r="H843" i="4"/>
  <c r="J835" i="4"/>
  <c r="K835" i="4"/>
  <c r="N835" i="4"/>
  <c r="O835" i="4"/>
  <c r="J827" i="4"/>
  <c r="K827" i="4"/>
  <c r="G827" i="4"/>
  <c r="M827" i="4"/>
  <c r="P827" i="4"/>
  <c r="H827" i="4"/>
  <c r="J819" i="4"/>
  <c r="K819" i="4"/>
  <c r="N819" i="4"/>
  <c r="O819" i="4"/>
  <c r="J811" i="4"/>
  <c r="K811" i="4"/>
  <c r="G811" i="4"/>
  <c r="M811" i="4"/>
  <c r="P811" i="4"/>
  <c r="H811" i="4"/>
  <c r="J803" i="4"/>
  <c r="K803" i="4"/>
  <c r="N803" i="4"/>
  <c r="O803" i="4"/>
  <c r="J795" i="4"/>
  <c r="K795" i="4"/>
  <c r="G795" i="4"/>
  <c r="I795" i="16" s="1"/>
  <c r="M795" i="4"/>
  <c r="P795" i="4"/>
  <c r="H795" i="4"/>
  <c r="J787" i="4"/>
  <c r="K787" i="4"/>
  <c r="N787" i="4"/>
  <c r="O787" i="4"/>
  <c r="J779" i="4"/>
  <c r="K779" i="4"/>
  <c r="G779" i="4"/>
  <c r="I779" i="16" s="1"/>
  <c r="M779" i="4"/>
  <c r="P779" i="4"/>
  <c r="H779" i="4"/>
  <c r="J771" i="4"/>
  <c r="K771" i="4"/>
  <c r="N771" i="4"/>
  <c r="O771" i="4"/>
  <c r="J763" i="4"/>
  <c r="K763" i="4"/>
  <c r="G763" i="4"/>
  <c r="I763" i="16" s="1"/>
  <c r="M763" i="4"/>
  <c r="P763" i="4"/>
  <c r="H763" i="4"/>
  <c r="J755" i="4"/>
  <c r="K755" i="4"/>
  <c r="N755" i="4"/>
  <c r="O755" i="4"/>
  <c r="J747" i="4"/>
  <c r="K747" i="4"/>
  <c r="G747" i="4"/>
  <c r="I747" i="16" s="1"/>
  <c r="M747" i="4"/>
  <c r="P747" i="4"/>
  <c r="H747" i="4"/>
  <c r="J739" i="4"/>
  <c r="K739" i="4"/>
  <c r="N739" i="4"/>
  <c r="O739" i="4"/>
  <c r="J731" i="4"/>
  <c r="K731" i="4"/>
  <c r="G731" i="4"/>
  <c r="I731" i="16" s="1"/>
  <c r="M731" i="4"/>
  <c r="P731" i="4"/>
  <c r="H731" i="4"/>
  <c r="J723" i="4"/>
  <c r="K723" i="4"/>
  <c r="N723" i="4"/>
  <c r="O723" i="4"/>
  <c r="K719" i="4"/>
  <c r="J719" i="4"/>
  <c r="N719" i="4"/>
  <c r="H719" i="4"/>
  <c r="O719" i="4"/>
  <c r="K711" i="4"/>
  <c r="J711" i="4"/>
  <c r="P711" i="4"/>
  <c r="G711" i="4"/>
  <c r="I711" i="16" s="1"/>
  <c r="M711" i="4"/>
  <c r="K703" i="4"/>
  <c r="J703" i="4"/>
  <c r="N703" i="4"/>
  <c r="H703" i="4"/>
  <c r="O703" i="4"/>
  <c r="K695" i="4"/>
  <c r="J695" i="4"/>
  <c r="P695" i="4"/>
  <c r="G695" i="4"/>
  <c r="I695" i="16" s="1"/>
  <c r="M695" i="4"/>
  <c r="J687" i="4"/>
  <c r="N687" i="4"/>
  <c r="H687" i="4"/>
  <c r="K687" i="4"/>
  <c r="O687" i="4"/>
  <c r="K679" i="4"/>
  <c r="J679" i="4"/>
  <c r="P679" i="4"/>
  <c r="G679" i="4"/>
  <c r="I679" i="16" s="1"/>
  <c r="M679" i="4"/>
  <c r="K671" i="4"/>
  <c r="J671" i="4"/>
  <c r="N671" i="4"/>
  <c r="H671" i="4"/>
  <c r="O671" i="4"/>
  <c r="K663" i="4"/>
  <c r="J663" i="4"/>
  <c r="P663" i="4"/>
  <c r="G663" i="4"/>
  <c r="I663" i="16" s="1"/>
  <c r="M663" i="4"/>
  <c r="J659" i="4"/>
  <c r="K659" i="4"/>
  <c r="N659" i="4"/>
  <c r="O659" i="4"/>
  <c r="J651" i="4"/>
  <c r="K651" i="4"/>
  <c r="G651" i="4"/>
  <c r="I651" i="16" s="1"/>
  <c r="M651" i="4"/>
  <c r="P651" i="4"/>
  <c r="H651" i="4"/>
  <c r="J643" i="4"/>
  <c r="K643" i="4"/>
  <c r="N643" i="4"/>
  <c r="O643" i="4"/>
  <c r="J635" i="4"/>
  <c r="K635" i="4"/>
  <c r="G635" i="4"/>
  <c r="I635" i="16" s="1"/>
  <c r="M635" i="4"/>
  <c r="P635" i="4"/>
  <c r="H635" i="4"/>
  <c r="J627" i="4"/>
  <c r="K627" i="4"/>
  <c r="N627" i="4"/>
  <c r="O627" i="4"/>
  <c r="J619" i="4"/>
  <c r="K619" i="4"/>
  <c r="G619" i="4"/>
  <c r="I619" i="16" s="1"/>
  <c r="M619" i="4"/>
  <c r="P619" i="4"/>
  <c r="H619" i="4"/>
  <c r="J611" i="4"/>
  <c r="K611" i="4"/>
  <c r="N611" i="4"/>
  <c r="O611" i="4"/>
  <c r="K607" i="4"/>
  <c r="J607" i="4"/>
  <c r="N607" i="4"/>
  <c r="H607" i="4"/>
  <c r="O607" i="4"/>
  <c r="K599" i="4"/>
  <c r="J599" i="4"/>
  <c r="P599" i="4"/>
  <c r="G599" i="4"/>
  <c r="I599" i="16" s="1"/>
  <c r="M599" i="4"/>
  <c r="J587" i="4"/>
  <c r="K587" i="4"/>
  <c r="G587" i="4"/>
  <c r="I587" i="16" s="1"/>
  <c r="M587" i="4"/>
  <c r="P587" i="4"/>
  <c r="H587" i="4"/>
  <c r="J579" i="4"/>
  <c r="K579" i="4"/>
  <c r="N579" i="4"/>
  <c r="O579" i="4"/>
  <c r="K575" i="4"/>
  <c r="J575" i="4"/>
  <c r="N575" i="4"/>
  <c r="H575" i="4"/>
  <c r="O575" i="4"/>
  <c r="K567" i="4"/>
  <c r="J567" i="4"/>
  <c r="P567" i="4"/>
  <c r="G567" i="4"/>
  <c r="I567" i="16" s="1"/>
  <c r="M567" i="4"/>
  <c r="J555" i="4"/>
  <c r="K555" i="4"/>
  <c r="G555" i="4"/>
  <c r="I555" i="16" s="1"/>
  <c r="M555" i="4"/>
  <c r="P555" i="4"/>
  <c r="H555" i="4"/>
  <c r="J547" i="4"/>
  <c r="K547" i="4"/>
  <c r="N547" i="4"/>
  <c r="O547" i="4"/>
  <c r="J539" i="4"/>
  <c r="K539" i="4"/>
  <c r="G539" i="4"/>
  <c r="I539" i="16" s="1"/>
  <c r="M539" i="4"/>
  <c r="P539" i="4"/>
  <c r="H539" i="4"/>
  <c r="J531" i="4"/>
  <c r="K531" i="4"/>
  <c r="N531" i="4"/>
  <c r="O531" i="4"/>
  <c r="J523" i="4"/>
  <c r="K523" i="4"/>
  <c r="G523" i="4"/>
  <c r="I523" i="16" s="1"/>
  <c r="M523" i="4"/>
  <c r="P523" i="4"/>
  <c r="H523" i="4"/>
  <c r="J515" i="4"/>
  <c r="K515" i="4"/>
  <c r="N515" i="4"/>
  <c r="O515" i="4"/>
  <c r="J507" i="4"/>
  <c r="K507" i="4"/>
  <c r="G507" i="4"/>
  <c r="I507" i="16" s="1"/>
  <c r="M507" i="4"/>
  <c r="P507" i="4"/>
  <c r="H507" i="4"/>
  <c r="J499" i="4"/>
  <c r="K499" i="4"/>
  <c r="N499" i="4"/>
  <c r="O499" i="4"/>
  <c r="J491" i="4"/>
  <c r="K491" i="4"/>
  <c r="G491" i="4"/>
  <c r="I491" i="16" s="1"/>
  <c r="M491" i="4"/>
  <c r="P491" i="4"/>
  <c r="H491" i="4"/>
  <c r="K479" i="4"/>
  <c r="N479" i="4"/>
  <c r="H479" i="4"/>
  <c r="O479" i="4"/>
  <c r="K471" i="4"/>
  <c r="J471" i="4"/>
  <c r="P471" i="4"/>
  <c r="G471" i="4"/>
  <c r="I471" i="16" s="1"/>
  <c r="M471" i="4"/>
  <c r="J463" i="4"/>
  <c r="K463" i="4"/>
  <c r="N463" i="4"/>
  <c r="H463" i="4"/>
  <c r="O463" i="4"/>
  <c r="K455" i="4"/>
  <c r="J455" i="4"/>
  <c r="P455" i="4"/>
  <c r="G455" i="4"/>
  <c r="I455" i="16" s="1"/>
  <c r="M455" i="4"/>
  <c r="K447" i="4"/>
  <c r="J447" i="4"/>
  <c r="N447" i="4"/>
  <c r="H447" i="4"/>
  <c r="O447" i="4"/>
  <c r="K439" i="4"/>
  <c r="J439" i="4"/>
  <c r="P439" i="4"/>
  <c r="G439" i="4"/>
  <c r="I439" i="16" s="1"/>
  <c r="M439" i="4"/>
  <c r="J431" i="4"/>
  <c r="N431" i="4"/>
  <c r="H431" i="4"/>
  <c r="K431" i="4"/>
  <c r="O431" i="4"/>
  <c r="K423" i="4"/>
  <c r="J423" i="4"/>
  <c r="P423" i="4"/>
  <c r="G423" i="4"/>
  <c r="I423" i="16" s="1"/>
  <c r="M423" i="4"/>
  <c r="K415" i="4"/>
  <c r="J415" i="4"/>
  <c r="N415" i="4"/>
  <c r="H415" i="4"/>
  <c r="O415" i="4"/>
  <c r="J411" i="4"/>
  <c r="K411" i="4"/>
  <c r="G411" i="4"/>
  <c r="I411" i="16" s="1"/>
  <c r="M411" i="4"/>
  <c r="P411" i="4"/>
  <c r="H411" i="4"/>
  <c r="J403" i="4"/>
  <c r="K403" i="4"/>
  <c r="N403" i="4"/>
  <c r="O403" i="4"/>
  <c r="J395" i="4"/>
  <c r="K395" i="4"/>
  <c r="G395" i="4"/>
  <c r="I395" i="16" s="1"/>
  <c r="M395" i="4"/>
  <c r="P395" i="4"/>
  <c r="H395" i="4"/>
  <c r="J387" i="4"/>
  <c r="K387" i="4"/>
  <c r="N387" i="4"/>
  <c r="O387" i="4"/>
  <c r="J379" i="4"/>
  <c r="K379" i="4"/>
  <c r="G379" i="4"/>
  <c r="I379" i="16" s="1"/>
  <c r="M379" i="4"/>
  <c r="H379" i="4"/>
  <c r="P379" i="4"/>
  <c r="J371" i="4"/>
  <c r="K371" i="4"/>
  <c r="N371" i="4"/>
  <c r="O371" i="4"/>
  <c r="J363" i="4"/>
  <c r="K363" i="4"/>
  <c r="G363" i="4"/>
  <c r="I363" i="16" s="1"/>
  <c r="M363" i="4"/>
  <c r="H363" i="4"/>
  <c r="P363" i="4"/>
  <c r="J355" i="4"/>
  <c r="K355" i="4"/>
  <c r="N355" i="4"/>
  <c r="O355" i="4"/>
  <c r="J347" i="4"/>
  <c r="G347" i="4"/>
  <c r="I347" i="16" s="1"/>
  <c r="M347" i="4"/>
  <c r="H347" i="4"/>
  <c r="K347" i="4"/>
  <c r="P347" i="4"/>
  <c r="M343" i="4"/>
  <c r="N343" i="4"/>
  <c r="M339" i="4"/>
  <c r="P339" i="4"/>
  <c r="P335" i="4"/>
  <c r="N335" i="4"/>
  <c r="M327" i="4"/>
  <c r="N327" i="4"/>
  <c r="M319" i="4"/>
  <c r="N319" i="4"/>
  <c r="M315" i="4"/>
  <c r="P315" i="4"/>
  <c r="M307" i="4"/>
  <c r="P307" i="4"/>
  <c r="M299" i="4"/>
  <c r="P299" i="4"/>
  <c r="M291" i="4"/>
  <c r="P291" i="4"/>
  <c r="G291" i="4"/>
  <c r="I291" i="16" s="1"/>
  <c r="M283" i="4"/>
  <c r="J283" i="4"/>
  <c r="P283" i="4"/>
  <c r="K283" i="4"/>
  <c r="M279" i="4"/>
  <c r="G279" i="4"/>
  <c r="I279" i="16" s="1"/>
  <c r="N279" i="4"/>
  <c r="J279" i="4"/>
  <c r="P271" i="4"/>
  <c r="K271" i="4"/>
  <c r="N271" i="4"/>
  <c r="M267" i="4"/>
  <c r="J267" i="4"/>
  <c r="P267" i="4"/>
  <c r="K267" i="4"/>
  <c r="M263" i="4"/>
  <c r="G263" i="4"/>
  <c r="I263" i="16" s="1"/>
  <c r="N263" i="4"/>
  <c r="J263" i="4"/>
  <c r="P255" i="4"/>
  <c r="K255" i="4"/>
  <c r="N255" i="4"/>
  <c r="M243" i="4"/>
  <c r="P243" i="4"/>
  <c r="G243" i="4"/>
  <c r="I243" i="16" s="1"/>
  <c r="M235" i="4"/>
  <c r="J235" i="4"/>
  <c r="P235" i="4"/>
  <c r="K235" i="4"/>
  <c r="M231" i="4"/>
  <c r="G231" i="4"/>
  <c r="I231" i="16" s="1"/>
  <c r="N231" i="4"/>
  <c r="J231" i="4"/>
  <c r="P223" i="4"/>
  <c r="K223" i="4"/>
  <c r="N223" i="4"/>
  <c r="M215" i="4"/>
  <c r="G215" i="4"/>
  <c r="I215" i="16" s="1"/>
  <c r="N215" i="4"/>
  <c r="J215" i="4"/>
  <c r="M207" i="4"/>
  <c r="K207" i="4"/>
  <c r="N207" i="4"/>
  <c r="M199" i="4"/>
  <c r="G199" i="4"/>
  <c r="I199" i="16" s="1"/>
  <c r="N199" i="4"/>
  <c r="J199" i="4"/>
  <c r="M191" i="4"/>
  <c r="K191" i="4"/>
  <c r="N191" i="4"/>
  <c r="M183" i="4"/>
  <c r="G183" i="4"/>
  <c r="I183" i="16" s="1"/>
  <c r="N183" i="4"/>
  <c r="J183" i="4"/>
  <c r="P175" i="4"/>
  <c r="K175" i="4"/>
  <c r="N175" i="4"/>
  <c r="M167" i="4"/>
  <c r="G167" i="4"/>
  <c r="I167" i="16" s="1"/>
  <c r="N167" i="4"/>
  <c r="J167" i="4"/>
  <c r="M159" i="4"/>
  <c r="K159" i="4"/>
  <c r="N159" i="4"/>
  <c r="M155" i="4"/>
  <c r="J155" i="4"/>
  <c r="P155" i="4"/>
  <c r="K155" i="4"/>
  <c r="M147" i="4"/>
  <c r="P147" i="4"/>
  <c r="G147" i="4"/>
  <c r="I147" i="16" s="1"/>
  <c r="M139" i="4"/>
  <c r="J139" i="4"/>
  <c r="P139" i="4"/>
  <c r="K139" i="4"/>
  <c r="M131" i="4"/>
  <c r="P131" i="4"/>
  <c r="G131" i="4"/>
  <c r="I131" i="16" s="1"/>
  <c r="M123" i="4"/>
  <c r="J123" i="4"/>
  <c r="P123" i="4"/>
  <c r="K123" i="4"/>
  <c r="M115" i="4"/>
  <c r="P115" i="4"/>
  <c r="G115" i="4"/>
  <c r="I115" i="16" s="1"/>
  <c r="M107" i="4"/>
  <c r="J107" i="4"/>
  <c r="P107" i="4"/>
  <c r="K107" i="4"/>
  <c r="M99" i="4"/>
  <c r="P99" i="4"/>
  <c r="G99" i="4"/>
  <c r="I99" i="16" s="1"/>
  <c r="M91" i="4"/>
  <c r="J91" i="4"/>
  <c r="P91" i="4"/>
  <c r="K91" i="4"/>
  <c r="M83" i="4"/>
  <c r="P83" i="4"/>
  <c r="G83" i="4"/>
  <c r="I83" i="16" s="1"/>
  <c r="M71" i="4"/>
  <c r="G71" i="4"/>
  <c r="I71" i="16" s="1"/>
  <c r="N71" i="4"/>
  <c r="J71" i="4"/>
  <c r="M67" i="4"/>
  <c r="P67" i="4"/>
  <c r="G67" i="4"/>
  <c r="I67" i="16" s="1"/>
  <c r="M63" i="4"/>
  <c r="K63" i="4"/>
  <c r="N63" i="4"/>
  <c r="M55" i="4"/>
  <c r="G55" i="4"/>
  <c r="I55" i="16" s="1"/>
  <c r="N55" i="4"/>
  <c r="J55" i="4"/>
  <c r="M47" i="4"/>
  <c r="K47" i="4"/>
  <c r="N47" i="4"/>
  <c r="M43" i="4"/>
  <c r="J43" i="4"/>
  <c r="P43" i="4"/>
  <c r="K43" i="4"/>
  <c r="O31" i="4"/>
  <c r="J31" i="4"/>
  <c r="H263" i="4"/>
  <c r="H327" i="4"/>
  <c r="H167" i="4"/>
  <c r="H123" i="4"/>
  <c r="H251" i="4"/>
  <c r="H47" i="4"/>
  <c r="H111" i="4"/>
  <c r="H175" i="4"/>
  <c r="H239" i="4"/>
  <c r="H51" i="4"/>
  <c r="H87" i="4"/>
  <c r="H67" i="4"/>
  <c r="H195" i="4"/>
  <c r="H275" i="4"/>
  <c r="H307" i="4"/>
  <c r="H339" i="4"/>
  <c r="H75" i="4"/>
  <c r="H203" i="4"/>
  <c r="H211" i="4"/>
  <c r="G343" i="4"/>
  <c r="I343" i="16" s="1"/>
  <c r="K335" i="4"/>
  <c r="J331" i="4"/>
  <c r="G327" i="4"/>
  <c r="I327" i="16" s="1"/>
  <c r="K319" i="4"/>
  <c r="J315" i="4"/>
  <c r="J299" i="4"/>
  <c r="J291" i="4"/>
  <c r="K279" i="4"/>
  <c r="G271" i="4"/>
  <c r="I271" i="16" s="1"/>
  <c r="J259" i="4"/>
  <c r="J227" i="4"/>
  <c r="K215" i="4"/>
  <c r="G207" i="4"/>
  <c r="I207" i="16" s="1"/>
  <c r="J195" i="4"/>
  <c r="K183" i="4"/>
  <c r="G175" i="4"/>
  <c r="I175" i="16" s="1"/>
  <c r="J163" i="4"/>
  <c r="J131" i="4"/>
  <c r="J99" i="4"/>
  <c r="J67" i="4"/>
  <c r="K55" i="4"/>
  <c r="G47" i="4"/>
  <c r="I47" i="16" s="1"/>
  <c r="K282" i="4"/>
  <c r="H371" i="4"/>
  <c r="H391" i="4"/>
  <c r="H423" i="4"/>
  <c r="H455" i="4"/>
  <c r="H487" i="4"/>
  <c r="H519" i="4"/>
  <c r="H551" i="4"/>
  <c r="H583" i="4"/>
  <c r="H615" i="4"/>
  <c r="H647" i="4"/>
  <c r="H679" i="4"/>
  <c r="H711" i="4"/>
  <c r="H743" i="4"/>
  <c r="H775" i="4"/>
  <c r="H807" i="4"/>
  <c r="H839" i="4"/>
  <c r="H871" i="4"/>
  <c r="H903" i="4"/>
  <c r="H935" i="4"/>
  <c r="H967" i="4"/>
  <c r="H1003" i="4"/>
  <c r="H1039" i="4"/>
  <c r="H1111" i="4"/>
  <c r="H1187" i="4"/>
  <c r="H1223" i="4"/>
  <c r="H1259" i="4"/>
  <c r="H1323" i="4"/>
  <c r="H1355" i="4"/>
  <c r="H1411" i="4"/>
  <c r="H1539" i="4"/>
  <c r="H1571" i="4"/>
  <c r="H1667" i="4"/>
  <c r="H1699" i="4"/>
  <c r="H1731" i="4"/>
  <c r="H1827" i="4"/>
  <c r="H1859" i="4"/>
  <c r="H1891" i="4"/>
  <c r="H1955" i="4"/>
  <c r="H1987" i="4"/>
  <c r="H2019" i="4"/>
  <c r="H2083" i="4"/>
  <c r="H2211" i="4"/>
  <c r="H2307" i="4"/>
  <c r="H2403" i="4"/>
  <c r="H2499" i="4"/>
  <c r="H2563" i="4"/>
  <c r="H2691" i="4"/>
  <c r="H2723" i="4"/>
  <c r="N43" i="4"/>
  <c r="N67" i="4"/>
  <c r="N83" i="4"/>
  <c r="N91" i="4"/>
  <c r="N99" i="4"/>
  <c r="N107" i="4"/>
  <c r="N115" i="4"/>
  <c r="N123" i="4"/>
  <c r="N131" i="4"/>
  <c r="N139" i="4"/>
  <c r="N147" i="4"/>
  <c r="N155" i="4"/>
  <c r="N235" i="4"/>
  <c r="N243" i="4"/>
  <c r="N267" i="4"/>
  <c r="N283" i="4"/>
  <c r="N291" i="4"/>
  <c r="N299" i="4"/>
  <c r="N307" i="4"/>
  <c r="N315" i="4"/>
  <c r="N339" i="4"/>
  <c r="N347" i="4"/>
  <c r="M355" i="4"/>
  <c r="G371" i="4"/>
  <c r="I371" i="16" s="1"/>
  <c r="N379" i="4"/>
  <c r="M387" i="4"/>
  <c r="N391" i="4"/>
  <c r="G403" i="4"/>
  <c r="I403" i="16" s="1"/>
  <c r="N411" i="4"/>
  <c r="N423" i="4"/>
  <c r="P431" i="4"/>
  <c r="N455" i="4"/>
  <c r="P463" i="4"/>
  <c r="G499" i="4"/>
  <c r="I499" i="16" s="1"/>
  <c r="N507" i="4"/>
  <c r="M515" i="4"/>
  <c r="G531" i="4"/>
  <c r="I531" i="16" s="1"/>
  <c r="N539" i="4"/>
  <c r="M547" i="4"/>
  <c r="M559" i="4"/>
  <c r="M579" i="4"/>
  <c r="M611" i="4"/>
  <c r="G627" i="4"/>
  <c r="I627" i="16" s="1"/>
  <c r="N635" i="4"/>
  <c r="M643" i="4"/>
  <c r="G659" i="4"/>
  <c r="I659" i="16" s="1"/>
  <c r="N679" i="4"/>
  <c r="P687" i="4"/>
  <c r="N711" i="4"/>
  <c r="M719" i="4"/>
  <c r="G723" i="4"/>
  <c r="I723" i="16" s="1"/>
  <c r="N731" i="4"/>
  <c r="M739" i="4"/>
  <c r="G755" i="4"/>
  <c r="I755" i="16" s="1"/>
  <c r="N763" i="4"/>
  <c r="M771" i="4"/>
  <c r="G787" i="4"/>
  <c r="I787" i="16" s="1"/>
  <c r="N795" i="4"/>
  <c r="M803" i="4"/>
  <c r="G819" i="4"/>
  <c r="N827" i="4"/>
  <c r="M835" i="4"/>
  <c r="G851" i="4"/>
  <c r="N859" i="4"/>
  <c r="M867" i="4"/>
  <c r="G883" i="4"/>
  <c r="N891" i="4"/>
  <c r="M899" i="4"/>
  <c r="M911" i="4"/>
  <c r="N935" i="4"/>
  <c r="P943" i="4"/>
  <c r="G947" i="4"/>
  <c r="N955" i="4"/>
  <c r="N967" i="4"/>
  <c r="P975" i="4"/>
  <c r="N987" i="4"/>
  <c r="M995" i="4"/>
  <c r="P1011" i="4"/>
  <c r="O1019" i="4"/>
  <c r="O2499" i="4"/>
  <c r="N2515" i="4"/>
  <c r="P2555" i="4"/>
  <c r="G2571" i="4"/>
  <c r="G2591" i="4"/>
  <c r="M2615" i="4"/>
  <c r="O2655" i="4"/>
  <c r="N2671" i="4"/>
  <c r="O2719" i="4"/>
  <c r="M2923" i="4"/>
  <c r="G1031" i="4"/>
  <c r="M1047" i="4"/>
  <c r="M1059" i="4"/>
  <c r="O1083" i="4"/>
  <c r="O1095" i="4"/>
  <c r="M1135" i="4"/>
  <c r="M1147" i="4"/>
  <c r="N1171" i="4"/>
  <c r="N1207" i="4"/>
  <c r="G1219" i="4"/>
  <c r="M1235" i="4"/>
  <c r="N1259" i="4"/>
  <c r="N1271" i="4"/>
  <c r="M1299" i="4"/>
  <c r="N1323" i="4"/>
  <c r="N1335" i="4"/>
  <c r="N1375" i="4"/>
  <c r="P1479" i="4"/>
  <c r="N1503" i="4"/>
  <c r="M1531" i="4"/>
  <c r="G1579" i="4"/>
  <c r="P1607" i="4"/>
  <c r="N1631" i="4"/>
  <c r="G1707" i="4"/>
  <c r="M1787" i="4"/>
  <c r="G1835" i="4"/>
  <c r="P1863" i="4"/>
  <c r="G1963" i="4"/>
  <c r="P1991" i="4"/>
  <c r="N2015" i="4"/>
  <c r="M2043" i="4"/>
  <c r="P2067" i="4"/>
  <c r="M2103" i="4"/>
  <c r="N2135" i="4"/>
  <c r="O2223" i="4"/>
  <c r="N2495" i="4"/>
  <c r="O2675" i="4"/>
  <c r="M2855" i="4"/>
  <c r="N550" i="4"/>
  <c r="P550" i="4"/>
  <c r="G2999" i="4"/>
  <c r="P2999" i="4"/>
  <c r="M2999" i="4"/>
  <c r="J2995" i="4"/>
  <c r="G2995" i="4"/>
  <c r="M2995" i="4"/>
  <c r="N2995" i="4"/>
  <c r="N2991" i="4"/>
  <c r="M2991" i="4"/>
  <c r="H2991" i="4"/>
  <c r="G2991" i="4"/>
  <c r="N2987" i="4"/>
  <c r="O2987" i="4"/>
  <c r="H2987" i="4"/>
  <c r="M2983" i="4"/>
  <c r="G2983" i="4"/>
  <c r="O2983" i="4"/>
  <c r="K2979" i="4"/>
  <c r="N2979" i="4"/>
  <c r="M2979" i="4"/>
  <c r="O2979" i="4"/>
  <c r="G2975" i="4"/>
  <c r="O2975" i="4"/>
  <c r="M2975" i="4"/>
  <c r="H2975" i="4"/>
  <c r="J2971" i="4"/>
  <c r="P2971" i="4"/>
  <c r="M2971" i="4"/>
  <c r="G2971" i="4"/>
  <c r="H2971" i="4"/>
  <c r="J2959" i="4"/>
  <c r="P2959" i="4"/>
  <c r="N2959" i="4"/>
  <c r="H2959" i="4"/>
  <c r="K2955" i="4"/>
  <c r="G2955" i="4"/>
  <c r="P2955" i="4"/>
  <c r="H2955" i="4"/>
  <c r="M2951" i="4"/>
  <c r="G2951" i="4"/>
  <c r="O2951" i="4"/>
  <c r="O2947" i="4"/>
  <c r="K2947" i="4"/>
  <c r="G2947" i="4"/>
  <c r="N2947" i="4"/>
  <c r="J2943" i="4"/>
  <c r="M2943" i="4"/>
  <c r="G2943" i="4"/>
  <c r="P2943" i="4"/>
  <c r="H2943" i="4"/>
  <c r="N2939" i="4"/>
  <c r="P2939" i="4"/>
  <c r="G2939" i="4"/>
  <c r="H2939" i="4"/>
  <c r="K2915" i="4"/>
  <c r="J2915" i="4"/>
  <c r="G2915" i="4"/>
  <c r="O2915" i="4"/>
  <c r="M2915" i="4"/>
  <c r="P2911" i="4"/>
  <c r="O2911" i="4"/>
  <c r="M2911" i="4"/>
  <c r="H2911" i="4"/>
  <c r="J2907" i="4"/>
  <c r="G2907" i="4"/>
  <c r="P2907" i="4"/>
  <c r="N2907" i="4"/>
  <c r="H2907" i="4"/>
  <c r="M2903" i="4"/>
  <c r="N2903" i="4"/>
  <c r="P2903" i="4"/>
  <c r="P2899" i="4"/>
  <c r="N2899" i="4"/>
  <c r="J2883" i="4"/>
  <c r="M2883" i="4"/>
  <c r="G2883" i="4"/>
  <c r="N2883" i="4"/>
  <c r="J2879" i="4"/>
  <c r="O2879" i="4"/>
  <c r="P2879" i="4"/>
  <c r="H2879" i="4"/>
  <c r="J2871" i="4"/>
  <c r="N2871" i="4"/>
  <c r="M2871" i="4"/>
  <c r="G2871" i="4"/>
  <c r="P2871" i="4"/>
  <c r="O2867" i="4"/>
  <c r="N2867" i="4"/>
  <c r="K2863" i="4"/>
  <c r="M2863" i="4"/>
  <c r="G2863" i="4"/>
  <c r="O2863" i="4"/>
  <c r="H2863" i="4"/>
  <c r="P2859" i="4"/>
  <c r="N2859" i="4"/>
  <c r="H2859" i="4"/>
  <c r="P2851" i="4"/>
  <c r="M2851" i="4"/>
  <c r="O2851" i="4"/>
  <c r="G2847" i="4"/>
  <c r="N2847" i="4"/>
  <c r="M2847" i="4"/>
  <c r="H2847" i="4"/>
  <c r="K2843" i="4"/>
  <c r="J2843" i="4"/>
  <c r="N2843" i="4"/>
  <c r="M2843" i="4"/>
  <c r="G2843" i="4"/>
  <c r="H2843" i="4"/>
  <c r="N2839" i="4"/>
  <c r="O2839" i="4"/>
  <c r="J2835" i="4"/>
  <c r="G2835" i="4"/>
  <c r="O2835" i="4"/>
  <c r="P2835" i="4"/>
  <c r="P2831" i="4"/>
  <c r="M2831" i="4"/>
  <c r="N2831" i="4"/>
  <c r="H2831" i="4"/>
  <c r="G2827" i="4"/>
  <c r="O2827" i="4"/>
  <c r="N2827" i="4"/>
  <c r="H2827" i="4"/>
  <c r="P2823" i="4"/>
  <c r="O2823" i="4"/>
  <c r="P2819" i="4"/>
  <c r="N2819" i="4"/>
  <c r="K2819" i="4"/>
  <c r="G2819" i="4"/>
  <c r="J2815" i="4"/>
  <c r="M2815" i="4"/>
  <c r="G2815" i="4"/>
  <c r="N2815" i="4"/>
  <c r="H2815" i="4"/>
  <c r="N2811" i="4"/>
  <c r="K2811" i="4"/>
  <c r="O2811" i="4"/>
  <c r="P2811" i="4"/>
  <c r="H2811" i="4"/>
  <c r="O2807" i="4"/>
  <c r="N2807" i="4"/>
  <c r="P2807" i="4"/>
  <c r="M2803" i="4"/>
  <c r="G2803" i="4"/>
  <c r="O2803" i="4"/>
  <c r="O2799" i="4"/>
  <c r="P2799" i="4"/>
  <c r="M2799" i="4"/>
  <c r="H2799" i="4"/>
  <c r="J2795" i="4"/>
  <c r="K2795" i="4"/>
  <c r="M2795" i="4"/>
  <c r="G2795" i="4"/>
  <c r="N2795" i="4"/>
  <c r="H2795" i="4"/>
  <c r="P2791" i="4"/>
  <c r="M2791" i="4"/>
  <c r="N2791" i="4"/>
  <c r="K2787" i="4"/>
  <c r="J2787" i="4"/>
  <c r="N2787" i="4"/>
  <c r="O2787" i="4"/>
  <c r="O2783" i="4"/>
  <c r="M2783" i="4"/>
  <c r="H2783" i="4"/>
  <c r="J2779" i="4"/>
  <c r="K2779" i="4"/>
  <c r="G2779" i="4"/>
  <c r="N2779" i="4"/>
  <c r="M2779" i="4"/>
  <c r="H2779" i="4"/>
  <c r="G2775" i="4"/>
  <c r="O2775" i="4"/>
  <c r="G2771" i="4"/>
  <c r="N2771" i="4"/>
  <c r="P2771" i="4"/>
  <c r="P2767" i="4"/>
  <c r="M2767" i="4"/>
  <c r="H2767" i="4"/>
  <c r="J2763" i="4"/>
  <c r="K2763" i="4"/>
  <c r="G2763" i="4"/>
  <c r="O2763" i="4"/>
  <c r="M2763" i="4"/>
  <c r="H2763" i="4"/>
  <c r="K2755" i="4"/>
  <c r="N2755" i="4"/>
  <c r="P2755" i="4"/>
  <c r="J2751" i="4"/>
  <c r="G2751" i="4"/>
  <c r="M2751" i="4"/>
  <c r="N2751" i="4"/>
  <c r="H2751" i="4"/>
  <c r="O2751" i="4"/>
  <c r="J2743" i="4"/>
  <c r="K2743" i="4"/>
  <c r="M2743" i="4"/>
  <c r="G2743" i="4"/>
  <c r="P2743" i="4"/>
  <c r="O2743" i="4"/>
  <c r="O2735" i="4"/>
  <c r="P2735" i="4"/>
  <c r="H2735" i="4"/>
  <c r="G2735" i="4"/>
  <c r="J2727" i="4"/>
  <c r="K2727" i="4"/>
  <c r="G2727" i="4"/>
  <c r="M2727" i="4"/>
  <c r="N2727" i="4"/>
  <c r="P2727" i="4"/>
  <c r="N2715" i="4"/>
  <c r="O2715" i="4"/>
  <c r="H2715" i="4"/>
  <c r="J2711" i="4"/>
  <c r="K2711" i="4"/>
  <c r="O2711" i="4"/>
  <c r="P2711" i="4"/>
  <c r="N2711" i="4"/>
  <c r="M2711" i="4"/>
  <c r="N2703" i="4"/>
  <c r="O2703" i="4"/>
  <c r="M2703" i="4"/>
  <c r="H2703" i="4"/>
  <c r="G2695" i="4"/>
  <c r="M2695" i="4"/>
  <c r="N2695" i="4"/>
  <c r="O2695" i="4"/>
  <c r="J2687" i="4"/>
  <c r="P2687" i="4"/>
  <c r="G2687" i="4"/>
  <c r="M2687" i="4"/>
  <c r="O2687" i="4"/>
  <c r="H2687" i="4"/>
  <c r="K2683" i="4"/>
  <c r="O2683" i="4"/>
  <c r="P2683" i="4"/>
  <c r="N2683" i="4"/>
  <c r="J2683" i="4"/>
  <c r="H2683" i="4"/>
  <c r="N2667" i="4"/>
  <c r="P2667" i="4"/>
  <c r="M2667" i="4"/>
  <c r="H2667" i="4"/>
  <c r="O2659" i="4"/>
  <c r="P2659" i="4"/>
  <c r="M2659" i="4"/>
  <c r="J2651" i="4"/>
  <c r="K2651" i="4"/>
  <c r="P2651" i="4"/>
  <c r="G2651" i="4"/>
  <c r="N2651" i="4"/>
  <c r="H2651" i="4"/>
  <c r="K2643" i="4"/>
  <c r="J2643" i="4"/>
  <c r="O2643" i="4"/>
  <c r="G2643" i="4"/>
  <c r="N2643" i="4"/>
  <c r="G2631" i="4"/>
  <c r="M2631" i="4"/>
  <c r="N2631" i="4"/>
  <c r="O2631" i="4"/>
  <c r="K2627" i="4"/>
  <c r="G2627" i="4"/>
  <c r="O2627" i="4"/>
  <c r="M2627" i="4"/>
  <c r="O2619" i="4"/>
  <c r="M2619" i="4"/>
  <c r="G2619" i="4"/>
  <c r="H2619" i="4"/>
  <c r="J2611" i="4"/>
  <c r="P2611" i="4"/>
  <c r="O2611" i="4"/>
  <c r="G2603" i="4"/>
  <c r="P2603" i="4"/>
  <c r="M2603" i="4"/>
  <c r="H2603" i="4"/>
  <c r="J2595" i="4"/>
  <c r="P2595" i="4"/>
  <c r="M2595" i="4"/>
  <c r="G2595" i="4"/>
  <c r="O2583" i="4"/>
  <c r="P2583" i="4"/>
  <c r="M2583" i="4"/>
  <c r="N2575" i="4"/>
  <c r="O2575" i="4"/>
  <c r="H2575" i="4"/>
  <c r="P2567" i="4"/>
  <c r="G2567" i="4"/>
  <c r="N2567" i="4"/>
  <c r="G2559" i="4"/>
  <c r="O2559" i="4"/>
  <c r="P2559" i="4"/>
  <c r="H2559" i="4"/>
  <c r="N2551" i="4"/>
  <c r="O2551" i="4"/>
  <c r="P2551" i="4"/>
  <c r="O2543" i="4"/>
  <c r="P2543" i="4"/>
  <c r="N2543" i="4"/>
  <c r="H2543" i="4"/>
  <c r="J2535" i="4"/>
  <c r="N2535" i="4"/>
  <c r="M2535" i="4"/>
  <c r="G2535" i="4"/>
  <c r="J2531" i="4"/>
  <c r="N2531" i="4"/>
  <c r="O2531" i="4"/>
  <c r="M2531" i="4"/>
  <c r="M2519" i="4"/>
  <c r="G2519" i="4"/>
  <c r="O2519" i="4"/>
  <c r="G2511" i="4"/>
  <c r="K2511" i="4"/>
  <c r="M2511" i="4"/>
  <c r="P2511" i="4"/>
  <c r="H2511" i="4"/>
  <c r="G2503" i="4"/>
  <c r="P2503" i="4"/>
  <c r="G2491" i="4"/>
  <c r="P2491" i="4"/>
  <c r="K2491" i="4"/>
  <c r="M2491" i="4"/>
  <c r="H2491" i="4"/>
  <c r="J2483" i="4"/>
  <c r="N2483" i="4"/>
  <c r="M2483" i="4"/>
  <c r="G2483" i="4"/>
  <c r="K2479" i="4"/>
  <c r="N2479" i="4"/>
  <c r="O2479" i="4"/>
  <c r="H2479" i="4"/>
  <c r="G2475" i="4"/>
  <c r="P2475" i="4"/>
  <c r="N2475" i="4"/>
  <c r="H2475" i="4"/>
  <c r="O2467" i="4"/>
  <c r="G2467" i="4"/>
  <c r="N2467" i="4"/>
  <c r="J2459" i="4"/>
  <c r="P2459" i="4"/>
  <c r="N2459" i="4"/>
  <c r="M2459" i="4"/>
  <c r="H2459" i="4"/>
  <c r="K2455" i="4"/>
  <c r="P2455" i="4"/>
  <c r="M2455" i="4"/>
  <c r="N2455" i="4"/>
  <c r="O2447" i="4"/>
  <c r="P2447" i="4"/>
  <c r="H2447" i="4"/>
  <c r="K2439" i="4"/>
  <c r="M2439" i="4"/>
  <c r="G2439" i="4"/>
  <c r="P2439" i="4"/>
  <c r="G2435" i="4"/>
  <c r="O2435" i="4"/>
  <c r="M2435" i="4"/>
  <c r="J2427" i="4"/>
  <c r="M2427" i="4"/>
  <c r="G2427" i="4"/>
  <c r="P2427" i="4"/>
  <c r="H2427" i="4"/>
  <c r="J2419" i="4"/>
  <c r="G2419" i="4"/>
  <c r="N2419" i="4"/>
  <c r="M2419" i="4"/>
  <c r="J2411" i="4"/>
  <c r="G2411" i="4"/>
  <c r="P2411" i="4"/>
  <c r="N2411" i="4"/>
  <c r="H2411" i="4"/>
  <c r="N2403" i="4"/>
  <c r="O2403" i="4"/>
  <c r="O2395" i="4"/>
  <c r="J2395" i="4"/>
  <c r="K2395" i="4"/>
  <c r="P2395" i="4"/>
  <c r="N2395" i="4"/>
  <c r="M2395" i="4"/>
  <c r="H2395" i="4"/>
  <c r="K2387" i="4"/>
  <c r="O2387" i="4"/>
  <c r="M2387" i="4"/>
  <c r="N2387" i="4"/>
  <c r="G2379" i="4"/>
  <c r="N2379" i="4"/>
  <c r="M2379" i="4"/>
  <c r="H2379" i="4"/>
  <c r="M2371" i="4"/>
  <c r="G2371" i="4"/>
  <c r="O2371" i="4"/>
  <c r="J2359" i="4"/>
  <c r="M2359" i="4"/>
  <c r="N2351" i="4"/>
  <c r="O2351" i="4"/>
  <c r="H2351" i="4"/>
  <c r="N2347" i="4"/>
  <c r="G2347" i="4"/>
  <c r="P2347" i="4"/>
  <c r="H2347" i="4"/>
  <c r="G2339" i="4"/>
  <c r="N2339" i="4"/>
  <c r="O2339" i="4"/>
  <c r="J2327" i="4"/>
  <c r="N2327" i="4"/>
  <c r="P2327" i="4"/>
  <c r="M2327" i="4"/>
  <c r="K2315" i="4"/>
  <c r="G2315" i="4"/>
  <c r="H2315" i="4"/>
  <c r="J2303" i="4"/>
  <c r="N2303" i="4"/>
  <c r="P2303" i="4"/>
  <c r="H2303" i="4"/>
  <c r="N2295" i="4"/>
  <c r="M2295" i="4"/>
  <c r="G2295" i="4"/>
  <c r="N2287" i="4"/>
  <c r="K2287" i="4"/>
  <c r="O2287" i="4"/>
  <c r="H2287" i="4"/>
  <c r="P2279" i="4"/>
  <c r="K2279" i="4"/>
  <c r="G2279" i="4"/>
  <c r="N2279" i="4"/>
  <c r="G2275" i="4"/>
  <c r="N2275" i="4"/>
  <c r="O2275" i="4"/>
  <c r="K2267" i="4"/>
  <c r="N2267" i="4"/>
  <c r="M2267" i="4"/>
  <c r="H2267" i="4"/>
  <c r="K2259" i="4"/>
  <c r="N2259" i="4"/>
  <c r="O2259" i="4"/>
  <c r="M2259" i="4"/>
  <c r="K2251" i="4"/>
  <c r="M2251" i="4"/>
  <c r="G2251" i="4"/>
  <c r="N2251" i="4"/>
  <c r="H2251" i="4"/>
  <c r="G2243" i="4"/>
  <c r="O2243" i="4"/>
  <c r="M2243" i="4"/>
  <c r="G2235" i="4"/>
  <c r="P2235" i="4"/>
  <c r="M2235" i="4"/>
  <c r="H2235" i="4"/>
  <c r="K2227" i="4"/>
  <c r="N2227" i="4"/>
  <c r="M2227" i="4"/>
  <c r="G2227" i="4"/>
  <c r="O2215" i="4"/>
  <c r="J2215" i="4"/>
  <c r="N2215" i="4"/>
  <c r="P2215" i="4"/>
  <c r="G2215" i="4"/>
  <c r="J2207" i="4"/>
  <c r="N2207" i="4"/>
  <c r="O2207" i="4"/>
  <c r="H2207" i="4"/>
  <c r="P2207" i="4"/>
  <c r="K2195" i="4"/>
  <c r="M2195" i="4"/>
  <c r="N2187" i="4"/>
  <c r="M2187" i="4"/>
  <c r="K2187" i="4"/>
  <c r="G2187" i="4"/>
  <c r="H2187" i="4"/>
  <c r="G2179" i="4"/>
  <c r="O2179" i="4"/>
  <c r="M2179" i="4"/>
  <c r="K2171" i="4"/>
  <c r="M2171" i="4"/>
  <c r="H2171" i="4"/>
  <c r="G2163" i="4"/>
  <c r="P2163" i="4"/>
  <c r="O2163" i="4"/>
  <c r="M2163" i="4"/>
  <c r="J2155" i="4"/>
  <c r="K2155" i="4"/>
  <c r="P2155" i="4"/>
  <c r="N2155" i="4"/>
  <c r="H2155" i="4"/>
  <c r="P2147" i="4"/>
  <c r="O2147" i="4"/>
  <c r="G2147" i="4"/>
  <c r="M2147" i="4"/>
  <c r="J2139" i="4"/>
  <c r="K2139" i="4"/>
  <c r="N2139" i="4"/>
  <c r="O2139" i="4"/>
  <c r="P2139" i="4"/>
  <c r="H2139" i="4"/>
  <c r="J2131" i="4"/>
  <c r="K2131" i="4"/>
  <c r="O2131" i="4"/>
  <c r="M2131" i="4"/>
  <c r="G2131" i="4"/>
  <c r="P2131" i="4"/>
  <c r="J2123" i="4"/>
  <c r="O2123" i="4"/>
  <c r="P2123" i="4"/>
  <c r="N2123" i="4"/>
  <c r="H2123" i="4"/>
  <c r="M2115" i="4"/>
  <c r="G2115" i="4"/>
  <c r="P2115" i="4"/>
  <c r="O2115" i="4"/>
  <c r="P2107" i="4"/>
  <c r="N2107" i="4"/>
  <c r="O2107" i="4"/>
  <c r="H2107" i="4"/>
  <c r="J2099" i="4"/>
  <c r="G2099" i="4"/>
  <c r="K2099" i="4"/>
  <c r="P2099" i="4"/>
  <c r="O2099" i="4"/>
  <c r="M2099" i="4"/>
  <c r="J2095" i="4"/>
  <c r="K2095" i="4"/>
  <c r="G2095" i="4"/>
  <c r="O2095" i="4"/>
  <c r="P2095" i="4"/>
  <c r="H2095" i="4"/>
  <c r="M2095" i="4"/>
  <c r="J2087" i="4"/>
  <c r="K2087" i="4"/>
  <c r="N2087" i="4"/>
  <c r="O2087" i="4"/>
  <c r="G2087" i="4"/>
  <c r="K2079" i="4"/>
  <c r="J2079" i="4"/>
  <c r="O2079" i="4"/>
  <c r="M2079" i="4"/>
  <c r="G2079" i="4"/>
  <c r="P2079" i="4"/>
  <c r="H2079" i="4"/>
  <c r="K2071" i="4"/>
  <c r="J2071" i="4"/>
  <c r="O2071" i="4"/>
  <c r="M2071" i="4"/>
  <c r="G2071" i="4"/>
  <c r="N2071" i="4"/>
  <c r="J2059" i="4"/>
  <c r="K2059" i="4"/>
  <c r="P2059" i="4"/>
  <c r="N2059" i="4"/>
  <c r="O2059" i="4"/>
  <c r="M2059" i="4"/>
  <c r="G2059" i="4"/>
  <c r="H2059" i="4"/>
  <c r="K2051" i="4"/>
  <c r="J2051" i="4"/>
  <c r="O2051" i="4"/>
  <c r="G2051" i="4"/>
  <c r="M2051" i="4"/>
  <c r="P2051" i="4"/>
  <c r="N2051" i="4"/>
  <c r="J2047" i="4"/>
  <c r="K2047" i="4"/>
  <c r="O2047" i="4"/>
  <c r="P2047" i="4"/>
  <c r="M2047" i="4"/>
  <c r="G2047" i="4"/>
  <c r="H2047" i="4"/>
  <c r="N2047" i="4"/>
  <c r="J2035" i="4"/>
  <c r="O2035" i="4"/>
  <c r="G2035" i="4"/>
  <c r="M2035" i="4"/>
  <c r="P2035" i="4"/>
  <c r="N2035" i="4"/>
  <c r="J2027" i="4"/>
  <c r="K2027" i="4"/>
  <c r="P2027" i="4"/>
  <c r="N2027" i="4"/>
  <c r="O2027" i="4"/>
  <c r="M2027" i="4"/>
  <c r="H2027" i="4"/>
  <c r="J2019" i="4"/>
  <c r="O2019" i="4"/>
  <c r="G2019" i="4"/>
  <c r="M2019" i="4"/>
  <c r="P2019" i="4"/>
  <c r="N2019" i="4"/>
  <c r="K2011" i="4"/>
  <c r="P2011" i="4"/>
  <c r="N2011" i="4"/>
  <c r="G2011" i="4"/>
  <c r="O2011" i="4"/>
  <c r="M2011" i="4"/>
  <c r="H2011" i="4"/>
  <c r="J2003" i="4"/>
  <c r="K2003" i="4"/>
  <c r="O2003" i="4"/>
  <c r="G2003" i="4"/>
  <c r="M2003" i="4"/>
  <c r="K1995" i="4"/>
  <c r="J1995" i="4"/>
  <c r="P1995" i="4"/>
  <c r="N1995" i="4"/>
  <c r="O1995" i="4"/>
  <c r="M1995" i="4"/>
  <c r="G1995" i="4"/>
  <c r="H1995" i="4"/>
  <c r="J1983" i="4"/>
  <c r="O1983" i="4"/>
  <c r="P1983" i="4"/>
  <c r="M1983" i="4"/>
  <c r="G1983" i="4"/>
  <c r="H1983" i="4"/>
  <c r="N1983" i="4"/>
  <c r="K1979" i="4"/>
  <c r="J1979" i="4"/>
  <c r="P1979" i="4"/>
  <c r="N1979" i="4"/>
  <c r="G1979" i="4"/>
  <c r="H1979" i="4"/>
  <c r="K1967" i="4"/>
  <c r="O1967" i="4"/>
  <c r="P1967" i="4"/>
  <c r="G1967" i="4"/>
  <c r="N1967" i="4"/>
  <c r="H1967" i="4"/>
  <c r="G1959" i="4"/>
  <c r="M1959" i="4"/>
  <c r="N1959" i="4"/>
  <c r="O1959" i="4"/>
  <c r="P1959" i="4"/>
  <c r="J1951" i="4"/>
  <c r="K1951" i="4"/>
  <c r="O1951" i="4"/>
  <c r="P1951" i="4"/>
  <c r="M1951" i="4"/>
  <c r="H1951" i="4"/>
  <c r="J1939" i="4"/>
  <c r="O1939" i="4"/>
  <c r="G1939" i="4"/>
  <c r="M1939" i="4"/>
  <c r="J1931" i="4"/>
  <c r="K1931" i="4"/>
  <c r="P1931" i="4"/>
  <c r="N1931" i="4"/>
  <c r="O1931" i="4"/>
  <c r="M1931" i="4"/>
  <c r="G1931" i="4"/>
  <c r="H1931" i="4"/>
  <c r="K1923" i="4"/>
  <c r="J1923" i="4"/>
  <c r="O1923" i="4"/>
  <c r="G1923" i="4"/>
  <c r="M1923" i="4"/>
  <c r="P1923" i="4"/>
  <c r="N1923" i="4"/>
  <c r="K1915" i="4"/>
  <c r="J1915" i="4"/>
  <c r="P1915" i="4"/>
  <c r="N1915" i="4"/>
  <c r="G1915" i="4"/>
  <c r="H1915" i="4"/>
  <c r="K1903" i="4"/>
  <c r="J1903" i="4"/>
  <c r="O1903" i="4"/>
  <c r="M1903" i="4"/>
  <c r="G1903" i="4"/>
  <c r="N1903" i="4"/>
  <c r="H1903" i="4"/>
  <c r="J1899" i="4"/>
  <c r="K1899" i="4"/>
  <c r="P1899" i="4"/>
  <c r="N1899" i="4"/>
  <c r="O1899" i="4"/>
  <c r="M1899" i="4"/>
  <c r="H1899" i="4"/>
  <c r="J1887" i="4"/>
  <c r="K1887" i="4"/>
  <c r="O1887" i="4"/>
  <c r="P1887" i="4"/>
  <c r="M1887" i="4"/>
  <c r="H1887" i="4"/>
  <c r="K1879" i="4"/>
  <c r="J1879" i="4"/>
  <c r="G1879" i="4"/>
  <c r="M1879" i="4"/>
  <c r="N1879" i="4"/>
  <c r="O1879" i="4"/>
  <c r="P1879" i="4"/>
  <c r="J1875" i="4"/>
  <c r="K1875" i="4"/>
  <c r="O1875" i="4"/>
  <c r="G1875" i="4"/>
  <c r="M1875" i="4"/>
  <c r="K1867" i="4"/>
  <c r="J1867" i="4"/>
  <c r="P1867" i="4"/>
  <c r="N1867" i="4"/>
  <c r="O1867" i="4"/>
  <c r="M1867" i="4"/>
  <c r="G1867" i="4"/>
  <c r="H1867" i="4"/>
  <c r="K1855" i="4"/>
  <c r="O1855" i="4"/>
  <c r="P1855" i="4"/>
  <c r="M1855" i="4"/>
  <c r="G1855" i="4"/>
  <c r="H1855" i="4"/>
  <c r="N1855" i="4"/>
  <c r="K1847" i="4"/>
  <c r="J1847" i="4"/>
  <c r="G1847" i="4"/>
  <c r="M1847" i="4"/>
  <c r="N1847" i="4"/>
  <c r="O1847" i="4"/>
  <c r="P1847" i="4"/>
  <c r="K1839" i="4"/>
  <c r="O1839" i="4"/>
  <c r="M1839" i="4"/>
  <c r="G1839" i="4"/>
  <c r="N1839" i="4"/>
  <c r="H1839" i="4"/>
  <c r="G1831" i="4"/>
  <c r="M1831" i="4"/>
  <c r="N1831" i="4"/>
  <c r="O1831" i="4"/>
  <c r="P1831" i="4"/>
  <c r="K1823" i="4"/>
  <c r="J1823" i="4"/>
  <c r="O1823" i="4"/>
  <c r="P1823" i="4"/>
  <c r="M1823" i="4"/>
  <c r="H1823" i="4"/>
  <c r="J1811" i="4"/>
  <c r="O1811" i="4"/>
  <c r="G1811" i="4"/>
  <c r="M1811" i="4"/>
  <c r="K1807" i="4"/>
  <c r="J1807" i="4"/>
  <c r="O1807" i="4"/>
  <c r="M1807" i="4"/>
  <c r="G1807" i="4"/>
  <c r="N1807" i="4"/>
  <c r="P1807" i="4"/>
  <c r="H1807" i="4"/>
  <c r="K1795" i="4"/>
  <c r="J1795" i="4"/>
  <c r="O1795" i="4"/>
  <c r="G1795" i="4"/>
  <c r="M1795" i="4"/>
  <c r="P1795" i="4"/>
  <c r="N1795" i="4"/>
  <c r="K1791" i="4"/>
  <c r="J1791" i="4"/>
  <c r="O1791" i="4"/>
  <c r="P1791" i="4"/>
  <c r="M1791" i="4"/>
  <c r="G1791" i="4"/>
  <c r="H1791" i="4"/>
  <c r="N1791" i="4"/>
  <c r="K1783" i="4"/>
  <c r="G1783" i="4"/>
  <c r="M1783" i="4"/>
  <c r="N1783" i="4"/>
  <c r="O1783" i="4"/>
  <c r="P1783" i="4"/>
  <c r="K1775" i="4"/>
  <c r="J1775" i="4"/>
  <c r="O1775" i="4"/>
  <c r="P1775" i="4"/>
  <c r="G1775" i="4"/>
  <c r="N1775" i="4"/>
  <c r="H1775" i="4"/>
  <c r="K1771" i="4"/>
  <c r="J1771" i="4"/>
  <c r="P1771" i="4"/>
  <c r="N1771" i="4"/>
  <c r="O1771" i="4"/>
  <c r="M1771" i="4"/>
  <c r="H1771" i="4"/>
  <c r="K1763" i="4"/>
  <c r="O1763" i="4"/>
  <c r="G1763" i="4"/>
  <c r="M1763" i="4"/>
  <c r="P1763" i="4"/>
  <c r="N1763" i="4"/>
  <c r="J1763" i="4"/>
  <c r="K1759" i="4"/>
  <c r="O1759" i="4"/>
  <c r="P1759" i="4"/>
  <c r="M1759" i="4"/>
  <c r="H1759" i="4"/>
  <c r="J1759" i="4"/>
  <c r="K1751" i="4"/>
  <c r="J1751" i="4"/>
  <c r="G1751" i="4"/>
  <c r="M1751" i="4"/>
  <c r="N1751" i="4"/>
  <c r="O1751" i="4"/>
  <c r="P1751" i="4"/>
  <c r="K1743" i="4"/>
  <c r="J1743" i="4"/>
  <c r="O1743" i="4"/>
  <c r="P1743" i="4"/>
  <c r="G1743" i="4"/>
  <c r="N1743" i="4"/>
  <c r="M1743" i="4"/>
  <c r="H1743" i="4"/>
  <c r="G1735" i="4"/>
  <c r="M1735" i="4"/>
  <c r="N1735" i="4"/>
  <c r="K1727" i="4"/>
  <c r="O1727" i="4"/>
  <c r="P1727" i="4"/>
  <c r="M1727" i="4"/>
  <c r="G1727" i="4"/>
  <c r="H1727" i="4"/>
  <c r="N1727" i="4"/>
  <c r="K1719" i="4"/>
  <c r="J1719" i="4"/>
  <c r="G1719" i="4"/>
  <c r="M1719" i="4"/>
  <c r="N1719" i="4"/>
  <c r="O1719" i="4"/>
  <c r="P1719" i="4"/>
  <c r="K1711" i="4"/>
  <c r="O1711" i="4"/>
  <c r="P1711" i="4"/>
  <c r="G1711" i="4"/>
  <c r="N1711" i="4"/>
  <c r="H1711" i="4"/>
  <c r="G1703" i="4"/>
  <c r="M1703" i="4"/>
  <c r="N1703" i="4"/>
  <c r="O1703" i="4"/>
  <c r="P1703" i="4"/>
  <c r="K1691" i="4"/>
  <c r="J1691" i="4"/>
  <c r="P1691" i="4"/>
  <c r="N1691" i="4"/>
  <c r="G1691" i="4"/>
  <c r="O1691" i="4"/>
  <c r="M1691" i="4"/>
  <c r="H1691" i="4"/>
  <c r="J1683" i="4"/>
  <c r="O1683" i="4"/>
  <c r="G1683" i="4"/>
  <c r="M1683" i="4"/>
  <c r="K1675" i="4"/>
  <c r="J1675" i="4"/>
  <c r="P1675" i="4"/>
  <c r="N1675" i="4"/>
  <c r="O1675" i="4"/>
  <c r="M1675" i="4"/>
  <c r="G1675" i="4"/>
  <c r="H1675" i="4"/>
  <c r="G1671" i="4"/>
  <c r="M1671" i="4"/>
  <c r="N1671" i="4"/>
  <c r="K1663" i="4"/>
  <c r="J1663" i="4"/>
  <c r="O1663" i="4"/>
  <c r="P1663" i="4"/>
  <c r="M1663" i="4"/>
  <c r="G1663" i="4"/>
  <c r="H1663" i="4"/>
  <c r="N1663" i="4"/>
  <c r="K1659" i="4"/>
  <c r="J1659" i="4"/>
  <c r="P1659" i="4"/>
  <c r="N1659" i="4"/>
  <c r="G1659" i="4"/>
  <c r="H1659" i="4"/>
  <c r="K1655" i="4"/>
  <c r="G1655" i="4"/>
  <c r="M1655" i="4"/>
  <c r="N1655" i="4"/>
  <c r="O1655" i="4"/>
  <c r="P1655" i="4"/>
  <c r="J1651" i="4"/>
  <c r="K1651" i="4"/>
  <c r="O1651" i="4"/>
  <c r="G1651" i="4"/>
  <c r="M1651" i="4"/>
  <c r="P1651" i="4"/>
  <c r="N1651" i="4"/>
  <c r="K1647" i="4"/>
  <c r="J1647" i="4"/>
  <c r="O1647" i="4"/>
  <c r="P1647" i="4"/>
  <c r="G1647" i="4"/>
  <c r="N1647" i="4"/>
  <c r="H1647" i="4"/>
  <c r="K1643" i="4"/>
  <c r="J1643" i="4"/>
  <c r="P1643" i="4"/>
  <c r="N1643" i="4"/>
  <c r="O1643" i="4"/>
  <c r="M1643" i="4"/>
  <c r="H1643" i="4"/>
  <c r="G1639" i="4"/>
  <c r="M1639" i="4"/>
  <c r="N1639" i="4"/>
  <c r="O1639" i="4"/>
  <c r="P1639" i="4"/>
  <c r="J1635" i="4"/>
  <c r="K1635" i="4"/>
  <c r="O1635" i="4"/>
  <c r="G1635" i="4"/>
  <c r="M1635" i="4"/>
  <c r="P1635" i="4"/>
  <c r="N1635" i="4"/>
  <c r="K1627" i="4"/>
  <c r="P1627" i="4"/>
  <c r="N1627" i="4"/>
  <c r="G1627" i="4"/>
  <c r="O1627" i="4"/>
  <c r="M1627" i="4"/>
  <c r="H1627" i="4"/>
  <c r="K1623" i="4"/>
  <c r="J1623" i="4"/>
  <c r="G1623" i="4"/>
  <c r="M1623" i="4"/>
  <c r="N1623" i="4"/>
  <c r="O1623" i="4"/>
  <c r="P1623" i="4"/>
  <c r="K1615" i="4"/>
  <c r="J1615" i="4"/>
  <c r="O1615" i="4"/>
  <c r="P1615" i="4"/>
  <c r="G1615" i="4"/>
  <c r="N1615" i="4"/>
  <c r="M1615" i="4"/>
  <c r="H1615" i="4"/>
  <c r="J1603" i="4"/>
  <c r="K1603" i="4"/>
  <c r="O1603" i="4"/>
  <c r="G1603" i="4"/>
  <c r="M1603" i="4"/>
  <c r="P1603" i="4"/>
  <c r="N1603" i="4"/>
  <c r="K1595" i="4"/>
  <c r="J1595" i="4"/>
  <c r="P1595" i="4"/>
  <c r="N1595" i="4"/>
  <c r="G1595" i="4"/>
  <c r="H1595" i="4"/>
  <c r="K1583" i="4"/>
  <c r="J1583" i="4"/>
  <c r="O1583" i="4"/>
  <c r="P1583" i="4"/>
  <c r="G1583" i="4"/>
  <c r="N1583" i="4"/>
  <c r="H1583" i="4"/>
  <c r="G1575" i="4"/>
  <c r="M1575" i="4"/>
  <c r="N1575" i="4"/>
  <c r="O1575" i="4"/>
  <c r="P1575" i="4"/>
  <c r="K1567" i="4"/>
  <c r="J1567" i="4"/>
  <c r="O1567" i="4"/>
  <c r="M1567" i="4"/>
  <c r="P1567" i="4"/>
  <c r="H1567" i="4"/>
  <c r="K1563" i="4"/>
  <c r="P1563" i="4"/>
  <c r="J1563" i="4"/>
  <c r="N1563" i="4"/>
  <c r="G1563" i="4"/>
  <c r="O1563" i="4"/>
  <c r="M1563" i="4"/>
  <c r="H1563" i="4"/>
  <c r="J1555" i="4"/>
  <c r="K1555" i="4"/>
  <c r="O1555" i="4"/>
  <c r="G1555" i="4"/>
  <c r="M1555" i="4"/>
  <c r="K1551" i="4"/>
  <c r="J1551" i="4"/>
  <c r="O1551" i="4"/>
  <c r="P1551" i="4"/>
  <c r="G1551" i="4"/>
  <c r="N1551" i="4"/>
  <c r="M1551" i="4"/>
  <c r="H1551" i="4"/>
  <c r="G1543" i="4"/>
  <c r="M1543" i="4"/>
  <c r="N1543" i="4"/>
  <c r="K1535" i="4"/>
  <c r="J1535" i="4"/>
  <c r="O1535" i="4"/>
  <c r="M1535" i="4"/>
  <c r="P1535" i="4"/>
  <c r="G1535" i="4"/>
  <c r="H1535" i="4"/>
  <c r="N1535" i="4"/>
  <c r="K1527" i="4"/>
  <c r="J1527" i="4"/>
  <c r="G1527" i="4"/>
  <c r="M1527" i="4"/>
  <c r="N1527" i="4"/>
  <c r="O1527" i="4"/>
  <c r="P1527" i="4"/>
  <c r="K1519" i="4"/>
  <c r="J1519" i="4"/>
  <c r="O1519" i="4"/>
  <c r="P1519" i="4"/>
  <c r="G1519" i="4"/>
  <c r="N1519" i="4"/>
  <c r="H1519" i="4"/>
  <c r="K1507" i="4"/>
  <c r="J1507" i="4"/>
  <c r="O1507" i="4"/>
  <c r="G1507" i="4"/>
  <c r="M1507" i="4"/>
  <c r="P1507" i="4"/>
  <c r="N1507" i="4"/>
  <c r="K1495" i="4"/>
  <c r="J1495" i="4"/>
  <c r="G1495" i="4"/>
  <c r="M1495" i="4"/>
  <c r="N1495" i="4"/>
  <c r="O1495" i="4"/>
  <c r="P1495" i="4"/>
  <c r="K1487" i="4"/>
  <c r="J1487" i="4"/>
  <c r="O1487" i="4"/>
  <c r="P1487" i="4"/>
  <c r="G1487" i="4"/>
  <c r="N1487" i="4"/>
  <c r="M1487" i="4"/>
  <c r="H1487" i="4"/>
  <c r="K1483" i="4"/>
  <c r="J1483" i="4"/>
  <c r="P1483" i="4"/>
  <c r="N1483" i="4"/>
  <c r="O1483" i="4"/>
  <c r="M1483" i="4"/>
  <c r="G1483" i="4"/>
  <c r="H1483" i="4"/>
  <c r="K1475" i="4"/>
  <c r="J1475" i="4"/>
  <c r="O1475" i="4"/>
  <c r="G1475" i="4"/>
  <c r="M1475" i="4"/>
  <c r="P1475" i="4"/>
  <c r="N1475" i="4"/>
  <c r="K1467" i="4"/>
  <c r="J1467" i="4"/>
  <c r="P1467" i="4"/>
  <c r="N1467" i="4"/>
  <c r="G1467" i="4"/>
  <c r="H1467" i="4"/>
  <c r="J1459" i="4"/>
  <c r="O1459" i="4"/>
  <c r="K1459" i="4"/>
  <c r="G1459" i="4"/>
  <c r="M1459" i="4"/>
  <c r="P1459" i="4"/>
  <c r="N1459" i="4"/>
  <c r="J1451" i="4"/>
  <c r="K1451" i="4"/>
  <c r="P1451" i="4"/>
  <c r="N1451" i="4"/>
  <c r="O1451" i="4"/>
  <c r="M1451" i="4"/>
  <c r="H1451" i="4"/>
  <c r="K1447" i="4"/>
  <c r="G1447" i="4"/>
  <c r="M1447" i="4"/>
  <c r="N1447" i="4"/>
  <c r="O1447" i="4"/>
  <c r="P1447" i="4"/>
  <c r="K1443" i="4"/>
  <c r="J1443" i="4"/>
  <c r="O1443" i="4"/>
  <c r="G1443" i="4"/>
  <c r="M1443" i="4"/>
  <c r="P1443" i="4"/>
  <c r="N1443" i="4"/>
  <c r="K1435" i="4"/>
  <c r="J1435" i="4"/>
  <c r="P1435" i="4"/>
  <c r="N1435" i="4"/>
  <c r="G1435" i="4"/>
  <c r="O1435" i="4"/>
  <c r="M1435" i="4"/>
  <c r="H1435" i="4"/>
  <c r="J1427" i="4"/>
  <c r="K1427" i="4"/>
  <c r="O1427" i="4"/>
  <c r="G1427" i="4"/>
  <c r="M1427" i="4"/>
  <c r="K1415" i="4"/>
  <c r="G1415" i="4"/>
  <c r="M1415" i="4"/>
  <c r="N1415" i="4"/>
  <c r="K1407" i="4"/>
  <c r="J1407" i="4"/>
  <c r="O1407" i="4"/>
  <c r="P1407" i="4"/>
  <c r="M1407" i="4"/>
  <c r="G1407" i="4"/>
  <c r="H1407" i="4"/>
  <c r="N1407" i="4"/>
  <c r="K1403" i="4"/>
  <c r="J1403" i="4"/>
  <c r="P1403" i="4"/>
  <c r="N1403" i="4"/>
  <c r="G1403" i="4"/>
  <c r="J1395" i="4"/>
  <c r="K1395" i="4"/>
  <c r="O1395" i="4"/>
  <c r="G1395" i="4"/>
  <c r="M1395" i="4"/>
  <c r="P1395" i="4"/>
  <c r="H1395" i="4"/>
  <c r="N1395" i="4"/>
  <c r="K1391" i="4"/>
  <c r="J1391" i="4"/>
  <c r="O1391" i="4"/>
  <c r="P1391" i="4"/>
  <c r="G1391" i="4"/>
  <c r="N1391" i="4"/>
  <c r="H1391" i="4"/>
  <c r="J1387" i="4"/>
  <c r="K1387" i="4"/>
  <c r="P1387" i="4"/>
  <c r="N1387" i="4"/>
  <c r="O1387" i="4"/>
  <c r="M1387" i="4"/>
  <c r="K1379" i="4"/>
  <c r="J1379" i="4"/>
  <c r="O1379" i="4"/>
  <c r="G1379" i="4"/>
  <c r="M1379" i="4"/>
  <c r="P1379" i="4"/>
  <c r="N1379" i="4"/>
  <c r="H1379" i="4"/>
  <c r="K1371" i="4"/>
  <c r="J1371" i="4"/>
  <c r="P1371" i="4"/>
  <c r="N1371" i="4"/>
  <c r="G1371" i="4"/>
  <c r="O1371" i="4"/>
  <c r="M1371" i="4"/>
  <c r="K1359" i="4"/>
  <c r="O1359" i="4"/>
  <c r="J1359" i="4"/>
  <c r="P1359" i="4"/>
  <c r="G1359" i="4"/>
  <c r="N1359" i="4"/>
  <c r="M1359" i="4"/>
  <c r="H1359" i="4"/>
  <c r="K1351" i="4"/>
  <c r="G1351" i="4"/>
  <c r="M1351" i="4"/>
  <c r="N1351" i="4"/>
  <c r="K1343" i="4"/>
  <c r="J1343" i="4"/>
  <c r="G1343" i="4"/>
  <c r="P1343" i="4"/>
  <c r="N1343" i="4"/>
  <c r="H1343" i="4"/>
  <c r="K1339" i="4"/>
  <c r="J1339" i="4"/>
  <c r="O1339" i="4"/>
  <c r="G1339" i="4"/>
  <c r="M1339" i="4"/>
  <c r="P1339" i="4"/>
  <c r="N1339" i="4"/>
  <c r="J1331" i="4"/>
  <c r="K1331" i="4"/>
  <c r="P1331" i="4"/>
  <c r="N1331" i="4"/>
  <c r="H1331" i="4"/>
  <c r="G1331" i="4"/>
  <c r="K1327" i="4"/>
  <c r="J1327" i="4"/>
  <c r="G1327" i="4"/>
  <c r="M1327" i="4"/>
  <c r="N1327" i="4"/>
  <c r="O1327" i="4"/>
  <c r="P1327" i="4"/>
  <c r="H1327" i="4"/>
  <c r="K1319" i="4"/>
  <c r="O1319" i="4"/>
  <c r="P1319" i="4"/>
  <c r="G1319" i="4"/>
  <c r="N1319" i="4"/>
  <c r="K1311" i="4"/>
  <c r="J1311" i="4"/>
  <c r="G1311" i="4"/>
  <c r="M1311" i="4"/>
  <c r="N1311" i="4"/>
  <c r="H1311" i="4"/>
  <c r="K1303" i="4"/>
  <c r="J1303" i="4"/>
  <c r="O1303" i="4"/>
  <c r="P1303" i="4"/>
  <c r="M1303" i="4"/>
  <c r="K1291" i="4"/>
  <c r="J1291" i="4"/>
  <c r="O1291" i="4"/>
  <c r="G1291" i="4"/>
  <c r="M1291" i="4"/>
  <c r="J1283" i="4"/>
  <c r="K1283" i="4"/>
  <c r="P1283" i="4"/>
  <c r="N1283" i="4"/>
  <c r="O1283" i="4"/>
  <c r="H1283" i="4"/>
  <c r="M1283" i="4"/>
  <c r="K1275" i="4"/>
  <c r="J1275" i="4"/>
  <c r="O1275" i="4"/>
  <c r="G1275" i="4"/>
  <c r="M1275" i="4"/>
  <c r="P1275" i="4"/>
  <c r="N1275" i="4"/>
  <c r="K1263" i="4"/>
  <c r="J1263" i="4"/>
  <c r="G1263" i="4"/>
  <c r="M1263" i="4"/>
  <c r="N1263" i="4"/>
  <c r="O1263" i="4"/>
  <c r="P1263" i="4"/>
  <c r="H1263" i="4"/>
  <c r="K1255" i="4"/>
  <c r="O1255" i="4"/>
  <c r="P1255" i="4"/>
  <c r="G1255" i="4"/>
  <c r="N1255" i="4"/>
  <c r="K1247" i="4"/>
  <c r="J1247" i="4"/>
  <c r="G1247" i="4"/>
  <c r="P1247" i="4"/>
  <c r="N1247" i="4"/>
  <c r="H1247" i="4"/>
  <c r="K1239" i="4"/>
  <c r="J1239" i="4"/>
  <c r="O1239" i="4"/>
  <c r="P1239" i="4"/>
  <c r="M1239" i="4"/>
  <c r="K1231" i="4"/>
  <c r="J1231" i="4"/>
  <c r="G1231" i="4"/>
  <c r="M1231" i="4"/>
  <c r="N1231" i="4"/>
  <c r="O1231" i="4"/>
  <c r="H1231" i="4"/>
  <c r="P1231" i="4"/>
  <c r="K1215" i="4"/>
  <c r="J1215" i="4"/>
  <c r="G1215" i="4"/>
  <c r="P1215" i="4"/>
  <c r="N1215" i="4"/>
  <c r="H1215" i="4"/>
  <c r="K1211" i="4"/>
  <c r="J1211" i="4"/>
  <c r="O1211" i="4"/>
  <c r="G1211" i="4"/>
  <c r="M1211" i="4"/>
  <c r="P1211" i="4"/>
  <c r="N1211" i="4"/>
  <c r="H1211" i="4"/>
  <c r="K1203" i="4"/>
  <c r="J1203" i="4"/>
  <c r="P1203" i="4"/>
  <c r="N1203" i="4"/>
  <c r="G1203" i="4"/>
  <c r="K1195" i="4"/>
  <c r="J1195" i="4"/>
  <c r="N1195" i="4"/>
  <c r="O1195" i="4"/>
  <c r="M1195" i="4"/>
  <c r="H1195" i="4"/>
  <c r="K1183" i="4"/>
  <c r="J1183" i="4"/>
  <c r="O1183" i="4"/>
  <c r="H1183" i="4"/>
  <c r="P1183" i="4"/>
  <c r="M1183" i="4"/>
  <c r="J1175" i="4"/>
  <c r="K1175" i="4"/>
  <c r="G1175" i="4"/>
  <c r="M1175" i="4"/>
  <c r="N1175" i="4"/>
  <c r="O1175" i="4"/>
  <c r="H1175" i="4"/>
  <c r="P1175" i="4"/>
  <c r="K1167" i="4"/>
  <c r="J1167" i="4"/>
  <c r="O1167" i="4"/>
  <c r="P1167" i="4"/>
  <c r="G1167" i="4"/>
  <c r="N1167" i="4"/>
  <c r="J1159" i="4"/>
  <c r="K1159" i="4"/>
  <c r="G1159" i="4"/>
  <c r="M1159" i="4"/>
  <c r="N1159" i="4"/>
  <c r="H1159" i="4"/>
  <c r="J1151" i="4"/>
  <c r="K1151" i="4"/>
  <c r="O1151" i="4"/>
  <c r="P1151" i="4"/>
  <c r="M1151" i="4"/>
  <c r="K1143" i="4"/>
  <c r="J1143" i="4"/>
  <c r="G1143" i="4"/>
  <c r="M1143" i="4"/>
  <c r="N1143" i="4"/>
  <c r="O1143" i="4"/>
  <c r="H1143" i="4"/>
  <c r="P1143" i="4"/>
  <c r="J1135" i="4"/>
  <c r="N1135" i="4"/>
  <c r="O1135" i="4"/>
  <c r="H1135" i="4"/>
  <c r="G1135" i="4"/>
  <c r="K1127" i="4"/>
  <c r="J1127" i="4"/>
  <c r="P1127" i="4"/>
  <c r="G1127" i="4"/>
  <c r="M1127" i="4"/>
  <c r="J1119" i="4"/>
  <c r="K1119" i="4"/>
  <c r="N1119" i="4"/>
  <c r="O1119" i="4"/>
  <c r="P1119" i="4"/>
  <c r="M1119" i="4"/>
  <c r="K1115" i="4"/>
  <c r="J1115" i="4"/>
  <c r="G1115" i="4"/>
  <c r="M1115" i="4"/>
  <c r="P1115" i="4"/>
  <c r="H1115" i="4"/>
  <c r="K1107" i="4"/>
  <c r="J1107" i="4"/>
  <c r="N1107" i="4"/>
  <c r="O1107" i="4"/>
  <c r="M1107" i="4"/>
  <c r="K1099" i="4"/>
  <c r="J1099" i="4"/>
  <c r="G1099" i="4"/>
  <c r="M1099" i="4"/>
  <c r="P1099" i="4"/>
  <c r="N1099" i="4"/>
  <c r="O1099" i="4"/>
  <c r="H1099" i="4"/>
  <c r="K1091" i="4"/>
  <c r="J1091" i="4"/>
  <c r="N1091" i="4"/>
  <c r="O1091" i="4"/>
  <c r="G1091" i="4"/>
  <c r="P1091" i="4"/>
  <c r="K1087" i="4"/>
  <c r="J1087" i="4"/>
  <c r="N1087" i="4"/>
  <c r="O1087" i="4"/>
  <c r="M1087" i="4"/>
  <c r="H1087" i="4"/>
  <c r="P1087" i="4"/>
  <c r="K1079" i="4"/>
  <c r="P1079" i="4"/>
  <c r="J1079" i="4"/>
  <c r="G1079" i="4"/>
  <c r="M1079" i="4"/>
  <c r="N1079" i="4"/>
  <c r="O1079" i="4"/>
  <c r="J1071" i="4"/>
  <c r="K1071" i="4"/>
  <c r="G1071" i="4"/>
  <c r="M1071" i="4"/>
  <c r="N1071" i="4"/>
  <c r="H1071" i="4"/>
  <c r="J1063" i="4"/>
  <c r="K1063" i="4"/>
  <c r="O1063" i="4"/>
  <c r="P1063" i="4"/>
  <c r="M1063" i="4"/>
  <c r="H1063" i="4"/>
  <c r="K1055" i="4"/>
  <c r="J1055" i="4"/>
  <c r="H1055" i="4"/>
  <c r="M1055" i="4"/>
  <c r="G1055" i="4"/>
  <c r="P1055" i="4"/>
  <c r="N1055" i="4"/>
  <c r="O1055" i="4"/>
  <c r="K1043" i="4"/>
  <c r="J1043" i="4"/>
  <c r="G1043" i="4"/>
  <c r="M1043" i="4"/>
  <c r="P1043" i="4"/>
  <c r="N1043" i="4"/>
  <c r="O1043" i="4"/>
  <c r="H1043" i="4"/>
  <c r="K1035" i="4"/>
  <c r="J1035" i="4"/>
  <c r="N1035" i="4"/>
  <c r="O1035" i="4"/>
  <c r="G1035" i="4"/>
  <c r="P1035" i="4"/>
  <c r="K1027" i="4"/>
  <c r="J1027" i="4"/>
  <c r="G1027" i="4"/>
  <c r="M1027" i="4"/>
  <c r="P1027" i="4"/>
  <c r="H1027" i="4"/>
  <c r="M1023" i="4"/>
  <c r="K1023" i="4"/>
  <c r="G1023" i="4"/>
  <c r="J1023" i="4"/>
  <c r="N1023" i="4"/>
  <c r="K1015" i="4"/>
  <c r="J1015" i="4"/>
  <c r="G1015" i="4"/>
  <c r="M1015" i="4"/>
  <c r="H1015" i="4"/>
  <c r="N1015" i="4"/>
  <c r="J1007" i="4"/>
  <c r="K1007" i="4"/>
  <c r="N1007" i="4"/>
  <c r="O1007" i="4"/>
  <c r="K999" i="4"/>
  <c r="J999" i="4"/>
  <c r="P999" i="4"/>
  <c r="G999" i="4"/>
  <c r="M999" i="4"/>
  <c r="J991" i="4"/>
  <c r="K991" i="4"/>
  <c r="N991" i="4"/>
  <c r="O991" i="4"/>
  <c r="J979" i="4"/>
  <c r="K979" i="4"/>
  <c r="N979" i="4"/>
  <c r="O979" i="4"/>
  <c r="J971" i="4"/>
  <c r="K971" i="4"/>
  <c r="G971" i="4"/>
  <c r="M971" i="4"/>
  <c r="P971" i="4"/>
  <c r="H971" i="4"/>
  <c r="J963" i="4"/>
  <c r="K963" i="4"/>
  <c r="N963" i="4"/>
  <c r="O963" i="4"/>
  <c r="J959" i="4"/>
  <c r="K959" i="4"/>
  <c r="N959" i="4"/>
  <c r="H959" i="4"/>
  <c r="O959" i="4"/>
  <c r="K951" i="4"/>
  <c r="J951" i="4"/>
  <c r="P951" i="4"/>
  <c r="G951" i="4"/>
  <c r="M951" i="4"/>
  <c r="J939" i="4"/>
  <c r="K939" i="4"/>
  <c r="G939" i="4"/>
  <c r="M939" i="4"/>
  <c r="P939" i="4"/>
  <c r="H939" i="4"/>
  <c r="J931" i="4"/>
  <c r="N931" i="4"/>
  <c r="O931" i="4"/>
  <c r="J923" i="4"/>
  <c r="K923" i="4"/>
  <c r="G923" i="4"/>
  <c r="M923" i="4"/>
  <c r="P923" i="4"/>
  <c r="H923" i="4"/>
  <c r="J915" i="4"/>
  <c r="K915" i="4"/>
  <c r="N915" i="4"/>
  <c r="O915" i="4"/>
  <c r="J907" i="4"/>
  <c r="K907" i="4"/>
  <c r="G907" i="4"/>
  <c r="M907" i="4"/>
  <c r="P907" i="4"/>
  <c r="H907" i="4"/>
  <c r="K903" i="4"/>
  <c r="J903" i="4"/>
  <c r="P903" i="4"/>
  <c r="G903" i="4"/>
  <c r="M903" i="4"/>
  <c r="J895" i="4"/>
  <c r="K895" i="4"/>
  <c r="N895" i="4"/>
  <c r="H895" i="4"/>
  <c r="O895" i="4"/>
  <c r="K887" i="4"/>
  <c r="J887" i="4"/>
  <c r="P887" i="4"/>
  <c r="G887" i="4"/>
  <c r="M887" i="4"/>
  <c r="K879" i="4"/>
  <c r="J879" i="4"/>
  <c r="N879" i="4"/>
  <c r="H879" i="4"/>
  <c r="O879" i="4"/>
  <c r="K871" i="4"/>
  <c r="J871" i="4"/>
  <c r="P871" i="4"/>
  <c r="G871" i="4"/>
  <c r="M871" i="4"/>
  <c r="J863" i="4"/>
  <c r="K863" i="4"/>
  <c r="N863" i="4"/>
  <c r="H863" i="4"/>
  <c r="O863" i="4"/>
  <c r="K855" i="4"/>
  <c r="J855" i="4"/>
  <c r="P855" i="4"/>
  <c r="G855" i="4"/>
  <c r="M855" i="4"/>
  <c r="K847" i="4"/>
  <c r="J847" i="4"/>
  <c r="N847" i="4"/>
  <c r="H847" i="4"/>
  <c r="O847" i="4"/>
  <c r="K839" i="4"/>
  <c r="J839" i="4"/>
  <c r="P839" i="4"/>
  <c r="G839" i="4"/>
  <c r="M839" i="4"/>
  <c r="J831" i="4"/>
  <c r="K831" i="4"/>
  <c r="N831" i="4"/>
  <c r="H831" i="4"/>
  <c r="O831" i="4"/>
  <c r="K823" i="4"/>
  <c r="J823" i="4"/>
  <c r="P823" i="4"/>
  <c r="G823" i="4"/>
  <c r="M823" i="4"/>
  <c r="K815" i="4"/>
  <c r="J815" i="4"/>
  <c r="N815" i="4"/>
  <c r="H815" i="4"/>
  <c r="O815" i="4"/>
  <c r="K807" i="4"/>
  <c r="J807" i="4"/>
  <c r="P807" i="4"/>
  <c r="G807" i="4"/>
  <c r="M807" i="4"/>
  <c r="J799" i="4"/>
  <c r="K799" i="4"/>
  <c r="N799" i="4"/>
  <c r="H799" i="4"/>
  <c r="O799" i="4"/>
  <c r="K791" i="4"/>
  <c r="J791" i="4"/>
  <c r="P791" i="4"/>
  <c r="G791" i="4"/>
  <c r="I791" i="16" s="1"/>
  <c r="M791" i="4"/>
  <c r="K783" i="4"/>
  <c r="J783" i="4"/>
  <c r="N783" i="4"/>
  <c r="H783" i="4"/>
  <c r="O783" i="4"/>
  <c r="K775" i="4"/>
  <c r="J775" i="4"/>
  <c r="P775" i="4"/>
  <c r="G775" i="4"/>
  <c r="I775" i="16" s="1"/>
  <c r="M775" i="4"/>
  <c r="J767" i="4"/>
  <c r="K767" i="4"/>
  <c r="N767" i="4"/>
  <c r="H767" i="4"/>
  <c r="O767" i="4"/>
  <c r="P759" i="4"/>
  <c r="G759" i="4"/>
  <c r="I759" i="16" s="1"/>
  <c r="M759" i="4"/>
  <c r="K751" i="4"/>
  <c r="J751" i="4"/>
  <c r="N751" i="4"/>
  <c r="H751" i="4"/>
  <c r="O751" i="4"/>
  <c r="K743" i="4"/>
  <c r="J743" i="4"/>
  <c r="P743" i="4"/>
  <c r="G743" i="4"/>
  <c r="I743" i="16" s="1"/>
  <c r="M743" i="4"/>
  <c r="J735" i="4"/>
  <c r="K735" i="4"/>
  <c r="N735" i="4"/>
  <c r="H735" i="4"/>
  <c r="O735" i="4"/>
  <c r="K727" i="4"/>
  <c r="J727" i="4"/>
  <c r="P727" i="4"/>
  <c r="G727" i="4"/>
  <c r="I727" i="16" s="1"/>
  <c r="M727" i="4"/>
  <c r="J715" i="4"/>
  <c r="K715" i="4"/>
  <c r="G715" i="4"/>
  <c r="I715" i="16" s="1"/>
  <c r="M715" i="4"/>
  <c r="P715" i="4"/>
  <c r="H715" i="4"/>
  <c r="J707" i="4"/>
  <c r="K707" i="4"/>
  <c r="N707" i="4"/>
  <c r="O707" i="4"/>
  <c r="J699" i="4"/>
  <c r="K699" i="4"/>
  <c r="G699" i="4"/>
  <c r="I699" i="16" s="1"/>
  <c r="M699" i="4"/>
  <c r="P699" i="4"/>
  <c r="H699" i="4"/>
  <c r="J691" i="4"/>
  <c r="K691" i="4"/>
  <c r="N691" i="4"/>
  <c r="O691" i="4"/>
  <c r="J683" i="4"/>
  <c r="K683" i="4"/>
  <c r="G683" i="4"/>
  <c r="I683" i="16" s="1"/>
  <c r="M683" i="4"/>
  <c r="P683" i="4"/>
  <c r="H683" i="4"/>
  <c r="J675" i="4"/>
  <c r="K675" i="4"/>
  <c r="N675" i="4"/>
  <c r="O675" i="4"/>
  <c r="J667" i="4"/>
  <c r="K667" i="4"/>
  <c r="G667" i="4"/>
  <c r="I667" i="16" s="1"/>
  <c r="M667" i="4"/>
  <c r="P667" i="4"/>
  <c r="H667" i="4"/>
  <c r="J655" i="4"/>
  <c r="K655" i="4"/>
  <c r="N655" i="4"/>
  <c r="H655" i="4"/>
  <c r="O655" i="4"/>
  <c r="P647" i="4"/>
  <c r="G647" i="4"/>
  <c r="I647" i="16" s="1"/>
  <c r="M647" i="4"/>
  <c r="K639" i="4"/>
  <c r="J639" i="4"/>
  <c r="N639" i="4"/>
  <c r="H639" i="4"/>
  <c r="O639" i="4"/>
  <c r="K631" i="4"/>
  <c r="J631" i="4"/>
  <c r="P631" i="4"/>
  <c r="G631" i="4"/>
  <c r="I631" i="16" s="1"/>
  <c r="M631" i="4"/>
  <c r="J623" i="4"/>
  <c r="K623" i="4"/>
  <c r="N623" i="4"/>
  <c r="H623" i="4"/>
  <c r="O623" i="4"/>
  <c r="K615" i="4"/>
  <c r="J615" i="4"/>
  <c r="P615" i="4"/>
  <c r="G615" i="4"/>
  <c r="I615" i="16" s="1"/>
  <c r="M615" i="4"/>
  <c r="J603" i="4"/>
  <c r="G603" i="4"/>
  <c r="I603" i="16" s="1"/>
  <c r="M603" i="4"/>
  <c r="K603" i="4"/>
  <c r="P603" i="4"/>
  <c r="H603" i="4"/>
  <c r="J595" i="4"/>
  <c r="K595" i="4"/>
  <c r="N595" i="4"/>
  <c r="O595" i="4"/>
  <c r="J591" i="4"/>
  <c r="K591" i="4"/>
  <c r="N591" i="4"/>
  <c r="H591" i="4"/>
  <c r="O591" i="4"/>
  <c r="K583" i="4"/>
  <c r="J583" i="4"/>
  <c r="P583" i="4"/>
  <c r="G583" i="4"/>
  <c r="I583" i="16" s="1"/>
  <c r="M583" i="4"/>
  <c r="J571" i="4"/>
  <c r="K571" i="4"/>
  <c r="G571" i="4"/>
  <c r="I571" i="16" s="1"/>
  <c r="M571" i="4"/>
  <c r="P571" i="4"/>
  <c r="H571" i="4"/>
  <c r="J563" i="4"/>
  <c r="N563" i="4"/>
  <c r="O563" i="4"/>
  <c r="J559" i="4"/>
  <c r="N559" i="4"/>
  <c r="H559" i="4"/>
  <c r="O559" i="4"/>
  <c r="K551" i="4"/>
  <c r="J551" i="4"/>
  <c r="P551" i="4"/>
  <c r="G551" i="4"/>
  <c r="I551" i="16" s="1"/>
  <c r="M551" i="4"/>
  <c r="K543" i="4"/>
  <c r="J543" i="4"/>
  <c r="N543" i="4"/>
  <c r="H543" i="4"/>
  <c r="O543" i="4"/>
  <c r="K535" i="4"/>
  <c r="J535" i="4"/>
  <c r="P535" i="4"/>
  <c r="G535" i="4"/>
  <c r="I535" i="16" s="1"/>
  <c r="M535" i="4"/>
  <c r="J527" i="4"/>
  <c r="K527" i="4"/>
  <c r="N527" i="4"/>
  <c r="H527" i="4"/>
  <c r="O527" i="4"/>
  <c r="K519" i="4"/>
  <c r="P519" i="4"/>
  <c r="J519" i="4"/>
  <c r="G519" i="4"/>
  <c r="I519" i="16" s="1"/>
  <c r="M519" i="4"/>
  <c r="K511" i="4"/>
  <c r="J511" i="4"/>
  <c r="N511" i="4"/>
  <c r="H511" i="4"/>
  <c r="O511" i="4"/>
  <c r="K503" i="4"/>
  <c r="J503" i="4"/>
  <c r="P503" i="4"/>
  <c r="G503" i="4"/>
  <c r="I503" i="16" s="1"/>
  <c r="M503" i="4"/>
  <c r="J495" i="4"/>
  <c r="K495" i="4"/>
  <c r="N495" i="4"/>
  <c r="H495" i="4"/>
  <c r="O495" i="4"/>
  <c r="K487" i="4"/>
  <c r="J487" i="4"/>
  <c r="P487" i="4"/>
  <c r="G487" i="4"/>
  <c r="I487" i="16" s="1"/>
  <c r="M487" i="4"/>
  <c r="J483" i="4"/>
  <c r="K483" i="4"/>
  <c r="N483" i="4"/>
  <c r="O483" i="4"/>
  <c r="J475" i="4"/>
  <c r="G475" i="4"/>
  <c r="I475" i="16" s="1"/>
  <c r="M475" i="4"/>
  <c r="P475" i="4"/>
  <c r="H475" i="4"/>
  <c r="J467" i="4"/>
  <c r="K467" i="4"/>
  <c r="N467" i="4"/>
  <c r="O467" i="4"/>
  <c r="J459" i="4"/>
  <c r="K459" i="4"/>
  <c r="G459" i="4"/>
  <c r="I459" i="16" s="1"/>
  <c r="M459" i="4"/>
  <c r="P459" i="4"/>
  <c r="H459" i="4"/>
  <c r="J451" i="4"/>
  <c r="K451" i="4"/>
  <c r="N451" i="4"/>
  <c r="O451" i="4"/>
  <c r="J443" i="4"/>
  <c r="K443" i="4"/>
  <c r="G443" i="4"/>
  <c r="I443" i="16" s="1"/>
  <c r="M443" i="4"/>
  <c r="P443" i="4"/>
  <c r="H443" i="4"/>
  <c r="J435" i="4"/>
  <c r="K435" i="4"/>
  <c r="N435" i="4"/>
  <c r="O435" i="4"/>
  <c r="J427" i="4"/>
  <c r="K427" i="4"/>
  <c r="G427" i="4"/>
  <c r="I427" i="16" s="1"/>
  <c r="M427" i="4"/>
  <c r="P427" i="4"/>
  <c r="H427" i="4"/>
  <c r="J419" i="4"/>
  <c r="K419" i="4"/>
  <c r="N419" i="4"/>
  <c r="O419" i="4"/>
  <c r="K407" i="4"/>
  <c r="J407" i="4"/>
  <c r="P407" i="4"/>
  <c r="G407" i="4"/>
  <c r="I407" i="16" s="1"/>
  <c r="M407" i="4"/>
  <c r="J399" i="4"/>
  <c r="K399" i="4"/>
  <c r="N399" i="4"/>
  <c r="H399" i="4"/>
  <c r="O399" i="4"/>
  <c r="P391" i="4"/>
  <c r="G391" i="4"/>
  <c r="I391" i="16" s="1"/>
  <c r="M391" i="4"/>
  <c r="K383" i="4"/>
  <c r="J383" i="4"/>
  <c r="N383" i="4"/>
  <c r="H383" i="4"/>
  <c r="O383" i="4"/>
  <c r="K375" i="4"/>
  <c r="J375" i="4"/>
  <c r="P375" i="4"/>
  <c r="G375" i="4"/>
  <c r="I375" i="16" s="1"/>
  <c r="M375" i="4"/>
  <c r="H375" i="4"/>
  <c r="J367" i="4"/>
  <c r="K367" i="4"/>
  <c r="N367" i="4"/>
  <c r="O367" i="4"/>
  <c r="K359" i="4"/>
  <c r="J359" i="4"/>
  <c r="P359" i="4"/>
  <c r="G359" i="4"/>
  <c r="I359" i="16" s="1"/>
  <c r="M359" i="4"/>
  <c r="H359" i="4"/>
  <c r="K351" i="4"/>
  <c r="J351" i="4"/>
  <c r="N351" i="4"/>
  <c r="O351" i="4"/>
  <c r="M331" i="4"/>
  <c r="P331" i="4"/>
  <c r="M323" i="4"/>
  <c r="P323" i="4"/>
  <c r="M311" i="4"/>
  <c r="N311" i="4"/>
  <c r="P303" i="4"/>
  <c r="N303" i="4"/>
  <c r="M295" i="4"/>
  <c r="G295" i="4"/>
  <c r="I295" i="16" s="1"/>
  <c r="N295" i="4"/>
  <c r="J295" i="4"/>
  <c r="M287" i="4"/>
  <c r="K287" i="4"/>
  <c r="N287" i="4"/>
  <c r="M275" i="4"/>
  <c r="P275" i="4"/>
  <c r="G275" i="4"/>
  <c r="I275" i="16" s="1"/>
  <c r="M259" i="4"/>
  <c r="P259" i="4"/>
  <c r="G259" i="4"/>
  <c r="I259" i="16" s="1"/>
  <c r="M251" i="4"/>
  <c r="J251" i="4"/>
  <c r="P251" i="4"/>
  <c r="K251" i="4"/>
  <c r="M247" i="4"/>
  <c r="G247" i="4"/>
  <c r="I247" i="16" s="1"/>
  <c r="N247" i="4"/>
  <c r="J247" i="4"/>
  <c r="M239" i="4"/>
  <c r="K239" i="4"/>
  <c r="N239" i="4"/>
  <c r="M227" i="4"/>
  <c r="P227" i="4"/>
  <c r="G227" i="4"/>
  <c r="I227" i="16" s="1"/>
  <c r="M219" i="4"/>
  <c r="J219" i="4"/>
  <c r="P219" i="4"/>
  <c r="K219" i="4"/>
  <c r="M211" i="4"/>
  <c r="P211" i="4"/>
  <c r="G211" i="4"/>
  <c r="I211" i="16" s="1"/>
  <c r="M203" i="4"/>
  <c r="J203" i="4"/>
  <c r="P203" i="4"/>
  <c r="K203" i="4"/>
  <c r="M195" i="4"/>
  <c r="P195" i="4"/>
  <c r="G195" i="4"/>
  <c r="I195" i="16" s="1"/>
  <c r="M187" i="4"/>
  <c r="J187" i="4"/>
  <c r="P187" i="4"/>
  <c r="K187" i="4"/>
  <c r="M179" i="4"/>
  <c r="P179" i="4"/>
  <c r="G179" i="4"/>
  <c r="I179" i="16" s="1"/>
  <c r="M171" i="4"/>
  <c r="J171" i="4"/>
  <c r="P171" i="4"/>
  <c r="K171" i="4"/>
  <c r="M163" i="4"/>
  <c r="P163" i="4"/>
  <c r="G163" i="4"/>
  <c r="I163" i="16" s="1"/>
  <c r="M151" i="4"/>
  <c r="G151" i="4"/>
  <c r="I151" i="16" s="1"/>
  <c r="N151" i="4"/>
  <c r="J151" i="4"/>
  <c r="M143" i="4"/>
  <c r="K143" i="4"/>
  <c r="N143" i="4"/>
  <c r="M135" i="4"/>
  <c r="G135" i="4"/>
  <c r="I135" i="16" s="1"/>
  <c r="N135" i="4"/>
  <c r="J135" i="4"/>
  <c r="M127" i="4"/>
  <c r="K127" i="4"/>
  <c r="N127" i="4"/>
  <c r="M119" i="4"/>
  <c r="G119" i="4"/>
  <c r="I119" i="16" s="1"/>
  <c r="N119" i="4"/>
  <c r="J119" i="4"/>
  <c r="M111" i="4"/>
  <c r="K111" i="4"/>
  <c r="N111" i="4"/>
  <c r="M103" i="4"/>
  <c r="G103" i="4"/>
  <c r="I103" i="16" s="1"/>
  <c r="N103" i="4"/>
  <c r="J103" i="4"/>
  <c r="M95" i="4"/>
  <c r="K95" i="4"/>
  <c r="N95" i="4"/>
  <c r="M87" i="4"/>
  <c r="G87" i="4"/>
  <c r="I87" i="16" s="1"/>
  <c r="N87" i="4"/>
  <c r="J87" i="4"/>
  <c r="M79" i="4"/>
  <c r="K79" i="4"/>
  <c r="N79" i="4"/>
  <c r="M75" i="4"/>
  <c r="J75" i="4"/>
  <c r="P75" i="4"/>
  <c r="K75" i="4"/>
  <c r="M59" i="4"/>
  <c r="J59" i="4"/>
  <c r="P59" i="4"/>
  <c r="K59" i="4"/>
  <c r="M51" i="4"/>
  <c r="P51" i="4"/>
  <c r="G51" i="4"/>
  <c r="I51" i="16" s="1"/>
  <c r="O39" i="4"/>
  <c r="M39" i="4"/>
  <c r="N27" i="4"/>
  <c r="M27" i="4"/>
  <c r="G27" i="4"/>
  <c r="I27" i="16" s="1"/>
  <c r="O23" i="4"/>
  <c r="M23" i="4"/>
  <c r="H271" i="4"/>
  <c r="H303" i="4"/>
  <c r="H335" i="4"/>
  <c r="H27" i="4"/>
  <c r="H155" i="4"/>
  <c r="H231" i="4"/>
  <c r="H63" i="4"/>
  <c r="H127" i="4"/>
  <c r="H191" i="4"/>
  <c r="H255" i="4"/>
  <c r="H83" i="4"/>
  <c r="H119" i="4"/>
  <c r="H99" i="4"/>
  <c r="H227" i="4"/>
  <c r="H283" i="4"/>
  <c r="H315" i="4"/>
  <c r="H71" i="4"/>
  <c r="H107" i="4"/>
  <c r="H235" i="4"/>
  <c r="K339" i="4"/>
  <c r="J335" i="4"/>
  <c r="G331" i="4"/>
  <c r="I331" i="16" s="1"/>
  <c r="K323" i="4"/>
  <c r="J319" i="4"/>
  <c r="G315" i="4"/>
  <c r="I315" i="16" s="1"/>
  <c r="K307" i="4"/>
  <c r="J303" i="4"/>
  <c r="G299" i="4"/>
  <c r="I299" i="16" s="1"/>
  <c r="J287" i="4"/>
  <c r="K275" i="4"/>
  <c r="G267" i="4"/>
  <c r="I267" i="16" s="1"/>
  <c r="J255" i="4"/>
  <c r="K243" i="4"/>
  <c r="G235" i="4"/>
  <c r="I235" i="16" s="1"/>
  <c r="J223" i="4"/>
  <c r="K211" i="4"/>
  <c r="G203" i="4"/>
  <c r="I203" i="16" s="1"/>
  <c r="J191" i="4"/>
  <c r="K179" i="4"/>
  <c r="G171" i="4"/>
  <c r="I171" i="16" s="1"/>
  <c r="J159" i="4"/>
  <c r="K147" i="4"/>
  <c r="G139" i="4"/>
  <c r="I139" i="16" s="1"/>
  <c r="J127" i="4"/>
  <c r="K115" i="4"/>
  <c r="G107" i="4"/>
  <c r="I107" i="16" s="1"/>
  <c r="J95" i="4"/>
  <c r="K83" i="4"/>
  <c r="G75" i="4"/>
  <c r="I75" i="16" s="1"/>
  <c r="J63" i="4"/>
  <c r="K51" i="4"/>
  <c r="G43" i="4"/>
  <c r="I43" i="16" s="1"/>
  <c r="H351" i="4"/>
  <c r="H991" i="4"/>
  <c r="H403" i="4"/>
  <c r="H435" i="4"/>
  <c r="H467" i="4"/>
  <c r="H499" i="4"/>
  <c r="H531" i="4"/>
  <c r="H563" i="4"/>
  <c r="H595" i="4"/>
  <c r="H627" i="4"/>
  <c r="H659" i="4"/>
  <c r="H691" i="4"/>
  <c r="H723" i="4"/>
  <c r="H755" i="4"/>
  <c r="H787" i="4"/>
  <c r="H819" i="4"/>
  <c r="H851" i="4"/>
  <c r="H883" i="4"/>
  <c r="H915" i="4"/>
  <c r="H947" i="4"/>
  <c r="H979" i="4"/>
  <c r="H1019" i="4"/>
  <c r="H1051" i="4"/>
  <c r="H1091" i="4"/>
  <c r="H1127" i="4"/>
  <c r="H1163" i="4"/>
  <c r="H1203" i="4"/>
  <c r="H1235" i="4"/>
  <c r="H1271" i="4"/>
  <c r="H1303" i="4"/>
  <c r="H1335" i="4"/>
  <c r="H1367" i="4"/>
  <c r="H1399" i="4"/>
  <c r="H1415" i="4"/>
  <c r="H1447" i="4"/>
  <c r="H1479" i="4"/>
  <c r="H1511" i="4"/>
  <c r="H1543" i="4"/>
  <c r="H1575" i="4"/>
  <c r="H1607" i="4"/>
  <c r="H1639" i="4"/>
  <c r="H1671" i="4"/>
  <c r="H1703" i="4"/>
  <c r="H1735" i="4"/>
  <c r="H1767" i="4"/>
  <c r="H1799" i="4"/>
  <c r="H1831" i="4"/>
  <c r="H1863" i="4"/>
  <c r="H1895" i="4"/>
  <c r="H1927" i="4"/>
  <c r="H1959" i="4"/>
  <c r="H1991" i="4"/>
  <c r="H2023" i="4"/>
  <c r="H2055" i="4"/>
  <c r="H2087" i="4"/>
  <c r="H2119" i="4"/>
  <c r="H2151" i="4"/>
  <c r="H2183" i="4"/>
  <c r="H2215" i="4"/>
  <c r="H2247" i="4"/>
  <c r="H2279" i="4"/>
  <c r="H2311" i="4"/>
  <c r="H2343" i="4"/>
  <c r="H2375" i="4"/>
  <c r="H2407" i="4"/>
  <c r="H2439" i="4"/>
  <c r="H2471" i="4"/>
  <c r="H2503" i="4"/>
  <c r="H2535" i="4"/>
  <c r="H2567" i="4"/>
  <c r="H2599" i="4"/>
  <c r="H2631" i="4"/>
  <c r="H2663" i="4"/>
  <c r="H2695" i="4"/>
  <c r="H2727" i="4"/>
  <c r="H2759" i="4"/>
  <c r="H2791" i="4"/>
  <c r="H2823" i="4"/>
  <c r="H2855" i="4"/>
  <c r="H2887" i="4"/>
  <c r="H2919" i="4"/>
  <c r="H2951" i="4"/>
  <c r="H2983" i="4"/>
  <c r="H1470" i="4"/>
  <c r="M31" i="4"/>
  <c r="P47" i="4"/>
  <c r="P55" i="4"/>
  <c r="P63" i="4"/>
  <c r="P71" i="4"/>
  <c r="P79" i="4"/>
  <c r="P87" i="4"/>
  <c r="P95" i="4"/>
  <c r="P103" i="4"/>
  <c r="P111" i="4"/>
  <c r="P119" i="4"/>
  <c r="P127" i="4"/>
  <c r="P135" i="4"/>
  <c r="P143" i="4"/>
  <c r="P151" i="4"/>
  <c r="P159" i="4"/>
  <c r="P167" i="4"/>
  <c r="M175" i="4"/>
  <c r="P183" i="4"/>
  <c r="P191" i="4"/>
  <c r="P199" i="4"/>
  <c r="P207" i="4"/>
  <c r="P215" i="4"/>
  <c r="M223" i="4"/>
  <c r="P231" i="4"/>
  <c r="P239" i="4"/>
  <c r="P247" i="4"/>
  <c r="M255" i="4"/>
  <c r="P263" i="4"/>
  <c r="M271" i="4"/>
  <c r="P279" i="4"/>
  <c r="P287" i="4"/>
  <c r="P295" i="4"/>
  <c r="M303" i="4"/>
  <c r="P311" i="4"/>
  <c r="P319" i="4"/>
  <c r="P327" i="4"/>
  <c r="M335" i="4"/>
  <c r="P343" i="4"/>
  <c r="M351" i="4"/>
  <c r="P355" i="4"/>
  <c r="O363" i="4"/>
  <c r="G367" i="4"/>
  <c r="I367" i="16" s="1"/>
  <c r="O375" i="4"/>
  <c r="M383" i="4"/>
  <c r="P387" i="4"/>
  <c r="O395" i="4"/>
  <c r="G399" i="4"/>
  <c r="I399" i="16" s="1"/>
  <c r="O407" i="4"/>
  <c r="M415" i="4"/>
  <c r="P419" i="4"/>
  <c r="O427" i="4"/>
  <c r="G431" i="4"/>
  <c r="I431" i="16" s="1"/>
  <c r="O439" i="4"/>
  <c r="M447" i="4"/>
  <c r="P451" i="4"/>
  <c r="O459" i="4"/>
  <c r="G463" i="4"/>
  <c r="I463" i="16" s="1"/>
  <c r="O471" i="4"/>
  <c r="M479" i="4"/>
  <c r="P483" i="4"/>
  <c r="O491" i="4"/>
  <c r="G495" i="4"/>
  <c r="I495" i="16" s="1"/>
  <c r="O503" i="4"/>
  <c r="M511" i="4"/>
  <c r="P515" i="4"/>
  <c r="O523" i="4"/>
  <c r="G527" i="4"/>
  <c r="I527" i="16" s="1"/>
  <c r="O535" i="4"/>
  <c r="M543" i="4"/>
  <c r="P547" i="4"/>
  <c r="O555" i="4"/>
  <c r="G559" i="4"/>
  <c r="I559" i="16" s="1"/>
  <c r="O567" i="4"/>
  <c r="P575" i="4"/>
  <c r="P579" i="4"/>
  <c r="O587" i="4"/>
  <c r="G591" i="4"/>
  <c r="I591" i="16" s="1"/>
  <c r="O599" i="4"/>
  <c r="M607" i="4"/>
  <c r="P611" i="4"/>
  <c r="O619" i="4"/>
  <c r="G623" i="4"/>
  <c r="I623" i="16" s="1"/>
  <c r="O631" i="4"/>
  <c r="M639" i="4"/>
  <c r="P643" i="4"/>
  <c r="O651" i="4"/>
  <c r="G655" i="4"/>
  <c r="I655" i="16" s="1"/>
  <c r="O663" i="4"/>
  <c r="M671" i="4"/>
  <c r="P675" i="4"/>
  <c r="O683" i="4"/>
  <c r="G687" i="4"/>
  <c r="I687" i="16" s="1"/>
  <c r="O695" i="4"/>
  <c r="M703" i="4"/>
  <c r="P707" i="4"/>
  <c r="O715" i="4"/>
  <c r="G719" i="4"/>
  <c r="I719" i="16" s="1"/>
  <c r="O727" i="4"/>
  <c r="M735" i="4"/>
  <c r="P739" i="4"/>
  <c r="O747" i="4"/>
  <c r="G751" i="4"/>
  <c r="I751" i="16" s="1"/>
  <c r="O759" i="4"/>
  <c r="P767" i="4"/>
  <c r="P771" i="4"/>
  <c r="O779" i="4"/>
  <c r="G783" i="4"/>
  <c r="I783" i="16" s="1"/>
  <c r="O791" i="4"/>
  <c r="P799" i="4"/>
  <c r="P803" i="4"/>
  <c r="O811" i="4"/>
  <c r="G815" i="4"/>
  <c r="O823" i="4"/>
  <c r="M831" i="4"/>
  <c r="P835" i="4"/>
  <c r="O843" i="4"/>
  <c r="G847" i="4"/>
  <c r="O855" i="4"/>
  <c r="M863" i="4"/>
  <c r="P867" i="4"/>
  <c r="O875" i="4"/>
  <c r="G879" i="4"/>
  <c r="O887" i="4"/>
  <c r="M895" i="4"/>
  <c r="P899" i="4"/>
  <c r="O907" i="4"/>
  <c r="G911" i="4"/>
  <c r="O919" i="4"/>
  <c r="M927" i="4"/>
  <c r="P931" i="4"/>
  <c r="O939" i="4"/>
  <c r="G943" i="4"/>
  <c r="O951" i="4"/>
  <c r="M959" i="4"/>
  <c r="P963" i="4"/>
  <c r="O971" i="4"/>
  <c r="G975" i="4"/>
  <c r="O983" i="4"/>
  <c r="M991" i="4"/>
  <c r="P995" i="4"/>
  <c r="O1003" i="4"/>
  <c r="G1007" i="4"/>
  <c r="P1015" i="4"/>
  <c r="P1023" i="4"/>
  <c r="M2507" i="4"/>
  <c r="P2527" i="4"/>
  <c r="O2547" i="4"/>
  <c r="N2563" i="4"/>
  <c r="N2583" i="4"/>
  <c r="N2599" i="4"/>
  <c r="G2615" i="4"/>
  <c r="P2639" i="4"/>
  <c r="M2651" i="4"/>
  <c r="P2663" i="4"/>
  <c r="O2679" i="4"/>
  <c r="P2703" i="4"/>
  <c r="O2727" i="4"/>
  <c r="N2743" i="4"/>
  <c r="O2779" i="4"/>
  <c r="O2815" i="4"/>
  <c r="G2851" i="4"/>
  <c r="P2895" i="4"/>
  <c r="P2931" i="4"/>
  <c r="O2959" i="4"/>
  <c r="M1035" i="4"/>
  <c r="P1047" i="4"/>
  <c r="O1059" i="4"/>
  <c r="O1071" i="4"/>
  <c r="N1083" i="4"/>
  <c r="N1095" i="4"/>
  <c r="G1107" i="4"/>
  <c r="M1123" i="4"/>
  <c r="P1135" i="4"/>
  <c r="O1147" i="4"/>
  <c r="O1159" i="4"/>
  <c r="P1171" i="4"/>
  <c r="G1183" i="4"/>
  <c r="G1195" i="4"/>
  <c r="G1207" i="4"/>
  <c r="M1223" i="4"/>
  <c r="O1235" i="4"/>
  <c r="O1247" i="4"/>
  <c r="P1259" i="4"/>
  <c r="G1271" i="4"/>
  <c r="M1287" i="4"/>
  <c r="O1299" i="4"/>
  <c r="O1311" i="4"/>
  <c r="P1323" i="4"/>
  <c r="G1335" i="4"/>
  <c r="O1351" i="4"/>
  <c r="G1375" i="4"/>
  <c r="O1403" i="4"/>
  <c r="P1427" i="4"/>
  <c r="M1455" i="4"/>
  <c r="O1479" i="4"/>
  <c r="G1503" i="4"/>
  <c r="O1531" i="4"/>
  <c r="P1555" i="4"/>
  <c r="M1583" i="4"/>
  <c r="O1607" i="4"/>
  <c r="G1631" i="4"/>
  <c r="O1659" i="4"/>
  <c r="P1683" i="4"/>
  <c r="M1711" i="4"/>
  <c r="O1735" i="4"/>
  <c r="G1759" i="4"/>
  <c r="O1787" i="4"/>
  <c r="P1811" i="4"/>
  <c r="P1839" i="4"/>
  <c r="O1863" i="4"/>
  <c r="G1887" i="4"/>
  <c r="O1915" i="4"/>
  <c r="P1939" i="4"/>
  <c r="M1967" i="4"/>
  <c r="O1991" i="4"/>
  <c r="G2015" i="4"/>
  <c r="O2043" i="4"/>
  <c r="G2067" i="4"/>
  <c r="O2103" i="4"/>
  <c r="G2135" i="4"/>
  <c r="G2171" i="4"/>
  <c r="N2223" i="4"/>
  <c r="N2315" i="4"/>
  <c r="P2407" i="4"/>
  <c r="M2503" i="4"/>
  <c r="N2675" i="4"/>
  <c r="O2855" i="4"/>
  <c r="K391" i="4"/>
  <c r="K563" i="4"/>
  <c r="K759" i="4"/>
  <c r="J1139" i="4"/>
  <c r="K2035" i="4"/>
  <c r="G192" i="4"/>
  <c r="I192" i="16" s="1"/>
  <c r="H834" i="4"/>
  <c r="N520" i="4"/>
  <c r="H22" i="4"/>
  <c r="H2822" i="4"/>
  <c r="N22" i="4"/>
  <c r="G58" i="4"/>
  <c r="I58" i="16" s="1"/>
  <c r="K70" i="4"/>
  <c r="H1174" i="4"/>
  <c r="H598" i="4"/>
  <c r="H1902" i="4"/>
  <c r="N194" i="4"/>
  <c r="G594" i="4"/>
  <c r="I594" i="16" s="1"/>
  <c r="G794" i="4"/>
  <c r="I794" i="16" s="1"/>
  <c r="K128" i="4"/>
  <c r="K238" i="4"/>
  <c r="N82" i="4"/>
  <c r="P314" i="4"/>
  <c r="M502" i="4"/>
  <c r="M686" i="4"/>
  <c r="G1234" i="4"/>
  <c r="P696" i="4"/>
  <c r="O504" i="4"/>
  <c r="H154" i="4"/>
  <c r="J206" i="4"/>
  <c r="K34" i="4"/>
  <c r="H1730" i="4"/>
  <c r="H746" i="4"/>
  <c r="H2250" i="4"/>
  <c r="N34" i="4"/>
  <c r="N146" i="4"/>
  <c r="O262" i="4"/>
  <c r="O554" i="4"/>
  <c r="O746" i="4"/>
  <c r="O866" i="4"/>
  <c r="O1010" i="4"/>
  <c r="P1574" i="4"/>
  <c r="G1810" i="4"/>
  <c r="M168" i="4"/>
  <c r="H2146" i="4"/>
  <c r="J138" i="4"/>
  <c r="K278" i="4"/>
  <c r="K126" i="4"/>
  <c r="J40" i="4"/>
  <c r="H608" i="4"/>
  <c r="H1214" i="4"/>
  <c r="H2246" i="4"/>
  <c r="H514" i="4"/>
  <c r="N86" i="4"/>
  <c r="M206" i="4"/>
  <c r="M322" i="4"/>
  <c r="O510" i="4"/>
  <c r="O1450" i="4"/>
  <c r="M24" i="4"/>
  <c r="A4" i="8"/>
  <c r="H72" i="4"/>
  <c r="H180" i="4"/>
  <c r="J328" i="4"/>
  <c r="J152" i="4"/>
  <c r="M40" i="4"/>
  <c r="M192" i="4"/>
  <c r="M624" i="4"/>
  <c r="G428" i="4"/>
  <c r="I428" i="16" s="1"/>
  <c r="G660" i="4"/>
  <c r="I660" i="16" s="1"/>
  <c r="K148" i="4"/>
  <c r="K120" i="4"/>
  <c r="H1768" i="4"/>
  <c r="M224" i="4"/>
  <c r="M648" i="4"/>
  <c r="J332" i="4"/>
  <c r="K64" i="4"/>
  <c r="K340" i="4"/>
  <c r="H2808" i="4"/>
  <c r="M120" i="4"/>
  <c r="N332" i="4"/>
  <c r="O532" i="4"/>
  <c r="K280" i="4"/>
  <c r="J96" i="4"/>
  <c r="H672" i="4"/>
  <c r="P1673" i="4"/>
  <c r="M68" i="4"/>
  <c r="N364" i="4"/>
  <c r="N360" i="4"/>
  <c r="M460" i="4"/>
  <c r="P684" i="4"/>
  <c r="G220" i="4"/>
  <c r="I220" i="16" s="1"/>
  <c r="G88" i="4"/>
  <c r="I88" i="16" s="1"/>
  <c r="O2158" i="4"/>
  <c r="N2698" i="4"/>
  <c r="M152" i="4"/>
  <c r="N256" i="4"/>
  <c r="O580" i="4"/>
  <c r="P12" i="4"/>
  <c r="O384" i="4"/>
  <c r="N480" i="4"/>
  <c r="N608" i="4"/>
  <c r="H49" i="4"/>
  <c r="H254" i="4"/>
  <c r="H274" i="4"/>
  <c r="G250" i="4"/>
  <c r="I250" i="16" s="1"/>
  <c r="K26" i="4"/>
  <c r="J274" i="4"/>
  <c r="K190" i="4"/>
  <c r="J118" i="4"/>
  <c r="K22" i="4"/>
  <c r="H621" i="4"/>
  <c r="H1386" i="4"/>
  <c r="H2434" i="4"/>
  <c r="H2874" i="4"/>
  <c r="H406" i="4"/>
  <c r="H854" i="4"/>
  <c r="H2450" i="4"/>
  <c r="H2914" i="4"/>
  <c r="G681" i="4"/>
  <c r="I681" i="16" s="1"/>
  <c r="P1229" i="4"/>
  <c r="M2221" i="4"/>
  <c r="N54" i="4"/>
  <c r="P282" i="4"/>
  <c r="N526" i="4"/>
  <c r="N570" i="4"/>
  <c r="O618" i="4"/>
  <c r="G662" i="4"/>
  <c r="I662" i="16" s="1"/>
  <c r="N706" i="4"/>
  <c r="M1198" i="4"/>
  <c r="P541" i="4"/>
  <c r="H146" i="4"/>
  <c r="K154" i="4"/>
  <c r="G289" i="4"/>
  <c r="I289" i="16" s="1"/>
  <c r="K322" i="4"/>
  <c r="J162" i="4"/>
  <c r="G149" i="4"/>
  <c r="I149" i="16" s="1"/>
  <c r="H1833" i="4"/>
  <c r="H2482" i="4"/>
  <c r="H490" i="4"/>
  <c r="H726" i="4"/>
  <c r="H938" i="4"/>
  <c r="H1678" i="4"/>
  <c r="H2618" i="4"/>
  <c r="P817" i="4"/>
  <c r="P1425" i="4"/>
  <c r="N2705" i="4"/>
  <c r="N118" i="4"/>
  <c r="M174" i="4"/>
  <c r="P234" i="4"/>
  <c r="O294" i="4"/>
  <c r="N442" i="4"/>
  <c r="P486" i="4"/>
  <c r="N578" i="4"/>
  <c r="M622" i="4"/>
  <c r="P774" i="4"/>
  <c r="G834" i="4"/>
  <c r="N898" i="4"/>
  <c r="G1286" i="4"/>
  <c r="O1390" i="4"/>
  <c r="P2882" i="4"/>
  <c r="H1926" i="4"/>
  <c r="M1926" i="4"/>
  <c r="M1826" i="4"/>
  <c r="H1826" i="4"/>
  <c r="O1826" i="4"/>
  <c r="H1790" i="4"/>
  <c r="O1790" i="4"/>
  <c r="G1562" i="4"/>
  <c r="O1562" i="4"/>
  <c r="M1522" i="4"/>
  <c r="J1522" i="4"/>
  <c r="G1426" i="4"/>
  <c r="O1426" i="4"/>
  <c r="H1334" i="4"/>
  <c r="M1334" i="4"/>
  <c r="H1274" i="4"/>
  <c r="N1274" i="4"/>
  <c r="H1182" i="4"/>
  <c r="N1182" i="4"/>
  <c r="K1062" i="4"/>
  <c r="P1062" i="4"/>
  <c r="G1046" i="4"/>
  <c r="H1046" i="4"/>
  <c r="H970" i="4"/>
  <c r="N970" i="4"/>
  <c r="G962" i="4"/>
  <c r="H962" i="4"/>
  <c r="N950" i="4"/>
  <c r="J950" i="4"/>
  <c r="O914" i="4"/>
  <c r="G914" i="4"/>
  <c r="O874" i="4"/>
  <c r="H874" i="4"/>
  <c r="M754" i="4"/>
  <c r="G754" i="4"/>
  <c r="I754" i="16" s="1"/>
  <c r="O734" i="4"/>
  <c r="M734" i="4"/>
  <c r="G694" i="4"/>
  <c r="I694" i="16" s="1"/>
  <c r="M694" i="4"/>
  <c r="N678" i="4"/>
  <c r="P678" i="4"/>
  <c r="M658" i="4"/>
  <c r="G658" i="4"/>
  <c r="I658" i="16" s="1"/>
  <c r="O642" i="4"/>
  <c r="N642" i="4"/>
  <c r="N558" i="4"/>
  <c r="M558" i="4"/>
  <c r="N422" i="4"/>
  <c r="P422" i="4"/>
  <c r="O386" i="4"/>
  <c r="N386" i="4"/>
  <c r="G370" i="4"/>
  <c r="I370" i="16" s="1"/>
  <c r="M370" i="4"/>
  <c r="O346" i="4"/>
  <c r="K346" i="4"/>
  <c r="O330" i="4"/>
  <c r="P330" i="4"/>
  <c r="P318" i="4"/>
  <c r="J318" i="4"/>
  <c r="P310" i="4"/>
  <c r="O310" i="4"/>
  <c r="P302" i="4"/>
  <c r="H302" i="4"/>
  <c r="O290" i="4"/>
  <c r="M290" i="4"/>
  <c r="G290" i="4"/>
  <c r="I290" i="16" s="1"/>
  <c r="O258" i="4"/>
  <c r="K258" i="4"/>
  <c r="P246" i="4"/>
  <c r="O246" i="4"/>
  <c r="H246" i="4"/>
  <c r="O226" i="4"/>
  <c r="M226" i="4"/>
  <c r="P198" i="4"/>
  <c r="N198" i="4"/>
  <c r="G198" i="4"/>
  <c r="I198" i="16" s="1"/>
  <c r="P142" i="4"/>
  <c r="J142" i="4"/>
  <c r="P110" i="4"/>
  <c r="H110" i="4"/>
  <c r="O90" i="4"/>
  <c r="K90" i="4"/>
  <c r="P46" i="4"/>
  <c r="J46" i="4"/>
  <c r="H46" i="4"/>
  <c r="H258" i="4"/>
  <c r="H338" i="4"/>
  <c r="J330" i="4"/>
  <c r="K218" i="4"/>
  <c r="G122" i="4"/>
  <c r="I122" i="16" s="1"/>
  <c r="J338" i="4"/>
  <c r="K302" i="4"/>
  <c r="G270" i="4"/>
  <c r="I270" i="16" s="1"/>
  <c r="G226" i="4"/>
  <c r="I226" i="16" s="1"/>
  <c r="J182" i="4"/>
  <c r="K146" i="4"/>
  <c r="K102" i="4"/>
  <c r="G66" i="4"/>
  <c r="I66" i="16" s="1"/>
  <c r="H1298" i="4"/>
  <c r="H1538" i="4"/>
  <c r="H1782" i="4"/>
  <c r="H2526" i="4"/>
  <c r="H2790" i="4"/>
  <c r="H426" i="4"/>
  <c r="H662" i="4"/>
  <c r="H1002" i="4"/>
  <c r="H1142" i="4"/>
  <c r="H1586" i="4"/>
  <c r="H1766" i="4"/>
  <c r="H2034" i="4"/>
  <c r="N38" i="4"/>
  <c r="N66" i="4"/>
  <c r="N98" i="4"/>
  <c r="M126" i="4"/>
  <c r="N150" i="4"/>
  <c r="N182" i="4"/>
  <c r="O214" i="4"/>
  <c r="M242" i="4"/>
  <c r="M274" i="4"/>
  <c r="P298" i="4"/>
  <c r="O326" i="4"/>
  <c r="N378" i="4"/>
  <c r="N398" i="4"/>
  <c r="G466" i="4"/>
  <c r="I466" i="16" s="1"/>
  <c r="G602" i="4"/>
  <c r="I602" i="16" s="1"/>
  <c r="M630" i="4"/>
  <c r="P650" i="4"/>
  <c r="M722" i="4"/>
  <c r="O786" i="4"/>
  <c r="O842" i="4"/>
  <c r="P874" i="4"/>
  <c r="N978" i="4"/>
  <c r="G1218" i="4"/>
  <c r="N1258" i="4"/>
  <c r="M1710" i="4"/>
  <c r="H2678" i="4"/>
  <c r="N2678" i="4"/>
  <c r="P2014" i="4"/>
  <c r="H2014" i="4"/>
  <c r="G1958" i="4"/>
  <c r="O1958" i="4"/>
  <c r="N1654" i="4"/>
  <c r="M1654" i="4"/>
  <c r="G1498" i="4"/>
  <c r="H1498" i="4"/>
  <c r="H1242" i="4"/>
  <c r="P1242" i="4"/>
  <c r="O1074" i="4"/>
  <c r="H1074" i="4"/>
  <c r="G1030" i="4"/>
  <c r="N1030" i="4"/>
  <c r="N890" i="4"/>
  <c r="G890" i="4"/>
  <c r="H802" i="4"/>
  <c r="M802" i="4"/>
  <c r="P710" i="4"/>
  <c r="N710" i="4"/>
  <c r="M534" i="4"/>
  <c r="H534" i="4"/>
  <c r="N494" i="4"/>
  <c r="J494" i="4"/>
  <c r="O450" i="4"/>
  <c r="H450" i="4"/>
  <c r="P362" i="4"/>
  <c r="H362" i="4"/>
  <c r="N354" i="4"/>
  <c r="O354" i="4"/>
  <c r="P342" i="4"/>
  <c r="K342" i="4"/>
  <c r="O266" i="4"/>
  <c r="P266" i="4"/>
  <c r="J266" i="4"/>
  <c r="P230" i="4"/>
  <c r="J230" i="4"/>
  <c r="O186" i="4"/>
  <c r="G186" i="4"/>
  <c r="I186" i="16" s="1"/>
  <c r="O178" i="4"/>
  <c r="N178" i="4"/>
  <c r="P166" i="4"/>
  <c r="K166" i="4"/>
  <c r="P158" i="4"/>
  <c r="M158" i="4"/>
  <c r="P134" i="4"/>
  <c r="N134" i="4"/>
  <c r="O114" i="4"/>
  <c r="N114" i="4"/>
  <c r="G114" i="4"/>
  <c r="I114" i="16" s="1"/>
  <c r="P94" i="4"/>
  <c r="M94" i="4"/>
  <c r="N62" i="4"/>
  <c r="H62" i="4"/>
  <c r="H262" i="4"/>
  <c r="H126" i="4"/>
  <c r="H190" i="4"/>
  <c r="H306" i="4"/>
  <c r="H166" i="4"/>
  <c r="G314" i="4"/>
  <c r="I314" i="16" s="1"/>
  <c r="J202" i="4"/>
  <c r="J74" i="4"/>
  <c r="G334" i="4"/>
  <c r="I334" i="16" s="1"/>
  <c r="J294" i="4"/>
  <c r="J254" i="4"/>
  <c r="K214" i="4"/>
  <c r="G178" i="4"/>
  <c r="I178" i="16" s="1"/>
  <c r="G134" i="4"/>
  <c r="I134" i="16" s="1"/>
  <c r="J98" i="4"/>
  <c r="G54" i="4"/>
  <c r="I54" i="16" s="1"/>
  <c r="H1122" i="4"/>
  <c r="H1866" i="4"/>
  <c r="H2342" i="4"/>
  <c r="H470" i="4"/>
  <c r="H578" i="4"/>
  <c r="H682" i="4"/>
  <c r="H810" i="4"/>
  <c r="H1426" i="4"/>
  <c r="H1850" i="4"/>
  <c r="H2326" i="4"/>
  <c r="H2570" i="4"/>
  <c r="M46" i="4"/>
  <c r="N102" i="4"/>
  <c r="N130" i="4"/>
  <c r="N162" i="4"/>
  <c r="M190" i="4"/>
  <c r="P218" i="4"/>
  <c r="P250" i="4"/>
  <c r="O278" i="4"/>
  <c r="M306" i="4"/>
  <c r="M338" i="4"/>
  <c r="O362" i="4"/>
  <c r="G406" i="4"/>
  <c r="I406" i="16" s="1"/>
  <c r="M430" i="4"/>
  <c r="N450" i="4"/>
  <c r="G474" i="4"/>
  <c r="I474" i="16" s="1"/>
  <c r="N518" i="4"/>
  <c r="M566" i="4"/>
  <c r="P586" i="4"/>
  <c r="O702" i="4"/>
  <c r="G726" i="4"/>
  <c r="I726" i="16" s="1"/>
  <c r="N762" i="4"/>
  <c r="M790" i="4"/>
  <c r="N818" i="4"/>
  <c r="P854" i="4"/>
  <c r="M882" i="4"/>
  <c r="O986" i="4"/>
  <c r="M1070" i="4"/>
  <c r="M1190" i="4"/>
  <c r="N1310" i="4"/>
  <c r="N1414" i="4"/>
  <c r="P1594" i="4"/>
  <c r="N2638" i="4"/>
  <c r="N2966" i="4"/>
  <c r="J2999" i="4"/>
  <c r="K2999" i="4"/>
  <c r="N2999" i="4"/>
  <c r="K2995" i="4"/>
  <c r="O2995" i="4"/>
  <c r="J2991" i="4"/>
  <c r="K2991" i="4"/>
  <c r="J2987" i="4"/>
  <c r="G2987" i="4"/>
  <c r="M2987" i="4"/>
  <c r="J2983" i="4"/>
  <c r="K2983" i="4"/>
  <c r="P2983" i="4"/>
  <c r="J2975" i="4"/>
  <c r="N2975" i="4"/>
  <c r="K2971" i="4"/>
  <c r="O2971" i="4"/>
  <c r="J2967" i="4"/>
  <c r="K2967" i="4"/>
  <c r="K2963" i="4"/>
  <c r="J2963" i="4"/>
  <c r="G2963" i="4"/>
  <c r="M2963" i="4"/>
  <c r="J2955" i="4"/>
  <c r="N2955" i="4"/>
  <c r="J2951" i="4"/>
  <c r="K2951" i="4"/>
  <c r="J2947" i="4"/>
  <c r="P2947" i="4"/>
  <c r="K2939" i="4"/>
  <c r="O2939" i="4"/>
  <c r="K2931" i="4"/>
  <c r="J2931" i="4"/>
  <c r="J2927" i="4"/>
  <c r="K2927" i="4"/>
  <c r="G2927" i="4"/>
  <c r="P2927" i="4"/>
  <c r="J2923" i="4"/>
  <c r="K2923" i="4"/>
  <c r="J2919" i="4"/>
  <c r="P2919" i="4"/>
  <c r="J2911" i="4"/>
  <c r="N2911" i="4"/>
  <c r="J2903" i="4"/>
  <c r="K2903" i="4"/>
  <c r="O2903" i="4"/>
  <c r="K2899" i="4"/>
  <c r="J2899" i="4"/>
  <c r="G2899" i="4"/>
  <c r="M2899" i="4"/>
  <c r="J2891" i="4"/>
  <c r="N2891" i="4"/>
  <c r="J2887" i="4"/>
  <c r="K2887" i="4"/>
  <c r="K2883" i="4"/>
  <c r="P2883" i="4"/>
  <c r="J2875" i="4"/>
  <c r="K2875" i="4"/>
  <c r="O2875" i="4"/>
  <c r="K2867" i="4"/>
  <c r="J2867" i="4"/>
  <c r="G2867" i="4"/>
  <c r="M2867" i="4"/>
  <c r="J2863" i="4"/>
  <c r="P2863" i="4"/>
  <c r="J2859" i="4"/>
  <c r="K2859" i="4"/>
  <c r="J2855" i="4"/>
  <c r="N2855" i="4"/>
  <c r="J2851" i="4"/>
  <c r="K2851" i="4"/>
  <c r="J2847" i="4"/>
  <c r="O2847" i="4"/>
  <c r="J2839" i="4"/>
  <c r="G2839" i="4"/>
  <c r="P2839" i="4"/>
  <c r="K2835" i="4"/>
  <c r="N2835" i="4"/>
  <c r="J2831" i="4"/>
  <c r="K2831" i="4"/>
  <c r="J2827" i="4"/>
  <c r="K2827" i="4"/>
  <c r="P2827" i="4"/>
  <c r="J2823" i="4"/>
  <c r="K2823" i="4"/>
  <c r="J2819" i="4"/>
  <c r="O2819" i="4"/>
  <c r="J2811" i="4"/>
  <c r="G2811" i="4"/>
  <c r="M2811" i="4"/>
  <c r="J2807" i="4"/>
  <c r="M2807" i="4"/>
  <c r="K2803" i="4"/>
  <c r="J2803" i="4"/>
  <c r="J2799" i="4"/>
  <c r="K2799" i="4"/>
  <c r="N2799" i="4"/>
  <c r="J2791" i="4"/>
  <c r="K2791" i="4"/>
  <c r="O2791" i="4"/>
  <c r="J2783" i="4"/>
  <c r="G2783" i="4"/>
  <c r="P2783" i="4"/>
  <c r="J2775" i="4"/>
  <c r="K2775" i="4"/>
  <c r="P2775" i="4"/>
  <c r="K2771" i="4"/>
  <c r="J2771" i="4"/>
  <c r="J2767" i="4"/>
  <c r="O2767" i="4"/>
  <c r="J2759" i="4"/>
  <c r="K2759" i="4"/>
  <c r="N2759" i="4"/>
  <c r="J2755" i="4"/>
  <c r="G2755" i="4"/>
  <c r="M2755" i="4"/>
  <c r="J2747" i="4"/>
  <c r="K2747" i="4"/>
  <c r="P2747" i="4"/>
  <c r="K2739" i="4"/>
  <c r="O2739" i="4"/>
  <c r="J2735" i="4"/>
  <c r="K2735" i="4"/>
  <c r="J2731" i="4"/>
  <c r="K2731" i="4"/>
  <c r="K2723" i="4"/>
  <c r="N2723" i="4"/>
  <c r="K2715" i="4"/>
  <c r="J2715" i="4"/>
  <c r="G2715" i="4"/>
  <c r="M2715" i="4"/>
  <c r="K2707" i="4"/>
  <c r="P2707" i="4"/>
  <c r="J2703" i="4"/>
  <c r="K2703" i="4"/>
  <c r="J2699" i="4"/>
  <c r="K2699" i="4"/>
  <c r="O2699" i="4"/>
  <c r="J2695" i="4"/>
  <c r="K2695" i="4"/>
  <c r="J2691" i="4"/>
  <c r="N2691" i="4"/>
  <c r="G2683" i="4"/>
  <c r="M2683" i="4"/>
  <c r="J2679" i="4"/>
  <c r="K2679" i="4"/>
  <c r="K2675" i="4"/>
  <c r="J2675" i="4"/>
  <c r="P2675" i="4"/>
  <c r="J2671" i="4"/>
  <c r="K2671" i="4"/>
  <c r="J2667" i="4"/>
  <c r="O2667" i="4"/>
  <c r="K2659" i="4"/>
  <c r="J2659" i="4"/>
  <c r="N2659" i="4"/>
  <c r="J2647" i="4"/>
  <c r="K2647" i="4"/>
  <c r="G2647" i="4"/>
  <c r="M2647" i="4"/>
  <c r="J2639" i="4"/>
  <c r="K2639" i="4"/>
  <c r="J2635" i="4"/>
  <c r="O2635" i="4"/>
  <c r="J2631" i="4"/>
  <c r="K2631" i="4"/>
  <c r="J2627" i="4"/>
  <c r="N2627" i="4"/>
  <c r="J2619" i="4"/>
  <c r="K2619" i="4"/>
  <c r="P2619" i="4"/>
  <c r="K2611" i="4"/>
  <c r="G2611" i="4"/>
  <c r="M2611" i="4"/>
  <c r="J2603" i="4"/>
  <c r="K2603" i="4"/>
  <c r="O2603" i="4"/>
  <c r="J2599" i="4"/>
  <c r="K2599" i="4"/>
  <c r="K2595" i="4"/>
  <c r="N2595" i="4"/>
  <c r="K2587" i="4"/>
  <c r="P2587" i="4"/>
  <c r="J2583" i="4"/>
  <c r="K2583" i="4"/>
  <c r="K2579" i="4"/>
  <c r="G2579" i="4"/>
  <c r="M2579" i="4"/>
  <c r="J2575" i="4"/>
  <c r="K2575" i="4"/>
  <c r="P2575" i="4"/>
  <c r="J2571" i="4"/>
  <c r="K2571" i="4"/>
  <c r="J2567" i="4"/>
  <c r="O2567" i="4"/>
  <c r="J2563" i="4"/>
  <c r="K2563" i="4"/>
  <c r="J2559" i="4"/>
  <c r="N2559" i="4"/>
  <c r="J2551" i="4"/>
  <c r="K2551" i="4"/>
  <c r="G2551" i="4"/>
  <c r="M2551" i="4"/>
  <c r="K2547" i="4"/>
  <c r="J2547" i="4"/>
  <c r="J2543" i="4"/>
  <c r="K2543" i="4"/>
  <c r="M2543" i="4"/>
  <c r="J2539" i="4"/>
  <c r="N2539" i="4"/>
  <c r="K2531" i="4"/>
  <c r="P2531" i="4"/>
  <c r="K2523" i="4"/>
  <c r="J2523" i="4"/>
  <c r="G2523" i="4"/>
  <c r="M2523" i="4"/>
  <c r="J2519" i="4"/>
  <c r="K2519" i="4"/>
  <c r="P2519" i="4"/>
  <c r="J2511" i="4"/>
  <c r="O2511" i="4"/>
  <c r="J2507" i="4"/>
  <c r="K2507" i="4"/>
  <c r="J2503" i="4"/>
  <c r="K2503" i="4"/>
  <c r="N2503" i="4"/>
  <c r="J2495" i="4"/>
  <c r="G2495" i="4"/>
  <c r="M2495" i="4"/>
  <c r="J2491" i="4"/>
  <c r="O2491" i="4"/>
  <c r="J2487" i="4"/>
  <c r="K2487" i="4"/>
  <c r="O2487" i="4"/>
  <c r="K2483" i="4"/>
  <c r="P2483" i="4"/>
  <c r="J2479" i="4"/>
  <c r="G2479" i="4"/>
  <c r="P2479" i="4"/>
  <c r="J2475" i="4"/>
  <c r="K2475" i="4"/>
  <c r="O2475" i="4"/>
  <c r="J2471" i="4"/>
  <c r="K2471" i="4"/>
  <c r="O2471" i="4"/>
  <c r="K2467" i="4"/>
  <c r="P2467" i="4"/>
  <c r="J2463" i="4"/>
  <c r="G2463" i="4"/>
  <c r="M2463" i="4"/>
  <c r="K2459" i="4"/>
  <c r="O2459" i="4"/>
  <c r="J2455" i="4"/>
  <c r="O2455" i="4"/>
  <c r="K2451" i="4"/>
  <c r="J2451" i="4"/>
  <c r="P2451" i="4"/>
  <c r="J2447" i="4"/>
  <c r="K2447" i="4"/>
  <c r="G2447" i="4"/>
  <c r="M2447" i="4"/>
  <c r="J2443" i="4"/>
  <c r="K2443" i="4"/>
  <c r="O2443" i="4"/>
  <c r="J2439" i="4"/>
  <c r="O2439" i="4"/>
  <c r="J2435" i="4"/>
  <c r="P2435" i="4"/>
  <c r="J2431" i="4"/>
  <c r="G2431" i="4"/>
  <c r="M2431" i="4"/>
  <c r="K2427" i="4"/>
  <c r="O2427" i="4"/>
  <c r="J2423" i="4"/>
  <c r="K2423" i="4"/>
  <c r="O2423" i="4"/>
  <c r="K2419" i="4"/>
  <c r="P2419" i="4"/>
  <c r="J2415" i="4"/>
  <c r="K2415" i="4"/>
  <c r="G2415" i="4"/>
  <c r="P2415" i="4"/>
  <c r="K2411" i="4"/>
  <c r="O2411" i="4"/>
  <c r="J2407" i="4"/>
  <c r="O2407" i="4"/>
  <c r="J2403" i="4"/>
  <c r="K2403" i="4"/>
  <c r="P2403" i="4"/>
  <c r="J2399" i="4"/>
  <c r="K2399" i="4"/>
  <c r="G2399" i="4"/>
  <c r="M2399" i="4"/>
  <c r="J2391" i="4"/>
  <c r="O2391" i="4"/>
  <c r="J2387" i="4"/>
  <c r="P2387" i="4"/>
  <c r="K2383" i="4"/>
  <c r="G2383" i="4"/>
  <c r="M2383" i="4"/>
  <c r="J2379" i="4"/>
  <c r="K2379" i="4"/>
  <c r="O2379" i="4"/>
  <c r="K2375" i="4"/>
  <c r="O2375" i="4"/>
  <c r="J2371" i="4"/>
  <c r="K2371" i="4"/>
  <c r="P2371" i="4"/>
  <c r="G2367" i="4"/>
  <c r="P2367" i="4"/>
  <c r="J2363" i="4"/>
  <c r="K2363" i="4"/>
  <c r="O2363" i="4"/>
  <c r="K2359" i="4"/>
  <c r="O2359" i="4"/>
  <c r="J2355" i="4"/>
  <c r="P2355" i="4"/>
  <c r="J2351" i="4"/>
  <c r="G2351" i="4"/>
  <c r="M2351" i="4"/>
  <c r="J2347" i="4"/>
  <c r="K2347" i="4"/>
  <c r="O2347" i="4"/>
  <c r="J2339" i="4"/>
  <c r="K2339" i="4"/>
  <c r="P2339" i="4"/>
  <c r="K2335" i="4"/>
  <c r="G2335" i="4"/>
  <c r="P2335" i="4"/>
  <c r="J2331" i="4"/>
  <c r="O2331" i="4"/>
  <c r="K2327" i="4"/>
  <c r="O2327" i="4"/>
  <c r="J2323" i="4"/>
  <c r="P2323" i="4"/>
  <c r="J2319" i="4"/>
  <c r="K2319" i="4"/>
  <c r="G2319" i="4"/>
  <c r="P2319" i="4"/>
  <c r="J2315" i="4"/>
  <c r="O2315" i="4"/>
  <c r="J2307" i="4"/>
  <c r="K2307" i="4"/>
  <c r="P2307" i="4"/>
  <c r="K2303" i="4"/>
  <c r="G2303" i="4"/>
  <c r="M2303" i="4"/>
  <c r="J2299" i="4"/>
  <c r="O2299" i="4"/>
  <c r="K2295" i="4"/>
  <c r="O2295" i="4"/>
  <c r="J2291" i="4"/>
  <c r="K2291" i="4"/>
  <c r="P2291" i="4"/>
  <c r="J2287" i="4"/>
  <c r="G2287" i="4"/>
  <c r="M2287" i="4"/>
  <c r="J2283" i="4"/>
  <c r="O2283" i="4"/>
  <c r="J2279" i="4"/>
  <c r="O2279" i="4"/>
  <c r="J2275" i="4"/>
  <c r="K2275" i="4"/>
  <c r="P2275" i="4"/>
  <c r="G2271" i="4"/>
  <c r="M2271" i="4"/>
  <c r="J2267" i="4"/>
  <c r="O2267" i="4"/>
  <c r="K2263" i="4"/>
  <c r="J2263" i="4"/>
  <c r="O2263" i="4"/>
  <c r="J2259" i="4"/>
  <c r="P2259" i="4"/>
  <c r="J2255" i="4"/>
  <c r="G2255" i="4"/>
  <c r="M2255" i="4"/>
  <c r="J2251" i="4"/>
  <c r="O2251" i="4"/>
  <c r="K2247" i="4"/>
  <c r="O2247" i="4"/>
  <c r="J2243" i="4"/>
  <c r="K2243" i="4"/>
  <c r="P2243" i="4"/>
  <c r="G2239" i="4"/>
  <c r="P2239" i="4"/>
  <c r="J2235" i="4"/>
  <c r="K2235" i="4"/>
  <c r="O2235" i="4"/>
  <c r="K2231" i="4"/>
  <c r="O2231" i="4"/>
  <c r="J2227" i="4"/>
  <c r="P2227" i="4"/>
  <c r="J2223" i="4"/>
  <c r="G2223" i="4"/>
  <c r="P2223" i="4"/>
  <c r="J2219" i="4"/>
  <c r="K2219" i="4"/>
  <c r="O2219" i="4"/>
  <c r="J2211" i="4"/>
  <c r="K2211" i="4"/>
  <c r="P2211" i="4"/>
  <c r="K2207" i="4"/>
  <c r="G2207" i="4"/>
  <c r="M2207" i="4"/>
  <c r="J2203" i="4"/>
  <c r="O2203" i="4"/>
  <c r="K2199" i="4"/>
  <c r="O2199" i="4"/>
  <c r="J2195" i="4"/>
  <c r="P2195" i="4"/>
  <c r="J2191" i="4"/>
  <c r="K2191" i="4"/>
  <c r="G2191" i="4"/>
  <c r="P2191" i="4"/>
  <c r="J2187" i="4"/>
  <c r="O2187" i="4"/>
  <c r="J2179" i="4"/>
  <c r="K2179" i="4"/>
  <c r="P2179" i="4"/>
  <c r="K2175" i="4"/>
  <c r="G2175" i="4"/>
  <c r="M2175" i="4"/>
  <c r="J2171" i="4"/>
  <c r="O2171" i="4"/>
  <c r="K2167" i="4"/>
  <c r="O2167" i="4"/>
  <c r="J2163" i="4"/>
  <c r="K2163" i="4"/>
  <c r="J2147" i="4"/>
  <c r="K2147" i="4"/>
  <c r="K2135" i="4"/>
  <c r="J2135" i="4"/>
  <c r="J2115" i="4"/>
  <c r="K2115" i="4"/>
  <c r="J2107" i="4"/>
  <c r="K2107" i="4"/>
  <c r="J2091" i="4"/>
  <c r="K2091" i="4"/>
  <c r="J2083" i="4"/>
  <c r="K2083" i="4"/>
  <c r="K2055" i="4"/>
  <c r="J2055" i="4"/>
  <c r="K2023" i="4"/>
  <c r="J2023" i="4"/>
  <c r="K1991" i="4"/>
  <c r="J1991" i="4"/>
  <c r="K1959" i="4"/>
  <c r="J1959" i="4"/>
  <c r="K1927" i="4"/>
  <c r="J1927" i="4"/>
  <c r="K1895" i="4"/>
  <c r="J1895" i="4"/>
  <c r="K1863" i="4"/>
  <c r="J1863" i="4"/>
  <c r="K1831" i="4"/>
  <c r="J1831" i="4"/>
  <c r="K1799" i="4"/>
  <c r="J1799" i="4"/>
  <c r="K1767" i="4"/>
  <c r="J1767" i="4"/>
  <c r="K1735" i="4"/>
  <c r="J1735" i="4"/>
  <c r="K1703" i="4"/>
  <c r="J1703" i="4"/>
  <c r="K1671" i="4"/>
  <c r="J1671" i="4"/>
  <c r="K1639" i="4"/>
  <c r="J1639" i="4"/>
  <c r="K1607" i="4"/>
  <c r="J1607" i="4"/>
  <c r="K1575" i="4"/>
  <c r="J1575" i="4"/>
  <c r="K1543" i="4"/>
  <c r="J1543" i="4"/>
  <c r="K1511" i="4"/>
  <c r="J1511" i="4"/>
  <c r="K1479" i="4"/>
  <c r="J1479" i="4"/>
  <c r="N2763" i="4"/>
  <c r="O2771" i="4"/>
  <c r="P2779" i="4"/>
  <c r="M2787" i="4"/>
  <c r="G2787" i="4"/>
  <c r="O2795" i="4"/>
  <c r="P2803" i="4"/>
  <c r="P2815" i="4"/>
  <c r="M2823" i="4"/>
  <c r="G2823" i="4"/>
  <c r="O2831" i="4"/>
  <c r="P2843" i="4"/>
  <c r="N2851" i="4"/>
  <c r="M2859" i="4"/>
  <c r="G2859" i="4"/>
  <c r="O2871" i="4"/>
  <c r="N2879" i="4"/>
  <c r="P2887" i="4"/>
  <c r="M2895" i="4"/>
  <c r="G2895" i="4"/>
  <c r="O2907" i="4"/>
  <c r="P2915" i="4"/>
  <c r="N2923" i="4"/>
  <c r="M2931" i="4"/>
  <c r="G2931" i="4"/>
  <c r="O2935" i="4"/>
  <c r="N2943" i="4"/>
  <c r="P2951" i="4"/>
  <c r="M2959" i="4"/>
  <c r="G2959" i="4"/>
  <c r="O2967" i="4"/>
  <c r="P2979" i="4"/>
  <c r="P2991" i="4"/>
  <c r="N2067" i="4"/>
  <c r="P2071" i="4"/>
  <c r="M2075" i="4"/>
  <c r="G2075" i="4"/>
  <c r="N2079" i="4"/>
  <c r="N2083" i="4"/>
  <c r="P2087" i="4"/>
  <c r="M2091" i="4"/>
  <c r="G2091" i="4"/>
  <c r="N2095" i="4"/>
  <c r="N2099" i="4"/>
  <c r="P2103" i="4"/>
  <c r="M2107" i="4"/>
  <c r="G2107" i="4"/>
  <c r="N2115" i="4"/>
  <c r="P2119" i="4"/>
  <c r="M2123" i="4"/>
  <c r="G2123" i="4"/>
  <c r="N2127" i="4"/>
  <c r="N2131" i="4"/>
  <c r="P2135" i="4"/>
  <c r="M2139" i="4"/>
  <c r="G2139" i="4"/>
  <c r="N2143" i="4"/>
  <c r="N2147" i="4"/>
  <c r="P2151" i="4"/>
  <c r="M2155" i="4"/>
  <c r="G2155" i="4"/>
  <c r="N2159" i="4"/>
  <c r="N2163" i="4"/>
  <c r="P2167" i="4"/>
  <c r="N2171" i="4"/>
  <c r="O2175" i="4"/>
  <c r="N2179" i="4"/>
  <c r="N2183" i="4"/>
  <c r="P2187" i="4"/>
  <c r="N2191" i="4"/>
  <c r="G2195" i="4"/>
  <c r="G2199" i="4"/>
  <c r="G2203" i="4"/>
  <c r="M2211" i="4"/>
  <c r="M2215" i="4"/>
  <c r="M2219" i="4"/>
  <c r="M2223" i="4"/>
  <c r="O2227" i="4"/>
  <c r="P2231" i="4"/>
  <c r="N2235" i="4"/>
  <c r="O2239" i="4"/>
  <c r="N2243" i="4"/>
  <c r="N2247" i="4"/>
  <c r="P2251" i="4"/>
  <c r="N2255" i="4"/>
  <c r="G2259" i="4"/>
  <c r="G2263" i="4"/>
  <c r="G2267" i="4"/>
  <c r="M2275" i="4"/>
  <c r="M2279" i="4"/>
  <c r="M2283" i="4"/>
  <c r="P2287" i="4"/>
  <c r="O2291" i="4"/>
  <c r="P2295" i="4"/>
  <c r="N2299" i="4"/>
  <c r="O2303" i="4"/>
  <c r="N2307" i="4"/>
  <c r="N2311" i="4"/>
  <c r="P2315" i="4"/>
  <c r="N2319" i="4"/>
  <c r="G2323" i="4"/>
  <c r="G2327" i="4"/>
  <c r="G2331" i="4"/>
  <c r="M2339" i="4"/>
  <c r="M2343" i="4"/>
  <c r="M2347" i="4"/>
  <c r="P2351" i="4"/>
  <c r="O2355" i="4"/>
  <c r="P2359" i="4"/>
  <c r="N2363" i="4"/>
  <c r="O2367" i="4"/>
  <c r="N2371" i="4"/>
  <c r="N2375" i="4"/>
  <c r="P2379" i="4"/>
  <c r="N2383" i="4"/>
  <c r="G2387" i="4"/>
  <c r="G2391" i="4"/>
  <c r="G2395" i="4"/>
  <c r="M2403" i="4"/>
  <c r="M2407" i="4"/>
  <c r="M2411" i="4"/>
  <c r="M2415" i="4"/>
  <c r="O2419" i="4"/>
  <c r="P2423" i="4"/>
  <c r="N2427" i="4"/>
  <c r="O2431" i="4"/>
  <c r="N2435" i="4"/>
  <c r="N2439" i="4"/>
  <c r="P2443" i="4"/>
  <c r="N2447" i="4"/>
  <c r="G2451" i="4"/>
  <c r="G2455" i="4"/>
  <c r="G2459" i="4"/>
  <c r="M2467" i="4"/>
  <c r="M2471" i="4"/>
  <c r="M2475" i="4"/>
  <c r="M2479" i="4"/>
  <c r="O2483" i="4"/>
  <c r="P2487" i="4"/>
  <c r="N2491" i="4"/>
  <c r="O2495" i="4"/>
  <c r="O2503" i="4"/>
  <c r="N2511" i="4"/>
  <c r="N2519" i="4"/>
  <c r="P2523" i="4"/>
  <c r="G2531" i="4"/>
  <c r="G2539" i="4"/>
  <c r="G2543" i="4"/>
  <c r="M2559" i="4"/>
  <c r="M2567" i="4"/>
  <c r="M2575" i="4"/>
  <c r="O2579" i="4"/>
  <c r="O2587" i="4"/>
  <c r="O2595" i="4"/>
  <c r="N2603" i="4"/>
  <c r="N2611" i="4"/>
  <c r="N2619" i="4"/>
  <c r="P2627" i="4"/>
  <c r="P2635" i="4"/>
  <c r="N2647" i="4"/>
  <c r="G2659" i="4"/>
  <c r="G2667" i="4"/>
  <c r="G2675" i="4"/>
  <c r="M2691" i="4"/>
  <c r="M2699" i="4"/>
  <c r="M2707" i="4"/>
  <c r="P2715" i="4"/>
  <c r="P2723" i="4"/>
  <c r="P2739" i="4"/>
  <c r="O2747" i="4"/>
  <c r="O2755" i="4"/>
  <c r="O2759" i="4"/>
  <c r="N2767" i="4"/>
  <c r="N2775" i="4"/>
  <c r="N2783" i="4"/>
  <c r="G2791" i="4"/>
  <c r="G2799" i="4"/>
  <c r="G2807" i="4"/>
  <c r="M2819" i="4"/>
  <c r="M2827" i="4"/>
  <c r="M2835" i="4"/>
  <c r="M2839" i="4"/>
  <c r="P2847" i="4"/>
  <c r="P2855" i="4"/>
  <c r="N2863" i="4"/>
  <c r="P2867" i="4"/>
  <c r="P2875" i="4"/>
  <c r="O2883" i="4"/>
  <c r="O2891" i="4"/>
  <c r="O2899" i="4"/>
  <c r="G2903" i="4"/>
  <c r="G2911" i="4"/>
  <c r="G2919" i="4"/>
  <c r="M2939" i="4"/>
  <c r="M2947" i="4"/>
  <c r="M2955" i="4"/>
  <c r="N2963" i="4"/>
  <c r="N2971" i="4"/>
  <c r="P2975" i="4"/>
  <c r="N2983" i="4"/>
  <c r="P2987" i="4"/>
  <c r="P2995" i="4"/>
  <c r="O2999" i="4"/>
  <c r="J1599" i="4"/>
  <c r="J1627" i="4"/>
  <c r="J1655" i="4"/>
  <c r="K1683" i="4"/>
  <c r="J1711" i="4"/>
  <c r="J1727" i="4"/>
  <c r="J1755" i="4"/>
  <c r="J1783" i="4"/>
  <c r="K1811" i="4"/>
  <c r="J1839" i="4"/>
  <c r="J1855" i="4"/>
  <c r="J1883" i="4"/>
  <c r="J1911" i="4"/>
  <c r="K1939" i="4"/>
  <c r="J1967" i="4"/>
  <c r="K1983" i="4"/>
  <c r="J2011" i="4"/>
  <c r="J2039" i="4"/>
  <c r="K2067" i="4"/>
  <c r="J2103" i="4"/>
  <c r="K2123" i="4"/>
  <c r="K2159" i="4"/>
  <c r="J2183" i="4"/>
  <c r="J2199" i="4"/>
  <c r="K2215" i="4"/>
  <c r="J2239" i="4"/>
  <c r="K2255" i="4"/>
  <c r="J2271" i="4"/>
  <c r="J2295" i="4"/>
  <c r="K2311" i="4"/>
  <c r="K2331" i="4"/>
  <c r="K2351" i="4"/>
  <c r="K2367" i="4"/>
  <c r="K2407" i="4"/>
  <c r="K2435" i="4"/>
  <c r="J2467" i="4"/>
  <c r="K2499" i="4"/>
  <c r="K2535" i="4"/>
  <c r="K2567" i="4"/>
  <c r="K2607" i="4"/>
  <c r="K2635" i="4"/>
  <c r="K2667" i="4"/>
  <c r="J2707" i="4"/>
  <c r="J2739" i="4"/>
  <c r="K2767" i="4"/>
  <c r="K2807" i="4"/>
  <c r="K2839" i="4"/>
  <c r="K2871" i="4"/>
  <c r="K2907" i="4"/>
  <c r="J2939" i="4"/>
  <c r="J2979" i="4"/>
  <c r="J1223" i="4"/>
  <c r="J1255" i="4"/>
  <c r="J1287" i="4"/>
  <c r="J1319" i="4"/>
  <c r="J1351" i="4"/>
  <c r="J1383" i="4"/>
  <c r="J1415" i="4"/>
  <c r="J1447" i="4"/>
  <c r="J2994" i="4"/>
  <c r="K2994" i="4"/>
  <c r="N2994" i="4"/>
  <c r="M2994" i="4"/>
  <c r="O2994" i="4"/>
  <c r="G2994" i="4"/>
  <c r="J2986" i="4"/>
  <c r="M2986" i="4"/>
  <c r="O2986" i="4"/>
  <c r="G2986" i="4"/>
  <c r="J2978" i="4"/>
  <c r="K2978" i="4"/>
  <c r="N2978" i="4"/>
  <c r="P2978" i="4"/>
  <c r="G2978" i="4"/>
  <c r="M2978" i="4"/>
  <c r="O2978" i="4"/>
  <c r="H2978" i="4"/>
  <c r="M2970" i="4"/>
  <c r="P2970" i="4"/>
  <c r="O2970" i="4"/>
  <c r="G2970" i="4"/>
  <c r="N2970" i="4"/>
  <c r="M2962" i="4"/>
  <c r="N2962" i="4"/>
  <c r="P2962" i="4"/>
  <c r="G2962" i="4"/>
  <c r="O2962" i="4"/>
  <c r="H2962" i="4"/>
  <c r="J2954" i="4"/>
  <c r="P2954" i="4"/>
  <c r="N2954" i="4"/>
  <c r="G2954" i="4"/>
  <c r="M2954" i="4"/>
  <c r="O2954" i="4"/>
  <c r="M2946" i="4"/>
  <c r="O2946" i="4"/>
  <c r="N2946" i="4"/>
  <c r="G2946" i="4"/>
  <c r="P2946" i="4"/>
  <c r="K2942" i="4"/>
  <c r="G2942" i="4"/>
  <c r="P2942" i="4"/>
  <c r="N2942" i="4"/>
  <c r="J2942" i="4"/>
  <c r="O2942" i="4"/>
  <c r="M2934" i="4"/>
  <c r="G2934" i="4"/>
  <c r="P2934" i="4"/>
  <c r="N2934" i="4"/>
  <c r="J2926" i="4"/>
  <c r="K2926" i="4"/>
  <c r="G2926" i="4"/>
  <c r="P2926" i="4"/>
  <c r="O2926" i="4"/>
  <c r="N2926" i="4"/>
  <c r="M2918" i="4"/>
  <c r="O2918" i="4"/>
  <c r="N2918" i="4"/>
  <c r="P2918" i="4"/>
  <c r="H2918" i="4"/>
  <c r="G2910" i="4"/>
  <c r="P2910" i="4"/>
  <c r="M2910" i="4"/>
  <c r="O2910" i="4"/>
  <c r="N2910" i="4"/>
  <c r="K2906" i="4"/>
  <c r="N2906" i="4"/>
  <c r="J2906" i="4"/>
  <c r="P2906" i="4"/>
  <c r="O2906" i="4"/>
  <c r="G2906" i="4"/>
  <c r="M2898" i="4"/>
  <c r="P2898" i="4"/>
  <c r="G2898" i="4"/>
  <c r="O2898" i="4"/>
  <c r="H2898" i="4"/>
  <c r="N2890" i="4"/>
  <c r="O2890" i="4"/>
  <c r="G2890" i="4"/>
  <c r="H2890" i="4"/>
  <c r="G2878" i="4"/>
  <c r="P2878" i="4"/>
  <c r="N2878" i="4"/>
  <c r="O2878" i="4"/>
  <c r="M2878" i="4"/>
  <c r="K2870" i="4"/>
  <c r="J2870" i="4"/>
  <c r="M2870" i="4"/>
  <c r="G2870" i="4"/>
  <c r="O2870" i="4"/>
  <c r="P2870" i="4"/>
  <c r="N2870" i="4"/>
  <c r="G2862" i="4"/>
  <c r="P2862" i="4"/>
  <c r="O2862" i="4"/>
  <c r="M2862" i="4"/>
  <c r="J2854" i="4"/>
  <c r="K2854" i="4"/>
  <c r="M2854" i="4"/>
  <c r="O2854" i="4"/>
  <c r="P2854" i="4"/>
  <c r="G2854" i="4"/>
  <c r="N2854" i="4"/>
  <c r="H2854" i="4"/>
  <c r="G2846" i="4"/>
  <c r="P2846" i="4"/>
  <c r="M2846" i="4"/>
  <c r="O2846" i="4"/>
  <c r="J2838" i="4"/>
  <c r="K2838" i="4"/>
  <c r="M2838" i="4"/>
  <c r="P2838" i="4"/>
  <c r="N2838" i="4"/>
  <c r="G2838" i="4"/>
  <c r="O2838" i="4"/>
  <c r="G2830" i="4"/>
  <c r="P2830" i="4"/>
  <c r="N2830" i="4"/>
  <c r="O2830" i="4"/>
  <c r="H2830" i="4"/>
  <c r="M2818" i="4"/>
  <c r="O2818" i="4"/>
  <c r="G2818" i="4"/>
  <c r="P2818" i="4"/>
  <c r="N2818" i="4"/>
  <c r="J2810" i="4"/>
  <c r="K2810" i="4"/>
  <c r="P2810" i="4"/>
  <c r="G2810" i="4"/>
  <c r="N2810" i="4"/>
  <c r="M2810" i="4"/>
  <c r="O2810" i="4"/>
  <c r="M2802" i="4"/>
  <c r="G2802" i="4"/>
  <c r="P2802" i="4"/>
  <c r="N2802" i="4"/>
  <c r="J2794" i="4"/>
  <c r="K2794" i="4"/>
  <c r="P2794" i="4"/>
  <c r="M2794" i="4"/>
  <c r="G2794" i="4"/>
  <c r="O2794" i="4"/>
  <c r="N2794" i="4"/>
  <c r="H2794" i="4"/>
  <c r="N2786" i="4"/>
  <c r="M2786" i="4"/>
  <c r="P2786" i="4"/>
  <c r="G2786" i="4"/>
  <c r="O2774" i="4"/>
  <c r="M2774" i="4"/>
  <c r="J2774" i="4"/>
  <c r="N2774" i="4"/>
  <c r="K2774" i="4"/>
  <c r="P2774" i="4"/>
  <c r="J2762" i="4"/>
  <c r="K2762" i="4"/>
  <c r="O2762" i="4"/>
  <c r="P2762" i="4"/>
  <c r="N2762" i="4"/>
  <c r="G2762" i="4"/>
  <c r="M2762" i="4"/>
  <c r="H2762" i="4"/>
  <c r="O2758" i="4"/>
  <c r="P2758" i="4"/>
  <c r="M2758" i="4"/>
  <c r="N2758" i="4"/>
  <c r="J2750" i="4"/>
  <c r="K2750" i="4"/>
  <c r="G2750" i="4"/>
  <c r="P2750" i="4"/>
  <c r="N2750" i="4"/>
  <c r="O2750" i="4"/>
  <c r="M2750" i="4"/>
  <c r="O2742" i="4"/>
  <c r="G2742" i="4"/>
  <c r="P2742" i="4"/>
  <c r="N2742" i="4"/>
  <c r="M2742" i="4"/>
  <c r="K2734" i="4"/>
  <c r="G2734" i="4"/>
  <c r="P2734" i="4"/>
  <c r="N2734" i="4"/>
  <c r="J2734" i="4"/>
  <c r="O2734" i="4"/>
  <c r="M2734" i="4"/>
  <c r="H2734" i="4"/>
  <c r="J2722" i="4"/>
  <c r="K2722" i="4"/>
  <c r="N2722" i="4"/>
  <c r="M2722" i="4"/>
  <c r="G2722" i="4"/>
  <c r="P2722" i="4"/>
  <c r="K2718" i="4"/>
  <c r="J2718" i="4"/>
  <c r="G2718" i="4"/>
  <c r="P2718" i="4"/>
  <c r="O2718" i="4"/>
  <c r="M2718" i="4"/>
  <c r="N2718" i="4"/>
  <c r="O2710" i="4"/>
  <c r="M2710" i="4"/>
  <c r="G2710" i="4"/>
  <c r="N2710" i="4"/>
  <c r="J2702" i="4"/>
  <c r="K2702" i="4"/>
  <c r="G2702" i="4"/>
  <c r="P2702" i="4"/>
  <c r="M2702" i="4"/>
  <c r="N2702" i="4"/>
  <c r="O2702" i="4"/>
  <c r="J2694" i="4"/>
  <c r="O2694" i="4"/>
  <c r="K2694" i="4"/>
  <c r="P2694" i="4"/>
  <c r="N2694" i="4"/>
  <c r="G2694" i="4"/>
  <c r="H2694" i="4"/>
  <c r="N2690" i="4"/>
  <c r="P2690" i="4"/>
  <c r="O2690" i="4"/>
  <c r="M2690" i="4"/>
  <c r="J2682" i="4"/>
  <c r="K2682" i="4"/>
  <c r="P2682" i="4"/>
  <c r="G2682" i="4"/>
  <c r="N2682" i="4"/>
  <c r="M2682" i="4"/>
  <c r="O2682" i="4"/>
  <c r="N2674" i="4"/>
  <c r="G2674" i="4"/>
  <c r="P2674" i="4"/>
  <c r="M2674" i="4"/>
  <c r="O2674" i="4"/>
  <c r="H2674" i="4"/>
  <c r="P2666" i="4"/>
  <c r="N2666" i="4"/>
  <c r="M2666" i="4"/>
  <c r="G2666" i="4"/>
  <c r="O2666" i="4"/>
  <c r="J2658" i="4"/>
  <c r="K2658" i="4"/>
  <c r="N2658" i="4"/>
  <c r="M2658" i="4"/>
  <c r="G2658" i="4"/>
  <c r="O2658" i="4"/>
  <c r="P2658" i="4"/>
  <c r="P2650" i="4"/>
  <c r="M2650" i="4"/>
  <c r="O2650" i="4"/>
  <c r="G2650" i="4"/>
  <c r="N2650" i="4"/>
  <c r="J2642" i="4"/>
  <c r="K2642" i="4"/>
  <c r="N2642" i="4"/>
  <c r="O2642" i="4"/>
  <c r="G2642" i="4"/>
  <c r="M2642" i="4"/>
  <c r="P2642" i="4"/>
  <c r="M2634" i="4"/>
  <c r="O2634" i="4"/>
  <c r="G2634" i="4"/>
  <c r="P2634" i="4"/>
  <c r="J2626" i="4"/>
  <c r="P2626" i="4"/>
  <c r="O2626" i="4"/>
  <c r="N2626" i="4"/>
  <c r="G2626" i="4"/>
  <c r="M2626" i="4"/>
  <c r="M2618" i="4"/>
  <c r="G2618" i="4"/>
  <c r="P2618" i="4"/>
  <c r="K2610" i="4"/>
  <c r="J2610" i="4"/>
  <c r="P2610" i="4"/>
  <c r="G2610" i="4"/>
  <c r="M2610" i="4"/>
  <c r="N2610" i="4"/>
  <c r="H2610" i="4"/>
  <c r="J2602" i="4"/>
  <c r="K2602" i="4"/>
  <c r="M2602" i="4"/>
  <c r="P2602" i="4"/>
  <c r="G2602" i="4"/>
  <c r="P2594" i="4"/>
  <c r="N2594" i="4"/>
  <c r="O2594" i="4"/>
  <c r="G2594" i="4"/>
  <c r="H2594" i="4"/>
  <c r="J2586" i="4"/>
  <c r="K2586" i="4"/>
  <c r="M2586" i="4"/>
  <c r="N2586" i="4"/>
  <c r="P2586" i="4"/>
  <c r="K2582" i="4"/>
  <c r="O2582" i="4"/>
  <c r="J2582" i="4"/>
  <c r="M2582" i="4"/>
  <c r="P2582" i="4"/>
  <c r="G2582" i="4"/>
  <c r="N2582" i="4"/>
  <c r="P2578" i="4"/>
  <c r="M2578" i="4"/>
  <c r="O2578" i="4"/>
  <c r="G2578" i="4"/>
  <c r="H2578" i="4"/>
  <c r="M2490" i="4"/>
  <c r="G2490" i="4"/>
  <c r="N2490" i="4"/>
  <c r="P2490" i="4"/>
  <c r="O2490" i="4"/>
  <c r="O2486" i="4"/>
  <c r="G2486" i="4"/>
  <c r="P2486" i="4"/>
  <c r="M2486" i="4"/>
  <c r="H2486" i="4"/>
  <c r="O2470" i="4"/>
  <c r="N2470" i="4"/>
  <c r="M2470" i="4"/>
  <c r="P2470" i="4"/>
  <c r="J2466" i="4"/>
  <c r="K2466" i="4"/>
  <c r="P2466" i="4"/>
  <c r="N2466" i="4"/>
  <c r="G2466" i="4"/>
  <c r="M2458" i="4"/>
  <c r="N2458" i="4"/>
  <c r="G2458" i="4"/>
  <c r="P2458" i="4"/>
  <c r="H2458" i="4"/>
  <c r="O2454" i="4"/>
  <c r="M2454" i="4"/>
  <c r="G2454" i="4"/>
  <c r="N2454" i="4"/>
  <c r="P2454" i="4"/>
  <c r="K2446" i="4"/>
  <c r="J2446" i="4"/>
  <c r="G2446" i="4"/>
  <c r="P2446" i="4"/>
  <c r="M2446" i="4"/>
  <c r="N2446" i="4"/>
  <c r="O2446" i="4"/>
  <c r="O2438" i="4"/>
  <c r="P2438" i="4"/>
  <c r="N2438" i="4"/>
  <c r="G2438" i="4"/>
  <c r="M2438" i="4"/>
  <c r="M2426" i="4"/>
  <c r="G2426" i="4"/>
  <c r="P2426" i="4"/>
  <c r="O2426" i="4"/>
  <c r="H2426" i="4"/>
  <c r="K2418" i="4"/>
  <c r="P2418" i="4"/>
  <c r="G2418" i="4"/>
  <c r="O2418" i="4"/>
  <c r="M2418" i="4"/>
  <c r="J2418" i="4"/>
  <c r="M2410" i="4"/>
  <c r="P2410" i="4"/>
  <c r="N2410" i="4"/>
  <c r="O2410" i="4"/>
  <c r="K2402" i="4"/>
  <c r="P2402" i="4"/>
  <c r="N2402" i="4"/>
  <c r="J2402" i="4"/>
  <c r="M2402" i="4"/>
  <c r="O2402" i="4"/>
  <c r="M2394" i="4"/>
  <c r="N2394" i="4"/>
  <c r="O2394" i="4"/>
  <c r="P2394" i="4"/>
  <c r="H2394" i="4"/>
  <c r="K2386" i="4"/>
  <c r="J2386" i="4"/>
  <c r="P2386" i="4"/>
  <c r="M2386" i="4"/>
  <c r="G2386" i="4"/>
  <c r="N2386" i="4"/>
  <c r="O2386" i="4"/>
  <c r="M2378" i="4"/>
  <c r="O2378" i="4"/>
  <c r="P2378" i="4"/>
  <c r="N2378" i="4"/>
  <c r="P2370" i="4"/>
  <c r="O2370" i="4"/>
  <c r="N2370" i="4"/>
  <c r="G2370" i="4"/>
  <c r="M2370" i="4"/>
  <c r="K2362" i="4"/>
  <c r="J2362" i="4"/>
  <c r="M2362" i="4"/>
  <c r="G2362" i="4"/>
  <c r="P2362" i="4"/>
  <c r="N2362" i="4"/>
  <c r="J2358" i="4"/>
  <c r="O2358" i="4"/>
  <c r="K2358" i="4"/>
  <c r="G2358" i="4"/>
  <c r="N2358" i="4"/>
  <c r="P2358" i="4"/>
  <c r="G2350" i="4"/>
  <c r="P2350" i="4"/>
  <c r="N2350" i="4"/>
  <c r="M2350" i="4"/>
  <c r="J2330" i="4"/>
  <c r="M2330" i="4"/>
  <c r="K2330" i="4"/>
  <c r="N2330" i="4"/>
  <c r="P2330" i="4"/>
  <c r="G2330" i="4"/>
  <c r="H2330" i="4"/>
  <c r="P2322" i="4"/>
  <c r="M2322" i="4"/>
  <c r="G2322" i="4"/>
  <c r="N2322" i="4"/>
  <c r="J2314" i="4"/>
  <c r="K2314" i="4"/>
  <c r="M2314" i="4"/>
  <c r="O2314" i="4"/>
  <c r="N2314" i="4"/>
  <c r="G2314" i="4"/>
  <c r="P2306" i="4"/>
  <c r="O2306" i="4"/>
  <c r="G2306" i="4"/>
  <c r="N2306" i="4"/>
  <c r="K2298" i="4"/>
  <c r="J2298" i="4"/>
  <c r="M2298" i="4"/>
  <c r="G2298" i="4"/>
  <c r="O2298" i="4"/>
  <c r="P2290" i="4"/>
  <c r="G2290" i="4"/>
  <c r="N2290" i="4"/>
  <c r="O2290" i="4"/>
  <c r="J2282" i="4"/>
  <c r="K2282" i="4"/>
  <c r="G2282" i="4"/>
  <c r="O2282" i="4"/>
  <c r="N2282" i="4"/>
  <c r="M2282" i="4"/>
  <c r="H2282" i="4"/>
  <c r="N2270" i="4"/>
  <c r="M2270" i="4"/>
  <c r="P2270" i="4"/>
  <c r="G2270" i="4"/>
  <c r="K2262" i="4"/>
  <c r="J2262" i="4"/>
  <c r="O2262" i="4"/>
  <c r="M2262" i="4"/>
  <c r="P2262" i="4"/>
  <c r="G2262" i="4"/>
  <c r="G2254" i="4"/>
  <c r="P2254" i="4"/>
  <c r="M2254" i="4"/>
  <c r="N2254" i="4"/>
  <c r="H2254" i="4"/>
  <c r="O2246" i="4"/>
  <c r="P2246" i="4"/>
  <c r="G2246" i="4"/>
  <c r="N2246" i="4"/>
  <c r="K2238" i="4"/>
  <c r="J2238" i="4"/>
  <c r="G2238" i="4"/>
  <c r="P2238" i="4"/>
  <c r="N2238" i="4"/>
  <c r="O2238" i="4"/>
  <c r="H2238" i="4"/>
  <c r="N2234" i="4"/>
  <c r="H2234" i="4"/>
  <c r="O2234" i="4"/>
  <c r="G2234" i="4"/>
  <c r="J2226" i="4"/>
  <c r="K2226" i="4"/>
  <c r="G2226" i="4"/>
  <c r="O2226" i="4"/>
  <c r="P2226" i="4"/>
  <c r="N2218" i="4"/>
  <c r="G2218" i="4"/>
  <c r="P2218" i="4"/>
  <c r="G2210" i="4"/>
  <c r="O2210" i="4"/>
  <c r="P2210" i="4"/>
  <c r="N2210" i="4"/>
  <c r="H2210" i="4"/>
  <c r="P2202" i="4"/>
  <c r="G2202" i="4"/>
  <c r="N2202" i="4"/>
  <c r="G2198" i="4"/>
  <c r="P2198" i="4"/>
  <c r="N2198" i="4"/>
  <c r="O2198" i="4"/>
  <c r="M2198" i="4"/>
  <c r="K2194" i="4"/>
  <c r="J2194" i="4"/>
  <c r="M2194" i="4"/>
  <c r="P2194" i="4"/>
  <c r="N2194" i="4"/>
  <c r="J2186" i="4"/>
  <c r="K2186" i="4"/>
  <c r="P2186" i="4"/>
  <c r="N2186" i="4"/>
  <c r="M2186" i="4"/>
  <c r="J2182" i="4"/>
  <c r="K2182" i="4"/>
  <c r="G2182" i="4"/>
  <c r="P2182" i="4"/>
  <c r="O2182" i="4"/>
  <c r="M2182" i="4"/>
  <c r="O2174" i="4"/>
  <c r="M2174" i="4"/>
  <c r="P2174" i="4"/>
  <c r="H2174" i="4"/>
  <c r="K2166" i="4"/>
  <c r="J2166" i="4"/>
  <c r="M2166" i="4"/>
  <c r="O2166" i="4"/>
  <c r="P2166" i="4"/>
  <c r="N2158" i="4"/>
  <c r="M2158" i="4"/>
  <c r="P2158" i="4"/>
  <c r="J2150" i="4"/>
  <c r="K2150" i="4"/>
  <c r="M2150" i="4"/>
  <c r="P2150" i="4"/>
  <c r="G2150" i="4"/>
  <c r="N2142" i="4"/>
  <c r="P2142" i="4"/>
  <c r="G2142" i="4"/>
  <c r="H2142" i="4"/>
  <c r="P2130" i="4"/>
  <c r="O2130" i="4"/>
  <c r="G2130" i="4"/>
  <c r="N2130" i="4"/>
  <c r="J2122" i="4"/>
  <c r="K2122" i="4"/>
  <c r="M2122" i="4"/>
  <c r="G2122" i="4"/>
  <c r="P2122" i="4"/>
  <c r="N2122" i="4"/>
  <c r="P2114" i="4"/>
  <c r="G2114" i="4"/>
  <c r="N2114" i="4"/>
  <c r="M2114" i="4"/>
  <c r="N2106" i="4"/>
  <c r="G2106" i="4"/>
  <c r="P2106" i="4"/>
  <c r="M2106" i="4"/>
  <c r="J2102" i="4"/>
  <c r="K2102" i="4"/>
  <c r="N2102" i="4"/>
  <c r="G2102" i="4"/>
  <c r="O2102" i="4"/>
  <c r="H2102" i="4"/>
  <c r="M2094" i="4"/>
  <c r="N2094" i="4"/>
  <c r="O2094" i="4"/>
  <c r="N2090" i="4"/>
  <c r="P2090" i="4"/>
  <c r="M2090" i="4"/>
  <c r="K2090" i="4"/>
  <c r="O2090" i="4"/>
  <c r="J2090" i="4"/>
  <c r="J2082" i="4"/>
  <c r="K2082" i="4"/>
  <c r="G2082" i="4"/>
  <c r="O2082" i="4"/>
  <c r="N2082" i="4"/>
  <c r="M2082" i="4"/>
  <c r="M2078" i="4"/>
  <c r="O2078" i="4"/>
  <c r="P2078" i="4"/>
  <c r="G2078" i="4"/>
  <c r="H2078" i="4"/>
  <c r="G2070" i="4"/>
  <c r="P2070" i="4"/>
  <c r="O2070" i="4"/>
  <c r="M2070" i="4"/>
  <c r="J2066" i="4"/>
  <c r="K2066" i="4"/>
  <c r="M2066" i="4"/>
  <c r="N2066" i="4"/>
  <c r="O2066" i="4"/>
  <c r="O2062" i="4"/>
  <c r="M2062" i="4"/>
  <c r="P2062" i="4"/>
  <c r="G2062" i="4"/>
  <c r="K2058" i="4"/>
  <c r="J2058" i="4"/>
  <c r="P2058" i="4"/>
  <c r="M2058" i="4"/>
  <c r="O2058" i="4"/>
  <c r="G2054" i="4"/>
  <c r="P2054" i="4"/>
  <c r="M2054" i="4"/>
  <c r="N2054" i="4"/>
  <c r="J2050" i="4"/>
  <c r="K2050" i="4"/>
  <c r="M2050" i="4"/>
  <c r="O2050" i="4"/>
  <c r="G2050" i="4"/>
  <c r="H2050" i="4"/>
  <c r="O2046" i="4"/>
  <c r="P2046" i="4"/>
  <c r="G2046" i="4"/>
  <c r="N2046" i="4"/>
  <c r="H2046" i="4"/>
  <c r="J2042" i="4"/>
  <c r="K2042" i="4"/>
  <c r="G2042" i="4"/>
  <c r="O2042" i="4"/>
  <c r="M2042" i="4"/>
  <c r="H2042" i="4"/>
  <c r="M2038" i="4"/>
  <c r="P2038" i="4"/>
  <c r="G2038" i="4"/>
  <c r="N2038" i="4"/>
  <c r="J2034" i="4"/>
  <c r="K2034" i="4"/>
  <c r="N2034" i="4"/>
  <c r="O2034" i="4"/>
  <c r="G2034" i="4"/>
  <c r="K2030" i="4"/>
  <c r="J2030" i="4"/>
  <c r="N2030" i="4"/>
  <c r="P2030" i="4"/>
  <c r="G2030" i="4"/>
  <c r="O2030" i="4"/>
  <c r="G2026" i="4"/>
  <c r="O2026" i="4"/>
  <c r="P2026" i="4"/>
  <c r="M2022" i="4"/>
  <c r="G2022" i="4"/>
  <c r="N2022" i="4"/>
  <c r="O2022" i="4"/>
  <c r="K2018" i="4"/>
  <c r="J2018" i="4"/>
  <c r="N2018" i="4"/>
  <c r="G2018" i="4"/>
  <c r="P2018" i="4"/>
  <c r="H2018" i="4"/>
  <c r="N2014" i="4"/>
  <c r="G2014" i="4"/>
  <c r="O2014" i="4"/>
  <c r="M2014" i="4"/>
  <c r="J2010" i="4"/>
  <c r="K2010" i="4"/>
  <c r="H2010" i="4"/>
  <c r="M2010" i="4"/>
  <c r="G2010" i="4"/>
  <c r="P2010" i="4"/>
  <c r="J2006" i="4"/>
  <c r="K2006" i="4"/>
  <c r="O2006" i="4"/>
  <c r="G2006" i="4"/>
  <c r="N2006" i="4"/>
  <c r="M2006" i="4"/>
  <c r="H2006" i="4"/>
  <c r="P2002" i="4"/>
  <c r="G2002" i="4"/>
  <c r="N2002" i="4"/>
  <c r="G1998" i="4"/>
  <c r="P1998" i="4"/>
  <c r="N1998" i="4"/>
  <c r="O1998" i="4"/>
  <c r="M1998" i="4"/>
  <c r="J1994" i="4"/>
  <c r="K1994" i="4"/>
  <c r="M1994" i="4"/>
  <c r="P1994" i="4"/>
  <c r="N1994" i="4"/>
  <c r="K1990" i="4"/>
  <c r="O1990" i="4"/>
  <c r="J1990" i="4"/>
  <c r="N1990" i="4"/>
  <c r="M1990" i="4"/>
  <c r="P1990" i="4"/>
  <c r="P1986" i="4"/>
  <c r="N1986" i="4"/>
  <c r="M1986" i="4"/>
  <c r="G1982" i="4"/>
  <c r="P1982" i="4"/>
  <c r="O1982" i="4"/>
  <c r="M1982" i="4"/>
  <c r="H1982" i="4"/>
  <c r="J1978" i="4"/>
  <c r="K1978" i="4"/>
  <c r="N1978" i="4"/>
  <c r="P1978" i="4"/>
  <c r="M1978" i="4"/>
  <c r="H1978" i="4"/>
  <c r="J1974" i="4"/>
  <c r="K1974" i="4"/>
  <c r="N1974" i="4"/>
  <c r="O1974" i="4"/>
  <c r="M1974" i="4"/>
  <c r="P1974" i="4"/>
  <c r="M1966" i="4"/>
  <c r="O1966" i="4"/>
  <c r="P1966" i="4"/>
  <c r="H1966" i="4"/>
  <c r="K1962" i="4"/>
  <c r="J1962" i="4"/>
  <c r="N1962" i="4"/>
  <c r="M1962" i="4"/>
  <c r="O1962" i="4"/>
  <c r="G1962" i="4"/>
  <c r="G1954" i="4"/>
  <c r="O1954" i="4"/>
  <c r="M1954" i="4"/>
  <c r="P1954" i="4"/>
  <c r="J1946" i="4"/>
  <c r="K1946" i="4"/>
  <c r="P1946" i="4"/>
  <c r="M1946" i="4"/>
  <c r="H1946" i="4"/>
  <c r="O1946" i="4"/>
  <c r="G1946" i="4"/>
  <c r="M1938" i="4"/>
  <c r="O1938" i="4"/>
  <c r="G1938" i="4"/>
  <c r="P1938" i="4"/>
  <c r="H1938" i="4"/>
  <c r="K1930" i="4"/>
  <c r="J1930" i="4"/>
  <c r="P1930" i="4"/>
  <c r="O1930" i="4"/>
  <c r="G1930" i="4"/>
  <c r="N1930" i="4"/>
  <c r="H1930" i="4"/>
  <c r="M1922" i="4"/>
  <c r="G1922" i="4"/>
  <c r="P1922" i="4"/>
  <c r="N1922" i="4"/>
  <c r="J1914" i="4"/>
  <c r="K1914" i="4"/>
  <c r="G1914" i="4"/>
  <c r="O1914" i="4"/>
  <c r="H1914" i="4"/>
  <c r="P1914" i="4"/>
  <c r="N1914" i="4"/>
  <c r="N1906" i="4"/>
  <c r="G1906" i="4"/>
  <c r="P1906" i="4"/>
  <c r="M1906" i="4"/>
  <c r="M1894" i="4"/>
  <c r="N1894" i="4"/>
  <c r="O1894" i="4"/>
  <c r="H1894" i="4"/>
  <c r="J1886" i="4"/>
  <c r="K1886" i="4"/>
  <c r="N1886" i="4"/>
  <c r="O1886" i="4"/>
  <c r="M1886" i="4"/>
  <c r="O1878" i="4"/>
  <c r="N1878" i="4"/>
  <c r="M1878" i="4"/>
  <c r="J1874" i="4"/>
  <c r="K1874" i="4"/>
  <c r="P1874" i="4"/>
  <c r="N1874" i="4"/>
  <c r="M1874" i="4"/>
  <c r="O1874" i="4"/>
  <c r="O1862" i="4"/>
  <c r="M1862" i="4"/>
  <c r="P1862" i="4"/>
  <c r="G1862" i="4"/>
  <c r="H1862" i="4"/>
  <c r="J1854" i="4"/>
  <c r="K1854" i="4"/>
  <c r="G1854" i="4"/>
  <c r="P1854" i="4"/>
  <c r="M1854" i="4"/>
  <c r="N1854" i="4"/>
  <c r="K1846" i="4"/>
  <c r="J1846" i="4"/>
  <c r="O1846" i="4"/>
  <c r="P1846" i="4"/>
  <c r="G1846" i="4"/>
  <c r="N1846" i="4"/>
  <c r="G1838" i="4"/>
  <c r="P1838" i="4"/>
  <c r="N1838" i="4"/>
  <c r="O1838" i="4"/>
  <c r="J1822" i="4"/>
  <c r="K1822" i="4"/>
  <c r="G1822" i="4"/>
  <c r="P1822" i="4"/>
  <c r="N1822" i="4"/>
  <c r="O1822" i="4"/>
  <c r="M1822" i="4"/>
  <c r="J1814" i="4"/>
  <c r="K1814" i="4"/>
  <c r="O1814" i="4"/>
  <c r="N1814" i="4"/>
  <c r="M1814" i="4"/>
  <c r="P1814" i="4"/>
  <c r="J1806" i="4"/>
  <c r="K1806" i="4"/>
  <c r="G1806" i="4"/>
  <c r="P1806" i="4"/>
  <c r="O1806" i="4"/>
  <c r="M1806" i="4"/>
  <c r="M1802" i="4"/>
  <c r="N1802" i="4"/>
  <c r="O1802" i="4"/>
  <c r="G1802" i="4"/>
  <c r="H1802" i="4"/>
  <c r="P1794" i="4"/>
  <c r="M1794" i="4"/>
  <c r="O1794" i="4"/>
  <c r="G1794" i="4"/>
  <c r="K1786" i="4"/>
  <c r="J1786" i="4"/>
  <c r="M1786" i="4"/>
  <c r="O1786" i="4"/>
  <c r="G1786" i="4"/>
  <c r="P1786" i="4"/>
  <c r="J1778" i="4"/>
  <c r="K1778" i="4"/>
  <c r="P1778" i="4"/>
  <c r="O1778" i="4"/>
  <c r="G1778" i="4"/>
  <c r="N1778" i="4"/>
  <c r="G1774" i="4"/>
  <c r="P1774" i="4"/>
  <c r="N1774" i="4"/>
  <c r="H1774" i="4"/>
  <c r="O1766" i="4"/>
  <c r="G1766" i="4"/>
  <c r="N1766" i="4"/>
  <c r="K1762" i="4"/>
  <c r="J1762" i="4"/>
  <c r="P1762" i="4"/>
  <c r="G1762" i="4"/>
  <c r="N1762" i="4"/>
  <c r="M1762" i="4"/>
  <c r="J1754" i="4"/>
  <c r="M1754" i="4"/>
  <c r="P1754" i="4"/>
  <c r="N1754" i="4"/>
  <c r="K1754" i="4"/>
  <c r="O1754" i="4"/>
  <c r="O1750" i="4"/>
  <c r="N1750" i="4"/>
  <c r="M1750" i="4"/>
  <c r="G1742" i="4"/>
  <c r="P1742" i="4"/>
  <c r="O1742" i="4"/>
  <c r="M1742" i="4"/>
  <c r="O1734" i="4"/>
  <c r="M1734" i="4"/>
  <c r="P1734" i="4"/>
  <c r="G1734" i="4"/>
  <c r="K1722" i="4"/>
  <c r="J1722" i="4"/>
  <c r="M1722" i="4"/>
  <c r="O1722" i="4"/>
  <c r="G1722" i="4"/>
  <c r="J1714" i="4"/>
  <c r="K1714" i="4"/>
  <c r="P1714" i="4"/>
  <c r="O1714" i="4"/>
  <c r="G1714" i="4"/>
  <c r="H1714" i="4"/>
  <c r="O1702" i="4"/>
  <c r="G1702" i="4"/>
  <c r="N1702" i="4"/>
  <c r="M1702" i="4"/>
  <c r="J1690" i="4"/>
  <c r="M1690" i="4"/>
  <c r="K1690" i="4"/>
  <c r="P1690" i="4"/>
  <c r="N1690" i="4"/>
  <c r="J1682" i="4"/>
  <c r="K1682" i="4"/>
  <c r="P1682" i="4"/>
  <c r="N1682" i="4"/>
  <c r="M1682" i="4"/>
  <c r="J1674" i="4"/>
  <c r="M1674" i="4"/>
  <c r="K1674" i="4"/>
  <c r="N1674" i="4"/>
  <c r="O1674" i="4"/>
  <c r="G1674" i="4"/>
  <c r="H1674" i="4"/>
  <c r="J1666" i="4"/>
  <c r="K1666" i="4"/>
  <c r="P1666" i="4"/>
  <c r="M1666" i="4"/>
  <c r="O1666" i="4"/>
  <c r="G1666" i="4"/>
  <c r="K1658" i="4"/>
  <c r="J1658" i="4"/>
  <c r="M1658" i="4"/>
  <c r="O1658" i="4"/>
  <c r="G1658" i="4"/>
  <c r="P1658" i="4"/>
  <c r="K1650" i="4"/>
  <c r="J1650" i="4"/>
  <c r="P1650" i="4"/>
  <c r="O1650" i="4"/>
  <c r="G1650" i="4"/>
  <c r="N1650" i="4"/>
  <c r="J1642" i="4"/>
  <c r="K1642" i="4"/>
  <c r="M1642" i="4"/>
  <c r="G1642" i="4"/>
  <c r="P1642" i="4"/>
  <c r="N1642" i="4"/>
  <c r="H1642" i="4"/>
  <c r="K1634" i="4"/>
  <c r="P1634" i="4"/>
  <c r="J1634" i="4"/>
  <c r="G1634" i="4"/>
  <c r="N1634" i="4"/>
  <c r="M1634" i="4"/>
  <c r="J1626" i="4"/>
  <c r="K1626" i="4"/>
  <c r="M1626" i="4"/>
  <c r="P1626" i="4"/>
  <c r="N1626" i="4"/>
  <c r="O1626" i="4"/>
  <c r="J1618" i="4"/>
  <c r="K1618" i="4"/>
  <c r="P1618" i="4"/>
  <c r="N1618" i="4"/>
  <c r="M1618" i="4"/>
  <c r="O1618" i="4"/>
  <c r="J1610" i="4"/>
  <c r="K1610" i="4"/>
  <c r="M1610" i="4"/>
  <c r="N1610" i="4"/>
  <c r="O1610" i="4"/>
  <c r="O1606" i="4"/>
  <c r="M1606" i="4"/>
  <c r="P1606" i="4"/>
  <c r="G1606" i="4"/>
  <c r="H1606" i="4"/>
  <c r="J1586" i="4"/>
  <c r="K1586" i="4"/>
  <c r="P1586" i="4"/>
  <c r="O1586" i="4"/>
  <c r="G1586" i="4"/>
  <c r="J1578" i="4"/>
  <c r="K1578" i="4"/>
  <c r="M1578" i="4"/>
  <c r="G1578" i="4"/>
  <c r="P1578" i="4"/>
  <c r="K1570" i="4"/>
  <c r="J1570" i="4"/>
  <c r="P1570" i="4"/>
  <c r="G1570" i="4"/>
  <c r="N1570" i="4"/>
  <c r="H1570" i="4"/>
  <c r="O1558" i="4"/>
  <c r="N1558" i="4"/>
  <c r="M1558" i="4"/>
  <c r="P1558" i="4"/>
  <c r="G1550" i="4"/>
  <c r="P1550" i="4"/>
  <c r="O1550" i="4"/>
  <c r="M1550" i="4"/>
  <c r="J1542" i="4"/>
  <c r="O1542" i="4"/>
  <c r="K1542" i="4"/>
  <c r="M1542" i="4"/>
  <c r="P1542" i="4"/>
  <c r="H1542" i="4"/>
  <c r="J1534" i="4"/>
  <c r="K1534" i="4"/>
  <c r="G1534" i="4"/>
  <c r="P1534" i="4"/>
  <c r="M1534" i="4"/>
  <c r="J1526" i="4"/>
  <c r="O1526" i="4"/>
  <c r="P1526" i="4"/>
  <c r="G1526" i="4"/>
  <c r="J1518" i="4"/>
  <c r="K1518" i="4"/>
  <c r="G1518" i="4"/>
  <c r="P1518" i="4"/>
  <c r="N1518" i="4"/>
  <c r="J1510" i="4"/>
  <c r="K1510" i="4"/>
  <c r="O1510" i="4"/>
  <c r="G1510" i="4"/>
  <c r="N1510" i="4"/>
  <c r="H1510" i="4"/>
  <c r="J1502" i="4"/>
  <c r="K1502" i="4"/>
  <c r="G1502" i="4"/>
  <c r="P1502" i="4"/>
  <c r="N1502" i="4"/>
  <c r="O1502" i="4"/>
  <c r="J1494" i="4"/>
  <c r="O1494" i="4"/>
  <c r="K1494" i="4"/>
  <c r="N1494" i="4"/>
  <c r="M1494" i="4"/>
  <c r="K1490" i="4"/>
  <c r="J1490" i="4"/>
  <c r="P1490" i="4"/>
  <c r="N1490" i="4"/>
  <c r="M1490" i="4"/>
  <c r="O1490" i="4"/>
  <c r="J1482" i="4"/>
  <c r="K1482" i="4"/>
  <c r="M1482" i="4"/>
  <c r="N1482" i="4"/>
  <c r="O1482" i="4"/>
  <c r="K1474" i="4"/>
  <c r="P1474" i="4"/>
  <c r="J1474" i="4"/>
  <c r="M1474" i="4"/>
  <c r="O1474" i="4"/>
  <c r="K1466" i="4"/>
  <c r="M1466" i="4"/>
  <c r="O1466" i="4"/>
  <c r="J1466" i="4"/>
  <c r="G1466" i="4"/>
  <c r="H1466" i="4"/>
  <c r="K1458" i="4"/>
  <c r="J1458" i="4"/>
  <c r="P1458" i="4"/>
  <c r="O1458" i="4"/>
  <c r="G1458" i="4"/>
  <c r="J1446" i="4"/>
  <c r="K1446" i="4"/>
  <c r="O1446" i="4"/>
  <c r="G1446" i="4"/>
  <c r="N1446" i="4"/>
  <c r="M1446" i="4"/>
  <c r="J1442" i="4"/>
  <c r="P1442" i="4"/>
  <c r="K1442" i="4"/>
  <c r="G1442" i="4"/>
  <c r="N1442" i="4"/>
  <c r="J1434" i="4"/>
  <c r="K1434" i="4"/>
  <c r="M1434" i="4"/>
  <c r="P1434" i="4"/>
  <c r="N1434" i="4"/>
  <c r="H1434" i="4"/>
  <c r="J1430" i="4"/>
  <c r="K1430" i="4"/>
  <c r="O1430" i="4"/>
  <c r="N1430" i="4"/>
  <c r="M1430" i="4"/>
  <c r="P1430" i="4"/>
  <c r="H1430" i="4"/>
  <c r="J1418" i="4"/>
  <c r="M1418" i="4"/>
  <c r="N1418" i="4"/>
  <c r="O1418" i="4"/>
  <c r="G1418" i="4"/>
  <c r="K1418" i="4"/>
  <c r="K1410" i="4"/>
  <c r="J1410" i="4"/>
  <c r="P1410" i="4"/>
  <c r="M1410" i="4"/>
  <c r="O1410" i="4"/>
  <c r="G1410" i="4"/>
  <c r="K1402" i="4"/>
  <c r="M1402" i="4"/>
  <c r="J1402" i="4"/>
  <c r="O1402" i="4"/>
  <c r="G1402" i="4"/>
  <c r="P1402" i="4"/>
  <c r="H1402" i="4"/>
  <c r="K1394" i="4"/>
  <c r="J1394" i="4"/>
  <c r="P1394" i="4"/>
  <c r="O1394" i="4"/>
  <c r="G1394" i="4"/>
  <c r="N1394" i="4"/>
  <c r="H1394" i="4"/>
  <c r="J1382" i="4"/>
  <c r="K1382" i="4"/>
  <c r="O1382" i="4"/>
  <c r="G1382" i="4"/>
  <c r="N1382" i="4"/>
  <c r="J1374" i="4"/>
  <c r="K1374" i="4"/>
  <c r="G1374" i="4"/>
  <c r="P1374" i="4"/>
  <c r="N1374" i="4"/>
  <c r="O1374" i="4"/>
  <c r="J1366" i="4"/>
  <c r="K1366" i="4"/>
  <c r="O1366" i="4"/>
  <c r="N1366" i="4"/>
  <c r="M1366" i="4"/>
  <c r="J1358" i="4"/>
  <c r="K1358" i="4"/>
  <c r="G1358" i="4"/>
  <c r="P1358" i="4"/>
  <c r="O1358" i="4"/>
  <c r="M1358" i="4"/>
  <c r="K1346" i="4"/>
  <c r="P1346" i="4"/>
  <c r="M1346" i="4"/>
  <c r="O1346" i="4"/>
  <c r="J1338" i="4"/>
  <c r="K1338" i="4"/>
  <c r="M1338" i="4"/>
  <c r="O1338" i="4"/>
  <c r="G1338" i="4"/>
  <c r="P1330" i="4"/>
  <c r="K1330" i="4"/>
  <c r="J1330" i="4"/>
  <c r="G1330" i="4"/>
  <c r="M1330" i="4"/>
  <c r="K1322" i="4"/>
  <c r="J1322" i="4"/>
  <c r="M1322" i="4"/>
  <c r="P1322" i="4"/>
  <c r="G1322" i="4"/>
  <c r="H1322" i="4"/>
  <c r="K1314" i="4"/>
  <c r="P1314" i="4"/>
  <c r="J1314" i="4"/>
  <c r="N1314" i="4"/>
  <c r="O1314" i="4"/>
  <c r="J1298" i="4"/>
  <c r="K1298" i="4"/>
  <c r="P1298" i="4"/>
  <c r="M1298" i="4"/>
  <c r="M1290" i="4"/>
  <c r="K1290" i="4"/>
  <c r="J1290" i="4"/>
  <c r="O1290" i="4"/>
  <c r="N1290" i="4"/>
  <c r="K1282" i="4"/>
  <c r="J1282" i="4"/>
  <c r="P1282" i="4"/>
  <c r="O1282" i="4"/>
  <c r="G1282" i="4"/>
  <c r="H1282" i="4"/>
  <c r="J1278" i="4"/>
  <c r="K1278" i="4"/>
  <c r="G1278" i="4"/>
  <c r="P1278" i="4"/>
  <c r="O1278" i="4"/>
  <c r="J1270" i="4"/>
  <c r="O1270" i="4"/>
  <c r="G1270" i="4"/>
  <c r="K1270" i="4"/>
  <c r="J1262" i="4"/>
  <c r="K1262" i="4"/>
  <c r="G1262" i="4"/>
  <c r="P1262" i="4"/>
  <c r="N1262" i="4"/>
  <c r="M1262" i="4"/>
  <c r="J1254" i="4"/>
  <c r="K1254" i="4"/>
  <c r="O1254" i="4"/>
  <c r="N1254" i="4"/>
  <c r="G1254" i="4"/>
  <c r="J1246" i="4"/>
  <c r="K1246" i="4"/>
  <c r="G1246" i="4"/>
  <c r="P1246" i="4"/>
  <c r="O1246" i="4"/>
  <c r="J1238" i="4"/>
  <c r="K1238" i="4"/>
  <c r="O1238" i="4"/>
  <c r="M1238" i="4"/>
  <c r="N1238" i="4"/>
  <c r="J1230" i="4"/>
  <c r="K1230" i="4"/>
  <c r="G1230" i="4"/>
  <c r="P1230" i="4"/>
  <c r="M1230" i="4"/>
  <c r="J1222" i="4"/>
  <c r="K1222" i="4"/>
  <c r="O1222" i="4"/>
  <c r="P1222" i="4"/>
  <c r="M1222" i="4"/>
  <c r="J1214" i="4"/>
  <c r="G1214" i="4"/>
  <c r="P1214" i="4"/>
  <c r="K1214" i="4"/>
  <c r="N1214" i="4"/>
  <c r="J1206" i="4"/>
  <c r="K1206" i="4"/>
  <c r="O1206" i="4"/>
  <c r="G1206" i="4"/>
  <c r="P1206" i="4"/>
  <c r="K1194" i="4"/>
  <c r="M1194" i="4"/>
  <c r="P1194" i="4"/>
  <c r="O1194" i="4"/>
  <c r="J1178" i="4"/>
  <c r="M1178" i="4"/>
  <c r="K1178" i="4"/>
  <c r="N1178" i="4"/>
  <c r="J1170" i="4"/>
  <c r="K1170" i="4"/>
  <c r="P1170" i="4"/>
  <c r="M1170" i="4"/>
  <c r="N1170" i="4"/>
  <c r="K1162" i="4"/>
  <c r="M1162" i="4"/>
  <c r="J1162" i="4"/>
  <c r="O1162" i="4"/>
  <c r="G1162" i="4"/>
  <c r="J1150" i="4"/>
  <c r="K1150" i="4"/>
  <c r="G1150" i="4"/>
  <c r="P1150" i="4"/>
  <c r="J1146" i="4"/>
  <c r="K1146" i="4"/>
  <c r="M1146" i="4"/>
  <c r="G1146" i="4"/>
  <c r="P1146" i="4"/>
  <c r="K1138" i="4"/>
  <c r="P1138" i="4"/>
  <c r="J1138" i="4"/>
  <c r="G1138" i="4"/>
  <c r="O1138" i="4"/>
  <c r="J1134" i="4"/>
  <c r="K1134" i="4"/>
  <c r="G1134" i="4"/>
  <c r="P1134" i="4"/>
  <c r="N1134" i="4"/>
  <c r="J1126" i="4"/>
  <c r="K1126" i="4"/>
  <c r="O1126" i="4"/>
  <c r="N1126" i="4"/>
  <c r="P1126" i="4"/>
  <c r="H1126" i="4"/>
  <c r="K1122" i="4"/>
  <c r="P1122" i="4"/>
  <c r="N1122" i="4"/>
  <c r="J1122" i="4"/>
  <c r="K1114" i="4"/>
  <c r="J1114" i="4"/>
  <c r="M1114" i="4"/>
  <c r="N1114" i="4"/>
  <c r="O1114" i="4"/>
  <c r="K1106" i="4"/>
  <c r="P1106" i="4"/>
  <c r="J1106" i="4"/>
  <c r="M1106" i="4"/>
  <c r="G1106" i="4"/>
  <c r="K1102" i="4"/>
  <c r="J1102" i="4"/>
  <c r="G1102" i="4"/>
  <c r="P1102" i="4"/>
  <c r="M1102" i="4"/>
  <c r="O1102" i="4"/>
  <c r="J1094" i="4"/>
  <c r="O1094" i="4"/>
  <c r="K1094" i="4"/>
  <c r="P1094" i="4"/>
  <c r="G1094" i="4"/>
  <c r="H1094" i="4"/>
  <c r="K1090" i="4"/>
  <c r="P1090" i="4"/>
  <c r="J1090" i="4"/>
  <c r="O1090" i="4"/>
  <c r="N1090" i="4"/>
  <c r="K1082" i="4"/>
  <c r="J1082" i="4"/>
  <c r="M1082" i="4"/>
  <c r="G1082" i="4"/>
  <c r="O1078" i="4"/>
  <c r="K1078" i="4"/>
  <c r="J1078" i="4"/>
  <c r="G1078" i="4"/>
  <c r="N1078" i="4"/>
  <c r="K1066" i="4"/>
  <c r="M1066" i="4"/>
  <c r="P1066" i="4"/>
  <c r="G1066" i="4"/>
  <c r="K1054" i="4"/>
  <c r="G1054" i="4"/>
  <c r="P1054" i="4"/>
  <c r="J1054" i="4"/>
  <c r="O1054" i="4"/>
  <c r="H1054" i="4"/>
  <c r="K1038" i="4"/>
  <c r="G1038" i="4"/>
  <c r="P1038" i="4"/>
  <c r="J1038" i="4"/>
  <c r="M1038" i="4"/>
  <c r="N1038" i="4"/>
  <c r="H1038" i="4"/>
  <c r="K1034" i="4"/>
  <c r="M1034" i="4"/>
  <c r="J1034" i="4"/>
  <c r="O1034" i="4"/>
  <c r="N1034" i="4"/>
  <c r="K1026" i="4"/>
  <c r="J1026" i="4"/>
  <c r="P1026" i="4"/>
  <c r="O1026" i="4"/>
  <c r="G1026" i="4"/>
  <c r="G1022" i="4"/>
  <c r="P1022" i="4"/>
  <c r="K1022" i="4"/>
  <c r="J1022" i="4"/>
  <c r="O1022" i="4"/>
  <c r="H1022" i="4"/>
  <c r="K1014" i="4"/>
  <c r="J1014" i="4"/>
  <c r="O1014" i="4"/>
  <c r="G1014" i="4"/>
  <c r="K1006" i="4"/>
  <c r="G1006" i="4"/>
  <c r="P1006" i="4"/>
  <c r="N1006" i="4"/>
  <c r="M1006" i="4"/>
  <c r="H1006" i="4"/>
  <c r="J1006" i="4"/>
  <c r="K1002" i="4"/>
  <c r="J1002" i="4"/>
  <c r="M1002" i="4"/>
  <c r="P1002" i="4"/>
  <c r="K994" i="4"/>
  <c r="P994" i="4"/>
  <c r="J994" i="4"/>
  <c r="N994" i="4"/>
  <c r="M994" i="4"/>
  <c r="J990" i="4"/>
  <c r="G990" i="4"/>
  <c r="P990" i="4"/>
  <c r="K990" i="4"/>
  <c r="O990" i="4"/>
  <c r="H990" i="4"/>
  <c r="K982" i="4"/>
  <c r="O982" i="4"/>
  <c r="J982" i="4"/>
  <c r="M982" i="4"/>
  <c r="N982" i="4"/>
  <c r="K974" i="4"/>
  <c r="J974" i="4"/>
  <c r="G974" i="4"/>
  <c r="P974" i="4"/>
  <c r="M974" i="4"/>
  <c r="H974" i="4"/>
  <c r="J966" i="4"/>
  <c r="O966" i="4"/>
  <c r="K966" i="4"/>
  <c r="P966" i="4"/>
  <c r="M966" i="4"/>
  <c r="K958" i="4"/>
  <c r="J958" i="4"/>
  <c r="G958" i="4"/>
  <c r="P958" i="4"/>
  <c r="N958" i="4"/>
  <c r="H958" i="4"/>
  <c r="K954" i="4"/>
  <c r="J954" i="4"/>
  <c r="M954" i="4"/>
  <c r="G954" i="4"/>
  <c r="N954" i="4"/>
  <c r="K946" i="4"/>
  <c r="J946" i="4"/>
  <c r="P946" i="4"/>
  <c r="G946" i="4"/>
  <c r="J934" i="4"/>
  <c r="O934" i="4"/>
  <c r="K934" i="4"/>
  <c r="N934" i="4"/>
  <c r="K926" i="4"/>
  <c r="J926" i="4"/>
  <c r="G926" i="4"/>
  <c r="P926" i="4"/>
  <c r="N926" i="4"/>
  <c r="H926" i="4"/>
  <c r="K922" i="4"/>
  <c r="J922" i="4"/>
  <c r="M922" i="4"/>
  <c r="P922" i="4"/>
  <c r="J918" i="4"/>
  <c r="K918" i="4"/>
  <c r="O918" i="4"/>
  <c r="N918" i="4"/>
  <c r="K910" i="4"/>
  <c r="J910" i="4"/>
  <c r="G910" i="4"/>
  <c r="P910" i="4"/>
  <c r="O910" i="4"/>
  <c r="H910" i="4"/>
  <c r="J902" i="4"/>
  <c r="K902" i="4"/>
  <c r="O902" i="4"/>
  <c r="M902" i="4"/>
  <c r="G894" i="4"/>
  <c r="P894" i="4"/>
  <c r="K894" i="4"/>
  <c r="M894" i="4"/>
  <c r="H894" i="4"/>
  <c r="J894" i="4"/>
  <c r="K886" i="4"/>
  <c r="J886" i="4"/>
  <c r="O886" i="4"/>
  <c r="P886" i="4"/>
  <c r="K878" i="4"/>
  <c r="J878" i="4"/>
  <c r="G878" i="4"/>
  <c r="P878" i="4"/>
  <c r="H878" i="4"/>
  <c r="J870" i="4"/>
  <c r="K870" i="4"/>
  <c r="O870" i="4"/>
  <c r="G870" i="4"/>
  <c r="J862" i="4"/>
  <c r="K862" i="4"/>
  <c r="G862" i="4"/>
  <c r="P862" i="4"/>
  <c r="N862" i="4"/>
  <c r="H862" i="4"/>
  <c r="K858" i="4"/>
  <c r="J858" i="4"/>
  <c r="M858" i="4"/>
  <c r="P858" i="4"/>
  <c r="K846" i="4"/>
  <c r="J846" i="4"/>
  <c r="G846" i="4"/>
  <c r="P846" i="4"/>
  <c r="O846" i="4"/>
  <c r="H846" i="4"/>
  <c r="J838" i="4"/>
  <c r="O838" i="4"/>
  <c r="M838" i="4"/>
  <c r="K830" i="4"/>
  <c r="J830" i="4"/>
  <c r="G830" i="4"/>
  <c r="P830" i="4"/>
  <c r="M830" i="4"/>
  <c r="H830" i="4"/>
  <c r="K822" i="4"/>
  <c r="J822" i="4"/>
  <c r="O822" i="4"/>
  <c r="P822" i="4"/>
  <c r="K814" i="4"/>
  <c r="J814" i="4"/>
  <c r="G814" i="4"/>
  <c r="P814" i="4"/>
  <c r="H814" i="4"/>
  <c r="J806" i="4"/>
  <c r="K806" i="4"/>
  <c r="O806" i="4"/>
  <c r="G806" i="4"/>
  <c r="K798" i="4"/>
  <c r="J798" i="4"/>
  <c r="G798" i="4"/>
  <c r="I798" i="16" s="1"/>
  <c r="P798" i="4"/>
  <c r="N798" i="4"/>
  <c r="H798" i="4"/>
  <c r="J790" i="4"/>
  <c r="K790" i="4"/>
  <c r="O790" i="4"/>
  <c r="N790" i="4"/>
  <c r="K778" i="4"/>
  <c r="M778" i="4"/>
  <c r="N778" i="4"/>
  <c r="J778" i="4"/>
  <c r="K770" i="4"/>
  <c r="J770" i="4"/>
  <c r="P770" i="4"/>
  <c r="M770" i="4"/>
  <c r="K758" i="4"/>
  <c r="J758" i="4"/>
  <c r="O758" i="4"/>
  <c r="P758" i="4"/>
  <c r="K750" i="4"/>
  <c r="J750" i="4"/>
  <c r="G750" i="4"/>
  <c r="I750" i="16" s="1"/>
  <c r="P750" i="4"/>
  <c r="H750" i="4"/>
  <c r="J742" i="4"/>
  <c r="K742" i="4"/>
  <c r="O742" i="4"/>
  <c r="G742" i="4"/>
  <c r="I742" i="16" s="1"/>
  <c r="K730" i="4"/>
  <c r="J730" i="4"/>
  <c r="M730" i="4"/>
  <c r="P730" i="4"/>
  <c r="K722" i="4"/>
  <c r="P722" i="4"/>
  <c r="N722" i="4"/>
  <c r="K714" i="4"/>
  <c r="J714" i="4"/>
  <c r="M714" i="4"/>
  <c r="N714" i="4"/>
  <c r="K706" i="4"/>
  <c r="J706" i="4"/>
  <c r="P706" i="4"/>
  <c r="K698" i="4"/>
  <c r="J698" i="4"/>
  <c r="M698" i="4"/>
  <c r="K690" i="4"/>
  <c r="J690" i="4"/>
  <c r="P690" i="4"/>
  <c r="K682" i="4"/>
  <c r="J682" i="4"/>
  <c r="M682" i="4"/>
  <c r="K674" i="4"/>
  <c r="J674" i="4"/>
  <c r="P674" i="4"/>
  <c r="K666" i="4"/>
  <c r="J666" i="4"/>
  <c r="M666" i="4"/>
  <c r="K654" i="4"/>
  <c r="J654" i="4"/>
  <c r="G654" i="4"/>
  <c r="I654" i="16" s="1"/>
  <c r="P654" i="4"/>
  <c r="H654" i="4"/>
  <c r="J646" i="4"/>
  <c r="K646" i="4"/>
  <c r="O646" i="4"/>
  <c r="K634" i="4"/>
  <c r="J634" i="4"/>
  <c r="M634" i="4"/>
  <c r="K626" i="4"/>
  <c r="J626" i="4"/>
  <c r="P626" i="4"/>
  <c r="K618" i="4"/>
  <c r="J618" i="4"/>
  <c r="M618" i="4"/>
  <c r="J614" i="4"/>
  <c r="K614" i="4"/>
  <c r="O614" i="4"/>
  <c r="K610" i="4"/>
  <c r="P610" i="4"/>
  <c r="K598" i="4"/>
  <c r="J598" i="4"/>
  <c r="O598" i="4"/>
  <c r="K590" i="4"/>
  <c r="J590" i="4"/>
  <c r="G590" i="4"/>
  <c r="I590" i="16" s="1"/>
  <c r="P590" i="4"/>
  <c r="H590" i="4"/>
  <c r="J582" i="4"/>
  <c r="K582" i="4"/>
  <c r="O582" i="4"/>
  <c r="K574" i="4"/>
  <c r="J574" i="4"/>
  <c r="G574" i="4"/>
  <c r="I574" i="16" s="1"/>
  <c r="P574" i="4"/>
  <c r="H574" i="4"/>
  <c r="K562" i="4"/>
  <c r="J562" i="4"/>
  <c r="P562" i="4"/>
  <c r="K554" i="4"/>
  <c r="J554" i="4"/>
  <c r="M554" i="4"/>
  <c r="K546" i="4"/>
  <c r="J546" i="4"/>
  <c r="P546" i="4"/>
  <c r="K538" i="4"/>
  <c r="J538" i="4"/>
  <c r="M538" i="4"/>
  <c r="K530" i="4"/>
  <c r="J530" i="4"/>
  <c r="P530" i="4"/>
  <c r="K522" i="4"/>
  <c r="J522" i="4"/>
  <c r="M522" i="4"/>
  <c r="K514" i="4"/>
  <c r="J514" i="4"/>
  <c r="P514" i="4"/>
  <c r="K506" i="4"/>
  <c r="J506" i="4"/>
  <c r="M506" i="4"/>
  <c r="K498" i="4"/>
  <c r="P498" i="4"/>
  <c r="K490" i="4"/>
  <c r="J490" i="4"/>
  <c r="M490" i="4"/>
  <c r="K482" i="4"/>
  <c r="J482" i="4"/>
  <c r="P482" i="4"/>
  <c r="J478" i="4"/>
  <c r="K478" i="4"/>
  <c r="G478" i="4"/>
  <c r="I478" i="16" s="1"/>
  <c r="P478" i="4"/>
  <c r="H478" i="4"/>
  <c r="K470" i="4"/>
  <c r="J470" i="4"/>
  <c r="O470" i="4"/>
  <c r="K462" i="4"/>
  <c r="J462" i="4"/>
  <c r="G462" i="4"/>
  <c r="I462" i="16" s="1"/>
  <c r="P462" i="4"/>
  <c r="H462" i="4"/>
  <c r="K458" i="4"/>
  <c r="J458" i="4"/>
  <c r="M458" i="4"/>
  <c r="J454" i="4"/>
  <c r="K454" i="4"/>
  <c r="O454" i="4"/>
  <c r="K438" i="4"/>
  <c r="O438" i="4"/>
  <c r="J438" i="4"/>
  <c r="K434" i="4"/>
  <c r="J434" i="4"/>
  <c r="P434" i="4"/>
  <c r="K426" i="4"/>
  <c r="J426" i="4"/>
  <c r="M426" i="4"/>
  <c r="K418" i="4"/>
  <c r="J418" i="4"/>
  <c r="P418" i="4"/>
  <c r="K410" i="4"/>
  <c r="J410" i="4"/>
  <c r="M410" i="4"/>
  <c r="K402" i="4"/>
  <c r="J402" i="4"/>
  <c r="P402" i="4"/>
  <c r="K394" i="4"/>
  <c r="J394" i="4"/>
  <c r="M394" i="4"/>
  <c r="J390" i="4"/>
  <c r="K390" i="4"/>
  <c r="O390" i="4"/>
  <c r="G382" i="4"/>
  <c r="I382" i="16" s="1"/>
  <c r="P382" i="4"/>
  <c r="H382" i="4"/>
  <c r="K374" i="4"/>
  <c r="J374" i="4"/>
  <c r="O374" i="4"/>
  <c r="K366" i="4"/>
  <c r="J366" i="4"/>
  <c r="G366" i="4"/>
  <c r="I366" i="16" s="1"/>
  <c r="P366" i="4"/>
  <c r="H366" i="4"/>
  <c r="J358" i="4"/>
  <c r="K358" i="4"/>
  <c r="O358" i="4"/>
  <c r="J350" i="4"/>
  <c r="K350" i="4"/>
  <c r="G350" i="4"/>
  <c r="I350" i="16" s="1"/>
  <c r="P350" i="4"/>
  <c r="H350" i="4"/>
  <c r="P78" i="4"/>
  <c r="J78" i="4"/>
  <c r="P70" i="4"/>
  <c r="G70" i="4"/>
  <c r="I70" i="16" s="1"/>
  <c r="O50" i="4"/>
  <c r="G50" i="4"/>
  <c r="I50" i="16" s="1"/>
  <c r="O34" i="4"/>
  <c r="J34" i="4"/>
  <c r="P30" i="4"/>
  <c r="G30" i="4"/>
  <c r="I30" i="16" s="1"/>
  <c r="H42" i="4"/>
  <c r="H238" i="4"/>
  <c r="H282" i="4"/>
  <c r="H346" i="4"/>
  <c r="H54" i="4"/>
  <c r="H66" i="4"/>
  <c r="H174" i="4"/>
  <c r="H74" i="4"/>
  <c r="G330" i="4"/>
  <c r="I330" i="16" s="1"/>
  <c r="J282" i="4"/>
  <c r="J218" i="4"/>
  <c r="K170" i="4"/>
  <c r="K106" i="4"/>
  <c r="K326" i="4"/>
  <c r="K306" i="4"/>
  <c r="G254" i="4"/>
  <c r="I254" i="16" s="1"/>
  <c r="H1078" i="4"/>
  <c r="H1138" i="4"/>
  <c r="H1222" i="4"/>
  <c r="H1270" i="4"/>
  <c r="H1306" i="4"/>
  <c r="H1346" i="4"/>
  <c r="H1406" i="4"/>
  <c r="H1450" i="4"/>
  <c r="H1502" i="4"/>
  <c r="H1550" i="4"/>
  <c r="H1666" i="4"/>
  <c r="H1702" i="4"/>
  <c r="H1738" i="4"/>
  <c r="H1838" i="4"/>
  <c r="H1878" i="4"/>
  <c r="H1922" i="4"/>
  <c r="H2022" i="4"/>
  <c r="H2070" i="4"/>
  <c r="H2114" i="4"/>
  <c r="H2206" i="4"/>
  <c r="H2262" i="4"/>
  <c r="H2314" i="4"/>
  <c r="H2346" i="4"/>
  <c r="H2406" i="4"/>
  <c r="H2446" i="4"/>
  <c r="H2490" i="4"/>
  <c r="H2582" i="4"/>
  <c r="H2670" i="4"/>
  <c r="H2710" i="4"/>
  <c r="H2754" i="4"/>
  <c r="H2802" i="4"/>
  <c r="H2838" i="4"/>
  <c r="H2926" i="4"/>
  <c r="H370" i="4"/>
  <c r="H390" i="4"/>
  <c r="H410" i="4"/>
  <c r="H434" i="4"/>
  <c r="H454" i="4"/>
  <c r="H474" i="4"/>
  <c r="H498" i="4"/>
  <c r="H518" i="4"/>
  <c r="H538" i="4"/>
  <c r="H562" i="4"/>
  <c r="H582" i="4"/>
  <c r="H602" i="4"/>
  <c r="H626" i="4"/>
  <c r="H646" i="4"/>
  <c r="H666" i="4"/>
  <c r="H690" i="4"/>
  <c r="H710" i="4"/>
  <c r="H730" i="4"/>
  <c r="H754" i="4"/>
  <c r="H774" i="4"/>
  <c r="H794" i="4"/>
  <c r="H838" i="4"/>
  <c r="H858" i="4"/>
  <c r="H882" i="4"/>
  <c r="H902" i="4"/>
  <c r="H922" i="4"/>
  <c r="H946" i="4"/>
  <c r="H966" i="4"/>
  <c r="H1010" i="4"/>
  <c r="H1030" i="4"/>
  <c r="H1050" i="4"/>
  <c r="H1082" i="4"/>
  <c r="H1110" i="4"/>
  <c r="H1150" i="4"/>
  <c r="H1190" i="4"/>
  <c r="H1330" i="4"/>
  <c r="H1362" i="4"/>
  <c r="H1398" i="4"/>
  <c r="H1474" i="4"/>
  <c r="M26" i="4"/>
  <c r="P34" i="4"/>
  <c r="O46" i="4"/>
  <c r="M58" i="4"/>
  <c r="P66" i="4"/>
  <c r="O78" i="4"/>
  <c r="M90" i="4"/>
  <c r="P98" i="4"/>
  <c r="O110" i="4"/>
  <c r="M122" i="4"/>
  <c r="P130" i="4"/>
  <c r="O142" i="4"/>
  <c r="M154" i="4"/>
  <c r="P162" i="4"/>
  <c r="O174" i="4"/>
  <c r="M186" i="4"/>
  <c r="P194" i="4"/>
  <c r="O206" i="4"/>
  <c r="N214" i="4"/>
  <c r="N230" i="4"/>
  <c r="N242" i="4"/>
  <c r="N258" i="4"/>
  <c r="M270" i="4"/>
  <c r="N278" i="4"/>
  <c r="M286" i="4"/>
  <c r="N294" i="4"/>
  <c r="N306" i="4"/>
  <c r="M318" i="4"/>
  <c r="N326" i="4"/>
  <c r="N338" i="4"/>
  <c r="M350" i="4"/>
  <c r="M358" i="4"/>
  <c r="O366" i="4"/>
  <c r="N374" i="4"/>
  <c r="G386" i="4"/>
  <c r="I386" i="16" s="1"/>
  <c r="G394" i="4"/>
  <c r="I394" i="16" s="1"/>
  <c r="O402" i="4"/>
  <c r="O410" i="4"/>
  <c r="M418" i="4"/>
  <c r="N426" i="4"/>
  <c r="N434" i="4"/>
  <c r="P442" i="4"/>
  <c r="G450" i="4"/>
  <c r="I450" i="16" s="1"/>
  <c r="G458" i="4"/>
  <c r="I458" i="16" s="1"/>
  <c r="P470" i="4"/>
  <c r="M478" i="4"/>
  <c r="M486" i="4"/>
  <c r="O494" i="4"/>
  <c r="N502" i="4"/>
  <c r="G518" i="4"/>
  <c r="I518" i="16" s="1"/>
  <c r="G522" i="4"/>
  <c r="I522" i="16" s="1"/>
  <c r="O538" i="4"/>
  <c r="M546" i="4"/>
  <c r="N554" i="4"/>
  <c r="N562" i="4"/>
  <c r="P570" i="4"/>
  <c r="G578" i="4"/>
  <c r="I578" i="16" s="1"/>
  <c r="O594" i="4"/>
  <c r="O602" i="4"/>
  <c r="M610" i="4"/>
  <c r="N618" i="4"/>
  <c r="N626" i="4"/>
  <c r="P634" i="4"/>
  <c r="G642" i="4"/>
  <c r="I642" i="16" s="1"/>
  <c r="G650" i="4"/>
  <c r="I650" i="16" s="1"/>
  <c r="P662" i="4"/>
  <c r="M670" i="4"/>
  <c r="M678" i="4"/>
  <c r="O686" i="4"/>
  <c r="N694" i="4"/>
  <c r="G710" i="4"/>
  <c r="I710" i="16" s="1"/>
  <c r="G722" i="4"/>
  <c r="I722" i="16" s="1"/>
  <c r="N746" i="4"/>
  <c r="M758" i="4"/>
  <c r="O770" i="4"/>
  <c r="G778" i="4"/>
  <c r="I778" i="16" s="1"/>
  <c r="G790" i="4"/>
  <c r="I790" i="16" s="1"/>
  <c r="N802" i="4"/>
  <c r="O814" i="4"/>
  <c r="N826" i="4"/>
  <c r="P838" i="4"/>
  <c r="O850" i="4"/>
  <c r="G858" i="4"/>
  <c r="N870" i="4"/>
  <c r="N882" i="4"/>
  <c r="O894" i="4"/>
  <c r="O906" i="4"/>
  <c r="P918" i="4"/>
  <c r="O930" i="4"/>
  <c r="M950" i="4"/>
  <c r="G994" i="4"/>
  <c r="M1026" i="4"/>
  <c r="N1054" i="4"/>
  <c r="G1062" i="4"/>
  <c r="M1078" i="4"/>
  <c r="O1086" i="4"/>
  <c r="M1094" i="4"/>
  <c r="P1110" i="4"/>
  <c r="G1122" i="4"/>
  <c r="N1138" i="4"/>
  <c r="N1154" i="4"/>
  <c r="O1170" i="4"/>
  <c r="N1206" i="4"/>
  <c r="N1222" i="4"/>
  <c r="P1238" i="4"/>
  <c r="P1254" i="4"/>
  <c r="P1270" i="4"/>
  <c r="N1282" i="4"/>
  <c r="N1298" i="4"/>
  <c r="M1314" i="4"/>
  <c r="O1330" i="4"/>
  <c r="G1346" i="4"/>
  <c r="G1370" i="4"/>
  <c r="O1406" i="4"/>
  <c r="N1474" i="4"/>
  <c r="G1494" i="4"/>
  <c r="O1518" i="4"/>
  <c r="N1542" i="4"/>
  <c r="N1586" i="4"/>
  <c r="P1610" i="4"/>
  <c r="O1634" i="4"/>
  <c r="P1702" i="4"/>
  <c r="P1722" i="4"/>
  <c r="P1802" i="4"/>
  <c r="N1850" i="4"/>
  <c r="P1894" i="4"/>
  <c r="P1918" i="4"/>
  <c r="N1938" i="4"/>
  <c r="N1982" i="4"/>
  <c r="P2006" i="4"/>
  <c r="N2026" i="4"/>
  <c r="N2050" i="4"/>
  <c r="N2070" i="4"/>
  <c r="P2094" i="4"/>
  <c r="P2118" i="4"/>
  <c r="G2158" i="4"/>
  <c r="N2182" i="4"/>
  <c r="H2202" i="4"/>
  <c r="N2226" i="4"/>
  <c r="N2250" i="4"/>
  <c r="O2270" i="4"/>
  <c r="P2298" i="4"/>
  <c r="G2378" i="4"/>
  <c r="O2466" i="4"/>
  <c r="M2526" i="4"/>
  <c r="N2602" i="4"/>
  <c r="N2646" i="4"/>
  <c r="O2786" i="4"/>
  <c r="M2906" i="4"/>
  <c r="P2950" i="4"/>
  <c r="P2994" i="4"/>
  <c r="J1202" i="4"/>
  <c r="H170" i="4"/>
  <c r="H198" i="4"/>
  <c r="H270" i="4"/>
  <c r="H334" i="4"/>
  <c r="H290" i="4"/>
  <c r="H26" i="4"/>
  <c r="H30" i="4"/>
  <c r="H118" i="4"/>
  <c r="H130" i="4"/>
  <c r="H138" i="4"/>
  <c r="H38" i="4"/>
  <c r="H50" i="4"/>
  <c r="H142" i="4"/>
  <c r="H78" i="4"/>
  <c r="H322" i="4"/>
  <c r="H286" i="4"/>
  <c r="H58" i="4"/>
  <c r="H94" i="4"/>
  <c r="H150" i="4"/>
  <c r="H162" i="4"/>
  <c r="G346" i="4"/>
  <c r="I346" i="16" s="1"/>
  <c r="K314" i="4"/>
  <c r="J298" i="4"/>
  <c r="G282" i="4"/>
  <c r="I282" i="16" s="1"/>
  <c r="K250" i="4"/>
  <c r="J234" i="4"/>
  <c r="G218" i="4"/>
  <c r="I218" i="16" s="1"/>
  <c r="K186" i="4"/>
  <c r="J170" i="4"/>
  <c r="G154" i="4"/>
  <c r="I154" i="16" s="1"/>
  <c r="K122" i="4"/>
  <c r="J106" i="4"/>
  <c r="G90" i="4"/>
  <c r="I90" i="16" s="1"/>
  <c r="K58" i="4"/>
  <c r="J42" i="4"/>
  <c r="G26" i="4"/>
  <c r="I26" i="16" s="1"/>
  <c r="G342" i="4"/>
  <c r="I342" i="16" s="1"/>
  <c r="K334" i="4"/>
  <c r="J326" i="4"/>
  <c r="G322" i="4"/>
  <c r="I322" i="16" s="1"/>
  <c r="K310" i="4"/>
  <c r="J306" i="4"/>
  <c r="G302" i="4"/>
  <c r="I302" i="16" s="1"/>
  <c r="K290" i="4"/>
  <c r="J286" i="4"/>
  <c r="G278" i="4"/>
  <c r="I278" i="16" s="1"/>
  <c r="K270" i="4"/>
  <c r="J262" i="4"/>
  <c r="G258" i="4"/>
  <c r="I258" i="16" s="1"/>
  <c r="K246" i="4"/>
  <c r="J242" i="4"/>
  <c r="G238" i="4"/>
  <c r="I238" i="16" s="1"/>
  <c r="K226" i="4"/>
  <c r="J222" i="4"/>
  <c r="G214" i="4"/>
  <c r="I214" i="16" s="1"/>
  <c r="K198" i="4"/>
  <c r="J194" i="4"/>
  <c r="G190" i="4"/>
  <c r="I190" i="16" s="1"/>
  <c r="K178" i="4"/>
  <c r="J174" i="4"/>
  <c r="G166" i="4"/>
  <c r="I166" i="16" s="1"/>
  <c r="K158" i="4"/>
  <c r="J150" i="4"/>
  <c r="G146" i="4"/>
  <c r="I146" i="16" s="1"/>
  <c r="K134" i="4"/>
  <c r="J130" i="4"/>
  <c r="G126" i="4"/>
  <c r="I126" i="16" s="1"/>
  <c r="K114" i="4"/>
  <c r="J110" i="4"/>
  <c r="G102" i="4"/>
  <c r="I102" i="16" s="1"/>
  <c r="K94" i="4"/>
  <c r="J86" i="4"/>
  <c r="K78" i="4"/>
  <c r="K66" i="4"/>
  <c r="G62" i="4"/>
  <c r="I62" i="16" s="1"/>
  <c r="J50" i="4"/>
  <c r="J38" i="4"/>
  <c r="K30" i="4"/>
  <c r="G22" i="4"/>
  <c r="I22" i="16" s="1"/>
  <c r="H1106" i="4"/>
  <c r="H1146" i="4"/>
  <c r="H1194" i="4"/>
  <c r="H1278" i="4"/>
  <c r="H1366" i="4"/>
  <c r="H1454" i="4"/>
  <c r="H1526" i="4"/>
  <c r="H1558" i="4"/>
  <c r="H1602" i="4"/>
  <c r="H1682" i="4"/>
  <c r="H1750" i="4"/>
  <c r="H1806" i="4"/>
  <c r="H1846" i="4"/>
  <c r="H1886" i="4"/>
  <c r="H1942" i="4"/>
  <c r="H1990" i="4"/>
  <c r="H2038" i="4"/>
  <c r="H2086" i="4"/>
  <c r="H2118" i="4"/>
  <c r="H2162" i="4"/>
  <c r="H2226" i="4"/>
  <c r="H2270" i="4"/>
  <c r="H2322" i="4"/>
  <c r="H2362" i="4"/>
  <c r="H2410" i="4"/>
  <c r="H2454" i="4"/>
  <c r="H2550" i="4"/>
  <c r="H2718" i="4"/>
  <c r="H2770" i="4"/>
  <c r="H2810" i="4"/>
  <c r="H2846" i="4"/>
  <c r="H2934" i="4"/>
  <c r="H2974" i="4"/>
  <c r="H354" i="4"/>
  <c r="H374" i="4"/>
  <c r="H394" i="4"/>
  <c r="H418" i="4"/>
  <c r="H438" i="4"/>
  <c r="H458" i="4"/>
  <c r="H482" i="4"/>
  <c r="H502" i="4"/>
  <c r="H522" i="4"/>
  <c r="H546" i="4"/>
  <c r="H566" i="4"/>
  <c r="H586" i="4"/>
  <c r="H610" i="4"/>
  <c r="H630" i="4"/>
  <c r="H650" i="4"/>
  <c r="H674" i="4"/>
  <c r="H694" i="4"/>
  <c r="H714" i="4"/>
  <c r="H738" i="4"/>
  <c r="H758" i="4"/>
  <c r="H778" i="4"/>
  <c r="H822" i="4"/>
  <c r="H842" i="4"/>
  <c r="H866" i="4"/>
  <c r="H886" i="4"/>
  <c r="H906" i="4"/>
  <c r="H930" i="4"/>
  <c r="H950" i="4"/>
  <c r="H994" i="4"/>
  <c r="H1014" i="4"/>
  <c r="H1034" i="4"/>
  <c r="H1058" i="4"/>
  <c r="H1086" i="4"/>
  <c r="H1118" i="4"/>
  <c r="H1162" i="4"/>
  <c r="H1246" i="4"/>
  <c r="H1290" i="4"/>
  <c r="H1410" i="4"/>
  <c r="H1446" i="4"/>
  <c r="H1518" i="4"/>
  <c r="H1626" i="4"/>
  <c r="H1650" i="4"/>
  <c r="H1706" i="4"/>
  <c r="H1754" i="4"/>
  <c r="H1786" i="4"/>
  <c r="H1822" i="4"/>
  <c r="H1874" i="4"/>
  <c r="H1974" i="4"/>
  <c r="H2026" i="4"/>
  <c r="H2066" i="4"/>
  <c r="H2130" i="4"/>
  <c r="H2182" i="4"/>
  <c r="H2274" i="4"/>
  <c r="H2358" i="4"/>
  <c r="H2390" i="4"/>
  <c r="H2438" i="4"/>
  <c r="H2470" i="4"/>
  <c r="H2510" i="4"/>
  <c r="H2554" i="4"/>
  <c r="H2634" i="4"/>
  <c r="H2682" i="4"/>
  <c r="H2722" i="4"/>
  <c r="H2758" i="4"/>
  <c r="H2850" i="4"/>
  <c r="M22" i="4"/>
  <c r="N26" i="4"/>
  <c r="N30" i="4"/>
  <c r="N42" i="4"/>
  <c r="N46" i="4"/>
  <c r="N58" i="4"/>
  <c r="M70" i="4"/>
  <c r="N74" i="4"/>
  <c r="N78" i="4"/>
  <c r="M86" i="4"/>
  <c r="N90" i="4"/>
  <c r="N94" i="4"/>
  <c r="M102" i="4"/>
  <c r="N106" i="4"/>
  <c r="N110" i="4"/>
  <c r="M118" i="4"/>
  <c r="N122" i="4"/>
  <c r="N126" i="4"/>
  <c r="M134" i="4"/>
  <c r="N138" i="4"/>
  <c r="N142" i="4"/>
  <c r="M150" i="4"/>
  <c r="N154" i="4"/>
  <c r="N158" i="4"/>
  <c r="M166" i="4"/>
  <c r="N170" i="4"/>
  <c r="N174" i="4"/>
  <c r="M182" i="4"/>
  <c r="N186" i="4"/>
  <c r="N190" i="4"/>
  <c r="M198" i="4"/>
  <c r="N202" i="4"/>
  <c r="N206" i="4"/>
  <c r="M218" i="4"/>
  <c r="O222" i="4"/>
  <c r="P226" i="4"/>
  <c r="M234" i="4"/>
  <c r="O238" i="4"/>
  <c r="P242" i="4"/>
  <c r="M250" i="4"/>
  <c r="O254" i="4"/>
  <c r="P258" i="4"/>
  <c r="M266" i="4"/>
  <c r="O270" i="4"/>
  <c r="P274" i="4"/>
  <c r="M282" i="4"/>
  <c r="O286" i="4"/>
  <c r="P290" i="4"/>
  <c r="M298" i="4"/>
  <c r="O302" i="4"/>
  <c r="P306" i="4"/>
  <c r="M314" i="4"/>
  <c r="O318" i="4"/>
  <c r="P322" i="4"/>
  <c r="M330" i="4"/>
  <c r="O334" i="4"/>
  <c r="P338" i="4"/>
  <c r="M346" i="4"/>
  <c r="O350" i="4"/>
  <c r="N358" i="4"/>
  <c r="N366" i="4"/>
  <c r="G374" i="4"/>
  <c r="I374" i="16" s="1"/>
  <c r="P390" i="4"/>
  <c r="O394" i="4"/>
  <c r="M402" i="4"/>
  <c r="N410" i="4"/>
  <c r="N418" i="4"/>
  <c r="P426" i="4"/>
  <c r="G434" i="4"/>
  <c r="I434" i="16" s="1"/>
  <c r="G438" i="4"/>
  <c r="I438" i="16" s="1"/>
  <c r="P454" i="4"/>
  <c r="O458" i="4"/>
  <c r="M462" i="4"/>
  <c r="M470" i="4"/>
  <c r="O478" i="4"/>
  <c r="N482" i="4"/>
  <c r="P490" i="4"/>
  <c r="G498" i="4"/>
  <c r="I498" i="16" s="1"/>
  <c r="G506" i="4"/>
  <c r="I506" i="16" s="1"/>
  <c r="O514" i="4"/>
  <c r="O522" i="4"/>
  <c r="M530" i="4"/>
  <c r="N538" i="4"/>
  <c r="N546" i="4"/>
  <c r="P554" i="4"/>
  <c r="G562" i="4"/>
  <c r="I562" i="16" s="1"/>
  <c r="P582" i="4"/>
  <c r="M590" i="4"/>
  <c r="M598" i="4"/>
  <c r="O606" i="4"/>
  <c r="N610" i="4"/>
  <c r="N614" i="4"/>
  <c r="P618" i="4"/>
  <c r="G626" i="4"/>
  <c r="I626" i="16" s="1"/>
  <c r="G634" i="4"/>
  <c r="I634" i="16" s="1"/>
  <c r="P646" i="4"/>
  <c r="M654" i="4"/>
  <c r="N666" i="4"/>
  <c r="N674" i="4"/>
  <c r="P682" i="4"/>
  <c r="G690" i="4"/>
  <c r="I690" i="16" s="1"/>
  <c r="G698" i="4"/>
  <c r="I698" i="16" s="1"/>
  <c r="O706" i="4"/>
  <c r="O714" i="4"/>
  <c r="N730" i="4"/>
  <c r="M742" i="4"/>
  <c r="N758" i="4"/>
  <c r="N770" i="4"/>
  <c r="O798" i="4"/>
  <c r="P806" i="4"/>
  <c r="N814" i="4"/>
  <c r="M822" i="4"/>
  <c r="O834" i="4"/>
  <c r="N838" i="4"/>
  <c r="M862" i="4"/>
  <c r="O878" i="4"/>
  <c r="N894" i="4"/>
  <c r="P902" i="4"/>
  <c r="M918" i="4"/>
  <c r="G922" i="4"/>
  <c r="G934" i="4"/>
  <c r="O946" i="4"/>
  <c r="O958" i="4"/>
  <c r="N966" i="4"/>
  <c r="O974" i="4"/>
  <c r="P982" i="4"/>
  <c r="M990" i="4"/>
  <c r="G1002" i="4"/>
  <c r="P1014" i="4"/>
  <c r="N1026" i="4"/>
  <c r="P1034" i="4"/>
  <c r="O1066" i="4"/>
  <c r="O1082" i="4"/>
  <c r="N1094" i="4"/>
  <c r="N1102" i="4"/>
  <c r="M1126" i="4"/>
  <c r="M1134" i="4"/>
  <c r="M1150" i="4"/>
  <c r="P1162" i="4"/>
  <c r="G1170" i="4"/>
  <c r="P1178" i="4"/>
  <c r="N1194" i="4"/>
  <c r="G1222" i="4"/>
  <c r="N1230" i="4"/>
  <c r="G1238" i="4"/>
  <c r="N1246" i="4"/>
  <c r="M1254" i="4"/>
  <c r="O1262" i="4"/>
  <c r="M1270" i="4"/>
  <c r="M1278" i="4"/>
  <c r="G1290" i="4"/>
  <c r="G1298" i="4"/>
  <c r="G1314" i="4"/>
  <c r="N1322" i="4"/>
  <c r="N1330" i="4"/>
  <c r="P1338" i="4"/>
  <c r="M1374" i="4"/>
  <c r="P1418" i="4"/>
  <c r="G1430" i="4"/>
  <c r="M1442" i="4"/>
  <c r="N1466" i="4"/>
  <c r="G1474" i="4"/>
  <c r="M1510" i="4"/>
  <c r="O1534" i="4"/>
  <c r="G1542" i="4"/>
  <c r="O1570" i="4"/>
  <c r="N1578" i="4"/>
  <c r="G1610" i="4"/>
  <c r="N1658" i="4"/>
  <c r="O1682" i="4"/>
  <c r="G1690" i="4"/>
  <c r="N1714" i="4"/>
  <c r="P1750" i="4"/>
  <c r="O1762" i="4"/>
  <c r="M1774" i="4"/>
  <c r="N1794" i="4"/>
  <c r="N1806" i="4"/>
  <c r="N1862" i="4"/>
  <c r="G1874" i="4"/>
  <c r="P1886" i="4"/>
  <c r="G1894" i="4"/>
  <c r="M1930" i="4"/>
  <c r="P1962" i="4"/>
  <c r="G1974" i="4"/>
  <c r="O1986" i="4"/>
  <c r="G1994" i="4"/>
  <c r="O2010" i="4"/>
  <c r="M2018" i="4"/>
  <c r="M2030" i="4"/>
  <c r="N2042" i="4"/>
  <c r="P2050" i="4"/>
  <c r="N2062" i="4"/>
  <c r="G2094" i="4"/>
  <c r="H2106" i="4"/>
  <c r="M2130" i="4"/>
  <c r="M2142" i="4"/>
  <c r="N2150" i="4"/>
  <c r="N2174" i="4"/>
  <c r="O2186" i="4"/>
  <c r="G2194" i="4"/>
  <c r="M2218" i="4"/>
  <c r="N2262" i="4"/>
  <c r="M2306" i="4"/>
  <c r="N2426" i="4"/>
  <c r="M2466" i="4"/>
  <c r="N2486" i="4"/>
  <c r="G2586" i="4"/>
  <c r="O2610" i="4"/>
  <c r="G2690" i="4"/>
  <c r="P2710" i="4"/>
  <c r="M2830" i="4"/>
  <c r="M2890" i="4"/>
  <c r="O2934" i="4"/>
  <c r="J382" i="4"/>
  <c r="J1346" i="4"/>
  <c r="G2998" i="4"/>
  <c r="P2998" i="4"/>
  <c r="O2998" i="4"/>
  <c r="M2998" i="4"/>
  <c r="N2998" i="4"/>
  <c r="H2998" i="4"/>
  <c r="M2990" i="4"/>
  <c r="O2990" i="4"/>
  <c r="P2990" i="4"/>
  <c r="G2990" i="4"/>
  <c r="N2990" i="4"/>
  <c r="G2982" i="4"/>
  <c r="P2982" i="4"/>
  <c r="M2982" i="4"/>
  <c r="N2982" i="4"/>
  <c r="O2982" i="4"/>
  <c r="J2974" i="4"/>
  <c r="M2974" i="4"/>
  <c r="N2974" i="4"/>
  <c r="G2974" i="4"/>
  <c r="O2974" i="4"/>
  <c r="K2966" i="4"/>
  <c r="J2966" i="4"/>
  <c r="M2966" i="4"/>
  <c r="P2966" i="4"/>
  <c r="G2966" i="4"/>
  <c r="G2958" i="4"/>
  <c r="P2958" i="4"/>
  <c r="N2958" i="4"/>
  <c r="O2958" i="4"/>
  <c r="M2950" i="4"/>
  <c r="N2950" i="4"/>
  <c r="O2950" i="4"/>
  <c r="H2950" i="4"/>
  <c r="P2938" i="4"/>
  <c r="G2938" i="4"/>
  <c r="M2938" i="4"/>
  <c r="O2938" i="4"/>
  <c r="J2930" i="4"/>
  <c r="M2930" i="4"/>
  <c r="K2930" i="4"/>
  <c r="G2930" i="4"/>
  <c r="O2930" i="4"/>
  <c r="P2930" i="4"/>
  <c r="N2930" i="4"/>
  <c r="H2930" i="4"/>
  <c r="P2922" i="4"/>
  <c r="M2922" i="4"/>
  <c r="O2922" i="4"/>
  <c r="G2922" i="4"/>
  <c r="J2914" i="4"/>
  <c r="M2914" i="4"/>
  <c r="P2914" i="4"/>
  <c r="G2914" i="4"/>
  <c r="N2914" i="4"/>
  <c r="J2902" i="4"/>
  <c r="K2902" i="4"/>
  <c r="M2902" i="4"/>
  <c r="P2902" i="4"/>
  <c r="O2902" i="4"/>
  <c r="N2902" i="4"/>
  <c r="J2894" i="4"/>
  <c r="K2894" i="4"/>
  <c r="G2894" i="4"/>
  <c r="N2894" i="4"/>
  <c r="P2894" i="4"/>
  <c r="M2894" i="4"/>
  <c r="O2894" i="4"/>
  <c r="M2886" i="4"/>
  <c r="P2886" i="4"/>
  <c r="G2886" i="4"/>
  <c r="O2886" i="4"/>
  <c r="N2886" i="4"/>
  <c r="M2882" i="4"/>
  <c r="N2882" i="4"/>
  <c r="O2882" i="4"/>
  <c r="G2882" i="4"/>
  <c r="K2874" i="4"/>
  <c r="J2874" i="4"/>
  <c r="N2874" i="4"/>
  <c r="G2874" i="4"/>
  <c r="O2874" i="4"/>
  <c r="M2866" i="4"/>
  <c r="G2866" i="4"/>
  <c r="P2866" i="4"/>
  <c r="N2866" i="4"/>
  <c r="H2866" i="4"/>
  <c r="J2858" i="4"/>
  <c r="K2858" i="4"/>
  <c r="N2858" i="4"/>
  <c r="M2858" i="4"/>
  <c r="G2858" i="4"/>
  <c r="O2858" i="4"/>
  <c r="M2850" i="4"/>
  <c r="O2850" i="4"/>
  <c r="N2850" i="4"/>
  <c r="P2850" i="4"/>
  <c r="K2842" i="4"/>
  <c r="J2842" i="4"/>
  <c r="N2842" i="4"/>
  <c r="P2842" i="4"/>
  <c r="M2842" i="4"/>
  <c r="O2842" i="4"/>
  <c r="M2834" i="4"/>
  <c r="P2834" i="4"/>
  <c r="O2834" i="4"/>
  <c r="N2834" i="4"/>
  <c r="J2826" i="4"/>
  <c r="K2826" i="4"/>
  <c r="P2826" i="4"/>
  <c r="N2826" i="4"/>
  <c r="O2826" i="4"/>
  <c r="M2826" i="4"/>
  <c r="H2826" i="4"/>
  <c r="J2822" i="4"/>
  <c r="K2822" i="4"/>
  <c r="M2822" i="4"/>
  <c r="N2822" i="4"/>
  <c r="G2822" i="4"/>
  <c r="O2822" i="4"/>
  <c r="G2814" i="4"/>
  <c r="N2814" i="4"/>
  <c r="M2814" i="4"/>
  <c r="K2806" i="4"/>
  <c r="M2806" i="4"/>
  <c r="J2806" i="4"/>
  <c r="G2806" i="4"/>
  <c r="P2806" i="4"/>
  <c r="O2806" i="4"/>
  <c r="G2798" i="4"/>
  <c r="N2798" i="4"/>
  <c r="O2798" i="4"/>
  <c r="P2798" i="4"/>
  <c r="H2798" i="4"/>
  <c r="J2790" i="4"/>
  <c r="K2790" i="4"/>
  <c r="M2790" i="4"/>
  <c r="O2790" i="4"/>
  <c r="G2790" i="4"/>
  <c r="P2790" i="4"/>
  <c r="G2782" i="4"/>
  <c r="P2782" i="4"/>
  <c r="O2782" i="4"/>
  <c r="M2782" i="4"/>
  <c r="J2778" i="4"/>
  <c r="O2778" i="4"/>
  <c r="K2778" i="4"/>
  <c r="M2778" i="4"/>
  <c r="G2778" i="4"/>
  <c r="N2778" i="4"/>
  <c r="P2778" i="4"/>
  <c r="N2770" i="4"/>
  <c r="P2770" i="4"/>
  <c r="O2770" i="4"/>
  <c r="G2770" i="4"/>
  <c r="G2766" i="4"/>
  <c r="P2766" i="4"/>
  <c r="M2766" i="4"/>
  <c r="O2766" i="4"/>
  <c r="H2766" i="4"/>
  <c r="J2754" i="4"/>
  <c r="K2754" i="4"/>
  <c r="N2754" i="4"/>
  <c r="O2754" i="4"/>
  <c r="G2754" i="4"/>
  <c r="O2746" i="4"/>
  <c r="G2746" i="4"/>
  <c r="M2746" i="4"/>
  <c r="N2746" i="4"/>
  <c r="J2738" i="4"/>
  <c r="K2738" i="4"/>
  <c r="N2738" i="4"/>
  <c r="G2738" i="4"/>
  <c r="O2738" i="4"/>
  <c r="O2730" i="4"/>
  <c r="N2730" i="4"/>
  <c r="P2730" i="4"/>
  <c r="G2730" i="4"/>
  <c r="H2730" i="4"/>
  <c r="O2726" i="4"/>
  <c r="N2726" i="4"/>
  <c r="G2726" i="4"/>
  <c r="M2726" i="4"/>
  <c r="P2714" i="4"/>
  <c r="M2714" i="4"/>
  <c r="O2714" i="4"/>
  <c r="G2714" i="4"/>
  <c r="J2706" i="4"/>
  <c r="K2706" i="4"/>
  <c r="N2706" i="4"/>
  <c r="O2706" i="4"/>
  <c r="M2706" i="4"/>
  <c r="P2706" i="4"/>
  <c r="H2706" i="4"/>
  <c r="P2698" i="4"/>
  <c r="O2698" i="4"/>
  <c r="G2698" i="4"/>
  <c r="M2698" i="4"/>
  <c r="G2686" i="4"/>
  <c r="P2686" i="4"/>
  <c r="N2686" i="4"/>
  <c r="O2686" i="4"/>
  <c r="K2678" i="4"/>
  <c r="O2678" i="4"/>
  <c r="G2678" i="4"/>
  <c r="M2678" i="4"/>
  <c r="J2678" i="4"/>
  <c r="K2670" i="4"/>
  <c r="G2670" i="4"/>
  <c r="P2670" i="4"/>
  <c r="J2670" i="4"/>
  <c r="N2670" i="4"/>
  <c r="O2670" i="4"/>
  <c r="O2662" i="4"/>
  <c r="N2662" i="4"/>
  <c r="P2662" i="4"/>
  <c r="H2662" i="4"/>
  <c r="K2654" i="4"/>
  <c r="J2654" i="4"/>
  <c r="G2654" i="4"/>
  <c r="P2654" i="4"/>
  <c r="O2654" i="4"/>
  <c r="N2654" i="4"/>
  <c r="O2646" i="4"/>
  <c r="M2646" i="4"/>
  <c r="P2646" i="4"/>
  <c r="H2646" i="4"/>
  <c r="K2638" i="4"/>
  <c r="J2638" i="4"/>
  <c r="G2638" i="4"/>
  <c r="P2638" i="4"/>
  <c r="M2638" i="4"/>
  <c r="O2638" i="4"/>
  <c r="O2630" i="4"/>
  <c r="P2630" i="4"/>
  <c r="G2630" i="4"/>
  <c r="M2630" i="4"/>
  <c r="H2630" i="4"/>
  <c r="K2622" i="4"/>
  <c r="J2622" i="4"/>
  <c r="G2622" i="4"/>
  <c r="P2622" i="4"/>
  <c r="M2622" i="4"/>
  <c r="O2622" i="4"/>
  <c r="O2614" i="4"/>
  <c r="G2614" i="4"/>
  <c r="N2614" i="4"/>
  <c r="M2614" i="4"/>
  <c r="P2614" i="4"/>
  <c r="G2606" i="4"/>
  <c r="P2606" i="4"/>
  <c r="N2606" i="4"/>
  <c r="O2606" i="4"/>
  <c r="M2606" i="4"/>
  <c r="J2598" i="4"/>
  <c r="K2598" i="4"/>
  <c r="O2598" i="4"/>
  <c r="N2598" i="4"/>
  <c r="M2598" i="4"/>
  <c r="G2598" i="4"/>
  <c r="P2598" i="4"/>
  <c r="G2590" i="4"/>
  <c r="P2590" i="4"/>
  <c r="O2590" i="4"/>
  <c r="N2590" i="4"/>
  <c r="M2590" i="4"/>
  <c r="G2574" i="4"/>
  <c r="P2574" i="4"/>
  <c r="M2574" i="4"/>
  <c r="N2574" i="4"/>
  <c r="O2574" i="4"/>
  <c r="J2570" i="4"/>
  <c r="K2570" i="4"/>
  <c r="M2570" i="4"/>
  <c r="O2570" i="4"/>
  <c r="N2570" i="4"/>
  <c r="J2566" i="4"/>
  <c r="K2566" i="4"/>
  <c r="O2566" i="4"/>
  <c r="P2566" i="4"/>
  <c r="G2566" i="4"/>
  <c r="N2566" i="4"/>
  <c r="M2566" i="4"/>
  <c r="P2562" i="4"/>
  <c r="O2562" i="4"/>
  <c r="G2562" i="4"/>
  <c r="M2562" i="4"/>
  <c r="H2562" i="4"/>
  <c r="G2558" i="4"/>
  <c r="P2558" i="4"/>
  <c r="O2558" i="4"/>
  <c r="N2558" i="4"/>
  <c r="J2554" i="4"/>
  <c r="M2554" i="4"/>
  <c r="G2554" i="4"/>
  <c r="O2554" i="4"/>
  <c r="N2554" i="4"/>
  <c r="K2550" i="4"/>
  <c r="J2550" i="4"/>
  <c r="O2550" i="4"/>
  <c r="G2550" i="4"/>
  <c r="N2550" i="4"/>
  <c r="M2550" i="4"/>
  <c r="P2546" i="4"/>
  <c r="G2546" i="4"/>
  <c r="N2546" i="4"/>
  <c r="M2546" i="4"/>
  <c r="O2546" i="4"/>
  <c r="H2546" i="4"/>
  <c r="G2542" i="4"/>
  <c r="P2542" i="4"/>
  <c r="N2542" i="4"/>
  <c r="M2542" i="4"/>
  <c r="J2538" i="4"/>
  <c r="K2538" i="4"/>
  <c r="M2538" i="4"/>
  <c r="P2538" i="4"/>
  <c r="N2538" i="4"/>
  <c r="O2538" i="4"/>
  <c r="J2534" i="4"/>
  <c r="O2534" i="4"/>
  <c r="K2534" i="4"/>
  <c r="N2534" i="4"/>
  <c r="G2534" i="4"/>
  <c r="M2534" i="4"/>
  <c r="H2534" i="4"/>
  <c r="P2530" i="4"/>
  <c r="N2530" i="4"/>
  <c r="M2530" i="4"/>
  <c r="G2530" i="4"/>
  <c r="O2530" i="4"/>
  <c r="J2526" i="4"/>
  <c r="K2526" i="4"/>
  <c r="G2526" i="4"/>
  <c r="P2526" i="4"/>
  <c r="O2526" i="4"/>
  <c r="M2522" i="4"/>
  <c r="N2522" i="4"/>
  <c r="G2522" i="4"/>
  <c r="P2522" i="4"/>
  <c r="O2522" i="4"/>
  <c r="O2518" i="4"/>
  <c r="M2518" i="4"/>
  <c r="N2518" i="4"/>
  <c r="G2518" i="4"/>
  <c r="K2514" i="4"/>
  <c r="J2514" i="4"/>
  <c r="P2514" i="4"/>
  <c r="M2514" i="4"/>
  <c r="O2514" i="4"/>
  <c r="G2514" i="4"/>
  <c r="N2514" i="4"/>
  <c r="H2514" i="4"/>
  <c r="J2510" i="4"/>
  <c r="G2510" i="4"/>
  <c r="P2510" i="4"/>
  <c r="K2510" i="4"/>
  <c r="M2510" i="4"/>
  <c r="M2506" i="4"/>
  <c r="O2506" i="4"/>
  <c r="P2506" i="4"/>
  <c r="G2506" i="4"/>
  <c r="N2506" i="4"/>
  <c r="O2502" i="4"/>
  <c r="P2502" i="4"/>
  <c r="M2502" i="4"/>
  <c r="G2502" i="4"/>
  <c r="K2498" i="4"/>
  <c r="J2498" i="4"/>
  <c r="P2498" i="4"/>
  <c r="O2498" i="4"/>
  <c r="G2498" i="4"/>
  <c r="N2498" i="4"/>
  <c r="H2498" i="4"/>
  <c r="K2494" i="4"/>
  <c r="G2494" i="4"/>
  <c r="P2494" i="4"/>
  <c r="N2494" i="4"/>
  <c r="J2494" i="4"/>
  <c r="M2494" i="4"/>
  <c r="J2482" i="4"/>
  <c r="P2482" i="4"/>
  <c r="K2482" i="4"/>
  <c r="G2482" i="4"/>
  <c r="N2482" i="4"/>
  <c r="J2478" i="4"/>
  <c r="K2478" i="4"/>
  <c r="G2478" i="4"/>
  <c r="P2478" i="4"/>
  <c r="N2478" i="4"/>
  <c r="O2478" i="4"/>
  <c r="M2478" i="4"/>
  <c r="M2474" i="4"/>
  <c r="P2474" i="4"/>
  <c r="O2474" i="4"/>
  <c r="G2474" i="4"/>
  <c r="N2474" i="4"/>
  <c r="J2462" i="4"/>
  <c r="K2462" i="4"/>
  <c r="G2462" i="4"/>
  <c r="P2462" i="4"/>
  <c r="O2462" i="4"/>
  <c r="M2462" i="4"/>
  <c r="N2462" i="4"/>
  <c r="H2462" i="4"/>
  <c r="J2450" i="4"/>
  <c r="K2450" i="4"/>
  <c r="P2450" i="4"/>
  <c r="M2450" i="4"/>
  <c r="N2450" i="4"/>
  <c r="M2442" i="4"/>
  <c r="O2442" i="4"/>
  <c r="G2442" i="4"/>
  <c r="P2442" i="4"/>
  <c r="J2434" i="4"/>
  <c r="K2434" i="4"/>
  <c r="P2434" i="4"/>
  <c r="O2434" i="4"/>
  <c r="M2434" i="4"/>
  <c r="K2430" i="4"/>
  <c r="J2430" i="4"/>
  <c r="G2430" i="4"/>
  <c r="P2430" i="4"/>
  <c r="N2430" i="4"/>
  <c r="O2430" i="4"/>
  <c r="M2430" i="4"/>
  <c r="H2430" i="4"/>
  <c r="O2422" i="4"/>
  <c r="G2422" i="4"/>
  <c r="M2422" i="4"/>
  <c r="N2422" i="4"/>
  <c r="J2414" i="4"/>
  <c r="K2414" i="4"/>
  <c r="G2414" i="4"/>
  <c r="P2414" i="4"/>
  <c r="N2414" i="4"/>
  <c r="O2414" i="4"/>
  <c r="M2414" i="4"/>
  <c r="O2406" i="4"/>
  <c r="N2406" i="4"/>
  <c r="P2406" i="4"/>
  <c r="G2406" i="4"/>
  <c r="J2398" i="4"/>
  <c r="G2398" i="4"/>
  <c r="P2398" i="4"/>
  <c r="K2398" i="4"/>
  <c r="O2398" i="4"/>
  <c r="N2398" i="4"/>
  <c r="M2398" i="4"/>
  <c r="H2398" i="4"/>
  <c r="O2390" i="4"/>
  <c r="M2390" i="4"/>
  <c r="G2390" i="4"/>
  <c r="J2382" i="4"/>
  <c r="G2382" i="4"/>
  <c r="P2382" i="4"/>
  <c r="M2382" i="4"/>
  <c r="O2382" i="4"/>
  <c r="K2382" i="4"/>
  <c r="N2382" i="4"/>
  <c r="J2374" i="4"/>
  <c r="K2374" i="4"/>
  <c r="O2374" i="4"/>
  <c r="P2374" i="4"/>
  <c r="G2374" i="4"/>
  <c r="H2374" i="4"/>
  <c r="G2366" i="4"/>
  <c r="P2366" i="4"/>
  <c r="M2366" i="4"/>
  <c r="N2366" i="4"/>
  <c r="P2354" i="4"/>
  <c r="G2354" i="4"/>
  <c r="M2354" i="4"/>
  <c r="N2354" i="4"/>
  <c r="O2354" i="4"/>
  <c r="H2354" i="4"/>
  <c r="J2346" i="4"/>
  <c r="K2346" i="4"/>
  <c r="M2346" i="4"/>
  <c r="P2346" i="4"/>
  <c r="G2346" i="4"/>
  <c r="N2346" i="4"/>
  <c r="J2342" i="4"/>
  <c r="K2342" i="4"/>
  <c r="O2342" i="4"/>
  <c r="N2342" i="4"/>
  <c r="M2342" i="4"/>
  <c r="P2342" i="4"/>
  <c r="P2338" i="4"/>
  <c r="N2338" i="4"/>
  <c r="O2338" i="4"/>
  <c r="G2338" i="4"/>
  <c r="M2338" i="4"/>
  <c r="H2338" i="4"/>
  <c r="G2334" i="4"/>
  <c r="P2334" i="4"/>
  <c r="O2334" i="4"/>
  <c r="M2334" i="4"/>
  <c r="K2326" i="4"/>
  <c r="J2326" i="4"/>
  <c r="O2326" i="4"/>
  <c r="M2326" i="4"/>
  <c r="P2326" i="4"/>
  <c r="N2326" i="4"/>
  <c r="G2318" i="4"/>
  <c r="P2318" i="4"/>
  <c r="M2318" i="4"/>
  <c r="N2318" i="4"/>
  <c r="O2318" i="4"/>
  <c r="J2310" i="4"/>
  <c r="K2310" i="4"/>
  <c r="O2310" i="4"/>
  <c r="P2310" i="4"/>
  <c r="N2310" i="4"/>
  <c r="M2310" i="4"/>
  <c r="G2302" i="4"/>
  <c r="P2302" i="4"/>
  <c r="O2302" i="4"/>
  <c r="N2302" i="4"/>
  <c r="M2302" i="4"/>
  <c r="H2302" i="4"/>
  <c r="K2294" i="4"/>
  <c r="J2294" i="4"/>
  <c r="O2294" i="4"/>
  <c r="G2294" i="4"/>
  <c r="N2294" i="4"/>
  <c r="M2294" i="4"/>
  <c r="P2294" i="4"/>
  <c r="H2294" i="4"/>
  <c r="G2286" i="4"/>
  <c r="N2286" i="4"/>
  <c r="M2286" i="4"/>
  <c r="O2286" i="4"/>
  <c r="J2278" i="4"/>
  <c r="M2278" i="4"/>
  <c r="K2278" i="4"/>
  <c r="O2278" i="4"/>
  <c r="P2278" i="4"/>
  <c r="G2278" i="4"/>
  <c r="N2274" i="4"/>
  <c r="M2274" i="4"/>
  <c r="O2274" i="4"/>
  <c r="K2266" i="4"/>
  <c r="J2266" i="4"/>
  <c r="H2266" i="4"/>
  <c r="M2266" i="4"/>
  <c r="N2266" i="4"/>
  <c r="O2266" i="4"/>
  <c r="P2258" i="4"/>
  <c r="M2258" i="4"/>
  <c r="O2258" i="4"/>
  <c r="J2250" i="4"/>
  <c r="K2250" i="4"/>
  <c r="M2250" i="4"/>
  <c r="O2250" i="4"/>
  <c r="G2250" i="4"/>
  <c r="J2242" i="4"/>
  <c r="P2242" i="4"/>
  <c r="K2242" i="4"/>
  <c r="O2242" i="4"/>
  <c r="G2242" i="4"/>
  <c r="N2230" i="4"/>
  <c r="P2230" i="4"/>
  <c r="G2230" i="4"/>
  <c r="O2230" i="4"/>
  <c r="J2222" i="4"/>
  <c r="M2222" i="4"/>
  <c r="K2222" i="4"/>
  <c r="G2222" i="4"/>
  <c r="N2222" i="4"/>
  <c r="O2222" i="4"/>
  <c r="J2214" i="4"/>
  <c r="K2214" i="4"/>
  <c r="N2214" i="4"/>
  <c r="G2214" i="4"/>
  <c r="O2214" i="4"/>
  <c r="M2214" i="4"/>
  <c r="H2214" i="4"/>
  <c r="J2206" i="4"/>
  <c r="K2206" i="4"/>
  <c r="M2206" i="4"/>
  <c r="N2206" i="4"/>
  <c r="O2206" i="4"/>
  <c r="P2206" i="4"/>
  <c r="O2190" i="4"/>
  <c r="N2190" i="4"/>
  <c r="M2190" i="4"/>
  <c r="P2190" i="4"/>
  <c r="M2178" i="4"/>
  <c r="N2178" i="4"/>
  <c r="O2178" i="4"/>
  <c r="G2178" i="4"/>
  <c r="H2178" i="4"/>
  <c r="K2170" i="4"/>
  <c r="G2170" i="4"/>
  <c r="O2170" i="4"/>
  <c r="N2170" i="4"/>
  <c r="J2170" i="4"/>
  <c r="M2170" i="4"/>
  <c r="H2170" i="4"/>
  <c r="N2162" i="4"/>
  <c r="M2162" i="4"/>
  <c r="O2162" i="4"/>
  <c r="G2162" i="4"/>
  <c r="J2154" i="4"/>
  <c r="K2154" i="4"/>
  <c r="G2154" i="4"/>
  <c r="O2154" i="4"/>
  <c r="M2154" i="4"/>
  <c r="P2154" i="4"/>
  <c r="N2146" i="4"/>
  <c r="O2146" i="4"/>
  <c r="G2146" i="4"/>
  <c r="P2146" i="4"/>
  <c r="K2138" i="4"/>
  <c r="J2138" i="4"/>
  <c r="H2138" i="4"/>
  <c r="M2138" i="4"/>
  <c r="O2138" i="4"/>
  <c r="G2138" i="4"/>
  <c r="P2138" i="4"/>
  <c r="K2134" i="4"/>
  <c r="J2134" i="4"/>
  <c r="O2134" i="4"/>
  <c r="P2134" i="4"/>
  <c r="G2134" i="4"/>
  <c r="H2134" i="4"/>
  <c r="G2126" i="4"/>
  <c r="P2126" i="4"/>
  <c r="N2126" i="4"/>
  <c r="J2118" i="4"/>
  <c r="K2118" i="4"/>
  <c r="O2118" i="4"/>
  <c r="G2118" i="4"/>
  <c r="N2118" i="4"/>
  <c r="J2110" i="4"/>
  <c r="K2110" i="4"/>
  <c r="G2110" i="4"/>
  <c r="P2110" i="4"/>
  <c r="N2110" i="4"/>
  <c r="O2110" i="4"/>
  <c r="G2098" i="4"/>
  <c r="O2098" i="4"/>
  <c r="P2098" i="4"/>
  <c r="N2098" i="4"/>
  <c r="M2098" i="4"/>
  <c r="H2098" i="4"/>
  <c r="N2086" i="4"/>
  <c r="O2086" i="4"/>
  <c r="M2086" i="4"/>
  <c r="K2074" i="4"/>
  <c r="J2074" i="4"/>
  <c r="P2074" i="4"/>
  <c r="N2074" i="4"/>
  <c r="M2074" i="4"/>
  <c r="O2074" i="4"/>
  <c r="G1970" i="4"/>
  <c r="O1970" i="4"/>
  <c r="N1970" i="4"/>
  <c r="M1970" i="4"/>
  <c r="K1958" i="4"/>
  <c r="N1958" i="4"/>
  <c r="J1958" i="4"/>
  <c r="M1958" i="4"/>
  <c r="P1958" i="4"/>
  <c r="M1950" i="4"/>
  <c r="P1950" i="4"/>
  <c r="G1950" i="4"/>
  <c r="J1942" i="4"/>
  <c r="K1942" i="4"/>
  <c r="G1942" i="4"/>
  <c r="P1942" i="4"/>
  <c r="M1942" i="4"/>
  <c r="O1934" i="4"/>
  <c r="P1934" i="4"/>
  <c r="G1934" i="4"/>
  <c r="J1926" i="4"/>
  <c r="K1926" i="4"/>
  <c r="G1926" i="4"/>
  <c r="P1926" i="4"/>
  <c r="N1926" i="4"/>
  <c r="O1918" i="4"/>
  <c r="G1918" i="4"/>
  <c r="N1918" i="4"/>
  <c r="J1910" i="4"/>
  <c r="K1910" i="4"/>
  <c r="M1910" i="4"/>
  <c r="G1910" i="4"/>
  <c r="N1910" i="4"/>
  <c r="H1910" i="4"/>
  <c r="N1902" i="4"/>
  <c r="G1902" i="4"/>
  <c r="O1902" i="4"/>
  <c r="K1898" i="4"/>
  <c r="J1898" i="4"/>
  <c r="G1898" i="4"/>
  <c r="O1898" i="4"/>
  <c r="P1898" i="4"/>
  <c r="N1898" i="4"/>
  <c r="M1898" i="4"/>
  <c r="J1890" i="4"/>
  <c r="N1890" i="4"/>
  <c r="K1890" i="4"/>
  <c r="P1890" i="4"/>
  <c r="M1890" i="4"/>
  <c r="O1890" i="4"/>
  <c r="H1882" i="4"/>
  <c r="M1882" i="4"/>
  <c r="P1882" i="4"/>
  <c r="N1882" i="4"/>
  <c r="O1882" i="4"/>
  <c r="J1870" i="4"/>
  <c r="G1870" i="4"/>
  <c r="P1870" i="4"/>
  <c r="K1870" i="4"/>
  <c r="O1870" i="4"/>
  <c r="M1870" i="4"/>
  <c r="H1870" i="4"/>
  <c r="M1866" i="4"/>
  <c r="N1866" i="4"/>
  <c r="O1866" i="4"/>
  <c r="K1858" i="4"/>
  <c r="J1858" i="4"/>
  <c r="P1858" i="4"/>
  <c r="M1858" i="4"/>
  <c r="O1858" i="4"/>
  <c r="M1850" i="4"/>
  <c r="O1850" i="4"/>
  <c r="G1850" i="4"/>
  <c r="P1842" i="4"/>
  <c r="O1842" i="4"/>
  <c r="G1842" i="4"/>
  <c r="K1834" i="4"/>
  <c r="J1834" i="4"/>
  <c r="M1834" i="4"/>
  <c r="G1834" i="4"/>
  <c r="P1834" i="4"/>
  <c r="H1834" i="4"/>
  <c r="K1830" i="4"/>
  <c r="J1830" i="4"/>
  <c r="O1830" i="4"/>
  <c r="G1830" i="4"/>
  <c r="N1830" i="4"/>
  <c r="M1830" i="4"/>
  <c r="H1830" i="4"/>
  <c r="P1826" i="4"/>
  <c r="G1826" i="4"/>
  <c r="N1826" i="4"/>
  <c r="M1818" i="4"/>
  <c r="P1818" i="4"/>
  <c r="N1818" i="4"/>
  <c r="P1810" i="4"/>
  <c r="N1810" i="4"/>
  <c r="M1810" i="4"/>
  <c r="J1798" i="4"/>
  <c r="K1798" i="4"/>
  <c r="O1798" i="4"/>
  <c r="M1798" i="4"/>
  <c r="P1798" i="4"/>
  <c r="H1798" i="4"/>
  <c r="K1790" i="4"/>
  <c r="G1790" i="4"/>
  <c r="P1790" i="4"/>
  <c r="J1790" i="4"/>
  <c r="M1790" i="4"/>
  <c r="O1782" i="4"/>
  <c r="P1782" i="4"/>
  <c r="G1782" i="4"/>
  <c r="J1770" i="4"/>
  <c r="K1770" i="4"/>
  <c r="M1770" i="4"/>
  <c r="G1770" i="4"/>
  <c r="P1770" i="4"/>
  <c r="N1770" i="4"/>
  <c r="G1758" i="4"/>
  <c r="P1758" i="4"/>
  <c r="N1758" i="4"/>
  <c r="O1758" i="4"/>
  <c r="H1758" i="4"/>
  <c r="J1746" i="4"/>
  <c r="P1746" i="4"/>
  <c r="N1746" i="4"/>
  <c r="M1746" i="4"/>
  <c r="O1746" i="4"/>
  <c r="H1746" i="4"/>
  <c r="K1746" i="4"/>
  <c r="J1738" i="4"/>
  <c r="K1738" i="4"/>
  <c r="M1738" i="4"/>
  <c r="N1738" i="4"/>
  <c r="O1738" i="4"/>
  <c r="K1730" i="4"/>
  <c r="J1730" i="4"/>
  <c r="P1730" i="4"/>
  <c r="M1730" i="4"/>
  <c r="O1730" i="4"/>
  <c r="G1726" i="4"/>
  <c r="P1726" i="4"/>
  <c r="M1726" i="4"/>
  <c r="N1726" i="4"/>
  <c r="H1726" i="4"/>
  <c r="O1718" i="4"/>
  <c r="P1718" i="4"/>
  <c r="G1718" i="4"/>
  <c r="N1718" i="4"/>
  <c r="G1710" i="4"/>
  <c r="P1710" i="4"/>
  <c r="N1710" i="4"/>
  <c r="O1710" i="4"/>
  <c r="J1706" i="4"/>
  <c r="K1706" i="4"/>
  <c r="M1706" i="4"/>
  <c r="G1706" i="4"/>
  <c r="P1706" i="4"/>
  <c r="K1698" i="4"/>
  <c r="J1698" i="4"/>
  <c r="P1698" i="4"/>
  <c r="G1698" i="4"/>
  <c r="N1698" i="4"/>
  <c r="G1694" i="4"/>
  <c r="P1694" i="4"/>
  <c r="N1694" i="4"/>
  <c r="O1694" i="4"/>
  <c r="M1694" i="4"/>
  <c r="H1694" i="4"/>
  <c r="O1686" i="4"/>
  <c r="N1686" i="4"/>
  <c r="M1686" i="4"/>
  <c r="P1686" i="4"/>
  <c r="G1678" i="4"/>
  <c r="P1678" i="4"/>
  <c r="O1678" i="4"/>
  <c r="M1678" i="4"/>
  <c r="O1670" i="4"/>
  <c r="M1670" i="4"/>
  <c r="P1670" i="4"/>
  <c r="H1670" i="4"/>
  <c r="G1662" i="4"/>
  <c r="P1662" i="4"/>
  <c r="M1662" i="4"/>
  <c r="O1654" i="4"/>
  <c r="P1654" i="4"/>
  <c r="G1654" i="4"/>
  <c r="G1646" i="4"/>
  <c r="P1646" i="4"/>
  <c r="N1646" i="4"/>
  <c r="O1638" i="4"/>
  <c r="G1638" i="4"/>
  <c r="N1638" i="4"/>
  <c r="H1638" i="4"/>
  <c r="G1630" i="4"/>
  <c r="P1630" i="4"/>
  <c r="N1630" i="4"/>
  <c r="O1630" i="4"/>
  <c r="O1622" i="4"/>
  <c r="N1622" i="4"/>
  <c r="M1622" i="4"/>
  <c r="H1622" i="4"/>
  <c r="G1614" i="4"/>
  <c r="P1614" i="4"/>
  <c r="O1614" i="4"/>
  <c r="M1614" i="4"/>
  <c r="J1602" i="4"/>
  <c r="P1602" i="4"/>
  <c r="M1602" i="4"/>
  <c r="K1602" i="4"/>
  <c r="O1602" i="4"/>
  <c r="G1598" i="4"/>
  <c r="P1598" i="4"/>
  <c r="M1598" i="4"/>
  <c r="N1598" i="4"/>
  <c r="K1594" i="4"/>
  <c r="J1594" i="4"/>
  <c r="M1594" i="4"/>
  <c r="O1594" i="4"/>
  <c r="G1594" i="4"/>
  <c r="O1590" i="4"/>
  <c r="P1590" i="4"/>
  <c r="G1590" i="4"/>
  <c r="N1590" i="4"/>
  <c r="G1582" i="4"/>
  <c r="P1582" i="4"/>
  <c r="N1582" i="4"/>
  <c r="O1582" i="4"/>
  <c r="H1582" i="4"/>
  <c r="O1574" i="4"/>
  <c r="G1574" i="4"/>
  <c r="N1574" i="4"/>
  <c r="M1574" i="4"/>
  <c r="G1566" i="4"/>
  <c r="P1566" i="4"/>
  <c r="N1566" i="4"/>
  <c r="O1566" i="4"/>
  <c r="M1566" i="4"/>
  <c r="J1562" i="4"/>
  <c r="K1562" i="4"/>
  <c r="M1562" i="4"/>
  <c r="P1562" i="4"/>
  <c r="N1562" i="4"/>
  <c r="J1554" i="4"/>
  <c r="P1554" i="4"/>
  <c r="K1554" i="4"/>
  <c r="N1554" i="4"/>
  <c r="M1554" i="4"/>
  <c r="J1546" i="4"/>
  <c r="K1546" i="4"/>
  <c r="M1546" i="4"/>
  <c r="N1546" i="4"/>
  <c r="O1546" i="4"/>
  <c r="G1546" i="4"/>
  <c r="H1546" i="4"/>
  <c r="J1538" i="4"/>
  <c r="K1538" i="4"/>
  <c r="P1538" i="4"/>
  <c r="M1538" i="4"/>
  <c r="O1538" i="4"/>
  <c r="G1538" i="4"/>
  <c r="J1530" i="4"/>
  <c r="K1530" i="4"/>
  <c r="M1530" i="4"/>
  <c r="O1530" i="4"/>
  <c r="G1530" i="4"/>
  <c r="P1530" i="4"/>
  <c r="K1522" i="4"/>
  <c r="P1522" i="4"/>
  <c r="O1522" i="4"/>
  <c r="G1522" i="4"/>
  <c r="N1522" i="4"/>
  <c r="J1514" i="4"/>
  <c r="K1514" i="4"/>
  <c r="M1514" i="4"/>
  <c r="G1514" i="4"/>
  <c r="P1514" i="4"/>
  <c r="N1514" i="4"/>
  <c r="H1514" i="4"/>
  <c r="J1506" i="4"/>
  <c r="K1506" i="4"/>
  <c r="P1506" i="4"/>
  <c r="G1506" i="4"/>
  <c r="N1506" i="4"/>
  <c r="M1506" i="4"/>
  <c r="J1498" i="4"/>
  <c r="M1498" i="4"/>
  <c r="K1498" i="4"/>
  <c r="P1498" i="4"/>
  <c r="N1498" i="4"/>
  <c r="O1498" i="4"/>
  <c r="J1486" i="4"/>
  <c r="K1486" i="4"/>
  <c r="G1486" i="4"/>
  <c r="P1486" i="4"/>
  <c r="O1486" i="4"/>
  <c r="M1486" i="4"/>
  <c r="H1486" i="4"/>
  <c r="J1478" i="4"/>
  <c r="K1478" i="4"/>
  <c r="O1478" i="4"/>
  <c r="M1478" i="4"/>
  <c r="P1478" i="4"/>
  <c r="G1478" i="4"/>
  <c r="J1470" i="4"/>
  <c r="K1470" i="4"/>
  <c r="G1470" i="4"/>
  <c r="P1470" i="4"/>
  <c r="M1470" i="4"/>
  <c r="N1470" i="4"/>
  <c r="J1462" i="4"/>
  <c r="K1462" i="4"/>
  <c r="O1462" i="4"/>
  <c r="P1462" i="4"/>
  <c r="G1462" i="4"/>
  <c r="N1462" i="4"/>
  <c r="H1462" i="4"/>
  <c r="J1454" i="4"/>
  <c r="K1454" i="4"/>
  <c r="G1454" i="4"/>
  <c r="P1454" i="4"/>
  <c r="N1454" i="4"/>
  <c r="O1454" i="4"/>
  <c r="J1450" i="4"/>
  <c r="M1450" i="4"/>
  <c r="K1450" i="4"/>
  <c r="G1450" i="4"/>
  <c r="P1450" i="4"/>
  <c r="J1438" i="4"/>
  <c r="K1438" i="4"/>
  <c r="G1438" i="4"/>
  <c r="P1438" i="4"/>
  <c r="N1438" i="4"/>
  <c r="O1438" i="4"/>
  <c r="M1438" i="4"/>
  <c r="J1426" i="4"/>
  <c r="P1426" i="4"/>
  <c r="N1426" i="4"/>
  <c r="M1426" i="4"/>
  <c r="K1426" i="4"/>
  <c r="J1422" i="4"/>
  <c r="K1422" i="4"/>
  <c r="G1422" i="4"/>
  <c r="P1422" i="4"/>
  <c r="O1422" i="4"/>
  <c r="M1422" i="4"/>
  <c r="J1414" i="4"/>
  <c r="K1414" i="4"/>
  <c r="O1414" i="4"/>
  <c r="M1414" i="4"/>
  <c r="P1414" i="4"/>
  <c r="J1406" i="4"/>
  <c r="G1406" i="4"/>
  <c r="P1406" i="4"/>
  <c r="K1406" i="4"/>
  <c r="M1406" i="4"/>
  <c r="J1398" i="4"/>
  <c r="K1398" i="4"/>
  <c r="O1398" i="4"/>
  <c r="P1398" i="4"/>
  <c r="G1398" i="4"/>
  <c r="J1390" i="4"/>
  <c r="K1390" i="4"/>
  <c r="G1390" i="4"/>
  <c r="P1390" i="4"/>
  <c r="N1390" i="4"/>
  <c r="M1386" i="4"/>
  <c r="K1386" i="4"/>
  <c r="G1386" i="4"/>
  <c r="J1386" i="4"/>
  <c r="P1386" i="4"/>
  <c r="N1386" i="4"/>
  <c r="K1378" i="4"/>
  <c r="J1378" i="4"/>
  <c r="P1378" i="4"/>
  <c r="G1378" i="4"/>
  <c r="N1378" i="4"/>
  <c r="M1378" i="4"/>
  <c r="H1378" i="4"/>
  <c r="J1370" i="4"/>
  <c r="M1370" i="4"/>
  <c r="K1370" i="4"/>
  <c r="P1370" i="4"/>
  <c r="N1370" i="4"/>
  <c r="O1370" i="4"/>
  <c r="J1362" i="4"/>
  <c r="P1362" i="4"/>
  <c r="K1362" i="4"/>
  <c r="N1362" i="4"/>
  <c r="M1362" i="4"/>
  <c r="O1362" i="4"/>
  <c r="J1354" i="4"/>
  <c r="K1354" i="4"/>
  <c r="M1354" i="4"/>
  <c r="N1354" i="4"/>
  <c r="O1354" i="4"/>
  <c r="H1354" i="4"/>
  <c r="J1350" i="4"/>
  <c r="O1350" i="4"/>
  <c r="M1350" i="4"/>
  <c r="P1350" i="4"/>
  <c r="G1350" i="4"/>
  <c r="H1350" i="4"/>
  <c r="J1342" i="4"/>
  <c r="K1342" i="4"/>
  <c r="G1342" i="4"/>
  <c r="P1342" i="4"/>
  <c r="M1342" i="4"/>
  <c r="N1342" i="4"/>
  <c r="J1334" i="4"/>
  <c r="K1334" i="4"/>
  <c r="O1334" i="4"/>
  <c r="G1334" i="4"/>
  <c r="N1334" i="4"/>
  <c r="J1326" i="4"/>
  <c r="K1326" i="4"/>
  <c r="G1326" i="4"/>
  <c r="P1326" i="4"/>
  <c r="N1326" i="4"/>
  <c r="J1318" i="4"/>
  <c r="K1318" i="4"/>
  <c r="O1318" i="4"/>
  <c r="N1318" i="4"/>
  <c r="M1318" i="4"/>
  <c r="H1318" i="4"/>
  <c r="J1310" i="4"/>
  <c r="K1310" i="4"/>
  <c r="G1310" i="4"/>
  <c r="P1310" i="4"/>
  <c r="O1310" i="4"/>
  <c r="J1306" i="4"/>
  <c r="M1306" i="4"/>
  <c r="K1306" i="4"/>
  <c r="N1306" i="4"/>
  <c r="P1306" i="4"/>
  <c r="J1302" i="4"/>
  <c r="K1302" i="4"/>
  <c r="O1302" i="4"/>
  <c r="M1302" i="4"/>
  <c r="P1302" i="4"/>
  <c r="J1294" i="4"/>
  <c r="K1294" i="4"/>
  <c r="G1294" i="4"/>
  <c r="P1294" i="4"/>
  <c r="M1294" i="4"/>
  <c r="N1294" i="4"/>
  <c r="H1294" i="4"/>
  <c r="J1286" i="4"/>
  <c r="K1286" i="4"/>
  <c r="O1286" i="4"/>
  <c r="P1286" i="4"/>
  <c r="J1274" i="4"/>
  <c r="M1274" i="4"/>
  <c r="G1274" i="4"/>
  <c r="K1274" i="4"/>
  <c r="O1274" i="4"/>
  <c r="K1266" i="4"/>
  <c r="J1266" i="4"/>
  <c r="P1266" i="4"/>
  <c r="G1266" i="4"/>
  <c r="N1266" i="4"/>
  <c r="H1266" i="4"/>
  <c r="K1258" i="4"/>
  <c r="M1258" i="4"/>
  <c r="J1258" i="4"/>
  <c r="P1258" i="4"/>
  <c r="K1250" i="4"/>
  <c r="P1250" i="4"/>
  <c r="J1250" i="4"/>
  <c r="N1250" i="4"/>
  <c r="M1250" i="4"/>
  <c r="H1250" i="4"/>
  <c r="J1242" i="4"/>
  <c r="K1242" i="4"/>
  <c r="M1242" i="4"/>
  <c r="N1242" i="4"/>
  <c r="G1242" i="4"/>
  <c r="P1234" i="4"/>
  <c r="K1234" i="4"/>
  <c r="J1234" i="4"/>
  <c r="M1234" i="4"/>
  <c r="O1234" i="4"/>
  <c r="J1226" i="4"/>
  <c r="K1226" i="4"/>
  <c r="M1226" i="4"/>
  <c r="O1226" i="4"/>
  <c r="P1226" i="4"/>
  <c r="H1226" i="4"/>
  <c r="K1218" i="4"/>
  <c r="P1218" i="4"/>
  <c r="J1218" i="4"/>
  <c r="O1218" i="4"/>
  <c r="H1218" i="4"/>
  <c r="J1210" i="4"/>
  <c r="K1210" i="4"/>
  <c r="M1210" i="4"/>
  <c r="G1210" i="4"/>
  <c r="N1210" i="4"/>
  <c r="K1202" i="4"/>
  <c r="P1202" i="4"/>
  <c r="G1202" i="4"/>
  <c r="H1202" i="4"/>
  <c r="J1198" i="4"/>
  <c r="K1198" i="4"/>
  <c r="G1198" i="4"/>
  <c r="P1198" i="4"/>
  <c r="N1198" i="4"/>
  <c r="O1198" i="4"/>
  <c r="J1190" i="4"/>
  <c r="K1190" i="4"/>
  <c r="O1190" i="4"/>
  <c r="N1190" i="4"/>
  <c r="K1186" i="4"/>
  <c r="J1186" i="4"/>
  <c r="P1186" i="4"/>
  <c r="N1186" i="4"/>
  <c r="G1186" i="4"/>
  <c r="H1186" i="4"/>
  <c r="J1182" i="4"/>
  <c r="K1182" i="4"/>
  <c r="G1182" i="4"/>
  <c r="P1182" i="4"/>
  <c r="O1182" i="4"/>
  <c r="M1182" i="4"/>
  <c r="J1174" i="4"/>
  <c r="O1174" i="4"/>
  <c r="K1174" i="4"/>
  <c r="M1174" i="4"/>
  <c r="G1174" i="4"/>
  <c r="J1166" i="4"/>
  <c r="K1166" i="4"/>
  <c r="G1166" i="4"/>
  <c r="P1166" i="4"/>
  <c r="M1166" i="4"/>
  <c r="H1166" i="4"/>
  <c r="J1158" i="4"/>
  <c r="O1158" i="4"/>
  <c r="K1158" i="4"/>
  <c r="P1158" i="4"/>
  <c r="N1158" i="4"/>
  <c r="K1154" i="4"/>
  <c r="J1154" i="4"/>
  <c r="P1154" i="4"/>
  <c r="O1154" i="4"/>
  <c r="M1154" i="4"/>
  <c r="H1154" i="4"/>
  <c r="J1142" i="4"/>
  <c r="O1142" i="4"/>
  <c r="K1142" i="4"/>
  <c r="G1142" i="4"/>
  <c r="M1142" i="4"/>
  <c r="K1130" i="4"/>
  <c r="J1130" i="4"/>
  <c r="M1130" i="4"/>
  <c r="P1130" i="4"/>
  <c r="N1130" i="4"/>
  <c r="H1130" i="4"/>
  <c r="J1118" i="4"/>
  <c r="G1118" i="4"/>
  <c r="P1118" i="4"/>
  <c r="O1118" i="4"/>
  <c r="N1118" i="4"/>
  <c r="K1118" i="4"/>
  <c r="K1110" i="4"/>
  <c r="O1110" i="4"/>
  <c r="J1110" i="4"/>
  <c r="M1110" i="4"/>
  <c r="K1098" i="4"/>
  <c r="J1098" i="4"/>
  <c r="M1098" i="4"/>
  <c r="O1098" i="4"/>
  <c r="H1098" i="4"/>
  <c r="K1086" i="4"/>
  <c r="J1086" i="4"/>
  <c r="G1086" i="4"/>
  <c r="P1086" i="4"/>
  <c r="M1086" i="4"/>
  <c r="K1074" i="4"/>
  <c r="J1074" i="4"/>
  <c r="P1074" i="4"/>
  <c r="G1074" i="4"/>
  <c r="M1074" i="4"/>
  <c r="K1070" i="4"/>
  <c r="J1070" i="4"/>
  <c r="G1070" i="4"/>
  <c r="P1070" i="4"/>
  <c r="N1070" i="4"/>
  <c r="H1070" i="4"/>
  <c r="J1062" i="4"/>
  <c r="O1062" i="4"/>
  <c r="N1062" i="4"/>
  <c r="M1062" i="4"/>
  <c r="K1058" i="4"/>
  <c r="J1058" i="4"/>
  <c r="P1058" i="4"/>
  <c r="N1058" i="4"/>
  <c r="O1058" i="4"/>
  <c r="K1050" i="4"/>
  <c r="J1050" i="4"/>
  <c r="M1050" i="4"/>
  <c r="N1050" i="4"/>
  <c r="P1050" i="4"/>
  <c r="J1046" i="4"/>
  <c r="O1046" i="4"/>
  <c r="K1046" i="4"/>
  <c r="M1046" i="4"/>
  <c r="P1046" i="4"/>
  <c r="K1042" i="4"/>
  <c r="J1042" i="4"/>
  <c r="P1042" i="4"/>
  <c r="M1042" i="4"/>
  <c r="J1030" i="4"/>
  <c r="K1030" i="4"/>
  <c r="O1030" i="4"/>
  <c r="P1030" i="4"/>
  <c r="K1018" i="4"/>
  <c r="J1018" i="4"/>
  <c r="M1018" i="4"/>
  <c r="G1018" i="4"/>
  <c r="O1018" i="4"/>
  <c r="K1010" i="4"/>
  <c r="P1010" i="4"/>
  <c r="G1010" i="4"/>
  <c r="J1010" i="4"/>
  <c r="N1010" i="4"/>
  <c r="J998" i="4"/>
  <c r="K998" i="4"/>
  <c r="O998" i="4"/>
  <c r="N998" i="4"/>
  <c r="G998" i="4"/>
  <c r="K986" i="4"/>
  <c r="J986" i="4"/>
  <c r="M986" i="4"/>
  <c r="N986" i="4"/>
  <c r="G986" i="4"/>
  <c r="K978" i="4"/>
  <c r="P978" i="4"/>
  <c r="J978" i="4"/>
  <c r="M978" i="4"/>
  <c r="O978" i="4"/>
  <c r="K970" i="4"/>
  <c r="J970" i="4"/>
  <c r="M970" i="4"/>
  <c r="O970" i="4"/>
  <c r="P970" i="4"/>
  <c r="K962" i="4"/>
  <c r="P962" i="4"/>
  <c r="J962" i="4"/>
  <c r="O962" i="4"/>
  <c r="O950" i="4"/>
  <c r="G950" i="4"/>
  <c r="P950" i="4"/>
  <c r="K942" i="4"/>
  <c r="J942" i="4"/>
  <c r="G942" i="4"/>
  <c r="P942" i="4"/>
  <c r="N942" i="4"/>
  <c r="O942" i="4"/>
  <c r="H942" i="4"/>
  <c r="K938" i="4"/>
  <c r="M938" i="4"/>
  <c r="J938" i="4"/>
  <c r="P938" i="4"/>
  <c r="O938" i="4"/>
  <c r="K930" i="4"/>
  <c r="J930" i="4"/>
  <c r="P930" i="4"/>
  <c r="G930" i="4"/>
  <c r="K914" i="4"/>
  <c r="J914" i="4"/>
  <c r="P914" i="4"/>
  <c r="N914" i="4"/>
  <c r="K906" i="4"/>
  <c r="J906" i="4"/>
  <c r="M906" i="4"/>
  <c r="N906" i="4"/>
  <c r="K898" i="4"/>
  <c r="J898" i="4"/>
  <c r="P898" i="4"/>
  <c r="M898" i="4"/>
  <c r="K890" i="4"/>
  <c r="J890" i="4"/>
  <c r="M890" i="4"/>
  <c r="O890" i="4"/>
  <c r="K882" i="4"/>
  <c r="J882" i="4"/>
  <c r="P882" i="4"/>
  <c r="O882" i="4"/>
  <c r="K874" i="4"/>
  <c r="J874" i="4"/>
  <c r="M874" i="4"/>
  <c r="G874" i="4"/>
  <c r="K866" i="4"/>
  <c r="J866" i="4"/>
  <c r="P866" i="4"/>
  <c r="G866" i="4"/>
  <c r="K854" i="4"/>
  <c r="J854" i="4"/>
  <c r="O854" i="4"/>
  <c r="N854" i="4"/>
  <c r="K850" i="4"/>
  <c r="J850" i="4"/>
  <c r="P850" i="4"/>
  <c r="N850" i="4"/>
  <c r="K842" i="4"/>
  <c r="J842" i="4"/>
  <c r="M842" i="4"/>
  <c r="N842" i="4"/>
  <c r="K834" i="4"/>
  <c r="P834" i="4"/>
  <c r="M834" i="4"/>
  <c r="K826" i="4"/>
  <c r="J826" i="4"/>
  <c r="M826" i="4"/>
  <c r="O826" i="4"/>
  <c r="K818" i="4"/>
  <c r="J818" i="4"/>
  <c r="P818" i="4"/>
  <c r="O818" i="4"/>
  <c r="K810" i="4"/>
  <c r="J810" i="4"/>
  <c r="M810" i="4"/>
  <c r="G810" i="4"/>
  <c r="K802" i="4"/>
  <c r="J802" i="4"/>
  <c r="P802" i="4"/>
  <c r="G802" i="4"/>
  <c r="K794" i="4"/>
  <c r="J794" i="4"/>
  <c r="M794" i="4"/>
  <c r="P794" i="4"/>
  <c r="K786" i="4"/>
  <c r="J786" i="4"/>
  <c r="P786" i="4"/>
  <c r="N786" i="4"/>
  <c r="K782" i="4"/>
  <c r="G782" i="4"/>
  <c r="I782" i="16" s="1"/>
  <c r="P782" i="4"/>
  <c r="J782" i="4"/>
  <c r="O782" i="4"/>
  <c r="H782" i="4"/>
  <c r="J774" i="4"/>
  <c r="K774" i="4"/>
  <c r="O774" i="4"/>
  <c r="M774" i="4"/>
  <c r="K766" i="4"/>
  <c r="J766" i="4"/>
  <c r="G766" i="4"/>
  <c r="I766" i="16" s="1"/>
  <c r="P766" i="4"/>
  <c r="M766" i="4"/>
  <c r="H766" i="4"/>
  <c r="K762" i="4"/>
  <c r="J762" i="4"/>
  <c r="M762" i="4"/>
  <c r="O762" i="4"/>
  <c r="K754" i="4"/>
  <c r="J754" i="4"/>
  <c r="P754" i="4"/>
  <c r="O754" i="4"/>
  <c r="K746" i="4"/>
  <c r="J746" i="4"/>
  <c r="M746" i="4"/>
  <c r="G746" i="4"/>
  <c r="I746" i="16" s="1"/>
  <c r="K738" i="4"/>
  <c r="J738" i="4"/>
  <c r="P738" i="4"/>
  <c r="G738" i="4"/>
  <c r="I738" i="16" s="1"/>
  <c r="J734" i="4"/>
  <c r="K734" i="4"/>
  <c r="G734" i="4"/>
  <c r="I734" i="16" s="1"/>
  <c r="P734" i="4"/>
  <c r="N734" i="4"/>
  <c r="H734" i="4"/>
  <c r="K726" i="4"/>
  <c r="O726" i="4"/>
  <c r="N726" i="4"/>
  <c r="K718" i="4"/>
  <c r="J718" i="4"/>
  <c r="G718" i="4"/>
  <c r="I718" i="16" s="1"/>
  <c r="P718" i="4"/>
  <c r="O718" i="4"/>
  <c r="H718" i="4"/>
  <c r="J710" i="4"/>
  <c r="K710" i="4"/>
  <c r="O710" i="4"/>
  <c r="K702" i="4"/>
  <c r="J702" i="4"/>
  <c r="G702" i="4"/>
  <c r="I702" i="16" s="1"/>
  <c r="P702" i="4"/>
  <c r="H702" i="4"/>
  <c r="K694" i="4"/>
  <c r="J694" i="4"/>
  <c r="O694" i="4"/>
  <c r="K686" i="4"/>
  <c r="J686" i="4"/>
  <c r="G686" i="4"/>
  <c r="I686" i="16" s="1"/>
  <c r="P686" i="4"/>
  <c r="H686" i="4"/>
  <c r="J678" i="4"/>
  <c r="K678" i="4"/>
  <c r="O678" i="4"/>
  <c r="K670" i="4"/>
  <c r="J670" i="4"/>
  <c r="G670" i="4"/>
  <c r="I670" i="16" s="1"/>
  <c r="P670" i="4"/>
  <c r="H670" i="4"/>
  <c r="J662" i="4"/>
  <c r="O662" i="4"/>
  <c r="K662" i="4"/>
  <c r="K658" i="4"/>
  <c r="J658" i="4"/>
  <c r="P658" i="4"/>
  <c r="K650" i="4"/>
  <c r="J650" i="4"/>
  <c r="M650" i="4"/>
  <c r="K642" i="4"/>
  <c r="J642" i="4"/>
  <c r="P642" i="4"/>
  <c r="K638" i="4"/>
  <c r="J638" i="4"/>
  <c r="G638" i="4"/>
  <c r="I638" i="16" s="1"/>
  <c r="P638" i="4"/>
  <c r="H638" i="4"/>
  <c r="K630" i="4"/>
  <c r="J630" i="4"/>
  <c r="O630" i="4"/>
  <c r="K622" i="4"/>
  <c r="J622" i="4"/>
  <c r="G622" i="4"/>
  <c r="I622" i="16" s="1"/>
  <c r="P622" i="4"/>
  <c r="H622" i="4"/>
  <c r="J606" i="4"/>
  <c r="G606" i="4"/>
  <c r="I606" i="16" s="1"/>
  <c r="P606" i="4"/>
  <c r="H606" i="4"/>
  <c r="K602" i="4"/>
  <c r="J602" i="4"/>
  <c r="M602" i="4"/>
  <c r="K594" i="4"/>
  <c r="J594" i="4"/>
  <c r="P594" i="4"/>
  <c r="K586" i="4"/>
  <c r="J586" i="4"/>
  <c r="M586" i="4"/>
  <c r="K578" i="4"/>
  <c r="J578" i="4"/>
  <c r="P578" i="4"/>
  <c r="K570" i="4"/>
  <c r="J570" i="4"/>
  <c r="M570" i="4"/>
  <c r="K566" i="4"/>
  <c r="J566" i="4"/>
  <c r="O566" i="4"/>
  <c r="K558" i="4"/>
  <c r="J558" i="4"/>
  <c r="G558" i="4"/>
  <c r="I558" i="16" s="1"/>
  <c r="P558" i="4"/>
  <c r="H558" i="4"/>
  <c r="J550" i="4"/>
  <c r="O550" i="4"/>
  <c r="K550" i="4"/>
  <c r="K542" i="4"/>
  <c r="J542" i="4"/>
  <c r="G542" i="4"/>
  <c r="I542" i="16" s="1"/>
  <c r="P542" i="4"/>
  <c r="H542" i="4"/>
  <c r="J534" i="4"/>
  <c r="K534" i="4"/>
  <c r="O534" i="4"/>
  <c r="K526" i="4"/>
  <c r="J526" i="4"/>
  <c r="G526" i="4"/>
  <c r="I526" i="16" s="1"/>
  <c r="P526" i="4"/>
  <c r="H526" i="4"/>
  <c r="J518" i="4"/>
  <c r="K518" i="4"/>
  <c r="O518" i="4"/>
  <c r="K510" i="4"/>
  <c r="J510" i="4"/>
  <c r="G510" i="4"/>
  <c r="I510" i="16" s="1"/>
  <c r="P510" i="4"/>
  <c r="H510" i="4"/>
  <c r="K502" i="4"/>
  <c r="J502" i="4"/>
  <c r="O502" i="4"/>
  <c r="K494" i="4"/>
  <c r="G494" i="4"/>
  <c r="I494" i="16" s="1"/>
  <c r="P494" i="4"/>
  <c r="H494" i="4"/>
  <c r="J486" i="4"/>
  <c r="K486" i="4"/>
  <c r="O486" i="4"/>
  <c r="K474" i="4"/>
  <c r="J474" i="4"/>
  <c r="M474" i="4"/>
  <c r="K466" i="4"/>
  <c r="J466" i="4"/>
  <c r="P466" i="4"/>
  <c r="K450" i="4"/>
  <c r="J450" i="4"/>
  <c r="P450" i="4"/>
  <c r="K446" i="4"/>
  <c r="J446" i="4"/>
  <c r="G446" i="4"/>
  <c r="I446" i="16" s="1"/>
  <c r="P446" i="4"/>
  <c r="H446" i="4"/>
  <c r="K442" i="4"/>
  <c r="J442" i="4"/>
  <c r="M442" i="4"/>
  <c r="K430" i="4"/>
  <c r="J430" i="4"/>
  <c r="G430" i="4"/>
  <c r="I430" i="16" s="1"/>
  <c r="P430" i="4"/>
  <c r="H430" i="4"/>
  <c r="J422" i="4"/>
  <c r="K422" i="4"/>
  <c r="O422" i="4"/>
  <c r="K414" i="4"/>
  <c r="J414" i="4"/>
  <c r="G414" i="4"/>
  <c r="I414" i="16" s="1"/>
  <c r="P414" i="4"/>
  <c r="H414" i="4"/>
  <c r="J406" i="4"/>
  <c r="K406" i="4"/>
  <c r="O406" i="4"/>
  <c r="K398" i="4"/>
  <c r="J398" i="4"/>
  <c r="G398" i="4"/>
  <c r="I398" i="16" s="1"/>
  <c r="P398" i="4"/>
  <c r="H398" i="4"/>
  <c r="K386" i="4"/>
  <c r="J386" i="4"/>
  <c r="P386" i="4"/>
  <c r="K378" i="4"/>
  <c r="J378" i="4"/>
  <c r="M378" i="4"/>
  <c r="K370" i="4"/>
  <c r="J370" i="4"/>
  <c r="P370" i="4"/>
  <c r="K362" i="4"/>
  <c r="J362" i="4"/>
  <c r="M362" i="4"/>
  <c r="K354" i="4"/>
  <c r="J354" i="4"/>
  <c r="P354" i="4"/>
  <c r="O82" i="4"/>
  <c r="K82" i="4"/>
  <c r="P62" i="4"/>
  <c r="K62" i="4"/>
  <c r="P54" i="4"/>
  <c r="J54" i="4"/>
  <c r="P38" i="4"/>
  <c r="K38" i="4"/>
  <c r="H70" i="4"/>
  <c r="H326" i="4"/>
  <c r="H218" i="4"/>
  <c r="H222" i="4"/>
  <c r="H230" i="4"/>
  <c r="H242" i="4"/>
  <c r="H134" i="4"/>
  <c r="H314" i="4"/>
  <c r="H310" i="4"/>
  <c r="H250" i="4"/>
  <c r="H86" i="4"/>
  <c r="H98" i="4"/>
  <c r="J346" i="4"/>
  <c r="K298" i="4"/>
  <c r="G266" i="4"/>
  <c r="I266" i="16" s="1"/>
  <c r="K234" i="4"/>
  <c r="G202" i="4"/>
  <c r="I202" i="16" s="1"/>
  <c r="J154" i="4"/>
  <c r="G138" i="4"/>
  <c r="I138" i="16" s="1"/>
  <c r="J90" i="4"/>
  <c r="G74" i="4"/>
  <c r="I74" i="16" s="1"/>
  <c r="K42" i="4"/>
  <c r="J26" i="4"/>
  <c r="J342" i="4"/>
  <c r="G338" i="4"/>
  <c r="I338" i="16" s="1"/>
  <c r="J322" i="4"/>
  <c r="G318" i="4"/>
  <c r="I318" i="16" s="1"/>
  <c r="J302" i="4"/>
  <c r="G294" i="4"/>
  <c r="I294" i="16" s="1"/>
  <c r="K286" i="4"/>
  <c r="J278" i="4"/>
  <c r="G274" i="4"/>
  <c r="I274" i="16" s="1"/>
  <c r="K262" i="4"/>
  <c r="J258" i="4"/>
  <c r="K242" i="4"/>
  <c r="J238" i="4"/>
  <c r="G230" i="4"/>
  <c r="I230" i="16" s="1"/>
  <c r="K222" i="4"/>
  <c r="J214" i="4"/>
  <c r="G206" i="4"/>
  <c r="I206" i="16" s="1"/>
  <c r="K194" i="4"/>
  <c r="J190" i="4"/>
  <c r="G182" i="4"/>
  <c r="I182" i="16" s="1"/>
  <c r="K174" i="4"/>
  <c r="J166" i="4"/>
  <c r="G162" i="4"/>
  <c r="I162" i="16" s="1"/>
  <c r="K150" i="4"/>
  <c r="J146" i="4"/>
  <c r="G142" i="4"/>
  <c r="I142" i="16" s="1"/>
  <c r="K130" i="4"/>
  <c r="J126" i="4"/>
  <c r="G118" i="4"/>
  <c r="I118" i="16" s="1"/>
  <c r="K110" i="4"/>
  <c r="J102" i="4"/>
  <c r="G98" i="4"/>
  <c r="I98" i="16" s="1"/>
  <c r="K86" i="4"/>
  <c r="G82" i="4"/>
  <c r="I82" i="16" s="1"/>
  <c r="J70" i="4"/>
  <c r="J62" i="4"/>
  <c r="K50" i="4"/>
  <c r="G46" i="4"/>
  <c r="I46" i="16" s="1"/>
  <c r="G34" i="4"/>
  <c r="I34" i="16" s="1"/>
  <c r="J22" i="4"/>
  <c r="H1506" i="4"/>
  <c r="H1554" i="4"/>
  <c r="H1590" i="4"/>
  <c r="H1618" i="4"/>
  <c r="H1646" i="4"/>
  <c r="H1698" i="4"/>
  <c r="H1742" i="4"/>
  <c r="H1778" i="4"/>
  <c r="H1814" i="4"/>
  <c r="H1858" i="4"/>
  <c r="H1918" i="4"/>
  <c r="H1962" i="4"/>
  <c r="H2002" i="4"/>
  <c r="H2058" i="4"/>
  <c r="H2122" i="4"/>
  <c r="H2166" i="4"/>
  <c r="H2218" i="4"/>
  <c r="H2258" i="4"/>
  <c r="H2298" i="4"/>
  <c r="H2350" i="4"/>
  <c r="H2386" i="4"/>
  <c r="H2422" i="4"/>
  <c r="H2466" i="4"/>
  <c r="H2502" i="4"/>
  <c r="H2538" i="4"/>
  <c r="H2586" i="4"/>
  <c r="H2626" i="4"/>
  <c r="H2666" i="4"/>
  <c r="H2714" i="4"/>
  <c r="H2750" i="4"/>
  <c r="H2786" i="4"/>
  <c r="H2842" i="4"/>
  <c r="H2878" i="4"/>
  <c r="H2922" i="4"/>
  <c r="H2970" i="4"/>
  <c r="O30" i="4"/>
  <c r="M42" i="4"/>
  <c r="P50" i="4"/>
  <c r="O62" i="4"/>
  <c r="M74" i="4"/>
  <c r="P82" i="4"/>
  <c r="O94" i="4"/>
  <c r="M106" i="4"/>
  <c r="P114" i="4"/>
  <c r="O126" i="4"/>
  <c r="M138" i="4"/>
  <c r="P146" i="4"/>
  <c r="O158" i="4"/>
  <c r="M170" i="4"/>
  <c r="P178" i="4"/>
  <c r="O190" i="4"/>
  <c r="M202" i="4"/>
  <c r="M222" i="4"/>
  <c r="N226" i="4"/>
  <c r="M238" i="4"/>
  <c r="N246" i="4"/>
  <c r="M254" i="4"/>
  <c r="N262" i="4"/>
  <c r="N274" i="4"/>
  <c r="N290" i="4"/>
  <c r="M302" i="4"/>
  <c r="N310" i="4"/>
  <c r="N322" i="4"/>
  <c r="M334" i="4"/>
  <c r="N342" i="4"/>
  <c r="M354" i="4"/>
  <c r="N362" i="4"/>
  <c r="N370" i="4"/>
  <c r="P378" i="4"/>
  <c r="N382" i="4"/>
  <c r="G390" i="4"/>
  <c r="I390" i="16" s="1"/>
  <c r="P406" i="4"/>
  <c r="M414" i="4"/>
  <c r="M422" i="4"/>
  <c r="O430" i="4"/>
  <c r="N438" i="4"/>
  <c r="N446" i="4"/>
  <c r="G454" i="4"/>
  <c r="I454" i="16" s="1"/>
  <c r="O466" i="4"/>
  <c r="O474" i="4"/>
  <c r="M482" i="4"/>
  <c r="N490" i="4"/>
  <c r="N498" i="4"/>
  <c r="P506" i="4"/>
  <c r="G514" i="4"/>
  <c r="I514" i="16" s="1"/>
  <c r="O530" i="4"/>
  <c r="P534" i="4"/>
  <c r="M542" i="4"/>
  <c r="M550" i="4"/>
  <c r="O558" i="4"/>
  <c r="N566" i="4"/>
  <c r="N574" i="4"/>
  <c r="G582" i="4"/>
  <c r="I582" i="16" s="1"/>
  <c r="G586" i="4"/>
  <c r="I586" i="16" s="1"/>
  <c r="P598" i="4"/>
  <c r="M606" i="4"/>
  <c r="M614" i="4"/>
  <c r="O622" i="4"/>
  <c r="N630" i="4"/>
  <c r="N638" i="4"/>
  <c r="G646" i="4"/>
  <c r="I646" i="16" s="1"/>
  <c r="O658" i="4"/>
  <c r="O666" i="4"/>
  <c r="M674" i="4"/>
  <c r="N682" i="4"/>
  <c r="N690" i="4"/>
  <c r="P698" i="4"/>
  <c r="G706" i="4"/>
  <c r="I706" i="16" s="1"/>
  <c r="M718" i="4"/>
  <c r="O730" i="4"/>
  <c r="P742" i="4"/>
  <c r="N750" i="4"/>
  <c r="P762" i="4"/>
  <c r="N774" i="4"/>
  <c r="M786" i="4"/>
  <c r="M798" i="4"/>
  <c r="O810" i="4"/>
  <c r="G818" i="4"/>
  <c r="N830" i="4"/>
  <c r="P842" i="4"/>
  <c r="M854" i="4"/>
  <c r="M866" i="4"/>
  <c r="M878" i="4"/>
  <c r="G886" i="4"/>
  <c r="G898" i="4"/>
  <c r="N910" i="4"/>
  <c r="N922" i="4"/>
  <c r="M934" i="4"/>
  <c r="M958" i="4"/>
  <c r="G970" i="4"/>
  <c r="P986" i="4"/>
  <c r="N1002" i="4"/>
  <c r="N1018" i="4"/>
  <c r="O1042" i="4"/>
  <c r="G1098" i="4"/>
  <c r="G1114" i="4"/>
  <c r="G1130" i="4"/>
  <c r="N1146" i="4"/>
  <c r="N1162" i="4"/>
  <c r="O1178" i="4"/>
  <c r="O1186" i="4"/>
  <c r="O1202" i="4"/>
  <c r="O1214" i="4"/>
  <c r="O1230" i="4"/>
  <c r="M1246" i="4"/>
  <c r="G1258" i="4"/>
  <c r="P1274" i="4"/>
  <c r="P1290" i="4"/>
  <c r="O1306" i="4"/>
  <c r="O1322" i="4"/>
  <c r="N1338" i="4"/>
  <c r="N1358" i="4"/>
  <c r="M1382" i="4"/>
  <c r="M1394" i="4"/>
  <c r="G1414" i="4"/>
  <c r="O1442" i="4"/>
  <c r="M1462" i="4"/>
  <c r="G1482" i="4"/>
  <c r="P1510" i="4"/>
  <c r="N1530" i="4"/>
  <c r="O1554" i="4"/>
  <c r="O1578" i="4"/>
  <c r="O1598" i="4"/>
  <c r="P1622" i="4"/>
  <c r="M1646" i="4"/>
  <c r="N1666" i="4"/>
  <c r="O1690" i="4"/>
  <c r="M1714" i="4"/>
  <c r="N1734" i="4"/>
  <c r="M1758" i="4"/>
  <c r="M1782" i="4"/>
  <c r="N1790" i="4"/>
  <c r="G1814" i="4"/>
  <c r="M1838" i="4"/>
  <c r="G1858" i="4"/>
  <c r="G1882" i="4"/>
  <c r="O1906" i="4"/>
  <c r="O1926" i="4"/>
  <c r="O1950" i="4"/>
  <c r="P1970" i="4"/>
  <c r="O1994" i="4"/>
  <c r="O2018" i="4"/>
  <c r="O2038" i="4"/>
  <c r="G2058" i="4"/>
  <c r="P2082" i="4"/>
  <c r="O2106" i="4"/>
  <c r="O2126" i="4"/>
  <c r="O2150" i="4"/>
  <c r="P2170" i="4"/>
  <c r="O2194" i="4"/>
  <c r="O2218" i="4"/>
  <c r="M2238" i="4"/>
  <c r="G2258" i="4"/>
  <c r="P2282" i="4"/>
  <c r="O2322" i="4"/>
  <c r="O2362" i="4"/>
  <c r="G2402" i="4"/>
  <c r="N2442" i="4"/>
  <c r="M2482" i="4"/>
  <c r="O2542" i="4"/>
  <c r="O2586" i="4"/>
  <c r="N2622" i="4"/>
  <c r="G2662" i="4"/>
  <c r="G2706" i="4"/>
  <c r="P2746" i="4"/>
  <c r="N2766" i="4"/>
  <c r="N2806" i="4"/>
  <c r="N2846" i="4"/>
  <c r="P2890" i="4"/>
  <c r="M2926" i="4"/>
  <c r="O2966" i="4"/>
  <c r="J498" i="4"/>
  <c r="J726" i="4"/>
  <c r="K950" i="4"/>
  <c r="K1526" i="4"/>
  <c r="H234" i="4"/>
  <c r="H82" i="4"/>
  <c r="H278" i="4"/>
  <c r="H342" i="4"/>
  <c r="H298" i="4"/>
  <c r="H90" i="4"/>
  <c r="H158" i="4"/>
  <c r="H182" i="4"/>
  <c r="H194" i="4"/>
  <c r="H202" i="4"/>
  <c r="H102" i="4"/>
  <c r="H114" i="4"/>
  <c r="H106" i="4"/>
  <c r="H266" i="4"/>
  <c r="H330" i="4"/>
  <c r="H294" i="4"/>
  <c r="H122" i="4"/>
  <c r="H206" i="4"/>
  <c r="H214" i="4"/>
  <c r="H226" i="4"/>
  <c r="K330" i="4"/>
  <c r="J314" i="4"/>
  <c r="G298" i="4"/>
  <c r="I298" i="16" s="1"/>
  <c r="K266" i="4"/>
  <c r="J250" i="4"/>
  <c r="G234" i="4"/>
  <c r="I234" i="16" s="1"/>
  <c r="K202" i="4"/>
  <c r="J186" i="4"/>
  <c r="G170" i="4"/>
  <c r="I170" i="16" s="1"/>
  <c r="K138" i="4"/>
  <c r="J122" i="4"/>
  <c r="G106" i="4"/>
  <c r="I106" i="16" s="1"/>
  <c r="K74" i="4"/>
  <c r="J58" i="4"/>
  <c r="G42" i="4"/>
  <c r="I42" i="16" s="1"/>
  <c r="J10" i="4"/>
  <c r="K338" i="4"/>
  <c r="J334" i="4"/>
  <c r="G326" i="4"/>
  <c r="I326" i="16" s="1"/>
  <c r="K318" i="4"/>
  <c r="J310" i="4"/>
  <c r="G306" i="4"/>
  <c r="I306" i="16" s="1"/>
  <c r="K294" i="4"/>
  <c r="J290" i="4"/>
  <c r="G286" i="4"/>
  <c r="I286" i="16" s="1"/>
  <c r="K274" i="4"/>
  <c r="J270" i="4"/>
  <c r="G262" i="4"/>
  <c r="I262" i="16" s="1"/>
  <c r="K254" i="4"/>
  <c r="J246" i="4"/>
  <c r="G242" i="4"/>
  <c r="I242" i="16" s="1"/>
  <c r="K230" i="4"/>
  <c r="J226" i="4"/>
  <c r="G222" i="4"/>
  <c r="I222" i="16" s="1"/>
  <c r="K206" i="4"/>
  <c r="J198" i="4"/>
  <c r="G194" i="4"/>
  <c r="I194" i="16" s="1"/>
  <c r="K182" i="4"/>
  <c r="J178" i="4"/>
  <c r="G174" i="4"/>
  <c r="I174" i="16" s="1"/>
  <c r="K162" i="4"/>
  <c r="J158" i="4"/>
  <c r="G150" i="4"/>
  <c r="I150" i="16" s="1"/>
  <c r="K142" i="4"/>
  <c r="J134" i="4"/>
  <c r="G130" i="4"/>
  <c r="I130" i="16" s="1"/>
  <c r="K118" i="4"/>
  <c r="J114" i="4"/>
  <c r="G110" i="4"/>
  <c r="I110" i="16" s="1"/>
  <c r="K98" i="4"/>
  <c r="J94" i="4"/>
  <c r="G86" i="4"/>
  <c r="I86" i="16" s="1"/>
  <c r="G78" i="4"/>
  <c r="I78" i="16" s="1"/>
  <c r="J66" i="4"/>
  <c r="K54" i="4"/>
  <c r="K46" i="4"/>
  <c r="G38" i="4"/>
  <c r="I38" i="16" s="1"/>
  <c r="J30" i="4"/>
  <c r="H1114" i="4"/>
  <c r="H1158" i="4"/>
  <c r="H1206" i="4"/>
  <c r="H1238" i="4"/>
  <c r="H1286" i="4"/>
  <c r="H1326" i="4"/>
  <c r="H1374" i="4"/>
  <c r="H1422" i="4"/>
  <c r="H1482" i="4"/>
  <c r="H1530" i="4"/>
  <c r="H1562" i="4"/>
  <c r="H1654" i="4"/>
  <c r="H1686" i="4"/>
  <c r="H1718" i="4"/>
  <c r="H1770" i="4"/>
  <c r="H1818" i="4"/>
  <c r="H1854" i="4"/>
  <c r="H1898" i="4"/>
  <c r="H1950" i="4"/>
  <c r="H1998" i="4"/>
  <c r="H2054" i="4"/>
  <c r="H2090" i="4"/>
  <c r="H2126" i="4"/>
  <c r="H2190" i="4"/>
  <c r="H2242" i="4"/>
  <c r="H2278" i="4"/>
  <c r="H2334" i="4"/>
  <c r="H2370" i="4"/>
  <c r="H2418" i="4"/>
  <c r="H2474" i="4"/>
  <c r="H2518" i="4"/>
  <c r="H2558" i="4"/>
  <c r="H2602" i="4"/>
  <c r="H2642" i="4"/>
  <c r="H2686" i="4"/>
  <c r="H2738" i="4"/>
  <c r="H2782" i="4"/>
  <c r="H2818" i="4"/>
  <c r="H2862" i="4"/>
  <c r="H2902" i="4"/>
  <c r="H2942" i="4"/>
  <c r="H2986" i="4"/>
  <c r="H358" i="4"/>
  <c r="H378" i="4"/>
  <c r="H402" i="4"/>
  <c r="H422" i="4"/>
  <c r="H442" i="4"/>
  <c r="H466" i="4"/>
  <c r="H486" i="4"/>
  <c r="H506" i="4"/>
  <c r="H530" i="4"/>
  <c r="H550" i="4"/>
  <c r="H570" i="4"/>
  <c r="H594" i="4"/>
  <c r="H614" i="4"/>
  <c r="H634" i="4"/>
  <c r="H658" i="4"/>
  <c r="H678" i="4"/>
  <c r="H698" i="4"/>
  <c r="H722" i="4"/>
  <c r="H742" i="4"/>
  <c r="H762" i="4"/>
  <c r="H786" i="4"/>
  <c r="H806" i="4"/>
  <c r="H826" i="4"/>
  <c r="H850" i="4"/>
  <c r="H870" i="4"/>
  <c r="H890" i="4"/>
  <c r="H914" i="4"/>
  <c r="H934" i="4"/>
  <c r="H954" i="4"/>
  <c r="H978" i="4"/>
  <c r="H998" i="4"/>
  <c r="H1018" i="4"/>
  <c r="H1042" i="4"/>
  <c r="H1062" i="4"/>
  <c r="H1090" i="4"/>
  <c r="H1134" i="4"/>
  <c r="H1170" i="4"/>
  <c r="H1210" i="4"/>
  <c r="H1254" i="4"/>
  <c r="H1302" i="4"/>
  <c r="H1342" i="4"/>
  <c r="H1382" i="4"/>
  <c r="H1418" i="4"/>
  <c r="H1458" i="4"/>
  <c r="H1494" i="4"/>
  <c r="H1522" i="4"/>
  <c r="H1578" i="4"/>
  <c r="H1610" i="4"/>
  <c r="H1630" i="4"/>
  <c r="H1662" i="4"/>
  <c r="H1722" i="4"/>
  <c r="H1762" i="4"/>
  <c r="H1794" i="4"/>
  <c r="H1842" i="4"/>
  <c r="H1890" i="4"/>
  <c r="H1934" i="4"/>
  <c r="H1986" i="4"/>
  <c r="H2030" i="4"/>
  <c r="H2082" i="4"/>
  <c r="H2150" i="4"/>
  <c r="H2186" i="4"/>
  <c r="H2230" i="4"/>
  <c r="H2286" i="4"/>
  <c r="H2318" i="4"/>
  <c r="H2366" i="4"/>
  <c r="H2402" i="4"/>
  <c r="H2442" i="4"/>
  <c r="H2478" i="4"/>
  <c r="H2522" i="4"/>
  <c r="H2566" i="4"/>
  <c r="H2606" i="4"/>
  <c r="H2650" i="4"/>
  <c r="H2690" i="4"/>
  <c r="H2726" i="4"/>
  <c r="H2774" i="4"/>
  <c r="H2814" i="4"/>
  <c r="H2858" i="4"/>
  <c r="H2906" i="4"/>
  <c r="H2946" i="4"/>
  <c r="H2990" i="4"/>
  <c r="O22" i="4"/>
  <c r="P26" i="4"/>
  <c r="M34" i="4"/>
  <c r="O38" i="4"/>
  <c r="P42" i="4"/>
  <c r="M50" i="4"/>
  <c r="O54" i="4"/>
  <c r="P58" i="4"/>
  <c r="M66" i="4"/>
  <c r="O70" i="4"/>
  <c r="P74" i="4"/>
  <c r="M82" i="4"/>
  <c r="O86" i="4"/>
  <c r="P90" i="4"/>
  <c r="M98" i="4"/>
  <c r="O102" i="4"/>
  <c r="P106" i="4"/>
  <c r="M114" i="4"/>
  <c r="O118" i="4"/>
  <c r="P122" i="4"/>
  <c r="M130" i="4"/>
  <c r="O134" i="4"/>
  <c r="P138" i="4"/>
  <c r="M146" i="4"/>
  <c r="O150" i="4"/>
  <c r="P154" i="4"/>
  <c r="M162" i="4"/>
  <c r="O166" i="4"/>
  <c r="P170" i="4"/>
  <c r="M178" i="4"/>
  <c r="O182" i="4"/>
  <c r="P186" i="4"/>
  <c r="M194" i="4"/>
  <c r="O198" i="4"/>
  <c r="P202" i="4"/>
  <c r="M214" i="4"/>
  <c r="N218" i="4"/>
  <c r="N222" i="4"/>
  <c r="M230" i="4"/>
  <c r="N234" i="4"/>
  <c r="N238" i="4"/>
  <c r="M246" i="4"/>
  <c r="N250" i="4"/>
  <c r="N254" i="4"/>
  <c r="M262" i="4"/>
  <c r="N266" i="4"/>
  <c r="N270" i="4"/>
  <c r="M278" i="4"/>
  <c r="N282" i="4"/>
  <c r="N286" i="4"/>
  <c r="M294" i="4"/>
  <c r="N298" i="4"/>
  <c r="N302" i="4"/>
  <c r="M310" i="4"/>
  <c r="N314" i="4"/>
  <c r="N318" i="4"/>
  <c r="M326" i="4"/>
  <c r="N330" i="4"/>
  <c r="N334" i="4"/>
  <c r="M342" i="4"/>
  <c r="N346" i="4"/>
  <c r="N350" i="4"/>
  <c r="G354" i="4"/>
  <c r="I354" i="16" s="1"/>
  <c r="G358" i="4"/>
  <c r="I358" i="16" s="1"/>
  <c r="G362" i="4"/>
  <c r="I362" i="16" s="1"/>
  <c r="O370" i="4"/>
  <c r="P374" i="4"/>
  <c r="O378" i="4"/>
  <c r="M382" i="4"/>
  <c r="M386" i="4"/>
  <c r="M390" i="4"/>
  <c r="N394" i="4"/>
  <c r="O398" i="4"/>
  <c r="N402" i="4"/>
  <c r="N406" i="4"/>
  <c r="P410" i="4"/>
  <c r="N414" i="4"/>
  <c r="G418" i="4"/>
  <c r="I418" i="16" s="1"/>
  <c r="G422" i="4"/>
  <c r="I422" i="16" s="1"/>
  <c r="G426" i="4"/>
  <c r="I426" i="16" s="1"/>
  <c r="O434" i="4"/>
  <c r="P438" i="4"/>
  <c r="O442" i="4"/>
  <c r="M446" i="4"/>
  <c r="M450" i="4"/>
  <c r="M454" i="4"/>
  <c r="N458" i="4"/>
  <c r="O462" i="4"/>
  <c r="N466" i="4"/>
  <c r="N470" i="4"/>
  <c r="P474" i="4"/>
  <c r="N478" i="4"/>
  <c r="G482" i="4"/>
  <c r="I482" i="16" s="1"/>
  <c r="G486" i="4"/>
  <c r="I486" i="16" s="1"/>
  <c r="G490" i="4"/>
  <c r="I490" i="16" s="1"/>
  <c r="O498" i="4"/>
  <c r="P502" i="4"/>
  <c r="O506" i="4"/>
  <c r="M510" i="4"/>
  <c r="M514" i="4"/>
  <c r="M518" i="4"/>
  <c r="N522" i="4"/>
  <c r="O526" i="4"/>
  <c r="N530" i="4"/>
  <c r="N534" i="4"/>
  <c r="P538" i="4"/>
  <c r="N542" i="4"/>
  <c r="G546" i="4"/>
  <c r="I546" i="16" s="1"/>
  <c r="G550" i="4"/>
  <c r="I550" i="16" s="1"/>
  <c r="G554" i="4"/>
  <c r="I554" i="16" s="1"/>
  <c r="O562" i="4"/>
  <c r="P566" i="4"/>
  <c r="O570" i="4"/>
  <c r="M574" i="4"/>
  <c r="M578" i="4"/>
  <c r="M582" i="4"/>
  <c r="N586" i="4"/>
  <c r="O590" i="4"/>
  <c r="N594" i="4"/>
  <c r="N598" i="4"/>
  <c r="P602" i="4"/>
  <c r="N606" i="4"/>
  <c r="G610" i="4"/>
  <c r="I610" i="16" s="1"/>
  <c r="G614" i="4"/>
  <c r="I614" i="16" s="1"/>
  <c r="G618" i="4"/>
  <c r="I618" i="16" s="1"/>
  <c r="O626" i="4"/>
  <c r="P630" i="4"/>
  <c r="O634" i="4"/>
  <c r="M638" i="4"/>
  <c r="M642" i="4"/>
  <c r="M646" i="4"/>
  <c r="N650" i="4"/>
  <c r="O654" i="4"/>
  <c r="N658" i="4"/>
  <c r="N662" i="4"/>
  <c r="P666" i="4"/>
  <c r="N670" i="4"/>
  <c r="G674" i="4"/>
  <c r="I674" i="16" s="1"/>
  <c r="G678" i="4"/>
  <c r="I678" i="16" s="1"/>
  <c r="G682" i="4"/>
  <c r="I682" i="16" s="1"/>
  <c r="O690" i="4"/>
  <c r="P694" i="4"/>
  <c r="O698" i="4"/>
  <c r="M702" i="4"/>
  <c r="M706" i="4"/>
  <c r="M710" i="4"/>
  <c r="P714" i="4"/>
  <c r="O722" i="4"/>
  <c r="M726" i="4"/>
  <c r="G730" i="4"/>
  <c r="I730" i="16" s="1"/>
  <c r="M738" i="4"/>
  <c r="N742" i="4"/>
  <c r="M750" i="4"/>
  <c r="N754" i="4"/>
  <c r="G758" i="4"/>
  <c r="I758" i="16" s="1"/>
  <c r="O766" i="4"/>
  <c r="G770" i="4"/>
  <c r="I770" i="16" s="1"/>
  <c r="O778" i="4"/>
  <c r="N782" i="4"/>
  <c r="P790" i="4"/>
  <c r="N794" i="4"/>
  <c r="O802" i="4"/>
  <c r="M806" i="4"/>
  <c r="P810" i="4"/>
  <c r="M818" i="4"/>
  <c r="N822" i="4"/>
  <c r="G826" i="4"/>
  <c r="N834" i="4"/>
  <c r="G838" i="4"/>
  <c r="M846" i="4"/>
  <c r="G850" i="4"/>
  <c r="O858" i="4"/>
  <c r="O862" i="4"/>
  <c r="P870" i="4"/>
  <c r="N874" i="4"/>
  <c r="N878" i="4"/>
  <c r="M886" i="4"/>
  <c r="P890" i="4"/>
  <c r="O898" i="4"/>
  <c r="N902" i="4"/>
  <c r="G906" i="4"/>
  <c r="M914" i="4"/>
  <c r="G918" i="4"/>
  <c r="M926" i="4"/>
  <c r="N930" i="4"/>
  <c r="N938" i="4"/>
  <c r="M946" i="4"/>
  <c r="O954" i="4"/>
  <c r="M962" i="4"/>
  <c r="G966" i="4"/>
  <c r="N974" i="4"/>
  <c r="G982" i="4"/>
  <c r="N990" i="4"/>
  <c r="M998" i="4"/>
  <c r="O1006" i="4"/>
  <c r="M1014" i="4"/>
  <c r="M1022" i="4"/>
  <c r="M1030" i="4"/>
  <c r="G1034" i="4"/>
  <c r="G1042" i="4"/>
  <c r="G1050" i="4"/>
  <c r="G1058" i="4"/>
  <c r="N1066" i="4"/>
  <c r="N1074" i="4"/>
  <c r="N1082" i="4"/>
  <c r="M1090" i="4"/>
  <c r="N1098" i="4"/>
  <c r="O1106" i="4"/>
  <c r="G1110" i="4"/>
  <c r="O1122" i="4"/>
  <c r="G1126" i="4"/>
  <c r="O1134" i="4"/>
  <c r="N1142" i="4"/>
  <c r="O1150" i="4"/>
  <c r="M1158" i="4"/>
  <c r="O1166" i="4"/>
  <c r="P1174" i="4"/>
  <c r="G1178" i="4"/>
  <c r="P1190" i="4"/>
  <c r="G1194" i="4"/>
  <c r="N1202" i="4"/>
  <c r="P1210" i="4"/>
  <c r="N1218" i="4"/>
  <c r="N1226" i="4"/>
  <c r="N1234" i="4"/>
  <c r="O1242" i="4"/>
  <c r="O1250" i="4"/>
  <c r="O1258" i="4"/>
  <c r="O1266" i="4"/>
  <c r="N1270" i="4"/>
  <c r="N1278" i="4"/>
  <c r="N1286" i="4"/>
  <c r="O1294" i="4"/>
  <c r="N1302" i="4"/>
  <c r="M1310" i="4"/>
  <c r="P1318" i="4"/>
  <c r="M1326" i="4"/>
  <c r="P1334" i="4"/>
  <c r="O1342" i="4"/>
  <c r="P1354" i="4"/>
  <c r="P1366" i="4"/>
  <c r="O1378" i="4"/>
  <c r="M1390" i="4"/>
  <c r="N1398" i="4"/>
  <c r="N1410" i="4"/>
  <c r="N1422" i="4"/>
  <c r="O1434" i="4"/>
  <c r="P1446" i="4"/>
  <c r="M1458" i="4"/>
  <c r="P1466" i="4"/>
  <c r="N1478" i="4"/>
  <c r="G1490" i="4"/>
  <c r="M1502" i="4"/>
  <c r="O1514" i="4"/>
  <c r="M1526" i="4"/>
  <c r="N1534" i="4"/>
  <c r="P1546" i="4"/>
  <c r="G1558" i="4"/>
  <c r="M1570" i="4"/>
  <c r="M1582" i="4"/>
  <c r="N1594" i="4"/>
  <c r="G1602" i="4"/>
  <c r="N1614" i="4"/>
  <c r="G1626" i="4"/>
  <c r="M1638" i="4"/>
  <c r="M1650" i="4"/>
  <c r="O1662" i="4"/>
  <c r="G1670" i="4"/>
  <c r="G1682" i="4"/>
  <c r="O1698" i="4"/>
  <c r="N1706" i="4"/>
  <c r="M1718" i="4"/>
  <c r="N1730" i="4"/>
  <c r="G1738" i="4"/>
  <c r="G1750" i="4"/>
  <c r="P1766" i="4"/>
  <c r="O1774" i="4"/>
  <c r="N1786" i="4"/>
  <c r="N1798" i="4"/>
  <c r="O1810" i="4"/>
  <c r="G1818" i="4"/>
  <c r="O1834" i="4"/>
  <c r="N1842" i="4"/>
  <c r="O1854" i="4"/>
  <c r="P1866" i="4"/>
  <c r="P1878" i="4"/>
  <c r="G1886" i="4"/>
  <c r="P1902" i="4"/>
  <c r="O1910" i="4"/>
  <c r="O1922" i="4"/>
  <c r="M1934" i="4"/>
  <c r="N1942" i="4"/>
  <c r="N1954" i="4"/>
  <c r="N1966" i="4"/>
  <c r="O1978" i="4"/>
  <c r="G1986" i="4"/>
  <c r="O2002" i="4"/>
  <c r="N2010" i="4"/>
  <c r="P2022" i="4"/>
  <c r="M2034" i="4"/>
  <c r="P2042" i="4"/>
  <c r="O2054" i="4"/>
  <c r="P2066" i="4"/>
  <c r="H2074" i="4"/>
  <c r="G2086" i="4"/>
  <c r="P2102" i="4"/>
  <c r="M2110" i="4"/>
  <c r="O2122" i="4"/>
  <c r="M2134" i="4"/>
  <c r="O2142" i="4"/>
  <c r="N2154" i="4"/>
  <c r="N2166" i="4"/>
  <c r="G2174" i="4"/>
  <c r="G2186" i="4"/>
  <c r="O2202" i="4"/>
  <c r="M2210" i="4"/>
  <c r="P2222" i="4"/>
  <c r="M2234" i="4"/>
  <c r="N2242" i="4"/>
  <c r="O2254" i="4"/>
  <c r="P2266" i="4"/>
  <c r="G2274" i="4"/>
  <c r="M2290" i="4"/>
  <c r="G2310" i="4"/>
  <c r="O2330" i="4"/>
  <c r="O2350" i="4"/>
  <c r="M2374" i="4"/>
  <c r="N2390" i="4"/>
  <c r="G2410" i="4"/>
  <c r="N2434" i="4"/>
  <c r="G2450" i="4"/>
  <c r="G2470" i="4"/>
  <c r="O2494" i="4"/>
  <c r="N2510" i="4"/>
  <c r="P2534" i="4"/>
  <c r="P2554" i="4"/>
  <c r="G2570" i="4"/>
  <c r="M2594" i="4"/>
  <c r="O2618" i="4"/>
  <c r="N2634" i="4"/>
  <c r="M2654" i="4"/>
  <c r="P2678" i="4"/>
  <c r="M2694" i="4"/>
  <c r="N2714" i="4"/>
  <c r="P2738" i="4"/>
  <c r="M2754" i="4"/>
  <c r="G2774" i="4"/>
  <c r="M2798" i="4"/>
  <c r="O2814" i="4"/>
  <c r="G2834" i="4"/>
  <c r="P2858" i="4"/>
  <c r="M2874" i="4"/>
  <c r="N2898" i="4"/>
  <c r="G2918" i="4"/>
  <c r="N2938" i="4"/>
  <c r="M2958" i="4"/>
  <c r="N2986" i="4"/>
  <c r="K382" i="4"/>
  <c r="J610" i="4"/>
  <c r="K838" i="4"/>
  <c r="J1066" i="4"/>
  <c r="K1350" i="4"/>
  <c r="K2626" i="4"/>
  <c r="K2959" i="4"/>
  <c r="K2987" i="4"/>
  <c r="N2945" i="4"/>
  <c r="M2945" i="4"/>
  <c r="O2937" i="4"/>
  <c r="P2937" i="4"/>
  <c r="N2905" i="4"/>
  <c r="M2905" i="4"/>
  <c r="H2745" i="4"/>
  <c r="G2745" i="4"/>
  <c r="P2713" i="4"/>
  <c r="O2713" i="4"/>
  <c r="O2673" i="4"/>
  <c r="M2673" i="4"/>
  <c r="H2673" i="4"/>
  <c r="P2613" i="4"/>
  <c r="H2613" i="4"/>
  <c r="O2613" i="4"/>
  <c r="G2605" i="4"/>
  <c r="P2605" i="4"/>
  <c r="G2597" i="4"/>
  <c r="H2597" i="4"/>
  <c r="N2549" i="4"/>
  <c r="O2549" i="4"/>
  <c r="M2509" i="4"/>
  <c r="O2509" i="4"/>
  <c r="M2413" i="4"/>
  <c r="O2413" i="4"/>
  <c r="H2261" i="4"/>
  <c r="G2261" i="4"/>
  <c r="M2161" i="4"/>
  <c r="O2161" i="4"/>
  <c r="J2133" i="4"/>
  <c r="P2133" i="4"/>
  <c r="P2065" i="4"/>
  <c r="G2065" i="4"/>
  <c r="H2021" i="4"/>
  <c r="P2021" i="4"/>
  <c r="J1973" i="4"/>
  <c r="M1973" i="4"/>
  <c r="P1945" i="4"/>
  <c r="H1945" i="4"/>
  <c r="N1929" i="4"/>
  <c r="P1929" i="4"/>
  <c r="K1921" i="4"/>
  <c r="M1921" i="4"/>
  <c r="J1909" i="4"/>
  <c r="H1909" i="4"/>
  <c r="H1869" i="4"/>
  <c r="O1869" i="4"/>
  <c r="K1841" i="4"/>
  <c r="H1841" i="4"/>
  <c r="M1837" i="4"/>
  <c r="N1837" i="4"/>
  <c r="H1817" i="4"/>
  <c r="P1817" i="4"/>
  <c r="K1793" i="4"/>
  <c r="P1793" i="4"/>
  <c r="K1777" i="4"/>
  <c r="M1777" i="4"/>
  <c r="M1725" i="4"/>
  <c r="O1725" i="4"/>
  <c r="K1665" i="4"/>
  <c r="O1665" i="4"/>
  <c r="J1621" i="4"/>
  <c r="P1621" i="4"/>
  <c r="P1613" i="4"/>
  <c r="O1613" i="4"/>
  <c r="J1589" i="4"/>
  <c r="N1589" i="4"/>
  <c r="G1573" i="4"/>
  <c r="H1573" i="4"/>
  <c r="O1485" i="4"/>
  <c r="P1485" i="4"/>
  <c r="G1413" i="4"/>
  <c r="H1413" i="4"/>
  <c r="H1385" i="4"/>
  <c r="M1385" i="4"/>
  <c r="J1237" i="4"/>
  <c r="G1237" i="4"/>
  <c r="G1189" i="4"/>
  <c r="M1189" i="4"/>
  <c r="K1169" i="4"/>
  <c r="N1169" i="4"/>
  <c r="O1129" i="4"/>
  <c r="G1129" i="4"/>
  <c r="M1125" i="4"/>
  <c r="H1125" i="4"/>
  <c r="O1113" i="4"/>
  <c r="M1113" i="4"/>
  <c r="H1065" i="4"/>
  <c r="G1065" i="4"/>
  <c r="M1061" i="4"/>
  <c r="O1061" i="4"/>
  <c r="H1061" i="4"/>
  <c r="K1041" i="4"/>
  <c r="N1041" i="4"/>
  <c r="M1017" i="4"/>
  <c r="O1017" i="4"/>
  <c r="H1001" i="4"/>
  <c r="G1001" i="4"/>
  <c r="M997" i="4"/>
  <c r="H997" i="4"/>
  <c r="O997" i="4"/>
  <c r="M953" i="4"/>
  <c r="H953" i="4"/>
  <c r="G909" i="4"/>
  <c r="M909" i="4"/>
  <c r="O901" i="4"/>
  <c r="H901" i="4"/>
  <c r="M901" i="4"/>
  <c r="M889" i="4"/>
  <c r="H889" i="4"/>
  <c r="K881" i="4"/>
  <c r="P881" i="4"/>
  <c r="M869" i="4"/>
  <c r="O869" i="4"/>
  <c r="H869" i="4"/>
  <c r="G845" i="4"/>
  <c r="M845" i="4"/>
  <c r="G797" i="4"/>
  <c r="I797" i="16" s="1"/>
  <c r="P797" i="4"/>
  <c r="O793" i="4"/>
  <c r="M793" i="4"/>
  <c r="H793" i="4"/>
  <c r="G733" i="4"/>
  <c r="I733" i="16" s="1"/>
  <c r="P733" i="4"/>
  <c r="O729" i="4"/>
  <c r="M729" i="4"/>
  <c r="H729" i="4"/>
  <c r="P701" i="4"/>
  <c r="G701" i="4"/>
  <c r="I701" i="16" s="1"/>
  <c r="P637" i="4"/>
  <c r="G637" i="4"/>
  <c r="I637" i="16" s="1"/>
  <c r="H633" i="4"/>
  <c r="M633" i="4"/>
  <c r="N573" i="4"/>
  <c r="G573" i="4"/>
  <c r="I573" i="16" s="1"/>
  <c r="O549" i="4"/>
  <c r="N549" i="4"/>
  <c r="P529" i="4"/>
  <c r="H529" i="4"/>
  <c r="N529" i="4"/>
  <c r="K497" i="4"/>
  <c r="P497" i="4"/>
  <c r="H497" i="4"/>
  <c r="O485" i="4"/>
  <c r="N485" i="4"/>
  <c r="G429" i="4"/>
  <c r="I429" i="16" s="1"/>
  <c r="H429" i="4"/>
  <c r="O421" i="4"/>
  <c r="N421" i="4"/>
  <c r="P401" i="4"/>
  <c r="H401" i="4"/>
  <c r="N401" i="4"/>
  <c r="N397" i="4"/>
  <c r="H397" i="4"/>
  <c r="N381" i="4"/>
  <c r="G381" i="4"/>
  <c r="I381" i="16" s="1"/>
  <c r="P341" i="4"/>
  <c r="J341" i="4"/>
  <c r="G241" i="4"/>
  <c r="I241" i="16" s="1"/>
  <c r="K241" i="4"/>
  <c r="J237" i="4"/>
  <c r="P237" i="4"/>
  <c r="K237" i="4"/>
  <c r="H209" i="4"/>
  <c r="K209" i="4"/>
  <c r="J189" i="4"/>
  <c r="P189" i="4"/>
  <c r="G189" i="4"/>
  <c r="I189" i="16" s="1"/>
  <c r="J185" i="4"/>
  <c r="O185" i="4"/>
  <c r="N157" i="4"/>
  <c r="P157" i="4"/>
  <c r="H157" i="4"/>
  <c r="G157" i="4"/>
  <c r="I157" i="16" s="1"/>
  <c r="K109" i="4"/>
  <c r="J109" i="4"/>
  <c r="P109" i="4"/>
  <c r="K81" i="4"/>
  <c r="H81" i="4"/>
  <c r="G77" i="4"/>
  <c r="I77" i="16" s="1"/>
  <c r="H77" i="4"/>
  <c r="J57" i="4"/>
  <c r="M57" i="4"/>
  <c r="K41" i="4"/>
  <c r="J41" i="4"/>
  <c r="P37" i="4"/>
  <c r="J37" i="4"/>
  <c r="H37" i="4"/>
  <c r="K193" i="4"/>
  <c r="G225" i="4"/>
  <c r="I225" i="16" s="1"/>
  <c r="K177" i="4"/>
  <c r="H365" i="4"/>
  <c r="H1273" i="4"/>
  <c r="O297" i="4"/>
  <c r="O441" i="4"/>
  <c r="O581" i="4"/>
  <c r="N717" i="4"/>
  <c r="N849" i="4"/>
  <c r="P989" i="4"/>
  <c r="O1125" i="4"/>
  <c r="O1273" i="4"/>
  <c r="O1469" i="4"/>
  <c r="P1741" i="4"/>
  <c r="O2017" i="4"/>
  <c r="H2317" i="4"/>
  <c r="G2837" i="4"/>
  <c r="N2913" i="4"/>
  <c r="H2913" i="4"/>
  <c r="O2913" i="4"/>
  <c r="K2825" i="4"/>
  <c r="H2825" i="4"/>
  <c r="M2805" i="4"/>
  <c r="O2805" i="4"/>
  <c r="K2793" i="4"/>
  <c r="H2793" i="4"/>
  <c r="N2681" i="4"/>
  <c r="O2681" i="4"/>
  <c r="G2637" i="4"/>
  <c r="H2637" i="4"/>
  <c r="M2541" i="4"/>
  <c r="G2541" i="4"/>
  <c r="H2537" i="4"/>
  <c r="K2537" i="4"/>
  <c r="N2517" i="4"/>
  <c r="M2517" i="4"/>
  <c r="G2485" i="4"/>
  <c r="N2485" i="4"/>
  <c r="N2453" i="4"/>
  <c r="O2453" i="4"/>
  <c r="N2421" i="4"/>
  <c r="M2421" i="4"/>
  <c r="G2389" i="4"/>
  <c r="J2389" i="4"/>
  <c r="N2389" i="4"/>
  <c r="O2381" i="4"/>
  <c r="G2381" i="4"/>
  <c r="G2349" i="4"/>
  <c r="H2349" i="4"/>
  <c r="K2305" i="4"/>
  <c r="H2305" i="4"/>
  <c r="O2245" i="4"/>
  <c r="M2245" i="4"/>
  <c r="J2229" i="4"/>
  <c r="M2229" i="4"/>
  <c r="G2193" i="4"/>
  <c r="P2193" i="4"/>
  <c r="H2193" i="4"/>
  <c r="K2177" i="4"/>
  <c r="O2177" i="4"/>
  <c r="H2177" i="4"/>
  <c r="O2169" i="4"/>
  <c r="N2169" i="4"/>
  <c r="P2125" i="4"/>
  <c r="N2125" i="4"/>
  <c r="M2117" i="4"/>
  <c r="O2117" i="4"/>
  <c r="N2109" i="4"/>
  <c r="O2109" i="4"/>
  <c r="O2093" i="4"/>
  <c r="M2093" i="4"/>
  <c r="M2077" i="4"/>
  <c r="H2077" i="4"/>
  <c r="P2057" i="4"/>
  <c r="N2057" i="4"/>
  <c r="K2033" i="4"/>
  <c r="M2033" i="4"/>
  <c r="H2033" i="4"/>
  <c r="J2005" i="4"/>
  <c r="G2005" i="4"/>
  <c r="O1997" i="4"/>
  <c r="P1997" i="4"/>
  <c r="N1989" i="4"/>
  <c r="O1989" i="4"/>
  <c r="M1981" i="4"/>
  <c r="O1981" i="4"/>
  <c r="N1965" i="4"/>
  <c r="M1965" i="4"/>
  <c r="G1953" i="4"/>
  <c r="H1953" i="4"/>
  <c r="K1937" i="4"/>
  <c r="P1937" i="4"/>
  <c r="O1913" i="4"/>
  <c r="N1913" i="4"/>
  <c r="K1905" i="4"/>
  <c r="M1905" i="4"/>
  <c r="H1897" i="4"/>
  <c r="M1897" i="4"/>
  <c r="O1861" i="4"/>
  <c r="N1861" i="4"/>
  <c r="M1829" i="4"/>
  <c r="H1829" i="4"/>
  <c r="N1821" i="4"/>
  <c r="H1821" i="4"/>
  <c r="N1785" i="4"/>
  <c r="O1785" i="4"/>
  <c r="K1761" i="4"/>
  <c r="O1761" i="4"/>
  <c r="H1749" i="4"/>
  <c r="J1749" i="4"/>
  <c r="G1749" i="4"/>
  <c r="N1733" i="4"/>
  <c r="O1733" i="4"/>
  <c r="N1709" i="4"/>
  <c r="H1709" i="4"/>
  <c r="M1709" i="4"/>
  <c r="K1697" i="4"/>
  <c r="G1697" i="4"/>
  <c r="P1689" i="4"/>
  <c r="H1689" i="4"/>
  <c r="K1681" i="4"/>
  <c r="P1681" i="4"/>
  <c r="N1669" i="4"/>
  <c r="H1669" i="4"/>
  <c r="O1649" i="4"/>
  <c r="M1649" i="4"/>
  <c r="H1641" i="4"/>
  <c r="M1641" i="4"/>
  <c r="G1637" i="4"/>
  <c r="H1637" i="4"/>
  <c r="N1629" i="4"/>
  <c r="P1629" i="4"/>
  <c r="N1605" i="4"/>
  <c r="H1605" i="4"/>
  <c r="O1597" i="4"/>
  <c r="M1597" i="4"/>
  <c r="P1561" i="4"/>
  <c r="H1561" i="4"/>
  <c r="K1553" i="4"/>
  <c r="G1553" i="4"/>
  <c r="N1529" i="4"/>
  <c r="O1529" i="4"/>
  <c r="K1521" i="4"/>
  <c r="M1521" i="4"/>
  <c r="N1417" i="4"/>
  <c r="P1417" i="4"/>
  <c r="K1409" i="4"/>
  <c r="O1409" i="4"/>
  <c r="M1401" i="4"/>
  <c r="N1401" i="4"/>
  <c r="H1401" i="4"/>
  <c r="O1393" i="4"/>
  <c r="M1393" i="4"/>
  <c r="G1381" i="4"/>
  <c r="H1381" i="4"/>
  <c r="P1357" i="4"/>
  <c r="O1357" i="4"/>
  <c r="N1349" i="4"/>
  <c r="G1349" i="4"/>
  <c r="H1349" i="4"/>
  <c r="N1317" i="4"/>
  <c r="H1317" i="4"/>
  <c r="P1305" i="4"/>
  <c r="H1305" i="4"/>
  <c r="P1297" i="4"/>
  <c r="G1297" i="4"/>
  <c r="P1289" i="4"/>
  <c r="N1289" i="4"/>
  <c r="G1253" i="4"/>
  <c r="H1253" i="4"/>
  <c r="P1253" i="4"/>
  <c r="K1249" i="4"/>
  <c r="O1249" i="4"/>
  <c r="M1213" i="4"/>
  <c r="P1213" i="4"/>
  <c r="O1209" i="4"/>
  <c r="M1209" i="4"/>
  <c r="H1209" i="4"/>
  <c r="K1201" i="4"/>
  <c r="P1201" i="4"/>
  <c r="M1181" i="4"/>
  <c r="G1181" i="4"/>
  <c r="M1177" i="4"/>
  <c r="H1177" i="4"/>
  <c r="O1177" i="4"/>
  <c r="N1157" i="4"/>
  <c r="H1157" i="4"/>
  <c r="N1137" i="4"/>
  <c r="P1137" i="4"/>
  <c r="K1105" i="4"/>
  <c r="N1105" i="4"/>
  <c r="M1093" i="4"/>
  <c r="H1093" i="4"/>
  <c r="M1081" i="4"/>
  <c r="O1081" i="4"/>
  <c r="H1081" i="4"/>
  <c r="N1073" i="4"/>
  <c r="P1073" i="4"/>
  <c r="O1049" i="4"/>
  <c r="M1049" i="4"/>
  <c r="H1049" i="4"/>
  <c r="K1009" i="4"/>
  <c r="P1009" i="4"/>
  <c r="O985" i="4"/>
  <c r="M985" i="4"/>
  <c r="H985" i="4"/>
  <c r="P977" i="4"/>
  <c r="N977" i="4"/>
  <c r="G973" i="4"/>
  <c r="M973" i="4"/>
  <c r="M957" i="4"/>
  <c r="G957" i="4"/>
  <c r="N945" i="4"/>
  <c r="P945" i="4"/>
  <c r="P913" i="4"/>
  <c r="N913" i="4"/>
  <c r="M873" i="4"/>
  <c r="G873" i="4"/>
  <c r="O857" i="4"/>
  <c r="M857" i="4"/>
  <c r="O853" i="4"/>
  <c r="J853" i="4"/>
  <c r="P829" i="4"/>
  <c r="G829" i="4"/>
  <c r="M825" i="4"/>
  <c r="H825" i="4"/>
  <c r="O825" i="4"/>
  <c r="M805" i="4"/>
  <c r="O805" i="4"/>
  <c r="H805" i="4"/>
  <c r="G781" i="4"/>
  <c r="I781" i="16" s="1"/>
  <c r="M781" i="4"/>
  <c r="O773" i="4"/>
  <c r="H773" i="4"/>
  <c r="M773" i="4"/>
  <c r="P765" i="4"/>
  <c r="G765" i="4"/>
  <c r="I765" i="16" s="1"/>
  <c r="K753" i="4"/>
  <c r="P753" i="4"/>
  <c r="P721" i="4"/>
  <c r="N721" i="4"/>
  <c r="M709" i="4"/>
  <c r="H709" i="4"/>
  <c r="G709" i="4"/>
  <c r="I709" i="16" s="1"/>
  <c r="M697" i="4"/>
  <c r="O697" i="4"/>
  <c r="H697" i="4"/>
  <c r="M677" i="4"/>
  <c r="O677" i="4"/>
  <c r="P657" i="4"/>
  <c r="H657" i="4"/>
  <c r="N657" i="4"/>
  <c r="G653" i="4"/>
  <c r="I653" i="16" s="1"/>
  <c r="M653" i="4"/>
  <c r="H653" i="4"/>
  <c r="K625" i="4"/>
  <c r="P625" i="4"/>
  <c r="H625" i="4"/>
  <c r="O617" i="4"/>
  <c r="G617" i="4"/>
  <c r="I617" i="16" s="1"/>
  <c r="N605" i="4"/>
  <c r="P605" i="4"/>
  <c r="P593" i="4"/>
  <c r="H593" i="4"/>
  <c r="N593" i="4"/>
  <c r="G589" i="4"/>
  <c r="I589" i="16" s="1"/>
  <c r="H589" i="4"/>
  <c r="N589" i="4"/>
  <c r="O569" i="4"/>
  <c r="M569" i="4"/>
  <c r="N561" i="4"/>
  <c r="P561" i="4"/>
  <c r="H561" i="4"/>
  <c r="G557" i="4"/>
  <c r="I557" i="16" s="1"/>
  <c r="H557" i="4"/>
  <c r="O553" i="4"/>
  <c r="G553" i="4"/>
  <c r="I553" i="16" s="1"/>
  <c r="M537" i="4"/>
  <c r="O537" i="4"/>
  <c r="G525" i="4"/>
  <c r="I525" i="16" s="1"/>
  <c r="N525" i="4"/>
  <c r="O505" i="4"/>
  <c r="M505" i="4"/>
  <c r="N493" i="4"/>
  <c r="H493" i="4"/>
  <c r="O489" i="4"/>
  <c r="G489" i="4"/>
  <c r="I489" i="16" s="1"/>
  <c r="H473" i="4"/>
  <c r="O473" i="4"/>
  <c r="N469" i="4"/>
  <c r="J469" i="4"/>
  <c r="P465" i="4"/>
  <c r="H465" i="4"/>
  <c r="N465" i="4"/>
  <c r="G461" i="4"/>
  <c r="I461" i="16" s="1"/>
  <c r="N461" i="4"/>
  <c r="H461" i="4"/>
  <c r="N453" i="4"/>
  <c r="O453" i="4"/>
  <c r="N445" i="4"/>
  <c r="G445" i="4"/>
  <c r="I445" i="16" s="1"/>
  <c r="N413" i="4"/>
  <c r="P413" i="4"/>
  <c r="N369" i="4"/>
  <c r="P369" i="4"/>
  <c r="H369" i="4"/>
  <c r="O357" i="4"/>
  <c r="N357" i="4"/>
  <c r="N349" i="4"/>
  <c r="P349" i="4"/>
  <c r="O345" i="4"/>
  <c r="H345" i="4"/>
  <c r="G345" i="4"/>
  <c r="I345" i="16" s="1"/>
  <c r="N333" i="4"/>
  <c r="K333" i="4"/>
  <c r="K321" i="4"/>
  <c r="J321" i="4"/>
  <c r="N317" i="4"/>
  <c r="P317" i="4"/>
  <c r="M309" i="4"/>
  <c r="G309" i="4"/>
  <c r="I309" i="16" s="1"/>
  <c r="J309" i="4"/>
  <c r="N301" i="4"/>
  <c r="P301" i="4"/>
  <c r="K285" i="4"/>
  <c r="P285" i="4"/>
  <c r="H285" i="4"/>
  <c r="O281" i="4"/>
  <c r="K281" i="4"/>
  <c r="H281" i="4"/>
  <c r="J281" i="4"/>
  <c r="P277" i="4"/>
  <c r="J277" i="4"/>
  <c r="N269" i="4"/>
  <c r="P269" i="4"/>
  <c r="K265" i="4"/>
  <c r="J265" i="4"/>
  <c r="O265" i="4"/>
  <c r="G257" i="4"/>
  <c r="I257" i="16" s="1"/>
  <c r="K257" i="4"/>
  <c r="K233" i="4"/>
  <c r="G233" i="4"/>
  <c r="I233" i="16" s="1"/>
  <c r="O233" i="4"/>
  <c r="P229" i="4"/>
  <c r="G229" i="4"/>
  <c r="I229" i="16" s="1"/>
  <c r="J217" i="4"/>
  <c r="O217" i="4"/>
  <c r="G217" i="4"/>
  <c r="I217" i="16" s="1"/>
  <c r="P213" i="4"/>
  <c r="J213" i="4"/>
  <c r="M197" i="4"/>
  <c r="H197" i="4"/>
  <c r="G197" i="4"/>
  <c r="I197" i="16" s="1"/>
  <c r="J173" i="4"/>
  <c r="G173" i="4"/>
  <c r="I173" i="16" s="1"/>
  <c r="P173" i="4"/>
  <c r="P165" i="4"/>
  <c r="K165" i="4"/>
  <c r="H153" i="4"/>
  <c r="O153" i="4"/>
  <c r="G153" i="4"/>
  <c r="I153" i="16" s="1"/>
  <c r="K137" i="4"/>
  <c r="O137" i="4"/>
  <c r="P133" i="4"/>
  <c r="G133" i="4"/>
  <c r="I133" i="16" s="1"/>
  <c r="K125" i="4"/>
  <c r="J125" i="4"/>
  <c r="H121" i="4"/>
  <c r="O121" i="4"/>
  <c r="J121" i="4"/>
  <c r="K121" i="4"/>
  <c r="H93" i="4"/>
  <c r="P93" i="4"/>
  <c r="H89" i="4"/>
  <c r="O89" i="4"/>
  <c r="J89" i="4"/>
  <c r="J73" i="4"/>
  <c r="H73" i="4"/>
  <c r="O73" i="4"/>
  <c r="K73" i="4"/>
  <c r="K61" i="4"/>
  <c r="P61" i="4"/>
  <c r="K33" i="4"/>
  <c r="G33" i="4"/>
  <c r="I33" i="16" s="1"/>
  <c r="P29" i="4"/>
  <c r="G29" i="4"/>
  <c r="I29" i="16" s="1"/>
  <c r="K25" i="4"/>
  <c r="M25" i="4"/>
  <c r="H25" i="4"/>
  <c r="P21" i="4"/>
  <c r="K21" i="4"/>
  <c r="H317" i="4"/>
  <c r="H161" i="4"/>
  <c r="J137" i="4"/>
  <c r="G169" i="4"/>
  <c r="I169" i="16" s="1"/>
  <c r="K245" i="4"/>
  <c r="J85" i="4"/>
  <c r="H1017" i="4"/>
  <c r="H1701" i="4"/>
  <c r="H2601" i="4"/>
  <c r="O169" i="4"/>
  <c r="P333" i="4"/>
  <c r="P477" i="4"/>
  <c r="N613" i="4"/>
  <c r="G745" i="4"/>
  <c r="I745" i="16" s="1"/>
  <c r="O889" i="4"/>
  <c r="G1021" i="4"/>
  <c r="O1157" i="4"/>
  <c r="M1325" i="4"/>
  <c r="G1809" i="4"/>
  <c r="N2085" i="4"/>
  <c r="G2445" i="4"/>
  <c r="P2969" i="4"/>
  <c r="G2977" i="4"/>
  <c r="P2977" i="4"/>
  <c r="H2977" i="4"/>
  <c r="K2877" i="4"/>
  <c r="H2877" i="4"/>
  <c r="P2645" i="4"/>
  <c r="H2645" i="4"/>
  <c r="N2645" i="4"/>
  <c r="G2581" i="4"/>
  <c r="N2581" i="4"/>
  <c r="O2477" i="4"/>
  <c r="G2477" i="4"/>
  <c r="O2297" i="4"/>
  <c r="H2297" i="4"/>
  <c r="J2293" i="4"/>
  <c r="H2293" i="4"/>
  <c r="N2253" i="4"/>
  <c r="P2253" i="4"/>
  <c r="M2237" i="4"/>
  <c r="O2237" i="4"/>
  <c r="K2209" i="4"/>
  <c r="G2209" i="4"/>
  <c r="N2185" i="4"/>
  <c r="P2185" i="4"/>
  <c r="J2101" i="4"/>
  <c r="O2101" i="4"/>
  <c r="K2049" i="4"/>
  <c r="P2049" i="4"/>
  <c r="N2041" i="4"/>
  <c r="O2041" i="4"/>
  <c r="O1853" i="4"/>
  <c r="M1853" i="4"/>
  <c r="P1801" i="4"/>
  <c r="N1801" i="4"/>
  <c r="J1717" i="4"/>
  <c r="M1717" i="4"/>
  <c r="H1717" i="4"/>
  <c r="M1657" i="4"/>
  <c r="N1657" i="4"/>
  <c r="H1657" i="4"/>
  <c r="M1581" i="4"/>
  <c r="N1581" i="4"/>
  <c r="P1545" i="4"/>
  <c r="N1545" i="4"/>
  <c r="G1541" i="4"/>
  <c r="H1541" i="4"/>
  <c r="P1509" i="4"/>
  <c r="H1509" i="4"/>
  <c r="H1493" i="4"/>
  <c r="J1493" i="4"/>
  <c r="G1493" i="4"/>
  <c r="N1477" i="4"/>
  <c r="H1477" i="4"/>
  <c r="O1477" i="4"/>
  <c r="N1465" i="4"/>
  <c r="H1465" i="4"/>
  <c r="J1461" i="4"/>
  <c r="M1461" i="4"/>
  <c r="N1453" i="4"/>
  <c r="M1453" i="4"/>
  <c r="P1433" i="4"/>
  <c r="H1433" i="4"/>
  <c r="O1341" i="4"/>
  <c r="M1341" i="4"/>
  <c r="J1333" i="4"/>
  <c r="N1333" i="4"/>
  <c r="G1285" i="4"/>
  <c r="H1285" i="4"/>
  <c r="K1281" i="4"/>
  <c r="P1281" i="4"/>
  <c r="O1265" i="4"/>
  <c r="M1265" i="4"/>
  <c r="G1221" i="4"/>
  <c r="H1221" i="4"/>
  <c r="O1221" i="4"/>
  <c r="G1149" i="4"/>
  <c r="P1149" i="4"/>
  <c r="O1145" i="4"/>
  <c r="M1145" i="4"/>
  <c r="H1145" i="4"/>
  <c r="N1117" i="4"/>
  <c r="G1117" i="4"/>
  <c r="M1085" i="4"/>
  <c r="P1085" i="4"/>
  <c r="M1029" i="4"/>
  <c r="H1029" i="4"/>
  <c r="G1029" i="4"/>
  <c r="O965" i="4"/>
  <c r="H965" i="4"/>
  <c r="M965" i="4"/>
  <c r="H937" i="4"/>
  <c r="G937" i="4"/>
  <c r="M933" i="4"/>
  <c r="O933" i="4"/>
  <c r="M925" i="4"/>
  <c r="P925" i="4"/>
  <c r="O921" i="4"/>
  <c r="H921" i="4"/>
  <c r="P893" i="4"/>
  <c r="G893" i="4"/>
  <c r="M861" i="4"/>
  <c r="P861" i="4"/>
  <c r="M837" i="4"/>
  <c r="H837" i="4"/>
  <c r="G837" i="4"/>
  <c r="M809" i="4"/>
  <c r="G809" i="4"/>
  <c r="M761" i="4"/>
  <c r="O761" i="4"/>
  <c r="M741" i="4"/>
  <c r="O741" i="4"/>
  <c r="H741" i="4"/>
  <c r="K689" i="4"/>
  <c r="P689" i="4"/>
  <c r="G669" i="4"/>
  <c r="I669" i="16" s="1"/>
  <c r="P669" i="4"/>
  <c r="H665" i="4"/>
  <c r="O665" i="4"/>
  <c r="M601" i="4"/>
  <c r="O601" i="4"/>
  <c r="O517" i="4"/>
  <c r="M517" i="4"/>
  <c r="K433" i="4"/>
  <c r="P433" i="4"/>
  <c r="O389" i="4"/>
  <c r="M389" i="4"/>
  <c r="J329" i="4"/>
  <c r="O329" i="4"/>
  <c r="M325" i="4"/>
  <c r="K325" i="4"/>
  <c r="J313" i="4"/>
  <c r="O313" i="4"/>
  <c r="K313" i="4"/>
  <c r="G253" i="4"/>
  <c r="I253" i="16" s="1"/>
  <c r="J253" i="4"/>
  <c r="J249" i="4"/>
  <c r="O249" i="4"/>
  <c r="H249" i="4"/>
  <c r="N221" i="4"/>
  <c r="P221" i="4"/>
  <c r="N205" i="4"/>
  <c r="H205" i="4"/>
  <c r="J201" i="4"/>
  <c r="O201" i="4"/>
  <c r="N141" i="4"/>
  <c r="J141" i="4"/>
  <c r="P141" i="4"/>
  <c r="N117" i="4"/>
  <c r="G117" i="4"/>
  <c r="I117" i="16" s="1"/>
  <c r="H117" i="4"/>
  <c r="K105" i="4"/>
  <c r="O105" i="4"/>
  <c r="J105" i="4"/>
  <c r="K45" i="4"/>
  <c r="P45" i="4"/>
  <c r="J45" i="4"/>
  <c r="H85" i="4"/>
  <c r="K93" i="4"/>
  <c r="G329" i="4"/>
  <c r="I329" i="16" s="1"/>
  <c r="K57" i="4"/>
  <c r="G113" i="4"/>
  <c r="I113" i="16" s="1"/>
  <c r="H525" i="4"/>
  <c r="H761" i="4"/>
  <c r="H1113" i="4"/>
  <c r="H1445" i="4"/>
  <c r="M41" i="4"/>
  <c r="P205" i="4"/>
  <c r="O377" i="4"/>
  <c r="G509" i="4"/>
  <c r="I509" i="16" s="1"/>
  <c r="M645" i="4"/>
  <c r="N785" i="4"/>
  <c r="M921" i="4"/>
  <c r="G1053" i="4"/>
  <c r="G1193" i="4"/>
  <c r="P1365" i="4"/>
  <c r="G1605" i="4"/>
  <c r="P1877" i="4"/>
  <c r="G2573" i="4"/>
  <c r="K2431" i="4"/>
  <c r="K2463" i="4"/>
  <c r="K2495" i="4"/>
  <c r="K2527" i="4"/>
  <c r="K2559" i="4"/>
  <c r="K2591" i="4"/>
  <c r="K2623" i="4"/>
  <c r="K2655" i="4"/>
  <c r="K2687" i="4"/>
  <c r="K2719" i="4"/>
  <c r="K2751" i="4"/>
  <c r="K2783" i="4"/>
  <c r="K2815" i="4"/>
  <c r="K2847" i="4"/>
  <c r="K2879" i="4"/>
  <c r="K2911" i="4"/>
  <c r="K2943" i="4"/>
  <c r="K2975" i="4"/>
  <c r="J2988" i="4"/>
  <c r="P2988" i="4"/>
  <c r="H2988" i="4"/>
  <c r="P2984" i="4"/>
  <c r="H2984" i="4"/>
  <c r="P2980" i="4"/>
  <c r="H2980" i="4"/>
  <c r="O2972" i="4"/>
  <c r="N2972" i="4"/>
  <c r="H2972" i="4"/>
  <c r="G2960" i="4"/>
  <c r="H2960" i="4"/>
  <c r="P2952" i="4"/>
  <c r="H2952" i="4"/>
  <c r="N2940" i="4"/>
  <c r="M2940" i="4"/>
  <c r="O2940" i="4"/>
  <c r="G2940" i="4"/>
  <c r="H2940" i="4"/>
  <c r="M2932" i="4"/>
  <c r="N2932" i="4"/>
  <c r="H2932" i="4"/>
  <c r="O2928" i="4"/>
  <c r="G2928" i="4"/>
  <c r="P2928" i="4"/>
  <c r="H2928" i="4"/>
  <c r="N2928" i="4"/>
  <c r="O2916" i="4"/>
  <c r="G2916" i="4"/>
  <c r="M2916" i="4"/>
  <c r="N2916" i="4"/>
  <c r="H2916" i="4"/>
  <c r="P2912" i="4"/>
  <c r="H2912" i="4"/>
  <c r="O2896" i="4"/>
  <c r="N2896" i="4"/>
  <c r="G2896" i="4"/>
  <c r="P2896" i="4"/>
  <c r="H2896" i="4"/>
  <c r="M2896" i="4"/>
  <c r="N2892" i="4"/>
  <c r="P2892" i="4"/>
  <c r="M2892" i="4"/>
  <c r="G2892" i="4"/>
  <c r="H2892" i="4"/>
  <c r="O2892" i="4"/>
  <c r="M2864" i="4"/>
  <c r="P2864" i="4"/>
  <c r="N2864" i="4"/>
  <c r="O2864" i="4"/>
  <c r="H2864" i="4"/>
  <c r="G2864" i="4"/>
  <c r="P2860" i="4"/>
  <c r="H2860" i="4"/>
  <c r="O2848" i="4"/>
  <c r="N2848" i="4"/>
  <c r="H2848" i="4"/>
  <c r="N2844" i="4"/>
  <c r="H2844" i="4"/>
  <c r="P2824" i="4"/>
  <c r="N2824" i="4"/>
  <c r="O2824" i="4"/>
  <c r="G2824" i="4"/>
  <c r="M2824" i="4"/>
  <c r="H2824" i="4"/>
  <c r="O2820" i="4"/>
  <c r="N2820" i="4"/>
  <c r="H2820" i="4"/>
  <c r="K2796" i="4"/>
  <c r="J2796" i="4"/>
  <c r="G2796" i="4"/>
  <c r="O2796" i="4"/>
  <c r="P2796" i="4"/>
  <c r="N2796" i="4"/>
  <c r="H2796" i="4"/>
  <c r="M2796" i="4"/>
  <c r="G2788" i="4"/>
  <c r="O2788" i="4"/>
  <c r="P2788" i="4"/>
  <c r="N2788" i="4"/>
  <c r="M2788" i="4"/>
  <c r="H2788" i="4"/>
  <c r="M2784" i="4"/>
  <c r="H2784" i="4"/>
  <c r="G2776" i="4"/>
  <c r="O2776" i="4"/>
  <c r="M2776" i="4"/>
  <c r="N2776" i="4"/>
  <c r="P2776" i="4"/>
  <c r="O2768" i="4"/>
  <c r="N2768" i="4"/>
  <c r="G2768" i="4"/>
  <c r="P2768" i="4"/>
  <c r="H2768" i="4"/>
  <c r="M2768" i="4"/>
  <c r="N2764" i="4"/>
  <c r="O2764" i="4"/>
  <c r="H2764" i="4"/>
  <c r="P2752" i="4"/>
  <c r="N2752" i="4"/>
  <c r="H2752" i="4"/>
  <c r="M2748" i="4"/>
  <c r="P2748" i="4"/>
  <c r="G2748" i="4"/>
  <c r="N2748" i="4"/>
  <c r="H2748" i="4"/>
  <c r="O2732" i="4"/>
  <c r="N2732" i="4"/>
  <c r="M2732" i="4"/>
  <c r="P2732" i="4"/>
  <c r="H2732" i="4"/>
  <c r="G2732" i="4"/>
  <c r="N2728" i="4"/>
  <c r="M2728" i="4"/>
  <c r="O2728" i="4"/>
  <c r="H2728" i="4"/>
  <c r="P2708" i="4"/>
  <c r="N2708" i="4"/>
  <c r="O2708" i="4"/>
  <c r="M2708" i="4"/>
  <c r="H2708" i="4"/>
  <c r="G2708" i="4"/>
  <c r="J2696" i="4"/>
  <c r="O2696" i="4"/>
  <c r="N2696" i="4"/>
  <c r="M2696" i="4"/>
  <c r="H2696" i="4"/>
  <c r="P2688" i="4"/>
  <c r="N2688" i="4"/>
  <c r="O2688" i="4"/>
  <c r="H2688" i="4"/>
  <c r="G2688" i="4"/>
  <c r="M2688" i="4"/>
  <c r="O2672" i="4"/>
  <c r="G2672" i="4"/>
  <c r="N2672" i="4"/>
  <c r="H2672" i="4"/>
  <c r="O2668" i="4"/>
  <c r="N2668" i="4"/>
  <c r="G2668" i="4"/>
  <c r="M2668" i="4"/>
  <c r="H2668" i="4"/>
  <c r="P2668" i="4"/>
  <c r="G2652" i="4"/>
  <c r="O2652" i="4"/>
  <c r="P2652" i="4"/>
  <c r="M2652" i="4"/>
  <c r="N2652" i="4"/>
  <c r="H2652" i="4"/>
  <c r="G2648" i="4"/>
  <c r="P2648" i="4"/>
  <c r="J2632" i="4"/>
  <c r="P2632" i="4"/>
  <c r="M2632" i="4"/>
  <c r="N2632" i="4"/>
  <c r="H2632" i="4"/>
  <c r="J2628" i="4"/>
  <c r="G2628" i="4"/>
  <c r="O2628" i="4"/>
  <c r="P2628" i="4"/>
  <c r="M2628" i="4"/>
  <c r="N2628" i="4"/>
  <c r="H2628" i="4"/>
  <c r="G2616" i="4"/>
  <c r="O2616" i="4"/>
  <c r="O2612" i="4"/>
  <c r="N2612" i="4"/>
  <c r="M2612" i="4"/>
  <c r="G2612" i="4"/>
  <c r="H2612" i="4"/>
  <c r="P2612" i="4"/>
  <c r="O2600" i="4"/>
  <c r="M2600" i="4"/>
  <c r="N2600" i="4"/>
  <c r="P2600" i="4"/>
  <c r="H2600" i="4"/>
  <c r="N2596" i="4"/>
  <c r="G2596" i="4"/>
  <c r="P2596" i="4"/>
  <c r="O2596" i="4"/>
  <c r="M2596" i="4"/>
  <c r="H2596" i="4"/>
  <c r="O2584" i="4"/>
  <c r="N2584" i="4"/>
  <c r="M2584" i="4"/>
  <c r="P2584" i="4"/>
  <c r="G2584" i="4"/>
  <c r="P2580" i="4"/>
  <c r="G2580" i="4"/>
  <c r="N2580" i="4"/>
  <c r="O2580" i="4"/>
  <c r="M2580" i="4"/>
  <c r="H2580" i="4"/>
  <c r="G2576" i="4"/>
  <c r="N2576" i="4"/>
  <c r="O2576" i="4"/>
  <c r="H2576" i="4"/>
  <c r="J2568" i="4"/>
  <c r="G2568" i="4"/>
  <c r="N2568" i="4"/>
  <c r="M2568" i="4"/>
  <c r="P2568" i="4"/>
  <c r="O2568" i="4"/>
  <c r="H2568" i="4"/>
  <c r="G2564" i="4"/>
  <c r="M2564" i="4"/>
  <c r="O2564" i="4"/>
  <c r="P2564" i="4"/>
  <c r="H2564" i="4"/>
  <c r="P2560" i="4"/>
  <c r="N2560" i="4"/>
  <c r="G2560" i="4"/>
  <c r="H2560" i="4"/>
  <c r="O2560" i="4"/>
  <c r="M2560" i="4"/>
  <c r="K2548" i="4"/>
  <c r="G2548" i="4"/>
  <c r="M2548" i="4"/>
  <c r="N2548" i="4"/>
  <c r="P2548" i="4"/>
  <c r="H2548" i="4"/>
  <c r="M2544" i="4"/>
  <c r="G2544" i="4"/>
  <c r="O2544" i="4"/>
  <c r="N2544" i="4"/>
  <c r="H2544" i="4"/>
  <c r="P2544" i="4"/>
  <c r="M2540" i="4"/>
  <c r="G2540" i="4"/>
  <c r="O2540" i="4"/>
  <c r="H2540" i="4"/>
  <c r="P2528" i="4"/>
  <c r="G2528" i="4"/>
  <c r="O2528" i="4"/>
  <c r="M2528" i="4"/>
  <c r="H2528" i="4"/>
  <c r="N2528" i="4"/>
  <c r="G2520" i="4"/>
  <c r="N2520" i="4"/>
  <c r="P2520" i="4"/>
  <c r="O2520" i="4"/>
  <c r="M2520" i="4"/>
  <c r="M2516" i="4"/>
  <c r="P2516" i="4"/>
  <c r="G2516" i="4"/>
  <c r="N2516" i="4"/>
  <c r="H2516" i="4"/>
  <c r="O2504" i="4"/>
  <c r="P2504" i="4"/>
  <c r="G2504" i="4"/>
  <c r="M2504" i="4"/>
  <c r="N2504" i="4"/>
  <c r="H2504" i="4"/>
  <c r="O2492" i="4"/>
  <c r="G2492" i="4"/>
  <c r="N2492" i="4"/>
  <c r="P2492" i="4"/>
  <c r="M2492" i="4"/>
  <c r="H2492" i="4"/>
  <c r="N2480" i="4"/>
  <c r="O2480" i="4"/>
  <c r="G2480" i="4"/>
  <c r="P2480" i="4"/>
  <c r="H2480" i="4"/>
  <c r="M2480" i="4"/>
  <c r="O2472" i="4"/>
  <c r="M2472" i="4"/>
  <c r="G2472" i="4"/>
  <c r="P2472" i="4"/>
  <c r="N2472" i="4"/>
  <c r="H2472" i="4"/>
  <c r="J2460" i="4"/>
  <c r="K2460" i="4"/>
  <c r="P2460" i="4"/>
  <c r="N2460" i="4"/>
  <c r="M2460" i="4"/>
  <c r="O2460" i="4"/>
  <c r="H2460" i="4"/>
  <c r="G2460" i="4"/>
  <c r="M2456" i="4"/>
  <c r="N2456" i="4"/>
  <c r="G2456" i="4"/>
  <c r="P2456" i="4"/>
  <c r="O2456" i="4"/>
  <c r="J2440" i="4"/>
  <c r="P2440" i="4"/>
  <c r="M2440" i="4"/>
  <c r="N2440" i="4"/>
  <c r="G2440" i="4"/>
  <c r="O2440" i="4"/>
  <c r="H2440" i="4"/>
  <c r="N2436" i="4"/>
  <c r="P2436" i="4"/>
  <c r="M2436" i="4"/>
  <c r="O2436" i="4"/>
  <c r="H2436" i="4"/>
  <c r="G2432" i="4"/>
  <c r="N2432" i="4"/>
  <c r="P2432" i="4"/>
  <c r="H2432" i="4"/>
  <c r="O2432" i="4"/>
  <c r="M2432" i="4"/>
  <c r="M2428" i="4"/>
  <c r="P2428" i="4"/>
  <c r="O2428" i="4"/>
  <c r="G2428" i="4"/>
  <c r="N2428" i="4"/>
  <c r="H2428" i="4"/>
  <c r="P2416" i="4"/>
  <c r="O2416" i="4"/>
  <c r="N2416" i="4"/>
  <c r="G2416" i="4"/>
  <c r="M2416" i="4"/>
  <c r="H2416" i="4"/>
  <c r="O2412" i="4"/>
  <c r="P2412" i="4"/>
  <c r="N2412" i="4"/>
  <c r="H2412" i="4"/>
  <c r="G2412" i="4"/>
  <c r="P2404" i="4"/>
  <c r="N2404" i="4"/>
  <c r="O2404" i="4"/>
  <c r="M2404" i="4"/>
  <c r="G2404" i="4"/>
  <c r="H2404" i="4"/>
  <c r="M2400" i="4"/>
  <c r="G2400" i="4"/>
  <c r="N2400" i="4"/>
  <c r="O2400" i="4"/>
  <c r="P2400" i="4"/>
  <c r="H2400" i="4"/>
  <c r="G2388" i="4"/>
  <c r="O2388" i="4"/>
  <c r="N2388" i="4"/>
  <c r="P2388" i="4"/>
  <c r="M2388" i="4"/>
  <c r="H2388" i="4"/>
  <c r="J2384" i="4"/>
  <c r="P2384" i="4"/>
  <c r="O2384" i="4"/>
  <c r="G2384" i="4"/>
  <c r="M2384" i="4"/>
  <c r="H2384" i="4"/>
  <c r="N2384" i="4"/>
  <c r="G2376" i="4"/>
  <c r="M2376" i="4"/>
  <c r="P2376" i="4"/>
  <c r="N2376" i="4"/>
  <c r="O2376" i="4"/>
  <c r="H2376" i="4"/>
  <c r="N2364" i="4"/>
  <c r="G2364" i="4"/>
  <c r="M2364" i="4"/>
  <c r="H2364" i="4"/>
  <c r="P2364" i="4"/>
  <c r="O2364" i="4"/>
  <c r="O2360" i="4"/>
  <c r="M2360" i="4"/>
  <c r="P2360" i="4"/>
  <c r="G2360" i="4"/>
  <c r="N2360" i="4"/>
  <c r="O2348" i="4"/>
  <c r="N2348" i="4"/>
  <c r="P2348" i="4"/>
  <c r="G2348" i="4"/>
  <c r="M2348" i="4"/>
  <c r="H2348" i="4"/>
  <c r="G2344" i="4"/>
  <c r="N2344" i="4"/>
  <c r="P2344" i="4"/>
  <c r="O2344" i="4"/>
  <c r="M2344" i="4"/>
  <c r="H2344" i="4"/>
  <c r="M2336" i="4"/>
  <c r="G2336" i="4"/>
  <c r="N2336" i="4"/>
  <c r="O2336" i="4"/>
  <c r="P2336" i="4"/>
  <c r="H2336" i="4"/>
  <c r="K2320" i="4"/>
  <c r="J2320" i="4"/>
  <c r="P2320" i="4"/>
  <c r="O2320" i="4"/>
  <c r="G2320" i="4"/>
  <c r="M2320" i="4"/>
  <c r="H2320" i="4"/>
  <c r="N2320" i="4"/>
  <c r="O2316" i="4"/>
  <c r="N2316" i="4"/>
  <c r="G2316" i="4"/>
  <c r="M2316" i="4"/>
  <c r="H2316" i="4"/>
  <c r="J2300" i="4"/>
  <c r="M2300" i="4"/>
  <c r="P2300" i="4"/>
  <c r="N2300" i="4"/>
  <c r="G2300" i="4"/>
  <c r="O2300" i="4"/>
  <c r="H2300" i="4"/>
  <c r="P2296" i="4"/>
  <c r="N2296" i="4"/>
  <c r="M2296" i="4"/>
  <c r="G2296" i="4"/>
  <c r="O2296" i="4"/>
  <c r="M2276" i="4"/>
  <c r="N2276" i="4"/>
  <c r="P2276" i="4"/>
  <c r="O2276" i="4"/>
  <c r="H2276" i="4"/>
  <c r="G2276" i="4"/>
  <c r="P2272" i="4"/>
  <c r="M2272" i="4"/>
  <c r="G2272" i="4"/>
  <c r="O2272" i="4"/>
  <c r="H2272" i="4"/>
  <c r="N2272" i="4"/>
  <c r="J2268" i="4"/>
  <c r="H2268" i="4"/>
  <c r="N2268" i="4"/>
  <c r="P2268" i="4"/>
  <c r="M2268" i="4"/>
  <c r="O2268" i="4"/>
  <c r="G2268" i="4"/>
  <c r="G2260" i="4"/>
  <c r="M2260" i="4"/>
  <c r="O2260" i="4"/>
  <c r="P2260" i="4"/>
  <c r="N2260" i="4"/>
  <c r="P2248" i="4"/>
  <c r="O2248" i="4"/>
  <c r="N2248" i="4"/>
  <c r="G2248" i="4"/>
  <c r="H2248" i="4"/>
  <c r="M2248" i="4"/>
  <c r="J2244" i="4"/>
  <c r="K2244" i="4"/>
  <c r="O2244" i="4"/>
  <c r="P2244" i="4"/>
  <c r="G2244" i="4"/>
  <c r="M2244" i="4"/>
  <c r="N2244" i="4"/>
  <c r="H2244" i="4"/>
  <c r="K2232" i="4"/>
  <c r="M2232" i="4"/>
  <c r="G2232" i="4"/>
  <c r="N2232" i="4"/>
  <c r="O2232" i="4"/>
  <c r="P2232" i="4"/>
  <c r="H2232" i="4"/>
  <c r="O2224" i="4"/>
  <c r="M2224" i="4"/>
  <c r="N2224" i="4"/>
  <c r="G2224" i="4"/>
  <c r="P2224" i="4"/>
  <c r="H2224" i="4"/>
  <c r="O2220" i="4"/>
  <c r="P2220" i="4"/>
  <c r="G2220" i="4"/>
  <c r="H2220" i="4"/>
  <c r="N2220" i="4"/>
  <c r="M2220" i="4"/>
  <c r="G2204" i="4"/>
  <c r="P2204" i="4"/>
  <c r="O2204" i="4"/>
  <c r="H2204" i="4"/>
  <c r="M2204" i="4"/>
  <c r="K2200" i="4"/>
  <c r="N2200" i="4"/>
  <c r="G2200" i="4"/>
  <c r="M2200" i="4"/>
  <c r="O2200" i="4"/>
  <c r="P2200" i="4"/>
  <c r="H2200" i="4"/>
  <c r="M2184" i="4"/>
  <c r="P2184" i="4"/>
  <c r="O2184" i="4"/>
  <c r="N2184" i="4"/>
  <c r="H2184" i="4"/>
  <c r="G2184" i="4"/>
  <c r="J2180" i="4"/>
  <c r="O2180" i="4"/>
  <c r="K2180" i="4"/>
  <c r="G2180" i="4"/>
  <c r="N2180" i="4"/>
  <c r="M2180" i="4"/>
  <c r="H2180" i="4"/>
  <c r="P2180" i="4"/>
  <c r="K2168" i="4"/>
  <c r="P2168" i="4"/>
  <c r="O2168" i="4"/>
  <c r="M2168" i="4"/>
  <c r="N2168" i="4"/>
  <c r="H2168" i="4"/>
  <c r="G2168" i="4"/>
  <c r="M2148" i="4"/>
  <c r="G2148" i="4"/>
  <c r="N2148" i="4"/>
  <c r="P2148" i="4"/>
  <c r="O2148" i="4"/>
  <c r="H2148" i="4"/>
  <c r="G2144" i="4"/>
  <c r="P2144" i="4"/>
  <c r="M2144" i="4"/>
  <c r="O2144" i="4"/>
  <c r="H2144" i="4"/>
  <c r="N2144" i="4"/>
  <c r="G2116" i="4"/>
  <c r="P2116" i="4"/>
  <c r="M2116" i="4"/>
  <c r="O2116" i="4"/>
  <c r="N2116" i="4"/>
  <c r="H2116" i="4"/>
  <c r="J2112" i="4"/>
  <c r="G2112" i="4"/>
  <c r="M2112" i="4"/>
  <c r="N2112" i="4"/>
  <c r="P2112" i="4"/>
  <c r="O2112" i="4"/>
  <c r="H2112" i="4"/>
  <c r="P2100" i="4"/>
  <c r="N2100" i="4"/>
  <c r="O2100" i="4"/>
  <c r="G2100" i="4"/>
  <c r="H2100" i="4"/>
  <c r="M2100" i="4"/>
  <c r="O2096" i="4"/>
  <c r="N2096" i="4"/>
  <c r="G2096" i="4"/>
  <c r="H2096" i="4"/>
  <c r="P2096" i="4"/>
  <c r="M2096" i="4"/>
  <c r="M2088" i="4"/>
  <c r="G2088" i="4"/>
  <c r="P2088" i="4"/>
  <c r="N2088" i="4"/>
  <c r="O2088" i="4"/>
  <c r="P2084" i="4"/>
  <c r="N2084" i="4"/>
  <c r="O2084" i="4"/>
  <c r="M2084" i="4"/>
  <c r="H2084" i="4"/>
  <c r="P2068" i="4"/>
  <c r="N2068" i="4"/>
  <c r="G2068" i="4"/>
  <c r="M2068" i="4"/>
  <c r="O2068" i="4"/>
  <c r="H2068" i="4"/>
  <c r="J2064" i="4"/>
  <c r="K2064" i="4"/>
  <c r="P2064" i="4"/>
  <c r="G2064" i="4"/>
  <c r="O2064" i="4"/>
  <c r="N2064" i="4"/>
  <c r="M2064" i="4"/>
  <c r="H2064" i="4"/>
  <c r="K2056" i="4"/>
  <c r="J2056" i="4"/>
  <c r="G2056" i="4"/>
  <c r="M2056" i="4"/>
  <c r="P2056" i="4"/>
  <c r="O2056" i="4"/>
  <c r="H2056" i="4"/>
  <c r="N2056" i="4"/>
  <c r="P2044" i="4"/>
  <c r="N2044" i="4"/>
  <c r="H2044" i="4"/>
  <c r="G2044" i="4"/>
  <c r="O2044" i="4"/>
  <c r="M2044" i="4"/>
  <c r="K2040" i="4"/>
  <c r="N2040" i="4"/>
  <c r="G2040" i="4"/>
  <c r="M2040" i="4"/>
  <c r="P2040" i="4"/>
  <c r="O2040" i="4"/>
  <c r="H2040" i="4"/>
  <c r="O2028" i="4"/>
  <c r="P2028" i="4"/>
  <c r="G2028" i="4"/>
  <c r="M2028" i="4"/>
  <c r="N2028" i="4"/>
  <c r="H2028" i="4"/>
  <c r="P2020" i="4"/>
  <c r="N2020" i="4"/>
  <c r="O2020" i="4"/>
  <c r="G2020" i="4"/>
  <c r="M2020" i="4"/>
  <c r="H2020" i="4"/>
  <c r="G2012" i="4"/>
  <c r="P2012" i="4"/>
  <c r="N2012" i="4"/>
  <c r="H2012" i="4"/>
  <c r="O2012" i="4"/>
  <c r="M2012" i="4"/>
  <c r="J2004" i="4"/>
  <c r="O2004" i="4"/>
  <c r="P2004" i="4"/>
  <c r="G2004" i="4"/>
  <c r="N2004" i="4"/>
  <c r="M2004" i="4"/>
  <c r="O2000" i="4"/>
  <c r="N2000" i="4"/>
  <c r="M2000" i="4"/>
  <c r="G2000" i="4"/>
  <c r="P2000" i="4"/>
  <c r="H2000" i="4"/>
  <c r="P1996" i="4"/>
  <c r="N1996" i="4"/>
  <c r="O1996" i="4"/>
  <c r="G1996" i="4"/>
  <c r="M1996" i="4"/>
  <c r="H1996" i="4"/>
  <c r="G1984" i="4"/>
  <c r="M1984" i="4"/>
  <c r="N1984" i="4"/>
  <c r="P1984" i="4"/>
  <c r="O1984" i="4"/>
  <c r="H1984" i="4"/>
  <c r="O1980" i="4"/>
  <c r="P1980" i="4"/>
  <c r="N1980" i="4"/>
  <c r="H1980" i="4"/>
  <c r="G1980" i="4"/>
  <c r="M1980" i="4"/>
  <c r="J1972" i="4"/>
  <c r="P1972" i="4"/>
  <c r="N1972" i="4"/>
  <c r="O1972" i="4"/>
  <c r="M1972" i="4"/>
  <c r="G1972" i="4"/>
  <c r="H1972" i="4"/>
  <c r="O1968" i="4"/>
  <c r="M1968" i="4"/>
  <c r="G1968" i="4"/>
  <c r="P1968" i="4"/>
  <c r="H1968" i="4"/>
  <c r="N1968" i="4"/>
  <c r="P1956" i="4"/>
  <c r="N1956" i="4"/>
  <c r="O1956" i="4"/>
  <c r="M1956" i="4"/>
  <c r="G1956" i="4"/>
  <c r="H1956" i="4"/>
  <c r="O1952" i="4"/>
  <c r="P1952" i="4"/>
  <c r="M1952" i="4"/>
  <c r="G1952" i="4"/>
  <c r="N1952" i="4"/>
  <c r="H1952" i="4"/>
  <c r="G1936" i="4"/>
  <c r="M1936" i="4"/>
  <c r="O1936" i="4"/>
  <c r="P1936" i="4"/>
  <c r="N1936" i="4"/>
  <c r="H1936" i="4"/>
  <c r="P1932" i="4"/>
  <c r="M1932" i="4"/>
  <c r="O1932" i="4"/>
  <c r="H1932" i="4"/>
  <c r="G1932" i="4"/>
  <c r="N1932" i="4"/>
  <c r="O1920" i="4"/>
  <c r="M1920" i="4"/>
  <c r="G1920" i="4"/>
  <c r="P1920" i="4"/>
  <c r="N1920" i="4"/>
  <c r="O1916" i="4"/>
  <c r="H1916" i="4"/>
  <c r="M1916" i="4"/>
  <c r="P1916" i="4"/>
  <c r="G1916" i="4"/>
  <c r="N1916" i="4"/>
  <c r="K1912" i="4"/>
  <c r="P1912" i="4"/>
  <c r="M1912" i="4"/>
  <c r="G1912" i="4"/>
  <c r="N1912" i="4"/>
  <c r="H1912" i="4"/>
  <c r="G1904" i="4"/>
  <c r="N1904" i="4"/>
  <c r="M1904" i="4"/>
  <c r="O1904" i="4"/>
  <c r="P1904" i="4"/>
  <c r="H1904" i="4"/>
  <c r="M1892" i="4"/>
  <c r="P1892" i="4"/>
  <c r="O1892" i="4"/>
  <c r="G1892" i="4"/>
  <c r="N1892" i="4"/>
  <c r="H1892" i="4"/>
  <c r="J1884" i="4"/>
  <c r="P1884" i="4"/>
  <c r="M1884" i="4"/>
  <c r="H1884" i="4"/>
  <c r="O1884" i="4"/>
  <c r="G1884" i="4"/>
  <c r="J1872" i="4"/>
  <c r="O1872" i="4"/>
  <c r="G1872" i="4"/>
  <c r="P1872" i="4"/>
  <c r="M1872" i="4"/>
  <c r="N1872" i="4"/>
  <c r="H1872" i="4"/>
  <c r="P1868" i="4"/>
  <c r="M1868" i="4"/>
  <c r="N1868" i="4"/>
  <c r="O1868" i="4"/>
  <c r="G1868" i="4"/>
  <c r="H1868" i="4"/>
  <c r="N1852" i="4"/>
  <c r="O1852" i="4"/>
  <c r="G1852" i="4"/>
  <c r="M1852" i="4"/>
  <c r="H1852" i="4"/>
  <c r="P1852" i="4"/>
  <c r="J1840" i="4"/>
  <c r="P1840" i="4"/>
  <c r="O1840" i="4"/>
  <c r="M1840" i="4"/>
  <c r="N1840" i="4"/>
  <c r="H1840" i="4"/>
  <c r="G1840" i="4"/>
  <c r="O1836" i="4"/>
  <c r="P1836" i="4"/>
  <c r="N1836" i="4"/>
  <c r="G1836" i="4"/>
  <c r="M1836" i="4"/>
  <c r="H1836" i="4"/>
  <c r="N1820" i="4"/>
  <c r="O1820" i="4"/>
  <c r="P1820" i="4"/>
  <c r="G1820" i="4"/>
  <c r="M1820" i="4"/>
  <c r="H1820" i="4"/>
  <c r="J1816" i="4"/>
  <c r="O1816" i="4"/>
  <c r="M1816" i="4"/>
  <c r="N1816" i="4"/>
  <c r="G1816" i="4"/>
  <c r="P1816" i="4"/>
  <c r="H1816" i="4"/>
  <c r="O1808" i="4"/>
  <c r="P1808" i="4"/>
  <c r="N1808" i="4"/>
  <c r="G1808" i="4"/>
  <c r="H1808" i="4"/>
  <c r="M1808" i="4"/>
  <c r="J1804" i="4"/>
  <c r="K1804" i="4"/>
  <c r="P1804" i="4"/>
  <c r="M1804" i="4"/>
  <c r="N1804" i="4"/>
  <c r="O1804" i="4"/>
  <c r="H1804" i="4"/>
  <c r="G1804" i="4"/>
  <c r="J1792" i="4"/>
  <c r="P1792" i="4"/>
  <c r="O1792" i="4"/>
  <c r="H1792" i="4"/>
  <c r="N1792" i="4"/>
  <c r="G1792" i="4"/>
  <c r="M1792" i="4"/>
  <c r="P1788" i="4"/>
  <c r="N1788" i="4"/>
  <c r="O1788" i="4"/>
  <c r="G1788" i="4"/>
  <c r="H1788" i="4"/>
  <c r="M1788" i="4"/>
  <c r="G1784" i="4"/>
  <c r="M1784" i="4"/>
  <c r="O1784" i="4"/>
  <c r="P1784" i="4"/>
  <c r="N1784" i="4"/>
  <c r="H1784" i="4"/>
  <c r="J1776" i="4"/>
  <c r="M1776" i="4"/>
  <c r="O1776" i="4"/>
  <c r="P1776" i="4"/>
  <c r="G1776" i="4"/>
  <c r="N1776" i="4"/>
  <c r="H1776" i="4"/>
  <c r="G1760" i="4"/>
  <c r="N1760" i="4"/>
  <c r="P1760" i="4"/>
  <c r="H1760" i="4"/>
  <c r="O1760" i="4"/>
  <c r="M1760" i="4"/>
  <c r="J1756" i="4"/>
  <c r="O1756" i="4"/>
  <c r="N1756" i="4"/>
  <c r="P1756" i="4"/>
  <c r="G1756" i="4"/>
  <c r="M1756" i="4"/>
  <c r="H1756" i="4"/>
  <c r="J1740" i="4"/>
  <c r="K1740" i="4"/>
  <c r="M1740" i="4"/>
  <c r="N1740" i="4"/>
  <c r="G1740" i="4"/>
  <c r="P1740" i="4"/>
  <c r="O1740" i="4"/>
  <c r="H1740" i="4"/>
  <c r="P1736" i="4"/>
  <c r="O1736" i="4"/>
  <c r="M1736" i="4"/>
  <c r="G1736" i="4"/>
  <c r="J1728" i="4"/>
  <c r="G1728" i="4"/>
  <c r="M1728" i="4"/>
  <c r="P1728" i="4"/>
  <c r="O1728" i="4"/>
  <c r="H1728" i="4"/>
  <c r="N1728" i="4"/>
  <c r="O1724" i="4"/>
  <c r="N1724" i="4"/>
  <c r="P1724" i="4"/>
  <c r="G1724" i="4"/>
  <c r="M1724" i="4"/>
  <c r="H1724" i="4"/>
  <c r="J1704" i="4"/>
  <c r="P1704" i="4"/>
  <c r="O1704" i="4"/>
  <c r="M1704" i="4"/>
  <c r="N1704" i="4"/>
  <c r="G1704" i="4"/>
  <c r="G1696" i="4"/>
  <c r="N1696" i="4"/>
  <c r="P1696" i="4"/>
  <c r="H1696" i="4"/>
  <c r="O1696" i="4"/>
  <c r="M1696" i="4"/>
  <c r="M1688" i="4"/>
  <c r="G1688" i="4"/>
  <c r="N1688" i="4"/>
  <c r="P1688" i="4"/>
  <c r="O1688" i="4"/>
  <c r="H1688" i="4"/>
  <c r="O1680" i="4"/>
  <c r="M1680" i="4"/>
  <c r="N1680" i="4"/>
  <c r="H1680" i="4"/>
  <c r="G1680" i="4"/>
  <c r="O1676" i="4"/>
  <c r="G1676" i="4"/>
  <c r="H1676" i="4"/>
  <c r="N1676" i="4"/>
  <c r="P1676" i="4"/>
  <c r="M1676" i="4"/>
  <c r="J1668" i="4"/>
  <c r="P1668" i="4"/>
  <c r="N1668" i="4"/>
  <c r="O1668" i="4"/>
  <c r="G1668" i="4"/>
  <c r="M1668" i="4"/>
  <c r="H1668" i="4"/>
  <c r="O1664" i="4"/>
  <c r="P1664" i="4"/>
  <c r="G1664" i="4"/>
  <c r="M1664" i="4"/>
  <c r="N1664" i="4"/>
  <c r="H1664" i="4"/>
  <c r="N1660" i="4"/>
  <c r="P1660" i="4"/>
  <c r="M1660" i="4"/>
  <c r="H1660" i="4"/>
  <c r="O1660" i="4"/>
  <c r="G1660" i="4"/>
  <c r="O1644" i="4"/>
  <c r="G1644" i="4"/>
  <c r="M1644" i="4"/>
  <c r="H1644" i="4"/>
  <c r="N1644" i="4"/>
  <c r="P1644" i="4"/>
  <c r="J1628" i="4"/>
  <c r="G1628" i="4"/>
  <c r="M1628" i="4"/>
  <c r="O1628" i="4"/>
  <c r="P1628" i="4"/>
  <c r="N1628" i="4"/>
  <c r="H1628" i="4"/>
  <c r="O1624" i="4"/>
  <c r="N1624" i="4"/>
  <c r="M1624" i="4"/>
  <c r="G1624" i="4"/>
  <c r="P1624" i="4"/>
  <c r="H1624" i="4"/>
  <c r="J1604" i="4"/>
  <c r="N1604" i="4"/>
  <c r="M1604" i="4"/>
  <c r="O1604" i="4"/>
  <c r="P1604" i="4"/>
  <c r="G1604" i="4"/>
  <c r="H1604" i="4"/>
  <c r="J1600" i="4"/>
  <c r="M1600" i="4"/>
  <c r="G1600" i="4"/>
  <c r="N1600" i="4"/>
  <c r="H1600" i="4"/>
  <c r="P1600" i="4"/>
  <c r="O1600" i="4"/>
  <c r="J1588" i="4"/>
  <c r="O1588" i="4"/>
  <c r="M1588" i="4"/>
  <c r="N1588" i="4"/>
  <c r="G1588" i="4"/>
  <c r="H1588" i="4"/>
  <c r="J1584" i="4"/>
  <c r="P1584" i="4"/>
  <c r="N1584" i="4"/>
  <c r="M1584" i="4"/>
  <c r="G1584" i="4"/>
  <c r="H1584" i="4"/>
  <c r="O1584" i="4"/>
  <c r="J1572" i="4"/>
  <c r="M1572" i="4"/>
  <c r="P1572" i="4"/>
  <c r="G1572" i="4"/>
  <c r="O1572" i="4"/>
  <c r="N1572" i="4"/>
  <c r="H1572" i="4"/>
  <c r="J1568" i="4"/>
  <c r="O1568" i="4"/>
  <c r="M1568" i="4"/>
  <c r="N1568" i="4"/>
  <c r="H1568" i="4"/>
  <c r="G1568" i="4"/>
  <c r="P1568" i="4"/>
  <c r="J1556" i="4"/>
  <c r="M1556" i="4"/>
  <c r="P1556" i="4"/>
  <c r="G1556" i="4"/>
  <c r="O1556" i="4"/>
  <c r="N1556" i="4"/>
  <c r="H1556" i="4"/>
  <c r="J1552" i="4"/>
  <c r="G1552" i="4"/>
  <c r="M1552" i="4"/>
  <c r="P1552" i="4"/>
  <c r="O1552" i="4"/>
  <c r="H1552" i="4"/>
  <c r="N1552" i="4"/>
  <c r="J1540" i="4"/>
  <c r="M1540" i="4"/>
  <c r="G1540" i="4"/>
  <c r="P1540" i="4"/>
  <c r="O1540" i="4"/>
  <c r="N1540" i="4"/>
  <c r="H1540" i="4"/>
  <c r="J1536" i="4"/>
  <c r="G1536" i="4"/>
  <c r="M1536" i="4"/>
  <c r="P1536" i="4"/>
  <c r="H1536" i="4"/>
  <c r="O1536" i="4"/>
  <c r="N1536" i="4"/>
  <c r="J1528" i="4"/>
  <c r="N1528" i="4"/>
  <c r="P1528" i="4"/>
  <c r="G1528" i="4"/>
  <c r="O1528" i="4"/>
  <c r="M1528" i="4"/>
  <c r="H1528" i="4"/>
  <c r="J1524" i="4"/>
  <c r="P1524" i="4"/>
  <c r="G1524" i="4"/>
  <c r="O1524" i="4"/>
  <c r="M1524" i="4"/>
  <c r="N1524" i="4"/>
  <c r="H1524" i="4"/>
  <c r="J1512" i="4"/>
  <c r="P1512" i="4"/>
  <c r="O1512" i="4"/>
  <c r="M1512" i="4"/>
  <c r="G1512" i="4"/>
  <c r="J1508" i="4"/>
  <c r="M1508" i="4"/>
  <c r="N1508" i="4"/>
  <c r="G1508" i="4"/>
  <c r="P1508" i="4"/>
  <c r="H1508" i="4"/>
  <c r="O1508" i="4"/>
  <c r="J1504" i="4"/>
  <c r="G1504" i="4"/>
  <c r="M1504" i="4"/>
  <c r="O1504" i="4"/>
  <c r="P1504" i="4"/>
  <c r="N1504" i="4"/>
  <c r="H1504" i="4"/>
  <c r="J1492" i="4"/>
  <c r="N1492" i="4"/>
  <c r="M1492" i="4"/>
  <c r="O1492" i="4"/>
  <c r="G1492" i="4"/>
  <c r="P1492" i="4"/>
  <c r="H1492" i="4"/>
  <c r="J1488" i="4"/>
  <c r="N1488" i="4"/>
  <c r="G1488" i="4"/>
  <c r="M1488" i="4"/>
  <c r="H1488" i="4"/>
  <c r="P1488" i="4"/>
  <c r="O1488" i="4"/>
  <c r="J1476" i="4"/>
  <c r="O1476" i="4"/>
  <c r="M1476" i="4"/>
  <c r="G1476" i="4"/>
  <c r="N1476" i="4"/>
  <c r="H1476" i="4"/>
  <c r="P1476" i="4"/>
  <c r="J1460" i="4"/>
  <c r="G1460" i="4"/>
  <c r="P1460" i="4"/>
  <c r="M1460" i="4"/>
  <c r="O1460" i="4"/>
  <c r="N1460" i="4"/>
  <c r="H1460" i="4"/>
  <c r="J1456" i="4"/>
  <c r="O1456" i="4"/>
  <c r="M1456" i="4"/>
  <c r="N1456" i="4"/>
  <c r="H1456" i="4"/>
  <c r="G1456" i="4"/>
  <c r="J1444" i="4"/>
  <c r="N1444" i="4"/>
  <c r="G1444" i="4"/>
  <c r="P1444" i="4"/>
  <c r="O1444" i="4"/>
  <c r="M1444" i="4"/>
  <c r="H1444" i="4"/>
  <c r="J1428" i="4"/>
  <c r="P1428" i="4"/>
  <c r="M1428" i="4"/>
  <c r="N1428" i="4"/>
  <c r="G1428" i="4"/>
  <c r="O1428" i="4"/>
  <c r="H1428" i="4"/>
  <c r="J1424" i="4"/>
  <c r="K1424" i="4"/>
  <c r="O1424" i="4"/>
  <c r="M1424" i="4"/>
  <c r="G1424" i="4"/>
  <c r="H1424" i="4"/>
  <c r="N1424" i="4"/>
  <c r="P1424" i="4"/>
  <c r="J1420" i="4"/>
  <c r="K1420" i="4"/>
  <c r="M1420" i="4"/>
  <c r="P1420" i="4"/>
  <c r="N1420" i="4"/>
  <c r="O1420" i="4"/>
  <c r="H1420" i="4"/>
  <c r="G1420" i="4"/>
  <c r="J1412" i="4"/>
  <c r="G1412" i="4"/>
  <c r="P1412" i="4"/>
  <c r="O1412" i="4"/>
  <c r="N1412" i="4"/>
  <c r="H1412" i="4"/>
  <c r="J1396" i="4"/>
  <c r="G1396" i="4"/>
  <c r="P1396" i="4"/>
  <c r="M1396" i="4"/>
  <c r="O1396" i="4"/>
  <c r="N1396" i="4"/>
  <c r="H1396" i="4"/>
  <c r="J1388" i="4"/>
  <c r="K1388" i="4"/>
  <c r="M1388" i="4"/>
  <c r="O1388" i="4"/>
  <c r="P1388" i="4"/>
  <c r="H1388" i="4"/>
  <c r="G1388" i="4"/>
  <c r="N1388" i="4"/>
  <c r="J1376" i="4"/>
  <c r="K1376" i="4"/>
  <c r="G1376" i="4"/>
  <c r="N1376" i="4"/>
  <c r="P1376" i="4"/>
  <c r="O1376" i="4"/>
  <c r="H1376" i="4"/>
  <c r="M1376" i="4"/>
  <c r="J1368" i="4"/>
  <c r="K1368" i="4"/>
  <c r="M1368" i="4"/>
  <c r="G1368" i="4"/>
  <c r="N1368" i="4"/>
  <c r="H1368" i="4"/>
  <c r="P1368" i="4"/>
  <c r="J1364" i="4"/>
  <c r="K1364" i="4"/>
  <c r="P1364" i="4"/>
  <c r="M1364" i="4"/>
  <c r="N1364" i="4"/>
  <c r="O1364" i="4"/>
  <c r="G1364" i="4"/>
  <c r="H1364" i="4"/>
  <c r="J1348" i="4"/>
  <c r="K1348" i="4"/>
  <c r="M1348" i="4"/>
  <c r="G1348" i="4"/>
  <c r="O1348" i="4"/>
  <c r="N1348" i="4"/>
  <c r="P1348" i="4"/>
  <c r="H1348" i="4"/>
  <c r="J1344" i="4"/>
  <c r="K1344" i="4"/>
  <c r="G1344" i="4"/>
  <c r="M1344" i="4"/>
  <c r="P1344" i="4"/>
  <c r="H1344" i="4"/>
  <c r="O1344" i="4"/>
  <c r="J1336" i="4"/>
  <c r="K1336" i="4"/>
  <c r="N1336" i="4"/>
  <c r="G1336" i="4"/>
  <c r="M1336" i="4"/>
  <c r="P1336" i="4"/>
  <c r="O1336" i="4"/>
  <c r="H1336" i="4"/>
  <c r="J1332" i="4"/>
  <c r="K1332" i="4"/>
  <c r="N1332" i="4"/>
  <c r="G1332" i="4"/>
  <c r="M1332" i="4"/>
  <c r="P1332" i="4"/>
  <c r="H1332" i="4"/>
  <c r="O1332" i="4"/>
  <c r="J1320" i="4"/>
  <c r="K1320" i="4"/>
  <c r="M1320" i="4"/>
  <c r="N1320" i="4"/>
  <c r="P1320" i="4"/>
  <c r="O1320" i="4"/>
  <c r="G1320" i="4"/>
  <c r="J1304" i="4"/>
  <c r="K1304" i="4"/>
  <c r="P1304" i="4"/>
  <c r="N1304" i="4"/>
  <c r="G1304" i="4"/>
  <c r="O1304" i="4"/>
  <c r="M1304" i="4"/>
  <c r="H1304" i="4"/>
  <c r="J1300" i="4"/>
  <c r="K1300" i="4"/>
  <c r="P1300" i="4"/>
  <c r="M1300" i="4"/>
  <c r="O1300" i="4"/>
  <c r="N1300" i="4"/>
  <c r="G1300" i="4"/>
  <c r="H1300" i="4"/>
  <c r="J1292" i="4"/>
  <c r="K1292" i="4"/>
  <c r="M1292" i="4"/>
  <c r="P1292" i="4"/>
  <c r="G1292" i="4"/>
  <c r="N1292" i="4"/>
  <c r="H1292" i="4"/>
  <c r="O1292" i="4"/>
  <c r="J1284" i="4"/>
  <c r="K1284" i="4"/>
  <c r="P1284" i="4"/>
  <c r="M1284" i="4"/>
  <c r="O1284" i="4"/>
  <c r="G1284" i="4"/>
  <c r="H1284" i="4"/>
  <c r="N1284" i="4"/>
  <c r="K1276" i="4"/>
  <c r="J1276" i="4"/>
  <c r="M1276" i="4"/>
  <c r="P1276" i="4"/>
  <c r="N1276" i="4"/>
  <c r="O1276" i="4"/>
  <c r="H1276" i="4"/>
  <c r="G1276" i="4"/>
  <c r="J1272" i="4"/>
  <c r="K1272" i="4"/>
  <c r="P1272" i="4"/>
  <c r="G1272" i="4"/>
  <c r="O1272" i="4"/>
  <c r="N1272" i="4"/>
  <c r="M1272" i="4"/>
  <c r="H1272" i="4"/>
  <c r="J1260" i="4"/>
  <c r="K1260" i="4"/>
  <c r="O1260" i="4"/>
  <c r="G1260" i="4"/>
  <c r="H1260" i="4"/>
  <c r="P1260" i="4"/>
  <c r="M1260" i="4"/>
  <c r="N1260" i="4"/>
  <c r="J1256" i="4"/>
  <c r="K1256" i="4"/>
  <c r="M1256" i="4"/>
  <c r="P1256" i="4"/>
  <c r="N1256" i="4"/>
  <c r="G1256" i="4"/>
  <c r="O1256" i="4"/>
  <c r="J1240" i="4"/>
  <c r="K1240" i="4"/>
  <c r="P1240" i="4"/>
  <c r="O1240" i="4"/>
  <c r="G1240" i="4"/>
  <c r="M1240" i="4"/>
  <c r="N1240" i="4"/>
  <c r="H1240" i="4"/>
  <c r="J1236" i="4"/>
  <c r="K1236" i="4"/>
  <c r="M1236" i="4"/>
  <c r="N1236" i="4"/>
  <c r="P1236" i="4"/>
  <c r="O1236" i="4"/>
  <c r="G1236" i="4"/>
  <c r="H1236" i="4"/>
  <c r="J1232" i="4"/>
  <c r="K1232" i="4"/>
  <c r="G1232" i="4"/>
  <c r="M1232" i="4"/>
  <c r="O1232" i="4"/>
  <c r="N1232" i="4"/>
  <c r="H1232" i="4"/>
  <c r="P1232" i="4"/>
  <c r="J1220" i="4"/>
  <c r="K1220" i="4"/>
  <c r="G1220" i="4"/>
  <c r="M1220" i="4"/>
  <c r="P1220" i="4"/>
  <c r="O1220" i="4"/>
  <c r="H1220" i="4"/>
  <c r="J1216" i="4"/>
  <c r="K1216" i="4"/>
  <c r="N1216" i="4"/>
  <c r="G1216" i="4"/>
  <c r="M1216" i="4"/>
  <c r="P1216" i="4"/>
  <c r="H1216" i="4"/>
  <c r="O1216" i="4"/>
  <c r="J1204" i="4"/>
  <c r="K1204" i="4"/>
  <c r="O1204" i="4"/>
  <c r="N1204" i="4"/>
  <c r="P1204" i="4"/>
  <c r="H1204" i="4"/>
  <c r="G1204" i="4"/>
  <c r="J1200" i="4"/>
  <c r="K1200" i="4"/>
  <c r="P1200" i="4"/>
  <c r="M1200" i="4"/>
  <c r="O1200" i="4"/>
  <c r="N1200" i="4"/>
  <c r="H1200" i="4"/>
  <c r="G1200" i="4"/>
  <c r="J1184" i="4"/>
  <c r="K1184" i="4"/>
  <c r="N1184" i="4"/>
  <c r="M1184" i="4"/>
  <c r="G1184" i="4"/>
  <c r="P1184" i="4"/>
  <c r="O1184" i="4"/>
  <c r="H1184" i="4"/>
  <c r="J1180" i="4"/>
  <c r="K1180" i="4"/>
  <c r="G1180" i="4"/>
  <c r="M1180" i="4"/>
  <c r="P1180" i="4"/>
  <c r="H1180" i="4"/>
  <c r="O1180" i="4"/>
  <c r="N1180" i="4"/>
  <c r="J1168" i="4"/>
  <c r="K1168" i="4"/>
  <c r="G1168" i="4"/>
  <c r="N1168" i="4"/>
  <c r="P1168" i="4"/>
  <c r="H1168" i="4"/>
  <c r="O1168" i="4"/>
  <c r="M1168" i="4"/>
  <c r="J1164" i="4"/>
  <c r="K1164" i="4"/>
  <c r="M1164" i="4"/>
  <c r="P1164" i="4"/>
  <c r="N1164" i="4"/>
  <c r="O1164" i="4"/>
  <c r="H1164" i="4"/>
  <c r="G1164" i="4"/>
  <c r="J1152" i="4"/>
  <c r="K1152" i="4"/>
  <c r="G1152" i="4"/>
  <c r="N1152" i="4"/>
  <c r="P1152" i="4"/>
  <c r="O1152" i="4"/>
  <c r="H1152" i="4"/>
  <c r="M1152" i="4"/>
  <c r="K1148" i="4"/>
  <c r="J1148" i="4"/>
  <c r="M1148" i="4"/>
  <c r="P1148" i="4"/>
  <c r="O1148" i="4"/>
  <c r="G1148" i="4"/>
  <c r="H1148" i="4"/>
  <c r="N1148" i="4"/>
  <c r="J1136" i="4"/>
  <c r="K1136" i="4"/>
  <c r="G1136" i="4"/>
  <c r="N1136" i="4"/>
  <c r="P1136" i="4"/>
  <c r="O1136" i="4"/>
  <c r="H1136" i="4"/>
  <c r="M1136" i="4"/>
  <c r="J1132" i="4"/>
  <c r="K1132" i="4"/>
  <c r="O1132" i="4"/>
  <c r="P1132" i="4"/>
  <c r="M1132" i="4"/>
  <c r="G1132" i="4"/>
  <c r="H1132" i="4"/>
  <c r="N1132" i="4"/>
  <c r="J1128" i="4"/>
  <c r="K1128" i="4"/>
  <c r="G1128" i="4"/>
  <c r="N1128" i="4"/>
  <c r="P1128" i="4"/>
  <c r="O1128" i="4"/>
  <c r="M1128" i="4"/>
  <c r="J1112" i="4"/>
  <c r="K1112" i="4"/>
  <c r="O1112" i="4"/>
  <c r="P1112" i="4"/>
  <c r="N1112" i="4"/>
  <c r="G1112" i="4"/>
  <c r="M1112" i="4"/>
  <c r="H1112" i="4"/>
  <c r="J1108" i="4"/>
  <c r="K1108" i="4"/>
  <c r="O1108" i="4"/>
  <c r="G1108" i="4"/>
  <c r="M1108" i="4"/>
  <c r="N1108" i="4"/>
  <c r="P1108" i="4"/>
  <c r="H1108" i="4"/>
  <c r="J1096" i="4"/>
  <c r="K1096" i="4"/>
  <c r="N1096" i="4"/>
  <c r="G1096" i="4"/>
  <c r="M1096" i="4"/>
  <c r="P1096" i="4"/>
  <c r="O1096" i="4"/>
  <c r="J1092" i="4"/>
  <c r="K1092" i="4"/>
  <c r="P1092" i="4"/>
  <c r="N1092" i="4"/>
  <c r="G1092" i="4"/>
  <c r="O1092" i="4"/>
  <c r="M1092" i="4"/>
  <c r="H1092" i="4"/>
  <c r="J1080" i="4"/>
  <c r="K1080" i="4"/>
  <c r="O1080" i="4"/>
  <c r="M1080" i="4"/>
  <c r="G1080" i="4"/>
  <c r="P1080" i="4"/>
  <c r="N1080" i="4"/>
  <c r="H1080" i="4"/>
  <c r="K1076" i="4"/>
  <c r="J1076" i="4"/>
  <c r="O1076" i="4"/>
  <c r="G1076" i="4"/>
  <c r="P1076" i="4"/>
  <c r="H1076" i="4"/>
  <c r="M1076" i="4"/>
  <c r="K1068" i="4"/>
  <c r="J1068" i="4"/>
  <c r="P1068" i="4"/>
  <c r="M1068" i="4"/>
  <c r="O1068" i="4"/>
  <c r="G1068" i="4"/>
  <c r="H1068" i="4"/>
  <c r="N1068" i="4"/>
  <c r="J1064" i="4"/>
  <c r="K1064" i="4"/>
  <c r="G1064" i="4"/>
  <c r="N1064" i="4"/>
  <c r="M1064" i="4"/>
  <c r="O1064" i="4"/>
  <c r="P1064" i="4"/>
  <c r="K1060" i="4"/>
  <c r="J1060" i="4"/>
  <c r="G1060" i="4"/>
  <c r="P1060" i="4"/>
  <c r="N1060" i="4"/>
  <c r="O1060" i="4"/>
  <c r="H1060" i="4"/>
  <c r="M1060" i="4"/>
  <c r="K1044" i="4"/>
  <c r="J1044" i="4"/>
  <c r="N1044" i="4"/>
  <c r="M1044" i="4"/>
  <c r="P1044" i="4"/>
  <c r="O1044" i="4"/>
  <c r="G1044" i="4"/>
  <c r="H1044" i="4"/>
  <c r="K1040" i="4"/>
  <c r="J1040" i="4"/>
  <c r="G1040" i="4"/>
  <c r="M1040" i="4"/>
  <c r="P1040" i="4"/>
  <c r="H1040" i="4"/>
  <c r="O1040" i="4"/>
  <c r="N1040" i="4"/>
  <c r="J1032" i="4"/>
  <c r="K1032" i="4"/>
  <c r="N1032" i="4"/>
  <c r="G1032" i="4"/>
  <c r="M1032" i="4"/>
  <c r="P1032" i="4"/>
  <c r="O1032" i="4"/>
  <c r="K1024" i="4"/>
  <c r="J1024" i="4"/>
  <c r="G1024" i="4"/>
  <c r="M1024" i="4"/>
  <c r="N1024" i="4"/>
  <c r="H1024" i="4"/>
  <c r="P1024" i="4"/>
  <c r="J1016" i="4"/>
  <c r="K1016" i="4"/>
  <c r="M1016" i="4"/>
  <c r="G1016" i="4"/>
  <c r="P1016" i="4"/>
  <c r="O1016" i="4"/>
  <c r="N1016" i="4"/>
  <c r="H1016" i="4"/>
  <c r="K1004" i="4"/>
  <c r="J1004" i="4"/>
  <c r="O1004" i="4"/>
  <c r="G1004" i="4"/>
  <c r="P1004" i="4"/>
  <c r="M1004" i="4"/>
  <c r="H1004" i="4"/>
  <c r="N1004" i="4"/>
  <c r="K996" i="4"/>
  <c r="J996" i="4"/>
  <c r="O996" i="4"/>
  <c r="P996" i="4"/>
  <c r="G996" i="4"/>
  <c r="M996" i="4"/>
  <c r="N996" i="4"/>
  <c r="H996" i="4"/>
  <c r="K992" i="4"/>
  <c r="J992" i="4"/>
  <c r="P992" i="4"/>
  <c r="O992" i="4"/>
  <c r="M992" i="4"/>
  <c r="H992" i="4"/>
  <c r="N992" i="4"/>
  <c r="G992" i="4"/>
  <c r="K988" i="4"/>
  <c r="J988" i="4"/>
  <c r="G988" i="4"/>
  <c r="N988" i="4"/>
  <c r="P988" i="4"/>
  <c r="O988" i="4"/>
  <c r="H988" i="4"/>
  <c r="M988" i="4"/>
  <c r="K976" i="4"/>
  <c r="J976" i="4"/>
  <c r="M976" i="4"/>
  <c r="P976" i="4"/>
  <c r="G976" i="4"/>
  <c r="O976" i="4"/>
  <c r="H976" i="4"/>
  <c r="N976" i="4"/>
  <c r="K972" i="4"/>
  <c r="J972" i="4"/>
  <c r="O972" i="4"/>
  <c r="M972" i="4"/>
  <c r="N972" i="4"/>
  <c r="H972" i="4"/>
  <c r="G972" i="4"/>
  <c r="P972" i="4"/>
  <c r="J956" i="4"/>
  <c r="K956" i="4"/>
  <c r="P956" i="4"/>
  <c r="O956" i="4"/>
  <c r="N956" i="4"/>
  <c r="G956" i="4"/>
  <c r="H956" i="4"/>
  <c r="M956" i="4"/>
  <c r="K948" i="4"/>
  <c r="J948" i="4"/>
  <c r="P948" i="4"/>
  <c r="M948" i="4"/>
  <c r="G948" i="4"/>
  <c r="O948" i="4"/>
  <c r="N948" i="4"/>
  <c r="H948" i="4"/>
  <c r="J936" i="4"/>
  <c r="K936" i="4"/>
  <c r="N936" i="4"/>
  <c r="O936" i="4"/>
  <c r="P936" i="4"/>
  <c r="M936" i="4"/>
  <c r="G936" i="4"/>
  <c r="K928" i="4"/>
  <c r="O928" i="4"/>
  <c r="J928" i="4"/>
  <c r="N928" i="4"/>
  <c r="M928" i="4"/>
  <c r="G928" i="4"/>
  <c r="H928" i="4"/>
  <c r="P928" i="4"/>
  <c r="K924" i="4"/>
  <c r="J924" i="4"/>
  <c r="M924" i="4"/>
  <c r="G924" i="4"/>
  <c r="N924" i="4"/>
  <c r="P924" i="4"/>
  <c r="H924" i="4"/>
  <c r="O924" i="4"/>
  <c r="K916" i="4"/>
  <c r="J916" i="4"/>
  <c r="G916" i="4"/>
  <c r="N916" i="4"/>
  <c r="M916" i="4"/>
  <c r="H916" i="4"/>
  <c r="P916" i="4"/>
  <c r="J904" i="4"/>
  <c r="K904" i="4"/>
  <c r="G904" i="4"/>
  <c r="M904" i="4"/>
  <c r="P904" i="4"/>
  <c r="O904" i="4"/>
  <c r="N904" i="4"/>
  <c r="K900" i="4"/>
  <c r="J900" i="4"/>
  <c r="N900" i="4"/>
  <c r="G900" i="4"/>
  <c r="M900" i="4"/>
  <c r="P900" i="4"/>
  <c r="O900" i="4"/>
  <c r="H900" i="4"/>
  <c r="K884" i="4"/>
  <c r="J884" i="4"/>
  <c r="O884" i="4"/>
  <c r="G884" i="4"/>
  <c r="N884" i="4"/>
  <c r="M884" i="4"/>
  <c r="P884" i="4"/>
  <c r="H884" i="4"/>
  <c r="K880" i="4"/>
  <c r="J880" i="4"/>
  <c r="P880" i="4"/>
  <c r="N880" i="4"/>
  <c r="G880" i="4"/>
  <c r="O880" i="4"/>
  <c r="M880" i="4"/>
  <c r="H880" i="4"/>
  <c r="K868" i="4"/>
  <c r="J868" i="4"/>
  <c r="P868" i="4"/>
  <c r="M868" i="4"/>
  <c r="N868" i="4"/>
  <c r="G868" i="4"/>
  <c r="O868" i="4"/>
  <c r="H868" i="4"/>
  <c r="K864" i="4"/>
  <c r="J864" i="4"/>
  <c r="O864" i="4"/>
  <c r="M864" i="4"/>
  <c r="N864" i="4"/>
  <c r="G864" i="4"/>
  <c r="P864" i="4"/>
  <c r="J856" i="4"/>
  <c r="K856" i="4"/>
  <c r="N856" i="4"/>
  <c r="G856" i="4"/>
  <c r="M856" i="4"/>
  <c r="H856" i="4"/>
  <c r="P856" i="4"/>
  <c r="O856" i="4"/>
  <c r="K848" i="4"/>
  <c r="J848" i="4"/>
  <c r="O848" i="4"/>
  <c r="G848" i="4"/>
  <c r="P848" i="4"/>
  <c r="N848" i="4"/>
  <c r="M848" i="4"/>
  <c r="H848" i="4"/>
  <c r="K844" i="4"/>
  <c r="J844" i="4"/>
  <c r="M844" i="4"/>
  <c r="G844" i="4"/>
  <c r="N844" i="4"/>
  <c r="P844" i="4"/>
  <c r="H844" i="4"/>
  <c r="O844" i="4"/>
  <c r="J828" i="4"/>
  <c r="K828" i="4"/>
  <c r="G828" i="4"/>
  <c r="M828" i="4"/>
  <c r="P828" i="4"/>
  <c r="O828" i="4"/>
  <c r="H828" i="4"/>
  <c r="N828" i="4"/>
  <c r="J824" i="4"/>
  <c r="K824" i="4"/>
  <c r="G824" i="4"/>
  <c r="N824" i="4"/>
  <c r="P824" i="4"/>
  <c r="M824" i="4"/>
  <c r="H824" i="4"/>
  <c r="O824" i="4"/>
  <c r="K812" i="4"/>
  <c r="J812" i="4"/>
  <c r="O812" i="4"/>
  <c r="N812" i="4"/>
  <c r="M812" i="4"/>
  <c r="H812" i="4"/>
  <c r="G812" i="4"/>
  <c r="J808" i="4"/>
  <c r="K808" i="4"/>
  <c r="O808" i="4"/>
  <c r="P808" i="4"/>
  <c r="G808" i="4"/>
  <c r="M808" i="4"/>
  <c r="H808" i="4"/>
  <c r="N808" i="4"/>
  <c r="K796" i="4"/>
  <c r="J796" i="4"/>
  <c r="G796" i="4"/>
  <c r="I796" i="16" s="1"/>
  <c r="M796" i="4"/>
  <c r="P796" i="4"/>
  <c r="O796" i="4"/>
  <c r="N796" i="4"/>
  <c r="H796" i="4"/>
  <c r="J792" i="4"/>
  <c r="G792" i="4"/>
  <c r="I792" i="16" s="1"/>
  <c r="N792" i="4"/>
  <c r="O792" i="4"/>
  <c r="P792" i="4"/>
  <c r="H792" i="4"/>
  <c r="K792" i="4"/>
  <c r="M792" i="4"/>
  <c r="K772" i="4"/>
  <c r="J772" i="4"/>
  <c r="M772" i="4"/>
  <c r="G772" i="4"/>
  <c r="I772" i="16" s="1"/>
  <c r="O772" i="4"/>
  <c r="N772" i="4"/>
  <c r="H772" i="4"/>
  <c r="P772" i="4"/>
  <c r="K768" i="4"/>
  <c r="J768" i="4"/>
  <c r="G768" i="4"/>
  <c r="I768" i="16" s="1"/>
  <c r="N768" i="4"/>
  <c r="P768" i="4"/>
  <c r="O768" i="4"/>
  <c r="K756" i="4"/>
  <c r="J756" i="4"/>
  <c r="G756" i="4"/>
  <c r="I756" i="16" s="1"/>
  <c r="M756" i="4"/>
  <c r="N756" i="4"/>
  <c r="H756" i="4"/>
  <c r="P756" i="4"/>
  <c r="O756" i="4"/>
  <c r="K752" i="4"/>
  <c r="J752" i="4"/>
  <c r="G752" i="4"/>
  <c r="I752" i="16" s="1"/>
  <c r="N752" i="4"/>
  <c r="M752" i="4"/>
  <c r="P752" i="4"/>
  <c r="O752" i="4"/>
  <c r="H752" i="4"/>
  <c r="K748" i="4"/>
  <c r="J748" i="4"/>
  <c r="N748" i="4"/>
  <c r="M748" i="4"/>
  <c r="P748" i="4"/>
  <c r="O748" i="4"/>
  <c r="G748" i="4"/>
  <c r="I748" i="16" s="1"/>
  <c r="H748" i="4"/>
  <c r="J728" i="4"/>
  <c r="K728" i="4"/>
  <c r="G728" i="4"/>
  <c r="I728" i="16" s="1"/>
  <c r="M728" i="4"/>
  <c r="P728" i="4"/>
  <c r="O728" i="4"/>
  <c r="H728" i="4"/>
  <c r="N728" i="4"/>
  <c r="K724" i="4"/>
  <c r="J724" i="4"/>
  <c r="M724" i="4"/>
  <c r="P724" i="4"/>
  <c r="N724" i="4"/>
  <c r="H724" i="4"/>
  <c r="O724" i="4"/>
  <c r="G724" i="4"/>
  <c r="I724" i="16" s="1"/>
  <c r="H864" i="4"/>
  <c r="H904" i="4"/>
  <c r="H1032" i="4"/>
  <c r="H1544" i="4"/>
  <c r="H2004" i="4"/>
  <c r="H2456" i="4"/>
  <c r="H2584" i="4"/>
  <c r="H2968" i="4"/>
  <c r="P812" i="4"/>
  <c r="N1076" i="4"/>
  <c r="O1368" i="4"/>
  <c r="N1736" i="4"/>
  <c r="N2204" i="4"/>
  <c r="O1024" i="4"/>
  <c r="M1412" i="4"/>
  <c r="O1912" i="4"/>
  <c r="G2904" i="4"/>
  <c r="O2996" i="4"/>
  <c r="N2996" i="4"/>
  <c r="H2996" i="4"/>
  <c r="J2956" i="4"/>
  <c r="M2956" i="4"/>
  <c r="H2956" i="4"/>
  <c r="M2936" i="4"/>
  <c r="O2936" i="4"/>
  <c r="O2924" i="4"/>
  <c r="P2924" i="4"/>
  <c r="G2924" i="4"/>
  <c r="M2924" i="4"/>
  <c r="H2924" i="4"/>
  <c r="P2900" i="4"/>
  <c r="O2900" i="4"/>
  <c r="G2900" i="4"/>
  <c r="M2900" i="4"/>
  <c r="N2900" i="4"/>
  <c r="H2900" i="4"/>
  <c r="N2888" i="4"/>
  <c r="O2888" i="4"/>
  <c r="H2888" i="4"/>
  <c r="M2884" i="4"/>
  <c r="P2884" i="4"/>
  <c r="N2884" i="4"/>
  <c r="O2884" i="4"/>
  <c r="G2884" i="4"/>
  <c r="H2884" i="4"/>
  <c r="M2880" i="4"/>
  <c r="H2880" i="4"/>
  <c r="J2876" i="4"/>
  <c r="P2876" i="4"/>
  <c r="M2876" i="4"/>
  <c r="O2876" i="4"/>
  <c r="H2876" i="4"/>
  <c r="N2876" i="4"/>
  <c r="G2876" i="4"/>
  <c r="P2856" i="4"/>
  <c r="M2856" i="4"/>
  <c r="O2856" i="4"/>
  <c r="G2856" i="4"/>
  <c r="H2856" i="4"/>
  <c r="O2840" i="4"/>
  <c r="N2840" i="4"/>
  <c r="M2840" i="4"/>
  <c r="P2840" i="4"/>
  <c r="G2840" i="4"/>
  <c r="P2828" i="4"/>
  <c r="H2828" i="4"/>
  <c r="N2812" i="4"/>
  <c r="H2812" i="4"/>
  <c r="O2804" i="4"/>
  <c r="G2804" i="4"/>
  <c r="N2804" i="4"/>
  <c r="P2804" i="4"/>
  <c r="H2804" i="4"/>
  <c r="M2804" i="4"/>
  <c r="G2800" i="4"/>
  <c r="H2800" i="4"/>
  <c r="J2772" i="4"/>
  <c r="K2772" i="4"/>
  <c r="P2772" i="4"/>
  <c r="H2772" i="4"/>
  <c r="O2756" i="4"/>
  <c r="G2756" i="4"/>
  <c r="N2756" i="4"/>
  <c r="H2756" i="4"/>
  <c r="P2744" i="4"/>
  <c r="G2744" i="4"/>
  <c r="G2724" i="4"/>
  <c r="M2724" i="4"/>
  <c r="P2724" i="4"/>
  <c r="N2724" i="4"/>
  <c r="O2724" i="4"/>
  <c r="H2724" i="4"/>
  <c r="N2720" i="4"/>
  <c r="P2720" i="4"/>
  <c r="H2720" i="4"/>
  <c r="N2692" i="4"/>
  <c r="M2692" i="4"/>
  <c r="G2692" i="4"/>
  <c r="O2692" i="4"/>
  <c r="P2692" i="4"/>
  <c r="H2692" i="4"/>
  <c r="N2676" i="4"/>
  <c r="P2676" i="4"/>
  <c r="H2676" i="4"/>
  <c r="P2656" i="4"/>
  <c r="H2656" i="4"/>
  <c r="M2656" i="4"/>
  <c r="P2644" i="4"/>
  <c r="O2644" i="4"/>
  <c r="M2644" i="4"/>
  <c r="N2644" i="4"/>
  <c r="G2644" i="4"/>
  <c r="H2644" i="4"/>
  <c r="N2640" i="4"/>
  <c r="G2640" i="4"/>
  <c r="O2640" i="4"/>
  <c r="H2640" i="4"/>
  <c r="G2624" i="4"/>
  <c r="N2624" i="4"/>
  <c r="H2624" i="4"/>
  <c r="G2620" i="4"/>
  <c r="O2620" i="4"/>
  <c r="P2620" i="4"/>
  <c r="M2620" i="4"/>
  <c r="N2620" i="4"/>
  <c r="H2620" i="4"/>
  <c r="P2608" i="4"/>
  <c r="O2608" i="4"/>
  <c r="H2608" i="4"/>
  <c r="N2608" i="4"/>
  <c r="G2588" i="4"/>
  <c r="M2588" i="4"/>
  <c r="P2588" i="4"/>
  <c r="N2588" i="4"/>
  <c r="H2588" i="4"/>
  <c r="G2552" i="4"/>
  <c r="N2552" i="4"/>
  <c r="P2552" i="4"/>
  <c r="O2552" i="4"/>
  <c r="M2552" i="4"/>
  <c r="N2524" i="4"/>
  <c r="P2524" i="4"/>
  <c r="M2524" i="4"/>
  <c r="O2524" i="4"/>
  <c r="H2524" i="4"/>
  <c r="M2508" i="4"/>
  <c r="P2508" i="4"/>
  <c r="N2508" i="4"/>
  <c r="H2508" i="4"/>
  <c r="O2508" i="4"/>
  <c r="G2508" i="4"/>
  <c r="G2488" i="4"/>
  <c r="M2488" i="4"/>
  <c r="O2488" i="4"/>
  <c r="N2488" i="4"/>
  <c r="P2484" i="4"/>
  <c r="G2484" i="4"/>
  <c r="O2484" i="4"/>
  <c r="N2484" i="4"/>
  <c r="M2484" i="4"/>
  <c r="H2484" i="4"/>
  <c r="N2468" i="4"/>
  <c r="M2468" i="4"/>
  <c r="G2468" i="4"/>
  <c r="P2468" i="4"/>
  <c r="O2468" i="4"/>
  <c r="H2468" i="4"/>
  <c r="O2452" i="4"/>
  <c r="N2452" i="4"/>
  <c r="P2452" i="4"/>
  <c r="G2452" i="4"/>
  <c r="M2452" i="4"/>
  <c r="H2452" i="4"/>
  <c r="N2420" i="4"/>
  <c r="P2420" i="4"/>
  <c r="G2420" i="4"/>
  <c r="M2420" i="4"/>
  <c r="O2420" i="4"/>
  <c r="H2420" i="4"/>
  <c r="O2392" i="4"/>
  <c r="M2392" i="4"/>
  <c r="P2392" i="4"/>
  <c r="G2392" i="4"/>
  <c r="N2392" i="4"/>
  <c r="K2372" i="4"/>
  <c r="P2372" i="4"/>
  <c r="N2372" i="4"/>
  <c r="M2372" i="4"/>
  <c r="O2372" i="4"/>
  <c r="G2372" i="4"/>
  <c r="H2372" i="4"/>
  <c r="N2368" i="4"/>
  <c r="G2368" i="4"/>
  <c r="M2368" i="4"/>
  <c r="O2368" i="4"/>
  <c r="P2368" i="4"/>
  <c r="H2368" i="4"/>
  <c r="P2340" i="4"/>
  <c r="N2340" i="4"/>
  <c r="G2340" i="4"/>
  <c r="M2340" i="4"/>
  <c r="O2340" i="4"/>
  <c r="H2340" i="4"/>
  <c r="M2324" i="4"/>
  <c r="N2324" i="4"/>
  <c r="P2324" i="4"/>
  <c r="O2324" i="4"/>
  <c r="G2324" i="4"/>
  <c r="H2324" i="4"/>
  <c r="G2312" i="4"/>
  <c r="M2312" i="4"/>
  <c r="P2312" i="4"/>
  <c r="N2312" i="4"/>
  <c r="O2312" i="4"/>
  <c r="H2312" i="4"/>
  <c r="J2304" i="4"/>
  <c r="O2304" i="4"/>
  <c r="N2304" i="4"/>
  <c r="M2304" i="4"/>
  <c r="H2304" i="4"/>
  <c r="G2304" i="4"/>
  <c r="P2304" i="4"/>
  <c r="P2292" i="4"/>
  <c r="N2292" i="4"/>
  <c r="M2292" i="4"/>
  <c r="O2292" i="4"/>
  <c r="H2292" i="4"/>
  <c r="G2292" i="4"/>
  <c r="J2288" i="4"/>
  <c r="O2288" i="4"/>
  <c r="M2288" i="4"/>
  <c r="P2288" i="4"/>
  <c r="G2288" i="4"/>
  <c r="N2288" i="4"/>
  <c r="H2288" i="4"/>
  <c r="G2264" i="4"/>
  <c r="N2264" i="4"/>
  <c r="P2264" i="4"/>
  <c r="H2264" i="4"/>
  <c r="O2264" i="4"/>
  <c r="G2252" i="4"/>
  <c r="P2252" i="4"/>
  <c r="O2252" i="4"/>
  <c r="N2252" i="4"/>
  <c r="M2252" i="4"/>
  <c r="H2252" i="4"/>
  <c r="G2228" i="4"/>
  <c r="P2228" i="4"/>
  <c r="O2228" i="4"/>
  <c r="M2228" i="4"/>
  <c r="H2228" i="4"/>
  <c r="N2228" i="4"/>
  <c r="P2216" i="4"/>
  <c r="O2216" i="4"/>
  <c r="G2216" i="4"/>
  <c r="M2216" i="4"/>
  <c r="N2216" i="4"/>
  <c r="G2208" i="4"/>
  <c r="M2208" i="4"/>
  <c r="P2208" i="4"/>
  <c r="N2208" i="4"/>
  <c r="H2208" i="4"/>
  <c r="O2208" i="4"/>
  <c r="G2188" i="4"/>
  <c r="M2188" i="4"/>
  <c r="O2188" i="4"/>
  <c r="P2188" i="4"/>
  <c r="N2188" i="4"/>
  <c r="H2188" i="4"/>
  <c r="O2176" i="4"/>
  <c r="P2176" i="4"/>
  <c r="M2176" i="4"/>
  <c r="G2176" i="4"/>
  <c r="N2176" i="4"/>
  <c r="H2172" i="4"/>
  <c r="N2172" i="4"/>
  <c r="P2172" i="4"/>
  <c r="M2172" i="4"/>
  <c r="G2172" i="4"/>
  <c r="G2160" i="4"/>
  <c r="M2160" i="4"/>
  <c r="O2160" i="4"/>
  <c r="N2160" i="4"/>
  <c r="P2160" i="4"/>
  <c r="H2160" i="4"/>
  <c r="P2140" i="4"/>
  <c r="N2140" i="4"/>
  <c r="G2140" i="4"/>
  <c r="M2140" i="4"/>
  <c r="H2140" i="4"/>
  <c r="K2136" i="4"/>
  <c r="N2136" i="4"/>
  <c r="O2136" i="4"/>
  <c r="M2136" i="4"/>
  <c r="G2136" i="4"/>
  <c r="P2136" i="4"/>
  <c r="H2136" i="4"/>
  <c r="P2132" i="4"/>
  <c r="O2132" i="4"/>
  <c r="N2132" i="4"/>
  <c r="M2132" i="4"/>
  <c r="G2132" i="4"/>
  <c r="O2128" i="4"/>
  <c r="N2128" i="4"/>
  <c r="M2128" i="4"/>
  <c r="G2128" i="4"/>
  <c r="P2128" i="4"/>
  <c r="H2128" i="4"/>
  <c r="P2120" i="4"/>
  <c r="N2120" i="4"/>
  <c r="M2120" i="4"/>
  <c r="G2120" i="4"/>
  <c r="H2120" i="4"/>
  <c r="O2120" i="4"/>
  <c r="M2104" i="4"/>
  <c r="N2104" i="4"/>
  <c r="G2104" i="4"/>
  <c r="P2104" i="4"/>
  <c r="O2104" i="4"/>
  <c r="H2104" i="4"/>
  <c r="J2092" i="4"/>
  <c r="O2092" i="4"/>
  <c r="M2092" i="4"/>
  <c r="P2092" i="4"/>
  <c r="G2092" i="4"/>
  <c r="H2092" i="4"/>
  <c r="N2092" i="4"/>
  <c r="J2080" i="4"/>
  <c r="M2080" i="4"/>
  <c r="G2080" i="4"/>
  <c r="P2080" i="4"/>
  <c r="O2080" i="4"/>
  <c r="H2080" i="4"/>
  <c r="N2080" i="4"/>
  <c r="M2060" i="4"/>
  <c r="P2060" i="4"/>
  <c r="O2060" i="4"/>
  <c r="H2060" i="4"/>
  <c r="G2060" i="4"/>
  <c r="N2060" i="4"/>
  <c r="N2048" i="4"/>
  <c r="P2048" i="4"/>
  <c r="O2048" i="4"/>
  <c r="M2048" i="4"/>
  <c r="G2048" i="4"/>
  <c r="K2024" i="4"/>
  <c r="P2024" i="4"/>
  <c r="O2024" i="4"/>
  <c r="N2024" i="4"/>
  <c r="M2024" i="4"/>
  <c r="H2024" i="4"/>
  <c r="G2024" i="4"/>
  <c r="K2008" i="4"/>
  <c r="N2008" i="4"/>
  <c r="O2008" i="4"/>
  <c r="M2008" i="4"/>
  <c r="H2008" i="4"/>
  <c r="G2008" i="4"/>
  <c r="G1988" i="4"/>
  <c r="O1988" i="4"/>
  <c r="N1988" i="4"/>
  <c r="M1988" i="4"/>
  <c r="P1988" i="4"/>
  <c r="H1988" i="4"/>
  <c r="K1976" i="4"/>
  <c r="N1976" i="4"/>
  <c r="M1976" i="4"/>
  <c r="G1976" i="4"/>
  <c r="P1976" i="4"/>
  <c r="O1976" i="4"/>
  <c r="H1976" i="4"/>
  <c r="K1960" i="4"/>
  <c r="P1960" i="4"/>
  <c r="M1960" i="4"/>
  <c r="G1960" i="4"/>
  <c r="O1960" i="4"/>
  <c r="N1960" i="4"/>
  <c r="K1944" i="4"/>
  <c r="J1944" i="4"/>
  <c r="P1944" i="4"/>
  <c r="O1944" i="4"/>
  <c r="M1944" i="4"/>
  <c r="H1944" i="4"/>
  <c r="G1944" i="4"/>
  <c r="N1944" i="4"/>
  <c r="M1928" i="4"/>
  <c r="O1928" i="4"/>
  <c r="N1928" i="4"/>
  <c r="G1928" i="4"/>
  <c r="H1928" i="4"/>
  <c r="P1928" i="4"/>
  <c r="J1924" i="4"/>
  <c r="K1924" i="4"/>
  <c r="M1924" i="4"/>
  <c r="P1924" i="4"/>
  <c r="O1924" i="4"/>
  <c r="G1924" i="4"/>
  <c r="H1924" i="4"/>
  <c r="N1924" i="4"/>
  <c r="J1908" i="4"/>
  <c r="P1908" i="4"/>
  <c r="N1908" i="4"/>
  <c r="O1908" i="4"/>
  <c r="G1908" i="4"/>
  <c r="H1908" i="4"/>
  <c r="M1908" i="4"/>
  <c r="J1888" i="4"/>
  <c r="O1888" i="4"/>
  <c r="N1888" i="4"/>
  <c r="G1888" i="4"/>
  <c r="P1888" i="4"/>
  <c r="H1888" i="4"/>
  <c r="M1888" i="4"/>
  <c r="M1880" i="4"/>
  <c r="G1880" i="4"/>
  <c r="P1880" i="4"/>
  <c r="O1880" i="4"/>
  <c r="N1880" i="4"/>
  <c r="H1880" i="4"/>
  <c r="O1876" i="4"/>
  <c r="N1876" i="4"/>
  <c r="G1876" i="4"/>
  <c r="M1876" i="4"/>
  <c r="P1876" i="4"/>
  <c r="P1864" i="4"/>
  <c r="G1864" i="4"/>
  <c r="O1864" i="4"/>
  <c r="M1864" i="4"/>
  <c r="H1864" i="4"/>
  <c r="N1864" i="4"/>
  <c r="J1848" i="4"/>
  <c r="O1848" i="4"/>
  <c r="G1848" i="4"/>
  <c r="P1848" i="4"/>
  <c r="M1848" i="4"/>
  <c r="H1848" i="4"/>
  <c r="N1848" i="4"/>
  <c r="G1832" i="4"/>
  <c r="N1832" i="4"/>
  <c r="O1832" i="4"/>
  <c r="M1832" i="4"/>
  <c r="H1832" i="4"/>
  <c r="P1832" i="4"/>
  <c r="J1812" i="4"/>
  <c r="K1812" i="4"/>
  <c r="O1812" i="4"/>
  <c r="G1812" i="4"/>
  <c r="N1812" i="4"/>
  <c r="P1812" i="4"/>
  <c r="M1812" i="4"/>
  <c r="O1796" i="4"/>
  <c r="M1796" i="4"/>
  <c r="N1796" i="4"/>
  <c r="P1796" i="4"/>
  <c r="G1796" i="4"/>
  <c r="H1796" i="4"/>
  <c r="G1780" i="4"/>
  <c r="P1780" i="4"/>
  <c r="N1780" i="4"/>
  <c r="O1780" i="4"/>
  <c r="H1780" i="4"/>
  <c r="J1772" i="4"/>
  <c r="G1772" i="4"/>
  <c r="N1772" i="4"/>
  <c r="P1772" i="4"/>
  <c r="H1772" i="4"/>
  <c r="O1772" i="4"/>
  <c r="M1772" i="4"/>
  <c r="P1748" i="4"/>
  <c r="N1748" i="4"/>
  <c r="M1748" i="4"/>
  <c r="O1748" i="4"/>
  <c r="G1748" i="4"/>
  <c r="H1748" i="4"/>
  <c r="G1720" i="4"/>
  <c r="M1720" i="4"/>
  <c r="O1720" i="4"/>
  <c r="N1720" i="4"/>
  <c r="P1720" i="4"/>
  <c r="H1720" i="4"/>
  <c r="M1716" i="4"/>
  <c r="P1716" i="4"/>
  <c r="N1716" i="4"/>
  <c r="O1716" i="4"/>
  <c r="G1716" i="4"/>
  <c r="H1716" i="4"/>
  <c r="J1700" i="4"/>
  <c r="M1700" i="4"/>
  <c r="P1700" i="4"/>
  <c r="G1700" i="4"/>
  <c r="N1700" i="4"/>
  <c r="H1700" i="4"/>
  <c r="O1700" i="4"/>
  <c r="J1684" i="4"/>
  <c r="K1684" i="4"/>
  <c r="P1684" i="4"/>
  <c r="N1684" i="4"/>
  <c r="O1684" i="4"/>
  <c r="M1684" i="4"/>
  <c r="G1684" i="4"/>
  <c r="H1684" i="4"/>
  <c r="P1656" i="4"/>
  <c r="O1656" i="4"/>
  <c r="M1656" i="4"/>
  <c r="G1656" i="4"/>
  <c r="N1656" i="4"/>
  <c r="H1656" i="4"/>
  <c r="G1640" i="4"/>
  <c r="M1640" i="4"/>
  <c r="P1640" i="4"/>
  <c r="O1640" i="4"/>
  <c r="J1620" i="4"/>
  <c r="O1620" i="4"/>
  <c r="N1620" i="4"/>
  <c r="G1620" i="4"/>
  <c r="P1620" i="4"/>
  <c r="M1620" i="4"/>
  <c r="H1620" i="4"/>
  <c r="P1616" i="4"/>
  <c r="O1616" i="4"/>
  <c r="H1616" i="4"/>
  <c r="M1616" i="4"/>
  <c r="G1616" i="4"/>
  <c r="N1616" i="4"/>
  <c r="J1592" i="4"/>
  <c r="O1592" i="4"/>
  <c r="N1592" i="4"/>
  <c r="G1592" i="4"/>
  <c r="M1592" i="4"/>
  <c r="P1592" i="4"/>
  <c r="H1592" i="4"/>
  <c r="J1580" i="4"/>
  <c r="K1580" i="4"/>
  <c r="P1580" i="4"/>
  <c r="N1580" i="4"/>
  <c r="O1580" i="4"/>
  <c r="H1580" i="4"/>
  <c r="G1580" i="4"/>
  <c r="M1580" i="4"/>
  <c r="J1560" i="4"/>
  <c r="P1560" i="4"/>
  <c r="O1560" i="4"/>
  <c r="G1560" i="4"/>
  <c r="N1560" i="4"/>
  <c r="H1560" i="4"/>
  <c r="M1560" i="4"/>
  <c r="J1544" i="4"/>
  <c r="N1544" i="4"/>
  <c r="G1544" i="4"/>
  <c r="M1544" i="4"/>
  <c r="P1544" i="4"/>
  <c r="J1516" i="4"/>
  <c r="K1516" i="4"/>
  <c r="M1516" i="4"/>
  <c r="P1516" i="4"/>
  <c r="N1516" i="4"/>
  <c r="O1516" i="4"/>
  <c r="H1516" i="4"/>
  <c r="G1516" i="4"/>
  <c r="J1480" i="4"/>
  <c r="O1480" i="4"/>
  <c r="N1480" i="4"/>
  <c r="M1480" i="4"/>
  <c r="G1480" i="4"/>
  <c r="P1480" i="4"/>
  <c r="J1468" i="4"/>
  <c r="K1468" i="4"/>
  <c r="P1468" i="4"/>
  <c r="N1468" i="4"/>
  <c r="O1468" i="4"/>
  <c r="H1468" i="4"/>
  <c r="G1468" i="4"/>
  <c r="M1468" i="4"/>
  <c r="J1464" i="4"/>
  <c r="G1464" i="4"/>
  <c r="N1464" i="4"/>
  <c r="M1464" i="4"/>
  <c r="P1464" i="4"/>
  <c r="O1464" i="4"/>
  <c r="H1464" i="4"/>
  <c r="J1448" i="4"/>
  <c r="P1448" i="4"/>
  <c r="O1448" i="4"/>
  <c r="M1448" i="4"/>
  <c r="G1448" i="4"/>
  <c r="N1448" i="4"/>
  <c r="J1440" i="4"/>
  <c r="K1440" i="4"/>
  <c r="G1440" i="4"/>
  <c r="N1440" i="4"/>
  <c r="P1440" i="4"/>
  <c r="O1440" i="4"/>
  <c r="H1440" i="4"/>
  <c r="M1440" i="4"/>
  <c r="J1416" i="4"/>
  <c r="P1416" i="4"/>
  <c r="O1416" i="4"/>
  <c r="M1416" i="4"/>
  <c r="N1416" i="4"/>
  <c r="G1416" i="4"/>
  <c r="J1392" i="4"/>
  <c r="K1392" i="4"/>
  <c r="O1392" i="4"/>
  <c r="M1392" i="4"/>
  <c r="N1392" i="4"/>
  <c r="H1392" i="4"/>
  <c r="G1392" i="4"/>
  <c r="P1392" i="4"/>
  <c r="J1372" i="4"/>
  <c r="K1372" i="4"/>
  <c r="O1372" i="4"/>
  <c r="G1372" i="4"/>
  <c r="M1372" i="4"/>
  <c r="N1372" i="4"/>
  <c r="H1372" i="4"/>
  <c r="P1372" i="4"/>
  <c r="J1328" i="4"/>
  <c r="K1328" i="4"/>
  <c r="G1328" i="4"/>
  <c r="N1328" i="4"/>
  <c r="M1328" i="4"/>
  <c r="P1328" i="4"/>
  <c r="O1328" i="4"/>
  <c r="H1328" i="4"/>
  <c r="J1316" i="4"/>
  <c r="K1316" i="4"/>
  <c r="P1316" i="4"/>
  <c r="G1316" i="4"/>
  <c r="O1316" i="4"/>
  <c r="N1316" i="4"/>
  <c r="M1316" i="4"/>
  <c r="H1316" i="4"/>
  <c r="J1312" i="4"/>
  <c r="K1312" i="4"/>
  <c r="O1312" i="4"/>
  <c r="N1312" i="4"/>
  <c r="M1312" i="4"/>
  <c r="H1312" i="4"/>
  <c r="G1312" i="4"/>
  <c r="J1296" i="4"/>
  <c r="K1296" i="4"/>
  <c r="O1296" i="4"/>
  <c r="M1296" i="4"/>
  <c r="G1296" i="4"/>
  <c r="H1296" i="4"/>
  <c r="P1296" i="4"/>
  <c r="N1296" i="4"/>
  <c r="J1280" i="4"/>
  <c r="O1280" i="4"/>
  <c r="K1280" i="4"/>
  <c r="G1280" i="4"/>
  <c r="M1280" i="4"/>
  <c r="P1280" i="4"/>
  <c r="H1280" i="4"/>
  <c r="N1280" i="4"/>
  <c r="J1264" i="4"/>
  <c r="K1264" i="4"/>
  <c r="G1264" i="4"/>
  <c r="M1264" i="4"/>
  <c r="P1264" i="4"/>
  <c r="O1264" i="4"/>
  <c r="N1264" i="4"/>
  <c r="H1264" i="4"/>
  <c r="J1252" i="4"/>
  <c r="K1252" i="4"/>
  <c r="P1252" i="4"/>
  <c r="G1252" i="4"/>
  <c r="O1252" i="4"/>
  <c r="N1252" i="4"/>
  <c r="M1252" i="4"/>
  <c r="H1252" i="4"/>
  <c r="J1248" i="4"/>
  <c r="K1248" i="4"/>
  <c r="O1248" i="4"/>
  <c r="P1248" i="4"/>
  <c r="G1248" i="4"/>
  <c r="H1248" i="4"/>
  <c r="M1248" i="4"/>
  <c r="N1248" i="4"/>
  <c r="J1228" i="4"/>
  <c r="K1228" i="4"/>
  <c r="O1228" i="4"/>
  <c r="G1228" i="4"/>
  <c r="M1228" i="4"/>
  <c r="H1228" i="4"/>
  <c r="N1228" i="4"/>
  <c r="P1228" i="4"/>
  <c r="J1208" i="4"/>
  <c r="K1208" i="4"/>
  <c r="O1208" i="4"/>
  <c r="N1208" i="4"/>
  <c r="M1208" i="4"/>
  <c r="G1208" i="4"/>
  <c r="P1208" i="4"/>
  <c r="H1208" i="4"/>
  <c r="J1196" i="4"/>
  <c r="K1196" i="4"/>
  <c r="P1196" i="4"/>
  <c r="N1196" i="4"/>
  <c r="O1196" i="4"/>
  <c r="G1196" i="4"/>
  <c r="H1196" i="4"/>
  <c r="M1196" i="4"/>
  <c r="J1192" i="4"/>
  <c r="K1192" i="4"/>
  <c r="G1192" i="4"/>
  <c r="M1192" i="4"/>
  <c r="N1192" i="4"/>
  <c r="P1192" i="4"/>
  <c r="O1192" i="4"/>
  <c r="J1188" i="4"/>
  <c r="K1188" i="4"/>
  <c r="N1188" i="4"/>
  <c r="P1188" i="4"/>
  <c r="G1188" i="4"/>
  <c r="O1188" i="4"/>
  <c r="H1188" i="4"/>
  <c r="M1188" i="4"/>
  <c r="J1172" i="4"/>
  <c r="K1172" i="4"/>
  <c r="M1172" i="4"/>
  <c r="G1172" i="4"/>
  <c r="O1172" i="4"/>
  <c r="N1172" i="4"/>
  <c r="P1172" i="4"/>
  <c r="H1172" i="4"/>
  <c r="J1156" i="4"/>
  <c r="K1156" i="4"/>
  <c r="G1156" i="4"/>
  <c r="N1156" i="4"/>
  <c r="M1156" i="4"/>
  <c r="H1156" i="4"/>
  <c r="P1156" i="4"/>
  <c r="J1144" i="4"/>
  <c r="K1144" i="4"/>
  <c r="P1144" i="4"/>
  <c r="O1144" i="4"/>
  <c r="G1144" i="4"/>
  <c r="M1144" i="4"/>
  <c r="N1144" i="4"/>
  <c r="H1144" i="4"/>
  <c r="J1120" i="4"/>
  <c r="K1120" i="4"/>
  <c r="M1120" i="4"/>
  <c r="P1120" i="4"/>
  <c r="O1120" i="4"/>
  <c r="N1120" i="4"/>
  <c r="H1120" i="4"/>
  <c r="J1116" i="4"/>
  <c r="K1116" i="4"/>
  <c r="G1116" i="4"/>
  <c r="N1116" i="4"/>
  <c r="P1116" i="4"/>
  <c r="H1116" i="4"/>
  <c r="O1116" i="4"/>
  <c r="M1116" i="4"/>
  <c r="K1100" i="4"/>
  <c r="J1100" i="4"/>
  <c r="O1100" i="4"/>
  <c r="G1100" i="4"/>
  <c r="P1100" i="4"/>
  <c r="H1100" i="4"/>
  <c r="M1100" i="4"/>
  <c r="N1100" i="4"/>
  <c r="K1084" i="4"/>
  <c r="J1084" i="4"/>
  <c r="N1084" i="4"/>
  <c r="G1084" i="4"/>
  <c r="M1084" i="4"/>
  <c r="P1084" i="4"/>
  <c r="H1084" i="4"/>
  <c r="O1084" i="4"/>
  <c r="K1056" i="4"/>
  <c r="M1056" i="4"/>
  <c r="N1056" i="4"/>
  <c r="J1056" i="4"/>
  <c r="G1056" i="4"/>
  <c r="H1056" i="4"/>
  <c r="P1056" i="4"/>
  <c r="O1056" i="4"/>
  <c r="K1052" i="4"/>
  <c r="J1052" i="4"/>
  <c r="G1052" i="4"/>
  <c r="M1052" i="4"/>
  <c r="P1052" i="4"/>
  <c r="H1052" i="4"/>
  <c r="O1052" i="4"/>
  <c r="N1052" i="4"/>
  <c r="K1036" i="4"/>
  <c r="J1036" i="4"/>
  <c r="O1036" i="4"/>
  <c r="N1036" i="4"/>
  <c r="G1036" i="4"/>
  <c r="M1036" i="4"/>
  <c r="H1036" i="4"/>
  <c r="P1036" i="4"/>
  <c r="J1020" i="4"/>
  <c r="K1020" i="4"/>
  <c r="P1020" i="4"/>
  <c r="O1020" i="4"/>
  <c r="H1020" i="4"/>
  <c r="G1020" i="4"/>
  <c r="M1020" i="4"/>
  <c r="N1020" i="4"/>
  <c r="J1000" i="4"/>
  <c r="K1000" i="4"/>
  <c r="O1000" i="4"/>
  <c r="M1000" i="4"/>
  <c r="G1000" i="4"/>
  <c r="P1000" i="4"/>
  <c r="N1000" i="4"/>
  <c r="K980" i="4"/>
  <c r="J980" i="4"/>
  <c r="N980" i="4"/>
  <c r="P980" i="4"/>
  <c r="M980" i="4"/>
  <c r="O980" i="4"/>
  <c r="G980" i="4"/>
  <c r="H980" i="4"/>
  <c r="J968" i="4"/>
  <c r="K968" i="4"/>
  <c r="P968" i="4"/>
  <c r="O968" i="4"/>
  <c r="G968" i="4"/>
  <c r="M968" i="4"/>
  <c r="J952" i="4"/>
  <c r="K952" i="4"/>
  <c r="M952" i="4"/>
  <c r="G952" i="4"/>
  <c r="N952" i="4"/>
  <c r="P952" i="4"/>
  <c r="O952" i="4"/>
  <c r="H952" i="4"/>
  <c r="K932" i="4"/>
  <c r="J932" i="4"/>
  <c r="P932" i="4"/>
  <c r="G932" i="4"/>
  <c r="O932" i="4"/>
  <c r="M932" i="4"/>
  <c r="H932" i="4"/>
  <c r="N932" i="4"/>
  <c r="K912" i="4"/>
  <c r="J912" i="4"/>
  <c r="P912" i="4"/>
  <c r="O912" i="4"/>
  <c r="H912" i="4"/>
  <c r="G912" i="4"/>
  <c r="N912" i="4"/>
  <c r="M912" i="4"/>
  <c r="K908" i="4"/>
  <c r="J908" i="4"/>
  <c r="G908" i="4"/>
  <c r="N908" i="4"/>
  <c r="M908" i="4"/>
  <c r="P908" i="4"/>
  <c r="O908" i="4"/>
  <c r="H908" i="4"/>
  <c r="J892" i="4"/>
  <c r="K892" i="4"/>
  <c r="O892" i="4"/>
  <c r="N892" i="4"/>
  <c r="G892" i="4"/>
  <c r="H892" i="4"/>
  <c r="P892" i="4"/>
  <c r="M892" i="4"/>
  <c r="J888" i="4"/>
  <c r="K888" i="4"/>
  <c r="O888" i="4"/>
  <c r="M888" i="4"/>
  <c r="G888" i="4"/>
  <c r="P888" i="4"/>
  <c r="N888" i="4"/>
  <c r="H888" i="4"/>
  <c r="K876" i="4"/>
  <c r="J876" i="4"/>
  <c r="G876" i="4"/>
  <c r="N876" i="4"/>
  <c r="P876" i="4"/>
  <c r="H876" i="4"/>
  <c r="O876" i="4"/>
  <c r="K860" i="4"/>
  <c r="J860" i="4"/>
  <c r="P860" i="4"/>
  <c r="O860" i="4"/>
  <c r="G860" i="4"/>
  <c r="H860" i="4"/>
  <c r="M860" i="4"/>
  <c r="J840" i="4"/>
  <c r="K840" i="4"/>
  <c r="O840" i="4"/>
  <c r="N840" i="4"/>
  <c r="G840" i="4"/>
  <c r="H840" i="4"/>
  <c r="P840" i="4"/>
  <c r="M840" i="4"/>
  <c r="K816" i="4"/>
  <c r="J816" i="4"/>
  <c r="M816" i="4"/>
  <c r="P816" i="4"/>
  <c r="G816" i="4"/>
  <c r="O816" i="4"/>
  <c r="N816" i="4"/>
  <c r="H816" i="4"/>
  <c r="K804" i="4"/>
  <c r="J804" i="4"/>
  <c r="O804" i="4"/>
  <c r="G804" i="4"/>
  <c r="H804" i="4"/>
  <c r="P804" i="4"/>
  <c r="M804" i="4"/>
  <c r="N804" i="4"/>
  <c r="K784" i="4"/>
  <c r="J784" i="4"/>
  <c r="O784" i="4"/>
  <c r="M784" i="4"/>
  <c r="G784" i="4"/>
  <c r="I784" i="16" s="1"/>
  <c r="P784" i="4"/>
  <c r="N784" i="4"/>
  <c r="H784" i="4"/>
  <c r="K780" i="4"/>
  <c r="J780" i="4"/>
  <c r="N780" i="4"/>
  <c r="O780" i="4"/>
  <c r="G780" i="4"/>
  <c r="I780" i="16" s="1"/>
  <c r="P780" i="4"/>
  <c r="M780" i="4"/>
  <c r="H780" i="4"/>
  <c r="J776" i="4"/>
  <c r="K776" i="4"/>
  <c r="P776" i="4"/>
  <c r="O776" i="4"/>
  <c r="M776" i="4"/>
  <c r="H776" i="4"/>
  <c r="N776" i="4"/>
  <c r="G776" i="4"/>
  <c r="I776" i="16" s="1"/>
  <c r="J764" i="4"/>
  <c r="K764" i="4"/>
  <c r="N764" i="4"/>
  <c r="G764" i="4"/>
  <c r="I764" i="16" s="1"/>
  <c r="M764" i="4"/>
  <c r="P764" i="4"/>
  <c r="O764" i="4"/>
  <c r="H764" i="4"/>
  <c r="J744" i="4"/>
  <c r="K744" i="4"/>
  <c r="O744" i="4"/>
  <c r="N744" i="4"/>
  <c r="M744" i="4"/>
  <c r="G744" i="4"/>
  <c r="I744" i="16" s="1"/>
  <c r="H744" i="4"/>
  <c r="P744" i="4"/>
  <c r="J736" i="4"/>
  <c r="K736" i="4"/>
  <c r="G736" i="4"/>
  <c r="I736" i="16" s="1"/>
  <c r="M736" i="4"/>
  <c r="P736" i="4"/>
  <c r="O736" i="4"/>
  <c r="N736" i="4"/>
  <c r="K732" i="4"/>
  <c r="J732" i="4"/>
  <c r="P732" i="4"/>
  <c r="O732" i="4"/>
  <c r="G732" i="4"/>
  <c r="I732" i="16" s="1"/>
  <c r="H732" i="4"/>
  <c r="M732" i="4"/>
  <c r="K716" i="4"/>
  <c r="J716" i="4"/>
  <c r="O716" i="4"/>
  <c r="M716" i="4"/>
  <c r="G716" i="4"/>
  <c r="I716" i="16" s="1"/>
  <c r="P716" i="4"/>
  <c r="H716" i="4"/>
  <c r="N716" i="4"/>
  <c r="H768" i="4"/>
  <c r="H936" i="4"/>
  <c r="H1064" i="4"/>
  <c r="H1192" i="4"/>
  <c r="H1320" i="4"/>
  <c r="H1448" i="4"/>
  <c r="H1704" i="4"/>
  <c r="H1876" i="4"/>
  <c r="H2048" i="4"/>
  <c r="H2216" i="4"/>
  <c r="H2360" i="4"/>
  <c r="H2488" i="4"/>
  <c r="H2616" i="4"/>
  <c r="H2744" i="4"/>
  <c r="H2872" i="4"/>
  <c r="H3000" i="4"/>
  <c r="N732" i="4"/>
  <c r="O916" i="4"/>
  <c r="M1204" i="4"/>
  <c r="P1588" i="4"/>
  <c r="M1780" i="4"/>
  <c r="P2008" i="4"/>
  <c r="M2264" i="4"/>
  <c r="P2932" i="4"/>
  <c r="G1120" i="4"/>
  <c r="N1512" i="4"/>
  <c r="M2992" i="4"/>
  <c r="H2992" i="4"/>
  <c r="M2976" i="4"/>
  <c r="O2976" i="4"/>
  <c r="H2976" i="4"/>
  <c r="M2964" i="4"/>
  <c r="H2964" i="4"/>
  <c r="N2948" i="4"/>
  <c r="O2948" i="4"/>
  <c r="G2948" i="4"/>
  <c r="P2948" i="4"/>
  <c r="H2948" i="4"/>
  <c r="G2944" i="4"/>
  <c r="H2944" i="4"/>
  <c r="M2920" i="4"/>
  <c r="H2920" i="4"/>
  <c r="K2908" i="4"/>
  <c r="P2908" i="4"/>
  <c r="M2908" i="4"/>
  <c r="N2908" i="4"/>
  <c r="H2908" i="4"/>
  <c r="O2868" i="4"/>
  <c r="G2868" i="4"/>
  <c r="M2868" i="4"/>
  <c r="P2868" i="4"/>
  <c r="N2868" i="4"/>
  <c r="H2868" i="4"/>
  <c r="P2852" i="4"/>
  <c r="G2852" i="4"/>
  <c r="O2852" i="4"/>
  <c r="M2852" i="4"/>
  <c r="N2852" i="4"/>
  <c r="H2852" i="4"/>
  <c r="J2836" i="4"/>
  <c r="N2836" i="4"/>
  <c r="H2836" i="4"/>
  <c r="M2832" i="4"/>
  <c r="N2832" i="4"/>
  <c r="O2832" i="4"/>
  <c r="H2832" i="4"/>
  <c r="G2832" i="4"/>
  <c r="P2832" i="4"/>
  <c r="G2816" i="4"/>
  <c r="N2816" i="4"/>
  <c r="P2816" i="4"/>
  <c r="M2816" i="4"/>
  <c r="H2816" i="4"/>
  <c r="O2816" i="4"/>
  <c r="O2792" i="4"/>
  <c r="N2792" i="4"/>
  <c r="H2792" i="4"/>
  <c r="G2780" i="4"/>
  <c r="H2780" i="4"/>
  <c r="N2760" i="4"/>
  <c r="G2760" i="4"/>
  <c r="O2760" i="4"/>
  <c r="P2760" i="4"/>
  <c r="M2760" i="4"/>
  <c r="H2760" i="4"/>
  <c r="P2740" i="4"/>
  <c r="M2740" i="4"/>
  <c r="G2740" i="4"/>
  <c r="O2740" i="4"/>
  <c r="N2740" i="4"/>
  <c r="H2740" i="4"/>
  <c r="O2736" i="4"/>
  <c r="G2736" i="4"/>
  <c r="H2736" i="4"/>
  <c r="M2736" i="4"/>
  <c r="J2716" i="4"/>
  <c r="M2716" i="4"/>
  <c r="G2716" i="4"/>
  <c r="N2716" i="4"/>
  <c r="O2716" i="4"/>
  <c r="P2716" i="4"/>
  <c r="H2716" i="4"/>
  <c r="G2712" i="4"/>
  <c r="P2712" i="4"/>
  <c r="N2704" i="4"/>
  <c r="G2704" i="4"/>
  <c r="H2704" i="4"/>
  <c r="O2704" i="4"/>
  <c r="O2700" i="4"/>
  <c r="N2700" i="4"/>
  <c r="M2700" i="4"/>
  <c r="P2700" i="4"/>
  <c r="G2700" i="4"/>
  <c r="H2700" i="4"/>
  <c r="G2684" i="4"/>
  <c r="M2684" i="4"/>
  <c r="H2684" i="4"/>
  <c r="G2680" i="4"/>
  <c r="N2680" i="4"/>
  <c r="O2680" i="4"/>
  <c r="P2680" i="4"/>
  <c r="M2680" i="4"/>
  <c r="M2664" i="4"/>
  <c r="N2664" i="4"/>
  <c r="O2664" i="4"/>
  <c r="H2664" i="4"/>
  <c r="N2660" i="4"/>
  <c r="O2660" i="4"/>
  <c r="M2660" i="4"/>
  <c r="P2660" i="4"/>
  <c r="H2660" i="4"/>
  <c r="P2636" i="4"/>
  <c r="N2636" i="4"/>
  <c r="O2636" i="4"/>
  <c r="M2636" i="4"/>
  <c r="H2636" i="4"/>
  <c r="G2636" i="4"/>
  <c r="P2604" i="4"/>
  <c r="N2604" i="4"/>
  <c r="G2604" i="4"/>
  <c r="O2604" i="4"/>
  <c r="H2604" i="4"/>
  <c r="M2604" i="4"/>
  <c r="G2592" i="4"/>
  <c r="M2592" i="4"/>
  <c r="O2592" i="4"/>
  <c r="N2592" i="4"/>
  <c r="H2592" i="4"/>
  <c r="P2592" i="4"/>
  <c r="M2572" i="4"/>
  <c r="N2572" i="4"/>
  <c r="O2572" i="4"/>
  <c r="G2572" i="4"/>
  <c r="H2572" i="4"/>
  <c r="M2556" i="4"/>
  <c r="N2556" i="4"/>
  <c r="P2556" i="4"/>
  <c r="O2556" i="4"/>
  <c r="H2556" i="4"/>
  <c r="O2536" i="4"/>
  <c r="G2536" i="4"/>
  <c r="N2536" i="4"/>
  <c r="P2536" i="4"/>
  <c r="M2536" i="4"/>
  <c r="H2536" i="4"/>
  <c r="G2532" i="4"/>
  <c r="P2532" i="4"/>
  <c r="N2532" i="4"/>
  <c r="O2532" i="4"/>
  <c r="H2532" i="4"/>
  <c r="M2512" i="4"/>
  <c r="P2512" i="4"/>
  <c r="N2512" i="4"/>
  <c r="H2512" i="4"/>
  <c r="G2512" i="4"/>
  <c r="O2512" i="4"/>
  <c r="J2500" i="4"/>
  <c r="K2500" i="4"/>
  <c r="G2500" i="4"/>
  <c r="N2500" i="4"/>
  <c r="O2500" i="4"/>
  <c r="M2500" i="4"/>
  <c r="P2500" i="4"/>
  <c r="H2500" i="4"/>
  <c r="P2496" i="4"/>
  <c r="O2496" i="4"/>
  <c r="G2496" i="4"/>
  <c r="M2496" i="4"/>
  <c r="H2496" i="4"/>
  <c r="N2496" i="4"/>
  <c r="M2476" i="4"/>
  <c r="P2476" i="4"/>
  <c r="N2476" i="4"/>
  <c r="G2476" i="4"/>
  <c r="O2476" i="4"/>
  <c r="H2476" i="4"/>
  <c r="P2464" i="4"/>
  <c r="M2464" i="4"/>
  <c r="O2464" i="4"/>
  <c r="N2464" i="4"/>
  <c r="H2464" i="4"/>
  <c r="G2464" i="4"/>
  <c r="O2448" i="4"/>
  <c r="M2448" i="4"/>
  <c r="P2448" i="4"/>
  <c r="N2448" i="4"/>
  <c r="H2448" i="4"/>
  <c r="G2448" i="4"/>
  <c r="P2444" i="4"/>
  <c r="N2444" i="4"/>
  <c r="O2444" i="4"/>
  <c r="M2444" i="4"/>
  <c r="G2444" i="4"/>
  <c r="H2444" i="4"/>
  <c r="O2424" i="4"/>
  <c r="N2424" i="4"/>
  <c r="P2424" i="4"/>
  <c r="G2424" i="4"/>
  <c r="M2424" i="4"/>
  <c r="G2408" i="4"/>
  <c r="N2408" i="4"/>
  <c r="P2408" i="4"/>
  <c r="O2408" i="4"/>
  <c r="M2408" i="4"/>
  <c r="H2408" i="4"/>
  <c r="N2396" i="4"/>
  <c r="O2396" i="4"/>
  <c r="G2396" i="4"/>
  <c r="M2396" i="4"/>
  <c r="H2396" i="4"/>
  <c r="P2396" i="4"/>
  <c r="O2380" i="4"/>
  <c r="G2380" i="4"/>
  <c r="P2380" i="4"/>
  <c r="N2380" i="4"/>
  <c r="M2380" i="4"/>
  <c r="H2380" i="4"/>
  <c r="J2356" i="4"/>
  <c r="G2356" i="4"/>
  <c r="M2356" i="4"/>
  <c r="P2356" i="4"/>
  <c r="O2356" i="4"/>
  <c r="N2356" i="4"/>
  <c r="H2356" i="4"/>
  <c r="P2352" i="4"/>
  <c r="O2352" i="4"/>
  <c r="N2352" i="4"/>
  <c r="M2352" i="4"/>
  <c r="G2352" i="4"/>
  <c r="H2352" i="4"/>
  <c r="J2332" i="4"/>
  <c r="G2332" i="4"/>
  <c r="N2332" i="4"/>
  <c r="P2332" i="4"/>
  <c r="M2332" i="4"/>
  <c r="O2332" i="4"/>
  <c r="H2332" i="4"/>
  <c r="N2328" i="4"/>
  <c r="M2328" i="4"/>
  <c r="G2328" i="4"/>
  <c r="P2328" i="4"/>
  <c r="O2328" i="4"/>
  <c r="G2308" i="4"/>
  <c r="M2308" i="4"/>
  <c r="N2308" i="4"/>
  <c r="P2308" i="4"/>
  <c r="O2308" i="4"/>
  <c r="H2308" i="4"/>
  <c r="N2284" i="4"/>
  <c r="M2284" i="4"/>
  <c r="P2284" i="4"/>
  <c r="O2284" i="4"/>
  <c r="G2284" i="4"/>
  <c r="H2284" i="4"/>
  <c r="P2280" i="4"/>
  <c r="O2280" i="4"/>
  <c r="M2280" i="4"/>
  <c r="G2280" i="4"/>
  <c r="N2280" i="4"/>
  <c r="H2280" i="4"/>
  <c r="J2256" i="4"/>
  <c r="K2256" i="4"/>
  <c r="M2256" i="4"/>
  <c r="G2256" i="4"/>
  <c r="P2256" i="4"/>
  <c r="O2256" i="4"/>
  <c r="N2256" i="4"/>
  <c r="H2256" i="4"/>
  <c r="G2240" i="4"/>
  <c r="N2240" i="4"/>
  <c r="P2240" i="4"/>
  <c r="O2240" i="4"/>
  <c r="H2240" i="4"/>
  <c r="M2240" i="4"/>
  <c r="H2236" i="4"/>
  <c r="N2236" i="4"/>
  <c r="P2236" i="4"/>
  <c r="O2236" i="4"/>
  <c r="G2236" i="4"/>
  <c r="M2236" i="4"/>
  <c r="J2212" i="4"/>
  <c r="P2212" i="4"/>
  <c r="N2212" i="4"/>
  <c r="O2212" i="4"/>
  <c r="M2212" i="4"/>
  <c r="G2212" i="4"/>
  <c r="H2212" i="4"/>
  <c r="J2196" i="4"/>
  <c r="O2196" i="4"/>
  <c r="P2196" i="4"/>
  <c r="M2196" i="4"/>
  <c r="G2196" i="4"/>
  <c r="N2196" i="4"/>
  <c r="H2196" i="4"/>
  <c r="G2192" i="4"/>
  <c r="M2192" i="4"/>
  <c r="P2192" i="4"/>
  <c r="O2192" i="4"/>
  <c r="N2192" i="4"/>
  <c r="H2192" i="4"/>
  <c r="G2164" i="4"/>
  <c r="M2164" i="4"/>
  <c r="O2164" i="4"/>
  <c r="N2164" i="4"/>
  <c r="P2164" i="4"/>
  <c r="H2164" i="4"/>
  <c r="J2156" i="4"/>
  <c r="O2156" i="4"/>
  <c r="G2156" i="4"/>
  <c r="N2156" i="4"/>
  <c r="P2156" i="4"/>
  <c r="M2156" i="4"/>
  <c r="K2152" i="4"/>
  <c r="N2152" i="4"/>
  <c r="O2152" i="4"/>
  <c r="M2152" i="4"/>
  <c r="G2152" i="4"/>
  <c r="H2152" i="4"/>
  <c r="P2152" i="4"/>
  <c r="J2124" i="4"/>
  <c r="K2124" i="4"/>
  <c r="P2124" i="4"/>
  <c r="N2124" i="4"/>
  <c r="O2124" i="4"/>
  <c r="G2124" i="4"/>
  <c r="M2124" i="4"/>
  <c r="H2124" i="4"/>
  <c r="K2108" i="4"/>
  <c r="O2108" i="4"/>
  <c r="H2108" i="4"/>
  <c r="M2108" i="4"/>
  <c r="N2108" i="4"/>
  <c r="P2108" i="4"/>
  <c r="G2108" i="4"/>
  <c r="O2076" i="4"/>
  <c r="H2076" i="4"/>
  <c r="M2076" i="4"/>
  <c r="G2076" i="4"/>
  <c r="P2076" i="4"/>
  <c r="N2076" i="4"/>
  <c r="O2072" i="4"/>
  <c r="G2072" i="4"/>
  <c r="P2072" i="4"/>
  <c r="H2072" i="4"/>
  <c r="M2072" i="4"/>
  <c r="N2072" i="4"/>
  <c r="M2052" i="4"/>
  <c r="P2052" i="4"/>
  <c r="O2052" i="4"/>
  <c r="G2052" i="4"/>
  <c r="N2052" i="4"/>
  <c r="H2052" i="4"/>
  <c r="J2036" i="4"/>
  <c r="M2036" i="4"/>
  <c r="O2036" i="4"/>
  <c r="G2036" i="4"/>
  <c r="H2036" i="4"/>
  <c r="P2036" i="4"/>
  <c r="N2036" i="4"/>
  <c r="O2032" i="4"/>
  <c r="G2032" i="4"/>
  <c r="M2032" i="4"/>
  <c r="P2032" i="4"/>
  <c r="H2032" i="4"/>
  <c r="G2016" i="4"/>
  <c r="M2016" i="4"/>
  <c r="O2016" i="4"/>
  <c r="N2016" i="4"/>
  <c r="H2016" i="4"/>
  <c r="P2016" i="4"/>
  <c r="K1992" i="4"/>
  <c r="J1992" i="4"/>
  <c r="P1992" i="4"/>
  <c r="N1992" i="4"/>
  <c r="M1992" i="4"/>
  <c r="H1992" i="4"/>
  <c r="G1992" i="4"/>
  <c r="O1992" i="4"/>
  <c r="M1964" i="4"/>
  <c r="O1964" i="4"/>
  <c r="G1964" i="4"/>
  <c r="P1964" i="4"/>
  <c r="H1964" i="4"/>
  <c r="N1964" i="4"/>
  <c r="G1948" i="4"/>
  <c r="H1948" i="4"/>
  <c r="N1948" i="4"/>
  <c r="P1948" i="4"/>
  <c r="O1948" i="4"/>
  <c r="J1940" i="4"/>
  <c r="O1940" i="4"/>
  <c r="N1940" i="4"/>
  <c r="P1940" i="4"/>
  <c r="M1940" i="4"/>
  <c r="G1940" i="4"/>
  <c r="H1940" i="4"/>
  <c r="N1900" i="4"/>
  <c r="P1900" i="4"/>
  <c r="O1900" i="4"/>
  <c r="G1900" i="4"/>
  <c r="M1900" i="4"/>
  <c r="M1896" i="4"/>
  <c r="N1896" i="4"/>
  <c r="O1896" i="4"/>
  <c r="G1896" i="4"/>
  <c r="P1896" i="4"/>
  <c r="H1896" i="4"/>
  <c r="P1860" i="4"/>
  <c r="N1860" i="4"/>
  <c r="O1860" i="4"/>
  <c r="M1860" i="4"/>
  <c r="G1860" i="4"/>
  <c r="H1860" i="4"/>
  <c r="J1856" i="4"/>
  <c r="K1856" i="4"/>
  <c r="N1856" i="4"/>
  <c r="G1856" i="4"/>
  <c r="O1856" i="4"/>
  <c r="M1856" i="4"/>
  <c r="P1856" i="4"/>
  <c r="H1856" i="4"/>
  <c r="G1844" i="4"/>
  <c r="O1844" i="4"/>
  <c r="M1844" i="4"/>
  <c r="N1844" i="4"/>
  <c r="P1844" i="4"/>
  <c r="J1828" i="4"/>
  <c r="P1828" i="4"/>
  <c r="N1828" i="4"/>
  <c r="O1828" i="4"/>
  <c r="M1828" i="4"/>
  <c r="G1828" i="4"/>
  <c r="H1828" i="4"/>
  <c r="M1824" i="4"/>
  <c r="O1824" i="4"/>
  <c r="N1824" i="4"/>
  <c r="G1824" i="4"/>
  <c r="H1824" i="4"/>
  <c r="O1800" i="4"/>
  <c r="N1800" i="4"/>
  <c r="M1800" i="4"/>
  <c r="H1800" i="4"/>
  <c r="G1800" i="4"/>
  <c r="P1800" i="4"/>
  <c r="O1768" i="4"/>
  <c r="M1768" i="4"/>
  <c r="N1768" i="4"/>
  <c r="G1768" i="4"/>
  <c r="O1764" i="4"/>
  <c r="M1764" i="4"/>
  <c r="G1764" i="4"/>
  <c r="N1764" i="4"/>
  <c r="P1764" i="4"/>
  <c r="H1764" i="4"/>
  <c r="M1752" i="4"/>
  <c r="G1752" i="4"/>
  <c r="N1752" i="4"/>
  <c r="P1752" i="4"/>
  <c r="O1752" i="4"/>
  <c r="H1752" i="4"/>
  <c r="J1744" i="4"/>
  <c r="O1744" i="4"/>
  <c r="N1744" i="4"/>
  <c r="M1744" i="4"/>
  <c r="H1744" i="4"/>
  <c r="G1744" i="4"/>
  <c r="P1744" i="4"/>
  <c r="G1732" i="4"/>
  <c r="N1732" i="4"/>
  <c r="M1732" i="4"/>
  <c r="P1732" i="4"/>
  <c r="O1732" i="4"/>
  <c r="H1732" i="4"/>
  <c r="J1712" i="4"/>
  <c r="O1712" i="4"/>
  <c r="M1712" i="4"/>
  <c r="G1712" i="4"/>
  <c r="H1712" i="4"/>
  <c r="N1712" i="4"/>
  <c r="P1712" i="4"/>
  <c r="N1708" i="4"/>
  <c r="P1708" i="4"/>
  <c r="M1708" i="4"/>
  <c r="O1708" i="4"/>
  <c r="H1708" i="4"/>
  <c r="G1708" i="4"/>
  <c r="O1692" i="4"/>
  <c r="P1692" i="4"/>
  <c r="G1692" i="4"/>
  <c r="N1692" i="4"/>
  <c r="H1692" i="4"/>
  <c r="M1692" i="4"/>
  <c r="M1672" i="4"/>
  <c r="P1672" i="4"/>
  <c r="G1672" i="4"/>
  <c r="O1672" i="4"/>
  <c r="N1672" i="4"/>
  <c r="J1652" i="4"/>
  <c r="G1652" i="4"/>
  <c r="M1652" i="4"/>
  <c r="P1652" i="4"/>
  <c r="N1652" i="4"/>
  <c r="O1652" i="4"/>
  <c r="H1652" i="4"/>
  <c r="G1648" i="4"/>
  <c r="N1648" i="4"/>
  <c r="O1648" i="4"/>
  <c r="P1648" i="4"/>
  <c r="M1648" i="4"/>
  <c r="H1648" i="4"/>
  <c r="J1636" i="4"/>
  <c r="G1636" i="4"/>
  <c r="M1636" i="4"/>
  <c r="P1636" i="4"/>
  <c r="O1636" i="4"/>
  <c r="H1636" i="4"/>
  <c r="N1632" i="4"/>
  <c r="G1632" i="4"/>
  <c r="M1632" i="4"/>
  <c r="P1632" i="4"/>
  <c r="H1632" i="4"/>
  <c r="O1632" i="4"/>
  <c r="J1612" i="4"/>
  <c r="K1612" i="4"/>
  <c r="P1612" i="4"/>
  <c r="N1612" i="4"/>
  <c r="M1612" i="4"/>
  <c r="O1612" i="4"/>
  <c r="G1612" i="4"/>
  <c r="H1612" i="4"/>
  <c r="J1608" i="4"/>
  <c r="G1608" i="4"/>
  <c r="N1608" i="4"/>
  <c r="P1608" i="4"/>
  <c r="O1608" i="4"/>
  <c r="M1608" i="4"/>
  <c r="J1596" i="4"/>
  <c r="K1596" i="4"/>
  <c r="G1596" i="4"/>
  <c r="N1596" i="4"/>
  <c r="M1596" i="4"/>
  <c r="P1596" i="4"/>
  <c r="O1596" i="4"/>
  <c r="H1596" i="4"/>
  <c r="J1576" i="4"/>
  <c r="G1576" i="4"/>
  <c r="N1576" i="4"/>
  <c r="P1576" i="4"/>
  <c r="O1576" i="4"/>
  <c r="M1576" i="4"/>
  <c r="J1564" i="4"/>
  <c r="K1564" i="4"/>
  <c r="M1564" i="4"/>
  <c r="P1564" i="4"/>
  <c r="G1564" i="4"/>
  <c r="N1564" i="4"/>
  <c r="H1564" i="4"/>
  <c r="O1564" i="4"/>
  <c r="J1548" i="4"/>
  <c r="K1548" i="4"/>
  <c r="O1548" i="4"/>
  <c r="P1548" i="4"/>
  <c r="M1548" i="4"/>
  <c r="N1548" i="4"/>
  <c r="H1548" i="4"/>
  <c r="G1548" i="4"/>
  <c r="J1532" i="4"/>
  <c r="K1532" i="4"/>
  <c r="O1532" i="4"/>
  <c r="G1532" i="4"/>
  <c r="M1532" i="4"/>
  <c r="H1532" i="4"/>
  <c r="N1532" i="4"/>
  <c r="P1532" i="4"/>
  <c r="J1520" i="4"/>
  <c r="O1520" i="4"/>
  <c r="P1520" i="4"/>
  <c r="N1520" i="4"/>
  <c r="M1520" i="4"/>
  <c r="H1520" i="4"/>
  <c r="G1520" i="4"/>
  <c r="J1500" i="4"/>
  <c r="K1500" i="4"/>
  <c r="O1500" i="4"/>
  <c r="G1500" i="4"/>
  <c r="H1500" i="4"/>
  <c r="M1500" i="4"/>
  <c r="P1500" i="4"/>
  <c r="J1496" i="4"/>
  <c r="G1496" i="4"/>
  <c r="M1496" i="4"/>
  <c r="P1496" i="4"/>
  <c r="O1496" i="4"/>
  <c r="N1496" i="4"/>
  <c r="H1496" i="4"/>
  <c r="J1484" i="4"/>
  <c r="K1484" i="4"/>
  <c r="G1484" i="4"/>
  <c r="M1484" i="4"/>
  <c r="P1484" i="4"/>
  <c r="H1484" i="4"/>
  <c r="N1484" i="4"/>
  <c r="O1484" i="4"/>
  <c r="J1472" i="4"/>
  <c r="P1472" i="4"/>
  <c r="N1472" i="4"/>
  <c r="G1472" i="4"/>
  <c r="O1472" i="4"/>
  <c r="H1472" i="4"/>
  <c r="M1472" i="4"/>
  <c r="J1452" i="4"/>
  <c r="K1452" i="4"/>
  <c r="M1452" i="4"/>
  <c r="N1452" i="4"/>
  <c r="G1452" i="4"/>
  <c r="H1452" i="4"/>
  <c r="P1452" i="4"/>
  <c r="O1452" i="4"/>
  <c r="J1436" i="4"/>
  <c r="K1436" i="4"/>
  <c r="O1436" i="4"/>
  <c r="N1436" i="4"/>
  <c r="P1436" i="4"/>
  <c r="G1436" i="4"/>
  <c r="H1436" i="4"/>
  <c r="M1436" i="4"/>
  <c r="J1432" i="4"/>
  <c r="M1432" i="4"/>
  <c r="G1432" i="4"/>
  <c r="N1432" i="4"/>
  <c r="P1432" i="4"/>
  <c r="O1432" i="4"/>
  <c r="H1432" i="4"/>
  <c r="J1408" i="4"/>
  <c r="K1408" i="4"/>
  <c r="P1408" i="4"/>
  <c r="G1408" i="4"/>
  <c r="O1408" i="4"/>
  <c r="M1408" i="4"/>
  <c r="N1408" i="4"/>
  <c r="H1408" i="4"/>
  <c r="J1404" i="4"/>
  <c r="K1404" i="4"/>
  <c r="P1404" i="4"/>
  <c r="N1404" i="4"/>
  <c r="O1404" i="4"/>
  <c r="H1404" i="4"/>
  <c r="G1404" i="4"/>
  <c r="J1400" i="4"/>
  <c r="G1400" i="4"/>
  <c r="N1400" i="4"/>
  <c r="P1400" i="4"/>
  <c r="M1400" i="4"/>
  <c r="O1400" i="4"/>
  <c r="H1400" i="4"/>
  <c r="J1384" i="4"/>
  <c r="P1384" i="4"/>
  <c r="O1384" i="4"/>
  <c r="M1384" i="4"/>
  <c r="G1384" i="4"/>
  <c r="N1384" i="4"/>
  <c r="J1380" i="4"/>
  <c r="K1380" i="4"/>
  <c r="N1380" i="4"/>
  <c r="O1380" i="4"/>
  <c r="P1380" i="4"/>
  <c r="M1380" i="4"/>
  <c r="G1380" i="4"/>
  <c r="H1380" i="4"/>
  <c r="J1360" i="4"/>
  <c r="K1360" i="4"/>
  <c r="O1360" i="4"/>
  <c r="N1360" i="4"/>
  <c r="G1360" i="4"/>
  <c r="H1360" i="4"/>
  <c r="P1360" i="4"/>
  <c r="M1360" i="4"/>
  <c r="J1356" i="4"/>
  <c r="K1356" i="4"/>
  <c r="M1356" i="4"/>
  <c r="G1356" i="4"/>
  <c r="P1356" i="4"/>
  <c r="O1356" i="4"/>
  <c r="N1356" i="4"/>
  <c r="H1356" i="4"/>
  <c r="J1352" i="4"/>
  <c r="K1352" i="4"/>
  <c r="P1352" i="4"/>
  <c r="O1352" i="4"/>
  <c r="N1352" i="4"/>
  <c r="M1352" i="4"/>
  <c r="G1352" i="4"/>
  <c r="K1340" i="4"/>
  <c r="J1340" i="4"/>
  <c r="O1340" i="4"/>
  <c r="M1340" i="4"/>
  <c r="N1340" i="4"/>
  <c r="H1340" i="4"/>
  <c r="P1340" i="4"/>
  <c r="G1340" i="4"/>
  <c r="J1324" i="4"/>
  <c r="K1324" i="4"/>
  <c r="O1324" i="4"/>
  <c r="G1324" i="4"/>
  <c r="H1324" i="4"/>
  <c r="P1324" i="4"/>
  <c r="M1324" i="4"/>
  <c r="J1308" i="4"/>
  <c r="K1308" i="4"/>
  <c r="M1308" i="4"/>
  <c r="P1308" i="4"/>
  <c r="N1308" i="4"/>
  <c r="H1308" i="4"/>
  <c r="O1308" i="4"/>
  <c r="G1308" i="4"/>
  <c r="J1288" i="4"/>
  <c r="K1288" i="4"/>
  <c r="P1288" i="4"/>
  <c r="O1288" i="4"/>
  <c r="M1288" i="4"/>
  <c r="N1288" i="4"/>
  <c r="J1268" i="4"/>
  <c r="K1268" i="4"/>
  <c r="M1268" i="4"/>
  <c r="N1268" i="4"/>
  <c r="G1268" i="4"/>
  <c r="H1268" i="4"/>
  <c r="P1268" i="4"/>
  <c r="J1244" i="4"/>
  <c r="K1244" i="4"/>
  <c r="M1244" i="4"/>
  <c r="P1244" i="4"/>
  <c r="N1244" i="4"/>
  <c r="H1244" i="4"/>
  <c r="O1244" i="4"/>
  <c r="J1224" i="4"/>
  <c r="K1224" i="4"/>
  <c r="G1224" i="4"/>
  <c r="M1224" i="4"/>
  <c r="P1224" i="4"/>
  <c r="O1224" i="4"/>
  <c r="K1212" i="4"/>
  <c r="J1212" i="4"/>
  <c r="G1212" i="4"/>
  <c r="M1212" i="4"/>
  <c r="P1212" i="4"/>
  <c r="O1212" i="4"/>
  <c r="N1212" i="4"/>
  <c r="H1212" i="4"/>
  <c r="J1176" i="4"/>
  <c r="K1176" i="4"/>
  <c r="P1176" i="4"/>
  <c r="O1176" i="4"/>
  <c r="N1176" i="4"/>
  <c r="M1176" i="4"/>
  <c r="H1176" i="4"/>
  <c r="J1160" i="4"/>
  <c r="K1160" i="4"/>
  <c r="P1160" i="4"/>
  <c r="N1160" i="4"/>
  <c r="M1160" i="4"/>
  <c r="G1160" i="4"/>
  <c r="O1160" i="4"/>
  <c r="J1140" i="4"/>
  <c r="K1140" i="4"/>
  <c r="G1140" i="4"/>
  <c r="P1140" i="4"/>
  <c r="M1140" i="4"/>
  <c r="N1140" i="4"/>
  <c r="O1140" i="4"/>
  <c r="H1140" i="4"/>
  <c r="J1124" i="4"/>
  <c r="K1124" i="4"/>
  <c r="G1124" i="4"/>
  <c r="P1124" i="4"/>
  <c r="N1124" i="4"/>
  <c r="H1124" i="4"/>
  <c r="O1124" i="4"/>
  <c r="J1104" i="4"/>
  <c r="K1104" i="4"/>
  <c r="G1104" i="4"/>
  <c r="M1104" i="4"/>
  <c r="P1104" i="4"/>
  <c r="H1104" i="4"/>
  <c r="O1104" i="4"/>
  <c r="J1088" i="4"/>
  <c r="K1088" i="4"/>
  <c r="O1088" i="4"/>
  <c r="M1088" i="4"/>
  <c r="N1088" i="4"/>
  <c r="H1088" i="4"/>
  <c r="G1088" i="4"/>
  <c r="P1088" i="4"/>
  <c r="J1072" i="4"/>
  <c r="K1072" i="4"/>
  <c r="P1072" i="4"/>
  <c r="M1072" i="4"/>
  <c r="G1072" i="4"/>
  <c r="O1072" i="4"/>
  <c r="N1072" i="4"/>
  <c r="H1072" i="4"/>
  <c r="J1048" i="4"/>
  <c r="P1048" i="4"/>
  <c r="K1048" i="4"/>
  <c r="O1048" i="4"/>
  <c r="M1048" i="4"/>
  <c r="N1048" i="4"/>
  <c r="H1048" i="4"/>
  <c r="K1028" i="4"/>
  <c r="J1028" i="4"/>
  <c r="M1028" i="4"/>
  <c r="G1028" i="4"/>
  <c r="N1028" i="4"/>
  <c r="H1028" i="4"/>
  <c r="P1028" i="4"/>
  <c r="K1012" i="4"/>
  <c r="J1012" i="4"/>
  <c r="P1012" i="4"/>
  <c r="M1012" i="4"/>
  <c r="O1012" i="4"/>
  <c r="G1012" i="4"/>
  <c r="N1012" i="4"/>
  <c r="H1012" i="4"/>
  <c r="K1008" i="4"/>
  <c r="J1008" i="4"/>
  <c r="M1008" i="4"/>
  <c r="G1008" i="4"/>
  <c r="N1008" i="4"/>
  <c r="H1008" i="4"/>
  <c r="P1008" i="4"/>
  <c r="J984" i="4"/>
  <c r="K984" i="4"/>
  <c r="G984" i="4"/>
  <c r="N984" i="4"/>
  <c r="P984" i="4"/>
  <c r="H984" i="4"/>
  <c r="O984" i="4"/>
  <c r="K964" i="4"/>
  <c r="J964" i="4"/>
  <c r="N964" i="4"/>
  <c r="O964" i="4"/>
  <c r="M964" i="4"/>
  <c r="G964" i="4"/>
  <c r="H964" i="4"/>
  <c r="P964" i="4"/>
  <c r="K960" i="4"/>
  <c r="J960" i="4"/>
  <c r="G960" i="4"/>
  <c r="N960" i="4"/>
  <c r="P960" i="4"/>
  <c r="O960" i="4"/>
  <c r="H960" i="4"/>
  <c r="M960" i="4"/>
  <c r="K944" i="4"/>
  <c r="J944" i="4"/>
  <c r="O944" i="4"/>
  <c r="M944" i="4"/>
  <c r="G944" i="4"/>
  <c r="H944" i="4"/>
  <c r="P944" i="4"/>
  <c r="N944" i="4"/>
  <c r="K940" i="4"/>
  <c r="J940" i="4"/>
  <c r="P940" i="4"/>
  <c r="O940" i="4"/>
  <c r="M940" i="4"/>
  <c r="H940" i="4"/>
  <c r="N940" i="4"/>
  <c r="J920" i="4"/>
  <c r="P920" i="4"/>
  <c r="M920" i="4"/>
  <c r="K920" i="4"/>
  <c r="G920" i="4"/>
  <c r="O920" i="4"/>
  <c r="H920" i="4"/>
  <c r="K896" i="4"/>
  <c r="J896" i="4"/>
  <c r="N896" i="4"/>
  <c r="G896" i="4"/>
  <c r="M896" i="4"/>
  <c r="H896" i="4"/>
  <c r="P896" i="4"/>
  <c r="J872" i="4"/>
  <c r="K872" i="4"/>
  <c r="M872" i="4"/>
  <c r="G872" i="4"/>
  <c r="N872" i="4"/>
  <c r="P872" i="4"/>
  <c r="O872" i="4"/>
  <c r="K852" i="4"/>
  <c r="J852" i="4"/>
  <c r="P852" i="4"/>
  <c r="N852" i="4"/>
  <c r="O852" i="4"/>
  <c r="G852" i="4"/>
  <c r="H852" i="4"/>
  <c r="M852" i="4"/>
  <c r="K836" i="4"/>
  <c r="J836" i="4"/>
  <c r="O836" i="4"/>
  <c r="M836" i="4"/>
  <c r="G836" i="4"/>
  <c r="H836" i="4"/>
  <c r="N836" i="4"/>
  <c r="K832" i="4"/>
  <c r="J832" i="4"/>
  <c r="P832" i="4"/>
  <c r="G832" i="4"/>
  <c r="O832" i="4"/>
  <c r="M832" i="4"/>
  <c r="N832" i="4"/>
  <c r="K820" i="4"/>
  <c r="J820" i="4"/>
  <c r="M820" i="4"/>
  <c r="P820" i="4"/>
  <c r="N820" i="4"/>
  <c r="O820" i="4"/>
  <c r="H820" i="4"/>
  <c r="G820" i="4"/>
  <c r="K800" i="4"/>
  <c r="P800" i="4"/>
  <c r="O800" i="4"/>
  <c r="M800" i="4"/>
  <c r="N800" i="4"/>
  <c r="J800" i="4"/>
  <c r="K788" i="4"/>
  <c r="J788" i="4"/>
  <c r="M788" i="4"/>
  <c r="P788" i="4"/>
  <c r="N788" i="4"/>
  <c r="H788" i="4"/>
  <c r="O788" i="4"/>
  <c r="J760" i="4"/>
  <c r="K760" i="4"/>
  <c r="P760" i="4"/>
  <c r="M760" i="4"/>
  <c r="N760" i="4"/>
  <c r="G760" i="4"/>
  <c r="I760" i="16" s="1"/>
  <c r="H760" i="4"/>
  <c r="O760" i="4"/>
  <c r="K740" i="4"/>
  <c r="J740" i="4"/>
  <c r="O740" i="4"/>
  <c r="M740" i="4"/>
  <c r="P740" i="4"/>
  <c r="H740" i="4"/>
  <c r="N740" i="4"/>
  <c r="G740" i="4"/>
  <c r="I740" i="16" s="1"/>
  <c r="J720" i="4"/>
  <c r="K720" i="4"/>
  <c r="P720" i="4"/>
  <c r="O720" i="4"/>
  <c r="N720" i="4"/>
  <c r="M720" i="4"/>
  <c r="H720" i="4"/>
  <c r="J712" i="4"/>
  <c r="K712" i="4"/>
  <c r="G712" i="4"/>
  <c r="I712" i="16" s="1"/>
  <c r="M712" i="4"/>
  <c r="P712" i="4"/>
  <c r="H712" i="4"/>
  <c r="O712" i="4"/>
  <c r="N712" i="4"/>
  <c r="H1288" i="4"/>
  <c r="H800" i="4"/>
  <c r="H968" i="4"/>
  <c r="H1096" i="4"/>
  <c r="H1224" i="4"/>
  <c r="H1352" i="4"/>
  <c r="H1480" i="4"/>
  <c r="H1608" i="4"/>
  <c r="H1736" i="4"/>
  <c r="H1920" i="4"/>
  <c r="H2088" i="4"/>
  <c r="H2260" i="4"/>
  <c r="H2392" i="4"/>
  <c r="H2520" i="4"/>
  <c r="H2648" i="4"/>
  <c r="H2776" i="4"/>
  <c r="M768" i="4"/>
  <c r="N860" i="4"/>
  <c r="G940" i="4"/>
  <c r="O1028" i="4"/>
  <c r="M1124" i="4"/>
  <c r="N1224" i="4"/>
  <c r="N1324" i="4"/>
  <c r="P1456" i="4"/>
  <c r="N1640" i="4"/>
  <c r="P1824" i="4"/>
  <c r="G2084" i="4"/>
  <c r="P2316" i="4"/>
  <c r="G2660" i="4"/>
  <c r="G800" i="4"/>
  <c r="N1220" i="4"/>
  <c r="N1636" i="4"/>
  <c r="O2172" i="4"/>
  <c r="J704" i="4"/>
  <c r="K704" i="4"/>
  <c r="N704" i="4"/>
  <c r="G704" i="4"/>
  <c r="I704" i="16" s="1"/>
  <c r="M704" i="4"/>
  <c r="P704" i="4"/>
  <c r="O704" i="4"/>
  <c r="J688" i="4"/>
  <c r="K688" i="4"/>
  <c r="P688" i="4"/>
  <c r="O688" i="4"/>
  <c r="G688" i="4"/>
  <c r="I688" i="16" s="1"/>
  <c r="K676" i="4"/>
  <c r="J676" i="4"/>
  <c r="O676" i="4"/>
  <c r="M676" i="4"/>
  <c r="H676" i="4"/>
  <c r="P676" i="4"/>
  <c r="J672" i="4"/>
  <c r="K672" i="4"/>
  <c r="N672" i="4"/>
  <c r="G672" i="4"/>
  <c r="I672" i="16" s="1"/>
  <c r="M672" i="4"/>
  <c r="J656" i="4"/>
  <c r="K656" i="4"/>
  <c r="P656" i="4"/>
  <c r="O656" i="4"/>
  <c r="M656" i="4"/>
  <c r="N656" i="4"/>
  <c r="K652" i="4"/>
  <c r="J652" i="4"/>
  <c r="O652" i="4"/>
  <c r="M652" i="4"/>
  <c r="G652" i="4"/>
  <c r="I652" i="16" s="1"/>
  <c r="P652" i="4"/>
  <c r="J636" i="4"/>
  <c r="K636" i="4"/>
  <c r="G636" i="4"/>
  <c r="I636" i="16" s="1"/>
  <c r="N636" i="4"/>
  <c r="P636" i="4"/>
  <c r="J632" i="4"/>
  <c r="K632" i="4"/>
  <c r="O632" i="4"/>
  <c r="N632" i="4"/>
  <c r="M632" i="4"/>
  <c r="H632" i="4"/>
  <c r="J600" i="4"/>
  <c r="K600" i="4"/>
  <c r="P600" i="4"/>
  <c r="O600" i="4"/>
  <c r="N600" i="4"/>
  <c r="H600" i="4"/>
  <c r="M600" i="4"/>
  <c r="K588" i="4"/>
  <c r="J588" i="4"/>
  <c r="N588" i="4"/>
  <c r="G588" i="4"/>
  <c r="I588" i="16" s="1"/>
  <c r="M588" i="4"/>
  <c r="P588" i="4"/>
  <c r="O588" i="4"/>
  <c r="J572" i="4"/>
  <c r="K572" i="4"/>
  <c r="O572" i="4"/>
  <c r="N572" i="4"/>
  <c r="G572" i="4"/>
  <c r="I572" i="16" s="1"/>
  <c r="P572" i="4"/>
  <c r="J568" i="4"/>
  <c r="K568" i="4"/>
  <c r="G568" i="4"/>
  <c r="I568" i="16" s="1"/>
  <c r="N568" i="4"/>
  <c r="P568" i="4"/>
  <c r="O568" i="4"/>
  <c r="H568" i="4"/>
  <c r="M568" i="4"/>
  <c r="K564" i="4"/>
  <c r="J564" i="4"/>
  <c r="N564" i="4"/>
  <c r="P564" i="4"/>
  <c r="M564" i="4"/>
  <c r="H564" i="4"/>
  <c r="K548" i="4"/>
  <c r="J548" i="4"/>
  <c r="O548" i="4"/>
  <c r="N548" i="4"/>
  <c r="G548" i="4"/>
  <c r="I548" i="16" s="1"/>
  <c r="H548" i="4"/>
  <c r="M548" i="4"/>
  <c r="K516" i="4"/>
  <c r="P516" i="4"/>
  <c r="N516" i="4"/>
  <c r="O516" i="4"/>
  <c r="M516" i="4"/>
  <c r="H516" i="4"/>
  <c r="J516" i="4"/>
  <c r="G516" i="4"/>
  <c r="I516" i="16" s="1"/>
  <c r="K468" i="4"/>
  <c r="J468" i="4"/>
  <c r="G468" i="4"/>
  <c r="I468" i="16" s="1"/>
  <c r="M468" i="4"/>
  <c r="N468" i="4"/>
  <c r="H468" i="4"/>
  <c r="J456" i="4"/>
  <c r="K456" i="4"/>
  <c r="G456" i="4"/>
  <c r="I456" i="16" s="1"/>
  <c r="M456" i="4"/>
  <c r="P456" i="4"/>
  <c r="J440" i="4"/>
  <c r="K440" i="4"/>
  <c r="O440" i="4"/>
  <c r="M440" i="4"/>
  <c r="N440" i="4"/>
  <c r="K420" i="4"/>
  <c r="J420" i="4"/>
  <c r="P420" i="4"/>
  <c r="M420" i="4"/>
  <c r="O420" i="4"/>
  <c r="H420" i="4"/>
  <c r="J408" i="4"/>
  <c r="K408" i="4"/>
  <c r="O408" i="4"/>
  <c r="N408" i="4"/>
  <c r="G408" i="4"/>
  <c r="I408" i="16" s="1"/>
  <c r="P408" i="4"/>
  <c r="K404" i="4"/>
  <c r="J404" i="4"/>
  <c r="G404" i="4"/>
  <c r="I404" i="16" s="1"/>
  <c r="M404" i="4"/>
  <c r="N404" i="4"/>
  <c r="H404" i="4"/>
  <c r="J392" i="4"/>
  <c r="K392" i="4"/>
  <c r="G392" i="4"/>
  <c r="I392" i="16" s="1"/>
  <c r="M392" i="4"/>
  <c r="P392" i="4"/>
  <c r="O392" i="4"/>
  <c r="N392" i="4"/>
  <c r="K388" i="4"/>
  <c r="J388" i="4"/>
  <c r="P388" i="4"/>
  <c r="G388" i="4"/>
  <c r="I388" i="16" s="1"/>
  <c r="O388" i="4"/>
  <c r="H388" i="4"/>
  <c r="K372" i="4"/>
  <c r="J372" i="4"/>
  <c r="G372" i="4"/>
  <c r="I372" i="16" s="1"/>
  <c r="M372" i="4"/>
  <c r="N372" i="4"/>
  <c r="H372" i="4"/>
  <c r="K356" i="4"/>
  <c r="J356" i="4"/>
  <c r="G356" i="4"/>
  <c r="I356" i="16" s="1"/>
  <c r="P356" i="4"/>
  <c r="N356" i="4"/>
  <c r="O356" i="4"/>
  <c r="H356" i="4"/>
  <c r="M356" i="4"/>
  <c r="J352" i="4"/>
  <c r="K352" i="4"/>
  <c r="G352" i="4"/>
  <c r="I352" i="16" s="1"/>
  <c r="M352" i="4"/>
  <c r="P352" i="4"/>
  <c r="O352" i="4"/>
  <c r="H352" i="4"/>
  <c r="N352" i="4"/>
  <c r="N336" i="4"/>
  <c r="P336" i="4"/>
  <c r="O336" i="4"/>
  <c r="H336" i="4"/>
  <c r="G336" i="4"/>
  <c r="I336" i="16" s="1"/>
  <c r="M336" i="4"/>
  <c r="M320" i="4"/>
  <c r="P320" i="4"/>
  <c r="O320" i="4"/>
  <c r="J320" i="4"/>
  <c r="K320" i="4"/>
  <c r="N320" i="4"/>
  <c r="O308" i="4"/>
  <c r="N308" i="4"/>
  <c r="K308" i="4"/>
  <c r="P308" i="4"/>
  <c r="O292" i="4"/>
  <c r="N292" i="4"/>
  <c r="M292" i="4"/>
  <c r="J292" i="4"/>
  <c r="H292" i="4"/>
  <c r="K292" i="4"/>
  <c r="N288" i="4"/>
  <c r="P288" i="4"/>
  <c r="J288" i="4"/>
  <c r="K288" i="4"/>
  <c r="N272" i="4"/>
  <c r="P272" i="4"/>
  <c r="K272" i="4"/>
  <c r="H272" i="4"/>
  <c r="M268" i="4"/>
  <c r="P268" i="4"/>
  <c r="O268" i="4"/>
  <c r="J268" i="4"/>
  <c r="K268" i="4"/>
  <c r="N268" i="4"/>
  <c r="O244" i="4"/>
  <c r="M244" i="4"/>
  <c r="N244" i="4"/>
  <c r="G244" i="4"/>
  <c r="I244" i="16" s="1"/>
  <c r="H244" i="4"/>
  <c r="J244" i="4"/>
  <c r="N240" i="4"/>
  <c r="P240" i="4"/>
  <c r="K240" i="4"/>
  <c r="N224" i="4"/>
  <c r="P224" i="4"/>
  <c r="G224" i="4"/>
  <c r="I224" i="16" s="1"/>
  <c r="J224" i="4"/>
  <c r="O196" i="4"/>
  <c r="N196" i="4"/>
  <c r="H196" i="4"/>
  <c r="G196" i="4"/>
  <c r="I196" i="16" s="1"/>
  <c r="P196" i="4"/>
  <c r="M164" i="4"/>
  <c r="P164" i="4"/>
  <c r="O164" i="4"/>
  <c r="G164" i="4"/>
  <c r="I164" i="16" s="1"/>
  <c r="J164" i="4"/>
  <c r="N164" i="4"/>
  <c r="N144" i="4"/>
  <c r="P144" i="4"/>
  <c r="J144" i="4"/>
  <c r="K144" i="4"/>
  <c r="M140" i="4"/>
  <c r="P140" i="4"/>
  <c r="O140" i="4"/>
  <c r="G140" i="4"/>
  <c r="I140" i="16" s="1"/>
  <c r="J140" i="4"/>
  <c r="N140" i="4"/>
  <c r="M116" i="4"/>
  <c r="P116" i="4"/>
  <c r="O116" i="4"/>
  <c r="K116" i="4"/>
  <c r="H116" i="4"/>
  <c r="N116" i="4"/>
  <c r="N112" i="4"/>
  <c r="P112" i="4"/>
  <c r="J112" i="4"/>
  <c r="K112" i="4"/>
  <c r="N104" i="4"/>
  <c r="P104" i="4"/>
  <c r="G104" i="4"/>
  <c r="I104" i="16" s="1"/>
  <c r="M100" i="4"/>
  <c r="P100" i="4"/>
  <c r="O100" i="4"/>
  <c r="G100" i="4"/>
  <c r="I100" i="16" s="1"/>
  <c r="N100" i="4"/>
  <c r="O80" i="4"/>
  <c r="M80" i="4"/>
  <c r="N80" i="4"/>
  <c r="G80" i="4"/>
  <c r="I80" i="16" s="1"/>
  <c r="J80" i="4"/>
  <c r="H80" i="4"/>
  <c r="N76" i="4"/>
  <c r="P76" i="4"/>
  <c r="G76" i="4"/>
  <c r="I76" i="16" s="1"/>
  <c r="J76" i="4"/>
  <c r="H76" i="4"/>
  <c r="M72" i="4"/>
  <c r="P72" i="4"/>
  <c r="O72" i="4"/>
  <c r="G72" i="4"/>
  <c r="I72" i="16" s="1"/>
  <c r="N72" i="4"/>
  <c r="O52" i="4"/>
  <c r="N52" i="4"/>
  <c r="G52" i="4"/>
  <c r="I52" i="16" s="1"/>
  <c r="J52" i="4"/>
  <c r="P52" i="4"/>
  <c r="N48" i="4"/>
  <c r="P48" i="4"/>
  <c r="J48" i="4"/>
  <c r="H48" i="4"/>
  <c r="K48" i="4"/>
  <c r="N44" i="4"/>
  <c r="P44" i="4"/>
  <c r="O44" i="4"/>
  <c r="G44" i="4"/>
  <c r="I44" i="16" s="1"/>
  <c r="J44" i="4"/>
  <c r="M44" i="4"/>
  <c r="N28" i="4"/>
  <c r="P28" i="4"/>
  <c r="O28" i="4"/>
  <c r="K28" i="4"/>
  <c r="H28" i="4"/>
  <c r="M28" i="4"/>
  <c r="H112" i="4"/>
  <c r="H68" i="4"/>
  <c r="G240" i="4"/>
  <c r="I240" i="16" s="1"/>
  <c r="H360" i="4"/>
  <c r="H456" i="4"/>
  <c r="H652" i="4"/>
  <c r="O104" i="4"/>
  <c r="O256" i="4"/>
  <c r="O288" i="4"/>
  <c r="G440" i="4"/>
  <c r="I440" i="16" s="1"/>
  <c r="N624" i="4"/>
  <c r="M52" i="4"/>
  <c r="N252" i="4"/>
  <c r="M308" i="4"/>
  <c r="P404" i="4"/>
  <c r="M572" i="4"/>
  <c r="O636" i="4"/>
  <c r="K708" i="4"/>
  <c r="J708" i="4"/>
  <c r="O708" i="4"/>
  <c r="M708" i="4"/>
  <c r="N708" i="4"/>
  <c r="H708" i="4"/>
  <c r="G708" i="4"/>
  <c r="I708" i="16" s="1"/>
  <c r="J696" i="4"/>
  <c r="K696" i="4"/>
  <c r="O696" i="4"/>
  <c r="N696" i="4"/>
  <c r="M696" i="4"/>
  <c r="H696" i="4"/>
  <c r="K692" i="4"/>
  <c r="J692" i="4"/>
  <c r="M692" i="4"/>
  <c r="P692" i="4"/>
  <c r="N692" i="4"/>
  <c r="O692" i="4"/>
  <c r="H692" i="4"/>
  <c r="G692" i="4"/>
  <c r="I692" i="16" s="1"/>
  <c r="J680" i="4"/>
  <c r="K680" i="4"/>
  <c r="G680" i="4"/>
  <c r="I680" i="16" s="1"/>
  <c r="M680" i="4"/>
  <c r="P680" i="4"/>
  <c r="O680" i="4"/>
  <c r="H680" i="4"/>
  <c r="N680" i="4"/>
  <c r="J664" i="4"/>
  <c r="K664" i="4"/>
  <c r="O664" i="4"/>
  <c r="N664" i="4"/>
  <c r="G664" i="4"/>
  <c r="I664" i="16" s="1"/>
  <c r="H664" i="4"/>
  <c r="P664" i="4"/>
  <c r="K660" i="4"/>
  <c r="J660" i="4"/>
  <c r="M660" i="4"/>
  <c r="P660" i="4"/>
  <c r="N660" i="4"/>
  <c r="H660" i="4"/>
  <c r="J640" i="4"/>
  <c r="N640" i="4"/>
  <c r="K640" i="4"/>
  <c r="G640" i="4"/>
  <c r="I640" i="16" s="1"/>
  <c r="M640" i="4"/>
  <c r="P640" i="4"/>
  <c r="O640" i="4"/>
  <c r="K628" i="4"/>
  <c r="J628" i="4"/>
  <c r="M628" i="4"/>
  <c r="P628" i="4"/>
  <c r="N628" i="4"/>
  <c r="O628" i="4"/>
  <c r="H628" i="4"/>
  <c r="G628" i="4"/>
  <c r="I628" i="16" s="1"/>
  <c r="J616" i="4"/>
  <c r="K616" i="4"/>
  <c r="O616" i="4"/>
  <c r="M616" i="4"/>
  <c r="N616" i="4"/>
  <c r="H616" i="4"/>
  <c r="K612" i="4"/>
  <c r="J612" i="4"/>
  <c r="M612" i="4"/>
  <c r="P612" i="4"/>
  <c r="N612" i="4"/>
  <c r="H612" i="4"/>
  <c r="J608" i="4"/>
  <c r="K608" i="4"/>
  <c r="P608" i="4"/>
  <c r="O608" i="4"/>
  <c r="G608" i="4"/>
  <c r="I608" i="16" s="1"/>
  <c r="J592" i="4"/>
  <c r="K592" i="4"/>
  <c r="G592" i="4"/>
  <c r="I592" i="16" s="1"/>
  <c r="N592" i="4"/>
  <c r="P592" i="4"/>
  <c r="O592" i="4"/>
  <c r="M592" i="4"/>
  <c r="J576" i="4"/>
  <c r="K576" i="4"/>
  <c r="P576" i="4"/>
  <c r="O576" i="4"/>
  <c r="G576" i="4"/>
  <c r="I576" i="16" s="1"/>
  <c r="J560" i="4"/>
  <c r="K560" i="4"/>
  <c r="P560" i="4"/>
  <c r="O560" i="4"/>
  <c r="M560" i="4"/>
  <c r="N560" i="4"/>
  <c r="J544" i="4"/>
  <c r="K544" i="4"/>
  <c r="M544" i="4"/>
  <c r="G544" i="4"/>
  <c r="I544" i="16" s="1"/>
  <c r="N544" i="4"/>
  <c r="P544" i="4"/>
  <c r="O544" i="4"/>
  <c r="K540" i="4"/>
  <c r="J540" i="4"/>
  <c r="G540" i="4"/>
  <c r="I540" i="16" s="1"/>
  <c r="M540" i="4"/>
  <c r="P540" i="4"/>
  <c r="K532" i="4"/>
  <c r="J532" i="4"/>
  <c r="G532" i="4"/>
  <c r="I532" i="16" s="1"/>
  <c r="N532" i="4"/>
  <c r="M532" i="4"/>
  <c r="H532" i="4"/>
  <c r="J528" i="4"/>
  <c r="K528" i="4"/>
  <c r="O528" i="4"/>
  <c r="M528" i="4"/>
  <c r="N528" i="4"/>
  <c r="K524" i="4"/>
  <c r="J524" i="4"/>
  <c r="P524" i="4"/>
  <c r="O524" i="4"/>
  <c r="G524" i="4"/>
  <c r="I524" i="16" s="1"/>
  <c r="J512" i="4"/>
  <c r="G512" i="4"/>
  <c r="I512" i="16" s="1"/>
  <c r="N512" i="4"/>
  <c r="P512" i="4"/>
  <c r="O512" i="4"/>
  <c r="M512" i="4"/>
  <c r="J508" i="4"/>
  <c r="K508" i="4"/>
  <c r="N508" i="4"/>
  <c r="G508" i="4"/>
  <c r="I508" i="16" s="1"/>
  <c r="M508" i="4"/>
  <c r="J496" i="4"/>
  <c r="K496" i="4"/>
  <c r="O496" i="4"/>
  <c r="N496" i="4"/>
  <c r="G496" i="4"/>
  <c r="I496" i="16" s="1"/>
  <c r="P496" i="4"/>
  <c r="K492" i="4"/>
  <c r="J492" i="4"/>
  <c r="G492" i="4"/>
  <c r="I492" i="16" s="1"/>
  <c r="N492" i="4"/>
  <c r="P492" i="4"/>
  <c r="O492" i="4"/>
  <c r="M492" i="4"/>
  <c r="J488" i="4"/>
  <c r="K488" i="4"/>
  <c r="P488" i="4"/>
  <c r="O488" i="4"/>
  <c r="N488" i="4"/>
  <c r="M488" i="4"/>
  <c r="K484" i="4"/>
  <c r="J484" i="4"/>
  <c r="N484" i="4"/>
  <c r="P484" i="4"/>
  <c r="G484" i="4"/>
  <c r="I484" i="16" s="1"/>
  <c r="H484" i="4"/>
  <c r="J480" i="4"/>
  <c r="K480" i="4"/>
  <c r="G480" i="4"/>
  <c r="I480" i="16" s="1"/>
  <c r="M480" i="4"/>
  <c r="P480" i="4"/>
  <c r="H480" i="4"/>
  <c r="K476" i="4"/>
  <c r="J476" i="4"/>
  <c r="O476" i="4"/>
  <c r="M476" i="4"/>
  <c r="G476" i="4"/>
  <c r="I476" i="16" s="1"/>
  <c r="P476" i="4"/>
  <c r="J464" i="4"/>
  <c r="K464" i="4"/>
  <c r="P464" i="4"/>
  <c r="O464" i="4"/>
  <c r="M464" i="4"/>
  <c r="H464" i="4"/>
  <c r="N464" i="4"/>
  <c r="K460" i="4"/>
  <c r="J460" i="4"/>
  <c r="P460" i="4"/>
  <c r="O460" i="4"/>
  <c r="G460" i="4"/>
  <c r="I460" i="16" s="1"/>
  <c r="J444" i="4"/>
  <c r="K444" i="4"/>
  <c r="M444" i="4"/>
  <c r="G444" i="4"/>
  <c r="I444" i="16" s="1"/>
  <c r="N444" i="4"/>
  <c r="K436" i="4"/>
  <c r="J436" i="4"/>
  <c r="G436" i="4"/>
  <c r="I436" i="16" s="1"/>
  <c r="N436" i="4"/>
  <c r="P436" i="4"/>
  <c r="H436" i="4"/>
  <c r="O436" i="4"/>
  <c r="J432" i="4"/>
  <c r="K432" i="4"/>
  <c r="P432" i="4"/>
  <c r="O432" i="4"/>
  <c r="H432" i="4"/>
  <c r="G432" i="4"/>
  <c r="I432" i="16" s="1"/>
  <c r="J424" i="4"/>
  <c r="K424" i="4"/>
  <c r="G424" i="4"/>
  <c r="I424" i="16" s="1"/>
  <c r="N424" i="4"/>
  <c r="P424" i="4"/>
  <c r="O424" i="4"/>
  <c r="M424" i="4"/>
  <c r="J416" i="4"/>
  <c r="K416" i="4"/>
  <c r="M416" i="4"/>
  <c r="G416" i="4"/>
  <c r="I416" i="16" s="1"/>
  <c r="N416" i="4"/>
  <c r="H416" i="4"/>
  <c r="K412" i="4"/>
  <c r="J412" i="4"/>
  <c r="N412" i="4"/>
  <c r="G412" i="4"/>
  <c r="I412" i="16" s="1"/>
  <c r="M412" i="4"/>
  <c r="P412" i="4"/>
  <c r="O412" i="4"/>
  <c r="J400" i="4"/>
  <c r="K400" i="4"/>
  <c r="P400" i="4"/>
  <c r="O400" i="4"/>
  <c r="N400" i="4"/>
  <c r="H400" i="4"/>
  <c r="M400" i="4"/>
  <c r="K396" i="4"/>
  <c r="J396" i="4"/>
  <c r="P396" i="4"/>
  <c r="O396" i="4"/>
  <c r="G396" i="4"/>
  <c r="I396" i="16" s="1"/>
  <c r="J384" i="4"/>
  <c r="N384" i="4"/>
  <c r="K384" i="4"/>
  <c r="G384" i="4"/>
  <c r="I384" i="16" s="1"/>
  <c r="M384" i="4"/>
  <c r="H384" i="4"/>
  <c r="J368" i="4"/>
  <c r="K368" i="4"/>
  <c r="P368" i="4"/>
  <c r="O368" i="4"/>
  <c r="N368" i="4"/>
  <c r="H368" i="4"/>
  <c r="M368" i="4"/>
  <c r="K364" i="4"/>
  <c r="J364" i="4"/>
  <c r="P364" i="4"/>
  <c r="O364" i="4"/>
  <c r="G364" i="4"/>
  <c r="I364" i="16" s="1"/>
  <c r="K348" i="4"/>
  <c r="J348" i="4"/>
  <c r="O348" i="4"/>
  <c r="N348" i="4"/>
  <c r="M348" i="4"/>
  <c r="O340" i="4"/>
  <c r="N340" i="4"/>
  <c r="G340" i="4"/>
  <c r="I340" i="16" s="1"/>
  <c r="J340" i="4"/>
  <c r="H340" i="4"/>
  <c r="P340" i="4"/>
  <c r="M332" i="4"/>
  <c r="P332" i="4"/>
  <c r="K332" i="4"/>
  <c r="O328" i="4"/>
  <c r="N328" i="4"/>
  <c r="M328" i="4"/>
  <c r="K328" i="4"/>
  <c r="H328" i="4"/>
  <c r="O316" i="4"/>
  <c r="M316" i="4"/>
  <c r="N316" i="4"/>
  <c r="K316" i="4"/>
  <c r="H316" i="4"/>
  <c r="N312" i="4"/>
  <c r="P312" i="4"/>
  <c r="G312" i="4"/>
  <c r="I312" i="16" s="1"/>
  <c r="H312" i="4"/>
  <c r="J312" i="4"/>
  <c r="O296" i="4"/>
  <c r="M296" i="4"/>
  <c r="K296" i="4"/>
  <c r="P296" i="4"/>
  <c r="N280" i="4"/>
  <c r="P280" i="4"/>
  <c r="O280" i="4"/>
  <c r="G280" i="4"/>
  <c r="I280" i="16" s="1"/>
  <c r="M280" i="4"/>
  <c r="O276" i="4"/>
  <c r="N276" i="4"/>
  <c r="M276" i="4"/>
  <c r="J276" i="4"/>
  <c r="K276" i="4"/>
  <c r="H276" i="4"/>
  <c r="M248" i="4"/>
  <c r="P248" i="4"/>
  <c r="O248" i="4"/>
  <c r="G248" i="4"/>
  <c r="I248" i="16" s="1"/>
  <c r="N248" i="4"/>
  <c r="M236" i="4"/>
  <c r="P236" i="4"/>
  <c r="O236" i="4"/>
  <c r="J236" i="4"/>
  <c r="H236" i="4"/>
  <c r="K236" i="4"/>
  <c r="N236" i="4"/>
  <c r="O220" i="4"/>
  <c r="N220" i="4"/>
  <c r="J220" i="4"/>
  <c r="K220" i="4"/>
  <c r="P220" i="4"/>
  <c r="N216" i="4"/>
  <c r="P216" i="4"/>
  <c r="O216" i="4"/>
  <c r="G216" i="4"/>
  <c r="I216" i="16" s="1"/>
  <c r="H216" i="4"/>
  <c r="J216" i="4"/>
  <c r="M216" i="4"/>
  <c r="N208" i="4"/>
  <c r="P208" i="4"/>
  <c r="G208" i="4"/>
  <c r="I208" i="16" s="1"/>
  <c r="H208" i="4"/>
  <c r="O204" i="4"/>
  <c r="N204" i="4"/>
  <c r="M204" i="4"/>
  <c r="G204" i="4"/>
  <c r="I204" i="16" s="1"/>
  <c r="H204" i="4"/>
  <c r="J204" i="4"/>
  <c r="N192" i="4"/>
  <c r="P192" i="4"/>
  <c r="K192" i="4"/>
  <c r="H192" i="4"/>
  <c r="O188" i="4"/>
  <c r="N188" i="4"/>
  <c r="M188" i="4"/>
  <c r="K188" i="4"/>
  <c r="M180" i="4"/>
  <c r="P180" i="4"/>
  <c r="J180" i="4"/>
  <c r="K180" i="4"/>
  <c r="N176" i="4"/>
  <c r="P176" i="4"/>
  <c r="O176" i="4"/>
  <c r="J176" i="4"/>
  <c r="H176" i="4"/>
  <c r="K176" i="4"/>
  <c r="M176" i="4"/>
  <c r="O172" i="4"/>
  <c r="N172" i="4"/>
  <c r="J172" i="4"/>
  <c r="K172" i="4"/>
  <c r="P172" i="4"/>
  <c r="N160" i="4"/>
  <c r="P160" i="4"/>
  <c r="G160" i="4"/>
  <c r="I160" i="16" s="1"/>
  <c r="H160" i="4"/>
  <c r="M156" i="4"/>
  <c r="P156" i="4"/>
  <c r="O156" i="4"/>
  <c r="K156" i="4"/>
  <c r="H156" i="4"/>
  <c r="N156" i="4"/>
  <c r="N152" i="4"/>
  <c r="P152" i="4"/>
  <c r="H152" i="4"/>
  <c r="G152" i="4"/>
  <c r="I152" i="16" s="1"/>
  <c r="N136" i="4"/>
  <c r="P136" i="4"/>
  <c r="K136" i="4"/>
  <c r="M132" i="4"/>
  <c r="P132" i="4"/>
  <c r="O132" i="4"/>
  <c r="J132" i="4"/>
  <c r="K132" i="4"/>
  <c r="N132" i="4"/>
  <c r="M108" i="4"/>
  <c r="P108" i="4"/>
  <c r="O108" i="4"/>
  <c r="G108" i="4"/>
  <c r="I108" i="16" s="1"/>
  <c r="J108" i="4"/>
  <c r="N108" i="4"/>
  <c r="M92" i="4"/>
  <c r="P92" i="4"/>
  <c r="O92" i="4"/>
  <c r="J92" i="4"/>
  <c r="K92" i="4"/>
  <c r="N92" i="4"/>
  <c r="N88" i="4"/>
  <c r="P88" i="4"/>
  <c r="K88" i="4"/>
  <c r="H88" i="4"/>
  <c r="N68" i="4"/>
  <c r="P68" i="4"/>
  <c r="J68" i="4"/>
  <c r="K68" i="4"/>
  <c r="O64" i="4"/>
  <c r="N64" i="4"/>
  <c r="G64" i="4"/>
  <c r="I64" i="16" s="1"/>
  <c r="P64" i="4"/>
  <c r="O56" i="4"/>
  <c r="M56" i="4"/>
  <c r="N56" i="4"/>
  <c r="G56" i="4"/>
  <c r="I56" i="16" s="1"/>
  <c r="J56" i="4"/>
  <c r="H56" i="4"/>
  <c r="N32" i="4"/>
  <c r="P32" i="4"/>
  <c r="G32" i="4"/>
  <c r="I32" i="16" s="1"/>
  <c r="N24" i="4"/>
  <c r="P24" i="4"/>
  <c r="J24" i="4"/>
  <c r="K24" i="4"/>
  <c r="H24" i="4"/>
  <c r="H100" i="4"/>
  <c r="H320" i="4"/>
  <c r="K56" i="4"/>
  <c r="K164" i="4"/>
  <c r="G156" i="4"/>
  <c r="I156" i="16" s="1"/>
  <c r="K108" i="4"/>
  <c r="J72" i="4"/>
  <c r="K204" i="4"/>
  <c r="K200" i="4"/>
  <c r="G176" i="4"/>
  <c r="I176" i="16" s="1"/>
  <c r="K104" i="4"/>
  <c r="J28" i="4"/>
  <c r="J228" i="4"/>
  <c r="K300" i="4"/>
  <c r="G292" i="4"/>
  <c r="I292" i="16" s="1"/>
  <c r="H424" i="4"/>
  <c r="H524" i="4"/>
  <c r="O88" i="4"/>
  <c r="O136" i="4"/>
  <c r="O168" i="4"/>
  <c r="O224" i="4"/>
  <c r="O332" i="4"/>
  <c r="M388" i="4"/>
  <c r="P416" i="4"/>
  <c r="N476" i="4"/>
  <c r="O540" i="4"/>
  <c r="O564" i="4"/>
  <c r="P672" i="4"/>
  <c r="H172" i="4"/>
  <c r="H32" i="4"/>
  <c r="H220" i="4"/>
  <c r="H104" i="4"/>
  <c r="H200" i="4"/>
  <c r="H52" i="4"/>
  <c r="H64" i="4"/>
  <c r="H288" i="4"/>
  <c r="H300" i="4"/>
  <c r="H344" i="4"/>
  <c r="J260" i="4"/>
  <c r="K344" i="4"/>
  <c r="G320" i="4"/>
  <c r="I320" i="16" s="1"/>
  <c r="J272" i="4"/>
  <c r="K248" i="4"/>
  <c r="G236" i="4"/>
  <c r="I236" i="16" s="1"/>
  <c r="K160" i="4"/>
  <c r="G144" i="4"/>
  <c r="I144" i="16" s="1"/>
  <c r="K100" i="4"/>
  <c r="G92" i="4"/>
  <c r="I92" i="16" s="1"/>
  <c r="K32" i="4"/>
  <c r="G276" i="4"/>
  <c r="I276" i="16" s="1"/>
  <c r="J116" i="4"/>
  <c r="J316" i="4"/>
  <c r="K196" i="4"/>
  <c r="G172" i="4"/>
  <c r="I172" i="16" s="1"/>
  <c r="K52" i="4"/>
  <c r="G136" i="4"/>
  <c r="I136" i="16" s="1"/>
  <c r="J104" i="4"/>
  <c r="K44" i="4"/>
  <c r="G28" i="4"/>
  <c r="I28" i="16" s="1"/>
  <c r="G228" i="4"/>
  <c r="I228" i="16" s="1"/>
  <c r="G296" i="4"/>
  <c r="I296" i="16" s="1"/>
  <c r="H364" i="4"/>
  <c r="H396" i="4"/>
  <c r="H460" i="4"/>
  <c r="H496" i="4"/>
  <c r="H528" i="4"/>
  <c r="H560" i="4"/>
  <c r="H592" i="4"/>
  <c r="H656" i="4"/>
  <c r="H688" i="4"/>
  <c r="M32" i="4"/>
  <c r="M48" i="4"/>
  <c r="M76" i="4"/>
  <c r="M112" i="4"/>
  <c r="M144" i="4"/>
  <c r="M160" i="4"/>
  <c r="N180" i="4"/>
  <c r="M208" i="4"/>
  <c r="M240" i="4"/>
  <c r="M272" i="4"/>
  <c r="M312" i="4"/>
  <c r="O372" i="4"/>
  <c r="G400" i="4"/>
  <c r="I400" i="16" s="1"/>
  <c r="N432" i="4"/>
  <c r="N456" i="4"/>
  <c r="M484" i="4"/>
  <c r="O508" i="4"/>
  <c r="P528" i="4"/>
  <c r="P548" i="4"/>
  <c r="N576" i="4"/>
  <c r="G612" i="4"/>
  <c r="I612" i="16" s="1"/>
  <c r="P632" i="4"/>
  <c r="G656" i="4"/>
  <c r="I656" i="16" s="1"/>
  <c r="M688" i="4"/>
  <c r="P56" i="4"/>
  <c r="P188" i="4"/>
  <c r="P292" i="4"/>
  <c r="P316" i="4"/>
  <c r="P348" i="4"/>
  <c r="G368" i="4"/>
  <c r="I368" i="16" s="1"/>
  <c r="N396" i="4"/>
  <c r="G420" i="4"/>
  <c r="I420" i="16" s="1"/>
  <c r="O444" i="4"/>
  <c r="O468" i="4"/>
  <c r="G488" i="4"/>
  <c r="I488" i="16" s="1"/>
  <c r="M524" i="4"/>
  <c r="P616" i="4"/>
  <c r="G676" i="4"/>
  <c r="I676" i="16" s="1"/>
  <c r="J700" i="4"/>
  <c r="K700" i="4"/>
  <c r="G700" i="4"/>
  <c r="I700" i="16" s="1"/>
  <c r="N700" i="4"/>
  <c r="P700" i="4"/>
  <c r="K684" i="4"/>
  <c r="J684" i="4"/>
  <c r="O684" i="4"/>
  <c r="M684" i="4"/>
  <c r="N684" i="4"/>
  <c r="K668" i="4"/>
  <c r="J668" i="4"/>
  <c r="G668" i="4"/>
  <c r="I668" i="16" s="1"/>
  <c r="N668" i="4"/>
  <c r="P668" i="4"/>
  <c r="O668" i="4"/>
  <c r="M668" i="4"/>
  <c r="J648" i="4"/>
  <c r="K648" i="4"/>
  <c r="G648" i="4"/>
  <c r="I648" i="16" s="1"/>
  <c r="N648" i="4"/>
  <c r="P648" i="4"/>
  <c r="H648" i="4"/>
  <c r="K644" i="4"/>
  <c r="J644" i="4"/>
  <c r="O644" i="4"/>
  <c r="N644" i="4"/>
  <c r="M644" i="4"/>
  <c r="H644" i="4"/>
  <c r="G644" i="4"/>
  <c r="I644" i="16" s="1"/>
  <c r="J624" i="4"/>
  <c r="K624" i="4"/>
  <c r="P624" i="4"/>
  <c r="O624" i="4"/>
  <c r="G624" i="4"/>
  <c r="I624" i="16" s="1"/>
  <c r="K620" i="4"/>
  <c r="J620" i="4"/>
  <c r="G620" i="4"/>
  <c r="I620" i="16" s="1"/>
  <c r="M620" i="4"/>
  <c r="P620" i="4"/>
  <c r="O620" i="4"/>
  <c r="N620" i="4"/>
  <c r="K604" i="4"/>
  <c r="J604" i="4"/>
  <c r="O604" i="4"/>
  <c r="N604" i="4"/>
  <c r="G604" i="4"/>
  <c r="I604" i="16" s="1"/>
  <c r="P604" i="4"/>
  <c r="K596" i="4"/>
  <c r="J596" i="4"/>
  <c r="P596" i="4"/>
  <c r="N596" i="4"/>
  <c r="O596" i="4"/>
  <c r="H596" i="4"/>
  <c r="J584" i="4"/>
  <c r="K584" i="4"/>
  <c r="M584" i="4"/>
  <c r="G584" i="4"/>
  <c r="I584" i="16" s="1"/>
  <c r="N584" i="4"/>
  <c r="H584" i="4"/>
  <c r="K580" i="4"/>
  <c r="J580" i="4"/>
  <c r="M580" i="4"/>
  <c r="G580" i="4"/>
  <c r="I580" i="16" s="1"/>
  <c r="N580" i="4"/>
  <c r="H580" i="4"/>
  <c r="K556" i="4"/>
  <c r="J556" i="4"/>
  <c r="O556" i="4"/>
  <c r="N556" i="4"/>
  <c r="G556" i="4"/>
  <c r="I556" i="16" s="1"/>
  <c r="P556" i="4"/>
  <c r="J552" i="4"/>
  <c r="K552" i="4"/>
  <c r="G552" i="4"/>
  <c r="I552" i="16" s="1"/>
  <c r="N552" i="4"/>
  <c r="P552" i="4"/>
  <c r="H552" i="4"/>
  <c r="J536" i="4"/>
  <c r="K536" i="4"/>
  <c r="M536" i="4"/>
  <c r="G536" i="4"/>
  <c r="I536" i="16" s="1"/>
  <c r="N536" i="4"/>
  <c r="P536" i="4"/>
  <c r="H536" i="4"/>
  <c r="O536" i="4"/>
  <c r="J520" i="4"/>
  <c r="K520" i="4"/>
  <c r="P520" i="4"/>
  <c r="O520" i="4"/>
  <c r="H520" i="4"/>
  <c r="G520" i="4"/>
  <c r="I520" i="16" s="1"/>
  <c r="J504" i="4"/>
  <c r="K504" i="4"/>
  <c r="N504" i="4"/>
  <c r="G504" i="4"/>
  <c r="I504" i="16" s="1"/>
  <c r="M504" i="4"/>
  <c r="H504" i="4"/>
  <c r="K500" i="4"/>
  <c r="J500" i="4"/>
  <c r="G500" i="4"/>
  <c r="I500" i="16" s="1"/>
  <c r="M500" i="4"/>
  <c r="P500" i="4"/>
  <c r="H500" i="4"/>
  <c r="O500" i="4"/>
  <c r="J472" i="4"/>
  <c r="K472" i="4"/>
  <c r="N472" i="4"/>
  <c r="G472" i="4"/>
  <c r="I472" i="16" s="1"/>
  <c r="M472" i="4"/>
  <c r="P472" i="4"/>
  <c r="O472" i="4"/>
  <c r="K452" i="4"/>
  <c r="J452" i="4"/>
  <c r="P452" i="4"/>
  <c r="G452" i="4"/>
  <c r="I452" i="16" s="1"/>
  <c r="O452" i="4"/>
  <c r="M452" i="4"/>
  <c r="H452" i="4"/>
  <c r="N452" i="4"/>
  <c r="J448" i="4"/>
  <c r="K448" i="4"/>
  <c r="N448" i="4"/>
  <c r="G448" i="4"/>
  <c r="I448" i="16" s="1"/>
  <c r="M448" i="4"/>
  <c r="P448" i="4"/>
  <c r="H448" i="4"/>
  <c r="O448" i="4"/>
  <c r="K428" i="4"/>
  <c r="J428" i="4"/>
  <c r="P428" i="4"/>
  <c r="O428" i="4"/>
  <c r="N428" i="4"/>
  <c r="M428" i="4"/>
  <c r="K380" i="4"/>
  <c r="J380" i="4"/>
  <c r="M380" i="4"/>
  <c r="G380" i="4"/>
  <c r="I380" i="16" s="1"/>
  <c r="N380" i="4"/>
  <c r="P380" i="4"/>
  <c r="O380" i="4"/>
  <c r="J376" i="4"/>
  <c r="K376" i="4"/>
  <c r="O376" i="4"/>
  <c r="N376" i="4"/>
  <c r="G376" i="4"/>
  <c r="I376" i="16" s="1"/>
  <c r="P376" i="4"/>
  <c r="J360" i="4"/>
  <c r="K360" i="4"/>
  <c r="G360" i="4"/>
  <c r="I360" i="16" s="1"/>
  <c r="M360" i="4"/>
  <c r="P360" i="4"/>
  <c r="N344" i="4"/>
  <c r="P344" i="4"/>
  <c r="G344" i="4"/>
  <c r="I344" i="16" s="1"/>
  <c r="O324" i="4"/>
  <c r="M324" i="4"/>
  <c r="J324" i="4"/>
  <c r="K324" i="4"/>
  <c r="P324" i="4"/>
  <c r="N304" i="4"/>
  <c r="P304" i="4"/>
  <c r="O304" i="4"/>
  <c r="K304" i="4"/>
  <c r="H304" i="4"/>
  <c r="M304" i="4"/>
  <c r="O300" i="4"/>
  <c r="N300" i="4"/>
  <c r="M300" i="4"/>
  <c r="G300" i="4"/>
  <c r="I300" i="16" s="1"/>
  <c r="O284" i="4"/>
  <c r="N284" i="4"/>
  <c r="G284" i="4"/>
  <c r="I284" i="16" s="1"/>
  <c r="J284" i="4"/>
  <c r="H284" i="4"/>
  <c r="P284" i="4"/>
  <c r="O264" i="4"/>
  <c r="M264" i="4"/>
  <c r="G264" i="4"/>
  <c r="I264" i="16" s="1"/>
  <c r="H264" i="4"/>
  <c r="P264" i="4"/>
  <c r="O260" i="4"/>
  <c r="N260" i="4"/>
  <c r="M260" i="4"/>
  <c r="K260" i="4"/>
  <c r="M256" i="4"/>
  <c r="P256" i="4"/>
  <c r="G256" i="4"/>
  <c r="I256" i="16" s="1"/>
  <c r="H256" i="4"/>
  <c r="J256" i="4"/>
  <c r="O252" i="4"/>
  <c r="M252" i="4"/>
  <c r="G252" i="4"/>
  <c r="I252" i="16" s="1"/>
  <c r="H252" i="4"/>
  <c r="J252" i="4"/>
  <c r="P252" i="4"/>
  <c r="O232" i="4"/>
  <c r="M232" i="4"/>
  <c r="J232" i="4"/>
  <c r="K232" i="4"/>
  <c r="H232" i="4"/>
  <c r="P232" i="4"/>
  <c r="O228" i="4"/>
  <c r="N228" i="4"/>
  <c r="M228" i="4"/>
  <c r="K228" i="4"/>
  <c r="H228" i="4"/>
  <c r="N200" i="4"/>
  <c r="P200" i="4"/>
  <c r="O200" i="4"/>
  <c r="G200" i="4"/>
  <c r="I200" i="16" s="1"/>
  <c r="M200" i="4"/>
  <c r="N184" i="4"/>
  <c r="P184" i="4"/>
  <c r="O184" i="4"/>
  <c r="K184" i="4"/>
  <c r="M184" i="4"/>
  <c r="N168" i="4"/>
  <c r="P168" i="4"/>
  <c r="G168" i="4"/>
  <c r="I168" i="16" s="1"/>
  <c r="J168" i="4"/>
  <c r="M148" i="4"/>
  <c r="P148" i="4"/>
  <c r="O148" i="4"/>
  <c r="G148" i="4"/>
  <c r="I148" i="16" s="1"/>
  <c r="N148" i="4"/>
  <c r="N128" i="4"/>
  <c r="P128" i="4"/>
  <c r="H128" i="4"/>
  <c r="G128" i="4"/>
  <c r="I128" i="16" s="1"/>
  <c r="M124" i="4"/>
  <c r="P124" i="4"/>
  <c r="O124" i="4"/>
  <c r="K124" i="4"/>
  <c r="H124" i="4"/>
  <c r="N124" i="4"/>
  <c r="N120" i="4"/>
  <c r="P120" i="4"/>
  <c r="G120" i="4"/>
  <c r="I120" i="16" s="1"/>
  <c r="H120" i="4"/>
  <c r="J120" i="4"/>
  <c r="N96" i="4"/>
  <c r="P96" i="4"/>
  <c r="K96" i="4"/>
  <c r="H96" i="4"/>
  <c r="M84" i="4"/>
  <c r="P84" i="4"/>
  <c r="O84" i="4"/>
  <c r="J84" i="4"/>
  <c r="H84" i="4"/>
  <c r="K84" i="4"/>
  <c r="N84" i="4"/>
  <c r="N60" i="4"/>
  <c r="P60" i="4"/>
  <c r="O60" i="4"/>
  <c r="K60" i="4"/>
  <c r="M60" i="4"/>
  <c r="N40" i="4"/>
  <c r="P40" i="4"/>
  <c r="G40" i="4"/>
  <c r="I40" i="16" s="1"/>
  <c r="H40" i="4"/>
  <c r="M36" i="4"/>
  <c r="P36" i="4"/>
  <c r="O36" i="4"/>
  <c r="G36" i="4"/>
  <c r="I36" i="16" s="1"/>
  <c r="J36" i="4"/>
  <c r="H36" i="4"/>
  <c r="N36" i="4"/>
  <c r="H224" i="4"/>
  <c r="H60" i="4"/>
  <c r="H44" i="4"/>
  <c r="H268" i="4"/>
  <c r="J264" i="4"/>
  <c r="J280" i="4"/>
  <c r="J208" i="4"/>
  <c r="J128" i="4"/>
  <c r="G96" i="4"/>
  <c r="I96" i="16" s="1"/>
  <c r="K36" i="4"/>
  <c r="G328" i="4"/>
  <c r="I328" i="16" s="1"/>
  <c r="J148" i="4"/>
  <c r="G188" i="4"/>
  <c r="I188" i="16" s="1"/>
  <c r="J304" i="4"/>
  <c r="J136" i="4"/>
  <c r="G68" i="4"/>
  <c r="I68" i="16" s="1"/>
  <c r="G324" i="4"/>
  <c r="I324" i="16" s="1"/>
  <c r="H392" i="4"/>
  <c r="H488" i="4"/>
  <c r="H588" i="4"/>
  <c r="H684" i="4"/>
  <c r="H140" i="4"/>
  <c r="H168" i="4"/>
  <c r="H188" i="4"/>
  <c r="H240" i="4"/>
  <c r="H136" i="4"/>
  <c r="H184" i="4"/>
  <c r="H248" i="4"/>
  <c r="H260" i="4"/>
  <c r="H296" i="4"/>
  <c r="H332" i="4"/>
  <c r="H308" i="4"/>
  <c r="K284" i="4"/>
  <c r="G260" i="4"/>
  <c r="I260" i="16" s="1"/>
  <c r="J344" i="4"/>
  <c r="K312" i="4"/>
  <c r="G272" i="4"/>
  <c r="I272" i="16" s="1"/>
  <c r="J248" i="4"/>
  <c r="K216" i="4"/>
  <c r="G184" i="4"/>
  <c r="I184" i="16" s="1"/>
  <c r="J160" i="4"/>
  <c r="K140" i="4"/>
  <c r="G124" i="4"/>
  <c r="I124" i="16" s="1"/>
  <c r="J100" i="4"/>
  <c r="K76" i="4"/>
  <c r="G60" i="4"/>
  <c r="I60" i="16" s="1"/>
  <c r="J32" i="4"/>
  <c r="K244" i="4"/>
  <c r="G116" i="4"/>
  <c r="I116" i="16" s="1"/>
  <c r="G316" i="4"/>
  <c r="I316" i="16" s="1"/>
  <c r="J196" i="4"/>
  <c r="K80" i="4"/>
  <c r="K336" i="4"/>
  <c r="G288" i="4"/>
  <c r="I288" i="16" s="1"/>
  <c r="J192" i="4"/>
  <c r="K152" i="4"/>
  <c r="G132" i="4"/>
  <c r="I132" i="16" s="1"/>
  <c r="J88" i="4"/>
  <c r="K40" i="4"/>
  <c r="G24" i="4"/>
  <c r="I24" i="16" s="1"/>
  <c r="J308" i="4"/>
  <c r="H376" i="4"/>
  <c r="H408" i="4"/>
  <c r="H440" i="4"/>
  <c r="H472" i="4"/>
  <c r="H508" i="4"/>
  <c r="H540" i="4"/>
  <c r="H572" i="4"/>
  <c r="H604" i="4"/>
  <c r="H636" i="4"/>
  <c r="H668" i="4"/>
  <c r="H700" i="4"/>
  <c r="O32" i="4"/>
  <c r="O48" i="4"/>
  <c r="O76" i="4"/>
  <c r="O96" i="4"/>
  <c r="O112" i="4"/>
  <c r="O128" i="4"/>
  <c r="O144" i="4"/>
  <c r="O160" i="4"/>
  <c r="O180" i="4"/>
  <c r="O208" i="4"/>
  <c r="O240" i="4"/>
  <c r="O272" i="4"/>
  <c r="O312" i="4"/>
  <c r="O344" i="4"/>
  <c r="P372" i="4"/>
  <c r="M408" i="4"/>
  <c r="M432" i="4"/>
  <c r="O456" i="4"/>
  <c r="O484" i="4"/>
  <c r="P508" i="4"/>
  <c r="G528" i="4"/>
  <c r="I528" i="16" s="1"/>
  <c r="M556" i="4"/>
  <c r="M576" i="4"/>
  <c r="G596" i="4"/>
  <c r="I596" i="16" s="1"/>
  <c r="O612" i="4"/>
  <c r="G632" i="4"/>
  <c r="I632" i="16" s="1"/>
  <c r="M664" i="4"/>
  <c r="N688" i="4"/>
  <c r="M64" i="4"/>
  <c r="M196" i="4"/>
  <c r="N232" i="4"/>
  <c r="N264" i="4"/>
  <c r="N296" i="4"/>
  <c r="N324" i="4"/>
  <c r="G348" i="4"/>
  <c r="I348" i="16" s="1"/>
  <c r="M376" i="4"/>
  <c r="M396" i="4"/>
  <c r="N420" i="4"/>
  <c r="P444" i="4"/>
  <c r="P468" i="4"/>
  <c r="M496" i="4"/>
  <c r="N524" i="4"/>
  <c r="O552" i="4"/>
  <c r="P584" i="4"/>
  <c r="G616" i="4"/>
  <c r="I616" i="16" s="1"/>
  <c r="N652" i="4"/>
  <c r="N676" i="4"/>
  <c r="O700" i="4"/>
  <c r="K512" i="4"/>
  <c r="K2985" i="4"/>
  <c r="P2985" i="4"/>
  <c r="K2953" i="4"/>
  <c r="N2953" i="4"/>
  <c r="K2813" i="4"/>
  <c r="G2813" i="4"/>
  <c r="K2781" i="4"/>
  <c r="O2781" i="4"/>
  <c r="K2749" i="4"/>
  <c r="N2749" i="4"/>
  <c r="K2697" i="4"/>
  <c r="N2697" i="4"/>
  <c r="K2665" i="4"/>
  <c r="O2665" i="4"/>
  <c r="K2653" i="4"/>
  <c r="P2653" i="4"/>
  <c r="K2621" i="4"/>
  <c r="G2621" i="4"/>
  <c r="K2589" i="4"/>
  <c r="O2589" i="4"/>
  <c r="K2557" i="4"/>
  <c r="O2557" i="4"/>
  <c r="K2429" i="4"/>
  <c r="M2429" i="4"/>
  <c r="J2325" i="4"/>
  <c r="H2325" i="4"/>
  <c r="O1953" i="4"/>
  <c r="K1953" i="4"/>
  <c r="O1825" i="4"/>
  <c r="K1825" i="4"/>
  <c r="P1685" i="4"/>
  <c r="J1685" i="4"/>
  <c r="N1653" i="4"/>
  <c r="J1653" i="4"/>
  <c r="H1505" i="4"/>
  <c r="K1505" i="4"/>
  <c r="P1473" i="4"/>
  <c r="K1473" i="4"/>
  <c r="M1441" i="4"/>
  <c r="K1441" i="4"/>
  <c r="N1397" i="4"/>
  <c r="J1397" i="4"/>
  <c r="O1313" i="4"/>
  <c r="K1313" i="4"/>
  <c r="P1153" i="4"/>
  <c r="K1153" i="4"/>
  <c r="O1077" i="4"/>
  <c r="J1077" i="4"/>
  <c r="P865" i="4"/>
  <c r="K865" i="4"/>
  <c r="O757" i="4"/>
  <c r="J757" i="4"/>
  <c r="P737" i="4"/>
  <c r="K737" i="4"/>
  <c r="P673" i="4"/>
  <c r="K673" i="4"/>
  <c r="P641" i="4"/>
  <c r="K641" i="4"/>
  <c r="N597" i="4"/>
  <c r="J597" i="4"/>
  <c r="N533" i="4"/>
  <c r="J533" i="4"/>
  <c r="H1741" i="4"/>
  <c r="H1853" i="4"/>
  <c r="H2437" i="4"/>
  <c r="H2125" i="4"/>
  <c r="H2229" i="4"/>
  <c r="H2689" i="4"/>
  <c r="O33" i="4"/>
  <c r="O65" i="4"/>
  <c r="M145" i="4"/>
  <c r="M177" i="4"/>
  <c r="M209" i="4"/>
  <c r="M257" i="4"/>
  <c r="M305" i="4"/>
  <c r="M337" i="4"/>
  <c r="N365" i="4"/>
  <c r="N429" i="4"/>
  <c r="G541" i="4"/>
  <c r="I541" i="16" s="1"/>
  <c r="G925" i="4"/>
  <c r="P1053" i="4"/>
  <c r="P1117" i="4"/>
  <c r="P1181" i="4"/>
  <c r="O1257" i="4"/>
  <c r="M1633" i="4"/>
  <c r="G1681" i="4"/>
  <c r="N1717" i="4"/>
  <c r="P1749" i="4"/>
  <c r="M1889" i="4"/>
  <c r="G1937" i="4"/>
  <c r="N1973" i="4"/>
  <c r="O2145" i="4"/>
  <c r="N2229" i="4"/>
  <c r="O2273" i="4"/>
  <c r="M2305" i="4"/>
  <c r="P2333" i="4"/>
  <c r="P2365" i="4"/>
  <c r="O2429" i="4"/>
  <c r="G2493" i="4"/>
  <c r="G2557" i="4"/>
  <c r="P2589" i="4"/>
  <c r="P2621" i="4"/>
  <c r="N2689" i="4"/>
  <c r="P2721" i="4"/>
  <c r="M2789" i="4"/>
  <c r="M2821" i="4"/>
  <c r="P2853" i="4"/>
  <c r="M2889" i="4"/>
  <c r="P2953" i="4"/>
  <c r="K545" i="4"/>
  <c r="J1173" i="4"/>
  <c r="K2921" i="4"/>
  <c r="O2921" i="4"/>
  <c r="K2845" i="4"/>
  <c r="G2845" i="4"/>
  <c r="K2729" i="4"/>
  <c r="G2729" i="4"/>
  <c r="K2525" i="4"/>
  <c r="M2525" i="4"/>
  <c r="K2461" i="4"/>
  <c r="O2461" i="4"/>
  <c r="K2397" i="4"/>
  <c r="M2397" i="4"/>
  <c r="J2357" i="4"/>
  <c r="P2357" i="4"/>
  <c r="J2261" i="4"/>
  <c r="P2261" i="4"/>
  <c r="P1985" i="4"/>
  <c r="K1985" i="4"/>
  <c r="H1845" i="4"/>
  <c r="J1845" i="4"/>
  <c r="P1729" i="4"/>
  <c r="K1729" i="4"/>
  <c r="P1601" i="4"/>
  <c r="K1601" i="4"/>
  <c r="H1537" i="4"/>
  <c r="K1537" i="4"/>
  <c r="H1377" i="4"/>
  <c r="K1377" i="4"/>
  <c r="P1301" i="4"/>
  <c r="J1301" i="4"/>
  <c r="N1269" i="4"/>
  <c r="J1269" i="4"/>
  <c r="N1141" i="4"/>
  <c r="J1141" i="4"/>
  <c r="P1025" i="4"/>
  <c r="K1025" i="4"/>
  <c r="O981" i="4"/>
  <c r="J981" i="4"/>
  <c r="P961" i="4"/>
  <c r="K961" i="4"/>
  <c r="O949" i="4"/>
  <c r="J949" i="4"/>
  <c r="P897" i="4"/>
  <c r="K897" i="4"/>
  <c r="P833" i="4"/>
  <c r="K833" i="4"/>
  <c r="P769" i="4"/>
  <c r="K769" i="4"/>
  <c r="N725" i="4"/>
  <c r="J725" i="4"/>
  <c r="P705" i="4"/>
  <c r="K705" i="4"/>
  <c r="O693" i="4"/>
  <c r="J693" i="4"/>
  <c r="N565" i="4"/>
  <c r="J565" i="4"/>
  <c r="N501" i="4"/>
  <c r="J501" i="4"/>
  <c r="P385" i="4"/>
  <c r="K385" i="4"/>
  <c r="N373" i="4"/>
  <c r="J373" i="4"/>
  <c r="H177" i="4"/>
  <c r="H229" i="4"/>
  <c r="H265" i="4"/>
  <c r="H297" i="4"/>
  <c r="H329" i="4"/>
  <c r="H21" i="4"/>
  <c r="H149" i="4"/>
  <c r="H221" i="4"/>
  <c r="H33" i="4"/>
  <c r="H201" i="4"/>
  <c r="H245" i="4"/>
  <c r="G301" i="4"/>
  <c r="I301" i="16" s="1"/>
  <c r="J221" i="4"/>
  <c r="K161" i="4"/>
  <c r="G137" i="4"/>
  <c r="I137" i="16" s="1"/>
  <c r="J333" i="4"/>
  <c r="K269" i="4"/>
  <c r="J193" i="4"/>
  <c r="K129" i="4"/>
  <c r="G105" i="4"/>
  <c r="I105" i="16" s="1"/>
  <c r="J261" i="4"/>
  <c r="K201" i="4"/>
  <c r="G185" i="4"/>
  <c r="I185" i="16" s="1"/>
  <c r="J81" i="4"/>
  <c r="G277" i="4"/>
  <c r="I277" i="16" s="1"/>
  <c r="J245" i="4"/>
  <c r="K53" i="4"/>
  <c r="G341" i="4"/>
  <c r="I341" i="16" s="1"/>
  <c r="K49" i="4"/>
  <c r="G41" i="4"/>
  <c r="I41" i="16" s="1"/>
  <c r="K317" i="4"/>
  <c r="G213" i="4"/>
  <c r="I213" i="16" s="1"/>
  <c r="J165" i="4"/>
  <c r="K101" i="4"/>
  <c r="G85" i="4"/>
  <c r="I85" i="16" s="1"/>
  <c r="G293" i="4"/>
  <c r="I293" i="16" s="1"/>
  <c r="H349" i="4"/>
  <c r="H381" i="4"/>
  <c r="H413" i="4"/>
  <c r="H445" i="4"/>
  <c r="H477" i="4"/>
  <c r="H509" i="4"/>
  <c r="H573" i="4"/>
  <c r="H605" i="4"/>
  <c r="H637" i="4"/>
  <c r="H669" i="4"/>
  <c r="H681" i="4"/>
  <c r="H713" i="4"/>
  <c r="H745" i="4"/>
  <c r="H777" i="4"/>
  <c r="H809" i="4"/>
  <c r="H841" i="4"/>
  <c r="H873" i="4"/>
  <c r="H905" i="4"/>
  <c r="H969" i="4"/>
  <c r="H1033" i="4"/>
  <c r="H1097" i="4"/>
  <c r="H1129" i="4"/>
  <c r="H1161" i="4"/>
  <c r="H1193" i="4"/>
  <c r="H1289" i="4"/>
  <c r="H1353" i="4"/>
  <c r="H1417" i="4"/>
  <c r="H1449" i="4"/>
  <c r="H1481" i="4"/>
  <c r="H1513" i="4"/>
  <c r="H1545" i="4"/>
  <c r="H1609" i="4"/>
  <c r="H1673" i="4"/>
  <c r="H1973" i="4"/>
  <c r="H2013" i="4"/>
  <c r="H2369" i="4"/>
  <c r="M81" i="4"/>
  <c r="M97" i="4"/>
  <c r="M129" i="4"/>
  <c r="M161" i="4"/>
  <c r="M225" i="4"/>
  <c r="M241" i="4"/>
  <c r="M273" i="4"/>
  <c r="M321" i="4"/>
  <c r="G349" i="4"/>
  <c r="I349" i="16" s="1"/>
  <c r="G413" i="4"/>
  <c r="I413" i="16" s="1"/>
  <c r="N557" i="4"/>
  <c r="G605" i="4"/>
  <c r="I605" i="16" s="1"/>
  <c r="O633" i="4"/>
  <c r="G861" i="4"/>
  <c r="M941" i="4"/>
  <c r="G989" i="4"/>
  <c r="P1041" i="4"/>
  <c r="M1069" i="4"/>
  <c r="P1105" i="4"/>
  <c r="N1133" i="4"/>
  <c r="P1169" i="4"/>
  <c r="P1237" i="4"/>
  <c r="M1377" i="4"/>
  <c r="P1409" i="4"/>
  <c r="N1461" i="4"/>
  <c r="P1493" i="4"/>
  <c r="P1665" i="4"/>
  <c r="P1869" i="4"/>
  <c r="O1905" i="4"/>
  <c r="P1921" i="4"/>
  <c r="P2005" i="4"/>
  <c r="P2177" i="4"/>
  <c r="H41" i="4"/>
  <c r="H269" i="4"/>
  <c r="H301" i="4"/>
  <c r="H333" i="4"/>
  <c r="H141" i="4"/>
  <c r="H185" i="4"/>
  <c r="H129" i="4"/>
  <c r="H133" i="4"/>
  <c r="H53" i="4"/>
  <c r="K141" i="4"/>
  <c r="G97" i="4"/>
  <c r="I97" i="16" s="1"/>
  <c r="J33" i="4"/>
  <c r="G249" i="4"/>
  <c r="I249" i="16" s="1"/>
  <c r="G65" i="4"/>
  <c r="I65" i="16" s="1"/>
  <c r="G261" i="4"/>
  <c r="I261" i="16" s="1"/>
  <c r="G81" i="4"/>
  <c r="I81" i="16" s="1"/>
  <c r="G273" i="4"/>
  <c r="I273" i="16" s="1"/>
  <c r="J157" i="4"/>
  <c r="J229" i="4"/>
  <c r="K37" i="4"/>
  <c r="G337" i="4"/>
  <c r="I337" i="16" s="1"/>
  <c r="J233" i="4"/>
  <c r="G181" i="4"/>
  <c r="I181" i="16" s="1"/>
  <c r="J133" i="4"/>
  <c r="K89" i="4"/>
  <c r="G69" i="4"/>
  <c r="I69" i="16" s="1"/>
  <c r="H353" i="4"/>
  <c r="H385" i="4"/>
  <c r="H417" i="4"/>
  <c r="H449" i="4"/>
  <c r="H481" i="4"/>
  <c r="H513" i="4"/>
  <c r="H545" i="4"/>
  <c r="H577" i="4"/>
  <c r="H609" i="4"/>
  <c r="H641" i="4"/>
  <c r="H673" i="4"/>
  <c r="H693" i="4"/>
  <c r="H725" i="4"/>
  <c r="H757" i="4"/>
  <c r="H789" i="4"/>
  <c r="H821" i="4"/>
  <c r="H853" i="4"/>
  <c r="H885" i="4"/>
  <c r="H917" i="4"/>
  <c r="H949" i="4"/>
  <c r="H981" i="4"/>
  <c r="H1013" i="4"/>
  <c r="H1045" i="4"/>
  <c r="H1077" i="4"/>
  <c r="H1109" i="4"/>
  <c r="H1141" i="4"/>
  <c r="H1205" i="4"/>
  <c r="H1237" i="4"/>
  <c r="H1269" i="4"/>
  <c r="H1301" i="4"/>
  <c r="H1333" i="4"/>
  <c r="H1365" i="4"/>
  <c r="H1397" i="4"/>
  <c r="H1429" i="4"/>
  <c r="H1461" i="4"/>
  <c r="H1525" i="4"/>
  <c r="H1557" i="4"/>
  <c r="H1589" i="4"/>
  <c r="H1621" i="4"/>
  <c r="H1653" i="4"/>
  <c r="H1685" i="4"/>
  <c r="H1809" i="4"/>
  <c r="H2117" i="4"/>
  <c r="H2269" i="4"/>
  <c r="H2453" i="4"/>
  <c r="H1761" i="4"/>
  <c r="H1889" i="4"/>
  <c r="H2133" i="4"/>
  <c r="H2241" i="4"/>
  <c r="H2753" i="4"/>
  <c r="H2713" i="4"/>
  <c r="H2889" i="4"/>
  <c r="P117" i="4"/>
  <c r="P149" i="4"/>
  <c r="P197" i="4"/>
  <c r="P293" i="4"/>
  <c r="P309" i="4"/>
  <c r="P325" i="4"/>
  <c r="P381" i="4"/>
  <c r="G393" i="4"/>
  <c r="I393" i="16" s="1"/>
  <c r="O409" i="4"/>
  <c r="N433" i="4"/>
  <c r="P445" i="4"/>
  <c r="M473" i="4"/>
  <c r="N497" i="4"/>
  <c r="P509" i="4"/>
  <c r="P573" i="4"/>
  <c r="N625" i="4"/>
  <c r="M665" i="4"/>
  <c r="N689" i="4"/>
  <c r="N753" i="4"/>
  <c r="N817" i="4"/>
  <c r="N881" i="4"/>
  <c r="G905" i="4"/>
  <c r="P957" i="4"/>
  <c r="N1009" i="4"/>
  <c r="G1033" i="4"/>
  <c r="G1085" i="4"/>
  <c r="G1097" i="4"/>
  <c r="N1201" i="4"/>
  <c r="G1213" i="4"/>
  <c r="P1245" i="4"/>
  <c r="M1281" i="4"/>
  <c r="G1313" i="4"/>
  <c r="M1333" i="4"/>
  <c r="G1365" i="4"/>
  <c r="P1381" i="4"/>
  <c r="P1501" i="4"/>
  <c r="O1521" i="4"/>
  <c r="O1537" i="4"/>
  <c r="P1553" i="4"/>
  <c r="G1569" i="4"/>
  <c r="M1589" i="4"/>
  <c r="G1621" i="4"/>
  <c r="P1637" i="4"/>
  <c r="O1777" i="4"/>
  <c r="M1793" i="4"/>
  <c r="P1809" i="4"/>
  <c r="G1825" i="4"/>
  <c r="M1845" i="4"/>
  <c r="G1877" i="4"/>
  <c r="O2033" i="4"/>
  <c r="M2049" i="4"/>
  <c r="G2081" i="4"/>
  <c r="N2101" i="4"/>
  <c r="G2133" i="4"/>
  <c r="P2309" i="4"/>
  <c r="G2341" i="4"/>
  <c r="O2373" i="4"/>
  <c r="O2405" i="4"/>
  <c r="M2437" i="4"/>
  <c r="O2469" i="4"/>
  <c r="M2501" i="4"/>
  <c r="O2533" i="4"/>
  <c r="M2565" i="4"/>
  <c r="N2597" i="4"/>
  <c r="G2629" i="4"/>
  <c r="M2697" i="4"/>
  <c r="P2729" i="4"/>
  <c r="G2761" i="4"/>
  <c r="M2797" i="4"/>
  <c r="O2829" i="4"/>
  <c r="M2929" i="4"/>
  <c r="M2961" i="4"/>
  <c r="K801" i="4"/>
  <c r="K2493" i="4"/>
  <c r="J3000" i="4"/>
  <c r="K3000" i="4"/>
  <c r="J2996" i="4"/>
  <c r="K2996" i="4"/>
  <c r="J2992" i="4"/>
  <c r="K2992" i="4"/>
  <c r="K2984" i="4"/>
  <c r="J2984" i="4"/>
  <c r="J2980" i="4"/>
  <c r="K2980" i="4"/>
  <c r="J2976" i="4"/>
  <c r="K2976" i="4"/>
  <c r="K2972" i="4"/>
  <c r="J2972" i="4"/>
  <c r="J2968" i="4"/>
  <c r="K2968" i="4"/>
  <c r="J2964" i="4"/>
  <c r="K2964" i="4"/>
  <c r="J2960" i="4"/>
  <c r="K2960" i="4"/>
  <c r="J2952" i="4"/>
  <c r="K2952" i="4"/>
  <c r="K2948" i="4"/>
  <c r="J2948" i="4"/>
  <c r="K2944" i="4"/>
  <c r="J2944" i="4"/>
  <c r="J2940" i="4"/>
  <c r="K2940" i="4"/>
  <c r="J2936" i="4"/>
  <c r="K2936" i="4"/>
  <c r="J2932" i="4"/>
  <c r="K2932" i="4"/>
  <c r="J2928" i="4"/>
  <c r="K2928" i="4"/>
  <c r="J2924" i="4"/>
  <c r="K2924" i="4"/>
  <c r="K2920" i="4"/>
  <c r="J2920" i="4"/>
  <c r="J2916" i="4"/>
  <c r="K2916" i="4"/>
  <c r="J2912" i="4"/>
  <c r="K2912" i="4"/>
  <c r="J2904" i="4"/>
  <c r="K2904" i="4"/>
  <c r="J2900" i="4"/>
  <c r="K2900" i="4"/>
  <c r="J2896" i="4"/>
  <c r="K2896" i="4"/>
  <c r="J2892" i="4"/>
  <c r="K2892" i="4"/>
  <c r="K2888" i="4"/>
  <c r="J2888" i="4"/>
  <c r="J2884" i="4"/>
  <c r="K2884" i="4"/>
  <c r="J2880" i="4"/>
  <c r="K2880" i="4"/>
  <c r="J2872" i="4"/>
  <c r="K2872" i="4"/>
  <c r="J2868" i="4"/>
  <c r="K2868" i="4"/>
  <c r="J2864" i="4"/>
  <c r="K2864" i="4"/>
  <c r="K2860" i="4"/>
  <c r="J2860" i="4"/>
  <c r="J2856" i="4"/>
  <c r="K2856" i="4"/>
  <c r="J2852" i="4"/>
  <c r="K2852" i="4"/>
  <c r="J2848" i="4"/>
  <c r="K2848" i="4"/>
  <c r="J2844" i="4"/>
  <c r="K2844" i="4"/>
  <c r="J2840" i="4"/>
  <c r="K2840" i="4"/>
  <c r="J2832" i="4"/>
  <c r="K2832" i="4"/>
  <c r="K2828" i="4"/>
  <c r="J2828" i="4"/>
  <c r="J2824" i="4"/>
  <c r="K2824" i="4"/>
  <c r="J2820" i="4"/>
  <c r="K2820" i="4"/>
  <c r="J2816" i="4"/>
  <c r="K2816" i="4"/>
  <c r="J2812" i="4"/>
  <c r="K2812" i="4"/>
  <c r="J2808" i="4"/>
  <c r="K2808" i="4"/>
  <c r="J2804" i="4"/>
  <c r="K2804" i="4"/>
  <c r="J2800" i="4"/>
  <c r="K2800" i="4"/>
  <c r="J2792" i="4"/>
  <c r="K2792" i="4"/>
  <c r="J2788" i="4"/>
  <c r="K2788" i="4"/>
  <c r="J2784" i="4"/>
  <c r="K2784" i="4"/>
  <c r="J2780" i="4"/>
  <c r="K2780" i="4"/>
  <c r="J2776" i="4"/>
  <c r="K2776" i="4"/>
  <c r="J2768" i="4"/>
  <c r="K2768" i="4"/>
  <c r="K2764" i="4"/>
  <c r="J2764" i="4"/>
  <c r="J2760" i="4"/>
  <c r="K2760" i="4"/>
  <c r="J2756" i="4"/>
  <c r="K2756" i="4"/>
  <c r="J2752" i="4"/>
  <c r="K2752" i="4"/>
  <c r="J2748" i="4"/>
  <c r="K2748" i="4"/>
  <c r="J2744" i="4"/>
  <c r="K2744" i="4"/>
  <c r="J2740" i="4"/>
  <c r="K2740" i="4"/>
  <c r="K2736" i="4"/>
  <c r="J2736" i="4"/>
  <c r="J2732" i="4"/>
  <c r="K2732" i="4"/>
  <c r="J2728" i="4"/>
  <c r="K2728" i="4"/>
  <c r="J2724" i="4"/>
  <c r="K2724" i="4"/>
  <c r="J2720" i="4"/>
  <c r="K2720" i="4"/>
  <c r="J2712" i="4"/>
  <c r="K2712" i="4"/>
  <c r="K2708" i="4"/>
  <c r="J2708" i="4"/>
  <c r="J2704" i="4"/>
  <c r="K2704" i="4"/>
  <c r="J2700" i="4"/>
  <c r="K2700" i="4"/>
  <c r="J2692" i="4"/>
  <c r="K2692" i="4"/>
  <c r="J2688" i="4"/>
  <c r="K2688" i="4"/>
  <c r="J2684" i="4"/>
  <c r="K2684" i="4"/>
  <c r="J2680" i="4"/>
  <c r="K2680" i="4"/>
  <c r="K2676" i="4"/>
  <c r="J2676" i="4"/>
  <c r="J2672" i="4"/>
  <c r="K2672" i="4"/>
  <c r="J2668" i="4"/>
  <c r="K2668" i="4"/>
  <c r="J2664" i="4"/>
  <c r="K2664" i="4"/>
  <c r="J2660" i="4"/>
  <c r="K2660" i="4"/>
  <c r="J2656" i="4"/>
  <c r="K2656" i="4"/>
  <c r="J2652" i="4"/>
  <c r="K2652" i="4"/>
  <c r="J2648" i="4"/>
  <c r="K2648" i="4"/>
  <c r="K2644" i="4"/>
  <c r="J2644" i="4"/>
  <c r="J2640" i="4"/>
  <c r="K2640" i="4"/>
  <c r="J2636" i="4"/>
  <c r="K2636" i="4"/>
  <c r="J2624" i="4"/>
  <c r="K2624" i="4"/>
  <c r="J2620" i="4"/>
  <c r="K2620" i="4"/>
  <c r="J2616" i="4"/>
  <c r="K2616" i="4"/>
  <c r="K2612" i="4"/>
  <c r="J2612" i="4"/>
  <c r="J2608" i="4"/>
  <c r="K2608" i="4"/>
  <c r="J2604" i="4"/>
  <c r="K2604" i="4"/>
  <c r="J2600" i="4"/>
  <c r="K2600" i="4"/>
  <c r="J2596" i="4"/>
  <c r="K2596" i="4"/>
  <c r="J2592" i="4"/>
  <c r="K2592" i="4"/>
  <c r="J2588" i="4"/>
  <c r="K2588" i="4"/>
  <c r="J2584" i="4"/>
  <c r="K2584" i="4"/>
  <c r="K2580" i="4"/>
  <c r="J2580" i="4"/>
  <c r="J2576" i="4"/>
  <c r="K2576" i="4"/>
  <c r="J2572" i="4"/>
  <c r="K2572" i="4"/>
  <c r="J2564" i="4"/>
  <c r="K2564" i="4"/>
  <c r="J2560" i="4"/>
  <c r="K2560" i="4"/>
  <c r="J2556" i="4"/>
  <c r="K2556" i="4"/>
  <c r="J2552" i="4"/>
  <c r="K2552" i="4"/>
  <c r="J2544" i="4"/>
  <c r="K2544" i="4"/>
  <c r="J2540" i="4"/>
  <c r="K2540" i="4"/>
  <c r="J2536" i="4"/>
  <c r="K2536" i="4"/>
  <c r="J2532" i="4"/>
  <c r="K2532" i="4"/>
  <c r="J2528" i="4"/>
  <c r="K2528" i="4"/>
  <c r="J2524" i="4"/>
  <c r="K2524" i="4"/>
  <c r="K2520" i="4"/>
  <c r="J2520" i="4"/>
  <c r="J2516" i="4"/>
  <c r="K2516" i="4"/>
  <c r="J2512" i="4"/>
  <c r="K2512" i="4"/>
  <c r="J2508" i="4"/>
  <c r="K2508" i="4"/>
  <c r="J2504" i="4"/>
  <c r="K2504" i="4"/>
  <c r="J2496" i="4"/>
  <c r="K2496" i="4"/>
  <c r="J2492" i="4"/>
  <c r="K2492" i="4"/>
  <c r="K2488" i="4"/>
  <c r="J2488" i="4"/>
  <c r="J2484" i="4"/>
  <c r="K2484" i="4"/>
  <c r="J2480" i="4"/>
  <c r="K2480" i="4"/>
  <c r="J2476" i="4"/>
  <c r="K2476" i="4"/>
  <c r="J2472" i="4"/>
  <c r="K2472" i="4"/>
  <c r="J2468" i="4"/>
  <c r="K2468" i="4"/>
  <c r="J2464" i="4"/>
  <c r="K2464" i="4"/>
  <c r="J2456" i="4"/>
  <c r="K2456" i="4"/>
  <c r="K2452" i="4"/>
  <c r="J2452" i="4"/>
  <c r="J2448" i="4"/>
  <c r="K2448" i="4"/>
  <c r="J2444" i="4"/>
  <c r="K2444" i="4"/>
  <c r="K2436" i="4"/>
  <c r="J2436" i="4"/>
  <c r="J2432" i="4"/>
  <c r="K2432" i="4"/>
  <c r="J2428" i="4"/>
  <c r="K2428" i="4"/>
  <c r="J2424" i="4"/>
  <c r="K2424" i="4"/>
  <c r="K2420" i="4"/>
  <c r="J2420" i="4"/>
  <c r="J2416" i="4"/>
  <c r="K2416" i="4"/>
  <c r="J2412" i="4"/>
  <c r="K2412" i="4"/>
  <c r="J2408" i="4"/>
  <c r="K2408" i="4"/>
  <c r="J2404" i="4"/>
  <c r="K2404" i="4"/>
  <c r="J2400" i="4"/>
  <c r="K2400" i="4"/>
  <c r="J2396" i="4"/>
  <c r="K2396" i="4"/>
  <c r="K2392" i="4"/>
  <c r="J2392" i="4"/>
  <c r="J2388" i="4"/>
  <c r="K2388" i="4"/>
  <c r="J2380" i="4"/>
  <c r="K2380" i="4"/>
  <c r="J2376" i="4"/>
  <c r="K2376" i="4"/>
  <c r="J2368" i="4"/>
  <c r="K2368" i="4"/>
  <c r="J2364" i="4"/>
  <c r="K2364" i="4"/>
  <c r="J2360" i="4"/>
  <c r="K2360" i="4"/>
  <c r="J2352" i="4"/>
  <c r="K2352" i="4"/>
  <c r="K2348" i="4"/>
  <c r="J2348" i="4"/>
  <c r="J2344" i="4"/>
  <c r="K2344" i="4"/>
  <c r="J2340" i="4"/>
  <c r="K2340" i="4"/>
  <c r="J2336" i="4"/>
  <c r="K2336" i="4"/>
  <c r="J2328" i="4"/>
  <c r="K2328" i="4"/>
  <c r="J2324" i="4"/>
  <c r="K2324" i="4"/>
  <c r="J2316" i="4"/>
  <c r="K2316" i="4"/>
  <c r="J2312" i="4"/>
  <c r="K2312" i="4"/>
  <c r="K2308" i="4"/>
  <c r="J2308" i="4"/>
  <c r="K2296" i="4"/>
  <c r="J2296" i="4"/>
  <c r="K2292" i="4"/>
  <c r="J2292" i="4"/>
  <c r="J2284" i="4"/>
  <c r="K2284" i="4"/>
  <c r="J2280" i="4"/>
  <c r="K2280" i="4"/>
  <c r="J2276" i="4"/>
  <c r="K2276" i="4"/>
  <c r="J2272" i="4"/>
  <c r="K2272" i="4"/>
  <c r="J2264" i="4"/>
  <c r="K2264" i="4"/>
  <c r="J2260" i="4"/>
  <c r="K2260" i="4"/>
  <c r="J2252" i="4"/>
  <c r="K2252" i="4"/>
  <c r="K2248" i="4"/>
  <c r="J2248" i="4"/>
  <c r="K2240" i="4"/>
  <c r="J2240" i="4"/>
  <c r="J2236" i="4"/>
  <c r="K2236" i="4"/>
  <c r="J2228" i="4"/>
  <c r="K2228" i="4"/>
  <c r="J2224" i="4"/>
  <c r="K2224" i="4"/>
  <c r="K2220" i="4"/>
  <c r="J2220" i="4"/>
  <c r="J2216" i="4"/>
  <c r="K2216" i="4"/>
  <c r="J2208" i="4"/>
  <c r="K2208" i="4"/>
  <c r="K2204" i="4"/>
  <c r="J2204" i="4"/>
  <c r="J2192" i="4"/>
  <c r="K2192" i="4"/>
  <c r="K2188" i="4"/>
  <c r="J2188" i="4"/>
  <c r="J2184" i="4"/>
  <c r="K2184" i="4"/>
  <c r="J2176" i="4"/>
  <c r="K2176" i="4"/>
  <c r="K2172" i="4"/>
  <c r="J2172" i="4"/>
  <c r="J2164" i="4"/>
  <c r="K2164" i="4"/>
  <c r="K2160" i="4"/>
  <c r="J2160" i="4"/>
  <c r="K2148" i="4"/>
  <c r="J2148" i="4"/>
  <c r="K2144" i="4"/>
  <c r="J2144" i="4"/>
  <c r="J2140" i="4"/>
  <c r="K2140" i="4"/>
  <c r="K2132" i="4"/>
  <c r="J2132" i="4"/>
  <c r="J2128" i="4"/>
  <c r="K2128" i="4"/>
  <c r="J2120" i="4"/>
  <c r="K2120" i="4"/>
  <c r="J2116" i="4"/>
  <c r="K2116" i="4"/>
  <c r="K2104" i="4"/>
  <c r="J2104" i="4"/>
  <c r="K2100" i="4"/>
  <c r="J2100" i="4"/>
  <c r="J2096" i="4"/>
  <c r="K2096" i="4"/>
  <c r="J2088" i="4"/>
  <c r="K2088" i="4"/>
  <c r="J2084" i="4"/>
  <c r="K2084" i="4"/>
  <c r="K2076" i="4"/>
  <c r="J2076" i="4"/>
  <c r="K2072" i="4"/>
  <c r="J2072" i="4"/>
  <c r="K2068" i="4"/>
  <c r="J2068" i="4"/>
  <c r="J2060" i="4"/>
  <c r="K2060" i="4"/>
  <c r="J2052" i="4"/>
  <c r="K2052" i="4"/>
  <c r="K2048" i="4"/>
  <c r="J2048" i="4"/>
  <c r="J2044" i="4"/>
  <c r="K2044" i="4"/>
  <c r="K2032" i="4"/>
  <c r="J2032" i="4"/>
  <c r="J2028" i="4"/>
  <c r="K2028" i="4"/>
  <c r="J2020" i="4"/>
  <c r="K2020" i="4"/>
  <c r="K2016" i="4"/>
  <c r="J2016" i="4"/>
  <c r="J2012" i="4"/>
  <c r="K2012" i="4"/>
  <c r="J2000" i="4"/>
  <c r="K2000" i="4"/>
  <c r="K1996" i="4"/>
  <c r="J1996" i="4"/>
  <c r="J1988" i="4"/>
  <c r="K1988" i="4"/>
  <c r="K1984" i="4"/>
  <c r="J1984" i="4"/>
  <c r="J1980" i="4"/>
  <c r="K1980" i="4"/>
  <c r="K1968" i="4"/>
  <c r="J1968" i="4"/>
  <c r="J1964" i="4"/>
  <c r="K1964" i="4"/>
  <c r="J1956" i="4"/>
  <c r="K1956" i="4"/>
  <c r="J1952" i="4"/>
  <c r="K1952" i="4"/>
  <c r="K1948" i="4"/>
  <c r="J1948" i="4"/>
  <c r="J1936" i="4"/>
  <c r="K1936" i="4"/>
  <c r="K1932" i="4"/>
  <c r="J1932" i="4"/>
  <c r="K1928" i="4"/>
  <c r="J1928" i="4"/>
  <c r="J1920" i="4"/>
  <c r="K1920" i="4"/>
  <c r="K1916" i="4"/>
  <c r="J1916" i="4"/>
  <c r="J1904" i="4"/>
  <c r="K1904" i="4"/>
  <c r="J1900" i="4"/>
  <c r="K1900" i="4"/>
  <c r="J1896" i="4"/>
  <c r="K1896" i="4"/>
  <c r="J1892" i="4"/>
  <c r="K1892" i="4"/>
  <c r="J1880" i="4"/>
  <c r="K1880" i="4"/>
  <c r="K1876" i="4"/>
  <c r="J1876" i="4"/>
  <c r="J1868" i="4"/>
  <c r="K1868" i="4"/>
  <c r="K1864" i="4"/>
  <c r="J1864" i="4"/>
  <c r="J1860" i="4"/>
  <c r="K1860" i="4"/>
  <c r="K1852" i="4"/>
  <c r="J1852" i="4"/>
  <c r="J1844" i="4"/>
  <c r="K1844" i="4"/>
  <c r="K1836" i="4"/>
  <c r="J1836" i="4"/>
  <c r="J1832" i="4"/>
  <c r="K1832" i="4"/>
  <c r="J1824" i="4"/>
  <c r="K1824" i="4"/>
  <c r="K1820" i="4"/>
  <c r="J1820" i="4"/>
  <c r="K1808" i="4"/>
  <c r="J1808" i="4"/>
  <c r="J1800" i="4"/>
  <c r="K1800" i="4"/>
  <c r="K1796" i="4"/>
  <c r="J1796" i="4"/>
  <c r="J1788" i="4"/>
  <c r="K1788" i="4"/>
  <c r="K1784" i="4"/>
  <c r="J1784" i="4"/>
  <c r="J1780" i="4"/>
  <c r="K1780" i="4"/>
  <c r="J1768" i="4"/>
  <c r="K1768" i="4"/>
  <c r="K1764" i="4"/>
  <c r="J1764" i="4"/>
  <c r="J1760" i="4"/>
  <c r="K1760" i="4"/>
  <c r="J1752" i="4"/>
  <c r="K1752" i="4"/>
  <c r="K1748" i="4"/>
  <c r="J1748" i="4"/>
  <c r="J1736" i="4"/>
  <c r="K1736" i="4"/>
  <c r="K1732" i="4"/>
  <c r="J1732" i="4"/>
  <c r="J1724" i="4"/>
  <c r="K1724" i="4"/>
  <c r="K1720" i="4"/>
  <c r="J1720" i="4"/>
  <c r="J1716" i="4"/>
  <c r="K1716" i="4"/>
  <c r="K1708" i="4"/>
  <c r="J1708" i="4"/>
  <c r="J1696" i="4"/>
  <c r="K1696" i="4"/>
  <c r="J1692" i="4"/>
  <c r="K1692" i="4"/>
  <c r="J1688" i="4"/>
  <c r="K1688" i="4"/>
  <c r="J1680" i="4"/>
  <c r="K1680" i="4"/>
  <c r="J1676" i="4"/>
  <c r="K1676" i="4"/>
  <c r="J1672" i="4"/>
  <c r="K1672" i="4"/>
  <c r="J1664" i="4"/>
  <c r="K1664" i="4"/>
  <c r="J1660" i="4"/>
  <c r="K1660" i="4"/>
  <c r="J1656" i="4"/>
  <c r="K1656" i="4"/>
  <c r="J1648" i="4"/>
  <c r="K1648" i="4"/>
  <c r="J1644" i="4"/>
  <c r="K1644" i="4"/>
  <c r="K1640" i="4"/>
  <c r="J1640" i="4"/>
  <c r="K1632" i="4"/>
  <c r="J1632" i="4"/>
  <c r="K1624" i="4"/>
  <c r="J1624" i="4"/>
  <c r="K1616" i="4"/>
  <c r="J1616" i="4"/>
  <c r="G2908" i="4"/>
  <c r="O2908" i="4"/>
  <c r="P2916" i="4"/>
  <c r="N2924" i="4"/>
  <c r="M2928" i="4"/>
  <c r="G2932" i="4"/>
  <c r="O2932" i="4"/>
  <c r="P2940" i="4"/>
  <c r="M2948" i="4"/>
  <c r="O2516" i="4"/>
  <c r="G2524" i="4"/>
  <c r="M2532" i="4"/>
  <c r="N2540" i="4"/>
  <c r="P2540" i="4"/>
  <c r="O2548" i="4"/>
  <c r="G2556" i="4"/>
  <c r="N2564" i="4"/>
  <c r="M2576" i="4"/>
  <c r="P2576" i="4"/>
  <c r="O2588" i="4"/>
  <c r="G2600" i="4"/>
  <c r="M2608" i="4"/>
  <c r="N2616" i="4"/>
  <c r="P2616" i="4"/>
  <c r="O2624" i="4"/>
  <c r="G2632" i="4"/>
  <c r="M2640" i="4"/>
  <c r="M2648" i="4"/>
  <c r="O2648" i="4"/>
  <c r="G2656" i="4"/>
  <c r="P2664" i="4"/>
  <c r="M2672" i="4"/>
  <c r="G2676" i="4"/>
  <c r="O2676" i="4"/>
  <c r="P2684" i="4"/>
  <c r="P2696" i="4"/>
  <c r="M2704" i="4"/>
  <c r="M2712" i="4"/>
  <c r="O2712" i="4"/>
  <c r="G2720" i="4"/>
  <c r="P2728" i="4"/>
  <c r="N2736" i="4"/>
  <c r="M2744" i="4"/>
  <c r="O2744" i="4"/>
  <c r="G2752" i="4"/>
  <c r="M2756" i="4"/>
  <c r="M2764" i="4"/>
  <c r="G2772" i="4"/>
  <c r="O2772" i="4"/>
  <c r="P2780" i="4"/>
  <c r="P2784" i="4"/>
  <c r="M2792" i="4"/>
  <c r="N2800" i="4"/>
  <c r="O2800" i="4"/>
  <c r="G2808" i="4"/>
  <c r="M2812" i="4"/>
  <c r="G2820" i="4"/>
  <c r="G2828" i="4"/>
  <c r="O2828" i="4"/>
  <c r="P2836" i="4"/>
  <c r="M2844" i="4"/>
  <c r="M2848" i="4"/>
  <c r="G2860" i="4"/>
  <c r="O2860" i="4"/>
  <c r="G2872" i="4"/>
  <c r="P2880" i="4"/>
  <c r="M2888" i="4"/>
  <c r="N2904" i="4"/>
  <c r="O2904" i="4"/>
  <c r="G2912" i="4"/>
  <c r="P2920" i="4"/>
  <c r="N2936" i="4"/>
  <c r="M2944" i="4"/>
  <c r="O2944" i="4"/>
  <c r="G2952" i="4"/>
  <c r="G2956" i="4"/>
  <c r="M2972" i="4"/>
  <c r="N2980" i="4"/>
  <c r="O2980" i="4"/>
  <c r="G2984" i="4"/>
  <c r="P2992" i="4"/>
  <c r="G2996" i="4"/>
  <c r="N2960" i="4"/>
  <c r="O2960" i="4"/>
  <c r="P2964" i="4"/>
  <c r="P2968" i="4"/>
  <c r="N2976" i="4"/>
  <c r="N2988" i="4"/>
  <c r="O2988" i="4"/>
  <c r="G3000" i="4"/>
  <c r="K1456" i="4"/>
  <c r="K1472" i="4"/>
  <c r="K1488" i="4"/>
  <c r="K1504" i="4"/>
  <c r="K1520" i="4"/>
  <c r="K1536" i="4"/>
  <c r="K1552" i="4"/>
  <c r="K1568" i="4"/>
  <c r="K1584" i="4"/>
  <c r="K1600" i="4"/>
  <c r="K1620" i="4"/>
  <c r="K1700" i="4"/>
  <c r="K1756" i="4"/>
  <c r="K1816" i="4"/>
  <c r="K1872" i="4"/>
  <c r="K1940" i="4"/>
  <c r="K2004" i="4"/>
  <c r="K2080" i="4"/>
  <c r="J2136" i="4"/>
  <c r="K2196" i="4"/>
  <c r="K2268" i="4"/>
  <c r="K2332" i="4"/>
  <c r="K1704" i="4"/>
  <c r="K1848" i="4"/>
  <c r="K1972" i="4"/>
  <c r="J2108" i="4"/>
  <c r="K2304" i="4"/>
  <c r="K2568" i="4"/>
  <c r="K2836" i="4"/>
  <c r="J2548" i="4"/>
  <c r="K2876" i="4"/>
  <c r="G2608" i="4"/>
  <c r="M2616" i="4"/>
  <c r="M2624" i="4"/>
  <c r="P2624" i="4"/>
  <c r="O2632" i="4"/>
  <c r="P2640" i="4"/>
  <c r="N2648" i="4"/>
  <c r="N2656" i="4"/>
  <c r="O2656" i="4"/>
  <c r="G2664" i="4"/>
  <c r="P2672" i="4"/>
  <c r="M2676" i="4"/>
  <c r="N2684" i="4"/>
  <c r="O2684" i="4"/>
  <c r="G2696" i="4"/>
  <c r="P2704" i="4"/>
  <c r="N2712" i="4"/>
  <c r="M2720" i="4"/>
  <c r="O2720" i="4"/>
  <c r="G2728" i="4"/>
  <c r="P2736" i="4"/>
  <c r="N2744" i="4"/>
  <c r="M2752" i="4"/>
  <c r="O2752" i="4"/>
  <c r="P2756" i="4"/>
  <c r="G2764" i="4"/>
  <c r="M2772" i="4"/>
  <c r="N2780" i="4"/>
  <c r="O2780" i="4"/>
  <c r="G2784" i="4"/>
  <c r="P2792" i="4"/>
  <c r="M2800" i="4"/>
  <c r="N2808" i="4"/>
  <c r="O2808" i="4"/>
  <c r="P2812" i="4"/>
  <c r="M2820" i="4"/>
  <c r="N2828" i="4"/>
  <c r="G2836" i="4"/>
  <c r="O2836" i="4"/>
  <c r="P2844" i="4"/>
  <c r="P2848" i="4"/>
  <c r="N2860" i="4"/>
  <c r="N2872" i="4"/>
  <c r="O2872" i="4"/>
  <c r="G2880" i="4"/>
  <c r="P2888" i="4"/>
  <c r="M2904" i="4"/>
  <c r="N2912" i="4"/>
  <c r="O2912" i="4"/>
  <c r="G2920" i="4"/>
  <c r="P2936" i="4"/>
  <c r="N2944" i="4"/>
  <c r="N2952" i="4"/>
  <c r="O2952" i="4"/>
  <c r="P2956" i="4"/>
  <c r="G2972" i="4"/>
  <c r="G2980" i="4"/>
  <c r="M2984" i="4"/>
  <c r="O2984" i="4"/>
  <c r="G2992" i="4"/>
  <c r="M2996" i="4"/>
  <c r="M2960" i="4"/>
  <c r="N2964" i="4"/>
  <c r="O2964" i="4"/>
  <c r="G2968" i="4"/>
  <c r="P2976" i="4"/>
  <c r="M2988" i="4"/>
  <c r="N3000" i="4"/>
  <c r="O3000" i="4"/>
  <c r="K1396" i="4"/>
  <c r="K1412" i="4"/>
  <c r="K1428" i="4"/>
  <c r="K1444" i="4"/>
  <c r="K1460" i="4"/>
  <c r="K1476" i="4"/>
  <c r="K1492" i="4"/>
  <c r="K1508" i="4"/>
  <c r="K1524" i="4"/>
  <c r="K1540" i="4"/>
  <c r="K1556" i="4"/>
  <c r="K1572" i="4"/>
  <c r="K1588" i="4"/>
  <c r="K1604" i="4"/>
  <c r="K1628" i="4"/>
  <c r="K1712" i="4"/>
  <c r="K1776" i="4"/>
  <c r="K1828" i="4"/>
  <c r="K1888" i="4"/>
  <c r="J1960" i="4"/>
  <c r="J2024" i="4"/>
  <c r="K2092" i="4"/>
  <c r="J2152" i="4"/>
  <c r="K2212" i="4"/>
  <c r="K2288" i="4"/>
  <c r="K2356" i="4"/>
  <c r="K1652" i="4"/>
  <c r="K1744" i="4"/>
  <c r="K1884" i="4"/>
  <c r="J2008" i="4"/>
  <c r="K2156" i="4"/>
  <c r="K2384" i="4"/>
  <c r="K2632" i="4"/>
  <c r="J2908" i="4"/>
  <c r="K2628" i="4"/>
  <c r="K2956" i="4"/>
  <c r="P2764" i="4"/>
  <c r="N2772" i="4"/>
  <c r="M2780" i="4"/>
  <c r="N2784" i="4"/>
  <c r="O2784" i="4"/>
  <c r="G2792" i="4"/>
  <c r="P2800" i="4"/>
  <c r="M2808" i="4"/>
  <c r="G2812" i="4"/>
  <c r="O2812" i="4"/>
  <c r="P2820" i="4"/>
  <c r="M2828" i="4"/>
  <c r="M2836" i="4"/>
  <c r="G2844" i="4"/>
  <c r="O2844" i="4"/>
  <c r="G2848" i="4"/>
  <c r="M2860" i="4"/>
  <c r="M2872" i="4"/>
  <c r="N2880" i="4"/>
  <c r="O2880" i="4"/>
  <c r="G2888" i="4"/>
  <c r="P2904" i="4"/>
  <c r="M2912" i="4"/>
  <c r="N2920" i="4"/>
  <c r="O2920" i="4"/>
  <c r="G2936" i="4"/>
  <c r="P2944" i="4"/>
  <c r="M2952" i="4"/>
  <c r="N2956" i="4"/>
  <c r="O2956" i="4"/>
  <c r="P2972" i="4"/>
  <c r="M2980" i="4"/>
  <c r="N2984" i="4"/>
  <c r="N2992" i="4"/>
  <c r="O2992" i="4"/>
  <c r="P2996" i="4"/>
  <c r="P2960" i="4"/>
  <c r="G2964" i="4"/>
  <c r="N2968" i="4"/>
  <c r="O2968" i="4"/>
  <c r="G2976" i="4"/>
  <c r="G2988" i="4"/>
  <c r="M3000" i="4"/>
  <c r="K1384" i="4"/>
  <c r="K1400" i="4"/>
  <c r="K1416" i="4"/>
  <c r="K1432" i="4"/>
  <c r="K1448" i="4"/>
  <c r="K1464" i="4"/>
  <c r="K1480" i="4"/>
  <c r="K1496" i="4"/>
  <c r="K1512" i="4"/>
  <c r="K1528" i="4"/>
  <c r="K1544" i="4"/>
  <c r="K1560" i="4"/>
  <c r="K1576" i="4"/>
  <c r="K1592" i="4"/>
  <c r="K1608" i="4"/>
  <c r="K1636" i="4"/>
  <c r="K1728" i="4"/>
  <c r="K1792" i="4"/>
  <c r="K1840" i="4"/>
  <c r="K1908" i="4"/>
  <c r="J1976" i="4"/>
  <c r="J2040" i="4"/>
  <c r="K2112" i="4"/>
  <c r="J2168" i="4"/>
  <c r="J2232" i="4"/>
  <c r="K2300" i="4"/>
  <c r="J2372" i="4"/>
  <c r="K1668" i="4"/>
  <c r="K1772" i="4"/>
  <c r="J1912" i="4"/>
  <c r="K2036" i="4"/>
  <c r="J2200" i="4"/>
  <c r="K2440" i="4"/>
  <c r="K2696" i="4"/>
  <c r="K2988" i="4"/>
  <c r="K2716" i="4"/>
  <c r="K2954" i="4"/>
  <c r="K2974" i="4"/>
  <c r="J2946" i="4"/>
  <c r="K2946" i="4"/>
  <c r="J2882" i="4"/>
  <c r="K2882" i="4"/>
  <c r="K2914" i="4"/>
  <c r="K3" i="4"/>
  <c r="K7" i="4"/>
  <c r="O7" i="4"/>
  <c r="K2" i="4"/>
  <c r="H39" i="4"/>
  <c r="G39" i="4"/>
  <c r="I39" i="16" s="1"/>
  <c r="K31" i="4"/>
  <c r="J27" i="4"/>
  <c r="G23" i="4"/>
  <c r="I23" i="16" s="1"/>
  <c r="J15" i="4"/>
  <c r="J11" i="4"/>
  <c r="P3" i="4"/>
  <c r="O19" i="4"/>
  <c r="N23" i="4"/>
  <c r="P27" i="4"/>
  <c r="N31" i="4"/>
  <c r="P35" i="4"/>
  <c r="N39" i="4"/>
  <c r="H31" i="4"/>
  <c r="H23" i="4"/>
  <c r="H35" i="4"/>
  <c r="K39" i="4"/>
  <c r="J35" i="4"/>
  <c r="G31" i="4"/>
  <c r="I31" i="16" s="1"/>
  <c r="K23" i="4"/>
  <c r="P11" i="4"/>
  <c r="P23" i="4"/>
  <c r="O27" i="4"/>
  <c r="P31" i="4"/>
  <c r="O35" i="4"/>
  <c r="P39" i="4"/>
  <c r="J39" i="4"/>
  <c r="G35" i="4"/>
  <c r="I35" i="16" s="1"/>
  <c r="K27" i="4"/>
  <c r="J23" i="4"/>
  <c r="K15" i="4"/>
  <c r="C31" i="7"/>
  <c r="L15" i="7"/>
  <c r="O20" i="4"/>
  <c r="J12" i="4"/>
  <c r="K8" i="4"/>
  <c r="K13" i="4"/>
  <c r="J4" i="4"/>
  <c r="K5" i="4"/>
  <c r="K17" i="4"/>
  <c r="J16" i="4"/>
  <c r="K20" i="4"/>
  <c r="L13" i="7"/>
  <c r="L14" i="7"/>
  <c r="J2997" i="4"/>
  <c r="G2997" i="4"/>
  <c r="M2997" i="4"/>
  <c r="H2997" i="4"/>
  <c r="K2997" i="4"/>
  <c r="O2997" i="4"/>
  <c r="P2997" i="4"/>
  <c r="K2993" i="4"/>
  <c r="N2993" i="4"/>
  <c r="J2993" i="4"/>
  <c r="M2993" i="4"/>
  <c r="H2993" i="4"/>
  <c r="P2993" i="4"/>
  <c r="O2993" i="4"/>
  <c r="J2989" i="4"/>
  <c r="G2989" i="4"/>
  <c r="M2989" i="4"/>
  <c r="O2989" i="4"/>
  <c r="H2989" i="4"/>
  <c r="K2989" i="4"/>
  <c r="P2989" i="4"/>
  <c r="J2985" i="4"/>
  <c r="G2985" i="4"/>
  <c r="M2985" i="4"/>
  <c r="O2985" i="4"/>
  <c r="N2985" i="4"/>
  <c r="J2981" i="4"/>
  <c r="M2981" i="4"/>
  <c r="N2981" i="4"/>
  <c r="K2981" i="4"/>
  <c r="O2981" i="4"/>
  <c r="G2981" i="4"/>
  <c r="P2981" i="4"/>
  <c r="K2977" i="4"/>
  <c r="N2977" i="4"/>
  <c r="J2977" i="4"/>
  <c r="O2977" i="4"/>
  <c r="M2977" i="4"/>
  <c r="J2973" i="4"/>
  <c r="G2973" i="4"/>
  <c r="N2973" i="4"/>
  <c r="H2973" i="4"/>
  <c r="M2973" i="4"/>
  <c r="O2973" i="4"/>
  <c r="P2973" i="4"/>
  <c r="J2969" i="4"/>
  <c r="G2969" i="4"/>
  <c r="M2969" i="4"/>
  <c r="O2969" i="4"/>
  <c r="H2969" i="4"/>
  <c r="K2969" i="4"/>
  <c r="J2965" i="4"/>
  <c r="G2965" i="4"/>
  <c r="P2965" i="4"/>
  <c r="K2965" i="4"/>
  <c r="N2965" i="4"/>
  <c r="M2965" i="4"/>
  <c r="O2965" i="4"/>
  <c r="H2965" i="4"/>
  <c r="K2961" i="4"/>
  <c r="N2961" i="4"/>
  <c r="J2961" i="4"/>
  <c r="G2961" i="4"/>
  <c r="H2961" i="4"/>
  <c r="O2961" i="4"/>
  <c r="J2957" i="4"/>
  <c r="P2957" i="4"/>
  <c r="N2957" i="4"/>
  <c r="H2957" i="4"/>
  <c r="M2957" i="4"/>
  <c r="K2957" i="4"/>
  <c r="O2957" i="4"/>
  <c r="G2957" i="4"/>
  <c r="J2953" i="4"/>
  <c r="O2953" i="4"/>
  <c r="G2953" i="4"/>
  <c r="M2953" i="4"/>
  <c r="H2953" i="4"/>
  <c r="J2949" i="4"/>
  <c r="O2949" i="4"/>
  <c r="P2949" i="4"/>
  <c r="K2949" i="4"/>
  <c r="N2949" i="4"/>
  <c r="H2949" i="4"/>
  <c r="M2949" i="4"/>
  <c r="G2949" i="4"/>
  <c r="K2945" i="4"/>
  <c r="P2945" i="4"/>
  <c r="J2945" i="4"/>
  <c r="G2945" i="4"/>
  <c r="O2945" i="4"/>
  <c r="H2945" i="4"/>
  <c r="J2941" i="4"/>
  <c r="H2941" i="4"/>
  <c r="M2941" i="4"/>
  <c r="P2941" i="4"/>
  <c r="N2941" i="4"/>
  <c r="O2941" i="4"/>
  <c r="G2941" i="4"/>
  <c r="J2937" i="4"/>
  <c r="N2937" i="4"/>
  <c r="G2937" i="4"/>
  <c r="M2937" i="4"/>
  <c r="H2937" i="4"/>
  <c r="K2937" i="4"/>
  <c r="J2933" i="4"/>
  <c r="O2933" i="4"/>
  <c r="P2933" i="4"/>
  <c r="H2933" i="4"/>
  <c r="K2933" i="4"/>
  <c r="N2933" i="4"/>
  <c r="G2933" i="4"/>
  <c r="M2933" i="4"/>
  <c r="K2929" i="4"/>
  <c r="G2929" i="4"/>
  <c r="O2929" i="4"/>
  <c r="J2929" i="4"/>
  <c r="P2929" i="4"/>
  <c r="H2929" i="4"/>
  <c r="J2925" i="4"/>
  <c r="O2925" i="4"/>
  <c r="P2925" i="4"/>
  <c r="H2925" i="4"/>
  <c r="N2925" i="4"/>
  <c r="K2925" i="4"/>
  <c r="M2925" i="4"/>
  <c r="G2925" i="4"/>
  <c r="J2921" i="4"/>
  <c r="P2921" i="4"/>
  <c r="G2921" i="4"/>
  <c r="M2921" i="4"/>
  <c r="H2921" i="4"/>
  <c r="J2917" i="4"/>
  <c r="P2917" i="4"/>
  <c r="N2917" i="4"/>
  <c r="G2917" i="4"/>
  <c r="K2917" i="4"/>
  <c r="M2917" i="4"/>
  <c r="O2917" i="4"/>
  <c r="K2913" i="4"/>
  <c r="M2913" i="4"/>
  <c r="J2913" i="4"/>
  <c r="P2913" i="4"/>
  <c r="G2913" i="4"/>
  <c r="J2909" i="4"/>
  <c r="N2909" i="4"/>
  <c r="G2909" i="4"/>
  <c r="P2909" i="4"/>
  <c r="M2909" i="4"/>
  <c r="O2909" i="4"/>
  <c r="H2909" i="4"/>
  <c r="J2905" i="4"/>
  <c r="P2905" i="4"/>
  <c r="O2905" i="4"/>
  <c r="G2905" i="4"/>
  <c r="H2905" i="4"/>
  <c r="K2905" i="4"/>
  <c r="J2901" i="4"/>
  <c r="P2901" i="4"/>
  <c r="G2901" i="4"/>
  <c r="O2901" i="4"/>
  <c r="K2901" i="4"/>
  <c r="N2901" i="4"/>
  <c r="M2901" i="4"/>
  <c r="K2897" i="4"/>
  <c r="N2897" i="4"/>
  <c r="J2897" i="4"/>
  <c r="M2897" i="4"/>
  <c r="H2897" i="4"/>
  <c r="P2897" i="4"/>
  <c r="G2897" i="4"/>
  <c r="J2893" i="4"/>
  <c r="G2893" i="4"/>
  <c r="N2893" i="4"/>
  <c r="P2893" i="4"/>
  <c r="K2893" i="4"/>
  <c r="M2893" i="4"/>
  <c r="O2893" i="4"/>
  <c r="J2889" i="4"/>
  <c r="G2889" i="4"/>
  <c r="N2889" i="4"/>
  <c r="O2889" i="4"/>
  <c r="P2889" i="4"/>
  <c r="J2885" i="4"/>
  <c r="O2885" i="4"/>
  <c r="N2885" i="4"/>
  <c r="K2885" i="4"/>
  <c r="G2885" i="4"/>
  <c r="M2885" i="4"/>
  <c r="H2885" i="4"/>
  <c r="K2881" i="4"/>
  <c r="M2881" i="4"/>
  <c r="J2881" i="4"/>
  <c r="N2881" i="4"/>
  <c r="P2881" i="4"/>
  <c r="H2881" i="4"/>
  <c r="G2881" i="4"/>
  <c r="J2877" i="4"/>
  <c r="P2877" i="4"/>
  <c r="M2877" i="4"/>
  <c r="N2877" i="4"/>
  <c r="G2877" i="4"/>
  <c r="O2877" i="4"/>
  <c r="J2873" i="4"/>
  <c r="N2873" i="4"/>
  <c r="M2873" i="4"/>
  <c r="H2873" i="4"/>
  <c r="P2873" i="4"/>
  <c r="G2873" i="4"/>
  <c r="K2873" i="4"/>
  <c r="J2869" i="4"/>
  <c r="O2869" i="4"/>
  <c r="M2869" i="4"/>
  <c r="K2869" i="4"/>
  <c r="N2869" i="4"/>
  <c r="H2869" i="4"/>
  <c r="G2869" i="4"/>
  <c r="K2865" i="4"/>
  <c r="P2865" i="4"/>
  <c r="J2865" i="4"/>
  <c r="M2865" i="4"/>
  <c r="O2865" i="4"/>
  <c r="G2865" i="4"/>
  <c r="H2865" i="4"/>
  <c r="J2861" i="4"/>
  <c r="P2861" i="4"/>
  <c r="M2861" i="4"/>
  <c r="O2861" i="4"/>
  <c r="H2861" i="4"/>
  <c r="N2861" i="4"/>
  <c r="K2861" i="4"/>
  <c r="J2857" i="4"/>
  <c r="N2857" i="4"/>
  <c r="O2857" i="4"/>
  <c r="M2857" i="4"/>
  <c r="P2857" i="4"/>
  <c r="H2857" i="4"/>
  <c r="G2857" i="4"/>
  <c r="J2853" i="4"/>
  <c r="O2853" i="4"/>
  <c r="G2853" i="4"/>
  <c r="H2853" i="4"/>
  <c r="K2853" i="4"/>
  <c r="M2853" i="4"/>
  <c r="K2849" i="4"/>
  <c r="P2849" i="4"/>
  <c r="J2849" i="4"/>
  <c r="N2849" i="4"/>
  <c r="M2849" i="4"/>
  <c r="H2849" i="4"/>
  <c r="O2849" i="4"/>
  <c r="G2849" i="4"/>
  <c r="J2845" i="4"/>
  <c r="P2845" i="4"/>
  <c r="M2845" i="4"/>
  <c r="O2845" i="4"/>
  <c r="H2845" i="4"/>
  <c r="J2841" i="4"/>
  <c r="N2841" i="4"/>
  <c r="G2841" i="4"/>
  <c r="H2841" i="4"/>
  <c r="O2841" i="4"/>
  <c r="M2841" i="4"/>
  <c r="K2841" i="4"/>
  <c r="P2841" i="4"/>
  <c r="J2837" i="4"/>
  <c r="N2837" i="4"/>
  <c r="P2837" i="4"/>
  <c r="K2837" i="4"/>
  <c r="M2837" i="4"/>
  <c r="H2837" i="4"/>
  <c r="K2833" i="4"/>
  <c r="P2833" i="4"/>
  <c r="J2833" i="4"/>
  <c r="G2833" i="4"/>
  <c r="N2833" i="4"/>
  <c r="M2833" i="4"/>
  <c r="O2833" i="4"/>
  <c r="J2829" i="4"/>
  <c r="H2829" i="4"/>
  <c r="M2829" i="4"/>
  <c r="P2829" i="4"/>
  <c r="N2829" i="4"/>
  <c r="K2829" i="4"/>
  <c r="J2825" i="4"/>
  <c r="N2825" i="4"/>
  <c r="G2825" i="4"/>
  <c r="O2825" i="4"/>
  <c r="M2825" i="4"/>
  <c r="P2825" i="4"/>
  <c r="J2821" i="4"/>
  <c r="O2821" i="4"/>
  <c r="P2821" i="4"/>
  <c r="K2821" i="4"/>
  <c r="N2821" i="4"/>
  <c r="H2821" i="4"/>
  <c r="K2817" i="4"/>
  <c r="G2817" i="4"/>
  <c r="M2817" i="4"/>
  <c r="J2817" i="4"/>
  <c r="P2817" i="4"/>
  <c r="O2817" i="4"/>
  <c r="N2817" i="4"/>
  <c r="J2813" i="4"/>
  <c r="O2813" i="4"/>
  <c r="P2813" i="4"/>
  <c r="H2813" i="4"/>
  <c r="N2813" i="4"/>
  <c r="J2809" i="4"/>
  <c r="P2809" i="4"/>
  <c r="G2809" i="4"/>
  <c r="O2809" i="4"/>
  <c r="H2809" i="4"/>
  <c r="M2809" i="4"/>
  <c r="K2809" i="4"/>
  <c r="N2809" i="4"/>
  <c r="J2805" i="4"/>
  <c r="P2805" i="4"/>
  <c r="N2805" i="4"/>
  <c r="G2805" i="4"/>
  <c r="H2805" i="4"/>
  <c r="K2805" i="4"/>
  <c r="K2801" i="4"/>
  <c r="O2801" i="4"/>
  <c r="J2801" i="4"/>
  <c r="P2801" i="4"/>
  <c r="H2801" i="4"/>
  <c r="G2801" i="4"/>
  <c r="M2801" i="4"/>
  <c r="N2801" i="4"/>
  <c r="J2797" i="4"/>
  <c r="G2797" i="4"/>
  <c r="P2797" i="4"/>
  <c r="H2797" i="4"/>
  <c r="N2797" i="4"/>
  <c r="K2797" i="4"/>
  <c r="J2793" i="4"/>
  <c r="G2793" i="4"/>
  <c r="O2793" i="4"/>
  <c r="P2793" i="4"/>
  <c r="M2793" i="4"/>
  <c r="N2793" i="4"/>
  <c r="J2789" i="4"/>
  <c r="G2789" i="4"/>
  <c r="O2789" i="4"/>
  <c r="K2789" i="4"/>
  <c r="P2789" i="4"/>
  <c r="H2789" i="4"/>
  <c r="K2785" i="4"/>
  <c r="N2785" i="4"/>
  <c r="J2785" i="4"/>
  <c r="P2785" i="4"/>
  <c r="G2785" i="4"/>
  <c r="M2785" i="4"/>
  <c r="O2785" i="4"/>
  <c r="H2785" i="4"/>
  <c r="J2781" i="4"/>
  <c r="G2781" i="4"/>
  <c r="N2781" i="4"/>
  <c r="P2781" i="4"/>
  <c r="H2781" i="4"/>
  <c r="J2777" i="4"/>
  <c r="G2777" i="4"/>
  <c r="O2777" i="4"/>
  <c r="N2777" i="4"/>
  <c r="P2777" i="4"/>
  <c r="H2777" i="4"/>
  <c r="K2777" i="4"/>
  <c r="M2777" i="4"/>
  <c r="J2773" i="4"/>
  <c r="O2773" i="4"/>
  <c r="N2773" i="4"/>
  <c r="K2773" i="4"/>
  <c r="G2773" i="4"/>
  <c r="H2773" i="4"/>
  <c r="P2773" i="4"/>
  <c r="K2769" i="4"/>
  <c r="N2769" i="4"/>
  <c r="J2769" i="4"/>
  <c r="O2769" i="4"/>
  <c r="P2769" i="4"/>
  <c r="H2769" i="4"/>
  <c r="M2769" i="4"/>
  <c r="J2765" i="4"/>
  <c r="P2765" i="4"/>
  <c r="N2765" i="4"/>
  <c r="O2765" i="4"/>
  <c r="G2765" i="4"/>
  <c r="K2765" i="4"/>
  <c r="H2765" i="4"/>
  <c r="J2761" i="4"/>
  <c r="M2761" i="4"/>
  <c r="N2761" i="4"/>
  <c r="H2761" i="4"/>
  <c r="P2761" i="4"/>
  <c r="O2761" i="4"/>
  <c r="J2757" i="4"/>
  <c r="O2757" i="4"/>
  <c r="M2757" i="4"/>
  <c r="H2757" i="4"/>
  <c r="K2757" i="4"/>
  <c r="N2757" i="4"/>
  <c r="P2757" i="4"/>
  <c r="K2753" i="4"/>
  <c r="P2753" i="4"/>
  <c r="J2753" i="4"/>
  <c r="O2753" i="4"/>
  <c r="N2753" i="4"/>
  <c r="M2753" i="4"/>
  <c r="J2749" i="4"/>
  <c r="H2749" i="4"/>
  <c r="M2749" i="4"/>
  <c r="O2749" i="4"/>
  <c r="G2749" i="4"/>
  <c r="P2749" i="4"/>
  <c r="J2745" i="4"/>
  <c r="N2745" i="4"/>
  <c r="M2745" i="4"/>
  <c r="P2745" i="4"/>
  <c r="K2745" i="4"/>
  <c r="O2745" i="4"/>
  <c r="J2741" i="4"/>
  <c r="G2741" i="4"/>
  <c r="O2741" i="4"/>
  <c r="K2741" i="4"/>
  <c r="N2741" i="4"/>
  <c r="P2741" i="4"/>
  <c r="H2741" i="4"/>
  <c r="K2737" i="4"/>
  <c r="G2737" i="4"/>
  <c r="O2737" i="4"/>
  <c r="J2737" i="4"/>
  <c r="M2737" i="4"/>
  <c r="N2737" i="4"/>
  <c r="H2737" i="4"/>
  <c r="J2733" i="4"/>
  <c r="M2733" i="4"/>
  <c r="N2733" i="4"/>
  <c r="O2733" i="4"/>
  <c r="K2733" i="4"/>
  <c r="G2733" i="4"/>
  <c r="P2733" i="4"/>
  <c r="J2729" i="4"/>
  <c r="N2729" i="4"/>
  <c r="M2729" i="4"/>
  <c r="O2729" i="4"/>
  <c r="J2725" i="4"/>
  <c r="N2725" i="4"/>
  <c r="G2725" i="4"/>
  <c r="K2725" i="4"/>
  <c r="M2725" i="4"/>
  <c r="H2725" i="4"/>
  <c r="O2725" i="4"/>
  <c r="P2725" i="4"/>
  <c r="K2721" i="4"/>
  <c r="G2721" i="4"/>
  <c r="O2721" i="4"/>
  <c r="J2721" i="4"/>
  <c r="H2721" i="4"/>
  <c r="M2721" i="4"/>
  <c r="J2717" i="4"/>
  <c r="M2717" i="4"/>
  <c r="P2717" i="4"/>
  <c r="H2717" i="4"/>
  <c r="N2717" i="4"/>
  <c r="O2717" i="4"/>
  <c r="G2717" i="4"/>
  <c r="J2713" i="4"/>
  <c r="N2713" i="4"/>
  <c r="G2713" i="4"/>
  <c r="M2713" i="4"/>
  <c r="K2713" i="4"/>
  <c r="J2709" i="4"/>
  <c r="G2709" i="4"/>
  <c r="P2709" i="4"/>
  <c r="K2709" i="4"/>
  <c r="M2709" i="4"/>
  <c r="O2709" i="4"/>
  <c r="N2709" i="4"/>
  <c r="H2709" i="4"/>
  <c r="K2705" i="4"/>
  <c r="G2705" i="4"/>
  <c r="O2705" i="4"/>
  <c r="J2705" i="4"/>
  <c r="P2705" i="4"/>
  <c r="H2705" i="4"/>
  <c r="J2701" i="4"/>
  <c r="O2701" i="4"/>
  <c r="P2701" i="4"/>
  <c r="H2701" i="4"/>
  <c r="N2701" i="4"/>
  <c r="K2701" i="4"/>
  <c r="M2701" i="4"/>
  <c r="G2701" i="4"/>
  <c r="J2697" i="4"/>
  <c r="P2697" i="4"/>
  <c r="G2697" i="4"/>
  <c r="H2697" i="4"/>
  <c r="O2697" i="4"/>
  <c r="J2693" i="4"/>
  <c r="P2693" i="4"/>
  <c r="G2693" i="4"/>
  <c r="N2693" i="4"/>
  <c r="K2693" i="4"/>
  <c r="M2693" i="4"/>
  <c r="H2693" i="4"/>
  <c r="O2693" i="4"/>
  <c r="K2689" i="4"/>
  <c r="M2689" i="4"/>
  <c r="J2689" i="4"/>
  <c r="P2689" i="4"/>
  <c r="G2689" i="4"/>
  <c r="J2685" i="4"/>
  <c r="G2685" i="4"/>
  <c r="P2685" i="4"/>
  <c r="H2685" i="4"/>
  <c r="N2685" i="4"/>
  <c r="M2685" i="4"/>
  <c r="O2685" i="4"/>
  <c r="J2681" i="4"/>
  <c r="G2681" i="4"/>
  <c r="M2681" i="4"/>
  <c r="P2681" i="4"/>
  <c r="H2681" i="4"/>
  <c r="K2681" i="4"/>
  <c r="J2677" i="4"/>
  <c r="M2677" i="4"/>
  <c r="N2677" i="4"/>
  <c r="H2677" i="4"/>
  <c r="K2677" i="4"/>
  <c r="P2677" i="4"/>
  <c r="G2677" i="4"/>
  <c r="O2677" i="4"/>
  <c r="K2673" i="4"/>
  <c r="N2673" i="4"/>
  <c r="J2673" i="4"/>
  <c r="P2673" i="4"/>
  <c r="G2673" i="4"/>
  <c r="J2669" i="4"/>
  <c r="G2669" i="4"/>
  <c r="O2669" i="4"/>
  <c r="P2669" i="4"/>
  <c r="K2669" i="4"/>
  <c r="N2669" i="4"/>
  <c r="M2669" i="4"/>
  <c r="H2669" i="4"/>
  <c r="J2665" i="4"/>
  <c r="G2665" i="4"/>
  <c r="M2665" i="4"/>
  <c r="N2665" i="4"/>
  <c r="P2665" i="4"/>
  <c r="H2665" i="4"/>
  <c r="J2661" i="4"/>
  <c r="O2661" i="4"/>
  <c r="N2661" i="4"/>
  <c r="K2661" i="4"/>
  <c r="G2661" i="4"/>
  <c r="H2661" i="4"/>
  <c r="M2661" i="4"/>
  <c r="K2657" i="4"/>
  <c r="N2657" i="4"/>
  <c r="J2657" i="4"/>
  <c r="M2657" i="4"/>
  <c r="H2657" i="4"/>
  <c r="P2657" i="4"/>
  <c r="G2657" i="4"/>
  <c r="J2653" i="4"/>
  <c r="G2653" i="4"/>
  <c r="M2653" i="4"/>
  <c r="O2653" i="4"/>
  <c r="N2653" i="4"/>
  <c r="J2649" i="4"/>
  <c r="G2649" i="4"/>
  <c r="M2649" i="4"/>
  <c r="O2649" i="4"/>
  <c r="N2649" i="4"/>
  <c r="P2649" i="4"/>
  <c r="H2649" i="4"/>
  <c r="K2649" i="4"/>
  <c r="J2645" i="4"/>
  <c r="M2645" i="4"/>
  <c r="G2645" i="4"/>
  <c r="K2645" i="4"/>
  <c r="O2645" i="4"/>
  <c r="K2641" i="4"/>
  <c r="N2641" i="4"/>
  <c r="J2641" i="4"/>
  <c r="O2641" i="4"/>
  <c r="M2641" i="4"/>
  <c r="P2641" i="4"/>
  <c r="G2641" i="4"/>
  <c r="H2641" i="4"/>
  <c r="J2637" i="4"/>
  <c r="P2637" i="4"/>
  <c r="N2637" i="4"/>
  <c r="M2637" i="4"/>
  <c r="O2637" i="4"/>
  <c r="K2637" i="4"/>
  <c r="J2633" i="4"/>
  <c r="O2633" i="4"/>
  <c r="M2633" i="4"/>
  <c r="N2633" i="4"/>
  <c r="G2633" i="4"/>
  <c r="H2633" i="4"/>
  <c r="P2633" i="4"/>
  <c r="J2629" i="4"/>
  <c r="N2629" i="4"/>
  <c r="M2629" i="4"/>
  <c r="H2629" i="4"/>
  <c r="K2629" i="4"/>
  <c r="O2629" i="4"/>
  <c r="K2625" i="4"/>
  <c r="G2625" i="4"/>
  <c r="J2625" i="4"/>
  <c r="O2625" i="4"/>
  <c r="M2625" i="4"/>
  <c r="H2625" i="4"/>
  <c r="N2625" i="4"/>
  <c r="P2625" i="4"/>
  <c r="J2621" i="4"/>
  <c r="H2621" i="4"/>
  <c r="M2621" i="4"/>
  <c r="N2621" i="4"/>
  <c r="O2621" i="4"/>
  <c r="J2617" i="4"/>
  <c r="N2617" i="4"/>
  <c r="M2617" i="4"/>
  <c r="H2617" i="4"/>
  <c r="O2617" i="4"/>
  <c r="G2617" i="4"/>
  <c r="K2617" i="4"/>
  <c r="P2617" i="4"/>
  <c r="J2613" i="4"/>
  <c r="N2613" i="4"/>
  <c r="G2613" i="4"/>
  <c r="K2613" i="4"/>
  <c r="M2613" i="4"/>
  <c r="K2609" i="4"/>
  <c r="P2609" i="4"/>
  <c r="O2609" i="4"/>
  <c r="J2609" i="4"/>
  <c r="M2609" i="4"/>
  <c r="N2609" i="4"/>
  <c r="G2609" i="4"/>
  <c r="J2605" i="4"/>
  <c r="O2605" i="4"/>
  <c r="H2605" i="4"/>
  <c r="N2605" i="4"/>
  <c r="M2605" i="4"/>
  <c r="K2605" i="4"/>
  <c r="J2601" i="4"/>
  <c r="G2601" i="4"/>
  <c r="M2601" i="4"/>
  <c r="O2601" i="4"/>
  <c r="N2601" i="4"/>
  <c r="P2601" i="4"/>
  <c r="J2597" i="4"/>
  <c r="P2597" i="4"/>
  <c r="M2597" i="4"/>
  <c r="K2597" i="4"/>
  <c r="O2597" i="4"/>
  <c r="K2593" i="4"/>
  <c r="M2593" i="4"/>
  <c r="J2593" i="4"/>
  <c r="P2593" i="4"/>
  <c r="O2593" i="4"/>
  <c r="H2593" i="4"/>
  <c r="N2593" i="4"/>
  <c r="G2593" i="4"/>
  <c r="J2589" i="4"/>
  <c r="G2589" i="4"/>
  <c r="H2589" i="4"/>
  <c r="N2589" i="4"/>
  <c r="M2589" i="4"/>
  <c r="J2585" i="4"/>
  <c r="P2585" i="4"/>
  <c r="M2585" i="4"/>
  <c r="H2585" i="4"/>
  <c r="O2585" i="4"/>
  <c r="N2585" i="4"/>
  <c r="K2585" i="4"/>
  <c r="G2585" i="4"/>
  <c r="J2581" i="4"/>
  <c r="O2581" i="4"/>
  <c r="P2581" i="4"/>
  <c r="K2581" i="4"/>
  <c r="M2581" i="4"/>
  <c r="H2581" i="4"/>
  <c r="K2577" i="4"/>
  <c r="N2577" i="4"/>
  <c r="J2577" i="4"/>
  <c r="P2577" i="4"/>
  <c r="O2577" i="4"/>
  <c r="M2577" i="4"/>
  <c r="G2577" i="4"/>
  <c r="H2577" i="4"/>
  <c r="J2573" i="4"/>
  <c r="P2573" i="4"/>
  <c r="N2573" i="4"/>
  <c r="H2573" i="4"/>
  <c r="M2573" i="4"/>
  <c r="K2573" i="4"/>
  <c r="J2569" i="4"/>
  <c r="M2569" i="4"/>
  <c r="P2569" i="4"/>
  <c r="O2569" i="4"/>
  <c r="N2569" i="4"/>
  <c r="H2569" i="4"/>
  <c r="G2569" i="4"/>
  <c r="J2565" i="4"/>
  <c r="O2565" i="4"/>
  <c r="P2565" i="4"/>
  <c r="H2565" i="4"/>
  <c r="K2565" i="4"/>
  <c r="G2565" i="4"/>
  <c r="K2561" i="4"/>
  <c r="P2561" i="4"/>
  <c r="J2561" i="4"/>
  <c r="G2561" i="4"/>
  <c r="M2561" i="4"/>
  <c r="H2561" i="4"/>
  <c r="O2561" i="4"/>
  <c r="N2561" i="4"/>
  <c r="J2557" i="4"/>
  <c r="H2557" i="4"/>
  <c r="M2557" i="4"/>
  <c r="P2557" i="4"/>
  <c r="N2557" i="4"/>
  <c r="J2553" i="4"/>
  <c r="N2553" i="4"/>
  <c r="G2553" i="4"/>
  <c r="H2553" i="4"/>
  <c r="O2553" i="4"/>
  <c r="M2553" i="4"/>
  <c r="K2553" i="4"/>
  <c r="P2553" i="4"/>
  <c r="J2549" i="4"/>
  <c r="G2549" i="4"/>
  <c r="P2549" i="4"/>
  <c r="K2549" i="4"/>
  <c r="M2549" i="4"/>
  <c r="H2549" i="4"/>
  <c r="K2545" i="4"/>
  <c r="G2545" i="4"/>
  <c r="M2545" i="4"/>
  <c r="J2545" i="4"/>
  <c r="P2545" i="4"/>
  <c r="O2545" i="4"/>
  <c r="N2545" i="4"/>
  <c r="J2541" i="4"/>
  <c r="O2541" i="4"/>
  <c r="P2541" i="4"/>
  <c r="H2541" i="4"/>
  <c r="N2541" i="4"/>
  <c r="K2541" i="4"/>
  <c r="J2537" i="4"/>
  <c r="P2537" i="4"/>
  <c r="G2537" i="4"/>
  <c r="O2537" i="4"/>
  <c r="M2537" i="4"/>
  <c r="N2537" i="4"/>
  <c r="J2533" i="4"/>
  <c r="P2533" i="4"/>
  <c r="M2533" i="4"/>
  <c r="G2533" i="4"/>
  <c r="K2533" i="4"/>
  <c r="H2533" i="4"/>
  <c r="K2529" i="4"/>
  <c r="O2529" i="4"/>
  <c r="J2529" i="4"/>
  <c r="P2529" i="4"/>
  <c r="G2529" i="4"/>
  <c r="H2529" i="4"/>
  <c r="M2529" i="4"/>
  <c r="N2529" i="4"/>
  <c r="J2525" i="4"/>
  <c r="G2525" i="4"/>
  <c r="P2525" i="4"/>
  <c r="H2525" i="4"/>
  <c r="N2525" i="4"/>
  <c r="J2521" i="4"/>
  <c r="G2521" i="4"/>
  <c r="O2521" i="4"/>
  <c r="P2521" i="4"/>
  <c r="H2521" i="4"/>
  <c r="M2521" i="4"/>
  <c r="K2521" i="4"/>
  <c r="N2521" i="4"/>
  <c r="J2517" i="4"/>
  <c r="O2517" i="4"/>
  <c r="G2517" i="4"/>
  <c r="K2517" i="4"/>
  <c r="P2517" i="4"/>
  <c r="H2517" i="4"/>
  <c r="K2513" i="4"/>
  <c r="N2513" i="4"/>
  <c r="J2513" i="4"/>
  <c r="P2513" i="4"/>
  <c r="G2513" i="4"/>
  <c r="M2513" i="4"/>
  <c r="O2513" i="4"/>
  <c r="H2513" i="4"/>
  <c r="J2509" i="4"/>
  <c r="P2509" i="4"/>
  <c r="N2509" i="4"/>
  <c r="G2509" i="4"/>
  <c r="H2509" i="4"/>
  <c r="K2509" i="4"/>
  <c r="J2505" i="4"/>
  <c r="M2505" i="4"/>
  <c r="P2505" i="4"/>
  <c r="G2505" i="4"/>
  <c r="O2505" i="4"/>
  <c r="H2505" i="4"/>
  <c r="N2505" i="4"/>
  <c r="J2501" i="4"/>
  <c r="N2501" i="4"/>
  <c r="P2501" i="4"/>
  <c r="K2501" i="4"/>
  <c r="H2501" i="4"/>
  <c r="G2501" i="4"/>
  <c r="K2497" i="4"/>
  <c r="G2497" i="4"/>
  <c r="M2497" i="4"/>
  <c r="J2497" i="4"/>
  <c r="P2497" i="4"/>
  <c r="O2497" i="4"/>
  <c r="N2497" i="4"/>
  <c r="J2493" i="4"/>
  <c r="O2493" i="4"/>
  <c r="P2493" i="4"/>
  <c r="H2493" i="4"/>
  <c r="N2493" i="4"/>
  <c r="J2489" i="4"/>
  <c r="P2489" i="4"/>
  <c r="G2489" i="4"/>
  <c r="O2489" i="4"/>
  <c r="H2489" i="4"/>
  <c r="M2489" i="4"/>
  <c r="K2489" i="4"/>
  <c r="N2489" i="4"/>
  <c r="J2485" i="4"/>
  <c r="H2485" i="4"/>
  <c r="O2485" i="4"/>
  <c r="P2485" i="4"/>
  <c r="K2485" i="4"/>
  <c r="M2485" i="4"/>
  <c r="K2481" i="4"/>
  <c r="N2481" i="4"/>
  <c r="J2481" i="4"/>
  <c r="G2481" i="4"/>
  <c r="H2481" i="4"/>
  <c r="M2481" i="4"/>
  <c r="O2481" i="4"/>
  <c r="P2481" i="4"/>
  <c r="J2477" i="4"/>
  <c r="P2477" i="4"/>
  <c r="N2477" i="4"/>
  <c r="H2477" i="4"/>
  <c r="M2477" i="4"/>
  <c r="K2477" i="4"/>
  <c r="J2473" i="4"/>
  <c r="M2473" i="4"/>
  <c r="G2473" i="4"/>
  <c r="O2473" i="4"/>
  <c r="H2473" i="4"/>
  <c r="N2473" i="4"/>
  <c r="P2473" i="4"/>
  <c r="J2469" i="4"/>
  <c r="N2469" i="4"/>
  <c r="P2469" i="4"/>
  <c r="H2469" i="4"/>
  <c r="K2469" i="4"/>
  <c r="M2469" i="4"/>
  <c r="K2465" i="4"/>
  <c r="P2465" i="4"/>
  <c r="J2465" i="4"/>
  <c r="G2465" i="4"/>
  <c r="H2465" i="4"/>
  <c r="M2465" i="4"/>
  <c r="O2465" i="4"/>
  <c r="N2465" i="4"/>
  <c r="J2461" i="4"/>
  <c r="H2461" i="4"/>
  <c r="M2461" i="4"/>
  <c r="P2461" i="4"/>
  <c r="N2461" i="4"/>
  <c r="J2457" i="4"/>
  <c r="N2457" i="4"/>
  <c r="G2457" i="4"/>
  <c r="M2457" i="4"/>
  <c r="O2457" i="4"/>
  <c r="K2457" i="4"/>
  <c r="P2457" i="4"/>
  <c r="J2453" i="4"/>
  <c r="G2453" i="4"/>
  <c r="P2453" i="4"/>
  <c r="K2453" i="4"/>
  <c r="M2453" i="4"/>
  <c r="K2449" i="4"/>
  <c r="G2449" i="4"/>
  <c r="O2449" i="4"/>
  <c r="J2449" i="4"/>
  <c r="P2449" i="4"/>
  <c r="M2449" i="4"/>
  <c r="N2449" i="4"/>
  <c r="J2445" i="4"/>
  <c r="O2445" i="4"/>
  <c r="P2445" i="4"/>
  <c r="H2445" i="4"/>
  <c r="N2445" i="4"/>
  <c r="K2445" i="4"/>
  <c r="K2441" i="4"/>
  <c r="P2441" i="4"/>
  <c r="G2441" i="4"/>
  <c r="M2441" i="4"/>
  <c r="H2441" i="4"/>
  <c r="O2441" i="4"/>
  <c r="N2441" i="4"/>
  <c r="J2437" i="4"/>
  <c r="P2437" i="4"/>
  <c r="G2437" i="4"/>
  <c r="N2437" i="4"/>
  <c r="K2437" i="4"/>
  <c r="K2433" i="4"/>
  <c r="O2433" i="4"/>
  <c r="J2433" i="4"/>
  <c r="P2433" i="4"/>
  <c r="H2433" i="4"/>
  <c r="G2433" i="4"/>
  <c r="M2433" i="4"/>
  <c r="N2433" i="4"/>
  <c r="J2429" i="4"/>
  <c r="G2429" i="4"/>
  <c r="P2429" i="4"/>
  <c r="H2429" i="4"/>
  <c r="N2429" i="4"/>
  <c r="K2425" i="4"/>
  <c r="G2425" i="4"/>
  <c r="O2425" i="4"/>
  <c r="P2425" i="4"/>
  <c r="M2425" i="4"/>
  <c r="J2425" i="4"/>
  <c r="N2425" i="4"/>
  <c r="H2425" i="4"/>
  <c r="J2421" i="4"/>
  <c r="O2421" i="4"/>
  <c r="G2421" i="4"/>
  <c r="K2421" i="4"/>
  <c r="P2421" i="4"/>
  <c r="H2421" i="4"/>
  <c r="K2417" i="4"/>
  <c r="N2417" i="4"/>
  <c r="J2417" i="4"/>
  <c r="P2417" i="4"/>
  <c r="G2417" i="4"/>
  <c r="M2417" i="4"/>
  <c r="H2417" i="4"/>
  <c r="O2417" i="4"/>
  <c r="J2413" i="4"/>
  <c r="P2413" i="4"/>
  <c r="N2413" i="4"/>
  <c r="G2413" i="4"/>
  <c r="H2413" i="4"/>
  <c r="K2413" i="4"/>
  <c r="K2409" i="4"/>
  <c r="M2409" i="4"/>
  <c r="P2409" i="4"/>
  <c r="G2409" i="4"/>
  <c r="O2409" i="4"/>
  <c r="N2409" i="4"/>
  <c r="H2409" i="4"/>
  <c r="J2405" i="4"/>
  <c r="G2405" i="4"/>
  <c r="P2405" i="4"/>
  <c r="K2405" i="4"/>
  <c r="H2405" i="4"/>
  <c r="M2405" i="4"/>
  <c r="K2401" i="4"/>
  <c r="G2401" i="4"/>
  <c r="M2401" i="4"/>
  <c r="J2401" i="4"/>
  <c r="P2401" i="4"/>
  <c r="O2401" i="4"/>
  <c r="H2401" i="4"/>
  <c r="N2401" i="4"/>
  <c r="J2397" i="4"/>
  <c r="O2397" i="4"/>
  <c r="P2397" i="4"/>
  <c r="H2397" i="4"/>
  <c r="N2397" i="4"/>
  <c r="K2393" i="4"/>
  <c r="P2393" i="4"/>
  <c r="G2393" i="4"/>
  <c r="O2393" i="4"/>
  <c r="H2393" i="4"/>
  <c r="M2393" i="4"/>
  <c r="J2393" i="4"/>
  <c r="N2393" i="4"/>
  <c r="K2389" i="4"/>
  <c r="H2389" i="4"/>
  <c r="O2389" i="4"/>
  <c r="P2389" i="4"/>
  <c r="M2389" i="4"/>
  <c r="J2385" i="4"/>
  <c r="N2385" i="4"/>
  <c r="G2385" i="4"/>
  <c r="H2385" i="4"/>
  <c r="M2385" i="4"/>
  <c r="O2385" i="4"/>
  <c r="K2385" i="4"/>
  <c r="P2385" i="4"/>
  <c r="K2381" i="4"/>
  <c r="P2381" i="4"/>
  <c r="N2381" i="4"/>
  <c r="H2381" i="4"/>
  <c r="J2381" i="4"/>
  <c r="M2381" i="4"/>
  <c r="J2377" i="4"/>
  <c r="M2377" i="4"/>
  <c r="K2377" i="4"/>
  <c r="G2377" i="4"/>
  <c r="O2377" i="4"/>
  <c r="N2377" i="4"/>
  <c r="P2377" i="4"/>
  <c r="K2373" i="4"/>
  <c r="N2373" i="4"/>
  <c r="H2373" i="4"/>
  <c r="G2373" i="4"/>
  <c r="M2373" i="4"/>
  <c r="J2373" i="4"/>
  <c r="J2369" i="4"/>
  <c r="G2369" i="4"/>
  <c r="M2369" i="4"/>
  <c r="O2369" i="4"/>
  <c r="N2369" i="4"/>
  <c r="P2369" i="4"/>
  <c r="K2365" i="4"/>
  <c r="O2365" i="4"/>
  <c r="H2365" i="4"/>
  <c r="N2365" i="4"/>
  <c r="J2365" i="4"/>
  <c r="M2365" i="4"/>
  <c r="J2361" i="4"/>
  <c r="P2361" i="4"/>
  <c r="K2361" i="4"/>
  <c r="O2361" i="4"/>
  <c r="M2361" i="4"/>
  <c r="H2361" i="4"/>
  <c r="N2361" i="4"/>
  <c r="G2361" i="4"/>
  <c r="K2357" i="4"/>
  <c r="H2357" i="4"/>
  <c r="O2357" i="4"/>
  <c r="M2357" i="4"/>
  <c r="N2357" i="4"/>
  <c r="J2353" i="4"/>
  <c r="N2353" i="4"/>
  <c r="M2353" i="4"/>
  <c r="H2353" i="4"/>
  <c r="O2353" i="4"/>
  <c r="P2353" i="4"/>
  <c r="K2353" i="4"/>
  <c r="G2353" i="4"/>
  <c r="K2349" i="4"/>
  <c r="P2349" i="4"/>
  <c r="N2349" i="4"/>
  <c r="M2349" i="4"/>
  <c r="J2349" i="4"/>
  <c r="O2349" i="4"/>
  <c r="J2345" i="4"/>
  <c r="M2345" i="4"/>
  <c r="K2345" i="4"/>
  <c r="O2345" i="4"/>
  <c r="N2345" i="4"/>
  <c r="H2345" i="4"/>
  <c r="P2345" i="4"/>
  <c r="G2345" i="4"/>
  <c r="K2341" i="4"/>
  <c r="N2341" i="4"/>
  <c r="M2341" i="4"/>
  <c r="H2341" i="4"/>
  <c r="O2341" i="4"/>
  <c r="J2341" i="4"/>
  <c r="J2337" i="4"/>
  <c r="P2337" i="4"/>
  <c r="M2337" i="4"/>
  <c r="O2337" i="4"/>
  <c r="N2337" i="4"/>
  <c r="G2337" i="4"/>
  <c r="H2337" i="4"/>
  <c r="K2333" i="4"/>
  <c r="H2333" i="4"/>
  <c r="M2333" i="4"/>
  <c r="N2333" i="4"/>
  <c r="J2333" i="4"/>
  <c r="O2333" i="4"/>
  <c r="J2329" i="4"/>
  <c r="N2329" i="4"/>
  <c r="K2329" i="4"/>
  <c r="O2329" i="4"/>
  <c r="M2329" i="4"/>
  <c r="P2329" i="4"/>
  <c r="H2329" i="4"/>
  <c r="G2329" i="4"/>
  <c r="K2325" i="4"/>
  <c r="P2325" i="4"/>
  <c r="M2325" i="4"/>
  <c r="O2325" i="4"/>
  <c r="N2325" i="4"/>
  <c r="J2321" i="4"/>
  <c r="O2321" i="4"/>
  <c r="M2321" i="4"/>
  <c r="N2321" i="4"/>
  <c r="H2321" i="4"/>
  <c r="P2321" i="4"/>
  <c r="K2321" i="4"/>
  <c r="G2321" i="4"/>
  <c r="K2317" i="4"/>
  <c r="G2317" i="4"/>
  <c r="M2317" i="4"/>
  <c r="J2317" i="4"/>
  <c r="O2317" i="4"/>
  <c r="N2317" i="4"/>
  <c r="J2313" i="4"/>
  <c r="G2313" i="4"/>
  <c r="O2313" i="4"/>
  <c r="K2313" i="4"/>
  <c r="M2313" i="4"/>
  <c r="H2313" i="4"/>
  <c r="N2313" i="4"/>
  <c r="P2313" i="4"/>
  <c r="K2309" i="4"/>
  <c r="O2309" i="4"/>
  <c r="M2309" i="4"/>
  <c r="N2309" i="4"/>
  <c r="J2309" i="4"/>
  <c r="G2309" i="4"/>
  <c r="J2305" i="4"/>
  <c r="P2305" i="4"/>
  <c r="O2305" i="4"/>
  <c r="N2305" i="4"/>
  <c r="G2305" i="4"/>
  <c r="K2301" i="4"/>
  <c r="H2301" i="4"/>
  <c r="M2301" i="4"/>
  <c r="O2301" i="4"/>
  <c r="J2301" i="4"/>
  <c r="G2301" i="4"/>
  <c r="N2301" i="4"/>
  <c r="J2297" i="4"/>
  <c r="N2297" i="4"/>
  <c r="K2297" i="4"/>
  <c r="M2297" i="4"/>
  <c r="P2297" i="4"/>
  <c r="G2297" i="4"/>
  <c r="K2293" i="4"/>
  <c r="P2293" i="4"/>
  <c r="M2293" i="4"/>
  <c r="N2293" i="4"/>
  <c r="G2293" i="4"/>
  <c r="O2293" i="4"/>
  <c r="J2289" i="4"/>
  <c r="O2289" i="4"/>
  <c r="N2289" i="4"/>
  <c r="P2289" i="4"/>
  <c r="H2289" i="4"/>
  <c r="G2289" i="4"/>
  <c r="K2289" i="4"/>
  <c r="K2285" i="4"/>
  <c r="G2285" i="4"/>
  <c r="O2285" i="4"/>
  <c r="J2285" i="4"/>
  <c r="P2285" i="4"/>
  <c r="N2285" i="4"/>
  <c r="M2285" i="4"/>
  <c r="J2281" i="4"/>
  <c r="G2281" i="4"/>
  <c r="M2281" i="4"/>
  <c r="K2281" i="4"/>
  <c r="N2281" i="4"/>
  <c r="H2281" i="4"/>
  <c r="P2281" i="4"/>
  <c r="K2277" i="4"/>
  <c r="M2277" i="4"/>
  <c r="O2277" i="4"/>
  <c r="H2277" i="4"/>
  <c r="G2277" i="4"/>
  <c r="J2277" i="4"/>
  <c r="N2277" i="4"/>
  <c r="J2273" i="4"/>
  <c r="N2273" i="4"/>
  <c r="M2273" i="4"/>
  <c r="P2273" i="4"/>
  <c r="G2273" i="4"/>
  <c r="H2273" i="4"/>
  <c r="K2269" i="4"/>
  <c r="G2269" i="4"/>
  <c r="O2269" i="4"/>
  <c r="J2269" i="4"/>
  <c r="N2269" i="4"/>
  <c r="M2269" i="4"/>
  <c r="J2265" i="4"/>
  <c r="G2265" i="4"/>
  <c r="M2265" i="4"/>
  <c r="K2265" i="4"/>
  <c r="O2265" i="4"/>
  <c r="N2265" i="4"/>
  <c r="P2265" i="4"/>
  <c r="H2265" i="4"/>
  <c r="K2261" i="4"/>
  <c r="M2261" i="4"/>
  <c r="N2261" i="4"/>
  <c r="O2261" i="4"/>
  <c r="J2257" i="4"/>
  <c r="N2257" i="4"/>
  <c r="O2257" i="4"/>
  <c r="M2257" i="4"/>
  <c r="H2257" i="4"/>
  <c r="P2257" i="4"/>
  <c r="K2257" i="4"/>
  <c r="G2257" i="4"/>
  <c r="K2253" i="4"/>
  <c r="G2253" i="4"/>
  <c r="M2253" i="4"/>
  <c r="J2253" i="4"/>
  <c r="O2253" i="4"/>
  <c r="H2253" i="4"/>
  <c r="J2249" i="4"/>
  <c r="G2249" i="4"/>
  <c r="M2249" i="4"/>
  <c r="K2249" i="4"/>
  <c r="H2249" i="4"/>
  <c r="O2249" i="4"/>
  <c r="N2249" i="4"/>
  <c r="P2249" i="4"/>
  <c r="K2245" i="4"/>
  <c r="G2245" i="4"/>
  <c r="P2245" i="4"/>
  <c r="H2245" i="4"/>
  <c r="N2245" i="4"/>
  <c r="J2245" i="4"/>
  <c r="J2241" i="4"/>
  <c r="N2241" i="4"/>
  <c r="G2241" i="4"/>
  <c r="O2241" i="4"/>
  <c r="M2241" i="4"/>
  <c r="P2241" i="4"/>
  <c r="K2237" i="4"/>
  <c r="G2237" i="4"/>
  <c r="P2237" i="4"/>
  <c r="J2237" i="4"/>
  <c r="N2237" i="4"/>
  <c r="H2237" i="4"/>
  <c r="J2233" i="4"/>
  <c r="G2233" i="4"/>
  <c r="M2233" i="4"/>
  <c r="K2233" i="4"/>
  <c r="P2233" i="4"/>
  <c r="O2233" i="4"/>
  <c r="H2233" i="4"/>
  <c r="N2233" i="4"/>
  <c r="K2229" i="4"/>
  <c r="O2229" i="4"/>
  <c r="G2229" i="4"/>
  <c r="P2229" i="4"/>
  <c r="J2225" i="4"/>
  <c r="N2225" i="4"/>
  <c r="P2225" i="4"/>
  <c r="G2225" i="4"/>
  <c r="H2225" i="4"/>
  <c r="O2225" i="4"/>
  <c r="K2225" i="4"/>
  <c r="M2225" i="4"/>
  <c r="K2221" i="4"/>
  <c r="G2221" i="4"/>
  <c r="O2221" i="4"/>
  <c r="H2221" i="4"/>
  <c r="J2221" i="4"/>
  <c r="P2221" i="4"/>
  <c r="J2217" i="4"/>
  <c r="G2217" i="4"/>
  <c r="M2217" i="4"/>
  <c r="K2217" i="4"/>
  <c r="N2217" i="4"/>
  <c r="P2217" i="4"/>
  <c r="O2217" i="4"/>
  <c r="H2217" i="4"/>
  <c r="K2213" i="4"/>
  <c r="O2213" i="4"/>
  <c r="N2213" i="4"/>
  <c r="G2213" i="4"/>
  <c r="J2213" i="4"/>
  <c r="P2213" i="4"/>
  <c r="H2213" i="4"/>
  <c r="J2209" i="4"/>
  <c r="N2209" i="4"/>
  <c r="M2209" i="4"/>
  <c r="P2209" i="4"/>
  <c r="H2209" i="4"/>
  <c r="O2209" i="4"/>
  <c r="K2205" i="4"/>
  <c r="G2205" i="4"/>
  <c r="M2205" i="4"/>
  <c r="J2205" i="4"/>
  <c r="O2205" i="4"/>
  <c r="H2205" i="4"/>
  <c r="P2205" i="4"/>
  <c r="J2201" i="4"/>
  <c r="G2201" i="4"/>
  <c r="M2201" i="4"/>
  <c r="K2201" i="4"/>
  <c r="O2201" i="4"/>
  <c r="H2201" i="4"/>
  <c r="N2201" i="4"/>
  <c r="K2197" i="4"/>
  <c r="O2197" i="4"/>
  <c r="M2197" i="4"/>
  <c r="H2197" i="4"/>
  <c r="N2197" i="4"/>
  <c r="G2197" i="4"/>
  <c r="P2197" i="4"/>
  <c r="J2193" i="4"/>
  <c r="N2193" i="4"/>
  <c r="M2193" i="4"/>
  <c r="O2193" i="4"/>
  <c r="K2193" i="4"/>
  <c r="K2189" i="4"/>
  <c r="G2189" i="4"/>
  <c r="N2189" i="4"/>
  <c r="J2189" i="4"/>
  <c r="M2189" i="4"/>
  <c r="O2189" i="4"/>
  <c r="P2189" i="4"/>
  <c r="J2185" i="4"/>
  <c r="G2185" i="4"/>
  <c r="O2185" i="4"/>
  <c r="K2185" i="4"/>
  <c r="M2185" i="4"/>
  <c r="K2181" i="4"/>
  <c r="G2181" i="4"/>
  <c r="P2181" i="4"/>
  <c r="N2181" i="4"/>
  <c r="H2181" i="4"/>
  <c r="J2181" i="4"/>
  <c r="M2181" i="4"/>
  <c r="O2181" i="4"/>
  <c r="J2177" i="4"/>
  <c r="N2177" i="4"/>
  <c r="G2177" i="4"/>
  <c r="M2177" i="4"/>
  <c r="K2173" i="4"/>
  <c r="G2173" i="4"/>
  <c r="P2173" i="4"/>
  <c r="H2173" i="4"/>
  <c r="J2173" i="4"/>
  <c r="M2173" i="4"/>
  <c r="O2173" i="4"/>
  <c r="N2173" i="4"/>
  <c r="J2169" i="4"/>
  <c r="G2169" i="4"/>
  <c r="M2169" i="4"/>
  <c r="K2169" i="4"/>
  <c r="P2169" i="4"/>
  <c r="H2169" i="4"/>
  <c r="K2165" i="4"/>
  <c r="M2165" i="4"/>
  <c r="G2165" i="4"/>
  <c r="P2165" i="4"/>
  <c r="N2165" i="4"/>
  <c r="O2165" i="4"/>
  <c r="H2165" i="4"/>
  <c r="J2161" i="4"/>
  <c r="N2161" i="4"/>
  <c r="P2161" i="4"/>
  <c r="H2161" i="4"/>
  <c r="G2161" i="4"/>
  <c r="K2161" i="4"/>
  <c r="K2157" i="4"/>
  <c r="G2157" i="4"/>
  <c r="N2157" i="4"/>
  <c r="J2157" i="4"/>
  <c r="P2157" i="4"/>
  <c r="M2157" i="4"/>
  <c r="H2157" i="4"/>
  <c r="O2157" i="4"/>
  <c r="J2153" i="4"/>
  <c r="G2153" i="4"/>
  <c r="M2153" i="4"/>
  <c r="K2153" i="4"/>
  <c r="N2153" i="4"/>
  <c r="P2153" i="4"/>
  <c r="H2153" i="4"/>
  <c r="K2149" i="4"/>
  <c r="M2149" i="4"/>
  <c r="O2149" i="4"/>
  <c r="G2149" i="4"/>
  <c r="H2149" i="4"/>
  <c r="J2149" i="4"/>
  <c r="N2149" i="4"/>
  <c r="J2145" i="4"/>
  <c r="N2145" i="4"/>
  <c r="M2145" i="4"/>
  <c r="P2145" i="4"/>
  <c r="G2145" i="4"/>
  <c r="H2145" i="4"/>
  <c r="K2141" i="4"/>
  <c r="G2141" i="4"/>
  <c r="O2141" i="4"/>
  <c r="H2141" i="4"/>
  <c r="J2141" i="4"/>
  <c r="N2141" i="4"/>
  <c r="M2141" i="4"/>
  <c r="J2137" i="4"/>
  <c r="G2137" i="4"/>
  <c r="M2137" i="4"/>
  <c r="K2137" i="4"/>
  <c r="O2137" i="4"/>
  <c r="N2137" i="4"/>
  <c r="H2137" i="4"/>
  <c r="P2137" i="4"/>
  <c r="K2133" i="4"/>
  <c r="M2133" i="4"/>
  <c r="N2133" i="4"/>
  <c r="O2133" i="4"/>
  <c r="J2129" i="4"/>
  <c r="N2129" i="4"/>
  <c r="M2129" i="4"/>
  <c r="H2129" i="4"/>
  <c r="O2129" i="4"/>
  <c r="P2129" i="4"/>
  <c r="K2129" i="4"/>
  <c r="G2129" i="4"/>
  <c r="K2125" i="4"/>
  <c r="G2125" i="4"/>
  <c r="M2125" i="4"/>
  <c r="J2125" i="4"/>
  <c r="O2125" i="4"/>
  <c r="J2121" i="4"/>
  <c r="G2121" i="4"/>
  <c r="O2121" i="4"/>
  <c r="K2121" i="4"/>
  <c r="M2121" i="4"/>
  <c r="H2121" i="4"/>
  <c r="N2121" i="4"/>
  <c r="P2121" i="4"/>
  <c r="K2117" i="4"/>
  <c r="G2117" i="4"/>
  <c r="P2117" i="4"/>
  <c r="N2117" i="4"/>
  <c r="J2117" i="4"/>
  <c r="J2113" i="4"/>
  <c r="N2113" i="4"/>
  <c r="G2113" i="4"/>
  <c r="H2113" i="4"/>
  <c r="M2113" i="4"/>
  <c r="O2113" i="4"/>
  <c r="P2113" i="4"/>
  <c r="K2109" i="4"/>
  <c r="G2109" i="4"/>
  <c r="P2109" i="4"/>
  <c r="J2109" i="4"/>
  <c r="M2109" i="4"/>
  <c r="H2109" i="4"/>
  <c r="J2105" i="4"/>
  <c r="G2105" i="4"/>
  <c r="O2105" i="4"/>
  <c r="K2105" i="4"/>
  <c r="P2105" i="4"/>
  <c r="M2105" i="4"/>
  <c r="N2105" i="4"/>
  <c r="K2101" i="4"/>
  <c r="M2101" i="4"/>
  <c r="G2101" i="4"/>
  <c r="P2101" i="4"/>
  <c r="H2101" i="4"/>
  <c r="J2097" i="4"/>
  <c r="N2097" i="4"/>
  <c r="P2097" i="4"/>
  <c r="G2097" i="4"/>
  <c r="H2097" i="4"/>
  <c r="M2097" i="4"/>
  <c r="K2097" i="4"/>
  <c r="O2097" i="4"/>
  <c r="K2093" i="4"/>
  <c r="G2093" i="4"/>
  <c r="N2093" i="4"/>
  <c r="J2093" i="4"/>
  <c r="P2093" i="4"/>
  <c r="H2093" i="4"/>
  <c r="J2089" i="4"/>
  <c r="G2089" i="4"/>
  <c r="O2089" i="4"/>
  <c r="K2089" i="4"/>
  <c r="N2089" i="4"/>
  <c r="H2089" i="4"/>
  <c r="P2089" i="4"/>
  <c r="M2089" i="4"/>
  <c r="K2085" i="4"/>
  <c r="M2085" i="4"/>
  <c r="O2085" i="4"/>
  <c r="G2085" i="4"/>
  <c r="J2085" i="4"/>
  <c r="P2085" i="4"/>
  <c r="J2081" i="4"/>
  <c r="N2081" i="4"/>
  <c r="O2081" i="4"/>
  <c r="H2081" i="4"/>
  <c r="P2081" i="4"/>
  <c r="M2081" i="4"/>
  <c r="K2077" i="4"/>
  <c r="G2077" i="4"/>
  <c r="O2077" i="4"/>
  <c r="J2077" i="4"/>
  <c r="N2077" i="4"/>
  <c r="P2077" i="4"/>
  <c r="J2073" i="4"/>
  <c r="G2073" i="4"/>
  <c r="M2073" i="4"/>
  <c r="K2073" i="4"/>
  <c r="O2073" i="4"/>
  <c r="N2073" i="4"/>
  <c r="H2073" i="4"/>
  <c r="K2069" i="4"/>
  <c r="M2069" i="4"/>
  <c r="N2069" i="4"/>
  <c r="O2069" i="4"/>
  <c r="H2069" i="4"/>
  <c r="G2069" i="4"/>
  <c r="P2069" i="4"/>
  <c r="J2065" i="4"/>
  <c r="N2065" i="4"/>
  <c r="O2065" i="4"/>
  <c r="M2065" i="4"/>
  <c r="H2065" i="4"/>
  <c r="K2065" i="4"/>
  <c r="K2061" i="4"/>
  <c r="G2061" i="4"/>
  <c r="M2061" i="4"/>
  <c r="H2061" i="4"/>
  <c r="J2061" i="4"/>
  <c r="O2061" i="4"/>
  <c r="K2053" i="4"/>
  <c r="G2053" i="4"/>
  <c r="P2053" i="4"/>
  <c r="N2053" i="4"/>
  <c r="K2045" i="4"/>
  <c r="G2045" i="4"/>
  <c r="P2045" i="4"/>
  <c r="H2045" i="4"/>
  <c r="J2045" i="4"/>
  <c r="M2045" i="4"/>
  <c r="K2037" i="4"/>
  <c r="M2037" i="4"/>
  <c r="G2037" i="4"/>
  <c r="P2037" i="4"/>
  <c r="H2037" i="4"/>
  <c r="K2029" i="4"/>
  <c r="G2029" i="4"/>
  <c r="N2029" i="4"/>
  <c r="H2029" i="4"/>
  <c r="J2029" i="4"/>
  <c r="P2029" i="4"/>
  <c r="K2021" i="4"/>
  <c r="M2021" i="4"/>
  <c r="O2021" i="4"/>
  <c r="G2021" i="4"/>
  <c r="K2013" i="4"/>
  <c r="G2013" i="4"/>
  <c r="O2013" i="4"/>
  <c r="J2013" i="4"/>
  <c r="N2013" i="4"/>
  <c r="K2005" i="4"/>
  <c r="O2005" i="4"/>
  <c r="M2005" i="4"/>
  <c r="N2005" i="4"/>
  <c r="H2005" i="4"/>
  <c r="K1997" i="4"/>
  <c r="G1997" i="4"/>
  <c r="N1997" i="4"/>
  <c r="H1997" i="4"/>
  <c r="J1997" i="4"/>
  <c r="M1997" i="4"/>
  <c r="K1989" i="4"/>
  <c r="M1989" i="4"/>
  <c r="P1989" i="4"/>
  <c r="G1989" i="4"/>
  <c r="J1977" i="4"/>
  <c r="G1977" i="4"/>
  <c r="M1977" i="4"/>
  <c r="K1977" i="4"/>
  <c r="P1977" i="4"/>
  <c r="K1973" i="4"/>
  <c r="O1973" i="4"/>
  <c r="G1973" i="4"/>
  <c r="P1973" i="4"/>
  <c r="K1965" i="4"/>
  <c r="G1965" i="4"/>
  <c r="O1965" i="4"/>
  <c r="J1965" i="4"/>
  <c r="P1965" i="4"/>
  <c r="H1965" i="4"/>
  <c r="K1957" i="4"/>
  <c r="O1957" i="4"/>
  <c r="N1957" i="4"/>
  <c r="H1957" i="4"/>
  <c r="G1957" i="4"/>
  <c r="K1949" i="4"/>
  <c r="G1949" i="4"/>
  <c r="M1949" i="4"/>
  <c r="J1949" i="4"/>
  <c r="O1949" i="4"/>
  <c r="K1941" i="4"/>
  <c r="O1941" i="4"/>
  <c r="M1941" i="4"/>
  <c r="N1941" i="4"/>
  <c r="K1933" i="4"/>
  <c r="G1933" i="4"/>
  <c r="N1933" i="4"/>
  <c r="J1933" i="4"/>
  <c r="M1933" i="4"/>
  <c r="H1933" i="4"/>
  <c r="J1921" i="4"/>
  <c r="N1921" i="4"/>
  <c r="G1921" i="4"/>
  <c r="O1921" i="4"/>
  <c r="K1917" i="4"/>
  <c r="G1917" i="4"/>
  <c r="P1917" i="4"/>
  <c r="J1917" i="4"/>
  <c r="N1917" i="4"/>
  <c r="K1909" i="4"/>
  <c r="O1909" i="4"/>
  <c r="G1909" i="4"/>
  <c r="P1909" i="4"/>
  <c r="K1901" i="4"/>
  <c r="G1901" i="4"/>
  <c r="O1901" i="4"/>
  <c r="J1901" i="4"/>
  <c r="P1901" i="4"/>
  <c r="H1901" i="4"/>
  <c r="K1893" i="4"/>
  <c r="O1893" i="4"/>
  <c r="N1893" i="4"/>
  <c r="H1893" i="4"/>
  <c r="G1893" i="4"/>
  <c r="K1885" i="4"/>
  <c r="G1885" i="4"/>
  <c r="M1885" i="4"/>
  <c r="J1885" i="4"/>
  <c r="O1885" i="4"/>
  <c r="K1877" i="4"/>
  <c r="O1877" i="4"/>
  <c r="M1877" i="4"/>
  <c r="N1877" i="4"/>
  <c r="H1877" i="4"/>
  <c r="J1873" i="4"/>
  <c r="N1873" i="4"/>
  <c r="O1873" i="4"/>
  <c r="H1873" i="4"/>
  <c r="M1873" i="4"/>
  <c r="J1865" i="4"/>
  <c r="G1865" i="4"/>
  <c r="M1865" i="4"/>
  <c r="K1865" i="4"/>
  <c r="O1865" i="4"/>
  <c r="J1857" i="4"/>
  <c r="N1857" i="4"/>
  <c r="G1857" i="4"/>
  <c r="O1857" i="4"/>
  <c r="H1857" i="4"/>
  <c r="J1849" i="4"/>
  <c r="G1849" i="4"/>
  <c r="M1849" i="4"/>
  <c r="K1849" i="4"/>
  <c r="P1849" i="4"/>
  <c r="H1849" i="4"/>
  <c r="K1837" i="4"/>
  <c r="G1837" i="4"/>
  <c r="O1837" i="4"/>
  <c r="J1837" i="4"/>
  <c r="P1837" i="4"/>
  <c r="K1829" i="4"/>
  <c r="O1829" i="4"/>
  <c r="N1829" i="4"/>
  <c r="G1829" i="4"/>
  <c r="K1821" i="4"/>
  <c r="G1821" i="4"/>
  <c r="M1821" i="4"/>
  <c r="J1821" i="4"/>
  <c r="O1821" i="4"/>
  <c r="K1813" i="4"/>
  <c r="O1813" i="4"/>
  <c r="M1813" i="4"/>
  <c r="N1813" i="4"/>
  <c r="K1805" i="4"/>
  <c r="G1805" i="4"/>
  <c r="N1805" i="4"/>
  <c r="J1805" i="4"/>
  <c r="M1805" i="4"/>
  <c r="K1797" i="4"/>
  <c r="M1797" i="4"/>
  <c r="P1797" i="4"/>
  <c r="G1797" i="4"/>
  <c r="K1789" i="4"/>
  <c r="G1789" i="4"/>
  <c r="P1789" i="4"/>
  <c r="J1789" i="4"/>
  <c r="N1789" i="4"/>
  <c r="K1781" i="4"/>
  <c r="O1781" i="4"/>
  <c r="G1781" i="4"/>
  <c r="P1781" i="4"/>
  <c r="K1773" i="4"/>
  <c r="G1773" i="4"/>
  <c r="O1773" i="4"/>
  <c r="J1773" i="4"/>
  <c r="P1773" i="4"/>
  <c r="K1765" i="4"/>
  <c r="O1765" i="4"/>
  <c r="N1765" i="4"/>
  <c r="G1765" i="4"/>
  <c r="K1757" i="4"/>
  <c r="G1757" i="4"/>
  <c r="M1757" i="4"/>
  <c r="J1757" i="4"/>
  <c r="O1757" i="4"/>
  <c r="K1749" i="4"/>
  <c r="O1749" i="4"/>
  <c r="M1749" i="4"/>
  <c r="N1749" i="4"/>
  <c r="K1741" i="4"/>
  <c r="G1741" i="4"/>
  <c r="N1741" i="4"/>
  <c r="J1741" i="4"/>
  <c r="M1741" i="4"/>
  <c r="K1733" i="4"/>
  <c r="M1733" i="4"/>
  <c r="P1733" i="4"/>
  <c r="G1733" i="4"/>
  <c r="J1721" i="4"/>
  <c r="G1721" i="4"/>
  <c r="M1721" i="4"/>
  <c r="K1721" i="4"/>
  <c r="P1721" i="4"/>
  <c r="J1713" i="4"/>
  <c r="N1713" i="4"/>
  <c r="P1713" i="4"/>
  <c r="G1713" i="4"/>
  <c r="H1713" i="4"/>
  <c r="J1705" i="4"/>
  <c r="G1705" i="4"/>
  <c r="M1705" i="4"/>
  <c r="K1705" i="4"/>
  <c r="N1705" i="4"/>
  <c r="P1705" i="4"/>
  <c r="J1697" i="4"/>
  <c r="N1697" i="4"/>
  <c r="M1697" i="4"/>
  <c r="P1697" i="4"/>
  <c r="J1689" i="4"/>
  <c r="G1689" i="4"/>
  <c r="M1689" i="4"/>
  <c r="K1689" i="4"/>
  <c r="O1689" i="4"/>
  <c r="N1689" i="4"/>
  <c r="K1677" i="4"/>
  <c r="G1677" i="4"/>
  <c r="N1677" i="4"/>
  <c r="J1677" i="4"/>
  <c r="M1677" i="4"/>
  <c r="J1673" i="4"/>
  <c r="G1673" i="4"/>
  <c r="M1673" i="4"/>
  <c r="K1673" i="4"/>
  <c r="O1673" i="4"/>
  <c r="J1665" i="4"/>
  <c r="N1665" i="4"/>
  <c r="G1665" i="4"/>
  <c r="M1665" i="4"/>
  <c r="K1661" i="4"/>
  <c r="G1661" i="4"/>
  <c r="P1661" i="4"/>
  <c r="J1661" i="4"/>
  <c r="N1661" i="4"/>
  <c r="J1649" i="4"/>
  <c r="N1649" i="4"/>
  <c r="P1649" i="4"/>
  <c r="G1649" i="4"/>
  <c r="J1641" i="4"/>
  <c r="G1641" i="4"/>
  <c r="O1641" i="4"/>
  <c r="K1641" i="4"/>
  <c r="N1641" i="4"/>
  <c r="P1641" i="4"/>
  <c r="J1633" i="4"/>
  <c r="N1633" i="4"/>
  <c r="O1633" i="4"/>
  <c r="P1633" i="4"/>
  <c r="K1621" i="4"/>
  <c r="O1621" i="4"/>
  <c r="M1621" i="4"/>
  <c r="N1621" i="4"/>
  <c r="J1617" i="4"/>
  <c r="N1617" i="4"/>
  <c r="M1617" i="4"/>
  <c r="O1617" i="4"/>
  <c r="K1605" i="4"/>
  <c r="O1605" i="4"/>
  <c r="P1605" i="4"/>
  <c r="M1605" i="4"/>
  <c r="K1597" i="4"/>
  <c r="G1597" i="4"/>
  <c r="P1597" i="4"/>
  <c r="J1597" i="4"/>
  <c r="N1597" i="4"/>
  <c r="J1593" i="4"/>
  <c r="G1593" i="4"/>
  <c r="O1593" i="4"/>
  <c r="K1593" i="4"/>
  <c r="P1593" i="4"/>
  <c r="J1585" i="4"/>
  <c r="N1585" i="4"/>
  <c r="P1585" i="4"/>
  <c r="G1585" i="4"/>
  <c r="J1577" i="4"/>
  <c r="G1577" i="4"/>
  <c r="O1577" i="4"/>
  <c r="K1577" i="4"/>
  <c r="N1577" i="4"/>
  <c r="P1577" i="4"/>
  <c r="J1569" i="4"/>
  <c r="N1569" i="4"/>
  <c r="O1569" i="4"/>
  <c r="P1569" i="4"/>
  <c r="K1557" i="4"/>
  <c r="O1557" i="4"/>
  <c r="M1557" i="4"/>
  <c r="N1557" i="4"/>
  <c r="K1549" i="4"/>
  <c r="G1549" i="4"/>
  <c r="N1549" i="4"/>
  <c r="J1549" i="4"/>
  <c r="M1549" i="4"/>
  <c r="J1545" i="4"/>
  <c r="G1545" i="4"/>
  <c r="O1545" i="4"/>
  <c r="K1545" i="4"/>
  <c r="M1545" i="4"/>
  <c r="K1533" i="4"/>
  <c r="G1533" i="4"/>
  <c r="P1533" i="4"/>
  <c r="J1533" i="4"/>
  <c r="N1533" i="4"/>
  <c r="K1525" i="4"/>
  <c r="O1525" i="4"/>
  <c r="G1525" i="4"/>
  <c r="P1525" i="4"/>
  <c r="K1517" i="4"/>
  <c r="G1517" i="4"/>
  <c r="O1517" i="4"/>
  <c r="J1517" i="4"/>
  <c r="P1517" i="4"/>
  <c r="K1509" i="4"/>
  <c r="O1509" i="4"/>
  <c r="N1509" i="4"/>
  <c r="G1509" i="4"/>
  <c r="J1497" i="4"/>
  <c r="G1497" i="4"/>
  <c r="M1497" i="4"/>
  <c r="K1497" i="4"/>
  <c r="O1497" i="4"/>
  <c r="N1497" i="4"/>
  <c r="J1489" i="4"/>
  <c r="N1489" i="4"/>
  <c r="M1489" i="4"/>
  <c r="O1489" i="4"/>
  <c r="K1477" i="4"/>
  <c r="M1477" i="4"/>
  <c r="P1477" i="4"/>
  <c r="G1477" i="4"/>
  <c r="K1469" i="4"/>
  <c r="G1469" i="4"/>
  <c r="P1469" i="4"/>
  <c r="J1469" i="4"/>
  <c r="N1469" i="4"/>
  <c r="K1461" i="4"/>
  <c r="O1461" i="4"/>
  <c r="G1461" i="4"/>
  <c r="P1461" i="4"/>
  <c r="K1453" i="4"/>
  <c r="G1453" i="4"/>
  <c r="O1453" i="4"/>
  <c r="J1453" i="4"/>
  <c r="P1453" i="4"/>
  <c r="K1445" i="4"/>
  <c r="M1445" i="4"/>
  <c r="O1445" i="4"/>
  <c r="N1445" i="4"/>
  <c r="K1437" i="4"/>
  <c r="G1437" i="4"/>
  <c r="M1437" i="4"/>
  <c r="J1437" i="4"/>
  <c r="O1437" i="4"/>
  <c r="K1429" i="4"/>
  <c r="O1429" i="4"/>
  <c r="M1429" i="4"/>
  <c r="N1429" i="4"/>
  <c r="J1425" i="4"/>
  <c r="N1425" i="4"/>
  <c r="M1425" i="4"/>
  <c r="O1425" i="4"/>
  <c r="J1417" i="4"/>
  <c r="G1417" i="4"/>
  <c r="O1417" i="4"/>
  <c r="K1417" i="4"/>
  <c r="M1417" i="4"/>
  <c r="J1409" i="4"/>
  <c r="N1409" i="4"/>
  <c r="G1409" i="4"/>
  <c r="M1409" i="4"/>
  <c r="J1401" i="4"/>
  <c r="G1401" i="4"/>
  <c r="O1401" i="4"/>
  <c r="K1401" i="4"/>
  <c r="P1401" i="4"/>
  <c r="J1393" i="4"/>
  <c r="N1393" i="4"/>
  <c r="P1393" i="4"/>
  <c r="G1393" i="4"/>
  <c r="J1385" i="4"/>
  <c r="G1385" i="4"/>
  <c r="O1385" i="4"/>
  <c r="K1385" i="4"/>
  <c r="N1385" i="4"/>
  <c r="P1385" i="4"/>
  <c r="K1373" i="4"/>
  <c r="G1373" i="4"/>
  <c r="M1373" i="4"/>
  <c r="J1373" i="4"/>
  <c r="O1373" i="4"/>
  <c r="K1365" i="4"/>
  <c r="O1365" i="4"/>
  <c r="M1365" i="4"/>
  <c r="N1365" i="4"/>
  <c r="K1357" i="4"/>
  <c r="G1357" i="4"/>
  <c r="N1357" i="4"/>
  <c r="J1357" i="4"/>
  <c r="M1357" i="4"/>
  <c r="K1349" i="4"/>
  <c r="O1349" i="4"/>
  <c r="P1349" i="4"/>
  <c r="M1349" i="4"/>
  <c r="J1345" i="4"/>
  <c r="N1345" i="4"/>
  <c r="G1345" i="4"/>
  <c r="O1345" i="4"/>
  <c r="J1337" i="4"/>
  <c r="G1337" i="4"/>
  <c r="M1337" i="4"/>
  <c r="K1337" i="4"/>
  <c r="P1337" i="4"/>
  <c r="J1329" i="4"/>
  <c r="N1329" i="4"/>
  <c r="P1329" i="4"/>
  <c r="G1329" i="4"/>
  <c r="J1321" i="4"/>
  <c r="G1321" i="4"/>
  <c r="M1321" i="4"/>
  <c r="K1321" i="4"/>
  <c r="N1321" i="4"/>
  <c r="P1321" i="4"/>
  <c r="K1317" i="4"/>
  <c r="G1317" i="4"/>
  <c r="M1317" i="4"/>
  <c r="O1317" i="4"/>
  <c r="K1305" i="4"/>
  <c r="G1305" i="4"/>
  <c r="M1305" i="4"/>
  <c r="J1305" i="4"/>
  <c r="O1305" i="4"/>
  <c r="N1305" i="4"/>
  <c r="J1297" i="4"/>
  <c r="N1297" i="4"/>
  <c r="O1297" i="4"/>
  <c r="M1297" i="4"/>
  <c r="J1289" i="4"/>
  <c r="G1289" i="4"/>
  <c r="M1289" i="4"/>
  <c r="K1289" i="4"/>
  <c r="O1289" i="4"/>
  <c r="J1281" i="4"/>
  <c r="N1281" i="4"/>
  <c r="G1281" i="4"/>
  <c r="O1281" i="4"/>
  <c r="K1273" i="4"/>
  <c r="G1273" i="4"/>
  <c r="M1273" i="4"/>
  <c r="J1273" i="4"/>
  <c r="P1273" i="4"/>
  <c r="J1265" i="4"/>
  <c r="N1265" i="4"/>
  <c r="P1265" i="4"/>
  <c r="G1265" i="4"/>
  <c r="J1257" i="4"/>
  <c r="G1257" i="4"/>
  <c r="M1257" i="4"/>
  <c r="K1257" i="4"/>
  <c r="N1257" i="4"/>
  <c r="P1257" i="4"/>
  <c r="J1249" i="4"/>
  <c r="N1249" i="4"/>
  <c r="M1249" i="4"/>
  <c r="P1249" i="4"/>
  <c r="K1241" i="4"/>
  <c r="G1241" i="4"/>
  <c r="M1241" i="4"/>
  <c r="J1241" i="4"/>
  <c r="O1241" i="4"/>
  <c r="N1241" i="4"/>
  <c r="J1233" i="4"/>
  <c r="N1233" i="4"/>
  <c r="O1233" i="4"/>
  <c r="M1233" i="4"/>
  <c r="J1225" i="4"/>
  <c r="G1225" i="4"/>
  <c r="M1225" i="4"/>
  <c r="K1225" i="4"/>
  <c r="O1225" i="4"/>
  <c r="J1217" i="4"/>
  <c r="G1217" i="4"/>
  <c r="O1217" i="4"/>
  <c r="M1217" i="4"/>
  <c r="K1205" i="4"/>
  <c r="G1205" i="4"/>
  <c r="P1205" i="4"/>
  <c r="N1205" i="4"/>
  <c r="K1197" i="4"/>
  <c r="O1197" i="4"/>
  <c r="J1197" i="4"/>
  <c r="N1197" i="4"/>
  <c r="K1189" i="4"/>
  <c r="O1189" i="4"/>
  <c r="P1189" i="4"/>
  <c r="N1189" i="4"/>
  <c r="J1185" i="4"/>
  <c r="G1185" i="4"/>
  <c r="O1185" i="4"/>
  <c r="M1185" i="4"/>
  <c r="K1173" i="4"/>
  <c r="G1173" i="4"/>
  <c r="P1173" i="4"/>
  <c r="N1173" i="4"/>
  <c r="K1165" i="4"/>
  <c r="M1165" i="4"/>
  <c r="J1165" i="4"/>
  <c r="O1165" i="4"/>
  <c r="J1161" i="4"/>
  <c r="K1161" i="4"/>
  <c r="N1161" i="4"/>
  <c r="P1161" i="4"/>
  <c r="K1149" i="4"/>
  <c r="M1149" i="4"/>
  <c r="J1149" i="4"/>
  <c r="O1149" i="4"/>
  <c r="K1145" i="4"/>
  <c r="J1145" i="4"/>
  <c r="N1145" i="4"/>
  <c r="P1145" i="4"/>
  <c r="J1137" i="4"/>
  <c r="G1137" i="4"/>
  <c r="O1137" i="4"/>
  <c r="M1137" i="4"/>
  <c r="J1121" i="4"/>
  <c r="G1121" i="4"/>
  <c r="M1121" i="4"/>
  <c r="O1121" i="4"/>
  <c r="K1109" i="4"/>
  <c r="G1109" i="4"/>
  <c r="P1109" i="4"/>
  <c r="M1109" i="4"/>
  <c r="K1101" i="4"/>
  <c r="M1101" i="4"/>
  <c r="J1101" i="4"/>
  <c r="O1101" i="4"/>
  <c r="K1093" i="4"/>
  <c r="O1093" i="4"/>
  <c r="P1093" i="4"/>
  <c r="N1093" i="4"/>
  <c r="J1089" i="4"/>
  <c r="G1089" i="4"/>
  <c r="M1089" i="4"/>
  <c r="O1089" i="4"/>
  <c r="J1073" i="4"/>
  <c r="G1073" i="4"/>
  <c r="M1073" i="4"/>
  <c r="O1073" i="4"/>
  <c r="J1065" i="4"/>
  <c r="K1065" i="4"/>
  <c r="N1065" i="4"/>
  <c r="P1065" i="4"/>
  <c r="J1057" i="4"/>
  <c r="G1057" i="4"/>
  <c r="M1057" i="4"/>
  <c r="O1057" i="4"/>
  <c r="K1049" i="4"/>
  <c r="J1049" i="4"/>
  <c r="N1049" i="4"/>
  <c r="P1049" i="4"/>
  <c r="K1045" i="4"/>
  <c r="G1045" i="4"/>
  <c r="P1045" i="4"/>
  <c r="N1045" i="4"/>
  <c r="K1037" i="4"/>
  <c r="O1037" i="4"/>
  <c r="J1037" i="4"/>
  <c r="N1037" i="4"/>
  <c r="K1029" i="4"/>
  <c r="O1029" i="4"/>
  <c r="P1029" i="4"/>
  <c r="N1029" i="4"/>
  <c r="K1021" i="4"/>
  <c r="O1021" i="4"/>
  <c r="J1021" i="4"/>
  <c r="N1021" i="4"/>
  <c r="K1013" i="4"/>
  <c r="G1013" i="4"/>
  <c r="P1013" i="4"/>
  <c r="N1013" i="4"/>
  <c r="K1005" i="4"/>
  <c r="O1005" i="4"/>
  <c r="J1005" i="4"/>
  <c r="N1005" i="4"/>
  <c r="J1001" i="4"/>
  <c r="K1001" i="4"/>
  <c r="N1001" i="4"/>
  <c r="P1001" i="4"/>
  <c r="J993" i="4"/>
  <c r="G993" i="4"/>
  <c r="M993" i="4"/>
  <c r="O993" i="4"/>
  <c r="K985" i="4"/>
  <c r="J985" i="4"/>
  <c r="N985" i="4"/>
  <c r="P985" i="4"/>
  <c r="J977" i="4"/>
  <c r="G977" i="4"/>
  <c r="M977" i="4"/>
  <c r="O977" i="4"/>
  <c r="J969" i="4"/>
  <c r="K969" i="4"/>
  <c r="N969" i="4"/>
  <c r="P969" i="4"/>
  <c r="K965" i="4"/>
  <c r="G965" i="4"/>
  <c r="P965" i="4"/>
  <c r="N965" i="4"/>
  <c r="K953" i="4"/>
  <c r="J953" i="4"/>
  <c r="N953" i="4"/>
  <c r="P953" i="4"/>
  <c r="J945" i="4"/>
  <c r="G945" i="4"/>
  <c r="M945" i="4"/>
  <c r="O945" i="4"/>
  <c r="J937" i="4"/>
  <c r="K937" i="4"/>
  <c r="N937" i="4"/>
  <c r="P937" i="4"/>
  <c r="J929" i="4"/>
  <c r="G929" i="4"/>
  <c r="M929" i="4"/>
  <c r="O929" i="4"/>
  <c r="K917" i="4"/>
  <c r="G917" i="4"/>
  <c r="P917" i="4"/>
  <c r="N917" i="4"/>
  <c r="J913" i="4"/>
  <c r="G913" i="4"/>
  <c r="M913" i="4"/>
  <c r="O913" i="4"/>
  <c r="K901" i="4"/>
  <c r="G901" i="4"/>
  <c r="P901" i="4"/>
  <c r="N901" i="4"/>
  <c r="K893" i="4"/>
  <c r="O893" i="4"/>
  <c r="J893" i="4"/>
  <c r="N893" i="4"/>
  <c r="K885" i="4"/>
  <c r="G885" i="4"/>
  <c r="P885" i="4"/>
  <c r="N885" i="4"/>
  <c r="K877" i="4"/>
  <c r="O877" i="4"/>
  <c r="J877" i="4"/>
  <c r="N877" i="4"/>
  <c r="K869" i="4"/>
  <c r="G869" i="4"/>
  <c r="P869" i="4"/>
  <c r="N869" i="4"/>
  <c r="K857" i="4"/>
  <c r="J857" i="4"/>
  <c r="N857" i="4"/>
  <c r="P857" i="4"/>
  <c r="J849" i="4"/>
  <c r="G849" i="4"/>
  <c r="M849" i="4"/>
  <c r="O849" i="4"/>
  <c r="J841" i="4"/>
  <c r="K841" i="4"/>
  <c r="N841" i="4"/>
  <c r="P841" i="4"/>
  <c r="K829" i="4"/>
  <c r="O829" i="4"/>
  <c r="J829" i="4"/>
  <c r="N829" i="4"/>
  <c r="K821" i="4"/>
  <c r="G821" i="4"/>
  <c r="P821" i="4"/>
  <c r="N821" i="4"/>
  <c r="K813" i="4"/>
  <c r="O813" i="4"/>
  <c r="J813" i="4"/>
  <c r="N813" i="4"/>
  <c r="K805" i="4"/>
  <c r="G805" i="4"/>
  <c r="P805" i="4"/>
  <c r="N805" i="4"/>
  <c r="K797" i="4"/>
  <c r="O797" i="4"/>
  <c r="J797" i="4"/>
  <c r="N797" i="4"/>
  <c r="K789" i="4"/>
  <c r="G789" i="4"/>
  <c r="I789" i="16" s="1"/>
  <c r="P789" i="4"/>
  <c r="N789" i="4"/>
  <c r="J785" i="4"/>
  <c r="G785" i="4"/>
  <c r="I785" i="16" s="1"/>
  <c r="M785" i="4"/>
  <c r="O785" i="4"/>
  <c r="J777" i="4"/>
  <c r="K777" i="4"/>
  <c r="N777" i="4"/>
  <c r="P777" i="4"/>
  <c r="K765" i="4"/>
  <c r="O765" i="4"/>
  <c r="J765" i="4"/>
  <c r="N765" i="4"/>
  <c r="K761" i="4"/>
  <c r="J761" i="4"/>
  <c r="N761" i="4"/>
  <c r="P761" i="4"/>
  <c r="K749" i="4"/>
  <c r="O749" i="4"/>
  <c r="J749" i="4"/>
  <c r="N749" i="4"/>
  <c r="K741" i="4"/>
  <c r="G741" i="4"/>
  <c r="I741" i="16" s="1"/>
  <c r="P741" i="4"/>
  <c r="N741" i="4"/>
  <c r="K733" i="4"/>
  <c r="M733" i="4"/>
  <c r="J733" i="4"/>
  <c r="O733" i="4"/>
  <c r="K729" i="4"/>
  <c r="J729" i="4"/>
  <c r="N729" i="4"/>
  <c r="P729" i="4"/>
  <c r="J721" i="4"/>
  <c r="G721" i="4"/>
  <c r="I721" i="16" s="1"/>
  <c r="M721" i="4"/>
  <c r="O721" i="4"/>
  <c r="J713" i="4"/>
  <c r="K713" i="4"/>
  <c r="N713" i="4"/>
  <c r="P713" i="4"/>
  <c r="K701" i="4"/>
  <c r="O701" i="4"/>
  <c r="J701" i="4"/>
  <c r="N701" i="4"/>
  <c r="K697" i="4"/>
  <c r="J697" i="4"/>
  <c r="N697" i="4"/>
  <c r="P697" i="4"/>
  <c r="K685" i="4"/>
  <c r="O685" i="4"/>
  <c r="J685" i="4"/>
  <c r="N685" i="4"/>
  <c r="K677" i="4"/>
  <c r="G677" i="4"/>
  <c r="I677" i="16" s="1"/>
  <c r="P677" i="4"/>
  <c r="N677" i="4"/>
  <c r="K669" i="4"/>
  <c r="O669" i="4"/>
  <c r="J669" i="4"/>
  <c r="N669" i="4"/>
  <c r="K661" i="4"/>
  <c r="G661" i="4"/>
  <c r="I661" i="16" s="1"/>
  <c r="P661" i="4"/>
  <c r="N661" i="4"/>
  <c r="J657" i="4"/>
  <c r="G657" i="4"/>
  <c r="I657" i="16" s="1"/>
  <c r="O657" i="4"/>
  <c r="M657" i="4"/>
  <c r="J649" i="4"/>
  <c r="K649" i="4"/>
  <c r="N649" i="4"/>
  <c r="P649" i="4"/>
  <c r="K637" i="4"/>
  <c r="O637" i="4"/>
  <c r="J637" i="4"/>
  <c r="N637" i="4"/>
  <c r="K629" i="4"/>
  <c r="G629" i="4"/>
  <c r="I629" i="16" s="1"/>
  <c r="P629" i="4"/>
  <c r="N629" i="4"/>
  <c r="K621" i="4"/>
  <c r="M621" i="4"/>
  <c r="J621" i="4"/>
  <c r="O621" i="4"/>
  <c r="K613" i="4"/>
  <c r="G613" i="4"/>
  <c r="I613" i="16" s="1"/>
  <c r="P613" i="4"/>
  <c r="M613" i="4"/>
  <c r="J609" i="4"/>
  <c r="G609" i="4"/>
  <c r="I609" i="16" s="1"/>
  <c r="O609" i="4"/>
  <c r="M609" i="4"/>
  <c r="K601" i="4"/>
  <c r="J601" i="4"/>
  <c r="N601" i="4"/>
  <c r="P601" i="4"/>
  <c r="J593" i="4"/>
  <c r="G593" i="4"/>
  <c r="I593" i="16" s="1"/>
  <c r="O593" i="4"/>
  <c r="M593" i="4"/>
  <c r="J585" i="4"/>
  <c r="K585" i="4"/>
  <c r="N585" i="4"/>
  <c r="P585" i="4"/>
  <c r="J577" i="4"/>
  <c r="G577" i="4"/>
  <c r="I577" i="16" s="1"/>
  <c r="O577" i="4"/>
  <c r="M577" i="4"/>
  <c r="K569" i="4"/>
  <c r="J569" i="4"/>
  <c r="N569" i="4"/>
  <c r="P569" i="4"/>
  <c r="J561" i="4"/>
  <c r="G561" i="4"/>
  <c r="I561" i="16" s="1"/>
  <c r="O561" i="4"/>
  <c r="M561" i="4"/>
  <c r="K549" i="4"/>
  <c r="G549" i="4"/>
  <c r="I549" i="16" s="1"/>
  <c r="P549" i="4"/>
  <c r="M549" i="4"/>
  <c r="K541" i="4"/>
  <c r="M541" i="4"/>
  <c r="J541" i="4"/>
  <c r="O541" i="4"/>
  <c r="K537" i="4"/>
  <c r="J537" i="4"/>
  <c r="N537" i="4"/>
  <c r="P537" i="4"/>
  <c r="J529" i="4"/>
  <c r="G529" i="4"/>
  <c r="I529" i="16" s="1"/>
  <c r="O529" i="4"/>
  <c r="M529" i="4"/>
  <c r="J521" i="4"/>
  <c r="K521" i="4"/>
  <c r="N521" i="4"/>
  <c r="P521" i="4"/>
  <c r="K517" i="4"/>
  <c r="N517" i="4"/>
  <c r="P517" i="4"/>
  <c r="G517" i="4"/>
  <c r="I517" i="16" s="1"/>
  <c r="J513" i="4"/>
  <c r="G513" i="4"/>
  <c r="I513" i="16" s="1"/>
  <c r="O513" i="4"/>
  <c r="M513" i="4"/>
  <c r="K505" i="4"/>
  <c r="J505" i="4"/>
  <c r="N505" i="4"/>
  <c r="P505" i="4"/>
  <c r="K493" i="4"/>
  <c r="M493" i="4"/>
  <c r="J493" i="4"/>
  <c r="O493" i="4"/>
  <c r="K485" i="4"/>
  <c r="G485" i="4"/>
  <c r="I485" i="16" s="1"/>
  <c r="P485" i="4"/>
  <c r="M485" i="4"/>
  <c r="J481" i="4"/>
  <c r="G481" i="4"/>
  <c r="I481" i="16" s="1"/>
  <c r="O481" i="4"/>
  <c r="M481" i="4"/>
  <c r="K477" i="4"/>
  <c r="M477" i="4"/>
  <c r="J477" i="4"/>
  <c r="O477" i="4"/>
  <c r="J465" i="4"/>
  <c r="G465" i="4"/>
  <c r="I465" i="16" s="1"/>
  <c r="O465" i="4"/>
  <c r="M465" i="4"/>
  <c r="J457" i="4"/>
  <c r="K457" i="4"/>
  <c r="N457" i="4"/>
  <c r="P457" i="4"/>
  <c r="J449" i="4"/>
  <c r="G449" i="4"/>
  <c r="I449" i="16" s="1"/>
  <c r="M449" i="4"/>
  <c r="O449" i="4"/>
  <c r="K441" i="4"/>
  <c r="J441" i="4"/>
  <c r="N441" i="4"/>
  <c r="P441" i="4"/>
  <c r="K437" i="4"/>
  <c r="G437" i="4"/>
  <c r="I437" i="16" s="1"/>
  <c r="P437" i="4"/>
  <c r="M437" i="4"/>
  <c r="J425" i="4"/>
  <c r="K425" i="4"/>
  <c r="N425" i="4"/>
  <c r="P425" i="4"/>
  <c r="J417" i="4"/>
  <c r="G417" i="4"/>
  <c r="I417" i="16" s="1"/>
  <c r="M417" i="4"/>
  <c r="O417" i="4"/>
  <c r="K405" i="4"/>
  <c r="G405" i="4"/>
  <c r="I405" i="16" s="1"/>
  <c r="P405" i="4"/>
  <c r="M405" i="4"/>
  <c r="J401" i="4"/>
  <c r="G401" i="4"/>
  <c r="I401" i="16" s="1"/>
  <c r="M401" i="4"/>
  <c r="O401" i="4"/>
  <c r="K397" i="4"/>
  <c r="M397" i="4"/>
  <c r="J397" i="4"/>
  <c r="O397" i="4"/>
  <c r="K389" i="4"/>
  <c r="N389" i="4"/>
  <c r="P389" i="4"/>
  <c r="G389" i="4"/>
  <c r="I389" i="16" s="1"/>
  <c r="K377" i="4"/>
  <c r="J377" i="4"/>
  <c r="N377" i="4"/>
  <c r="P377" i="4"/>
  <c r="J369" i="4"/>
  <c r="G369" i="4"/>
  <c r="I369" i="16" s="1"/>
  <c r="M369" i="4"/>
  <c r="O369" i="4"/>
  <c r="J361" i="4"/>
  <c r="K361" i="4"/>
  <c r="N361" i="4"/>
  <c r="P361" i="4"/>
  <c r="J353" i="4"/>
  <c r="G353" i="4"/>
  <c r="I353" i="16" s="1"/>
  <c r="M353" i="4"/>
  <c r="O353" i="4"/>
  <c r="M345" i="4"/>
  <c r="N345" i="4"/>
  <c r="O341" i="4"/>
  <c r="N341" i="4"/>
  <c r="M329" i="4"/>
  <c r="N329" i="4"/>
  <c r="O321" i="4"/>
  <c r="N321" i="4"/>
  <c r="M313" i="4"/>
  <c r="N313" i="4"/>
  <c r="O305" i="4"/>
  <c r="N305" i="4"/>
  <c r="M297" i="4"/>
  <c r="N297" i="4"/>
  <c r="O289" i="4"/>
  <c r="N289" i="4"/>
  <c r="M285" i="4"/>
  <c r="O285" i="4"/>
  <c r="O277" i="4"/>
  <c r="N277" i="4"/>
  <c r="O261" i="4"/>
  <c r="N261" i="4"/>
  <c r="M253" i="4"/>
  <c r="O253" i="4"/>
  <c r="O245" i="4"/>
  <c r="N245" i="4"/>
  <c r="M237" i="4"/>
  <c r="O237" i="4"/>
  <c r="O229" i="4"/>
  <c r="N229" i="4"/>
  <c r="M217" i="4"/>
  <c r="N217" i="4"/>
  <c r="O213" i="4"/>
  <c r="N213" i="4"/>
  <c r="O209" i="4"/>
  <c r="N209" i="4"/>
  <c r="M201" i="4"/>
  <c r="N201" i="4"/>
  <c r="O193" i="4"/>
  <c r="N193" i="4"/>
  <c r="M189" i="4"/>
  <c r="O189" i="4"/>
  <c r="O181" i="4"/>
  <c r="N181" i="4"/>
  <c r="M173" i="4"/>
  <c r="O173" i="4"/>
  <c r="O165" i="4"/>
  <c r="N165" i="4"/>
  <c r="M153" i="4"/>
  <c r="N153" i="4"/>
  <c r="O145" i="4"/>
  <c r="N145" i="4"/>
  <c r="M133" i="4"/>
  <c r="O133" i="4"/>
  <c r="O125" i="4"/>
  <c r="N125" i="4"/>
  <c r="M121" i="4"/>
  <c r="N121" i="4"/>
  <c r="O113" i="4"/>
  <c r="N113" i="4"/>
  <c r="O109" i="4"/>
  <c r="N109" i="4"/>
  <c r="M101" i="4"/>
  <c r="O101" i="4"/>
  <c r="O93" i="4"/>
  <c r="N93" i="4"/>
  <c r="M85" i="4"/>
  <c r="O85" i="4"/>
  <c r="O77" i="4"/>
  <c r="N77" i="4"/>
  <c r="M69" i="4"/>
  <c r="O69" i="4"/>
  <c r="O61" i="4"/>
  <c r="N61" i="4"/>
  <c r="M53" i="4"/>
  <c r="O53" i="4"/>
  <c r="M49" i="4"/>
  <c r="N49" i="4"/>
  <c r="O45" i="4"/>
  <c r="N45" i="4"/>
  <c r="M37" i="4"/>
  <c r="O37" i="4"/>
  <c r="O29" i="4"/>
  <c r="N29" i="4"/>
  <c r="O25" i="4"/>
  <c r="N25" i="4"/>
  <c r="O21" i="4"/>
  <c r="N21" i="4"/>
  <c r="H145" i="4"/>
  <c r="H165" i="4"/>
  <c r="H169" i="4"/>
  <c r="H261" i="4"/>
  <c r="H277" i="4"/>
  <c r="H293" i="4"/>
  <c r="H309" i="4"/>
  <c r="H325" i="4"/>
  <c r="H341" i="4"/>
  <c r="H217" i="4"/>
  <c r="H213" i="4"/>
  <c r="H61" i="4"/>
  <c r="H125" i="4"/>
  <c r="H189" i="4"/>
  <c r="H253" i="4"/>
  <c r="H97" i="4"/>
  <c r="H225" i="4"/>
  <c r="H69" i="4"/>
  <c r="K301" i="4"/>
  <c r="J297" i="4"/>
  <c r="K217" i="4"/>
  <c r="J197" i="4"/>
  <c r="G93" i="4"/>
  <c r="I93" i="16" s="1"/>
  <c r="J29" i="4"/>
  <c r="G25" i="4"/>
  <c r="I25" i="16" s="1"/>
  <c r="K329" i="4"/>
  <c r="J289" i="4"/>
  <c r="G269" i="4"/>
  <c r="I269" i="16" s="1"/>
  <c r="K253" i="4"/>
  <c r="G209" i="4"/>
  <c r="I209" i="16" s="1"/>
  <c r="K173" i="4"/>
  <c r="G61" i="4"/>
  <c r="I61" i="16" s="1"/>
  <c r="K345" i="4"/>
  <c r="J305" i="4"/>
  <c r="G285" i="4"/>
  <c r="I285" i="16" s="1"/>
  <c r="K261" i="4"/>
  <c r="G205" i="4"/>
  <c r="I205" i="16" s="1"/>
  <c r="K189" i="4"/>
  <c r="G145" i="4"/>
  <c r="I145" i="16" s="1"/>
  <c r="J77" i="4"/>
  <c r="K277" i="4"/>
  <c r="K157" i="4"/>
  <c r="J153" i="4"/>
  <c r="K229" i="4"/>
  <c r="J113" i="4"/>
  <c r="G53" i="4"/>
  <c r="I53" i="16" s="1"/>
  <c r="K341" i="4"/>
  <c r="G325" i="4"/>
  <c r="I325" i="16" s="1"/>
  <c r="J149" i="4"/>
  <c r="G49" i="4"/>
  <c r="I49" i="16" s="1"/>
  <c r="G317" i="4"/>
  <c r="I317" i="16" s="1"/>
  <c r="K213" i="4"/>
  <c r="J181" i="4"/>
  <c r="K133" i="4"/>
  <c r="J117" i="4"/>
  <c r="G101" i="4"/>
  <c r="I101" i="16" s="1"/>
  <c r="K85" i="4"/>
  <c r="J69" i="4"/>
  <c r="G21" i="4"/>
  <c r="I21" i="16" s="1"/>
  <c r="K309" i="4"/>
  <c r="J293" i="4"/>
  <c r="H361" i="4"/>
  <c r="H377" i="4"/>
  <c r="H393" i="4"/>
  <c r="H425" i="4"/>
  <c r="H441" i="4"/>
  <c r="H457" i="4"/>
  <c r="H489" i="4"/>
  <c r="H505" i="4"/>
  <c r="H521" i="4"/>
  <c r="H537" i="4"/>
  <c r="H553" i="4"/>
  <c r="H569" i="4"/>
  <c r="H585" i="4"/>
  <c r="H601" i="4"/>
  <c r="H617" i="4"/>
  <c r="H649" i="4"/>
  <c r="H689" i="4"/>
  <c r="H705" i="4"/>
  <c r="H721" i="4"/>
  <c r="H737" i="4"/>
  <c r="H753" i="4"/>
  <c r="H769" i="4"/>
  <c r="H785" i="4"/>
  <c r="H801" i="4"/>
  <c r="H817" i="4"/>
  <c r="H833" i="4"/>
  <c r="H849" i="4"/>
  <c r="H865" i="4"/>
  <c r="H881" i="4"/>
  <c r="H897" i="4"/>
  <c r="H913" i="4"/>
  <c r="H929" i="4"/>
  <c r="H945" i="4"/>
  <c r="H961" i="4"/>
  <c r="H977" i="4"/>
  <c r="H993" i="4"/>
  <c r="H1009" i="4"/>
  <c r="H1025" i="4"/>
  <c r="H1041" i="4"/>
  <c r="H1057" i="4"/>
  <c r="H1073" i="4"/>
  <c r="H1089" i="4"/>
  <c r="H1105" i="4"/>
  <c r="H1121" i="4"/>
  <c r="H1137" i="4"/>
  <c r="H1153" i="4"/>
  <c r="H1169" i="4"/>
  <c r="H1185" i="4"/>
  <c r="H1201" i="4"/>
  <c r="H1217" i="4"/>
  <c r="H1233" i="4"/>
  <c r="H1249" i="4"/>
  <c r="H1265" i="4"/>
  <c r="H1281" i="4"/>
  <c r="H1297" i="4"/>
  <c r="H1313" i="4"/>
  <c r="H1329" i="4"/>
  <c r="H1345" i="4"/>
  <c r="H1361" i="4"/>
  <c r="H1393" i="4"/>
  <c r="H1409" i="4"/>
  <c r="H1425" i="4"/>
  <c r="H1441" i="4"/>
  <c r="H1457" i="4"/>
  <c r="H1473" i="4"/>
  <c r="H1489" i="4"/>
  <c r="H1521" i="4"/>
  <c r="H1553" i="4"/>
  <c r="H1569" i="4"/>
  <c r="H1585" i="4"/>
  <c r="H1601" i="4"/>
  <c r="H1617" i="4"/>
  <c r="H1633" i="4"/>
  <c r="H1649" i="4"/>
  <c r="H1665" i="4"/>
  <c r="H1681" i="4"/>
  <c r="H1697" i="4"/>
  <c r="H1705" i="4"/>
  <c r="H1733" i="4"/>
  <c r="H1765" i="4"/>
  <c r="H1789" i="4"/>
  <c r="H1949" i="4"/>
  <c r="H1729" i="4"/>
  <c r="H1797" i="4"/>
  <c r="H1921" i="4"/>
  <c r="H1989" i="4"/>
  <c r="H2053" i="4"/>
  <c r="M21" i="4"/>
  <c r="M29" i="4"/>
  <c r="N37" i="4"/>
  <c r="M45" i="4"/>
  <c r="N53" i="4"/>
  <c r="M61" i="4"/>
  <c r="N69" i="4"/>
  <c r="M77" i="4"/>
  <c r="N85" i="4"/>
  <c r="M93" i="4"/>
  <c r="N101" i="4"/>
  <c r="M109" i="4"/>
  <c r="M125" i="4"/>
  <c r="N133" i="4"/>
  <c r="M165" i="4"/>
  <c r="N173" i="4"/>
  <c r="M181" i="4"/>
  <c r="N189" i="4"/>
  <c r="M213" i="4"/>
  <c r="M229" i="4"/>
  <c r="N237" i="4"/>
  <c r="M245" i="4"/>
  <c r="N253" i="4"/>
  <c r="M261" i="4"/>
  <c r="M277" i="4"/>
  <c r="N285" i="4"/>
  <c r="M341" i="4"/>
  <c r="P353" i="4"/>
  <c r="M361" i="4"/>
  <c r="G397" i="4"/>
  <c r="I397" i="16" s="1"/>
  <c r="N405" i="4"/>
  <c r="P417" i="4"/>
  <c r="M425" i="4"/>
  <c r="N437" i="4"/>
  <c r="P449" i="4"/>
  <c r="O457" i="4"/>
  <c r="N477" i="4"/>
  <c r="P481" i="4"/>
  <c r="G493" i="4"/>
  <c r="I493" i="16" s="1"/>
  <c r="P513" i="4"/>
  <c r="O521" i="4"/>
  <c r="N541" i="4"/>
  <c r="P577" i="4"/>
  <c r="O585" i="4"/>
  <c r="P609" i="4"/>
  <c r="G621" i="4"/>
  <c r="I621" i="16" s="1"/>
  <c r="O629" i="4"/>
  <c r="M637" i="4"/>
  <c r="O649" i="4"/>
  <c r="O661" i="4"/>
  <c r="M669" i="4"/>
  <c r="G685" i="4"/>
  <c r="I685" i="16" s="1"/>
  <c r="M701" i="4"/>
  <c r="M713" i="4"/>
  <c r="N733" i="4"/>
  <c r="G749" i="4"/>
  <c r="I749" i="16" s="1"/>
  <c r="M765" i="4"/>
  <c r="M777" i="4"/>
  <c r="O789" i="4"/>
  <c r="M797" i="4"/>
  <c r="G813" i="4"/>
  <c r="O821" i="4"/>
  <c r="M829" i="4"/>
  <c r="M841" i="4"/>
  <c r="G877" i="4"/>
  <c r="O885" i="4"/>
  <c r="M893" i="4"/>
  <c r="O917" i="4"/>
  <c r="P929" i="4"/>
  <c r="M937" i="4"/>
  <c r="M969" i="4"/>
  <c r="P993" i="4"/>
  <c r="M1001" i="4"/>
  <c r="G1005" i="4"/>
  <c r="O1013" i="4"/>
  <c r="M1021" i="4"/>
  <c r="P1037" i="4"/>
  <c r="O1045" i="4"/>
  <c r="P1057" i="4"/>
  <c r="M1065" i="4"/>
  <c r="P1089" i="4"/>
  <c r="P1101" i="4"/>
  <c r="N1109" i="4"/>
  <c r="P1121" i="4"/>
  <c r="N1149" i="4"/>
  <c r="M1161" i="4"/>
  <c r="P1165" i="4"/>
  <c r="O1173" i="4"/>
  <c r="P1185" i="4"/>
  <c r="P1197" i="4"/>
  <c r="O1205" i="4"/>
  <c r="P1217" i="4"/>
  <c r="P1225" i="4"/>
  <c r="G1233" i="4"/>
  <c r="O1321" i="4"/>
  <c r="M1329" i="4"/>
  <c r="N1337" i="4"/>
  <c r="P1345" i="4"/>
  <c r="G1361" i="4"/>
  <c r="N1373" i="4"/>
  <c r="P1429" i="4"/>
  <c r="O1457" i="4"/>
  <c r="G1489" i="4"/>
  <c r="M1509" i="4"/>
  <c r="M1517" i="4"/>
  <c r="N1525" i="4"/>
  <c r="O1533" i="4"/>
  <c r="P1549" i="4"/>
  <c r="P1557" i="4"/>
  <c r="M1569" i="4"/>
  <c r="M1577" i="4"/>
  <c r="O1585" i="4"/>
  <c r="N1593" i="4"/>
  <c r="G1617" i="4"/>
  <c r="O1661" i="4"/>
  <c r="P1677" i="4"/>
  <c r="O1697" i="4"/>
  <c r="O1705" i="4"/>
  <c r="M1713" i="4"/>
  <c r="N1721" i="4"/>
  <c r="G1745" i="4"/>
  <c r="N1757" i="4"/>
  <c r="M1765" i="4"/>
  <c r="M1773" i="4"/>
  <c r="N1781" i="4"/>
  <c r="O1789" i="4"/>
  <c r="N1797" i="4"/>
  <c r="P1805" i="4"/>
  <c r="P1813" i="4"/>
  <c r="M1841" i="4"/>
  <c r="N1849" i="4"/>
  <c r="P1857" i="4"/>
  <c r="P1865" i="4"/>
  <c r="G1873" i="4"/>
  <c r="N1885" i="4"/>
  <c r="M1893" i="4"/>
  <c r="M1901" i="4"/>
  <c r="N1909" i="4"/>
  <c r="O1917" i="4"/>
  <c r="P1933" i="4"/>
  <c r="P1941" i="4"/>
  <c r="M1969" i="4"/>
  <c r="N1977" i="4"/>
  <c r="G2001" i="4"/>
  <c r="M2013" i="4"/>
  <c r="N2021" i="4"/>
  <c r="O2029" i="4"/>
  <c r="O2037" i="4"/>
  <c r="N2045" i="4"/>
  <c r="O2053" i="4"/>
  <c r="P2061" i="4"/>
  <c r="K369" i="4"/>
  <c r="K401" i="4"/>
  <c r="K465" i="4"/>
  <c r="K529" i="4"/>
  <c r="K561" i="4"/>
  <c r="K593" i="4"/>
  <c r="K657" i="4"/>
  <c r="K721" i="4"/>
  <c r="K785" i="4"/>
  <c r="K849" i="4"/>
  <c r="K913" i="4"/>
  <c r="K945" i="4"/>
  <c r="K977" i="4"/>
  <c r="K1073" i="4"/>
  <c r="K1137" i="4"/>
  <c r="K1233" i="4"/>
  <c r="K1265" i="4"/>
  <c r="K1297" i="4"/>
  <c r="K1329" i="4"/>
  <c r="K1393" i="4"/>
  <c r="K1425" i="4"/>
  <c r="K1489" i="4"/>
  <c r="K1585" i="4"/>
  <c r="K1617" i="4"/>
  <c r="K1649" i="4"/>
  <c r="K1713" i="4"/>
  <c r="K1873" i="4"/>
  <c r="J2057" i="4"/>
  <c r="G2057" i="4"/>
  <c r="M2057" i="4"/>
  <c r="K2057" i="4"/>
  <c r="O2057" i="4"/>
  <c r="H2057" i="4"/>
  <c r="J2049" i="4"/>
  <c r="N2049" i="4"/>
  <c r="G2049" i="4"/>
  <c r="O2049" i="4"/>
  <c r="J2041" i="4"/>
  <c r="G2041" i="4"/>
  <c r="M2041" i="4"/>
  <c r="K2041" i="4"/>
  <c r="P2041" i="4"/>
  <c r="J2033" i="4"/>
  <c r="N2033" i="4"/>
  <c r="P2033" i="4"/>
  <c r="G2033" i="4"/>
  <c r="J2025" i="4"/>
  <c r="G2025" i="4"/>
  <c r="M2025" i="4"/>
  <c r="K2025" i="4"/>
  <c r="N2025" i="4"/>
  <c r="P2025" i="4"/>
  <c r="H2025" i="4"/>
  <c r="J2017" i="4"/>
  <c r="N2017" i="4"/>
  <c r="M2017" i="4"/>
  <c r="H2017" i="4"/>
  <c r="P2017" i="4"/>
  <c r="J2009" i="4"/>
  <c r="G2009" i="4"/>
  <c r="M2009" i="4"/>
  <c r="K2009" i="4"/>
  <c r="O2009" i="4"/>
  <c r="N2009" i="4"/>
  <c r="J2001" i="4"/>
  <c r="N2001" i="4"/>
  <c r="O2001" i="4"/>
  <c r="M2001" i="4"/>
  <c r="J1993" i="4"/>
  <c r="G1993" i="4"/>
  <c r="M1993" i="4"/>
  <c r="K1993" i="4"/>
  <c r="O1993" i="4"/>
  <c r="H1993" i="4"/>
  <c r="J1985" i="4"/>
  <c r="N1985" i="4"/>
  <c r="G1985" i="4"/>
  <c r="H1985" i="4"/>
  <c r="O1985" i="4"/>
  <c r="K1981" i="4"/>
  <c r="G1981" i="4"/>
  <c r="P1981" i="4"/>
  <c r="J1981" i="4"/>
  <c r="N1981" i="4"/>
  <c r="J1969" i="4"/>
  <c r="N1969" i="4"/>
  <c r="P1969" i="4"/>
  <c r="G1969" i="4"/>
  <c r="H1969" i="4"/>
  <c r="J1961" i="4"/>
  <c r="G1961" i="4"/>
  <c r="M1961" i="4"/>
  <c r="K1961" i="4"/>
  <c r="N1961" i="4"/>
  <c r="H1961" i="4"/>
  <c r="P1961" i="4"/>
  <c r="J1953" i="4"/>
  <c r="N1953" i="4"/>
  <c r="M1953" i="4"/>
  <c r="P1953" i="4"/>
  <c r="J1945" i="4"/>
  <c r="G1945" i="4"/>
  <c r="M1945" i="4"/>
  <c r="K1945" i="4"/>
  <c r="O1945" i="4"/>
  <c r="N1945" i="4"/>
  <c r="J1937" i="4"/>
  <c r="N1937" i="4"/>
  <c r="O1937" i="4"/>
  <c r="M1937" i="4"/>
  <c r="H1937" i="4"/>
  <c r="J1929" i="4"/>
  <c r="G1929" i="4"/>
  <c r="M1929" i="4"/>
  <c r="K1929" i="4"/>
  <c r="H1929" i="4"/>
  <c r="O1929" i="4"/>
  <c r="K1925" i="4"/>
  <c r="M1925" i="4"/>
  <c r="P1925" i="4"/>
  <c r="H1925" i="4"/>
  <c r="G1925" i="4"/>
  <c r="J1913" i="4"/>
  <c r="G1913" i="4"/>
  <c r="M1913" i="4"/>
  <c r="K1913" i="4"/>
  <c r="P1913" i="4"/>
  <c r="J1905" i="4"/>
  <c r="N1905" i="4"/>
  <c r="P1905" i="4"/>
  <c r="G1905" i="4"/>
  <c r="H1905" i="4"/>
  <c r="J1897" i="4"/>
  <c r="G1897" i="4"/>
  <c r="O1897" i="4"/>
  <c r="K1897" i="4"/>
  <c r="N1897" i="4"/>
  <c r="P1897" i="4"/>
  <c r="J1889" i="4"/>
  <c r="N1889" i="4"/>
  <c r="O1889" i="4"/>
  <c r="P1889" i="4"/>
  <c r="J1881" i="4"/>
  <c r="G1881" i="4"/>
  <c r="M1881" i="4"/>
  <c r="K1881" i="4"/>
  <c r="O1881" i="4"/>
  <c r="N1881" i="4"/>
  <c r="K1869" i="4"/>
  <c r="G1869" i="4"/>
  <c r="N1869" i="4"/>
  <c r="J1869" i="4"/>
  <c r="M1869" i="4"/>
  <c r="K1861" i="4"/>
  <c r="M1861" i="4"/>
  <c r="P1861" i="4"/>
  <c r="G1861" i="4"/>
  <c r="K1853" i="4"/>
  <c r="G1853" i="4"/>
  <c r="P1853" i="4"/>
  <c r="J1853" i="4"/>
  <c r="N1853" i="4"/>
  <c r="K1845" i="4"/>
  <c r="O1845" i="4"/>
  <c r="G1845" i="4"/>
  <c r="P1845" i="4"/>
  <c r="J1841" i="4"/>
  <c r="N1841" i="4"/>
  <c r="P1841" i="4"/>
  <c r="G1841" i="4"/>
  <c r="J1833" i="4"/>
  <c r="G1833" i="4"/>
  <c r="M1833" i="4"/>
  <c r="K1833" i="4"/>
  <c r="N1833" i="4"/>
  <c r="P1833" i="4"/>
  <c r="J1825" i="4"/>
  <c r="N1825" i="4"/>
  <c r="M1825" i="4"/>
  <c r="P1825" i="4"/>
  <c r="H1825" i="4"/>
  <c r="J1817" i="4"/>
  <c r="G1817" i="4"/>
  <c r="M1817" i="4"/>
  <c r="K1817" i="4"/>
  <c r="O1817" i="4"/>
  <c r="N1817" i="4"/>
  <c r="J1809" i="4"/>
  <c r="N1809" i="4"/>
  <c r="O1809" i="4"/>
  <c r="M1809" i="4"/>
  <c r="J1801" i="4"/>
  <c r="G1801" i="4"/>
  <c r="M1801" i="4"/>
  <c r="K1801" i="4"/>
  <c r="H1801" i="4"/>
  <c r="O1801" i="4"/>
  <c r="J1793" i="4"/>
  <c r="N1793" i="4"/>
  <c r="G1793" i="4"/>
  <c r="O1793" i="4"/>
  <c r="J1785" i="4"/>
  <c r="G1785" i="4"/>
  <c r="M1785" i="4"/>
  <c r="K1785" i="4"/>
  <c r="P1785" i="4"/>
  <c r="H1785" i="4"/>
  <c r="J1777" i="4"/>
  <c r="N1777" i="4"/>
  <c r="P1777" i="4"/>
  <c r="G1777" i="4"/>
  <c r="J1769" i="4"/>
  <c r="G1769" i="4"/>
  <c r="M1769" i="4"/>
  <c r="K1769" i="4"/>
  <c r="N1769" i="4"/>
  <c r="H1769" i="4"/>
  <c r="P1769" i="4"/>
  <c r="J1761" i="4"/>
  <c r="N1761" i="4"/>
  <c r="M1761" i="4"/>
  <c r="P1761" i="4"/>
  <c r="J1753" i="4"/>
  <c r="G1753" i="4"/>
  <c r="M1753" i="4"/>
  <c r="K1753" i="4"/>
  <c r="O1753" i="4"/>
  <c r="N1753" i="4"/>
  <c r="J1745" i="4"/>
  <c r="N1745" i="4"/>
  <c r="O1745" i="4"/>
  <c r="M1745" i="4"/>
  <c r="H1745" i="4"/>
  <c r="J1737" i="4"/>
  <c r="G1737" i="4"/>
  <c r="M1737" i="4"/>
  <c r="K1737" i="4"/>
  <c r="H1737" i="4"/>
  <c r="O1737" i="4"/>
  <c r="J1729" i="4"/>
  <c r="N1729" i="4"/>
  <c r="G1729" i="4"/>
  <c r="O1729" i="4"/>
  <c r="K1725" i="4"/>
  <c r="G1725" i="4"/>
  <c r="P1725" i="4"/>
  <c r="J1725" i="4"/>
  <c r="N1725" i="4"/>
  <c r="K1717" i="4"/>
  <c r="O1717" i="4"/>
  <c r="G1717" i="4"/>
  <c r="P1717" i="4"/>
  <c r="K1709" i="4"/>
  <c r="G1709" i="4"/>
  <c r="O1709" i="4"/>
  <c r="J1709" i="4"/>
  <c r="P1709" i="4"/>
  <c r="K1701" i="4"/>
  <c r="O1701" i="4"/>
  <c r="N1701" i="4"/>
  <c r="G1701" i="4"/>
  <c r="K1693" i="4"/>
  <c r="G1693" i="4"/>
  <c r="M1693" i="4"/>
  <c r="J1693" i="4"/>
  <c r="O1693" i="4"/>
  <c r="K1685" i="4"/>
  <c r="O1685" i="4"/>
  <c r="M1685" i="4"/>
  <c r="N1685" i="4"/>
  <c r="J1681" i="4"/>
  <c r="N1681" i="4"/>
  <c r="O1681" i="4"/>
  <c r="M1681" i="4"/>
  <c r="K1669" i="4"/>
  <c r="M1669" i="4"/>
  <c r="P1669" i="4"/>
  <c r="G1669" i="4"/>
  <c r="J1657" i="4"/>
  <c r="G1657" i="4"/>
  <c r="O1657" i="4"/>
  <c r="K1657" i="4"/>
  <c r="P1657" i="4"/>
  <c r="K1653" i="4"/>
  <c r="O1653" i="4"/>
  <c r="G1653" i="4"/>
  <c r="P1653" i="4"/>
  <c r="K1645" i="4"/>
  <c r="G1645" i="4"/>
  <c r="O1645" i="4"/>
  <c r="J1645" i="4"/>
  <c r="P1645" i="4"/>
  <c r="K1637" i="4"/>
  <c r="M1637" i="4"/>
  <c r="O1637" i="4"/>
  <c r="N1637" i="4"/>
  <c r="K1629" i="4"/>
  <c r="G1629" i="4"/>
  <c r="M1629" i="4"/>
  <c r="J1629" i="4"/>
  <c r="O1629" i="4"/>
  <c r="J1625" i="4"/>
  <c r="G1625" i="4"/>
  <c r="O1625" i="4"/>
  <c r="K1625" i="4"/>
  <c r="M1625" i="4"/>
  <c r="N1625" i="4"/>
  <c r="K1613" i="4"/>
  <c r="G1613" i="4"/>
  <c r="N1613" i="4"/>
  <c r="J1613" i="4"/>
  <c r="M1613" i="4"/>
  <c r="J1609" i="4"/>
  <c r="G1609" i="4"/>
  <c r="O1609" i="4"/>
  <c r="K1609" i="4"/>
  <c r="M1609" i="4"/>
  <c r="J1601" i="4"/>
  <c r="N1601" i="4"/>
  <c r="G1601" i="4"/>
  <c r="M1601" i="4"/>
  <c r="K1589" i="4"/>
  <c r="O1589" i="4"/>
  <c r="G1589" i="4"/>
  <c r="P1589" i="4"/>
  <c r="K1581" i="4"/>
  <c r="G1581" i="4"/>
  <c r="O1581" i="4"/>
  <c r="J1581" i="4"/>
  <c r="P1581" i="4"/>
  <c r="K1573" i="4"/>
  <c r="M1573" i="4"/>
  <c r="O1573" i="4"/>
  <c r="N1573" i="4"/>
  <c r="K1565" i="4"/>
  <c r="G1565" i="4"/>
  <c r="M1565" i="4"/>
  <c r="J1565" i="4"/>
  <c r="O1565" i="4"/>
  <c r="J1561" i="4"/>
  <c r="G1561" i="4"/>
  <c r="O1561" i="4"/>
  <c r="K1561" i="4"/>
  <c r="M1561" i="4"/>
  <c r="N1561" i="4"/>
  <c r="J1553" i="4"/>
  <c r="N1553" i="4"/>
  <c r="M1553" i="4"/>
  <c r="O1553" i="4"/>
  <c r="K1541" i="4"/>
  <c r="O1541" i="4"/>
  <c r="P1541" i="4"/>
  <c r="M1541" i="4"/>
  <c r="J1537" i="4"/>
  <c r="N1537" i="4"/>
  <c r="G1537" i="4"/>
  <c r="M1537" i="4"/>
  <c r="J1529" i="4"/>
  <c r="G1529" i="4"/>
  <c r="M1529" i="4"/>
  <c r="K1529" i="4"/>
  <c r="P1529" i="4"/>
  <c r="J1521" i="4"/>
  <c r="N1521" i="4"/>
  <c r="P1521" i="4"/>
  <c r="G1521" i="4"/>
  <c r="J1513" i="4"/>
  <c r="G1513" i="4"/>
  <c r="M1513" i="4"/>
  <c r="K1513" i="4"/>
  <c r="N1513" i="4"/>
  <c r="P1513" i="4"/>
  <c r="J1505" i="4"/>
  <c r="N1505" i="4"/>
  <c r="M1505" i="4"/>
  <c r="P1505" i="4"/>
  <c r="K1501" i="4"/>
  <c r="G1501" i="4"/>
  <c r="M1501" i="4"/>
  <c r="J1501" i="4"/>
  <c r="O1501" i="4"/>
  <c r="K1493" i="4"/>
  <c r="O1493" i="4"/>
  <c r="M1493" i="4"/>
  <c r="N1493" i="4"/>
  <c r="K1485" i="4"/>
  <c r="G1485" i="4"/>
  <c r="N1485" i="4"/>
  <c r="J1485" i="4"/>
  <c r="M1485" i="4"/>
  <c r="J1481" i="4"/>
  <c r="G1481" i="4"/>
  <c r="O1481" i="4"/>
  <c r="K1481" i="4"/>
  <c r="M1481" i="4"/>
  <c r="J1473" i="4"/>
  <c r="N1473" i="4"/>
  <c r="G1473" i="4"/>
  <c r="M1473" i="4"/>
  <c r="J1465" i="4"/>
  <c r="G1465" i="4"/>
  <c r="O1465" i="4"/>
  <c r="K1465" i="4"/>
  <c r="P1465" i="4"/>
  <c r="J1457" i="4"/>
  <c r="N1457" i="4"/>
  <c r="P1457" i="4"/>
  <c r="G1457" i="4"/>
  <c r="J1449" i="4"/>
  <c r="G1449" i="4"/>
  <c r="O1449" i="4"/>
  <c r="K1449" i="4"/>
  <c r="N1449" i="4"/>
  <c r="P1449" i="4"/>
  <c r="J1441" i="4"/>
  <c r="N1441" i="4"/>
  <c r="O1441" i="4"/>
  <c r="P1441" i="4"/>
  <c r="J1433" i="4"/>
  <c r="G1433" i="4"/>
  <c r="O1433" i="4"/>
  <c r="K1433" i="4"/>
  <c r="M1433" i="4"/>
  <c r="N1433" i="4"/>
  <c r="K1421" i="4"/>
  <c r="G1421" i="4"/>
  <c r="N1421" i="4"/>
  <c r="J1421" i="4"/>
  <c r="M1421" i="4"/>
  <c r="K1413" i="4"/>
  <c r="O1413" i="4"/>
  <c r="P1413" i="4"/>
  <c r="M1413" i="4"/>
  <c r="K1405" i="4"/>
  <c r="G1405" i="4"/>
  <c r="P1405" i="4"/>
  <c r="J1405" i="4"/>
  <c r="N1405" i="4"/>
  <c r="K1397" i="4"/>
  <c r="O1397" i="4"/>
  <c r="G1397" i="4"/>
  <c r="P1397" i="4"/>
  <c r="K1389" i="4"/>
  <c r="G1389" i="4"/>
  <c r="O1389" i="4"/>
  <c r="J1389" i="4"/>
  <c r="P1389" i="4"/>
  <c r="K1381" i="4"/>
  <c r="M1381" i="4"/>
  <c r="O1381" i="4"/>
  <c r="N1381" i="4"/>
  <c r="J1377" i="4"/>
  <c r="N1377" i="4"/>
  <c r="O1377" i="4"/>
  <c r="P1377" i="4"/>
  <c r="K1369" i="4"/>
  <c r="G1369" i="4"/>
  <c r="O1369" i="4"/>
  <c r="J1369" i="4"/>
  <c r="M1369" i="4"/>
  <c r="N1369" i="4"/>
  <c r="J1361" i="4"/>
  <c r="N1361" i="4"/>
  <c r="M1361" i="4"/>
  <c r="O1361" i="4"/>
  <c r="J1353" i="4"/>
  <c r="G1353" i="4"/>
  <c r="O1353" i="4"/>
  <c r="K1353" i="4"/>
  <c r="M1353" i="4"/>
  <c r="K1341" i="4"/>
  <c r="G1341" i="4"/>
  <c r="P1341" i="4"/>
  <c r="J1341" i="4"/>
  <c r="N1341" i="4"/>
  <c r="K1333" i="4"/>
  <c r="O1333" i="4"/>
  <c r="G1333" i="4"/>
  <c r="P1333" i="4"/>
  <c r="K1325" i="4"/>
  <c r="G1325" i="4"/>
  <c r="N1325" i="4"/>
  <c r="J1325" i="4"/>
  <c r="P1325" i="4"/>
  <c r="J1313" i="4"/>
  <c r="N1313" i="4"/>
  <c r="M1313" i="4"/>
  <c r="P1313" i="4"/>
  <c r="K1309" i="4"/>
  <c r="G1309" i="4"/>
  <c r="O1309" i="4"/>
  <c r="J1309" i="4"/>
  <c r="N1309" i="4"/>
  <c r="K1301" i="4"/>
  <c r="M1301" i="4"/>
  <c r="N1301" i="4"/>
  <c r="O1301" i="4"/>
  <c r="K1293" i="4"/>
  <c r="G1293" i="4"/>
  <c r="M1293" i="4"/>
  <c r="J1293" i="4"/>
  <c r="O1293" i="4"/>
  <c r="K1285" i="4"/>
  <c r="M1285" i="4"/>
  <c r="P1285" i="4"/>
  <c r="N1285" i="4"/>
  <c r="K1277" i="4"/>
  <c r="G1277" i="4"/>
  <c r="P1277" i="4"/>
  <c r="J1277" i="4"/>
  <c r="M1277" i="4"/>
  <c r="K1269" i="4"/>
  <c r="O1269" i="4"/>
  <c r="G1269" i="4"/>
  <c r="P1269" i="4"/>
  <c r="K1261" i="4"/>
  <c r="G1261" i="4"/>
  <c r="O1261" i="4"/>
  <c r="J1261" i="4"/>
  <c r="P1261" i="4"/>
  <c r="K1253" i="4"/>
  <c r="M1253" i="4"/>
  <c r="O1253" i="4"/>
  <c r="N1253" i="4"/>
  <c r="K1245" i="4"/>
  <c r="G1245" i="4"/>
  <c r="M1245" i="4"/>
  <c r="J1245" i="4"/>
  <c r="O1245" i="4"/>
  <c r="K1237" i="4"/>
  <c r="O1237" i="4"/>
  <c r="M1237" i="4"/>
  <c r="N1237" i="4"/>
  <c r="K1229" i="4"/>
  <c r="G1229" i="4"/>
  <c r="N1229" i="4"/>
  <c r="J1229" i="4"/>
  <c r="M1229" i="4"/>
  <c r="K1221" i="4"/>
  <c r="M1221" i="4"/>
  <c r="P1221" i="4"/>
  <c r="N1221" i="4"/>
  <c r="K1213" i="4"/>
  <c r="O1213" i="4"/>
  <c r="J1213" i="4"/>
  <c r="N1213" i="4"/>
  <c r="K1209" i="4"/>
  <c r="J1209" i="4"/>
  <c r="N1209" i="4"/>
  <c r="P1209" i="4"/>
  <c r="J1201" i="4"/>
  <c r="G1201" i="4"/>
  <c r="O1201" i="4"/>
  <c r="M1201" i="4"/>
  <c r="J1193" i="4"/>
  <c r="K1193" i="4"/>
  <c r="N1193" i="4"/>
  <c r="P1193" i="4"/>
  <c r="K1181" i="4"/>
  <c r="O1181" i="4"/>
  <c r="J1181" i="4"/>
  <c r="N1181" i="4"/>
  <c r="K1177" i="4"/>
  <c r="J1177" i="4"/>
  <c r="N1177" i="4"/>
  <c r="P1177" i="4"/>
  <c r="J1169" i="4"/>
  <c r="G1169" i="4"/>
  <c r="M1169" i="4"/>
  <c r="O1169" i="4"/>
  <c r="K1157" i="4"/>
  <c r="G1157" i="4"/>
  <c r="P1157" i="4"/>
  <c r="M1157" i="4"/>
  <c r="J1153" i="4"/>
  <c r="G1153" i="4"/>
  <c r="M1153" i="4"/>
  <c r="O1153" i="4"/>
  <c r="K1141" i="4"/>
  <c r="G1141" i="4"/>
  <c r="P1141" i="4"/>
  <c r="M1141" i="4"/>
  <c r="K1133" i="4"/>
  <c r="M1133" i="4"/>
  <c r="J1133" i="4"/>
  <c r="O1133" i="4"/>
  <c r="J1129" i="4"/>
  <c r="K1129" i="4"/>
  <c r="N1129" i="4"/>
  <c r="P1129" i="4"/>
  <c r="K1125" i="4"/>
  <c r="N1125" i="4"/>
  <c r="P1125" i="4"/>
  <c r="G1125" i="4"/>
  <c r="K1117" i="4"/>
  <c r="M1117" i="4"/>
  <c r="J1117" i="4"/>
  <c r="O1117" i="4"/>
  <c r="K1113" i="4"/>
  <c r="J1113" i="4"/>
  <c r="N1113" i="4"/>
  <c r="P1113" i="4"/>
  <c r="J1105" i="4"/>
  <c r="G1105" i="4"/>
  <c r="M1105" i="4"/>
  <c r="O1105" i="4"/>
  <c r="J1097" i="4"/>
  <c r="K1097" i="4"/>
  <c r="N1097" i="4"/>
  <c r="P1097" i="4"/>
  <c r="K1085" i="4"/>
  <c r="O1085" i="4"/>
  <c r="J1085" i="4"/>
  <c r="N1085" i="4"/>
  <c r="K1081" i="4"/>
  <c r="J1081" i="4"/>
  <c r="N1081" i="4"/>
  <c r="P1081" i="4"/>
  <c r="K1077" i="4"/>
  <c r="G1077" i="4"/>
  <c r="P1077" i="4"/>
  <c r="N1077" i="4"/>
  <c r="K1069" i="4"/>
  <c r="O1069" i="4"/>
  <c r="J1069" i="4"/>
  <c r="N1069" i="4"/>
  <c r="K1061" i="4"/>
  <c r="G1061" i="4"/>
  <c r="P1061" i="4"/>
  <c r="N1061" i="4"/>
  <c r="K1053" i="4"/>
  <c r="O1053" i="4"/>
  <c r="J1053" i="4"/>
  <c r="N1053" i="4"/>
  <c r="J1041" i="4"/>
  <c r="G1041" i="4"/>
  <c r="M1041" i="4"/>
  <c r="O1041" i="4"/>
  <c r="J1033" i="4"/>
  <c r="K1033" i="4"/>
  <c r="N1033" i="4"/>
  <c r="P1033" i="4"/>
  <c r="J1025" i="4"/>
  <c r="G1025" i="4"/>
  <c r="M1025" i="4"/>
  <c r="O1025" i="4"/>
  <c r="K1017" i="4"/>
  <c r="J1017" i="4"/>
  <c r="N1017" i="4"/>
  <c r="P1017" i="4"/>
  <c r="J1009" i="4"/>
  <c r="G1009" i="4"/>
  <c r="M1009" i="4"/>
  <c r="O1009" i="4"/>
  <c r="K997" i="4"/>
  <c r="G997" i="4"/>
  <c r="P997" i="4"/>
  <c r="N997" i="4"/>
  <c r="K989" i="4"/>
  <c r="O989" i="4"/>
  <c r="J989" i="4"/>
  <c r="N989" i="4"/>
  <c r="K981" i="4"/>
  <c r="G981" i="4"/>
  <c r="P981" i="4"/>
  <c r="N981" i="4"/>
  <c r="K973" i="4"/>
  <c r="O973" i="4"/>
  <c r="J973" i="4"/>
  <c r="N973" i="4"/>
  <c r="J961" i="4"/>
  <c r="G961" i="4"/>
  <c r="M961" i="4"/>
  <c r="O961" i="4"/>
  <c r="K957" i="4"/>
  <c r="O957" i="4"/>
  <c r="J957" i="4"/>
  <c r="N957" i="4"/>
  <c r="K949" i="4"/>
  <c r="G949" i="4"/>
  <c r="P949" i="4"/>
  <c r="N949" i="4"/>
  <c r="K941" i="4"/>
  <c r="O941" i="4"/>
  <c r="J941" i="4"/>
  <c r="N941" i="4"/>
  <c r="K933" i="4"/>
  <c r="G933" i="4"/>
  <c r="P933" i="4"/>
  <c r="N933" i="4"/>
  <c r="K925" i="4"/>
  <c r="O925" i="4"/>
  <c r="J925" i="4"/>
  <c r="N925" i="4"/>
  <c r="K921" i="4"/>
  <c r="J921" i="4"/>
  <c r="N921" i="4"/>
  <c r="P921" i="4"/>
  <c r="K909" i="4"/>
  <c r="O909" i="4"/>
  <c r="J909" i="4"/>
  <c r="N909" i="4"/>
  <c r="J905" i="4"/>
  <c r="K905" i="4"/>
  <c r="N905" i="4"/>
  <c r="P905" i="4"/>
  <c r="J897" i="4"/>
  <c r="G897" i="4"/>
  <c r="M897" i="4"/>
  <c r="O897" i="4"/>
  <c r="K889" i="4"/>
  <c r="J889" i="4"/>
  <c r="N889" i="4"/>
  <c r="P889" i="4"/>
  <c r="J881" i="4"/>
  <c r="G881" i="4"/>
  <c r="M881" i="4"/>
  <c r="O881" i="4"/>
  <c r="J873" i="4"/>
  <c r="K873" i="4"/>
  <c r="N873" i="4"/>
  <c r="P873" i="4"/>
  <c r="J865" i="4"/>
  <c r="G865" i="4"/>
  <c r="M865" i="4"/>
  <c r="O865" i="4"/>
  <c r="K861" i="4"/>
  <c r="O861" i="4"/>
  <c r="J861" i="4"/>
  <c r="N861" i="4"/>
  <c r="K853" i="4"/>
  <c r="G853" i="4"/>
  <c r="P853" i="4"/>
  <c r="N853" i="4"/>
  <c r="K845" i="4"/>
  <c r="O845" i="4"/>
  <c r="J845" i="4"/>
  <c r="N845" i="4"/>
  <c r="K837" i="4"/>
  <c r="O837" i="4"/>
  <c r="P837" i="4"/>
  <c r="N837" i="4"/>
  <c r="J833" i="4"/>
  <c r="G833" i="4"/>
  <c r="M833" i="4"/>
  <c r="O833" i="4"/>
  <c r="K825" i="4"/>
  <c r="J825" i="4"/>
  <c r="N825" i="4"/>
  <c r="P825" i="4"/>
  <c r="J817" i="4"/>
  <c r="G817" i="4"/>
  <c r="M817" i="4"/>
  <c r="O817" i="4"/>
  <c r="J809" i="4"/>
  <c r="K809" i="4"/>
  <c r="N809" i="4"/>
  <c r="P809" i="4"/>
  <c r="J801" i="4"/>
  <c r="G801" i="4"/>
  <c r="M801" i="4"/>
  <c r="O801" i="4"/>
  <c r="K793" i="4"/>
  <c r="J793" i="4"/>
  <c r="N793" i="4"/>
  <c r="P793" i="4"/>
  <c r="K781" i="4"/>
  <c r="O781" i="4"/>
  <c r="J781" i="4"/>
  <c r="N781" i="4"/>
  <c r="K773" i="4"/>
  <c r="G773" i="4"/>
  <c r="I773" i="16" s="1"/>
  <c r="P773" i="4"/>
  <c r="N773" i="4"/>
  <c r="J769" i="4"/>
  <c r="G769" i="4"/>
  <c r="I769" i="16" s="1"/>
  <c r="M769" i="4"/>
  <c r="O769" i="4"/>
  <c r="K757" i="4"/>
  <c r="G757" i="4"/>
  <c r="I757" i="16" s="1"/>
  <c r="P757" i="4"/>
  <c r="N757" i="4"/>
  <c r="J753" i="4"/>
  <c r="G753" i="4"/>
  <c r="I753" i="16" s="1"/>
  <c r="M753" i="4"/>
  <c r="O753" i="4"/>
  <c r="J745" i="4"/>
  <c r="K745" i="4"/>
  <c r="N745" i="4"/>
  <c r="P745" i="4"/>
  <c r="J737" i="4"/>
  <c r="G737" i="4"/>
  <c r="I737" i="16" s="1"/>
  <c r="M737" i="4"/>
  <c r="O737" i="4"/>
  <c r="K725" i="4"/>
  <c r="G725" i="4"/>
  <c r="I725" i="16" s="1"/>
  <c r="P725" i="4"/>
  <c r="M725" i="4"/>
  <c r="K717" i="4"/>
  <c r="M717" i="4"/>
  <c r="J717" i="4"/>
  <c r="O717" i="4"/>
  <c r="K709" i="4"/>
  <c r="O709" i="4"/>
  <c r="P709" i="4"/>
  <c r="N709" i="4"/>
  <c r="J705" i="4"/>
  <c r="G705" i="4"/>
  <c r="I705" i="16" s="1"/>
  <c r="M705" i="4"/>
  <c r="O705" i="4"/>
  <c r="K693" i="4"/>
  <c r="G693" i="4"/>
  <c r="I693" i="16" s="1"/>
  <c r="P693" i="4"/>
  <c r="N693" i="4"/>
  <c r="J689" i="4"/>
  <c r="G689" i="4"/>
  <c r="I689" i="16" s="1"/>
  <c r="M689" i="4"/>
  <c r="O689" i="4"/>
  <c r="J681" i="4"/>
  <c r="K681" i="4"/>
  <c r="N681" i="4"/>
  <c r="P681" i="4"/>
  <c r="J673" i="4"/>
  <c r="G673" i="4"/>
  <c r="I673" i="16" s="1"/>
  <c r="O673" i="4"/>
  <c r="M673" i="4"/>
  <c r="K665" i="4"/>
  <c r="J665" i="4"/>
  <c r="N665" i="4"/>
  <c r="P665" i="4"/>
  <c r="K653" i="4"/>
  <c r="O653" i="4"/>
  <c r="J653" i="4"/>
  <c r="N653" i="4"/>
  <c r="K645" i="4"/>
  <c r="G645" i="4"/>
  <c r="I645" i="16" s="1"/>
  <c r="P645" i="4"/>
  <c r="N645" i="4"/>
  <c r="J641" i="4"/>
  <c r="G641" i="4"/>
  <c r="I641" i="16" s="1"/>
  <c r="O641" i="4"/>
  <c r="M641" i="4"/>
  <c r="K633" i="4"/>
  <c r="J633" i="4"/>
  <c r="N633" i="4"/>
  <c r="P633" i="4"/>
  <c r="J625" i="4"/>
  <c r="G625" i="4"/>
  <c r="I625" i="16" s="1"/>
  <c r="O625" i="4"/>
  <c r="M625" i="4"/>
  <c r="J617" i="4"/>
  <c r="K617" i="4"/>
  <c r="N617" i="4"/>
  <c r="P617" i="4"/>
  <c r="K605" i="4"/>
  <c r="M605" i="4"/>
  <c r="J605" i="4"/>
  <c r="O605" i="4"/>
  <c r="K597" i="4"/>
  <c r="G597" i="4"/>
  <c r="I597" i="16" s="1"/>
  <c r="P597" i="4"/>
  <c r="M597" i="4"/>
  <c r="K589" i="4"/>
  <c r="M589" i="4"/>
  <c r="J589" i="4"/>
  <c r="O589" i="4"/>
  <c r="K581" i="4"/>
  <c r="G581" i="4"/>
  <c r="I581" i="16" s="1"/>
  <c r="P581" i="4"/>
  <c r="M581" i="4"/>
  <c r="K573" i="4"/>
  <c r="M573" i="4"/>
  <c r="J573" i="4"/>
  <c r="O573" i="4"/>
  <c r="K565" i="4"/>
  <c r="G565" i="4"/>
  <c r="I565" i="16" s="1"/>
  <c r="P565" i="4"/>
  <c r="M565" i="4"/>
  <c r="K557" i="4"/>
  <c r="M557" i="4"/>
  <c r="J557" i="4"/>
  <c r="O557" i="4"/>
  <c r="J553" i="4"/>
  <c r="K553" i="4"/>
  <c r="N553" i="4"/>
  <c r="P553" i="4"/>
  <c r="J545" i="4"/>
  <c r="G545" i="4"/>
  <c r="I545" i="16" s="1"/>
  <c r="O545" i="4"/>
  <c r="M545" i="4"/>
  <c r="K533" i="4"/>
  <c r="G533" i="4"/>
  <c r="I533" i="16" s="1"/>
  <c r="P533" i="4"/>
  <c r="M533" i="4"/>
  <c r="K525" i="4"/>
  <c r="M525" i="4"/>
  <c r="J525" i="4"/>
  <c r="O525" i="4"/>
  <c r="K509" i="4"/>
  <c r="M509" i="4"/>
  <c r="J509" i="4"/>
  <c r="O509" i="4"/>
  <c r="K501" i="4"/>
  <c r="G501" i="4"/>
  <c r="I501" i="16" s="1"/>
  <c r="P501" i="4"/>
  <c r="M501" i="4"/>
  <c r="J497" i="4"/>
  <c r="G497" i="4"/>
  <c r="I497" i="16" s="1"/>
  <c r="O497" i="4"/>
  <c r="M497" i="4"/>
  <c r="J489" i="4"/>
  <c r="K489" i="4"/>
  <c r="N489" i="4"/>
  <c r="P489" i="4"/>
  <c r="K473" i="4"/>
  <c r="J473" i="4"/>
  <c r="N473" i="4"/>
  <c r="P473" i="4"/>
  <c r="K469" i="4"/>
  <c r="G469" i="4"/>
  <c r="I469" i="16" s="1"/>
  <c r="P469" i="4"/>
  <c r="M469" i="4"/>
  <c r="K461" i="4"/>
  <c r="M461" i="4"/>
  <c r="J461" i="4"/>
  <c r="O461" i="4"/>
  <c r="K453" i="4"/>
  <c r="G453" i="4"/>
  <c r="I453" i="16" s="1"/>
  <c r="P453" i="4"/>
  <c r="M453" i="4"/>
  <c r="K445" i="4"/>
  <c r="M445" i="4"/>
  <c r="J445" i="4"/>
  <c r="O445" i="4"/>
  <c r="J433" i="4"/>
  <c r="G433" i="4"/>
  <c r="I433" i="16" s="1"/>
  <c r="M433" i="4"/>
  <c r="O433" i="4"/>
  <c r="K429" i="4"/>
  <c r="M429" i="4"/>
  <c r="J429" i="4"/>
  <c r="O429" i="4"/>
  <c r="K421" i="4"/>
  <c r="G421" i="4"/>
  <c r="I421" i="16" s="1"/>
  <c r="P421" i="4"/>
  <c r="M421" i="4"/>
  <c r="K413" i="4"/>
  <c r="M413" i="4"/>
  <c r="J413" i="4"/>
  <c r="O413" i="4"/>
  <c r="K409" i="4"/>
  <c r="J409" i="4"/>
  <c r="N409" i="4"/>
  <c r="P409" i="4"/>
  <c r="J393" i="4"/>
  <c r="K393" i="4"/>
  <c r="N393" i="4"/>
  <c r="P393" i="4"/>
  <c r="J385" i="4"/>
  <c r="G385" i="4"/>
  <c r="I385" i="16" s="1"/>
  <c r="M385" i="4"/>
  <c r="O385" i="4"/>
  <c r="K381" i="4"/>
  <c r="M381" i="4"/>
  <c r="J381" i="4"/>
  <c r="O381" i="4"/>
  <c r="K373" i="4"/>
  <c r="G373" i="4"/>
  <c r="I373" i="16" s="1"/>
  <c r="P373" i="4"/>
  <c r="M373" i="4"/>
  <c r="K365" i="4"/>
  <c r="M365" i="4"/>
  <c r="J365" i="4"/>
  <c r="O365" i="4"/>
  <c r="K357" i="4"/>
  <c r="G357" i="4"/>
  <c r="I357" i="16" s="1"/>
  <c r="P357" i="4"/>
  <c r="M357" i="4"/>
  <c r="K349" i="4"/>
  <c r="M349" i="4"/>
  <c r="J349" i="4"/>
  <c r="O349" i="4"/>
  <c r="O337" i="4"/>
  <c r="N337" i="4"/>
  <c r="M333" i="4"/>
  <c r="O333" i="4"/>
  <c r="O325" i="4"/>
  <c r="N325" i="4"/>
  <c r="M317" i="4"/>
  <c r="O317" i="4"/>
  <c r="O309" i="4"/>
  <c r="N309" i="4"/>
  <c r="M301" i="4"/>
  <c r="O301" i="4"/>
  <c r="O293" i="4"/>
  <c r="N293" i="4"/>
  <c r="M281" i="4"/>
  <c r="N281" i="4"/>
  <c r="O273" i="4"/>
  <c r="N273" i="4"/>
  <c r="M269" i="4"/>
  <c r="O269" i="4"/>
  <c r="M265" i="4"/>
  <c r="N265" i="4"/>
  <c r="O257" i="4"/>
  <c r="N257" i="4"/>
  <c r="M249" i="4"/>
  <c r="N249" i="4"/>
  <c r="O241" i="4"/>
  <c r="N241" i="4"/>
  <c r="M233" i="4"/>
  <c r="N233" i="4"/>
  <c r="O225" i="4"/>
  <c r="N225" i="4"/>
  <c r="M221" i="4"/>
  <c r="O221" i="4"/>
  <c r="M205" i="4"/>
  <c r="O205" i="4"/>
  <c r="O197" i="4"/>
  <c r="N197" i="4"/>
  <c r="M185" i="4"/>
  <c r="N185" i="4"/>
  <c r="O177" i="4"/>
  <c r="N177" i="4"/>
  <c r="M169" i="4"/>
  <c r="N169" i="4"/>
  <c r="O161" i="4"/>
  <c r="N161" i="4"/>
  <c r="M157" i="4"/>
  <c r="O157" i="4"/>
  <c r="O149" i="4"/>
  <c r="N149" i="4"/>
  <c r="M141" i="4"/>
  <c r="O141" i="4"/>
  <c r="M137" i="4"/>
  <c r="N137" i="4"/>
  <c r="O129" i="4"/>
  <c r="N129" i="4"/>
  <c r="M117" i="4"/>
  <c r="O117" i="4"/>
  <c r="M105" i="4"/>
  <c r="N105" i="4"/>
  <c r="O97" i="4"/>
  <c r="N97" i="4"/>
  <c r="M89" i="4"/>
  <c r="N89" i="4"/>
  <c r="O81" i="4"/>
  <c r="N81" i="4"/>
  <c r="M73" i="4"/>
  <c r="N73" i="4"/>
  <c r="M65" i="4"/>
  <c r="N65" i="4"/>
  <c r="O57" i="4"/>
  <c r="N57" i="4"/>
  <c r="O41" i="4"/>
  <c r="N41" i="4"/>
  <c r="M33" i="4"/>
  <c r="N33" i="4"/>
  <c r="H257" i="4"/>
  <c r="H113" i="4"/>
  <c r="H241" i="4"/>
  <c r="H101" i="4"/>
  <c r="H105" i="4"/>
  <c r="H273" i="4"/>
  <c r="H289" i="4"/>
  <c r="H305" i="4"/>
  <c r="H321" i="4"/>
  <c r="H337" i="4"/>
  <c r="H57" i="4"/>
  <c r="H181" i="4"/>
  <c r="H45" i="4"/>
  <c r="H109" i="4"/>
  <c r="H173" i="4"/>
  <c r="H237" i="4"/>
  <c r="H65" i="4"/>
  <c r="H193" i="4"/>
  <c r="H233" i="4"/>
  <c r="H137" i="4"/>
  <c r="G321" i="4"/>
  <c r="I321" i="16" s="1"/>
  <c r="K297" i="4"/>
  <c r="J241" i="4"/>
  <c r="G221" i="4"/>
  <c r="I221" i="16" s="1"/>
  <c r="K197" i="4"/>
  <c r="J161" i="4"/>
  <c r="G141" i="4"/>
  <c r="I141" i="16" s="1"/>
  <c r="K97" i="4"/>
  <c r="J93" i="4"/>
  <c r="G73" i="4"/>
  <c r="I73" i="16" s="1"/>
  <c r="K29" i="4"/>
  <c r="J25" i="4"/>
  <c r="G333" i="4"/>
  <c r="I333" i="16" s="1"/>
  <c r="K289" i="4"/>
  <c r="J269" i="4"/>
  <c r="G265" i="4"/>
  <c r="I265" i="16" s="1"/>
  <c r="K249" i="4"/>
  <c r="J209" i="4"/>
  <c r="G193" i="4"/>
  <c r="I193" i="16" s="1"/>
  <c r="K169" i="4"/>
  <c r="J129" i="4"/>
  <c r="G125" i="4"/>
  <c r="I125" i="16" s="1"/>
  <c r="K65" i="4"/>
  <c r="J61" i="4"/>
  <c r="G57" i="4"/>
  <c r="I57" i="16" s="1"/>
  <c r="K305" i="4"/>
  <c r="J285" i="4"/>
  <c r="G281" i="4"/>
  <c r="I281" i="16" s="1"/>
  <c r="K225" i="4"/>
  <c r="J205" i="4"/>
  <c r="G201" i="4"/>
  <c r="I201" i="16" s="1"/>
  <c r="K185" i="4"/>
  <c r="J145" i="4"/>
  <c r="G121" i="4"/>
  <c r="I121" i="16" s="1"/>
  <c r="K77" i="4"/>
  <c r="K273" i="4"/>
  <c r="J257" i="4"/>
  <c r="G245" i="4"/>
  <c r="I245" i="16" s="1"/>
  <c r="K153" i="4"/>
  <c r="G313" i="4"/>
  <c r="I313" i="16" s="1"/>
  <c r="K113" i="4"/>
  <c r="J53" i="4"/>
  <c r="G37" i="4"/>
  <c r="I37" i="16" s="1"/>
  <c r="K337" i="4"/>
  <c r="J325" i="4"/>
  <c r="G237" i="4"/>
  <c r="I237" i="16" s="1"/>
  <c r="K149" i="4"/>
  <c r="J49" i="4"/>
  <c r="G45" i="4"/>
  <c r="I45" i="16" s="1"/>
  <c r="J317" i="4"/>
  <c r="G109" i="4"/>
  <c r="I109" i="16" s="1"/>
  <c r="K181" i="4"/>
  <c r="J177" i="4"/>
  <c r="G165" i="4"/>
  <c r="I165" i="16" s="1"/>
  <c r="K117" i="4"/>
  <c r="J101" i="4"/>
  <c r="G89" i="4"/>
  <c r="I89" i="16" s="1"/>
  <c r="K69" i="4"/>
  <c r="J21" i="4"/>
  <c r="K293" i="4"/>
  <c r="H357" i="4"/>
  <c r="H373" i="4"/>
  <c r="H389" i="4"/>
  <c r="H405" i="4"/>
  <c r="H421" i="4"/>
  <c r="H437" i="4"/>
  <c r="H453" i="4"/>
  <c r="H469" i="4"/>
  <c r="H485" i="4"/>
  <c r="H501" i="4"/>
  <c r="H517" i="4"/>
  <c r="H533" i="4"/>
  <c r="H549" i="4"/>
  <c r="H565" i="4"/>
  <c r="H581" i="4"/>
  <c r="H597" i="4"/>
  <c r="H613" i="4"/>
  <c r="H629" i="4"/>
  <c r="H645" i="4"/>
  <c r="H661" i="4"/>
  <c r="H677" i="4"/>
  <c r="H685" i="4"/>
  <c r="H701" i="4"/>
  <c r="H717" i="4"/>
  <c r="H733" i="4"/>
  <c r="H749" i="4"/>
  <c r="H765" i="4"/>
  <c r="H781" i="4"/>
  <c r="H797" i="4"/>
  <c r="H813" i="4"/>
  <c r="H829" i="4"/>
  <c r="H845" i="4"/>
  <c r="H861" i="4"/>
  <c r="H877" i="4"/>
  <c r="H893" i="4"/>
  <c r="H909" i="4"/>
  <c r="H925" i="4"/>
  <c r="H941" i="4"/>
  <c r="H957" i="4"/>
  <c r="H973" i="4"/>
  <c r="H989" i="4"/>
  <c r="H1005" i="4"/>
  <c r="H1021" i="4"/>
  <c r="H1037" i="4"/>
  <c r="H1053" i="4"/>
  <c r="H1069" i="4"/>
  <c r="H1085" i="4"/>
  <c r="H1101" i="4"/>
  <c r="H1117" i="4"/>
  <c r="H1133" i="4"/>
  <c r="H1149" i="4"/>
  <c r="H1165" i="4"/>
  <c r="H1181" i="4"/>
  <c r="H1197" i="4"/>
  <c r="H1213" i="4"/>
  <c r="H1229" i="4"/>
  <c r="H1245" i="4"/>
  <c r="H1261" i="4"/>
  <c r="H1277" i="4"/>
  <c r="H1293" i="4"/>
  <c r="H1309" i="4"/>
  <c r="H1325" i="4"/>
  <c r="H1341" i="4"/>
  <c r="H1357" i="4"/>
  <c r="H1373" i="4"/>
  <c r="H1389" i="4"/>
  <c r="H1405" i="4"/>
  <c r="H1421" i="4"/>
  <c r="H1437" i="4"/>
  <c r="H1453" i="4"/>
  <c r="H1469" i="4"/>
  <c r="H1485" i="4"/>
  <c r="H1501" i="4"/>
  <c r="H1517" i="4"/>
  <c r="H1533" i="4"/>
  <c r="H1549" i="4"/>
  <c r="H1565" i="4"/>
  <c r="H1581" i="4"/>
  <c r="H1597" i="4"/>
  <c r="H1613" i="4"/>
  <c r="H1629" i="4"/>
  <c r="H1645" i="4"/>
  <c r="H1661" i="4"/>
  <c r="H1677" i="4"/>
  <c r="H1693" i="4"/>
  <c r="H1725" i="4"/>
  <c r="H1757" i="4"/>
  <c r="H1781" i="4"/>
  <c r="H1813" i="4"/>
  <c r="H1837" i="4"/>
  <c r="H1885" i="4"/>
  <c r="H1941" i="4"/>
  <c r="H2001" i="4"/>
  <c r="H1721" i="4"/>
  <c r="H1793" i="4"/>
  <c r="H1861" i="4"/>
  <c r="H1913" i="4"/>
  <c r="H1981" i="4"/>
  <c r="H2049" i="4"/>
  <c r="N5" i="4"/>
  <c r="P25" i="4"/>
  <c r="P33" i="4"/>
  <c r="P41" i="4"/>
  <c r="P49" i="4"/>
  <c r="P57" i="4"/>
  <c r="P65" i="4"/>
  <c r="P73" i="4"/>
  <c r="P81" i="4"/>
  <c r="P89" i="4"/>
  <c r="P97" i="4"/>
  <c r="P105" i="4"/>
  <c r="P113" i="4"/>
  <c r="P121" i="4"/>
  <c r="P129" i="4"/>
  <c r="P137" i="4"/>
  <c r="P145" i="4"/>
  <c r="P153" i="4"/>
  <c r="P161" i="4"/>
  <c r="P169" i="4"/>
  <c r="P177" i="4"/>
  <c r="P185" i="4"/>
  <c r="P193" i="4"/>
  <c r="P201" i="4"/>
  <c r="P209" i="4"/>
  <c r="P217" i="4"/>
  <c r="P225" i="4"/>
  <c r="P233" i="4"/>
  <c r="P241" i="4"/>
  <c r="P249" i="4"/>
  <c r="P257" i="4"/>
  <c r="P265" i="4"/>
  <c r="P273" i="4"/>
  <c r="P281" i="4"/>
  <c r="P289" i="4"/>
  <c r="P297" i="4"/>
  <c r="P305" i="4"/>
  <c r="P313" i="4"/>
  <c r="P321" i="4"/>
  <c r="P329" i="4"/>
  <c r="P337" i="4"/>
  <c r="P345" i="4"/>
  <c r="N353" i="4"/>
  <c r="O361" i="4"/>
  <c r="P365" i="4"/>
  <c r="O373" i="4"/>
  <c r="G377" i="4"/>
  <c r="I377" i="16" s="1"/>
  <c r="N385" i="4"/>
  <c r="O393" i="4"/>
  <c r="P397" i="4"/>
  <c r="O405" i="4"/>
  <c r="G409" i="4"/>
  <c r="I409" i="16" s="1"/>
  <c r="N417" i="4"/>
  <c r="O425" i="4"/>
  <c r="P429" i="4"/>
  <c r="O437" i="4"/>
  <c r="G441" i="4"/>
  <c r="I441" i="16" s="1"/>
  <c r="N449" i="4"/>
  <c r="M457" i="4"/>
  <c r="P461" i="4"/>
  <c r="O469" i="4"/>
  <c r="G473" i="4"/>
  <c r="I473" i="16" s="1"/>
  <c r="N481" i="4"/>
  <c r="M489" i="4"/>
  <c r="P493" i="4"/>
  <c r="O501" i="4"/>
  <c r="G505" i="4"/>
  <c r="I505" i="16" s="1"/>
  <c r="N513" i="4"/>
  <c r="M521" i="4"/>
  <c r="P525" i="4"/>
  <c r="O533" i="4"/>
  <c r="G537" i="4"/>
  <c r="I537" i="16" s="1"/>
  <c r="N545" i="4"/>
  <c r="M553" i="4"/>
  <c r="P557" i="4"/>
  <c r="O565" i="4"/>
  <c r="G569" i="4"/>
  <c r="I569" i="16" s="1"/>
  <c r="N577" i="4"/>
  <c r="M585" i="4"/>
  <c r="P589" i="4"/>
  <c r="O597" i="4"/>
  <c r="G601" i="4"/>
  <c r="I601" i="16" s="1"/>
  <c r="N609" i="4"/>
  <c r="M617" i="4"/>
  <c r="P621" i="4"/>
  <c r="M629" i="4"/>
  <c r="G633" i="4"/>
  <c r="I633" i="16" s="1"/>
  <c r="N641" i="4"/>
  <c r="M649" i="4"/>
  <c r="P653" i="4"/>
  <c r="M661" i="4"/>
  <c r="G665" i="4"/>
  <c r="I665" i="16" s="1"/>
  <c r="N673" i="4"/>
  <c r="O681" i="4"/>
  <c r="P685" i="4"/>
  <c r="M693" i="4"/>
  <c r="G697" i="4"/>
  <c r="I697" i="16" s="1"/>
  <c r="N705" i="4"/>
  <c r="O713" i="4"/>
  <c r="P717" i="4"/>
  <c r="O725" i="4"/>
  <c r="G729" i="4"/>
  <c r="I729" i="16" s="1"/>
  <c r="N737" i="4"/>
  <c r="O745" i="4"/>
  <c r="P749" i="4"/>
  <c r="M757" i="4"/>
  <c r="G761" i="4"/>
  <c r="I761" i="16" s="1"/>
  <c r="N769" i="4"/>
  <c r="O777" i="4"/>
  <c r="P781" i="4"/>
  <c r="M789" i="4"/>
  <c r="G793" i="4"/>
  <c r="I793" i="16" s="1"/>
  <c r="N801" i="4"/>
  <c r="O809" i="4"/>
  <c r="P813" i="4"/>
  <c r="M821" i="4"/>
  <c r="G825" i="4"/>
  <c r="N833" i="4"/>
  <c r="O841" i="4"/>
  <c r="P845" i="4"/>
  <c r="M853" i="4"/>
  <c r="G857" i="4"/>
  <c r="N865" i="4"/>
  <c r="O873" i="4"/>
  <c r="P877" i="4"/>
  <c r="M885" i="4"/>
  <c r="G889" i="4"/>
  <c r="N897" i="4"/>
  <c r="O905" i="4"/>
  <c r="P909" i="4"/>
  <c r="M917" i="4"/>
  <c r="G921" i="4"/>
  <c r="N929" i="4"/>
  <c r="O937" i="4"/>
  <c r="P941" i="4"/>
  <c r="M949" i="4"/>
  <c r="G953" i="4"/>
  <c r="N961" i="4"/>
  <c r="O969" i="4"/>
  <c r="P973" i="4"/>
  <c r="M981" i="4"/>
  <c r="G985" i="4"/>
  <c r="N993" i="4"/>
  <c r="O1001" i="4"/>
  <c r="P1005" i="4"/>
  <c r="M1013" i="4"/>
  <c r="G1017" i="4"/>
  <c r="N1025" i="4"/>
  <c r="O1033" i="4"/>
  <c r="G1037" i="4"/>
  <c r="M1045" i="4"/>
  <c r="G1049" i="4"/>
  <c r="N1057" i="4"/>
  <c r="O1065" i="4"/>
  <c r="G1069" i="4"/>
  <c r="M1077" i="4"/>
  <c r="G1081" i="4"/>
  <c r="N1089" i="4"/>
  <c r="O1097" i="4"/>
  <c r="G1101" i="4"/>
  <c r="O1109" i="4"/>
  <c r="G1113" i="4"/>
  <c r="N1121" i="4"/>
  <c r="M1129" i="4"/>
  <c r="G1133" i="4"/>
  <c r="O1141" i="4"/>
  <c r="G1145" i="4"/>
  <c r="N1153" i="4"/>
  <c r="O1161" i="4"/>
  <c r="G1165" i="4"/>
  <c r="M1173" i="4"/>
  <c r="G1177" i="4"/>
  <c r="N1185" i="4"/>
  <c r="M1193" i="4"/>
  <c r="G1197" i="4"/>
  <c r="M1205" i="4"/>
  <c r="G1209" i="4"/>
  <c r="N1217" i="4"/>
  <c r="N1225" i="4"/>
  <c r="P1233" i="4"/>
  <c r="P1241" i="4"/>
  <c r="G1249" i="4"/>
  <c r="N1261" i="4"/>
  <c r="M1269" i="4"/>
  <c r="O1277" i="4"/>
  <c r="O1285" i="4"/>
  <c r="N1293" i="4"/>
  <c r="G1301" i="4"/>
  <c r="P1309" i="4"/>
  <c r="P1317" i="4"/>
  <c r="O1329" i="4"/>
  <c r="O1337" i="4"/>
  <c r="M1345" i="4"/>
  <c r="N1353" i="4"/>
  <c r="P1361" i="4"/>
  <c r="P1369" i="4"/>
  <c r="G1377" i="4"/>
  <c r="N1389" i="4"/>
  <c r="M1397" i="4"/>
  <c r="M1405" i="4"/>
  <c r="N1413" i="4"/>
  <c r="O1421" i="4"/>
  <c r="G1429" i="4"/>
  <c r="P1437" i="4"/>
  <c r="P1445" i="4"/>
  <c r="M1457" i="4"/>
  <c r="M1465" i="4"/>
  <c r="O1473" i="4"/>
  <c r="N1481" i="4"/>
  <c r="P1489" i="4"/>
  <c r="P1497" i="4"/>
  <c r="G1505" i="4"/>
  <c r="N1517" i="4"/>
  <c r="M1525" i="4"/>
  <c r="M1533" i="4"/>
  <c r="N1541" i="4"/>
  <c r="O1549" i="4"/>
  <c r="G1557" i="4"/>
  <c r="P1565" i="4"/>
  <c r="P1573" i="4"/>
  <c r="M1585" i="4"/>
  <c r="M1593" i="4"/>
  <c r="O1601" i="4"/>
  <c r="N1609" i="4"/>
  <c r="P1617" i="4"/>
  <c r="P1625" i="4"/>
  <c r="G1633" i="4"/>
  <c r="N1645" i="4"/>
  <c r="M1653" i="4"/>
  <c r="M1661" i="4"/>
  <c r="O1669" i="4"/>
  <c r="O1677" i="4"/>
  <c r="G1685" i="4"/>
  <c r="P1693" i="4"/>
  <c r="P1701" i="4"/>
  <c r="O1713" i="4"/>
  <c r="O1721" i="4"/>
  <c r="M1729" i="4"/>
  <c r="N1737" i="4"/>
  <c r="P1745" i="4"/>
  <c r="P1753" i="4"/>
  <c r="G1761" i="4"/>
  <c r="N1773" i="4"/>
  <c r="M1781" i="4"/>
  <c r="M1789" i="4"/>
  <c r="O1797" i="4"/>
  <c r="O1805" i="4"/>
  <c r="G1813" i="4"/>
  <c r="P1821" i="4"/>
  <c r="P1829" i="4"/>
  <c r="O1841" i="4"/>
  <c r="O1849" i="4"/>
  <c r="M1857" i="4"/>
  <c r="N1865" i="4"/>
  <c r="P1873" i="4"/>
  <c r="P1881" i="4"/>
  <c r="G1889" i="4"/>
  <c r="N1901" i="4"/>
  <c r="M1909" i="4"/>
  <c r="M1917" i="4"/>
  <c r="O1925" i="4"/>
  <c r="O1933" i="4"/>
  <c r="G1941" i="4"/>
  <c r="P1949" i="4"/>
  <c r="P1957" i="4"/>
  <c r="O1969" i="4"/>
  <c r="O1977" i="4"/>
  <c r="M1985" i="4"/>
  <c r="N1993" i="4"/>
  <c r="P2001" i="4"/>
  <c r="P2009" i="4"/>
  <c r="G2017" i="4"/>
  <c r="M2029" i="4"/>
  <c r="N2037" i="4"/>
  <c r="O2045" i="4"/>
  <c r="M2053" i="4"/>
  <c r="N2061" i="4"/>
  <c r="J357" i="4"/>
  <c r="J389" i="4"/>
  <c r="J421" i="4"/>
  <c r="J453" i="4"/>
  <c r="J485" i="4"/>
  <c r="J517" i="4"/>
  <c r="J549" i="4"/>
  <c r="J581" i="4"/>
  <c r="J613" i="4"/>
  <c r="J645" i="4"/>
  <c r="J677" i="4"/>
  <c r="J709" i="4"/>
  <c r="J741" i="4"/>
  <c r="J773" i="4"/>
  <c r="J805" i="4"/>
  <c r="J837" i="4"/>
  <c r="J869" i="4"/>
  <c r="J901" i="4"/>
  <c r="J933" i="4"/>
  <c r="J965" i="4"/>
  <c r="J997" i="4"/>
  <c r="J1029" i="4"/>
  <c r="J1061" i="4"/>
  <c r="J1093" i="4"/>
  <c r="J1125" i="4"/>
  <c r="J1157" i="4"/>
  <c r="J1189" i="4"/>
  <c r="J1221" i="4"/>
  <c r="J1253" i="4"/>
  <c r="J1285" i="4"/>
  <c r="J1317" i="4"/>
  <c r="J1349" i="4"/>
  <c r="J1381" i="4"/>
  <c r="J1413" i="4"/>
  <c r="J1445" i="4"/>
  <c r="J1477" i="4"/>
  <c r="J1509" i="4"/>
  <c r="J1541" i="4"/>
  <c r="J1573" i="4"/>
  <c r="J1605" i="4"/>
  <c r="J1637" i="4"/>
  <c r="J1669" i="4"/>
  <c r="J1701" i="4"/>
  <c r="J1733" i="4"/>
  <c r="J1765" i="4"/>
  <c r="J1797" i="4"/>
  <c r="J1829" i="4"/>
  <c r="J1861" i="4"/>
  <c r="J1893" i="4"/>
  <c r="J1925" i="4"/>
  <c r="J1957" i="4"/>
  <c r="J1989" i="4"/>
  <c r="J2021" i="4"/>
  <c r="J2053" i="4"/>
  <c r="K2998" i="4"/>
  <c r="J2998" i="4"/>
  <c r="J2990" i="4"/>
  <c r="K2990" i="4"/>
  <c r="J2982" i="4"/>
  <c r="K2982" i="4"/>
  <c r="J2970" i="4"/>
  <c r="K2970" i="4"/>
  <c r="J2962" i="4"/>
  <c r="K2962" i="4"/>
  <c r="J2958" i="4"/>
  <c r="K2958" i="4"/>
  <c r="J2950" i="4"/>
  <c r="K2950" i="4"/>
  <c r="J2938" i="4"/>
  <c r="K2938" i="4"/>
  <c r="J2934" i="4"/>
  <c r="K2934" i="4"/>
  <c r="J2922" i="4"/>
  <c r="K2922" i="4"/>
  <c r="J2918" i="4"/>
  <c r="K2918" i="4"/>
  <c r="J2910" i="4"/>
  <c r="K2910" i="4"/>
  <c r="J2898" i="4"/>
  <c r="K2898" i="4"/>
  <c r="J2890" i="4"/>
  <c r="K2890" i="4"/>
  <c r="J2886" i="4"/>
  <c r="K2886" i="4"/>
  <c r="K2878" i="4"/>
  <c r="J2878" i="4"/>
  <c r="J2866" i="4"/>
  <c r="K2866" i="4"/>
  <c r="J2862" i="4"/>
  <c r="K2862" i="4"/>
  <c r="J2850" i="4"/>
  <c r="K2850" i="4"/>
  <c r="K2846" i="4"/>
  <c r="J2846" i="4"/>
  <c r="J2834" i="4"/>
  <c r="K2834" i="4"/>
  <c r="J2830" i="4"/>
  <c r="K2830" i="4"/>
  <c r="J2818" i="4"/>
  <c r="K2818" i="4"/>
  <c r="J2814" i="4"/>
  <c r="K2814" i="4"/>
  <c r="J2802" i="4"/>
  <c r="K2802" i="4"/>
  <c r="K2798" i="4"/>
  <c r="J2798" i="4"/>
  <c r="J2786" i="4"/>
  <c r="K2786" i="4"/>
  <c r="K2782" i="4"/>
  <c r="J2782" i="4"/>
  <c r="J2770" i="4"/>
  <c r="K2770" i="4"/>
  <c r="J2766" i="4"/>
  <c r="K2766" i="4"/>
  <c r="J2758" i="4"/>
  <c r="K2758" i="4"/>
  <c r="J2746" i="4"/>
  <c r="K2746" i="4"/>
  <c r="K2742" i="4"/>
  <c r="J2742" i="4"/>
  <c r="J2730" i="4"/>
  <c r="K2730" i="4"/>
  <c r="J2726" i="4"/>
  <c r="K2726" i="4"/>
  <c r="J2714" i="4"/>
  <c r="K2714" i="4"/>
  <c r="K2710" i="4"/>
  <c r="J2710" i="4"/>
  <c r="J2698" i="4"/>
  <c r="K2698" i="4"/>
  <c r="J2690" i="4"/>
  <c r="K2690" i="4"/>
  <c r="K2686" i="4"/>
  <c r="J2686" i="4"/>
  <c r="J2674" i="4"/>
  <c r="K2674" i="4"/>
  <c r="J2666" i="4"/>
  <c r="K2666" i="4"/>
  <c r="J2662" i="4"/>
  <c r="K2662" i="4"/>
  <c r="J2650" i="4"/>
  <c r="K2650" i="4"/>
  <c r="K2646" i="4"/>
  <c r="J2646" i="4"/>
  <c r="J2634" i="4"/>
  <c r="K2634" i="4"/>
  <c r="J2630" i="4"/>
  <c r="K2630" i="4"/>
  <c r="J2618" i="4"/>
  <c r="K2618" i="4"/>
  <c r="J2614" i="4"/>
  <c r="K2614" i="4"/>
  <c r="J2606" i="4"/>
  <c r="K2606" i="4"/>
  <c r="J2594" i="4"/>
  <c r="K2594" i="4"/>
  <c r="J2590" i="4"/>
  <c r="K2590" i="4"/>
  <c r="J2578" i="4"/>
  <c r="K2578" i="4"/>
  <c r="J2574" i="4"/>
  <c r="K2574" i="4"/>
  <c r="J2562" i="4"/>
  <c r="K2562" i="4"/>
  <c r="K2558" i="4"/>
  <c r="J2558" i="4"/>
  <c r="J2546" i="4"/>
  <c r="K2546" i="4"/>
  <c r="K2542" i="4"/>
  <c r="J2542" i="4"/>
  <c r="J2530" i="4"/>
  <c r="K2530" i="4"/>
  <c r="J2522" i="4"/>
  <c r="K2522" i="4"/>
  <c r="K2518" i="4"/>
  <c r="J2518" i="4"/>
  <c r="J2506" i="4"/>
  <c r="K2506" i="4"/>
  <c r="J2502" i="4"/>
  <c r="K2502" i="4"/>
  <c r="J2490" i="4"/>
  <c r="K2490" i="4"/>
  <c r="K2486" i="4"/>
  <c r="J2486" i="4"/>
  <c r="J2474" i="4"/>
  <c r="K2474" i="4"/>
  <c r="J2470" i="4"/>
  <c r="K2470" i="4"/>
  <c r="J2458" i="4"/>
  <c r="K2458" i="4"/>
  <c r="J2454" i="4"/>
  <c r="K2454" i="4"/>
  <c r="J2442" i="4"/>
  <c r="K2442" i="4"/>
  <c r="J2438" i="4"/>
  <c r="K2438" i="4"/>
  <c r="J2426" i="4"/>
  <c r="K2426" i="4"/>
  <c r="J2422" i="4"/>
  <c r="K2422" i="4"/>
  <c r="J2410" i="4"/>
  <c r="K2410" i="4"/>
  <c r="J2406" i="4"/>
  <c r="K2406" i="4"/>
  <c r="J2394" i="4"/>
  <c r="K2394" i="4"/>
  <c r="K2390" i="4"/>
  <c r="J2390" i="4"/>
  <c r="J2378" i="4"/>
  <c r="K2378" i="4"/>
  <c r="J2370" i="4"/>
  <c r="K2370" i="4"/>
  <c r="J2366" i="4"/>
  <c r="K2366" i="4"/>
  <c r="J2354" i="4"/>
  <c r="K2354" i="4"/>
  <c r="J2350" i="4"/>
  <c r="K2350" i="4"/>
  <c r="J2338" i="4"/>
  <c r="K2338" i="4"/>
  <c r="J2334" i="4"/>
  <c r="K2334" i="4"/>
  <c r="J2322" i="4"/>
  <c r="K2322" i="4"/>
  <c r="J2318" i="4"/>
  <c r="K2318" i="4"/>
  <c r="J2306" i="4"/>
  <c r="K2306" i="4"/>
  <c r="J2302" i="4"/>
  <c r="K2302" i="4"/>
  <c r="J2290" i="4"/>
  <c r="K2290" i="4"/>
  <c r="J2286" i="4"/>
  <c r="K2286" i="4"/>
  <c r="J2274" i="4"/>
  <c r="K2274" i="4"/>
  <c r="J2270" i="4"/>
  <c r="K2270" i="4"/>
  <c r="J2258" i="4"/>
  <c r="K2258" i="4"/>
  <c r="J2254" i="4"/>
  <c r="K2254" i="4"/>
  <c r="J2246" i="4"/>
  <c r="K2246" i="4"/>
  <c r="J2234" i="4"/>
  <c r="K2234" i="4"/>
  <c r="J2230" i="4"/>
  <c r="K2230" i="4"/>
  <c r="J2218" i="4"/>
  <c r="K2218" i="4"/>
  <c r="J2210" i="4"/>
  <c r="K2210" i="4"/>
  <c r="J2202" i="4"/>
  <c r="K2202" i="4"/>
  <c r="J2198" i="4"/>
  <c r="K2198" i="4"/>
  <c r="J2190" i="4"/>
  <c r="K2190" i="4"/>
  <c r="J2178" i="4"/>
  <c r="K2178" i="4"/>
  <c r="J2174" i="4"/>
  <c r="K2174" i="4"/>
  <c r="J2162" i="4"/>
  <c r="K2162" i="4"/>
  <c r="J2158" i="4"/>
  <c r="K2158" i="4"/>
  <c r="J2146" i="4"/>
  <c r="K2146" i="4"/>
  <c r="J2142" i="4"/>
  <c r="K2142" i="4"/>
  <c r="J2130" i="4"/>
  <c r="K2130" i="4"/>
  <c r="J2126" i="4"/>
  <c r="K2126" i="4"/>
  <c r="J2114" i="4"/>
  <c r="K2114" i="4"/>
  <c r="J2106" i="4"/>
  <c r="K2106" i="4"/>
  <c r="J2098" i="4"/>
  <c r="K2098" i="4"/>
  <c r="J2094" i="4"/>
  <c r="K2094" i="4"/>
  <c r="J2086" i="4"/>
  <c r="K2086" i="4"/>
  <c r="J2078" i="4"/>
  <c r="K2078" i="4"/>
  <c r="J2070" i="4"/>
  <c r="K2070" i="4"/>
  <c r="J2062" i="4"/>
  <c r="K2062" i="4"/>
  <c r="J2054" i="4"/>
  <c r="K2054" i="4"/>
  <c r="J2046" i="4"/>
  <c r="K2046" i="4"/>
  <c r="J2038" i="4"/>
  <c r="K2038" i="4"/>
  <c r="J2026" i="4"/>
  <c r="K2026" i="4"/>
  <c r="J2022" i="4"/>
  <c r="K2022" i="4"/>
  <c r="J2014" i="4"/>
  <c r="K2014" i="4"/>
  <c r="J2002" i="4"/>
  <c r="K2002" i="4"/>
  <c r="J1998" i="4"/>
  <c r="K1998" i="4"/>
  <c r="J1986" i="4"/>
  <c r="K1986" i="4"/>
  <c r="J1982" i="4"/>
  <c r="K1982" i="4"/>
  <c r="J1970" i="4"/>
  <c r="K1970" i="4"/>
  <c r="J1966" i="4"/>
  <c r="K1966" i="4"/>
  <c r="J1954" i="4"/>
  <c r="K1954" i="4"/>
  <c r="J1950" i="4"/>
  <c r="K1950" i="4"/>
  <c r="J1938" i="4"/>
  <c r="K1938" i="4"/>
  <c r="J1934" i="4"/>
  <c r="K1934" i="4"/>
  <c r="J1922" i="4"/>
  <c r="K1922" i="4"/>
  <c r="J1918" i="4"/>
  <c r="K1918" i="4"/>
  <c r="J1906" i="4"/>
  <c r="K1906" i="4"/>
  <c r="J1902" i="4"/>
  <c r="K1902" i="4"/>
  <c r="J1894" i="4"/>
  <c r="K1894" i="4"/>
  <c r="J1882" i="4"/>
  <c r="K1882" i="4"/>
  <c r="J1878" i="4"/>
  <c r="K1878" i="4"/>
  <c r="J1866" i="4"/>
  <c r="K1866" i="4"/>
  <c r="J1862" i="4"/>
  <c r="K1862" i="4"/>
  <c r="J1850" i="4"/>
  <c r="K1850" i="4"/>
  <c r="J1842" i="4"/>
  <c r="K1842" i="4"/>
  <c r="J1838" i="4"/>
  <c r="K1838" i="4"/>
  <c r="J1826" i="4"/>
  <c r="K1826" i="4"/>
  <c r="J1818" i="4"/>
  <c r="K1818" i="4"/>
  <c r="J1810" i="4"/>
  <c r="K1810" i="4"/>
  <c r="J1802" i="4"/>
  <c r="K1802" i="4"/>
  <c r="J1794" i="4"/>
  <c r="K1794" i="4"/>
  <c r="J1782" i="4"/>
  <c r="K1782" i="4"/>
  <c r="J1774" i="4"/>
  <c r="K1774" i="4"/>
  <c r="J1766" i="4"/>
  <c r="K1766" i="4"/>
  <c r="J1758" i="4"/>
  <c r="K1758" i="4"/>
  <c r="J1750" i="4"/>
  <c r="K1750" i="4"/>
  <c r="J1742" i="4"/>
  <c r="K1742" i="4"/>
  <c r="J1734" i="4"/>
  <c r="K1734" i="4"/>
  <c r="J1726" i="4"/>
  <c r="K1726" i="4"/>
  <c r="J1718" i="4"/>
  <c r="K1718" i="4"/>
  <c r="J1710" i="4"/>
  <c r="K1710" i="4"/>
  <c r="J1702" i="4"/>
  <c r="K1702" i="4"/>
  <c r="J1694" i="4"/>
  <c r="K1694" i="4"/>
  <c r="J1686" i="4"/>
  <c r="K1686" i="4"/>
  <c r="J1678" i="4"/>
  <c r="K1678" i="4"/>
  <c r="J1670" i="4"/>
  <c r="K1670" i="4"/>
  <c r="J1662" i="4"/>
  <c r="K1662" i="4"/>
  <c r="J1654" i="4"/>
  <c r="K1654" i="4"/>
  <c r="J1646" i="4"/>
  <c r="K1646" i="4"/>
  <c r="J1638" i="4"/>
  <c r="K1638" i="4"/>
  <c r="J1630" i="4"/>
  <c r="K1630" i="4"/>
  <c r="J1622" i="4"/>
  <c r="K1622" i="4"/>
  <c r="J1614" i="4"/>
  <c r="K1614" i="4"/>
  <c r="J1606" i="4"/>
  <c r="K1606" i="4"/>
  <c r="J1598" i="4"/>
  <c r="K1598" i="4"/>
  <c r="J1590" i="4"/>
  <c r="K1590" i="4"/>
  <c r="J1582" i="4"/>
  <c r="K1582" i="4"/>
  <c r="J1574" i="4"/>
  <c r="K1574" i="4"/>
  <c r="J1566" i="4"/>
  <c r="K1566" i="4"/>
  <c r="J1558" i="4"/>
  <c r="K1558" i="4"/>
  <c r="J1550" i="4"/>
  <c r="K1550" i="4"/>
  <c r="P19" i="4"/>
  <c r="M20" i="4"/>
  <c r="N16" i="4"/>
  <c r="J20" i="4"/>
  <c r="K16" i="4"/>
  <c r="M2" i="4"/>
  <c r="M8" i="4"/>
  <c r="H34" i="13"/>
  <c r="H28" i="13"/>
  <c r="P9" i="4"/>
  <c r="P16" i="4"/>
  <c r="K212" i="4"/>
  <c r="P7" i="4"/>
  <c r="P8" i="4"/>
  <c r="P4" i="4"/>
  <c r="N212" i="4"/>
  <c r="H212" i="4"/>
  <c r="P17" i="4"/>
  <c r="P15" i="4"/>
  <c r="P2" i="4"/>
  <c r="M212" i="4"/>
  <c r="P14" i="4"/>
  <c r="P6" i="4"/>
  <c r="M12" i="4"/>
  <c r="G212" i="4"/>
  <c r="I212" i="16" s="1"/>
  <c r="M16" i="4"/>
  <c r="G16" i="4" s="1"/>
  <c r="I16" i="16" s="1"/>
  <c r="P212" i="4"/>
  <c r="M4" i="4"/>
  <c r="M10" i="4"/>
  <c r="J212" i="4"/>
  <c r="M3" i="4"/>
  <c r="M11" i="4"/>
  <c r="O8" i="4"/>
  <c r="O2" i="4"/>
  <c r="O12" i="4"/>
  <c r="O17" i="4"/>
  <c r="O5" i="4"/>
  <c r="O18" i="4"/>
  <c r="O11" i="4"/>
  <c r="O4" i="4"/>
  <c r="O9" i="4"/>
  <c r="H17" i="13"/>
  <c r="H25" i="13" s="1"/>
  <c r="O13" i="4"/>
  <c r="O3" i="4"/>
  <c r="O15" i="4"/>
  <c r="M6" i="4"/>
  <c r="M7" i="4"/>
  <c r="M18" i="4"/>
  <c r="M14" i="4"/>
  <c r="M15" i="4"/>
  <c r="M19" i="4"/>
  <c r="N13" i="4"/>
  <c r="O210" i="4"/>
  <c r="H10" i="13"/>
  <c r="H15" i="13" s="1"/>
  <c r="N4" i="4"/>
  <c r="A22" i="2"/>
  <c r="D22" i="2"/>
  <c r="N7" i="4"/>
  <c r="N19" i="4"/>
  <c r="D12" i="2"/>
  <c r="C1" i="2" s="1"/>
  <c r="N3" i="4"/>
  <c r="N11" i="4"/>
  <c r="N8" i="4"/>
  <c r="N20" i="4"/>
  <c r="N17" i="4"/>
  <c r="A12" i="2"/>
  <c r="D32" i="2"/>
  <c r="J210" i="4"/>
  <c r="N9" i="4"/>
  <c r="N2" i="4"/>
  <c r="N12" i="4"/>
  <c r="G12" i="4" s="1"/>
  <c r="I12" i="16" s="1"/>
  <c r="G20" i="4"/>
  <c r="I20" i="16" s="1"/>
  <c r="A32" i="2"/>
  <c r="B7" i="8"/>
  <c r="B8" i="8" s="1"/>
  <c r="B9" i="8" s="1"/>
  <c r="B10" i="8" s="1"/>
  <c r="B11" i="8" s="1"/>
  <c r="B12" i="8" s="1"/>
  <c r="B13" i="8" s="1"/>
  <c r="B14" i="8" s="1"/>
  <c r="B15" i="8" s="1"/>
  <c r="B16" i="8" s="1"/>
  <c r="B17" i="8" s="1"/>
  <c r="B18" i="8" s="1"/>
  <c r="B19" i="8" s="1"/>
  <c r="B20" i="8" s="1"/>
  <c r="B21" i="8" s="1"/>
  <c r="B22" i="8" s="1"/>
  <c r="B23" i="8" s="1"/>
  <c r="K10" i="4"/>
  <c r="J6" i="4"/>
  <c r="K210" i="4"/>
  <c r="K18" i="4"/>
  <c r="N6" i="4"/>
  <c r="P10" i="4"/>
  <c r="N14" i="4"/>
  <c r="P18" i="4"/>
  <c r="P210" i="4"/>
  <c r="J9" i="4"/>
  <c r="K6" i="4"/>
  <c r="M17" i="4"/>
  <c r="M5" i="4"/>
  <c r="M9" i="4"/>
  <c r="M13" i="4"/>
  <c r="O6" i="4"/>
  <c r="N10" i="4"/>
  <c r="O14" i="4"/>
  <c r="N18" i="4"/>
  <c r="N210" i="4"/>
  <c r="H210" i="4"/>
  <c r="K9" i="4"/>
  <c r="J5" i="4"/>
  <c r="J14" i="4"/>
  <c r="G210" i="4"/>
  <c r="I210" i="16" s="1"/>
  <c r="J13" i="4"/>
  <c r="B4" i="8" l="1"/>
  <c r="I7" i="13" s="1"/>
  <c r="J7" i="13" s="1"/>
  <c r="C5" i="8"/>
  <c r="B2" i="13" s="1"/>
  <c r="D5" i="8"/>
  <c r="E5" i="8" s="1"/>
  <c r="F2" i="13" s="1"/>
  <c r="H20" i="4"/>
  <c r="H16" i="4"/>
  <c r="H12" i="4"/>
  <c r="C32" i="7"/>
  <c r="D31" i="7"/>
  <c r="E31" i="7" s="1"/>
  <c r="G10" i="4"/>
  <c r="I10" i="16" s="1"/>
  <c r="G13" i="4"/>
  <c r="I13" i="16" s="1"/>
  <c r="X4" i="8"/>
  <c r="I24" i="13" s="1"/>
  <c r="J24" i="13" s="1"/>
  <c r="P4" i="8"/>
  <c r="I27" i="13" s="1"/>
  <c r="J27" i="13" s="1"/>
  <c r="L4" i="8"/>
  <c r="I20" i="13" s="1"/>
  <c r="J20" i="13" s="1"/>
  <c r="J4" i="8"/>
  <c r="I18" i="13" s="1"/>
  <c r="J18" i="13" s="1"/>
  <c r="G4" i="8"/>
  <c r="I12" i="13" s="1"/>
  <c r="J12" i="13" s="1"/>
  <c r="I2" i="13"/>
  <c r="H4" i="8"/>
  <c r="I13" i="13" s="1"/>
  <c r="J13" i="13" s="1"/>
  <c r="C4" i="8"/>
  <c r="I8" i="13" s="1"/>
  <c r="J8" i="13" s="1"/>
  <c r="Y4" i="8"/>
  <c r="I34" i="13" s="1"/>
  <c r="J34" i="13" s="1"/>
  <c r="S4" i="8"/>
  <c r="I30" i="13" s="1"/>
  <c r="J30" i="13" s="1"/>
  <c r="F4" i="8"/>
  <c r="I11" i="13" s="1"/>
  <c r="J11" i="13" s="1"/>
  <c r="N4" i="8"/>
  <c r="I22" i="13" s="1"/>
  <c r="J22" i="13" s="1"/>
  <c r="D4" i="8"/>
  <c r="I9" i="13" s="1"/>
  <c r="J9" i="13" s="1"/>
  <c r="R4" i="8"/>
  <c r="I29" i="13" s="1"/>
  <c r="J29" i="13" s="1"/>
  <c r="E4" i="8"/>
  <c r="I10" i="13" s="1"/>
  <c r="J10" i="13" s="1"/>
  <c r="U4" i="8"/>
  <c r="I32" i="13" s="1"/>
  <c r="J32" i="13" s="1"/>
  <c r="O4" i="8"/>
  <c r="I23" i="13" s="1"/>
  <c r="J23" i="13" s="1"/>
  <c r="W4" i="8"/>
  <c r="I14" i="13" s="1"/>
  <c r="J14" i="13" s="1"/>
  <c r="I4" i="8"/>
  <c r="I17" i="13" s="1"/>
  <c r="J17" i="13" s="1"/>
  <c r="K4" i="8"/>
  <c r="I19" i="13" s="1"/>
  <c r="J19" i="13" s="1"/>
  <c r="V4" i="8"/>
  <c r="I33" i="13" s="1"/>
  <c r="J33" i="13" s="1"/>
  <c r="M4" i="8"/>
  <c r="I21" i="13" s="1"/>
  <c r="J21" i="13" s="1"/>
  <c r="Q4" i="8"/>
  <c r="I28" i="13" s="1"/>
  <c r="J28" i="13" s="1"/>
  <c r="T4" i="8"/>
  <c r="I31" i="13" s="1"/>
  <c r="J31" i="13" s="1"/>
  <c r="H35" i="13"/>
  <c r="G4" i="4"/>
  <c r="I4" i="16" s="1"/>
  <c r="G7" i="4"/>
  <c r="I7" i="16" s="1"/>
  <c r="G17" i="4"/>
  <c r="I17" i="16" s="1"/>
  <c r="G18" i="4"/>
  <c r="I18" i="16" s="1"/>
  <c r="G11" i="4"/>
  <c r="I11" i="16" s="1"/>
  <c r="G2" i="4"/>
  <c r="I2" i="16" s="1"/>
  <c r="G5" i="4"/>
  <c r="I5" i="16" s="1"/>
  <c r="G8" i="4"/>
  <c r="I8" i="16" s="1"/>
  <c r="G3" i="4"/>
  <c r="I3" i="16" s="1"/>
  <c r="G15" i="4"/>
  <c r="I15" i="16" s="1"/>
  <c r="G14" i="4"/>
  <c r="I14" i="16" s="1"/>
  <c r="G6" i="4"/>
  <c r="I6" i="16" s="1"/>
  <c r="G19" i="4"/>
  <c r="I19" i="16" s="1"/>
  <c r="L5" i="7"/>
  <c r="G9" i="4"/>
  <c r="I9" i="16" s="1"/>
  <c r="L4" i="7"/>
  <c r="C7" i="8"/>
  <c r="L6" i="7"/>
  <c r="L7" i="7"/>
  <c r="M7" i="7" s="1"/>
  <c r="Z4" i="8" l="1"/>
  <c r="H15" i="4"/>
  <c r="H7" i="4"/>
  <c r="H9" i="4"/>
  <c r="H14" i="4"/>
  <c r="H17" i="4"/>
  <c r="H19" i="4"/>
  <c r="H11" i="4"/>
  <c r="H13" i="4"/>
  <c r="H8" i="4"/>
  <c r="H18" i="4"/>
  <c r="H10" i="4"/>
  <c r="H3" i="4"/>
  <c r="H4" i="4"/>
  <c r="H6" i="4"/>
  <c r="H5" i="4"/>
  <c r="H2" i="4"/>
  <c r="J35" i="13"/>
  <c r="J15" i="13"/>
  <c r="C33" i="7"/>
  <c r="D32" i="7"/>
  <c r="E32" i="7" s="1"/>
  <c r="J25" i="13"/>
  <c r="M6" i="7"/>
  <c r="M5" i="7"/>
  <c r="M4" i="7"/>
  <c r="F4" i="5" l="1"/>
  <c r="F7" i="5"/>
  <c r="F8" i="5"/>
  <c r="F6" i="5"/>
  <c r="F5" i="5"/>
  <c r="J36" i="13"/>
  <c r="I3" i="13" s="1"/>
  <c r="B3" i="13" s="1"/>
  <c r="C34" i="7"/>
  <c r="D33" i="7"/>
  <c r="E33" i="7" s="1"/>
  <c r="G6" i="5" l="1"/>
  <c r="G7" i="5"/>
  <c r="G8" i="5"/>
  <c r="G5" i="5"/>
  <c r="G4" i="5"/>
  <c r="F3" i="13"/>
  <c r="H3" i="13" s="1"/>
  <c r="C35" i="7"/>
  <c r="D34" i="7"/>
  <c r="E34" i="7" s="1"/>
  <c r="H1" i="13" l="1"/>
  <c r="J3" i="13"/>
  <c r="C36" i="7"/>
  <c r="D35" i="7"/>
  <c r="E35" i="7" s="1"/>
  <c r="C37" i="7" l="1"/>
  <c r="D36" i="7"/>
  <c r="E36" i="7" s="1"/>
  <c r="C38" i="7" l="1"/>
  <c r="D37" i="7"/>
  <c r="E37" i="7" s="1"/>
  <c r="C39" i="7" l="1"/>
  <c r="D38" i="7"/>
  <c r="E38" i="7" s="1"/>
  <c r="C40" i="7" l="1"/>
  <c r="D39" i="7"/>
  <c r="E39" i="7" s="1"/>
  <c r="C41" i="7" l="1"/>
  <c r="D40" i="7"/>
  <c r="E40" i="7" s="1"/>
  <c r="C42" i="7" l="1"/>
  <c r="D41" i="7"/>
  <c r="E41" i="7" s="1"/>
  <c r="C43" i="7" l="1"/>
  <c r="D42" i="7"/>
  <c r="E42" i="7" s="1"/>
  <c r="C44" i="7" l="1"/>
  <c r="D43" i="7"/>
  <c r="E43" i="7" s="1"/>
  <c r="C45" i="7" l="1"/>
  <c r="D44" i="7"/>
  <c r="E44" i="7" s="1"/>
  <c r="C46" i="7" l="1"/>
  <c r="D45" i="7"/>
  <c r="E45" i="7" s="1"/>
  <c r="C47" i="7" l="1"/>
  <c r="D46" i="7"/>
  <c r="E46" i="7" s="1"/>
  <c r="C48" i="7" l="1"/>
  <c r="D47" i="7"/>
  <c r="E47" i="7" s="1"/>
  <c r="C49" i="7" l="1"/>
  <c r="D48" i="7"/>
  <c r="E48" i="7" s="1"/>
  <c r="C50" i="7" l="1"/>
  <c r="D49" i="7"/>
  <c r="E49" i="7" s="1"/>
  <c r="C51" i="7" l="1"/>
  <c r="D50" i="7"/>
  <c r="E50" i="7" s="1"/>
  <c r="C52" i="7" l="1"/>
  <c r="D51" i="7"/>
  <c r="E51" i="7" s="1"/>
  <c r="C53" i="7" l="1"/>
  <c r="D52" i="7"/>
  <c r="E52" i="7" s="1"/>
  <c r="C54" i="7" l="1"/>
  <c r="D53" i="7"/>
  <c r="E53" i="7" s="1"/>
  <c r="C55" i="7" l="1"/>
  <c r="D54" i="7"/>
  <c r="E54" i="7" s="1"/>
  <c r="C56" i="7" l="1"/>
  <c r="D55" i="7"/>
  <c r="E55" i="7" s="1"/>
  <c r="C57" i="7" l="1"/>
  <c r="D56" i="7"/>
  <c r="E56" i="7" s="1"/>
  <c r="C58" i="7" l="1"/>
  <c r="D57" i="7"/>
  <c r="E57" i="7" s="1"/>
  <c r="C59" i="7" l="1"/>
  <c r="D58" i="7"/>
  <c r="E58" i="7" s="1"/>
  <c r="C60" i="7" l="1"/>
  <c r="D59" i="7"/>
  <c r="E59" i="7" s="1"/>
  <c r="C61" i="7" l="1"/>
  <c r="D60" i="7"/>
  <c r="E60" i="7" s="1"/>
  <c r="C62" i="7" l="1"/>
  <c r="D61" i="7"/>
  <c r="E61" i="7" s="1"/>
  <c r="C63" i="7" l="1"/>
  <c r="D62" i="7"/>
  <c r="E62" i="7" s="1"/>
  <c r="C64" i="7" l="1"/>
  <c r="D63" i="7"/>
  <c r="E63" i="7" s="1"/>
  <c r="C65" i="7" l="1"/>
  <c r="D64" i="7"/>
  <c r="E64" i="7" s="1"/>
  <c r="C66" i="7" l="1"/>
  <c r="D65" i="7"/>
  <c r="E65" i="7" s="1"/>
  <c r="C67" i="7" l="1"/>
  <c r="D66" i="7"/>
  <c r="E66" i="7" s="1"/>
  <c r="C68" i="7" l="1"/>
  <c r="D67" i="7"/>
  <c r="E67" i="7" s="1"/>
  <c r="C69" i="7" l="1"/>
  <c r="D68" i="7"/>
  <c r="E68" i="7" s="1"/>
  <c r="C70" i="7" l="1"/>
  <c r="D69" i="7"/>
  <c r="E69" i="7" s="1"/>
  <c r="C71" i="7" l="1"/>
  <c r="D70" i="7"/>
  <c r="E70" i="7" s="1"/>
  <c r="C72" i="7" l="1"/>
  <c r="D71" i="7"/>
  <c r="E71" i="7" s="1"/>
  <c r="C73" i="7" l="1"/>
  <c r="D72" i="7"/>
  <c r="E72" i="7" s="1"/>
  <c r="C74" i="7" l="1"/>
  <c r="D73" i="7"/>
  <c r="E73" i="7" s="1"/>
  <c r="C75" i="7" l="1"/>
  <c r="D74" i="7"/>
  <c r="E74" i="7" s="1"/>
  <c r="C76" i="7" l="1"/>
  <c r="D75" i="7"/>
  <c r="E75" i="7" s="1"/>
  <c r="C77" i="7" l="1"/>
  <c r="D76" i="7"/>
  <c r="E76" i="7" s="1"/>
  <c r="C78" i="7" l="1"/>
  <c r="D77" i="7"/>
  <c r="E77" i="7" s="1"/>
  <c r="C79" i="7" l="1"/>
  <c r="D78" i="7"/>
  <c r="E78" i="7" s="1"/>
  <c r="C80" i="7" l="1"/>
  <c r="D79" i="7"/>
  <c r="E79" i="7" s="1"/>
  <c r="C81" i="7" l="1"/>
  <c r="D80" i="7"/>
  <c r="E80" i="7" s="1"/>
  <c r="C82" i="7" l="1"/>
  <c r="D81" i="7"/>
  <c r="E81" i="7" s="1"/>
  <c r="C83" i="7" l="1"/>
  <c r="D82" i="7"/>
  <c r="E82" i="7" s="1"/>
  <c r="C84" i="7" l="1"/>
  <c r="D83" i="7"/>
  <c r="E83" i="7" s="1"/>
  <c r="C85" i="7" l="1"/>
  <c r="D84" i="7"/>
  <c r="E84" i="7" s="1"/>
  <c r="C86" i="7" l="1"/>
  <c r="D85" i="7"/>
  <c r="E85" i="7" s="1"/>
  <c r="C87" i="7" l="1"/>
  <c r="D86" i="7"/>
  <c r="E86" i="7" s="1"/>
  <c r="C88" i="7" l="1"/>
  <c r="D87" i="7"/>
  <c r="E87" i="7" s="1"/>
  <c r="C89" i="7" l="1"/>
  <c r="D88" i="7"/>
  <c r="E88" i="7" s="1"/>
  <c r="C90" i="7" l="1"/>
  <c r="D89" i="7"/>
  <c r="E89" i="7" s="1"/>
  <c r="C91" i="7" l="1"/>
  <c r="D90" i="7"/>
  <c r="E90" i="7" s="1"/>
  <c r="C92" i="7" l="1"/>
  <c r="D91" i="7"/>
  <c r="E91" i="7" s="1"/>
  <c r="C93" i="7" l="1"/>
  <c r="D92" i="7"/>
  <c r="E92" i="7" s="1"/>
  <c r="C94" i="7" l="1"/>
  <c r="D93" i="7"/>
  <c r="E93" i="7" s="1"/>
  <c r="C95" i="7" l="1"/>
  <c r="D94" i="7"/>
  <c r="E94" i="7" s="1"/>
  <c r="C96" i="7" l="1"/>
  <c r="D95" i="7"/>
  <c r="E95" i="7" s="1"/>
  <c r="C97" i="7" l="1"/>
  <c r="D96" i="7"/>
  <c r="E96" i="7" s="1"/>
  <c r="C98" i="7" l="1"/>
  <c r="D97" i="7"/>
  <c r="E97" i="7" s="1"/>
  <c r="C99" i="7" l="1"/>
  <c r="D98" i="7"/>
  <c r="E98" i="7" s="1"/>
  <c r="C100" i="7" l="1"/>
  <c r="D99" i="7"/>
  <c r="E99" i="7" s="1"/>
  <c r="C101" i="7" l="1"/>
  <c r="D100" i="7"/>
  <c r="E100" i="7" s="1"/>
  <c r="C102" i="7" l="1"/>
  <c r="D101" i="7"/>
  <c r="E101" i="7" s="1"/>
  <c r="C103" i="7" l="1"/>
  <c r="D102" i="7"/>
  <c r="E102" i="7" s="1"/>
  <c r="C104" i="7" l="1"/>
  <c r="D103" i="7"/>
  <c r="E103" i="7" s="1"/>
  <c r="C105" i="7" l="1"/>
  <c r="D104" i="7"/>
  <c r="E104" i="7" s="1"/>
  <c r="C106" i="7" l="1"/>
  <c r="D105" i="7"/>
  <c r="E105" i="7" s="1"/>
  <c r="C107" i="7" l="1"/>
  <c r="D106" i="7"/>
  <c r="E106" i="7" s="1"/>
  <c r="C108" i="7" l="1"/>
  <c r="D107" i="7"/>
  <c r="E107" i="7" s="1"/>
  <c r="C109" i="7" l="1"/>
  <c r="D108" i="7"/>
  <c r="E108" i="7" s="1"/>
  <c r="C110" i="7" l="1"/>
  <c r="D109" i="7"/>
  <c r="E109" i="7" s="1"/>
  <c r="C111" i="7" l="1"/>
  <c r="D110" i="7"/>
  <c r="E110" i="7" s="1"/>
  <c r="C112" i="7" l="1"/>
  <c r="D111" i="7"/>
  <c r="E111" i="7" s="1"/>
  <c r="C113" i="7" l="1"/>
  <c r="D112" i="7"/>
  <c r="E112" i="7" s="1"/>
  <c r="C114" i="7" l="1"/>
  <c r="D113" i="7"/>
  <c r="E113" i="7" s="1"/>
  <c r="C115" i="7" l="1"/>
  <c r="D114" i="7"/>
  <c r="E114" i="7" s="1"/>
  <c r="C116" i="7" l="1"/>
  <c r="D115" i="7"/>
  <c r="E115" i="7" s="1"/>
  <c r="C117" i="7" l="1"/>
  <c r="D116" i="7"/>
  <c r="E116" i="7" s="1"/>
  <c r="C118" i="7" l="1"/>
  <c r="D117" i="7"/>
  <c r="E117" i="7" s="1"/>
  <c r="C119" i="7" l="1"/>
  <c r="D118" i="7"/>
  <c r="E118" i="7" s="1"/>
  <c r="C120" i="7" l="1"/>
  <c r="D119" i="7"/>
  <c r="E119" i="7" s="1"/>
  <c r="C121" i="7" l="1"/>
  <c r="D120" i="7"/>
  <c r="E120" i="7" s="1"/>
  <c r="C122" i="7" l="1"/>
  <c r="D121" i="7"/>
  <c r="E121" i="7" s="1"/>
  <c r="C123" i="7" l="1"/>
  <c r="D122" i="7"/>
  <c r="E122" i="7" s="1"/>
  <c r="C124" i="7" l="1"/>
  <c r="D123" i="7"/>
  <c r="E123" i="7" s="1"/>
  <c r="C125" i="7" l="1"/>
  <c r="D124" i="7"/>
  <c r="E124" i="7" s="1"/>
  <c r="C126" i="7" l="1"/>
  <c r="D125" i="7"/>
  <c r="E125" i="7" s="1"/>
  <c r="C127" i="7" l="1"/>
  <c r="D126" i="7"/>
  <c r="E126" i="7" s="1"/>
  <c r="C128" i="7" l="1"/>
  <c r="D127" i="7"/>
  <c r="E127" i="7" s="1"/>
  <c r="C129" i="7" l="1"/>
  <c r="D128" i="7"/>
  <c r="E128" i="7" s="1"/>
  <c r="C130" i="7" l="1"/>
  <c r="D129" i="7"/>
  <c r="E129" i="7" s="1"/>
  <c r="C131" i="7" l="1"/>
  <c r="D130" i="7"/>
  <c r="E130" i="7" s="1"/>
  <c r="C132" i="7" l="1"/>
  <c r="D131" i="7"/>
  <c r="E131" i="7" s="1"/>
  <c r="C133" i="7" l="1"/>
  <c r="D132" i="7"/>
  <c r="E132" i="7" s="1"/>
  <c r="C134" i="7" l="1"/>
  <c r="D133" i="7"/>
  <c r="E133" i="7" s="1"/>
  <c r="C135" i="7" l="1"/>
  <c r="D134" i="7"/>
  <c r="E134" i="7" s="1"/>
  <c r="C136" i="7" l="1"/>
  <c r="D135" i="7"/>
  <c r="E135" i="7" s="1"/>
  <c r="C137" i="7" l="1"/>
  <c r="D136" i="7"/>
  <c r="E136" i="7" s="1"/>
  <c r="C138" i="7" l="1"/>
  <c r="D137" i="7"/>
  <c r="E137" i="7" s="1"/>
  <c r="C139" i="7" l="1"/>
  <c r="D138" i="7"/>
  <c r="E138" i="7" s="1"/>
  <c r="C140" i="7" l="1"/>
  <c r="D139" i="7"/>
  <c r="E139" i="7" s="1"/>
  <c r="C141" i="7" l="1"/>
  <c r="D140" i="7"/>
  <c r="E140" i="7" s="1"/>
  <c r="C142" i="7" l="1"/>
  <c r="D141" i="7"/>
  <c r="E141" i="7" s="1"/>
  <c r="C143" i="7" l="1"/>
  <c r="D142" i="7"/>
  <c r="E142" i="7" s="1"/>
  <c r="C144" i="7" l="1"/>
  <c r="D143" i="7"/>
  <c r="E143" i="7" s="1"/>
  <c r="C145" i="7" l="1"/>
  <c r="D144" i="7"/>
  <c r="E144" i="7" s="1"/>
  <c r="C146" i="7" l="1"/>
  <c r="D145" i="7"/>
  <c r="E145" i="7" s="1"/>
  <c r="C147" i="7" l="1"/>
  <c r="D146" i="7"/>
  <c r="E146" i="7" s="1"/>
  <c r="C148" i="7" l="1"/>
  <c r="D147" i="7"/>
  <c r="E147" i="7" s="1"/>
  <c r="C149" i="7" l="1"/>
  <c r="D148" i="7"/>
  <c r="E148" i="7" s="1"/>
  <c r="C150" i="7" l="1"/>
  <c r="D149" i="7"/>
  <c r="E149" i="7" s="1"/>
  <c r="C151" i="7" l="1"/>
  <c r="D150" i="7"/>
  <c r="E150" i="7" s="1"/>
  <c r="C152" i="7" l="1"/>
  <c r="D151" i="7"/>
  <c r="E151" i="7" s="1"/>
  <c r="C153" i="7" l="1"/>
  <c r="D152" i="7"/>
  <c r="E152" i="7" s="1"/>
  <c r="C154" i="7" l="1"/>
  <c r="D153" i="7"/>
  <c r="E153" i="7" s="1"/>
  <c r="C155" i="7" l="1"/>
  <c r="D154" i="7"/>
  <c r="E154" i="7" s="1"/>
  <c r="C156" i="7" l="1"/>
  <c r="D155" i="7"/>
  <c r="E155" i="7" s="1"/>
  <c r="C157" i="7" l="1"/>
  <c r="D156" i="7"/>
  <c r="E156" i="7" s="1"/>
  <c r="C158" i="7" l="1"/>
  <c r="D157" i="7"/>
  <c r="E157" i="7" s="1"/>
  <c r="C159" i="7" l="1"/>
  <c r="D158" i="7"/>
  <c r="E158" i="7" s="1"/>
  <c r="C160" i="7" l="1"/>
  <c r="D159" i="7"/>
  <c r="E159" i="7" s="1"/>
  <c r="C161" i="7" l="1"/>
  <c r="D160" i="7"/>
  <c r="E160" i="7" s="1"/>
  <c r="C162" i="7" l="1"/>
  <c r="D161" i="7"/>
  <c r="E161" i="7" s="1"/>
  <c r="C163" i="7" l="1"/>
  <c r="D162" i="7"/>
  <c r="E162" i="7" s="1"/>
  <c r="C164" i="7" l="1"/>
  <c r="D163" i="7"/>
  <c r="E163" i="7" s="1"/>
  <c r="C165" i="7" l="1"/>
  <c r="D164" i="7"/>
  <c r="E164" i="7" s="1"/>
  <c r="C166" i="7" l="1"/>
  <c r="D165" i="7"/>
  <c r="E165" i="7" s="1"/>
  <c r="C167" i="7" l="1"/>
  <c r="D166" i="7"/>
  <c r="E166" i="7" s="1"/>
  <c r="C168" i="7" l="1"/>
  <c r="D167" i="7"/>
  <c r="E167" i="7" s="1"/>
  <c r="C169" i="7" l="1"/>
  <c r="D168" i="7"/>
  <c r="E168" i="7" s="1"/>
  <c r="C170" i="7" l="1"/>
  <c r="D169" i="7"/>
  <c r="E169" i="7" s="1"/>
  <c r="C171" i="7" l="1"/>
  <c r="D170" i="7"/>
  <c r="E170" i="7" s="1"/>
  <c r="C172" i="7" l="1"/>
  <c r="D171" i="7"/>
  <c r="E171" i="7" s="1"/>
  <c r="C173" i="7" l="1"/>
  <c r="D172" i="7"/>
  <c r="E172" i="7" s="1"/>
  <c r="C174" i="7" l="1"/>
  <c r="D173" i="7"/>
  <c r="E173" i="7" s="1"/>
  <c r="C175" i="7" l="1"/>
  <c r="D174" i="7"/>
  <c r="E174" i="7" s="1"/>
  <c r="C176" i="7" l="1"/>
  <c r="D175" i="7"/>
  <c r="E175" i="7" s="1"/>
  <c r="C177" i="7" l="1"/>
  <c r="D176" i="7"/>
  <c r="E176" i="7" s="1"/>
  <c r="C178" i="7" l="1"/>
  <c r="D177" i="7"/>
  <c r="E177" i="7" s="1"/>
  <c r="C179" i="7" l="1"/>
  <c r="D178" i="7"/>
  <c r="E178" i="7" s="1"/>
  <c r="C180" i="7" l="1"/>
  <c r="D179" i="7"/>
  <c r="E179" i="7" s="1"/>
  <c r="C181" i="7" l="1"/>
  <c r="D180" i="7"/>
  <c r="E180" i="7" s="1"/>
  <c r="D181" i="7" l="1"/>
  <c r="E181" i="7" s="1"/>
  <c r="C182" i="7"/>
  <c r="C183" i="7" l="1"/>
  <c r="D182" i="7"/>
  <c r="E182" i="7" s="1"/>
  <c r="D183" i="7" l="1"/>
  <c r="E183" i="7" s="1"/>
  <c r="C184" i="7"/>
  <c r="C185" i="7" l="1"/>
  <c r="D184" i="7"/>
  <c r="E184" i="7" s="1"/>
  <c r="D185" i="7" l="1"/>
  <c r="E185" i="7" s="1"/>
  <c r="C186" i="7"/>
  <c r="D186" i="7" l="1"/>
  <c r="E186" i="7" s="1"/>
  <c r="C187" i="7"/>
  <c r="D187" i="7" l="1"/>
  <c r="E187" i="7" s="1"/>
  <c r="C188" i="7"/>
  <c r="D188" i="7" l="1"/>
  <c r="E188" i="7" s="1"/>
  <c r="C189" i="7"/>
  <c r="C190" i="7" l="1"/>
  <c r="D189" i="7"/>
  <c r="E189" i="7" s="1"/>
  <c r="C191" i="7" l="1"/>
  <c r="D190" i="7"/>
  <c r="E190" i="7" s="1"/>
  <c r="C192" i="7" l="1"/>
  <c r="D191" i="7"/>
  <c r="E191" i="7" s="1"/>
  <c r="C193" i="7" l="1"/>
  <c r="D192" i="7"/>
  <c r="E192" i="7" s="1"/>
  <c r="C194" i="7" l="1"/>
  <c r="D193" i="7"/>
  <c r="E193" i="7" s="1"/>
  <c r="C195" i="7" l="1"/>
  <c r="D194" i="7"/>
  <c r="E194" i="7" s="1"/>
  <c r="C196" i="7" l="1"/>
  <c r="D195" i="7"/>
  <c r="E195" i="7" s="1"/>
  <c r="C197" i="7" l="1"/>
  <c r="D196" i="7"/>
  <c r="E196" i="7" s="1"/>
  <c r="C198" i="7" l="1"/>
  <c r="D197" i="7"/>
  <c r="E197" i="7" s="1"/>
  <c r="C199" i="7" l="1"/>
  <c r="D198" i="7"/>
  <c r="E198" i="7" s="1"/>
  <c r="C200" i="7" l="1"/>
  <c r="D199" i="7"/>
  <c r="E199" i="7" s="1"/>
  <c r="C201" i="7" l="1"/>
  <c r="D200" i="7"/>
  <c r="E200" i="7" s="1"/>
  <c r="C202" i="7" l="1"/>
  <c r="D201" i="7"/>
  <c r="E201" i="7" s="1"/>
  <c r="C203" i="7" l="1"/>
  <c r="D202" i="7"/>
  <c r="E202" i="7" s="1"/>
  <c r="C204" i="7" l="1"/>
  <c r="D203" i="7"/>
  <c r="E203" i="7" s="1"/>
  <c r="C205" i="7" l="1"/>
  <c r="D204" i="7"/>
  <c r="E204" i="7" s="1"/>
  <c r="C206" i="7" l="1"/>
  <c r="D205" i="7"/>
  <c r="E205" i="7" s="1"/>
  <c r="C207" i="7" l="1"/>
  <c r="D206" i="7"/>
  <c r="E206" i="7" s="1"/>
  <c r="C208" i="7" l="1"/>
  <c r="D207" i="7"/>
  <c r="E207" i="7" s="1"/>
  <c r="C209" i="7" l="1"/>
  <c r="D208" i="7"/>
  <c r="E208" i="7" s="1"/>
  <c r="C210" i="7" l="1"/>
  <c r="D209" i="7"/>
  <c r="E209" i="7" s="1"/>
  <c r="C211" i="7" l="1"/>
  <c r="D210" i="7"/>
  <c r="E210" i="7" s="1"/>
  <c r="C212" i="7" l="1"/>
  <c r="D211" i="7"/>
  <c r="E211" i="7" s="1"/>
  <c r="C213" i="7" l="1"/>
  <c r="D212" i="7"/>
  <c r="E212" i="7" s="1"/>
  <c r="C214" i="7" l="1"/>
  <c r="D213" i="7"/>
  <c r="E213" i="7" s="1"/>
  <c r="C215" i="7" l="1"/>
  <c r="D214" i="7"/>
  <c r="E214" i="7" s="1"/>
  <c r="C216" i="7" l="1"/>
  <c r="D215" i="7"/>
  <c r="E215" i="7" s="1"/>
  <c r="C217" i="7" l="1"/>
  <c r="D216" i="7"/>
  <c r="E216" i="7" s="1"/>
  <c r="C218" i="7" l="1"/>
  <c r="D217" i="7"/>
  <c r="E217" i="7" s="1"/>
  <c r="C219" i="7" l="1"/>
  <c r="D218" i="7"/>
  <c r="E218" i="7" s="1"/>
  <c r="C220" i="7" l="1"/>
  <c r="D219" i="7"/>
  <c r="E219" i="7" s="1"/>
  <c r="C221" i="7" l="1"/>
  <c r="D220" i="7"/>
  <c r="E220" i="7" s="1"/>
  <c r="C222" i="7" l="1"/>
  <c r="D221" i="7"/>
  <c r="E221" i="7" s="1"/>
  <c r="C223" i="7" l="1"/>
  <c r="D222" i="7"/>
  <c r="E222" i="7" s="1"/>
  <c r="C224" i="7" l="1"/>
  <c r="D223" i="7"/>
  <c r="E223" i="7" s="1"/>
  <c r="C225" i="7" l="1"/>
  <c r="D224" i="7"/>
  <c r="E224" i="7" s="1"/>
  <c r="C226" i="7" l="1"/>
  <c r="D225" i="7"/>
  <c r="E225" i="7" s="1"/>
  <c r="C227" i="7" l="1"/>
  <c r="D226" i="7"/>
  <c r="E226" i="7" s="1"/>
  <c r="C228" i="7" l="1"/>
  <c r="D227" i="7"/>
  <c r="E227" i="7" s="1"/>
  <c r="C229" i="7" l="1"/>
  <c r="D228" i="7"/>
  <c r="E228" i="7" s="1"/>
  <c r="C230" i="7" l="1"/>
  <c r="D229" i="7"/>
  <c r="E229" i="7" s="1"/>
  <c r="C231" i="7" l="1"/>
  <c r="D230" i="7"/>
  <c r="E230" i="7" s="1"/>
  <c r="C232" i="7" l="1"/>
  <c r="D231" i="7"/>
  <c r="E231" i="7" s="1"/>
  <c r="C233" i="7" l="1"/>
  <c r="D232" i="7"/>
  <c r="E232" i="7" s="1"/>
  <c r="D233" i="7" l="1"/>
  <c r="E233" i="7" s="1"/>
  <c r="C234" i="7"/>
  <c r="C235" i="7" l="1"/>
  <c r="D234" i="7"/>
  <c r="E234" i="7" s="1"/>
  <c r="C236" i="7" l="1"/>
  <c r="D235" i="7"/>
  <c r="E235" i="7" s="1"/>
  <c r="C237" i="7" l="1"/>
  <c r="D236" i="7"/>
  <c r="E236" i="7" s="1"/>
  <c r="D237" i="7" l="1"/>
  <c r="E237" i="7" s="1"/>
  <c r="C238" i="7"/>
  <c r="C239" i="7" l="1"/>
  <c r="D238" i="7"/>
  <c r="E238" i="7" s="1"/>
  <c r="C240" i="7" l="1"/>
  <c r="D239" i="7"/>
  <c r="E239" i="7" s="1"/>
  <c r="C241" i="7" l="1"/>
  <c r="D240" i="7"/>
  <c r="E240" i="7" s="1"/>
  <c r="D241" i="7" l="1"/>
  <c r="E241" i="7" s="1"/>
  <c r="C242" i="7"/>
  <c r="C243" i="7" l="1"/>
  <c r="D242" i="7"/>
  <c r="E242" i="7" s="1"/>
  <c r="C244" i="7" l="1"/>
  <c r="D243" i="7"/>
  <c r="E243" i="7" s="1"/>
  <c r="C245" i="7" l="1"/>
  <c r="D244" i="7"/>
  <c r="E244" i="7" s="1"/>
  <c r="D245" i="7" l="1"/>
  <c r="E245" i="7" s="1"/>
  <c r="C246" i="7"/>
  <c r="C247" i="7" l="1"/>
  <c r="D246" i="7"/>
  <c r="E246" i="7" s="1"/>
  <c r="D247" i="7" l="1"/>
  <c r="E247" i="7" s="1"/>
  <c r="C248" i="7"/>
  <c r="C249" i="7" l="1"/>
  <c r="D248" i="7"/>
  <c r="E248" i="7" s="1"/>
  <c r="D249" i="7" l="1"/>
  <c r="E249" i="7" s="1"/>
  <c r="C250" i="7"/>
  <c r="C251" i="7" l="1"/>
  <c r="D250" i="7"/>
  <c r="E250" i="7" s="1"/>
  <c r="C252" i="7" l="1"/>
  <c r="D251" i="7"/>
  <c r="E251" i="7" s="1"/>
  <c r="C253" i="7" l="1"/>
  <c r="D252" i="7"/>
  <c r="E252" i="7" s="1"/>
  <c r="D253" i="7" l="1"/>
  <c r="E253" i="7" s="1"/>
  <c r="C254" i="7"/>
  <c r="C255" i="7" l="1"/>
  <c r="D254" i="7"/>
  <c r="E254" i="7" s="1"/>
  <c r="D255" i="7" l="1"/>
  <c r="E255" i="7" s="1"/>
  <c r="C256" i="7"/>
  <c r="C257" i="7" l="1"/>
  <c r="D256" i="7"/>
  <c r="E256" i="7" s="1"/>
  <c r="C258" i="7" l="1"/>
  <c r="D257" i="7"/>
  <c r="E257" i="7" s="1"/>
  <c r="D258" i="7" l="1"/>
  <c r="E258" i="7" s="1"/>
  <c r="C259" i="7"/>
  <c r="C260" i="7" l="1"/>
  <c r="D259" i="7"/>
  <c r="E259" i="7" s="1"/>
  <c r="C261" i="7" l="1"/>
  <c r="D260" i="7"/>
  <c r="E260" i="7" s="1"/>
  <c r="D261" i="7" l="1"/>
  <c r="E261" i="7" s="1"/>
  <c r="C262" i="7"/>
  <c r="C263" i="7" l="1"/>
  <c r="D262" i="7"/>
  <c r="E262" i="7" s="1"/>
  <c r="C264" i="7" l="1"/>
  <c r="D263" i="7"/>
  <c r="E263" i="7" s="1"/>
  <c r="D264" i="7" l="1"/>
  <c r="E264" i="7" s="1"/>
  <c r="C265" i="7"/>
  <c r="D265" i="7" l="1"/>
  <c r="E265" i="7" s="1"/>
  <c r="C266" i="7"/>
  <c r="C267" i="7" l="1"/>
  <c r="D266" i="7"/>
  <c r="E266" i="7" s="1"/>
  <c r="D267" i="7" l="1"/>
  <c r="E267" i="7" s="1"/>
  <c r="C268" i="7"/>
  <c r="C269" i="7" l="1"/>
  <c r="D268" i="7"/>
  <c r="E268" i="7" s="1"/>
  <c r="D269" i="7" l="1"/>
  <c r="E269" i="7" s="1"/>
  <c r="C270" i="7"/>
  <c r="C271" i="7" l="1"/>
  <c r="D270" i="7"/>
  <c r="E270" i="7" s="1"/>
  <c r="D271" i="7" l="1"/>
  <c r="E271" i="7" s="1"/>
  <c r="C272" i="7"/>
  <c r="C273" i="7" l="1"/>
  <c r="D272" i="7"/>
  <c r="E272" i="7" s="1"/>
  <c r="C274" i="7" l="1"/>
  <c r="D273" i="7"/>
  <c r="E273" i="7" s="1"/>
  <c r="C275" i="7" l="1"/>
  <c r="D274" i="7"/>
  <c r="E274" i="7" s="1"/>
  <c r="D275" i="7" l="1"/>
  <c r="E275" i="7" s="1"/>
  <c r="C276" i="7"/>
  <c r="C277" i="7" l="1"/>
  <c r="D276" i="7"/>
  <c r="E276" i="7" s="1"/>
  <c r="C278" i="7" l="1"/>
  <c r="D277" i="7"/>
  <c r="E277" i="7" s="1"/>
  <c r="D278" i="7" l="1"/>
  <c r="E278" i="7" s="1"/>
  <c r="C279" i="7"/>
  <c r="C280" i="7" l="1"/>
  <c r="D279" i="7"/>
  <c r="E279" i="7" s="1"/>
  <c r="D280" i="7" l="1"/>
  <c r="E280" i="7" s="1"/>
  <c r="C281" i="7"/>
  <c r="C282" i="7" l="1"/>
  <c r="D281" i="7"/>
  <c r="E281" i="7" s="1"/>
  <c r="D282" i="7" l="1"/>
  <c r="E282" i="7" s="1"/>
  <c r="C283" i="7"/>
  <c r="C284" i="7" l="1"/>
  <c r="D283" i="7"/>
  <c r="E283" i="7" s="1"/>
  <c r="C285" i="7" l="1"/>
  <c r="D284" i="7"/>
  <c r="E284" i="7" s="1"/>
  <c r="C286" i="7" l="1"/>
  <c r="D285" i="7"/>
  <c r="E285" i="7" s="1"/>
  <c r="D286" i="7" l="1"/>
  <c r="E286" i="7" s="1"/>
  <c r="C287" i="7"/>
  <c r="C288" i="7" l="1"/>
  <c r="D287" i="7"/>
  <c r="E287" i="7" s="1"/>
  <c r="D288" i="7" l="1"/>
  <c r="E288" i="7" s="1"/>
  <c r="C289" i="7"/>
  <c r="C290" i="7" l="1"/>
  <c r="D289" i="7"/>
  <c r="E289" i="7" s="1"/>
  <c r="C291" i="7" l="1"/>
  <c r="D290" i="7"/>
  <c r="E290" i="7" s="1"/>
  <c r="D291" i="7" l="1"/>
  <c r="E291" i="7" s="1"/>
  <c r="C292" i="7"/>
  <c r="D292" i="7" l="1"/>
  <c r="E292" i="7" s="1"/>
  <c r="C293" i="7"/>
  <c r="C294" i="7" l="1"/>
  <c r="D293" i="7"/>
  <c r="E293" i="7" s="1"/>
  <c r="D294" i="7" l="1"/>
  <c r="E294" i="7" s="1"/>
  <c r="C295" i="7"/>
  <c r="C296" i="7" l="1"/>
  <c r="D295" i="7"/>
  <c r="E295" i="7" s="1"/>
  <c r="C297" i="7" l="1"/>
  <c r="D296" i="7"/>
  <c r="E296" i="7" s="1"/>
  <c r="C298" i="7" l="1"/>
  <c r="D297" i="7"/>
  <c r="E297" i="7" s="1"/>
  <c r="D298" i="7" l="1"/>
  <c r="E298" i="7" s="1"/>
  <c r="C299" i="7"/>
  <c r="C300" i="7" l="1"/>
  <c r="D299" i="7"/>
  <c r="E299" i="7" s="1"/>
  <c r="C301" i="7" l="1"/>
  <c r="D300" i="7"/>
  <c r="E300" i="7" s="1"/>
  <c r="C302" i="7" l="1"/>
  <c r="D301" i="7"/>
  <c r="E301" i="7" s="1"/>
  <c r="C303" i="7" l="1"/>
  <c r="D302" i="7"/>
  <c r="E302" i="7" s="1"/>
  <c r="C304" i="7" l="1"/>
  <c r="D303" i="7"/>
  <c r="E303" i="7" s="1"/>
  <c r="C305" i="7" l="1"/>
  <c r="D304" i="7"/>
  <c r="E304" i="7" s="1"/>
  <c r="C306" i="7" l="1"/>
  <c r="D305" i="7"/>
  <c r="E305" i="7" s="1"/>
  <c r="C307" i="7" l="1"/>
  <c r="D306" i="7"/>
  <c r="E306" i="7" s="1"/>
  <c r="C308" i="7" l="1"/>
  <c r="D307" i="7"/>
  <c r="E307" i="7" s="1"/>
  <c r="D308" i="7" l="1"/>
  <c r="E308" i="7" s="1"/>
  <c r="C309" i="7"/>
  <c r="C310" i="7" l="1"/>
  <c r="D309" i="7"/>
  <c r="E309" i="7" s="1"/>
  <c r="C311" i="7" l="1"/>
  <c r="D310" i="7"/>
  <c r="E310" i="7" s="1"/>
  <c r="C312" i="7" l="1"/>
  <c r="D311" i="7"/>
  <c r="E311" i="7" s="1"/>
  <c r="D312" i="7" l="1"/>
  <c r="E312" i="7" s="1"/>
  <c r="C313" i="7"/>
  <c r="C314" i="7" l="1"/>
  <c r="D313" i="7"/>
  <c r="E313" i="7" s="1"/>
  <c r="D314" i="7" l="1"/>
  <c r="E314" i="7" s="1"/>
  <c r="C315" i="7"/>
  <c r="C316" i="7" l="1"/>
  <c r="D315" i="7"/>
  <c r="E315" i="7" s="1"/>
  <c r="C317" i="7" l="1"/>
  <c r="D316" i="7"/>
  <c r="E316" i="7" s="1"/>
  <c r="C318" i="7" l="1"/>
  <c r="D317" i="7"/>
  <c r="E317" i="7" s="1"/>
  <c r="C319" i="7" l="1"/>
  <c r="D318" i="7"/>
  <c r="E318" i="7" s="1"/>
  <c r="C320" i="7" l="1"/>
  <c r="D319" i="7"/>
  <c r="E319" i="7" s="1"/>
  <c r="C321" i="7" l="1"/>
  <c r="D320" i="7"/>
  <c r="E320" i="7" s="1"/>
  <c r="C322" i="7" l="1"/>
  <c r="D321" i="7"/>
  <c r="E321" i="7" s="1"/>
  <c r="C323" i="7" l="1"/>
  <c r="D322" i="7"/>
  <c r="E322" i="7" s="1"/>
  <c r="C324" i="7" l="1"/>
  <c r="D323" i="7"/>
  <c r="E323" i="7" s="1"/>
  <c r="C325" i="7" l="1"/>
  <c r="D324" i="7"/>
  <c r="E324" i="7" s="1"/>
  <c r="C326" i="7" l="1"/>
  <c r="D325" i="7"/>
  <c r="E325" i="7" s="1"/>
  <c r="C327" i="7" l="1"/>
  <c r="D326" i="7"/>
  <c r="E326" i="7" s="1"/>
  <c r="D327" i="7" l="1"/>
  <c r="E327" i="7" s="1"/>
  <c r="C328" i="7"/>
  <c r="C329" i="7" l="1"/>
  <c r="D328" i="7"/>
  <c r="E328" i="7" s="1"/>
  <c r="D329" i="7" l="1"/>
  <c r="E329" i="7" s="1"/>
  <c r="C330" i="7"/>
  <c r="C331" i="7" l="1"/>
  <c r="D330" i="7"/>
  <c r="E330" i="7" s="1"/>
  <c r="D331" i="7" l="1"/>
  <c r="E331" i="7" s="1"/>
  <c r="C332" i="7"/>
  <c r="C333" i="7" l="1"/>
  <c r="D332" i="7"/>
  <c r="E332" i="7" s="1"/>
  <c r="C334" i="7" l="1"/>
  <c r="D333" i="7"/>
  <c r="E333" i="7" s="1"/>
  <c r="C335" i="7" l="1"/>
  <c r="D334" i="7"/>
  <c r="E334" i="7" s="1"/>
  <c r="C336" i="7" l="1"/>
  <c r="D335" i="7"/>
  <c r="E335" i="7" s="1"/>
  <c r="C337" i="7" l="1"/>
  <c r="D336" i="7"/>
  <c r="E336" i="7" s="1"/>
  <c r="C338" i="7" l="1"/>
  <c r="D337" i="7"/>
  <c r="E337" i="7" s="1"/>
  <c r="C339" i="7" l="1"/>
  <c r="D338" i="7"/>
  <c r="E338" i="7" s="1"/>
  <c r="C340" i="7" l="1"/>
  <c r="D339" i="7"/>
  <c r="E339" i="7" s="1"/>
  <c r="C341" i="7" l="1"/>
  <c r="D340" i="7"/>
  <c r="E340" i="7" s="1"/>
  <c r="D341" i="7" l="1"/>
  <c r="E341" i="7" s="1"/>
  <c r="C342" i="7"/>
  <c r="C343" i="7" l="1"/>
  <c r="D342" i="7"/>
  <c r="E342" i="7" s="1"/>
  <c r="D343" i="7" l="1"/>
  <c r="E343" i="7" s="1"/>
  <c r="C344" i="7"/>
  <c r="C345" i="7" l="1"/>
  <c r="D344" i="7"/>
  <c r="E344" i="7" s="1"/>
  <c r="C346" i="7" l="1"/>
  <c r="D345" i="7"/>
  <c r="E345" i="7" s="1"/>
  <c r="C347" i="7" l="1"/>
  <c r="D346" i="7"/>
  <c r="E346" i="7" s="1"/>
  <c r="D347" i="7" l="1"/>
  <c r="E347" i="7" s="1"/>
  <c r="C348" i="7"/>
  <c r="C349" i="7" l="1"/>
  <c r="D348" i="7"/>
  <c r="E348" i="7" s="1"/>
  <c r="C350" i="7" l="1"/>
  <c r="D349" i="7"/>
  <c r="E349" i="7" s="1"/>
  <c r="C351" i="7" l="1"/>
  <c r="D350" i="7"/>
  <c r="E350" i="7" s="1"/>
  <c r="C352" i="7" l="1"/>
  <c r="D351" i="7"/>
  <c r="E351" i="7" s="1"/>
  <c r="C353" i="7" l="1"/>
  <c r="D352" i="7"/>
  <c r="E352" i="7" s="1"/>
  <c r="C354" i="7" l="1"/>
  <c r="D353" i="7"/>
  <c r="E353" i="7" s="1"/>
  <c r="C355" i="7" l="1"/>
  <c r="D354" i="7"/>
  <c r="E354" i="7" s="1"/>
  <c r="D355" i="7" l="1"/>
  <c r="E355" i="7" s="1"/>
  <c r="C356" i="7"/>
  <c r="C357" i="7" l="1"/>
  <c r="D356" i="7"/>
  <c r="E356" i="7" s="1"/>
  <c r="C358" i="7" l="1"/>
  <c r="D357" i="7"/>
  <c r="E357" i="7" s="1"/>
  <c r="C359" i="7" l="1"/>
  <c r="D358" i="7"/>
  <c r="E358" i="7" s="1"/>
  <c r="C360" i="7" l="1"/>
  <c r="D359" i="7"/>
  <c r="E359" i="7" s="1"/>
  <c r="C361" i="7" l="1"/>
  <c r="D360" i="7"/>
  <c r="E360" i="7" s="1"/>
  <c r="C362" i="7" l="1"/>
  <c r="D361" i="7"/>
  <c r="E361" i="7" s="1"/>
  <c r="C363" i="7" l="1"/>
  <c r="D362" i="7"/>
  <c r="E362" i="7" s="1"/>
  <c r="C364" i="7" l="1"/>
  <c r="D363" i="7"/>
  <c r="E363" i="7" s="1"/>
  <c r="D364" i="7" l="1"/>
  <c r="E364" i="7" s="1"/>
  <c r="C365" i="7"/>
  <c r="C366" i="7" l="1"/>
  <c r="D365" i="7"/>
  <c r="E365" i="7" s="1"/>
  <c r="C367" i="7" l="1"/>
  <c r="D366" i="7"/>
  <c r="E366" i="7" s="1"/>
  <c r="C368" i="7" l="1"/>
  <c r="D367" i="7"/>
  <c r="E367" i="7" s="1"/>
  <c r="C369" i="7" l="1"/>
  <c r="D368" i="7"/>
  <c r="E368" i="7" s="1"/>
  <c r="C370" i="7" l="1"/>
  <c r="D369" i="7"/>
  <c r="E369" i="7" s="1"/>
  <c r="C371" i="7" l="1"/>
  <c r="D370" i="7"/>
  <c r="E370" i="7" s="1"/>
  <c r="D371" i="7" l="1"/>
  <c r="E371" i="7" s="1"/>
  <c r="C372" i="7"/>
  <c r="D372" i="7" l="1"/>
  <c r="E372" i="7" s="1"/>
  <c r="C373" i="7"/>
  <c r="C374" i="7" l="1"/>
  <c r="D373" i="7"/>
  <c r="E373" i="7" s="1"/>
  <c r="C375" i="7" l="1"/>
  <c r="D374" i="7"/>
  <c r="E374" i="7" s="1"/>
  <c r="C376" i="7" l="1"/>
  <c r="D375" i="7"/>
  <c r="E375" i="7" s="1"/>
  <c r="C377" i="7" l="1"/>
  <c r="D376" i="7"/>
  <c r="E376" i="7" s="1"/>
  <c r="D377" i="7" l="1"/>
  <c r="E377" i="7" s="1"/>
  <c r="C378" i="7"/>
  <c r="D378" i="7" l="1"/>
  <c r="E378" i="7" s="1"/>
  <c r="C379" i="7"/>
  <c r="C380" i="7" l="1"/>
  <c r="D379" i="7"/>
  <c r="E379" i="7" s="1"/>
  <c r="D380" i="7" l="1"/>
  <c r="E380" i="7" s="1"/>
  <c r="C381" i="7"/>
  <c r="C382" i="7" l="1"/>
  <c r="D381" i="7"/>
  <c r="E381" i="7" s="1"/>
  <c r="C383" i="7" l="1"/>
  <c r="D382" i="7"/>
  <c r="E382" i="7" s="1"/>
  <c r="D383" i="7" l="1"/>
  <c r="E383" i="7" s="1"/>
  <c r="C384" i="7"/>
  <c r="C385" i="7" l="1"/>
  <c r="D384" i="7"/>
  <c r="E384" i="7" s="1"/>
  <c r="C386" i="7" l="1"/>
  <c r="D385" i="7"/>
  <c r="E385" i="7" s="1"/>
  <c r="D386" i="7" l="1"/>
  <c r="E386" i="7" s="1"/>
  <c r="C387" i="7"/>
  <c r="D387" i="7" l="1"/>
  <c r="E387" i="7" s="1"/>
  <c r="C388" i="7"/>
  <c r="D388" i="7" l="1"/>
  <c r="E388" i="7" s="1"/>
  <c r="C389" i="7"/>
  <c r="C390" i="7" l="1"/>
  <c r="D389" i="7"/>
  <c r="E389" i="7" s="1"/>
  <c r="C391" i="7" l="1"/>
  <c r="D390" i="7"/>
  <c r="E390" i="7" s="1"/>
  <c r="D391" i="7" l="1"/>
  <c r="E391" i="7" s="1"/>
  <c r="C392" i="7"/>
  <c r="C393" i="7" l="1"/>
  <c r="D392" i="7"/>
  <c r="E392" i="7" s="1"/>
  <c r="D393" i="7" l="1"/>
  <c r="E393" i="7" s="1"/>
  <c r="C394" i="7"/>
  <c r="D394" i="7" l="1"/>
  <c r="E394" i="7" s="1"/>
  <c r="C395" i="7"/>
  <c r="D395" i="7" l="1"/>
  <c r="E395" i="7" s="1"/>
  <c r="C396" i="7"/>
  <c r="C397" i="7" l="1"/>
  <c r="D396" i="7"/>
  <c r="E396" i="7" s="1"/>
  <c r="D397" i="7" l="1"/>
  <c r="E397" i="7" s="1"/>
  <c r="C398" i="7"/>
  <c r="C399" i="7" l="1"/>
  <c r="D398" i="7"/>
  <c r="E398" i="7" s="1"/>
  <c r="D399" i="7" l="1"/>
  <c r="E399" i="7" s="1"/>
  <c r="C400" i="7"/>
  <c r="C401" i="7" l="1"/>
  <c r="D400" i="7"/>
  <c r="E400" i="7" s="1"/>
  <c r="C402" i="7" l="1"/>
  <c r="D402" i="7" s="1"/>
  <c r="E402" i="7" s="1"/>
  <c r="D401" i="7"/>
  <c r="E401" i="7" s="1"/>
</calcChain>
</file>

<file path=xl/sharedStrings.xml><?xml version="1.0" encoding="utf-8"?>
<sst xmlns="http://schemas.openxmlformats.org/spreadsheetml/2006/main" count="624" uniqueCount="558">
  <si>
    <t>LOCATION</t>
  </si>
  <si>
    <t>EVALUEE LAST NAME</t>
  </si>
  <si>
    <t>EVALUEE FIRST NAME</t>
  </si>
  <si>
    <t>EMAIL</t>
  </si>
  <si>
    <t>EVALUATOR LAST NAME</t>
  </si>
  <si>
    <t>EVALUATOR FIRST NAME</t>
  </si>
  <si>
    <t>FROM</t>
  </si>
  <si>
    <t>TO</t>
  </si>
  <si>
    <t>NAME</t>
  </si>
  <si>
    <t>Ineffective</t>
  </si>
  <si>
    <t>Partially Effective</t>
  </si>
  <si>
    <t>Effective</t>
  </si>
  <si>
    <t>Highly Effective</t>
  </si>
  <si>
    <t>McREL RATING</t>
  </si>
  <si>
    <t>WEIGHT (%)</t>
  </si>
  <si>
    <t>GRAND TOTAL:</t>
  </si>
  <si>
    <t>MCREL COMPOSITE SCORE</t>
  </si>
  <si>
    <t>LABEL</t>
  </si>
  <si>
    <t>MIN</t>
  </si>
  <si>
    <t>MAX</t>
  </si>
  <si>
    <t>TOTAL</t>
  </si>
  <si>
    <t>%</t>
  </si>
  <si>
    <t>EVALUEE</t>
  </si>
  <si>
    <t>EVALUATOR</t>
  </si>
  <si>
    <t>selected ID</t>
  </si>
  <si>
    <t>DATA</t>
  </si>
  <si>
    <t>SCORE</t>
  </si>
  <si>
    <t>MX</t>
  </si>
  <si>
    <t>Average McREL Rating Score</t>
  </si>
  <si>
    <t>McREL RATINGS</t>
  </si>
  <si>
    <t>SELECTED</t>
  </si>
  <si>
    <t>Recommended</t>
  </si>
  <si>
    <t>McREL Score:</t>
  </si>
  <si>
    <t>McREL Rating:</t>
  </si>
  <si>
    <t>Evaluator:</t>
  </si>
  <si>
    <t>Summary Date:</t>
  </si>
  <si>
    <t>&gt;&gt;&gt;</t>
  </si>
  <si>
    <t>EVALUEES</t>
  </si>
  <si>
    <t>Alternate Scoring System Name</t>
  </si>
  <si>
    <t>McREL Rating</t>
  </si>
  <si>
    <t>McREL Input
(0-4)</t>
  </si>
  <si>
    <t>EVALUATION DATE</t>
  </si>
  <si>
    <t>F1A_Score</t>
  </si>
  <si>
    <t>F1B_Score</t>
  </si>
  <si>
    <t>F1C_Score</t>
  </si>
  <si>
    <t>F1D_Score</t>
  </si>
  <si>
    <t>F1E_Score</t>
  </si>
  <si>
    <t>F1F_Score</t>
  </si>
  <si>
    <t>F1G_Score</t>
  </si>
  <si>
    <t>F2A_Score</t>
  </si>
  <si>
    <t>F2B_Score</t>
  </si>
  <si>
    <t>F2C_Score</t>
  </si>
  <si>
    <t>F2D_Score</t>
  </si>
  <si>
    <t>F2E_Score</t>
  </si>
  <si>
    <t>F2F_Score</t>
  </si>
  <si>
    <t>F2G_Score</t>
  </si>
  <si>
    <t>F3A_Score</t>
  </si>
  <si>
    <t>F3B_Score</t>
  </si>
  <si>
    <t>F3C_Score</t>
  </si>
  <si>
    <t>F3D_Score</t>
  </si>
  <si>
    <t>F3E_Score</t>
  </si>
  <si>
    <t>F3F_Score</t>
  </si>
  <si>
    <t>F3G_Score</t>
  </si>
  <si>
    <t>COM1_SCORE</t>
  </si>
  <si>
    <t>COM2_SCORE</t>
  </si>
  <si>
    <t>COM3_SCORE</t>
  </si>
  <si>
    <t>Framework 1: Principal leadership responsibilities associated with Managing Change</t>
  </si>
  <si>
    <t>A. Change Agent: Is willing to and actively challenges the status quo.</t>
  </si>
  <si>
    <t>B. Flexibility: Adapts his or her leadership behavior to the needs of the current situation and is comfortable with dissent.</t>
  </si>
  <si>
    <t>C. Ideals and Beliefs: Communicates and operates from strong ideals and beliefs about school and schooling.</t>
  </si>
  <si>
    <t>D. Intellectual Stimulation: Ensures that the faculty and staff are aware of the most current theories and practices and makes the discussion of these a regular aspect of the school culture.</t>
  </si>
  <si>
    <t>E. Knowledge of Curriculum, Instruction, and Assessment: Is knowledgeable about the current curriculum, instruction, and assessment practices.</t>
  </si>
  <si>
    <t>F. Monitor and Evaluate: Monitors the effectiveness of school practices and their impact on student learning.</t>
  </si>
  <si>
    <t>G. Optimize: Inspires and leads new and challenging innovations.</t>
  </si>
  <si>
    <t>Overall rating for Managing Change</t>
  </si>
  <si>
    <t>Framework 2: Principal responsibilities associated with Focus of Leadership</t>
  </si>
  <si>
    <t>A. Contingent Rewards: Recognizes and rewards individual accomplishments.</t>
  </si>
  <si>
    <t>B. Discipline: Protects teachers from issues and influences that would detract from their time or focus.</t>
  </si>
  <si>
    <t>C. Focus: Establishes clear goals and keeps those goals in the forefront of the school's attention.</t>
  </si>
  <si>
    <t>D. Involvement in Curriculum: Is directly involved in helping teachers design curricular activities and address assessment and instructional issues.</t>
  </si>
  <si>
    <t>E. Order: Establishes a set of standard operating procedures and routines.</t>
  </si>
  <si>
    <t>F. Outreach: Is an advocate and spokesperson of the school to all stakeholders.</t>
  </si>
  <si>
    <t>G. Resources: Provides teachers with material and professional development necessary for the execution of their jobs.</t>
  </si>
  <si>
    <t>Overall rating for Focus of Leadership</t>
  </si>
  <si>
    <t>Framework 3: Principal responsibilities associated with Purposeful Community</t>
  </si>
  <si>
    <r>
      <t xml:space="preserve">Framework 3: </t>
    </r>
    <r>
      <rPr>
        <b/>
        <sz val="10"/>
        <color rgb="FF000000"/>
        <rFont val="Arial"/>
        <family val="2"/>
      </rPr>
      <t>Principal responsibilities associated with Purposeful Community</t>
    </r>
  </si>
  <si>
    <r>
      <t>Framework 2:</t>
    </r>
    <r>
      <rPr>
        <b/>
        <sz val="10"/>
        <color rgb="FF000000"/>
        <rFont val="Arial"/>
        <family val="2"/>
      </rPr>
      <t xml:space="preserve"> Principal responsibilities associated with Focus of Leadership</t>
    </r>
  </si>
  <si>
    <r>
      <t xml:space="preserve">Framework 1: </t>
    </r>
    <r>
      <rPr>
        <b/>
        <sz val="10"/>
        <color rgb="FF000000"/>
        <rFont val="Arial"/>
        <family val="2"/>
      </rPr>
      <t>Principal leadership responsibilities associated with Managing Change</t>
    </r>
  </si>
  <si>
    <t>A. Affirmation: Recognizes and celebrates school accomplishment and acknowledges failures.</t>
  </si>
  <si>
    <t>B. Communication: Establishes strong lines of communication with teachers and among students.</t>
  </si>
  <si>
    <t>C. Culture: Fosters shared beliefs and a sense of community and cooperation.</t>
  </si>
  <si>
    <t>D. Input: Involves teachers in the design and implementation of important decisions.</t>
  </si>
  <si>
    <t>E. Relationship: Demonstrates awareness of the personal aspects of teachers and staff.</t>
  </si>
  <si>
    <t>F. Situational Awareness: Is aware of the details and the undercurrents in the running of the school and uses this information to address current and potential problems.</t>
  </si>
  <si>
    <t>G. Visiblity: Has quality contacts and interactions with teachers and students.</t>
  </si>
  <si>
    <t>Overall rating for Purposeful Community</t>
  </si>
  <si>
    <t>AVERAGES</t>
  </si>
  <si>
    <t>WEIGHTED FRAMEWORK SCORES</t>
  </si>
  <si>
    <t>WEIGHTED F1 RESPONSIBILITY SCORES</t>
  </si>
  <si>
    <t>WEIGHTED F2 RESPONSIBILITY SCORES</t>
  </si>
  <si>
    <t>WEIGHTED F3 RESPONSIBILITY SCORES</t>
  </si>
  <si>
    <t>F1 PTS</t>
  </si>
  <si>
    <t>F2 PTS</t>
  </si>
  <si>
    <t>F3 PTS</t>
  </si>
  <si>
    <t>F3 TOTAL:</t>
  </si>
  <si>
    <t>F2 TOTAL:</t>
  </si>
  <si>
    <t>F1 TOTAL:</t>
  </si>
  <si>
    <t>Rounded</t>
  </si>
  <si>
    <t>HOW TO USE THIS SPREADSHEET</t>
  </si>
  <si>
    <t>BALANCED RESP AND FRAMEWORK RATINGS</t>
  </si>
  <si>
    <t>NAME OF CUSTOM SCORING MODEL</t>
  </si>
  <si>
    <t>McREL Cut #1</t>
  </si>
  <si>
    <t>McREL Cut #2</t>
  </si>
  <si>
    <t>McREL Cut #3</t>
  </si>
  <si>
    <t>McREL Cut #4</t>
  </si>
  <si>
    <t>McREL Top</t>
  </si>
  <si>
    <t>Band Incrementer</t>
  </si>
  <si>
    <t>Maps To</t>
  </si>
  <si>
    <t>McREL Bottom</t>
  </si>
  <si>
    <t>Superior</t>
  </si>
  <si>
    <t>Needs Improvement</t>
  </si>
  <si>
    <t>RATING</t>
  </si>
  <si>
    <t>MODEL NAME:</t>
  </si>
  <si>
    <t>Oklahoma State School Districts: Paper-Pencil Scoring Template</t>
  </si>
  <si>
    <r>
      <t xml:space="preserve">This scoring template spreadsheet is designed to help Oklahoma school districts analyze, record and translate summary rating form data using the </t>
    </r>
    <r>
      <rPr>
        <b/>
        <sz val="12"/>
        <color theme="1"/>
        <rFont val="Calibri"/>
        <family val="2"/>
        <scheme val="minor"/>
      </rPr>
      <t>Paper-Pencil version of the McREL Evaluation System</t>
    </r>
    <r>
      <rPr>
        <sz val="12"/>
        <color theme="1"/>
        <rFont val="Calibri"/>
        <family val="2"/>
        <scheme val="minor"/>
      </rPr>
      <t>. McREL may enhance these template spreadsheets as specific ideas and suggestions are determined to be beneficial to all districts.</t>
    </r>
  </si>
  <si>
    <t>Values entered in this document are the sole responsibility of each district.</t>
  </si>
  <si>
    <t xml:space="preserve">PART ONE: </t>
  </si>
  <si>
    <r>
      <t xml:space="preserve">Read all infjormation on the </t>
    </r>
    <r>
      <rPr>
        <b/>
        <i/>
        <sz val="12"/>
        <color theme="1"/>
        <rFont val="Calibri"/>
        <family val="2"/>
        <scheme val="minor"/>
      </rPr>
      <t>INSTRUCTIONS tab</t>
    </r>
    <r>
      <rPr>
        <sz val="12"/>
        <color theme="1"/>
        <rFont val="Calibri"/>
        <family val="2"/>
        <scheme val="minor"/>
      </rPr>
      <t xml:space="preserve"> before getting started.</t>
    </r>
  </si>
  <si>
    <t xml:space="preserve">PART TWO: </t>
  </si>
  <si>
    <t xml:space="preserve">NOTE: This spreadsheet has been optimized for standards set by Oklahoma legislature. Do not use this template if you are not in the state of Oklahoma. </t>
  </si>
  <si>
    <t>Not Demonstrated = 1</t>
  </si>
  <si>
    <t>Developing = 2</t>
  </si>
  <si>
    <t>Proficient = 3</t>
  </si>
  <si>
    <t>Accomplished = 4</t>
  </si>
  <si>
    <t>Distinguished = 5</t>
  </si>
  <si>
    <t xml:space="preserve">Enter the scoring value in each column as follows: </t>
  </si>
  <si>
    <t>NOTE-OVERALL RATINGS FOR EACH FRAMEWORK COMPONENTWILL BE PLACED IN COLUMNS AC-AE.</t>
  </si>
  <si>
    <t>Column H - Managing Change - Element A: Change Agent</t>
  </si>
  <si>
    <t>Column I - Managing Change - Element B: Flexibility</t>
  </si>
  <si>
    <t>Column J - Managing Change - Element C: Ideals and Beliefs</t>
  </si>
  <si>
    <t>Column K - Managing Change - Element D: Intellectual Stimulation</t>
  </si>
  <si>
    <t>Column L - Managing Change - Element E: Knowledge of Curriculum, Instruction, and Assessment</t>
  </si>
  <si>
    <t>Column M - Managing Change - Element F: Monitor and Evaluate</t>
  </si>
  <si>
    <t>Column N - Managing Change - Element G: Optimize</t>
  </si>
  <si>
    <t xml:space="preserve">   Overall rating for Managing Change will be placed in Column AC</t>
  </si>
  <si>
    <t>Column O - Focus of Leadership - Element A: Contingent Rewards</t>
  </si>
  <si>
    <t>Column P - Focus of Leadership - Element B: Discipline</t>
  </si>
  <si>
    <t>Column Q - Focus of Leadership - Element C: Focus</t>
  </si>
  <si>
    <t>Column R -Focus of Leadership - Element D: Involvement in Curriculum, Instruction, and Assessment</t>
  </si>
  <si>
    <t>Column S - Focus of Leadership - Element E: Order</t>
  </si>
  <si>
    <t>Column T - Focus of Leadership - Element F: Outreach</t>
  </si>
  <si>
    <t>Column U - Focus of Leadership - Element G: Resources</t>
  </si>
  <si>
    <t xml:space="preserve">   Overall rating for Focus of Leadership will be placed in Column AD</t>
  </si>
  <si>
    <t>Column V - Purposeful Community - Element A: Affirmation</t>
  </si>
  <si>
    <t>Column W - Purposeful Community - Element B: Communication</t>
  </si>
  <si>
    <t>Column X - Purposeful Community - Element C: Culture</t>
  </si>
  <si>
    <t>Column Y - Purposeful Community - Element D: Input</t>
  </si>
  <si>
    <t>Column Z - Purposeful Community - Element E: Relationships</t>
  </si>
  <si>
    <t>Column AA- Purposeful Community - Element F: Situational Awareness</t>
  </si>
  <si>
    <t>Column AB - Purposeful Community - Element G: Visibility</t>
  </si>
  <si>
    <t xml:space="preserve">   Overall rating for Purposeful Community will be placed in Column AE</t>
  </si>
  <si>
    <t>Column AC - Overall Score: Managing Change</t>
  </si>
  <si>
    <t>Column AD - Overall Score: Focus of Leadership</t>
  </si>
  <si>
    <t>Column AE - Overall Score: Purposeful Community</t>
  </si>
  <si>
    <t>View and (optionally) print the "Average Scores" worksheet.</t>
  </si>
  <si>
    <t>View final scores for all evaluees.</t>
  </si>
  <si>
    <t xml:space="preserve">PART THREE: </t>
  </si>
  <si>
    <t>Review your district's rating breakdown by clicking on the ScoreRanges tab, and (optional) print this page for your records.</t>
  </si>
  <si>
    <t>Overall Score: Managing Change</t>
  </si>
  <si>
    <t>Overall Score: Focus of Leadership</t>
  </si>
  <si>
    <t>Overall Score: Purposeful Community</t>
  </si>
  <si>
    <t>TeacherCertificationNumber</t>
  </si>
  <si>
    <t>TeacherFirstName</t>
  </si>
  <si>
    <t>TeacherLastName</t>
  </si>
  <si>
    <t>EvaluatorCertificationNumber</t>
  </si>
  <si>
    <t>EvaluatorFirstName</t>
  </si>
  <si>
    <t>EvaluatorLastName</t>
  </si>
  <si>
    <t>DataCollectionPlatform</t>
  </si>
  <si>
    <t>ModelUsed</t>
  </si>
  <si>
    <t>EvaluationScore</t>
  </si>
  <si>
    <t>DomainID1</t>
  </si>
  <si>
    <t>DomainDescription1</t>
  </si>
  <si>
    <t>DomainScore1</t>
  </si>
  <si>
    <t>DomainScore2</t>
  </si>
  <si>
    <t>DomainID3</t>
  </si>
  <si>
    <t>DomainDescription3</t>
  </si>
  <si>
    <t>DomainScore3</t>
  </si>
  <si>
    <t>DomainID4</t>
  </si>
  <si>
    <t>DomainDescription4</t>
  </si>
  <si>
    <t>DomainScore4</t>
  </si>
  <si>
    <t>DomainID5</t>
  </si>
  <si>
    <t>DomainDescription5</t>
  </si>
  <si>
    <t>DomainScore5</t>
  </si>
  <si>
    <t>DomainID6</t>
  </si>
  <si>
    <t>DomainDescription6</t>
  </si>
  <si>
    <t>DomainScore6</t>
  </si>
  <si>
    <t>DomainID7</t>
  </si>
  <si>
    <t>DomainDescription7</t>
  </si>
  <si>
    <t>DomainScore7</t>
  </si>
  <si>
    <t>DomainID8</t>
  </si>
  <si>
    <t>DomainDescription8</t>
  </si>
  <si>
    <t>DomainScore8</t>
  </si>
  <si>
    <t>DomainID9</t>
  </si>
  <si>
    <t>DomainDescription9</t>
  </si>
  <si>
    <t>DomainScore9</t>
  </si>
  <si>
    <t>DomainID10</t>
  </si>
  <si>
    <t>DomainDescription10</t>
  </si>
  <si>
    <t>DomainScore10</t>
  </si>
  <si>
    <t>IndicatorDomainID1</t>
  </si>
  <si>
    <t>IndicatorDescription1</t>
  </si>
  <si>
    <t>IndicatorScore1</t>
  </si>
  <si>
    <t>IndicatorDomainID2</t>
  </si>
  <si>
    <t>IndicatorDescription2</t>
  </si>
  <si>
    <t>IndicatorScore2</t>
  </si>
  <si>
    <t>IndicatorDomainID3</t>
  </si>
  <si>
    <t>IndicatorDescription3</t>
  </si>
  <si>
    <t>IndicatorScore3</t>
  </si>
  <si>
    <t>IndicatorDomainID4</t>
  </si>
  <si>
    <t>IndicatorDescription4</t>
  </si>
  <si>
    <t>IndicatorScore4</t>
  </si>
  <si>
    <t>IndicatorDomainID5</t>
  </si>
  <si>
    <t>IndicatorDescription5</t>
  </si>
  <si>
    <t>IndicatorScore5</t>
  </si>
  <si>
    <t>IndicatorDomainID6</t>
  </si>
  <si>
    <t>IndicatorDescription6</t>
  </si>
  <si>
    <t>IndicatorScore6</t>
  </si>
  <si>
    <t>IndicatorDomainID7</t>
  </si>
  <si>
    <t>IndicatorDescription7</t>
  </si>
  <si>
    <t>IndicatorScore7</t>
  </si>
  <si>
    <t>IndicatorDomainID8</t>
  </si>
  <si>
    <t>IndicatorDescription8</t>
  </si>
  <si>
    <t>IndicatorScore8</t>
  </si>
  <si>
    <t>IndicatorDomainID9</t>
  </si>
  <si>
    <t>IndicatorDescription9</t>
  </si>
  <si>
    <t>IndicatorScore9</t>
  </si>
  <si>
    <t>IndicatorDomainID10</t>
  </si>
  <si>
    <t>IndicatorDescription10</t>
  </si>
  <si>
    <t>IndicatorScore10</t>
  </si>
  <si>
    <t>IndicatorDomainID11</t>
  </si>
  <si>
    <t>IndicatorDescription11</t>
  </si>
  <si>
    <t>IndicatorScore11</t>
  </si>
  <si>
    <t>IndicatorDomainID12</t>
  </si>
  <si>
    <t>IndicatorDescription12</t>
  </si>
  <si>
    <t>IndicatorScore12</t>
  </si>
  <si>
    <t>IndicatorDomainID13</t>
  </si>
  <si>
    <t>IndicatorDescription13</t>
  </si>
  <si>
    <t>IndicatorScore13</t>
  </si>
  <si>
    <t>IndicatorDomainID14</t>
  </si>
  <si>
    <t>IndicatorDescription14</t>
  </si>
  <si>
    <t>IndicatorScore14</t>
  </si>
  <si>
    <t>IndicatorDomainID15</t>
  </si>
  <si>
    <t>IndicatorDescription15</t>
  </si>
  <si>
    <t>IndicatorScore15</t>
  </si>
  <si>
    <t>IndicatorDomainID16</t>
  </si>
  <si>
    <t>IndicatorDescription16</t>
  </si>
  <si>
    <t>IndicatorScore16</t>
  </si>
  <si>
    <t>IndicatorDomainID17</t>
  </si>
  <si>
    <t>IndicatorDescription17</t>
  </si>
  <si>
    <t>IndicatorScore17</t>
  </si>
  <si>
    <t>IndicatorDomainID18</t>
  </si>
  <si>
    <t>IndicatorDescription18</t>
  </si>
  <si>
    <t>IndicatorScore18</t>
  </si>
  <si>
    <t>IndicatorDomainID19</t>
  </si>
  <si>
    <t>IndicatorDescription19</t>
  </si>
  <si>
    <t>IndicatorScore19</t>
  </si>
  <si>
    <t>IndicatorDomainID20</t>
  </si>
  <si>
    <t>IndicatorDescription20</t>
  </si>
  <si>
    <t>IndicatorScore20</t>
  </si>
  <si>
    <t>IndicatorDomainID21</t>
  </si>
  <si>
    <t>IndicatorDescription21</t>
  </si>
  <si>
    <t>IndicatorScore21</t>
  </si>
  <si>
    <t>IndicatorDomainID22</t>
  </si>
  <si>
    <t>IndicatorDescription22</t>
  </si>
  <si>
    <t>IndicatorScore22</t>
  </si>
  <si>
    <t>IndicatorDomainID23</t>
  </si>
  <si>
    <t>IndicatorDescription23</t>
  </si>
  <si>
    <t>IndicatorScore23</t>
  </si>
  <si>
    <t>IndicatorDomainID24</t>
  </si>
  <si>
    <t>IndicatorDescription24</t>
  </si>
  <si>
    <t>IndicatorScore24</t>
  </si>
  <si>
    <t>IndicatorDomainID25</t>
  </si>
  <si>
    <t>IndicatorDescription25</t>
  </si>
  <si>
    <t>IndicatorScore25</t>
  </si>
  <si>
    <t>IndicatorDomainID26</t>
  </si>
  <si>
    <t>IndicatorDescription26</t>
  </si>
  <si>
    <t>IndicatorScore26</t>
  </si>
  <si>
    <t>IndicatorDomainID27</t>
  </si>
  <si>
    <t>IndicatorDescription27</t>
  </si>
  <si>
    <t>IndicatorScore27</t>
  </si>
  <si>
    <t>IndicatorDomainID28</t>
  </si>
  <si>
    <t>IndicatorDescription28</t>
  </si>
  <si>
    <t>IndicatorScore28</t>
  </si>
  <si>
    <t>IndicatorDomainID29</t>
  </si>
  <si>
    <t>IndicatorDescription29</t>
  </si>
  <si>
    <t>IndicatorScore29</t>
  </si>
  <si>
    <t>IndicatorDomainID30</t>
  </si>
  <si>
    <t>IndicatorDescription30</t>
  </si>
  <si>
    <t>IndicatorScore30</t>
  </si>
  <si>
    <t>IndicatorDomainID31</t>
  </si>
  <si>
    <t>IndicatorDescription31</t>
  </si>
  <si>
    <t>IndicatorScore31</t>
  </si>
  <si>
    <t>IndicatorDomainID32</t>
  </si>
  <si>
    <t>IndicatorDescription32</t>
  </si>
  <si>
    <t>IndicatorScore32</t>
  </si>
  <si>
    <t>IndicatorDomainID33</t>
  </si>
  <si>
    <t>IndicatorDescription33</t>
  </si>
  <si>
    <t>IndicatorScore33</t>
  </si>
  <si>
    <t>IndicatorDomainID34</t>
  </si>
  <si>
    <t>IndicatorDescription34</t>
  </si>
  <si>
    <t>IndicatorScore34</t>
  </si>
  <si>
    <t>IndicatorDomainID35</t>
  </si>
  <si>
    <t>IndicatorDescription35</t>
  </si>
  <si>
    <t>IndicatorScore35</t>
  </si>
  <si>
    <t>IndicatorDomainID36</t>
  </si>
  <si>
    <t>IndicatorDescription36</t>
  </si>
  <si>
    <t>IndicatorScore36</t>
  </si>
  <si>
    <t>IndicatorDomainID37</t>
  </si>
  <si>
    <t>IndicatorDescription37</t>
  </si>
  <si>
    <t>IndicatorScore37</t>
  </si>
  <si>
    <t>IndicatorDomainID38</t>
  </si>
  <si>
    <t>IndicatorDescription38</t>
  </si>
  <si>
    <t>IndicatorScore38</t>
  </si>
  <si>
    <t>IndicatorDomainID39</t>
  </si>
  <si>
    <t>IndicatorDescription39</t>
  </si>
  <si>
    <t>IndicatorScore39</t>
  </si>
  <si>
    <t>IndicatorDomainID40</t>
  </si>
  <si>
    <t>IndicatorDescription40</t>
  </si>
  <si>
    <t>IndicatorScore40</t>
  </si>
  <si>
    <t>IndicatorDomainID41</t>
  </si>
  <si>
    <t>IndicatorDescription41</t>
  </si>
  <si>
    <t>IndicatorScore41</t>
  </si>
  <si>
    <t>IndicatorDomainID42</t>
  </si>
  <si>
    <t>IndicatorDescription42</t>
  </si>
  <si>
    <t>IndicatorScore42</t>
  </si>
  <si>
    <t>IndicatorDomainID43</t>
  </si>
  <si>
    <t>IndicatorDescription43</t>
  </si>
  <si>
    <t>IndicatorScore43</t>
  </si>
  <si>
    <t>IndicatorDomainID44</t>
  </si>
  <si>
    <t>IndicatorDescription44</t>
  </si>
  <si>
    <t>IndicatorScore44</t>
  </si>
  <si>
    <t>IndicatorDomainID45</t>
  </si>
  <si>
    <t>IndicatorDescription45</t>
  </si>
  <si>
    <t>IndicatorScore45</t>
  </si>
  <si>
    <t>IndicatorDomainID46</t>
  </si>
  <si>
    <t>IndicatorDescription46</t>
  </si>
  <si>
    <t>IndicatorScore46</t>
  </si>
  <si>
    <t>IndicatorDomainID47</t>
  </si>
  <si>
    <t>IndicatorDescription47</t>
  </si>
  <si>
    <t>IndicatorScore47</t>
  </si>
  <si>
    <t>IndicatorDomainID48</t>
  </si>
  <si>
    <t>IndicatorDescription48</t>
  </si>
  <si>
    <t>IndicatorScore48</t>
  </si>
  <si>
    <t>IndicatorDomainID49</t>
  </si>
  <si>
    <t>IndicatorDescription49</t>
  </si>
  <si>
    <t>IndicatorScore49</t>
  </si>
  <si>
    <t>IndicatorDomainID50</t>
  </si>
  <si>
    <t>IndicatorDescription50</t>
  </si>
  <si>
    <t>IndicatorScore50</t>
  </si>
  <si>
    <t>IndicatorDomainID51</t>
  </si>
  <si>
    <t>IndicatorDescription51</t>
  </si>
  <si>
    <t>IndicatorScore51</t>
  </si>
  <si>
    <t>IndicatorDomainID52</t>
  </si>
  <si>
    <t>IndicatorDescription52</t>
  </si>
  <si>
    <t>IndicatorScore52</t>
  </si>
  <si>
    <t>IndicatorDomainID53</t>
  </si>
  <si>
    <t>IndicatorDescription53</t>
  </si>
  <si>
    <t>IndicatorScore53</t>
  </si>
  <si>
    <t>IndicatorDomainID54</t>
  </si>
  <si>
    <t>IndicatorDescription54</t>
  </si>
  <si>
    <t>IndicatorScore54</t>
  </si>
  <si>
    <t>IndicatorDomainID55</t>
  </si>
  <si>
    <t>IndicatorDescription55</t>
  </si>
  <si>
    <t>IndicatorScore55</t>
  </si>
  <si>
    <t>IndicatorDomainID56</t>
  </si>
  <si>
    <t>IndicatorDescription56</t>
  </si>
  <si>
    <t>IndicatorScore56</t>
  </si>
  <si>
    <t>IndicatorDomainID57</t>
  </si>
  <si>
    <t>IndicatorDescription57</t>
  </si>
  <si>
    <t>IndicatorScore57</t>
  </si>
  <si>
    <t>IndicatorDomainID58</t>
  </si>
  <si>
    <t>IndicatorDescription58</t>
  </si>
  <si>
    <t>IndicatorScore58</t>
  </si>
  <si>
    <t>IndicatorDomainID59</t>
  </si>
  <si>
    <t>IndicatorDescription59</t>
  </si>
  <si>
    <t>IndicatorScore59</t>
  </si>
  <si>
    <t>IndicatorDomainID60</t>
  </si>
  <si>
    <t>IndicatorDescription60</t>
  </si>
  <si>
    <t>IndicatorScore60</t>
  </si>
  <si>
    <t>IndicatorDomainID61</t>
  </si>
  <si>
    <t>IndicatorDescription61</t>
  </si>
  <si>
    <t>IndicatorScore61</t>
  </si>
  <si>
    <t>IndicatorDomainID62</t>
  </si>
  <si>
    <t>IndicatorDescription62</t>
  </si>
  <si>
    <t>IndicatorScore62</t>
  </si>
  <si>
    <t>IndicatorDomainID63</t>
  </si>
  <si>
    <t>IndicatorDescription63</t>
  </si>
  <si>
    <t>IndicatorScore63</t>
  </si>
  <si>
    <t>IndicatorDomainID64</t>
  </si>
  <si>
    <t>IndicatorDescription64</t>
  </si>
  <si>
    <t>IndicatorScore64</t>
  </si>
  <si>
    <t>IndicatorDomainID65</t>
  </si>
  <si>
    <t>IndicatorDescription65</t>
  </si>
  <si>
    <t>IndicatorScore65</t>
  </si>
  <si>
    <t>IndicatorDomainID66</t>
  </si>
  <si>
    <t>IndicatorDescription66</t>
  </si>
  <si>
    <t>IndicatorScore66</t>
  </si>
  <si>
    <t>IndicatorDomainID67</t>
  </si>
  <si>
    <t>IndicatorDescription67</t>
  </si>
  <si>
    <t>IndicatorScore67</t>
  </si>
  <si>
    <t>IndicatorDomainID68</t>
  </si>
  <si>
    <t>IndicatorDescription68</t>
  </si>
  <si>
    <t>IndicatorScore68</t>
  </si>
  <si>
    <t>IndicatorDomainID69</t>
  </si>
  <si>
    <t>IndicatorDescription69</t>
  </si>
  <si>
    <t>IndicatorScore69</t>
  </si>
  <si>
    <t>IndicatorDomainID70</t>
  </si>
  <si>
    <t>IndicatorDescription70</t>
  </si>
  <si>
    <t>IndicatorScore70</t>
  </si>
  <si>
    <t>IndicatorDomainID71</t>
  </si>
  <si>
    <t>IndicatorDescription71</t>
  </si>
  <si>
    <t>IndicatorScore71</t>
  </si>
  <si>
    <t>IndicatorDomainID72</t>
  </si>
  <si>
    <t>IndicatorDescription72</t>
  </si>
  <si>
    <t>IndicatorScore72</t>
  </si>
  <si>
    <t>IndicatorDomainID73</t>
  </si>
  <si>
    <t>IndicatorDescription73</t>
  </si>
  <si>
    <t>IndicatorScore73</t>
  </si>
  <si>
    <t>IndicatorDomainID74</t>
  </si>
  <si>
    <t>IndicatorDescription74</t>
  </si>
  <si>
    <t>IndicatorScore74</t>
  </si>
  <si>
    <t>IndicatorDomainID75</t>
  </si>
  <si>
    <t>IndicatorDescription75</t>
  </si>
  <si>
    <t>IndicatorScore75</t>
  </si>
  <si>
    <t>IndicatorDomainID76</t>
  </si>
  <si>
    <t>IndicatorDescription76</t>
  </si>
  <si>
    <t>IndicatorScore76</t>
  </si>
  <si>
    <t>IndicatorDomainID77</t>
  </si>
  <si>
    <t>IndicatorDescription77</t>
  </si>
  <si>
    <t>IndicatorScore77</t>
  </si>
  <si>
    <t>IndicatorDomainID78</t>
  </si>
  <si>
    <t>IndicatorDescription78</t>
  </si>
  <si>
    <t>IndicatorScore78</t>
  </si>
  <si>
    <t>IndicatorDomainID79</t>
  </si>
  <si>
    <t>IndicatorDescription79</t>
  </si>
  <si>
    <t>IndicatorScore79</t>
  </si>
  <si>
    <t>IndicatorDomainID80</t>
  </si>
  <si>
    <t>IndicatorDescription80</t>
  </si>
  <si>
    <t>IndicatorScore80</t>
  </si>
  <si>
    <t>IndicatorDomainID81</t>
  </si>
  <si>
    <t>IndicatorDescription81</t>
  </si>
  <si>
    <t>IndicatorScore81</t>
  </si>
  <si>
    <t>IndicatorDomainID82</t>
  </si>
  <si>
    <t>IndicatorDescription82</t>
  </si>
  <si>
    <t>IndicatorScore82</t>
  </si>
  <si>
    <t>IndicatorDomainID83</t>
  </si>
  <si>
    <t>IndicatorDescription83</t>
  </si>
  <si>
    <t>IndicatorScore83</t>
  </si>
  <si>
    <t>IndicatorDomainID84</t>
  </si>
  <si>
    <t>IndicatorDescription84</t>
  </si>
  <si>
    <t>IndicatorScore84</t>
  </si>
  <si>
    <t>IndicatorDomainID85</t>
  </si>
  <si>
    <t>IndicatorDescription85</t>
  </si>
  <si>
    <t>IndicatorScore85</t>
  </si>
  <si>
    <t>IndicatorDomainID86</t>
  </si>
  <si>
    <t>IndicatorDescription86</t>
  </si>
  <si>
    <t>IndicatorScore86</t>
  </si>
  <si>
    <t>IndicatorDomainID87</t>
  </si>
  <si>
    <t>IndicatorDescription87</t>
  </si>
  <si>
    <t>IndicatorScore87</t>
  </si>
  <si>
    <t>IndicatorDomainID88</t>
  </si>
  <si>
    <t>IndicatorDescription88</t>
  </si>
  <si>
    <t>IndicatorScore88</t>
  </si>
  <si>
    <t>IndicatorDomainID89</t>
  </si>
  <si>
    <t>IndicatorDescription89</t>
  </si>
  <si>
    <t>IndicatorScore89</t>
  </si>
  <si>
    <t>IndicatorDomainID90</t>
  </si>
  <si>
    <t>IndicatorDescription90</t>
  </si>
  <si>
    <t>IndicatorScore90</t>
  </si>
  <si>
    <t>IndicatorDomainID91</t>
  </si>
  <si>
    <t>IndicatorDescription91</t>
  </si>
  <si>
    <t>IndicatorScore91</t>
  </si>
  <si>
    <t>IndicatorDomainID92</t>
  </si>
  <si>
    <t>IndicatorDescription92</t>
  </si>
  <si>
    <t>IndicatorScore92</t>
  </si>
  <si>
    <t>IndicatorDomainID93</t>
  </si>
  <si>
    <t>IndicatorDescription93</t>
  </si>
  <si>
    <t>IndicatorScore93</t>
  </si>
  <si>
    <t>IndicatorDomainID94</t>
  </si>
  <si>
    <t>IndicatorDescription94</t>
  </si>
  <si>
    <t>IndicatorScore94</t>
  </si>
  <si>
    <t>IndicatorDomainID95</t>
  </si>
  <si>
    <t>IndicatorDescription95</t>
  </si>
  <si>
    <t>IndicatorScore95</t>
  </si>
  <si>
    <t>IndicatorDomainID96</t>
  </si>
  <si>
    <t>IndicatorDescription96</t>
  </si>
  <si>
    <t>IndicatorScore96</t>
  </si>
  <si>
    <t>IndicatorDomainID97</t>
  </si>
  <si>
    <t>IndicatorDescription97</t>
  </si>
  <si>
    <t>IndicatorScore97</t>
  </si>
  <si>
    <t>IndicatorDomainID98</t>
  </si>
  <si>
    <t>IndicatorDescription98</t>
  </si>
  <si>
    <t>IndicatorScore98</t>
  </si>
  <si>
    <t>IndicatorDomainID99</t>
  </si>
  <si>
    <t>IndicatorDescription99</t>
  </si>
  <si>
    <t>IndicatorScore99</t>
  </si>
  <si>
    <t>IndicatorDomainID100</t>
  </si>
  <si>
    <t>IndicatorDescription100</t>
  </si>
  <si>
    <t>IndicatorScore100</t>
  </si>
  <si>
    <t>Managing Change: ChangeAgent Score</t>
  </si>
  <si>
    <t>Managing Change: Flexibility Score</t>
  </si>
  <si>
    <t>Managing Change: Intellectual Stimulation Score</t>
  </si>
  <si>
    <t>Managing Change: Ideals and Beliefs Score</t>
  </si>
  <si>
    <t>Managing Change: Knowledge of CIA Score</t>
  </si>
  <si>
    <t>Managing Change: Monitor and Evaluate Score</t>
  </si>
  <si>
    <t>Managing Change: Optimize Score</t>
  </si>
  <si>
    <t>Focus of Leadership: Contingent Rewards Score</t>
  </si>
  <si>
    <t>Focus of Leadership: Dicipline Score</t>
  </si>
  <si>
    <t>Focus of Leadership: Focus Score</t>
  </si>
  <si>
    <t>Focus of Leadership: Involvement in CIA Score</t>
  </si>
  <si>
    <t>Focus of Leadership: Order Score</t>
  </si>
  <si>
    <t>Focus of Leadership: Outreach Score</t>
  </si>
  <si>
    <t>Focus of Leadership: Resources Score</t>
  </si>
  <si>
    <t>Purposeful Community: Affirmation Score</t>
  </si>
  <si>
    <t>Purposeful Community: Communication Score</t>
  </si>
  <si>
    <t>Purposeful Community: Culture Score</t>
  </si>
  <si>
    <t>Purposeful Community: Input Score</t>
  </si>
  <si>
    <t>Purposeful Community: Relationships Score</t>
  </si>
  <si>
    <t>Purposeful Community: Visibility Score</t>
  </si>
  <si>
    <t>The spreadsheet has eight (8) workbooks (tabs) across the bottom. Become familiar with each tab and how the data is to be entered.</t>
  </si>
  <si>
    <r>
      <rPr>
        <b/>
        <sz val="12"/>
        <color theme="1"/>
        <rFont val="Calibri"/>
        <family val="2"/>
        <scheme val="minor"/>
      </rPr>
      <t>Paper-Pencil INSTRUCTIONS</t>
    </r>
    <r>
      <rPr>
        <sz val="12"/>
        <color theme="1"/>
        <rFont val="Calibri"/>
        <family val="2"/>
        <scheme val="minor"/>
      </rPr>
      <t xml:space="preserve"> (red tab)</t>
    </r>
  </si>
  <si>
    <r>
      <rPr>
        <b/>
        <sz val="12"/>
        <color theme="1"/>
        <rFont val="Calibri"/>
        <family val="2"/>
        <scheme val="minor"/>
      </rPr>
      <t>FinalScores</t>
    </r>
    <r>
      <rPr>
        <sz val="12"/>
        <color theme="1"/>
        <rFont val="Calibri"/>
        <family val="2"/>
        <scheme val="minor"/>
      </rPr>
      <t xml:space="preserve"> (purple tab): Display of all principals final overall rating</t>
    </r>
  </si>
  <si>
    <r>
      <rPr>
        <b/>
        <sz val="12"/>
        <color theme="1"/>
        <rFont val="Calibri"/>
        <family val="2"/>
        <scheme val="minor"/>
      </rPr>
      <t>Individua</t>
    </r>
    <r>
      <rPr>
        <sz val="12"/>
        <color theme="1"/>
        <rFont val="Calibri"/>
        <family val="2"/>
        <scheme val="minor"/>
      </rPr>
      <t>l (orange tab): Provides exact result of data entered on the Raw Data tab. Print each employees individual result as comparison to TLE Qualitative Report</t>
    </r>
  </si>
  <si>
    <r>
      <rPr>
        <b/>
        <sz val="12"/>
        <color theme="1"/>
        <rFont val="Calibri"/>
        <family val="2"/>
        <scheme val="minor"/>
      </rPr>
      <t>ScoreRange</t>
    </r>
    <r>
      <rPr>
        <sz val="12"/>
        <color theme="1"/>
        <rFont val="Calibri"/>
        <family val="2"/>
        <scheme val="minor"/>
      </rPr>
      <t>s (yellow tab): (Reference only) Identifies overall ratings based on quantity of employees displayed in the Raw Data tab</t>
    </r>
  </si>
  <si>
    <r>
      <rPr>
        <b/>
        <sz val="12"/>
        <color theme="1"/>
        <rFont val="Calibri"/>
        <family val="2"/>
        <scheme val="minor"/>
      </rPr>
      <t>ScoringMode</t>
    </r>
    <r>
      <rPr>
        <sz val="12"/>
        <color theme="1"/>
        <rFont val="Calibri"/>
        <family val="2"/>
        <scheme val="minor"/>
      </rPr>
      <t>l (pink tab): (Reference only) Itemization of each Framework Component and mathematical model in each element</t>
    </r>
  </si>
  <si>
    <r>
      <rPr>
        <b/>
        <sz val="12"/>
        <color theme="1"/>
        <rFont val="Calibri"/>
        <family val="2"/>
        <scheme val="minor"/>
      </rPr>
      <t>TLEQualitativeReport</t>
    </r>
    <r>
      <rPr>
        <sz val="12"/>
        <color theme="1"/>
        <rFont val="Calibri"/>
        <family val="2"/>
        <scheme val="minor"/>
      </rPr>
      <t xml:space="preserve"> (brown tab): Data from this tab will be submitted to Oklahoma State Department of Education (OSDE)</t>
    </r>
  </si>
  <si>
    <t>Convert rating to scoring value (Enter whole numbers only)</t>
  </si>
  <si>
    <r>
      <t xml:space="preserve">View and print each evaluee's detailed scoring record.  </t>
    </r>
    <r>
      <rPr>
        <b/>
        <sz val="10"/>
        <color theme="1"/>
        <rFont val="Calibri"/>
        <family val="2"/>
        <scheme val="minor"/>
      </rPr>
      <t>Choose evaluee from drop-down menu.</t>
    </r>
  </si>
  <si>
    <t xml:space="preserve">PART FOUR: </t>
  </si>
  <si>
    <r>
      <t>Review data from each employees</t>
    </r>
    <r>
      <rPr>
        <b/>
        <sz val="11"/>
        <color theme="1"/>
        <rFont val="Calibri"/>
        <family val="2"/>
        <scheme val="minor"/>
      </rPr>
      <t xml:space="preserve"> Individual tab</t>
    </r>
    <r>
      <rPr>
        <sz val="11"/>
        <color theme="1"/>
        <rFont val="Calibri"/>
        <family val="2"/>
        <scheme val="minor"/>
      </rPr>
      <t xml:space="preserve"> to ensure data translated exactly to the </t>
    </r>
    <r>
      <rPr>
        <b/>
        <sz val="11"/>
        <color theme="1"/>
        <rFont val="Calibri"/>
        <family val="2"/>
        <scheme val="minor"/>
      </rPr>
      <t>TLE Qualitative Report tab</t>
    </r>
    <r>
      <rPr>
        <sz val="11"/>
        <color theme="1"/>
        <rFont val="Calibri"/>
        <family val="2"/>
        <scheme val="minor"/>
      </rPr>
      <t xml:space="preserve">. </t>
    </r>
  </si>
  <si>
    <t>Follow the directions sent by Oklahoma State Department of Education (OSDE) on submitting your district scores to the Web Site. Contact OSDE Customer Service Desk: 405.521.3301 for assistance.</t>
  </si>
  <si>
    <t>Questions about Scoring Template spreadsheet may be directed through you Cooperative Council for Oklahoma School Administration (CCOSA) or to Karen Thome at McREL International: kthome@mcrel.org, customercare@mcrel.org or by telephone 303.632.5543.</t>
  </si>
  <si>
    <t>Evaluator Certification Number</t>
  </si>
  <si>
    <t>Teacher Certification Number</t>
  </si>
  <si>
    <t>Column1</t>
  </si>
  <si>
    <t xml:space="preserve">McREL International,  - </t>
  </si>
  <si>
    <t>The TLE Qualitative Report will automatically populate from the Raw Data tab. It is this report that districts will submit to Oklahoma State Department of Education (OSDE).</t>
  </si>
  <si>
    <t>Be sure to review instructions provided by OSDE for instructions on how to submit data to their Web site.</t>
  </si>
  <si>
    <t>Purposeful Community: Situational Awareness Score</t>
  </si>
  <si>
    <t>DomainID2</t>
  </si>
  <si>
    <t>DomainDescription2</t>
  </si>
  <si>
    <r>
      <rPr>
        <b/>
        <sz val="12"/>
        <color theme="1"/>
        <rFont val="Calibri"/>
        <family val="2"/>
        <scheme val="minor"/>
      </rPr>
      <t>Input</t>
    </r>
    <r>
      <rPr>
        <sz val="12"/>
        <color theme="1"/>
        <rFont val="Calibri"/>
        <family val="2"/>
        <scheme val="minor"/>
      </rPr>
      <t xml:space="preserve"> (green tab): Enter scores received on the Summary Evaluation Rating Form for each principal and/or assistant principal</t>
    </r>
  </si>
  <si>
    <r>
      <t xml:space="preserve">Using your saved paper-pencil </t>
    </r>
    <r>
      <rPr>
        <b/>
        <sz val="12"/>
        <color theme="1"/>
        <rFont val="Calibri"/>
        <family val="2"/>
        <scheme val="minor"/>
      </rPr>
      <t>SUMMARY EVALUATION RATING</t>
    </r>
    <r>
      <rPr>
        <sz val="12"/>
        <color theme="1"/>
        <rFont val="Calibri"/>
        <family val="2"/>
        <scheme val="minor"/>
      </rPr>
      <t xml:space="preserve"> Form, enter data manually on the </t>
    </r>
    <r>
      <rPr>
        <b/>
        <sz val="12"/>
        <color theme="1"/>
        <rFont val="Calibri"/>
        <family val="2"/>
        <scheme val="minor"/>
      </rPr>
      <t>Input</t>
    </r>
    <r>
      <rPr>
        <sz val="12"/>
        <color theme="1"/>
        <rFont val="Calibri"/>
        <family val="2"/>
        <scheme val="minor"/>
      </rPr>
      <t xml:space="preserve"> tab (all principals). It is only the Input tab</t>
    </r>
    <r>
      <rPr>
        <b/>
        <sz val="12"/>
        <color theme="1"/>
        <rFont val="Calibri"/>
        <family val="2"/>
        <scheme val="minor"/>
      </rPr>
      <t xml:space="preserve"> </t>
    </r>
    <r>
      <rPr>
        <sz val="12"/>
        <color theme="1"/>
        <rFont val="Calibri"/>
        <family val="2"/>
        <scheme val="minor"/>
      </rPr>
      <t>where data may be entered or changed. All other worksheets (tabs) are protected from entering data.</t>
    </r>
  </si>
  <si>
    <t>McREL recommends a score be entered in each element of the Summary Evaluation Rating Sheet. However, if no rating has been entered, leave the respective column on the Input tab blank. DO NOT ENTER ANY INFORMATION ON THE INPUT TAB IF NO SCORE HAS BEEN IDENTIFIED ON THE SUMMARY EVALUATION RATING FORM.</t>
  </si>
  <si>
    <r>
      <t xml:space="preserve">Calculations from the Input tab will convert to subsequent tabs: </t>
    </r>
    <r>
      <rPr>
        <b/>
        <sz val="12"/>
        <color theme="1"/>
        <rFont val="Calibri"/>
        <family val="2"/>
        <scheme val="minor"/>
      </rPr>
      <t>AverageScore, FinalScores, Individual, and TLE Qualitative Report.</t>
    </r>
  </si>
  <si>
    <t>Note: The Evaluation Score (column I on the TLE Qualitative Report) has been rounded per OSDEs direction to enter whole values only.</t>
  </si>
  <si>
    <r>
      <t>Grayed out columns on the</t>
    </r>
    <r>
      <rPr>
        <b/>
        <sz val="11"/>
        <color theme="1"/>
        <rFont val="Calibri"/>
        <family val="2"/>
        <scheme val="minor"/>
      </rPr>
      <t xml:space="preserve"> TLE Qualitative Report</t>
    </r>
    <r>
      <rPr>
        <sz val="11"/>
        <color theme="1"/>
        <rFont val="Calibri"/>
        <family val="2"/>
        <scheme val="minor"/>
      </rPr>
      <t xml:space="preserve"> are not applicable to McREL's Balanced Leadership Principal Evaluation. Continue scrolling past the grayed out cells to subsequent indicators columns.</t>
    </r>
  </si>
  <si>
    <t xml:space="preserve">You are required to submit only the TLE Qualitative Report tab (brown tab), not the entire workbook to OSDE. </t>
  </si>
  <si>
    <r>
      <rPr>
        <b/>
        <sz val="12"/>
        <color theme="1"/>
        <rFont val="Calibri"/>
        <family val="2"/>
        <scheme val="minor"/>
      </rPr>
      <t>AverageScores</t>
    </r>
    <r>
      <rPr>
        <sz val="12"/>
        <color theme="1"/>
        <rFont val="Calibri"/>
        <family val="2"/>
        <scheme val="minor"/>
      </rPr>
      <t xml:space="preserve"> (blue tab): (Reference only) Displays a bar graph of average mean scores as entered on the Raw Data tab for all employees</t>
    </r>
  </si>
</sst>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m/d/yyyy;@"/>
    <numFmt numFmtId="165" formatCode="0.0000"/>
    <numFmt numFmtId="166" formatCode="mm/dd/yy;@"/>
    <numFmt numFmtId="167" formatCode="0.000000"/>
    <numFmt numFmtId="168" formatCode="0.00000000"/>
    <numFmt numFmtId="169" formatCode="0.000"/>
    <numFmt numFmtId="170" formatCode="#"/>
  </numFmts>
  <fonts count="50"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2"/>
      <color rgb="FF000000"/>
      <name val="Arial"/>
      <family val="2"/>
    </font>
    <font>
      <b/>
      <sz val="9"/>
      <color rgb="FF000000"/>
      <name val="Arial"/>
      <family val="2"/>
    </font>
    <font>
      <b/>
      <sz val="16"/>
      <color rgb="FFFF0000"/>
      <name val="Calibri"/>
      <family val="2"/>
      <scheme val="minor"/>
    </font>
    <font>
      <u/>
      <sz val="11"/>
      <color theme="10"/>
      <name val="Calibri"/>
      <family val="2"/>
    </font>
    <font>
      <sz val="14"/>
      <color theme="1"/>
      <name val="Calibri"/>
      <family val="2"/>
      <scheme val="minor"/>
    </font>
    <font>
      <b/>
      <sz val="14"/>
      <color theme="1"/>
      <name val="Calibri"/>
      <family val="2"/>
      <scheme val="minor"/>
    </font>
    <font>
      <b/>
      <sz val="11"/>
      <name val="Calibri"/>
      <family val="2"/>
      <scheme val="minor"/>
    </font>
    <font>
      <b/>
      <sz val="14"/>
      <name val="Calibri"/>
      <family val="2"/>
      <scheme val="minor"/>
    </font>
    <font>
      <sz val="12"/>
      <color theme="1"/>
      <name val="Calibri"/>
      <family val="2"/>
      <scheme val="minor"/>
    </font>
    <font>
      <sz val="16"/>
      <color theme="1"/>
      <name val="Calibri"/>
      <family val="2"/>
      <scheme val="minor"/>
    </font>
    <font>
      <b/>
      <sz val="12"/>
      <name val="Calibri"/>
      <family val="2"/>
      <scheme val="minor"/>
    </font>
    <font>
      <b/>
      <u/>
      <sz val="20"/>
      <color theme="1"/>
      <name val="Calibri"/>
      <family val="2"/>
      <scheme val="minor"/>
    </font>
    <font>
      <sz val="18"/>
      <color theme="1"/>
      <name val="Calibri"/>
      <family val="2"/>
      <scheme val="minor"/>
    </font>
    <font>
      <u/>
      <sz val="14"/>
      <color theme="1"/>
      <name val="Calibri"/>
      <family val="2"/>
      <scheme val="minor"/>
    </font>
    <font>
      <sz val="12"/>
      <color theme="0"/>
      <name val="Calibri"/>
      <family val="2"/>
      <scheme val="minor"/>
    </font>
    <font>
      <sz val="12"/>
      <color rgb="FF000000"/>
      <name val="Calibri"/>
      <family val="2"/>
      <scheme val="minor"/>
    </font>
    <font>
      <sz val="12"/>
      <name val="Calibri"/>
      <family val="2"/>
      <scheme val="minor"/>
    </font>
    <font>
      <b/>
      <sz val="10"/>
      <color rgb="FF000000"/>
      <name val="Arial"/>
      <family val="2"/>
    </font>
    <font>
      <sz val="9"/>
      <color rgb="FF000000"/>
      <name val="Arial"/>
      <family val="2"/>
    </font>
    <font>
      <sz val="10"/>
      <color theme="1"/>
      <name val="Calibri"/>
      <family val="2"/>
      <scheme val="minor"/>
    </font>
    <font>
      <sz val="9"/>
      <color theme="1"/>
      <name val="Calibri"/>
      <family val="2"/>
      <scheme val="minor"/>
    </font>
    <font>
      <b/>
      <sz val="12"/>
      <color theme="1"/>
      <name val="Calibri"/>
      <family val="2"/>
      <scheme val="minor"/>
    </font>
    <font>
      <b/>
      <sz val="12"/>
      <color rgb="FFFF0000"/>
      <name val="Calibri"/>
      <family val="2"/>
      <scheme val="minor"/>
    </font>
    <font>
      <b/>
      <sz val="10"/>
      <color theme="1"/>
      <name val="Calibri"/>
      <family val="2"/>
      <scheme val="minor"/>
    </font>
    <font>
      <b/>
      <u/>
      <sz val="12"/>
      <color theme="1"/>
      <name val="Calibri"/>
      <family val="2"/>
      <scheme val="minor"/>
    </font>
    <font>
      <sz val="11"/>
      <name val="Calibri"/>
      <family val="2"/>
      <scheme val="minor"/>
    </font>
    <font>
      <b/>
      <i/>
      <sz val="20"/>
      <color theme="1"/>
      <name val="Calibri"/>
      <family val="2"/>
      <scheme val="minor"/>
    </font>
    <font>
      <b/>
      <sz val="18"/>
      <color theme="1"/>
      <name val="Calibri"/>
      <family val="2"/>
      <scheme val="minor"/>
    </font>
    <font>
      <b/>
      <u/>
      <sz val="16"/>
      <color theme="1"/>
      <name val="Calibri"/>
      <family val="2"/>
      <scheme val="minor"/>
    </font>
    <font>
      <b/>
      <i/>
      <sz val="12"/>
      <color theme="1"/>
      <name val="Calibri"/>
      <family val="2"/>
      <scheme val="minor"/>
    </font>
    <font>
      <sz val="11"/>
      <color theme="4" tint="0.59999389629810485"/>
      <name val="Calibri"/>
      <family val="2"/>
      <scheme val="minor"/>
    </font>
    <font>
      <i/>
      <sz val="11"/>
      <color theme="1"/>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59999389629810485"/>
        <bgColor indexed="64"/>
      </patternFill>
    </fill>
    <fill>
      <patternFill patternType="solid">
        <fgColor theme="8" tint="0.79998168889431442"/>
        <bgColor indexed="64"/>
      </patternFill>
    </fill>
    <fill>
      <patternFill patternType="solid">
        <fgColor rgb="FFFFFF99"/>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s>
  <borders count="3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style="thin">
        <color theme="0"/>
      </right>
      <top/>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1" fillId="0" borderId="0" applyNumberFormat="0" applyFill="0" applyBorder="0" applyAlignment="0" applyProtection="0">
      <alignment vertical="top"/>
      <protection locked="0"/>
    </xf>
  </cellStyleXfs>
  <cellXfs count="185">
    <xf numFmtId="0" fontId="0" fillId="0" borderId="0" xfId="0"/>
    <xf numFmtId="0" fontId="16" fillId="0" borderId="0" xfId="0" applyFont="1" applyAlignment="1">
      <alignment horizontal="center" wrapText="1"/>
    </xf>
    <xf numFmtId="0" fontId="16" fillId="0" borderId="0" xfId="0" applyFont="1" applyAlignment="1">
      <alignment horizontal="center"/>
    </xf>
    <xf numFmtId="0" fontId="0" fillId="0" borderId="0" xfId="0" applyAlignment="1"/>
    <xf numFmtId="0" fontId="0" fillId="0" borderId="0" xfId="0" applyBorder="1" applyAlignment="1">
      <alignment horizontal="center"/>
    </xf>
    <xf numFmtId="0" fontId="0" fillId="0" borderId="0" xfId="0" applyAlignment="1">
      <alignment horizontal="right"/>
    </xf>
    <xf numFmtId="0" fontId="27" fillId="0" borderId="0" xfId="0" applyFont="1" applyAlignment="1">
      <alignment horizontal="center"/>
    </xf>
    <xf numFmtId="0" fontId="0" fillId="0" borderId="0" xfId="0" applyAlignment="1">
      <alignment horizontal="left"/>
    </xf>
    <xf numFmtId="0" fontId="0" fillId="0" borderId="0" xfId="0" applyProtection="1">
      <protection locked="0"/>
    </xf>
    <xf numFmtId="166" fontId="0" fillId="0" borderId="0" xfId="0" applyNumberFormat="1"/>
    <xf numFmtId="2" fontId="27" fillId="0" borderId="10" xfId="0" applyNumberFormat="1" applyFont="1" applyBorder="1" applyAlignment="1">
      <alignment horizontal="center"/>
    </xf>
    <xf numFmtId="10" fontId="27" fillId="0" borderId="10" xfId="0" applyNumberFormat="1" applyFont="1" applyBorder="1" applyAlignment="1">
      <alignment horizontal="right"/>
    </xf>
    <xf numFmtId="0" fontId="27" fillId="0" borderId="10" xfId="0" applyFont="1" applyBorder="1" applyAlignment="1">
      <alignment horizontal="right"/>
    </xf>
    <xf numFmtId="0" fontId="37" fillId="35" borderId="10" xfId="0" applyFont="1" applyFill="1" applyBorder="1" applyAlignment="1" applyProtection="1">
      <alignment horizontal="center"/>
      <protection locked="0"/>
    </xf>
    <xf numFmtId="2" fontId="0" fillId="0" borderId="0" xfId="0" applyNumberFormat="1" applyBorder="1" applyAlignment="1" applyProtection="1">
      <alignment horizontal="center"/>
    </xf>
    <xf numFmtId="0" fontId="0" fillId="0" borderId="11" xfId="0" applyBorder="1"/>
    <xf numFmtId="0" fontId="26" fillId="0" borderId="0" xfId="0" applyFont="1" applyAlignment="1">
      <alignment horizontal="center"/>
    </xf>
    <xf numFmtId="2" fontId="26" fillId="35" borderId="10" xfId="0" applyNumberFormat="1" applyFont="1" applyFill="1" applyBorder="1" applyAlignment="1" applyProtection="1">
      <alignment horizontal="center"/>
      <protection locked="0"/>
    </xf>
    <xf numFmtId="0" fontId="26" fillId="35" borderId="10" xfId="0" applyFont="1" applyFill="1" applyBorder="1" applyAlignment="1" applyProtection="1">
      <alignment horizontal="center"/>
      <protection locked="0"/>
    </xf>
    <xf numFmtId="0" fontId="26" fillId="0" borderId="10" xfId="0" applyFont="1" applyBorder="1" applyAlignment="1">
      <alignment horizontal="right"/>
    </xf>
    <xf numFmtId="10" fontId="26" fillId="0" borderId="10" xfId="0" applyNumberFormat="1" applyFont="1" applyBorder="1" applyAlignment="1">
      <alignment horizontal="right"/>
    </xf>
    <xf numFmtId="2" fontId="26" fillId="0" borderId="10" xfId="0" applyNumberFormat="1" applyFont="1" applyBorder="1" applyAlignment="1">
      <alignment horizontal="center"/>
    </xf>
    <xf numFmtId="167" fontId="0" fillId="35" borderId="0" xfId="0" applyNumberFormat="1" applyFill="1" applyBorder="1" applyAlignment="1" applyProtection="1">
      <alignment horizontal="center"/>
      <protection locked="0"/>
    </xf>
    <xf numFmtId="0" fontId="43" fillId="0" borderId="0" xfId="0" applyFont="1"/>
    <xf numFmtId="0" fontId="43" fillId="0" borderId="0" xfId="0" applyFont="1" applyAlignment="1">
      <alignment horizontal="center"/>
    </xf>
    <xf numFmtId="2" fontId="43" fillId="0" borderId="0" xfId="0" applyNumberFormat="1" applyFont="1" applyAlignment="1">
      <alignment horizontal="center"/>
    </xf>
    <xf numFmtId="168" fontId="43" fillId="0" borderId="0" xfId="0" applyNumberFormat="1" applyFont="1"/>
    <xf numFmtId="0" fontId="17" fillId="0" borderId="0" xfId="0" applyFont="1"/>
    <xf numFmtId="0" fontId="0" fillId="0" borderId="0" xfId="0" applyFill="1"/>
    <xf numFmtId="0" fontId="0" fillId="0" borderId="0" xfId="0"/>
    <xf numFmtId="0" fontId="39" fillId="0" borderId="0" xfId="0" applyFont="1"/>
    <xf numFmtId="0" fontId="44" fillId="0" borderId="0" xfId="0" applyFont="1" applyAlignment="1">
      <alignment horizontal="center"/>
    </xf>
    <xf numFmtId="0" fontId="26" fillId="37" borderId="26" xfId="0" applyFont="1" applyFill="1" applyBorder="1" applyAlignment="1">
      <alignment horizontal="left" wrapText="1"/>
    </xf>
    <xf numFmtId="0" fontId="26" fillId="0" borderId="27" xfId="0" applyFont="1" applyFill="1" applyBorder="1" applyAlignment="1">
      <alignment horizontal="left" wrapText="1"/>
    </xf>
    <xf numFmtId="0" fontId="45" fillId="37" borderId="28" xfId="0" applyFont="1" applyFill="1" applyBorder="1" applyAlignment="1">
      <alignment horizontal="center" wrapText="1"/>
    </xf>
    <xf numFmtId="0" fontId="39" fillId="0" borderId="0" xfId="0" applyFont="1" applyAlignment="1">
      <alignment horizontal="center" wrapText="1"/>
    </xf>
    <xf numFmtId="0" fontId="46" fillId="0" borderId="0" xfId="0" applyFont="1" applyAlignment="1">
      <alignment horizontal="center"/>
    </xf>
    <xf numFmtId="0" fontId="23" fillId="0" borderId="26" xfId="0" applyFont="1" applyFill="1" applyBorder="1" applyAlignment="1">
      <alignment horizontal="left"/>
    </xf>
    <xf numFmtId="0" fontId="26" fillId="0" borderId="27" xfId="0" applyFont="1" applyFill="1" applyBorder="1" applyAlignment="1">
      <alignment horizontal="left"/>
    </xf>
    <xf numFmtId="0" fontId="26" fillId="0" borderId="28" xfId="0" applyFont="1" applyFill="1" applyBorder="1"/>
    <xf numFmtId="0" fontId="23" fillId="0" borderId="26" xfId="0" applyFont="1" applyFill="1" applyBorder="1"/>
    <xf numFmtId="0" fontId="26" fillId="0" borderId="27" xfId="0" applyFont="1" applyFill="1" applyBorder="1"/>
    <xf numFmtId="0" fontId="39" fillId="0" borderId="27" xfId="0" applyFont="1" applyFill="1" applyBorder="1"/>
    <xf numFmtId="0" fontId="39" fillId="0" borderId="27" xfId="0" applyFont="1" applyFill="1" applyBorder="1" applyAlignment="1">
      <alignment wrapText="1"/>
    </xf>
    <xf numFmtId="0" fontId="26" fillId="0" borderId="27" xfId="0" applyFont="1" applyFill="1" applyBorder="1" applyAlignment="1">
      <alignment wrapText="1"/>
    </xf>
    <xf numFmtId="0" fontId="47" fillId="0" borderId="27" xfId="0" applyFont="1" applyFill="1" applyBorder="1"/>
    <xf numFmtId="0" fontId="26" fillId="38" borderId="27" xfId="0" applyFont="1" applyFill="1" applyBorder="1"/>
    <xf numFmtId="0" fontId="47" fillId="0" borderId="27" xfId="0" applyFont="1" applyFill="1" applyBorder="1" applyAlignment="1">
      <alignment horizontal="left"/>
    </xf>
    <xf numFmtId="0" fontId="26" fillId="39" borderId="27" xfId="0" applyFont="1" applyFill="1" applyBorder="1"/>
    <xf numFmtId="0" fontId="0" fillId="0" borderId="27" xfId="0" applyFill="1" applyBorder="1"/>
    <xf numFmtId="0" fontId="45" fillId="37" borderId="27" xfId="0" applyFont="1" applyFill="1" applyBorder="1" applyAlignment="1">
      <alignment horizontal="center" wrapText="1"/>
    </xf>
    <xf numFmtId="0" fontId="0" fillId="0" borderId="0" xfId="0" applyFill="1" applyBorder="1"/>
    <xf numFmtId="0" fontId="0" fillId="0" borderId="27" xfId="0" applyBorder="1"/>
    <xf numFmtId="0" fontId="0" fillId="0" borderId="0" xfId="0" applyBorder="1"/>
    <xf numFmtId="0" fontId="0" fillId="0" borderId="27" xfId="0" applyBorder="1" applyAlignment="1">
      <alignment horizontal="center"/>
    </xf>
    <xf numFmtId="0" fontId="0" fillId="0" borderId="28" xfId="0" applyBorder="1"/>
    <xf numFmtId="0" fontId="0" fillId="0" borderId="27" xfId="0" applyBorder="1" applyAlignment="1">
      <alignment wrapText="1"/>
    </xf>
    <xf numFmtId="0" fontId="47" fillId="38" borderId="11" xfId="0" applyFont="1" applyFill="1" applyBorder="1" applyAlignment="1">
      <alignment horizontal="left"/>
    </xf>
    <xf numFmtId="0" fontId="47" fillId="0" borderId="11" xfId="0" applyFont="1" applyFill="1" applyBorder="1" applyAlignment="1">
      <alignment horizontal="left"/>
    </xf>
    <xf numFmtId="0" fontId="0" fillId="0" borderId="28" xfId="0" applyFill="1" applyBorder="1"/>
    <xf numFmtId="49" fontId="16" fillId="0" borderId="0" xfId="0" applyNumberFormat="1" applyFont="1" applyAlignment="1" applyProtection="1">
      <alignment horizontal="left" wrapText="1"/>
    </xf>
    <xf numFmtId="1" fontId="16" fillId="0" borderId="0" xfId="0" applyNumberFormat="1" applyFont="1" applyAlignment="1" applyProtection="1">
      <alignment horizontal="left" wrapText="1"/>
    </xf>
    <xf numFmtId="49" fontId="16" fillId="40" borderId="0" xfId="0" applyNumberFormat="1" applyFont="1" applyFill="1" applyAlignment="1" applyProtection="1">
      <alignment horizontal="left" wrapText="1"/>
    </xf>
    <xf numFmtId="49" fontId="0" fillId="40" borderId="0" xfId="0" applyNumberFormat="1" applyFill="1" applyAlignment="1" applyProtection="1">
      <alignment wrapText="1"/>
    </xf>
    <xf numFmtId="49" fontId="0" fillId="0" borderId="0" xfId="0" applyNumberFormat="1" applyAlignment="1" applyProtection="1">
      <alignment wrapText="1"/>
    </xf>
    <xf numFmtId="0" fontId="0" fillId="0" borderId="0" xfId="0" applyAlignment="1" applyProtection="1">
      <alignment wrapText="1"/>
    </xf>
    <xf numFmtId="0" fontId="0" fillId="0" borderId="0" xfId="0" applyProtection="1"/>
    <xf numFmtId="2" fontId="0" fillId="0" borderId="0" xfId="0" applyNumberFormat="1" applyProtection="1"/>
    <xf numFmtId="0" fontId="0" fillId="40" borderId="0" xfId="0" applyFill="1" applyAlignment="1" applyProtection="1">
      <alignment wrapText="1"/>
    </xf>
    <xf numFmtId="0" fontId="0" fillId="40" borderId="0" xfId="0" applyFill="1" applyProtection="1"/>
    <xf numFmtId="0" fontId="0" fillId="40" borderId="0" xfId="0" applyFill="1" applyAlignment="1" applyProtection="1"/>
    <xf numFmtId="0" fontId="0" fillId="0" borderId="0" xfId="0" applyFill="1" applyAlignment="1" applyProtection="1">
      <alignment wrapText="1"/>
      <protection locked="0"/>
    </xf>
    <xf numFmtId="0" fontId="21" fillId="0" borderId="0" xfId="42" applyAlignment="1" applyProtection="1">
      <protection locked="0"/>
    </xf>
    <xf numFmtId="14" fontId="0" fillId="0" borderId="0" xfId="0" applyNumberFormat="1" applyProtection="1">
      <protection locked="0"/>
    </xf>
    <xf numFmtId="0" fontId="0" fillId="0" borderId="0" xfId="0" applyNumberFormat="1" applyProtection="1">
      <protection locked="0"/>
    </xf>
    <xf numFmtId="0" fontId="0" fillId="38" borderId="0" xfId="0" applyFill="1" applyAlignment="1" applyProtection="1">
      <alignment horizontal="center"/>
      <protection locked="0"/>
    </xf>
    <xf numFmtId="0" fontId="0" fillId="0" borderId="0" xfId="0" applyFill="1" applyAlignment="1" applyProtection="1">
      <alignment horizontal="center" wrapText="1"/>
      <protection locked="0"/>
    </xf>
    <xf numFmtId="0" fontId="0" fillId="39" borderId="0" xfId="0" applyFill="1" applyAlignment="1" applyProtection="1">
      <alignment horizontal="center"/>
      <protection locked="0"/>
    </xf>
    <xf numFmtId="0" fontId="0" fillId="38" borderId="0" xfId="0" applyFill="1" applyProtection="1">
      <protection locked="0"/>
    </xf>
    <xf numFmtId="0" fontId="0" fillId="39" borderId="0" xfId="0" applyFill="1" applyProtection="1">
      <protection locked="0"/>
    </xf>
    <xf numFmtId="0" fontId="0" fillId="0" borderId="0" xfId="0" applyNumberFormat="1" applyAlignment="1" applyProtection="1">
      <alignment wrapText="1"/>
    </xf>
    <xf numFmtId="0" fontId="0" fillId="38" borderId="0" xfId="0" applyFill="1" applyAlignment="1" applyProtection="1">
      <alignment wrapText="1"/>
    </xf>
    <xf numFmtId="0" fontId="0" fillId="0" borderId="0" xfId="0" applyFill="1" applyAlignment="1" applyProtection="1">
      <alignment wrapText="1"/>
    </xf>
    <xf numFmtId="0" fontId="16" fillId="39" borderId="0" xfId="0" applyFont="1" applyFill="1" applyAlignment="1" applyProtection="1">
      <alignment horizontal="center" wrapText="1"/>
    </xf>
    <xf numFmtId="0" fontId="16" fillId="0" borderId="14" xfId="0" applyFont="1" applyBorder="1" applyAlignment="1" applyProtection="1">
      <alignment horizontal="center"/>
    </xf>
    <xf numFmtId="0" fontId="38" fillId="36" borderId="10" xfId="0" applyFont="1" applyFill="1" applyBorder="1" applyAlignment="1" applyProtection="1">
      <alignment horizontal="center" wrapText="1"/>
    </xf>
    <xf numFmtId="0" fontId="16" fillId="0" borderId="12" xfId="0" applyFont="1" applyBorder="1" applyAlignment="1" applyProtection="1"/>
    <xf numFmtId="0" fontId="18" fillId="0" borderId="0" xfId="0" applyFont="1" applyAlignment="1" applyProtection="1">
      <alignment wrapText="1"/>
    </xf>
    <xf numFmtId="0" fontId="0" fillId="0" borderId="10" xfId="0" applyBorder="1" applyAlignment="1" applyProtection="1">
      <alignment horizontal="center" wrapText="1"/>
    </xf>
    <xf numFmtId="0" fontId="37" fillId="36" borderId="10" xfId="0" applyFont="1" applyFill="1" applyBorder="1" applyAlignment="1" applyProtection="1">
      <alignment horizontal="center" wrapText="1"/>
    </xf>
    <xf numFmtId="0" fontId="37" fillId="35" borderId="10" xfId="0" applyFont="1" applyFill="1" applyBorder="1" applyAlignment="1" applyProtection="1">
      <alignment horizontal="center" wrapText="1"/>
    </xf>
    <xf numFmtId="0" fontId="0" fillId="0" borderId="0" xfId="0" applyFill="1" applyBorder="1" applyAlignment="1" applyProtection="1">
      <alignment horizontal="center" wrapText="1"/>
    </xf>
    <xf numFmtId="0" fontId="19" fillId="0" borderId="10" xfId="0" applyFont="1" applyBorder="1" applyAlignment="1" applyProtection="1">
      <alignment wrapText="1"/>
    </xf>
    <xf numFmtId="0" fontId="22" fillId="0" borderId="10" xfId="0" applyFont="1" applyBorder="1" applyAlignment="1" applyProtection="1">
      <alignment horizontal="center"/>
    </xf>
    <xf numFmtId="0" fontId="37" fillId="36" borderId="10" xfId="0" applyFont="1" applyFill="1" applyBorder="1" applyAlignment="1" applyProtection="1">
      <alignment horizontal="center"/>
    </xf>
    <xf numFmtId="0" fontId="37" fillId="35" borderId="10" xfId="0" applyFont="1" applyFill="1" applyBorder="1" applyAlignment="1" applyProtection="1">
      <alignment horizontal="center"/>
    </xf>
    <xf numFmtId="0" fontId="16" fillId="34" borderId="16" xfId="0" applyFont="1" applyFill="1" applyBorder="1" applyAlignment="1" applyProtection="1">
      <alignment horizontal="right"/>
    </xf>
    <xf numFmtId="0" fontId="16" fillId="34" borderId="14" xfId="0" applyFont="1" applyFill="1" applyBorder="1" applyAlignment="1" applyProtection="1">
      <alignment horizontal="right"/>
    </xf>
    <xf numFmtId="0" fontId="25" fillId="34" borderId="15" xfId="0" applyFont="1" applyFill="1" applyBorder="1" applyAlignment="1" applyProtection="1">
      <alignment vertical="center"/>
    </xf>
    <xf numFmtId="0" fontId="20" fillId="0" borderId="0" xfId="0" applyFont="1" applyAlignment="1" applyProtection="1"/>
    <xf numFmtId="0" fontId="0" fillId="0" borderId="23" xfId="0" applyBorder="1" applyAlignment="1" applyProtection="1">
      <alignment horizontal="center"/>
    </xf>
    <xf numFmtId="0" fontId="16" fillId="0" borderId="10" xfId="0" applyFont="1" applyBorder="1" applyAlignment="1" applyProtection="1">
      <alignment horizontal="center"/>
    </xf>
    <xf numFmtId="0" fontId="0" fillId="0" borderId="24" xfId="0" applyBorder="1" applyAlignment="1" applyProtection="1">
      <alignment horizontal="center"/>
    </xf>
    <xf numFmtId="0" fontId="0" fillId="0" borderId="0" xfId="0" applyAlignment="1" applyProtection="1">
      <alignment horizontal="left"/>
    </xf>
    <xf numFmtId="0" fontId="34" fillId="0" borderId="0" xfId="0" applyFont="1" applyBorder="1" applyAlignment="1" applyProtection="1">
      <alignment horizontal="left"/>
    </xf>
    <xf numFmtId="0" fontId="0" fillId="0" borderId="0" xfId="0" applyAlignment="1" applyProtection="1">
      <alignment horizontal="right"/>
    </xf>
    <xf numFmtId="2" fontId="0" fillId="0" borderId="23" xfId="0" applyNumberFormat="1" applyBorder="1" applyAlignment="1" applyProtection="1">
      <alignment horizontal="center"/>
    </xf>
    <xf numFmtId="2" fontId="39" fillId="0" borderId="10" xfId="0" applyNumberFormat="1" applyFont="1" applyBorder="1" applyAlignment="1" applyProtection="1">
      <alignment horizontal="center"/>
    </xf>
    <xf numFmtId="2" fontId="0" fillId="0" borderId="24" xfId="0" applyNumberFormat="1" applyBorder="1" applyAlignment="1" applyProtection="1">
      <alignment horizontal="center"/>
    </xf>
    <xf numFmtId="0" fontId="0" fillId="0" borderId="17" xfId="0" applyBorder="1" applyAlignment="1" applyProtection="1">
      <alignment horizontal="center"/>
    </xf>
    <xf numFmtId="2" fontId="39" fillId="0" borderId="18" xfId="0" applyNumberFormat="1" applyFont="1" applyBorder="1" applyAlignment="1" applyProtection="1">
      <alignment horizontal="center"/>
    </xf>
    <xf numFmtId="2" fontId="0" fillId="0" borderId="19" xfId="0" applyNumberFormat="1" applyBorder="1" applyAlignment="1" applyProtection="1">
      <alignment horizontal="center"/>
    </xf>
    <xf numFmtId="0" fontId="0" fillId="0" borderId="0" xfId="0" applyBorder="1" applyAlignment="1" applyProtection="1">
      <alignment horizontal="center"/>
    </xf>
    <xf numFmtId="0" fontId="34" fillId="0" borderId="0" xfId="0" applyFont="1" applyBorder="1" applyAlignment="1" applyProtection="1">
      <alignment horizontal="right"/>
    </xf>
    <xf numFmtId="0" fontId="0" fillId="0" borderId="12" xfId="0" applyBorder="1" applyAlignment="1" applyProtection="1">
      <alignment horizontal="center" wrapText="1"/>
    </xf>
    <xf numFmtId="0" fontId="0" fillId="0" borderId="12" xfId="0" applyFill="1" applyBorder="1" applyAlignment="1" applyProtection="1">
      <alignment horizontal="center" wrapText="1"/>
    </xf>
    <xf numFmtId="165" fontId="22" fillId="0" borderId="10" xfId="0" applyNumberFormat="1" applyFont="1" applyFill="1" applyBorder="1" applyAlignment="1" applyProtection="1">
      <alignment horizontal="center"/>
    </xf>
    <xf numFmtId="0" fontId="16" fillId="34" borderId="15" xfId="0" applyFont="1" applyFill="1" applyBorder="1" applyAlignment="1" applyProtection="1">
      <alignment horizontal="right"/>
    </xf>
    <xf numFmtId="0" fontId="25" fillId="34" borderId="14" xfId="0" applyFont="1" applyFill="1" applyBorder="1" applyAlignment="1" applyProtection="1">
      <alignment horizontal="center" vertical="center"/>
    </xf>
    <xf numFmtId="0" fontId="24" fillId="34" borderId="16" xfId="0" applyFont="1" applyFill="1" applyBorder="1" applyAlignment="1" applyProtection="1">
      <alignment horizontal="center" vertical="center"/>
    </xf>
    <xf numFmtId="165" fontId="28" fillId="34" borderId="15" xfId="0" applyNumberFormat="1" applyFont="1" applyFill="1" applyBorder="1" applyAlignment="1" applyProtection="1">
      <alignment horizontal="center" vertical="center"/>
    </xf>
    <xf numFmtId="165" fontId="0" fillId="0" borderId="0" xfId="0" applyNumberFormat="1" applyProtection="1"/>
    <xf numFmtId="0" fontId="16" fillId="0" borderId="16" xfId="0" applyFont="1" applyFill="1" applyBorder="1" applyAlignment="1" applyProtection="1">
      <alignment horizontal="right"/>
    </xf>
    <xf numFmtId="165" fontId="25" fillId="0" borderId="15" xfId="0" applyNumberFormat="1" applyFont="1" applyFill="1" applyBorder="1" applyAlignment="1" applyProtection="1">
      <alignment horizontal="center"/>
    </xf>
    <xf numFmtId="0" fontId="16" fillId="0" borderId="0" xfId="0" applyFont="1" applyAlignment="1" applyProtection="1">
      <alignment horizontal="center" wrapText="1"/>
    </xf>
    <xf numFmtId="2" fontId="16" fillId="0" borderId="0" xfId="0" applyNumberFormat="1" applyFont="1" applyAlignment="1" applyProtection="1">
      <alignment horizontal="center" wrapText="1"/>
    </xf>
    <xf numFmtId="0" fontId="16" fillId="33" borderId="0" xfId="0" applyFont="1" applyFill="1" applyAlignment="1" applyProtection="1">
      <alignment wrapText="1"/>
    </xf>
    <xf numFmtId="164" fontId="0" fillId="0" borderId="0" xfId="0" applyNumberFormat="1" applyAlignment="1" applyProtection="1">
      <alignment horizontal="center"/>
    </xf>
    <xf numFmtId="0" fontId="0" fillId="33" borderId="0" xfId="0" applyFill="1" applyProtection="1"/>
    <xf numFmtId="2" fontId="0" fillId="0" borderId="0" xfId="0" applyNumberFormat="1" applyAlignment="1" applyProtection="1">
      <alignment horizontal="center"/>
    </xf>
    <xf numFmtId="0" fontId="18" fillId="0" borderId="0" xfId="0" applyFont="1" applyAlignment="1" applyProtection="1">
      <alignment horizontal="left" wrapText="1"/>
    </xf>
    <xf numFmtId="0" fontId="36" fillId="0" borderId="10" xfId="0" applyFont="1" applyBorder="1" applyAlignment="1" applyProtection="1">
      <alignment wrapText="1"/>
    </xf>
    <xf numFmtId="2" fontId="33" fillId="0" borderId="16" xfId="0" applyNumberFormat="1" applyFont="1" applyBorder="1" applyAlignment="1" applyProtection="1">
      <alignment wrapText="1"/>
    </xf>
    <xf numFmtId="2" fontId="32" fillId="0" borderId="15" xfId="0" applyNumberFormat="1" applyFont="1" applyBorder="1" applyAlignment="1" applyProtection="1">
      <alignment horizontal="center"/>
    </xf>
    <xf numFmtId="0" fontId="19" fillId="0" borderId="13" xfId="0" applyFont="1" applyBorder="1" applyAlignment="1" applyProtection="1">
      <alignment wrapText="1"/>
    </xf>
    <xf numFmtId="2" fontId="26" fillId="0" borderId="13" xfId="0" applyNumberFormat="1" applyFont="1" applyBorder="1" applyAlignment="1" applyProtection="1">
      <alignment horizontal="center"/>
    </xf>
    <xf numFmtId="0" fontId="18" fillId="0" borderId="12" xfId="0" applyFont="1" applyBorder="1" applyAlignment="1" applyProtection="1">
      <alignment wrapText="1"/>
    </xf>
    <xf numFmtId="0" fontId="18" fillId="0" borderId="12" xfId="0" applyFont="1" applyBorder="1" applyAlignment="1" applyProtection="1"/>
    <xf numFmtId="0" fontId="36" fillId="0" borderId="10" xfId="0" applyFont="1" applyBorder="1" applyAlignment="1" applyProtection="1">
      <alignment horizontal="left" wrapText="1"/>
    </xf>
    <xf numFmtId="169" fontId="0" fillId="0" borderId="0" xfId="0" applyNumberFormat="1"/>
    <xf numFmtId="0" fontId="0" fillId="0" borderId="0" xfId="0" applyAlignment="1" applyProtection="1">
      <alignment horizontal="center" wrapText="1"/>
    </xf>
    <xf numFmtId="0" fontId="23" fillId="0" borderId="11" xfId="0" applyFont="1" applyFill="1" applyBorder="1" applyAlignment="1" applyProtection="1">
      <alignment horizontal="center" wrapText="1"/>
    </xf>
    <xf numFmtId="0" fontId="19" fillId="0" borderId="29" xfId="0" applyFont="1" applyBorder="1" applyAlignment="1" applyProtection="1">
      <alignment wrapText="1"/>
    </xf>
    <xf numFmtId="0" fontId="22" fillId="0" borderId="29" xfId="0" applyFont="1" applyBorder="1" applyAlignment="1" applyProtection="1">
      <alignment horizontal="center"/>
    </xf>
    <xf numFmtId="0" fontId="37" fillId="36" borderId="29" xfId="0" applyFont="1" applyFill="1" applyBorder="1" applyAlignment="1" applyProtection="1">
      <alignment horizontal="center"/>
    </xf>
    <xf numFmtId="0" fontId="16" fillId="34" borderId="30" xfId="0" applyFont="1" applyFill="1" applyBorder="1" applyAlignment="1" applyProtection="1">
      <alignment horizontal="right" wrapText="1"/>
    </xf>
    <xf numFmtId="0" fontId="0" fillId="0" borderId="31" xfId="0" applyBorder="1" applyProtection="1"/>
    <xf numFmtId="0" fontId="16" fillId="34" borderId="32" xfId="0" applyFont="1" applyFill="1" applyBorder="1" applyAlignment="1" applyProtection="1">
      <alignment horizontal="right"/>
    </xf>
    <xf numFmtId="0" fontId="16" fillId="0" borderId="33" xfId="0" applyFont="1" applyBorder="1" applyAlignment="1" applyProtection="1">
      <alignment horizontal="center"/>
    </xf>
    <xf numFmtId="0" fontId="16" fillId="0" borderId="33" xfId="0" applyFont="1" applyBorder="1" applyAlignment="1" applyProtection="1">
      <alignment horizontal="center" wrapText="1"/>
    </xf>
    <xf numFmtId="164" fontId="16" fillId="0" borderId="33" xfId="0" applyNumberFormat="1" applyFont="1" applyBorder="1" applyAlignment="1" applyProtection="1">
      <alignment horizontal="center" wrapText="1"/>
    </xf>
    <xf numFmtId="0" fontId="48" fillId="33" borderId="33" xfId="0" applyFont="1" applyFill="1" applyBorder="1" applyAlignment="1" applyProtection="1">
      <alignment horizontal="center" wrapText="1"/>
    </xf>
    <xf numFmtId="2" fontId="16" fillId="0" borderId="33" xfId="0" applyNumberFormat="1" applyFont="1" applyBorder="1" applyAlignment="1" applyProtection="1">
      <alignment horizontal="center" wrapText="1"/>
    </xf>
    <xf numFmtId="0" fontId="16" fillId="33" borderId="33" xfId="0" applyFont="1" applyFill="1" applyBorder="1" applyAlignment="1" applyProtection="1">
      <alignment horizontal="center" wrapText="1"/>
    </xf>
    <xf numFmtId="0" fontId="0" fillId="0" borderId="33" xfId="0" applyBorder="1" applyProtection="1"/>
    <xf numFmtId="164" fontId="0" fillId="0" borderId="33" xfId="0" applyNumberFormat="1" applyBorder="1" applyAlignment="1" applyProtection="1">
      <alignment horizontal="center"/>
    </xf>
    <xf numFmtId="0" fontId="0" fillId="33" borderId="33" xfId="0" applyFill="1" applyBorder="1" applyProtection="1"/>
    <xf numFmtId="2" fontId="0" fillId="0" borderId="33" xfId="0" applyNumberFormat="1" applyBorder="1" applyAlignment="1" applyProtection="1">
      <alignment horizontal="center"/>
    </xf>
    <xf numFmtId="0" fontId="23" fillId="0" borderId="28" xfId="0" applyFont="1" applyBorder="1"/>
    <xf numFmtId="0" fontId="26" fillId="41" borderId="27" xfId="0" applyFont="1" applyFill="1" applyBorder="1" applyAlignment="1">
      <alignment wrapText="1"/>
    </xf>
    <xf numFmtId="1" fontId="0" fillId="0" borderId="0" xfId="0" applyNumberFormat="1" applyProtection="1"/>
    <xf numFmtId="0" fontId="16" fillId="0" borderId="0" xfId="0" applyNumberFormat="1" applyFont="1" applyAlignment="1" applyProtection="1">
      <alignment horizontal="left" wrapText="1"/>
    </xf>
    <xf numFmtId="0" fontId="0" fillId="0" borderId="0" xfId="0" applyNumberFormat="1" applyProtection="1"/>
    <xf numFmtId="170" fontId="16" fillId="0" borderId="0" xfId="0" applyNumberFormat="1" applyFont="1" applyAlignment="1" applyProtection="1">
      <alignment horizontal="left" wrapText="1"/>
    </xf>
    <xf numFmtId="170" fontId="0" fillId="0" borderId="0" xfId="0" applyNumberFormat="1" applyProtection="1"/>
    <xf numFmtId="170" fontId="0" fillId="0" borderId="0" xfId="0" applyNumberFormat="1" applyAlignment="1" applyProtection="1">
      <alignment horizontal="right"/>
    </xf>
    <xf numFmtId="0" fontId="39" fillId="41" borderId="27" xfId="0" applyFont="1" applyFill="1" applyBorder="1" applyAlignment="1">
      <alignment wrapText="1"/>
    </xf>
    <xf numFmtId="0" fontId="49" fillId="0" borderId="27" xfId="0" applyFont="1" applyBorder="1"/>
    <xf numFmtId="0" fontId="23" fillId="0" borderId="27" xfId="0" applyFont="1" applyBorder="1" applyAlignment="1">
      <alignment wrapText="1"/>
    </xf>
    <xf numFmtId="0" fontId="31" fillId="0" borderId="0" xfId="0" applyFont="1" applyAlignment="1" applyProtection="1">
      <alignment horizontal="center"/>
    </xf>
    <xf numFmtId="0" fontId="16" fillId="0" borderId="0" xfId="0" applyFont="1" applyBorder="1" applyAlignment="1" applyProtection="1">
      <alignment horizontal="center"/>
    </xf>
    <xf numFmtId="0" fontId="0" fillId="0" borderId="20" xfId="0" applyBorder="1" applyAlignment="1" applyProtection="1">
      <alignment horizontal="center"/>
    </xf>
    <xf numFmtId="0" fontId="0" fillId="0" borderId="21" xfId="0" applyBorder="1" applyAlignment="1" applyProtection="1">
      <alignment horizontal="center"/>
    </xf>
    <xf numFmtId="0" fontId="0" fillId="0" borderId="22" xfId="0" applyBorder="1" applyAlignment="1" applyProtection="1">
      <alignment horizontal="center"/>
    </xf>
    <xf numFmtId="0" fontId="18" fillId="0" borderId="12" xfId="0" applyFont="1" applyBorder="1" applyAlignment="1" applyProtection="1">
      <alignment wrapText="1"/>
    </xf>
    <xf numFmtId="0" fontId="19" fillId="0" borderId="16" xfId="0" applyFont="1" applyBorder="1" applyAlignment="1" applyProtection="1">
      <alignment wrapText="1"/>
    </xf>
    <xf numFmtId="0" fontId="19" fillId="0" borderId="14" xfId="0" applyFont="1" applyBorder="1" applyAlignment="1" applyProtection="1">
      <alignment wrapText="1"/>
    </xf>
    <xf numFmtId="0" fontId="19" fillId="0" borderId="15" xfId="0" applyFont="1" applyBorder="1" applyAlignment="1" applyProtection="1">
      <alignment wrapText="1"/>
    </xf>
    <xf numFmtId="0" fontId="30" fillId="35" borderId="0" xfId="0" applyFont="1" applyFill="1" applyAlignment="1" applyProtection="1">
      <protection locked="0"/>
    </xf>
    <xf numFmtId="0" fontId="30" fillId="35" borderId="25" xfId="0" applyFont="1" applyFill="1" applyBorder="1" applyAlignment="1" applyProtection="1">
      <protection locked="0"/>
    </xf>
    <xf numFmtId="0" fontId="0" fillId="0" borderId="14" xfId="0" applyBorder="1" applyAlignment="1" applyProtection="1">
      <alignment wrapText="1"/>
    </xf>
    <xf numFmtId="0" fontId="0" fillId="0" borderId="15" xfId="0" applyBorder="1" applyAlignment="1" applyProtection="1">
      <alignment wrapText="1"/>
    </xf>
    <xf numFmtId="0" fontId="29" fillId="0" borderId="0" xfId="0" applyFont="1" applyAlignment="1">
      <alignment horizontal="center"/>
    </xf>
    <xf numFmtId="0" fontId="40" fillId="0" borderId="0" xfId="0" applyFont="1" applyAlignment="1" applyProtection="1">
      <alignment horizontal="center"/>
    </xf>
    <xf numFmtId="0" fontId="42" fillId="0" borderId="0" xfId="0" applyFont="1" applyAlignment="1">
      <alignment horizontal="center"/>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5">
    <dxf>
      <font>
        <condense val="0"/>
        <extend val="0"/>
        <color rgb="FF9C0006"/>
      </font>
      <fill>
        <patternFill>
          <bgColor rgb="FFFFC7CE"/>
        </patternFill>
      </fill>
    </dxf>
    <dxf>
      <fill>
        <patternFill>
          <fgColor auto="1"/>
          <bgColor rgb="FFFF7C80"/>
        </patternFill>
      </fill>
    </dxf>
    <dxf>
      <fill>
        <patternFill>
          <fgColor auto="1"/>
          <bgColor rgb="FFFFBDBF"/>
        </patternFill>
      </fill>
    </dxf>
    <dxf>
      <font>
        <strike val="0"/>
        <color theme="0"/>
      </font>
      <border>
        <left/>
        <right/>
        <top/>
        <bottom/>
        <vertical/>
        <horizontal/>
      </border>
    </dxf>
    <dxf>
      <border diagonalUp="0" diagonalDown="0">
        <left style="thin">
          <color theme="0"/>
        </left>
        <right/>
        <top/>
        <bottom/>
        <vertical style="thin">
          <color theme="0"/>
        </vertical>
        <horizontal/>
      </border>
      <protection locked="1" hidden="0"/>
    </dxf>
    <dxf>
      <numFmt numFmtId="2" formatCode="0.00"/>
      <alignment horizontal="center" vertical="bottom" textRotation="0" wrapText="0" indent="0" justifyLastLine="0" shrinkToFit="0" readingOrder="0"/>
      <border diagonalUp="0" diagonalDown="0">
        <left style="thin">
          <color theme="0"/>
        </left>
        <right style="thin">
          <color theme="0"/>
        </right>
        <top/>
        <bottom/>
        <vertical style="thin">
          <color theme="0"/>
        </vertical>
        <horizontal/>
      </border>
      <protection locked="1" hidden="0"/>
    </dxf>
    <dxf>
      <fill>
        <patternFill patternType="solid">
          <fgColor indexed="64"/>
          <bgColor theme="4" tint="0.59999389629810485"/>
        </patternFill>
      </fill>
      <border diagonalUp="0" diagonalDown="0">
        <left style="thin">
          <color theme="0"/>
        </left>
        <right style="thin">
          <color theme="0"/>
        </right>
        <top/>
        <bottom/>
        <vertical style="thin">
          <color theme="0"/>
        </vertical>
        <horizontal/>
      </border>
      <protection locked="1" hidden="0"/>
    </dxf>
    <dxf>
      <border diagonalUp="0" diagonalDown="0">
        <left style="thin">
          <color theme="0"/>
        </left>
        <right style="thin">
          <color theme="0"/>
        </right>
        <top/>
        <bottom/>
        <vertical style="thin">
          <color theme="0"/>
        </vertical>
        <horizontal/>
      </border>
      <protection locked="1" hidden="0"/>
    </dxf>
    <dxf>
      <numFmt numFmtId="164" formatCode="m/d/yyyy;@"/>
      <alignment horizontal="center" vertical="bottom" textRotation="0" wrapText="0" indent="0" justifyLastLine="0" shrinkToFit="0" readingOrder="0"/>
      <border diagonalUp="0" diagonalDown="0">
        <left style="thin">
          <color theme="0"/>
        </left>
        <right style="thin">
          <color theme="0"/>
        </right>
        <top/>
        <bottom/>
        <vertical style="thin">
          <color theme="0"/>
        </vertical>
        <horizontal/>
      </border>
      <protection locked="1" hidden="0"/>
    </dxf>
    <dxf>
      <border diagonalUp="0" diagonalDown="0">
        <left style="thin">
          <color theme="0"/>
        </left>
        <right style="thin">
          <color theme="0"/>
        </right>
        <top/>
        <bottom/>
        <vertical style="thin">
          <color theme="0"/>
        </vertical>
        <horizontal/>
      </border>
      <protection locked="1" hidden="0"/>
    </dxf>
    <dxf>
      <border diagonalUp="0" diagonalDown="0">
        <left style="thin">
          <color theme="0"/>
        </left>
        <right style="thin">
          <color theme="0"/>
        </right>
        <top/>
        <bottom/>
        <vertical style="thin">
          <color theme="0"/>
        </vertical>
        <horizontal/>
      </border>
      <protection locked="1" hidden="0"/>
    </dxf>
    <dxf>
      <border diagonalUp="0" diagonalDown="0">
        <left/>
        <right style="thin">
          <color theme="0"/>
        </right>
        <top/>
        <bottom/>
        <vertical style="thin">
          <color theme="0"/>
        </vertical>
        <horizontal/>
      </border>
      <protection locked="1" hidden="0"/>
    </dxf>
    <dxf>
      <font>
        <strike val="0"/>
        <outline val="0"/>
        <shadow val="0"/>
        <u val="none"/>
        <vertAlign val="baseline"/>
        <sz val="11"/>
        <color theme="1"/>
        <name val="Calibri"/>
        <scheme val="minor"/>
      </font>
      <border diagonalUp="0" diagonalDown="0" outline="0">
        <left style="thin">
          <color theme="0"/>
        </left>
        <right style="thin">
          <color theme="0"/>
        </right>
        <top/>
        <bottom/>
      </border>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996633"/>
      <color rgb="FFFFCCFF"/>
      <color rgb="FFFFFFFF"/>
      <color rgb="FF008000"/>
      <color rgb="FFFFFF99"/>
      <color rgb="FFFF7C80"/>
      <color rgb="FFFFBD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5"/>
          <c:dPt>
            <c:idx val="0"/>
            <c:bubble3D val="0"/>
            <c:spPr>
              <a:solidFill>
                <a:srgbClr val="FF0000"/>
              </a:solidFill>
            </c:spPr>
          </c:dPt>
          <c:dPt>
            <c:idx val="1"/>
            <c:bubble3D val="0"/>
            <c:spPr>
              <a:solidFill>
                <a:srgbClr val="FFFF00"/>
              </a:solidFill>
            </c:spPr>
          </c:dPt>
          <c:dPt>
            <c:idx val="2"/>
            <c:bubble3D val="0"/>
            <c:spPr>
              <a:solidFill>
                <a:srgbClr val="00B0F0"/>
              </a:solidFill>
            </c:spPr>
          </c:dPt>
          <c:dPt>
            <c:idx val="3"/>
            <c:bubble3D val="0"/>
            <c:spPr>
              <a:solidFill>
                <a:srgbClr val="FFC000"/>
              </a:solidFill>
            </c:spPr>
          </c:dPt>
          <c:dPt>
            <c:idx val="4"/>
            <c:bubble3D val="0"/>
            <c:spPr>
              <a:solidFill>
                <a:srgbClr val="00B050"/>
              </a:solidFill>
            </c:spPr>
          </c:dPt>
          <c:dLbls>
            <c:spPr>
              <a:noFill/>
              <a:ln>
                <a:noFill/>
              </a:ln>
              <a:effectLst/>
            </c:spPr>
            <c:showLegendKey val="0"/>
            <c:showVal val="1"/>
            <c:showCatName val="0"/>
            <c:showSerName val="0"/>
            <c:showPercent val="1"/>
            <c:showBubbleSize val="0"/>
            <c:showLeaderLines val="1"/>
            <c:extLst>
              <c:ext xmlns:c15="http://schemas.microsoft.com/office/drawing/2012/chart" uri="{CE6537A1-D6FC-4f65-9D91-7224C49458BB}">
                <c15:layout/>
              </c:ext>
            </c:extLst>
          </c:dLbls>
          <c:cat>
            <c:strRef>
              <c:f>ScoreRanges!$E$4:$E$8</c:f>
              <c:strCache>
                <c:ptCount val="5"/>
                <c:pt idx="0">
                  <c:v>Ineffective</c:v>
                </c:pt>
                <c:pt idx="1">
                  <c:v>Needs Improvement</c:v>
                </c:pt>
                <c:pt idx="2">
                  <c:v>Effective</c:v>
                </c:pt>
                <c:pt idx="3">
                  <c:v>Highly Effective</c:v>
                </c:pt>
                <c:pt idx="4">
                  <c:v>Superior</c:v>
                </c:pt>
              </c:strCache>
            </c:strRef>
          </c:cat>
          <c:val>
            <c:numRef>
              <c:f>ScoreRanges!$F$4:$F$8</c:f>
              <c:numCache>
                <c:formatCode>General</c:formatCode>
                <c:ptCount val="5"/>
                <c:pt idx="0">
                  <c:v>0</c:v>
                </c:pt>
                <c:pt idx="1">
                  <c:v>0</c:v>
                </c:pt>
                <c:pt idx="2">
                  <c:v>0</c:v>
                </c:pt>
                <c:pt idx="3">
                  <c:v>0</c:v>
                </c:pt>
                <c:pt idx="4">
                  <c:v>0</c:v>
                </c:pt>
              </c:numCache>
            </c:numRef>
          </c:val>
        </c:ser>
        <c:dLbls>
          <c:showLegendKey val="0"/>
          <c:showVal val="0"/>
          <c:showCatName val="0"/>
          <c:showSerName val="0"/>
          <c:showPercent val="0"/>
          <c:showBubbleSize val="0"/>
          <c:showLeaderLines val="1"/>
        </c:dLbls>
        <c:firstSliceAng val="0"/>
      </c:pieChart>
    </c:plotArea>
    <c:legend>
      <c:legendPos val="t"/>
      <c:overlay val="0"/>
    </c:legend>
    <c:plotVisOnly val="1"/>
    <c:dispBlanksAs val="zero"/>
    <c:showDLblsOverMax val="0"/>
  </c:chart>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0"/>
    <c:plotArea>
      <c:layout/>
      <c:pieChart>
        <c:varyColors val="1"/>
        <c:ser>
          <c:idx val="0"/>
          <c:order val="0"/>
          <c:dPt>
            <c:idx val="0"/>
            <c:bubble3D val="0"/>
            <c:spPr>
              <a:solidFill>
                <a:srgbClr val="FF7C80"/>
              </a:solidFill>
            </c:spPr>
          </c:dPt>
          <c:dPt>
            <c:idx val="1"/>
            <c:bubble3D val="0"/>
            <c:spPr>
              <a:solidFill>
                <a:srgbClr val="FFFF00"/>
              </a:solidFill>
            </c:spPr>
          </c:dPt>
          <c:dPt>
            <c:idx val="2"/>
            <c:bubble3D val="0"/>
            <c:spPr>
              <a:solidFill>
                <a:srgbClr val="00B0F0"/>
              </a:solidFill>
            </c:spPr>
          </c:dPt>
          <c:dPt>
            <c:idx val="3"/>
            <c:bubble3D val="0"/>
            <c:spPr>
              <a:solidFill>
                <a:srgbClr val="92D050"/>
              </a:solidFill>
            </c:spPr>
          </c:dPt>
          <c:dLbls>
            <c:spPr>
              <a:noFill/>
              <a:ln>
                <a:noFill/>
              </a:ln>
              <a:effectLst/>
            </c:spPr>
            <c:txPr>
              <a:bodyPr/>
              <a:lstStyle/>
              <a:p>
                <a:pPr>
                  <a:defRPr sz="1100"/>
                </a:pPr>
                <a:endParaRPr lang="en-US"/>
              </a:p>
            </c:txPr>
            <c:dLblPos val="bestFit"/>
            <c:showLegendKey val="0"/>
            <c:showVal val="1"/>
            <c:showCatName val="0"/>
            <c:showSerName val="0"/>
            <c:showPercent val="1"/>
            <c:showBubbleSize val="0"/>
            <c:showLeaderLines val="1"/>
            <c:extLst>
              <c:ext xmlns:c15="http://schemas.microsoft.com/office/drawing/2012/chart" uri="{CE6537A1-D6FC-4f65-9D91-7224C49458BB}"/>
            </c:extLst>
          </c:dLbls>
          <c:cat>
            <c:strRef>
              <c:f>ConversionTable!$K$4:$K$7</c:f>
              <c:strCache>
                <c:ptCount val="4"/>
                <c:pt idx="0">
                  <c:v>Ineffective</c:v>
                </c:pt>
                <c:pt idx="1">
                  <c:v>Partially Effective</c:v>
                </c:pt>
                <c:pt idx="2">
                  <c:v>Effective</c:v>
                </c:pt>
                <c:pt idx="3">
                  <c:v>Highly Effective</c:v>
                </c:pt>
              </c:strCache>
            </c:strRef>
          </c:cat>
          <c:val>
            <c:numRef>
              <c:f>ConversionTable!$L$4:$L$7</c:f>
              <c:numCache>
                <c:formatCode>General</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plotArea>
    <c:legend>
      <c:legendPos val="t"/>
      <c:layout>
        <c:manualLayout>
          <c:xMode val="edge"/>
          <c:yMode val="edge"/>
          <c:x val="4.6878954971019203E-2"/>
          <c:y val="2.9487178494946586E-2"/>
          <c:w val="0.8999999017016912"/>
          <c:h val="8.8869015786088815E-2"/>
        </c:manualLayout>
      </c:layout>
      <c:overlay val="0"/>
    </c:legend>
    <c:plotVisOnly val="1"/>
    <c:dispBlanksAs val="zero"/>
    <c:showDLblsOverMax val="0"/>
  </c:chart>
  <c:printSettings>
    <c:headerFooter/>
    <c:pageMargins b="0.75000000000000189" l="0.70000000000000062" r="0.70000000000000062" t="0.75000000000000189"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1</xdr:col>
      <xdr:colOff>1190625</xdr:colOff>
      <xdr:row>71</xdr:row>
      <xdr:rowOff>0</xdr:rowOff>
    </xdr:from>
    <xdr:to>
      <xdr:col>1</xdr:col>
      <xdr:colOff>1191071</xdr:colOff>
      <xdr:row>75</xdr:row>
      <xdr:rowOff>76334</xdr:rowOff>
    </xdr:to>
    <xdr:pic>
      <xdr:nvPicPr>
        <xdr:cNvPr id="2" name="Picture 1" descr="step3.png"/>
        <xdr:cNvPicPr>
          <a:picLocks noChangeAspect="1"/>
        </xdr:cNvPicPr>
      </xdr:nvPicPr>
      <xdr:blipFill>
        <a:blip xmlns:r="http://schemas.openxmlformats.org/officeDocument/2006/relationships" r:embed="rId1"/>
        <a:stretch>
          <a:fillRect/>
        </a:stretch>
      </xdr:blipFill>
      <xdr:spPr>
        <a:xfrm>
          <a:off x="1190625" y="13487400"/>
          <a:ext cx="446" cy="962159"/>
        </a:xfrm>
        <a:prstGeom prst="rect">
          <a:avLst/>
        </a:prstGeom>
      </xdr:spPr>
    </xdr:pic>
    <xdr:clientData/>
  </xdr:twoCellAnchor>
  <xdr:twoCellAnchor editAs="oneCell">
    <xdr:from>
      <xdr:col>1</xdr:col>
      <xdr:colOff>1028701</xdr:colOff>
      <xdr:row>74</xdr:row>
      <xdr:rowOff>38100</xdr:rowOff>
    </xdr:from>
    <xdr:to>
      <xdr:col>1</xdr:col>
      <xdr:colOff>5181601</xdr:colOff>
      <xdr:row>82</xdr:row>
      <xdr:rowOff>79948</xdr:rowOff>
    </xdr:to>
    <xdr:pic>
      <xdr:nvPicPr>
        <xdr:cNvPr id="3" name="Picture 2" descr="avg_scores_principal.png"/>
        <xdr:cNvPicPr>
          <a:picLocks noChangeAspect="1"/>
        </xdr:cNvPicPr>
      </xdr:nvPicPr>
      <xdr:blipFill>
        <a:blip xmlns:r="http://schemas.openxmlformats.org/officeDocument/2006/relationships" r:embed="rId2"/>
        <a:stretch>
          <a:fillRect/>
        </a:stretch>
      </xdr:blipFill>
      <xdr:spPr>
        <a:xfrm>
          <a:off x="1028701" y="16983075"/>
          <a:ext cx="4152900" cy="1565848"/>
        </a:xfrm>
        <a:prstGeom prst="rect">
          <a:avLst/>
        </a:prstGeom>
      </xdr:spPr>
    </xdr:pic>
    <xdr:clientData/>
  </xdr:twoCellAnchor>
  <xdr:twoCellAnchor editAs="oneCell">
    <xdr:from>
      <xdr:col>1</xdr:col>
      <xdr:colOff>970085</xdr:colOff>
      <xdr:row>85</xdr:row>
      <xdr:rowOff>69491</xdr:rowOff>
    </xdr:from>
    <xdr:to>
      <xdr:col>1</xdr:col>
      <xdr:colOff>5278316</xdr:colOff>
      <xdr:row>98</xdr:row>
      <xdr:rowOff>39640</xdr:rowOff>
    </xdr:to>
    <xdr:pic>
      <xdr:nvPicPr>
        <xdr:cNvPr id="4" name="Picture 3"/>
        <xdr:cNvPicPr>
          <a:picLocks noChangeAspect="1"/>
        </xdr:cNvPicPr>
      </xdr:nvPicPr>
      <xdr:blipFill>
        <a:blip xmlns:r="http://schemas.openxmlformats.org/officeDocument/2006/relationships" r:embed="rId3"/>
        <a:stretch>
          <a:fillRect/>
        </a:stretch>
      </xdr:blipFill>
      <xdr:spPr>
        <a:xfrm>
          <a:off x="970085" y="19119491"/>
          <a:ext cx="4308231" cy="2446649"/>
        </a:xfrm>
        <a:prstGeom prst="rect">
          <a:avLst/>
        </a:prstGeom>
      </xdr:spPr>
    </xdr:pic>
    <xdr:clientData/>
  </xdr:twoCellAnchor>
  <xdr:twoCellAnchor editAs="oneCell">
    <xdr:from>
      <xdr:col>1</xdr:col>
      <xdr:colOff>812557</xdr:colOff>
      <xdr:row>102</xdr:row>
      <xdr:rowOff>106240</xdr:rowOff>
    </xdr:from>
    <xdr:to>
      <xdr:col>1</xdr:col>
      <xdr:colOff>6059557</xdr:colOff>
      <xdr:row>114</xdr:row>
      <xdr:rowOff>106240</xdr:rowOff>
    </xdr:to>
    <xdr:pic>
      <xdr:nvPicPr>
        <xdr:cNvPr id="5" name="Picture 4"/>
        <xdr:cNvPicPr>
          <a:picLocks noChangeAspect="1"/>
        </xdr:cNvPicPr>
      </xdr:nvPicPr>
      <xdr:blipFill>
        <a:blip xmlns:r="http://schemas.openxmlformats.org/officeDocument/2006/relationships" r:embed="rId4"/>
        <a:stretch>
          <a:fillRect/>
        </a:stretch>
      </xdr:blipFill>
      <xdr:spPr>
        <a:xfrm>
          <a:off x="812557" y="22404265"/>
          <a:ext cx="5247000" cy="2286000"/>
        </a:xfrm>
        <a:prstGeom prst="rect">
          <a:avLst/>
        </a:prstGeom>
      </xdr:spPr>
    </xdr:pic>
    <xdr:clientData/>
  </xdr:twoCellAnchor>
  <xdr:twoCellAnchor editAs="oneCell">
    <xdr:from>
      <xdr:col>1</xdr:col>
      <xdr:colOff>815486</xdr:colOff>
      <xdr:row>120</xdr:row>
      <xdr:rowOff>101845</xdr:rowOff>
    </xdr:from>
    <xdr:to>
      <xdr:col>1</xdr:col>
      <xdr:colOff>4939295</xdr:colOff>
      <xdr:row>142</xdr:row>
      <xdr:rowOff>158464</xdr:rowOff>
    </xdr:to>
    <xdr:pic>
      <xdr:nvPicPr>
        <xdr:cNvPr id="6" name="Picture 5"/>
        <xdr:cNvPicPr>
          <a:picLocks noChangeAspect="1"/>
        </xdr:cNvPicPr>
      </xdr:nvPicPr>
      <xdr:blipFill>
        <a:blip xmlns:r="http://schemas.openxmlformats.org/officeDocument/2006/relationships" r:embed="rId5"/>
        <a:stretch>
          <a:fillRect/>
        </a:stretch>
      </xdr:blipFill>
      <xdr:spPr>
        <a:xfrm>
          <a:off x="815486" y="25895545"/>
          <a:ext cx="4123809" cy="42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47625</xdr:colOff>
      <xdr:row>9</xdr:row>
      <xdr:rowOff>66676</xdr:rowOff>
    </xdr:from>
    <xdr:to>
      <xdr:col>7</xdr:col>
      <xdr:colOff>295275</xdr:colOff>
      <xdr:row>27</xdr:row>
      <xdr:rowOff>9526</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294033</xdr:colOff>
      <xdr:row>7</xdr:row>
      <xdr:rowOff>167309</xdr:rowOff>
    </xdr:from>
    <xdr:to>
      <xdr:col>13</xdr:col>
      <xdr:colOff>153229</xdr:colOff>
      <xdr:row>21</xdr:row>
      <xdr:rowOff>84483</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id="3" name="Table3" displayName="Table3" ref="A1:H3000" totalsRowShown="0" headerRowDxfId="12">
  <tableColumns count="8">
    <tableColumn id="1" name="LOCATION" dataDxfId="11">
      <calculatedColumnFormula>IF(Input!A2&lt;&gt;"",Input!A2,"")</calculatedColumnFormula>
    </tableColumn>
    <tableColumn id="2" name="EVALUEE" dataDxfId="10">
      <calculatedColumnFormula>IF(Input!D2&lt;&gt;"",CONCATENATE(Input!D2,", ",Input!C2),"")</calculatedColumnFormula>
    </tableColumn>
    <tableColumn id="3" name="EMAIL" dataDxfId="9">
      <calculatedColumnFormula>IF(Input!E2&lt;&gt;"",Input!E2,"")</calculatedColumnFormula>
    </tableColumn>
    <tableColumn id="4" name="EVALUATION DATE" dataDxfId="8">
      <calculatedColumnFormula>IF(Input!F2&lt;&gt;"",Input!F2,"")</calculatedColumnFormula>
    </tableColumn>
    <tableColumn id="5" name="EVALUATOR" dataDxfId="7">
      <calculatedColumnFormula>IF(Input!I2&lt;&gt;"",CONCATENATE(Input!I2,", ",LEFT(Input!H2,1)),"")</calculatedColumnFormula>
    </tableColumn>
    <tableColumn id="6" name="Column1" dataDxfId="6"/>
    <tableColumn id="7" name="MCREL COMPOSITE SCORE" dataDxfId="5">
      <calculatedColumnFormula>IF(A2&lt;&gt;"",SUM(M2:P2),"")</calculatedColumnFormula>
    </tableColumn>
    <tableColumn id="8" name="McREL RATING" dataDxfId="4">
      <calculatedColumnFormula>IF(A2&lt;&gt;"",VLOOKUP(G2,ScoreRanges!$C$4:$E$8,3),"")</calculatedColumnFormula>
    </tableColumn>
  </tableColumns>
  <tableStyleInfo name="TableStyleMedium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B261"/>
  <sheetViews>
    <sheetView showGridLines="0" showRowColHeaders="0" tabSelected="1" workbookViewId="0"/>
  </sheetViews>
  <sheetFormatPr defaultRowHeight="15" x14ac:dyDescent="0.25"/>
  <cols>
    <col min="1" max="1" width="9.140625" style="29"/>
    <col min="2" max="2" width="132.5703125" style="29" customWidth="1"/>
    <col min="3" max="16384" width="9.140625" style="29"/>
  </cols>
  <sheetData>
    <row r="1" spans="2:2" ht="27" thickBot="1" x14ac:dyDescent="0.45">
      <c r="B1" s="31" t="s">
        <v>123</v>
      </c>
    </row>
    <row r="2" spans="2:2" ht="58.5" customHeight="1" x14ac:dyDescent="0.25">
      <c r="B2" s="32" t="s">
        <v>124</v>
      </c>
    </row>
    <row r="3" spans="2:2" s="28" customFormat="1" ht="13.5" customHeight="1" x14ac:dyDescent="0.25">
      <c r="B3" s="33"/>
    </row>
    <row r="4" spans="2:2" ht="24" thickBot="1" x14ac:dyDescent="0.4">
      <c r="B4" s="34" t="s">
        <v>125</v>
      </c>
    </row>
    <row r="5" spans="2:2" ht="15.75" x14ac:dyDescent="0.25">
      <c r="B5" s="35"/>
    </row>
    <row r="6" spans="2:2" ht="21" x14ac:dyDescent="0.35">
      <c r="B6" s="36" t="s">
        <v>108</v>
      </c>
    </row>
    <row r="7" spans="2:2" ht="21.75" thickBot="1" x14ac:dyDescent="0.4">
      <c r="B7" s="36"/>
    </row>
    <row r="8" spans="2:2" s="28" customFormat="1" ht="18.75" x14ac:dyDescent="0.3">
      <c r="B8" s="37" t="s">
        <v>126</v>
      </c>
    </row>
    <row r="9" spans="2:2" s="28" customFormat="1" ht="15.75" x14ac:dyDescent="0.25">
      <c r="B9" s="38" t="s">
        <v>528</v>
      </c>
    </row>
    <row r="10" spans="2:2" s="28" customFormat="1" ht="15.75" x14ac:dyDescent="0.25">
      <c r="B10" s="38"/>
    </row>
    <row r="11" spans="2:2" s="28" customFormat="1" ht="15.75" x14ac:dyDescent="0.25">
      <c r="B11" s="38" t="s">
        <v>529</v>
      </c>
    </row>
    <row r="12" spans="2:2" s="28" customFormat="1" ht="15.75" x14ac:dyDescent="0.25">
      <c r="B12" s="38" t="s">
        <v>550</v>
      </c>
    </row>
    <row r="13" spans="2:2" s="28" customFormat="1" ht="15.75" x14ac:dyDescent="0.25">
      <c r="B13" s="38" t="s">
        <v>557</v>
      </c>
    </row>
    <row r="14" spans="2:2" s="28" customFormat="1" ht="15.75" x14ac:dyDescent="0.25">
      <c r="B14" s="38" t="s">
        <v>530</v>
      </c>
    </row>
    <row r="15" spans="2:2" s="28" customFormat="1" ht="31.5" x14ac:dyDescent="0.25">
      <c r="B15" s="33" t="s">
        <v>531</v>
      </c>
    </row>
    <row r="16" spans="2:2" s="28" customFormat="1" ht="15.75" x14ac:dyDescent="0.25">
      <c r="B16" s="38" t="s">
        <v>532</v>
      </c>
    </row>
    <row r="17" spans="2:2" s="28" customFormat="1" ht="15.75" x14ac:dyDescent="0.25">
      <c r="B17" s="38" t="s">
        <v>533</v>
      </c>
    </row>
    <row r="18" spans="2:2" s="28" customFormat="1" ht="15.75" x14ac:dyDescent="0.25">
      <c r="B18" s="38" t="s">
        <v>534</v>
      </c>
    </row>
    <row r="19" spans="2:2" ht="15.75" x14ac:dyDescent="0.25">
      <c r="B19" s="38"/>
    </row>
    <row r="20" spans="2:2" s="28" customFormat="1" ht="16.5" thickBot="1" x14ac:dyDescent="0.3">
      <c r="B20" s="39" t="s">
        <v>127</v>
      </c>
    </row>
    <row r="21" spans="2:2" s="28" customFormat="1" ht="16.5" thickBot="1" x14ac:dyDescent="0.3">
      <c r="B21" s="30"/>
    </row>
    <row r="22" spans="2:2" s="28" customFormat="1" ht="18.75" x14ac:dyDescent="0.3">
      <c r="B22" s="40" t="s">
        <v>128</v>
      </c>
    </row>
    <row r="23" spans="2:2" s="28" customFormat="1" ht="31.5" x14ac:dyDescent="0.25">
      <c r="B23" s="159" t="s">
        <v>551</v>
      </c>
    </row>
    <row r="24" spans="2:2" s="28" customFormat="1" ht="15.75" x14ac:dyDescent="0.25">
      <c r="B24" s="42"/>
    </row>
    <row r="25" spans="2:2" s="28" customFormat="1" ht="31.5" x14ac:dyDescent="0.25">
      <c r="B25" s="43" t="s">
        <v>129</v>
      </c>
    </row>
    <row r="26" spans="2:2" s="28" customFormat="1" ht="15.75" x14ac:dyDescent="0.25">
      <c r="B26" s="43"/>
    </row>
    <row r="27" spans="2:2" s="28" customFormat="1" ht="15.75" x14ac:dyDescent="0.25">
      <c r="B27" s="44" t="s">
        <v>535</v>
      </c>
    </row>
    <row r="28" spans="2:2" s="28" customFormat="1" ht="15.75" x14ac:dyDescent="0.25">
      <c r="B28" s="42" t="s">
        <v>130</v>
      </c>
    </row>
    <row r="29" spans="2:2" s="28" customFormat="1" ht="15.75" x14ac:dyDescent="0.25">
      <c r="B29" s="42" t="s">
        <v>131</v>
      </c>
    </row>
    <row r="30" spans="2:2" s="28" customFormat="1" ht="15.75" x14ac:dyDescent="0.25">
      <c r="B30" s="42" t="s">
        <v>132</v>
      </c>
    </row>
    <row r="31" spans="2:2" s="28" customFormat="1" ht="15.75" x14ac:dyDescent="0.25">
      <c r="B31" s="42" t="s">
        <v>133</v>
      </c>
    </row>
    <row r="32" spans="2:2" s="28" customFormat="1" ht="15.75" x14ac:dyDescent="0.25">
      <c r="B32" s="42" t="s">
        <v>134</v>
      </c>
    </row>
    <row r="33" spans="2:2" s="28" customFormat="1" ht="15.75" x14ac:dyDescent="0.25">
      <c r="B33" s="42"/>
    </row>
    <row r="34" spans="2:2" s="28" customFormat="1" ht="47.25" x14ac:dyDescent="0.25">
      <c r="B34" s="166" t="s">
        <v>552</v>
      </c>
    </row>
    <row r="35" spans="2:2" s="28" customFormat="1" ht="15.75" x14ac:dyDescent="0.25">
      <c r="B35" s="41"/>
    </row>
    <row r="36" spans="2:2" s="28" customFormat="1" ht="15.75" x14ac:dyDescent="0.25">
      <c r="B36" s="41" t="s">
        <v>135</v>
      </c>
    </row>
    <row r="37" spans="2:2" s="28" customFormat="1" ht="15.75" x14ac:dyDescent="0.25">
      <c r="B37" s="45" t="s">
        <v>136</v>
      </c>
    </row>
    <row r="38" spans="2:2" s="28" customFormat="1" ht="15.75" x14ac:dyDescent="0.25">
      <c r="B38" s="45"/>
    </row>
    <row r="39" spans="2:2" s="28" customFormat="1" ht="15.75" x14ac:dyDescent="0.25">
      <c r="B39" s="46" t="s">
        <v>137</v>
      </c>
    </row>
    <row r="40" spans="2:2" s="28" customFormat="1" ht="15.75" x14ac:dyDescent="0.25">
      <c r="B40" s="46" t="s">
        <v>138</v>
      </c>
    </row>
    <row r="41" spans="2:2" s="28" customFormat="1" ht="15.75" x14ac:dyDescent="0.25">
      <c r="B41" s="46" t="s">
        <v>139</v>
      </c>
    </row>
    <row r="42" spans="2:2" s="28" customFormat="1" ht="15.75" x14ac:dyDescent="0.25">
      <c r="B42" s="46" t="s">
        <v>140</v>
      </c>
    </row>
    <row r="43" spans="2:2" s="28" customFormat="1" ht="15.75" x14ac:dyDescent="0.25">
      <c r="B43" s="46" t="s">
        <v>141</v>
      </c>
    </row>
    <row r="44" spans="2:2" s="28" customFormat="1" ht="15.75" x14ac:dyDescent="0.25">
      <c r="B44" s="46" t="s">
        <v>142</v>
      </c>
    </row>
    <row r="45" spans="2:2" s="28" customFormat="1" ht="16.5" thickBot="1" x14ac:dyDescent="0.3">
      <c r="B45" s="46" t="s">
        <v>143</v>
      </c>
    </row>
    <row r="46" spans="2:2" s="28" customFormat="1" ht="16.5" thickBot="1" x14ac:dyDescent="0.3">
      <c r="B46" s="57" t="s">
        <v>144</v>
      </c>
    </row>
    <row r="47" spans="2:2" s="28" customFormat="1" ht="15.75" x14ac:dyDescent="0.25">
      <c r="B47" s="47"/>
    </row>
    <row r="48" spans="2:2" s="28" customFormat="1" ht="15.75" x14ac:dyDescent="0.25">
      <c r="B48" s="41" t="s">
        <v>145</v>
      </c>
    </row>
    <row r="49" spans="2:2" s="28" customFormat="1" ht="15.75" x14ac:dyDescent="0.25">
      <c r="B49" s="41" t="s">
        <v>146</v>
      </c>
    </row>
    <row r="50" spans="2:2" s="28" customFormat="1" ht="15.75" x14ac:dyDescent="0.25">
      <c r="B50" s="41" t="s">
        <v>147</v>
      </c>
    </row>
    <row r="51" spans="2:2" s="28" customFormat="1" ht="15.75" x14ac:dyDescent="0.25">
      <c r="B51" s="41" t="s">
        <v>148</v>
      </c>
    </row>
    <row r="52" spans="2:2" s="28" customFormat="1" ht="15.75" x14ac:dyDescent="0.25">
      <c r="B52" s="41" t="s">
        <v>149</v>
      </c>
    </row>
    <row r="53" spans="2:2" s="28" customFormat="1" ht="15.75" x14ac:dyDescent="0.25">
      <c r="B53" s="41" t="s">
        <v>150</v>
      </c>
    </row>
    <row r="54" spans="2:2" s="28" customFormat="1" ht="16.5" thickBot="1" x14ac:dyDescent="0.3">
      <c r="B54" s="41" t="s">
        <v>151</v>
      </c>
    </row>
    <row r="55" spans="2:2" s="28" customFormat="1" ht="16.5" thickBot="1" x14ac:dyDescent="0.3">
      <c r="B55" s="58" t="s">
        <v>152</v>
      </c>
    </row>
    <row r="56" spans="2:2" s="28" customFormat="1" ht="15.75" x14ac:dyDescent="0.25">
      <c r="B56" s="47"/>
    </row>
    <row r="57" spans="2:2" s="28" customFormat="1" ht="15.75" x14ac:dyDescent="0.25">
      <c r="B57" s="46" t="s">
        <v>153</v>
      </c>
    </row>
    <row r="58" spans="2:2" s="28" customFormat="1" ht="15.75" x14ac:dyDescent="0.25">
      <c r="B58" s="46" t="s">
        <v>154</v>
      </c>
    </row>
    <row r="59" spans="2:2" s="28" customFormat="1" ht="15.75" x14ac:dyDescent="0.25">
      <c r="B59" s="46" t="s">
        <v>155</v>
      </c>
    </row>
    <row r="60" spans="2:2" s="28" customFormat="1" ht="15.75" x14ac:dyDescent="0.25">
      <c r="B60" s="46" t="s">
        <v>156</v>
      </c>
    </row>
    <row r="61" spans="2:2" s="28" customFormat="1" ht="15.75" x14ac:dyDescent="0.25">
      <c r="B61" s="46" t="s">
        <v>157</v>
      </c>
    </row>
    <row r="62" spans="2:2" s="28" customFormat="1" ht="15.75" x14ac:dyDescent="0.25">
      <c r="B62" s="46" t="s">
        <v>158</v>
      </c>
    </row>
    <row r="63" spans="2:2" s="28" customFormat="1" ht="16.5" thickBot="1" x14ac:dyDescent="0.3">
      <c r="B63" s="46" t="s">
        <v>159</v>
      </c>
    </row>
    <row r="64" spans="2:2" s="28" customFormat="1" ht="16.5" thickBot="1" x14ac:dyDescent="0.3">
      <c r="B64" s="57" t="s">
        <v>160</v>
      </c>
    </row>
    <row r="65" spans="2:2" s="28" customFormat="1" ht="15.75" x14ac:dyDescent="0.25">
      <c r="B65" s="47"/>
    </row>
    <row r="66" spans="2:2" s="28" customFormat="1" ht="15.75" x14ac:dyDescent="0.25">
      <c r="B66" s="48" t="s">
        <v>161</v>
      </c>
    </row>
    <row r="67" spans="2:2" s="28" customFormat="1" ht="15.75" x14ac:dyDescent="0.25">
      <c r="B67" s="48" t="s">
        <v>162</v>
      </c>
    </row>
    <row r="68" spans="2:2" s="28" customFormat="1" ht="15.75" x14ac:dyDescent="0.25">
      <c r="B68" s="48" t="s">
        <v>163</v>
      </c>
    </row>
    <row r="69" spans="2:2" s="28" customFormat="1" ht="15.75" x14ac:dyDescent="0.25">
      <c r="B69" s="41"/>
    </row>
    <row r="70" spans="2:2" s="28" customFormat="1" ht="15.75" x14ac:dyDescent="0.25">
      <c r="B70" s="41" t="s">
        <v>553</v>
      </c>
    </row>
    <row r="71" spans="2:2" s="28" customFormat="1" x14ac:dyDescent="0.25">
      <c r="B71" s="49"/>
    </row>
    <row r="72" spans="2:2" s="28" customFormat="1" ht="23.25" x14ac:dyDescent="0.35">
      <c r="B72" s="50" t="s">
        <v>125</v>
      </c>
    </row>
    <row r="73" spans="2:2" s="28" customFormat="1" ht="15.75" x14ac:dyDescent="0.25">
      <c r="B73" s="41"/>
    </row>
    <row r="74" spans="2:2" s="28" customFormat="1" ht="15.75" x14ac:dyDescent="0.25">
      <c r="B74" s="43" t="s">
        <v>164</v>
      </c>
    </row>
    <row r="75" spans="2:2" s="28" customFormat="1" x14ac:dyDescent="0.25">
      <c r="B75" s="49"/>
    </row>
    <row r="76" spans="2:2" s="28" customFormat="1" x14ac:dyDescent="0.25">
      <c r="B76" s="49"/>
    </row>
    <row r="77" spans="2:2" s="28" customFormat="1" x14ac:dyDescent="0.25">
      <c r="B77" s="49"/>
    </row>
    <row r="78" spans="2:2" s="28" customFormat="1" x14ac:dyDescent="0.25">
      <c r="B78" s="49"/>
    </row>
    <row r="79" spans="2:2" s="28" customFormat="1" x14ac:dyDescent="0.25">
      <c r="B79" s="49"/>
    </row>
    <row r="80" spans="2:2" s="28" customFormat="1" x14ac:dyDescent="0.25">
      <c r="B80" s="49"/>
    </row>
    <row r="81" spans="2:2" s="28" customFormat="1" x14ac:dyDescent="0.25">
      <c r="B81" s="49"/>
    </row>
    <row r="82" spans="2:2" s="28" customFormat="1" x14ac:dyDescent="0.25">
      <c r="B82" s="49"/>
    </row>
    <row r="83" spans="2:2" s="28" customFormat="1" x14ac:dyDescent="0.25">
      <c r="B83" s="49"/>
    </row>
    <row r="84" spans="2:2" s="28" customFormat="1" x14ac:dyDescent="0.25">
      <c r="B84" s="49"/>
    </row>
    <row r="85" spans="2:2" s="28" customFormat="1" ht="15.75" x14ac:dyDescent="0.25">
      <c r="B85" s="43" t="s">
        <v>165</v>
      </c>
    </row>
    <row r="86" spans="2:2" s="28" customFormat="1" x14ac:dyDescent="0.25">
      <c r="B86" s="49"/>
    </row>
    <row r="87" spans="2:2" s="28" customFormat="1" x14ac:dyDescent="0.25">
      <c r="B87" s="49"/>
    </row>
    <row r="88" spans="2:2" s="28" customFormat="1" x14ac:dyDescent="0.25">
      <c r="B88" s="49"/>
    </row>
    <row r="89" spans="2:2" s="28" customFormat="1" x14ac:dyDescent="0.25">
      <c r="B89" s="49"/>
    </row>
    <row r="90" spans="2:2" s="28" customFormat="1" x14ac:dyDescent="0.25">
      <c r="B90" s="49"/>
    </row>
    <row r="91" spans="2:2" s="28" customFormat="1" x14ac:dyDescent="0.25">
      <c r="B91" s="49"/>
    </row>
    <row r="92" spans="2:2" s="28" customFormat="1" x14ac:dyDescent="0.25">
      <c r="B92" s="49"/>
    </row>
    <row r="93" spans="2:2" s="28" customFormat="1" x14ac:dyDescent="0.25">
      <c r="B93" s="49"/>
    </row>
    <row r="94" spans="2:2" s="28" customFormat="1" x14ac:dyDescent="0.25">
      <c r="B94" s="49"/>
    </row>
    <row r="95" spans="2:2" s="28" customFormat="1" x14ac:dyDescent="0.25">
      <c r="B95" s="49"/>
    </row>
    <row r="96" spans="2:2" s="28" customFormat="1" x14ac:dyDescent="0.25">
      <c r="B96" s="49"/>
    </row>
    <row r="97" spans="2:2" s="28" customFormat="1" x14ac:dyDescent="0.25">
      <c r="B97" s="49"/>
    </row>
    <row r="98" spans="2:2" s="28" customFormat="1" x14ac:dyDescent="0.25">
      <c r="B98" s="49"/>
    </row>
    <row r="99" spans="2:2" s="28" customFormat="1" x14ac:dyDescent="0.25">
      <c r="B99" s="49"/>
    </row>
    <row r="100" spans="2:2" s="28" customFormat="1" x14ac:dyDescent="0.25">
      <c r="B100" s="49"/>
    </row>
    <row r="101" spans="2:2" s="28" customFormat="1" x14ac:dyDescent="0.25">
      <c r="B101" s="49"/>
    </row>
    <row r="102" spans="2:2" s="28" customFormat="1" ht="15.75" x14ac:dyDescent="0.25">
      <c r="B102" s="43" t="s">
        <v>536</v>
      </c>
    </row>
    <row r="103" spans="2:2" s="28" customFormat="1" x14ac:dyDescent="0.25">
      <c r="B103" s="49"/>
    </row>
    <row r="104" spans="2:2" s="28" customFormat="1" x14ac:dyDescent="0.25">
      <c r="B104" s="49"/>
    </row>
    <row r="105" spans="2:2" s="28" customFormat="1" x14ac:dyDescent="0.25">
      <c r="B105" s="49"/>
    </row>
    <row r="106" spans="2:2" s="28" customFormat="1" x14ac:dyDescent="0.25">
      <c r="B106" s="49"/>
    </row>
    <row r="107" spans="2:2" s="28" customFormat="1" x14ac:dyDescent="0.25">
      <c r="B107" s="49"/>
    </row>
    <row r="108" spans="2:2" s="28" customFormat="1" x14ac:dyDescent="0.25">
      <c r="B108" s="49"/>
    </row>
    <row r="109" spans="2:2" s="28" customFormat="1" x14ac:dyDescent="0.25">
      <c r="B109" s="49"/>
    </row>
    <row r="110" spans="2:2" s="28" customFormat="1" x14ac:dyDescent="0.25">
      <c r="B110" s="49"/>
    </row>
    <row r="111" spans="2:2" s="28" customFormat="1" x14ac:dyDescent="0.25">
      <c r="B111" s="49"/>
    </row>
    <row r="112" spans="2:2" s="28" customFormat="1" x14ac:dyDescent="0.25">
      <c r="B112" s="49"/>
    </row>
    <row r="113" spans="2:2" s="28" customFormat="1" x14ac:dyDescent="0.25">
      <c r="B113" s="49"/>
    </row>
    <row r="114" spans="2:2" s="28" customFormat="1" x14ac:dyDescent="0.25">
      <c r="B114" s="49"/>
    </row>
    <row r="115" spans="2:2" s="51" customFormat="1" x14ac:dyDescent="0.25">
      <c r="B115" s="49"/>
    </row>
    <row r="116" spans="2:2" s="51" customFormat="1" ht="15.75" thickBot="1" x14ac:dyDescent="0.3">
      <c r="B116" s="59"/>
    </row>
    <row r="117" spans="2:2" s="53" customFormat="1" ht="15.75" thickBot="1" x14ac:dyDescent="0.3">
      <c r="B117" s="51"/>
    </row>
    <row r="118" spans="2:2" s="53" customFormat="1" ht="18.75" x14ac:dyDescent="0.3">
      <c r="B118" s="40" t="s">
        <v>166</v>
      </c>
    </row>
    <row r="119" spans="2:2" s="53" customFormat="1" x14ac:dyDescent="0.25">
      <c r="B119" s="52" t="s">
        <v>167</v>
      </c>
    </row>
    <row r="120" spans="2:2" s="53" customFormat="1" x14ac:dyDescent="0.25">
      <c r="B120" s="52"/>
    </row>
    <row r="121" spans="2:2" s="53" customFormat="1" x14ac:dyDescent="0.25">
      <c r="B121" s="52"/>
    </row>
    <row r="122" spans="2:2" s="53" customFormat="1" x14ac:dyDescent="0.25">
      <c r="B122" s="52"/>
    </row>
    <row r="123" spans="2:2" x14ac:dyDescent="0.25">
      <c r="B123" s="52"/>
    </row>
    <row r="124" spans="2:2" x14ac:dyDescent="0.25">
      <c r="B124" s="52"/>
    </row>
    <row r="125" spans="2:2" x14ac:dyDescent="0.25">
      <c r="B125" s="52"/>
    </row>
    <row r="126" spans="2:2" x14ac:dyDescent="0.25">
      <c r="B126" s="52"/>
    </row>
    <row r="127" spans="2:2" x14ac:dyDescent="0.25">
      <c r="B127" s="54"/>
    </row>
    <row r="128" spans="2:2" x14ac:dyDescent="0.25">
      <c r="B128" s="52"/>
    </row>
    <row r="129" spans="2:2" x14ac:dyDescent="0.25">
      <c r="B129" s="52"/>
    </row>
    <row r="130" spans="2:2" x14ac:dyDescent="0.25">
      <c r="B130" s="52"/>
    </row>
    <row r="131" spans="2:2" x14ac:dyDescent="0.25">
      <c r="B131" s="52"/>
    </row>
    <row r="132" spans="2:2" x14ac:dyDescent="0.25">
      <c r="B132" s="52"/>
    </row>
    <row r="133" spans="2:2" x14ac:dyDescent="0.25">
      <c r="B133" s="52"/>
    </row>
    <row r="134" spans="2:2" x14ac:dyDescent="0.25">
      <c r="B134" s="52"/>
    </row>
    <row r="135" spans="2:2" x14ac:dyDescent="0.25">
      <c r="B135" s="52"/>
    </row>
    <row r="136" spans="2:2" x14ac:dyDescent="0.25">
      <c r="B136" s="52"/>
    </row>
    <row r="137" spans="2:2" x14ac:dyDescent="0.25">
      <c r="B137" s="52"/>
    </row>
    <row r="138" spans="2:2" x14ac:dyDescent="0.25">
      <c r="B138" s="52"/>
    </row>
    <row r="139" spans="2:2" x14ac:dyDescent="0.25">
      <c r="B139" s="52"/>
    </row>
    <row r="140" spans="2:2" x14ac:dyDescent="0.25">
      <c r="B140" s="52"/>
    </row>
    <row r="141" spans="2:2" x14ac:dyDescent="0.25">
      <c r="B141" s="52"/>
    </row>
    <row r="142" spans="2:2" x14ac:dyDescent="0.25">
      <c r="B142" s="52"/>
    </row>
    <row r="143" spans="2:2" x14ac:dyDescent="0.25">
      <c r="B143" s="52"/>
    </row>
    <row r="144" spans="2:2" ht="15.75" thickBot="1" x14ac:dyDescent="0.3">
      <c r="B144" s="55"/>
    </row>
    <row r="146" spans="2:2" ht="15.75" thickBot="1" x14ac:dyDescent="0.3"/>
    <row r="147" spans="2:2" ht="18.75" x14ac:dyDescent="0.3">
      <c r="B147" s="40" t="s">
        <v>537</v>
      </c>
    </row>
    <row r="148" spans="2:2" ht="30" x14ac:dyDescent="0.25">
      <c r="B148" s="56" t="s">
        <v>545</v>
      </c>
    </row>
    <row r="149" spans="2:2" x14ac:dyDescent="0.25">
      <c r="B149" s="52"/>
    </row>
    <row r="150" spans="2:2" x14ac:dyDescent="0.25">
      <c r="B150" s="52" t="s">
        <v>538</v>
      </c>
    </row>
    <row r="151" spans="2:2" x14ac:dyDescent="0.25">
      <c r="B151" s="52"/>
    </row>
    <row r="152" spans="2:2" x14ac:dyDescent="0.25">
      <c r="B152" s="167" t="s">
        <v>554</v>
      </c>
    </row>
    <row r="153" spans="2:2" x14ac:dyDescent="0.25">
      <c r="B153" s="52"/>
    </row>
    <row r="154" spans="2:2" ht="30" x14ac:dyDescent="0.25">
      <c r="B154" s="56" t="s">
        <v>555</v>
      </c>
    </row>
    <row r="155" spans="2:2" x14ac:dyDescent="0.25">
      <c r="B155" s="56"/>
    </row>
    <row r="156" spans="2:2" ht="18.75" x14ac:dyDescent="0.3">
      <c r="B156" s="168" t="s">
        <v>556</v>
      </c>
    </row>
    <row r="157" spans="2:2" x14ac:dyDescent="0.25">
      <c r="B157" s="52"/>
    </row>
    <row r="158" spans="2:2" ht="30" x14ac:dyDescent="0.25">
      <c r="B158" s="56" t="s">
        <v>539</v>
      </c>
    </row>
    <row r="159" spans="2:2" x14ac:dyDescent="0.25">
      <c r="B159" s="52"/>
    </row>
    <row r="160" spans="2:2" ht="30" x14ac:dyDescent="0.25">
      <c r="B160" s="56" t="s">
        <v>540</v>
      </c>
    </row>
    <row r="161" spans="2:2" x14ac:dyDescent="0.25">
      <c r="B161" s="56"/>
    </row>
    <row r="162" spans="2:2" ht="19.5" thickBot="1" x14ac:dyDescent="0.35">
      <c r="B162" s="158" t="s">
        <v>546</v>
      </c>
    </row>
    <row r="163" spans="2:2" x14ac:dyDescent="0.25">
      <c r="B163" s="53"/>
    </row>
    <row r="164" spans="2:2" x14ac:dyDescent="0.25">
      <c r="B164" s="53"/>
    </row>
    <row r="165" spans="2:2" x14ac:dyDescent="0.25">
      <c r="B165" s="53"/>
    </row>
    <row r="166" spans="2:2" x14ac:dyDescent="0.25">
      <c r="B166" s="53"/>
    </row>
    <row r="167" spans="2:2" x14ac:dyDescent="0.25">
      <c r="B167" s="53"/>
    </row>
    <row r="168" spans="2:2" x14ac:dyDescent="0.25">
      <c r="B168" s="53"/>
    </row>
    <row r="169" spans="2:2" x14ac:dyDescent="0.25">
      <c r="B169" s="53"/>
    </row>
    <row r="170" spans="2:2" x14ac:dyDescent="0.25">
      <c r="B170" s="53"/>
    </row>
    <row r="171" spans="2:2" x14ac:dyDescent="0.25">
      <c r="B171" s="53"/>
    </row>
    <row r="172" spans="2:2" x14ac:dyDescent="0.25">
      <c r="B172" s="53"/>
    </row>
    <row r="173" spans="2:2" x14ac:dyDescent="0.25">
      <c r="B173" s="53"/>
    </row>
    <row r="174" spans="2:2" x14ac:dyDescent="0.25">
      <c r="B174" s="53"/>
    </row>
    <row r="175" spans="2:2" x14ac:dyDescent="0.25">
      <c r="B175" s="53"/>
    </row>
    <row r="176" spans="2:2" x14ac:dyDescent="0.25">
      <c r="B176" s="53"/>
    </row>
    <row r="177" spans="2:2" x14ac:dyDescent="0.25">
      <c r="B177" s="53"/>
    </row>
    <row r="178" spans="2:2" x14ac:dyDescent="0.25">
      <c r="B178" s="53"/>
    </row>
    <row r="179" spans="2:2" x14ac:dyDescent="0.25">
      <c r="B179" s="53"/>
    </row>
    <row r="180" spans="2:2" x14ac:dyDescent="0.25">
      <c r="B180" s="53"/>
    </row>
    <row r="181" spans="2:2" x14ac:dyDescent="0.25">
      <c r="B181" s="53"/>
    </row>
    <row r="182" spans="2:2" x14ac:dyDescent="0.25">
      <c r="B182" s="53"/>
    </row>
    <row r="183" spans="2:2" x14ac:dyDescent="0.25">
      <c r="B183" s="53"/>
    </row>
    <row r="184" spans="2:2" x14ac:dyDescent="0.25">
      <c r="B184" s="53"/>
    </row>
    <row r="185" spans="2:2" x14ac:dyDescent="0.25">
      <c r="B185" s="53"/>
    </row>
    <row r="186" spans="2:2" x14ac:dyDescent="0.25">
      <c r="B186" s="53"/>
    </row>
    <row r="187" spans="2:2" x14ac:dyDescent="0.25">
      <c r="B187" s="53"/>
    </row>
    <row r="188" spans="2:2" x14ac:dyDescent="0.25">
      <c r="B188" s="53"/>
    </row>
    <row r="189" spans="2:2" x14ac:dyDescent="0.25">
      <c r="B189" s="53"/>
    </row>
    <row r="190" spans="2:2" x14ac:dyDescent="0.25">
      <c r="B190" s="53"/>
    </row>
    <row r="191" spans="2:2" x14ac:dyDescent="0.25">
      <c r="B191" s="53"/>
    </row>
    <row r="192" spans="2:2" x14ac:dyDescent="0.25">
      <c r="B192" s="53"/>
    </row>
    <row r="193" spans="2:2" x14ac:dyDescent="0.25">
      <c r="B193" s="53"/>
    </row>
    <row r="194" spans="2:2" x14ac:dyDescent="0.25">
      <c r="B194" s="53"/>
    </row>
    <row r="195" spans="2:2" x14ac:dyDescent="0.25">
      <c r="B195" s="53"/>
    </row>
    <row r="196" spans="2:2" x14ac:dyDescent="0.25">
      <c r="B196" s="53"/>
    </row>
    <row r="197" spans="2:2" x14ac:dyDescent="0.25">
      <c r="B197" s="53"/>
    </row>
    <row r="198" spans="2:2" x14ac:dyDescent="0.25">
      <c r="B198" s="53"/>
    </row>
    <row r="199" spans="2:2" x14ac:dyDescent="0.25">
      <c r="B199" s="53"/>
    </row>
    <row r="200" spans="2:2" x14ac:dyDescent="0.25">
      <c r="B200" s="53"/>
    </row>
    <row r="201" spans="2:2" x14ac:dyDescent="0.25">
      <c r="B201" s="53"/>
    </row>
    <row r="202" spans="2:2" x14ac:dyDescent="0.25">
      <c r="B202" s="53"/>
    </row>
    <row r="203" spans="2:2" x14ac:dyDescent="0.25">
      <c r="B203" s="53"/>
    </row>
    <row r="204" spans="2:2" x14ac:dyDescent="0.25">
      <c r="B204" s="53"/>
    </row>
    <row r="205" spans="2:2" x14ac:dyDescent="0.25">
      <c r="B205" s="53"/>
    </row>
    <row r="206" spans="2:2" x14ac:dyDescent="0.25">
      <c r="B206" s="53"/>
    </row>
    <row r="207" spans="2:2" x14ac:dyDescent="0.25">
      <c r="B207" s="53"/>
    </row>
    <row r="208" spans="2:2" x14ac:dyDescent="0.25">
      <c r="B208" s="53"/>
    </row>
    <row r="209" spans="2:2" x14ac:dyDescent="0.25">
      <c r="B209" s="53"/>
    </row>
    <row r="210" spans="2:2" x14ac:dyDescent="0.25">
      <c r="B210" s="53"/>
    </row>
    <row r="211" spans="2:2" x14ac:dyDescent="0.25">
      <c r="B211" s="53"/>
    </row>
    <row r="212" spans="2:2" x14ac:dyDescent="0.25">
      <c r="B212" s="53"/>
    </row>
    <row r="213" spans="2:2" x14ac:dyDescent="0.25">
      <c r="B213" s="53"/>
    </row>
    <row r="214" spans="2:2" x14ac:dyDescent="0.25">
      <c r="B214" s="53"/>
    </row>
    <row r="215" spans="2:2" x14ac:dyDescent="0.25">
      <c r="B215" s="53"/>
    </row>
    <row r="216" spans="2:2" x14ac:dyDescent="0.25">
      <c r="B216" s="53"/>
    </row>
    <row r="217" spans="2:2" x14ac:dyDescent="0.25">
      <c r="B217" s="53"/>
    </row>
    <row r="218" spans="2:2" x14ac:dyDescent="0.25">
      <c r="B218" s="53"/>
    </row>
    <row r="219" spans="2:2" x14ac:dyDescent="0.25">
      <c r="B219" s="53"/>
    </row>
    <row r="220" spans="2:2" x14ac:dyDescent="0.25">
      <c r="B220" s="53"/>
    </row>
    <row r="221" spans="2:2" x14ac:dyDescent="0.25">
      <c r="B221" s="53"/>
    </row>
    <row r="222" spans="2:2" x14ac:dyDescent="0.25">
      <c r="B222" s="53"/>
    </row>
    <row r="223" spans="2:2" x14ac:dyDescent="0.25">
      <c r="B223" s="53"/>
    </row>
    <row r="224" spans="2:2" x14ac:dyDescent="0.25">
      <c r="B224" s="53"/>
    </row>
    <row r="225" spans="2:2" x14ac:dyDescent="0.25">
      <c r="B225" s="53"/>
    </row>
    <row r="226" spans="2:2" x14ac:dyDescent="0.25">
      <c r="B226" s="53"/>
    </row>
    <row r="227" spans="2:2" x14ac:dyDescent="0.25">
      <c r="B227" s="53"/>
    </row>
    <row r="228" spans="2:2" x14ac:dyDescent="0.25">
      <c r="B228" s="53"/>
    </row>
    <row r="229" spans="2:2" x14ac:dyDescent="0.25">
      <c r="B229" s="53"/>
    </row>
    <row r="230" spans="2:2" x14ac:dyDescent="0.25">
      <c r="B230" s="53"/>
    </row>
    <row r="231" spans="2:2" x14ac:dyDescent="0.25">
      <c r="B231" s="53"/>
    </row>
    <row r="232" spans="2:2" x14ac:dyDescent="0.25">
      <c r="B232" s="53"/>
    </row>
    <row r="233" spans="2:2" x14ac:dyDescent="0.25">
      <c r="B233" s="53"/>
    </row>
    <row r="234" spans="2:2" x14ac:dyDescent="0.25">
      <c r="B234" s="53"/>
    </row>
    <row r="235" spans="2:2" x14ac:dyDescent="0.25">
      <c r="B235" s="53"/>
    </row>
    <row r="236" spans="2:2" x14ac:dyDescent="0.25">
      <c r="B236" s="53"/>
    </row>
    <row r="237" spans="2:2" x14ac:dyDescent="0.25">
      <c r="B237" s="53"/>
    </row>
    <row r="238" spans="2:2" x14ac:dyDescent="0.25">
      <c r="B238" s="53"/>
    </row>
    <row r="239" spans="2:2" x14ac:dyDescent="0.25">
      <c r="B239" s="53"/>
    </row>
    <row r="240" spans="2:2" x14ac:dyDescent="0.25">
      <c r="B240" s="53"/>
    </row>
    <row r="241" spans="2:2" x14ac:dyDescent="0.25">
      <c r="B241" s="53"/>
    </row>
    <row r="242" spans="2:2" x14ac:dyDescent="0.25">
      <c r="B242" s="53"/>
    </row>
    <row r="243" spans="2:2" x14ac:dyDescent="0.25">
      <c r="B243" s="53"/>
    </row>
    <row r="244" spans="2:2" x14ac:dyDescent="0.25">
      <c r="B244" s="53"/>
    </row>
    <row r="245" spans="2:2" x14ac:dyDescent="0.25">
      <c r="B245" s="53"/>
    </row>
    <row r="246" spans="2:2" x14ac:dyDescent="0.25">
      <c r="B246" s="53"/>
    </row>
    <row r="247" spans="2:2" x14ac:dyDescent="0.25">
      <c r="B247" s="53"/>
    </row>
    <row r="248" spans="2:2" x14ac:dyDescent="0.25">
      <c r="B248" s="53"/>
    </row>
    <row r="249" spans="2:2" x14ac:dyDescent="0.25">
      <c r="B249" s="53"/>
    </row>
    <row r="250" spans="2:2" x14ac:dyDescent="0.25">
      <c r="B250" s="53"/>
    </row>
    <row r="251" spans="2:2" x14ac:dyDescent="0.25">
      <c r="B251" s="53"/>
    </row>
    <row r="252" spans="2:2" x14ac:dyDescent="0.25">
      <c r="B252" s="53"/>
    </row>
    <row r="253" spans="2:2" x14ac:dyDescent="0.25">
      <c r="B253" s="53"/>
    </row>
    <row r="254" spans="2:2" x14ac:dyDescent="0.25">
      <c r="B254" s="53"/>
    </row>
    <row r="255" spans="2:2" x14ac:dyDescent="0.25">
      <c r="B255" s="53"/>
    </row>
    <row r="256" spans="2:2" x14ac:dyDescent="0.25">
      <c r="B256" s="53"/>
    </row>
    <row r="257" spans="2:2" x14ac:dyDescent="0.25">
      <c r="B257" s="53"/>
    </row>
    <row r="258" spans="2:2" x14ac:dyDescent="0.25">
      <c r="B258" s="53"/>
    </row>
    <row r="259" spans="2:2" x14ac:dyDescent="0.25">
      <c r="B259" s="53"/>
    </row>
    <row r="260" spans="2:2" x14ac:dyDescent="0.25">
      <c r="B260" s="53"/>
    </row>
    <row r="261" spans="2:2" x14ac:dyDescent="0.25">
      <c r="B261" s="53"/>
    </row>
  </sheetData>
  <sheetProtection algorithmName="SHA-512" hashValue="/a0/UUIobCNaXIwUzt7Z22mJ73s1vjHg6Gzk//qr8f/BkpfKxZQqQ7+TBetL9LOZ9uhx/JZvrPJON3F+hsrBJQ==" saltValue="Ao/Iw6Tr+qyRLYn9QRkT7Q==" spinCount="100000" sheet="1" objects="1" scenarios="1" selectLockedCells="1"/>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Z3230"/>
  <sheetViews>
    <sheetView workbookViewId="0">
      <selection activeCell="U4" sqref="U4"/>
    </sheetView>
  </sheetViews>
  <sheetFormatPr defaultRowHeight="15" x14ac:dyDescent="0.25"/>
  <cols>
    <col min="1" max="1" width="46.28515625" bestFit="1" customWidth="1"/>
    <col min="7" max="7" width="17.7109375" bestFit="1" customWidth="1"/>
  </cols>
  <sheetData>
    <row r="1" spans="1:26" x14ac:dyDescent="0.25">
      <c r="A1" t="s">
        <v>17</v>
      </c>
      <c r="B1" t="s">
        <v>42</v>
      </c>
      <c r="C1" t="s">
        <v>43</v>
      </c>
      <c r="D1" t="s">
        <v>44</v>
      </c>
      <c r="E1" t="s">
        <v>45</v>
      </c>
      <c r="F1" t="s">
        <v>46</v>
      </c>
      <c r="G1" t="s">
        <v>47</v>
      </c>
      <c r="H1" t="s">
        <v>48</v>
      </c>
      <c r="I1" t="s">
        <v>49</v>
      </c>
      <c r="J1" t="s">
        <v>50</v>
      </c>
      <c r="K1" t="s">
        <v>51</v>
      </c>
      <c r="L1" t="s">
        <v>52</v>
      </c>
      <c r="M1" t="s">
        <v>53</v>
      </c>
      <c r="N1" t="s">
        <v>54</v>
      </c>
      <c r="O1" t="s">
        <v>55</v>
      </c>
      <c r="P1" t="s">
        <v>56</v>
      </c>
      <c r="Q1" t="s">
        <v>57</v>
      </c>
      <c r="R1" t="s">
        <v>58</v>
      </c>
      <c r="S1" t="s">
        <v>59</v>
      </c>
      <c r="T1" t="s">
        <v>60</v>
      </c>
      <c r="U1" t="s">
        <v>61</v>
      </c>
      <c r="V1" t="s">
        <v>62</v>
      </c>
      <c r="W1" t="s">
        <v>63</v>
      </c>
      <c r="X1" t="s">
        <v>64</v>
      </c>
      <c r="Y1" t="s">
        <v>65</v>
      </c>
    </row>
    <row r="2" spans="1:26" ht="15.75" thickBot="1" x14ac:dyDescent="0.3">
      <c r="A2" t="s">
        <v>96</v>
      </c>
      <c r="B2" t="e">
        <f>AVERAGE(Input!J2:'Input'!J3000)</f>
        <v>#DIV/0!</v>
      </c>
      <c r="C2" t="e">
        <f>AVERAGE(Input!K2:'Input'!K3000)</f>
        <v>#DIV/0!</v>
      </c>
      <c r="D2" t="e">
        <f>AVERAGE(Input!L2:'Input'!L3000)</f>
        <v>#DIV/0!</v>
      </c>
      <c r="E2" t="e">
        <f>AVERAGE(Input!M2:'Input'!M3000)</f>
        <v>#DIV/0!</v>
      </c>
      <c r="F2" t="e">
        <f>AVERAGE(Input!N2:'Input'!N3000)</f>
        <v>#DIV/0!</v>
      </c>
      <c r="G2" t="e">
        <f>AVERAGE(Input!O2:'Input'!O3000)</f>
        <v>#DIV/0!</v>
      </c>
      <c r="H2" t="e">
        <f>AVERAGE(Input!P2:'Input'!P3000)</f>
        <v>#DIV/0!</v>
      </c>
      <c r="I2" t="e">
        <f>AVERAGE(Input!Q2:'Input'!Q3000)</f>
        <v>#DIV/0!</v>
      </c>
      <c r="J2" t="e">
        <f>AVERAGE(Input!R2:'Input'!R3000)</f>
        <v>#DIV/0!</v>
      </c>
      <c r="K2" t="e">
        <f>AVERAGE(Input!S2:'Input'!S3000)</f>
        <v>#DIV/0!</v>
      </c>
      <c r="L2" t="e">
        <f>AVERAGE(Input!T2:'Input'!T3000)</f>
        <v>#DIV/0!</v>
      </c>
      <c r="M2" t="e">
        <f>AVERAGE(Input!U2:'Input'!U3000)</f>
        <v>#DIV/0!</v>
      </c>
      <c r="N2" t="e">
        <f>AVERAGE(Input!V2:'Input'!V3000)</f>
        <v>#DIV/0!</v>
      </c>
      <c r="O2" t="e">
        <f>AVERAGE(Input!W2:'Input'!W3000)</f>
        <v>#DIV/0!</v>
      </c>
      <c r="P2" t="e">
        <f>AVERAGE(Input!X2:'Input'!X3000)</f>
        <v>#DIV/0!</v>
      </c>
      <c r="Q2" t="e">
        <f>AVERAGE(Input!Y2:'Input'!Y3000)</f>
        <v>#DIV/0!</v>
      </c>
      <c r="R2" t="e">
        <f>AVERAGE(Input!Z2:'Input'!Z3000)</f>
        <v>#DIV/0!</v>
      </c>
      <c r="S2" t="e">
        <f>AVERAGE(Input!AA2:'Input'!AA3000)</f>
        <v>#DIV/0!</v>
      </c>
      <c r="T2" t="e">
        <f>AVERAGE(Input!AB2:'Input'!AB3000)</f>
        <v>#DIV/0!</v>
      </c>
      <c r="U2" t="e">
        <f>AVERAGE(Input!AC2:'Input'!AC3000)</f>
        <v>#DIV/0!</v>
      </c>
      <c r="V2" t="e">
        <f>AVERAGE(Input!AD2:'Input'!AD3000)</f>
        <v>#DIV/0!</v>
      </c>
      <c r="W2" t="e">
        <f>AVERAGE(Input!AE2:'Input'!AE3000)</f>
        <v>#DIV/0!</v>
      </c>
      <c r="X2" t="e">
        <f>AVERAGE(Input!AF2:'Input'!AF3000)</f>
        <v>#DIV/0!</v>
      </c>
      <c r="Y2" t="e">
        <f>AVERAGE(Input!AG2:'Input'!AG3000)</f>
        <v>#DIV/0!</v>
      </c>
    </row>
    <row r="3" spans="1:26" ht="15.75" thickBot="1" x14ac:dyDescent="0.3">
      <c r="A3" t="s">
        <v>24</v>
      </c>
      <c r="B3" s="15">
        <v>10</v>
      </c>
      <c r="C3">
        <f>B3+1</f>
        <v>11</v>
      </c>
      <c r="D3">
        <f t="shared" ref="D3:Y3" si="0">C3+1</f>
        <v>12</v>
      </c>
      <c r="E3">
        <f t="shared" si="0"/>
        <v>13</v>
      </c>
      <c r="F3">
        <f t="shared" si="0"/>
        <v>14</v>
      </c>
      <c r="G3">
        <f t="shared" si="0"/>
        <v>15</v>
      </c>
      <c r="H3">
        <f t="shared" si="0"/>
        <v>16</v>
      </c>
      <c r="I3">
        <f t="shared" si="0"/>
        <v>17</v>
      </c>
      <c r="J3">
        <f t="shared" si="0"/>
        <v>18</v>
      </c>
      <c r="K3">
        <f t="shared" si="0"/>
        <v>19</v>
      </c>
      <c r="L3">
        <f t="shared" si="0"/>
        <v>20</v>
      </c>
      <c r="M3">
        <f t="shared" si="0"/>
        <v>21</v>
      </c>
      <c r="N3">
        <f t="shared" si="0"/>
        <v>22</v>
      </c>
      <c r="O3">
        <f t="shared" si="0"/>
        <v>23</v>
      </c>
      <c r="P3">
        <f t="shared" si="0"/>
        <v>24</v>
      </c>
      <c r="Q3">
        <f t="shared" si="0"/>
        <v>25</v>
      </c>
      <c r="R3">
        <f t="shared" si="0"/>
        <v>26</v>
      </c>
      <c r="S3">
        <f t="shared" si="0"/>
        <v>27</v>
      </c>
      <c r="T3">
        <f t="shared" si="0"/>
        <v>28</v>
      </c>
      <c r="U3">
        <f t="shared" si="0"/>
        <v>29</v>
      </c>
      <c r="V3">
        <f t="shared" si="0"/>
        <v>30</v>
      </c>
      <c r="W3">
        <f t="shared" si="0"/>
        <v>31</v>
      </c>
      <c r="X3">
        <f t="shared" si="0"/>
        <v>32</v>
      </c>
      <c r="Y3">
        <f t="shared" si="0"/>
        <v>33</v>
      </c>
    </row>
    <row r="4" spans="1:26" x14ac:dyDescent="0.25">
      <c r="A4" s="7" t="e">
        <f>VLOOKUP(Individual!$A$1,names,2,FALSE)</f>
        <v>#N/A</v>
      </c>
      <c r="B4" t="e">
        <f>INDEX(Input!$A$1:$AH$3000,Sheet1!$A$4,B3)</f>
        <v>#N/A</v>
      </c>
      <c r="C4" t="e">
        <f>INDEX(Input!$A$1:$AH$3000,Sheet1!$A$4,C3)</f>
        <v>#N/A</v>
      </c>
      <c r="D4" t="e">
        <f>INDEX(Input!$A$1:$AH$3000,Sheet1!$A$4,D3)</f>
        <v>#N/A</v>
      </c>
      <c r="E4" t="e">
        <f>INDEX(Input!$A$1:$AH$3000,Sheet1!$A$4,E3)</f>
        <v>#N/A</v>
      </c>
      <c r="F4" t="e">
        <f>INDEX(Input!$A$1:$AH$3000,Sheet1!$A$4,F3)</f>
        <v>#N/A</v>
      </c>
      <c r="G4" t="e">
        <f>INDEX(Input!$A$1:$AH$3000,Sheet1!$A$4,G3)</f>
        <v>#N/A</v>
      </c>
      <c r="H4" t="e">
        <f>INDEX(Input!$A$1:$AH$3000,Sheet1!$A$4,H3)</f>
        <v>#N/A</v>
      </c>
      <c r="I4" t="e">
        <f>INDEX(Input!$A$1:$AH$3000,Sheet1!$A$4,I3)</f>
        <v>#N/A</v>
      </c>
      <c r="J4" t="e">
        <f>INDEX(Input!$A$1:$AH$3000,Sheet1!$A$4,J3)</f>
        <v>#N/A</v>
      </c>
      <c r="K4" t="e">
        <f>INDEX(Input!$A$1:$AH$3000,Sheet1!$A$4,K3)</f>
        <v>#N/A</v>
      </c>
      <c r="L4" t="e">
        <f>INDEX(Input!$A$1:$AH$3000,Sheet1!$A$4,L3)</f>
        <v>#N/A</v>
      </c>
      <c r="M4" t="e">
        <f>INDEX(Input!$A$1:$AH$3000,Sheet1!$A$4,M3)</f>
        <v>#N/A</v>
      </c>
      <c r="N4" t="e">
        <f>INDEX(Input!$A$1:$AH$3000,Sheet1!$A$4,N3)</f>
        <v>#N/A</v>
      </c>
      <c r="O4" t="e">
        <f>INDEX(Input!$A$1:$AH$3000,Sheet1!$A$4,O3)</f>
        <v>#N/A</v>
      </c>
      <c r="P4" t="e">
        <f>INDEX(Input!$A$1:$AH$3000,Sheet1!$A$4,P3)</f>
        <v>#N/A</v>
      </c>
      <c r="Q4" t="e">
        <f>INDEX(Input!$A$1:$AH$3000,Sheet1!$A$4,Q3)</f>
        <v>#N/A</v>
      </c>
      <c r="R4" t="e">
        <f>INDEX(Input!$A$1:$AH$3000,Sheet1!$A$4,R3)</f>
        <v>#N/A</v>
      </c>
      <c r="S4" t="e">
        <f>INDEX(Input!$A$1:$AH$3000,Sheet1!$A$4,S3)</f>
        <v>#N/A</v>
      </c>
      <c r="T4" t="e">
        <f>INDEX(Input!$A$1:$AH$3000,Sheet1!$A$4,T3)</f>
        <v>#N/A</v>
      </c>
      <c r="U4" t="e">
        <f>INDEX(Input!$A$1:$AH$3000,Sheet1!$A$4,U3)</f>
        <v>#N/A</v>
      </c>
      <c r="V4" t="e">
        <f>INDEX(Input!$A$1:$AH$3000,Sheet1!$A$4,V3)</f>
        <v>#N/A</v>
      </c>
      <c r="W4" t="e">
        <f>INDEX(Input!$A$1:$AH$3000,Sheet1!$A$4,W3)</f>
        <v>#N/A</v>
      </c>
      <c r="X4" t="e">
        <f>INDEX(Input!$A$1:$AH$3000,Sheet1!$A$4,X3)</f>
        <v>#N/A</v>
      </c>
      <c r="Y4" t="e">
        <f>INDEX(Input!$A$1:$AH$3000,Sheet1!$A$4,Y3)</f>
        <v>#N/A</v>
      </c>
      <c r="Z4" s="139" t="e">
        <f>AVERAGE(B4:Y4)</f>
        <v>#N/A</v>
      </c>
    </row>
    <row r="5" spans="1:26" x14ac:dyDescent="0.25">
      <c r="A5" t="str">
        <f>IF(Input!D2&lt;&gt;"",Input!D2&amp;", "&amp;Input!C2&amp;" - "&amp;Input!A2,"")</f>
        <v/>
      </c>
      <c r="B5">
        <v>2</v>
      </c>
      <c r="C5" t="e">
        <f>LEFT(INDEX(Input!$A$1:$AH$3000,A4,9),1)&amp;". "&amp;INDEX(Input!$A$1:$AH$3000,A4,8)</f>
        <v>#N/A</v>
      </c>
      <c r="D5" s="9" t="e">
        <f>INDEX(Input!$A$1:$AH$3000,A4,6)</f>
        <v>#N/A</v>
      </c>
      <c r="E5" t="e">
        <f>TEXT(D5,"mm/dd/yyyy")</f>
        <v>#N/A</v>
      </c>
    </row>
    <row r="6" spans="1:26" x14ac:dyDescent="0.25">
      <c r="A6" t="str">
        <f>IF(Input!D3&lt;&gt;"",Input!D3&amp;", "&amp;Input!C3&amp;" - "&amp;Input!A3,"")</f>
        <v/>
      </c>
      <c r="B6" t="str">
        <f>IF(A6&lt;&gt;"",B5+1,"")</f>
        <v/>
      </c>
      <c r="C6" t="s">
        <v>27</v>
      </c>
      <c r="E6" t="str">
        <f>ScoreRanges!E4</f>
        <v>Ineffective</v>
      </c>
      <c r="F6">
        <f>ScoreRanges!C4</f>
        <v>1</v>
      </c>
      <c r="G6">
        <f>ScoreRanges!D4</f>
        <v>1.79</v>
      </c>
    </row>
    <row r="7" spans="1:26" x14ac:dyDescent="0.25">
      <c r="A7" t="str">
        <f>IF(Input!D4&lt;&gt;"",Input!D4&amp;", "&amp;Input!C4&amp;" - "&amp;Input!A4,"")</f>
        <v/>
      </c>
      <c r="B7" t="str">
        <f t="shared" ref="B7:B70" si="1">IF(A7&lt;&gt;"",B6+1,"")</f>
        <v/>
      </c>
      <c r="C7">
        <f>MAX(B5:B3009)</f>
        <v>2</v>
      </c>
      <c r="E7" t="str">
        <f>ScoreRanges!E5</f>
        <v>Needs Improvement</v>
      </c>
      <c r="F7">
        <f>ScoreRanges!C5</f>
        <v>1.8</v>
      </c>
      <c r="G7">
        <f>ScoreRanges!D5</f>
        <v>2.79</v>
      </c>
    </row>
    <row r="8" spans="1:26" x14ac:dyDescent="0.25">
      <c r="A8" t="str">
        <f>IF(Input!D5&lt;&gt;"",Input!D5&amp;", "&amp;Input!C5&amp;" - "&amp;Input!A5,"")</f>
        <v/>
      </c>
      <c r="B8" t="str">
        <f t="shared" si="1"/>
        <v/>
      </c>
      <c r="E8" t="str">
        <f>ScoreRanges!E6</f>
        <v>Effective</v>
      </c>
      <c r="F8">
        <f>ScoreRanges!C6</f>
        <v>2.8</v>
      </c>
      <c r="G8">
        <f>ScoreRanges!D6</f>
        <v>3.79</v>
      </c>
    </row>
    <row r="9" spans="1:26" x14ac:dyDescent="0.25">
      <c r="A9" t="str">
        <f>IF(Input!D6&lt;&gt;"",Input!D6&amp;", "&amp;Input!C6&amp;" - "&amp;Input!A6,"")</f>
        <v/>
      </c>
      <c r="B9" t="str">
        <f t="shared" si="1"/>
        <v/>
      </c>
      <c r="E9" t="str">
        <f>ScoreRanges!E7</f>
        <v>Highly Effective</v>
      </c>
      <c r="F9">
        <f>ScoreRanges!C7</f>
        <v>3.8</v>
      </c>
      <c r="G9">
        <f>ScoreRanges!D7</f>
        <v>4.79</v>
      </c>
    </row>
    <row r="10" spans="1:26" x14ac:dyDescent="0.25">
      <c r="A10" t="str">
        <f>IF(Input!D7&lt;&gt;"",Input!D7&amp;", "&amp;Input!C7&amp;" - "&amp;Input!A7,"")</f>
        <v/>
      </c>
      <c r="B10" t="str">
        <f t="shared" si="1"/>
        <v/>
      </c>
      <c r="E10" t="str">
        <f>ScoreRanges!E8</f>
        <v>Superior</v>
      </c>
      <c r="F10">
        <f>ScoreRanges!C8</f>
        <v>4.8</v>
      </c>
      <c r="G10">
        <f>ScoreRanges!D8</f>
        <v>5</v>
      </c>
    </row>
    <row r="11" spans="1:26" x14ac:dyDescent="0.25">
      <c r="A11" t="str">
        <f>IF(Input!D8&lt;&gt;"",Input!D8&amp;", "&amp;Input!C8&amp;" - "&amp;Input!A8,"")</f>
        <v/>
      </c>
      <c r="B11" t="str">
        <f t="shared" si="1"/>
        <v/>
      </c>
    </row>
    <row r="12" spans="1:26" x14ac:dyDescent="0.25">
      <c r="A12" t="str">
        <f>IF(Input!D9&lt;&gt;"",Input!D9&amp;", "&amp;Input!C9&amp;" - "&amp;Input!A9,"")</f>
        <v/>
      </c>
      <c r="B12" t="str">
        <f t="shared" si="1"/>
        <v/>
      </c>
      <c r="E12" t="str">
        <f>ConversionTable!K4</f>
        <v>Ineffective</v>
      </c>
      <c r="F12">
        <f>ConversionTable!I4</f>
        <v>1</v>
      </c>
      <c r="G12">
        <f>ConversionTable!J4</f>
        <v>1.84</v>
      </c>
    </row>
    <row r="13" spans="1:26" x14ac:dyDescent="0.25">
      <c r="A13" t="str">
        <f>IF(Input!D10&lt;&gt;"",Input!D10&amp;", "&amp;Input!C10&amp;" - "&amp;Input!A10,"")</f>
        <v/>
      </c>
      <c r="B13" t="str">
        <f t="shared" si="1"/>
        <v/>
      </c>
      <c r="E13" t="str">
        <f>ConversionTable!K5</f>
        <v>Partially Effective</v>
      </c>
      <c r="F13">
        <f>ConversionTable!I5</f>
        <v>1.85</v>
      </c>
      <c r="G13">
        <f>ConversionTable!J5</f>
        <v>2.64</v>
      </c>
    </row>
    <row r="14" spans="1:26" x14ac:dyDescent="0.25">
      <c r="A14" t="str">
        <f>IF(Input!D11&lt;&gt;"",Input!D11&amp;", "&amp;Input!C11&amp;" - "&amp;Input!A11,"")</f>
        <v/>
      </c>
      <c r="B14" t="str">
        <f t="shared" si="1"/>
        <v/>
      </c>
      <c r="E14" t="str">
        <f>ConversionTable!K6</f>
        <v>Effective</v>
      </c>
      <c r="F14">
        <f>ConversionTable!I6</f>
        <v>2.65</v>
      </c>
      <c r="G14">
        <f>ConversionTable!J6</f>
        <v>3.5</v>
      </c>
    </row>
    <row r="15" spans="1:26" x14ac:dyDescent="0.25">
      <c r="A15" t="str">
        <f>IF(Input!D12&lt;&gt;"",Input!D12&amp;", "&amp;Input!C12&amp;" - "&amp;Input!A12,"")</f>
        <v/>
      </c>
      <c r="B15" t="str">
        <f t="shared" si="1"/>
        <v/>
      </c>
      <c r="E15" t="str">
        <f>ConversionTable!K7</f>
        <v>Highly Effective</v>
      </c>
      <c r="F15">
        <f>ConversionTable!I7</f>
        <v>3.51</v>
      </c>
      <c r="G15">
        <f>ConversionTable!J7</f>
        <v>4</v>
      </c>
    </row>
    <row r="16" spans="1:26" x14ac:dyDescent="0.25">
      <c r="A16" t="str">
        <f>IF(Input!D13&lt;&gt;"",Input!D13&amp;", "&amp;Input!C13&amp;" - "&amp;Input!A13,"")</f>
        <v/>
      </c>
      <c r="B16" t="str">
        <f t="shared" si="1"/>
        <v/>
      </c>
    </row>
    <row r="17" spans="1:2" x14ac:dyDescent="0.25">
      <c r="A17" t="str">
        <f>IF(Input!D14&lt;&gt;"",Input!D14&amp;", "&amp;Input!C14&amp;" - "&amp;Input!A14,"")</f>
        <v/>
      </c>
      <c r="B17" t="str">
        <f t="shared" si="1"/>
        <v/>
      </c>
    </row>
    <row r="18" spans="1:2" x14ac:dyDescent="0.25">
      <c r="A18" t="str">
        <f>IF(Input!D15&lt;&gt;"",Input!D15&amp;", "&amp;Input!C15&amp;" - "&amp;Input!A15,"")</f>
        <v/>
      </c>
      <c r="B18" t="str">
        <f t="shared" si="1"/>
        <v/>
      </c>
    </row>
    <row r="19" spans="1:2" x14ac:dyDescent="0.25">
      <c r="A19" t="str">
        <f>IF(Input!D16&lt;&gt;"",Input!D16&amp;", "&amp;Input!C16&amp;" - "&amp;Input!A16,"")</f>
        <v/>
      </c>
      <c r="B19" t="str">
        <f t="shared" si="1"/>
        <v/>
      </c>
    </row>
    <row r="20" spans="1:2" x14ac:dyDescent="0.25">
      <c r="A20" t="str">
        <f>IF(Input!D17&lt;&gt;"",Input!D17&amp;", "&amp;Input!C17&amp;" - "&amp;Input!A17,"")</f>
        <v/>
      </c>
      <c r="B20" t="str">
        <f t="shared" si="1"/>
        <v/>
      </c>
    </row>
    <row r="21" spans="1:2" x14ac:dyDescent="0.25">
      <c r="A21" t="str">
        <f>IF(Input!D18&lt;&gt;"",Input!D18&amp;", "&amp;Input!C18&amp;" - "&amp;Input!A18,"")</f>
        <v/>
      </c>
      <c r="B21" t="str">
        <f t="shared" si="1"/>
        <v/>
      </c>
    </row>
    <row r="22" spans="1:2" x14ac:dyDescent="0.25">
      <c r="A22" t="str">
        <f>IF(Input!D19&lt;&gt;"",Input!D19&amp;", "&amp;Input!C19&amp;" - "&amp;Input!A19,"")</f>
        <v/>
      </c>
      <c r="B22" t="str">
        <f t="shared" si="1"/>
        <v/>
      </c>
    </row>
    <row r="23" spans="1:2" x14ac:dyDescent="0.25">
      <c r="A23" t="str">
        <f>IF(Input!D20&lt;&gt;"",Input!D20&amp;", "&amp;Input!C20&amp;" - "&amp;Input!A20,"")</f>
        <v/>
      </c>
      <c r="B23" t="str">
        <f t="shared" si="1"/>
        <v/>
      </c>
    </row>
    <row r="24" spans="1:2" x14ac:dyDescent="0.25">
      <c r="A24" t="str">
        <f>IF(Input!D21&lt;&gt;"",Input!D21&amp;", "&amp;Input!C21&amp;" - "&amp;Input!A21,"")</f>
        <v/>
      </c>
      <c r="B24" t="str">
        <f t="shared" si="1"/>
        <v/>
      </c>
    </row>
    <row r="25" spans="1:2" x14ac:dyDescent="0.25">
      <c r="A25" t="str">
        <f>IF(Input!D22&lt;&gt;"",Input!D22&amp;", "&amp;Input!C22&amp;" - "&amp;Input!A22,"")</f>
        <v/>
      </c>
      <c r="B25" t="str">
        <f t="shared" si="1"/>
        <v/>
      </c>
    </row>
    <row r="26" spans="1:2" x14ac:dyDescent="0.25">
      <c r="A26" t="str">
        <f>IF(Input!D23&lt;&gt;"",Input!D23&amp;", "&amp;Input!C23&amp;" - "&amp;Input!A23,"")</f>
        <v/>
      </c>
      <c r="B26" t="str">
        <f t="shared" si="1"/>
        <v/>
      </c>
    </row>
    <row r="27" spans="1:2" x14ac:dyDescent="0.25">
      <c r="A27" t="str">
        <f>IF(Input!D24&lt;&gt;"",Input!D24&amp;", "&amp;Input!C24&amp;" - "&amp;Input!A24,"")</f>
        <v/>
      </c>
      <c r="B27" t="str">
        <f t="shared" si="1"/>
        <v/>
      </c>
    </row>
    <row r="28" spans="1:2" x14ac:dyDescent="0.25">
      <c r="A28" t="str">
        <f>IF(Input!D25&lt;&gt;"",Input!D25&amp;", "&amp;Input!C25&amp;" - "&amp;Input!A25,"")</f>
        <v/>
      </c>
      <c r="B28" t="str">
        <f t="shared" si="1"/>
        <v/>
      </c>
    </row>
    <row r="29" spans="1:2" x14ac:dyDescent="0.25">
      <c r="A29" t="str">
        <f>IF(Input!D26&lt;&gt;"",Input!D26&amp;", "&amp;Input!C26&amp;" - "&amp;Input!A26,"")</f>
        <v/>
      </c>
      <c r="B29" t="str">
        <f t="shared" si="1"/>
        <v/>
      </c>
    </row>
    <row r="30" spans="1:2" x14ac:dyDescent="0.25">
      <c r="A30" t="str">
        <f>IF(Input!D27&lt;&gt;"",Input!D27&amp;", "&amp;Input!C27&amp;" - "&amp;Input!A27,"")</f>
        <v/>
      </c>
      <c r="B30" t="str">
        <f t="shared" si="1"/>
        <v/>
      </c>
    </row>
    <row r="31" spans="1:2" x14ac:dyDescent="0.25">
      <c r="A31" t="str">
        <f>IF(Input!D28&lt;&gt;"",Input!D28&amp;", "&amp;Input!C28&amp;" - "&amp;Input!A28,"")</f>
        <v/>
      </c>
      <c r="B31" t="str">
        <f t="shared" si="1"/>
        <v/>
      </c>
    </row>
    <row r="32" spans="1:2" x14ac:dyDescent="0.25">
      <c r="A32" t="str">
        <f>IF(Input!D29&lt;&gt;"",Input!D29&amp;", "&amp;Input!C29&amp;" - "&amp;Input!A29,"")</f>
        <v/>
      </c>
      <c r="B32" t="str">
        <f t="shared" si="1"/>
        <v/>
      </c>
    </row>
    <row r="33" spans="1:2" x14ac:dyDescent="0.25">
      <c r="A33" t="str">
        <f>IF(Input!D30&lt;&gt;"",Input!D30&amp;", "&amp;Input!C30&amp;" - "&amp;Input!A30,"")</f>
        <v/>
      </c>
      <c r="B33" t="str">
        <f t="shared" si="1"/>
        <v/>
      </c>
    </row>
    <row r="34" spans="1:2" x14ac:dyDescent="0.25">
      <c r="A34" t="str">
        <f>IF(Input!D31&lt;&gt;"",Input!D31&amp;", "&amp;Input!C31&amp;" - "&amp;Input!A31,"")</f>
        <v/>
      </c>
      <c r="B34" t="str">
        <f t="shared" si="1"/>
        <v/>
      </c>
    </row>
    <row r="35" spans="1:2" x14ac:dyDescent="0.25">
      <c r="A35" t="str">
        <f>IF(Input!D32&lt;&gt;"",Input!D32&amp;", "&amp;Input!C32&amp;" - "&amp;Input!A32,"")</f>
        <v/>
      </c>
      <c r="B35" t="str">
        <f t="shared" si="1"/>
        <v/>
      </c>
    </row>
    <row r="36" spans="1:2" x14ac:dyDescent="0.25">
      <c r="A36" t="str">
        <f>IF(Input!D33&lt;&gt;"",Input!D33&amp;", "&amp;Input!C33&amp;" - "&amp;Input!A33,"")</f>
        <v/>
      </c>
      <c r="B36" t="str">
        <f t="shared" si="1"/>
        <v/>
      </c>
    </row>
    <row r="37" spans="1:2" x14ac:dyDescent="0.25">
      <c r="A37" t="str">
        <f>IF(Input!D34&lt;&gt;"",Input!D34&amp;", "&amp;Input!C34&amp;" - "&amp;Input!A34,"")</f>
        <v/>
      </c>
      <c r="B37" t="str">
        <f t="shared" si="1"/>
        <v/>
      </c>
    </row>
    <row r="38" spans="1:2" x14ac:dyDescent="0.25">
      <c r="A38" t="str">
        <f>IF(Input!D35&lt;&gt;"",Input!D35&amp;", "&amp;Input!C35&amp;" - "&amp;Input!A35,"")</f>
        <v/>
      </c>
      <c r="B38" t="str">
        <f t="shared" si="1"/>
        <v/>
      </c>
    </row>
    <row r="39" spans="1:2" x14ac:dyDescent="0.25">
      <c r="A39" t="str">
        <f>IF(Input!D36&lt;&gt;"",Input!D36&amp;", "&amp;Input!C36&amp;" - "&amp;Input!A36,"")</f>
        <v/>
      </c>
      <c r="B39" t="str">
        <f t="shared" si="1"/>
        <v/>
      </c>
    </row>
    <row r="40" spans="1:2" x14ac:dyDescent="0.25">
      <c r="A40" t="str">
        <f>IF(Input!D37&lt;&gt;"",Input!D37&amp;", "&amp;Input!C37&amp;" - "&amp;Input!A37,"")</f>
        <v/>
      </c>
      <c r="B40" t="str">
        <f t="shared" si="1"/>
        <v/>
      </c>
    </row>
    <row r="41" spans="1:2" x14ac:dyDescent="0.25">
      <c r="A41" t="str">
        <f>IF(Input!D38&lt;&gt;"",Input!D38&amp;", "&amp;Input!C38&amp;" - "&amp;Input!A38,"")</f>
        <v/>
      </c>
      <c r="B41" t="str">
        <f t="shared" si="1"/>
        <v/>
      </c>
    </row>
    <row r="42" spans="1:2" x14ac:dyDescent="0.25">
      <c r="A42" t="str">
        <f>IF(Input!D39&lt;&gt;"",Input!D39&amp;", "&amp;Input!C39&amp;" - "&amp;Input!A39,"")</f>
        <v/>
      </c>
      <c r="B42" t="str">
        <f t="shared" si="1"/>
        <v/>
      </c>
    </row>
    <row r="43" spans="1:2" x14ac:dyDescent="0.25">
      <c r="A43" t="str">
        <f>IF(Input!D40&lt;&gt;"",Input!D40&amp;", "&amp;Input!C40&amp;" - "&amp;Input!A40,"")</f>
        <v/>
      </c>
      <c r="B43" t="str">
        <f t="shared" si="1"/>
        <v/>
      </c>
    </row>
    <row r="44" spans="1:2" x14ac:dyDescent="0.25">
      <c r="A44" t="str">
        <f>IF(Input!D41&lt;&gt;"",Input!D41&amp;", "&amp;Input!C41&amp;" - "&amp;Input!A41,"")</f>
        <v/>
      </c>
      <c r="B44" t="str">
        <f t="shared" si="1"/>
        <v/>
      </c>
    </row>
    <row r="45" spans="1:2" x14ac:dyDescent="0.25">
      <c r="A45" t="str">
        <f>IF(Input!D42&lt;&gt;"",Input!D42&amp;", "&amp;Input!C42&amp;" - "&amp;Input!A42,"")</f>
        <v/>
      </c>
      <c r="B45" t="str">
        <f t="shared" si="1"/>
        <v/>
      </c>
    </row>
    <row r="46" spans="1:2" x14ac:dyDescent="0.25">
      <c r="A46" t="str">
        <f>IF(Input!D43&lt;&gt;"",Input!D43&amp;", "&amp;Input!C43&amp;" - "&amp;Input!A43,"")</f>
        <v/>
      </c>
      <c r="B46" t="str">
        <f t="shared" si="1"/>
        <v/>
      </c>
    </row>
    <row r="47" spans="1:2" x14ac:dyDescent="0.25">
      <c r="A47" t="str">
        <f>IF(Input!D44&lt;&gt;"",Input!D44&amp;", "&amp;Input!C44&amp;" - "&amp;Input!A44,"")</f>
        <v/>
      </c>
      <c r="B47" t="str">
        <f t="shared" si="1"/>
        <v/>
      </c>
    </row>
    <row r="48" spans="1:2" x14ac:dyDescent="0.25">
      <c r="A48" t="str">
        <f>IF(Input!D45&lt;&gt;"",Input!D45&amp;", "&amp;Input!C45&amp;" - "&amp;Input!A45,"")</f>
        <v/>
      </c>
      <c r="B48" t="str">
        <f t="shared" si="1"/>
        <v/>
      </c>
    </row>
    <row r="49" spans="1:2" x14ac:dyDescent="0.25">
      <c r="A49" t="str">
        <f>IF(Input!D46&lt;&gt;"",Input!D46&amp;", "&amp;Input!C46&amp;" - "&amp;Input!A46,"")</f>
        <v/>
      </c>
      <c r="B49" t="str">
        <f t="shared" si="1"/>
        <v/>
      </c>
    </row>
    <row r="50" spans="1:2" x14ac:dyDescent="0.25">
      <c r="A50" t="str">
        <f>IF(Input!D47&lt;&gt;"",Input!D47&amp;", "&amp;Input!C47&amp;" - "&amp;Input!A47,"")</f>
        <v/>
      </c>
      <c r="B50" t="str">
        <f t="shared" si="1"/>
        <v/>
      </c>
    </row>
    <row r="51" spans="1:2" x14ac:dyDescent="0.25">
      <c r="A51" t="str">
        <f>IF(Input!D48&lt;&gt;"",Input!D48&amp;", "&amp;Input!C48&amp;" - "&amp;Input!A48,"")</f>
        <v/>
      </c>
      <c r="B51" t="str">
        <f t="shared" si="1"/>
        <v/>
      </c>
    </row>
    <row r="52" spans="1:2" x14ac:dyDescent="0.25">
      <c r="A52" t="str">
        <f>IF(Input!D49&lt;&gt;"",Input!D49&amp;", "&amp;Input!C49&amp;" - "&amp;Input!A49,"")</f>
        <v/>
      </c>
      <c r="B52" t="str">
        <f t="shared" si="1"/>
        <v/>
      </c>
    </row>
    <row r="53" spans="1:2" x14ac:dyDescent="0.25">
      <c r="A53" t="str">
        <f>IF(Input!D50&lt;&gt;"",Input!D50&amp;", "&amp;Input!C50&amp;" - "&amp;Input!A50,"")</f>
        <v/>
      </c>
      <c r="B53" t="str">
        <f t="shared" si="1"/>
        <v/>
      </c>
    </row>
    <row r="54" spans="1:2" x14ac:dyDescent="0.25">
      <c r="A54" t="str">
        <f>IF(Input!D51&lt;&gt;"",Input!D51&amp;", "&amp;Input!C51&amp;" - "&amp;Input!A51,"")</f>
        <v/>
      </c>
      <c r="B54" t="str">
        <f t="shared" si="1"/>
        <v/>
      </c>
    </row>
    <row r="55" spans="1:2" x14ac:dyDescent="0.25">
      <c r="A55" t="str">
        <f>IF(Input!D52&lt;&gt;"",Input!D52&amp;", "&amp;Input!C52&amp;" - "&amp;Input!A52,"")</f>
        <v/>
      </c>
      <c r="B55" t="str">
        <f t="shared" si="1"/>
        <v/>
      </c>
    </row>
    <row r="56" spans="1:2" x14ac:dyDescent="0.25">
      <c r="A56" t="str">
        <f>IF(Input!D53&lt;&gt;"",Input!D53&amp;", "&amp;Input!C53&amp;" - "&amp;Input!A53,"")</f>
        <v/>
      </c>
      <c r="B56" t="str">
        <f t="shared" si="1"/>
        <v/>
      </c>
    </row>
    <row r="57" spans="1:2" x14ac:dyDescent="0.25">
      <c r="A57" t="str">
        <f>IF(Input!D54&lt;&gt;"",Input!D54&amp;", "&amp;Input!C54&amp;" - "&amp;Input!A54,"")</f>
        <v/>
      </c>
      <c r="B57" t="str">
        <f t="shared" si="1"/>
        <v/>
      </c>
    </row>
    <row r="58" spans="1:2" x14ac:dyDescent="0.25">
      <c r="A58" t="str">
        <f>IF(Input!D55&lt;&gt;"",Input!D55&amp;", "&amp;Input!C55&amp;" - "&amp;Input!A55,"")</f>
        <v/>
      </c>
      <c r="B58" t="str">
        <f t="shared" si="1"/>
        <v/>
      </c>
    </row>
    <row r="59" spans="1:2" x14ac:dyDescent="0.25">
      <c r="A59" t="str">
        <f>IF(Input!D56&lt;&gt;"",Input!D56&amp;", "&amp;Input!C56&amp;" - "&amp;Input!A56,"")</f>
        <v/>
      </c>
      <c r="B59" t="str">
        <f t="shared" si="1"/>
        <v/>
      </c>
    </row>
    <row r="60" spans="1:2" x14ac:dyDescent="0.25">
      <c r="A60" t="str">
        <f>IF(Input!D57&lt;&gt;"",Input!D57&amp;", "&amp;Input!C57&amp;" - "&amp;Input!A57,"")</f>
        <v/>
      </c>
      <c r="B60" t="str">
        <f t="shared" si="1"/>
        <v/>
      </c>
    </row>
    <row r="61" spans="1:2" x14ac:dyDescent="0.25">
      <c r="A61" t="str">
        <f>IF(Input!D58&lt;&gt;"",Input!D58&amp;", "&amp;Input!C58&amp;" - "&amp;Input!A58,"")</f>
        <v/>
      </c>
      <c r="B61" t="str">
        <f t="shared" si="1"/>
        <v/>
      </c>
    </row>
    <row r="62" spans="1:2" x14ac:dyDescent="0.25">
      <c r="A62" t="str">
        <f>IF(Input!D59&lt;&gt;"",Input!D59&amp;", "&amp;Input!C59&amp;" - "&amp;Input!A59,"")</f>
        <v/>
      </c>
      <c r="B62" t="str">
        <f t="shared" si="1"/>
        <v/>
      </c>
    </row>
    <row r="63" spans="1:2" x14ac:dyDescent="0.25">
      <c r="A63" t="str">
        <f>IF(Input!D60&lt;&gt;"",Input!D60&amp;", "&amp;Input!C60&amp;" - "&amp;Input!A60,"")</f>
        <v/>
      </c>
      <c r="B63" t="str">
        <f t="shared" si="1"/>
        <v/>
      </c>
    </row>
    <row r="64" spans="1:2" x14ac:dyDescent="0.25">
      <c r="A64" t="str">
        <f>IF(Input!D61&lt;&gt;"",Input!D61&amp;", "&amp;Input!C61&amp;" - "&amp;Input!A61,"")</f>
        <v/>
      </c>
      <c r="B64" t="str">
        <f t="shared" si="1"/>
        <v/>
      </c>
    </row>
    <row r="65" spans="1:2" x14ac:dyDescent="0.25">
      <c r="A65" t="str">
        <f>IF(Input!D62&lt;&gt;"",Input!D62&amp;", "&amp;Input!C62&amp;" - "&amp;Input!A62,"")</f>
        <v/>
      </c>
      <c r="B65" t="str">
        <f t="shared" si="1"/>
        <v/>
      </c>
    </row>
    <row r="66" spans="1:2" x14ac:dyDescent="0.25">
      <c r="A66" t="str">
        <f>IF(Input!D63&lt;&gt;"",Input!D63&amp;", "&amp;Input!C63&amp;" - "&amp;Input!A63,"")</f>
        <v/>
      </c>
      <c r="B66" t="str">
        <f t="shared" si="1"/>
        <v/>
      </c>
    </row>
    <row r="67" spans="1:2" x14ac:dyDescent="0.25">
      <c r="A67" t="str">
        <f>IF(Input!D64&lt;&gt;"",Input!D64&amp;", "&amp;Input!C64&amp;" - "&amp;Input!A64,"")</f>
        <v/>
      </c>
      <c r="B67" t="str">
        <f t="shared" si="1"/>
        <v/>
      </c>
    </row>
    <row r="68" spans="1:2" x14ac:dyDescent="0.25">
      <c r="A68" t="str">
        <f>IF(Input!D65&lt;&gt;"",Input!D65&amp;", "&amp;Input!C65&amp;" - "&amp;Input!A65,"")</f>
        <v/>
      </c>
      <c r="B68" t="str">
        <f t="shared" si="1"/>
        <v/>
      </c>
    </row>
    <row r="69" spans="1:2" x14ac:dyDescent="0.25">
      <c r="A69" t="str">
        <f>IF(Input!D66&lt;&gt;"",Input!D66&amp;", "&amp;Input!C66&amp;" - "&amp;Input!A66,"")</f>
        <v/>
      </c>
      <c r="B69" t="str">
        <f t="shared" si="1"/>
        <v/>
      </c>
    </row>
    <row r="70" spans="1:2" x14ac:dyDescent="0.25">
      <c r="A70" t="str">
        <f>IF(Input!D67&lt;&gt;"",Input!D67&amp;", "&amp;Input!C67&amp;" - "&amp;Input!A67,"")</f>
        <v/>
      </c>
      <c r="B70" t="str">
        <f t="shared" si="1"/>
        <v/>
      </c>
    </row>
    <row r="71" spans="1:2" x14ac:dyDescent="0.25">
      <c r="A71" t="str">
        <f>IF(Input!D68&lt;&gt;"",Input!D68&amp;", "&amp;Input!C68&amp;" - "&amp;Input!A68,"")</f>
        <v/>
      </c>
      <c r="B71" t="str">
        <f t="shared" ref="B71:B134" si="2">IF(A71&lt;&gt;"",B70+1,"")</f>
        <v/>
      </c>
    </row>
    <row r="72" spans="1:2" x14ac:dyDescent="0.25">
      <c r="A72" t="str">
        <f>IF(Input!D69&lt;&gt;"",Input!D69&amp;", "&amp;Input!C69&amp;" - "&amp;Input!A69,"")</f>
        <v/>
      </c>
      <c r="B72" t="str">
        <f t="shared" si="2"/>
        <v/>
      </c>
    </row>
    <row r="73" spans="1:2" x14ac:dyDescent="0.25">
      <c r="A73" t="str">
        <f>IF(Input!D70&lt;&gt;"",Input!D70&amp;", "&amp;Input!C70&amp;" - "&amp;Input!A70,"")</f>
        <v/>
      </c>
      <c r="B73" t="str">
        <f t="shared" si="2"/>
        <v/>
      </c>
    </row>
    <row r="74" spans="1:2" x14ac:dyDescent="0.25">
      <c r="A74" t="str">
        <f>IF(Input!D71&lt;&gt;"",Input!D71&amp;", "&amp;Input!C71&amp;" - "&amp;Input!A71,"")</f>
        <v/>
      </c>
      <c r="B74" t="str">
        <f t="shared" si="2"/>
        <v/>
      </c>
    </row>
    <row r="75" spans="1:2" x14ac:dyDescent="0.25">
      <c r="A75" t="str">
        <f>IF(Input!D72&lt;&gt;"",Input!D72&amp;", "&amp;Input!C72&amp;" - "&amp;Input!A72,"")</f>
        <v/>
      </c>
      <c r="B75" t="str">
        <f t="shared" si="2"/>
        <v/>
      </c>
    </row>
    <row r="76" spans="1:2" x14ac:dyDescent="0.25">
      <c r="A76" t="str">
        <f>IF(Input!D73&lt;&gt;"",Input!D73&amp;", "&amp;Input!C73&amp;" - "&amp;Input!A73,"")</f>
        <v/>
      </c>
      <c r="B76" t="str">
        <f t="shared" si="2"/>
        <v/>
      </c>
    </row>
    <row r="77" spans="1:2" x14ac:dyDescent="0.25">
      <c r="A77" t="str">
        <f>IF(Input!D74&lt;&gt;"",Input!D74&amp;", "&amp;Input!C74&amp;" - "&amp;Input!A74,"")</f>
        <v/>
      </c>
      <c r="B77" t="str">
        <f t="shared" si="2"/>
        <v/>
      </c>
    </row>
    <row r="78" spans="1:2" x14ac:dyDescent="0.25">
      <c r="A78" t="str">
        <f>IF(Input!D75&lt;&gt;"",Input!D75&amp;", "&amp;Input!C75&amp;" - "&amp;Input!A75,"")</f>
        <v/>
      </c>
      <c r="B78" t="str">
        <f t="shared" si="2"/>
        <v/>
      </c>
    </row>
    <row r="79" spans="1:2" x14ac:dyDescent="0.25">
      <c r="A79" t="str">
        <f>IF(Input!D76&lt;&gt;"",Input!D76&amp;", "&amp;Input!C76&amp;" - "&amp;Input!A76,"")</f>
        <v/>
      </c>
      <c r="B79" t="str">
        <f t="shared" si="2"/>
        <v/>
      </c>
    </row>
    <row r="80" spans="1:2" x14ac:dyDescent="0.25">
      <c r="A80" t="str">
        <f>IF(Input!D77&lt;&gt;"",Input!D77&amp;", "&amp;Input!C77&amp;" - "&amp;Input!A77,"")</f>
        <v/>
      </c>
      <c r="B80" t="str">
        <f t="shared" si="2"/>
        <v/>
      </c>
    </row>
    <row r="81" spans="1:2" x14ac:dyDescent="0.25">
      <c r="A81" t="str">
        <f>IF(Input!D78&lt;&gt;"",Input!D78&amp;", "&amp;Input!C78&amp;" - "&amp;Input!A78,"")</f>
        <v/>
      </c>
      <c r="B81" t="str">
        <f t="shared" si="2"/>
        <v/>
      </c>
    </row>
    <row r="82" spans="1:2" x14ac:dyDescent="0.25">
      <c r="A82" t="str">
        <f>IF(Input!D79&lt;&gt;"",Input!D79&amp;", "&amp;Input!C79&amp;" - "&amp;Input!A79,"")</f>
        <v/>
      </c>
      <c r="B82" t="str">
        <f t="shared" si="2"/>
        <v/>
      </c>
    </row>
    <row r="83" spans="1:2" x14ac:dyDescent="0.25">
      <c r="A83" t="str">
        <f>IF(Input!D80&lt;&gt;"",Input!D80&amp;", "&amp;Input!C80&amp;" - "&amp;Input!A80,"")</f>
        <v/>
      </c>
      <c r="B83" t="str">
        <f t="shared" si="2"/>
        <v/>
      </c>
    </row>
    <row r="84" spans="1:2" x14ac:dyDescent="0.25">
      <c r="A84" t="str">
        <f>IF(Input!D81&lt;&gt;"",Input!D81&amp;", "&amp;Input!C81&amp;" - "&amp;Input!A81,"")</f>
        <v/>
      </c>
      <c r="B84" t="str">
        <f t="shared" si="2"/>
        <v/>
      </c>
    </row>
    <row r="85" spans="1:2" x14ac:dyDescent="0.25">
      <c r="A85" t="str">
        <f>IF(Input!D82&lt;&gt;"",Input!D82&amp;", "&amp;Input!C82&amp;" - "&amp;Input!A82,"")</f>
        <v/>
      </c>
      <c r="B85" t="str">
        <f t="shared" si="2"/>
        <v/>
      </c>
    </row>
    <row r="86" spans="1:2" x14ac:dyDescent="0.25">
      <c r="A86" t="str">
        <f>IF(Input!D83&lt;&gt;"",Input!D83&amp;", "&amp;Input!C83&amp;" - "&amp;Input!A83,"")</f>
        <v/>
      </c>
      <c r="B86" t="str">
        <f t="shared" si="2"/>
        <v/>
      </c>
    </row>
    <row r="87" spans="1:2" x14ac:dyDescent="0.25">
      <c r="A87" t="str">
        <f>IF(Input!D84&lt;&gt;"",Input!D84&amp;", "&amp;Input!C84&amp;" - "&amp;Input!A84,"")</f>
        <v/>
      </c>
      <c r="B87" t="str">
        <f t="shared" si="2"/>
        <v/>
      </c>
    </row>
    <row r="88" spans="1:2" x14ac:dyDescent="0.25">
      <c r="A88" t="str">
        <f>IF(Input!D85&lt;&gt;"",Input!D85&amp;", "&amp;Input!C85&amp;" - "&amp;Input!A85,"")</f>
        <v/>
      </c>
      <c r="B88" t="str">
        <f t="shared" si="2"/>
        <v/>
      </c>
    </row>
    <row r="89" spans="1:2" x14ac:dyDescent="0.25">
      <c r="A89" t="str">
        <f>IF(Input!D86&lt;&gt;"",Input!D86&amp;", "&amp;Input!C86&amp;" - "&amp;Input!A86,"")</f>
        <v/>
      </c>
      <c r="B89" t="str">
        <f t="shared" si="2"/>
        <v/>
      </c>
    </row>
    <row r="90" spans="1:2" x14ac:dyDescent="0.25">
      <c r="A90" t="str">
        <f>IF(Input!D87&lt;&gt;"",Input!D87&amp;", "&amp;Input!C87&amp;" - "&amp;Input!A87,"")</f>
        <v/>
      </c>
      <c r="B90" t="str">
        <f t="shared" si="2"/>
        <v/>
      </c>
    </row>
    <row r="91" spans="1:2" x14ac:dyDescent="0.25">
      <c r="A91" t="str">
        <f>IF(Input!D88&lt;&gt;"",Input!D88&amp;", "&amp;Input!C88&amp;" - "&amp;Input!A88,"")</f>
        <v/>
      </c>
      <c r="B91" t="str">
        <f t="shared" si="2"/>
        <v/>
      </c>
    </row>
    <row r="92" spans="1:2" x14ac:dyDescent="0.25">
      <c r="A92" t="str">
        <f>IF(Input!D89&lt;&gt;"",Input!D89&amp;", "&amp;Input!C89&amp;" - "&amp;Input!A89,"")</f>
        <v/>
      </c>
      <c r="B92" t="str">
        <f t="shared" si="2"/>
        <v/>
      </c>
    </row>
    <row r="93" spans="1:2" x14ac:dyDescent="0.25">
      <c r="A93" t="str">
        <f>IF(Input!D90&lt;&gt;"",Input!D90&amp;", "&amp;Input!C90&amp;" - "&amp;Input!A90,"")</f>
        <v/>
      </c>
      <c r="B93" t="str">
        <f t="shared" si="2"/>
        <v/>
      </c>
    </row>
    <row r="94" spans="1:2" x14ac:dyDescent="0.25">
      <c r="A94" t="str">
        <f>IF(Input!D91&lt;&gt;"",Input!D91&amp;", "&amp;Input!C91&amp;" - "&amp;Input!A91,"")</f>
        <v/>
      </c>
      <c r="B94" t="str">
        <f t="shared" si="2"/>
        <v/>
      </c>
    </row>
    <row r="95" spans="1:2" x14ac:dyDescent="0.25">
      <c r="A95" t="str">
        <f>IF(Input!D92&lt;&gt;"",Input!D92&amp;", "&amp;Input!C92&amp;" - "&amp;Input!A92,"")</f>
        <v/>
      </c>
      <c r="B95" t="str">
        <f t="shared" si="2"/>
        <v/>
      </c>
    </row>
    <row r="96" spans="1:2" x14ac:dyDescent="0.25">
      <c r="A96" t="str">
        <f>IF(Input!D93&lt;&gt;"",Input!D93&amp;", "&amp;Input!C93&amp;" - "&amp;Input!A93,"")</f>
        <v/>
      </c>
      <c r="B96" t="str">
        <f t="shared" si="2"/>
        <v/>
      </c>
    </row>
    <row r="97" spans="1:2" x14ac:dyDescent="0.25">
      <c r="A97" t="str">
        <f>IF(Input!D94&lt;&gt;"",Input!D94&amp;", "&amp;Input!C94&amp;" - "&amp;Input!A94,"")</f>
        <v/>
      </c>
      <c r="B97" t="str">
        <f t="shared" si="2"/>
        <v/>
      </c>
    </row>
    <row r="98" spans="1:2" x14ac:dyDescent="0.25">
      <c r="A98" t="str">
        <f>IF(Input!D95&lt;&gt;"",Input!D95&amp;", "&amp;Input!C95&amp;" - "&amp;Input!A95,"")</f>
        <v/>
      </c>
      <c r="B98" t="str">
        <f t="shared" si="2"/>
        <v/>
      </c>
    </row>
    <row r="99" spans="1:2" x14ac:dyDescent="0.25">
      <c r="A99" t="str">
        <f>IF(Input!D96&lt;&gt;"",Input!D96&amp;", "&amp;Input!C96&amp;" - "&amp;Input!A96,"")</f>
        <v/>
      </c>
      <c r="B99" t="str">
        <f t="shared" si="2"/>
        <v/>
      </c>
    </row>
    <row r="100" spans="1:2" x14ac:dyDescent="0.25">
      <c r="A100" t="str">
        <f>IF(Input!D97&lt;&gt;"",Input!D97&amp;", "&amp;Input!C97&amp;" - "&amp;Input!A97,"")</f>
        <v/>
      </c>
      <c r="B100" t="str">
        <f t="shared" si="2"/>
        <v/>
      </c>
    </row>
    <row r="101" spans="1:2" x14ac:dyDescent="0.25">
      <c r="A101" t="str">
        <f>IF(Input!D98&lt;&gt;"",Input!D98&amp;", "&amp;Input!C98&amp;" - "&amp;Input!A98,"")</f>
        <v/>
      </c>
      <c r="B101" t="str">
        <f t="shared" si="2"/>
        <v/>
      </c>
    </row>
    <row r="102" spans="1:2" x14ac:dyDescent="0.25">
      <c r="A102" t="str">
        <f>IF(Input!D99&lt;&gt;"",Input!D99&amp;", "&amp;Input!C99&amp;" - "&amp;Input!A99,"")</f>
        <v/>
      </c>
      <c r="B102" t="str">
        <f t="shared" si="2"/>
        <v/>
      </c>
    </row>
    <row r="103" spans="1:2" x14ac:dyDescent="0.25">
      <c r="A103" t="str">
        <f>IF(Input!D100&lt;&gt;"",Input!D100&amp;", "&amp;Input!C100&amp;" - "&amp;Input!A100,"")</f>
        <v/>
      </c>
      <c r="B103" t="str">
        <f t="shared" si="2"/>
        <v/>
      </c>
    </row>
    <row r="104" spans="1:2" x14ac:dyDescent="0.25">
      <c r="A104" t="str">
        <f>IF(Input!D101&lt;&gt;"",Input!D101&amp;", "&amp;Input!C101&amp;" - "&amp;Input!A101,"")</f>
        <v/>
      </c>
      <c r="B104" t="str">
        <f t="shared" si="2"/>
        <v/>
      </c>
    </row>
    <row r="105" spans="1:2" x14ac:dyDescent="0.25">
      <c r="A105" t="str">
        <f>IF(Input!D102&lt;&gt;"",Input!D102&amp;", "&amp;Input!C102&amp;" - "&amp;Input!A102,"")</f>
        <v/>
      </c>
      <c r="B105" t="str">
        <f t="shared" si="2"/>
        <v/>
      </c>
    </row>
    <row r="106" spans="1:2" x14ac:dyDescent="0.25">
      <c r="A106" t="str">
        <f>IF(Input!D103&lt;&gt;"",Input!D103&amp;", "&amp;Input!C103&amp;" - "&amp;Input!A103,"")</f>
        <v/>
      </c>
      <c r="B106" t="str">
        <f t="shared" si="2"/>
        <v/>
      </c>
    </row>
    <row r="107" spans="1:2" x14ac:dyDescent="0.25">
      <c r="A107" t="str">
        <f>IF(Input!D104&lt;&gt;"",Input!D104&amp;", "&amp;Input!C104&amp;" - "&amp;Input!A104,"")</f>
        <v/>
      </c>
      <c r="B107" t="str">
        <f t="shared" si="2"/>
        <v/>
      </c>
    </row>
    <row r="108" spans="1:2" x14ac:dyDescent="0.25">
      <c r="A108" t="str">
        <f>IF(Input!D105&lt;&gt;"",Input!D105&amp;", "&amp;Input!C105&amp;" - "&amp;Input!A105,"")</f>
        <v/>
      </c>
      <c r="B108" t="str">
        <f t="shared" si="2"/>
        <v/>
      </c>
    </row>
    <row r="109" spans="1:2" x14ac:dyDescent="0.25">
      <c r="A109" t="str">
        <f>IF(Input!D106&lt;&gt;"",Input!D106&amp;", "&amp;Input!C106&amp;" - "&amp;Input!A106,"")</f>
        <v/>
      </c>
      <c r="B109" t="str">
        <f t="shared" si="2"/>
        <v/>
      </c>
    </row>
    <row r="110" spans="1:2" x14ac:dyDescent="0.25">
      <c r="A110" t="str">
        <f>IF(Input!D107&lt;&gt;"",Input!D107&amp;", "&amp;Input!C107&amp;" - "&amp;Input!A107,"")</f>
        <v/>
      </c>
      <c r="B110" t="str">
        <f t="shared" si="2"/>
        <v/>
      </c>
    </row>
    <row r="111" spans="1:2" x14ac:dyDescent="0.25">
      <c r="A111" t="str">
        <f>IF(Input!D108&lt;&gt;"",Input!D108&amp;", "&amp;Input!C108&amp;" - "&amp;Input!A108,"")</f>
        <v/>
      </c>
      <c r="B111" t="str">
        <f t="shared" si="2"/>
        <v/>
      </c>
    </row>
    <row r="112" spans="1:2" x14ac:dyDescent="0.25">
      <c r="A112" t="str">
        <f>IF(Input!D109&lt;&gt;"",Input!D109&amp;", "&amp;Input!C109&amp;" - "&amp;Input!A109,"")</f>
        <v/>
      </c>
      <c r="B112" t="str">
        <f t="shared" si="2"/>
        <v/>
      </c>
    </row>
    <row r="113" spans="1:2" x14ac:dyDescent="0.25">
      <c r="A113" t="str">
        <f>IF(Input!D110&lt;&gt;"",Input!D110&amp;", "&amp;Input!C110&amp;" - "&amp;Input!A110,"")</f>
        <v/>
      </c>
      <c r="B113" t="str">
        <f t="shared" si="2"/>
        <v/>
      </c>
    </row>
    <row r="114" spans="1:2" x14ac:dyDescent="0.25">
      <c r="A114" t="str">
        <f>IF(Input!D111&lt;&gt;"",Input!D111&amp;", "&amp;Input!C111&amp;" - "&amp;Input!A111,"")</f>
        <v/>
      </c>
      <c r="B114" t="str">
        <f t="shared" si="2"/>
        <v/>
      </c>
    </row>
    <row r="115" spans="1:2" x14ac:dyDescent="0.25">
      <c r="A115" t="str">
        <f>IF(Input!D112&lt;&gt;"",Input!D112&amp;", "&amp;Input!C112&amp;" - "&amp;Input!A112,"")</f>
        <v/>
      </c>
      <c r="B115" t="str">
        <f t="shared" si="2"/>
        <v/>
      </c>
    </row>
    <row r="116" spans="1:2" x14ac:dyDescent="0.25">
      <c r="A116" t="str">
        <f>IF(Input!D113&lt;&gt;"",Input!D113&amp;", "&amp;Input!C113&amp;" - "&amp;Input!A113,"")</f>
        <v/>
      </c>
      <c r="B116" t="str">
        <f t="shared" si="2"/>
        <v/>
      </c>
    </row>
    <row r="117" spans="1:2" x14ac:dyDescent="0.25">
      <c r="A117" t="str">
        <f>IF(Input!D114&lt;&gt;"",Input!D114&amp;", "&amp;Input!C114&amp;" - "&amp;Input!A114,"")</f>
        <v/>
      </c>
      <c r="B117" t="str">
        <f t="shared" si="2"/>
        <v/>
      </c>
    </row>
    <row r="118" spans="1:2" x14ac:dyDescent="0.25">
      <c r="A118" t="str">
        <f>IF(Input!D115&lt;&gt;"",Input!D115&amp;", "&amp;Input!C115&amp;" - "&amp;Input!A115,"")</f>
        <v/>
      </c>
      <c r="B118" t="str">
        <f t="shared" si="2"/>
        <v/>
      </c>
    </row>
    <row r="119" spans="1:2" x14ac:dyDescent="0.25">
      <c r="A119" t="str">
        <f>IF(Input!D116&lt;&gt;"",Input!D116&amp;", "&amp;Input!C116&amp;" - "&amp;Input!A116,"")</f>
        <v/>
      </c>
      <c r="B119" t="str">
        <f t="shared" si="2"/>
        <v/>
      </c>
    </row>
    <row r="120" spans="1:2" x14ac:dyDescent="0.25">
      <c r="A120" t="str">
        <f>IF(Input!D117&lt;&gt;"",Input!D117&amp;", "&amp;Input!C117&amp;" - "&amp;Input!A117,"")</f>
        <v/>
      </c>
      <c r="B120" t="str">
        <f t="shared" si="2"/>
        <v/>
      </c>
    </row>
    <row r="121" spans="1:2" x14ac:dyDescent="0.25">
      <c r="A121" t="str">
        <f>IF(Input!D118&lt;&gt;"",Input!D118&amp;", "&amp;Input!C118&amp;" - "&amp;Input!A118,"")</f>
        <v/>
      </c>
      <c r="B121" t="str">
        <f t="shared" si="2"/>
        <v/>
      </c>
    </row>
    <row r="122" spans="1:2" x14ac:dyDescent="0.25">
      <c r="A122" t="str">
        <f>IF(Input!D119&lt;&gt;"",Input!D119&amp;", "&amp;Input!C119&amp;" - "&amp;Input!A119,"")</f>
        <v/>
      </c>
      <c r="B122" t="str">
        <f t="shared" si="2"/>
        <v/>
      </c>
    </row>
    <row r="123" spans="1:2" x14ac:dyDescent="0.25">
      <c r="A123" t="str">
        <f>IF(Input!D120&lt;&gt;"",Input!D120&amp;", "&amp;Input!C120&amp;" - "&amp;Input!A120,"")</f>
        <v/>
      </c>
      <c r="B123" t="str">
        <f t="shared" si="2"/>
        <v/>
      </c>
    </row>
    <row r="124" spans="1:2" x14ac:dyDescent="0.25">
      <c r="A124" t="str">
        <f>IF(Input!D121&lt;&gt;"",Input!D121&amp;", "&amp;Input!C121&amp;" - "&amp;Input!A121,"")</f>
        <v/>
      </c>
      <c r="B124" t="str">
        <f t="shared" si="2"/>
        <v/>
      </c>
    </row>
    <row r="125" spans="1:2" x14ac:dyDescent="0.25">
      <c r="A125" t="str">
        <f>IF(Input!D122&lt;&gt;"",Input!D122&amp;", "&amp;Input!C122&amp;" - "&amp;Input!A122,"")</f>
        <v/>
      </c>
      <c r="B125" t="str">
        <f t="shared" si="2"/>
        <v/>
      </c>
    </row>
    <row r="126" spans="1:2" x14ac:dyDescent="0.25">
      <c r="A126" t="str">
        <f>IF(Input!D123&lt;&gt;"",Input!D123&amp;", "&amp;Input!C123&amp;" - "&amp;Input!A123,"")</f>
        <v/>
      </c>
      <c r="B126" t="str">
        <f t="shared" si="2"/>
        <v/>
      </c>
    </row>
    <row r="127" spans="1:2" x14ac:dyDescent="0.25">
      <c r="A127" t="str">
        <f>IF(Input!D124&lt;&gt;"",Input!D124&amp;", "&amp;Input!C124&amp;" - "&amp;Input!A124,"")</f>
        <v/>
      </c>
      <c r="B127" t="str">
        <f t="shared" si="2"/>
        <v/>
      </c>
    </row>
    <row r="128" spans="1:2" x14ac:dyDescent="0.25">
      <c r="A128" t="str">
        <f>IF(Input!D125&lt;&gt;"",Input!D125&amp;", "&amp;Input!C125&amp;" - "&amp;Input!A125,"")</f>
        <v/>
      </c>
      <c r="B128" t="str">
        <f t="shared" si="2"/>
        <v/>
      </c>
    </row>
    <row r="129" spans="1:2" x14ac:dyDescent="0.25">
      <c r="A129" t="str">
        <f>IF(Input!D126&lt;&gt;"",Input!D126&amp;", "&amp;Input!C126&amp;" - "&amp;Input!A126,"")</f>
        <v/>
      </c>
      <c r="B129" t="str">
        <f t="shared" si="2"/>
        <v/>
      </c>
    </row>
    <row r="130" spans="1:2" x14ac:dyDescent="0.25">
      <c r="A130" t="str">
        <f>IF(Input!D127&lt;&gt;"",Input!D127&amp;", "&amp;Input!C127&amp;" - "&amp;Input!A127,"")</f>
        <v/>
      </c>
      <c r="B130" t="str">
        <f t="shared" si="2"/>
        <v/>
      </c>
    </row>
    <row r="131" spans="1:2" x14ac:dyDescent="0.25">
      <c r="A131" t="str">
        <f>IF(Input!D128&lt;&gt;"",Input!D128&amp;", "&amp;Input!C128&amp;" - "&amp;Input!A128,"")</f>
        <v/>
      </c>
      <c r="B131" t="str">
        <f t="shared" si="2"/>
        <v/>
      </c>
    </row>
    <row r="132" spans="1:2" x14ac:dyDescent="0.25">
      <c r="A132" t="str">
        <f>IF(Input!D129&lt;&gt;"",Input!D129&amp;", "&amp;Input!C129&amp;" - "&amp;Input!A129,"")</f>
        <v/>
      </c>
      <c r="B132" t="str">
        <f t="shared" si="2"/>
        <v/>
      </c>
    </row>
    <row r="133" spans="1:2" x14ac:dyDescent="0.25">
      <c r="A133" t="str">
        <f>IF(Input!D130&lt;&gt;"",Input!D130&amp;", "&amp;Input!C130&amp;" - "&amp;Input!A130,"")</f>
        <v/>
      </c>
      <c r="B133" t="str">
        <f t="shared" si="2"/>
        <v/>
      </c>
    </row>
    <row r="134" spans="1:2" x14ac:dyDescent="0.25">
      <c r="A134" t="str">
        <f>IF(Input!D131&lt;&gt;"",Input!D131&amp;", "&amp;Input!C131&amp;" - "&amp;Input!A131,"")</f>
        <v/>
      </c>
      <c r="B134" t="str">
        <f t="shared" si="2"/>
        <v/>
      </c>
    </row>
    <row r="135" spans="1:2" x14ac:dyDescent="0.25">
      <c r="A135" t="str">
        <f>IF(Input!D132&lt;&gt;"",Input!D132&amp;", "&amp;Input!C132&amp;" - "&amp;Input!A132,"")</f>
        <v/>
      </c>
      <c r="B135" t="str">
        <f t="shared" ref="B135:B198" si="3">IF(A135&lt;&gt;"",B134+1,"")</f>
        <v/>
      </c>
    </row>
    <row r="136" spans="1:2" x14ac:dyDescent="0.25">
      <c r="A136" t="str">
        <f>IF(Input!D133&lt;&gt;"",Input!D133&amp;", "&amp;Input!C133&amp;" - "&amp;Input!A133,"")</f>
        <v/>
      </c>
      <c r="B136" t="str">
        <f t="shared" si="3"/>
        <v/>
      </c>
    </row>
    <row r="137" spans="1:2" x14ac:dyDescent="0.25">
      <c r="A137" t="str">
        <f>IF(Input!D134&lt;&gt;"",Input!D134&amp;", "&amp;Input!C134&amp;" - "&amp;Input!A134,"")</f>
        <v/>
      </c>
      <c r="B137" t="str">
        <f t="shared" si="3"/>
        <v/>
      </c>
    </row>
    <row r="138" spans="1:2" x14ac:dyDescent="0.25">
      <c r="A138" t="str">
        <f>IF(Input!D135&lt;&gt;"",Input!D135&amp;", "&amp;Input!C135&amp;" - "&amp;Input!A135,"")</f>
        <v/>
      </c>
      <c r="B138" t="str">
        <f t="shared" si="3"/>
        <v/>
      </c>
    </row>
    <row r="139" spans="1:2" x14ac:dyDescent="0.25">
      <c r="A139" t="str">
        <f>IF(Input!D136&lt;&gt;"",Input!D136&amp;", "&amp;Input!C136&amp;" - "&amp;Input!A136,"")</f>
        <v/>
      </c>
      <c r="B139" t="str">
        <f t="shared" si="3"/>
        <v/>
      </c>
    </row>
    <row r="140" spans="1:2" x14ac:dyDescent="0.25">
      <c r="A140" t="str">
        <f>IF(Input!D137&lt;&gt;"",Input!D137&amp;", "&amp;Input!C137&amp;" - "&amp;Input!A137,"")</f>
        <v/>
      </c>
      <c r="B140" t="str">
        <f t="shared" si="3"/>
        <v/>
      </c>
    </row>
    <row r="141" spans="1:2" x14ac:dyDescent="0.25">
      <c r="A141" t="str">
        <f>IF(Input!D138&lt;&gt;"",Input!D138&amp;", "&amp;Input!C138&amp;" - "&amp;Input!A138,"")</f>
        <v/>
      </c>
      <c r="B141" t="str">
        <f t="shared" si="3"/>
        <v/>
      </c>
    </row>
    <row r="142" spans="1:2" x14ac:dyDescent="0.25">
      <c r="A142" t="str">
        <f>IF(Input!D139&lt;&gt;"",Input!D139&amp;", "&amp;Input!C139&amp;" - "&amp;Input!A139,"")</f>
        <v/>
      </c>
      <c r="B142" t="str">
        <f t="shared" si="3"/>
        <v/>
      </c>
    </row>
    <row r="143" spans="1:2" x14ac:dyDescent="0.25">
      <c r="A143" t="str">
        <f>IF(Input!D140&lt;&gt;"",Input!D140&amp;", "&amp;Input!C140&amp;" - "&amp;Input!A140,"")</f>
        <v/>
      </c>
      <c r="B143" t="str">
        <f t="shared" si="3"/>
        <v/>
      </c>
    </row>
    <row r="144" spans="1:2" x14ac:dyDescent="0.25">
      <c r="A144" t="str">
        <f>IF(Input!D141&lt;&gt;"",Input!D141&amp;", "&amp;Input!C141&amp;" - "&amp;Input!A141,"")</f>
        <v/>
      </c>
      <c r="B144" t="str">
        <f t="shared" si="3"/>
        <v/>
      </c>
    </row>
    <row r="145" spans="1:2" x14ac:dyDescent="0.25">
      <c r="A145" t="str">
        <f>IF(Input!D142&lt;&gt;"",Input!D142&amp;", "&amp;Input!C142&amp;" - "&amp;Input!A142,"")</f>
        <v/>
      </c>
      <c r="B145" t="str">
        <f t="shared" si="3"/>
        <v/>
      </c>
    </row>
    <row r="146" spans="1:2" x14ac:dyDescent="0.25">
      <c r="A146" t="str">
        <f>IF(Input!D143&lt;&gt;"",Input!D143&amp;", "&amp;Input!C143&amp;" - "&amp;Input!A143,"")</f>
        <v/>
      </c>
      <c r="B146" t="str">
        <f t="shared" si="3"/>
        <v/>
      </c>
    </row>
    <row r="147" spans="1:2" x14ac:dyDescent="0.25">
      <c r="A147" t="str">
        <f>IF(Input!D144&lt;&gt;"",Input!D144&amp;", "&amp;Input!C144&amp;" - "&amp;Input!A144,"")</f>
        <v/>
      </c>
      <c r="B147" t="str">
        <f t="shared" si="3"/>
        <v/>
      </c>
    </row>
    <row r="148" spans="1:2" x14ac:dyDescent="0.25">
      <c r="A148" t="str">
        <f>IF(Input!D145&lt;&gt;"",Input!D145&amp;", "&amp;Input!C145&amp;" - "&amp;Input!A145,"")</f>
        <v/>
      </c>
      <c r="B148" t="str">
        <f t="shared" si="3"/>
        <v/>
      </c>
    </row>
    <row r="149" spans="1:2" x14ac:dyDescent="0.25">
      <c r="A149" t="str">
        <f>IF(Input!D146&lt;&gt;"",Input!D146&amp;", "&amp;Input!C146&amp;" - "&amp;Input!A146,"")</f>
        <v/>
      </c>
      <c r="B149" t="str">
        <f t="shared" si="3"/>
        <v/>
      </c>
    </row>
    <row r="150" spans="1:2" x14ac:dyDescent="0.25">
      <c r="A150" t="str">
        <f>IF(Input!D147&lt;&gt;"",Input!D147&amp;", "&amp;Input!C147&amp;" - "&amp;Input!A147,"")</f>
        <v/>
      </c>
      <c r="B150" t="str">
        <f t="shared" si="3"/>
        <v/>
      </c>
    </row>
    <row r="151" spans="1:2" x14ac:dyDescent="0.25">
      <c r="A151" t="str">
        <f>IF(Input!D148&lt;&gt;"",Input!D148&amp;", "&amp;Input!C148&amp;" - "&amp;Input!A148,"")</f>
        <v/>
      </c>
      <c r="B151" t="str">
        <f t="shared" si="3"/>
        <v/>
      </c>
    </row>
    <row r="152" spans="1:2" x14ac:dyDescent="0.25">
      <c r="A152" t="str">
        <f>IF(Input!D149&lt;&gt;"",Input!D149&amp;", "&amp;Input!C149&amp;" - "&amp;Input!A149,"")</f>
        <v/>
      </c>
      <c r="B152" t="str">
        <f t="shared" si="3"/>
        <v/>
      </c>
    </row>
    <row r="153" spans="1:2" x14ac:dyDescent="0.25">
      <c r="A153" t="str">
        <f>IF(Input!D150&lt;&gt;"",Input!D150&amp;", "&amp;Input!C150&amp;" - "&amp;Input!A150,"")</f>
        <v/>
      </c>
      <c r="B153" t="str">
        <f t="shared" si="3"/>
        <v/>
      </c>
    </row>
    <row r="154" spans="1:2" x14ac:dyDescent="0.25">
      <c r="A154" t="str">
        <f>IF(Input!D151&lt;&gt;"",Input!D151&amp;", "&amp;Input!C151&amp;" - "&amp;Input!A151,"")</f>
        <v/>
      </c>
      <c r="B154" t="str">
        <f t="shared" si="3"/>
        <v/>
      </c>
    </row>
    <row r="155" spans="1:2" x14ac:dyDescent="0.25">
      <c r="A155" t="str">
        <f>IF(Input!D152&lt;&gt;"",Input!D152&amp;", "&amp;Input!C152&amp;" - "&amp;Input!A152,"")</f>
        <v/>
      </c>
      <c r="B155" t="str">
        <f t="shared" si="3"/>
        <v/>
      </c>
    </row>
    <row r="156" spans="1:2" x14ac:dyDescent="0.25">
      <c r="A156" t="str">
        <f>IF(Input!D153&lt;&gt;"",Input!D153&amp;", "&amp;Input!C153&amp;" - "&amp;Input!A153,"")</f>
        <v/>
      </c>
      <c r="B156" t="str">
        <f t="shared" si="3"/>
        <v/>
      </c>
    </row>
    <row r="157" spans="1:2" x14ac:dyDescent="0.25">
      <c r="A157" t="str">
        <f>IF(Input!D154&lt;&gt;"",Input!D154&amp;", "&amp;Input!C154&amp;" - "&amp;Input!A154,"")</f>
        <v/>
      </c>
      <c r="B157" t="str">
        <f t="shared" si="3"/>
        <v/>
      </c>
    </row>
    <row r="158" spans="1:2" x14ac:dyDescent="0.25">
      <c r="A158" t="str">
        <f>IF(Input!D155&lt;&gt;"",Input!D155&amp;", "&amp;Input!C155&amp;" - "&amp;Input!A155,"")</f>
        <v/>
      </c>
      <c r="B158" t="str">
        <f t="shared" si="3"/>
        <v/>
      </c>
    </row>
    <row r="159" spans="1:2" x14ac:dyDescent="0.25">
      <c r="A159" t="str">
        <f>IF(Input!D156&lt;&gt;"",Input!D156&amp;", "&amp;Input!C156&amp;" - "&amp;Input!A156,"")</f>
        <v/>
      </c>
      <c r="B159" t="str">
        <f t="shared" si="3"/>
        <v/>
      </c>
    </row>
    <row r="160" spans="1:2" x14ac:dyDescent="0.25">
      <c r="A160" t="str">
        <f>IF(Input!D157&lt;&gt;"",Input!D157&amp;", "&amp;Input!C157&amp;" - "&amp;Input!A157,"")</f>
        <v/>
      </c>
      <c r="B160" t="str">
        <f t="shared" si="3"/>
        <v/>
      </c>
    </row>
    <row r="161" spans="1:2" x14ac:dyDescent="0.25">
      <c r="A161" t="str">
        <f>IF(Input!D158&lt;&gt;"",Input!D158&amp;", "&amp;Input!C158&amp;" - "&amp;Input!A158,"")</f>
        <v/>
      </c>
      <c r="B161" t="str">
        <f t="shared" si="3"/>
        <v/>
      </c>
    </row>
    <row r="162" spans="1:2" x14ac:dyDescent="0.25">
      <c r="A162" t="str">
        <f>IF(Input!D159&lt;&gt;"",Input!D159&amp;", "&amp;Input!C159&amp;" - "&amp;Input!A159,"")</f>
        <v/>
      </c>
      <c r="B162" t="str">
        <f t="shared" si="3"/>
        <v/>
      </c>
    </row>
    <row r="163" spans="1:2" x14ac:dyDescent="0.25">
      <c r="A163" t="str">
        <f>IF(Input!D160&lt;&gt;"",Input!D160&amp;", "&amp;Input!C160&amp;" - "&amp;Input!A160,"")</f>
        <v/>
      </c>
      <c r="B163" t="str">
        <f t="shared" si="3"/>
        <v/>
      </c>
    </row>
    <row r="164" spans="1:2" x14ac:dyDescent="0.25">
      <c r="A164" t="str">
        <f>IF(Input!D161&lt;&gt;"",Input!D161&amp;", "&amp;Input!C161&amp;" - "&amp;Input!A161,"")</f>
        <v/>
      </c>
      <c r="B164" t="str">
        <f t="shared" si="3"/>
        <v/>
      </c>
    </row>
    <row r="165" spans="1:2" x14ac:dyDescent="0.25">
      <c r="A165" t="str">
        <f>IF(Input!D162&lt;&gt;"",Input!D162&amp;", "&amp;Input!C162&amp;" - "&amp;Input!A162,"")</f>
        <v/>
      </c>
      <c r="B165" t="str">
        <f t="shared" si="3"/>
        <v/>
      </c>
    </row>
    <row r="166" spans="1:2" x14ac:dyDescent="0.25">
      <c r="A166" t="str">
        <f>IF(Input!D163&lt;&gt;"",Input!D163&amp;", "&amp;Input!C163&amp;" - "&amp;Input!A163,"")</f>
        <v/>
      </c>
      <c r="B166" t="str">
        <f t="shared" si="3"/>
        <v/>
      </c>
    </row>
    <row r="167" spans="1:2" x14ac:dyDescent="0.25">
      <c r="A167" t="str">
        <f>IF(Input!D164&lt;&gt;"",Input!D164&amp;", "&amp;Input!C164&amp;" - "&amp;Input!A164,"")</f>
        <v/>
      </c>
      <c r="B167" t="str">
        <f t="shared" si="3"/>
        <v/>
      </c>
    </row>
    <row r="168" spans="1:2" x14ac:dyDescent="0.25">
      <c r="A168" t="str">
        <f>IF(Input!D165&lt;&gt;"",Input!D165&amp;", "&amp;Input!C165&amp;" - "&amp;Input!A165,"")</f>
        <v/>
      </c>
      <c r="B168" t="str">
        <f t="shared" si="3"/>
        <v/>
      </c>
    </row>
    <row r="169" spans="1:2" x14ac:dyDescent="0.25">
      <c r="A169" t="str">
        <f>IF(Input!D166&lt;&gt;"",Input!D166&amp;", "&amp;Input!C166&amp;" - "&amp;Input!A166,"")</f>
        <v/>
      </c>
      <c r="B169" t="str">
        <f t="shared" si="3"/>
        <v/>
      </c>
    </row>
    <row r="170" spans="1:2" x14ac:dyDescent="0.25">
      <c r="A170" t="str">
        <f>IF(Input!D167&lt;&gt;"",Input!D167&amp;", "&amp;Input!C167&amp;" - "&amp;Input!A167,"")</f>
        <v/>
      </c>
      <c r="B170" t="str">
        <f t="shared" si="3"/>
        <v/>
      </c>
    </row>
    <row r="171" spans="1:2" x14ac:dyDescent="0.25">
      <c r="A171" t="str">
        <f>IF(Input!D168&lt;&gt;"",Input!D168&amp;", "&amp;Input!C168&amp;" - "&amp;Input!A168,"")</f>
        <v/>
      </c>
      <c r="B171" t="str">
        <f t="shared" si="3"/>
        <v/>
      </c>
    </row>
    <row r="172" spans="1:2" x14ac:dyDescent="0.25">
      <c r="A172" t="str">
        <f>IF(Input!D169&lt;&gt;"",Input!D169&amp;", "&amp;Input!C169&amp;" - "&amp;Input!A169,"")</f>
        <v/>
      </c>
      <c r="B172" t="str">
        <f t="shared" si="3"/>
        <v/>
      </c>
    </row>
    <row r="173" spans="1:2" x14ac:dyDescent="0.25">
      <c r="A173" t="str">
        <f>IF(Input!D170&lt;&gt;"",Input!D170&amp;", "&amp;Input!C170&amp;" - "&amp;Input!A170,"")</f>
        <v/>
      </c>
      <c r="B173" t="str">
        <f t="shared" si="3"/>
        <v/>
      </c>
    </row>
    <row r="174" spans="1:2" x14ac:dyDescent="0.25">
      <c r="A174" t="str">
        <f>IF(Input!D171&lt;&gt;"",Input!D171&amp;", "&amp;Input!C171&amp;" - "&amp;Input!A171,"")</f>
        <v/>
      </c>
      <c r="B174" t="str">
        <f t="shared" si="3"/>
        <v/>
      </c>
    </row>
    <row r="175" spans="1:2" x14ac:dyDescent="0.25">
      <c r="A175" t="str">
        <f>IF(Input!D172&lt;&gt;"",Input!D172&amp;", "&amp;Input!C172&amp;" - "&amp;Input!A172,"")</f>
        <v/>
      </c>
      <c r="B175" t="str">
        <f t="shared" si="3"/>
        <v/>
      </c>
    </row>
    <row r="176" spans="1:2" x14ac:dyDescent="0.25">
      <c r="A176" t="str">
        <f>IF(Input!D173&lt;&gt;"",Input!D173&amp;", "&amp;Input!C173&amp;" - "&amp;Input!A173,"")</f>
        <v/>
      </c>
      <c r="B176" t="str">
        <f t="shared" si="3"/>
        <v/>
      </c>
    </row>
    <row r="177" spans="1:2" x14ac:dyDescent="0.25">
      <c r="A177" t="str">
        <f>IF(Input!D174&lt;&gt;"",Input!D174&amp;", "&amp;Input!C174&amp;" - "&amp;Input!A174,"")</f>
        <v/>
      </c>
      <c r="B177" t="str">
        <f t="shared" si="3"/>
        <v/>
      </c>
    </row>
    <row r="178" spans="1:2" x14ac:dyDescent="0.25">
      <c r="A178" t="str">
        <f>IF(Input!D175&lt;&gt;"",Input!D175&amp;", "&amp;Input!C175&amp;" - "&amp;Input!A175,"")</f>
        <v/>
      </c>
      <c r="B178" t="str">
        <f t="shared" si="3"/>
        <v/>
      </c>
    </row>
    <row r="179" spans="1:2" x14ac:dyDescent="0.25">
      <c r="A179" t="str">
        <f>IF(Input!D176&lt;&gt;"",Input!D176&amp;", "&amp;Input!C176&amp;" - "&amp;Input!A176,"")</f>
        <v/>
      </c>
      <c r="B179" t="str">
        <f t="shared" si="3"/>
        <v/>
      </c>
    </row>
    <row r="180" spans="1:2" x14ac:dyDescent="0.25">
      <c r="A180" t="str">
        <f>IF(Input!D177&lt;&gt;"",Input!D177&amp;", "&amp;Input!C177&amp;" - "&amp;Input!A177,"")</f>
        <v/>
      </c>
      <c r="B180" t="str">
        <f t="shared" si="3"/>
        <v/>
      </c>
    </row>
    <row r="181" spans="1:2" x14ac:dyDescent="0.25">
      <c r="A181" t="str">
        <f>IF(Input!D178&lt;&gt;"",Input!D178&amp;", "&amp;Input!C178&amp;" - "&amp;Input!A178,"")</f>
        <v/>
      </c>
      <c r="B181" t="str">
        <f t="shared" si="3"/>
        <v/>
      </c>
    </row>
    <row r="182" spans="1:2" x14ac:dyDescent="0.25">
      <c r="A182" t="str">
        <f>IF(Input!D179&lt;&gt;"",Input!D179&amp;", "&amp;Input!C179&amp;" - "&amp;Input!A179,"")</f>
        <v/>
      </c>
      <c r="B182" t="str">
        <f t="shared" si="3"/>
        <v/>
      </c>
    </row>
    <row r="183" spans="1:2" x14ac:dyDescent="0.25">
      <c r="A183" t="str">
        <f>IF(Input!D180&lt;&gt;"",Input!D180&amp;", "&amp;Input!C180&amp;" - "&amp;Input!A180,"")</f>
        <v/>
      </c>
      <c r="B183" t="str">
        <f t="shared" si="3"/>
        <v/>
      </c>
    </row>
    <row r="184" spans="1:2" x14ac:dyDescent="0.25">
      <c r="A184" t="str">
        <f>IF(Input!D181&lt;&gt;"",Input!D181&amp;", "&amp;Input!C181&amp;" - "&amp;Input!A181,"")</f>
        <v/>
      </c>
      <c r="B184" t="str">
        <f t="shared" si="3"/>
        <v/>
      </c>
    </row>
    <row r="185" spans="1:2" x14ac:dyDescent="0.25">
      <c r="A185" t="str">
        <f>IF(Input!D182&lt;&gt;"",Input!D182&amp;", "&amp;Input!C182&amp;" - "&amp;Input!A182,"")</f>
        <v/>
      </c>
      <c r="B185" t="str">
        <f t="shared" si="3"/>
        <v/>
      </c>
    </row>
    <row r="186" spans="1:2" x14ac:dyDescent="0.25">
      <c r="A186" t="str">
        <f>IF(Input!D183&lt;&gt;"",Input!D183&amp;", "&amp;Input!C183&amp;" - "&amp;Input!A183,"")</f>
        <v/>
      </c>
      <c r="B186" t="str">
        <f t="shared" si="3"/>
        <v/>
      </c>
    </row>
    <row r="187" spans="1:2" x14ac:dyDescent="0.25">
      <c r="A187" t="str">
        <f>IF(Input!D184&lt;&gt;"",Input!D184&amp;", "&amp;Input!C184&amp;" - "&amp;Input!A184,"")</f>
        <v/>
      </c>
      <c r="B187" t="str">
        <f t="shared" si="3"/>
        <v/>
      </c>
    </row>
    <row r="188" spans="1:2" x14ac:dyDescent="0.25">
      <c r="A188" t="str">
        <f>IF(Input!D185&lt;&gt;"",Input!D185&amp;", "&amp;Input!C185&amp;" - "&amp;Input!A185,"")</f>
        <v/>
      </c>
      <c r="B188" t="str">
        <f t="shared" si="3"/>
        <v/>
      </c>
    </row>
    <row r="189" spans="1:2" x14ac:dyDescent="0.25">
      <c r="A189" t="str">
        <f>IF(Input!D186&lt;&gt;"",Input!D186&amp;", "&amp;Input!C186&amp;" - "&amp;Input!A186,"")</f>
        <v/>
      </c>
      <c r="B189" t="str">
        <f t="shared" si="3"/>
        <v/>
      </c>
    </row>
    <row r="190" spans="1:2" x14ac:dyDescent="0.25">
      <c r="A190" t="str">
        <f>IF(Input!D187&lt;&gt;"",Input!D187&amp;", "&amp;Input!C187&amp;" - "&amp;Input!A187,"")</f>
        <v/>
      </c>
      <c r="B190" t="str">
        <f t="shared" si="3"/>
        <v/>
      </c>
    </row>
    <row r="191" spans="1:2" x14ac:dyDescent="0.25">
      <c r="A191" t="str">
        <f>IF(Input!D188&lt;&gt;"",Input!D188&amp;", "&amp;Input!C188&amp;" - "&amp;Input!A188,"")</f>
        <v/>
      </c>
      <c r="B191" t="str">
        <f t="shared" si="3"/>
        <v/>
      </c>
    </row>
    <row r="192" spans="1:2" x14ac:dyDescent="0.25">
      <c r="A192" t="str">
        <f>IF(Input!D189&lt;&gt;"",Input!D189&amp;", "&amp;Input!C189&amp;" - "&amp;Input!A189,"")</f>
        <v/>
      </c>
      <c r="B192" t="str">
        <f t="shared" si="3"/>
        <v/>
      </c>
    </row>
    <row r="193" spans="1:2" x14ac:dyDescent="0.25">
      <c r="A193" t="str">
        <f>IF(Input!D190&lt;&gt;"",Input!D190&amp;", "&amp;Input!C190&amp;" - "&amp;Input!A190,"")</f>
        <v/>
      </c>
      <c r="B193" t="str">
        <f t="shared" si="3"/>
        <v/>
      </c>
    </row>
    <row r="194" spans="1:2" x14ac:dyDescent="0.25">
      <c r="A194" t="str">
        <f>IF(Input!D191&lt;&gt;"",Input!D191&amp;", "&amp;Input!C191&amp;" - "&amp;Input!A191,"")</f>
        <v/>
      </c>
      <c r="B194" t="str">
        <f t="shared" si="3"/>
        <v/>
      </c>
    </row>
    <row r="195" spans="1:2" x14ac:dyDescent="0.25">
      <c r="A195" t="str">
        <f>IF(Input!D192&lt;&gt;"",Input!D192&amp;", "&amp;Input!C192&amp;" - "&amp;Input!A192,"")</f>
        <v/>
      </c>
      <c r="B195" t="str">
        <f t="shared" si="3"/>
        <v/>
      </c>
    </row>
    <row r="196" spans="1:2" x14ac:dyDescent="0.25">
      <c r="A196" t="str">
        <f>IF(Input!D193&lt;&gt;"",Input!D193&amp;", "&amp;Input!C193&amp;" - "&amp;Input!A193,"")</f>
        <v/>
      </c>
      <c r="B196" t="str">
        <f t="shared" si="3"/>
        <v/>
      </c>
    </row>
    <row r="197" spans="1:2" x14ac:dyDescent="0.25">
      <c r="A197" t="str">
        <f>IF(Input!D194&lt;&gt;"",Input!D194&amp;", "&amp;Input!C194&amp;" - "&amp;Input!A194,"")</f>
        <v/>
      </c>
      <c r="B197" t="str">
        <f t="shared" si="3"/>
        <v/>
      </c>
    </row>
    <row r="198" spans="1:2" x14ac:dyDescent="0.25">
      <c r="A198" t="str">
        <f>IF(Input!D195&lt;&gt;"",Input!D195&amp;", "&amp;Input!C195&amp;" - "&amp;Input!A195,"")</f>
        <v/>
      </c>
      <c r="B198" t="str">
        <f t="shared" si="3"/>
        <v/>
      </c>
    </row>
    <row r="199" spans="1:2" x14ac:dyDescent="0.25">
      <c r="A199" t="str">
        <f>IF(Input!D196&lt;&gt;"",Input!D196&amp;", "&amp;Input!C196&amp;" - "&amp;Input!A196,"")</f>
        <v/>
      </c>
      <c r="B199" t="str">
        <f t="shared" ref="B199:B262" si="4">IF(A199&lt;&gt;"",B198+1,"")</f>
        <v/>
      </c>
    </row>
    <row r="200" spans="1:2" x14ac:dyDescent="0.25">
      <c r="A200" t="str">
        <f>IF(Input!D197&lt;&gt;"",Input!D197&amp;", "&amp;Input!C197&amp;" - "&amp;Input!A197,"")</f>
        <v/>
      </c>
      <c r="B200" t="str">
        <f t="shared" si="4"/>
        <v/>
      </c>
    </row>
    <row r="201" spans="1:2" x14ac:dyDescent="0.25">
      <c r="A201" t="str">
        <f>IF(Input!D198&lt;&gt;"",Input!D198&amp;", "&amp;Input!C198&amp;" - "&amp;Input!A198,"")</f>
        <v/>
      </c>
      <c r="B201" t="str">
        <f t="shared" si="4"/>
        <v/>
      </c>
    </row>
    <row r="202" spans="1:2" x14ac:dyDescent="0.25">
      <c r="A202" t="str">
        <f>IF(Input!D199&lt;&gt;"",Input!D199&amp;", "&amp;Input!C199&amp;" - "&amp;Input!A199,"")</f>
        <v/>
      </c>
      <c r="B202" t="str">
        <f t="shared" si="4"/>
        <v/>
      </c>
    </row>
    <row r="203" spans="1:2" x14ac:dyDescent="0.25">
      <c r="A203" t="str">
        <f>IF(Input!D200&lt;&gt;"",Input!D200&amp;", "&amp;Input!C200&amp;" - "&amp;Input!A200,"")</f>
        <v/>
      </c>
      <c r="B203" t="str">
        <f t="shared" si="4"/>
        <v/>
      </c>
    </row>
    <row r="204" spans="1:2" x14ac:dyDescent="0.25">
      <c r="A204" t="str">
        <f>IF(Input!D201&lt;&gt;"",Input!D201&amp;", "&amp;Input!C201&amp;" - "&amp;Input!A201,"")</f>
        <v/>
      </c>
      <c r="B204" t="str">
        <f t="shared" si="4"/>
        <v/>
      </c>
    </row>
    <row r="205" spans="1:2" x14ac:dyDescent="0.25">
      <c r="A205" t="str">
        <f>IF(Input!D202&lt;&gt;"",Input!D202&amp;", "&amp;Input!C202&amp;" - "&amp;Input!A202,"")</f>
        <v/>
      </c>
      <c r="B205" t="str">
        <f t="shared" si="4"/>
        <v/>
      </c>
    </row>
    <row r="206" spans="1:2" x14ac:dyDescent="0.25">
      <c r="A206" t="str">
        <f>IF(Input!D203&lt;&gt;"",Input!D203&amp;", "&amp;Input!C203&amp;" - "&amp;Input!A203,"")</f>
        <v/>
      </c>
      <c r="B206" t="str">
        <f t="shared" si="4"/>
        <v/>
      </c>
    </row>
    <row r="207" spans="1:2" x14ac:dyDescent="0.25">
      <c r="A207" t="str">
        <f>IF(Input!D204&lt;&gt;"",Input!D204&amp;", "&amp;Input!C204&amp;" - "&amp;Input!A204,"")</f>
        <v/>
      </c>
      <c r="B207" t="str">
        <f t="shared" si="4"/>
        <v/>
      </c>
    </row>
    <row r="208" spans="1:2" x14ac:dyDescent="0.25">
      <c r="A208" t="str">
        <f>IF(Input!D205&lt;&gt;"",Input!D205&amp;", "&amp;Input!C205&amp;" - "&amp;Input!A205,"")</f>
        <v/>
      </c>
      <c r="B208" t="str">
        <f t="shared" si="4"/>
        <v/>
      </c>
    </row>
    <row r="209" spans="1:2" x14ac:dyDescent="0.25">
      <c r="A209" t="str">
        <f>IF(Input!D206&lt;&gt;"",Input!D206&amp;", "&amp;Input!C206&amp;" - "&amp;Input!A206,"")</f>
        <v/>
      </c>
      <c r="B209" t="str">
        <f t="shared" si="4"/>
        <v/>
      </c>
    </row>
    <row r="210" spans="1:2" x14ac:dyDescent="0.25">
      <c r="A210" t="str">
        <f>IF(Input!D207&lt;&gt;"",Input!D207&amp;", "&amp;Input!C207&amp;" - "&amp;Input!A207,"")</f>
        <v/>
      </c>
      <c r="B210" t="str">
        <f t="shared" si="4"/>
        <v/>
      </c>
    </row>
    <row r="211" spans="1:2" x14ac:dyDescent="0.25">
      <c r="A211" t="str">
        <f>IF(Input!D208&lt;&gt;"",Input!D208&amp;", "&amp;Input!C208&amp;" - "&amp;Input!A208,"")</f>
        <v/>
      </c>
      <c r="B211" t="str">
        <f t="shared" si="4"/>
        <v/>
      </c>
    </row>
    <row r="212" spans="1:2" x14ac:dyDescent="0.25">
      <c r="A212" t="str">
        <f>IF(Input!D209&lt;&gt;"",Input!D209&amp;", "&amp;Input!C209&amp;" - "&amp;Input!A209,"")</f>
        <v/>
      </c>
      <c r="B212" t="str">
        <f t="shared" si="4"/>
        <v/>
      </c>
    </row>
    <row r="213" spans="1:2" x14ac:dyDescent="0.25">
      <c r="A213" t="str">
        <f>IF(Input!D210&lt;&gt;"",Input!D210&amp;", "&amp;Input!C210&amp;" - "&amp;Input!A210,"")</f>
        <v/>
      </c>
      <c r="B213" t="str">
        <f t="shared" si="4"/>
        <v/>
      </c>
    </row>
    <row r="214" spans="1:2" x14ac:dyDescent="0.25">
      <c r="A214" t="str">
        <f>IF(Input!D211&lt;&gt;"",Input!D211&amp;", "&amp;Input!C211&amp;" - "&amp;Input!A211,"")</f>
        <v/>
      </c>
      <c r="B214" t="str">
        <f t="shared" si="4"/>
        <v/>
      </c>
    </row>
    <row r="215" spans="1:2" x14ac:dyDescent="0.25">
      <c r="A215" t="str">
        <f>IF(Input!D212&lt;&gt;"",Input!D212&amp;", "&amp;Input!C212&amp;" - "&amp;Input!A212,"")</f>
        <v/>
      </c>
      <c r="B215" t="str">
        <f t="shared" si="4"/>
        <v/>
      </c>
    </row>
    <row r="216" spans="1:2" x14ac:dyDescent="0.25">
      <c r="A216" t="str">
        <f>IF(Input!D213&lt;&gt;"",Input!D213&amp;", "&amp;Input!C213&amp;" - "&amp;Input!A213,"")</f>
        <v/>
      </c>
      <c r="B216" t="str">
        <f t="shared" si="4"/>
        <v/>
      </c>
    </row>
    <row r="217" spans="1:2" x14ac:dyDescent="0.25">
      <c r="A217" t="str">
        <f>IF(Input!D214&lt;&gt;"",Input!D214&amp;", "&amp;Input!C214&amp;" - "&amp;Input!A214,"")</f>
        <v/>
      </c>
      <c r="B217" t="str">
        <f t="shared" si="4"/>
        <v/>
      </c>
    </row>
    <row r="218" spans="1:2" x14ac:dyDescent="0.25">
      <c r="A218" t="str">
        <f>IF(Input!D215&lt;&gt;"",Input!D215&amp;", "&amp;Input!C215&amp;" - "&amp;Input!A215,"")</f>
        <v/>
      </c>
      <c r="B218" t="str">
        <f t="shared" si="4"/>
        <v/>
      </c>
    </row>
    <row r="219" spans="1:2" x14ac:dyDescent="0.25">
      <c r="A219" t="str">
        <f>IF(Input!D216&lt;&gt;"",Input!D216&amp;", "&amp;Input!C216&amp;" - "&amp;Input!A216,"")</f>
        <v/>
      </c>
      <c r="B219" t="str">
        <f t="shared" si="4"/>
        <v/>
      </c>
    </row>
    <row r="220" spans="1:2" x14ac:dyDescent="0.25">
      <c r="A220" t="str">
        <f>IF(Input!D217&lt;&gt;"",Input!D217&amp;", "&amp;Input!C217&amp;" - "&amp;Input!A217,"")</f>
        <v/>
      </c>
      <c r="B220" t="str">
        <f t="shared" si="4"/>
        <v/>
      </c>
    </row>
    <row r="221" spans="1:2" x14ac:dyDescent="0.25">
      <c r="A221" t="str">
        <f>IF(Input!D218&lt;&gt;"",Input!D218&amp;", "&amp;Input!C218&amp;" - "&amp;Input!A218,"")</f>
        <v/>
      </c>
      <c r="B221" t="str">
        <f t="shared" si="4"/>
        <v/>
      </c>
    </row>
    <row r="222" spans="1:2" x14ac:dyDescent="0.25">
      <c r="A222" t="str">
        <f>IF(Input!D219&lt;&gt;"",Input!D219&amp;", "&amp;Input!C219&amp;" - "&amp;Input!A219,"")</f>
        <v/>
      </c>
      <c r="B222" t="str">
        <f t="shared" si="4"/>
        <v/>
      </c>
    </row>
    <row r="223" spans="1:2" x14ac:dyDescent="0.25">
      <c r="A223" t="str">
        <f>IF(Input!D220&lt;&gt;"",Input!D220&amp;", "&amp;Input!C220&amp;" - "&amp;Input!A220,"")</f>
        <v/>
      </c>
      <c r="B223" t="str">
        <f t="shared" si="4"/>
        <v/>
      </c>
    </row>
    <row r="224" spans="1:2" x14ac:dyDescent="0.25">
      <c r="A224" t="str">
        <f>IF(Input!D221&lt;&gt;"",Input!D221&amp;", "&amp;Input!C221&amp;" - "&amp;Input!A221,"")</f>
        <v/>
      </c>
      <c r="B224" t="str">
        <f t="shared" si="4"/>
        <v/>
      </c>
    </row>
    <row r="225" spans="1:2" x14ac:dyDescent="0.25">
      <c r="A225" t="str">
        <f>IF(Input!D222&lt;&gt;"",Input!D222&amp;", "&amp;Input!C222&amp;" - "&amp;Input!A222,"")</f>
        <v/>
      </c>
      <c r="B225" t="str">
        <f t="shared" si="4"/>
        <v/>
      </c>
    </row>
    <row r="226" spans="1:2" x14ac:dyDescent="0.25">
      <c r="A226" t="str">
        <f>IF(Input!D223&lt;&gt;"",Input!D223&amp;", "&amp;Input!C223&amp;" - "&amp;Input!A223,"")</f>
        <v/>
      </c>
      <c r="B226" t="str">
        <f t="shared" si="4"/>
        <v/>
      </c>
    </row>
    <row r="227" spans="1:2" x14ac:dyDescent="0.25">
      <c r="A227" t="str">
        <f>IF(Input!D224&lt;&gt;"",Input!D224&amp;", "&amp;Input!C224&amp;" - "&amp;Input!A224,"")</f>
        <v/>
      </c>
      <c r="B227" t="str">
        <f t="shared" si="4"/>
        <v/>
      </c>
    </row>
    <row r="228" spans="1:2" x14ac:dyDescent="0.25">
      <c r="A228" t="str">
        <f>IF(Input!D225&lt;&gt;"",Input!D225&amp;", "&amp;Input!C225&amp;" - "&amp;Input!A225,"")</f>
        <v/>
      </c>
      <c r="B228" t="str">
        <f t="shared" si="4"/>
        <v/>
      </c>
    </row>
    <row r="229" spans="1:2" x14ac:dyDescent="0.25">
      <c r="A229" t="str">
        <f>IF(Input!D226&lt;&gt;"",Input!D226&amp;", "&amp;Input!C226&amp;" - "&amp;Input!A226,"")</f>
        <v/>
      </c>
      <c r="B229" t="str">
        <f t="shared" si="4"/>
        <v/>
      </c>
    </row>
    <row r="230" spans="1:2" x14ac:dyDescent="0.25">
      <c r="A230" t="str">
        <f>IF(Input!D227&lt;&gt;"",Input!D227&amp;", "&amp;Input!C227&amp;" - "&amp;Input!A227,"")</f>
        <v/>
      </c>
      <c r="B230" t="str">
        <f t="shared" si="4"/>
        <v/>
      </c>
    </row>
    <row r="231" spans="1:2" x14ac:dyDescent="0.25">
      <c r="A231" t="str">
        <f>IF(Input!D228&lt;&gt;"",Input!D228&amp;", "&amp;Input!C228&amp;" - "&amp;Input!A228,"")</f>
        <v/>
      </c>
      <c r="B231" t="str">
        <f t="shared" si="4"/>
        <v/>
      </c>
    </row>
    <row r="232" spans="1:2" x14ac:dyDescent="0.25">
      <c r="A232" t="str">
        <f>IF(Input!D229&lt;&gt;"",Input!D229&amp;", "&amp;Input!C229&amp;" - "&amp;Input!A229,"")</f>
        <v/>
      </c>
      <c r="B232" t="str">
        <f t="shared" si="4"/>
        <v/>
      </c>
    </row>
    <row r="233" spans="1:2" x14ac:dyDescent="0.25">
      <c r="A233" t="str">
        <f>IF(Input!D230&lt;&gt;"",Input!D230&amp;", "&amp;Input!C230&amp;" - "&amp;Input!A230,"")</f>
        <v/>
      </c>
      <c r="B233" t="str">
        <f t="shared" si="4"/>
        <v/>
      </c>
    </row>
    <row r="234" spans="1:2" x14ac:dyDescent="0.25">
      <c r="A234" t="str">
        <f>IF(Input!D231&lt;&gt;"",Input!D231&amp;", "&amp;Input!C231&amp;" - "&amp;Input!A231,"")</f>
        <v/>
      </c>
      <c r="B234" t="str">
        <f t="shared" si="4"/>
        <v/>
      </c>
    </row>
    <row r="235" spans="1:2" x14ac:dyDescent="0.25">
      <c r="A235" t="str">
        <f>IF(Input!D232&lt;&gt;"",Input!D232&amp;", "&amp;Input!C232&amp;" - "&amp;Input!A232,"")</f>
        <v/>
      </c>
      <c r="B235" t="str">
        <f t="shared" si="4"/>
        <v/>
      </c>
    </row>
    <row r="236" spans="1:2" x14ac:dyDescent="0.25">
      <c r="A236" t="str">
        <f>IF(Input!D233&lt;&gt;"",Input!D233&amp;", "&amp;Input!C233&amp;" - "&amp;Input!A233,"")</f>
        <v/>
      </c>
      <c r="B236" t="str">
        <f t="shared" si="4"/>
        <v/>
      </c>
    </row>
    <row r="237" spans="1:2" x14ac:dyDescent="0.25">
      <c r="A237" t="str">
        <f>IF(Input!D234&lt;&gt;"",Input!D234&amp;", "&amp;Input!C234&amp;" - "&amp;Input!A234,"")</f>
        <v/>
      </c>
      <c r="B237" t="str">
        <f t="shared" si="4"/>
        <v/>
      </c>
    </row>
    <row r="238" spans="1:2" x14ac:dyDescent="0.25">
      <c r="A238" t="str">
        <f>IF(Input!D235&lt;&gt;"",Input!D235&amp;", "&amp;Input!C235&amp;" - "&amp;Input!A235,"")</f>
        <v/>
      </c>
      <c r="B238" t="str">
        <f t="shared" si="4"/>
        <v/>
      </c>
    </row>
    <row r="239" spans="1:2" x14ac:dyDescent="0.25">
      <c r="A239" t="str">
        <f>IF(Input!D236&lt;&gt;"",Input!D236&amp;", "&amp;Input!C236&amp;" - "&amp;Input!A236,"")</f>
        <v/>
      </c>
      <c r="B239" t="str">
        <f t="shared" si="4"/>
        <v/>
      </c>
    </row>
    <row r="240" spans="1:2" x14ac:dyDescent="0.25">
      <c r="A240" t="str">
        <f>IF(Input!D237&lt;&gt;"",Input!D237&amp;", "&amp;Input!C237&amp;" - "&amp;Input!A237,"")</f>
        <v/>
      </c>
      <c r="B240" t="str">
        <f t="shared" si="4"/>
        <v/>
      </c>
    </row>
    <row r="241" spans="1:2" x14ac:dyDescent="0.25">
      <c r="A241" t="str">
        <f>IF(Input!D238&lt;&gt;"",Input!D238&amp;", "&amp;Input!C238&amp;" - "&amp;Input!A238,"")</f>
        <v/>
      </c>
      <c r="B241" t="str">
        <f t="shared" si="4"/>
        <v/>
      </c>
    </row>
    <row r="242" spans="1:2" x14ac:dyDescent="0.25">
      <c r="A242" t="str">
        <f>IF(Input!D239&lt;&gt;"",Input!D239&amp;", "&amp;Input!C239&amp;" - "&amp;Input!A239,"")</f>
        <v/>
      </c>
      <c r="B242" t="str">
        <f t="shared" si="4"/>
        <v/>
      </c>
    </row>
    <row r="243" spans="1:2" x14ac:dyDescent="0.25">
      <c r="A243" t="str">
        <f>IF(Input!D240&lt;&gt;"",Input!D240&amp;", "&amp;Input!C240&amp;" - "&amp;Input!A240,"")</f>
        <v/>
      </c>
      <c r="B243" t="str">
        <f t="shared" si="4"/>
        <v/>
      </c>
    </row>
    <row r="244" spans="1:2" x14ac:dyDescent="0.25">
      <c r="A244" t="str">
        <f>IF(Input!D241&lt;&gt;"",Input!D241&amp;", "&amp;Input!C241&amp;" - "&amp;Input!A241,"")</f>
        <v/>
      </c>
      <c r="B244" t="str">
        <f t="shared" si="4"/>
        <v/>
      </c>
    </row>
    <row r="245" spans="1:2" x14ac:dyDescent="0.25">
      <c r="A245" t="str">
        <f>IF(Input!D242&lt;&gt;"",Input!D242&amp;", "&amp;Input!C242&amp;" - "&amp;Input!A242,"")</f>
        <v/>
      </c>
      <c r="B245" t="str">
        <f t="shared" si="4"/>
        <v/>
      </c>
    </row>
    <row r="246" spans="1:2" x14ac:dyDescent="0.25">
      <c r="A246" t="str">
        <f>IF(Input!D243&lt;&gt;"",Input!D243&amp;", "&amp;Input!C243&amp;" - "&amp;Input!A243,"")</f>
        <v/>
      </c>
      <c r="B246" t="str">
        <f t="shared" si="4"/>
        <v/>
      </c>
    </row>
    <row r="247" spans="1:2" x14ac:dyDescent="0.25">
      <c r="A247" t="str">
        <f>IF(Input!D244&lt;&gt;"",Input!D244&amp;", "&amp;Input!C244&amp;" - "&amp;Input!A244,"")</f>
        <v/>
      </c>
      <c r="B247" t="str">
        <f t="shared" si="4"/>
        <v/>
      </c>
    </row>
    <row r="248" spans="1:2" x14ac:dyDescent="0.25">
      <c r="A248" t="str">
        <f>IF(Input!D245&lt;&gt;"",Input!D245&amp;", "&amp;Input!C245&amp;" - "&amp;Input!A245,"")</f>
        <v/>
      </c>
      <c r="B248" t="str">
        <f t="shared" si="4"/>
        <v/>
      </c>
    </row>
    <row r="249" spans="1:2" x14ac:dyDescent="0.25">
      <c r="A249" t="str">
        <f>IF(Input!D246&lt;&gt;"",Input!D246&amp;", "&amp;Input!C246&amp;" - "&amp;Input!A246,"")</f>
        <v/>
      </c>
      <c r="B249" t="str">
        <f t="shared" si="4"/>
        <v/>
      </c>
    </row>
    <row r="250" spans="1:2" x14ac:dyDescent="0.25">
      <c r="A250" t="str">
        <f>IF(Input!D247&lt;&gt;"",Input!D247&amp;", "&amp;Input!C247&amp;" - "&amp;Input!A247,"")</f>
        <v/>
      </c>
      <c r="B250" t="str">
        <f t="shared" si="4"/>
        <v/>
      </c>
    </row>
    <row r="251" spans="1:2" x14ac:dyDescent="0.25">
      <c r="A251" t="str">
        <f>IF(Input!D248&lt;&gt;"",Input!D248&amp;", "&amp;Input!C248&amp;" - "&amp;Input!A248,"")</f>
        <v/>
      </c>
      <c r="B251" t="str">
        <f t="shared" si="4"/>
        <v/>
      </c>
    </row>
    <row r="252" spans="1:2" x14ac:dyDescent="0.25">
      <c r="A252" t="str">
        <f>IF(Input!D249&lt;&gt;"",Input!D249&amp;", "&amp;Input!C249&amp;" - "&amp;Input!A249,"")</f>
        <v/>
      </c>
      <c r="B252" t="str">
        <f t="shared" si="4"/>
        <v/>
      </c>
    </row>
    <row r="253" spans="1:2" x14ac:dyDescent="0.25">
      <c r="A253" t="str">
        <f>IF(Input!D250&lt;&gt;"",Input!D250&amp;", "&amp;Input!C250&amp;" - "&amp;Input!A250,"")</f>
        <v/>
      </c>
      <c r="B253" t="str">
        <f t="shared" si="4"/>
        <v/>
      </c>
    </row>
    <row r="254" spans="1:2" x14ac:dyDescent="0.25">
      <c r="A254" t="str">
        <f>IF(Input!D251&lt;&gt;"",Input!D251&amp;", "&amp;Input!C251&amp;" - "&amp;Input!A251,"")</f>
        <v/>
      </c>
      <c r="B254" t="str">
        <f t="shared" si="4"/>
        <v/>
      </c>
    </row>
    <row r="255" spans="1:2" x14ac:dyDescent="0.25">
      <c r="A255" t="str">
        <f>IF(Input!D252&lt;&gt;"",Input!D252&amp;", "&amp;Input!C252&amp;" - "&amp;Input!A252,"")</f>
        <v/>
      </c>
      <c r="B255" t="str">
        <f t="shared" si="4"/>
        <v/>
      </c>
    </row>
    <row r="256" spans="1:2" x14ac:dyDescent="0.25">
      <c r="A256" t="str">
        <f>IF(Input!D253&lt;&gt;"",Input!D253&amp;", "&amp;Input!C253&amp;" - "&amp;Input!A253,"")</f>
        <v/>
      </c>
      <c r="B256" t="str">
        <f t="shared" si="4"/>
        <v/>
      </c>
    </row>
    <row r="257" spans="1:2" x14ac:dyDescent="0.25">
      <c r="A257" t="str">
        <f>IF(Input!D254&lt;&gt;"",Input!D254&amp;", "&amp;Input!C254&amp;" - "&amp;Input!A254,"")</f>
        <v/>
      </c>
      <c r="B257" t="str">
        <f t="shared" si="4"/>
        <v/>
      </c>
    </row>
    <row r="258" spans="1:2" x14ac:dyDescent="0.25">
      <c r="A258" t="str">
        <f>IF(Input!D255&lt;&gt;"",Input!D255&amp;", "&amp;Input!C255&amp;" - "&amp;Input!A255,"")</f>
        <v/>
      </c>
      <c r="B258" t="str">
        <f t="shared" si="4"/>
        <v/>
      </c>
    </row>
    <row r="259" spans="1:2" x14ac:dyDescent="0.25">
      <c r="A259" t="str">
        <f>IF(Input!D256&lt;&gt;"",Input!D256&amp;", "&amp;Input!C256&amp;" - "&amp;Input!A256,"")</f>
        <v/>
      </c>
      <c r="B259" t="str">
        <f t="shared" si="4"/>
        <v/>
      </c>
    </row>
    <row r="260" spans="1:2" x14ac:dyDescent="0.25">
      <c r="A260" t="str">
        <f>IF(Input!D257&lt;&gt;"",Input!D257&amp;", "&amp;Input!C257&amp;" - "&amp;Input!A257,"")</f>
        <v/>
      </c>
      <c r="B260" t="str">
        <f t="shared" si="4"/>
        <v/>
      </c>
    </row>
    <row r="261" spans="1:2" x14ac:dyDescent="0.25">
      <c r="A261" t="str">
        <f>IF(Input!D258&lt;&gt;"",Input!D258&amp;", "&amp;Input!C258&amp;" - "&amp;Input!A258,"")</f>
        <v/>
      </c>
      <c r="B261" t="str">
        <f t="shared" si="4"/>
        <v/>
      </c>
    </row>
    <row r="262" spans="1:2" x14ac:dyDescent="0.25">
      <c r="A262" t="str">
        <f>IF(Input!D259&lt;&gt;"",Input!D259&amp;", "&amp;Input!C259&amp;" - "&amp;Input!A259,"")</f>
        <v/>
      </c>
      <c r="B262" t="str">
        <f t="shared" si="4"/>
        <v/>
      </c>
    </row>
    <row r="263" spans="1:2" x14ac:dyDescent="0.25">
      <c r="A263" t="str">
        <f>IF(Input!D260&lt;&gt;"",Input!D260&amp;", "&amp;Input!C260&amp;" - "&amp;Input!A260,"")</f>
        <v/>
      </c>
      <c r="B263" t="str">
        <f t="shared" ref="B263:B326" si="5">IF(A263&lt;&gt;"",B262+1,"")</f>
        <v/>
      </c>
    </row>
    <row r="264" spans="1:2" x14ac:dyDescent="0.25">
      <c r="A264" t="str">
        <f>IF(Input!D261&lt;&gt;"",Input!D261&amp;", "&amp;Input!C261&amp;" - "&amp;Input!A261,"")</f>
        <v/>
      </c>
      <c r="B264" t="str">
        <f t="shared" si="5"/>
        <v/>
      </c>
    </row>
    <row r="265" spans="1:2" x14ac:dyDescent="0.25">
      <c r="A265" t="str">
        <f>IF(Input!D262&lt;&gt;"",Input!D262&amp;", "&amp;Input!C262&amp;" - "&amp;Input!A262,"")</f>
        <v/>
      </c>
      <c r="B265" t="str">
        <f t="shared" si="5"/>
        <v/>
      </c>
    </row>
    <row r="266" spans="1:2" x14ac:dyDescent="0.25">
      <c r="A266" t="str">
        <f>IF(Input!D263&lt;&gt;"",Input!D263&amp;", "&amp;Input!C263&amp;" - "&amp;Input!A263,"")</f>
        <v/>
      </c>
      <c r="B266" t="str">
        <f t="shared" si="5"/>
        <v/>
      </c>
    </row>
    <row r="267" spans="1:2" x14ac:dyDescent="0.25">
      <c r="A267" t="str">
        <f>IF(Input!D264&lt;&gt;"",Input!D264&amp;", "&amp;Input!C264&amp;" - "&amp;Input!A264,"")</f>
        <v/>
      </c>
      <c r="B267" t="str">
        <f t="shared" si="5"/>
        <v/>
      </c>
    </row>
    <row r="268" spans="1:2" x14ac:dyDescent="0.25">
      <c r="A268" t="str">
        <f>IF(Input!D265&lt;&gt;"",Input!D265&amp;", "&amp;Input!C265&amp;" - "&amp;Input!A265,"")</f>
        <v/>
      </c>
      <c r="B268" t="str">
        <f t="shared" si="5"/>
        <v/>
      </c>
    </row>
    <row r="269" spans="1:2" x14ac:dyDescent="0.25">
      <c r="A269" t="str">
        <f>IF(Input!D266&lt;&gt;"",Input!D266&amp;", "&amp;Input!C266&amp;" - "&amp;Input!A266,"")</f>
        <v/>
      </c>
      <c r="B269" t="str">
        <f t="shared" si="5"/>
        <v/>
      </c>
    </row>
    <row r="270" spans="1:2" x14ac:dyDescent="0.25">
      <c r="A270" t="str">
        <f>IF(Input!D267&lt;&gt;"",Input!D267&amp;", "&amp;Input!C267&amp;" - "&amp;Input!A267,"")</f>
        <v/>
      </c>
      <c r="B270" t="str">
        <f t="shared" si="5"/>
        <v/>
      </c>
    </row>
    <row r="271" spans="1:2" x14ac:dyDescent="0.25">
      <c r="A271" t="str">
        <f>IF(Input!D268&lt;&gt;"",Input!D268&amp;", "&amp;Input!C268&amp;" - "&amp;Input!A268,"")</f>
        <v/>
      </c>
      <c r="B271" t="str">
        <f t="shared" si="5"/>
        <v/>
      </c>
    </row>
    <row r="272" spans="1:2" x14ac:dyDescent="0.25">
      <c r="A272" t="str">
        <f>IF(Input!D269&lt;&gt;"",Input!D269&amp;", "&amp;Input!C269&amp;" - "&amp;Input!A269,"")</f>
        <v/>
      </c>
      <c r="B272" t="str">
        <f t="shared" si="5"/>
        <v/>
      </c>
    </row>
    <row r="273" spans="1:2" x14ac:dyDescent="0.25">
      <c r="A273" t="str">
        <f>IF(Input!D270&lt;&gt;"",Input!D270&amp;", "&amp;Input!C270&amp;" - "&amp;Input!A270,"")</f>
        <v/>
      </c>
      <c r="B273" t="str">
        <f t="shared" si="5"/>
        <v/>
      </c>
    </row>
    <row r="274" spans="1:2" x14ac:dyDescent="0.25">
      <c r="A274" t="str">
        <f>IF(Input!D271&lt;&gt;"",Input!D271&amp;", "&amp;Input!C271&amp;" - "&amp;Input!A271,"")</f>
        <v/>
      </c>
      <c r="B274" t="str">
        <f t="shared" si="5"/>
        <v/>
      </c>
    </row>
    <row r="275" spans="1:2" x14ac:dyDescent="0.25">
      <c r="A275" t="str">
        <f>IF(Input!D272&lt;&gt;"",Input!D272&amp;", "&amp;Input!C272&amp;" - "&amp;Input!A272,"")</f>
        <v/>
      </c>
      <c r="B275" t="str">
        <f t="shared" si="5"/>
        <v/>
      </c>
    </row>
    <row r="276" spans="1:2" x14ac:dyDescent="0.25">
      <c r="A276" t="str">
        <f>IF(Input!D273&lt;&gt;"",Input!D273&amp;", "&amp;Input!C273&amp;" - "&amp;Input!A273,"")</f>
        <v/>
      </c>
      <c r="B276" t="str">
        <f t="shared" si="5"/>
        <v/>
      </c>
    </row>
    <row r="277" spans="1:2" x14ac:dyDescent="0.25">
      <c r="A277" t="str">
        <f>IF(Input!D274&lt;&gt;"",Input!D274&amp;", "&amp;Input!C274&amp;" - "&amp;Input!A274,"")</f>
        <v/>
      </c>
      <c r="B277" t="str">
        <f t="shared" si="5"/>
        <v/>
      </c>
    </row>
    <row r="278" spans="1:2" x14ac:dyDescent="0.25">
      <c r="A278" t="str">
        <f>IF(Input!D275&lt;&gt;"",Input!D275&amp;", "&amp;Input!C275&amp;" - "&amp;Input!A275,"")</f>
        <v/>
      </c>
      <c r="B278" t="str">
        <f t="shared" si="5"/>
        <v/>
      </c>
    </row>
    <row r="279" spans="1:2" x14ac:dyDescent="0.25">
      <c r="A279" t="str">
        <f>IF(Input!D276&lt;&gt;"",Input!D276&amp;", "&amp;Input!C276&amp;" - "&amp;Input!A276,"")</f>
        <v/>
      </c>
      <c r="B279" t="str">
        <f t="shared" si="5"/>
        <v/>
      </c>
    </row>
    <row r="280" spans="1:2" x14ac:dyDescent="0.25">
      <c r="A280" t="str">
        <f>IF(Input!D277&lt;&gt;"",Input!D277&amp;", "&amp;Input!C277&amp;" - "&amp;Input!A277,"")</f>
        <v/>
      </c>
      <c r="B280" t="str">
        <f t="shared" si="5"/>
        <v/>
      </c>
    </row>
    <row r="281" spans="1:2" x14ac:dyDescent="0.25">
      <c r="A281" t="str">
        <f>IF(Input!D278&lt;&gt;"",Input!D278&amp;", "&amp;Input!C278&amp;" - "&amp;Input!A278,"")</f>
        <v/>
      </c>
      <c r="B281" t="str">
        <f t="shared" si="5"/>
        <v/>
      </c>
    </row>
    <row r="282" spans="1:2" x14ac:dyDescent="0.25">
      <c r="A282" t="str">
        <f>IF(Input!D279&lt;&gt;"",Input!D279&amp;", "&amp;Input!C279&amp;" - "&amp;Input!A279,"")</f>
        <v/>
      </c>
      <c r="B282" t="str">
        <f t="shared" si="5"/>
        <v/>
      </c>
    </row>
    <row r="283" spans="1:2" x14ac:dyDescent="0.25">
      <c r="A283" t="str">
        <f>IF(Input!D280&lt;&gt;"",Input!D280&amp;", "&amp;Input!C280&amp;" - "&amp;Input!A280,"")</f>
        <v/>
      </c>
      <c r="B283" t="str">
        <f t="shared" si="5"/>
        <v/>
      </c>
    </row>
    <row r="284" spans="1:2" x14ac:dyDescent="0.25">
      <c r="A284" t="str">
        <f>IF(Input!D281&lt;&gt;"",Input!D281&amp;", "&amp;Input!C281&amp;" - "&amp;Input!A281,"")</f>
        <v/>
      </c>
      <c r="B284" t="str">
        <f t="shared" si="5"/>
        <v/>
      </c>
    </row>
    <row r="285" spans="1:2" x14ac:dyDescent="0.25">
      <c r="A285" t="str">
        <f>IF(Input!D282&lt;&gt;"",Input!D282&amp;", "&amp;Input!C282&amp;" - "&amp;Input!A282,"")</f>
        <v/>
      </c>
      <c r="B285" t="str">
        <f t="shared" si="5"/>
        <v/>
      </c>
    </row>
    <row r="286" spans="1:2" x14ac:dyDescent="0.25">
      <c r="A286" t="str">
        <f>IF(Input!D283&lt;&gt;"",Input!D283&amp;", "&amp;Input!C283&amp;" - "&amp;Input!A283,"")</f>
        <v/>
      </c>
      <c r="B286" t="str">
        <f t="shared" si="5"/>
        <v/>
      </c>
    </row>
    <row r="287" spans="1:2" x14ac:dyDescent="0.25">
      <c r="A287" t="str">
        <f>IF(Input!D284&lt;&gt;"",Input!D284&amp;", "&amp;Input!C284&amp;" - "&amp;Input!A284,"")</f>
        <v/>
      </c>
      <c r="B287" t="str">
        <f t="shared" si="5"/>
        <v/>
      </c>
    </row>
    <row r="288" spans="1:2" x14ac:dyDescent="0.25">
      <c r="A288" t="str">
        <f>IF(Input!D285&lt;&gt;"",Input!D285&amp;", "&amp;Input!C285&amp;" - "&amp;Input!A285,"")</f>
        <v/>
      </c>
      <c r="B288" t="str">
        <f t="shared" si="5"/>
        <v/>
      </c>
    </row>
    <row r="289" spans="1:2" x14ac:dyDescent="0.25">
      <c r="A289" t="str">
        <f>IF(Input!D286&lt;&gt;"",Input!D286&amp;", "&amp;Input!C286&amp;" - "&amp;Input!A286,"")</f>
        <v/>
      </c>
      <c r="B289" t="str">
        <f t="shared" si="5"/>
        <v/>
      </c>
    </row>
    <row r="290" spans="1:2" x14ac:dyDescent="0.25">
      <c r="A290" t="str">
        <f>IF(Input!D287&lt;&gt;"",Input!D287&amp;", "&amp;Input!C287&amp;" - "&amp;Input!A287,"")</f>
        <v/>
      </c>
      <c r="B290" t="str">
        <f t="shared" si="5"/>
        <v/>
      </c>
    </row>
    <row r="291" spans="1:2" x14ac:dyDescent="0.25">
      <c r="A291" t="str">
        <f>IF(Input!D288&lt;&gt;"",Input!D288&amp;", "&amp;Input!C288&amp;" - "&amp;Input!A288,"")</f>
        <v/>
      </c>
      <c r="B291" t="str">
        <f t="shared" si="5"/>
        <v/>
      </c>
    </row>
    <row r="292" spans="1:2" x14ac:dyDescent="0.25">
      <c r="A292" t="str">
        <f>IF(Input!D289&lt;&gt;"",Input!D289&amp;", "&amp;Input!C289&amp;" - "&amp;Input!A289,"")</f>
        <v/>
      </c>
      <c r="B292" t="str">
        <f t="shared" si="5"/>
        <v/>
      </c>
    </row>
    <row r="293" spans="1:2" x14ac:dyDescent="0.25">
      <c r="A293" t="str">
        <f>IF(Input!D290&lt;&gt;"",Input!D290&amp;", "&amp;Input!C290&amp;" - "&amp;Input!A290,"")</f>
        <v/>
      </c>
      <c r="B293" t="str">
        <f t="shared" si="5"/>
        <v/>
      </c>
    </row>
    <row r="294" spans="1:2" x14ac:dyDescent="0.25">
      <c r="A294" t="str">
        <f>IF(Input!D291&lt;&gt;"",Input!D291&amp;", "&amp;Input!C291&amp;" - "&amp;Input!A291,"")</f>
        <v/>
      </c>
      <c r="B294" t="str">
        <f t="shared" si="5"/>
        <v/>
      </c>
    </row>
    <row r="295" spans="1:2" x14ac:dyDescent="0.25">
      <c r="A295" t="str">
        <f>IF(Input!D292&lt;&gt;"",Input!D292&amp;", "&amp;Input!C292&amp;" - "&amp;Input!A292,"")</f>
        <v/>
      </c>
      <c r="B295" t="str">
        <f t="shared" si="5"/>
        <v/>
      </c>
    </row>
    <row r="296" spans="1:2" x14ac:dyDescent="0.25">
      <c r="A296" t="str">
        <f>IF(Input!D293&lt;&gt;"",Input!D293&amp;", "&amp;Input!C293&amp;" - "&amp;Input!A293,"")</f>
        <v/>
      </c>
      <c r="B296" t="str">
        <f t="shared" si="5"/>
        <v/>
      </c>
    </row>
    <row r="297" spans="1:2" x14ac:dyDescent="0.25">
      <c r="A297" t="str">
        <f>IF(Input!D294&lt;&gt;"",Input!D294&amp;", "&amp;Input!C294&amp;" - "&amp;Input!A294,"")</f>
        <v/>
      </c>
      <c r="B297" t="str">
        <f t="shared" si="5"/>
        <v/>
      </c>
    </row>
    <row r="298" spans="1:2" x14ac:dyDescent="0.25">
      <c r="A298" t="str">
        <f>IF(Input!D295&lt;&gt;"",Input!D295&amp;", "&amp;Input!C295&amp;" - "&amp;Input!A295,"")</f>
        <v/>
      </c>
      <c r="B298" t="str">
        <f t="shared" si="5"/>
        <v/>
      </c>
    </row>
    <row r="299" spans="1:2" x14ac:dyDescent="0.25">
      <c r="A299" t="str">
        <f>IF(Input!D296&lt;&gt;"",Input!D296&amp;", "&amp;Input!C296&amp;" - "&amp;Input!A296,"")</f>
        <v/>
      </c>
      <c r="B299" t="str">
        <f t="shared" si="5"/>
        <v/>
      </c>
    </row>
    <row r="300" spans="1:2" x14ac:dyDescent="0.25">
      <c r="A300" t="str">
        <f>IF(Input!D297&lt;&gt;"",Input!D297&amp;", "&amp;Input!C297&amp;" - "&amp;Input!A297,"")</f>
        <v/>
      </c>
      <c r="B300" t="str">
        <f t="shared" si="5"/>
        <v/>
      </c>
    </row>
    <row r="301" spans="1:2" x14ac:dyDescent="0.25">
      <c r="A301" t="str">
        <f>IF(Input!D298&lt;&gt;"",Input!D298&amp;", "&amp;Input!C298&amp;" - "&amp;Input!A298,"")</f>
        <v/>
      </c>
      <c r="B301" t="str">
        <f t="shared" si="5"/>
        <v/>
      </c>
    </row>
    <row r="302" spans="1:2" x14ac:dyDescent="0.25">
      <c r="A302" t="str">
        <f>IF(Input!D299&lt;&gt;"",Input!D299&amp;", "&amp;Input!C299&amp;" - "&amp;Input!A299,"")</f>
        <v/>
      </c>
      <c r="B302" t="str">
        <f t="shared" si="5"/>
        <v/>
      </c>
    </row>
    <row r="303" spans="1:2" x14ac:dyDescent="0.25">
      <c r="A303" t="str">
        <f>IF(Input!D300&lt;&gt;"",Input!D300&amp;", "&amp;Input!C300&amp;" - "&amp;Input!A300,"")</f>
        <v/>
      </c>
      <c r="B303" t="str">
        <f t="shared" si="5"/>
        <v/>
      </c>
    </row>
    <row r="304" spans="1:2" x14ac:dyDescent="0.25">
      <c r="A304" t="str">
        <f>IF(Input!D301&lt;&gt;"",Input!D301&amp;", "&amp;Input!C301&amp;" - "&amp;Input!A301,"")</f>
        <v/>
      </c>
      <c r="B304" t="str">
        <f t="shared" si="5"/>
        <v/>
      </c>
    </row>
    <row r="305" spans="1:2" x14ac:dyDescent="0.25">
      <c r="A305" t="str">
        <f>IF(Input!D302&lt;&gt;"",Input!D302&amp;", "&amp;Input!C302&amp;" - "&amp;Input!A302,"")</f>
        <v/>
      </c>
      <c r="B305" t="str">
        <f t="shared" si="5"/>
        <v/>
      </c>
    </row>
    <row r="306" spans="1:2" x14ac:dyDescent="0.25">
      <c r="A306" t="str">
        <f>IF(Input!D303&lt;&gt;"",Input!D303&amp;", "&amp;Input!C303&amp;" - "&amp;Input!A303,"")</f>
        <v/>
      </c>
      <c r="B306" t="str">
        <f t="shared" si="5"/>
        <v/>
      </c>
    </row>
    <row r="307" spans="1:2" x14ac:dyDescent="0.25">
      <c r="A307" t="str">
        <f>IF(Input!D304&lt;&gt;"",Input!D304&amp;", "&amp;Input!C304&amp;" - "&amp;Input!A304,"")</f>
        <v/>
      </c>
      <c r="B307" t="str">
        <f t="shared" si="5"/>
        <v/>
      </c>
    </row>
    <row r="308" spans="1:2" x14ac:dyDescent="0.25">
      <c r="A308" t="str">
        <f>IF(Input!D305&lt;&gt;"",Input!D305&amp;", "&amp;Input!C305&amp;" - "&amp;Input!A305,"")</f>
        <v/>
      </c>
      <c r="B308" t="str">
        <f t="shared" si="5"/>
        <v/>
      </c>
    </row>
    <row r="309" spans="1:2" x14ac:dyDescent="0.25">
      <c r="A309" t="str">
        <f>IF(Input!D306&lt;&gt;"",Input!D306&amp;", "&amp;Input!C306&amp;" - "&amp;Input!A306,"")</f>
        <v/>
      </c>
      <c r="B309" t="str">
        <f t="shared" si="5"/>
        <v/>
      </c>
    </row>
    <row r="310" spans="1:2" x14ac:dyDescent="0.25">
      <c r="A310" t="str">
        <f>IF(Input!D307&lt;&gt;"",Input!D307&amp;", "&amp;Input!C307&amp;" - "&amp;Input!A307,"")</f>
        <v/>
      </c>
      <c r="B310" t="str">
        <f t="shared" si="5"/>
        <v/>
      </c>
    </row>
    <row r="311" spans="1:2" x14ac:dyDescent="0.25">
      <c r="A311" t="str">
        <f>IF(Input!D308&lt;&gt;"",Input!D308&amp;", "&amp;Input!C308&amp;" - "&amp;Input!A308,"")</f>
        <v/>
      </c>
      <c r="B311" t="str">
        <f t="shared" si="5"/>
        <v/>
      </c>
    </row>
    <row r="312" spans="1:2" x14ac:dyDescent="0.25">
      <c r="A312" t="str">
        <f>IF(Input!D309&lt;&gt;"",Input!D309&amp;", "&amp;Input!C309&amp;" - "&amp;Input!A309,"")</f>
        <v/>
      </c>
      <c r="B312" t="str">
        <f t="shared" si="5"/>
        <v/>
      </c>
    </row>
    <row r="313" spans="1:2" x14ac:dyDescent="0.25">
      <c r="A313" t="str">
        <f>IF(Input!D310&lt;&gt;"",Input!D310&amp;", "&amp;Input!C310&amp;" - "&amp;Input!A310,"")</f>
        <v/>
      </c>
      <c r="B313" t="str">
        <f t="shared" si="5"/>
        <v/>
      </c>
    </row>
    <row r="314" spans="1:2" x14ac:dyDescent="0.25">
      <c r="A314" t="str">
        <f>IF(Input!D311&lt;&gt;"",Input!D311&amp;", "&amp;Input!C311&amp;" - "&amp;Input!A311,"")</f>
        <v/>
      </c>
      <c r="B314" t="str">
        <f t="shared" si="5"/>
        <v/>
      </c>
    </row>
    <row r="315" spans="1:2" x14ac:dyDescent="0.25">
      <c r="A315" t="str">
        <f>IF(Input!D312&lt;&gt;"",Input!D312&amp;", "&amp;Input!C312&amp;" - "&amp;Input!A312,"")</f>
        <v/>
      </c>
      <c r="B315" t="str">
        <f t="shared" si="5"/>
        <v/>
      </c>
    </row>
    <row r="316" spans="1:2" x14ac:dyDescent="0.25">
      <c r="A316" t="str">
        <f>IF(Input!D313&lt;&gt;"",Input!D313&amp;", "&amp;Input!C313&amp;" - "&amp;Input!A313,"")</f>
        <v/>
      </c>
      <c r="B316" t="str">
        <f t="shared" si="5"/>
        <v/>
      </c>
    </row>
    <row r="317" spans="1:2" x14ac:dyDescent="0.25">
      <c r="A317" t="str">
        <f>IF(Input!D314&lt;&gt;"",Input!D314&amp;", "&amp;Input!C314&amp;" - "&amp;Input!A314,"")</f>
        <v/>
      </c>
      <c r="B317" t="str">
        <f t="shared" si="5"/>
        <v/>
      </c>
    </row>
    <row r="318" spans="1:2" x14ac:dyDescent="0.25">
      <c r="A318" t="str">
        <f>IF(Input!D315&lt;&gt;"",Input!D315&amp;", "&amp;Input!C315&amp;" - "&amp;Input!A315,"")</f>
        <v/>
      </c>
      <c r="B318" t="str">
        <f t="shared" si="5"/>
        <v/>
      </c>
    </row>
    <row r="319" spans="1:2" x14ac:dyDescent="0.25">
      <c r="A319" t="str">
        <f>IF(Input!D316&lt;&gt;"",Input!D316&amp;", "&amp;Input!C316&amp;" - "&amp;Input!A316,"")</f>
        <v/>
      </c>
      <c r="B319" t="str">
        <f t="shared" si="5"/>
        <v/>
      </c>
    </row>
    <row r="320" spans="1:2" x14ac:dyDescent="0.25">
      <c r="A320" t="str">
        <f>IF(Input!D317&lt;&gt;"",Input!D317&amp;", "&amp;Input!C317&amp;" - "&amp;Input!A317,"")</f>
        <v/>
      </c>
      <c r="B320" t="str">
        <f t="shared" si="5"/>
        <v/>
      </c>
    </row>
    <row r="321" spans="1:2" x14ac:dyDescent="0.25">
      <c r="A321" t="str">
        <f>IF(Input!D318&lt;&gt;"",Input!D318&amp;", "&amp;Input!C318&amp;" - "&amp;Input!A318,"")</f>
        <v/>
      </c>
      <c r="B321" t="str">
        <f t="shared" si="5"/>
        <v/>
      </c>
    </row>
    <row r="322" spans="1:2" x14ac:dyDescent="0.25">
      <c r="A322" t="str">
        <f>IF(Input!D319&lt;&gt;"",Input!D319&amp;", "&amp;Input!C319&amp;" - "&amp;Input!A319,"")</f>
        <v/>
      </c>
      <c r="B322" t="str">
        <f t="shared" si="5"/>
        <v/>
      </c>
    </row>
    <row r="323" spans="1:2" x14ac:dyDescent="0.25">
      <c r="A323" t="str">
        <f>IF(Input!D320&lt;&gt;"",Input!D320&amp;", "&amp;Input!C320&amp;" - "&amp;Input!A320,"")</f>
        <v/>
      </c>
      <c r="B323" t="str">
        <f t="shared" si="5"/>
        <v/>
      </c>
    </row>
    <row r="324" spans="1:2" x14ac:dyDescent="0.25">
      <c r="A324" t="str">
        <f>IF(Input!D321&lt;&gt;"",Input!D321&amp;", "&amp;Input!C321&amp;" - "&amp;Input!A321,"")</f>
        <v/>
      </c>
      <c r="B324" t="str">
        <f t="shared" si="5"/>
        <v/>
      </c>
    </row>
    <row r="325" spans="1:2" x14ac:dyDescent="0.25">
      <c r="A325" t="str">
        <f>IF(Input!D322&lt;&gt;"",Input!D322&amp;", "&amp;Input!C322&amp;" - "&amp;Input!A322,"")</f>
        <v/>
      </c>
      <c r="B325" t="str">
        <f t="shared" si="5"/>
        <v/>
      </c>
    </row>
    <row r="326" spans="1:2" x14ac:dyDescent="0.25">
      <c r="A326" t="str">
        <f>IF(Input!D323&lt;&gt;"",Input!D323&amp;", "&amp;Input!C323&amp;" - "&amp;Input!A323,"")</f>
        <v/>
      </c>
      <c r="B326" t="str">
        <f t="shared" si="5"/>
        <v/>
      </c>
    </row>
    <row r="327" spans="1:2" x14ac:dyDescent="0.25">
      <c r="A327" t="str">
        <f>IF(Input!D324&lt;&gt;"",Input!D324&amp;", "&amp;Input!C324&amp;" - "&amp;Input!A324,"")</f>
        <v/>
      </c>
      <c r="B327" t="str">
        <f t="shared" ref="B327:B390" si="6">IF(A327&lt;&gt;"",B326+1,"")</f>
        <v/>
      </c>
    </row>
    <row r="328" spans="1:2" x14ac:dyDescent="0.25">
      <c r="A328" t="str">
        <f>IF(Input!D325&lt;&gt;"",Input!D325&amp;", "&amp;Input!C325&amp;" - "&amp;Input!A325,"")</f>
        <v/>
      </c>
      <c r="B328" t="str">
        <f t="shared" si="6"/>
        <v/>
      </c>
    </row>
    <row r="329" spans="1:2" x14ac:dyDescent="0.25">
      <c r="A329" t="str">
        <f>IF(Input!D326&lt;&gt;"",Input!D326&amp;", "&amp;Input!C326&amp;" - "&amp;Input!A326,"")</f>
        <v/>
      </c>
      <c r="B329" t="str">
        <f t="shared" si="6"/>
        <v/>
      </c>
    </row>
    <row r="330" spans="1:2" x14ac:dyDescent="0.25">
      <c r="A330" t="str">
        <f>IF(Input!D327&lt;&gt;"",Input!D327&amp;", "&amp;Input!C327&amp;" - "&amp;Input!A327,"")</f>
        <v/>
      </c>
      <c r="B330" t="str">
        <f t="shared" si="6"/>
        <v/>
      </c>
    </row>
    <row r="331" spans="1:2" x14ac:dyDescent="0.25">
      <c r="A331" t="str">
        <f>IF(Input!D328&lt;&gt;"",Input!D328&amp;", "&amp;Input!C328&amp;" - "&amp;Input!A328,"")</f>
        <v/>
      </c>
      <c r="B331" t="str">
        <f t="shared" si="6"/>
        <v/>
      </c>
    </row>
    <row r="332" spans="1:2" x14ac:dyDescent="0.25">
      <c r="A332" t="str">
        <f>IF(Input!D329&lt;&gt;"",Input!D329&amp;", "&amp;Input!C329&amp;" - "&amp;Input!A329,"")</f>
        <v/>
      </c>
      <c r="B332" t="str">
        <f t="shared" si="6"/>
        <v/>
      </c>
    </row>
    <row r="333" spans="1:2" x14ac:dyDescent="0.25">
      <c r="A333" t="str">
        <f>IF(Input!D330&lt;&gt;"",Input!D330&amp;", "&amp;Input!C330&amp;" - "&amp;Input!A330,"")</f>
        <v/>
      </c>
      <c r="B333" t="str">
        <f t="shared" si="6"/>
        <v/>
      </c>
    </row>
    <row r="334" spans="1:2" x14ac:dyDescent="0.25">
      <c r="A334" t="str">
        <f>IF(Input!D331&lt;&gt;"",Input!D331&amp;", "&amp;Input!C331&amp;" - "&amp;Input!A331,"")</f>
        <v/>
      </c>
      <c r="B334" t="str">
        <f t="shared" si="6"/>
        <v/>
      </c>
    </row>
    <row r="335" spans="1:2" x14ac:dyDescent="0.25">
      <c r="A335" t="str">
        <f>IF(Input!D332&lt;&gt;"",Input!D332&amp;", "&amp;Input!C332&amp;" - "&amp;Input!A332,"")</f>
        <v/>
      </c>
      <c r="B335" t="str">
        <f t="shared" si="6"/>
        <v/>
      </c>
    </row>
    <row r="336" spans="1:2" x14ac:dyDescent="0.25">
      <c r="A336" t="str">
        <f>IF(Input!D333&lt;&gt;"",Input!D333&amp;", "&amp;Input!C333&amp;" - "&amp;Input!A333,"")</f>
        <v/>
      </c>
      <c r="B336" t="str">
        <f t="shared" si="6"/>
        <v/>
      </c>
    </row>
    <row r="337" spans="1:2" x14ac:dyDescent="0.25">
      <c r="A337" t="str">
        <f>IF(Input!D334&lt;&gt;"",Input!D334&amp;", "&amp;Input!C334&amp;" - "&amp;Input!A334,"")</f>
        <v/>
      </c>
      <c r="B337" t="str">
        <f t="shared" si="6"/>
        <v/>
      </c>
    </row>
    <row r="338" spans="1:2" x14ac:dyDescent="0.25">
      <c r="A338" t="str">
        <f>IF(Input!D335&lt;&gt;"",Input!D335&amp;", "&amp;Input!C335&amp;" - "&amp;Input!A335,"")</f>
        <v/>
      </c>
      <c r="B338" t="str">
        <f t="shared" si="6"/>
        <v/>
      </c>
    </row>
    <row r="339" spans="1:2" x14ac:dyDescent="0.25">
      <c r="A339" t="str">
        <f>IF(Input!D336&lt;&gt;"",Input!D336&amp;", "&amp;Input!C336&amp;" - "&amp;Input!A336,"")</f>
        <v/>
      </c>
      <c r="B339" t="str">
        <f t="shared" si="6"/>
        <v/>
      </c>
    </row>
    <row r="340" spans="1:2" x14ac:dyDescent="0.25">
      <c r="A340" t="str">
        <f>IF(Input!D337&lt;&gt;"",Input!D337&amp;", "&amp;Input!C337&amp;" - "&amp;Input!A337,"")</f>
        <v/>
      </c>
      <c r="B340" t="str">
        <f t="shared" si="6"/>
        <v/>
      </c>
    </row>
    <row r="341" spans="1:2" x14ac:dyDescent="0.25">
      <c r="A341" t="str">
        <f>IF(Input!D338&lt;&gt;"",Input!D338&amp;", "&amp;Input!C338&amp;" - "&amp;Input!A338,"")</f>
        <v/>
      </c>
      <c r="B341" t="str">
        <f t="shared" si="6"/>
        <v/>
      </c>
    </row>
    <row r="342" spans="1:2" x14ac:dyDescent="0.25">
      <c r="A342" t="str">
        <f>IF(Input!D339&lt;&gt;"",Input!D339&amp;", "&amp;Input!C339&amp;" - "&amp;Input!A339,"")</f>
        <v/>
      </c>
      <c r="B342" t="str">
        <f t="shared" si="6"/>
        <v/>
      </c>
    </row>
    <row r="343" spans="1:2" x14ac:dyDescent="0.25">
      <c r="A343" t="str">
        <f>IF(Input!D340&lt;&gt;"",Input!D340&amp;", "&amp;Input!C340&amp;" - "&amp;Input!A340,"")</f>
        <v/>
      </c>
      <c r="B343" t="str">
        <f t="shared" si="6"/>
        <v/>
      </c>
    </row>
    <row r="344" spans="1:2" x14ac:dyDescent="0.25">
      <c r="A344" t="str">
        <f>IF(Input!D341&lt;&gt;"",Input!D341&amp;", "&amp;Input!C341&amp;" - "&amp;Input!A341,"")</f>
        <v/>
      </c>
      <c r="B344" t="str">
        <f t="shared" si="6"/>
        <v/>
      </c>
    </row>
    <row r="345" spans="1:2" x14ac:dyDescent="0.25">
      <c r="A345" t="str">
        <f>IF(Input!D342&lt;&gt;"",Input!D342&amp;", "&amp;Input!C342&amp;" - "&amp;Input!A342,"")</f>
        <v/>
      </c>
      <c r="B345" t="str">
        <f t="shared" si="6"/>
        <v/>
      </c>
    </row>
    <row r="346" spans="1:2" x14ac:dyDescent="0.25">
      <c r="A346" t="str">
        <f>IF(Input!D343&lt;&gt;"",Input!D343&amp;", "&amp;Input!C343&amp;" - "&amp;Input!A343,"")</f>
        <v/>
      </c>
      <c r="B346" t="str">
        <f t="shared" si="6"/>
        <v/>
      </c>
    </row>
    <row r="347" spans="1:2" x14ac:dyDescent="0.25">
      <c r="A347" t="str">
        <f>IF(Input!D344&lt;&gt;"",Input!D344&amp;", "&amp;Input!C344&amp;" - "&amp;Input!A344,"")</f>
        <v/>
      </c>
      <c r="B347" t="str">
        <f t="shared" si="6"/>
        <v/>
      </c>
    </row>
    <row r="348" spans="1:2" x14ac:dyDescent="0.25">
      <c r="A348" t="str">
        <f>IF(Input!D345&lt;&gt;"",Input!D345&amp;", "&amp;Input!C345&amp;" - "&amp;Input!A345,"")</f>
        <v/>
      </c>
      <c r="B348" t="str">
        <f t="shared" si="6"/>
        <v/>
      </c>
    </row>
    <row r="349" spans="1:2" x14ac:dyDescent="0.25">
      <c r="A349" t="str">
        <f>IF(Input!D346&lt;&gt;"",Input!D346&amp;", "&amp;Input!C346&amp;" - "&amp;Input!A346,"")</f>
        <v/>
      </c>
      <c r="B349" t="str">
        <f t="shared" si="6"/>
        <v/>
      </c>
    </row>
    <row r="350" spans="1:2" x14ac:dyDescent="0.25">
      <c r="A350" t="str">
        <f>IF(Input!D347&lt;&gt;"",Input!D347&amp;", "&amp;Input!C347&amp;" - "&amp;Input!A347,"")</f>
        <v/>
      </c>
      <c r="B350" t="str">
        <f t="shared" si="6"/>
        <v/>
      </c>
    </row>
    <row r="351" spans="1:2" x14ac:dyDescent="0.25">
      <c r="A351" t="str">
        <f>IF(Input!D348&lt;&gt;"",Input!D348&amp;", "&amp;Input!C348&amp;" - "&amp;Input!A348,"")</f>
        <v/>
      </c>
      <c r="B351" t="str">
        <f t="shared" si="6"/>
        <v/>
      </c>
    </row>
    <row r="352" spans="1:2" x14ac:dyDescent="0.25">
      <c r="A352" t="str">
        <f>IF(Input!D349&lt;&gt;"",Input!D349&amp;", "&amp;Input!C349&amp;" - "&amp;Input!A349,"")</f>
        <v/>
      </c>
      <c r="B352" t="str">
        <f t="shared" si="6"/>
        <v/>
      </c>
    </row>
    <row r="353" spans="1:2" x14ac:dyDescent="0.25">
      <c r="A353" t="str">
        <f>IF(Input!D350&lt;&gt;"",Input!D350&amp;", "&amp;Input!C350&amp;" - "&amp;Input!A350,"")</f>
        <v/>
      </c>
      <c r="B353" t="str">
        <f t="shared" si="6"/>
        <v/>
      </c>
    </row>
    <row r="354" spans="1:2" x14ac:dyDescent="0.25">
      <c r="A354" t="str">
        <f>IF(Input!D351&lt;&gt;"",Input!D351&amp;", "&amp;Input!C351&amp;" - "&amp;Input!A351,"")</f>
        <v/>
      </c>
      <c r="B354" t="str">
        <f t="shared" si="6"/>
        <v/>
      </c>
    </row>
    <row r="355" spans="1:2" x14ac:dyDescent="0.25">
      <c r="A355" t="str">
        <f>IF(Input!D352&lt;&gt;"",Input!D352&amp;", "&amp;Input!C352&amp;" - "&amp;Input!A352,"")</f>
        <v/>
      </c>
      <c r="B355" t="str">
        <f t="shared" si="6"/>
        <v/>
      </c>
    </row>
    <row r="356" spans="1:2" x14ac:dyDescent="0.25">
      <c r="A356" t="str">
        <f>IF(Input!D353&lt;&gt;"",Input!D353&amp;", "&amp;Input!C353&amp;" - "&amp;Input!A353,"")</f>
        <v/>
      </c>
      <c r="B356" t="str">
        <f t="shared" si="6"/>
        <v/>
      </c>
    </row>
    <row r="357" spans="1:2" x14ac:dyDescent="0.25">
      <c r="A357" t="str">
        <f>IF(Input!D354&lt;&gt;"",Input!D354&amp;", "&amp;Input!C354&amp;" - "&amp;Input!A354,"")</f>
        <v/>
      </c>
      <c r="B357" t="str">
        <f t="shared" si="6"/>
        <v/>
      </c>
    </row>
    <row r="358" spans="1:2" x14ac:dyDescent="0.25">
      <c r="A358" t="str">
        <f>IF(Input!D355&lt;&gt;"",Input!D355&amp;", "&amp;Input!C355&amp;" - "&amp;Input!A355,"")</f>
        <v/>
      </c>
      <c r="B358" t="str">
        <f t="shared" si="6"/>
        <v/>
      </c>
    </row>
    <row r="359" spans="1:2" x14ac:dyDescent="0.25">
      <c r="A359" t="str">
        <f>IF(Input!D356&lt;&gt;"",Input!D356&amp;", "&amp;Input!C356&amp;" - "&amp;Input!A356,"")</f>
        <v/>
      </c>
      <c r="B359" t="str">
        <f t="shared" si="6"/>
        <v/>
      </c>
    </row>
    <row r="360" spans="1:2" x14ac:dyDescent="0.25">
      <c r="A360" t="str">
        <f>IF(Input!D357&lt;&gt;"",Input!D357&amp;", "&amp;Input!C357&amp;" - "&amp;Input!A357,"")</f>
        <v/>
      </c>
      <c r="B360" t="str">
        <f t="shared" si="6"/>
        <v/>
      </c>
    </row>
    <row r="361" spans="1:2" x14ac:dyDescent="0.25">
      <c r="A361" t="str">
        <f>IF(Input!D358&lt;&gt;"",Input!D358&amp;", "&amp;Input!C358&amp;" - "&amp;Input!A358,"")</f>
        <v/>
      </c>
      <c r="B361" t="str">
        <f t="shared" si="6"/>
        <v/>
      </c>
    </row>
    <row r="362" spans="1:2" x14ac:dyDescent="0.25">
      <c r="A362" t="str">
        <f>IF(Input!D359&lt;&gt;"",Input!D359&amp;", "&amp;Input!C359&amp;" - "&amp;Input!A359,"")</f>
        <v/>
      </c>
      <c r="B362" t="str">
        <f t="shared" si="6"/>
        <v/>
      </c>
    </row>
    <row r="363" spans="1:2" x14ac:dyDescent="0.25">
      <c r="A363" t="str">
        <f>IF(Input!D360&lt;&gt;"",Input!D360&amp;", "&amp;Input!C360&amp;" - "&amp;Input!A360,"")</f>
        <v/>
      </c>
      <c r="B363" t="str">
        <f t="shared" si="6"/>
        <v/>
      </c>
    </row>
    <row r="364" spans="1:2" x14ac:dyDescent="0.25">
      <c r="A364" t="str">
        <f>IF(Input!D361&lt;&gt;"",Input!D361&amp;", "&amp;Input!C361&amp;" - "&amp;Input!A361,"")</f>
        <v/>
      </c>
      <c r="B364" t="str">
        <f t="shared" si="6"/>
        <v/>
      </c>
    </row>
    <row r="365" spans="1:2" x14ac:dyDescent="0.25">
      <c r="A365" t="str">
        <f>IF(Input!D362&lt;&gt;"",Input!D362&amp;", "&amp;Input!C362&amp;" - "&amp;Input!A362,"")</f>
        <v/>
      </c>
      <c r="B365" t="str">
        <f t="shared" si="6"/>
        <v/>
      </c>
    </row>
    <row r="366" spans="1:2" x14ac:dyDescent="0.25">
      <c r="A366" t="str">
        <f>IF(Input!D363&lt;&gt;"",Input!D363&amp;", "&amp;Input!C363&amp;" - "&amp;Input!A363,"")</f>
        <v/>
      </c>
      <c r="B366" t="str">
        <f t="shared" si="6"/>
        <v/>
      </c>
    </row>
    <row r="367" spans="1:2" x14ac:dyDescent="0.25">
      <c r="A367" t="str">
        <f>IF(Input!D364&lt;&gt;"",Input!D364&amp;", "&amp;Input!C364&amp;" - "&amp;Input!A364,"")</f>
        <v/>
      </c>
      <c r="B367" t="str">
        <f t="shared" si="6"/>
        <v/>
      </c>
    </row>
    <row r="368" spans="1:2" x14ac:dyDescent="0.25">
      <c r="A368" t="str">
        <f>IF(Input!D365&lt;&gt;"",Input!D365&amp;", "&amp;Input!C365&amp;" - "&amp;Input!A365,"")</f>
        <v/>
      </c>
      <c r="B368" t="str">
        <f t="shared" si="6"/>
        <v/>
      </c>
    </row>
    <row r="369" spans="1:2" x14ac:dyDescent="0.25">
      <c r="A369" t="str">
        <f>IF(Input!D366&lt;&gt;"",Input!D366&amp;", "&amp;Input!C366&amp;" - "&amp;Input!A366,"")</f>
        <v/>
      </c>
      <c r="B369" t="str">
        <f t="shared" si="6"/>
        <v/>
      </c>
    </row>
    <row r="370" spans="1:2" x14ac:dyDescent="0.25">
      <c r="A370" t="str">
        <f>IF(Input!D367&lt;&gt;"",Input!D367&amp;", "&amp;Input!C367&amp;" - "&amp;Input!A367,"")</f>
        <v/>
      </c>
      <c r="B370" t="str">
        <f t="shared" si="6"/>
        <v/>
      </c>
    </row>
    <row r="371" spans="1:2" x14ac:dyDescent="0.25">
      <c r="A371" t="str">
        <f>IF(Input!D368&lt;&gt;"",Input!D368&amp;", "&amp;Input!C368&amp;" - "&amp;Input!A368,"")</f>
        <v/>
      </c>
      <c r="B371" t="str">
        <f t="shared" si="6"/>
        <v/>
      </c>
    </row>
    <row r="372" spans="1:2" x14ac:dyDescent="0.25">
      <c r="A372" t="str">
        <f>IF(Input!D369&lt;&gt;"",Input!D369&amp;", "&amp;Input!C369&amp;" - "&amp;Input!A369,"")</f>
        <v/>
      </c>
      <c r="B372" t="str">
        <f t="shared" si="6"/>
        <v/>
      </c>
    </row>
    <row r="373" spans="1:2" x14ac:dyDescent="0.25">
      <c r="A373" t="str">
        <f>IF(Input!D370&lt;&gt;"",Input!D370&amp;", "&amp;Input!C370&amp;" - "&amp;Input!A370,"")</f>
        <v/>
      </c>
      <c r="B373" t="str">
        <f t="shared" si="6"/>
        <v/>
      </c>
    </row>
    <row r="374" spans="1:2" x14ac:dyDescent="0.25">
      <c r="A374" t="str">
        <f>IF(Input!D371&lt;&gt;"",Input!D371&amp;", "&amp;Input!C371&amp;" - "&amp;Input!A371,"")</f>
        <v/>
      </c>
      <c r="B374" t="str">
        <f t="shared" si="6"/>
        <v/>
      </c>
    </row>
    <row r="375" spans="1:2" x14ac:dyDescent="0.25">
      <c r="A375" t="str">
        <f>IF(Input!D372&lt;&gt;"",Input!D372&amp;", "&amp;Input!C372&amp;" - "&amp;Input!A372,"")</f>
        <v/>
      </c>
      <c r="B375" t="str">
        <f t="shared" si="6"/>
        <v/>
      </c>
    </row>
    <row r="376" spans="1:2" x14ac:dyDescent="0.25">
      <c r="A376" t="str">
        <f>IF(Input!D373&lt;&gt;"",Input!D373&amp;", "&amp;Input!C373&amp;" - "&amp;Input!A373,"")</f>
        <v/>
      </c>
      <c r="B376" t="str">
        <f t="shared" si="6"/>
        <v/>
      </c>
    </row>
    <row r="377" spans="1:2" x14ac:dyDescent="0.25">
      <c r="A377" t="str">
        <f>IF(Input!D374&lt;&gt;"",Input!D374&amp;", "&amp;Input!C374&amp;" - "&amp;Input!A374,"")</f>
        <v/>
      </c>
      <c r="B377" t="str">
        <f t="shared" si="6"/>
        <v/>
      </c>
    </row>
    <row r="378" spans="1:2" x14ac:dyDescent="0.25">
      <c r="A378" t="str">
        <f>IF(Input!D375&lt;&gt;"",Input!D375&amp;", "&amp;Input!C375&amp;" - "&amp;Input!A375,"")</f>
        <v/>
      </c>
      <c r="B378" t="str">
        <f t="shared" si="6"/>
        <v/>
      </c>
    </row>
    <row r="379" spans="1:2" x14ac:dyDescent="0.25">
      <c r="A379" t="str">
        <f>IF(Input!D376&lt;&gt;"",Input!D376&amp;", "&amp;Input!C376&amp;" - "&amp;Input!A376,"")</f>
        <v/>
      </c>
      <c r="B379" t="str">
        <f t="shared" si="6"/>
        <v/>
      </c>
    </row>
    <row r="380" spans="1:2" x14ac:dyDescent="0.25">
      <c r="A380" t="str">
        <f>IF(Input!D377&lt;&gt;"",Input!D377&amp;", "&amp;Input!C377&amp;" - "&amp;Input!A377,"")</f>
        <v/>
      </c>
      <c r="B380" t="str">
        <f t="shared" si="6"/>
        <v/>
      </c>
    </row>
    <row r="381" spans="1:2" x14ac:dyDescent="0.25">
      <c r="A381" t="str">
        <f>IF(Input!D378&lt;&gt;"",Input!D378&amp;", "&amp;Input!C378&amp;" - "&amp;Input!A378,"")</f>
        <v/>
      </c>
      <c r="B381" t="str">
        <f t="shared" si="6"/>
        <v/>
      </c>
    </row>
    <row r="382" spans="1:2" x14ac:dyDescent="0.25">
      <c r="A382" t="str">
        <f>IF(Input!D379&lt;&gt;"",Input!D379&amp;", "&amp;Input!C379&amp;" - "&amp;Input!A379,"")</f>
        <v/>
      </c>
      <c r="B382" t="str">
        <f t="shared" si="6"/>
        <v/>
      </c>
    </row>
    <row r="383" spans="1:2" x14ac:dyDescent="0.25">
      <c r="A383" t="str">
        <f>IF(Input!D380&lt;&gt;"",Input!D380&amp;", "&amp;Input!C380&amp;" - "&amp;Input!A380,"")</f>
        <v/>
      </c>
      <c r="B383" t="str">
        <f t="shared" si="6"/>
        <v/>
      </c>
    </row>
    <row r="384" spans="1:2" x14ac:dyDescent="0.25">
      <c r="A384" t="str">
        <f>IF(Input!D381&lt;&gt;"",Input!D381&amp;", "&amp;Input!C381&amp;" - "&amp;Input!A381,"")</f>
        <v/>
      </c>
      <c r="B384" t="str">
        <f t="shared" si="6"/>
        <v/>
      </c>
    </row>
    <row r="385" spans="1:2" x14ac:dyDescent="0.25">
      <c r="A385" t="str">
        <f>IF(Input!D382&lt;&gt;"",Input!D382&amp;", "&amp;Input!C382&amp;" - "&amp;Input!A382,"")</f>
        <v/>
      </c>
      <c r="B385" t="str">
        <f t="shared" si="6"/>
        <v/>
      </c>
    </row>
    <row r="386" spans="1:2" x14ac:dyDescent="0.25">
      <c r="A386" t="str">
        <f>IF(Input!D383&lt;&gt;"",Input!D383&amp;", "&amp;Input!C383&amp;" - "&amp;Input!A383,"")</f>
        <v/>
      </c>
      <c r="B386" t="str">
        <f t="shared" si="6"/>
        <v/>
      </c>
    </row>
    <row r="387" spans="1:2" x14ac:dyDescent="0.25">
      <c r="A387" t="str">
        <f>IF(Input!D384&lt;&gt;"",Input!D384&amp;", "&amp;Input!C384&amp;" - "&amp;Input!A384,"")</f>
        <v/>
      </c>
      <c r="B387" t="str">
        <f t="shared" si="6"/>
        <v/>
      </c>
    </row>
    <row r="388" spans="1:2" x14ac:dyDescent="0.25">
      <c r="A388" t="str">
        <f>IF(Input!D385&lt;&gt;"",Input!D385&amp;", "&amp;Input!C385&amp;" - "&amp;Input!A385,"")</f>
        <v/>
      </c>
      <c r="B388" t="str">
        <f t="shared" si="6"/>
        <v/>
      </c>
    </row>
    <row r="389" spans="1:2" x14ac:dyDescent="0.25">
      <c r="A389" t="str">
        <f>IF(Input!D386&lt;&gt;"",Input!D386&amp;", "&amp;Input!C386&amp;" - "&amp;Input!A386,"")</f>
        <v/>
      </c>
      <c r="B389" t="str">
        <f t="shared" si="6"/>
        <v/>
      </c>
    </row>
    <row r="390" spans="1:2" x14ac:dyDescent="0.25">
      <c r="A390" t="str">
        <f>IF(Input!D387&lt;&gt;"",Input!D387&amp;", "&amp;Input!C387&amp;" - "&amp;Input!A387,"")</f>
        <v/>
      </c>
      <c r="B390" t="str">
        <f t="shared" si="6"/>
        <v/>
      </c>
    </row>
    <row r="391" spans="1:2" x14ac:dyDescent="0.25">
      <c r="A391" t="str">
        <f>IF(Input!D388&lt;&gt;"",Input!D388&amp;", "&amp;Input!C388&amp;" - "&amp;Input!A388,"")</f>
        <v/>
      </c>
      <c r="B391" t="str">
        <f t="shared" ref="B391:B454" si="7">IF(A391&lt;&gt;"",B390+1,"")</f>
        <v/>
      </c>
    </row>
    <row r="392" spans="1:2" x14ac:dyDescent="0.25">
      <c r="A392" t="str">
        <f>IF(Input!D389&lt;&gt;"",Input!D389&amp;", "&amp;Input!C389&amp;" - "&amp;Input!A389,"")</f>
        <v/>
      </c>
      <c r="B392" t="str">
        <f t="shared" si="7"/>
        <v/>
      </c>
    </row>
    <row r="393" spans="1:2" x14ac:dyDescent="0.25">
      <c r="A393" t="str">
        <f>IF(Input!D390&lt;&gt;"",Input!D390&amp;", "&amp;Input!C390&amp;" - "&amp;Input!A390,"")</f>
        <v/>
      </c>
      <c r="B393" t="str">
        <f t="shared" si="7"/>
        <v/>
      </c>
    </row>
    <row r="394" spans="1:2" x14ac:dyDescent="0.25">
      <c r="A394" t="str">
        <f>IF(Input!D391&lt;&gt;"",Input!D391&amp;", "&amp;Input!C391&amp;" - "&amp;Input!A391,"")</f>
        <v/>
      </c>
      <c r="B394" t="str">
        <f t="shared" si="7"/>
        <v/>
      </c>
    </row>
    <row r="395" spans="1:2" x14ac:dyDescent="0.25">
      <c r="A395" t="str">
        <f>IF(Input!D392&lt;&gt;"",Input!D392&amp;", "&amp;Input!C392&amp;" - "&amp;Input!A392,"")</f>
        <v/>
      </c>
      <c r="B395" t="str">
        <f t="shared" si="7"/>
        <v/>
      </c>
    </row>
    <row r="396" spans="1:2" x14ac:dyDescent="0.25">
      <c r="A396" t="str">
        <f>IF(Input!D393&lt;&gt;"",Input!D393&amp;", "&amp;Input!C393&amp;" - "&amp;Input!A393,"")</f>
        <v/>
      </c>
      <c r="B396" t="str">
        <f t="shared" si="7"/>
        <v/>
      </c>
    </row>
    <row r="397" spans="1:2" x14ac:dyDescent="0.25">
      <c r="A397" t="str">
        <f>IF(Input!D394&lt;&gt;"",Input!D394&amp;", "&amp;Input!C394&amp;" - "&amp;Input!A394,"")</f>
        <v/>
      </c>
      <c r="B397" t="str">
        <f t="shared" si="7"/>
        <v/>
      </c>
    </row>
    <row r="398" spans="1:2" x14ac:dyDescent="0.25">
      <c r="A398" t="str">
        <f>IF(Input!D395&lt;&gt;"",Input!D395&amp;", "&amp;Input!C395&amp;" - "&amp;Input!A395,"")</f>
        <v/>
      </c>
      <c r="B398" t="str">
        <f t="shared" si="7"/>
        <v/>
      </c>
    </row>
    <row r="399" spans="1:2" x14ac:dyDescent="0.25">
      <c r="A399" t="str">
        <f>IF(Input!D396&lt;&gt;"",Input!D396&amp;", "&amp;Input!C396&amp;" - "&amp;Input!A396,"")</f>
        <v/>
      </c>
      <c r="B399" t="str">
        <f t="shared" si="7"/>
        <v/>
      </c>
    </row>
    <row r="400" spans="1:2" x14ac:dyDescent="0.25">
      <c r="A400" t="str">
        <f>IF(Input!D397&lt;&gt;"",Input!D397&amp;", "&amp;Input!C397&amp;" - "&amp;Input!A397,"")</f>
        <v/>
      </c>
      <c r="B400" t="str">
        <f t="shared" si="7"/>
        <v/>
      </c>
    </row>
    <row r="401" spans="1:2" x14ac:dyDescent="0.25">
      <c r="A401" t="str">
        <f>IF(Input!D398&lt;&gt;"",Input!D398&amp;", "&amp;Input!C398&amp;" - "&amp;Input!A398,"")</f>
        <v/>
      </c>
      <c r="B401" t="str">
        <f t="shared" si="7"/>
        <v/>
      </c>
    </row>
    <row r="402" spans="1:2" x14ac:dyDescent="0.25">
      <c r="A402" t="str">
        <f>IF(Input!D399&lt;&gt;"",Input!D399&amp;", "&amp;Input!C399&amp;" - "&amp;Input!A399,"")</f>
        <v/>
      </c>
      <c r="B402" t="str">
        <f t="shared" si="7"/>
        <v/>
      </c>
    </row>
    <row r="403" spans="1:2" x14ac:dyDescent="0.25">
      <c r="A403" t="str">
        <f>IF(Input!D400&lt;&gt;"",Input!D400&amp;", "&amp;Input!C400&amp;" - "&amp;Input!A400,"")</f>
        <v/>
      </c>
      <c r="B403" t="str">
        <f t="shared" si="7"/>
        <v/>
      </c>
    </row>
    <row r="404" spans="1:2" x14ac:dyDescent="0.25">
      <c r="A404" t="str">
        <f>IF(Input!D401&lt;&gt;"",Input!D401&amp;", "&amp;Input!C401&amp;" - "&amp;Input!A401,"")</f>
        <v/>
      </c>
      <c r="B404" t="str">
        <f t="shared" si="7"/>
        <v/>
      </c>
    </row>
    <row r="405" spans="1:2" x14ac:dyDescent="0.25">
      <c r="A405" t="str">
        <f>IF(Input!D402&lt;&gt;"",Input!D402&amp;", "&amp;Input!C402&amp;" - "&amp;Input!A402,"")</f>
        <v/>
      </c>
      <c r="B405" t="str">
        <f t="shared" si="7"/>
        <v/>
      </c>
    </row>
    <row r="406" spans="1:2" x14ac:dyDescent="0.25">
      <c r="A406" t="str">
        <f>IF(Input!D403&lt;&gt;"",Input!D403&amp;", "&amp;Input!C403&amp;" - "&amp;Input!A403,"")</f>
        <v/>
      </c>
      <c r="B406" t="str">
        <f t="shared" si="7"/>
        <v/>
      </c>
    </row>
    <row r="407" spans="1:2" x14ac:dyDescent="0.25">
      <c r="A407" t="str">
        <f>IF(Input!D404&lt;&gt;"",Input!D404&amp;", "&amp;Input!C404&amp;" - "&amp;Input!A404,"")</f>
        <v/>
      </c>
      <c r="B407" t="str">
        <f t="shared" si="7"/>
        <v/>
      </c>
    </row>
    <row r="408" spans="1:2" x14ac:dyDescent="0.25">
      <c r="A408" t="str">
        <f>IF(Input!D405&lt;&gt;"",Input!D405&amp;", "&amp;Input!C405&amp;" - "&amp;Input!A405,"")</f>
        <v/>
      </c>
      <c r="B408" t="str">
        <f t="shared" si="7"/>
        <v/>
      </c>
    </row>
    <row r="409" spans="1:2" x14ac:dyDescent="0.25">
      <c r="A409" t="str">
        <f>IF(Input!D406&lt;&gt;"",Input!D406&amp;", "&amp;Input!C406&amp;" - "&amp;Input!A406,"")</f>
        <v/>
      </c>
      <c r="B409" t="str">
        <f t="shared" si="7"/>
        <v/>
      </c>
    </row>
    <row r="410" spans="1:2" x14ac:dyDescent="0.25">
      <c r="A410" t="str">
        <f>IF(Input!D407&lt;&gt;"",Input!D407&amp;", "&amp;Input!C407&amp;" - "&amp;Input!A407,"")</f>
        <v/>
      </c>
      <c r="B410" t="str">
        <f t="shared" si="7"/>
        <v/>
      </c>
    </row>
    <row r="411" spans="1:2" x14ac:dyDescent="0.25">
      <c r="A411" t="str">
        <f>IF(Input!D408&lt;&gt;"",Input!D408&amp;", "&amp;Input!C408&amp;" - "&amp;Input!A408,"")</f>
        <v/>
      </c>
      <c r="B411" t="str">
        <f t="shared" si="7"/>
        <v/>
      </c>
    </row>
    <row r="412" spans="1:2" x14ac:dyDescent="0.25">
      <c r="A412" t="str">
        <f>IF(Input!D409&lt;&gt;"",Input!D409&amp;", "&amp;Input!C409&amp;" - "&amp;Input!A409,"")</f>
        <v/>
      </c>
      <c r="B412" t="str">
        <f t="shared" si="7"/>
        <v/>
      </c>
    </row>
    <row r="413" spans="1:2" x14ac:dyDescent="0.25">
      <c r="A413" t="str">
        <f>IF(Input!D410&lt;&gt;"",Input!D410&amp;", "&amp;Input!C410&amp;" - "&amp;Input!A410,"")</f>
        <v/>
      </c>
      <c r="B413" t="str">
        <f t="shared" si="7"/>
        <v/>
      </c>
    </row>
    <row r="414" spans="1:2" x14ac:dyDescent="0.25">
      <c r="A414" t="str">
        <f>IF(Input!D411&lt;&gt;"",Input!D411&amp;", "&amp;Input!C411&amp;" - "&amp;Input!A411,"")</f>
        <v/>
      </c>
      <c r="B414" t="str">
        <f t="shared" si="7"/>
        <v/>
      </c>
    </row>
    <row r="415" spans="1:2" x14ac:dyDescent="0.25">
      <c r="A415" t="str">
        <f>IF(Input!D412&lt;&gt;"",Input!D412&amp;", "&amp;Input!C412&amp;" - "&amp;Input!A412,"")</f>
        <v/>
      </c>
      <c r="B415" t="str">
        <f t="shared" si="7"/>
        <v/>
      </c>
    </row>
    <row r="416" spans="1:2" x14ac:dyDescent="0.25">
      <c r="A416" t="str">
        <f>IF(Input!D413&lt;&gt;"",Input!D413&amp;", "&amp;Input!C413&amp;" - "&amp;Input!A413,"")</f>
        <v/>
      </c>
      <c r="B416" t="str">
        <f t="shared" si="7"/>
        <v/>
      </c>
    </row>
    <row r="417" spans="1:2" x14ac:dyDescent="0.25">
      <c r="A417" t="str">
        <f>IF(Input!D414&lt;&gt;"",Input!D414&amp;", "&amp;Input!C414&amp;" - "&amp;Input!A414,"")</f>
        <v/>
      </c>
      <c r="B417" t="str">
        <f t="shared" si="7"/>
        <v/>
      </c>
    </row>
    <row r="418" spans="1:2" x14ac:dyDescent="0.25">
      <c r="A418" t="str">
        <f>IF(Input!D415&lt;&gt;"",Input!D415&amp;", "&amp;Input!C415&amp;" - "&amp;Input!A415,"")</f>
        <v/>
      </c>
      <c r="B418" t="str">
        <f t="shared" si="7"/>
        <v/>
      </c>
    </row>
    <row r="419" spans="1:2" x14ac:dyDescent="0.25">
      <c r="A419" t="str">
        <f>IF(Input!D416&lt;&gt;"",Input!D416&amp;", "&amp;Input!C416&amp;" - "&amp;Input!A416,"")</f>
        <v/>
      </c>
      <c r="B419" t="str">
        <f t="shared" si="7"/>
        <v/>
      </c>
    </row>
    <row r="420" spans="1:2" x14ac:dyDescent="0.25">
      <c r="A420" t="str">
        <f>IF(Input!D417&lt;&gt;"",Input!D417&amp;", "&amp;Input!C417&amp;" - "&amp;Input!A417,"")</f>
        <v/>
      </c>
      <c r="B420" t="str">
        <f t="shared" si="7"/>
        <v/>
      </c>
    </row>
    <row r="421" spans="1:2" x14ac:dyDescent="0.25">
      <c r="A421" t="str">
        <f>IF(Input!D418&lt;&gt;"",Input!D418&amp;", "&amp;Input!C418&amp;" - "&amp;Input!A418,"")</f>
        <v/>
      </c>
      <c r="B421" t="str">
        <f t="shared" si="7"/>
        <v/>
      </c>
    </row>
    <row r="422" spans="1:2" x14ac:dyDescent="0.25">
      <c r="A422" t="str">
        <f>IF(Input!D419&lt;&gt;"",Input!D419&amp;", "&amp;Input!C419&amp;" - "&amp;Input!A419,"")</f>
        <v/>
      </c>
      <c r="B422" t="str">
        <f t="shared" si="7"/>
        <v/>
      </c>
    </row>
    <row r="423" spans="1:2" x14ac:dyDescent="0.25">
      <c r="A423" t="str">
        <f>IF(Input!D420&lt;&gt;"",Input!D420&amp;", "&amp;Input!C420&amp;" - "&amp;Input!A420,"")</f>
        <v/>
      </c>
      <c r="B423" t="str">
        <f t="shared" si="7"/>
        <v/>
      </c>
    </row>
    <row r="424" spans="1:2" x14ac:dyDescent="0.25">
      <c r="A424" t="str">
        <f>IF(Input!D421&lt;&gt;"",Input!D421&amp;", "&amp;Input!C421&amp;" - "&amp;Input!A421,"")</f>
        <v/>
      </c>
      <c r="B424" t="str">
        <f t="shared" si="7"/>
        <v/>
      </c>
    </row>
    <row r="425" spans="1:2" x14ac:dyDescent="0.25">
      <c r="A425" t="str">
        <f>IF(Input!D422&lt;&gt;"",Input!D422&amp;", "&amp;Input!C422&amp;" - "&amp;Input!A422,"")</f>
        <v/>
      </c>
      <c r="B425" t="str">
        <f t="shared" si="7"/>
        <v/>
      </c>
    </row>
    <row r="426" spans="1:2" x14ac:dyDescent="0.25">
      <c r="A426" t="str">
        <f>IF(Input!D423&lt;&gt;"",Input!D423&amp;", "&amp;Input!C423&amp;" - "&amp;Input!A423,"")</f>
        <v/>
      </c>
      <c r="B426" t="str">
        <f t="shared" si="7"/>
        <v/>
      </c>
    </row>
    <row r="427" spans="1:2" x14ac:dyDescent="0.25">
      <c r="A427" t="str">
        <f>IF(Input!D424&lt;&gt;"",Input!D424&amp;", "&amp;Input!C424&amp;" - "&amp;Input!A424,"")</f>
        <v/>
      </c>
      <c r="B427" t="str">
        <f t="shared" si="7"/>
        <v/>
      </c>
    </row>
    <row r="428" spans="1:2" x14ac:dyDescent="0.25">
      <c r="A428" t="str">
        <f>IF(Input!D425&lt;&gt;"",Input!D425&amp;", "&amp;Input!C425&amp;" - "&amp;Input!A425,"")</f>
        <v/>
      </c>
      <c r="B428" t="str">
        <f t="shared" si="7"/>
        <v/>
      </c>
    </row>
    <row r="429" spans="1:2" x14ac:dyDescent="0.25">
      <c r="A429" t="str">
        <f>IF(Input!D426&lt;&gt;"",Input!D426&amp;", "&amp;Input!C426&amp;" - "&amp;Input!A426,"")</f>
        <v/>
      </c>
      <c r="B429" t="str">
        <f t="shared" si="7"/>
        <v/>
      </c>
    </row>
    <row r="430" spans="1:2" x14ac:dyDescent="0.25">
      <c r="A430" t="str">
        <f>IF(Input!D427&lt;&gt;"",Input!D427&amp;", "&amp;Input!C427&amp;" - "&amp;Input!A427,"")</f>
        <v/>
      </c>
      <c r="B430" t="str">
        <f t="shared" si="7"/>
        <v/>
      </c>
    </row>
    <row r="431" spans="1:2" x14ac:dyDescent="0.25">
      <c r="A431" t="str">
        <f>IF(Input!D428&lt;&gt;"",Input!D428&amp;", "&amp;Input!C428&amp;" - "&amp;Input!A428,"")</f>
        <v/>
      </c>
      <c r="B431" t="str">
        <f t="shared" si="7"/>
        <v/>
      </c>
    </row>
    <row r="432" spans="1:2" x14ac:dyDescent="0.25">
      <c r="A432" t="str">
        <f>IF(Input!D429&lt;&gt;"",Input!D429&amp;", "&amp;Input!C429&amp;" - "&amp;Input!A429,"")</f>
        <v/>
      </c>
      <c r="B432" t="str">
        <f t="shared" si="7"/>
        <v/>
      </c>
    </row>
    <row r="433" spans="1:2" x14ac:dyDescent="0.25">
      <c r="A433" t="str">
        <f>IF(Input!D430&lt;&gt;"",Input!D430&amp;", "&amp;Input!C430&amp;" - "&amp;Input!A430,"")</f>
        <v/>
      </c>
      <c r="B433" t="str">
        <f t="shared" si="7"/>
        <v/>
      </c>
    </row>
    <row r="434" spans="1:2" x14ac:dyDescent="0.25">
      <c r="A434" t="str">
        <f>IF(Input!D431&lt;&gt;"",Input!D431&amp;", "&amp;Input!C431&amp;" - "&amp;Input!A431,"")</f>
        <v/>
      </c>
      <c r="B434" t="str">
        <f t="shared" si="7"/>
        <v/>
      </c>
    </row>
    <row r="435" spans="1:2" x14ac:dyDescent="0.25">
      <c r="A435" t="str">
        <f>IF(Input!D432&lt;&gt;"",Input!D432&amp;", "&amp;Input!C432&amp;" - "&amp;Input!A432,"")</f>
        <v/>
      </c>
      <c r="B435" t="str">
        <f t="shared" si="7"/>
        <v/>
      </c>
    </row>
    <row r="436" spans="1:2" x14ac:dyDescent="0.25">
      <c r="A436" t="str">
        <f>IF(Input!D433&lt;&gt;"",Input!D433&amp;", "&amp;Input!C433&amp;" - "&amp;Input!A433,"")</f>
        <v/>
      </c>
      <c r="B436" t="str">
        <f t="shared" si="7"/>
        <v/>
      </c>
    </row>
    <row r="437" spans="1:2" x14ac:dyDescent="0.25">
      <c r="A437" t="str">
        <f>IF(Input!D434&lt;&gt;"",Input!D434&amp;", "&amp;Input!C434&amp;" - "&amp;Input!A434,"")</f>
        <v/>
      </c>
      <c r="B437" t="str">
        <f t="shared" si="7"/>
        <v/>
      </c>
    </row>
    <row r="438" spans="1:2" x14ac:dyDescent="0.25">
      <c r="A438" t="str">
        <f>IF(Input!D435&lt;&gt;"",Input!D435&amp;", "&amp;Input!C435&amp;" - "&amp;Input!A435,"")</f>
        <v/>
      </c>
      <c r="B438" t="str">
        <f t="shared" si="7"/>
        <v/>
      </c>
    </row>
    <row r="439" spans="1:2" x14ac:dyDescent="0.25">
      <c r="A439" t="str">
        <f>IF(Input!D436&lt;&gt;"",Input!D436&amp;", "&amp;Input!C436&amp;" - "&amp;Input!A436,"")</f>
        <v/>
      </c>
      <c r="B439" t="str">
        <f t="shared" si="7"/>
        <v/>
      </c>
    </row>
    <row r="440" spans="1:2" x14ac:dyDescent="0.25">
      <c r="A440" t="str">
        <f>IF(Input!D437&lt;&gt;"",Input!D437&amp;", "&amp;Input!C437&amp;" - "&amp;Input!A437,"")</f>
        <v/>
      </c>
      <c r="B440" t="str">
        <f t="shared" si="7"/>
        <v/>
      </c>
    </row>
    <row r="441" spans="1:2" x14ac:dyDescent="0.25">
      <c r="A441" t="str">
        <f>IF(Input!D438&lt;&gt;"",Input!D438&amp;", "&amp;Input!C438&amp;" - "&amp;Input!A438,"")</f>
        <v/>
      </c>
      <c r="B441" t="str">
        <f t="shared" si="7"/>
        <v/>
      </c>
    </row>
    <row r="442" spans="1:2" x14ac:dyDescent="0.25">
      <c r="A442" t="str">
        <f>IF(Input!D439&lt;&gt;"",Input!D439&amp;", "&amp;Input!C439&amp;" - "&amp;Input!A439,"")</f>
        <v/>
      </c>
      <c r="B442" t="str">
        <f t="shared" si="7"/>
        <v/>
      </c>
    </row>
    <row r="443" spans="1:2" x14ac:dyDescent="0.25">
      <c r="A443" t="str">
        <f>IF(Input!D440&lt;&gt;"",Input!D440&amp;", "&amp;Input!C440&amp;" - "&amp;Input!A440,"")</f>
        <v/>
      </c>
      <c r="B443" t="str">
        <f t="shared" si="7"/>
        <v/>
      </c>
    </row>
    <row r="444" spans="1:2" x14ac:dyDescent="0.25">
      <c r="A444" t="str">
        <f>IF(Input!D441&lt;&gt;"",Input!D441&amp;", "&amp;Input!C441&amp;" - "&amp;Input!A441,"")</f>
        <v/>
      </c>
      <c r="B444" t="str">
        <f t="shared" si="7"/>
        <v/>
      </c>
    </row>
    <row r="445" spans="1:2" x14ac:dyDescent="0.25">
      <c r="A445" t="str">
        <f>IF(Input!D442&lt;&gt;"",Input!D442&amp;", "&amp;Input!C442&amp;" - "&amp;Input!A442,"")</f>
        <v/>
      </c>
      <c r="B445" t="str">
        <f t="shared" si="7"/>
        <v/>
      </c>
    </row>
    <row r="446" spans="1:2" x14ac:dyDescent="0.25">
      <c r="A446" t="str">
        <f>IF(Input!D443&lt;&gt;"",Input!D443&amp;", "&amp;Input!C443&amp;" - "&amp;Input!A443,"")</f>
        <v/>
      </c>
      <c r="B446" t="str">
        <f t="shared" si="7"/>
        <v/>
      </c>
    </row>
    <row r="447" spans="1:2" x14ac:dyDescent="0.25">
      <c r="A447" t="str">
        <f>IF(Input!D444&lt;&gt;"",Input!D444&amp;", "&amp;Input!C444&amp;" - "&amp;Input!A444,"")</f>
        <v/>
      </c>
      <c r="B447" t="str">
        <f t="shared" si="7"/>
        <v/>
      </c>
    </row>
    <row r="448" spans="1:2" x14ac:dyDescent="0.25">
      <c r="A448" t="str">
        <f>IF(Input!D445&lt;&gt;"",Input!D445&amp;", "&amp;Input!C445&amp;" - "&amp;Input!A445,"")</f>
        <v/>
      </c>
      <c r="B448" t="str">
        <f t="shared" si="7"/>
        <v/>
      </c>
    </row>
    <row r="449" spans="1:2" x14ac:dyDescent="0.25">
      <c r="A449" t="str">
        <f>IF(Input!D446&lt;&gt;"",Input!D446&amp;", "&amp;Input!C446&amp;" - "&amp;Input!A446,"")</f>
        <v/>
      </c>
      <c r="B449" t="str">
        <f t="shared" si="7"/>
        <v/>
      </c>
    </row>
    <row r="450" spans="1:2" x14ac:dyDescent="0.25">
      <c r="A450" t="str">
        <f>IF(Input!D447&lt;&gt;"",Input!D447&amp;", "&amp;Input!C447&amp;" - "&amp;Input!A447,"")</f>
        <v/>
      </c>
      <c r="B450" t="str">
        <f t="shared" si="7"/>
        <v/>
      </c>
    </row>
    <row r="451" spans="1:2" x14ac:dyDescent="0.25">
      <c r="A451" t="str">
        <f>IF(Input!D448&lt;&gt;"",Input!D448&amp;", "&amp;Input!C448&amp;" - "&amp;Input!A448,"")</f>
        <v/>
      </c>
      <c r="B451" t="str">
        <f t="shared" si="7"/>
        <v/>
      </c>
    </row>
    <row r="452" spans="1:2" x14ac:dyDescent="0.25">
      <c r="A452" t="str">
        <f>IF(Input!D449&lt;&gt;"",Input!D449&amp;", "&amp;Input!C449&amp;" - "&amp;Input!A449,"")</f>
        <v/>
      </c>
      <c r="B452" t="str">
        <f t="shared" si="7"/>
        <v/>
      </c>
    </row>
    <row r="453" spans="1:2" x14ac:dyDescent="0.25">
      <c r="A453" t="str">
        <f>IF(Input!D450&lt;&gt;"",Input!D450&amp;", "&amp;Input!C450&amp;" - "&amp;Input!A450,"")</f>
        <v/>
      </c>
      <c r="B453" t="str">
        <f t="shared" si="7"/>
        <v/>
      </c>
    </row>
    <row r="454" spans="1:2" x14ac:dyDescent="0.25">
      <c r="A454" t="str">
        <f>IF(Input!D451&lt;&gt;"",Input!D451&amp;", "&amp;Input!C451&amp;" - "&amp;Input!A451,"")</f>
        <v/>
      </c>
      <c r="B454" t="str">
        <f t="shared" si="7"/>
        <v/>
      </c>
    </row>
    <row r="455" spans="1:2" x14ac:dyDescent="0.25">
      <c r="A455" t="str">
        <f>IF(Input!D452&lt;&gt;"",Input!D452&amp;", "&amp;Input!C452&amp;" - "&amp;Input!A452,"")</f>
        <v/>
      </c>
      <c r="B455" t="str">
        <f t="shared" ref="B455:B518" si="8">IF(A455&lt;&gt;"",B454+1,"")</f>
        <v/>
      </c>
    </row>
    <row r="456" spans="1:2" x14ac:dyDescent="0.25">
      <c r="A456" t="str">
        <f>IF(Input!D453&lt;&gt;"",Input!D453&amp;", "&amp;Input!C453&amp;" - "&amp;Input!A453,"")</f>
        <v/>
      </c>
      <c r="B456" t="str">
        <f t="shared" si="8"/>
        <v/>
      </c>
    </row>
    <row r="457" spans="1:2" x14ac:dyDescent="0.25">
      <c r="A457" t="str">
        <f>IF(Input!D454&lt;&gt;"",Input!D454&amp;", "&amp;Input!C454&amp;" - "&amp;Input!A454,"")</f>
        <v/>
      </c>
      <c r="B457" t="str">
        <f t="shared" si="8"/>
        <v/>
      </c>
    </row>
    <row r="458" spans="1:2" x14ac:dyDescent="0.25">
      <c r="A458" t="str">
        <f>IF(Input!D455&lt;&gt;"",Input!D455&amp;", "&amp;Input!C455&amp;" - "&amp;Input!A455,"")</f>
        <v/>
      </c>
      <c r="B458" t="str">
        <f t="shared" si="8"/>
        <v/>
      </c>
    </row>
    <row r="459" spans="1:2" x14ac:dyDescent="0.25">
      <c r="A459" t="str">
        <f>IF(Input!D456&lt;&gt;"",Input!D456&amp;", "&amp;Input!C456&amp;" - "&amp;Input!A456,"")</f>
        <v/>
      </c>
      <c r="B459" t="str">
        <f t="shared" si="8"/>
        <v/>
      </c>
    </row>
    <row r="460" spans="1:2" x14ac:dyDescent="0.25">
      <c r="A460" t="str">
        <f>IF(Input!D457&lt;&gt;"",Input!D457&amp;", "&amp;Input!C457&amp;" - "&amp;Input!A457,"")</f>
        <v/>
      </c>
      <c r="B460" t="str">
        <f t="shared" si="8"/>
        <v/>
      </c>
    </row>
    <row r="461" spans="1:2" x14ac:dyDescent="0.25">
      <c r="A461" t="str">
        <f>IF(Input!D458&lt;&gt;"",Input!D458&amp;", "&amp;Input!C458&amp;" - "&amp;Input!A458,"")</f>
        <v/>
      </c>
      <c r="B461" t="str">
        <f t="shared" si="8"/>
        <v/>
      </c>
    </row>
    <row r="462" spans="1:2" x14ac:dyDescent="0.25">
      <c r="A462" t="str">
        <f>IF(Input!D459&lt;&gt;"",Input!D459&amp;", "&amp;Input!C459&amp;" - "&amp;Input!A459,"")</f>
        <v/>
      </c>
      <c r="B462" t="str">
        <f t="shared" si="8"/>
        <v/>
      </c>
    </row>
    <row r="463" spans="1:2" x14ac:dyDescent="0.25">
      <c r="A463" t="str">
        <f>IF(Input!D460&lt;&gt;"",Input!D460&amp;", "&amp;Input!C460&amp;" - "&amp;Input!A460,"")</f>
        <v/>
      </c>
      <c r="B463" t="str">
        <f t="shared" si="8"/>
        <v/>
      </c>
    </row>
    <row r="464" spans="1:2" x14ac:dyDescent="0.25">
      <c r="A464" t="str">
        <f>IF(Input!D461&lt;&gt;"",Input!D461&amp;", "&amp;Input!C461&amp;" - "&amp;Input!A461,"")</f>
        <v/>
      </c>
      <c r="B464" t="str">
        <f t="shared" si="8"/>
        <v/>
      </c>
    </row>
    <row r="465" spans="1:2" x14ac:dyDescent="0.25">
      <c r="A465" t="str">
        <f>IF(Input!D462&lt;&gt;"",Input!D462&amp;", "&amp;Input!C462&amp;" - "&amp;Input!A462,"")</f>
        <v/>
      </c>
      <c r="B465" t="str">
        <f t="shared" si="8"/>
        <v/>
      </c>
    </row>
    <row r="466" spans="1:2" x14ac:dyDescent="0.25">
      <c r="A466" t="str">
        <f>IF(Input!D463&lt;&gt;"",Input!D463&amp;", "&amp;Input!C463&amp;" - "&amp;Input!A463,"")</f>
        <v/>
      </c>
      <c r="B466" t="str">
        <f t="shared" si="8"/>
        <v/>
      </c>
    </row>
    <row r="467" spans="1:2" x14ac:dyDescent="0.25">
      <c r="A467" t="str">
        <f>IF(Input!D464&lt;&gt;"",Input!D464&amp;", "&amp;Input!C464&amp;" - "&amp;Input!A464,"")</f>
        <v/>
      </c>
      <c r="B467" t="str">
        <f t="shared" si="8"/>
        <v/>
      </c>
    </row>
    <row r="468" spans="1:2" x14ac:dyDescent="0.25">
      <c r="A468" t="str">
        <f>IF(Input!D465&lt;&gt;"",Input!D465&amp;", "&amp;Input!C465&amp;" - "&amp;Input!A465,"")</f>
        <v/>
      </c>
      <c r="B468" t="str">
        <f t="shared" si="8"/>
        <v/>
      </c>
    </row>
    <row r="469" spans="1:2" x14ac:dyDescent="0.25">
      <c r="A469" t="str">
        <f>IF(Input!D466&lt;&gt;"",Input!D466&amp;", "&amp;Input!C466&amp;" - "&amp;Input!A466,"")</f>
        <v/>
      </c>
      <c r="B469" t="str">
        <f t="shared" si="8"/>
        <v/>
      </c>
    </row>
    <row r="470" spans="1:2" x14ac:dyDescent="0.25">
      <c r="A470" t="str">
        <f>IF(Input!D467&lt;&gt;"",Input!D467&amp;", "&amp;Input!C467&amp;" - "&amp;Input!A467,"")</f>
        <v/>
      </c>
      <c r="B470" t="str">
        <f t="shared" si="8"/>
        <v/>
      </c>
    </row>
    <row r="471" spans="1:2" x14ac:dyDescent="0.25">
      <c r="A471" t="str">
        <f>IF(Input!D468&lt;&gt;"",Input!D468&amp;", "&amp;Input!C468&amp;" - "&amp;Input!A468,"")</f>
        <v/>
      </c>
      <c r="B471" t="str">
        <f t="shared" si="8"/>
        <v/>
      </c>
    </row>
    <row r="472" spans="1:2" x14ac:dyDescent="0.25">
      <c r="A472" t="str">
        <f>IF(Input!D469&lt;&gt;"",Input!D469&amp;", "&amp;Input!C469&amp;" - "&amp;Input!A469,"")</f>
        <v/>
      </c>
      <c r="B472" t="str">
        <f t="shared" si="8"/>
        <v/>
      </c>
    </row>
    <row r="473" spans="1:2" x14ac:dyDescent="0.25">
      <c r="A473" t="str">
        <f>IF(Input!D470&lt;&gt;"",Input!D470&amp;", "&amp;Input!C470&amp;" - "&amp;Input!A470,"")</f>
        <v/>
      </c>
      <c r="B473" t="str">
        <f t="shared" si="8"/>
        <v/>
      </c>
    </row>
    <row r="474" spans="1:2" x14ac:dyDescent="0.25">
      <c r="A474" t="str">
        <f>IF(Input!D471&lt;&gt;"",Input!D471&amp;", "&amp;Input!C471&amp;" - "&amp;Input!A471,"")</f>
        <v/>
      </c>
      <c r="B474" t="str">
        <f t="shared" si="8"/>
        <v/>
      </c>
    </row>
    <row r="475" spans="1:2" x14ac:dyDescent="0.25">
      <c r="A475" t="str">
        <f>IF(Input!D472&lt;&gt;"",Input!D472&amp;", "&amp;Input!C472&amp;" - "&amp;Input!A472,"")</f>
        <v/>
      </c>
      <c r="B475" t="str">
        <f t="shared" si="8"/>
        <v/>
      </c>
    </row>
    <row r="476" spans="1:2" x14ac:dyDescent="0.25">
      <c r="A476" t="str">
        <f>IF(Input!D473&lt;&gt;"",Input!D473&amp;", "&amp;Input!C473&amp;" - "&amp;Input!A473,"")</f>
        <v/>
      </c>
      <c r="B476" t="str">
        <f t="shared" si="8"/>
        <v/>
      </c>
    </row>
    <row r="477" spans="1:2" x14ac:dyDescent="0.25">
      <c r="A477" t="str">
        <f>IF(Input!D474&lt;&gt;"",Input!D474&amp;", "&amp;Input!C474&amp;" - "&amp;Input!A474,"")</f>
        <v/>
      </c>
      <c r="B477" t="str">
        <f t="shared" si="8"/>
        <v/>
      </c>
    </row>
    <row r="478" spans="1:2" x14ac:dyDescent="0.25">
      <c r="A478" t="str">
        <f>IF(Input!D475&lt;&gt;"",Input!D475&amp;", "&amp;Input!C475&amp;" - "&amp;Input!A475,"")</f>
        <v/>
      </c>
      <c r="B478" t="str">
        <f t="shared" si="8"/>
        <v/>
      </c>
    </row>
    <row r="479" spans="1:2" x14ac:dyDescent="0.25">
      <c r="A479" t="str">
        <f>IF(Input!D476&lt;&gt;"",Input!D476&amp;", "&amp;Input!C476&amp;" - "&amp;Input!A476,"")</f>
        <v/>
      </c>
      <c r="B479" t="str">
        <f t="shared" si="8"/>
        <v/>
      </c>
    </row>
    <row r="480" spans="1:2" x14ac:dyDescent="0.25">
      <c r="A480" t="str">
        <f>IF(Input!D477&lt;&gt;"",Input!D477&amp;", "&amp;Input!C477&amp;" - "&amp;Input!A477,"")</f>
        <v/>
      </c>
      <c r="B480" t="str">
        <f t="shared" si="8"/>
        <v/>
      </c>
    </row>
    <row r="481" spans="1:2" x14ac:dyDescent="0.25">
      <c r="A481" t="str">
        <f>IF(Input!D478&lt;&gt;"",Input!D478&amp;", "&amp;Input!C478&amp;" - "&amp;Input!A478,"")</f>
        <v/>
      </c>
      <c r="B481" t="str">
        <f t="shared" si="8"/>
        <v/>
      </c>
    </row>
    <row r="482" spans="1:2" x14ac:dyDescent="0.25">
      <c r="A482" t="str">
        <f>IF(Input!D479&lt;&gt;"",Input!D479&amp;", "&amp;Input!C479&amp;" - "&amp;Input!A479,"")</f>
        <v/>
      </c>
      <c r="B482" t="str">
        <f t="shared" si="8"/>
        <v/>
      </c>
    </row>
    <row r="483" spans="1:2" x14ac:dyDescent="0.25">
      <c r="A483" t="str">
        <f>IF(Input!D480&lt;&gt;"",Input!D480&amp;", "&amp;Input!C480&amp;" - "&amp;Input!A480,"")</f>
        <v/>
      </c>
      <c r="B483" t="str">
        <f t="shared" si="8"/>
        <v/>
      </c>
    </row>
    <row r="484" spans="1:2" x14ac:dyDescent="0.25">
      <c r="A484" t="str">
        <f>IF(Input!D481&lt;&gt;"",Input!D481&amp;", "&amp;Input!C481&amp;" - "&amp;Input!A481,"")</f>
        <v/>
      </c>
      <c r="B484" t="str">
        <f t="shared" si="8"/>
        <v/>
      </c>
    </row>
    <row r="485" spans="1:2" x14ac:dyDescent="0.25">
      <c r="A485" t="str">
        <f>IF(Input!D482&lt;&gt;"",Input!D482&amp;", "&amp;Input!C482&amp;" - "&amp;Input!A482,"")</f>
        <v/>
      </c>
      <c r="B485" t="str">
        <f t="shared" si="8"/>
        <v/>
      </c>
    </row>
    <row r="486" spans="1:2" x14ac:dyDescent="0.25">
      <c r="A486" t="str">
        <f>IF(Input!D483&lt;&gt;"",Input!D483&amp;", "&amp;Input!C483&amp;" - "&amp;Input!A483,"")</f>
        <v/>
      </c>
      <c r="B486" t="str">
        <f t="shared" si="8"/>
        <v/>
      </c>
    </row>
    <row r="487" spans="1:2" x14ac:dyDescent="0.25">
      <c r="A487" t="str">
        <f>IF(Input!D484&lt;&gt;"",Input!D484&amp;", "&amp;Input!C484&amp;" - "&amp;Input!A484,"")</f>
        <v/>
      </c>
      <c r="B487" t="str">
        <f t="shared" si="8"/>
        <v/>
      </c>
    </row>
    <row r="488" spans="1:2" x14ac:dyDescent="0.25">
      <c r="A488" t="str">
        <f>IF(Input!D485&lt;&gt;"",Input!D485&amp;", "&amp;Input!C485&amp;" - "&amp;Input!A485,"")</f>
        <v/>
      </c>
      <c r="B488" t="str">
        <f t="shared" si="8"/>
        <v/>
      </c>
    </row>
    <row r="489" spans="1:2" x14ac:dyDescent="0.25">
      <c r="A489" t="str">
        <f>IF(Input!D486&lt;&gt;"",Input!D486&amp;", "&amp;Input!C486&amp;" - "&amp;Input!A486,"")</f>
        <v/>
      </c>
      <c r="B489" t="str">
        <f t="shared" si="8"/>
        <v/>
      </c>
    </row>
    <row r="490" spans="1:2" x14ac:dyDescent="0.25">
      <c r="A490" t="str">
        <f>IF(Input!D487&lt;&gt;"",Input!D487&amp;", "&amp;Input!C487&amp;" - "&amp;Input!A487,"")</f>
        <v/>
      </c>
      <c r="B490" t="str">
        <f t="shared" si="8"/>
        <v/>
      </c>
    </row>
    <row r="491" spans="1:2" x14ac:dyDescent="0.25">
      <c r="A491" t="str">
        <f>IF(Input!D488&lt;&gt;"",Input!D488&amp;", "&amp;Input!C488&amp;" - "&amp;Input!A488,"")</f>
        <v/>
      </c>
      <c r="B491" t="str">
        <f t="shared" si="8"/>
        <v/>
      </c>
    </row>
    <row r="492" spans="1:2" x14ac:dyDescent="0.25">
      <c r="A492" t="str">
        <f>IF(Input!D489&lt;&gt;"",Input!D489&amp;", "&amp;Input!C489&amp;" - "&amp;Input!A489,"")</f>
        <v/>
      </c>
      <c r="B492" t="str">
        <f t="shared" si="8"/>
        <v/>
      </c>
    </row>
    <row r="493" spans="1:2" x14ac:dyDescent="0.25">
      <c r="A493" t="str">
        <f>IF(Input!D490&lt;&gt;"",Input!D490&amp;", "&amp;Input!C490&amp;" - "&amp;Input!A490,"")</f>
        <v/>
      </c>
      <c r="B493" t="str">
        <f t="shared" si="8"/>
        <v/>
      </c>
    </row>
    <row r="494" spans="1:2" x14ac:dyDescent="0.25">
      <c r="A494" t="str">
        <f>IF(Input!D491&lt;&gt;"",Input!D491&amp;", "&amp;Input!C491&amp;" - "&amp;Input!A491,"")</f>
        <v/>
      </c>
      <c r="B494" t="str">
        <f t="shared" si="8"/>
        <v/>
      </c>
    </row>
    <row r="495" spans="1:2" x14ac:dyDescent="0.25">
      <c r="A495" t="str">
        <f>IF(Input!D492&lt;&gt;"",Input!D492&amp;", "&amp;Input!C492&amp;" - "&amp;Input!A492,"")</f>
        <v/>
      </c>
      <c r="B495" t="str">
        <f t="shared" si="8"/>
        <v/>
      </c>
    </row>
    <row r="496" spans="1:2" x14ac:dyDescent="0.25">
      <c r="A496" t="str">
        <f>IF(Input!D493&lt;&gt;"",Input!D493&amp;", "&amp;Input!C493&amp;" - "&amp;Input!A493,"")</f>
        <v/>
      </c>
      <c r="B496" t="str">
        <f t="shared" si="8"/>
        <v/>
      </c>
    </row>
    <row r="497" spans="1:2" x14ac:dyDescent="0.25">
      <c r="A497" t="str">
        <f>IF(Input!D494&lt;&gt;"",Input!D494&amp;", "&amp;Input!C494&amp;" - "&amp;Input!A494,"")</f>
        <v/>
      </c>
      <c r="B497" t="str">
        <f t="shared" si="8"/>
        <v/>
      </c>
    </row>
    <row r="498" spans="1:2" x14ac:dyDescent="0.25">
      <c r="A498" t="str">
        <f>IF(Input!D495&lt;&gt;"",Input!D495&amp;", "&amp;Input!C495&amp;" - "&amp;Input!A495,"")</f>
        <v/>
      </c>
      <c r="B498" t="str">
        <f t="shared" si="8"/>
        <v/>
      </c>
    </row>
    <row r="499" spans="1:2" x14ac:dyDescent="0.25">
      <c r="A499" t="str">
        <f>IF(Input!D496&lt;&gt;"",Input!D496&amp;", "&amp;Input!C496&amp;" - "&amp;Input!A496,"")</f>
        <v/>
      </c>
      <c r="B499" t="str">
        <f t="shared" si="8"/>
        <v/>
      </c>
    </row>
    <row r="500" spans="1:2" x14ac:dyDescent="0.25">
      <c r="A500" t="str">
        <f>IF(Input!D497&lt;&gt;"",Input!D497&amp;", "&amp;Input!C497&amp;" - "&amp;Input!A497,"")</f>
        <v/>
      </c>
      <c r="B500" t="str">
        <f t="shared" si="8"/>
        <v/>
      </c>
    </row>
    <row r="501" spans="1:2" x14ac:dyDescent="0.25">
      <c r="A501" t="str">
        <f>IF(Input!D498&lt;&gt;"",Input!D498&amp;", "&amp;Input!C498&amp;" - "&amp;Input!A498,"")</f>
        <v/>
      </c>
      <c r="B501" t="str">
        <f t="shared" si="8"/>
        <v/>
      </c>
    </row>
    <row r="502" spans="1:2" x14ac:dyDescent="0.25">
      <c r="A502" t="str">
        <f>IF(Input!D499&lt;&gt;"",Input!D499&amp;", "&amp;Input!C499&amp;" - "&amp;Input!A499,"")</f>
        <v/>
      </c>
      <c r="B502" t="str">
        <f t="shared" si="8"/>
        <v/>
      </c>
    </row>
    <row r="503" spans="1:2" x14ac:dyDescent="0.25">
      <c r="A503" t="str">
        <f>IF(Input!D500&lt;&gt;"",Input!D500&amp;", "&amp;Input!C500&amp;" - "&amp;Input!A500,"")</f>
        <v/>
      </c>
      <c r="B503" t="str">
        <f t="shared" si="8"/>
        <v/>
      </c>
    </row>
    <row r="504" spans="1:2" x14ac:dyDescent="0.25">
      <c r="A504" t="str">
        <f>IF(Input!D501&lt;&gt;"",Input!D501&amp;", "&amp;Input!C501&amp;" - "&amp;Input!A501,"")</f>
        <v/>
      </c>
      <c r="B504" t="str">
        <f t="shared" si="8"/>
        <v/>
      </c>
    </row>
    <row r="505" spans="1:2" x14ac:dyDescent="0.25">
      <c r="A505" t="str">
        <f>IF(Input!D502&lt;&gt;"",Input!D502&amp;", "&amp;Input!C502&amp;" - "&amp;Input!A502,"")</f>
        <v/>
      </c>
      <c r="B505" t="str">
        <f t="shared" si="8"/>
        <v/>
      </c>
    </row>
    <row r="506" spans="1:2" x14ac:dyDescent="0.25">
      <c r="A506" t="str">
        <f>IF(Input!D503&lt;&gt;"",Input!D503&amp;", "&amp;Input!C503&amp;" - "&amp;Input!A503,"")</f>
        <v/>
      </c>
      <c r="B506" t="str">
        <f t="shared" si="8"/>
        <v/>
      </c>
    </row>
    <row r="507" spans="1:2" x14ac:dyDescent="0.25">
      <c r="A507" t="str">
        <f>IF(Input!D504&lt;&gt;"",Input!D504&amp;", "&amp;Input!C504&amp;" - "&amp;Input!A504,"")</f>
        <v/>
      </c>
      <c r="B507" t="str">
        <f t="shared" si="8"/>
        <v/>
      </c>
    </row>
    <row r="508" spans="1:2" x14ac:dyDescent="0.25">
      <c r="A508" t="str">
        <f>IF(Input!D505&lt;&gt;"",Input!D505&amp;", "&amp;Input!C505&amp;" - "&amp;Input!A505,"")</f>
        <v/>
      </c>
      <c r="B508" t="str">
        <f t="shared" si="8"/>
        <v/>
      </c>
    </row>
    <row r="509" spans="1:2" x14ac:dyDescent="0.25">
      <c r="A509" t="str">
        <f>IF(Input!D506&lt;&gt;"",Input!D506&amp;", "&amp;Input!C506&amp;" - "&amp;Input!A506,"")</f>
        <v/>
      </c>
      <c r="B509" t="str">
        <f t="shared" si="8"/>
        <v/>
      </c>
    </row>
    <row r="510" spans="1:2" x14ac:dyDescent="0.25">
      <c r="A510" t="str">
        <f>IF(Input!D507&lt;&gt;"",Input!D507&amp;", "&amp;Input!C507&amp;" - "&amp;Input!A507,"")</f>
        <v/>
      </c>
      <c r="B510" t="str">
        <f t="shared" si="8"/>
        <v/>
      </c>
    </row>
    <row r="511" spans="1:2" x14ac:dyDescent="0.25">
      <c r="A511" t="str">
        <f>IF(Input!D508&lt;&gt;"",Input!D508&amp;", "&amp;Input!C508&amp;" - "&amp;Input!A508,"")</f>
        <v/>
      </c>
      <c r="B511" t="str">
        <f t="shared" si="8"/>
        <v/>
      </c>
    </row>
    <row r="512" spans="1:2" x14ac:dyDescent="0.25">
      <c r="A512" t="str">
        <f>IF(Input!D509&lt;&gt;"",Input!D509&amp;", "&amp;Input!C509&amp;" - "&amp;Input!A509,"")</f>
        <v/>
      </c>
      <c r="B512" t="str">
        <f t="shared" si="8"/>
        <v/>
      </c>
    </row>
    <row r="513" spans="1:2" x14ac:dyDescent="0.25">
      <c r="A513" t="str">
        <f>IF(Input!D510&lt;&gt;"",Input!D510&amp;", "&amp;Input!C510&amp;" - "&amp;Input!A510,"")</f>
        <v/>
      </c>
      <c r="B513" t="str">
        <f t="shared" si="8"/>
        <v/>
      </c>
    </row>
    <row r="514" spans="1:2" x14ac:dyDescent="0.25">
      <c r="A514" t="str">
        <f>IF(Input!D511&lt;&gt;"",Input!D511&amp;", "&amp;Input!C511&amp;" - "&amp;Input!A511,"")</f>
        <v/>
      </c>
      <c r="B514" t="str">
        <f t="shared" si="8"/>
        <v/>
      </c>
    </row>
    <row r="515" spans="1:2" x14ac:dyDescent="0.25">
      <c r="A515" t="str">
        <f>IF(Input!D512&lt;&gt;"",Input!D512&amp;", "&amp;Input!C512&amp;" - "&amp;Input!A512,"")</f>
        <v/>
      </c>
      <c r="B515" t="str">
        <f t="shared" si="8"/>
        <v/>
      </c>
    </row>
    <row r="516" spans="1:2" x14ac:dyDescent="0.25">
      <c r="A516" t="str">
        <f>IF(Input!D513&lt;&gt;"",Input!D513&amp;", "&amp;Input!C513&amp;" - "&amp;Input!A513,"")</f>
        <v/>
      </c>
      <c r="B516" t="str">
        <f t="shared" si="8"/>
        <v/>
      </c>
    </row>
    <row r="517" spans="1:2" x14ac:dyDescent="0.25">
      <c r="A517" t="str">
        <f>IF(Input!D514&lt;&gt;"",Input!D514&amp;", "&amp;Input!C514&amp;" - "&amp;Input!A514,"")</f>
        <v/>
      </c>
      <c r="B517" t="str">
        <f t="shared" si="8"/>
        <v/>
      </c>
    </row>
    <row r="518" spans="1:2" x14ac:dyDescent="0.25">
      <c r="A518" t="str">
        <f>IF(Input!D515&lt;&gt;"",Input!D515&amp;", "&amp;Input!C515&amp;" - "&amp;Input!A515,"")</f>
        <v/>
      </c>
      <c r="B518" t="str">
        <f t="shared" si="8"/>
        <v/>
      </c>
    </row>
    <row r="519" spans="1:2" x14ac:dyDescent="0.25">
      <c r="A519" t="str">
        <f>IF(Input!D516&lt;&gt;"",Input!D516&amp;", "&amp;Input!C516&amp;" - "&amp;Input!A516,"")</f>
        <v/>
      </c>
      <c r="B519" t="str">
        <f t="shared" ref="B519:B582" si="9">IF(A519&lt;&gt;"",B518+1,"")</f>
        <v/>
      </c>
    </row>
    <row r="520" spans="1:2" x14ac:dyDescent="0.25">
      <c r="A520" t="str">
        <f>IF(Input!D517&lt;&gt;"",Input!D517&amp;", "&amp;Input!C517&amp;" - "&amp;Input!A517,"")</f>
        <v/>
      </c>
      <c r="B520" t="str">
        <f t="shared" si="9"/>
        <v/>
      </c>
    </row>
    <row r="521" spans="1:2" x14ac:dyDescent="0.25">
      <c r="A521" t="str">
        <f>IF(Input!D518&lt;&gt;"",Input!D518&amp;", "&amp;Input!C518&amp;" - "&amp;Input!A518,"")</f>
        <v/>
      </c>
      <c r="B521" t="str">
        <f t="shared" si="9"/>
        <v/>
      </c>
    </row>
    <row r="522" spans="1:2" x14ac:dyDescent="0.25">
      <c r="A522" t="str">
        <f>IF(Input!D519&lt;&gt;"",Input!D519&amp;", "&amp;Input!C519&amp;" - "&amp;Input!A519,"")</f>
        <v/>
      </c>
      <c r="B522" t="str">
        <f t="shared" si="9"/>
        <v/>
      </c>
    </row>
    <row r="523" spans="1:2" x14ac:dyDescent="0.25">
      <c r="A523" t="str">
        <f>IF(Input!D520&lt;&gt;"",Input!D520&amp;", "&amp;Input!C520&amp;" - "&amp;Input!A520,"")</f>
        <v/>
      </c>
      <c r="B523" t="str">
        <f t="shared" si="9"/>
        <v/>
      </c>
    </row>
    <row r="524" spans="1:2" x14ac:dyDescent="0.25">
      <c r="A524" t="str">
        <f>IF(Input!D521&lt;&gt;"",Input!D521&amp;", "&amp;Input!C521&amp;" - "&amp;Input!A521,"")</f>
        <v/>
      </c>
      <c r="B524" t="str">
        <f t="shared" si="9"/>
        <v/>
      </c>
    </row>
    <row r="525" spans="1:2" x14ac:dyDescent="0.25">
      <c r="A525" t="str">
        <f>IF(Input!D522&lt;&gt;"",Input!D522&amp;", "&amp;Input!C522&amp;" - "&amp;Input!A522,"")</f>
        <v/>
      </c>
      <c r="B525" t="str">
        <f t="shared" si="9"/>
        <v/>
      </c>
    </row>
    <row r="526" spans="1:2" x14ac:dyDescent="0.25">
      <c r="A526" t="str">
        <f>IF(Input!D523&lt;&gt;"",Input!D523&amp;", "&amp;Input!C523&amp;" - "&amp;Input!A523,"")</f>
        <v/>
      </c>
      <c r="B526" t="str">
        <f t="shared" si="9"/>
        <v/>
      </c>
    </row>
    <row r="527" spans="1:2" x14ac:dyDescent="0.25">
      <c r="A527" t="str">
        <f>IF(Input!D524&lt;&gt;"",Input!D524&amp;", "&amp;Input!C524&amp;" - "&amp;Input!A524,"")</f>
        <v/>
      </c>
      <c r="B527" t="str">
        <f t="shared" si="9"/>
        <v/>
      </c>
    </row>
    <row r="528" spans="1:2" x14ac:dyDescent="0.25">
      <c r="A528" t="str">
        <f>IF(Input!D525&lt;&gt;"",Input!D525&amp;", "&amp;Input!C525&amp;" - "&amp;Input!A525,"")</f>
        <v/>
      </c>
      <c r="B528" t="str">
        <f t="shared" si="9"/>
        <v/>
      </c>
    </row>
    <row r="529" spans="1:2" x14ac:dyDescent="0.25">
      <c r="A529" t="str">
        <f>IF(Input!D526&lt;&gt;"",Input!D526&amp;", "&amp;Input!C526&amp;" - "&amp;Input!A526,"")</f>
        <v/>
      </c>
      <c r="B529" t="str">
        <f t="shared" si="9"/>
        <v/>
      </c>
    </row>
    <row r="530" spans="1:2" x14ac:dyDescent="0.25">
      <c r="A530" t="str">
        <f>IF(Input!D527&lt;&gt;"",Input!D527&amp;", "&amp;Input!C527&amp;" - "&amp;Input!A527,"")</f>
        <v/>
      </c>
      <c r="B530" t="str">
        <f t="shared" si="9"/>
        <v/>
      </c>
    </row>
    <row r="531" spans="1:2" x14ac:dyDescent="0.25">
      <c r="A531" t="str">
        <f>IF(Input!D528&lt;&gt;"",Input!D528&amp;", "&amp;Input!C528&amp;" - "&amp;Input!A528,"")</f>
        <v/>
      </c>
      <c r="B531" t="str">
        <f t="shared" si="9"/>
        <v/>
      </c>
    </row>
    <row r="532" spans="1:2" x14ac:dyDescent="0.25">
      <c r="A532" t="str">
        <f>IF(Input!D529&lt;&gt;"",Input!D529&amp;", "&amp;Input!C529&amp;" - "&amp;Input!A529,"")</f>
        <v/>
      </c>
      <c r="B532" t="str">
        <f t="shared" si="9"/>
        <v/>
      </c>
    </row>
    <row r="533" spans="1:2" x14ac:dyDescent="0.25">
      <c r="A533" t="str">
        <f>IF(Input!D530&lt;&gt;"",Input!D530&amp;", "&amp;Input!C530&amp;" - "&amp;Input!A530,"")</f>
        <v/>
      </c>
      <c r="B533" t="str">
        <f t="shared" si="9"/>
        <v/>
      </c>
    </row>
    <row r="534" spans="1:2" x14ac:dyDescent="0.25">
      <c r="A534" t="str">
        <f>IF(Input!D531&lt;&gt;"",Input!D531&amp;", "&amp;Input!C531&amp;" - "&amp;Input!A531,"")</f>
        <v/>
      </c>
      <c r="B534" t="str">
        <f t="shared" si="9"/>
        <v/>
      </c>
    </row>
    <row r="535" spans="1:2" x14ac:dyDescent="0.25">
      <c r="A535" t="str">
        <f>IF(Input!D532&lt;&gt;"",Input!D532&amp;", "&amp;Input!C532&amp;" - "&amp;Input!A532,"")</f>
        <v/>
      </c>
      <c r="B535" t="str">
        <f t="shared" si="9"/>
        <v/>
      </c>
    </row>
    <row r="536" spans="1:2" x14ac:dyDescent="0.25">
      <c r="A536" t="str">
        <f>IF(Input!D533&lt;&gt;"",Input!D533&amp;", "&amp;Input!C533&amp;" - "&amp;Input!A533,"")</f>
        <v/>
      </c>
      <c r="B536" t="str">
        <f t="shared" si="9"/>
        <v/>
      </c>
    </row>
    <row r="537" spans="1:2" x14ac:dyDescent="0.25">
      <c r="A537" t="str">
        <f>IF(Input!D534&lt;&gt;"",Input!D534&amp;", "&amp;Input!C534&amp;" - "&amp;Input!A534,"")</f>
        <v/>
      </c>
      <c r="B537" t="str">
        <f t="shared" si="9"/>
        <v/>
      </c>
    </row>
    <row r="538" spans="1:2" x14ac:dyDescent="0.25">
      <c r="A538" t="str">
        <f>IF(Input!D535&lt;&gt;"",Input!D535&amp;", "&amp;Input!C535&amp;" - "&amp;Input!A535,"")</f>
        <v/>
      </c>
      <c r="B538" t="str">
        <f t="shared" si="9"/>
        <v/>
      </c>
    </row>
    <row r="539" spans="1:2" x14ac:dyDescent="0.25">
      <c r="A539" t="str">
        <f>IF(Input!D536&lt;&gt;"",Input!D536&amp;", "&amp;Input!C536&amp;" - "&amp;Input!A536,"")</f>
        <v/>
      </c>
      <c r="B539" t="str">
        <f t="shared" si="9"/>
        <v/>
      </c>
    </row>
    <row r="540" spans="1:2" x14ac:dyDescent="0.25">
      <c r="A540" t="str">
        <f>IF(Input!D537&lt;&gt;"",Input!D537&amp;", "&amp;Input!C537&amp;" - "&amp;Input!A537,"")</f>
        <v/>
      </c>
      <c r="B540" t="str">
        <f t="shared" si="9"/>
        <v/>
      </c>
    </row>
    <row r="541" spans="1:2" x14ac:dyDescent="0.25">
      <c r="A541" t="str">
        <f>IF(Input!D538&lt;&gt;"",Input!D538&amp;", "&amp;Input!C538&amp;" - "&amp;Input!A538,"")</f>
        <v/>
      </c>
      <c r="B541" t="str">
        <f t="shared" si="9"/>
        <v/>
      </c>
    </row>
    <row r="542" spans="1:2" x14ac:dyDescent="0.25">
      <c r="A542" t="str">
        <f>IF(Input!D539&lt;&gt;"",Input!D539&amp;", "&amp;Input!C539&amp;" - "&amp;Input!A539,"")</f>
        <v/>
      </c>
      <c r="B542" t="str">
        <f t="shared" si="9"/>
        <v/>
      </c>
    </row>
    <row r="543" spans="1:2" x14ac:dyDescent="0.25">
      <c r="A543" t="str">
        <f>IF(Input!D540&lt;&gt;"",Input!D540&amp;", "&amp;Input!C540&amp;" - "&amp;Input!A540,"")</f>
        <v/>
      </c>
      <c r="B543" t="str">
        <f t="shared" si="9"/>
        <v/>
      </c>
    </row>
    <row r="544" spans="1:2" x14ac:dyDescent="0.25">
      <c r="A544" t="str">
        <f>IF(Input!D541&lt;&gt;"",Input!D541&amp;", "&amp;Input!C541&amp;" - "&amp;Input!A541,"")</f>
        <v/>
      </c>
      <c r="B544" t="str">
        <f t="shared" si="9"/>
        <v/>
      </c>
    </row>
    <row r="545" spans="1:2" x14ac:dyDescent="0.25">
      <c r="A545" t="str">
        <f>IF(Input!D542&lt;&gt;"",Input!D542&amp;", "&amp;Input!C542&amp;" - "&amp;Input!A542,"")</f>
        <v/>
      </c>
      <c r="B545" t="str">
        <f t="shared" si="9"/>
        <v/>
      </c>
    </row>
    <row r="546" spans="1:2" x14ac:dyDescent="0.25">
      <c r="A546" t="str">
        <f>IF(Input!D543&lt;&gt;"",Input!D543&amp;", "&amp;Input!C543&amp;" - "&amp;Input!A543,"")</f>
        <v/>
      </c>
      <c r="B546" t="str">
        <f t="shared" si="9"/>
        <v/>
      </c>
    </row>
    <row r="547" spans="1:2" x14ac:dyDescent="0.25">
      <c r="A547" t="str">
        <f>IF(Input!D544&lt;&gt;"",Input!D544&amp;", "&amp;Input!C544&amp;" - "&amp;Input!A544,"")</f>
        <v/>
      </c>
      <c r="B547" t="str">
        <f t="shared" si="9"/>
        <v/>
      </c>
    </row>
    <row r="548" spans="1:2" x14ac:dyDescent="0.25">
      <c r="A548" t="str">
        <f>IF(Input!D545&lt;&gt;"",Input!D545&amp;", "&amp;Input!C545&amp;" - "&amp;Input!A545,"")</f>
        <v/>
      </c>
      <c r="B548" t="str">
        <f t="shared" si="9"/>
        <v/>
      </c>
    </row>
    <row r="549" spans="1:2" x14ac:dyDescent="0.25">
      <c r="A549" t="str">
        <f>IF(Input!D546&lt;&gt;"",Input!D546&amp;", "&amp;Input!C546&amp;" - "&amp;Input!A546,"")</f>
        <v/>
      </c>
      <c r="B549" t="str">
        <f t="shared" si="9"/>
        <v/>
      </c>
    </row>
    <row r="550" spans="1:2" x14ac:dyDescent="0.25">
      <c r="A550" t="str">
        <f>IF(Input!D547&lt;&gt;"",Input!D547&amp;", "&amp;Input!C547&amp;" - "&amp;Input!A547,"")</f>
        <v/>
      </c>
      <c r="B550" t="str">
        <f t="shared" si="9"/>
        <v/>
      </c>
    </row>
    <row r="551" spans="1:2" x14ac:dyDescent="0.25">
      <c r="A551" t="str">
        <f>IF(Input!D548&lt;&gt;"",Input!D548&amp;", "&amp;Input!C548&amp;" - "&amp;Input!A548,"")</f>
        <v/>
      </c>
      <c r="B551" t="str">
        <f t="shared" si="9"/>
        <v/>
      </c>
    </row>
    <row r="552" spans="1:2" x14ac:dyDescent="0.25">
      <c r="A552" t="str">
        <f>IF(Input!D549&lt;&gt;"",Input!D549&amp;", "&amp;Input!C549&amp;" - "&amp;Input!A549,"")</f>
        <v/>
      </c>
      <c r="B552" t="str">
        <f t="shared" si="9"/>
        <v/>
      </c>
    </row>
    <row r="553" spans="1:2" x14ac:dyDescent="0.25">
      <c r="A553" t="str">
        <f>IF(Input!D550&lt;&gt;"",Input!D550&amp;", "&amp;Input!C550&amp;" - "&amp;Input!A550,"")</f>
        <v/>
      </c>
      <c r="B553" t="str">
        <f t="shared" si="9"/>
        <v/>
      </c>
    </row>
    <row r="554" spans="1:2" x14ac:dyDescent="0.25">
      <c r="A554" t="str">
        <f>IF(Input!D551&lt;&gt;"",Input!D551&amp;", "&amp;Input!C551&amp;" - "&amp;Input!A551,"")</f>
        <v/>
      </c>
      <c r="B554" t="str">
        <f t="shared" si="9"/>
        <v/>
      </c>
    </row>
    <row r="555" spans="1:2" x14ac:dyDescent="0.25">
      <c r="A555" t="str">
        <f>IF(Input!D552&lt;&gt;"",Input!D552&amp;", "&amp;Input!C552&amp;" - "&amp;Input!A552,"")</f>
        <v/>
      </c>
      <c r="B555" t="str">
        <f t="shared" si="9"/>
        <v/>
      </c>
    </row>
    <row r="556" spans="1:2" x14ac:dyDescent="0.25">
      <c r="A556" t="str">
        <f>IF(Input!D553&lt;&gt;"",Input!D553&amp;", "&amp;Input!C553&amp;" - "&amp;Input!A553,"")</f>
        <v/>
      </c>
      <c r="B556" t="str">
        <f t="shared" si="9"/>
        <v/>
      </c>
    </row>
    <row r="557" spans="1:2" x14ac:dyDescent="0.25">
      <c r="A557" t="str">
        <f>IF(Input!D554&lt;&gt;"",Input!D554&amp;", "&amp;Input!C554&amp;" - "&amp;Input!A554,"")</f>
        <v/>
      </c>
      <c r="B557" t="str">
        <f t="shared" si="9"/>
        <v/>
      </c>
    </row>
    <row r="558" spans="1:2" x14ac:dyDescent="0.25">
      <c r="A558" t="str">
        <f>IF(Input!D555&lt;&gt;"",Input!D555&amp;", "&amp;Input!C555&amp;" - "&amp;Input!A555,"")</f>
        <v/>
      </c>
      <c r="B558" t="str">
        <f t="shared" si="9"/>
        <v/>
      </c>
    </row>
    <row r="559" spans="1:2" x14ac:dyDescent="0.25">
      <c r="A559" t="str">
        <f>IF(Input!D556&lt;&gt;"",Input!D556&amp;", "&amp;Input!C556&amp;" - "&amp;Input!A556,"")</f>
        <v/>
      </c>
      <c r="B559" t="str">
        <f t="shared" si="9"/>
        <v/>
      </c>
    </row>
    <row r="560" spans="1:2" x14ac:dyDescent="0.25">
      <c r="A560" t="str">
        <f>IF(Input!D557&lt;&gt;"",Input!D557&amp;", "&amp;Input!C557&amp;" - "&amp;Input!A557,"")</f>
        <v/>
      </c>
      <c r="B560" t="str">
        <f t="shared" si="9"/>
        <v/>
      </c>
    </row>
    <row r="561" spans="1:2" x14ac:dyDescent="0.25">
      <c r="A561" t="str">
        <f>IF(Input!D558&lt;&gt;"",Input!D558&amp;", "&amp;Input!C558&amp;" - "&amp;Input!A558,"")</f>
        <v/>
      </c>
      <c r="B561" t="str">
        <f t="shared" si="9"/>
        <v/>
      </c>
    </row>
    <row r="562" spans="1:2" x14ac:dyDescent="0.25">
      <c r="A562" t="str">
        <f>IF(Input!D559&lt;&gt;"",Input!D559&amp;", "&amp;Input!C559&amp;" - "&amp;Input!A559,"")</f>
        <v/>
      </c>
      <c r="B562" t="str">
        <f t="shared" si="9"/>
        <v/>
      </c>
    </row>
    <row r="563" spans="1:2" x14ac:dyDescent="0.25">
      <c r="A563" t="str">
        <f>IF(Input!D560&lt;&gt;"",Input!D560&amp;", "&amp;Input!C560&amp;" - "&amp;Input!A560,"")</f>
        <v/>
      </c>
      <c r="B563" t="str">
        <f t="shared" si="9"/>
        <v/>
      </c>
    </row>
    <row r="564" spans="1:2" x14ac:dyDescent="0.25">
      <c r="A564" t="str">
        <f>IF(Input!D561&lt;&gt;"",Input!D561&amp;", "&amp;Input!C561&amp;" - "&amp;Input!A561,"")</f>
        <v/>
      </c>
      <c r="B564" t="str">
        <f t="shared" si="9"/>
        <v/>
      </c>
    </row>
    <row r="565" spans="1:2" x14ac:dyDescent="0.25">
      <c r="A565" t="str">
        <f>IF(Input!D562&lt;&gt;"",Input!D562&amp;", "&amp;Input!C562&amp;" - "&amp;Input!A562,"")</f>
        <v/>
      </c>
      <c r="B565" t="str">
        <f t="shared" si="9"/>
        <v/>
      </c>
    </row>
    <row r="566" spans="1:2" x14ac:dyDescent="0.25">
      <c r="A566" t="str">
        <f>IF(Input!D563&lt;&gt;"",Input!D563&amp;", "&amp;Input!C563&amp;" - "&amp;Input!A563,"")</f>
        <v/>
      </c>
      <c r="B566" t="str">
        <f t="shared" si="9"/>
        <v/>
      </c>
    </row>
    <row r="567" spans="1:2" x14ac:dyDescent="0.25">
      <c r="A567" t="str">
        <f>IF(Input!D564&lt;&gt;"",Input!D564&amp;", "&amp;Input!C564&amp;" - "&amp;Input!A564,"")</f>
        <v/>
      </c>
      <c r="B567" t="str">
        <f t="shared" si="9"/>
        <v/>
      </c>
    </row>
    <row r="568" spans="1:2" x14ac:dyDescent="0.25">
      <c r="A568" t="str">
        <f>IF(Input!D565&lt;&gt;"",Input!D565&amp;", "&amp;Input!C565&amp;" - "&amp;Input!A565,"")</f>
        <v/>
      </c>
      <c r="B568" t="str">
        <f t="shared" si="9"/>
        <v/>
      </c>
    </row>
    <row r="569" spans="1:2" x14ac:dyDescent="0.25">
      <c r="A569" t="str">
        <f>IF(Input!D566&lt;&gt;"",Input!D566&amp;", "&amp;Input!C566&amp;" - "&amp;Input!A566,"")</f>
        <v/>
      </c>
      <c r="B569" t="str">
        <f t="shared" si="9"/>
        <v/>
      </c>
    </row>
    <row r="570" spans="1:2" x14ac:dyDescent="0.25">
      <c r="A570" t="str">
        <f>IF(Input!D567&lt;&gt;"",Input!D567&amp;", "&amp;Input!C567&amp;" - "&amp;Input!A567,"")</f>
        <v/>
      </c>
      <c r="B570" t="str">
        <f t="shared" si="9"/>
        <v/>
      </c>
    </row>
    <row r="571" spans="1:2" x14ac:dyDescent="0.25">
      <c r="A571" t="str">
        <f>IF(Input!D568&lt;&gt;"",Input!D568&amp;", "&amp;Input!C568&amp;" - "&amp;Input!A568,"")</f>
        <v/>
      </c>
      <c r="B571" t="str">
        <f t="shared" si="9"/>
        <v/>
      </c>
    </row>
    <row r="572" spans="1:2" x14ac:dyDescent="0.25">
      <c r="A572" t="str">
        <f>IF(Input!D569&lt;&gt;"",Input!D569&amp;", "&amp;Input!C569&amp;" - "&amp;Input!A569,"")</f>
        <v/>
      </c>
      <c r="B572" t="str">
        <f t="shared" si="9"/>
        <v/>
      </c>
    </row>
    <row r="573" spans="1:2" x14ac:dyDescent="0.25">
      <c r="A573" t="str">
        <f>IF(Input!D570&lt;&gt;"",Input!D570&amp;", "&amp;Input!C570&amp;" - "&amp;Input!A570,"")</f>
        <v/>
      </c>
      <c r="B573" t="str">
        <f t="shared" si="9"/>
        <v/>
      </c>
    </row>
    <row r="574" spans="1:2" x14ac:dyDescent="0.25">
      <c r="A574" t="str">
        <f>IF(Input!D571&lt;&gt;"",Input!D571&amp;", "&amp;Input!C571&amp;" - "&amp;Input!A571,"")</f>
        <v/>
      </c>
      <c r="B574" t="str">
        <f t="shared" si="9"/>
        <v/>
      </c>
    </row>
    <row r="575" spans="1:2" x14ac:dyDescent="0.25">
      <c r="A575" t="str">
        <f>IF(Input!D572&lt;&gt;"",Input!D572&amp;", "&amp;Input!C572&amp;" - "&amp;Input!A572,"")</f>
        <v/>
      </c>
      <c r="B575" t="str">
        <f t="shared" si="9"/>
        <v/>
      </c>
    </row>
    <row r="576" spans="1:2" x14ac:dyDescent="0.25">
      <c r="A576" t="str">
        <f>IF(Input!D573&lt;&gt;"",Input!D573&amp;", "&amp;Input!C573&amp;" - "&amp;Input!A573,"")</f>
        <v/>
      </c>
      <c r="B576" t="str">
        <f t="shared" si="9"/>
        <v/>
      </c>
    </row>
    <row r="577" spans="1:2" x14ac:dyDescent="0.25">
      <c r="A577" t="str">
        <f>IF(Input!D574&lt;&gt;"",Input!D574&amp;", "&amp;Input!C574&amp;" - "&amp;Input!A574,"")</f>
        <v/>
      </c>
      <c r="B577" t="str">
        <f t="shared" si="9"/>
        <v/>
      </c>
    </row>
    <row r="578" spans="1:2" x14ac:dyDescent="0.25">
      <c r="A578" t="str">
        <f>IF(Input!D575&lt;&gt;"",Input!D575&amp;", "&amp;Input!C575&amp;" - "&amp;Input!A575,"")</f>
        <v/>
      </c>
      <c r="B578" t="str">
        <f t="shared" si="9"/>
        <v/>
      </c>
    </row>
    <row r="579" spans="1:2" x14ac:dyDescent="0.25">
      <c r="A579" t="str">
        <f>IF(Input!D576&lt;&gt;"",Input!D576&amp;", "&amp;Input!C576&amp;" - "&amp;Input!A576,"")</f>
        <v/>
      </c>
      <c r="B579" t="str">
        <f t="shared" si="9"/>
        <v/>
      </c>
    </row>
    <row r="580" spans="1:2" x14ac:dyDescent="0.25">
      <c r="A580" t="str">
        <f>IF(Input!D577&lt;&gt;"",Input!D577&amp;", "&amp;Input!C577&amp;" - "&amp;Input!A577,"")</f>
        <v/>
      </c>
      <c r="B580" t="str">
        <f t="shared" si="9"/>
        <v/>
      </c>
    </row>
    <row r="581" spans="1:2" x14ac:dyDescent="0.25">
      <c r="A581" t="str">
        <f>IF(Input!D578&lt;&gt;"",Input!D578&amp;", "&amp;Input!C578&amp;" - "&amp;Input!A578,"")</f>
        <v/>
      </c>
      <c r="B581" t="str">
        <f t="shared" si="9"/>
        <v/>
      </c>
    </row>
    <row r="582" spans="1:2" x14ac:dyDescent="0.25">
      <c r="A582" t="str">
        <f>IF(Input!D579&lt;&gt;"",Input!D579&amp;", "&amp;Input!C579&amp;" - "&amp;Input!A579,"")</f>
        <v/>
      </c>
      <c r="B582" t="str">
        <f t="shared" si="9"/>
        <v/>
      </c>
    </row>
    <row r="583" spans="1:2" x14ac:dyDescent="0.25">
      <c r="A583" t="str">
        <f>IF(Input!D580&lt;&gt;"",Input!D580&amp;", "&amp;Input!C580&amp;" - "&amp;Input!A580,"")</f>
        <v/>
      </c>
      <c r="B583" t="str">
        <f t="shared" ref="B583:B646" si="10">IF(A583&lt;&gt;"",B582+1,"")</f>
        <v/>
      </c>
    </row>
    <row r="584" spans="1:2" x14ac:dyDescent="0.25">
      <c r="A584" t="str">
        <f>IF(Input!D581&lt;&gt;"",Input!D581&amp;", "&amp;Input!C581&amp;" - "&amp;Input!A581,"")</f>
        <v/>
      </c>
      <c r="B584" t="str">
        <f t="shared" si="10"/>
        <v/>
      </c>
    </row>
    <row r="585" spans="1:2" x14ac:dyDescent="0.25">
      <c r="A585" t="str">
        <f>IF(Input!D582&lt;&gt;"",Input!D582&amp;", "&amp;Input!C582&amp;" - "&amp;Input!A582,"")</f>
        <v/>
      </c>
      <c r="B585" t="str">
        <f t="shared" si="10"/>
        <v/>
      </c>
    </row>
    <row r="586" spans="1:2" x14ac:dyDescent="0.25">
      <c r="A586" t="str">
        <f>IF(Input!D583&lt;&gt;"",Input!D583&amp;", "&amp;Input!C583&amp;" - "&amp;Input!A583,"")</f>
        <v/>
      </c>
      <c r="B586" t="str">
        <f t="shared" si="10"/>
        <v/>
      </c>
    </row>
    <row r="587" spans="1:2" x14ac:dyDescent="0.25">
      <c r="A587" t="str">
        <f>IF(Input!D584&lt;&gt;"",Input!D584&amp;", "&amp;Input!C584&amp;" - "&amp;Input!A584,"")</f>
        <v/>
      </c>
      <c r="B587" t="str">
        <f t="shared" si="10"/>
        <v/>
      </c>
    </row>
    <row r="588" spans="1:2" x14ac:dyDescent="0.25">
      <c r="A588" t="str">
        <f>IF(Input!D585&lt;&gt;"",Input!D585&amp;", "&amp;Input!C585&amp;" - "&amp;Input!A585,"")</f>
        <v/>
      </c>
      <c r="B588" t="str">
        <f t="shared" si="10"/>
        <v/>
      </c>
    </row>
    <row r="589" spans="1:2" x14ac:dyDescent="0.25">
      <c r="A589" t="str">
        <f>IF(Input!D586&lt;&gt;"",Input!D586&amp;", "&amp;Input!C586&amp;" - "&amp;Input!A586,"")</f>
        <v/>
      </c>
      <c r="B589" t="str">
        <f t="shared" si="10"/>
        <v/>
      </c>
    </row>
    <row r="590" spans="1:2" x14ac:dyDescent="0.25">
      <c r="A590" t="str">
        <f>IF(Input!D587&lt;&gt;"",Input!D587&amp;", "&amp;Input!C587&amp;" - "&amp;Input!A587,"")</f>
        <v/>
      </c>
      <c r="B590" t="str">
        <f t="shared" si="10"/>
        <v/>
      </c>
    </row>
    <row r="591" spans="1:2" x14ac:dyDescent="0.25">
      <c r="A591" t="str">
        <f>IF(Input!D588&lt;&gt;"",Input!D588&amp;", "&amp;Input!C588&amp;" - "&amp;Input!A588,"")</f>
        <v/>
      </c>
      <c r="B591" t="str">
        <f t="shared" si="10"/>
        <v/>
      </c>
    </row>
    <row r="592" spans="1:2" x14ac:dyDescent="0.25">
      <c r="A592" t="str">
        <f>IF(Input!D589&lt;&gt;"",Input!D589&amp;", "&amp;Input!C589&amp;" - "&amp;Input!A589,"")</f>
        <v/>
      </c>
      <c r="B592" t="str">
        <f t="shared" si="10"/>
        <v/>
      </c>
    </row>
    <row r="593" spans="1:2" x14ac:dyDescent="0.25">
      <c r="A593" t="str">
        <f>IF(Input!D590&lt;&gt;"",Input!D590&amp;", "&amp;Input!C590&amp;" - "&amp;Input!A590,"")</f>
        <v/>
      </c>
      <c r="B593" t="str">
        <f t="shared" si="10"/>
        <v/>
      </c>
    </row>
    <row r="594" spans="1:2" x14ac:dyDescent="0.25">
      <c r="A594" t="str">
        <f>IF(Input!D591&lt;&gt;"",Input!D591&amp;", "&amp;Input!C591&amp;" - "&amp;Input!A591,"")</f>
        <v/>
      </c>
      <c r="B594" t="str">
        <f t="shared" si="10"/>
        <v/>
      </c>
    </row>
    <row r="595" spans="1:2" x14ac:dyDescent="0.25">
      <c r="A595" t="str">
        <f>IF(Input!D592&lt;&gt;"",Input!D592&amp;", "&amp;Input!C592&amp;" - "&amp;Input!A592,"")</f>
        <v/>
      </c>
      <c r="B595" t="str">
        <f t="shared" si="10"/>
        <v/>
      </c>
    </row>
    <row r="596" spans="1:2" x14ac:dyDescent="0.25">
      <c r="A596" t="str">
        <f>IF(Input!D593&lt;&gt;"",Input!D593&amp;", "&amp;Input!C593&amp;" - "&amp;Input!A593,"")</f>
        <v/>
      </c>
      <c r="B596" t="str">
        <f t="shared" si="10"/>
        <v/>
      </c>
    </row>
    <row r="597" spans="1:2" x14ac:dyDescent="0.25">
      <c r="A597" t="str">
        <f>IF(Input!D594&lt;&gt;"",Input!D594&amp;", "&amp;Input!C594&amp;" - "&amp;Input!A594,"")</f>
        <v/>
      </c>
      <c r="B597" t="str">
        <f t="shared" si="10"/>
        <v/>
      </c>
    </row>
    <row r="598" spans="1:2" x14ac:dyDescent="0.25">
      <c r="A598" t="str">
        <f>IF(Input!D595&lt;&gt;"",Input!D595&amp;", "&amp;Input!C595&amp;" - "&amp;Input!A595,"")</f>
        <v/>
      </c>
      <c r="B598" t="str">
        <f t="shared" si="10"/>
        <v/>
      </c>
    </row>
    <row r="599" spans="1:2" x14ac:dyDescent="0.25">
      <c r="A599" t="str">
        <f>IF(Input!D596&lt;&gt;"",Input!D596&amp;", "&amp;Input!C596&amp;" - "&amp;Input!A596,"")</f>
        <v/>
      </c>
      <c r="B599" t="str">
        <f t="shared" si="10"/>
        <v/>
      </c>
    </row>
    <row r="600" spans="1:2" x14ac:dyDescent="0.25">
      <c r="A600" t="str">
        <f>IF(Input!D597&lt;&gt;"",Input!D597&amp;", "&amp;Input!C597&amp;" - "&amp;Input!A597,"")</f>
        <v/>
      </c>
      <c r="B600" t="str">
        <f t="shared" si="10"/>
        <v/>
      </c>
    </row>
    <row r="601" spans="1:2" x14ac:dyDescent="0.25">
      <c r="A601" t="str">
        <f>IF(Input!D598&lt;&gt;"",Input!D598&amp;", "&amp;Input!C598&amp;" - "&amp;Input!A598,"")</f>
        <v/>
      </c>
      <c r="B601" t="str">
        <f t="shared" si="10"/>
        <v/>
      </c>
    </row>
    <row r="602" spans="1:2" x14ac:dyDescent="0.25">
      <c r="A602" t="str">
        <f>IF(Input!D599&lt;&gt;"",Input!D599&amp;", "&amp;Input!C599&amp;" - "&amp;Input!A599,"")</f>
        <v/>
      </c>
      <c r="B602" t="str">
        <f t="shared" si="10"/>
        <v/>
      </c>
    </row>
    <row r="603" spans="1:2" x14ac:dyDescent="0.25">
      <c r="A603" t="str">
        <f>IF(Input!D600&lt;&gt;"",Input!D600&amp;", "&amp;Input!C600&amp;" - "&amp;Input!A600,"")</f>
        <v/>
      </c>
      <c r="B603" t="str">
        <f t="shared" si="10"/>
        <v/>
      </c>
    </row>
    <row r="604" spans="1:2" x14ac:dyDescent="0.25">
      <c r="A604" t="str">
        <f>IF(Input!D601&lt;&gt;"",Input!D601&amp;", "&amp;Input!C601&amp;" - "&amp;Input!A601,"")</f>
        <v/>
      </c>
      <c r="B604" t="str">
        <f t="shared" si="10"/>
        <v/>
      </c>
    </row>
    <row r="605" spans="1:2" x14ac:dyDescent="0.25">
      <c r="A605" t="str">
        <f>IF(Input!D602&lt;&gt;"",Input!D602&amp;", "&amp;Input!C602&amp;" - "&amp;Input!A602,"")</f>
        <v/>
      </c>
      <c r="B605" t="str">
        <f t="shared" si="10"/>
        <v/>
      </c>
    </row>
    <row r="606" spans="1:2" x14ac:dyDescent="0.25">
      <c r="A606" t="str">
        <f>IF(Input!D603&lt;&gt;"",Input!D603&amp;", "&amp;Input!C603&amp;" - "&amp;Input!A603,"")</f>
        <v/>
      </c>
      <c r="B606" t="str">
        <f t="shared" si="10"/>
        <v/>
      </c>
    </row>
    <row r="607" spans="1:2" x14ac:dyDescent="0.25">
      <c r="A607" t="str">
        <f>IF(Input!D604&lt;&gt;"",Input!D604&amp;", "&amp;Input!C604&amp;" - "&amp;Input!A604,"")</f>
        <v/>
      </c>
      <c r="B607" t="str">
        <f t="shared" si="10"/>
        <v/>
      </c>
    </row>
    <row r="608" spans="1:2" x14ac:dyDescent="0.25">
      <c r="A608" t="str">
        <f>IF(Input!D605&lt;&gt;"",Input!D605&amp;", "&amp;Input!C605&amp;" - "&amp;Input!A605,"")</f>
        <v/>
      </c>
      <c r="B608" t="str">
        <f t="shared" si="10"/>
        <v/>
      </c>
    </row>
    <row r="609" spans="1:2" x14ac:dyDescent="0.25">
      <c r="A609" t="str">
        <f>IF(Input!D606&lt;&gt;"",Input!D606&amp;", "&amp;Input!C606&amp;" - "&amp;Input!A606,"")</f>
        <v/>
      </c>
      <c r="B609" t="str">
        <f t="shared" si="10"/>
        <v/>
      </c>
    </row>
    <row r="610" spans="1:2" x14ac:dyDescent="0.25">
      <c r="A610" t="str">
        <f>IF(Input!D607&lt;&gt;"",Input!D607&amp;", "&amp;Input!C607&amp;" - "&amp;Input!A607,"")</f>
        <v/>
      </c>
      <c r="B610" t="str">
        <f t="shared" si="10"/>
        <v/>
      </c>
    </row>
    <row r="611" spans="1:2" x14ac:dyDescent="0.25">
      <c r="A611" t="str">
        <f>IF(Input!D608&lt;&gt;"",Input!D608&amp;", "&amp;Input!C608&amp;" - "&amp;Input!A608,"")</f>
        <v/>
      </c>
      <c r="B611" t="str">
        <f t="shared" si="10"/>
        <v/>
      </c>
    </row>
    <row r="612" spans="1:2" x14ac:dyDescent="0.25">
      <c r="A612" t="str">
        <f>IF(Input!D609&lt;&gt;"",Input!D609&amp;", "&amp;Input!C609&amp;" - "&amp;Input!A609,"")</f>
        <v/>
      </c>
      <c r="B612" t="str">
        <f t="shared" si="10"/>
        <v/>
      </c>
    </row>
    <row r="613" spans="1:2" x14ac:dyDescent="0.25">
      <c r="A613" t="str">
        <f>IF(Input!D610&lt;&gt;"",Input!D610&amp;", "&amp;Input!C610&amp;" - "&amp;Input!A610,"")</f>
        <v/>
      </c>
      <c r="B613" t="str">
        <f t="shared" si="10"/>
        <v/>
      </c>
    </row>
    <row r="614" spans="1:2" x14ac:dyDescent="0.25">
      <c r="A614" t="str">
        <f>IF(Input!D611&lt;&gt;"",Input!D611&amp;", "&amp;Input!C611&amp;" - "&amp;Input!A611,"")</f>
        <v/>
      </c>
      <c r="B614" t="str">
        <f t="shared" si="10"/>
        <v/>
      </c>
    </row>
    <row r="615" spans="1:2" x14ac:dyDescent="0.25">
      <c r="A615" t="str">
        <f>IF(Input!D612&lt;&gt;"",Input!D612&amp;", "&amp;Input!C612&amp;" - "&amp;Input!A612,"")</f>
        <v/>
      </c>
      <c r="B615" t="str">
        <f t="shared" si="10"/>
        <v/>
      </c>
    </row>
    <row r="616" spans="1:2" x14ac:dyDescent="0.25">
      <c r="A616" t="str">
        <f>IF(Input!D613&lt;&gt;"",Input!D613&amp;", "&amp;Input!C613&amp;" - "&amp;Input!A613,"")</f>
        <v/>
      </c>
      <c r="B616" t="str">
        <f t="shared" si="10"/>
        <v/>
      </c>
    </row>
    <row r="617" spans="1:2" x14ac:dyDescent="0.25">
      <c r="A617" t="str">
        <f>IF(Input!D614&lt;&gt;"",Input!D614&amp;", "&amp;Input!C614&amp;" - "&amp;Input!A614,"")</f>
        <v/>
      </c>
      <c r="B617" t="str">
        <f t="shared" si="10"/>
        <v/>
      </c>
    </row>
    <row r="618" spans="1:2" x14ac:dyDescent="0.25">
      <c r="A618" t="str">
        <f>IF(Input!D615&lt;&gt;"",Input!D615&amp;", "&amp;Input!C615&amp;" - "&amp;Input!A615,"")</f>
        <v/>
      </c>
      <c r="B618" t="str">
        <f t="shared" si="10"/>
        <v/>
      </c>
    </row>
    <row r="619" spans="1:2" x14ac:dyDescent="0.25">
      <c r="A619" t="str">
        <f>IF(Input!D616&lt;&gt;"",Input!D616&amp;", "&amp;Input!C616&amp;" - "&amp;Input!A616,"")</f>
        <v/>
      </c>
      <c r="B619" t="str">
        <f t="shared" si="10"/>
        <v/>
      </c>
    </row>
    <row r="620" spans="1:2" x14ac:dyDescent="0.25">
      <c r="A620" t="str">
        <f>IF(Input!D617&lt;&gt;"",Input!D617&amp;", "&amp;Input!C617&amp;" - "&amp;Input!A617,"")</f>
        <v/>
      </c>
      <c r="B620" t="str">
        <f t="shared" si="10"/>
        <v/>
      </c>
    </row>
    <row r="621" spans="1:2" x14ac:dyDescent="0.25">
      <c r="A621" t="str">
        <f>IF(Input!D618&lt;&gt;"",Input!D618&amp;", "&amp;Input!C618&amp;" - "&amp;Input!A618,"")</f>
        <v/>
      </c>
      <c r="B621" t="str">
        <f t="shared" si="10"/>
        <v/>
      </c>
    </row>
    <row r="622" spans="1:2" x14ac:dyDescent="0.25">
      <c r="A622" t="str">
        <f>IF(Input!D619&lt;&gt;"",Input!D619&amp;", "&amp;Input!C619&amp;" - "&amp;Input!A619,"")</f>
        <v/>
      </c>
      <c r="B622" t="str">
        <f t="shared" si="10"/>
        <v/>
      </c>
    </row>
    <row r="623" spans="1:2" x14ac:dyDescent="0.25">
      <c r="A623" t="str">
        <f>IF(Input!D620&lt;&gt;"",Input!D620&amp;", "&amp;Input!C620&amp;" - "&amp;Input!A620,"")</f>
        <v/>
      </c>
      <c r="B623" t="str">
        <f t="shared" si="10"/>
        <v/>
      </c>
    </row>
    <row r="624" spans="1:2" x14ac:dyDescent="0.25">
      <c r="A624" t="str">
        <f>IF(Input!D621&lt;&gt;"",Input!D621&amp;", "&amp;Input!C621&amp;" - "&amp;Input!A621,"")</f>
        <v/>
      </c>
      <c r="B624" t="str">
        <f t="shared" si="10"/>
        <v/>
      </c>
    </row>
    <row r="625" spans="1:2" x14ac:dyDescent="0.25">
      <c r="A625" t="str">
        <f>IF(Input!D622&lt;&gt;"",Input!D622&amp;", "&amp;Input!C622&amp;" - "&amp;Input!A622,"")</f>
        <v/>
      </c>
      <c r="B625" t="str">
        <f t="shared" si="10"/>
        <v/>
      </c>
    </row>
    <row r="626" spans="1:2" x14ac:dyDescent="0.25">
      <c r="A626" t="str">
        <f>IF(Input!D623&lt;&gt;"",Input!D623&amp;", "&amp;Input!C623&amp;" - "&amp;Input!A623,"")</f>
        <v/>
      </c>
      <c r="B626" t="str">
        <f t="shared" si="10"/>
        <v/>
      </c>
    </row>
    <row r="627" spans="1:2" x14ac:dyDescent="0.25">
      <c r="A627" t="str">
        <f>IF(Input!D624&lt;&gt;"",Input!D624&amp;", "&amp;Input!C624&amp;" - "&amp;Input!A624,"")</f>
        <v/>
      </c>
      <c r="B627" t="str">
        <f t="shared" si="10"/>
        <v/>
      </c>
    </row>
    <row r="628" spans="1:2" x14ac:dyDescent="0.25">
      <c r="A628" t="str">
        <f>IF(Input!D625&lt;&gt;"",Input!D625&amp;", "&amp;Input!C625&amp;" - "&amp;Input!A625,"")</f>
        <v/>
      </c>
      <c r="B628" t="str">
        <f t="shared" si="10"/>
        <v/>
      </c>
    </row>
    <row r="629" spans="1:2" x14ac:dyDescent="0.25">
      <c r="A629" t="str">
        <f>IF(Input!D626&lt;&gt;"",Input!D626&amp;", "&amp;Input!C626&amp;" - "&amp;Input!A626,"")</f>
        <v/>
      </c>
      <c r="B629" t="str">
        <f t="shared" si="10"/>
        <v/>
      </c>
    </row>
    <row r="630" spans="1:2" x14ac:dyDescent="0.25">
      <c r="A630" t="str">
        <f>IF(Input!D627&lt;&gt;"",Input!D627&amp;", "&amp;Input!C627&amp;" - "&amp;Input!A627,"")</f>
        <v/>
      </c>
      <c r="B630" t="str">
        <f t="shared" si="10"/>
        <v/>
      </c>
    </row>
    <row r="631" spans="1:2" x14ac:dyDescent="0.25">
      <c r="A631" t="str">
        <f>IF(Input!D628&lt;&gt;"",Input!D628&amp;", "&amp;Input!C628&amp;" - "&amp;Input!A628,"")</f>
        <v/>
      </c>
      <c r="B631" t="str">
        <f t="shared" si="10"/>
        <v/>
      </c>
    </row>
    <row r="632" spans="1:2" x14ac:dyDescent="0.25">
      <c r="A632" t="str">
        <f>IF(Input!D629&lt;&gt;"",Input!D629&amp;", "&amp;Input!C629&amp;" - "&amp;Input!A629,"")</f>
        <v/>
      </c>
      <c r="B632" t="str">
        <f t="shared" si="10"/>
        <v/>
      </c>
    </row>
    <row r="633" spans="1:2" x14ac:dyDescent="0.25">
      <c r="A633" t="str">
        <f>IF(Input!D630&lt;&gt;"",Input!D630&amp;", "&amp;Input!C630&amp;" - "&amp;Input!A630,"")</f>
        <v/>
      </c>
      <c r="B633" t="str">
        <f t="shared" si="10"/>
        <v/>
      </c>
    </row>
    <row r="634" spans="1:2" x14ac:dyDescent="0.25">
      <c r="A634" t="str">
        <f>IF(Input!D631&lt;&gt;"",Input!D631&amp;", "&amp;Input!C631&amp;" - "&amp;Input!A631,"")</f>
        <v/>
      </c>
      <c r="B634" t="str">
        <f t="shared" si="10"/>
        <v/>
      </c>
    </row>
    <row r="635" spans="1:2" x14ac:dyDescent="0.25">
      <c r="A635" t="str">
        <f>IF(Input!D632&lt;&gt;"",Input!D632&amp;", "&amp;Input!C632&amp;" - "&amp;Input!A632,"")</f>
        <v/>
      </c>
      <c r="B635" t="str">
        <f t="shared" si="10"/>
        <v/>
      </c>
    </row>
    <row r="636" spans="1:2" x14ac:dyDescent="0.25">
      <c r="A636" t="str">
        <f>IF(Input!D633&lt;&gt;"",Input!D633&amp;", "&amp;Input!C633&amp;" - "&amp;Input!A633,"")</f>
        <v/>
      </c>
      <c r="B636" t="str">
        <f t="shared" si="10"/>
        <v/>
      </c>
    </row>
    <row r="637" spans="1:2" x14ac:dyDescent="0.25">
      <c r="A637" t="str">
        <f>IF(Input!D634&lt;&gt;"",Input!D634&amp;", "&amp;Input!C634&amp;" - "&amp;Input!A634,"")</f>
        <v/>
      </c>
      <c r="B637" t="str">
        <f t="shared" si="10"/>
        <v/>
      </c>
    </row>
    <row r="638" spans="1:2" x14ac:dyDescent="0.25">
      <c r="A638" t="str">
        <f>IF(Input!D635&lt;&gt;"",Input!D635&amp;", "&amp;Input!C635&amp;" - "&amp;Input!A635,"")</f>
        <v/>
      </c>
      <c r="B638" t="str">
        <f t="shared" si="10"/>
        <v/>
      </c>
    </row>
    <row r="639" spans="1:2" x14ac:dyDescent="0.25">
      <c r="A639" t="str">
        <f>IF(Input!D636&lt;&gt;"",Input!D636&amp;", "&amp;Input!C636&amp;" - "&amp;Input!A636,"")</f>
        <v/>
      </c>
      <c r="B639" t="str">
        <f t="shared" si="10"/>
        <v/>
      </c>
    </row>
    <row r="640" spans="1:2" x14ac:dyDescent="0.25">
      <c r="A640" t="str">
        <f>IF(Input!D637&lt;&gt;"",Input!D637&amp;", "&amp;Input!C637&amp;" - "&amp;Input!A637,"")</f>
        <v/>
      </c>
      <c r="B640" t="str">
        <f t="shared" si="10"/>
        <v/>
      </c>
    </row>
    <row r="641" spans="1:2" x14ac:dyDescent="0.25">
      <c r="A641" t="str">
        <f>IF(Input!D638&lt;&gt;"",Input!D638&amp;", "&amp;Input!C638&amp;" - "&amp;Input!A638,"")</f>
        <v/>
      </c>
      <c r="B641" t="str">
        <f t="shared" si="10"/>
        <v/>
      </c>
    </row>
    <row r="642" spans="1:2" x14ac:dyDescent="0.25">
      <c r="A642" t="str">
        <f>IF(Input!D639&lt;&gt;"",Input!D639&amp;", "&amp;Input!C639&amp;" - "&amp;Input!A639,"")</f>
        <v/>
      </c>
      <c r="B642" t="str">
        <f t="shared" si="10"/>
        <v/>
      </c>
    </row>
    <row r="643" spans="1:2" x14ac:dyDescent="0.25">
      <c r="A643" t="str">
        <f>IF(Input!D640&lt;&gt;"",Input!D640&amp;", "&amp;Input!C640&amp;" - "&amp;Input!A640,"")</f>
        <v/>
      </c>
      <c r="B643" t="str">
        <f t="shared" si="10"/>
        <v/>
      </c>
    </row>
    <row r="644" spans="1:2" x14ac:dyDescent="0.25">
      <c r="A644" t="str">
        <f>IF(Input!D641&lt;&gt;"",Input!D641&amp;", "&amp;Input!C641&amp;" - "&amp;Input!A641,"")</f>
        <v/>
      </c>
      <c r="B644" t="str">
        <f t="shared" si="10"/>
        <v/>
      </c>
    </row>
    <row r="645" spans="1:2" x14ac:dyDescent="0.25">
      <c r="A645" t="str">
        <f>IF(Input!D642&lt;&gt;"",Input!D642&amp;", "&amp;Input!C642&amp;" - "&amp;Input!A642,"")</f>
        <v/>
      </c>
      <c r="B645" t="str">
        <f t="shared" si="10"/>
        <v/>
      </c>
    </row>
    <row r="646" spans="1:2" x14ac:dyDescent="0.25">
      <c r="A646" t="str">
        <f>IF(Input!D643&lt;&gt;"",Input!D643&amp;", "&amp;Input!C643&amp;" - "&amp;Input!A643,"")</f>
        <v/>
      </c>
      <c r="B646" t="str">
        <f t="shared" si="10"/>
        <v/>
      </c>
    </row>
    <row r="647" spans="1:2" x14ac:dyDescent="0.25">
      <c r="A647" t="str">
        <f>IF(Input!D644&lt;&gt;"",Input!D644&amp;", "&amp;Input!C644&amp;" - "&amp;Input!A644,"")</f>
        <v/>
      </c>
      <c r="B647" t="str">
        <f t="shared" ref="B647:B710" si="11">IF(A647&lt;&gt;"",B646+1,"")</f>
        <v/>
      </c>
    </row>
    <row r="648" spans="1:2" x14ac:dyDescent="0.25">
      <c r="A648" t="str">
        <f>IF(Input!D645&lt;&gt;"",Input!D645&amp;", "&amp;Input!C645&amp;" - "&amp;Input!A645,"")</f>
        <v/>
      </c>
      <c r="B648" t="str">
        <f t="shared" si="11"/>
        <v/>
      </c>
    </row>
    <row r="649" spans="1:2" x14ac:dyDescent="0.25">
      <c r="A649" t="str">
        <f>IF(Input!D646&lt;&gt;"",Input!D646&amp;", "&amp;Input!C646&amp;" - "&amp;Input!A646,"")</f>
        <v/>
      </c>
      <c r="B649" t="str">
        <f t="shared" si="11"/>
        <v/>
      </c>
    </row>
    <row r="650" spans="1:2" x14ac:dyDescent="0.25">
      <c r="A650" t="str">
        <f>IF(Input!D647&lt;&gt;"",Input!D647&amp;", "&amp;Input!C647&amp;" - "&amp;Input!A647,"")</f>
        <v/>
      </c>
      <c r="B650" t="str">
        <f t="shared" si="11"/>
        <v/>
      </c>
    </row>
    <row r="651" spans="1:2" x14ac:dyDescent="0.25">
      <c r="A651" t="str">
        <f>IF(Input!D648&lt;&gt;"",Input!D648&amp;", "&amp;Input!C648&amp;" - "&amp;Input!A648,"")</f>
        <v/>
      </c>
      <c r="B651" t="str">
        <f t="shared" si="11"/>
        <v/>
      </c>
    </row>
    <row r="652" spans="1:2" x14ac:dyDescent="0.25">
      <c r="A652" t="str">
        <f>IF(Input!D649&lt;&gt;"",Input!D649&amp;", "&amp;Input!C649&amp;" - "&amp;Input!A649,"")</f>
        <v/>
      </c>
      <c r="B652" t="str">
        <f t="shared" si="11"/>
        <v/>
      </c>
    </row>
    <row r="653" spans="1:2" x14ac:dyDescent="0.25">
      <c r="A653" t="str">
        <f>IF(Input!D650&lt;&gt;"",Input!D650&amp;", "&amp;Input!C650&amp;" - "&amp;Input!A650,"")</f>
        <v/>
      </c>
      <c r="B653" t="str">
        <f t="shared" si="11"/>
        <v/>
      </c>
    </row>
    <row r="654" spans="1:2" x14ac:dyDescent="0.25">
      <c r="A654" t="str">
        <f>IF(Input!D651&lt;&gt;"",Input!D651&amp;", "&amp;Input!C651&amp;" - "&amp;Input!A651,"")</f>
        <v/>
      </c>
      <c r="B654" t="str">
        <f t="shared" si="11"/>
        <v/>
      </c>
    </row>
    <row r="655" spans="1:2" x14ac:dyDescent="0.25">
      <c r="A655" t="str">
        <f>IF(Input!D652&lt;&gt;"",Input!D652&amp;", "&amp;Input!C652&amp;" - "&amp;Input!A652,"")</f>
        <v/>
      </c>
      <c r="B655" t="str">
        <f t="shared" si="11"/>
        <v/>
      </c>
    </row>
    <row r="656" spans="1:2" x14ac:dyDescent="0.25">
      <c r="A656" t="str">
        <f>IF(Input!D653&lt;&gt;"",Input!D653&amp;", "&amp;Input!C653&amp;" - "&amp;Input!A653,"")</f>
        <v/>
      </c>
      <c r="B656" t="str">
        <f t="shared" si="11"/>
        <v/>
      </c>
    </row>
    <row r="657" spans="1:2" x14ac:dyDescent="0.25">
      <c r="A657" t="str">
        <f>IF(Input!D654&lt;&gt;"",Input!D654&amp;", "&amp;Input!C654&amp;" - "&amp;Input!A654,"")</f>
        <v/>
      </c>
      <c r="B657" t="str">
        <f t="shared" si="11"/>
        <v/>
      </c>
    </row>
    <row r="658" spans="1:2" x14ac:dyDescent="0.25">
      <c r="A658" t="str">
        <f>IF(Input!D655&lt;&gt;"",Input!D655&amp;", "&amp;Input!C655&amp;" - "&amp;Input!A655,"")</f>
        <v/>
      </c>
      <c r="B658" t="str">
        <f t="shared" si="11"/>
        <v/>
      </c>
    </row>
    <row r="659" spans="1:2" x14ac:dyDescent="0.25">
      <c r="A659" t="str">
        <f>IF(Input!D656&lt;&gt;"",Input!D656&amp;", "&amp;Input!C656&amp;" - "&amp;Input!A656,"")</f>
        <v/>
      </c>
      <c r="B659" t="str">
        <f t="shared" si="11"/>
        <v/>
      </c>
    </row>
    <row r="660" spans="1:2" x14ac:dyDescent="0.25">
      <c r="A660" t="str">
        <f>IF(Input!D657&lt;&gt;"",Input!D657&amp;", "&amp;Input!C657&amp;" - "&amp;Input!A657,"")</f>
        <v/>
      </c>
      <c r="B660" t="str">
        <f t="shared" si="11"/>
        <v/>
      </c>
    </row>
    <row r="661" spans="1:2" x14ac:dyDescent="0.25">
      <c r="A661" t="str">
        <f>IF(Input!D658&lt;&gt;"",Input!D658&amp;", "&amp;Input!C658&amp;" - "&amp;Input!A658,"")</f>
        <v/>
      </c>
      <c r="B661" t="str">
        <f t="shared" si="11"/>
        <v/>
      </c>
    </row>
    <row r="662" spans="1:2" x14ac:dyDescent="0.25">
      <c r="A662" t="str">
        <f>IF(Input!D659&lt;&gt;"",Input!D659&amp;", "&amp;Input!C659&amp;" - "&amp;Input!A659,"")</f>
        <v/>
      </c>
      <c r="B662" t="str">
        <f t="shared" si="11"/>
        <v/>
      </c>
    </row>
    <row r="663" spans="1:2" x14ac:dyDescent="0.25">
      <c r="A663" t="str">
        <f>IF(Input!D660&lt;&gt;"",Input!D660&amp;", "&amp;Input!C660&amp;" - "&amp;Input!A660,"")</f>
        <v/>
      </c>
      <c r="B663" t="str">
        <f t="shared" si="11"/>
        <v/>
      </c>
    </row>
    <row r="664" spans="1:2" x14ac:dyDescent="0.25">
      <c r="A664" t="str">
        <f>IF(Input!D661&lt;&gt;"",Input!D661&amp;", "&amp;Input!C661&amp;" - "&amp;Input!A661,"")</f>
        <v/>
      </c>
      <c r="B664" t="str">
        <f t="shared" si="11"/>
        <v/>
      </c>
    </row>
    <row r="665" spans="1:2" x14ac:dyDescent="0.25">
      <c r="A665" t="str">
        <f>IF(Input!D662&lt;&gt;"",Input!D662&amp;", "&amp;Input!C662&amp;" - "&amp;Input!A662,"")</f>
        <v/>
      </c>
      <c r="B665" t="str">
        <f t="shared" si="11"/>
        <v/>
      </c>
    </row>
    <row r="666" spans="1:2" x14ac:dyDescent="0.25">
      <c r="A666" t="str">
        <f>IF(Input!D663&lt;&gt;"",Input!D663&amp;", "&amp;Input!C663&amp;" - "&amp;Input!A663,"")</f>
        <v/>
      </c>
      <c r="B666" t="str">
        <f t="shared" si="11"/>
        <v/>
      </c>
    </row>
    <row r="667" spans="1:2" x14ac:dyDescent="0.25">
      <c r="A667" t="str">
        <f>IF(Input!D664&lt;&gt;"",Input!D664&amp;", "&amp;Input!C664&amp;" - "&amp;Input!A664,"")</f>
        <v/>
      </c>
      <c r="B667" t="str">
        <f t="shared" si="11"/>
        <v/>
      </c>
    </row>
    <row r="668" spans="1:2" x14ac:dyDescent="0.25">
      <c r="A668" t="str">
        <f>IF(Input!D665&lt;&gt;"",Input!D665&amp;", "&amp;Input!C665&amp;" - "&amp;Input!A665,"")</f>
        <v/>
      </c>
      <c r="B668" t="str">
        <f t="shared" si="11"/>
        <v/>
      </c>
    </row>
    <row r="669" spans="1:2" x14ac:dyDescent="0.25">
      <c r="A669" t="str">
        <f>IF(Input!D666&lt;&gt;"",Input!D666&amp;", "&amp;Input!C666&amp;" - "&amp;Input!A666,"")</f>
        <v/>
      </c>
      <c r="B669" t="str">
        <f t="shared" si="11"/>
        <v/>
      </c>
    </row>
    <row r="670" spans="1:2" x14ac:dyDescent="0.25">
      <c r="A670" t="str">
        <f>IF(Input!D667&lt;&gt;"",Input!D667&amp;", "&amp;Input!C667&amp;" - "&amp;Input!A667,"")</f>
        <v/>
      </c>
      <c r="B670" t="str">
        <f t="shared" si="11"/>
        <v/>
      </c>
    </row>
    <row r="671" spans="1:2" x14ac:dyDescent="0.25">
      <c r="A671" t="str">
        <f>IF(Input!D668&lt;&gt;"",Input!D668&amp;", "&amp;Input!C668&amp;" - "&amp;Input!A668,"")</f>
        <v/>
      </c>
      <c r="B671" t="str">
        <f t="shared" si="11"/>
        <v/>
      </c>
    </row>
    <row r="672" spans="1:2" x14ac:dyDescent="0.25">
      <c r="A672" t="str">
        <f>IF(Input!D669&lt;&gt;"",Input!D669&amp;", "&amp;Input!C669&amp;" - "&amp;Input!A669,"")</f>
        <v/>
      </c>
      <c r="B672" t="str">
        <f t="shared" si="11"/>
        <v/>
      </c>
    </row>
    <row r="673" spans="1:2" x14ac:dyDescent="0.25">
      <c r="A673" t="str">
        <f>IF(Input!D670&lt;&gt;"",Input!D670&amp;", "&amp;Input!C670&amp;" - "&amp;Input!A670,"")</f>
        <v/>
      </c>
      <c r="B673" t="str">
        <f t="shared" si="11"/>
        <v/>
      </c>
    </row>
    <row r="674" spans="1:2" x14ac:dyDescent="0.25">
      <c r="A674" t="str">
        <f>IF(Input!D671&lt;&gt;"",Input!D671&amp;", "&amp;Input!C671&amp;" - "&amp;Input!A671,"")</f>
        <v/>
      </c>
      <c r="B674" t="str">
        <f t="shared" si="11"/>
        <v/>
      </c>
    </row>
    <row r="675" spans="1:2" x14ac:dyDescent="0.25">
      <c r="A675" t="str">
        <f>IF(Input!D672&lt;&gt;"",Input!D672&amp;", "&amp;Input!C672&amp;" - "&amp;Input!A672,"")</f>
        <v/>
      </c>
      <c r="B675" t="str">
        <f t="shared" si="11"/>
        <v/>
      </c>
    </row>
    <row r="676" spans="1:2" x14ac:dyDescent="0.25">
      <c r="A676" t="str">
        <f>IF(Input!D673&lt;&gt;"",Input!D673&amp;", "&amp;Input!C673&amp;" - "&amp;Input!A673,"")</f>
        <v/>
      </c>
      <c r="B676" t="str">
        <f t="shared" si="11"/>
        <v/>
      </c>
    </row>
    <row r="677" spans="1:2" x14ac:dyDescent="0.25">
      <c r="A677" t="str">
        <f>IF(Input!D674&lt;&gt;"",Input!D674&amp;", "&amp;Input!C674&amp;" - "&amp;Input!A674,"")</f>
        <v/>
      </c>
      <c r="B677" t="str">
        <f t="shared" si="11"/>
        <v/>
      </c>
    </row>
    <row r="678" spans="1:2" x14ac:dyDescent="0.25">
      <c r="A678" t="str">
        <f>IF(Input!D675&lt;&gt;"",Input!D675&amp;", "&amp;Input!C675&amp;" - "&amp;Input!A675,"")</f>
        <v/>
      </c>
      <c r="B678" t="str">
        <f t="shared" si="11"/>
        <v/>
      </c>
    </row>
    <row r="679" spans="1:2" x14ac:dyDescent="0.25">
      <c r="A679" t="str">
        <f>IF(Input!D676&lt;&gt;"",Input!D676&amp;", "&amp;Input!C676&amp;" - "&amp;Input!A676,"")</f>
        <v/>
      </c>
      <c r="B679" t="str">
        <f t="shared" si="11"/>
        <v/>
      </c>
    </row>
    <row r="680" spans="1:2" x14ac:dyDescent="0.25">
      <c r="A680" t="str">
        <f>IF(Input!D677&lt;&gt;"",Input!D677&amp;", "&amp;Input!C677&amp;" - "&amp;Input!A677,"")</f>
        <v/>
      </c>
      <c r="B680" t="str">
        <f t="shared" si="11"/>
        <v/>
      </c>
    </row>
    <row r="681" spans="1:2" x14ac:dyDescent="0.25">
      <c r="A681" t="str">
        <f>IF(Input!D678&lt;&gt;"",Input!D678&amp;", "&amp;Input!C678&amp;" - "&amp;Input!A678,"")</f>
        <v/>
      </c>
      <c r="B681" t="str">
        <f t="shared" si="11"/>
        <v/>
      </c>
    </row>
    <row r="682" spans="1:2" x14ac:dyDescent="0.25">
      <c r="A682" t="str">
        <f>IF(Input!D679&lt;&gt;"",Input!D679&amp;", "&amp;Input!C679&amp;" - "&amp;Input!A679,"")</f>
        <v/>
      </c>
      <c r="B682" t="str">
        <f t="shared" si="11"/>
        <v/>
      </c>
    </row>
    <row r="683" spans="1:2" x14ac:dyDescent="0.25">
      <c r="A683" t="str">
        <f>IF(Input!D680&lt;&gt;"",Input!D680&amp;", "&amp;Input!C680&amp;" - "&amp;Input!A680,"")</f>
        <v/>
      </c>
      <c r="B683" t="str">
        <f t="shared" si="11"/>
        <v/>
      </c>
    </row>
    <row r="684" spans="1:2" x14ac:dyDescent="0.25">
      <c r="A684" t="str">
        <f>IF(Input!D681&lt;&gt;"",Input!D681&amp;", "&amp;Input!C681&amp;" - "&amp;Input!A681,"")</f>
        <v/>
      </c>
      <c r="B684" t="str">
        <f t="shared" si="11"/>
        <v/>
      </c>
    </row>
    <row r="685" spans="1:2" x14ac:dyDescent="0.25">
      <c r="A685" t="str">
        <f>IF(Input!D682&lt;&gt;"",Input!D682&amp;", "&amp;Input!C682&amp;" - "&amp;Input!A682,"")</f>
        <v/>
      </c>
      <c r="B685" t="str">
        <f t="shared" si="11"/>
        <v/>
      </c>
    </row>
    <row r="686" spans="1:2" x14ac:dyDescent="0.25">
      <c r="A686" t="str">
        <f>IF(Input!D683&lt;&gt;"",Input!D683&amp;", "&amp;Input!C683&amp;" - "&amp;Input!A683,"")</f>
        <v/>
      </c>
      <c r="B686" t="str">
        <f t="shared" si="11"/>
        <v/>
      </c>
    </row>
    <row r="687" spans="1:2" x14ac:dyDescent="0.25">
      <c r="A687" t="str">
        <f>IF(Input!D684&lt;&gt;"",Input!D684&amp;", "&amp;Input!C684&amp;" - "&amp;Input!A684,"")</f>
        <v/>
      </c>
      <c r="B687" t="str">
        <f t="shared" si="11"/>
        <v/>
      </c>
    </row>
    <row r="688" spans="1:2" x14ac:dyDescent="0.25">
      <c r="A688" t="str">
        <f>IF(Input!D685&lt;&gt;"",Input!D685&amp;", "&amp;Input!C685&amp;" - "&amp;Input!A685,"")</f>
        <v/>
      </c>
      <c r="B688" t="str">
        <f t="shared" si="11"/>
        <v/>
      </c>
    </row>
    <row r="689" spans="1:2" x14ac:dyDescent="0.25">
      <c r="A689" t="str">
        <f>IF(Input!D686&lt;&gt;"",Input!D686&amp;", "&amp;Input!C686&amp;" - "&amp;Input!A686,"")</f>
        <v/>
      </c>
      <c r="B689" t="str">
        <f t="shared" si="11"/>
        <v/>
      </c>
    </row>
    <row r="690" spans="1:2" x14ac:dyDescent="0.25">
      <c r="A690" t="str">
        <f>IF(Input!D687&lt;&gt;"",Input!D687&amp;", "&amp;Input!C687&amp;" - "&amp;Input!A687,"")</f>
        <v/>
      </c>
      <c r="B690" t="str">
        <f t="shared" si="11"/>
        <v/>
      </c>
    </row>
    <row r="691" spans="1:2" x14ac:dyDescent="0.25">
      <c r="A691" t="str">
        <f>IF(Input!D688&lt;&gt;"",Input!D688&amp;", "&amp;Input!C688&amp;" - "&amp;Input!A688,"")</f>
        <v/>
      </c>
      <c r="B691" t="str">
        <f t="shared" si="11"/>
        <v/>
      </c>
    </row>
    <row r="692" spans="1:2" x14ac:dyDescent="0.25">
      <c r="A692" t="str">
        <f>IF(Input!D689&lt;&gt;"",Input!D689&amp;", "&amp;Input!C689&amp;" - "&amp;Input!A689,"")</f>
        <v/>
      </c>
      <c r="B692" t="str">
        <f t="shared" si="11"/>
        <v/>
      </c>
    </row>
    <row r="693" spans="1:2" x14ac:dyDescent="0.25">
      <c r="A693" t="str">
        <f>IF(Input!D690&lt;&gt;"",Input!D690&amp;", "&amp;Input!C690&amp;" - "&amp;Input!A690,"")</f>
        <v/>
      </c>
      <c r="B693" t="str">
        <f t="shared" si="11"/>
        <v/>
      </c>
    </row>
    <row r="694" spans="1:2" x14ac:dyDescent="0.25">
      <c r="A694" t="str">
        <f>IF(Input!D691&lt;&gt;"",Input!D691&amp;", "&amp;Input!C691&amp;" - "&amp;Input!A691,"")</f>
        <v/>
      </c>
      <c r="B694" t="str">
        <f t="shared" si="11"/>
        <v/>
      </c>
    </row>
    <row r="695" spans="1:2" x14ac:dyDescent="0.25">
      <c r="A695" t="str">
        <f>IF(Input!D692&lt;&gt;"",Input!D692&amp;", "&amp;Input!C692&amp;" - "&amp;Input!A692,"")</f>
        <v/>
      </c>
      <c r="B695" t="str">
        <f t="shared" si="11"/>
        <v/>
      </c>
    </row>
    <row r="696" spans="1:2" x14ac:dyDescent="0.25">
      <c r="A696" t="str">
        <f>IF(Input!D693&lt;&gt;"",Input!D693&amp;", "&amp;Input!C693&amp;" - "&amp;Input!A693,"")</f>
        <v/>
      </c>
      <c r="B696" t="str">
        <f t="shared" si="11"/>
        <v/>
      </c>
    </row>
    <row r="697" spans="1:2" x14ac:dyDescent="0.25">
      <c r="A697" t="str">
        <f>IF(Input!D694&lt;&gt;"",Input!D694&amp;", "&amp;Input!C694&amp;" - "&amp;Input!A694,"")</f>
        <v/>
      </c>
      <c r="B697" t="str">
        <f t="shared" si="11"/>
        <v/>
      </c>
    </row>
    <row r="698" spans="1:2" x14ac:dyDescent="0.25">
      <c r="A698" t="str">
        <f>IF(Input!D695&lt;&gt;"",Input!D695&amp;", "&amp;Input!C695&amp;" - "&amp;Input!A695,"")</f>
        <v/>
      </c>
      <c r="B698" t="str">
        <f t="shared" si="11"/>
        <v/>
      </c>
    </row>
    <row r="699" spans="1:2" x14ac:dyDescent="0.25">
      <c r="A699" t="str">
        <f>IF(Input!D696&lt;&gt;"",Input!D696&amp;", "&amp;Input!C696&amp;" - "&amp;Input!A696,"")</f>
        <v/>
      </c>
      <c r="B699" t="str">
        <f t="shared" si="11"/>
        <v/>
      </c>
    </row>
    <row r="700" spans="1:2" x14ac:dyDescent="0.25">
      <c r="A700" t="str">
        <f>IF(Input!D697&lt;&gt;"",Input!D697&amp;", "&amp;Input!C697&amp;" - "&amp;Input!A697,"")</f>
        <v/>
      </c>
      <c r="B700" t="str">
        <f t="shared" si="11"/>
        <v/>
      </c>
    </row>
    <row r="701" spans="1:2" x14ac:dyDescent="0.25">
      <c r="A701" t="str">
        <f>IF(Input!D698&lt;&gt;"",Input!D698&amp;", "&amp;Input!C698&amp;" - "&amp;Input!A698,"")</f>
        <v/>
      </c>
      <c r="B701" t="str">
        <f t="shared" si="11"/>
        <v/>
      </c>
    </row>
    <row r="702" spans="1:2" x14ac:dyDescent="0.25">
      <c r="A702" t="str">
        <f>IF(Input!D699&lt;&gt;"",Input!D699&amp;", "&amp;Input!C699&amp;" - "&amp;Input!A699,"")</f>
        <v/>
      </c>
      <c r="B702" t="str">
        <f t="shared" si="11"/>
        <v/>
      </c>
    </row>
    <row r="703" spans="1:2" x14ac:dyDescent="0.25">
      <c r="A703" t="str">
        <f>IF(Input!D700&lt;&gt;"",Input!D700&amp;", "&amp;Input!C700&amp;" - "&amp;Input!A700,"")</f>
        <v/>
      </c>
      <c r="B703" t="str">
        <f t="shared" si="11"/>
        <v/>
      </c>
    </row>
    <row r="704" spans="1:2" x14ac:dyDescent="0.25">
      <c r="A704" t="str">
        <f>IF(Input!D701&lt;&gt;"",Input!D701&amp;", "&amp;Input!C701&amp;" - "&amp;Input!A701,"")</f>
        <v/>
      </c>
      <c r="B704" t="str">
        <f t="shared" si="11"/>
        <v/>
      </c>
    </row>
    <row r="705" spans="1:2" x14ac:dyDescent="0.25">
      <c r="A705" t="str">
        <f>IF(Input!D702&lt;&gt;"",Input!D702&amp;", "&amp;Input!C702&amp;" - "&amp;Input!A702,"")</f>
        <v/>
      </c>
      <c r="B705" t="str">
        <f t="shared" si="11"/>
        <v/>
      </c>
    </row>
    <row r="706" spans="1:2" x14ac:dyDescent="0.25">
      <c r="A706" t="str">
        <f>IF(Input!D703&lt;&gt;"",Input!D703&amp;", "&amp;Input!C703&amp;" - "&amp;Input!A703,"")</f>
        <v/>
      </c>
      <c r="B706" t="str">
        <f t="shared" si="11"/>
        <v/>
      </c>
    </row>
    <row r="707" spans="1:2" x14ac:dyDescent="0.25">
      <c r="A707" t="str">
        <f>IF(Input!D704&lt;&gt;"",Input!D704&amp;", "&amp;Input!C704&amp;" - "&amp;Input!A704,"")</f>
        <v/>
      </c>
      <c r="B707" t="str">
        <f t="shared" si="11"/>
        <v/>
      </c>
    </row>
    <row r="708" spans="1:2" x14ac:dyDescent="0.25">
      <c r="A708" t="str">
        <f>IF(Input!D705&lt;&gt;"",Input!D705&amp;", "&amp;Input!C705&amp;" - "&amp;Input!A705,"")</f>
        <v/>
      </c>
      <c r="B708" t="str">
        <f t="shared" si="11"/>
        <v/>
      </c>
    </row>
    <row r="709" spans="1:2" x14ac:dyDescent="0.25">
      <c r="A709" t="str">
        <f>IF(Input!D706&lt;&gt;"",Input!D706&amp;", "&amp;Input!C706&amp;" - "&amp;Input!A706,"")</f>
        <v/>
      </c>
      <c r="B709" t="str">
        <f t="shared" si="11"/>
        <v/>
      </c>
    </row>
    <row r="710" spans="1:2" x14ac:dyDescent="0.25">
      <c r="A710" t="str">
        <f>IF(Input!D707&lt;&gt;"",Input!D707&amp;", "&amp;Input!C707&amp;" - "&amp;Input!A707,"")</f>
        <v/>
      </c>
      <c r="B710" t="str">
        <f t="shared" si="11"/>
        <v/>
      </c>
    </row>
    <row r="711" spans="1:2" x14ac:dyDescent="0.25">
      <c r="A711" t="str">
        <f>IF(Input!D708&lt;&gt;"",Input!D708&amp;", "&amp;Input!C708&amp;" - "&amp;Input!A708,"")</f>
        <v/>
      </c>
      <c r="B711" t="str">
        <f t="shared" ref="B711:B774" si="12">IF(A711&lt;&gt;"",B710+1,"")</f>
        <v/>
      </c>
    </row>
    <row r="712" spans="1:2" x14ac:dyDescent="0.25">
      <c r="A712" t="str">
        <f>IF(Input!D709&lt;&gt;"",Input!D709&amp;", "&amp;Input!C709&amp;" - "&amp;Input!A709,"")</f>
        <v/>
      </c>
      <c r="B712" t="str">
        <f t="shared" si="12"/>
        <v/>
      </c>
    </row>
    <row r="713" spans="1:2" x14ac:dyDescent="0.25">
      <c r="A713" t="str">
        <f>IF(Input!D710&lt;&gt;"",Input!D710&amp;", "&amp;Input!C710&amp;" - "&amp;Input!A710,"")</f>
        <v/>
      </c>
      <c r="B713" t="str">
        <f t="shared" si="12"/>
        <v/>
      </c>
    </row>
    <row r="714" spans="1:2" x14ac:dyDescent="0.25">
      <c r="A714" t="str">
        <f>IF(Input!D711&lt;&gt;"",Input!D711&amp;", "&amp;Input!C711&amp;" - "&amp;Input!A711,"")</f>
        <v/>
      </c>
      <c r="B714" t="str">
        <f t="shared" si="12"/>
        <v/>
      </c>
    </row>
    <row r="715" spans="1:2" x14ac:dyDescent="0.25">
      <c r="A715" t="str">
        <f>IF(Input!D712&lt;&gt;"",Input!D712&amp;", "&amp;Input!C712&amp;" - "&amp;Input!A712,"")</f>
        <v/>
      </c>
      <c r="B715" t="str">
        <f t="shared" si="12"/>
        <v/>
      </c>
    </row>
    <row r="716" spans="1:2" x14ac:dyDescent="0.25">
      <c r="A716" t="str">
        <f>IF(Input!D713&lt;&gt;"",Input!D713&amp;", "&amp;Input!C713&amp;" - "&amp;Input!A713,"")</f>
        <v/>
      </c>
      <c r="B716" t="str">
        <f t="shared" si="12"/>
        <v/>
      </c>
    </row>
    <row r="717" spans="1:2" x14ac:dyDescent="0.25">
      <c r="A717" t="str">
        <f>IF(Input!D714&lt;&gt;"",Input!D714&amp;", "&amp;Input!C714&amp;" - "&amp;Input!A714,"")</f>
        <v/>
      </c>
      <c r="B717" t="str">
        <f t="shared" si="12"/>
        <v/>
      </c>
    </row>
    <row r="718" spans="1:2" x14ac:dyDescent="0.25">
      <c r="A718" t="str">
        <f>IF(Input!D715&lt;&gt;"",Input!D715&amp;", "&amp;Input!C715&amp;" - "&amp;Input!A715,"")</f>
        <v/>
      </c>
      <c r="B718" t="str">
        <f t="shared" si="12"/>
        <v/>
      </c>
    </row>
    <row r="719" spans="1:2" x14ac:dyDescent="0.25">
      <c r="A719" t="str">
        <f>IF(Input!D716&lt;&gt;"",Input!D716&amp;", "&amp;Input!C716&amp;" - "&amp;Input!A716,"")</f>
        <v/>
      </c>
      <c r="B719" t="str">
        <f t="shared" si="12"/>
        <v/>
      </c>
    </row>
    <row r="720" spans="1:2" x14ac:dyDescent="0.25">
      <c r="A720" t="str">
        <f>IF(Input!D717&lt;&gt;"",Input!D717&amp;", "&amp;Input!C717&amp;" - "&amp;Input!A717,"")</f>
        <v/>
      </c>
      <c r="B720" t="str">
        <f t="shared" si="12"/>
        <v/>
      </c>
    </row>
    <row r="721" spans="1:2" x14ac:dyDescent="0.25">
      <c r="A721" t="str">
        <f>IF(Input!D718&lt;&gt;"",Input!D718&amp;", "&amp;Input!C718&amp;" - "&amp;Input!A718,"")</f>
        <v/>
      </c>
      <c r="B721" t="str">
        <f t="shared" si="12"/>
        <v/>
      </c>
    </row>
    <row r="722" spans="1:2" x14ac:dyDescent="0.25">
      <c r="A722" t="str">
        <f>IF(Input!D719&lt;&gt;"",Input!D719&amp;", "&amp;Input!C719&amp;" - "&amp;Input!A719,"")</f>
        <v/>
      </c>
      <c r="B722" t="str">
        <f t="shared" si="12"/>
        <v/>
      </c>
    </row>
    <row r="723" spans="1:2" x14ac:dyDescent="0.25">
      <c r="A723" t="str">
        <f>IF(Input!D720&lt;&gt;"",Input!D720&amp;", "&amp;Input!C720&amp;" - "&amp;Input!A720,"")</f>
        <v/>
      </c>
      <c r="B723" t="str">
        <f t="shared" si="12"/>
        <v/>
      </c>
    </row>
    <row r="724" spans="1:2" x14ac:dyDescent="0.25">
      <c r="A724" t="str">
        <f>IF(Input!D721&lt;&gt;"",Input!D721&amp;", "&amp;Input!C721&amp;" - "&amp;Input!A721,"")</f>
        <v/>
      </c>
      <c r="B724" t="str">
        <f t="shared" si="12"/>
        <v/>
      </c>
    </row>
    <row r="725" spans="1:2" x14ac:dyDescent="0.25">
      <c r="A725" t="str">
        <f>IF(Input!D722&lt;&gt;"",Input!D722&amp;", "&amp;Input!C722&amp;" - "&amp;Input!A722,"")</f>
        <v/>
      </c>
      <c r="B725" t="str">
        <f t="shared" si="12"/>
        <v/>
      </c>
    </row>
    <row r="726" spans="1:2" x14ac:dyDescent="0.25">
      <c r="A726" t="str">
        <f>IF(Input!D723&lt;&gt;"",Input!D723&amp;", "&amp;Input!C723&amp;" - "&amp;Input!A723,"")</f>
        <v/>
      </c>
      <c r="B726" t="str">
        <f t="shared" si="12"/>
        <v/>
      </c>
    </row>
    <row r="727" spans="1:2" x14ac:dyDescent="0.25">
      <c r="A727" t="str">
        <f>IF(Input!D724&lt;&gt;"",Input!D724&amp;", "&amp;Input!C724&amp;" - "&amp;Input!A724,"")</f>
        <v/>
      </c>
      <c r="B727" t="str">
        <f t="shared" si="12"/>
        <v/>
      </c>
    </row>
    <row r="728" spans="1:2" x14ac:dyDescent="0.25">
      <c r="A728" t="str">
        <f>IF(Input!D725&lt;&gt;"",Input!D725&amp;", "&amp;Input!C725&amp;" - "&amp;Input!A725,"")</f>
        <v/>
      </c>
      <c r="B728" t="str">
        <f t="shared" si="12"/>
        <v/>
      </c>
    </row>
    <row r="729" spans="1:2" x14ac:dyDescent="0.25">
      <c r="A729" t="str">
        <f>IF(Input!D726&lt;&gt;"",Input!D726&amp;", "&amp;Input!C726&amp;" - "&amp;Input!A726,"")</f>
        <v/>
      </c>
      <c r="B729" t="str">
        <f t="shared" si="12"/>
        <v/>
      </c>
    </row>
    <row r="730" spans="1:2" x14ac:dyDescent="0.25">
      <c r="A730" t="str">
        <f>IF(Input!D727&lt;&gt;"",Input!D727&amp;", "&amp;Input!C727&amp;" - "&amp;Input!A727,"")</f>
        <v/>
      </c>
      <c r="B730" t="str">
        <f t="shared" si="12"/>
        <v/>
      </c>
    </row>
    <row r="731" spans="1:2" x14ac:dyDescent="0.25">
      <c r="A731" t="str">
        <f>IF(Input!D728&lt;&gt;"",Input!D728&amp;", "&amp;Input!C728&amp;" - "&amp;Input!A728,"")</f>
        <v/>
      </c>
      <c r="B731" t="str">
        <f t="shared" si="12"/>
        <v/>
      </c>
    </row>
    <row r="732" spans="1:2" x14ac:dyDescent="0.25">
      <c r="A732" t="str">
        <f>IF(Input!D729&lt;&gt;"",Input!D729&amp;", "&amp;Input!C729&amp;" - "&amp;Input!A729,"")</f>
        <v/>
      </c>
      <c r="B732" t="str">
        <f t="shared" si="12"/>
        <v/>
      </c>
    </row>
    <row r="733" spans="1:2" x14ac:dyDescent="0.25">
      <c r="A733" t="str">
        <f>IF(Input!D730&lt;&gt;"",Input!D730&amp;", "&amp;Input!C730&amp;" - "&amp;Input!A730,"")</f>
        <v/>
      </c>
      <c r="B733" t="str">
        <f t="shared" si="12"/>
        <v/>
      </c>
    </row>
    <row r="734" spans="1:2" x14ac:dyDescent="0.25">
      <c r="A734" t="str">
        <f>IF(Input!D731&lt;&gt;"",Input!D731&amp;", "&amp;Input!C731&amp;" - "&amp;Input!A731,"")</f>
        <v/>
      </c>
      <c r="B734" t="str">
        <f t="shared" si="12"/>
        <v/>
      </c>
    </row>
    <row r="735" spans="1:2" x14ac:dyDescent="0.25">
      <c r="A735" t="str">
        <f>IF(Input!D732&lt;&gt;"",Input!D732&amp;", "&amp;Input!C732&amp;" - "&amp;Input!A732,"")</f>
        <v/>
      </c>
      <c r="B735" t="str">
        <f t="shared" si="12"/>
        <v/>
      </c>
    </row>
    <row r="736" spans="1:2" x14ac:dyDescent="0.25">
      <c r="A736" t="str">
        <f>IF(Input!D733&lt;&gt;"",Input!D733&amp;", "&amp;Input!C733&amp;" - "&amp;Input!A733,"")</f>
        <v/>
      </c>
      <c r="B736" t="str">
        <f t="shared" si="12"/>
        <v/>
      </c>
    </row>
    <row r="737" spans="1:2" x14ac:dyDescent="0.25">
      <c r="A737" t="str">
        <f>IF(Input!D734&lt;&gt;"",Input!D734&amp;", "&amp;Input!C734&amp;" - "&amp;Input!A734,"")</f>
        <v/>
      </c>
      <c r="B737" t="str">
        <f t="shared" si="12"/>
        <v/>
      </c>
    </row>
    <row r="738" spans="1:2" x14ac:dyDescent="0.25">
      <c r="A738" t="str">
        <f>IF(Input!D735&lt;&gt;"",Input!D735&amp;", "&amp;Input!C735&amp;" - "&amp;Input!A735,"")</f>
        <v/>
      </c>
      <c r="B738" t="str">
        <f t="shared" si="12"/>
        <v/>
      </c>
    </row>
    <row r="739" spans="1:2" x14ac:dyDescent="0.25">
      <c r="A739" t="str">
        <f>IF(Input!D736&lt;&gt;"",Input!D736&amp;", "&amp;Input!C736&amp;" - "&amp;Input!A736,"")</f>
        <v/>
      </c>
      <c r="B739" t="str">
        <f t="shared" si="12"/>
        <v/>
      </c>
    </row>
    <row r="740" spans="1:2" x14ac:dyDescent="0.25">
      <c r="A740" t="str">
        <f>IF(Input!D737&lt;&gt;"",Input!D737&amp;", "&amp;Input!C737&amp;" - "&amp;Input!A737,"")</f>
        <v/>
      </c>
      <c r="B740" t="str">
        <f t="shared" si="12"/>
        <v/>
      </c>
    </row>
    <row r="741" spans="1:2" x14ac:dyDescent="0.25">
      <c r="A741" t="str">
        <f>IF(Input!D738&lt;&gt;"",Input!D738&amp;", "&amp;Input!C738&amp;" - "&amp;Input!A738,"")</f>
        <v/>
      </c>
      <c r="B741" t="str">
        <f t="shared" si="12"/>
        <v/>
      </c>
    </row>
    <row r="742" spans="1:2" x14ac:dyDescent="0.25">
      <c r="A742" t="str">
        <f>IF(Input!D739&lt;&gt;"",Input!D739&amp;", "&amp;Input!C739&amp;" - "&amp;Input!A739,"")</f>
        <v/>
      </c>
      <c r="B742" t="str">
        <f t="shared" si="12"/>
        <v/>
      </c>
    </row>
    <row r="743" spans="1:2" x14ac:dyDescent="0.25">
      <c r="A743" t="str">
        <f>IF(Input!D740&lt;&gt;"",Input!D740&amp;", "&amp;Input!C740&amp;" - "&amp;Input!A740,"")</f>
        <v/>
      </c>
      <c r="B743" t="str">
        <f t="shared" si="12"/>
        <v/>
      </c>
    </row>
    <row r="744" spans="1:2" x14ac:dyDescent="0.25">
      <c r="A744" t="str">
        <f>IF(Input!D741&lt;&gt;"",Input!D741&amp;", "&amp;Input!C741&amp;" - "&amp;Input!A741,"")</f>
        <v/>
      </c>
      <c r="B744" t="str">
        <f t="shared" si="12"/>
        <v/>
      </c>
    </row>
    <row r="745" spans="1:2" x14ac:dyDescent="0.25">
      <c r="A745" t="str">
        <f>IF(Input!D742&lt;&gt;"",Input!D742&amp;", "&amp;Input!C742&amp;" - "&amp;Input!A742,"")</f>
        <v/>
      </c>
      <c r="B745" t="str">
        <f t="shared" si="12"/>
        <v/>
      </c>
    </row>
    <row r="746" spans="1:2" x14ac:dyDescent="0.25">
      <c r="A746" t="str">
        <f>IF(Input!D743&lt;&gt;"",Input!D743&amp;", "&amp;Input!C743&amp;" - "&amp;Input!A743,"")</f>
        <v/>
      </c>
      <c r="B746" t="str">
        <f t="shared" si="12"/>
        <v/>
      </c>
    </row>
    <row r="747" spans="1:2" x14ac:dyDescent="0.25">
      <c r="A747" t="str">
        <f>IF(Input!D744&lt;&gt;"",Input!D744&amp;", "&amp;Input!C744&amp;" - "&amp;Input!A744,"")</f>
        <v/>
      </c>
      <c r="B747" t="str">
        <f t="shared" si="12"/>
        <v/>
      </c>
    </row>
    <row r="748" spans="1:2" x14ac:dyDescent="0.25">
      <c r="A748" t="str">
        <f>IF(Input!D745&lt;&gt;"",Input!D745&amp;", "&amp;Input!C745&amp;" - "&amp;Input!A745,"")</f>
        <v/>
      </c>
      <c r="B748" t="str">
        <f t="shared" si="12"/>
        <v/>
      </c>
    </row>
    <row r="749" spans="1:2" x14ac:dyDescent="0.25">
      <c r="A749" t="str">
        <f>IF(Input!D746&lt;&gt;"",Input!D746&amp;", "&amp;Input!C746&amp;" - "&amp;Input!A746,"")</f>
        <v/>
      </c>
      <c r="B749" t="str">
        <f t="shared" si="12"/>
        <v/>
      </c>
    </row>
    <row r="750" spans="1:2" x14ac:dyDescent="0.25">
      <c r="A750" t="str">
        <f>IF(Input!D747&lt;&gt;"",Input!D747&amp;", "&amp;Input!C747&amp;" - "&amp;Input!A747,"")</f>
        <v/>
      </c>
      <c r="B750" t="str">
        <f t="shared" si="12"/>
        <v/>
      </c>
    </row>
    <row r="751" spans="1:2" x14ac:dyDescent="0.25">
      <c r="A751" t="str">
        <f>IF(Input!D748&lt;&gt;"",Input!D748&amp;", "&amp;Input!C748&amp;" - "&amp;Input!A748,"")</f>
        <v/>
      </c>
      <c r="B751" t="str">
        <f t="shared" si="12"/>
        <v/>
      </c>
    </row>
    <row r="752" spans="1:2" x14ac:dyDescent="0.25">
      <c r="A752" t="str">
        <f>IF(Input!D749&lt;&gt;"",Input!D749&amp;", "&amp;Input!C749&amp;" - "&amp;Input!A749,"")</f>
        <v/>
      </c>
      <c r="B752" t="str">
        <f t="shared" si="12"/>
        <v/>
      </c>
    </row>
    <row r="753" spans="1:2" x14ac:dyDescent="0.25">
      <c r="A753" t="str">
        <f>IF(Input!D750&lt;&gt;"",Input!D750&amp;", "&amp;Input!C750&amp;" - "&amp;Input!A750,"")</f>
        <v/>
      </c>
      <c r="B753" t="str">
        <f t="shared" si="12"/>
        <v/>
      </c>
    </row>
    <row r="754" spans="1:2" x14ac:dyDescent="0.25">
      <c r="A754" t="str">
        <f>IF(Input!D751&lt;&gt;"",Input!D751&amp;", "&amp;Input!C751&amp;" - "&amp;Input!A751,"")</f>
        <v/>
      </c>
      <c r="B754" t="str">
        <f t="shared" si="12"/>
        <v/>
      </c>
    </row>
    <row r="755" spans="1:2" x14ac:dyDescent="0.25">
      <c r="A755" t="str">
        <f>IF(Input!D752&lt;&gt;"",Input!D752&amp;", "&amp;Input!C752&amp;" - "&amp;Input!A752,"")</f>
        <v/>
      </c>
      <c r="B755" t="str">
        <f t="shared" si="12"/>
        <v/>
      </c>
    </row>
    <row r="756" spans="1:2" x14ac:dyDescent="0.25">
      <c r="A756" t="str">
        <f>IF(Input!D753&lt;&gt;"",Input!D753&amp;", "&amp;Input!C753&amp;" - "&amp;Input!A753,"")</f>
        <v/>
      </c>
      <c r="B756" t="str">
        <f t="shared" si="12"/>
        <v/>
      </c>
    </row>
    <row r="757" spans="1:2" x14ac:dyDescent="0.25">
      <c r="A757" t="str">
        <f>IF(Input!D754&lt;&gt;"",Input!D754&amp;", "&amp;Input!C754&amp;" - "&amp;Input!A754,"")</f>
        <v/>
      </c>
      <c r="B757" t="str">
        <f t="shared" si="12"/>
        <v/>
      </c>
    </row>
    <row r="758" spans="1:2" x14ac:dyDescent="0.25">
      <c r="A758" t="str">
        <f>IF(Input!D755&lt;&gt;"",Input!D755&amp;", "&amp;Input!C755&amp;" - "&amp;Input!A755,"")</f>
        <v/>
      </c>
      <c r="B758" t="str">
        <f t="shared" si="12"/>
        <v/>
      </c>
    </row>
    <row r="759" spans="1:2" x14ac:dyDescent="0.25">
      <c r="A759" t="str">
        <f>IF(Input!D756&lt;&gt;"",Input!D756&amp;", "&amp;Input!C756&amp;" - "&amp;Input!A756,"")</f>
        <v/>
      </c>
      <c r="B759" t="str">
        <f t="shared" si="12"/>
        <v/>
      </c>
    </row>
    <row r="760" spans="1:2" x14ac:dyDescent="0.25">
      <c r="A760" t="str">
        <f>IF(Input!D757&lt;&gt;"",Input!D757&amp;", "&amp;Input!C757&amp;" - "&amp;Input!A757,"")</f>
        <v/>
      </c>
      <c r="B760" t="str">
        <f t="shared" si="12"/>
        <v/>
      </c>
    </row>
    <row r="761" spans="1:2" x14ac:dyDescent="0.25">
      <c r="A761" t="str">
        <f>IF(Input!D758&lt;&gt;"",Input!D758&amp;", "&amp;Input!C758&amp;" - "&amp;Input!A758,"")</f>
        <v/>
      </c>
      <c r="B761" t="str">
        <f t="shared" si="12"/>
        <v/>
      </c>
    </row>
    <row r="762" spans="1:2" x14ac:dyDescent="0.25">
      <c r="A762" t="str">
        <f>IF(Input!D759&lt;&gt;"",Input!D759&amp;", "&amp;Input!C759&amp;" - "&amp;Input!A759,"")</f>
        <v/>
      </c>
      <c r="B762" t="str">
        <f t="shared" si="12"/>
        <v/>
      </c>
    </row>
    <row r="763" spans="1:2" x14ac:dyDescent="0.25">
      <c r="A763" t="str">
        <f>IF(Input!D760&lt;&gt;"",Input!D760&amp;", "&amp;Input!C760&amp;" - "&amp;Input!A760,"")</f>
        <v/>
      </c>
      <c r="B763" t="str">
        <f t="shared" si="12"/>
        <v/>
      </c>
    </row>
    <row r="764" spans="1:2" x14ac:dyDescent="0.25">
      <c r="A764" t="str">
        <f>IF(Input!D761&lt;&gt;"",Input!D761&amp;", "&amp;Input!C761&amp;" - "&amp;Input!A761,"")</f>
        <v/>
      </c>
      <c r="B764" t="str">
        <f t="shared" si="12"/>
        <v/>
      </c>
    </row>
    <row r="765" spans="1:2" x14ac:dyDescent="0.25">
      <c r="A765" t="str">
        <f>IF(Input!D762&lt;&gt;"",Input!D762&amp;", "&amp;Input!C762&amp;" - "&amp;Input!A762,"")</f>
        <v/>
      </c>
      <c r="B765" t="str">
        <f t="shared" si="12"/>
        <v/>
      </c>
    </row>
    <row r="766" spans="1:2" x14ac:dyDescent="0.25">
      <c r="A766" t="str">
        <f>IF(Input!D763&lt;&gt;"",Input!D763&amp;", "&amp;Input!C763&amp;" - "&amp;Input!A763,"")</f>
        <v/>
      </c>
      <c r="B766" t="str">
        <f t="shared" si="12"/>
        <v/>
      </c>
    </row>
    <row r="767" spans="1:2" x14ac:dyDescent="0.25">
      <c r="A767" t="str">
        <f>IF(Input!D764&lt;&gt;"",Input!D764&amp;", "&amp;Input!C764&amp;" - "&amp;Input!A764,"")</f>
        <v/>
      </c>
      <c r="B767" t="str">
        <f t="shared" si="12"/>
        <v/>
      </c>
    </row>
    <row r="768" spans="1:2" x14ac:dyDescent="0.25">
      <c r="A768" t="str">
        <f>IF(Input!D765&lt;&gt;"",Input!D765&amp;", "&amp;Input!C765&amp;" - "&amp;Input!A765,"")</f>
        <v/>
      </c>
      <c r="B768" t="str">
        <f t="shared" si="12"/>
        <v/>
      </c>
    </row>
    <row r="769" spans="1:2" x14ac:dyDescent="0.25">
      <c r="A769" t="str">
        <f>IF(Input!D766&lt;&gt;"",Input!D766&amp;", "&amp;Input!C766&amp;" - "&amp;Input!A766,"")</f>
        <v/>
      </c>
      <c r="B769" t="str">
        <f t="shared" si="12"/>
        <v/>
      </c>
    </row>
    <row r="770" spans="1:2" x14ac:dyDescent="0.25">
      <c r="A770" t="str">
        <f>IF(Input!D767&lt;&gt;"",Input!D767&amp;", "&amp;Input!C767&amp;" - "&amp;Input!A767,"")</f>
        <v/>
      </c>
      <c r="B770" t="str">
        <f t="shared" si="12"/>
        <v/>
      </c>
    </row>
    <row r="771" spans="1:2" x14ac:dyDescent="0.25">
      <c r="A771" t="str">
        <f>IF(Input!D768&lt;&gt;"",Input!D768&amp;", "&amp;Input!C768&amp;" - "&amp;Input!A768,"")</f>
        <v/>
      </c>
      <c r="B771" t="str">
        <f t="shared" si="12"/>
        <v/>
      </c>
    </row>
    <row r="772" spans="1:2" x14ac:dyDescent="0.25">
      <c r="A772" t="str">
        <f>IF(Input!D769&lt;&gt;"",Input!D769&amp;", "&amp;Input!C769&amp;" - "&amp;Input!A769,"")</f>
        <v/>
      </c>
      <c r="B772" t="str">
        <f t="shared" si="12"/>
        <v/>
      </c>
    </row>
    <row r="773" spans="1:2" x14ac:dyDescent="0.25">
      <c r="A773" t="str">
        <f>IF(Input!D770&lt;&gt;"",Input!D770&amp;", "&amp;Input!C770&amp;" - "&amp;Input!A770,"")</f>
        <v/>
      </c>
      <c r="B773" t="str">
        <f t="shared" si="12"/>
        <v/>
      </c>
    </row>
    <row r="774" spans="1:2" x14ac:dyDescent="0.25">
      <c r="A774" t="str">
        <f>IF(Input!D771&lt;&gt;"",Input!D771&amp;", "&amp;Input!C771&amp;" - "&amp;Input!A771,"")</f>
        <v/>
      </c>
      <c r="B774" t="str">
        <f t="shared" si="12"/>
        <v/>
      </c>
    </row>
    <row r="775" spans="1:2" x14ac:dyDescent="0.25">
      <c r="A775" t="str">
        <f>IF(Input!D772&lt;&gt;"",Input!D772&amp;", "&amp;Input!C772&amp;" - "&amp;Input!A772,"")</f>
        <v/>
      </c>
      <c r="B775" t="str">
        <f t="shared" ref="B775:B838" si="13">IF(A775&lt;&gt;"",B774+1,"")</f>
        <v/>
      </c>
    </row>
    <row r="776" spans="1:2" x14ac:dyDescent="0.25">
      <c r="A776" t="str">
        <f>IF(Input!D773&lt;&gt;"",Input!D773&amp;", "&amp;Input!C773&amp;" - "&amp;Input!A773,"")</f>
        <v/>
      </c>
      <c r="B776" t="str">
        <f t="shared" si="13"/>
        <v/>
      </c>
    </row>
    <row r="777" spans="1:2" x14ac:dyDescent="0.25">
      <c r="A777" t="str">
        <f>IF(Input!D774&lt;&gt;"",Input!D774&amp;", "&amp;Input!C774&amp;" - "&amp;Input!A774,"")</f>
        <v/>
      </c>
      <c r="B777" t="str">
        <f t="shared" si="13"/>
        <v/>
      </c>
    </row>
    <row r="778" spans="1:2" x14ac:dyDescent="0.25">
      <c r="A778" t="str">
        <f>IF(Input!D775&lt;&gt;"",Input!D775&amp;", "&amp;Input!C775&amp;" - "&amp;Input!A775,"")</f>
        <v/>
      </c>
      <c r="B778" t="str">
        <f t="shared" si="13"/>
        <v/>
      </c>
    </row>
    <row r="779" spans="1:2" x14ac:dyDescent="0.25">
      <c r="A779" t="str">
        <f>IF(Input!D776&lt;&gt;"",Input!D776&amp;", "&amp;Input!C776&amp;" - "&amp;Input!A776,"")</f>
        <v/>
      </c>
      <c r="B779" t="str">
        <f t="shared" si="13"/>
        <v/>
      </c>
    </row>
    <row r="780" spans="1:2" x14ac:dyDescent="0.25">
      <c r="A780" t="str">
        <f>IF(Input!D777&lt;&gt;"",Input!D777&amp;", "&amp;Input!C777&amp;" - "&amp;Input!A777,"")</f>
        <v/>
      </c>
      <c r="B780" t="str">
        <f t="shared" si="13"/>
        <v/>
      </c>
    </row>
    <row r="781" spans="1:2" x14ac:dyDescent="0.25">
      <c r="A781" t="str">
        <f>IF(Input!D778&lt;&gt;"",Input!D778&amp;", "&amp;Input!C778&amp;" - "&amp;Input!A778,"")</f>
        <v/>
      </c>
      <c r="B781" t="str">
        <f t="shared" si="13"/>
        <v/>
      </c>
    </row>
    <row r="782" spans="1:2" x14ac:dyDescent="0.25">
      <c r="A782" t="str">
        <f>IF(Input!D779&lt;&gt;"",Input!D779&amp;", "&amp;Input!C779&amp;" - "&amp;Input!A779,"")</f>
        <v/>
      </c>
      <c r="B782" t="str">
        <f t="shared" si="13"/>
        <v/>
      </c>
    </row>
    <row r="783" spans="1:2" x14ac:dyDescent="0.25">
      <c r="A783" t="str">
        <f>IF(Input!D780&lt;&gt;"",Input!D780&amp;", "&amp;Input!C780&amp;" - "&amp;Input!A780,"")</f>
        <v/>
      </c>
      <c r="B783" t="str">
        <f t="shared" si="13"/>
        <v/>
      </c>
    </row>
    <row r="784" spans="1:2" x14ac:dyDescent="0.25">
      <c r="A784" t="str">
        <f>IF(Input!D781&lt;&gt;"",Input!D781&amp;", "&amp;Input!C781&amp;" - "&amp;Input!A781,"")</f>
        <v/>
      </c>
      <c r="B784" t="str">
        <f t="shared" si="13"/>
        <v/>
      </c>
    </row>
    <row r="785" spans="1:2" x14ac:dyDescent="0.25">
      <c r="A785" t="str">
        <f>IF(Input!D782&lt;&gt;"",Input!D782&amp;", "&amp;Input!C782&amp;" - "&amp;Input!A782,"")</f>
        <v/>
      </c>
      <c r="B785" t="str">
        <f t="shared" si="13"/>
        <v/>
      </c>
    </row>
    <row r="786" spans="1:2" x14ac:dyDescent="0.25">
      <c r="A786" t="str">
        <f>IF(Input!D783&lt;&gt;"",Input!D783&amp;", "&amp;Input!C783&amp;" - "&amp;Input!A783,"")</f>
        <v/>
      </c>
      <c r="B786" t="str">
        <f t="shared" si="13"/>
        <v/>
      </c>
    </row>
    <row r="787" spans="1:2" x14ac:dyDescent="0.25">
      <c r="A787" t="str">
        <f>IF(Input!D784&lt;&gt;"",Input!D784&amp;", "&amp;Input!C784&amp;" - "&amp;Input!A784,"")</f>
        <v/>
      </c>
      <c r="B787" t="str">
        <f t="shared" si="13"/>
        <v/>
      </c>
    </row>
    <row r="788" spans="1:2" x14ac:dyDescent="0.25">
      <c r="A788" t="str">
        <f>IF(Input!D785&lt;&gt;"",Input!D785&amp;", "&amp;Input!C785&amp;" - "&amp;Input!A785,"")</f>
        <v/>
      </c>
      <c r="B788" t="str">
        <f t="shared" si="13"/>
        <v/>
      </c>
    </row>
    <row r="789" spans="1:2" x14ac:dyDescent="0.25">
      <c r="A789" t="str">
        <f>IF(Input!D786&lt;&gt;"",Input!D786&amp;", "&amp;Input!C786&amp;" - "&amp;Input!A786,"")</f>
        <v/>
      </c>
      <c r="B789" t="str">
        <f t="shared" si="13"/>
        <v/>
      </c>
    </row>
    <row r="790" spans="1:2" x14ac:dyDescent="0.25">
      <c r="A790" t="str">
        <f>IF(Input!D787&lt;&gt;"",Input!D787&amp;", "&amp;Input!C787&amp;" - "&amp;Input!A787,"")</f>
        <v/>
      </c>
      <c r="B790" t="str">
        <f t="shared" si="13"/>
        <v/>
      </c>
    </row>
    <row r="791" spans="1:2" x14ac:dyDescent="0.25">
      <c r="A791" t="str">
        <f>IF(Input!D788&lt;&gt;"",Input!D788&amp;", "&amp;Input!C788&amp;" - "&amp;Input!A788,"")</f>
        <v/>
      </c>
      <c r="B791" t="str">
        <f t="shared" si="13"/>
        <v/>
      </c>
    </row>
    <row r="792" spans="1:2" x14ac:dyDescent="0.25">
      <c r="A792" t="str">
        <f>IF(Input!D789&lt;&gt;"",Input!D789&amp;", "&amp;Input!C789&amp;" - "&amp;Input!A789,"")</f>
        <v/>
      </c>
      <c r="B792" t="str">
        <f t="shared" si="13"/>
        <v/>
      </c>
    </row>
    <row r="793" spans="1:2" x14ac:dyDescent="0.25">
      <c r="A793" t="str">
        <f>IF(Input!D790&lt;&gt;"",Input!D790&amp;", "&amp;Input!C790&amp;" - "&amp;Input!A790,"")</f>
        <v/>
      </c>
      <c r="B793" t="str">
        <f t="shared" si="13"/>
        <v/>
      </c>
    </row>
    <row r="794" spans="1:2" x14ac:dyDescent="0.25">
      <c r="A794" t="str">
        <f>IF(Input!D791&lt;&gt;"",Input!D791&amp;", "&amp;Input!C791&amp;" - "&amp;Input!A791,"")</f>
        <v/>
      </c>
      <c r="B794" t="str">
        <f t="shared" si="13"/>
        <v/>
      </c>
    </row>
    <row r="795" spans="1:2" x14ac:dyDescent="0.25">
      <c r="A795" t="str">
        <f>IF(Input!D792&lt;&gt;"",Input!D792&amp;", "&amp;Input!C792&amp;" - "&amp;Input!A792,"")</f>
        <v/>
      </c>
      <c r="B795" t="str">
        <f t="shared" si="13"/>
        <v/>
      </c>
    </row>
    <row r="796" spans="1:2" x14ac:dyDescent="0.25">
      <c r="A796" t="str">
        <f>IF(Input!D793&lt;&gt;"",Input!D793&amp;", "&amp;Input!C793&amp;" - "&amp;Input!A793,"")</f>
        <v/>
      </c>
      <c r="B796" t="str">
        <f t="shared" si="13"/>
        <v/>
      </c>
    </row>
    <row r="797" spans="1:2" x14ac:dyDescent="0.25">
      <c r="A797" t="str">
        <f>IF(Input!D794&lt;&gt;"",Input!D794&amp;", "&amp;Input!C794&amp;" - "&amp;Input!A794,"")</f>
        <v/>
      </c>
      <c r="B797" t="str">
        <f t="shared" si="13"/>
        <v/>
      </c>
    </row>
    <row r="798" spans="1:2" x14ac:dyDescent="0.25">
      <c r="A798" t="str">
        <f>IF(Input!D795&lt;&gt;"",Input!D795&amp;", "&amp;Input!C795&amp;" - "&amp;Input!A795,"")</f>
        <v/>
      </c>
      <c r="B798" t="str">
        <f t="shared" si="13"/>
        <v/>
      </c>
    </row>
    <row r="799" spans="1:2" x14ac:dyDescent="0.25">
      <c r="A799" t="str">
        <f>IF(Input!D796&lt;&gt;"",Input!D796&amp;", "&amp;Input!C796&amp;" - "&amp;Input!A796,"")</f>
        <v/>
      </c>
      <c r="B799" t="str">
        <f t="shared" si="13"/>
        <v/>
      </c>
    </row>
    <row r="800" spans="1:2" x14ac:dyDescent="0.25">
      <c r="A800" t="str">
        <f>IF(Input!D797&lt;&gt;"",Input!D797&amp;", "&amp;Input!C797&amp;" - "&amp;Input!A797,"")</f>
        <v/>
      </c>
      <c r="B800" t="str">
        <f t="shared" si="13"/>
        <v/>
      </c>
    </row>
    <row r="801" spans="1:2" x14ac:dyDescent="0.25">
      <c r="A801" t="str">
        <f>IF(Input!D798&lt;&gt;"",Input!D798&amp;", "&amp;Input!C798&amp;" - "&amp;Input!A798,"")</f>
        <v/>
      </c>
      <c r="B801" t="str">
        <f t="shared" si="13"/>
        <v/>
      </c>
    </row>
    <row r="802" spans="1:2" x14ac:dyDescent="0.25">
      <c r="A802" t="str">
        <f>IF(Input!D799&lt;&gt;"",Input!D799&amp;", "&amp;Input!C799&amp;" - "&amp;Input!A799,"")</f>
        <v/>
      </c>
      <c r="B802" t="str">
        <f t="shared" si="13"/>
        <v/>
      </c>
    </row>
    <row r="803" spans="1:2" x14ac:dyDescent="0.25">
      <c r="A803" t="str">
        <f>IF(Input!D800&lt;&gt;"",Input!D800&amp;", "&amp;Input!C800&amp;" - "&amp;Input!A800,"")</f>
        <v/>
      </c>
      <c r="B803" t="str">
        <f t="shared" si="13"/>
        <v/>
      </c>
    </row>
    <row r="804" spans="1:2" x14ac:dyDescent="0.25">
      <c r="A804" t="str">
        <f>IF(Input!D801&lt;&gt;"",Input!D801&amp;", "&amp;Input!C801&amp;" - "&amp;Input!A801,"")</f>
        <v/>
      </c>
      <c r="B804" t="str">
        <f t="shared" si="13"/>
        <v/>
      </c>
    </row>
    <row r="805" spans="1:2" x14ac:dyDescent="0.25">
      <c r="A805" t="str">
        <f>IF(Input!D802&lt;&gt;"",Input!D802&amp;", "&amp;Input!C802&amp;" - "&amp;Input!A802,"")</f>
        <v/>
      </c>
      <c r="B805" t="str">
        <f t="shared" si="13"/>
        <v/>
      </c>
    </row>
    <row r="806" spans="1:2" x14ac:dyDescent="0.25">
      <c r="A806" t="str">
        <f>IF(Input!D803&lt;&gt;"",Input!D803&amp;", "&amp;Input!C803&amp;" - "&amp;Input!A803,"")</f>
        <v/>
      </c>
      <c r="B806" t="str">
        <f t="shared" si="13"/>
        <v/>
      </c>
    </row>
    <row r="807" spans="1:2" x14ac:dyDescent="0.25">
      <c r="A807" t="str">
        <f>IF(Input!D804&lt;&gt;"",Input!D804&amp;", "&amp;Input!C804&amp;" - "&amp;Input!A804,"")</f>
        <v/>
      </c>
      <c r="B807" t="str">
        <f t="shared" si="13"/>
        <v/>
      </c>
    </row>
    <row r="808" spans="1:2" x14ac:dyDescent="0.25">
      <c r="A808" t="str">
        <f>IF(Input!D805&lt;&gt;"",Input!D805&amp;", "&amp;Input!C805&amp;" - "&amp;Input!A805,"")</f>
        <v/>
      </c>
      <c r="B808" t="str">
        <f t="shared" si="13"/>
        <v/>
      </c>
    </row>
    <row r="809" spans="1:2" x14ac:dyDescent="0.25">
      <c r="A809" t="str">
        <f>IF(Input!D806&lt;&gt;"",Input!D806&amp;", "&amp;Input!C806&amp;" - "&amp;Input!A806,"")</f>
        <v/>
      </c>
      <c r="B809" t="str">
        <f t="shared" si="13"/>
        <v/>
      </c>
    </row>
    <row r="810" spans="1:2" x14ac:dyDescent="0.25">
      <c r="A810" t="str">
        <f>IF(Input!D807&lt;&gt;"",Input!D807&amp;", "&amp;Input!C807&amp;" - "&amp;Input!A807,"")</f>
        <v/>
      </c>
      <c r="B810" t="str">
        <f t="shared" si="13"/>
        <v/>
      </c>
    </row>
    <row r="811" spans="1:2" x14ac:dyDescent="0.25">
      <c r="A811" t="str">
        <f>IF(Input!D808&lt;&gt;"",Input!D808&amp;", "&amp;Input!C808&amp;" - "&amp;Input!A808,"")</f>
        <v/>
      </c>
      <c r="B811" t="str">
        <f t="shared" si="13"/>
        <v/>
      </c>
    </row>
    <row r="812" spans="1:2" x14ac:dyDescent="0.25">
      <c r="A812" t="str">
        <f>IF(Input!D809&lt;&gt;"",Input!D809&amp;", "&amp;Input!C809&amp;" - "&amp;Input!A809,"")</f>
        <v/>
      </c>
      <c r="B812" t="str">
        <f t="shared" si="13"/>
        <v/>
      </c>
    </row>
    <row r="813" spans="1:2" x14ac:dyDescent="0.25">
      <c r="A813" t="str">
        <f>IF(Input!D810&lt;&gt;"",Input!D810&amp;", "&amp;Input!C810&amp;" - "&amp;Input!A810,"")</f>
        <v/>
      </c>
      <c r="B813" t="str">
        <f t="shared" si="13"/>
        <v/>
      </c>
    </row>
    <row r="814" spans="1:2" x14ac:dyDescent="0.25">
      <c r="A814" t="str">
        <f>IF(Input!D811&lt;&gt;"",Input!D811&amp;", "&amp;Input!C811&amp;" - "&amp;Input!A811,"")</f>
        <v/>
      </c>
      <c r="B814" t="str">
        <f t="shared" si="13"/>
        <v/>
      </c>
    </row>
    <row r="815" spans="1:2" x14ac:dyDescent="0.25">
      <c r="A815" t="str">
        <f>IF(Input!D812&lt;&gt;"",Input!D812&amp;", "&amp;Input!C812&amp;" - "&amp;Input!A812,"")</f>
        <v/>
      </c>
      <c r="B815" t="str">
        <f t="shared" si="13"/>
        <v/>
      </c>
    </row>
    <row r="816" spans="1:2" x14ac:dyDescent="0.25">
      <c r="A816" t="str">
        <f>IF(Input!D813&lt;&gt;"",Input!D813&amp;", "&amp;Input!C813&amp;" - "&amp;Input!A813,"")</f>
        <v/>
      </c>
      <c r="B816" t="str">
        <f t="shared" si="13"/>
        <v/>
      </c>
    </row>
    <row r="817" spans="1:2" x14ac:dyDescent="0.25">
      <c r="A817" t="str">
        <f>IF(Input!D814&lt;&gt;"",Input!D814&amp;", "&amp;Input!C814&amp;" - "&amp;Input!A814,"")</f>
        <v/>
      </c>
      <c r="B817" t="str">
        <f t="shared" si="13"/>
        <v/>
      </c>
    </row>
    <row r="818" spans="1:2" x14ac:dyDescent="0.25">
      <c r="A818" t="str">
        <f>IF(Input!D815&lt;&gt;"",Input!D815&amp;", "&amp;Input!C815&amp;" - "&amp;Input!A815,"")</f>
        <v/>
      </c>
      <c r="B818" t="str">
        <f t="shared" si="13"/>
        <v/>
      </c>
    </row>
    <row r="819" spans="1:2" x14ac:dyDescent="0.25">
      <c r="A819" t="str">
        <f>IF(Input!D816&lt;&gt;"",Input!D816&amp;", "&amp;Input!C816&amp;" - "&amp;Input!A816,"")</f>
        <v/>
      </c>
      <c r="B819" t="str">
        <f t="shared" si="13"/>
        <v/>
      </c>
    </row>
    <row r="820" spans="1:2" x14ac:dyDescent="0.25">
      <c r="A820" t="str">
        <f>IF(Input!D817&lt;&gt;"",Input!D817&amp;", "&amp;Input!C817&amp;" - "&amp;Input!A817,"")</f>
        <v/>
      </c>
      <c r="B820" t="str">
        <f t="shared" si="13"/>
        <v/>
      </c>
    </row>
    <row r="821" spans="1:2" x14ac:dyDescent="0.25">
      <c r="A821" t="str">
        <f>IF(Input!D818&lt;&gt;"",Input!D818&amp;", "&amp;Input!C818&amp;" - "&amp;Input!A818,"")</f>
        <v/>
      </c>
      <c r="B821" t="str">
        <f t="shared" si="13"/>
        <v/>
      </c>
    </row>
    <row r="822" spans="1:2" x14ac:dyDescent="0.25">
      <c r="A822" t="str">
        <f>IF(Input!D819&lt;&gt;"",Input!D819&amp;", "&amp;Input!C819&amp;" - "&amp;Input!A819,"")</f>
        <v/>
      </c>
      <c r="B822" t="str">
        <f t="shared" si="13"/>
        <v/>
      </c>
    </row>
    <row r="823" spans="1:2" x14ac:dyDescent="0.25">
      <c r="A823" t="str">
        <f>IF(Input!D820&lt;&gt;"",Input!D820&amp;", "&amp;Input!C820&amp;" - "&amp;Input!A820,"")</f>
        <v/>
      </c>
      <c r="B823" t="str">
        <f t="shared" si="13"/>
        <v/>
      </c>
    </row>
    <row r="824" spans="1:2" x14ac:dyDescent="0.25">
      <c r="A824" t="str">
        <f>IF(Input!D821&lt;&gt;"",Input!D821&amp;", "&amp;Input!C821&amp;" - "&amp;Input!A821,"")</f>
        <v/>
      </c>
      <c r="B824" t="str">
        <f t="shared" si="13"/>
        <v/>
      </c>
    </row>
    <row r="825" spans="1:2" x14ac:dyDescent="0.25">
      <c r="A825" t="str">
        <f>IF(Input!D822&lt;&gt;"",Input!D822&amp;", "&amp;Input!C822&amp;" - "&amp;Input!A822,"")</f>
        <v/>
      </c>
      <c r="B825" t="str">
        <f t="shared" si="13"/>
        <v/>
      </c>
    </row>
    <row r="826" spans="1:2" x14ac:dyDescent="0.25">
      <c r="A826" t="str">
        <f>IF(Input!D823&lt;&gt;"",Input!D823&amp;", "&amp;Input!C823&amp;" - "&amp;Input!A823,"")</f>
        <v/>
      </c>
      <c r="B826" t="str">
        <f t="shared" si="13"/>
        <v/>
      </c>
    </row>
    <row r="827" spans="1:2" x14ac:dyDescent="0.25">
      <c r="A827" t="str">
        <f>IF(Input!D824&lt;&gt;"",Input!D824&amp;", "&amp;Input!C824&amp;" - "&amp;Input!A824,"")</f>
        <v/>
      </c>
      <c r="B827" t="str">
        <f t="shared" si="13"/>
        <v/>
      </c>
    </row>
    <row r="828" spans="1:2" x14ac:dyDescent="0.25">
      <c r="A828" t="str">
        <f>IF(Input!D825&lt;&gt;"",Input!D825&amp;", "&amp;Input!C825&amp;" - "&amp;Input!A825,"")</f>
        <v/>
      </c>
      <c r="B828" t="str">
        <f t="shared" si="13"/>
        <v/>
      </c>
    </row>
    <row r="829" spans="1:2" x14ac:dyDescent="0.25">
      <c r="A829" t="str">
        <f>IF(Input!D826&lt;&gt;"",Input!D826&amp;", "&amp;Input!C826&amp;" - "&amp;Input!A826,"")</f>
        <v/>
      </c>
      <c r="B829" t="str">
        <f t="shared" si="13"/>
        <v/>
      </c>
    </row>
    <row r="830" spans="1:2" x14ac:dyDescent="0.25">
      <c r="A830" t="str">
        <f>IF(Input!D827&lt;&gt;"",Input!D827&amp;", "&amp;Input!C827&amp;" - "&amp;Input!A827,"")</f>
        <v/>
      </c>
      <c r="B830" t="str">
        <f t="shared" si="13"/>
        <v/>
      </c>
    </row>
    <row r="831" spans="1:2" x14ac:dyDescent="0.25">
      <c r="A831" t="str">
        <f>IF(Input!D828&lt;&gt;"",Input!D828&amp;", "&amp;Input!C828&amp;" - "&amp;Input!A828,"")</f>
        <v/>
      </c>
      <c r="B831" t="str">
        <f t="shared" si="13"/>
        <v/>
      </c>
    </row>
    <row r="832" spans="1:2" x14ac:dyDescent="0.25">
      <c r="A832" t="str">
        <f>IF(Input!D829&lt;&gt;"",Input!D829&amp;", "&amp;Input!C829&amp;" - "&amp;Input!A829,"")</f>
        <v/>
      </c>
      <c r="B832" t="str">
        <f t="shared" si="13"/>
        <v/>
      </c>
    </row>
    <row r="833" spans="1:2" x14ac:dyDescent="0.25">
      <c r="A833" t="str">
        <f>IF(Input!D830&lt;&gt;"",Input!D830&amp;", "&amp;Input!C830&amp;" - "&amp;Input!A830,"")</f>
        <v/>
      </c>
      <c r="B833" t="str">
        <f t="shared" si="13"/>
        <v/>
      </c>
    </row>
    <row r="834" spans="1:2" x14ac:dyDescent="0.25">
      <c r="A834" t="str">
        <f>IF(Input!D831&lt;&gt;"",Input!D831&amp;", "&amp;Input!C831&amp;" - "&amp;Input!A831,"")</f>
        <v/>
      </c>
      <c r="B834" t="str">
        <f t="shared" si="13"/>
        <v/>
      </c>
    </row>
    <row r="835" spans="1:2" x14ac:dyDescent="0.25">
      <c r="A835" t="str">
        <f>IF(Input!D832&lt;&gt;"",Input!D832&amp;", "&amp;Input!C832&amp;" - "&amp;Input!A832,"")</f>
        <v/>
      </c>
      <c r="B835" t="str">
        <f t="shared" si="13"/>
        <v/>
      </c>
    </row>
    <row r="836" spans="1:2" x14ac:dyDescent="0.25">
      <c r="A836" t="str">
        <f>IF(Input!D833&lt;&gt;"",Input!D833&amp;", "&amp;Input!C833&amp;" - "&amp;Input!A833,"")</f>
        <v/>
      </c>
      <c r="B836" t="str">
        <f t="shared" si="13"/>
        <v/>
      </c>
    </row>
    <row r="837" spans="1:2" x14ac:dyDescent="0.25">
      <c r="A837" t="str">
        <f>IF(Input!D834&lt;&gt;"",Input!D834&amp;", "&amp;Input!C834&amp;" - "&amp;Input!A834,"")</f>
        <v/>
      </c>
      <c r="B837" t="str">
        <f t="shared" si="13"/>
        <v/>
      </c>
    </row>
    <row r="838" spans="1:2" x14ac:dyDescent="0.25">
      <c r="A838" t="str">
        <f>IF(Input!D835&lt;&gt;"",Input!D835&amp;", "&amp;Input!C835&amp;" - "&amp;Input!A835,"")</f>
        <v/>
      </c>
      <c r="B838" t="str">
        <f t="shared" si="13"/>
        <v/>
      </c>
    </row>
    <row r="839" spans="1:2" x14ac:dyDescent="0.25">
      <c r="A839" t="str">
        <f>IF(Input!D836&lt;&gt;"",Input!D836&amp;", "&amp;Input!C836&amp;" - "&amp;Input!A836,"")</f>
        <v/>
      </c>
      <c r="B839" t="str">
        <f t="shared" ref="B839:B902" si="14">IF(A839&lt;&gt;"",B838+1,"")</f>
        <v/>
      </c>
    </row>
    <row r="840" spans="1:2" x14ac:dyDescent="0.25">
      <c r="A840" t="str">
        <f>IF(Input!D837&lt;&gt;"",Input!D837&amp;", "&amp;Input!C837&amp;" - "&amp;Input!A837,"")</f>
        <v/>
      </c>
      <c r="B840" t="str">
        <f t="shared" si="14"/>
        <v/>
      </c>
    </row>
    <row r="841" spans="1:2" x14ac:dyDescent="0.25">
      <c r="A841" t="str">
        <f>IF(Input!D838&lt;&gt;"",Input!D838&amp;", "&amp;Input!C838&amp;" - "&amp;Input!A838,"")</f>
        <v/>
      </c>
      <c r="B841" t="str">
        <f t="shared" si="14"/>
        <v/>
      </c>
    </row>
    <row r="842" spans="1:2" x14ac:dyDescent="0.25">
      <c r="A842" t="str">
        <f>IF(Input!D839&lt;&gt;"",Input!D839&amp;", "&amp;Input!C839&amp;" - "&amp;Input!A839,"")</f>
        <v/>
      </c>
      <c r="B842" t="str">
        <f t="shared" si="14"/>
        <v/>
      </c>
    </row>
    <row r="843" spans="1:2" x14ac:dyDescent="0.25">
      <c r="A843" t="str">
        <f>IF(Input!D840&lt;&gt;"",Input!D840&amp;", "&amp;Input!C840&amp;" - "&amp;Input!A840,"")</f>
        <v/>
      </c>
      <c r="B843" t="str">
        <f t="shared" si="14"/>
        <v/>
      </c>
    </row>
    <row r="844" spans="1:2" x14ac:dyDescent="0.25">
      <c r="A844" t="str">
        <f>IF(Input!D841&lt;&gt;"",Input!D841&amp;", "&amp;Input!C841&amp;" - "&amp;Input!A841,"")</f>
        <v/>
      </c>
      <c r="B844" t="str">
        <f t="shared" si="14"/>
        <v/>
      </c>
    </row>
    <row r="845" spans="1:2" x14ac:dyDescent="0.25">
      <c r="A845" t="str">
        <f>IF(Input!D842&lt;&gt;"",Input!D842&amp;", "&amp;Input!C842&amp;" - "&amp;Input!A842,"")</f>
        <v/>
      </c>
      <c r="B845" t="str">
        <f t="shared" si="14"/>
        <v/>
      </c>
    </row>
    <row r="846" spans="1:2" x14ac:dyDescent="0.25">
      <c r="A846" t="str">
        <f>IF(Input!D843&lt;&gt;"",Input!D843&amp;", "&amp;Input!C843&amp;" - "&amp;Input!A843,"")</f>
        <v/>
      </c>
      <c r="B846" t="str">
        <f t="shared" si="14"/>
        <v/>
      </c>
    </row>
    <row r="847" spans="1:2" x14ac:dyDescent="0.25">
      <c r="A847" t="str">
        <f>IF(Input!D844&lt;&gt;"",Input!D844&amp;", "&amp;Input!C844&amp;" - "&amp;Input!A844,"")</f>
        <v/>
      </c>
      <c r="B847" t="str">
        <f t="shared" si="14"/>
        <v/>
      </c>
    </row>
    <row r="848" spans="1:2" x14ac:dyDescent="0.25">
      <c r="A848" t="str">
        <f>IF(Input!D845&lt;&gt;"",Input!D845&amp;", "&amp;Input!C845&amp;" - "&amp;Input!A845,"")</f>
        <v/>
      </c>
      <c r="B848" t="str">
        <f t="shared" si="14"/>
        <v/>
      </c>
    </row>
    <row r="849" spans="1:2" x14ac:dyDescent="0.25">
      <c r="A849" t="str">
        <f>IF(Input!D846&lt;&gt;"",Input!D846&amp;", "&amp;Input!C846&amp;" - "&amp;Input!A846,"")</f>
        <v/>
      </c>
      <c r="B849" t="str">
        <f t="shared" si="14"/>
        <v/>
      </c>
    </row>
    <row r="850" spans="1:2" x14ac:dyDescent="0.25">
      <c r="A850" t="str">
        <f>IF(Input!D847&lt;&gt;"",Input!D847&amp;", "&amp;Input!C847&amp;" - "&amp;Input!A847,"")</f>
        <v/>
      </c>
      <c r="B850" t="str">
        <f t="shared" si="14"/>
        <v/>
      </c>
    </row>
    <row r="851" spans="1:2" x14ac:dyDescent="0.25">
      <c r="A851" t="str">
        <f>IF(Input!D848&lt;&gt;"",Input!D848&amp;", "&amp;Input!C848&amp;" - "&amp;Input!A848,"")</f>
        <v/>
      </c>
      <c r="B851" t="str">
        <f t="shared" si="14"/>
        <v/>
      </c>
    </row>
    <row r="852" spans="1:2" x14ac:dyDescent="0.25">
      <c r="A852" t="str">
        <f>IF(Input!D849&lt;&gt;"",Input!D849&amp;", "&amp;Input!C849&amp;" - "&amp;Input!A849,"")</f>
        <v/>
      </c>
      <c r="B852" t="str">
        <f t="shared" si="14"/>
        <v/>
      </c>
    </row>
    <row r="853" spans="1:2" x14ac:dyDescent="0.25">
      <c r="A853" t="str">
        <f>IF(Input!D850&lt;&gt;"",Input!D850&amp;", "&amp;Input!C850&amp;" - "&amp;Input!A850,"")</f>
        <v/>
      </c>
      <c r="B853" t="str">
        <f t="shared" si="14"/>
        <v/>
      </c>
    </row>
    <row r="854" spans="1:2" x14ac:dyDescent="0.25">
      <c r="A854" t="str">
        <f>IF(Input!D851&lt;&gt;"",Input!D851&amp;", "&amp;Input!C851&amp;" - "&amp;Input!A851,"")</f>
        <v/>
      </c>
      <c r="B854" t="str">
        <f t="shared" si="14"/>
        <v/>
      </c>
    </row>
    <row r="855" spans="1:2" x14ac:dyDescent="0.25">
      <c r="A855" t="str">
        <f>IF(Input!D852&lt;&gt;"",Input!D852&amp;", "&amp;Input!C852&amp;" - "&amp;Input!A852,"")</f>
        <v/>
      </c>
      <c r="B855" t="str">
        <f t="shared" si="14"/>
        <v/>
      </c>
    </row>
    <row r="856" spans="1:2" x14ac:dyDescent="0.25">
      <c r="A856" t="str">
        <f>IF(Input!D853&lt;&gt;"",Input!D853&amp;", "&amp;Input!C853&amp;" - "&amp;Input!A853,"")</f>
        <v/>
      </c>
      <c r="B856" t="str">
        <f t="shared" si="14"/>
        <v/>
      </c>
    </row>
    <row r="857" spans="1:2" x14ac:dyDescent="0.25">
      <c r="A857" t="str">
        <f>IF(Input!D854&lt;&gt;"",Input!D854&amp;", "&amp;Input!C854&amp;" - "&amp;Input!A854,"")</f>
        <v/>
      </c>
      <c r="B857" t="str">
        <f t="shared" si="14"/>
        <v/>
      </c>
    </row>
    <row r="858" spans="1:2" x14ac:dyDescent="0.25">
      <c r="A858" t="str">
        <f>IF(Input!D855&lt;&gt;"",Input!D855&amp;", "&amp;Input!C855&amp;" - "&amp;Input!A855,"")</f>
        <v/>
      </c>
      <c r="B858" t="str">
        <f t="shared" si="14"/>
        <v/>
      </c>
    </row>
    <row r="859" spans="1:2" x14ac:dyDescent="0.25">
      <c r="A859" t="str">
        <f>IF(Input!D856&lt;&gt;"",Input!D856&amp;", "&amp;Input!C856&amp;" - "&amp;Input!A856,"")</f>
        <v/>
      </c>
      <c r="B859" t="str">
        <f t="shared" si="14"/>
        <v/>
      </c>
    </row>
    <row r="860" spans="1:2" x14ac:dyDescent="0.25">
      <c r="A860" t="str">
        <f>IF(Input!D857&lt;&gt;"",Input!D857&amp;", "&amp;Input!C857&amp;" - "&amp;Input!A857,"")</f>
        <v/>
      </c>
      <c r="B860" t="str">
        <f t="shared" si="14"/>
        <v/>
      </c>
    </row>
    <row r="861" spans="1:2" x14ac:dyDescent="0.25">
      <c r="A861" t="str">
        <f>IF(Input!D858&lt;&gt;"",Input!D858&amp;", "&amp;Input!C858&amp;" - "&amp;Input!A858,"")</f>
        <v/>
      </c>
      <c r="B861" t="str">
        <f t="shared" si="14"/>
        <v/>
      </c>
    </row>
    <row r="862" spans="1:2" x14ac:dyDescent="0.25">
      <c r="A862" t="str">
        <f>IF(Input!D859&lt;&gt;"",Input!D859&amp;", "&amp;Input!C859&amp;" - "&amp;Input!A859,"")</f>
        <v/>
      </c>
      <c r="B862" t="str">
        <f t="shared" si="14"/>
        <v/>
      </c>
    </row>
    <row r="863" spans="1:2" x14ac:dyDescent="0.25">
      <c r="A863" t="str">
        <f>IF(Input!D860&lt;&gt;"",Input!D860&amp;", "&amp;Input!C860&amp;" - "&amp;Input!A860,"")</f>
        <v/>
      </c>
      <c r="B863" t="str">
        <f t="shared" si="14"/>
        <v/>
      </c>
    </row>
    <row r="864" spans="1:2" x14ac:dyDescent="0.25">
      <c r="A864" t="str">
        <f>IF(Input!D861&lt;&gt;"",Input!D861&amp;", "&amp;Input!C861&amp;" - "&amp;Input!A861,"")</f>
        <v/>
      </c>
      <c r="B864" t="str">
        <f t="shared" si="14"/>
        <v/>
      </c>
    </row>
    <row r="865" spans="1:2" x14ac:dyDescent="0.25">
      <c r="A865" t="str">
        <f>IF(Input!D862&lt;&gt;"",Input!D862&amp;", "&amp;Input!C862&amp;" - "&amp;Input!A862,"")</f>
        <v/>
      </c>
      <c r="B865" t="str">
        <f t="shared" si="14"/>
        <v/>
      </c>
    </row>
    <row r="866" spans="1:2" x14ac:dyDescent="0.25">
      <c r="A866" t="str">
        <f>IF(Input!D863&lt;&gt;"",Input!D863&amp;", "&amp;Input!C863&amp;" - "&amp;Input!A863,"")</f>
        <v/>
      </c>
      <c r="B866" t="str">
        <f t="shared" si="14"/>
        <v/>
      </c>
    </row>
    <row r="867" spans="1:2" x14ac:dyDescent="0.25">
      <c r="A867" t="str">
        <f>IF(Input!D864&lt;&gt;"",Input!D864&amp;", "&amp;Input!C864&amp;" - "&amp;Input!A864,"")</f>
        <v/>
      </c>
      <c r="B867" t="str">
        <f t="shared" si="14"/>
        <v/>
      </c>
    </row>
    <row r="868" spans="1:2" x14ac:dyDescent="0.25">
      <c r="A868" t="str">
        <f>IF(Input!D865&lt;&gt;"",Input!D865&amp;", "&amp;Input!C865&amp;" - "&amp;Input!A865,"")</f>
        <v/>
      </c>
      <c r="B868" t="str">
        <f t="shared" si="14"/>
        <v/>
      </c>
    </row>
    <row r="869" spans="1:2" x14ac:dyDescent="0.25">
      <c r="A869" t="str">
        <f>IF(Input!D866&lt;&gt;"",Input!D866&amp;", "&amp;Input!C866&amp;" - "&amp;Input!A866,"")</f>
        <v/>
      </c>
      <c r="B869" t="str">
        <f t="shared" si="14"/>
        <v/>
      </c>
    </row>
    <row r="870" spans="1:2" x14ac:dyDescent="0.25">
      <c r="A870" t="str">
        <f>IF(Input!D867&lt;&gt;"",Input!D867&amp;", "&amp;Input!C867&amp;" - "&amp;Input!A867,"")</f>
        <v/>
      </c>
      <c r="B870" t="str">
        <f t="shared" si="14"/>
        <v/>
      </c>
    </row>
    <row r="871" spans="1:2" x14ac:dyDescent="0.25">
      <c r="A871" t="str">
        <f>IF(Input!D868&lt;&gt;"",Input!D868&amp;", "&amp;Input!C868&amp;" - "&amp;Input!A868,"")</f>
        <v/>
      </c>
      <c r="B871" t="str">
        <f t="shared" si="14"/>
        <v/>
      </c>
    </row>
    <row r="872" spans="1:2" x14ac:dyDescent="0.25">
      <c r="A872" t="str">
        <f>IF(Input!D869&lt;&gt;"",Input!D869&amp;", "&amp;Input!C869&amp;" - "&amp;Input!A869,"")</f>
        <v/>
      </c>
      <c r="B872" t="str">
        <f t="shared" si="14"/>
        <v/>
      </c>
    </row>
    <row r="873" spans="1:2" x14ac:dyDescent="0.25">
      <c r="A873" t="str">
        <f>IF(Input!D870&lt;&gt;"",Input!D870&amp;", "&amp;Input!C870&amp;" - "&amp;Input!A870,"")</f>
        <v/>
      </c>
      <c r="B873" t="str">
        <f t="shared" si="14"/>
        <v/>
      </c>
    </row>
    <row r="874" spans="1:2" x14ac:dyDescent="0.25">
      <c r="A874" t="str">
        <f>IF(Input!D871&lt;&gt;"",Input!D871&amp;", "&amp;Input!C871&amp;" - "&amp;Input!A871,"")</f>
        <v/>
      </c>
      <c r="B874" t="str">
        <f t="shared" si="14"/>
        <v/>
      </c>
    </row>
    <row r="875" spans="1:2" x14ac:dyDescent="0.25">
      <c r="A875" t="str">
        <f>IF(Input!D872&lt;&gt;"",Input!D872&amp;", "&amp;Input!C872&amp;" - "&amp;Input!A872,"")</f>
        <v/>
      </c>
      <c r="B875" t="str">
        <f t="shared" si="14"/>
        <v/>
      </c>
    </row>
    <row r="876" spans="1:2" x14ac:dyDescent="0.25">
      <c r="A876" t="str">
        <f>IF(Input!D873&lt;&gt;"",Input!D873&amp;", "&amp;Input!C873&amp;" - "&amp;Input!A873,"")</f>
        <v/>
      </c>
      <c r="B876" t="str">
        <f t="shared" si="14"/>
        <v/>
      </c>
    </row>
    <row r="877" spans="1:2" x14ac:dyDescent="0.25">
      <c r="A877" t="str">
        <f>IF(Input!D874&lt;&gt;"",Input!D874&amp;", "&amp;Input!C874&amp;" - "&amp;Input!A874,"")</f>
        <v/>
      </c>
      <c r="B877" t="str">
        <f t="shared" si="14"/>
        <v/>
      </c>
    </row>
    <row r="878" spans="1:2" x14ac:dyDescent="0.25">
      <c r="A878" t="str">
        <f>IF(Input!D875&lt;&gt;"",Input!D875&amp;", "&amp;Input!C875&amp;" - "&amp;Input!A875,"")</f>
        <v/>
      </c>
      <c r="B878" t="str">
        <f t="shared" si="14"/>
        <v/>
      </c>
    </row>
    <row r="879" spans="1:2" x14ac:dyDescent="0.25">
      <c r="A879" t="str">
        <f>IF(Input!D876&lt;&gt;"",Input!D876&amp;", "&amp;Input!C876&amp;" - "&amp;Input!A876,"")</f>
        <v/>
      </c>
      <c r="B879" t="str">
        <f t="shared" si="14"/>
        <v/>
      </c>
    </row>
    <row r="880" spans="1:2" x14ac:dyDescent="0.25">
      <c r="A880" t="str">
        <f>IF(Input!D877&lt;&gt;"",Input!D877&amp;", "&amp;Input!C877&amp;" - "&amp;Input!A877,"")</f>
        <v/>
      </c>
      <c r="B880" t="str">
        <f t="shared" si="14"/>
        <v/>
      </c>
    </row>
    <row r="881" spans="1:2" x14ac:dyDescent="0.25">
      <c r="A881" t="str">
        <f>IF(Input!D878&lt;&gt;"",Input!D878&amp;", "&amp;Input!C878&amp;" - "&amp;Input!A878,"")</f>
        <v/>
      </c>
      <c r="B881" t="str">
        <f t="shared" si="14"/>
        <v/>
      </c>
    </row>
    <row r="882" spans="1:2" x14ac:dyDescent="0.25">
      <c r="A882" t="str">
        <f>IF(Input!D879&lt;&gt;"",Input!D879&amp;", "&amp;Input!C879&amp;" - "&amp;Input!A879,"")</f>
        <v/>
      </c>
      <c r="B882" t="str">
        <f t="shared" si="14"/>
        <v/>
      </c>
    </row>
    <row r="883" spans="1:2" x14ac:dyDescent="0.25">
      <c r="A883" t="str">
        <f>IF(Input!D880&lt;&gt;"",Input!D880&amp;", "&amp;Input!C880&amp;" - "&amp;Input!A880,"")</f>
        <v/>
      </c>
      <c r="B883" t="str">
        <f t="shared" si="14"/>
        <v/>
      </c>
    </row>
    <row r="884" spans="1:2" x14ac:dyDescent="0.25">
      <c r="A884" t="str">
        <f>IF(Input!D881&lt;&gt;"",Input!D881&amp;", "&amp;Input!C881&amp;" - "&amp;Input!A881,"")</f>
        <v/>
      </c>
      <c r="B884" t="str">
        <f t="shared" si="14"/>
        <v/>
      </c>
    </row>
    <row r="885" spans="1:2" x14ac:dyDescent="0.25">
      <c r="A885" t="str">
        <f>IF(Input!D882&lt;&gt;"",Input!D882&amp;", "&amp;Input!C882&amp;" - "&amp;Input!A882,"")</f>
        <v/>
      </c>
      <c r="B885" t="str">
        <f t="shared" si="14"/>
        <v/>
      </c>
    </row>
    <row r="886" spans="1:2" x14ac:dyDescent="0.25">
      <c r="A886" t="str">
        <f>IF(Input!D883&lt;&gt;"",Input!D883&amp;", "&amp;Input!C883&amp;" - "&amp;Input!A883,"")</f>
        <v/>
      </c>
      <c r="B886" t="str">
        <f t="shared" si="14"/>
        <v/>
      </c>
    </row>
    <row r="887" spans="1:2" x14ac:dyDescent="0.25">
      <c r="A887" t="str">
        <f>IF(Input!D884&lt;&gt;"",Input!D884&amp;", "&amp;Input!C884&amp;" - "&amp;Input!A884,"")</f>
        <v/>
      </c>
      <c r="B887" t="str">
        <f t="shared" si="14"/>
        <v/>
      </c>
    </row>
    <row r="888" spans="1:2" x14ac:dyDescent="0.25">
      <c r="A888" t="str">
        <f>IF(Input!D885&lt;&gt;"",Input!D885&amp;", "&amp;Input!C885&amp;" - "&amp;Input!A885,"")</f>
        <v/>
      </c>
      <c r="B888" t="str">
        <f t="shared" si="14"/>
        <v/>
      </c>
    </row>
    <row r="889" spans="1:2" x14ac:dyDescent="0.25">
      <c r="A889" t="str">
        <f>IF(Input!D886&lt;&gt;"",Input!D886&amp;", "&amp;Input!C886&amp;" - "&amp;Input!A886,"")</f>
        <v/>
      </c>
      <c r="B889" t="str">
        <f t="shared" si="14"/>
        <v/>
      </c>
    </row>
    <row r="890" spans="1:2" x14ac:dyDescent="0.25">
      <c r="A890" t="str">
        <f>IF(Input!D887&lt;&gt;"",Input!D887&amp;", "&amp;Input!C887&amp;" - "&amp;Input!A887,"")</f>
        <v/>
      </c>
      <c r="B890" t="str">
        <f t="shared" si="14"/>
        <v/>
      </c>
    </row>
    <row r="891" spans="1:2" x14ac:dyDescent="0.25">
      <c r="A891" t="str">
        <f>IF(Input!D888&lt;&gt;"",Input!D888&amp;", "&amp;Input!C888&amp;" - "&amp;Input!A888,"")</f>
        <v/>
      </c>
      <c r="B891" t="str">
        <f t="shared" si="14"/>
        <v/>
      </c>
    </row>
    <row r="892" spans="1:2" x14ac:dyDescent="0.25">
      <c r="A892" t="str">
        <f>IF(Input!D889&lt;&gt;"",Input!D889&amp;", "&amp;Input!C889&amp;" - "&amp;Input!A889,"")</f>
        <v/>
      </c>
      <c r="B892" t="str">
        <f t="shared" si="14"/>
        <v/>
      </c>
    </row>
    <row r="893" spans="1:2" x14ac:dyDescent="0.25">
      <c r="A893" t="str">
        <f>IF(Input!D890&lt;&gt;"",Input!D890&amp;", "&amp;Input!C890&amp;" - "&amp;Input!A890,"")</f>
        <v/>
      </c>
      <c r="B893" t="str">
        <f t="shared" si="14"/>
        <v/>
      </c>
    </row>
    <row r="894" spans="1:2" x14ac:dyDescent="0.25">
      <c r="A894" t="str">
        <f>IF(Input!D891&lt;&gt;"",Input!D891&amp;", "&amp;Input!C891&amp;" - "&amp;Input!A891,"")</f>
        <v/>
      </c>
      <c r="B894" t="str">
        <f t="shared" si="14"/>
        <v/>
      </c>
    </row>
    <row r="895" spans="1:2" x14ac:dyDescent="0.25">
      <c r="A895" t="str">
        <f>IF(Input!D892&lt;&gt;"",Input!D892&amp;", "&amp;Input!C892&amp;" - "&amp;Input!A892,"")</f>
        <v/>
      </c>
      <c r="B895" t="str">
        <f t="shared" si="14"/>
        <v/>
      </c>
    </row>
    <row r="896" spans="1:2" x14ac:dyDescent="0.25">
      <c r="A896" t="str">
        <f>IF(Input!D893&lt;&gt;"",Input!D893&amp;", "&amp;Input!C893&amp;" - "&amp;Input!A893,"")</f>
        <v/>
      </c>
      <c r="B896" t="str">
        <f t="shared" si="14"/>
        <v/>
      </c>
    </row>
    <row r="897" spans="1:2" x14ac:dyDescent="0.25">
      <c r="A897" t="str">
        <f>IF(Input!D894&lt;&gt;"",Input!D894&amp;", "&amp;Input!C894&amp;" - "&amp;Input!A894,"")</f>
        <v/>
      </c>
      <c r="B897" t="str">
        <f t="shared" si="14"/>
        <v/>
      </c>
    </row>
    <row r="898" spans="1:2" x14ac:dyDescent="0.25">
      <c r="A898" t="str">
        <f>IF(Input!D895&lt;&gt;"",Input!D895&amp;", "&amp;Input!C895&amp;" - "&amp;Input!A895,"")</f>
        <v/>
      </c>
      <c r="B898" t="str">
        <f t="shared" si="14"/>
        <v/>
      </c>
    </row>
    <row r="899" spans="1:2" x14ac:dyDescent="0.25">
      <c r="A899" t="str">
        <f>IF(Input!D896&lt;&gt;"",Input!D896&amp;", "&amp;Input!C896&amp;" - "&amp;Input!A896,"")</f>
        <v/>
      </c>
      <c r="B899" t="str">
        <f t="shared" si="14"/>
        <v/>
      </c>
    </row>
    <row r="900" spans="1:2" x14ac:dyDescent="0.25">
      <c r="A900" t="str">
        <f>IF(Input!D897&lt;&gt;"",Input!D897&amp;", "&amp;Input!C897&amp;" - "&amp;Input!A897,"")</f>
        <v/>
      </c>
      <c r="B900" t="str">
        <f t="shared" si="14"/>
        <v/>
      </c>
    </row>
    <row r="901" spans="1:2" x14ac:dyDescent="0.25">
      <c r="A901" t="str">
        <f>IF(Input!D898&lt;&gt;"",Input!D898&amp;", "&amp;Input!C898&amp;" - "&amp;Input!A898,"")</f>
        <v/>
      </c>
      <c r="B901" t="str">
        <f t="shared" si="14"/>
        <v/>
      </c>
    </row>
    <row r="902" spans="1:2" x14ac:dyDescent="0.25">
      <c r="A902" t="str">
        <f>IF(Input!D899&lt;&gt;"",Input!D899&amp;", "&amp;Input!C899&amp;" - "&amp;Input!A899,"")</f>
        <v/>
      </c>
      <c r="B902" t="str">
        <f t="shared" si="14"/>
        <v/>
      </c>
    </row>
    <row r="903" spans="1:2" x14ac:dyDescent="0.25">
      <c r="A903" t="str">
        <f>IF(Input!D900&lt;&gt;"",Input!D900&amp;", "&amp;Input!C900&amp;" - "&amp;Input!A900,"")</f>
        <v/>
      </c>
      <c r="B903" t="str">
        <f t="shared" ref="B903:B966" si="15">IF(A903&lt;&gt;"",B902+1,"")</f>
        <v/>
      </c>
    </row>
    <row r="904" spans="1:2" x14ac:dyDescent="0.25">
      <c r="A904" t="str">
        <f>IF(Input!D901&lt;&gt;"",Input!D901&amp;", "&amp;Input!C901&amp;" - "&amp;Input!A901,"")</f>
        <v/>
      </c>
      <c r="B904" t="str">
        <f t="shared" si="15"/>
        <v/>
      </c>
    </row>
    <row r="905" spans="1:2" x14ac:dyDescent="0.25">
      <c r="A905" t="str">
        <f>IF(Input!D902&lt;&gt;"",Input!D902&amp;", "&amp;Input!C902&amp;" - "&amp;Input!A902,"")</f>
        <v/>
      </c>
      <c r="B905" t="str">
        <f t="shared" si="15"/>
        <v/>
      </c>
    </row>
    <row r="906" spans="1:2" x14ac:dyDescent="0.25">
      <c r="A906" t="str">
        <f>IF(Input!D903&lt;&gt;"",Input!D903&amp;", "&amp;Input!C903&amp;" - "&amp;Input!A903,"")</f>
        <v/>
      </c>
      <c r="B906" t="str">
        <f t="shared" si="15"/>
        <v/>
      </c>
    </row>
    <row r="907" spans="1:2" x14ac:dyDescent="0.25">
      <c r="A907" t="str">
        <f>IF(Input!D904&lt;&gt;"",Input!D904&amp;", "&amp;Input!C904&amp;" - "&amp;Input!A904,"")</f>
        <v/>
      </c>
      <c r="B907" t="str">
        <f t="shared" si="15"/>
        <v/>
      </c>
    </row>
    <row r="908" spans="1:2" x14ac:dyDescent="0.25">
      <c r="A908" t="str">
        <f>IF(Input!D905&lt;&gt;"",Input!D905&amp;", "&amp;Input!C905&amp;" - "&amp;Input!A905,"")</f>
        <v/>
      </c>
      <c r="B908" t="str">
        <f t="shared" si="15"/>
        <v/>
      </c>
    </row>
    <row r="909" spans="1:2" x14ac:dyDescent="0.25">
      <c r="A909" t="str">
        <f>IF(Input!D906&lt;&gt;"",Input!D906&amp;", "&amp;Input!C906&amp;" - "&amp;Input!A906,"")</f>
        <v/>
      </c>
      <c r="B909" t="str">
        <f t="shared" si="15"/>
        <v/>
      </c>
    </row>
    <row r="910" spans="1:2" x14ac:dyDescent="0.25">
      <c r="A910" t="str">
        <f>IF(Input!D907&lt;&gt;"",Input!D907&amp;", "&amp;Input!C907&amp;" - "&amp;Input!A907,"")</f>
        <v/>
      </c>
      <c r="B910" t="str">
        <f t="shared" si="15"/>
        <v/>
      </c>
    </row>
    <row r="911" spans="1:2" x14ac:dyDescent="0.25">
      <c r="A911" t="str">
        <f>IF(Input!D908&lt;&gt;"",Input!D908&amp;", "&amp;Input!C908&amp;" - "&amp;Input!A908,"")</f>
        <v/>
      </c>
      <c r="B911" t="str">
        <f t="shared" si="15"/>
        <v/>
      </c>
    </row>
    <row r="912" spans="1:2" x14ac:dyDescent="0.25">
      <c r="A912" t="str">
        <f>IF(Input!D909&lt;&gt;"",Input!D909&amp;", "&amp;Input!C909&amp;" - "&amp;Input!A909,"")</f>
        <v/>
      </c>
      <c r="B912" t="str">
        <f t="shared" si="15"/>
        <v/>
      </c>
    </row>
    <row r="913" spans="1:2" x14ac:dyDescent="0.25">
      <c r="A913" t="str">
        <f>IF(Input!D910&lt;&gt;"",Input!D910&amp;", "&amp;Input!C910&amp;" - "&amp;Input!A910,"")</f>
        <v/>
      </c>
      <c r="B913" t="str">
        <f t="shared" si="15"/>
        <v/>
      </c>
    </row>
    <row r="914" spans="1:2" x14ac:dyDescent="0.25">
      <c r="A914" t="str">
        <f>IF(Input!D911&lt;&gt;"",Input!D911&amp;", "&amp;Input!C911&amp;" - "&amp;Input!A911,"")</f>
        <v/>
      </c>
      <c r="B914" t="str">
        <f t="shared" si="15"/>
        <v/>
      </c>
    </row>
    <row r="915" spans="1:2" x14ac:dyDescent="0.25">
      <c r="A915" t="str">
        <f>IF(Input!D912&lt;&gt;"",Input!D912&amp;", "&amp;Input!C912&amp;" - "&amp;Input!A912,"")</f>
        <v/>
      </c>
      <c r="B915" t="str">
        <f t="shared" si="15"/>
        <v/>
      </c>
    </row>
    <row r="916" spans="1:2" x14ac:dyDescent="0.25">
      <c r="A916" t="str">
        <f>IF(Input!D913&lt;&gt;"",Input!D913&amp;", "&amp;Input!C913&amp;" - "&amp;Input!A913,"")</f>
        <v/>
      </c>
      <c r="B916" t="str">
        <f t="shared" si="15"/>
        <v/>
      </c>
    </row>
    <row r="917" spans="1:2" x14ac:dyDescent="0.25">
      <c r="A917" t="str">
        <f>IF(Input!D914&lt;&gt;"",Input!D914&amp;", "&amp;Input!C914&amp;" - "&amp;Input!A914,"")</f>
        <v/>
      </c>
      <c r="B917" t="str">
        <f t="shared" si="15"/>
        <v/>
      </c>
    </row>
    <row r="918" spans="1:2" x14ac:dyDescent="0.25">
      <c r="A918" t="str">
        <f>IF(Input!D915&lt;&gt;"",Input!D915&amp;", "&amp;Input!C915&amp;" - "&amp;Input!A915,"")</f>
        <v/>
      </c>
      <c r="B918" t="str">
        <f t="shared" si="15"/>
        <v/>
      </c>
    </row>
    <row r="919" spans="1:2" x14ac:dyDescent="0.25">
      <c r="A919" t="str">
        <f>IF(Input!D916&lt;&gt;"",Input!D916&amp;", "&amp;Input!C916&amp;" - "&amp;Input!A916,"")</f>
        <v/>
      </c>
      <c r="B919" t="str">
        <f t="shared" si="15"/>
        <v/>
      </c>
    </row>
    <row r="920" spans="1:2" x14ac:dyDescent="0.25">
      <c r="A920" t="str">
        <f>IF(Input!D917&lt;&gt;"",Input!D917&amp;", "&amp;Input!C917&amp;" - "&amp;Input!A917,"")</f>
        <v/>
      </c>
      <c r="B920" t="str">
        <f t="shared" si="15"/>
        <v/>
      </c>
    </row>
    <row r="921" spans="1:2" x14ac:dyDescent="0.25">
      <c r="A921" t="str">
        <f>IF(Input!D918&lt;&gt;"",Input!D918&amp;", "&amp;Input!C918&amp;" - "&amp;Input!A918,"")</f>
        <v/>
      </c>
      <c r="B921" t="str">
        <f t="shared" si="15"/>
        <v/>
      </c>
    </row>
    <row r="922" spans="1:2" x14ac:dyDescent="0.25">
      <c r="A922" t="str">
        <f>IF(Input!D919&lt;&gt;"",Input!D919&amp;", "&amp;Input!C919&amp;" - "&amp;Input!A919,"")</f>
        <v/>
      </c>
      <c r="B922" t="str">
        <f t="shared" si="15"/>
        <v/>
      </c>
    </row>
    <row r="923" spans="1:2" x14ac:dyDescent="0.25">
      <c r="A923" t="str">
        <f>IF(Input!D920&lt;&gt;"",Input!D920&amp;", "&amp;Input!C920&amp;" - "&amp;Input!A920,"")</f>
        <v/>
      </c>
      <c r="B923" t="str">
        <f t="shared" si="15"/>
        <v/>
      </c>
    </row>
    <row r="924" spans="1:2" x14ac:dyDescent="0.25">
      <c r="A924" t="str">
        <f>IF(Input!D921&lt;&gt;"",Input!D921&amp;", "&amp;Input!C921&amp;" - "&amp;Input!A921,"")</f>
        <v/>
      </c>
      <c r="B924" t="str">
        <f t="shared" si="15"/>
        <v/>
      </c>
    </row>
    <row r="925" spans="1:2" x14ac:dyDescent="0.25">
      <c r="A925" t="str">
        <f>IF(Input!D922&lt;&gt;"",Input!D922&amp;", "&amp;Input!C922&amp;" - "&amp;Input!A922,"")</f>
        <v/>
      </c>
      <c r="B925" t="str">
        <f t="shared" si="15"/>
        <v/>
      </c>
    </row>
    <row r="926" spans="1:2" x14ac:dyDescent="0.25">
      <c r="A926" t="str">
        <f>IF(Input!D923&lt;&gt;"",Input!D923&amp;", "&amp;Input!C923&amp;" - "&amp;Input!A923,"")</f>
        <v/>
      </c>
      <c r="B926" t="str">
        <f t="shared" si="15"/>
        <v/>
      </c>
    </row>
    <row r="927" spans="1:2" x14ac:dyDescent="0.25">
      <c r="A927" t="str">
        <f>IF(Input!D924&lt;&gt;"",Input!D924&amp;", "&amp;Input!C924&amp;" - "&amp;Input!A924,"")</f>
        <v/>
      </c>
      <c r="B927" t="str">
        <f t="shared" si="15"/>
        <v/>
      </c>
    </row>
    <row r="928" spans="1:2" x14ac:dyDescent="0.25">
      <c r="A928" t="str">
        <f>IF(Input!D925&lt;&gt;"",Input!D925&amp;", "&amp;Input!C925&amp;" - "&amp;Input!A925,"")</f>
        <v/>
      </c>
      <c r="B928" t="str">
        <f t="shared" si="15"/>
        <v/>
      </c>
    </row>
    <row r="929" spans="1:2" x14ac:dyDescent="0.25">
      <c r="A929" t="str">
        <f>IF(Input!D926&lt;&gt;"",Input!D926&amp;", "&amp;Input!C926&amp;" - "&amp;Input!A926,"")</f>
        <v/>
      </c>
      <c r="B929" t="str">
        <f t="shared" si="15"/>
        <v/>
      </c>
    </row>
    <row r="930" spans="1:2" x14ac:dyDescent="0.25">
      <c r="A930" t="str">
        <f>IF(Input!D927&lt;&gt;"",Input!D927&amp;", "&amp;Input!C927&amp;" - "&amp;Input!A927,"")</f>
        <v/>
      </c>
      <c r="B930" t="str">
        <f t="shared" si="15"/>
        <v/>
      </c>
    </row>
    <row r="931" spans="1:2" x14ac:dyDescent="0.25">
      <c r="A931" t="str">
        <f>IF(Input!D928&lt;&gt;"",Input!D928&amp;", "&amp;Input!C928&amp;" - "&amp;Input!A928,"")</f>
        <v/>
      </c>
      <c r="B931" t="str">
        <f t="shared" si="15"/>
        <v/>
      </c>
    </row>
    <row r="932" spans="1:2" x14ac:dyDescent="0.25">
      <c r="A932" t="str">
        <f>IF(Input!D929&lt;&gt;"",Input!D929&amp;", "&amp;Input!C929&amp;" - "&amp;Input!A929,"")</f>
        <v/>
      </c>
      <c r="B932" t="str">
        <f t="shared" si="15"/>
        <v/>
      </c>
    </row>
    <row r="933" spans="1:2" x14ac:dyDescent="0.25">
      <c r="A933" t="str">
        <f>IF(Input!D930&lt;&gt;"",Input!D930&amp;", "&amp;Input!C930&amp;" - "&amp;Input!A930,"")</f>
        <v/>
      </c>
      <c r="B933" t="str">
        <f t="shared" si="15"/>
        <v/>
      </c>
    </row>
    <row r="934" spans="1:2" x14ac:dyDescent="0.25">
      <c r="A934" t="str">
        <f>IF(Input!D931&lt;&gt;"",Input!D931&amp;", "&amp;Input!C931&amp;" - "&amp;Input!A931,"")</f>
        <v/>
      </c>
      <c r="B934" t="str">
        <f t="shared" si="15"/>
        <v/>
      </c>
    </row>
    <row r="935" spans="1:2" x14ac:dyDescent="0.25">
      <c r="A935" t="str">
        <f>IF(Input!D932&lt;&gt;"",Input!D932&amp;", "&amp;Input!C932&amp;" - "&amp;Input!A932,"")</f>
        <v/>
      </c>
      <c r="B935" t="str">
        <f t="shared" si="15"/>
        <v/>
      </c>
    </row>
    <row r="936" spans="1:2" x14ac:dyDescent="0.25">
      <c r="A936" t="str">
        <f>IF(Input!D933&lt;&gt;"",Input!D933&amp;", "&amp;Input!C933&amp;" - "&amp;Input!A933,"")</f>
        <v/>
      </c>
      <c r="B936" t="str">
        <f t="shared" si="15"/>
        <v/>
      </c>
    </row>
    <row r="937" spans="1:2" x14ac:dyDescent="0.25">
      <c r="A937" t="str">
        <f>IF(Input!D934&lt;&gt;"",Input!D934&amp;", "&amp;Input!C934&amp;" - "&amp;Input!A934,"")</f>
        <v/>
      </c>
      <c r="B937" t="str">
        <f t="shared" si="15"/>
        <v/>
      </c>
    </row>
    <row r="938" spans="1:2" x14ac:dyDescent="0.25">
      <c r="A938" t="str">
        <f>IF(Input!D935&lt;&gt;"",Input!D935&amp;", "&amp;Input!C935&amp;" - "&amp;Input!A935,"")</f>
        <v/>
      </c>
      <c r="B938" t="str">
        <f t="shared" si="15"/>
        <v/>
      </c>
    </row>
    <row r="939" spans="1:2" x14ac:dyDescent="0.25">
      <c r="A939" t="str">
        <f>IF(Input!D936&lt;&gt;"",Input!D936&amp;", "&amp;Input!C936&amp;" - "&amp;Input!A936,"")</f>
        <v/>
      </c>
      <c r="B939" t="str">
        <f t="shared" si="15"/>
        <v/>
      </c>
    </row>
    <row r="940" spans="1:2" x14ac:dyDescent="0.25">
      <c r="A940" t="str">
        <f>IF(Input!D937&lt;&gt;"",Input!D937&amp;", "&amp;Input!C937&amp;" - "&amp;Input!A937,"")</f>
        <v/>
      </c>
      <c r="B940" t="str">
        <f t="shared" si="15"/>
        <v/>
      </c>
    </row>
    <row r="941" spans="1:2" x14ac:dyDescent="0.25">
      <c r="A941" t="str">
        <f>IF(Input!D938&lt;&gt;"",Input!D938&amp;", "&amp;Input!C938&amp;" - "&amp;Input!A938,"")</f>
        <v/>
      </c>
      <c r="B941" t="str">
        <f t="shared" si="15"/>
        <v/>
      </c>
    </row>
    <row r="942" spans="1:2" x14ac:dyDescent="0.25">
      <c r="A942" t="str">
        <f>IF(Input!D939&lt;&gt;"",Input!D939&amp;", "&amp;Input!C939&amp;" - "&amp;Input!A939,"")</f>
        <v/>
      </c>
      <c r="B942" t="str">
        <f t="shared" si="15"/>
        <v/>
      </c>
    </row>
    <row r="943" spans="1:2" x14ac:dyDescent="0.25">
      <c r="A943" t="str">
        <f>IF(Input!D940&lt;&gt;"",Input!D940&amp;", "&amp;Input!C940&amp;" - "&amp;Input!A940,"")</f>
        <v/>
      </c>
      <c r="B943" t="str">
        <f t="shared" si="15"/>
        <v/>
      </c>
    </row>
    <row r="944" spans="1:2" x14ac:dyDescent="0.25">
      <c r="A944" t="str">
        <f>IF(Input!D941&lt;&gt;"",Input!D941&amp;", "&amp;Input!C941&amp;" - "&amp;Input!A941,"")</f>
        <v/>
      </c>
      <c r="B944" t="str">
        <f t="shared" si="15"/>
        <v/>
      </c>
    </row>
    <row r="945" spans="1:2" x14ac:dyDescent="0.25">
      <c r="A945" t="str">
        <f>IF(Input!D942&lt;&gt;"",Input!D942&amp;", "&amp;Input!C942&amp;" - "&amp;Input!A942,"")</f>
        <v/>
      </c>
      <c r="B945" t="str">
        <f t="shared" si="15"/>
        <v/>
      </c>
    </row>
    <row r="946" spans="1:2" x14ac:dyDescent="0.25">
      <c r="A946" t="str">
        <f>IF(Input!D943&lt;&gt;"",Input!D943&amp;", "&amp;Input!C943&amp;" - "&amp;Input!A943,"")</f>
        <v/>
      </c>
      <c r="B946" t="str">
        <f t="shared" si="15"/>
        <v/>
      </c>
    </row>
    <row r="947" spans="1:2" x14ac:dyDescent="0.25">
      <c r="A947" t="str">
        <f>IF(Input!D944&lt;&gt;"",Input!D944&amp;", "&amp;Input!C944&amp;" - "&amp;Input!A944,"")</f>
        <v/>
      </c>
      <c r="B947" t="str">
        <f t="shared" si="15"/>
        <v/>
      </c>
    </row>
    <row r="948" spans="1:2" x14ac:dyDescent="0.25">
      <c r="A948" t="str">
        <f>IF(Input!D945&lt;&gt;"",Input!D945&amp;", "&amp;Input!C945&amp;" - "&amp;Input!A945,"")</f>
        <v/>
      </c>
      <c r="B948" t="str">
        <f t="shared" si="15"/>
        <v/>
      </c>
    </row>
    <row r="949" spans="1:2" x14ac:dyDescent="0.25">
      <c r="A949" t="str">
        <f>IF(Input!D946&lt;&gt;"",Input!D946&amp;", "&amp;Input!C946&amp;" - "&amp;Input!A946,"")</f>
        <v/>
      </c>
      <c r="B949" t="str">
        <f t="shared" si="15"/>
        <v/>
      </c>
    </row>
    <row r="950" spans="1:2" x14ac:dyDescent="0.25">
      <c r="A950" t="str">
        <f>IF(Input!D947&lt;&gt;"",Input!D947&amp;", "&amp;Input!C947&amp;" - "&amp;Input!A947,"")</f>
        <v/>
      </c>
      <c r="B950" t="str">
        <f t="shared" si="15"/>
        <v/>
      </c>
    </row>
    <row r="951" spans="1:2" x14ac:dyDescent="0.25">
      <c r="A951" t="str">
        <f>IF(Input!D948&lt;&gt;"",Input!D948&amp;", "&amp;Input!C948&amp;" - "&amp;Input!A948,"")</f>
        <v/>
      </c>
      <c r="B951" t="str">
        <f t="shared" si="15"/>
        <v/>
      </c>
    </row>
    <row r="952" spans="1:2" x14ac:dyDescent="0.25">
      <c r="A952" t="str">
        <f>IF(Input!D949&lt;&gt;"",Input!D949&amp;", "&amp;Input!C949&amp;" - "&amp;Input!A949,"")</f>
        <v/>
      </c>
      <c r="B952" t="str">
        <f t="shared" si="15"/>
        <v/>
      </c>
    </row>
    <row r="953" spans="1:2" x14ac:dyDescent="0.25">
      <c r="A953" t="str">
        <f>IF(Input!D950&lt;&gt;"",Input!D950&amp;", "&amp;Input!C950&amp;" - "&amp;Input!A950,"")</f>
        <v/>
      </c>
      <c r="B953" t="str">
        <f t="shared" si="15"/>
        <v/>
      </c>
    </row>
    <row r="954" spans="1:2" x14ac:dyDescent="0.25">
      <c r="A954" t="str">
        <f>IF(Input!D951&lt;&gt;"",Input!D951&amp;", "&amp;Input!C951&amp;" - "&amp;Input!A951,"")</f>
        <v/>
      </c>
      <c r="B954" t="str">
        <f t="shared" si="15"/>
        <v/>
      </c>
    </row>
    <row r="955" spans="1:2" x14ac:dyDescent="0.25">
      <c r="A955" t="str">
        <f>IF(Input!D952&lt;&gt;"",Input!D952&amp;", "&amp;Input!C952&amp;" - "&amp;Input!A952,"")</f>
        <v/>
      </c>
      <c r="B955" t="str">
        <f t="shared" si="15"/>
        <v/>
      </c>
    </row>
    <row r="956" spans="1:2" x14ac:dyDescent="0.25">
      <c r="A956" t="str">
        <f>IF(Input!D953&lt;&gt;"",Input!D953&amp;", "&amp;Input!C953&amp;" - "&amp;Input!A953,"")</f>
        <v/>
      </c>
      <c r="B956" t="str">
        <f t="shared" si="15"/>
        <v/>
      </c>
    </row>
    <row r="957" spans="1:2" x14ac:dyDescent="0.25">
      <c r="A957" t="str">
        <f>IF(Input!D954&lt;&gt;"",Input!D954&amp;", "&amp;Input!C954&amp;" - "&amp;Input!A954,"")</f>
        <v/>
      </c>
      <c r="B957" t="str">
        <f t="shared" si="15"/>
        <v/>
      </c>
    </row>
    <row r="958" spans="1:2" x14ac:dyDescent="0.25">
      <c r="A958" t="str">
        <f>IF(Input!D955&lt;&gt;"",Input!D955&amp;", "&amp;Input!C955&amp;" - "&amp;Input!A955,"")</f>
        <v/>
      </c>
      <c r="B958" t="str">
        <f t="shared" si="15"/>
        <v/>
      </c>
    </row>
    <row r="959" spans="1:2" x14ac:dyDescent="0.25">
      <c r="A959" t="str">
        <f>IF(Input!D956&lt;&gt;"",Input!D956&amp;", "&amp;Input!C956&amp;" - "&amp;Input!A956,"")</f>
        <v/>
      </c>
      <c r="B959" t="str">
        <f t="shared" si="15"/>
        <v/>
      </c>
    </row>
    <row r="960" spans="1:2" x14ac:dyDescent="0.25">
      <c r="A960" t="str">
        <f>IF(Input!D957&lt;&gt;"",Input!D957&amp;", "&amp;Input!C957&amp;" - "&amp;Input!A957,"")</f>
        <v/>
      </c>
      <c r="B960" t="str">
        <f t="shared" si="15"/>
        <v/>
      </c>
    </row>
    <row r="961" spans="1:2" x14ac:dyDescent="0.25">
      <c r="A961" t="str">
        <f>IF(Input!D958&lt;&gt;"",Input!D958&amp;", "&amp;Input!C958&amp;" - "&amp;Input!A958,"")</f>
        <v/>
      </c>
      <c r="B961" t="str">
        <f t="shared" si="15"/>
        <v/>
      </c>
    </row>
    <row r="962" spans="1:2" x14ac:dyDescent="0.25">
      <c r="A962" t="str">
        <f>IF(Input!D959&lt;&gt;"",Input!D959&amp;", "&amp;Input!C959&amp;" - "&amp;Input!A959,"")</f>
        <v/>
      </c>
      <c r="B962" t="str">
        <f t="shared" si="15"/>
        <v/>
      </c>
    </row>
    <row r="963" spans="1:2" x14ac:dyDescent="0.25">
      <c r="A963" t="str">
        <f>IF(Input!D960&lt;&gt;"",Input!D960&amp;", "&amp;Input!C960&amp;" - "&amp;Input!A960,"")</f>
        <v/>
      </c>
      <c r="B963" t="str">
        <f t="shared" si="15"/>
        <v/>
      </c>
    </row>
    <row r="964" spans="1:2" x14ac:dyDescent="0.25">
      <c r="A964" t="str">
        <f>IF(Input!D961&lt;&gt;"",Input!D961&amp;", "&amp;Input!C961&amp;" - "&amp;Input!A961,"")</f>
        <v/>
      </c>
      <c r="B964" t="str">
        <f t="shared" si="15"/>
        <v/>
      </c>
    </row>
    <row r="965" spans="1:2" x14ac:dyDescent="0.25">
      <c r="A965" t="str">
        <f>IF(Input!D962&lt;&gt;"",Input!D962&amp;", "&amp;Input!C962&amp;" - "&amp;Input!A962,"")</f>
        <v/>
      </c>
      <c r="B965" t="str">
        <f t="shared" si="15"/>
        <v/>
      </c>
    </row>
    <row r="966" spans="1:2" x14ac:dyDescent="0.25">
      <c r="A966" t="str">
        <f>IF(Input!D963&lt;&gt;"",Input!D963&amp;", "&amp;Input!C963&amp;" - "&amp;Input!A963,"")</f>
        <v/>
      </c>
      <c r="B966" t="str">
        <f t="shared" si="15"/>
        <v/>
      </c>
    </row>
    <row r="967" spans="1:2" x14ac:dyDescent="0.25">
      <c r="A967" t="str">
        <f>IF(Input!D964&lt;&gt;"",Input!D964&amp;", "&amp;Input!C964&amp;" - "&amp;Input!A964,"")</f>
        <v/>
      </c>
      <c r="B967" t="str">
        <f t="shared" ref="B967:B1030" si="16">IF(A967&lt;&gt;"",B966+1,"")</f>
        <v/>
      </c>
    </row>
    <row r="968" spans="1:2" x14ac:dyDescent="0.25">
      <c r="A968" t="str">
        <f>IF(Input!D965&lt;&gt;"",Input!D965&amp;", "&amp;Input!C965&amp;" - "&amp;Input!A965,"")</f>
        <v/>
      </c>
      <c r="B968" t="str">
        <f t="shared" si="16"/>
        <v/>
      </c>
    </row>
    <row r="969" spans="1:2" x14ac:dyDescent="0.25">
      <c r="A969" t="str">
        <f>IF(Input!D966&lt;&gt;"",Input!D966&amp;", "&amp;Input!C966&amp;" - "&amp;Input!A966,"")</f>
        <v/>
      </c>
      <c r="B969" t="str">
        <f t="shared" si="16"/>
        <v/>
      </c>
    </row>
    <row r="970" spans="1:2" x14ac:dyDescent="0.25">
      <c r="A970" t="str">
        <f>IF(Input!D967&lt;&gt;"",Input!D967&amp;", "&amp;Input!C967&amp;" - "&amp;Input!A967,"")</f>
        <v/>
      </c>
      <c r="B970" t="str">
        <f t="shared" si="16"/>
        <v/>
      </c>
    </row>
    <row r="971" spans="1:2" x14ac:dyDescent="0.25">
      <c r="A971" t="str">
        <f>IF(Input!D968&lt;&gt;"",Input!D968&amp;", "&amp;Input!C968&amp;" - "&amp;Input!A968,"")</f>
        <v/>
      </c>
      <c r="B971" t="str">
        <f t="shared" si="16"/>
        <v/>
      </c>
    </row>
    <row r="972" spans="1:2" x14ac:dyDescent="0.25">
      <c r="A972" t="str">
        <f>IF(Input!D969&lt;&gt;"",Input!D969&amp;", "&amp;Input!C969&amp;" - "&amp;Input!A969,"")</f>
        <v/>
      </c>
      <c r="B972" t="str">
        <f t="shared" si="16"/>
        <v/>
      </c>
    </row>
    <row r="973" spans="1:2" x14ac:dyDescent="0.25">
      <c r="A973" t="str">
        <f>IF(Input!D970&lt;&gt;"",Input!D970&amp;", "&amp;Input!C970&amp;" - "&amp;Input!A970,"")</f>
        <v/>
      </c>
      <c r="B973" t="str">
        <f t="shared" si="16"/>
        <v/>
      </c>
    </row>
    <row r="974" spans="1:2" x14ac:dyDescent="0.25">
      <c r="A974" t="str">
        <f>IF(Input!D971&lt;&gt;"",Input!D971&amp;", "&amp;Input!C971&amp;" - "&amp;Input!A971,"")</f>
        <v/>
      </c>
      <c r="B974" t="str">
        <f t="shared" si="16"/>
        <v/>
      </c>
    </row>
    <row r="975" spans="1:2" x14ac:dyDescent="0.25">
      <c r="A975" t="str">
        <f>IF(Input!D972&lt;&gt;"",Input!D972&amp;", "&amp;Input!C972&amp;" - "&amp;Input!A972,"")</f>
        <v/>
      </c>
      <c r="B975" t="str">
        <f t="shared" si="16"/>
        <v/>
      </c>
    </row>
    <row r="976" spans="1:2" x14ac:dyDescent="0.25">
      <c r="A976" t="str">
        <f>IF(Input!D973&lt;&gt;"",Input!D973&amp;", "&amp;Input!C973&amp;" - "&amp;Input!A973,"")</f>
        <v/>
      </c>
      <c r="B976" t="str">
        <f t="shared" si="16"/>
        <v/>
      </c>
    </row>
    <row r="977" spans="1:2" x14ac:dyDescent="0.25">
      <c r="A977" t="str">
        <f>IF(Input!D974&lt;&gt;"",Input!D974&amp;", "&amp;Input!C974&amp;" - "&amp;Input!A974,"")</f>
        <v/>
      </c>
      <c r="B977" t="str">
        <f t="shared" si="16"/>
        <v/>
      </c>
    </row>
    <row r="978" spans="1:2" x14ac:dyDescent="0.25">
      <c r="A978" t="str">
        <f>IF(Input!D975&lt;&gt;"",Input!D975&amp;", "&amp;Input!C975&amp;" - "&amp;Input!A975,"")</f>
        <v/>
      </c>
      <c r="B978" t="str">
        <f t="shared" si="16"/>
        <v/>
      </c>
    </row>
    <row r="979" spans="1:2" x14ac:dyDescent="0.25">
      <c r="A979" t="str">
        <f>IF(Input!D976&lt;&gt;"",Input!D976&amp;", "&amp;Input!C976&amp;" - "&amp;Input!A976,"")</f>
        <v/>
      </c>
      <c r="B979" t="str">
        <f t="shared" si="16"/>
        <v/>
      </c>
    </row>
    <row r="980" spans="1:2" x14ac:dyDescent="0.25">
      <c r="A980" t="str">
        <f>IF(Input!D977&lt;&gt;"",Input!D977&amp;", "&amp;Input!C977&amp;" - "&amp;Input!A977,"")</f>
        <v/>
      </c>
      <c r="B980" t="str">
        <f t="shared" si="16"/>
        <v/>
      </c>
    </row>
    <row r="981" spans="1:2" x14ac:dyDescent="0.25">
      <c r="A981" t="str">
        <f>IF(Input!D978&lt;&gt;"",Input!D978&amp;", "&amp;Input!C978&amp;" - "&amp;Input!A978,"")</f>
        <v/>
      </c>
      <c r="B981" t="str">
        <f t="shared" si="16"/>
        <v/>
      </c>
    </row>
    <row r="982" spans="1:2" x14ac:dyDescent="0.25">
      <c r="A982" t="str">
        <f>IF(Input!D979&lt;&gt;"",Input!D979&amp;", "&amp;Input!C979&amp;" - "&amp;Input!A979,"")</f>
        <v/>
      </c>
      <c r="B982" t="str">
        <f t="shared" si="16"/>
        <v/>
      </c>
    </row>
    <row r="983" spans="1:2" x14ac:dyDescent="0.25">
      <c r="A983" t="str">
        <f>IF(Input!D980&lt;&gt;"",Input!D980&amp;", "&amp;Input!C980&amp;" - "&amp;Input!A980,"")</f>
        <v/>
      </c>
      <c r="B983" t="str">
        <f t="shared" si="16"/>
        <v/>
      </c>
    </row>
    <row r="984" spans="1:2" x14ac:dyDescent="0.25">
      <c r="A984" t="str">
        <f>IF(Input!D981&lt;&gt;"",Input!D981&amp;", "&amp;Input!C981&amp;" - "&amp;Input!A981,"")</f>
        <v/>
      </c>
      <c r="B984" t="str">
        <f t="shared" si="16"/>
        <v/>
      </c>
    </row>
    <row r="985" spans="1:2" x14ac:dyDescent="0.25">
      <c r="A985" t="str">
        <f>IF(Input!D982&lt;&gt;"",Input!D982&amp;", "&amp;Input!C982&amp;" - "&amp;Input!A982,"")</f>
        <v/>
      </c>
      <c r="B985" t="str">
        <f t="shared" si="16"/>
        <v/>
      </c>
    </row>
    <row r="986" spans="1:2" x14ac:dyDescent="0.25">
      <c r="A986" t="str">
        <f>IF(Input!D983&lt;&gt;"",Input!D983&amp;", "&amp;Input!C983&amp;" - "&amp;Input!A983,"")</f>
        <v/>
      </c>
      <c r="B986" t="str">
        <f t="shared" si="16"/>
        <v/>
      </c>
    </row>
    <row r="987" spans="1:2" x14ac:dyDescent="0.25">
      <c r="A987" t="str">
        <f>IF(Input!D984&lt;&gt;"",Input!D984&amp;", "&amp;Input!C984&amp;" - "&amp;Input!A984,"")</f>
        <v/>
      </c>
      <c r="B987" t="str">
        <f t="shared" si="16"/>
        <v/>
      </c>
    </row>
    <row r="988" spans="1:2" x14ac:dyDescent="0.25">
      <c r="A988" t="str">
        <f>IF(Input!D985&lt;&gt;"",Input!D985&amp;", "&amp;Input!C985&amp;" - "&amp;Input!A985,"")</f>
        <v/>
      </c>
      <c r="B988" t="str">
        <f t="shared" si="16"/>
        <v/>
      </c>
    </row>
    <row r="989" spans="1:2" x14ac:dyDescent="0.25">
      <c r="A989" t="str">
        <f>IF(Input!D986&lt;&gt;"",Input!D986&amp;", "&amp;Input!C986&amp;" - "&amp;Input!A986,"")</f>
        <v/>
      </c>
      <c r="B989" t="str">
        <f t="shared" si="16"/>
        <v/>
      </c>
    </row>
    <row r="990" spans="1:2" x14ac:dyDescent="0.25">
      <c r="A990" t="str">
        <f>IF(Input!D987&lt;&gt;"",Input!D987&amp;", "&amp;Input!C987&amp;" - "&amp;Input!A987,"")</f>
        <v/>
      </c>
      <c r="B990" t="str">
        <f t="shared" si="16"/>
        <v/>
      </c>
    </row>
    <row r="991" spans="1:2" x14ac:dyDescent="0.25">
      <c r="A991" t="str">
        <f>IF(Input!D988&lt;&gt;"",Input!D988&amp;", "&amp;Input!C988&amp;" - "&amp;Input!A988,"")</f>
        <v/>
      </c>
      <c r="B991" t="str">
        <f t="shared" si="16"/>
        <v/>
      </c>
    </row>
    <row r="992" spans="1:2" x14ac:dyDescent="0.25">
      <c r="A992" t="str">
        <f>IF(Input!D989&lt;&gt;"",Input!D989&amp;", "&amp;Input!C989&amp;" - "&amp;Input!A989,"")</f>
        <v/>
      </c>
      <c r="B992" t="str">
        <f t="shared" si="16"/>
        <v/>
      </c>
    </row>
    <row r="993" spans="1:2" x14ac:dyDescent="0.25">
      <c r="A993" t="str">
        <f>IF(Input!D990&lt;&gt;"",Input!D990&amp;", "&amp;Input!C990&amp;" - "&amp;Input!A990,"")</f>
        <v/>
      </c>
      <c r="B993" t="str">
        <f t="shared" si="16"/>
        <v/>
      </c>
    </row>
    <row r="994" spans="1:2" x14ac:dyDescent="0.25">
      <c r="A994" t="str">
        <f>IF(Input!D991&lt;&gt;"",Input!D991&amp;", "&amp;Input!C991&amp;" - "&amp;Input!A991,"")</f>
        <v/>
      </c>
      <c r="B994" t="str">
        <f t="shared" si="16"/>
        <v/>
      </c>
    </row>
    <row r="995" spans="1:2" x14ac:dyDescent="0.25">
      <c r="A995" t="str">
        <f>IF(Input!D992&lt;&gt;"",Input!D992&amp;", "&amp;Input!C992&amp;" - "&amp;Input!A992,"")</f>
        <v/>
      </c>
      <c r="B995" t="str">
        <f t="shared" si="16"/>
        <v/>
      </c>
    </row>
    <row r="996" spans="1:2" x14ac:dyDescent="0.25">
      <c r="A996" t="str">
        <f>IF(Input!D993&lt;&gt;"",Input!D993&amp;", "&amp;Input!C993&amp;" - "&amp;Input!A993,"")</f>
        <v/>
      </c>
      <c r="B996" t="str">
        <f t="shared" si="16"/>
        <v/>
      </c>
    </row>
    <row r="997" spans="1:2" x14ac:dyDescent="0.25">
      <c r="A997" t="str">
        <f>IF(Input!D994&lt;&gt;"",Input!D994&amp;", "&amp;Input!C994&amp;" - "&amp;Input!A994,"")</f>
        <v/>
      </c>
      <c r="B997" t="str">
        <f t="shared" si="16"/>
        <v/>
      </c>
    </row>
    <row r="998" spans="1:2" x14ac:dyDescent="0.25">
      <c r="A998" t="str">
        <f>IF(Input!D995&lt;&gt;"",Input!D995&amp;", "&amp;Input!C995&amp;" - "&amp;Input!A995,"")</f>
        <v/>
      </c>
      <c r="B998" t="str">
        <f t="shared" si="16"/>
        <v/>
      </c>
    </row>
    <row r="999" spans="1:2" x14ac:dyDescent="0.25">
      <c r="A999" t="str">
        <f>IF(Input!D996&lt;&gt;"",Input!D996&amp;", "&amp;Input!C996&amp;" - "&amp;Input!A996,"")</f>
        <v/>
      </c>
      <c r="B999" t="str">
        <f t="shared" si="16"/>
        <v/>
      </c>
    </row>
    <row r="1000" spans="1:2" x14ac:dyDescent="0.25">
      <c r="A1000" t="str">
        <f>IF(Input!D997&lt;&gt;"",Input!D997&amp;", "&amp;Input!C997&amp;" - "&amp;Input!A997,"")</f>
        <v/>
      </c>
      <c r="B1000" t="str">
        <f t="shared" si="16"/>
        <v/>
      </c>
    </row>
    <row r="1001" spans="1:2" x14ac:dyDescent="0.25">
      <c r="A1001" t="str">
        <f>IF(Input!D998&lt;&gt;"",Input!D998&amp;", "&amp;Input!C998&amp;" - "&amp;Input!A998,"")</f>
        <v/>
      </c>
      <c r="B1001" t="str">
        <f t="shared" si="16"/>
        <v/>
      </c>
    </row>
    <row r="1002" spans="1:2" x14ac:dyDescent="0.25">
      <c r="A1002" t="str">
        <f>IF(Input!D999&lt;&gt;"",Input!D999&amp;", "&amp;Input!C999&amp;" - "&amp;Input!A999,"")</f>
        <v/>
      </c>
      <c r="B1002" t="str">
        <f t="shared" si="16"/>
        <v/>
      </c>
    </row>
    <row r="1003" spans="1:2" x14ac:dyDescent="0.25">
      <c r="A1003" t="str">
        <f>IF(Input!D1000&lt;&gt;"",Input!D1000&amp;", "&amp;Input!C1000&amp;" - "&amp;Input!A1000,"")</f>
        <v/>
      </c>
      <c r="B1003" t="str">
        <f t="shared" si="16"/>
        <v/>
      </c>
    </row>
    <row r="1004" spans="1:2" x14ac:dyDescent="0.25">
      <c r="A1004" t="str">
        <f>IF(Input!D1001&lt;&gt;"",Input!D1001&amp;", "&amp;Input!C1001&amp;" - "&amp;Input!A1001,"")</f>
        <v/>
      </c>
      <c r="B1004" t="str">
        <f t="shared" si="16"/>
        <v/>
      </c>
    </row>
    <row r="1005" spans="1:2" x14ac:dyDescent="0.25">
      <c r="A1005" t="str">
        <f>IF(Input!D1002&lt;&gt;"",Input!D1002&amp;", "&amp;Input!C1002&amp;" - "&amp;Input!A1002,"")</f>
        <v/>
      </c>
      <c r="B1005" t="str">
        <f t="shared" si="16"/>
        <v/>
      </c>
    </row>
    <row r="1006" spans="1:2" x14ac:dyDescent="0.25">
      <c r="A1006" t="str">
        <f>IF(Input!D1003&lt;&gt;"",Input!D1003&amp;", "&amp;Input!C1003&amp;" - "&amp;Input!A1003,"")</f>
        <v/>
      </c>
      <c r="B1006" t="str">
        <f t="shared" si="16"/>
        <v/>
      </c>
    </row>
    <row r="1007" spans="1:2" x14ac:dyDescent="0.25">
      <c r="A1007" t="str">
        <f>IF(Input!D1004&lt;&gt;"",Input!D1004&amp;", "&amp;Input!C1004&amp;" - "&amp;Input!A1004,"")</f>
        <v/>
      </c>
      <c r="B1007" t="str">
        <f t="shared" si="16"/>
        <v/>
      </c>
    </row>
    <row r="1008" spans="1:2" x14ac:dyDescent="0.25">
      <c r="A1008" t="str">
        <f>IF(Input!D1005&lt;&gt;"",Input!D1005&amp;", "&amp;Input!C1005&amp;" - "&amp;Input!A1005,"")</f>
        <v/>
      </c>
      <c r="B1008" t="str">
        <f t="shared" si="16"/>
        <v/>
      </c>
    </row>
    <row r="1009" spans="1:2" x14ac:dyDescent="0.25">
      <c r="A1009" t="str">
        <f>IF(Input!D1006&lt;&gt;"",Input!D1006&amp;", "&amp;Input!C1006&amp;" - "&amp;Input!A1006,"")</f>
        <v/>
      </c>
      <c r="B1009" t="str">
        <f t="shared" si="16"/>
        <v/>
      </c>
    </row>
    <row r="1010" spans="1:2" x14ac:dyDescent="0.25">
      <c r="A1010" t="str">
        <f>IF(Input!D1007&lt;&gt;"",Input!D1007&amp;", "&amp;Input!C1007&amp;" - "&amp;Input!A1007,"")</f>
        <v/>
      </c>
      <c r="B1010" t="str">
        <f t="shared" si="16"/>
        <v/>
      </c>
    </row>
    <row r="1011" spans="1:2" x14ac:dyDescent="0.25">
      <c r="A1011" t="str">
        <f>IF(Input!D1008&lt;&gt;"",Input!D1008&amp;", "&amp;Input!C1008&amp;" - "&amp;Input!A1008,"")</f>
        <v/>
      </c>
      <c r="B1011" t="str">
        <f t="shared" si="16"/>
        <v/>
      </c>
    </row>
    <row r="1012" spans="1:2" x14ac:dyDescent="0.25">
      <c r="A1012" t="str">
        <f>IF(Input!D1009&lt;&gt;"",Input!D1009&amp;", "&amp;Input!C1009&amp;" - "&amp;Input!A1009,"")</f>
        <v/>
      </c>
      <c r="B1012" t="str">
        <f t="shared" si="16"/>
        <v/>
      </c>
    </row>
    <row r="1013" spans="1:2" x14ac:dyDescent="0.25">
      <c r="A1013" t="str">
        <f>IF(Input!D1010&lt;&gt;"",Input!D1010&amp;", "&amp;Input!C1010&amp;" - "&amp;Input!A1010,"")</f>
        <v/>
      </c>
      <c r="B1013" t="str">
        <f t="shared" si="16"/>
        <v/>
      </c>
    </row>
    <row r="1014" spans="1:2" x14ac:dyDescent="0.25">
      <c r="A1014" t="str">
        <f>IF(Input!D1011&lt;&gt;"",Input!D1011&amp;", "&amp;Input!C1011&amp;" - "&amp;Input!A1011,"")</f>
        <v/>
      </c>
      <c r="B1014" t="str">
        <f t="shared" si="16"/>
        <v/>
      </c>
    </row>
    <row r="1015" spans="1:2" x14ac:dyDescent="0.25">
      <c r="A1015" t="str">
        <f>IF(Input!D1012&lt;&gt;"",Input!D1012&amp;", "&amp;Input!C1012&amp;" - "&amp;Input!A1012,"")</f>
        <v/>
      </c>
      <c r="B1015" t="str">
        <f t="shared" si="16"/>
        <v/>
      </c>
    </row>
    <row r="1016" spans="1:2" x14ac:dyDescent="0.25">
      <c r="A1016" t="str">
        <f>IF(Input!D1013&lt;&gt;"",Input!D1013&amp;", "&amp;Input!C1013&amp;" - "&amp;Input!A1013,"")</f>
        <v/>
      </c>
      <c r="B1016" t="str">
        <f t="shared" si="16"/>
        <v/>
      </c>
    </row>
    <row r="1017" spans="1:2" x14ac:dyDescent="0.25">
      <c r="A1017" t="str">
        <f>IF(Input!D1014&lt;&gt;"",Input!D1014&amp;", "&amp;Input!C1014&amp;" - "&amp;Input!A1014,"")</f>
        <v/>
      </c>
      <c r="B1017" t="str">
        <f t="shared" si="16"/>
        <v/>
      </c>
    </row>
    <row r="1018" spans="1:2" x14ac:dyDescent="0.25">
      <c r="A1018" t="str">
        <f>IF(Input!D1015&lt;&gt;"",Input!D1015&amp;", "&amp;Input!C1015&amp;" - "&amp;Input!A1015,"")</f>
        <v/>
      </c>
      <c r="B1018" t="str">
        <f t="shared" si="16"/>
        <v/>
      </c>
    </row>
    <row r="1019" spans="1:2" x14ac:dyDescent="0.25">
      <c r="A1019" t="str">
        <f>IF(Input!D1016&lt;&gt;"",Input!D1016&amp;", "&amp;Input!C1016&amp;" - "&amp;Input!A1016,"")</f>
        <v/>
      </c>
      <c r="B1019" t="str">
        <f t="shared" si="16"/>
        <v/>
      </c>
    </row>
    <row r="1020" spans="1:2" x14ac:dyDescent="0.25">
      <c r="A1020" t="str">
        <f>IF(Input!D1017&lt;&gt;"",Input!D1017&amp;", "&amp;Input!C1017&amp;" - "&amp;Input!A1017,"")</f>
        <v/>
      </c>
      <c r="B1020" t="str">
        <f t="shared" si="16"/>
        <v/>
      </c>
    </row>
    <row r="1021" spans="1:2" x14ac:dyDescent="0.25">
      <c r="A1021" t="str">
        <f>IF(Input!D1018&lt;&gt;"",Input!D1018&amp;", "&amp;Input!C1018&amp;" - "&amp;Input!A1018,"")</f>
        <v/>
      </c>
      <c r="B1021" t="str">
        <f t="shared" si="16"/>
        <v/>
      </c>
    </row>
    <row r="1022" spans="1:2" x14ac:dyDescent="0.25">
      <c r="A1022" t="str">
        <f>IF(Input!D1019&lt;&gt;"",Input!D1019&amp;", "&amp;Input!C1019&amp;" - "&amp;Input!A1019,"")</f>
        <v/>
      </c>
      <c r="B1022" t="str">
        <f t="shared" si="16"/>
        <v/>
      </c>
    </row>
    <row r="1023" spans="1:2" x14ac:dyDescent="0.25">
      <c r="A1023" t="str">
        <f>IF(Input!D1020&lt;&gt;"",Input!D1020&amp;", "&amp;Input!C1020&amp;" - "&amp;Input!A1020,"")</f>
        <v/>
      </c>
      <c r="B1023" t="str">
        <f t="shared" si="16"/>
        <v/>
      </c>
    </row>
    <row r="1024" spans="1:2" x14ac:dyDescent="0.25">
      <c r="A1024" t="str">
        <f>IF(Input!D1021&lt;&gt;"",Input!D1021&amp;", "&amp;Input!C1021&amp;" - "&amp;Input!A1021,"")</f>
        <v/>
      </c>
      <c r="B1024" t="str">
        <f t="shared" si="16"/>
        <v/>
      </c>
    </row>
    <row r="1025" spans="1:2" x14ac:dyDescent="0.25">
      <c r="A1025" t="str">
        <f>IF(Input!D1022&lt;&gt;"",Input!D1022&amp;", "&amp;Input!C1022&amp;" - "&amp;Input!A1022,"")</f>
        <v/>
      </c>
      <c r="B1025" t="str">
        <f t="shared" si="16"/>
        <v/>
      </c>
    </row>
    <row r="1026" spans="1:2" x14ac:dyDescent="0.25">
      <c r="A1026" t="str">
        <f>IF(Input!D1023&lt;&gt;"",Input!D1023&amp;", "&amp;Input!C1023&amp;" - "&amp;Input!A1023,"")</f>
        <v/>
      </c>
      <c r="B1026" t="str">
        <f t="shared" si="16"/>
        <v/>
      </c>
    </row>
    <row r="1027" spans="1:2" x14ac:dyDescent="0.25">
      <c r="A1027" t="str">
        <f>IF(Input!D1024&lt;&gt;"",Input!D1024&amp;", "&amp;Input!C1024&amp;" - "&amp;Input!A1024,"")</f>
        <v/>
      </c>
      <c r="B1027" t="str">
        <f t="shared" si="16"/>
        <v/>
      </c>
    </row>
    <row r="1028" spans="1:2" x14ac:dyDescent="0.25">
      <c r="A1028" t="str">
        <f>IF(Input!D1025&lt;&gt;"",Input!D1025&amp;", "&amp;Input!C1025&amp;" - "&amp;Input!A1025,"")</f>
        <v/>
      </c>
      <c r="B1028" t="str">
        <f t="shared" si="16"/>
        <v/>
      </c>
    </row>
    <row r="1029" spans="1:2" x14ac:dyDescent="0.25">
      <c r="A1029" t="str">
        <f>IF(Input!D1026&lt;&gt;"",Input!D1026&amp;", "&amp;Input!C1026&amp;" - "&amp;Input!A1026,"")</f>
        <v/>
      </c>
      <c r="B1029" t="str">
        <f t="shared" si="16"/>
        <v/>
      </c>
    </row>
    <row r="1030" spans="1:2" x14ac:dyDescent="0.25">
      <c r="A1030" t="str">
        <f>IF(Input!D1027&lt;&gt;"",Input!D1027&amp;", "&amp;Input!C1027&amp;" - "&amp;Input!A1027,"")</f>
        <v/>
      </c>
      <c r="B1030" t="str">
        <f t="shared" si="16"/>
        <v/>
      </c>
    </row>
    <row r="1031" spans="1:2" x14ac:dyDescent="0.25">
      <c r="A1031" t="str">
        <f>IF(Input!D1028&lt;&gt;"",Input!D1028&amp;", "&amp;Input!C1028&amp;" - "&amp;Input!A1028,"")</f>
        <v/>
      </c>
      <c r="B1031" t="str">
        <f t="shared" ref="B1031:B1094" si="17">IF(A1031&lt;&gt;"",B1030+1,"")</f>
        <v/>
      </c>
    </row>
    <row r="1032" spans="1:2" x14ac:dyDescent="0.25">
      <c r="A1032" t="str">
        <f>IF(Input!D1029&lt;&gt;"",Input!D1029&amp;", "&amp;Input!C1029&amp;" - "&amp;Input!A1029,"")</f>
        <v/>
      </c>
      <c r="B1032" t="str">
        <f t="shared" si="17"/>
        <v/>
      </c>
    </row>
    <row r="1033" spans="1:2" x14ac:dyDescent="0.25">
      <c r="A1033" t="str">
        <f>IF(Input!D1030&lt;&gt;"",Input!D1030&amp;", "&amp;Input!C1030&amp;" - "&amp;Input!A1030,"")</f>
        <v/>
      </c>
      <c r="B1033" t="str">
        <f t="shared" si="17"/>
        <v/>
      </c>
    </row>
    <row r="1034" spans="1:2" x14ac:dyDescent="0.25">
      <c r="A1034" t="str">
        <f>IF(Input!D1031&lt;&gt;"",Input!D1031&amp;", "&amp;Input!C1031&amp;" - "&amp;Input!A1031,"")</f>
        <v/>
      </c>
      <c r="B1034" t="str">
        <f t="shared" si="17"/>
        <v/>
      </c>
    </row>
    <row r="1035" spans="1:2" x14ac:dyDescent="0.25">
      <c r="A1035" t="str">
        <f>IF(Input!D1032&lt;&gt;"",Input!D1032&amp;", "&amp;Input!C1032&amp;" - "&amp;Input!A1032,"")</f>
        <v/>
      </c>
      <c r="B1035" t="str">
        <f t="shared" si="17"/>
        <v/>
      </c>
    </row>
    <row r="1036" spans="1:2" x14ac:dyDescent="0.25">
      <c r="A1036" t="str">
        <f>IF(Input!D1033&lt;&gt;"",Input!D1033&amp;", "&amp;Input!C1033&amp;" - "&amp;Input!A1033,"")</f>
        <v/>
      </c>
      <c r="B1036" t="str">
        <f t="shared" si="17"/>
        <v/>
      </c>
    </row>
    <row r="1037" spans="1:2" x14ac:dyDescent="0.25">
      <c r="A1037" t="str">
        <f>IF(Input!D1034&lt;&gt;"",Input!D1034&amp;", "&amp;Input!C1034&amp;" - "&amp;Input!A1034,"")</f>
        <v/>
      </c>
      <c r="B1037" t="str">
        <f t="shared" si="17"/>
        <v/>
      </c>
    </row>
    <row r="1038" spans="1:2" x14ac:dyDescent="0.25">
      <c r="A1038" t="str">
        <f>IF(Input!D1035&lt;&gt;"",Input!D1035&amp;", "&amp;Input!C1035&amp;" - "&amp;Input!A1035,"")</f>
        <v/>
      </c>
      <c r="B1038" t="str">
        <f t="shared" si="17"/>
        <v/>
      </c>
    </row>
    <row r="1039" spans="1:2" x14ac:dyDescent="0.25">
      <c r="A1039" t="str">
        <f>IF(Input!D1036&lt;&gt;"",Input!D1036&amp;", "&amp;Input!C1036&amp;" - "&amp;Input!A1036,"")</f>
        <v/>
      </c>
      <c r="B1039" t="str">
        <f t="shared" si="17"/>
        <v/>
      </c>
    </row>
    <row r="1040" spans="1:2" x14ac:dyDescent="0.25">
      <c r="A1040" t="str">
        <f>IF(Input!D1037&lt;&gt;"",Input!D1037&amp;", "&amp;Input!C1037&amp;" - "&amp;Input!A1037,"")</f>
        <v/>
      </c>
      <c r="B1040" t="str">
        <f t="shared" si="17"/>
        <v/>
      </c>
    </row>
    <row r="1041" spans="1:2" x14ac:dyDescent="0.25">
      <c r="A1041" t="str">
        <f>IF(Input!D1038&lt;&gt;"",Input!D1038&amp;", "&amp;Input!C1038&amp;" - "&amp;Input!A1038,"")</f>
        <v/>
      </c>
      <c r="B1041" t="str">
        <f t="shared" si="17"/>
        <v/>
      </c>
    </row>
    <row r="1042" spans="1:2" x14ac:dyDescent="0.25">
      <c r="A1042" t="str">
        <f>IF(Input!D1039&lt;&gt;"",Input!D1039&amp;", "&amp;Input!C1039&amp;" - "&amp;Input!A1039,"")</f>
        <v/>
      </c>
      <c r="B1042" t="str">
        <f t="shared" si="17"/>
        <v/>
      </c>
    </row>
    <row r="1043" spans="1:2" x14ac:dyDescent="0.25">
      <c r="A1043" t="str">
        <f>IF(Input!D1040&lt;&gt;"",Input!D1040&amp;", "&amp;Input!C1040&amp;" - "&amp;Input!A1040,"")</f>
        <v/>
      </c>
      <c r="B1043" t="str">
        <f t="shared" si="17"/>
        <v/>
      </c>
    </row>
    <row r="1044" spans="1:2" x14ac:dyDescent="0.25">
      <c r="A1044" t="str">
        <f>IF(Input!D1041&lt;&gt;"",Input!D1041&amp;", "&amp;Input!C1041&amp;" - "&amp;Input!A1041,"")</f>
        <v/>
      </c>
      <c r="B1044" t="str">
        <f t="shared" si="17"/>
        <v/>
      </c>
    </row>
    <row r="1045" spans="1:2" x14ac:dyDescent="0.25">
      <c r="A1045" t="str">
        <f>IF(Input!D1042&lt;&gt;"",Input!D1042&amp;", "&amp;Input!C1042&amp;" - "&amp;Input!A1042,"")</f>
        <v/>
      </c>
      <c r="B1045" t="str">
        <f t="shared" si="17"/>
        <v/>
      </c>
    </row>
    <row r="1046" spans="1:2" x14ac:dyDescent="0.25">
      <c r="A1046" t="str">
        <f>IF(Input!D1043&lt;&gt;"",Input!D1043&amp;", "&amp;Input!C1043&amp;" - "&amp;Input!A1043,"")</f>
        <v/>
      </c>
      <c r="B1046" t="str">
        <f t="shared" si="17"/>
        <v/>
      </c>
    </row>
    <row r="1047" spans="1:2" x14ac:dyDescent="0.25">
      <c r="A1047" t="str">
        <f>IF(Input!D1044&lt;&gt;"",Input!D1044&amp;", "&amp;Input!C1044&amp;" - "&amp;Input!A1044,"")</f>
        <v/>
      </c>
      <c r="B1047" t="str">
        <f t="shared" si="17"/>
        <v/>
      </c>
    </row>
    <row r="1048" spans="1:2" x14ac:dyDescent="0.25">
      <c r="A1048" t="str">
        <f>IF(Input!D1045&lt;&gt;"",Input!D1045&amp;", "&amp;Input!C1045&amp;" - "&amp;Input!A1045,"")</f>
        <v/>
      </c>
      <c r="B1048" t="str">
        <f t="shared" si="17"/>
        <v/>
      </c>
    </row>
    <row r="1049" spans="1:2" x14ac:dyDescent="0.25">
      <c r="A1049" t="str">
        <f>IF(Input!D1046&lt;&gt;"",Input!D1046&amp;", "&amp;Input!C1046&amp;" - "&amp;Input!A1046,"")</f>
        <v/>
      </c>
      <c r="B1049" t="str">
        <f t="shared" si="17"/>
        <v/>
      </c>
    </row>
    <row r="1050" spans="1:2" x14ac:dyDescent="0.25">
      <c r="A1050" t="str">
        <f>IF(Input!D1047&lt;&gt;"",Input!D1047&amp;", "&amp;Input!C1047&amp;" - "&amp;Input!A1047,"")</f>
        <v/>
      </c>
      <c r="B1050" t="str">
        <f t="shared" si="17"/>
        <v/>
      </c>
    </row>
    <row r="1051" spans="1:2" x14ac:dyDescent="0.25">
      <c r="A1051" t="str">
        <f>IF(Input!D1048&lt;&gt;"",Input!D1048&amp;", "&amp;Input!C1048&amp;" - "&amp;Input!A1048,"")</f>
        <v/>
      </c>
      <c r="B1051" t="str">
        <f t="shared" si="17"/>
        <v/>
      </c>
    </row>
    <row r="1052" spans="1:2" x14ac:dyDescent="0.25">
      <c r="A1052" t="str">
        <f>IF(Input!D1049&lt;&gt;"",Input!D1049&amp;", "&amp;Input!C1049&amp;" - "&amp;Input!A1049,"")</f>
        <v/>
      </c>
      <c r="B1052" t="str">
        <f t="shared" si="17"/>
        <v/>
      </c>
    </row>
    <row r="1053" spans="1:2" x14ac:dyDescent="0.25">
      <c r="A1053" t="str">
        <f>IF(Input!D1050&lt;&gt;"",Input!D1050&amp;", "&amp;Input!C1050&amp;" - "&amp;Input!A1050,"")</f>
        <v/>
      </c>
      <c r="B1053" t="str">
        <f t="shared" si="17"/>
        <v/>
      </c>
    </row>
    <row r="1054" spans="1:2" x14ac:dyDescent="0.25">
      <c r="A1054" t="str">
        <f>IF(Input!D1051&lt;&gt;"",Input!D1051&amp;", "&amp;Input!C1051&amp;" - "&amp;Input!A1051,"")</f>
        <v/>
      </c>
      <c r="B1054" t="str">
        <f t="shared" si="17"/>
        <v/>
      </c>
    </row>
    <row r="1055" spans="1:2" x14ac:dyDescent="0.25">
      <c r="A1055" t="str">
        <f>IF(Input!D1052&lt;&gt;"",Input!D1052&amp;", "&amp;Input!C1052&amp;" - "&amp;Input!A1052,"")</f>
        <v/>
      </c>
      <c r="B1055" t="str">
        <f t="shared" si="17"/>
        <v/>
      </c>
    </row>
    <row r="1056" spans="1:2" x14ac:dyDescent="0.25">
      <c r="A1056" t="str">
        <f>IF(Input!D1053&lt;&gt;"",Input!D1053&amp;", "&amp;Input!C1053&amp;" - "&amp;Input!A1053,"")</f>
        <v/>
      </c>
      <c r="B1056" t="str">
        <f t="shared" si="17"/>
        <v/>
      </c>
    </row>
    <row r="1057" spans="1:2" x14ac:dyDescent="0.25">
      <c r="A1057" t="str">
        <f>IF(Input!D1054&lt;&gt;"",Input!D1054&amp;", "&amp;Input!C1054&amp;" - "&amp;Input!A1054,"")</f>
        <v/>
      </c>
      <c r="B1057" t="str">
        <f t="shared" si="17"/>
        <v/>
      </c>
    </row>
    <row r="1058" spans="1:2" x14ac:dyDescent="0.25">
      <c r="A1058" t="str">
        <f>IF(Input!D1055&lt;&gt;"",Input!D1055&amp;", "&amp;Input!C1055&amp;" - "&amp;Input!A1055,"")</f>
        <v/>
      </c>
      <c r="B1058" t="str">
        <f t="shared" si="17"/>
        <v/>
      </c>
    </row>
    <row r="1059" spans="1:2" x14ac:dyDescent="0.25">
      <c r="A1059" t="str">
        <f>IF(Input!D1056&lt;&gt;"",Input!D1056&amp;", "&amp;Input!C1056&amp;" - "&amp;Input!A1056,"")</f>
        <v/>
      </c>
      <c r="B1059" t="str">
        <f t="shared" si="17"/>
        <v/>
      </c>
    </row>
    <row r="1060" spans="1:2" x14ac:dyDescent="0.25">
      <c r="A1060" t="str">
        <f>IF(Input!D1057&lt;&gt;"",Input!D1057&amp;", "&amp;Input!C1057&amp;" - "&amp;Input!A1057,"")</f>
        <v/>
      </c>
      <c r="B1060" t="str">
        <f t="shared" si="17"/>
        <v/>
      </c>
    </row>
    <row r="1061" spans="1:2" x14ac:dyDescent="0.25">
      <c r="A1061" t="str">
        <f>IF(Input!D1058&lt;&gt;"",Input!D1058&amp;", "&amp;Input!C1058&amp;" - "&amp;Input!A1058,"")</f>
        <v/>
      </c>
      <c r="B1061" t="str">
        <f t="shared" si="17"/>
        <v/>
      </c>
    </row>
    <row r="1062" spans="1:2" x14ac:dyDescent="0.25">
      <c r="A1062" t="str">
        <f>IF(Input!D1059&lt;&gt;"",Input!D1059&amp;", "&amp;Input!C1059&amp;" - "&amp;Input!A1059,"")</f>
        <v/>
      </c>
      <c r="B1062" t="str">
        <f t="shared" si="17"/>
        <v/>
      </c>
    </row>
    <row r="1063" spans="1:2" x14ac:dyDescent="0.25">
      <c r="A1063" t="str">
        <f>IF(Input!D1060&lt;&gt;"",Input!D1060&amp;", "&amp;Input!C1060&amp;" - "&amp;Input!A1060,"")</f>
        <v/>
      </c>
      <c r="B1063" t="str">
        <f t="shared" si="17"/>
        <v/>
      </c>
    </row>
    <row r="1064" spans="1:2" x14ac:dyDescent="0.25">
      <c r="A1064" t="str">
        <f>IF(Input!D1061&lt;&gt;"",Input!D1061&amp;", "&amp;Input!C1061&amp;" - "&amp;Input!A1061,"")</f>
        <v/>
      </c>
      <c r="B1064" t="str">
        <f t="shared" si="17"/>
        <v/>
      </c>
    </row>
    <row r="1065" spans="1:2" x14ac:dyDescent="0.25">
      <c r="A1065" t="str">
        <f>IF(Input!D1062&lt;&gt;"",Input!D1062&amp;", "&amp;Input!C1062&amp;" - "&amp;Input!A1062,"")</f>
        <v/>
      </c>
      <c r="B1065" t="str">
        <f t="shared" si="17"/>
        <v/>
      </c>
    </row>
    <row r="1066" spans="1:2" x14ac:dyDescent="0.25">
      <c r="A1066" t="str">
        <f>IF(Input!D1063&lt;&gt;"",Input!D1063&amp;", "&amp;Input!C1063&amp;" - "&amp;Input!A1063,"")</f>
        <v/>
      </c>
      <c r="B1066" t="str">
        <f t="shared" si="17"/>
        <v/>
      </c>
    </row>
    <row r="1067" spans="1:2" x14ac:dyDescent="0.25">
      <c r="A1067" t="str">
        <f>IF(Input!D1064&lt;&gt;"",Input!D1064&amp;", "&amp;Input!C1064&amp;" - "&amp;Input!A1064,"")</f>
        <v/>
      </c>
      <c r="B1067" t="str">
        <f t="shared" si="17"/>
        <v/>
      </c>
    </row>
    <row r="1068" spans="1:2" x14ac:dyDescent="0.25">
      <c r="A1068" t="str">
        <f>IF(Input!D1065&lt;&gt;"",Input!D1065&amp;", "&amp;Input!C1065&amp;" - "&amp;Input!A1065,"")</f>
        <v/>
      </c>
      <c r="B1068" t="str">
        <f t="shared" si="17"/>
        <v/>
      </c>
    </row>
    <row r="1069" spans="1:2" x14ac:dyDescent="0.25">
      <c r="A1069" t="str">
        <f>IF(Input!D1066&lt;&gt;"",Input!D1066&amp;", "&amp;Input!C1066&amp;" - "&amp;Input!A1066,"")</f>
        <v/>
      </c>
      <c r="B1069" t="str">
        <f t="shared" si="17"/>
        <v/>
      </c>
    </row>
    <row r="1070" spans="1:2" x14ac:dyDescent="0.25">
      <c r="A1070" t="str">
        <f>IF(Input!D1067&lt;&gt;"",Input!D1067&amp;", "&amp;Input!C1067&amp;" - "&amp;Input!A1067,"")</f>
        <v/>
      </c>
      <c r="B1070" t="str">
        <f t="shared" si="17"/>
        <v/>
      </c>
    </row>
    <row r="1071" spans="1:2" x14ac:dyDescent="0.25">
      <c r="A1071" t="str">
        <f>IF(Input!D1068&lt;&gt;"",Input!D1068&amp;", "&amp;Input!C1068&amp;" - "&amp;Input!A1068,"")</f>
        <v/>
      </c>
      <c r="B1071" t="str">
        <f t="shared" si="17"/>
        <v/>
      </c>
    </row>
    <row r="1072" spans="1:2" x14ac:dyDescent="0.25">
      <c r="A1072" t="str">
        <f>IF(Input!D1069&lt;&gt;"",Input!D1069&amp;", "&amp;Input!C1069&amp;" - "&amp;Input!A1069,"")</f>
        <v/>
      </c>
      <c r="B1072" t="str">
        <f t="shared" si="17"/>
        <v/>
      </c>
    </row>
    <row r="1073" spans="1:2" x14ac:dyDescent="0.25">
      <c r="A1073" t="str">
        <f>IF(Input!D1070&lt;&gt;"",Input!D1070&amp;", "&amp;Input!C1070&amp;" - "&amp;Input!A1070,"")</f>
        <v/>
      </c>
      <c r="B1073" t="str">
        <f t="shared" si="17"/>
        <v/>
      </c>
    </row>
    <row r="1074" spans="1:2" x14ac:dyDescent="0.25">
      <c r="A1074" t="str">
        <f>IF(Input!D1071&lt;&gt;"",Input!D1071&amp;", "&amp;Input!C1071&amp;" - "&amp;Input!A1071,"")</f>
        <v/>
      </c>
      <c r="B1074" t="str">
        <f t="shared" si="17"/>
        <v/>
      </c>
    </row>
    <row r="1075" spans="1:2" x14ac:dyDescent="0.25">
      <c r="A1075" t="str">
        <f>IF(Input!D1072&lt;&gt;"",Input!D1072&amp;", "&amp;Input!C1072&amp;" - "&amp;Input!A1072,"")</f>
        <v/>
      </c>
      <c r="B1075" t="str">
        <f t="shared" si="17"/>
        <v/>
      </c>
    </row>
    <row r="1076" spans="1:2" x14ac:dyDescent="0.25">
      <c r="A1076" t="str">
        <f>IF(Input!D1073&lt;&gt;"",Input!D1073&amp;", "&amp;Input!C1073&amp;" - "&amp;Input!A1073,"")</f>
        <v/>
      </c>
      <c r="B1076" t="str">
        <f t="shared" si="17"/>
        <v/>
      </c>
    </row>
    <row r="1077" spans="1:2" x14ac:dyDescent="0.25">
      <c r="A1077" t="str">
        <f>IF(Input!D1074&lt;&gt;"",Input!D1074&amp;", "&amp;Input!C1074&amp;" - "&amp;Input!A1074,"")</f>
        <v/>
      </c>
      <c r="B1077" t="str">
        <f t="shared" si="17"/>
        <v/>
      </c>
    </row>
    <row r="1078" spans="1:2" x14ac:dyDescent="0.25">
      <c r="A1078" t="str">
        <f>IF(Input!D1075&lt;&gt;"",Input!D1075&amp;", "&amp;Input!C1075&amp;" - "&amp;Input!A1075,"")</f>
        <v/>
      </c>
      <c r="B1078" t="str">
        <f t="shared" si="17"/>
        <v/>
      </c>
    </row>
    <row r="1079" spans="1:2" x14ac:dyDescent="0.25">
      <c r="A1079" t="str">
        <f>IF(Input!D1076&lt;&gt;"",Input!D1076&amp;", "&amp;Input!C1076&amp;" - "&amp;Input!A1076,"")</f>
        <v/>
      </c>
      <c r="B1079" t="str">
        <f t="shared" si="17"/>
        <v/>
      </c>
    </row>
    <row r="1080" spans="1:2" x14ac:dyDescent="0.25">
      <c r="A1080" t="str">
        <f>IF(Input!D1077&lt;&gt;"",Input!D1077&amp;", "&amp;Input!C1077&amp;" - "&amp;Input!A1077,"")</f>
        <v/>
      </c>
      <c r="B1080" t="str">
        <f t="shared" si="17"/>
        <v/>
      </c>
    </row>
    <row r="1081" spans="1:2" x14ac:dyDescent="0.25">
      <c r="A1081" t="str">
        <f>IF(Input!D1078&lt;&gt;"",Input!D1078&amp;", "&amp;Input!C1078&amp;" - "&amp;Input!A1078,"")</f>
        <v/>
      </c>
      <c r="B1081" t="str">
        <f t="shared" si="17"/>
        <v/>
      </c>
    </row>
    <row r="1082" spans="1:2" x14ac:dyDescent="0.25">
      <c r="A1082" t="str">
        <f>IF(Input!D1079&lt;&gt;"",Input!D1079&amp;", "&amp;Input!C1079&amp;" - "&amp;Input!A1079,"")</f>
        <v/>
      </c>
      <c r="B1082" t="str">
        <f t="shared" si="17"/>
        <v/>
      </c>
    </row>
    <row r="1083" spans="1:2" x14ac:dyDescent="0.25">
      <c r="A1083" t="str">
        <f>IF(Input!D1080&lt;&gt;"",Input!D1080&amp;", "&amp;Input!C1080&amp;" - "&amp;Input!A1080,"")</f>
        <v/>
      </c>
      <c r="B1083" t="str">
        <f t="shared" si="17"/>
        <v/>
      </c>
    </row>
    <row r="1084" spans="1:2" x14ac:dyDescent="0.25">
      <c r="A1084" t="str">
        <f>IF(Input!D1081&lt;&gt;"",Input!D1081&amp;", "&amp;Input!C1081&amp;" - "&amp;Input!A1081,"")</f>
        <v/>
      </c>
      <c r="B1084" t="str">
        <f t="shared" si="17"/>
        <v/>
      </c>
    </row>
    <row r="1085" spans="1:2" x14ac:dyDescent="0.25">
      <c r="A1085" t="str">
        <f>IF(Input!D1082&lt;&gt;"",Input!D1082&amp;", "&amp;Input!C1082&amp;" - "&amp;Input!A1082,"")</f>
        <v/>
      </c>
      <c r="B1085" t="str">
        <f t="shared" si="17"/>
        <v/>
      </c>
    </row>
    <row r="1086" spans="1:2" x14ac:dyDescent="0.25">
      <c r="A1086" t="str">
        <f>IF(Input!D1083&lt;&gt;"",Input!D1083&amp;", "&amp;Input!C1083&amp;" - "&amp;Input!A1083,"")</f>
        <v/>
      </c>
      <c r="B1086" t="str">
        <f t="shared" si="17"/>
        <v/>
      </c>
    </row>
    <row r="1087" spans="1:2" x14ac:dyDescent="0.25">
      <c r="A1087" t="str">
        <f>IF(Input!D1084&lt;&gt;"",Input!D1084&amp;", "&amp;Input!C1084&amp;" - "&amp;Input!A1084,"")</f>
        <v/>
      </c>
      <c r="B1087" t="str">
        <f t="shared" si="17"/>
        <v/>
      </c>
    </row>
    <row r="1088" spans="1:2" x14ac:dyDescent="0.25">
      <c r="A1088" t="str">
        <f>IF(Input!D1085&lt;&gt;"",Input!D1085&amp;", "&amp;Input!C1085&amp;" - "&amp;Input!A1085,"")</f>
        <v/>
      </c>
      <c r="B1088" t="str">
        <f t="shared" si="17"/>
        <v/>
      </c>
    </row>
    <row r="1089" spans="1:2" x14ac:dyDescent="0.25">
      <c r="A1089" t="str">
        <f>IF(Input!D1086&lt;&gt;"",Input!D1086&amp;", "&amp;Input!C1086&amp;" - "&amp;Input!A1086,"")</f>
        <v/>
      </c>
      <c r="B1089" t="str">
        <f t="shared" si="17"/>
        <v/>
      </c>
    </row>
    <row r="1090" spans="1:2" x14ac:dyDescent="0.25">
      <c r="A1090" t="str">
        <f>IF(Input!D1087&lt;&gt;"",Input!D1087&amp;", "&amp;Input!C1087&amp;" - "&amp;Input!A1087,"")</f>
        <v/>
      </c>
      <c r="B1090" t="str">
        <f t="shared" si="17"/>
        <v/>
      </c>
    </row>
    <row r="1091" spans="1:2" x14ac:dyDescent="0.25">
      <c r="A1091" t="str">
        <f>IF(Input!D1088&lt;&gt;"",Input!D1088&amp;", "&amp;Input!C1088&amp;" - "&amp;Input!A1088,"")</f>
        <v/>
      </c>
      <c r="B1091" t="str">
        <f t="shared" si="17"/>
        <v/>
      </c>
    </row>
    <row r="1092" spans="1:2" x14ac:dyDescent="0.25">
      <c r="A1092" t="str">
        <f>IF(Input!D1089&lt;&gt;"",Input!D1089&amp;", "&amp;Input!C1089&amp;" - "&amp;Input!A1089,"")</f>
        <v/>
      </c>
      <c r="B1092" t="str">
        <f t="shared" si="17"/>
        <v/>
      </c>
    </row>
    <row r="1093" spans="1:2" x14ac:dyDescent="0.25">
      <c r="A1093" t="str">
        <f>IF(Input!D1090&lt;&gt;"",Input!D1090&amp;", "&amp;Input!C1090&amp;" - "&amp;Input!A1090,"")</f>
        <v/>
      </c>
      <c r="B1093" t="str">
        <f t="shared" si="17"/>
        <v/>
      </c>
    </row>
    <row r="1094" spans="1:2" x14ac:dyDescent="0.25">
      <c r="A1094" t="str">
        <f>IF(Input!D1091&lt;&gt;"",Input!D1091&amp;", "&amp;Input!C1091&amp;" - "&amp;Input!A1091,"")</f>
        <v/>
      </c>
      <c r="B1094" t="str">
        <f t="shared" si="17"/>
        <v/>
      </c>
    </row>
    <row r="1095" spans="1:2" x14ac:dyDescent="0.25">
      <c r="A1095" t="str">
        <f>IF(Input!D1092&lt;&gt;"",Input!D1092&amp;", "&amp;Input!C1092&amp;" - "&amp;Input!A1092,"")</f>
        <v/>
      </c>
      <c r="B1095" t="str">
        <f t="shared" ref="B1095:B1158" si="18">IF(A1095&lt;&gt;"",B1094+1,"")</f>
        <v/>
      </c>
    </row>
    <row r="1096" spans="1:2" x14ac:dyDescent="0.25">
      <c r="A1096" t="str">
        <f>IF(Input!D1093&lt;&gt;"",Input!D1093&amp;", "&amp;Input!C1093&amp;" - "&amp;Input!A1093,"")</f>
        <v/>
      </c>
      <c r="B1096" t="str">
        <f t="shared" si="18"/>
        <v/>
      </c>
    </row>
    <row r="1097" spans="1:2" x14ac:dyDescent="0.25">
      <c r="A1097" t="str">
        <f>IF(Input!D1094&lt;&gt;"",Input!D1094&amp;", "&amp;Input!C1094&amp;" - "&amp;Input!A1094,"")</f>
        <v/>
      </c>
      <c r="B1097" t="str">
        <f t="shared" si="18"/>
        <v/>
      </c>
    </row>
    <row r="1098" spans="1:2" x14ac:dyDescent="0.25">
      <c r="A1098" t="str">
        <f>IF(Input!D1095&lt;&gt;"",Input!D1095&amp;", "&amp;Input!C1095&amp;" - "&amp;Input!A1095,"")</f>
        <v/>
      </c>
      <c r="B1098" t="str">
        <f t="shared" si="18"/>
        <v/>
      </c>
    </row>
    <row r="1099" spans="1:2" x14ac:dyDescent="0.25">
      <c r="A1099" t="str">
        <f>IF(Input!D1096&lt;&gt;"",Input!D1096&amp;", "&amp;Input!C1096&amp;" - "&amp;Input!A1096,"")</f>
        <v/>
      </c>
      <c r="B1099" t="str">
        <f t="shared" si="18"/>
        <v/>
      </c>
    </row>
    <row r="1100" spans="1:2" x14ac:dyDescent="0.25">
      <c r="A1100" t="str">
        <f>IF(Input!D1097&lt;&gt;"",Input!D1097&amp;", "&amp;Input!C1097&amp;" - "&amp;Input!A1097,"")</f>
        <v/>
      </c>
      <c r="B1100" t="str">
        <f t="shared" si="18"/>
        <v/>
      </c>
    </row>
    <row r="1101" spans="1:2" x14ac:dyDescent="0.25">
      <c r="A1101" t="str">
        <f>IF(Input!D1098&lt;&gt;"",Input!D1098&amp;", "&amp;Input!C1098&amp;" - "&amp;Input!A1098,"")</f>
        <v/>
      </c>
      <c r="B1101" t="str">
        <f t="shared" si="18"/>
        <v/>
      </c>
    </row>
    <row r="1102" spans="1:2" x14ac:dyDescent="0.25">
      <c r="A1102" t="str">
        <f>IF(Input!D1099&lt;&gt;"",Input!D1099&amp;", "&amp;Input!C1099&amp;" - "&amp;Input!A1099,"")</f>
        <v/>
      </c>
      <c r="B1102" t="str">
        <f t="shared" si="18"/>
        <v/>
      </c>
    </row>
    <row r="1103" spans="1:2" x14ac:dyDescent="0.25">
      <c r="A1103" t="str">
        <f>IF(Input!D1100&lt;&gt;"",Input!D1100&amp;", "&amp;Input!C1100&amp;" - "&amp;Input!A1100,"")</f>
        <v/>
      </c>
      <c r="B1103" t="str">
        <f t="shared" si="18"/>
        <v/>
      </c>
    </row>
    <row r="1104" spans="1:2" x14ac:dyDescent="0.25">
      <c r="A1104" t="str">
        <f>IF(Input!D1101&lt;&gt;"",Input!D1101&amp;", "&amp;Input!C1101&amp;" - "&amp;Input!A1101,"")</f>
        <v/>
      </c>
      <c r="B1104" t="str">
        <f t="shared" si="18"/>
        <v/>
      </c>
    </row>
    <row r="1105" spans="1:2" x14ac:dyDescent="0.25">
      <c r="A1105" t="str">
        <f>IF(Input!D1102&lt;&gt;"",Input!D1102&amp;", "&amp;Input!C1102&amp;" - "&amp;Input!A1102,"")</f>
        <v/>
      </c>
      <c r="B1105" t="str">
        <f t="shared" si="18"/>
        <v/>
      </c>
    </row>
    <row r="1106" spans="1:2" x14ac:dyDescent="0.25">
      <c r="A1106" t="str">
        <f>IF(Input!D1103&lt;&gt;"",Input!D1103&amp;", "&amp;Input!C1103&amp;" - "&amp;Input!A1103,"")</f>
        <v/>
      </c>
      <c r="B1106" t="str">
        <f t="shared" si="18"/>
        <v/>
      </c>
    </row>
    <row r="1107" spans="1:2" x14ac:dyDescent="0.25">
      <c r="A1107" t="str">
        <f>IF(Input!D1104&lt;&gt;"",Input!D1104&amp;", "&amp;Input!C1104&amp;" - "&amp;Input!A1104,"")</f>
        <v/>
      </c>
      <c r="B1107" t="str">
        <f t="shared" si="18"/>
        <v/>
      </c>
    </row>
    <row r="1108" spans="1:2" x14ac:dyDescent="0.25">
      <c r="A1108" t="str">
        <f>IF(Input!D1105&lt;&gt;"",Input!D1105&amp;", "&amp;Input!C1105&amp;" - "&amp;Input!A1105,"")</f>
        <v/>
      </c>
      <c r="B1108" t="str">
        <f t="shared" si="18"/>
        <v/>
      </c>
    </row>
    <row r="1109" spans="1:2" x14ac:dyDescent="0.25">
      <c r="A1109" t="str">
        <f>IF(Input!D1106&lt;&gt;"",Input!D1106&amp;", "&amp;Input!C1106&amp;" - "&amp;Input!A1106,"")</f>
        <v/>
      </c>
      <c r="B1109" t="str">
        <f t="shared" si="18"/>
        <v/>
      </c>
    </row>
    <row r="1110" spans="1:2" x14ac:dyDescent="0.25">
      <c r="A1110" t="str">
        <f>IF(Input!D1107&lt;&gt;"",Input!D1107&amp;", "&amp;Input!C1107&amp;" - "&amp;Input!A1107,"")</f>
        <v/>
      </c>
      <c r="B1110" t="str">
        <f t="shared" si="18"/>
        <v/>
      </c>
    </row>
    <row r="1111" spans="1:2" x14ac:dyDescent="0.25">
      <c r="A1111" t="str">
        <f>IF(Input!D1108&lt;&gt;"",Input!D1108&amp;", "&amp;Input!C1108&amp;" - "&amp;Input!A1108,"")</f>
        <v/>
      </c>
      <c r="B1111" t="str">
        <f t="shared" si="18"/>
        <v/>
      </c>
    </row>
    <row r="1112" spans="1:2" x14ac:dyDescent="0.25">
      <c r="A1112" t="str">
        <f>IF(Input!D1109&lt;&gt;"",Input!D1109&amp;", "&amp;Input!C1109&amp;" - "&amp;Input!A1109,"")</f>
        <v/>
      </c>
      <c r="B1112" t="str">
        <f t="shared" si="18"/>
        <v/>
      </c>
    </row>
    <row r="1113" spans="1:2" x14ac:dyDescent="0.25">
      <c r="A1113" t="str">
        <f>IF(Input!D1110&lt;&gt;"",Input!D1110&amp;", "&amp;Input!C1110&amp;" - "&amp;Input!A1110,"")</f>
        <v/>
      </c>
      <c r="B1113" t="str">
        <f t="shared" si="18"/>
        <v/>
      </c>
    </row>
    <row r="1114" spans="1:2" x14ac:dyDescent="0.25">
      <c r="A1114" t="str">
        <f>IF(Input!D1111&lt;&gt;"",Input!D1111&amp;", "&amp;Input!C1111&amp;" - "&amp;Input!A1111,"")</f>
        <v/>
      </c>
      <c r="B1114" t="str">
        <f t="shared" si="18"/>
        <v/>
      </c>
    </row>
    <row r="1115" spans="1:2" x14ac:dyDescent="0.25">
      <c r="A1115" t="str">
        <f>IF(Input!D1112&lt;&gt;"",Input!D1112&amp;", "&amp;Input!C1112&amp;" - "&amp;Input!A1112,"")</f>
        <v/>
      </c>
      <c r="B1115" t="str">
        <f t="shared" si="18"/>
        <v/>
      </c>
    </row>
    <row r="1116" spans="1:2" x14ac:dyDescent="0.25">
      <c r="A1116" t="str">
        <f>IF(Input!D1113&lt;&gt;"",Input!D1113&amp;", "&amp;Input!C1113&amp;" - "&amp;Input!A1113,"")</f>
        <v/>
      </c>
      <c r="B1116" t="str">
        <f t="shared" si="18"/>
        <v/>
      </c>
    </row>
    <row r="1117" spans="1:2" x14ac:dyDescent="0.25">
      <c r="A1117" t="str">
        <f>IF(Input!D1114&lt;&gt;"",Input!D1114&amp;", "&amp;Input!C1114&amp;" - "&amp;Input!A1114,"")</f>
        <v/>
      </c>
      <c r="B1117" t="str">
        <f t="shared" si="18"/>
        <v/>
      </c>
    </row>
    <row r="1118" spans="1:2" x14ac:dyDescent="0.25">
      <c r="A1118" t="str">
        <f>IF(Input!D1115&lt;&gt;"",Input!D1115&amp;", "&amp;Input!C1115&amp;" - "&amp;Input!A1115,"")</f>
        <v/>
      </c>
      <c r="B1118" t="str">
        <f t="shared" si="18"/>
        <v/>
      </c>
    </row>
    <row r="1119" spans="1:2" x14ac:dyDescent="0.25">
      <c r="A1119" t="str">
        <f>IF(Input!D1116&lt;&gt;"",Input!D1116&amp;", "&amp;Input!C1116&amp;" - "&amp;Input!A1116,"")</f>
        <v/>
      </c>
      <c r="B1119" t="str">
        <f t="shared" si="18"/>
        <v/>
      </c>
    </row>
    <row r="1120" spans="1:2" x14ac:dyDescent="0.25">
      <c r="A1120" t="str">
        <f>IF(Input!D1117&lt;&gt;"",Input!D1117&amp;", "&amp;Input!C1117&amp;" - "&amp;Input!A1117,"")</f>
        <v/>
      </c>
      <c r="B1120" t="str">
        <f t="shared" si="18"/>
        <v/>
      </c>
    </row>
    <row r="1121" spans="1:2" x14ac:dyDescent="0.25">
      <c r="A1121" t="str">
        <f>IF(Input!D1118&lt;&gt;"",Input!D1118&amp;", "&amp;Input!C1118&amp;" - "&amp;Input!A1118,"")</f>
        <v/>
      </c>
      <c r="B1121" t="str">
        <f t="shared" si="18"/>
        <v/>
      </c>
    </row>
    <row r="1122" spans="1:2" x14ac:dyDescent="0.25">
      <c r="A1122" t="str">
        <f>IF(Input!D1119&lt;&gt;"",Input!D1119&amp;", "&amp;Input!C1119&amp;" - "&amp;Input!A1119,"")</f>
        <v/>
      </c>
      <c r="B1122" t="str">
        <f t="shared" si="18"/>
        <v/>
      </c>
    </row>
    <row r="1123" spans="1:2" x14ac:dyDescent="0.25">
      <c r="A1123" t="str">
        <f>IF(Input!D1120&lt;&gt;"",Input!D1120&amp;", "&amp;Input!C1120&amp;" - "&amp;Input!A1120,"")</f>
        <v/>
      </c>
      <c r="B1123" t="str">
        <f t="shared" si="18"/>
        <v/>
      </c>
    </row>
    <row r="1124" spans="1:2" x14ac:dyDescent="0.25">
      <c r="A1124" t="str">
        <f>IF(Input!D1121&lt;&gt;"",Input!D1121&amp;", "&amp;Input!C1121&amp;" - "&amp;Input!A1121,"")</f>
        <v/>
      </c>
      <c r="B1124" t="str">
        <f t="shared" si="18"/>
        <v/>
      </c>
    </row>
    <row r="1125" spans="1:2" x14ac:dyDescent="0.25">
      <c r="A1125" t="str">
        <f>IF(Input!D1122&lt;&gt;"",Input!D1122&amp;", "&amp;Input!C1122&amp;" - "&amp;Input!A1122,"")</f>
        <v/>
      </c>
      <c r="B1125" t="str">
        <f t="shared" si="18"/>
        <v/>
      </c>
    </row>
    <row r="1126" spans="1:2" x14ac:dyDescent="0.25">
      <c r="A1126" t="str">
        <f>IF(Input!D1123&lt;&gt;"",Input!D1123&amp;", "&amp;Input!C1123&amp;" - "&amp;Input!A1123,"")</f>
        <v/>
      </c>
      <c r="B1126" t="str">
        <f t="shared" si="18"/>
        <v/>
      </c>
    </row>
    <row r="1127" spans="1:2" x14ac:dyDescent="0.25">
      <c r="A1127" t="str">
        <f>IF(Input!D1124&lt;&gt;"",Input!D1124&amp;", "&amp;Input!C1124&amp;" - "&amp;Input!A1124,"")</f>
        <v/>
      </c>
      <c r="B1127" t="str">
        <f t="shared" si="18"/>
        <v/>
      </c>
    </row>
    <row r="1128" spans="1:2" x14ac:dyDescent="0.25">
      <c r="A1128" t="str">
        <f>IF(Input!D1125&lt;&gt;"",Input!D1125&amp;", "&amp;Input!C1125&amp;" - "&amp;Input!A1125,"")</f>
        <v/>
      </c>
      <c r="B1128" t="str">
        <f t="shared" si="18"/>
        <v/>
      </c>
    </row>
    <row r="1129" spans="1:2" x14ac:dyDescent="0.25">
      <c r="A1129" t="str">
        <f>IF(Input!D1126&lt;&gt;"",Input!D1126&amp;", "&amp;Input!C1126&amp;" - "&amp;Input!A1126,"")</f>
        <v/>
      </c>
      <c r="B1129" t="str">
        <f t="shared" si="18"/>
        <v/>
      </c>
    </row>
    <row r="1130" spans="1:2" x14ac:dyDescent="0.25">
      <c r="A1130" t="str">
        <f>IF(Input!D1127&lt;&gt;"",Input!D1127&amp;", "&amp;Input!C1127&amp;" - "&amp;Input!A1127,"")</f>
        <v/>
      </c>
      <c r="B1130" t="str">
        <f t="shared" si="18"/>
        <v/>
      </c>
    </row>
    <row r="1131" spans="1:2" x14ac:dyDescent="0.25">
      <c r="A1131" t="str">
        <f>IF(Input!D1128&lt;&gt;"",Input!D1128&amp;", "&amp;Input!C1128&amp;" - "&amp;Input!A1128,"")</f>
        <v/>
      </c>
      <c r="B1131" t="str">
        <f t="shared" si="18"/>
        <v/>
      </c>
    </row>
    <row r="1132" spans="1:2" x14ac:dyDescent="0.25">
      <c r="A1132" t="str">
        <f>IF(Input!D1129&lt;&gt;"",Input!D1129&amp;", "&amp;Input!C1129&amp;" - "&amp;Input!A1129,"")</f>
        <v/>
      </c>
      <c r="B1132" t="str">
        <f t="shared" si="18"/>
        <v/>
      </c>
    </row>
    <row r="1133" spans="1:2" x14ac:dyDescent="0.25">
      <c r="A1133" t="str">
        <f>IF(Input!D1130&lt;&gt;"",Input!D1130&amp;", "&amp;Input!C1130&amp;" - "&amp;Input!A1130,"")</f>
        <v/>
      </c>
      <c r="B1133" t="str">
        <f t="shared" si="18"/>
        <v/>
      </c>
    </row>
    <row r="1134" spans="1:2" x14ac:dyDescent="0.25">
      <c r="A1134" t="str">
        <f>IF(Input!D1131&lt;&gt;"",Input!D1131&amp;", "&amp;Input!C1131&amp;" - "&amp;Input!A1131,"")</f>
        <v/>
      </c>
      <c r="B1134" t="str">
        <f t="shared" si="18"/>
        <v/>
      </c>
    </row>
    <row r="1135" spans="1:2" x14ac:dyDescent="0.25">
      <c r="A1135" t="str">
        <f>IF(Input!D1132&lt;&gt;"",Input!D1132&amp;", "&amp;Input!C1132&amp;" - "&amp;Input!A1132,"")</f>
        <v/>
      </c>
      <c r="B1135" t="str">
        <f t="shared" si="18"/>
        <v/>
      </c>
    </row>
    <row r="1136" spans="1:2" x14ac:dyDescent="0.25">
      <c r="A1136" t="str">
        <f>IF(Input!D1133&lt;&gt;"",Input!D1133&amp;", "&amp;Input!C1133&amp;" - "&amp;Input!A1133,"")</f>
        <v/>
      </c>
      <c r="B1136" t="str">
        <f t="shared" si="18"/>
        <v/>
      </c>
    </row>
    <row r="1137" spans="1:2" x14ac:dyDescent="0.25">
      <c r="A1137" t="str">
        <f>IF(Input!D1134&lt;&gt;"",Input!D1134&amp;", "&amp;Input!C1134&amp;" - "&amp;Input!A1134,"")</f>
        <v/>
      </c>
      <c r="B1137" t="str">
        <f t="shared" si="18"/>
        <v/>
      </c>
    </row>
    <row r="1138" spans="1:2" x14ac:dyDescent="0.25">
      <c r="A1138" t="str">
        <f>IF(Input!D1135&lt;&gt;"",Input!D1135&amp;", "&amp;Input!C1135&amp;" - "&amp;Input!A1135,"")</f>
        <v/>
      </c>
      <c r="B1138" t="str">
        <f t="shared" si="18"/>
        <v/>
      </c>
    </row>
    <row r="1139" spans="1:2" x14ac:dyDescent="0.25">
      <c r="A1139" t="str">
        <f>IF(Input!D1136&lt;&gt;"",Input!D1136&amp;", "&amp;Input!C1136&amp;" - "&amp;Input!A1136,"")</f>
        <v/>
      </c>
      <c r="B1139" t="str">
        <f t="shared" si="18"/>
        <v/>
      </c>
    </row>
    <row r="1140" spans="1:2" x14ac:dyDescent="0.25">
      <c r="A1140" t="str">
        <f>IF(Input!D1137&lt;&gt;"",Input!D1137&amp;", "&amp;Input!C1137&amp;" - "&amp;Input!A1137,"")</f>
        <v/>
      </c>
      <c r="B1140" t="str">
        <f t="shared" si="18"/>
        <v/>
      </c>
    </row>
    <row r="1141" spans="1:2" x14ac:dyDescent="0.25">
      <c r="A1141" t="str">
        <f>IF(Input!D1138&lt;&gt;"",Input!D1138&amp;", "&amp;Input!C1138&amp;" - "&amp;Input!A1138,"")</f>
        <v/>
      </c>
      <c r="B1141" t="str">
        <f t="shared" si="18"/>
        <v/>
      </c>
    </row>
    <row r="1142" spans="1:2" x14ac:dyDescent="0.25">
      <c r="A1142" t="str">
        <f>IF(Input!D1139&lt;&gt;"",Input!D1139&amp;", "&amp;Input!C1139&amp;" - "&amp;Input!A1139,"")</f>
        <v/>
      </c>
      <c r="B1142" t="str">
        <f t="shared" si="18"/>
        <v/>
      </c>
    </row>
    <row r="1143" spans="1:2" x14ac:dyDescent="0.25">
      <c r="A1143" t="str">
        <f>IF(Input!D1140&lt;&gt;"",Input!D1140&amp;", "&amp;Input!C1140&amp;" - "&amp;Input!A1140,"")</f>
        <v/>
      </c>
      <c r="B1143" t="str">
        <f t="shared" si="18"/>
        <v/>
      </c>
    </row>
    <row r="1144" spans="1:2" x14ac:dyDescent="0.25">
      <c r="A1144" t="str">
        <f>IF(Input!D1141&lt;&gt;"",Input!D1141&amp;", "&amp;Input!C1141&amp;" - "&amp;Input!A1141,"")</f>
        <v/>
      </c>
      <c r="B1144" t="str">
        <f t="shared" si="18"/>
        <v/>
      </c>
    </row>
    <row r="1145" spans="1:2" x14ac:dyDescent="0.25">
      <c r="A1145" t="str">
        <f>IF(Input!D1142&lt;&gt;"",Input!D1142&amp;", "&amp;Input!C1142&amp;" - "&amp;Input!A1142,"")</f>
        <v/>
      </c>
      <c r="B1145" t="str">
        <f t="shared" si="18"/>
        <v/>
      </c>
    </row>
    <row r="1146" spans="1:2" x14ac:dyDescent="0.25">
      <c r="A1146" t="str">
        <f>IF(Input!D1143&lt;&gt;"",Input!D1143&amp;", "&amp;Input!C1143&amp;" - "&amp;Input!A1143,"")</f>
        <v/>
      </c>
      <c r="B1146" t="str">
        <f t="shared" si="18"/>
        <v/>
      </c>
    </row>
    <row r="1147" spans="1:2" x14ac:dyDescent="0.25">
      <c r="A1147" t="str">
        <f>IF(Input!D1144&lt;&gt;"",Input!D1144&amp;", "&amp;Input!C1144&amp;" - "&amp;Input!A1144,"")</f>
        <v/>
      </c>
      <c r="B1147" t="str">
        <f t="shared" si="18"/>
        <v/>
      </c>
    </row>
    <row r="1148" spans="1:2" x14ac:dyDescent="0.25">
      <c r="A1148" t="str">
        <f>IF(Input!D1145&lt;&gt;"",Input!D1145&amp;", "&amp;Input!C1145&amp;" - "&amp;Input!A1145,"")</f>
        <v/>
      </c>
      <c r="B1148" t="str">
        <f t="shared" si="18"/>
        <v/>
      </c>
    </row>
    <row r="1149" spans="1:2" x14ac:dyDescent="0.25">
      <c r="A1149" t="str">
        <f>IF(Input!D1146&lt;&gt;"",Input!D1146&amp;", "&amp;Input!C1146&amp;" - "&amp;Input!A1146,"")</f>
        <v/>
      </c>
      <c r="B1149" t="str">
        <f t="shared" si="18"/>
        <v/>
      </c>
    </row>
    <row r="1150" spans="1:2" x14ac:dyDescent="0.25">
      <c r="A1150" t="str">
        <f>IF(Input!D1147&lt;&gt;"",Input!D1147&amp;", "&amp;Input!C1147&amp;" - "&amp;Input!A1147,"")</f>
        <v/>
      </c>
      <c r="B1150" t="str">
        <f t="shared" si="18"/>
        <v/>
      </c>
    </row>
    <row r="1151" spans="1:2" x14ac:dyDescent="0.25">
      <c r="A1151" t="str">
        <f>IF(Input!D1148&lt;&gt;"",Input!D1148&amp;", "&amp;Input!C1148&amp;" - "&amp;Input!A1148,"")</f>
        <v/>
      </c>
      <c r="B1151" t="str">
        <f t="shared" si="18"/>
        <v/>
      </c>
    </row>
    <row r="1152" spans="1:2" x14ac:dyDescent="0.25">
      <c r="A1152" t="str">
        <f>IF(Input!D1149&lt;&gt;"",Input!D1149&amp;", "&amp;Input!C1149&amp;" - "&amp;Input!A1149,"")</f>
        <v/>
      </c>
      <c r="B1152" t="str">
        <f t="shared" si="18"/>
        <v/>
      </c>
    </row>
    <row r="1153" spans="1:2" x14ac:dyDescent="0.25">
      <c r="A1153" t="str">
        <f>IF(Input!D1150&lt;&gt;"",Input!D1150&amp;", "&amp;Input!C1150&amp;" - "&amp;Input!A1150,"")</f>
        <v/>
      </c>
      <c r="B1153" t="str">
        <f t="shared" si="18"/>
        <v/>
      </c>
    </row>
    <row r="1154" spans="1:2" x14ac:dyDescent="0.25">
      <c r="A1154" t="str">
        <f>IF(Input!D1151&lt;&gt;"",Input!D1151&amp;", "&amp;Input!C1151&amp;" - "&amp;Input!A1151,"")</f>
        <v/>
      </c>
      <c r="B1154" t="str">
        <f t="shared" si="18"/>
        <v/>
      </c>
    </row>
    <row r="1155" spans="1:2" x14ac:dyDescent="0.25">
      <c r="A1155" t="str">
        <f>IF(Input!D1152&lt;&gt;"",Input!D1152&amp;", "&amp;Input!C1152&amp;" - "&amp;Input!A1152,"")</f>
        <v/>
      </c>
      <c r="B1155" t="str">
        <f t="shared" si="18"/>
        <v/>
      </c>
    </row>
    <row r="1156" spans="1:2" x14ac:dyDescent="0.25">
      <c r="A1156" t="str">
        <f>IF(Input!D1153&lt;&gt;"",Input!D1153&amp;", "&amp;Input!C1153&amp;" - "&amp;Input!A1153,"")</f>
        <v/>
      </c>
      <c r="B1156" t="str">
        <f t="shared" si="18"/>
        <v/>
      </c>
    </row>
    <row r="1157" spans="1:2" x14ac:dyDescent="0.25">
      <c r="A1157" t="str">
        <f>IF(Input!D1154&lt;&gt;"",Input!D1154&amp;", "&amp;Input!C1154&amp;" - "&amp;Input!A1154,"")</f>
        <v/>
      </c>
      <c r="B1157" t="str">
        <f t="shared" si="18"/>
        <v/>
      </c>
    </row>
    <row r="1158" spans="1:2" x14ac:dyDescent="0.25">
      <c r="A1158" t="str">
        <f>IF(Input!D1155&lt;&gt;"",Input!D1155&amp;", "&amp;Input!C1155&amp;" - "&amp;Input!A1155,"")</f>
        <v/>
      </c>
      <c r="B1158" t="str">
        <f t="shared" si="18"/>
        <v/>
      </c>
    </row>
    <row r="1159" spans="1:2" x14ac:dyDescent="0.25">
      <c r="A1159" t="str">
        <f>IF(Input!D1156&lt;&gt;"",Input!D1156&amp;", "&amp;Input!C1156&amp;" - "&amp;Input!A1156,"")</f>
        <v/>
      </c>
      <c r="B1159" t="str">
        <f t="shared" ref="B1159:B1222" si="19">IF(A1159&lt;&gt;"",B1158+1,"")</f>
        <v/>
      </c>
    </row>
    <row r="1160" spans="1:2" x14ac:dyDescent="0.25">
      <c r="A1160" t="str">
        <f>IF(Input!D1157&lt;&gt;"",Input!D1157&amp;", "&amp;Input!C1157&amp;" - "&amp;Input!A1157,"")</f>
        <v/>
      </c>
      <c r="B1160" t="str">
        <f t="shared" si="19"/>
        <v/>
      </c>
    </row>
    <row r="1161" spans="1:2" x14ac:dyDescent="0.25">
      <c r="A1161" t="str">
        <f>IF(Input!D1158&lt;&gt;"",Input!D1158&amp;", "&amp;Input!C1158&amp;" - "&amp;Input!A1158,"")</f>
        <v/>
      </c>
      <c r="B1161" t="str">
        <f t="shared" si="19"/>
        <v/>
      </c>
    </row>
    <row r="1162" spans="1:2" x14ac:dyDescent="0.25">
      <c r="A1162" t="str">
        <f>IF(Input!D1159&lt;&gt;"",Input!D1159&amp;", "&amp;Input!C1159&amp;" - "&amp;Input!A1159,"")</f>
        <v/>
      </c>
      <c r="B1162" t="str">
        <f t="shared" si="19"/>
        <v/>
      </c>
    </row>
    <row r="1163" spans="1:2" x14ac:dyDescent="0.25">
      <c r="A1163" t="str">
        <f>IF(Input!D1160&lt;&gt;"",Input!D1160&amp;", "&amp;Input!C1160&amp;" - "&amp;Input!A1160,"")</f>
        <v/>
      </c>
      <c r="B1163" t="str">
        <f t="shared" si="19"/>
        <v/>
      </c>
    </row>
    <row r="1164" spans="1:2" x14ac:dyDescent="0.25">
      <c r="A1164" t="str">
        <f>IF(Input!D1161&lt;&gt;"",Input!D1161&amp;", "&amp;Input!C1161&amp;" - "&amp;Input!A1161,"")</f>
        <v/>
      </c>
      <c r="B1164" t="str">
        <f t="shared" si="19"/>
        <v/>
      </c>
    </row>
    <row r="1165" spans="1:2" x14ac:dyDescent="0.25">
      <c r="A1165" t="str">
        <f>IF(Input!D1162&lt;&gt;"",Input!D1162&amp;", "&amp;Input!C1162&amp;" - "&amp;Input!A1162,"")</f>
        <v/>
      </c>
      <c r="B1165" t="str">
        <f t="shared" si="19"/>
        <v/>
      </c>
    </row>
    <row r="1166" spans="1:2" x14ac:dyDescent="0.25">
      <c r="A1166" t="str">
        <f>IF(Input!D1163&lt;&gt;"",Input!D1163&amp;", "&amp;Input!C1163&amp;" - "&amp;Input!A1163,"")</f>
        <v/>
      </c>
      <c r="B1166" t="str">
        <f t="shared" si="19"/>
        <v/>
      </c>
    </row>
    <row r="1167" spans="1:2" x14ac:dyDescent="0.25">
      <c r="A1167" t="str">
        <f>IF(Input!D1164&lt;&gt;"",Input!D1164&amp;", "&amp;Input!C1164&amp;" - "&amp;Input!A1164,"")</f>
        <v/>
      </c>
      <c r="B1167" t="str">
        <f t="shared" si="19"/>
        <v/>
      </c>
    </row>
    <row r="1168" spans="1:2" x14ac:dyDescent="0.25">
      <c r="A1168" t="str">
        <f>IF(Input!D1165&lt;&gt;"",Input!D1165&amp;", "&amp;Input!C1165&amp;" - "&amp;Input!A1165,"")</f>
        <v/>
      </c>
      <c r="B1168" t="str">
        <f t="shared" si="19"/>
        <v/>
      </c>
    </row>
    <row r="1169" spans="1:2" x14ac:dyDescent="0.25">
      <c r="A1169" t="str">
        <f>IF(Input!D1166&lt;&gt;"",Input!D1166&amp;", "&amp;Input!C1166&amp;" - "&amp;Input!A1166,"")</f>
        <v/>
      </c>
      <c r="B1169" t="str">
        <f t="shared" si="19"/>
        <v/>
      </c>
    </row>
    <row r="1170" spans="1:2" x14ac:dyDescent="0.25">
      <c r="A1170" t="str">
        <f>IF(Input!D1167&lt;&gt;"",Input!D1167&amp;", "&amp;Input!C1167&amp;" - "&amp;Input!A1167,"")</f>
        <v/>
      </c>
      <c r="B1170" t="str">
        <f t="shared" si="19"/>
        <v/>
      </c>
    </row>
    <row r="1171" spans="1:2" x14ac:dyDescent="0.25">
      <c r="A1171" t="str">
        <f>IF(Input!D1168&lt;&gt;"",Input!D1168&amp;", "&amp;Input!C1168&amp;" - "&amp;Input!A1168,"")</f>
        <v/>
      </c>
      <c r="B1171" t="str">
        <f t="shared" si="19"/>
        <v/>
      </c>
    </row>
    <row r="1172" spans="1:2" x14ac:dyDescent="0.25">
      <c r="A1172" t="str">
        <f>IF(Input!D1169&lt;&gt;"",Input!D1169&amp;", "&amp;Input!C1169&amp;" - "&amp;Input!A1169,"")</f>
        <v/>
      </c>
      <c r="B1172" t="str">
        <f t="shared" si="19"/>
        <v/>
      </c>
    </row>
    <row r="1173" spans="1:2" x14ac:dyDescent="0.25">
      <c r="A1173" t="str">
        <f>IF(Input!D1170&lt;&gt;"",Input!D1170&amp;", "&amp;Input!C1170&amp;" - "&amp;Input!A1170,"")</f>
        <v/>
      </c>
      <c r="B1173" t="str">
        <f t="shared" si="19"/>
        <v/>
      </c>
    </row>
    <row r="1174" spans="1:2" x14ac:dyDescent="0.25">
      <c r="A1174" t="str">
        <f>IF(Input!D1171&lt;&gt;"",Input!D1171&amp;", "&amp;Input!C1171&amp;" - "&amp;Input!A1171,"")</f>
        <v/>
      </c>
      <c r="B1174" t="str">
        <f t="shared" si="19"/>
        <v/>
      </c>
    </row>
    <row r="1175" spans="1:2" x14ac:dyDescent="0.25">
      <c r="A1175" t="str">
        <f>IF(Input!D1172&lt;&gt;"",Input!D1172&amp;", "&amp;Input!C1172&amp;" - "&amp;Input!A1172,"")</f>
        <v/>
      </c>
      <c r="B1175" t="str">
        <f t="shared" si="19"/>
        <v/>
      </c>
    </row>
    <row r="1176" spans="1:2" x14ac:dyDescent="0.25">
      <c r="A1176" t="str">
        <f>IF(Input!D1173&lt;&gt;"",Input!D1173&amp;", "&amp;Input!C1173&amp;" - "&amp;Input!A1173,"")</f>
        <v/>
      </c>
      <c r="B1176" t="str">
        <f t="shared" si="19"/>
        <v/>
      </c>
    </row>
    <row r="1177" spans="1:2" x14ac:dyDescent="0.25">
      <c r="A1177" t="str">
        <f>IF(Input!D1174&lt;&gt;"",Input!D1174&amp;", "&amp;Input!C1174&amp;" - "&amp;Input!A1174,"")</f>
        <v/>
      </c>
      <c r="B1177" t="str">
        <f t="shared" si="19"/>
        <v/>
      </c>
    </row>
    <row r="1178" spans="1:2" x14ac:dyDescent="0.25">
      <c r="A1178" t="str">
        <f>IF(Input!D1175&lt;&gt;"",Input!D1175&amp;", "&amp;Input!C1175&amp;" - "&amp;Input!A1175,"")</f>
        <v/>
      </c>
      <c r="B1178" t="str">
        <f t="shared" si="19"/>
        <v/>
      </c>
    </row>
    <row r="1179" spans="1:2" x14ac:dyDescent="0.25">
      <c r="A1179" t="str">
        <f>IF(Input!D1176&lt;&gt;"",Input!D1176&amp;", "&amp;Input!C1176&amp;" - "&amp;Input!A1176,"")</f>
        <v/>
      </c>
      <c r="B1179" t="str">
        <f t="shared" si="19"/>
        <v/>
      </c>
    </row>
    <row r="1180" spans="1:2" x14ac:dyDescent="0.25">
      <c r="A1180" t="str">
        <f>IF(Input!D1177&lt;&gt;"",Input!D1177&amp;", "&amp;Input!C1177&amp;" - "&amp;Input!A1177,"")</f>
        <v/>
      </c>
      <c r="B1180" t="str">
        <f t="shared" si="19"/>
        <v/>
      </c>
    </row>
    <row r="1181" spans="1:2" x14ac:dyDescent="0.25">
      <c r="A1181" t="str">
        <f>IF(Input!D1178&lt;&gt;"",Input!D1178&amp;", "&amp;Input!C1178&amp;" - "&amp;Input!A1178,"")</f>
        <v/>
      </c>
      <c r="B1181" t="str">
        <f t="shared" si="19"/>
        <v/>
      </c>
    </row>
    <row r="1182" spans="1:2" x14ac:dyDescent="0.25">
      <c r="A1182" t="str">
        <f>IF(Input!D1179&lt;&gt;"",Input!D1179&amp;", "&amp;Input!C1179&amp;" - "&amp;Input!A1179,"")</f>
        <v/>
      </c>
      <c r="B1182" t="str">
        <f t="shared" si="19"/>
        <v/>
      </c>
    </row>
    <row r="1183" spans="1:2" x14ac:dyDescent="0.25">
      <c r="A1183" t="str">
        <f>IF(Input!D1180&lt;&gt;"",Input!D1180&amp;", "&amp;Input!C1180&amp;" - "&amp;Input!A1180,"")</f>
        <v/>
      </c>
      <c r="B1183" t="str">
        <f t="shared" si="19"/>
        <v/>
      </c>
    </row>
    <row r="1184" spans="1:2" x14ac:dyDescent="0.25">
      <c r="A1184" t="str">
        <f>IF(Input!D1181&lt;&gt;"",Input!D1181&amp;", "&amp;Input!C1181&amp;" - "&amp;Input!A1181,"")</f>
        <v/>
      </c>
      <c r="B1184" t="str">
        <f t="shared" si="19"/>
        <v/>
      </c>
    </row>
    <row r="1185" spans="1:2" x14ac:dyDescent="0.25">
      <c r="A1185" t="str">
        <f>IF(Input!D1182&lt;&gt;"",Input!D1182&amp;", "&amp;Input!C1182&amp;" - "&amp;Input!A1182,"")</f>
        <v/>
      </c>
      <c r="B1185" t="str">
        <f t="shared" si="19"/>
        <v/>
      </c>
    </row>
    <row r="1186" spans="1:2" x14ac:dyDescent="0.25">
      <c r="A1186" t="str">
        <f>IF(Input!D1183&lt;&gt;"",Input!D1183&amp;", "&amp;Input!C1183&amp;" - "&amp;Input!A1183,"")</f>
        <v/>
      </c>
      <c r="B1186" t="str">
        <f t="shared" si="19"/>
        <v/>
      </c>
    </row>
    <row r="1187" spans="1:2" x14ac:dyDescent="0.25">
      <c r="A1187" t="str">
        <f>IF(Input!D1184&lt;&gt;"",Input!D1184&amp;", "&amp;Input!C1184&amp;" - "&amp;Input!A1184,"")</f>
        <v/>
      </c>
      <c r="B1187" t="str">
        <f t="shared" si="19"/>
        <v/>
      </c>
    </row>
    <row r="1188" spans="1:2" x14ac:dyDescent="0.25">
      <c r="A1188" t="str">
        <f>IF(Input!D1185&lt;&gt;"",Input!D1185&amp;", "&amp;Input!C1185&amp;" - "&amp;Input!A1185,"")</f>
        <v/>
      </c>
      <c r="B1188" t="str">
        <f t="shared" si="19"/>
        <v/>
      </c>
    </row>
    <row r="1189" spans="1:2" x14ac:dyDescent="0.25">
      <c r="A1189" t="str">
        <f>IF(Input!D1186&lt;&gt;"",Input!D1186&amp;", "&amp;Input!C1186&amp;" - "&amp;Input!A1186,"")</f>
        <v/>
      </c>
      <c r="B1189" t="str">
        <f t="shared" si="19"/>
        <v/>
      </c>
    </row>
    <row r="1190" spans="1:2" x14ac:dyDescent="0.25">
      <c r="A1190" t="str">
        <f>IF(Input!D1187&lt;&gt;"",Input!D1187&amp;", "&amp;Input!C1187&amp;" - "&amp;Input!A1187,"")</f>
        <v/>
      </c>
      <c r="B1190" t="str">
        <f t="shared" si="19"/>
        <v/>
      </c>
    </row>
    <row r="1191" spans="1:2" x14ac:dyDescent="0.25">
      <c r="A1191" t="str">
        <f>IF(Input!D1188&lt;&gt;"",Input!D1188&amp;", "&amp;Input!C1188&amp;" - "&amp;Input!A1188,"")</f>
        <v/>
      </c>
      <c r="B1191" t="str">
        <f t="shared" si="19"/>
        <v/>
      </c>
    </row>
    <row r="1192" spans="1:2" x14ac:dyDescent="0.25">
      <c r="A1192" t="str">
        <f>IF(Input!D1189&lt;&gt;"",Input!D1189&amp;", "&amp;Input!C1189&amp;" - "&amp;Input!A1189,"")</f>
        <v/>
      </c>
      <c r="B1192" t="str">
        <f t="shared" si="19"/>
        <v/>
      </c>
    </row>
    <row r="1193" spans="1:2" x14ac:dyDescent="0.25">
      <c r="A1193" t="str">
        <f>IF(Input!D1190&lt;&gt;"",Input!D1190&amp;", "&amp;Input!C1190&amp;" - "&amp;Input!A1190,"")</f>
        <v/>
      </c>
      <c r="B1193" t="str">
        <f t="shared" si="19"/>
        <v/>
      </c>
    </row>
    <row r="1194" spans="1:2" x14ac:dyDescent="0.25">
      <c r="A1194" t="str">
        <f>IF(Input!D1191&lt;&gt;"",Input!D1191&amp;", "&amp;Input!C1191&amp;" - "&amp;Input!A1191,"")</f>
        <v/>
      </c>
      <c r="B1194" t="str">
        <f t="shared" si="19"/>
        <v/>
      </c>
    </row>
    <row r="1195" spans="1:2" x14ac:dyDescent="0.25">
      <c r="A1195" t="str">
        <f>IF(Input!D1192&lt;&gt;"",Input!D1192&amp;", "&amp;Input!C1192&amp;" - "&amp;Input!A1192,"")</f>
        <v/>
      </c>
      <c r="B1195" t="str">
        <f t="shared" si="19"/>
        <v/>
      </c>
    </row>
    <row r="1196" spans="1:2" x14ac:dyDescent="0.25">
      <c r="A1196" t="str">
        <f>IF(Input!D1193&lt;&gt;"",Input!D1193&amp;", "&amp;Input!C1193&amp;" - "&amp;Input!A1193,"")</f>
        <v/>
      </c>
      <c r="B1196" t="str">
        <f t="shared" si="19"/>
        <v/>
      </c>
    </row>
    <row r="1197" spans="1:2" x14ac:dyDescent="0.25">
      <c r="A1197" t="str">
        <f>IF(Input!D1194&lt;&gt;"",Input!D1194&amp;", "&amp;Input!C1194&amp;" - "&amp;Input!A1194,"")</f>
        <v/>
      </c>
      <c r="B1197" t="str">
        <f t="shared" si="19"/>
        <v/>
      </c>
    </row>
    <row r="1198" spans="1:2" x14ac:dyDescent="0.25">
      <c r="A1198" t="str">
        <f>IF(Input!D1195&lt;&gt;"",Input!D1195&amp;", "&amp;Input!C1195&amp;" - "&amp;Input!A1195,"")</f>
        <v/>
      </c>
      <c r="B1198" t="str">
        <f t="shared" si="19"/>
        <v/>
      </c>
    </row>
    <row r="1199" spans="1:2" x14ac:dyDescent="0.25">
      <c r="A1199" t="str">
        <f>IF(Input!D1196&lt;&gt;"",Input!D1196&amp;", "&amp;Input!C1196&amp;" - "&amp;Input!A1196,"")</f>
        <v/>
      </c>
      <c r="B1199" t="str">
        <f t="shared" si="19"/>
        <v/>
      </c>
    </row>
    <row r="1200" spans="1:2" x14ac:dyDescent="0.25">
      <c r="A1200" t="str">
        <f>IF(Input!D1197&lt;&gt;"",Input!D1197&amp;", "&amp;Input!C1197&amp;" - "&amp;Input!A1197,"")</f>
        <v/>
      </c>
      <c r="B1200" t="str">
        <f t="shared" si="19"/>
        <v/>
      </c>
    </row>
    <row r="1201" spans="1:2" x14ac:dyDescent="0.25">
      <c r="A1201" t="str">
        <f>IF(Input!D1198&lt;&gt;"",Input!D1198&amp;", "&amp;Input!C1198&amp;" - "&amp;Input!A1198,"")</f>
        <v/>
      </c>
      <c r="B1201" t="str">
        <f t="shared" si="19"/>
        <v/>
      </c>
    </row>
    <row r="1202" spans="1:2" x14ac:dyDescent="0.25">
      <c r="A1202" t="str">
        <f>IF(Input!D1199&lt;&gt;"",Input!D1199&amp;", "&amp;Input!C1199&amp;" - "&amp;Input!A1199,"")</f>
        <v/>
      </c>
      <c r="B1202" t="str">
        <f t="shared" si="19"/>
        <v/>
      </c>
    </row>
    <row r="1203" spans="1:2" x14ac:dyDescent="0.25">
      <c r="A1203" t="str">
        <f>IF(Input!D1200&lt;&gt;"",Input!D1200&amp;", "&amp;Input!C1200&amp;" - "&amp;Input!A1200,"")</f>
        <v/>
      </c>
      <c r="B1203" t="str">
        <f t="shared" si="19"/>
        <v/>
      </c>
    </row>
    <row r="1204" spans="1:2" x14ac:dyDescent="0.25">
      <c r="A1204" t="str">
        <f>IF(Input!D1201&lt;&gt;"",Input!D1201&amp;", "&amp;Input!C1201&amp;" - "&amp;Input!A1201,"")</f>
        <v/>
      </c>
      <c r="B1204" t="str">
        <f t="shared" si="19"/>
        <v/>
      </c>
    </row>
    <row r="1205" spans="1:2" x14ac:dyDescent="0.25">
      <c r="A1205" t="str">
        <f>IF(Input!D1202&lt;&gt;"",Input!D1202&amp;", "&amp;Input!C1202&amp;" - "&amp;Input!A1202,"")</f>
        <v/>
      </c>
      <c r="B1205" t="str">
        <f t="shared" si="19"/>
        <v/>
      </c>
    </row>
    <row r="1206" spans="1:2" x14ac:dyDescent="0.25">
      <c r="A1206" t="str">
        <f>IF(Input!D1203&lt;&gt;"",Input!D1203&amp;", "&amp;Input!C1203&amp;" - "&amp;Input!A1203,"")</f>
        <v/>
      </c>
      <c r="B1206" t="str">
        <f t="shared" si="19"/>
        <v/>
      </c>
    </row>
    <row r="1207" spans="1:2" x14ac:dyDescent="0.25">
      <c r="A1207" t="str">
        <f>IF(Input!D1204&lt;&gt;"",Input!D1204&amp;", "&amp;Input!C1204&amp;" - "&amp;Input!A1204,"")</f>
        <v/>
      </c>
      <c r="B1207" t="str">
        <f t="shared" si="19"/>
        <v/>
      </c>
    </row>
    <row r="1208" spans="1:2" x14ac:dyDescent="0.25">
      <c r="A1208" t="str">
        <f>IF(Input!D1205&lt;&gt;"",Input!D1205&amp;", "&amp;Input!C1205&amp;" - "&amp;Input!A1205,"")</f>
        <v/>
      </c>
      <c r="B1208" t="str">
        <f t="shared" si="19"/>
        <v/>
      </c>
    </row>
    <row r="1209" spans="1:2" x14ac:dyDescent="0.25">
      <c r="A1209" t="str">
        <f>IF(Input!D1206&lt;&gt;"",Input!D1206&amp;", "&amp;Input!C1206&amp;" - "&amp;Input!A1206,"")</f>
        <v/>
      </c>
      <c r="B1209" t="str">
        <f t="shared" si="19"/>
        <v/>
      </c>
    </row>
    <row r="1210" spans="1:2" x14ac:dyDescent="0.25">
      <c r="A1210" t="str">
        <f>IF(Input!D1207&lt;&gt;"",Input!D1207&amp;", "&amp;Input!C1207&amp;" - "&amp;Input!A1207,"")</f>
        <v/>
      </c>
      <c r="B1210" t="str">
        <f t="shared" si="19"/>
        <v/>
      </c>
    </row>
    <row r="1211" spans="1:2" x14ac:dyDescent="0.25">
      <c r="A1211" t="str">
        <f>IF(Input!D1208&lt;&gt;"",Input!D1208&amp;", "&amp;Input!C1208&amp;" - "&amp;Input!A1208,"")</f>
        <v/>
      </c>
      <c r="B1211" t="str">
        <f t="shared" si="19"/>
        <v/>
      </c>
    </row>
    <row r="1212" spans="1:2" x14ac:dyDescent="0.25">
      <c r="A1212" t="str">
        <f>IF(Input!D1209&lt;&gt;"",Input!D1209&amp;", "&amp;Input!C1209&amp;" - "&amp;Input!A1209,"")</f>
        <v/>
      </c>
      <c r="B1212" t="str">
        <f t="shared" si="19"/>
        <v/>
      </c>
    </row>
    <row r="1213" spans="1:2" x14ac:dyDescent="0.25">
      <c r="A1213" t="str">
        <f>IF(Input!D1210&lt;&gt;"",Input!D1210&amp;", "&amp;Input!C1210&amp;" - "&amp;Input!A1210,"")</f>
        <v/>
      </c>
      <c r="B1213" t="str">
        <f t="shared" si="19"/>
        <v/>
      </c>
    </row>
    <row r="1214" spans="1:2" x14ac:dyDescent="0.25">
      <c r="A1214" t="str">
        <f>IF(Input!D1211&lt;&gt;"",Input!D1211&amp;", "&amp;Input!C1211&amp;" - "&amp;Input!A1211,"")</f>
        <v/>
      </c>
      <c r="B1214" t="str">
        <f t="shared" si="19"/>
        <v/>
      </c>
    </row>
    <row r="1215" spans="1:2" x14ac:dyDescent="0.25">
      <c r="A1215" t="str">
        <f>IF(Input!D1212&lt;&gt;"",Input!D1212&amp;", "&amp;Input!C1212&amp;" - "&amp;Input!A1212,"")</f>
        <v/>
      </c>
      <c r="B1215" t="str">
        <f t="shared" si="19"/>
        <v/>
      </c>
    </row>
    <row r="1216" spans="1:2" x14ac:dyDescent="0.25">
      <c r="A1216" t="str">
        <f>IF(Input!D1213&lt;&gt;"",Input!D1213&amp;", "&amp;Input!C1213&amp;" - "&amp;Input!A1213,"")</f>
        <v/>
      </c>
      <c r="B1216" t="str">
        <f t="shared" si="19"/>
        <v/>
      </c>
    </row>
    <row r="1217" spans="1:2" x14ac:dyDescent="0.25">
      <c r="A1217" t="str">
        <f>IF(Input!D1214&lt;&gt;"",Input!D1214&amp;", "&amp;Input!C1214&amp;" - "&amp;Input!A1214,"")</f>
        <v/>
      </c>
      <c r="B1217" t="str">
        <f t="shared" si="19"/>
        <v/>
      </c>
    </row>
    <row r="1218" spans="1:2" x14ac:dyDescent="0.25">
      <c r="A1218" t="str">
        <f>IF(Input!D1215&lt;&gt;"",Input!D1215&amp;", "&amp;Input!C1215&amp;" - "&amp;Input!A1215,"")</f>
        <v/>
      </c>
      <c r="B1218" t="str">
        <f t="shared" si="19"/>
        <v/>
      </c>
    </row>
    <row r="1219" spans="1:2" x14ac:dyDescent="0.25">
      <c r="A1219" t="str">
        <f>IF(Input!D1216&lt;&gt;"",Input!D1216&amp;", "&amp;Input!C1216&amp;" - "&amp;Input!A1216,"")</f>
        <v/>
      </c>
      <c r="B1219" t="str">
        <f t="shared" si="19"/>
        <v/>
      </c>
    </row>
    <row r="1220" spans="1:2" x14ac:dyDescent="0.25">
      <c r="A1220" t="str">
        <f>IF(Input!D1217&lt;&gt;"",Input!D1217&amp;", "&amp;Input!C1217&amp;" - "&amp;Input!A1217,"")</f>
        <v/>
      </c>
      <c r="B1220" t="str">
        <f t="shared" si="19"/>
        <v/>
      </c>
    </row>
    <row r="1221" spans="1:2" x14ac:dyDescent="0.25">
      <c r="A1221" t="str">
        <f>IF(Input!D1218&lt;&gt;"",Input!D1218&amp;", "&amp;Input!C1218&amp;" - "&amp;Input!A1218,"")</f>
        <v/>
      </c>
      <c r="B1221" t="str">
        <f t="shared" si="19"/>
        <v/>
      </c>
    </row>
    <row r="1222" spans="1:2" x14ac:dyDescent="0.25">
      <c r="A1222" t="str">
        <f>IF(Input!D1219&lt;&gt;"",Input!D1219&amp;", "&amp;Input!C1219&amp;" - "&amp;Input!A1219,"")</f>
        <v/>
      </c>
      <c r="B1222" t="str">
        <f t="shared" si="19"/>
        <v/>
      </c>
    </row>
    <row r="1223" spans="1:2" x14ac:dyDescent="0.25">
      <c r="A1223" t="str">
        <f>IF(Input!D1220&lt;&gt;"",Input!D1220&amp;", "&amp;Input!C1220&amp;" - "&amp;Input!A1220,"")</f>
        <v/>
      </c>
      <c r="B1223" t="str">
        <f t="shared" ref="B1223:B1286" si="20">IF(A1223&lt;&gt;"",B1222+1,"")</f>
        <v/>
      </c>
    </row>
    <row r="1224" spans="1:2" x14ac:dyDescent="0.25">
      <c r="A1224" t="str">
        <f>IF(Input!D1221&lt;&gt;"",Input!D1221&amp;", "&amp;Input!C1221&amp;" - "&amp;Input!A1221,"")</f>
        <v/>
      </c>
      <c r="B1224" t="str">
        <f t="shared" si="20"/>
        <v/>
      </c>
    </row>
    <row r="1225" spans="1:2" x14ac:dyDescent="0.25">
      <c r="A1225" t="str">
        <f>IF(Input!D1222&lt;&gt;"",Input!D1222&amp;", "&amp;Input!C1222&amp;" - "&amp;Input!A1222,"")</f>
        <v/>
      </c>
      <c r="B1225" t="str">
        <f t="shared" si="20"/>
        <v/>
      </c>
    </row>
    <row r="1226" spans="1:2" x14ac:dyDescent="0.25">
      <c r="A1226" t="str">
        <f>IF(Input!D1223&lt;&gt;"",Input!D1223&amp;", "&amp;Input!C1223&amp;" - "&amp;Input!A1223,"")</f>
        <v/>
      </c>
      <c r="B1226" t="str">
        <f t="shared" si="20"/>
        <v/>
      </c>
    </row>
    <row r="1227" spans="1:2" x14ac:dyDescent="0.25">
      <c r="A1227" t="str">
        <f>IF(Input!D1224&lt;&gt;"",Input!D1224&amp;", "&amp;Input!C1224&amp;" - "&amp;Input!A1224,"")</f>
        <v/>
      </c>
      <c r="B1227" t="str">
        <f t="shared" si="20"/>
        <v/>
      </c>
    </row>
    <row r="1228" spans="1:2" x14ac:dyDescent="0.25">
      <c r="A1228" t="str">
        <f>IF(Input!D1225&lt;&gt;"",Input!D1225&amp;", "&amp;Input!C1225&amp;" - "&amp;Input!A1225,"")</f>
        <v/>
      </c>
      <c r="B1228" t="str">
        <f t="shared" si="20"/>
        <v/>
      </c>
    </row>
    <row r="1229" spans="1:2" x14ac:dyDescent="0.25">
      <c r="A1229" t="str">
        <f>IF(Input!D1226&lt;&gt;"",Input!D1226&amp;", "&amp;Input!C1226&amp;" - "&amp;Input!A1226,"")</f>
        <v/>
      </c>
      <c r="B1229" t="str">
        <f t="shared" si="20"/>
        <v/>
      </c>
    </row>
    <row r="1230" spans="1:2" x14ac:dyDescent="0.25">
      <c r="A1230" t="str">
        <f>IF(Input!D1227&lt;&gt;"",Input!D1227&amp;", "&amp;Input!C1227&amp;" - "&amp;Input!A1227,"")</f>
        <v/>
      </c>
      <c r="B1230" t="str">
        <f t="shared" si="20"/>
        <v/>
      </c>
    </row>
    <row r="1231" spans="1:2" x14ac:dyDescent="0.25">
      <c r="A1231" t="str">
        <f>IF(Input!D1228&lt;&gt;"",Input!D1228&amp;", "&amp;Input!C1228&amp;" - "&amp;Input!A1228,"")</f>
        <v/>
      </c>
      <c r="B1231" t="str">
        <f t="shared" si="20"/>
        <v/>
      </c>
    </row>
    <row r="1232" spans="1:2" x14ac:dyDescent="0.25">
      <c r="A1232" t="str">
        <f>IF(Input!D1229&lt;&gt;"",Input!D1229&amp;", "&amp;Input!C1229&amp;" - "&amp;Input!A1229,"")</f>
        <v/>
      </c>
      <c r="B1232" t="str">
        <f t="shared" si="20"/>
        <v/>
      </c>
    </row>
    <row r="1233" spans="1:2" x14ac:dyDescent="0.25">
      <c r="A1233" t="str">
        <f>IF(Input!D1230&lt;&gt;"",Input!D1230&amp;", "&amp;Input!C1230&amp;" - "&amp;Input!A1230,"")</f>
        <v/>
      </c>
      <c r="B1233" t="str">
        <f t="shared" si="20"/>
        <v/>
      </c>
    </row>
    <row r="1234" spans="1:2" x14ac:dyDescent="0.25">
      <c r="A1234" t="str">
        <f>IF(Input!D1231&lt;&gt;"",Input!D1231&amp;", "&amp;Input!C1231&amp;" - "&amp;Input!A1231,"")</f>
        <v/>
      </c>
      <c r="B1234" t="str">
        <f t="shared" si="20"/>
        <v/>
      </c>
    </row>
    <row r="1235" spans="1:2" x14ac:dyDescent="0.25">
      <c r="A1235" t="str">
        <f>IF(Input!D1232&lt;&gt;"",Input!D1232&amp;", "&amp;Input!C1232&amp;" - "&amp;Input!A1232,"")</f>
        <v/>
      </c>
      <c r="B1235" t="str">
        <f t="shared" si="20"/>
        <v/>
      </c>
    </row>
    <row r="1236" spans="1:2" x14ac:dyDescent="0.25">
      <c r="A1236" t="str">
        <f>IF(Input!D1233&lt;&gt;"",Input!D1233&amp;", "&amp;Input!C1233&amp;" - "&amp;Input!A1233,"")</f>
        <v/>
      </c>
      <c r="B1236" t="str">
        <f t="shared" si="20"/>
        <v/>
      </c>
    </row>
    <row r="1237" spans="1:2" x14ac:dyDescent="0.25">
      <c r="A1237" t="str">
        <f>IF(Input!D1234&lt;&gt;"",Input!D1234&amp;", "&amp;Input!C1234&amp;" - "&amp;Input!A1234,"")</f>
        <v/>
      </c>
      <c r="B1237" t="str">
        <f t="shared" si="20"/>
        <v/>
      </c>
    </row>
    <row r="1238" spans="1:2" x14ac:dyDescent="0.25">
      <c r="A1238" t="str">
        <f>IF(Input!D1235&lt;&gt;"",Input!D1235&amp;", "&amp;Input!C1235&amp;" - "&amp;Input!A1235,"")</f>
        <v/>
      </c>
      <c r="B1238" t="str">
        <f t="shared" si="20"/>
        <v/>
      </c>
    </row>
    <row r="1239" spans="1:2" x14ac:dyDescent="0.25">
      <c r="A1239" t="str">
        <f>IF(Input!D1236&lt;&gt;"",Input!D1236&amp;", "&amp;Input!C1236&amp;" - "&amp;Input!A1236,"")</f>
        <v/>
      </c>
      <c r="B1239" t="str">
        <f t="shared" si="20"/>
        <v/>
      </c>
    </row>
    <row r="1240" spans="1:2" x14ac:dyDescent="0.25">
      <c r="A1240" t="str">
        <f>IF(Input!D1237&lt;&gt;"",Input!D1237&amp;", "&amp;Input!C1237&amp;" - "&amp;Input!A1237,"")</f>
        <v/>
      </c>
      <c r="B1240" t="str">
        <f t="shared" si="20"/>
        <v/>
      </c>
    </row>
    <row r="1241" spans="1:2" x14ac:dyDescent="0.25">
      <c r="A1241" t="str">
        <f>IF(Input!D1238&lt;&gt;"",Input!D1238&amp;", "&amp;Input!C1238&amp;" - "&amp;Input!A1238,"")</f>
        <v/>
      </c>
      <c r="B1241" t="str">
        <f t="shared" si="20"/>
        <v/>
      </c>
    </row>
    <row r="1242" spans="1:2" x14ac:dyDescent="0.25">
      <c r="A1242" t="str">
        <f>IF(Input!D1239&lt;&gt;"",Input!D1239&amp;", "&amp;Input!C1239&amp;" - "&amp;Input!A1239,"")</f>
        <v/>
      </c>
      <c r="B1242" t="str">
        <f t="shared" si="20"/>
        <v/>
      </c>
    </row>
    <row r="1243" spans="1:2" x14ac:dyDescent="0.25">
      <c r="A1243" t="str">
        <f>IF(Input!D1240&lt;&gt;"",Input!D1240&amp;", "&amp;Input!C1240&amp;" - "&amp;Input!A1240,"")</f>
        <v/>
      </c>
      <c r="B1243" t="str">
        <f t="shared" si="20"/>
        <v/>
      </c>
    </row>
    <row r="1244" spans="1:2" x14ac:dyDescent="0.25">
      <c r="A1244" t="str">
        <f>IF(Input!D1241&lt;&gt;"",Input!D1241&amp;", "&amp;Input!C1241&amp;" - "&amp;Input!A1241,"")</f>
        <v/>
      </c>
      <c r="B1244" t="str">
        <f t="shared" si="20"/>
        <v/>
      </c>
    </row>
    <row r="1245" spans="1:2" x14ac:dyDescent="0.25">
      <c r="A1245" t="str">
        <f>IF(Input!D1242&lt;&gt;"",Input!D1242&amp;", "&amp;Input!C1242&amp;" - "&amp;Input!A1242,"")</f>
        <v/>
      </c>
      <c r="B1245" t="str">
        <f t="shared" si="20"/>
        <v/>
      </c>
    </row>
    <row r="1246" spans="1:2" x14ac:dyDescent="0.25">
      <c r="A1246" t="str">
        <f>IF(Input!D1243&lt;&gt;"",Input!D1243&amp;", "&amp;Input!C1243&amp;" - "&amp;Input!A1243,"")</f>
        <v/>
      </c>
      <c r="B1246" t="str">
        <f t="shared" si="20"/>
        <v/>
      </c>
    </row>
    <row r="1247" spans="1:2" x14ac:dyDescent="0.25">
      <c r="A1247" t="str">
        <f>IF(Input!D1244&lt;&gt;"",Input!D1244&amp;", "&amp;Input!C1244&amp;" - "&amp;Input!A1244,"")</f>
        <v/>
      </c>
      <c r="B1247" t="str">
        <f t="shared" si="20"/>
        <v/>
      </c>
    </row>
    <row r="1248" spans="1:2" x14ac:dyDescent="0.25">
      <c r="A1248" t="str">
        <f>IF(Input!D1245&lt;&gt;"",Input!D1245&amp;", "&amp;Input!C1245&amp;" - "&amp;Input!A1245,"")</f>
        <v/>
      </c>
      <c r="B1248" t="str">
        <f t="shared" si="20"/>
        <v/>
      </c>
    </row>
    <row r="1249" spans="1:2" x14ac:dyDescent="0.25">
      <c r="A1249" t="str">
        <f>IF(Input!D1246&lt;&gt;"",Input!D1246&amp;", "&amp;Input!C1246&amp;" - "&amp;Input!A1246,"")</f>
        <v/>
      </c>
      <c r="B1249" t="str">
        <f t="shared" si="20"/>
        <v/>
      </c>
    </row>
    <row r="1250" spans="1:2" x14ac:dyDescent="0.25">
      <c r="A1250" t="str">
        <f>IF(Input!D1247&lt;&gt;"",Input!D1247&amp;", "&amp;Input!C1247&amp;" - "&amp;Input!A1247,"")</f>
        <v/>
      </c>
      <c r="B1250" t="str">
        <f t="shared" si="20"/>
        <v/>
      </c>
    </row>
    <row r="1251" spans="1:2" x14ac:dyDescent="0.25">
      <c r="A1251" t="str">
        <f>IF(Input!D1248&lt;&gt;"",Input!D1248&amp;", "&amp;Input!C1248&amp;" - "&amp;Input!A1248,"")</f>
        <v/>
      </c>
      <c r="B1251" t="str">
        <f t="shared" si="20"/>
        <v/>
      </c>
    </row>
    <row r="1252" spans="1:2" x14ac:dyDescent="0.25">
      <c r="A1252" t="str">
        <f>IF(Input!D1249&lt;&gt;"",Input!D1249&amp;", "&amp;Input!C1249&amp;" - "&amp;Input!A1249,"")</f>
        <v/>
      </c>
      <c r="B1252" t="str">
        <f t="shared" si="20"/>
        <v/>
      </c>
    </row>
    <row r="1253" spans="1:2" x14ac:dyDescent="0.25">
      <c r="A1253" t="str">
        <f>IF(Input!D1250&lt;&gt;"",Input!D1250&amp;", "&amp;Input!C1250&amp;" - "&amp;Input!A1250,"")</f>
        <v/>
      </c>
      <c r="B1253" t="str">
        <f t="shared" si="20"/>
        <v/>
      </c>
    </row>
    <row r="1254" spans="1:2" x14ac:dyDescent="0.25">
      <c r="A1254" t="str">
        <f>IF(Input!D1251&lt;&gt;"",Input!D1251&amp;", "&amp;Input!C1251&amp;" - "&amp;Input!A1251,"")</f>
        <v/>
      </c>
      <c r="B1254" t="str">
        <f t="shared" si="20"/>
        <v/>
      </c>
    </row>
    <row r="1255" spans="1:2" x14ac:dyDescent="0.25">
      <c r="A1255" t="str">
        <f>IF(Input!D1252&lt;&gt;"",Input!D1252&amp;", "&amp;Input!C1252&amp;" - "&amp;Input!A1252,"")</f>
        <v/>
      </c>
      <c r="B1255" t="str">
        <f t="shared" si="20"/>
        <v/>
      </c>
    </row>
    <row r="1256" spans="1:2" x14ac:dyDescent="0.25">
      <c r="A1256" t="str">
        <f>IF(Input!D1253&lt;&gt;"",Input!D1253&amp;", "&amp;Input!C1253&amp;" - "&amp;Input!A1253,"")</f>
        <v/>
      </c>
      <c r="B1256" t="str">
        <f t="shared" si="20"/>
        <v/>
      </c>
    </row>
    <row r="1257" spans="1:2" x14ac:dyDescent="0.25">
      <c r="A1257" t="str">
        <f>IF(Input!D1254&lt;&gt;"",Input!D1254&amp;", "&amp;Input!C1254&amp;" - "&amp;Input!A1254,"")</f>
        <v/>
      </c>
      <c r="B1257" t="str">
        <f t="shared" si="20"/>
        <v/>
      </c>
    </row>
    <row r="1258" spans="1:2" x14ac:dyDescent="0.25">
      <c r="A1258" t="str">
        <f>IF(Input!D1255&lt;&gt;"",Input!D1255&amp;", "&amp;Input!C1255&amp;" - "&amp;Input!A1255,"")</f>
        <v/>
      </c>
      <c r="B1258" t="str">
        <f t="shared" si="20"/>
        <v/>
      </c>
    </row>
    <row r="1259" spans="1:2" x14ac:dyDescent="0.25">
      <c r="A1259" t="str">
        <f>IF(Input!D1256&lt;&gt;"",Input!D1256&amp;", "&amp;Input!C1256&amp;" - "&amp;Input!A1256,"")</f>
        <v/>
      </c>
      <c r="B1259" t="str">
        <f t="shared" si="20"/>
        <v/>
      </c>
    </row>
    <row r="1260" spans="1:2" x14ac:dyDescent="0.25">
      <c r="A1260" t="str">
        <f>IF(Input!D1257&lt;&gt;"",Input!D1257&amp;", "&amp;Input!C1257&amp;" - "&amp;Input!A1257,"")</f>
        <v/>
      </c>
      <c r="B1260" t="str">
        <f t="shared" si="20"/>
        <v/>
      </c>
    </row>
    <row r="1261" spans="1:2" x14ac:dyDescent="0.25">
      <c r="A1261" t="str">
        <f>IF(Input!D1258&lt;&gt;"",Input!D1258&amp;", "&amp;Input!C1258&amp;" - "&amp;Input!A1258,"")</f>
        <v/>
      </c>
      <c r="B1261" t="str">
        <f t="shared" si="20"/>
        <v/>
      </c>
    </row>
    <row r="1262" spans="1:2" x14ac:dyDescent="0.25">
      <c r="A1262" t="str">
        <f>IF(Input!D1259&lt;&gt;"",Input!D1259&amp;", "&amp;Input!C1259&amp;" - "&amp;Input!A1259,"")</f>
        <v/>
      </c>
      <c r="B1262" t="str">
        <f t="shared" si="20"/>
        <v/>
      </c>
    </row>
    <row r="1263" spans="1:2" x14ac:dyDescent="0.25">
      <c r="A1263" t="str">
        <f>IF(Input!D1260&lt;&gt;"",Input!D1260&amp;", "&amp;Input!C1260&amp;" - "&amp;Input!A1260,"")</f>
        <v/>
      </c>
      <c r="B1263" t="str">
        <f t="shared" si="20"/>
        <v/>
      </c>
    </row>
    <row r="1264" spans="1:2" x14ac:dyDescent="0.25">
      <c r="A1264" t="str">
        <f>IF(Input!D1261&lt;&gt;"",Input!D1261&amp;", "&amp;Input!C1261&amp;" - "&amp;Input!A1261,"")</f>
        <v/>
      </c>
      <c r="B1264" t="str">
        <f t="shared" si="20"/>
        <v/>
      </c>
    </row>
    <row r="1265" spans="1:2" x14ac:dyDescent="0.25">
      <c r="A1265" t="str">
        <f>IF(Input!D1262&lt;&gt;"",Input!D1262&amp;", "&amp;Input!C1262&amp;" - "&amp;Input!A1262,"")</f>
        <v/>
      </c>
      <c r="B1265" t="str">
        <f t="shared" si="20"/>
        <v/>
      </c>
    </row>
    <row r="1266" spans="1:2" x14ac:dyDescent="0.25">
      <c r="A1266" t="str">
        <f>IF(Input!D1263&lt;&gt;"",Input!D1263&amp;", "&amp;Input!C1263&amp;" - "&amp;Input!A1263,"")</f>
        <v/>
      </c>
      <c r="B1266" t="str">
        <f t="shared" si="20"/>
        <v/>
      </c>
    </row>
    <row r="1267" spans="1:2" x14ac:dyDescent="0.25">
      <c r="A1267" t="str">
        <f>IF(Input!D1264&lt;&gt;"",Input!D1264&amp;", "&amp;Input!C1264&amp;" - "&amp;Input!A1264,"")</f>
        <v/>
      </c>
      <c r="B1267" t="str">
        <f t="shared" si="20"/>
        <v/>
      </c>
    </row>
    <row r="1268" spans="1:2" x14ac:dyDescent="0.25">
      <c r="A1268" t="str">
        <f>IF(Input!D1265&lt;&gt;"",Input!D1265&amp;", "&amp;Input!C1265&amp;" - "&amp;Input!A1265,"")</f>
        <v/>
      </c>
      <c r="B1268" t="str">
        <f t="shared" si="20"/>
        <v/>
      </c>
    </row>
    <row r="1269" spans="1:2" x14ac:dyDescent="0.25">
      <c r="A1269" t="str">
        <f>IF(Input!D1266&lt;&gt;"",Input!D1266&amp;", "&amp;Input!C1266&amp;" - "&amp;Input!A1266,"")</f>
        <v/>
      </c>
      <c r="B1269" t="str">
        <f t="shared" si="20"/>
        <v/>
      </c>
    </row>
    <row r="1270" spans="1:2" x14ac:dyDescent="0.25">
      <c r="A1270" t="str">
        <f>IF(Input!D1267&lt;&gt;"",Input!D1267&amp;", "&amp;Input!C1267&amp;" - "&amp;Input!A1267,"")</f>
        <v/>
      </c>
      <c r="B1270" t="str">
        <f t="shared" si="20"/>
        <v/>
      </c>
    </row>
    <row r="1271" spans="1:2" x14ac:dyDescent="0.25">
      <c r="A1271" t="str">
        <f>IF(Input!D1268&lt;&gt;"",Input!D1268&amp;", "&amp;Input!C1268&amp;" - "&amp;Input!A1268,"")</f>
        <v/>
      </c>
      <c r="B1271" t="str">
        <f t="shared" si="20"/>
        <v/>
      </c>
    </row>
    <row r="1272" spans="1:2" x14ac:dyDescent="0.25">
      <c r="A1272" t="str">
        <f>IF(Input!D1269&lt;&gt;"",Input!D1269&amp;", "&amp;Input!C1269&amp;" - "&amp;Input!A1269,"")</f>
        <v/>
      </c>
      <c r="B1272" t="str">
        <f t="shared" si="20"/>
        <v/>
      </c>
    </row>
    <row r="1273" spans="1:2" x14ac:dyDescent="0.25">
      <c r="A1273" t="str">
        <f>IF(Input!D1270&lt;&gt;"",Input!D1270&amp;", "&amp;Input!C1270&amp;" - "&amp;Input!A1270,"")</f>
        <v/>
      </c>
      <c r="B1273" t="str">
        <f t="shared" si="20"/>
        <v/>
      </c>
    </row>
    <row r="1274" spans="1:2" x14ac:dyDescent="0.25">
      <c r="A1274" t="str">
        <f>IF(Input!D1271&lt;&gt;"",Input!D1271&amp;", "&amp;Input!C1271&amp;" - "&amp;Input!A1271,"")</f>
        <v/>
      </c>
      <c r="B1274" t="str">
        <f t="shared" si="20"/>
        <v/>
      </c>
    </row>
    <row r="1275" spans="1:2" x14ac:dyDescent="0.25">
      <c r="A1275" t="str">
        <f>IF(Input!D1272&lt;&gt;"",Input!D1272&amp;", "&amp;Input!C1272&amp;" - "&amp;Input!A1272,"")</f>
        <v/>
      </c>
      <c r="B1275" t="str">
        <f t="shared" si="20"/>
        <v/>
      </c>
    </row>
    <row r="1276" spans="1:2" x14ac:dyDescent="0.25">
      <c r="A1276" t="str">
        <f>IF(Input!D1273&lt;&gt;"",Input!D1273&amp;", "&amp;Input!C1273&amp;" - "&amp;Input!A1273,"")</f>
        <v/>
      </c>
      <c r="B1276" t="str">
        <f t="shared" si="20"/>
        <v/>
      </c>
    </row>
    <row r="1277" spans="1:2" x14ac:dyDescent="0.25">
      <c r="A1277" t="str">
        <f>IF(Input!D1274&lt;&gt;"",Input!D1274&amp;", "&amp;Input!C1274&amp;" - "&amp;Input!A1274,"")</f>
        <v/>
      </c>
      <c r="B1277" t="str">
        <f t="shared" si="20"/>
        <v/>
      </c>
    </row>
    <row r="1278" spans="1:2" x14ac:dyDescent="0.25">
      <c r="A1278" t="str">
        <f>IF(Input!D1275&lt;&gt;"",Input!D1275&amp;", "&amp;Input!C1275&amp;" - "&amp;Input!A1275,"")</f>
        <v/>
      </c>
      <c r="B1278" t="str">
        <f t="shared" si="20"/>
        <v/>
      </c>
    </row>
    <row r="1279" spans="1:2" x14ac:dyDescent="0.25">
      <c r="A1279" t="str">
        <f>IF(Input!D1276&lt;&gt;"",Input!D1276&amp;", "&amp;Input!C1276&amp;" - "&amp;Input!A1276,"")</f>
        <v/>
      </c>
      <c r="B1279" t="str">
        <f t="shared" si="20"/>
        <v/>
      </c>
    </row>
    <row r="1280" spans="1:2" x14ac:dyDescent="0.25">
      <c r="A1280" t="str">
        <f>IF(Input!D1277&lt;&gt;"",Input!D1277&amp;", "&amp;Input!C1277&amp;" - "&amp;Input!A1277,"")</f>
        <v/>
      </c>
      <c r="B1280" t="str">
        <f t="shared" si="20"/>
        <v/>
      </c>
    </row>
    <row r="1281" spans="1:2" x14ac:dyDescent="0.25">
      <c r="A1281" t="str">
        <f>IF(Input!D1278&lt;&gt;"",Input!D1278&amp;", "&amp;Input!C1278&amp;" - "&amp;Input!A1278,"")</f>
        <v/>
      </c>
      <c r="B1281" t="str">
        <f t="shared" si="20"/>
        <v/>
      </c>
    </row>
    <row r="1282" spans="1:2" x14ac:dyDescent="0.25">
      <c r="A1282" t="str">
        <f>IF(Input!D1279&lt;&gt;"",Input!D1279&amp;", "&amp;Input!C1279&amp;" - "&amp;Input!A1279,"")</f>
        <v/>
      </c>
      <c r="B1282" t="str">
        <f t="shared" si="20"/>
        <v/>
      </c>
    </row>
    <row r="1283" spans="1:2" x14ac:dyDescent="0.25">
      <c r="A1283" t="str">
        <f>IF(Input!D1280&lt;&gt;"",Input!D1280&amp;", "&amp;Input!C1280&amp;" - "&amp;Input!A1280,"")</f>
        <v/>
      </c>
      <c r="B1283" t="str">
        <f t="shared" si="20"/>
        <v/>
      </c>
    </row>
    <row r="1284" spans="1:2" x14ac:dyDescent="0.25">
      <c r="A1284" t="str">
        <f>IF(Input!D1281&lt;&gt;"",Input!D1281&amp;", "&amp;Input!C1281&amp;" - "&amp;Input!A1281,"")</f>
        <v/>
      </c>
      <c r="B1284" t="str">
        <f t="shared" si="20"/>
        <v/>
      </c>
    </row>
    <row r="1285" spans="1:2" x14ac:dyDescent="0.25">
      <c r="A1285" t="str">
        <f>IF(Input!D1282&lt;&gt;"",Input!D1282&amp;", "&amp;Input!C1282&amp;" - "&amp;Input!A1282,"")</f>
        <v/>
      </c>
      <c r="B1285" t="str">
        <f t="shared" si="20"/>
        <v/>
      </c>
    </row>
    <row r="1286" spans="1:2" x14ac:dyDescent="0.25">
      <c r="A1286" t="str">
        <f>IF(Input!D1283&lt;&gt;"",Input!D1283&amp;", "&amp;Input!C1283&amp;" - "&amp;Input!A1283,"")</f>
        <v/>
      </c>
      <c r="B1286" t="str">
        <f t="shared" si="20"/>
        <v/>
      </c>
    </row>
    <row r="1287" spans="1:2" x14ac:dyDescent="0.25">
      <c r="A1287" t="str">
        <f>IF(Input!D1284&lt;&gt;"",Input!D1284&amp;", "&amp;Input!C1284&amp;" - "&amp;Input!A1284,"")</f>
        <v/>
      </c>
      <c r="B1287" t="str">
        <f t="shared" ref="B1287:B1350" si="21">IF(A1287&lt;&gt;"",B1286+1,"")</f>
        <v/>
      </c>
    </row>
    <row r="1288" spans="1:2" x14ac:dyDescent="0.25">
      <c r="A1288" t="str">
        <f>IF(Input!D1285&lt;&gt;"",Input!D1285&amp;", "&amp;Input!C1285&amp;" - "&amp;Input!A1285,"")</f>
        <v/>
      </c>
      <c r="B1288" t="str">
        <f t="shared" si="21"/>
        <v/>
      </c>
    </row>
    <row r="1289" spans="1:2" x14ac:dyDescent="0.25">
      <c r="A1289" t="str">
        <f>IF(Input!D1286&lt;&gt;"",Input!D1286&amp;", "&amp;Input!C1286&amp;" - "&amp;Input!A1286,"")</f>
        <v/>
      </c>
      <c r="B1289" t="str">
        <f t="shared" si="21"/>
        <v/>
      </c>
    </row>
    <row r="1290" spans="1:2" x14ac:dyDescent="0.25">
      <c r="A1290" t="str">
        <f>IF(Input!D1287&lt;&gt;"",Input!D1287&amp;", "&amp;Input!C1287&amp;" - "&amp;Input!A1287,"")</f>
        <v/>
      </c>
      <c r="B1290" t="str">
        <f t="shared" si="21"/>
        <v/>
      </c>
    </row>
    <row r="1291" spans="1:2" x14ac:dyDescent="0.25">
      <c r="A1291" t="str">
        <f>IF(Input!D1288&lt;&gt;"",Input!D1288&amp;", "&amp;Input!C1288&amp;" - "&amp;Input!A1288,"")</f>
        <v/>
      </c>
      <c r="B1291" t="str">
        <f t="shared" si="21"/>
        <v/>
      </c>
    </row>
    <row r="1292" spans="1:2" x14ac:dyDescent="0.25">
      <c r="A1292" t="str">
        <f>IF(Input!D1289&lt;&gt;"",Input!D1289&amp;", "&amp;Input!C1289&amp;" - "&amp;Input!A1289,"")</f>
        <v/>
      </c>
      <c r="B1292" t="str">
        <f t="shared" si="21"/>
        <v/>
      </c>
    </row>
    <row r="1293" spans="1:2" x14ac:dyDescent="0.25">
      <c r="A1293" t="str">
        <f>IF(Input!D1290&lt;&gt;"",Input!D1290&amp;", "&amp;Input!C1290&amp;" - "&amp;Input!A1290,"")</f>
        <v/>
      </c>
      <c r="B1293" t="str">
        <f t="shared" si="21"/>
        <v/>
      </c>
    </row>
    <row r="1294" spans="1:2" x14ac:dyDescent="0.25">
      <c r="A1294" t="str">
        <f>IF(Input!D1291&lt;&gt;"",Input!D1291&amp;", "&amp;Input!C1291&amp;" - "&amp;Input!A1291,"")</f>
        <v/>
      </c>
      <c r="B1294" t="str">
        <f t="shared" si="21"/>
        <v/>
      </c>
    </row>
    <row r="1295" spans="1:2" x14ac:dyDescent="0.25">
      <c r="A1295" t="str">
        <f>IF(Input!D1292&lt;&gt;"",Input!D1292&amp;", "&amp;Input!C1292&amp;" - "&amp;Input!A1292,"")</f>
        <v/>
      </c>
      <c r="B1295" t="str">
        <f t="shared" si="21"/>
        <v/>
      </c>
    </row>
    <row r="1296" spans="1:2" x14ac:dyDescent="0.25">
      <c r="A1296" t="str">
        <f>IF(Input!D1293&lt;&gt;"",Input!D1293&amp;", "&amp;Input!C1293&amp;" - "&amp;Input!A1293,"")</f>
        <v/>
      </c>
      <c r="B1296" t="str">
        <f t="shared" si="21"/>
        <v/>
      </c>
    </row>
    <row r="1297" spans="1:2" x14ac:dyDescent="0.25">
      <c r="A1297" t="str">
        <f>IF(Input!D1294&lt;&gt;"",Input!D1294&amp;", "&amp;Input!C1294&amp;" - "&amp;Input!A1294,"")</f>
        <v/>
      </c>
      <c r="B1297" t="str">
        <f t="shared" si="21"/>
        <v/>
      </c>
    </row>
    <row r="1298" spans="1:2" x14ac:dyDescent="0.25">
      <c r="A1298" t="str">
        <f>IF(Input!D1295&lt;&gt;"",Input!D1295&amp;", "&amp;Input!C1295&amp;" - "&amp;Input!A1295,"")</f>
        <v/>
      </c>
      <c r="B1298" t="str">
        <f t="shared" si="21"/>
        <v/>
      </c>
    </row>
    <row r="1299" spans="1:2" x14ac:dyDescent="0.25">
      <c r="A1299" t="str">
        <f>IF(Input!D1296&lt;&gt;"",Input!D1296&amp;", "&amp;Input!C1296&amp;" - "&amp;Input!A1296,"")</f>
        <v/>
      </c>
      <c r="B1299" t="str">
        <f t="shared" si="21"/>
        <v/>
      </c>
    </row>
    <row r="1300" spans="1:2" x14ac:dyDescent="0.25">
      <c r="A1300" t="str">
        <f>IF(Input!D1297&lt;&gt;"",Input!D1297&amp;", "&amp;Input!C1297&amp;" - "&amp;Input!A1297,"")</f>
        <v/>
      </c>
      <c r="B1300" t="str">
        <f t="shared" si="21"/>
        <v/>
      </c>
    </row>
    <row r="1301" spans="1:2" x14ac:dyDescent="0.25">
      <c r="A1301" t="str">
        <f>IF(Input!D1298&lt;&gt;"",Input!D1298&amp;", "&amp;Input!C1298&amp;" - "&amp;Input!A1298,"")</f>
        <v/>
      </c>
      <c r="B1301" t="str">
        <f t="shared" si="21"/>
        <v/>
      </c>
    </row>
    <row r="1302" spans="1:2" x14ac:dyDescent="0.25">
      <c r="A1302" t="str">
        <f>IF(Input!D1299&lt;&gt;"",Input!D1299&amp;", "&amp;Input!C1299&amp;" - "&amp;Input!A1299,"")</f>
        <v/>
      </c>
      <c r="B1302" t="str">
        <f t="shared" si="21"/>
        <v/>
      </c>
    </row>
    <row r="1303" spans="1:2" x14ac:dyDescent="0.25">
      <c r="A1303" t="str">
        <f>IF(Input!D1300&lt;&gt;"",Input!D1300&amp;", "&amp;Input!C1300&amp;" - "&amp;Input!A1300,"")</f>
        <v/>
      </c>
      <c r="B1303" t="str">
        <f t="shared" si="21"/>
        <v/>
      </c>
    </row>
    <row r="1304" spans="1:2" x14ac:dyDescent="0.25">
      <c r="A1304" t="str">
        <f>IF(Input!D1301&lt;&gt;"",Input!D1301&amp;", "&amp;Input!C1301&amp;" - "&amp;Input!A1301,"")</f>
        <v/>
      </c>
      <c r="B1304" t="str">
        <f t="shared" si="21"/>
        <v/>
      </c>
    </row>
    <row r="1305" spans="1:2" x14ac:dyDescent="0.25">
      <c r="A1305" t="str">
        <f>IF(Input!D1302&lt;&gt;"",Input!D1302&amp;", "&amp;Input!C1302&amp;" - "&amp;Input!A1302,"")</f>
        <v/>
      </c>
      <c r="B1305" t="str">
        <f t="shared" si="21"/>
        <v/>
      </c>
    </row>
    <row r="1306" spans="1:2" x14ac:dyDescent="0.25">
      <c r="A1306" t="str">
        <f>IF(Input!D1303&lt;&gt;"",Input!D1303&amp;", "&amp;Input!C1303&amp;" - "&amp;Input!A1303,"")</f>
        <v/>
      </c>
      <c r="B1306" t="str">
        <f t="shared" si="21"/>
        <v/>
      </c>
    </row>
    <row r="1307" spans="1:2" x14ac:dyDescent="0.25">
      <c r="A1307" t="str">
        <f>IF(Input!D1304&lt;&gt;"",Input!D1304&amp;", "&amp;Input!C1304&amp;" - "&amp;Input!A1304,"")</f>
        <v/>
      </c>
      <c r="B1307" t="str">
        <f t="shared" si="21"/>
        <v/>
      </c>
    </row>
    <row r="1308" spans="1:2" x14ac:dyDescent="0.25">
      <c r="A1308" t="str">
        <f>IF(Input!D1305&lt;&gt;"",Input!D1305&amp;", "&amp;Input!C1305&amp;" - "&amp;Input!A1305,"")</f>
        <v/>
      </c>
      <c r="B1308" t="str">
        <f t="shared" si="21"/>
        <v/>
      </c>
    </row>
    <row r="1309" spans="1:2" x14ac:dyDescent="0.25">
      <c r="A1309" t="str">
        <f>IF(Input!D1306&lt;&gt;"",Input!D1306&amp;", "&amp;Input!C1306&amp;" - "&amp;Input!A1306,"")</f>
        <v/>
      </c>
      <c r="B1309" t="str">
        <f t="shared" si="21"/>
        <v/>
      </c>
    </row>
    <row r="1310" spans="1:2" x14ac:dyDescent="0.25">
      <c r="A1310" t="str">
        <f>IF(Input!D1307&lt;&gt;"",Input!D1307&amp;", "&amp;Input!C1307&amp;" - "&amp;Input!A1307,"")</f>
        <v/>
      </c>
      <c r="B1310" t="str">
        <f t="shared" si="21"/>
        <v/>
      </c>
    </row>
    <row r="1311" spans="1:2" x14ac:dyDescent="0.25">
      <c r="A1311" t="str">
        <f>IF(Input!D1308&lt;&gt;"",Input!D1308&amp;", "&amp;Input!C1308&amp;" - "&amp;Input!A1308,"")</f>
        <v/>
      </c>
      <c r="B1311" t="str">
        <f t="shared" si="21"/>
        <v/>
      </c>
    </row>
    <row r="1312" spans="1:2" x14ac:dyDescent="0.25">
      <c r="A1312" t="str">
        <f>IF(Input!D1309&lt;&gt;"",Input!D1309&amp;", "&amp;Input!C1309&amp;" - "&amp;Input!A1309,"")</f>
        <v/>
      </c>
      <c r="B1312" t="str">
        <f t="shared" si="21"/>
        <v/>
      </c>
    </row>
    <row r="1313" spans="1:2" x14ac:dyDescent="0.25">
      <c r="A1313" t="str">
        <f>IF(Input!D1310&lt;&gt;"",Input!D1310&amp;", "&amp;Input!C1310&amp;" - "&amp;Input!A1310,"")</f>
        <v/>
      </c>
      <c r="B1313" t="str">
        <f t="shared" si="21"/>
        <v/>
      </c>
    </row>
    <row r="1314" spans="1:2" x14ac:dyDescent="0.25">
      <c r="A1314" t="str">
        <f>IF(Input!D1311&lt;&gt;"",Input!D1311&amp;", "&amp;Input!C1311&amp;" - "&amp;Input!A1311,"")</f>
        <v/>
      </c>
      <c r="B1314" t="str">
        <f t="shared" si="21"/>
        <v/>
      </c>
    </row>
    <row r="1315" spans="1:2" x14ac:dyDescent="0.25">
      <c r="A1315" t="str">
        <f>IF(Input!D1312&lt;&gt;"",Input!D1312&amp;", "&amp;Input!C1312&amp;" - "&amp;Input!A1312,"")</f>
        <v/>
      </c>
      <c r="B1315" t="str">
        <f t="shared" si="21"/>
        <v/>
      </c>
    </row>
    <row r="1316" spans="1:2" x14ac:dyDescent="0.25">
      <c r="A1316" t="str">
        <f>IF(Input!D1313&lt;&gt;"",Input!D1313&amp;", "&amp;Input!C1313&amp;" - "&amp;Input!A1313,"")</f>
        <v/>
      </c>
      <c r="B1316" t="str">
        <f t="shared" si="21"/>
        <v/>
      </c>
    </row>
    <row r="1317" spans="1:2" x14ac:dyDescent="0.25">
      <c r="A1317" t="str">
        <f>IF(Input!D1314&lt;&gt;"",Input!D1314&amp;", "&amp;Input!C1314&amp;" - "&amp;Input!A1314,"")</f>
        <v/>
      </c>
      <c r="B1317" t="str">
        <f t="shared" si="21"/>
        <v/>
      </c>
    </row>
    <row r="1318" spans="1:2" x14ac:dyDescent="0.25">
      <c r="A1318" t="str">
        <f>IF(Input!D1315&lt;&gt;"",Input!D1315&amp;", "&amp;Input!C1315&amp;" - "&amp;Input!A1315,"")</f>
        <v/>
      </c>
      <c r="B1318" t="str">
        <f t="shared" si="21"/>
        <v/>
      </c>
    </row>
    <row r="1319" spans="1:2" x14ac:dyDescent="0.25">
      <c r="A1319" t="str">
        <f>IF(Input!D1316&lt;&gt;"",Input!D1316&amp;", "&amp;Input!C1316&amp;" - "&amp;Input!A1316,"")</f>
        <v/>
      </c>
      <c r="B1319" t="str">
        <f t="shared" si="21"/>
        <v/>
      </c>
    </row>
    <row r="1320" spans="1:2" x14ac:dyDescent="0.25">
      <c r="A1320" t="str">
        <f>IF(Input!D1317&lt;&gt;"",Input!D1317&amp;", "&amp;Input!C1317&amp;" - "&amp;Input!A1317,"")</f>
        <v/>
      </c>
      <c r="B1320" t="str">
        <f t="shared" si="21"/>
        <v/>
      </c>
    </row>
    <row r="1321" spans="1:2" x14ac:dyDescent="0.25">
      <c r="A1321" t="str">
        <f>IF(Input!D1318&lt;&gt;"",Input!D1318&amp;", "&amp;Input!C1318&amp;" - "&amp;Input!A1318,"")</f>
        <v/>
      </c>
      <c r="B1321" t="str">
        <f t="shared" si="21"/>
        <v/>
      </c>
    </row>
    <row r="1322" spans="1:2" x14ac:dyDescent="0.25">
      <c r="A1322" t="str">
        <f>IF(Input!D1319&lt;&gt;"",Input!D1319&amp;", "&amp;Input!C1319&amp;" - "&amp;Input!A1319,"")</f>
        <v/>
      </c>
      <c r="B1322" t="str">
        <f t="shared" si="21"/>
        <v/>
      </c>
    </row>
    <row r="1323" spans="1:2" x14ac:dyDescent="0.25">
      <c r="A1323" t="str">
        <f>IF(Input!D1320&lt;&gt;"",Input!D1320&amp;", "&amp;Input!C1320&amp;" - "&amp;Input!A1320,"")</f>
        <v/>
      </c>
      <c r="B1323" t="str">
        <f t="shared" si="21"/>
        <v/>
      </c>
    </row>
    <row r="1324" spans="1:2" x14ac:dyDescent="0.25">
      <c r="A1324" t="str">
        <f>IF(Input!D1321&lt;&gt;"",Input!D1321&amp;", "&amp;Input!C1321&amp;" - "&amp;Input!A1321,"")</f>
        <v/>
      </c>
      <c r="B1324" t="str">
        <f t="shared" si="21"/>
        <v/>
      </c>
    </row>
    <row r="1325" spans="1:2" x14ac:dyDescent="0.25">
      <c r="A1325" t="str">
        <f>IF(Input!D1322&lt;&gt;"",Input!D1322&amp;", "&amp;Input!C1322&amp;" - "&amp;Input!A1322,"")</f>
        <v/>
      </c>
      <c r="B1325" t="str">
        <f t="shared" si="21"/>
        <v/>
      </c>
    </row>
    <row r="1326" spans="1:2" x14ac:dyDescent="0.25">
      <c r="A1326" t="str">
        <f>IF(Input!D1323&lt;&gt;"",Input!D1323&amp;", "&amp;Input!C1323&amp;" - "&amp;Input!A1323,"")</f>
        <v/>
      </c>
      <c r="B1326" t="str">
        <f t="shared" si="21"/>
        <v/>
      </c>
    </row>
    <row r="1327" spans="1:2" x14ac:dyDescent="0.25">
      <c r="A1327" t="str">
        <f>IF(Input!D1324&lt;&gt;"",Input!D1324&amp;", "&amp;Input!C1324&amp;" - "&amp;Input!A1324,"")</f>
        <v/>
      </c>
      <c r="B1327" t="str">
        <f t="shared" si="21"/>
        <v/>
      </c>
    </row>
    <row r="1328" spans="1:2" x14ac:dyDescent="0.25">
      <c r="A1328" t="str">
        <f>IF(Input!D1325&lt;&gt;"",Input!D1325&amp;", "&amp;Input!C1325&amp;" - "&amp;Input!A1325,"")</f>
        <v/>
      </c>
      <c r="B1328" t="str">
        <f t="shared" si="21"/>
        <v/>
      </c>
    </row>
    <row r="1329" spans="1:2" x14ac:dyDescent="0.25">
      <c r="A1329" t="str">
        <f>IF(Input!D1326&lt;&gt;"",Input!D1326&amp;", "&amp;Input!C1326&amp;" - "&amp;Input!A1326,"")</f>
        <v/>
      </c>
      <c r="B1329" t="str">
        <f t="shared" si="21"/>
        <v/>
      </c>
    </row>
    <row r="1330" spans="1:2" x14ac:dyDescent="0.25">
      <c r="A1330" t="str">
        <f>IF(Input!D1327&lt;&gt;"",Input!D1327&amp;", "&amp;Input!C1327&amp;" - "&amp;Input!A1327,"")</f>
        <v/>
      </c>
      <c r="B1330" t="str">
        <f t="shared" si="21"/>
        <v/>
      </c>
    </row>
    <row r="1331" spans="1:2" x14ac:dyDescent="0.25">
      <c r="A1331" t="str">
        <f>IF(Input!D1328&lt;&gt;"",Input!D1328&amp;", "&amp;Input!C1328&amp;" - "&amp;Input!A1328,"")</f>
        <v/>
      </c>
      <c r="B1331" t="str">
        <f t="shared" si="21"/>
        <v/>
      </c>
    </row>
    <row r="1332" spans="1:2" x14ac:dyDescent="0.25">
      <c r="A1332" t="str">
        <f>IF(Input!D1329&lt;&gt;"",Input!D1329&amp;", "&amp;Input!C1329&amp;" - "&amp;Input!A1329,"")</f>
        <v/>
      </c>
      <c r="B1332" t="str">
        <f t="shared" si="21"/>
        <v/>
      </c>
    </row>
    <row r="1333" spans="1:2" x14ac:dyDescent="0.25">
      <c r="A1333" t="str">
        <f>IF(Input!D1330&lt;&gt;"",Input!D1330&amp;", "&amp;Input!C1330&amp;" - "&amp;Input!A1330,"")</f>
        <v/>
      </c>
      <c r="B1333" t="str">
        <f t="shared" si="21"/>
        <v/>
      </c>
    </row>
    <row r="1334" spans="1:2" x14ac:dyDescent="0.25">
      <c r="A1334" t="str">
        <f>IF(Input!D1331&lt;&gt;"",Input!D1331&amp;", "&amp;Input!C1331&amp;" - "&amp;Input!A1331,"")</f>
        <v/>
      </c>
      <c r="B1334" t="str">
        <f t="shared" si="21"/>
        <v/>
      </c>
    </row>
    <row r="1335" spans="1:2" x14ac:dyDescent="0.25">
      <c r="A1335" t="str">
        <f>IF(Input!D1332&lt;&gt;"",Input!D1332&amp;", "&amp;Input!C1332&amp;" - "&amp;Input!A1332,"")</f>
        <v/>
      </c>
      <c r="B1335" t="str">
        <f t="shared" si="21"/>
        <v/>
      </c>
    </row>
    <row r="1336" spans="1:2" x14ac:dyDescent="0.25">
      <c r="A1336" t="str">
        <f>IF(Input!D1333&lt;&gt;"",Input!D1333&amp;", "&amp;Input!C1333&amp;" - "&amp;Input!A1333,"")</f>
        <v/>
      </c>
      <c r="B1336" t="str">
        <f t="shared" si="21"/>
        <v/>
      </c>
    </row>
    <row r="1337" spans="1:2" x14ac:dyDescent="0.25">
      <c r="A1337" t="str">
        <f>IF(Input!D1334&lt;&gt;"",Input!D1334&amp;", "&amp;Input!C1334&amp;" - "&amp;Input!A1334,"")</f>
        <v/>
      </c>
      <c r="B1337" t="str">
        <f t="shared" si="21"/>
        <v/>
      </c>
    </row>
    <row r="1338" spans="1:2" x14ac:dyDescent="0.25">
      <c r="A1338" t="str">
        <f>IF(Input!D1335&lt;&gt;"",Input!D1335&amp;", "&amp;Input!C1335&amp;" - "&amp;Input!A1335,"")</f>
        <v/>
      </c>
      <c r="B1338" t="str">
        <f t="shared" si="21"/>
        <v/>
      </c>
    </row>
    <row r="1339" spans="1:2" x14ac:dyDescent="0.25">
      <c r="A1339" t="str">
        <f>IF(Input!D1336&lt;&gt;"",Input!D1336&amp;", "&amp;Input!C1336&amp;" - "&amp;Input!A1336,"")</f>
        <v/>
      </c>
      <c r="B1339" t="str">
        <f t="shared" si="21"/>
        <v/>
      </c>
    </row>
    <row r="1340" spans="1:2" x14ac:dyDescent="0.25">
      <c r="A1340" t="str">
        <f>IF(Input!D1337&lt;&gt;"",Input!D1337&amp;", "&amp;Input!C1337&amp;" - "&amp;Input!A1337,"")</f>
        <v/>
      </c>
      <c r="B1340" t="str">
        <f t="shared" si="21"/>
        <v/>
      </c>
    </row>
    <row r="1341" spans="1:2" x14ac:dyDescent="0.25">
      <c r="A1341" t="str">
        <f>IF(Input!D1338&lt;&gt;"",Input!D1338&amp;", "&amp;Input!C1338&amp;" - "&amp;Input!A1338,"")</f>
        <v/>
      </c>
      <c r="B1341" t="str">
        <f t="shared" si="21"/>
        <v/>
      </c>
    </row>
    <row r="1342" spans="1:2" x14ac:dyDescent="0.25">
      <c r="A1342" t="str">
        <f>IF(Input!D1339&lt;&gt;"",Input!D1339&amp;", "&amp;Input!C1339&amp;" - "&amp;Input!A1339,"")</f>
        <v/>
      </c>
      <c r="B1342" t="str">
        <f t="shared" si="21"/>
        <v/>
      </c>
    </row>
    <row r="1343" spans="1:2" x14ac:dyDescent="0.25">
      <c r="A1343" t="str">
        <f>IF(Input!D1340&lt;&gt;"",Input!D1340&amp;", "&amp;Input!C1340&amp;" - "&amp;Input!A1340,"")</f>
        <v/>
      </c>
      <c r="B1343" t="str">
        <f t="shared" si="21"/>
        <v/>
      </c>
    </row>
    <row r="1344" spans="1:2" x14ac:dyDescent="0.25">
      <c r="A1344" t="str">
        <f>IF(Input!D1341&lt;&gt;"",Input!D1341&amp;", "&amp;Input!C1341&amp;" - "&amp;Input!A1341,"")</f>
        <v/>
      </c>
      <c r="B1344" t="str">
        <f t="shared" si="21"/>
        <v/>
      </c>
    </row>
    <row r="1345" spans="1:2" x14ac:dyDescent="0.25">
      <c r="A1345" t="str">
        <f>IF(Input!D1342&lt;&gt;"",Input!D1342&amp;", "&amp;Input!C1342&amp;" - "&amp;Input!A1342,"")</f>
        <v/>
      </c>
      <c r="B1345" t="str">
        <f t="shared" si="21"/>
        <v/>
      </c>
    </row>
    <row r="1346" spans="1:2" x14ac:dyDescent="0.25">
      <c r="A1346" t="str">
        <f>IF(Input!D1343&lt;&gt;"",Input!D1343&amp;", "&amp;Input!C1343&amp;" - "&amp;Input!A1343,"")</f>
        <v/>
      </c>
      <c r="B1346" t="str">
        <f t="shared" si="21"/>
        <v/>
      </c>
    </row>
    <row r="1347" spans="1:2" x14ac:dyDescent="0.25">
      <c r="A1347" t="str">
        <f>IF(Input!D1344&lt;&gt;"",Input!D1344&amp;", "&amp;Input!C1344&amp;" - "&amp;Input!A1344,"")</f>
        <v/>
      </c>
      <c r="B1347" t="str">
        <f t="shared" si="21"/>
        <v/>
      </c>
    </row>
    <row r="1348" spans="1:2" x14ac:dyDescent="0.25">
      <c r="A1348" t="str">
        <f>IF(Input!D1345&lt;&gt;"",Input!D1345&amp;", "&amp;Input!C1345&amp;" - "&amp;Input!A1345,"")</f>
        <v/>
      </c>
      <c r="B1348" t="str">
        <f t="shared" si="21"/>
        <v/>
      </c>
    </row>
    <row r="1349" spans="1:2" x14ac:dyDescent="0.25">
      <c r="A1349" t="str">
        <f>IF(Input!D1346&lt;&gt;"",Input!D1346&amp;", "&amp;Input!C1346&amp;" - "&amp;Input!A1346,"")</f>
        <v/>
      </c>
      <c r="B1349" t="str">
        <f t="shared" si="21"/>
        <v/>
      </c>
    </row>
    <row r="1350" spans="1:2" x14ac:dyDescent="0.25">
      <c r="A1350" t="str">
        <f>IF(Input!D1347&lt;&gt;"",Input!D1347&amp;", "&amp;Input!C1347&amp;" - "&amp;Input!A1347,"")</f>
        <v/>
      </c>
      <c r="B1350" t="str">
        <f t="shared" si="21"/>
        <v/>
      </c>
    </row>
    <row r="1351" spans="1:2" x14ac:dyDescent="0.25">
      <c r="A1351" t="str">
        <f>IF(Input!D1348&lt;&gt;"",Input!D1348&amp;", "&amp;Input!C1348&amp;" - "&amp;Input!A1348,"")</f>
        <v/>
      </c>
      <c r="B1351" t="str">
        <f t="shared" ref="B1351:B1414" si="22">IF(A1351&lt;&gt;"",B1350+1,"")</f>
        <v/>
      </c>
    </row>
    <row r="1352" spans="1:2" x14ac:dyDescent="0.25">
      <c r="A1352" t="str">
        <f>IF(Input!D1349&lt;&gt;"",Input!D1349&amp;", "&amp;Input!C1349&amp;" - "&amp;Input!A1349,"")</f>
        <v/>
      </c>
      <c r="B1352" t="str">
        <f t="shared" si="22"/>
        <v/>
      </c>
    </row>
    <row r="1353" spans="1:2" x14ac:dyDescent="0.25">
      <c r="A1353" t="str">
        <f>IF(Input!D1350&lt;&gt;"",Input!D1350&amp;", "&amp;Input!C1350&amp;" - "&amp;Input!A1350,"")</f>
        <v/>
      </c>
      <c r="B1353" t="str">
        <f t="shared" si="22"/>
        <v/>
      </c>
    </row>
    <row r="1354" spans="1:2" x14ac:dyDescent="0.25">
      <c r="A1354" t="str">
        <f>IF(Input!D1351&lt;&gt;"",Input!D1351&amp;", "&amp;Input!C1351&amp;" - "&amp;Input!A1351,"")</f>
        <v/>
      </c>
      <c r="B1354" t="str">
        <f t="shared" si="22"/>
        <v/>
      </c>
    </row>
    <row r="1355" spans="1:2" x14ac:dyDescent="0.25">
      <c r="A1355" t="str">
        <f>IF(Input!D1352&lt;&gt;"",Input!D1352&amp;", "&amp;Input!C1352&amp;" - "&amp;Input!A1352,"")</f>
        <v/>
      </c>
      <c r="B1355" t="str">
        <f t="shared" si="22"/>
        <v/>
      </c>
    </row>
    <row r="1356" spans="1:2" x14ac:dyDescent="0.25">
      <c r="A1356" t="str">
        <f>IF(Input!D1353&lt;&gt;"",Input!D1353&amp;", "&amp;Input!C1353&amp;" - "&amp;Input!A1353,"")</f>
        <v/>
      </c>
      <c r="B1356" t="str">
        <f t="shared" si="22"/>
        <v/>
      </c>
    </row>
    <row r="1357" spans="1:2" x14ac:dyDescent="0.25">
      <c r="A1357" t="str">
        <f>IF(Input!D1354&lt;&gt;"",Input!D1354&amp;", "&amp;Input!C1354&amp;" - "&amp;Input!A1354,"")</f>
        <v/>
      </c>
      <c r="B1357" t="str">
        <f t="shared" si="22"/>
        <v/>
      </c>
    </row>
    <row r="1358" spans="1:2" x14ac:dyDescent="0.25">
      <c r="A1358" t="str">
        <f>IF(Input!D1355&lt;&gt;"",Input!D1355&amp;", "&amp;Input!C1355&amp;" - "&amp;Input!A1355,"")</f>
        <v/>
      </c>
      <c r="B1358" t="str">
        <f t="shared" si="22"/>
        <v/>
      </c>
    </row>
    <row r="1359" spans="1:2" x14ac:dyDescent="0.25">
      <c r="A1359" t="str">
        <f>IF(Input!D1356&lt;&gt;"",Input!D1356&amp;", "&amp;Input!C1356&amp;" - "&amp;Input!A1356,"")</f>
        <v/>
      </c>
      <c r="B1359" t="str">
        <f t="shared" si="22"/>
        <v/>
      </c>
    </row>
    <row r="1360" spans="1:2" x14ac:dyDescent="0.25">
      <c r="A1360" t="str">
        <f>IF(Input!D1357&lt;&gt;"",Input!D1357&amp;", "&amp;Input!C1357&amp;" - "&amp;Input!A1357,"")</f>
        <v/>
      </c>
      <c r="B1360" t="str">
        <f t="shared" si="22"/>
        <v/>
      </c>
    </row>
    <row r="1361" spans="1:2" x14ac:dyDescent="0.25">
      <c r="A1361" t="str">
        <f>IF(Input!D1358&lt;&gt;"",Input!D1358&amp;", "&amp;Input!C1358&amp;" - "&amp;Input!A1358,"")</f>
        <v/>
      </c>
      <c r="B1361" t="str">
        <f t="shared" si="22"/>
        <v/>
      </c>
    </row>
    <row r="1362" spans="1:2" x14ac:dyDescent="0.25">
      <c r="A1362" t="str">
        <f>IF(Input!D1359&lt;&gt;"",Input!D1359&amp;", "&amp;Input!C1359&amp;" - "&amp;Input!A1359,"")</f>
        <v/>
      </c>
      <c r="B1362" t="str">
        <f t="shared" si="22"/>
        <v/>
      </c>
    </row>
    <row r="1363" spans="1:2" x14ac:dyDescent="0.25">
      <c r="A1363" t="str">
        <f>IF(Input!D1360&lt;&gt;"",Input!D1360&amp;", "&amp;Input!C1360&amp;" - "&amp;Input!A1360,"")</f>
        <v/>
      </c>
      <c r="B1363" t="str">
        <f t="shared" si="22"/>
        <v/>
      </c>
    </row>
    <row r="1364" spans="1:2" x14ac:dyDescent="0.25">
      <c r="A1364" t="str">
        <f>IF(Input!D1361&lt;&gt;"",Input!D1361&amp;", "&amp;Input!C1361&amp;" - "&amp;Input!A1361,"")</f>
        <v/>
      </c>
      <c r="B1364" t="str">
        <f t="shared" si="22"/>
        <v/>
      </c>
    </row>
    <row r="1365" spans="1:2" x14ac:dyDescent="0.25">
      <c r="A1365" t="str">
        <f>IF(Input!D1362&lt;&gt;"",Input!D1362&amp;", "&amp;Input!C1362&amp;" - "&amp;Input!A1362,"")</f>
        <v/>
      </c>
      <c r="B1365" t="str">
        <f t="shared" si="22"/>
        <v/>
      </c>
    </row>
    <row r="1366" spans="1:2" x14ac:dyDescent="0.25">
      <c r="A1366" t="str">
        <f>IF(Input!D1363&lt;&gt;"",Input!D1363&amp;", "&amp;Input!C1363&amp;" - "&amp;Input!A1363,"")</f>
        <v/>
      </c>
      <c r="B1366" t="str">
        <f t="shared" si="22"/>
        <v/>
      </c>
    </row>
    <row r="1367" spans="1:2" x14ac:dyDescent="0.25">
      <c r="A1367" t="str">
        <f>IF(Input!D1364&lt;&gt;"",Input!D1364&amp;", "&amp;Input!C1364&amp;" - "&amp;Input!A1364,"")</f>
        <v/>
      </c>
      <c r="B1367" t="str">
        <f t="shared" si="22"/>
        <v/>
      </c>
    </row>
    <row r="1368" spans="1:2" x14ac:dyDescent="0.25">
      <c r="A1368" t="str">
        <f>IF(Input!D1365&lt;&gt;"",Input!D1365&amp;", "&amp;Input!C1365&amp;" - "&amp;Input!A1365,"")</f>
        <v/>
      </c>
      <c r="B1368" t="str">
        <f t="shared" si="22"/>
        <v/>
      </c>
    </row>
    <row r="1369" spans="1:2" x14ac:dyDescent="0.25">
      <c r="A1369" t="str">
        <f>IF(Input!D1366&lt;&gt;"",Input!D1366&amp;", "&amp;Input!C1366&amp;" - "&amp;Input!A1366,"")</f>
        <v/>
      </c>
      <c r="B1369" t="str">
        <f t="shared" si="22"/>
        <v/>
      </c>
    </row>
    <row r="1370" spans="1:2" x14ac:dyDescent="0.25">
      <c r="A1370" t="str">
        <f>IF(Input!D1367&lt;&gt;"",Input!D1367&amp;", "&amp;Input!C1367&amp;" - "&amp;Input!A1367,"")</f>
        <v/>
      </c>
      <c r="B1370" t="str">
        <f t="shared" si="22"/>
        <v/>
      </c>
    </row>
    <row r="1371" spans="1:2" x14ac:dyDescent="0.25">
      <c r="A1371" t="str">
        <f>IF(Input!D1368&lt;&gt;"",Input!D1368&amp;", "&amp;Input!C1368&amp;" - "&amp;Input!A1368,"")</f>
        <v/>
      </c>
      <c r="B1371" t="str">
        <f t="shared" si="22"/>
        <v/>
      </c>
    </row>
    <row r="1372" spans="1:2" x14ac:dyDescent="0.25">
      <c r="A1372" t="str">
        <f>IF(Input!D1369&lt;&gt;"",Input!D1369&amp;", "&amp;Input!C1369&amp;" - "&amp;Input!A1369,"")</f>
        <v/>
      </c>
      <c r="B1372" t="str">
        <f t="shared" si="22"/>
        <v/>
      </c>
    </row>
    <row r="1373" spans="1:2" x14ac:dyDescent="0.25">
      <c r="A1373" t="str">
        <f>IF(Input!D1370&lt;&gt;"",Input!D1370&amp;", "&amp;Input!C1370&amp;" - "&amp;Input!A1370,"")</f>
        <v/>
      </c>
      <c r="B1373" t="str">
        <f t="shared" si="22"/>
        <v/>
      </c>
    </row>
    <row r="1374" spans="1:2" x14ac:dyDescent="0.25">
      <c r="A1374" t="str">
        <f>IF(Input!D1371&lt;&gt;"",Input!D1371&amp;", "&amp;Input!C1371&amp;" - "&amp;Input!A1371,"")</f>
        <v/>
      </c>
      <c r="B1374" t="str">
        <f t="shared" si="22"/>
        <v/>
      </c>
    </row>
    <row r="1375" spans="1:2" x14ac:dyDescent="0.25">
      <c r="A1375" t="str">
        <f>IF(Input!D1372&lt;&gt;"",Input!D1372&amp;", "&amp;Input!C1372&amp;" - "&amp;Input!A1372,"")</f>
        <v/>
      </c>
      <c r="B1375" t="str">
        <f t="shared" si="22"/>
        <v/>
      </c>
    </row>
    <row r="1376" spans="1:2" x14ac:dyDescent="0.25">
      <c r="A1376" t="str">
        <f>IF(Input!D1373&lt;&gt;"",Input!D1373&amp;", "&amp;Input!C1373&amp;" - "&amp;Input!A1373,"")</f>
        <v/>
      </c>
      <c r="B1376" t="str">
        <f t="shared" si="22"/>
        <v/>
      </c>
    </row>
    <row r="1377" spans="1:2" x14ac:dyDescent="0.25">
      <c r="A1377" t="str">
        <f>IF(Input!D1374&lt;&gt;"",Input!D1374&amp;", "&amp;Input!C1374&amp;" - "&amp;Input!A1374,"")</f>
        <v/>
      </c>
      <c r="B1377" t="str">
        <f t="shared" si="22"/>
        <v/>
      </c>
    </row>
    <row r="1378" spans="1:2" x14ac:dyDescent="0.25">
      <c r="A1378" t="str">
        <f>IF(Input!D1375&lt;&gt;"",Input!D1375&amp;", "&amp;Input!C1375&amp;" - "&amp;Input!A1375,"")</f>
        <v/>
      </c>
      <c r="B1378" t="str">
        <f t="shared" si="22"/>
        <v/>
      </c>
    </row>
    <row r="1379" spans="1:2" x14ac:dyDescent="0.25">
      <c r="A1379" t="str">
        <f>IF(Input!D1376&lt;&gt;"",Input!D1376&amp;", "&amp;Input!C1376&amp;" - "&amp;Input!A1376,"")</f>
        <v/>
      </c>
      <c r="B1379" t="str">
        <f t="shared" si="22"/>
        <v/>
      </c>
    </row>
    <row r="1380" spans="1:2" x14ac:dyDescent="0.25">
      <c r="A1380" t="str">
        <f>IF(Input!D1377&lt;&gt;"",Input!D1377&amp;", "&amp;Input!C1377&amp;" - "&amp;Input!A1377,"")</f>
        <v/>
      </c>
      <c r="B1380" t="str">
        <f t="shared" si="22"/>
        <v/>
      </c>
    </row>
    <row r="1381" spans="1:2" x14ac:dyDescent="0.25">
      <c r="A1381" t="str">
        <f>IF(Input!D1378&lt;&gt;"",Input!D1378&amp;", "&amp;Input!C1378&amp;" - "&amp;Input!A1378,"")</f>
        <v/>
      </c>
      <c r="B1381" t="str">
        <f t="shared" si="22"/>
        <v/>
      </c>
    </row>
    <row r="1382" spans="1:2" x14ac:dyDescent="0.25">
      <c r="A1382" t="str">
        <f>IF(Input!D1379&lt;&gt;"",Input!D1379&amp;", "&amp;Input!C1379&amp;" - "&amp;Input!A1379,"")</f>
        <v/>
      </c>
      <c r="B1382" t="str">
        <f t="shared" si="22"/>
        <v/>
      </c>
    </row>
    <row r="1383" spans="1:2" x14ac:dyDescent="0.25">
      <c r="A1383" t="str">
        <f>IF(Input!D1380&lt;&gt;"",Input!D1380&amp;", "&amp;Input!C1380&amp;" - "&amp;Input!A1380,"")</f>
        <v/>
      </c>
      <c r="B1383" t="str">
        <f t="shared" si="22"/>
        <v/>
      </c>
    </row>
    <row r="1384" spans="1:2" x14ac:dyDescent="0.25">
      <c r="A1384" t="str">
        <f>IF(Input!D1381&lt;&gt;"",Input!D1381&amp;", "&amp;Input!C1381&amp;" - "&amp;Input!A1381,"")</f>
        <v/>
      </c>
      <c r="B1384" t="str">
        <f t="shared" si="22"/>
        <v/>
      </c>
    </row>
    <row r="1385" spans="1:2" x14ac:dyDescent="0.25">
      <c r="A1385" t="str">
        <f>IF(Input!D1382&lt;&gt;"",Input!D1382&amp;", "&amp;Input!C1382&amp;" - "&amp;Input!A1382,"")</f>
        <v/>
      </c>
      <c r="B1385" t="str">
        <f t="shared" si="22"/>
        <v/>
      </c>
    </row>
    <row r="1386" spans="1:2" x14ac:dyDescent="0.25">
      <c r="A1386" t="str">
        <f>IF(Input!D1383&lt;&gt;"",Input!D1383&amp;", "&amp;Input!C1383&amp;" - "&amp;Input!A1383,"")</f>
        <v/>
      </c>
      <c r="B1386" t="str">
        <f t="shared" si="22"/>
        <v/>
      </c>
    </row>
    <row r="1387" spans="1:2" x14ac:dyDescent="0.25">
      <c r="A1387" t="str">
        <f>IF(Input!D1384&lt;&gt;"",Input!D1384&amp;", "&amp;Input!C1384&amp;" - "&amp;Input!A1384,"")</f>
        <v/>
      </c>
      <c r="B1387" t="str">
        <f t="shared" si="22"/>
        <v/>
      </c>
    </row>
    <row r="1388" spans="1:2" x14ac:dyDescent="0.25">
      <c r="A1388" t="str">
        <f>IF(Input!D1385&lt;&gt;"",Input!D1385&amp;", "&amp;Input!C1385&amp;" - "&amp;Input!A1385,"")</f>
        <v/>
      </c>
      <c r="B1388" t="str">
        <f t="shared" si="22"/>
        <v/>
      </c>
    </row>
    <row r="1389" spans="1:2" x14ac:dyDescent="0.25">
      <c r="A1389" t="str">
        <f>IF(Input!D1386&lt;&gt;"",Input!D1386&amp;", "&amp;Input!C1386&amp;" - "&amp;Input!A1386,"")</f>
        <v/>
      </c>
      <c r="B1389" t="str">
        <f t="shared" si="22"/>
        <v/>
      </c>
    </row>
    <row r="1390" spans="1:2" x14ac:dyDescent="0.25">
      <c r="A1390" t="str">
        <f>IF(Input!D1387&lt;&gt;"",Input!D1387&amp;", "&amp;Input!C1387&amp;" - "&amp;Input!A1387,"")</f>
        <v/>
      </c>
      <c r="B1390" t="str">
        <f t="shared" si="22"/>
        <v/>
      </c>
    </row>
    <row r="1391" spans="1:2" x14ac:dyDescent="0.25">
      <c r="A1391" t="str">
        <f>IF(Input!D1388&lt;&gt;"",Input!D1388&amp;", "&amp;Input!C1388&amp;" - "&amp;Input!A1388,"")</f>
        <v/>
      </c>
      <c r="B1391" t="str">
        <f t="shared" si="22"/>
        <v/>
      </c>
    </row>
    <row r="1392" spans="1:2" x14ac:dyDescent="0.25">
      <c r="A1392" t="str">
        <f>IF(Input!D1389&lt;&gt;"",Input!D1389&amp;", "&amp;Input!C1389&amp;" - "&amp;Input!A1389,"")</f>
        <v/>
      </c>
      <c r="B1392" t="str">
        <f t="shared" si="22"/>
        <v/>
      </c>
    </row>
    <row r="1393" spans="1:2" x14ac:dyDescent="0.25">
      <c r="A1393" t="str">
        <f>IF(Input!D1390&lt;&gt;"",Input!D1390&amp;", "&amp;Input!C1390&amp;" - "&amp;Input!A1390,"")</f>
        <v/>
      </c>
      <c r="B1393" t="str">
        <f t="shared" si="22"/>
        <v/>
      </c>
    </row>
    <row r="1394" spans="1:2" x14ac:dyDescent="0.25">
      <c r="A1394" t="str">
        <f>IF(Input!D1391&lt;&gt;"",Input!D1391&amp;", "&amp;Input!C1391&amp;" - "&amp;Input!A1391,"")</f>
        <v/>
      </c>
      <c r="B1394" t="str">
        <f t="shared" si="22"/>
        <v/>
      </c>
    </row>
    <row r="1395" spans="1:2" x14ac:dyDescent="0.25">
      <c r="A1395" t="str">
        <f>IF(Input!D1392&lt;&gt;"",Input!D1392&amp;", "&amp;Input!C1392&amp;" - "&amp;Input!A1392,"")</f>
        <v/>
      </c>
      <c r="B1395" t="str">
        <f t="shared" si="22"/>
        <v/>
      </c>
    </row>
    <row r="1396" spans="1:2" x14ac:dyDescent="0.25">
      <c r="A1396" t="str">
        <f>IF(Input!D1393&lt;&gt;"",Input!D1393&amp;", "&amp;Input!C1393&amp;" - "&amp;Input!A1393,"")</f>
        <v/>
      </c>
      <c r="B1396" t="str">
        <f t="shared" si="22"/>
        <v/>
      </c>
    </row>
    <row r="1397" spans="1:2" x14ac:dyDescent="0.25">
      <c r="A1397" t="str">
        <f>IF(Input!D1394&lt;&gt;"",Input!D1394&amp;", "&amp;Input!C1394&amp;" - "&amp;Input!A1394,"")</f>
        <v/>
      </c>
      <c r="B1397" t="str">
        <f t="shared" si="22"/>
        <v/>
      </c>
    </row>
    <row r="1398" spans="1:2" x14ac:dyDescent="0.25">
      <c r="A1398" t="str">
        <f>IF(Input!D1395&lt;&gt;"",Input!D1395&amp;", "&amp;Input!C1395&amp;" - "&amp;Input!A1395,"")</f>
        <v/>
      </c>
      <c r="B1398" t="str">
        <f t="shared" si="22"/>
        <v/>
      </c>
    </row>
    <row r="1399" spans="1:2" x14ac:dyDescent="0.25">
      <c r="A1399" t="str">
        <f>IF(Input!D1396&lt;&gt;"",Input!D1396&amp;", "&amp;Input!C1396&amp;" - "&amp;Input!A1396,"")</f>
        <v/>
      </c>
      <c r="B1399" t="str">
        <f t="shared" si="22"/>
        <v/>
      </c>
    </row>
    <row r="1400" spans="1:2" x14ac:dyDescent="0.25">
      <c r="A1400" t="str">
        <f>IF(Input!D1397&lt;&gt;"",Input!D1397&amp;", "&amp;Input!C1397&amp;" - "&amp;Input!A1397,"")</f>
        <v/>
      </c>
      <c r="B1400" t="str">
        <f t="shared" si="22"/>
        <v/>
      </c>
    </row>
    <row r="1401" spans="1:2" x14ac:dyDescent="0.25">
      <c r="A1401" t="str">
        <f>IF(Input!D1398&lt;&gt;"",Input!D1398&amp;", "&amp;Input!C1398&amp;" - "&amp;Input!A1398,"")</f>
        <v/>
      </c>
      <c r="B1401" t="str">
        <f t="shared" si="22"/>
        <v/>
      </c>
    </row>
    <row r="1402" spans="1:2" x14ac:dyDescent="0.25">
      <c r="A1402" t="str">
        <f>IF(Input!D1399&lt;&gt;"",Input!D1399&amp;", "&amp;Input!C1399&amp;" - "&amp;Input!A1399,"")</f>
        <v/>
      </c>
      <c r="B1402" t="str">
        <f t="shared" si="22"/>
        <v/>
      </c>
    </row>
    <row r="1403" spans="1:2" x14ac:dyDescent="0.25">
      <c r="A1403" t="str">
        <f>IF(Input!D1400&lt;&gt;"",Input!D1400&amp;", "&amp;Input!C1400&amp;" - "&amp;Input!A1400,"")</f>
        <v/>
      </c>
      <c r="B1403" t="str">
        <f t="shared" si="22"/>
        <v/>
      </c>
    </row>
    <row r="1404" spans="1:2" x14ac:dyDescent="0.25">
      <c r="A1404" t="str">
        <f>IF(Input!D1401&lt;&gt;"",Input!D1401&amp;", "&amp;Input!C1401&amp;" - "&amp;Input!A1401,"")</f>
        <v/>
      </c>
      <c r="B1404" t="str">
        <f t="shared" si="22"/>
        <v/>
      </c>
    </row>
    <row r="1405" spans="1:2" x14ac:dyDescent="0.25">
      <c r="A1405" t="str">
        <f>IF(Input!D1402&lt;&gt;"",Input!D1402&amp;", "&amp;Input!C1402&amp;" - "&amp;Input!A1402,"")</f>
        <v/>
      </c>
      <c r="B1405" t="str">
        <f t="shared" si="22"/>
        <v/>
      </c>
    </row>
    <row r="1406" spans="1:2" x14ac:dyDescent="0.25">
      <c r="A1406" t="str">
        <f>IF(Input!D1403&lt;&gt;"",Input!D1403&amp;", "&amp;Input!C1403&amp;" - "&amp;Input!A1403,"")</f>
        <v/>
      </c>
      <c r="B1406" t="str">
        <f t="shared" si="22"/>
        <v/>
      </c>
    </row>
    <row r="1407" spans="1:2" x14ac:dyDescent="0.25">
      <c r="A1407" t="str">
        <f>IF(Input!D1404&lt;&gt;"",Input!D1404&amp;", "&amp;Input!C1404&amp;" - "&amp;Input!A1404,"")</f>
        <v/>
      </c>
      <c r="B1407" t="str">
        <f t="shared" si="22"/>
        <v/>
      </c>
    </row>
    <row r="1408" spans="1:2" x14ac:dyDescent="0.25">
      <c r="A1408" t="str">
        <f>IF(Input!D1405&lt;&gt;"",Input!D1405&amp;", "&amp;Input!C1405&amp;" - "&amp;Input!A1405,"")</f>
        <v/>
      </c>
      <c r="B1408" t="str">
        <f t="shared" si="22"/>
        <v/>
      </c>
    </row>
    <row r="1409" spans="1:2" x14ac:dyDescent="0.25">
      <c r="A1409" t="str">
        <f>IF(Input!D1406&lt;&gt;"",Input!D1406&amp;", "&amp;Input!C1406&amp;" - "&amp;Input!A1406,"")</f>
        <v/>
      </c>
      <c r="B1409" t="str">
        <f t="shared" si="22"/>
        <v/>
      </c>
    </row>
    <row r="1410" spans="1:2" x14ac:dyDescent="0.25">
      <c r="A1410" t="str">
        <f>IF(Input!D1407&lt;&gt;"",Input!D1407&amp;", "&amp;Input!C1407&amp;" - "&amp;Input!A1407,"")</f>
        <v/>
      </c>
      <c r="B1410" t="str">
        <f t="shared" si="22"/>
        <v/>
      </c>
    </row>
    <row r="1411" spans="1:2" x14ac:dyDescent="0.25">
      <c r="A1411" t="str">
        <f>IF(Input!D1408&lt;&gt;"",Input!D1408&amp;", "&amp;Input!C1408&amp;" - "&amp;Input!A1408,"")</f>
        <v/>
      </c>
      <c r="B1411" t="str">
        <f t="shared" si="22"/>
        <v/>
      </c>
    </row>
    <row r="1412" spans="1:2" x14ac:dyDescent="0.25">
      <c r="A1412" t="str">
        <f>IF(Input!D1409&lt;&gt;"",Input!D1409&amp;", "&amp;Input!C1409&amp;" - "&amp;Input!A1409,"")</f>
        <v/>
      </c>
      <c r="B1412" t="str">
        <f t="shared" si="22"/>
        <v/>
      </c>
    </row>
    <row r="1413" spans="1:2" x14ac:dyDescent="0.25">
      <c r="A1413" t="str">
        <f>IF(Input!D1410&lt;&gt;"",Input!D1410&amp;", "&amp;Input!C1410&amp;" - "&amp;Input!A1410,"")</f>
        <v/>
      </c>
      <c r="B1413" t="str">
        <f t="shared" si="22"/>
        <v/>
      </c>
    </row>
    <row r="1414" spans="1:2" x14ac:dyDescent="0.25">
      <c r="A1414" t="str">
        <f>IF(Input!D1411&lt;&gt;"",Input!D1411&amp;", "&amp;Input!C1411&amp;" - "&amp;Input!A1411,"")</f>
        <v/>
      </c>
      <c r="B1414" t="str">
        <f t="shared" si="22"/>
        <v/>
      </c>
    </row>
    <row r="1415" spans="1:2" x14ac:dyDescent="0.25">
      <c r="A1415" t="str">
        <f>IF(Input!D1412&lt;&gt;"",Input!D1412&amp;", "&amp;Input!C1412&amp;" - "&amp;Input!A1412,"")</f>
        <v/>
      </c>
      <c r="B1415" t="str">
        <f t="shared" ref="B1415:B1478" si="23">IF(A1415&lt;&gt;"",B1414+1,"")</f>
        <v/>
      </c>
    </row>
    <row r="1416" spans="1:2" x14ac:dyDescent="0.25">
      <c r="A1416" t="str">
        <f>IF(Input!D1413&lt;&gt;"",Input!D1413&amp;", "&amp;Input!C1413&amp;" - "&amp;Input!A1413,"")</f>
        <v/>
      </c>
      <c r="B1416" t="str">
        <f t="shared" si="23"/>
        <v/>
      </c>
    </row>
    <row r="1417" spans="1:2" x14ac:dyDescent="0.25">
      <c r="A1417" t="str">
        <f>IF(Input!D1414&lt;&gt;"",Input!D1414&amp;", "&amp;Input!C1414&amp;" - "&amp;Input!A1414,"")</f>
        <v/>
      </c>
      <c r="B1417" t="str">
        <f t="shared" si="23"/>
        <v/>
      </c>
    </row>
    <row r="1418" spans="1:2" x14ac:dyDescent="0.25">
      <c r="A1418" t="str">
        <f>IF(Input!D1415&lt;&gt;"",Input!D1415&amp;", "&amp;Input!C1415&amp;" - "&amp;Input!A1415,"")</f>
        <v/>
      </c>
      <c r="B1418" t="str">
        <f t="shared" si="23"/>
        <v/>
      </c>
    </row>
    <row r="1419" spans="1:2" x14ac:dyDescent="0.25">
      <c r="A1419" t="str">
        <f>IF(Input!D1416&lt;&gt;"",Input!D1416&amp;", "&amp;Input!C1416&amp;" - "&amp;Input!A1416,"")</f>
        <v/>
      </c>
      <c r="B1419" t="str">
        <f t="shared" si="23"/>
        <v/>
      </c>
    </row>
    <row r="1420" spans="1:2" x14ac:dyDescent="0.25">
      <c r="A1420" t="str">
        <f>IF(Input!D1417&lt;&gt;"",Input!D1417&amp;", "&amp;Input!C1417&amp;" - "&amp;Input!A1417,"")</f>
        <v/>
      </c>
      <c r="B1420" t="str">
        <f t="shared" si="23"/>
        <v/>
      </c>
    </row>
    <row r="1421" spans="1:2" x14ac:dyDescent="0.25">
      <c r="A1421" t="str">
        <f>IF(Input!D1418&lt;&gt;"",Input!D1418&amp;", "&amp;Input!C1418&amp;" - "&amp;Input!A1418,"")</f>
        <v/>
      </c>
      <c r="B1421" t="str">
        <f t="shared" si="23"/>
        <v/>
      </c>
    </row>
    <row r="1422" spans="1:2" x14ac:dyDescent="0.25">
      <c r="A1422" t="str">
        <f>IF(Input!D1419&lt;&gt;"",Input!D1419&amp;", "&amp;Input!C1419&amp;" - "&amp;Input!A1419,"")</f>
        <v/>
      </c>
      <c r="B1422" t="str">
        <f t="shared" si="23"/>
        <v/>
      </c>
    </row>
    <row r="1423" spans="1:2" x14ac:dyDescent="0.25">
      <c r="A1423" t="str">
        <f>IF(Input!D1420&lt;&gt;"",Input!D1420&amp;", "&amp;Input!C1420&amp;" - "&amp;Input!A1420,"")</f>
        <v/>
      </c>
      <c r="B1423" t="str">
        <f t="shared" si="23"/>
        <v/>
      </c>
    </row>
    <row r="1424" spans="1:2" x14ac:dyDescent="0.25">
      <c r="A1424" t="str">
        <f>IF(Input!D1421&lt;&gt;"",Input!D1421&amp;", "&amp;Input!C1421&amp;" - "&amp;Input!A1421,"")</f>
        <v/>
      </c>
      <c r="B1424" t="str">
        <f t="shared" si="23"/>
        <v/>
      </c>
    </row>
    <row r="1425" spans="1:2" x14ac:dyDescent="0.25">
      <c r="A1425" t="str">
        <f>IF(Input!D1422&lt;&gt;"",Input!D1422&amp;", "&amp;Input!C1422&amp;" - "&amp;Input!A1422,"")</f>
        <v/>
      </c>
      <c r="B1425" t="str">
        <f t="shared" si="23"/>
        <v/>
      </c>
    </row>
    <row r="1426" spans="1:2" x14ac:dyDescent="0.25">
      <c r="A1426" t="str">
        <f>IF(Input!D1423&lt;&gt;"",Input!D1423&amp;", "&amp;Input!C1423&amp;" - "&amp;Input!A1423,"")</f>
        <v/>
      </c>
      <c r="B1426" t="str">
        <f t="shared" si="23"/>
        <v/>
      </c>
    </row>
    <row r="1427" spans="1:2" x14ac:dyDescent="0.25">
      <c r="A1427" t="str">
        <f>IF(Input!D1424&lt;&gt;"",Input!D1424&amp;", "&amp;Input!C1424&amp;" - "&amp;Input!A1424,"")</f>
        <v/>
      </c>
      <c r="B1427" t="str">
        <f t="shared" si="23"/>
        <v/>
      </c>
    </row>
    <row r="1428" spans="1:2" x14ac:dyDescent="0.25">
      <c r="A1428" t="str">
        <f>IF(Input!D1425&lt;&gt;"",Input!D1425&amp;", "&amp;Input!C1425&amp;" - "&amp;Input!A1425,"")</f>
        <v/>
      </c>
      <c r="B1428" t="str">
        <f t="shared" si="23"/>
        <v/>
      </c>
    </row>
    <row r="1429" spans="1:2" x14ac:dyDescent="0.25">
      <c r="A1429" t="str">
        <f>IF(Input!D1426&lt;&gt;"",Input!D1426&amp;", "&amp;Input!C1426&amp;" - "&amp;Input!A1426,"")</f>
        <v/>
      </c>
      <c r="B1429" t="str">
        <f t="shared" si="23"/>
        <v/>
      </c>
    </row>
    <row r="1430" spans="1:2" x14ac:dyDescent="0.25">
      <c r="A1430" t="str">
        <f>IF(Input!D1427&lt;&gt;"",Input!D1427&amp;", "&amp;Input!C1427&amp;" - "&amp;Input!A1427,"")</f>
        <v/>
      </c>
      <c r="B1430" t="str">
        <f t="shared" si="23"/>
        <v/>
      </c>
    </row>
    <row r="1431" spans="1:2" x14ac:dyDescent="0.25">
      <c r="A1431" t="str">
        <f>IF(Input!D1428&lt;&gt;"",Input!D1428&amp;", "&amp;Input!C1428&amp;" - "&amp;Input!A1428,"")</f>
        <v/>
      </c>
      <c r="B1431" t="str">
        <f t="shared" si="23"/>
        <v/>
      </c>
    </row>
    <row r="1432" spans="1:2" x14ac:dyDescent="0.25">
      <c r="A1432" t="str">
        <f>IF(Input!D1429&lt;&gt;"",Input!D1429&amp;", "&amp;Input!C1429&amp;" - "&amp;Input!A1429,"")</f>
        <v/>
      </c>
      <c r="B1432" t="str">
        <f t="shared" si="23"/>
        <v/>
      </c>
    </row>
    <row r="1433" spans="1:2" x14ac:dyDescent="0.25">
      <c r="A1433" t="str">
        <f>IF(Input!D1430&lt;&gt;"",Input!D1430&amp;", "&amp;Input!C1430&amp;" - "&amp;Input!A1430,"")</f>
        <v/>
      </c>
      <c r="B1433" t="str">
        <f t="shared" si="23"/>
        <v/>
      </c>
    </row>
    <row r="1434" spans="1:2" x14ac:dyDescent="0.25">
      <c r="A1434" t="str">
        <f>IF(Input!D1431&lt;&gt;"",Input!D1431&amp;", "&amp;Input!C1431&amp;" - "&amp;Input!A1431,"")</f>
        <v/>
      </c>
      <c r="B1434" t="str">
        <f t="shared" si="23"/>
        <v/>
      </c>
    </row>
    <row r="1435" spans="1:2" x14ac:dyDescent="0.25">
      <c r="A1435" t="str">
        <f>IF(Input!D1432&lt;&gt;"",Input!D1432&amp;", "&amp;Input!C1432&amp;" - "&amp;Input!A1432,"")</f>
        <v/>
      </c>
      <c r="B1435" t="str">
        <f t="shared" si="23"/>
        <v/>
      </c>
    </row>
    <row r="1436" spans="1:2" x14ac:dyDescent="0.25">
      <c r="A1436" t="str">
        <f>IF(Input!D1433&lt;&gt;"",Input!D1433&amp;", "&amp;Input!C1433&amp;" - "&amp;Input!A1433,"")</f>
        <v/>
      </c>
      <c r="B1436" t="str">
        <f t="shared" si="23"/>
        <v/>
      </c>
    </row>
    <row r="1437" spans="1:2" x14ac:dyDescent="0.25">
      <c r="A1437" t="str">
        <f>IF(Input!D1434&lt;&gt;"",Input!D1434&amp;", "&amp;Input!C1434&amp;" - "&amp;Input!A1434,"")</f>
        <v/>
      </c>
      <c r="B1437" t="str">
        <f t="shared" si="23"/>
        <v/>
      </c>
    </row>
    <row r="1438" spans="1:2" x14ac:dyDescent="0.25">
      <c r="A1438" t="str">
        <f>IF(Input!D1435&lt;&gt;"",Input!D1435&amp;", "&amp;Input!C1435&amp;" - "&amp;Input!A1435,"")</f>
        <v/>
      </c>
      <c r="B1438" t="str">
        <f t="shared" si="23"/>
        <v/>
      </c>
    </row>
    <row r="1439" spans="1:2" x14ac:dyDescent="0.25">
      <c r="A1439" t="str">
        <f>IF(Input!D1436&lt;&gt;"",Input!D1436&amp;", "&amp;Input!C1436&amp;" - "&amp;Input!A1436,"")</f>
        <v/>
      </c>
      <c r="B1439" t="str">
        <f t="shared" si="23"/>
        <v/>
      </c>
    </row>
    <row r="1440" spans="1:2" x14ac:dyDescent="0.25">
      <c r="A1440" t="str">
        <f>IF(Input!D1437&lt;&gt;"",Input!D1437&amp;", "&amp;Input!C1437&amp;" - "&amp;Input!A1437,"")</f>
        <v/>
      </c>
      <c r="B1440" t="str">
        <f t="shared" si="23"/>
        <v/>
      </c>
    </row>
    <row r="1441" spans="1:2" x14ac:dyDescent="0.25">
      <c r="A1441" t="str">
        <f>IF(Input!D1438&lt;&gt;"",Input!D1438&amp;", "&amp;Input!C1438&amp;" - "&amp;Input!A1438,"")</f>
        <v/>
      </c>
      <c r="B1441" t="str">
        <f t="shared" si="23"/>
        <v/>
      </c>
    </row>
    <row r="1442" spans="1:2" x14ac:dyDescent="0.25">
      <c r="A1442" t="str">
        <f>IF(Input!D1439&lt;&gt;"",Input!D1439&amp;", "&amp;Input!C1439&amp;" - "&amp;Input!A1439,"")</f>
        <v/>
      </c>
      <c r="B1442" t="str">
        <f t="shared" si="23"/>
        <v/>
      </c>
    </row>
    <row r="1443" spans="1:2" x14ac:dyDescent="0.25">
      <c r="A1443" t="str">
        <f>IF(Input!D1440&lt;&gt;"",Input!D1440&amp;", "&amp;Input!C1440&amp;" - "&amp;Input!A1440,"")</f>
        <v/>
      </c>
      <c r="B1443" t="str">
        <f t="shared" si="23"/>
        <v/>
      </c>
    </row>
    <row r="1444" spans="1:2" x14ac:dyDescent="0.25">
      <c r="A1444" t="str">
        <f>IF(Input!D1441&lt;&gt;"",Input!D1441&amp;", "&amp;Input!C1441&amp;" - "&amp;Input!A1441,"")</f>
        <v/>
      </c>
      <c r="B1444" t="str">
        <f t="shared" si="23"/>
        <v/>
      </c>
    </row>
    <row r="1445" spans="1:2" x14ac:dyDescent="0.25">
      <c r="A1445" t="str">
        <f>IF(Input!D1442&lt;&gt;"",Input!D1442&amp;", "&amp;Input!C1442&amp;" - "&amp;Input!A1442,"")</f>
        <v/>
      </c>
      <c r="B1445" t="str">
        <f t="shared" si="23"/>
        <v/>
      </c>
    </row>
    <row r="1446" spans="1:2" x14ac:dyDescent="0.25">
      <c r="A1446" t="str">
        <f>IF(Input!D1443&lt;&gt;"",Input!D1443&amp;", "&amp;Input!C1443&amp;" - "&amp;Input!A1443,"")</f>
        <v/>
      </c>
      <c r="B1446" t="str">
        <f t="shared" si="23"/>
        <v/>
      </c>
    </row>
    <row r="1447" spans="1:2" x14ac:dyDescent="0.25">
      <c r="A1447" t="str">
        <f>IF(Input!D1444&lt;&gt;"",Input!D1444&amp;", "&amp;Input!C1444&amp;" - "&amp;Input!A1444,"")</f>
        <v/>
      </c>
      <c r="B1447" t="str">
        <f t="shared" si="23"/>
        <v/>
      </c>
    </row>
    <row r="1448" spans="1:2" x14ac:dyDescent="0.25">
      <c r="A1448" t="str">
        <f>IF(Input!D1445&lt;&gt;"",Input!D1445&amp;", "&amp;Input!C1445&amp;" - "&amp;Input!A1445,"")</f>
        <v/>
      </c>
      <c r="B1448" t="str">
        <f t="shared" si="23"/>
        <v/>
      </c>
    </row>
    <row r="1449" spans="1:2" x14ac:dyDescent="0.25">
      <c r="A1449" t="str">
        <f>IF(Input!D1446&lt;&gt;"",Input!D1446&amp;", "&amp;Input!C1446&amp;" - "&amp;Input!A1446,"")</f>
        <v/>
      </c>
      <c r="B1449" t="str">
        <f t="shared" si="23"/>
        <v/>
      </c>
    </row>
    <row r="1450" spans="1:2" x14ac:dyDescent="0.25">
      <c r="A1450" t="str">
        <f>IF(Input!D1447&lt;&gt;"",Input!D1447&amp;", "&amp;Input!C1447&amp;" - "&amp;Input!A1447,"")</f>
        <v/>
      </c>
      <c r="B1450" t="str">
        <f t="shared" si="23"/>
        <v/>
      </c>
    </row>
    <row r="1451" spans="1:2" x14ac:dyDescent="0.25">
      <c r="A1451" t="str">
        <f>IF(Input!D1448&lt;&gt;"",Input!D1448&amp;", "&amp;Input!C1448&amp;" - "&amp;Input!A1448,"")</f>
        <v/>
      </c>
      <c r="B1451" t="str">
        <f t="shared" si="23"/>
        <v/>
      </c>
    </row>
    <row r="1452" spans="1:2" x14ac:dyDescent="0.25">
      <c r="A1452" t="str">
        <f>IF(Input!D1449&lt;&gt;"",Input!D1449&amp;", "&amp;Input!C1449&amp;" - "&amp;Input!A1449,"")</f>
        <v/>
      </c>
      <c r="B1452" t="str">
        <f t="shared" si="23"/>
        <v/>
      </c>
    </row>
    <row r="1453" spans="1:2" x14ac:dyDescent="0.25">
      <c r="A1453" t="str">
        <f>IF(Input!D1450&lt;&gt;"",Input!D1450&amp;", "&amp;Input!C1450&amp;" - "&amp;Input!A1450,"")</f>
        <v/>
      </c>
      <c r="B1453" t="str">
        <f t="shared" si="23"/>
        <v/>
      </c>
    </row>
    <row r="1454" spans="1:2" x14ac:dyDescent="0.25">
      <c r="A1454" t="str">
        <f>IF(Input!D1451&lt;&gt;"",Input!D1451&amp;", "&amp;Input!C1451&amp;" - "&amp;Input!A1451,"")</f>
        <v/>
      </c>
      <c r="B1454" t="str">
        <f t="shared" si="23"/>
        <v/>
      </c>
    </row>
    <row r="1455" spans="1:2" x14ac:dyDescent="0.25">
      <c r="A1455" t="str">
        <f>IF(Input!D1452&lt;&gt;"",Input!D1452&amp;", "&amp;Input!C1452&amp;" - "&amp;Input!A1452,"")</f>
        <v/>
      </c>
      <c r="B1455" t="str">
        <f t="shared" si="23"/>
        <v/>
      </c>
    </row>
    <row r="1456" spans="1:2" x14ac:dyDescent="0.25">
      <c r="A1456" t="str">
        <f>IF(Input!D1453&lt;&gt;"",Input!D1453&amp;", "&amp;Input!C1453&amp;" - "&amp;Input!A1453,"")</f>
        <v/>
      </c>
      <c r="B1456" t="str">
        <f t="shared" si="23"/>
        <v/>
      </c>
    </row>
    <row r="1457" spans="1:2" x14ac:dyDescent="0.25">
      <c r="A1457" t="str">
        <f>IF(Input!D1454&lt;&gt;"",Input!D1454&amp;", "&amp;Input!C1454&amp;" - "&amp;Input!A1454,"")</f>
        <v/>
      </c>
      <c r="B1457" t="str">
        <f t="shared" si="23"/>
        <v/>
      </c>
    </row>
    <row r="1458" spans="1:2" x14ac:dyDescent="0.25">
      <c r="A1458" t="str">
        <f>IF(Input!D1455&lt;&gt;"",Input!D1455&amp;", "&amp;Input!C1455&amp;" - "&amp;Input!A1455,"")</f>
        <v/>
      </c>
      <c r="B1458" t="str">
        <f t="shared" si="23"/>
        <v/>
      </c>
    </row>
    <row r="1459" spans="1:2" x14ac:dyDescent="0.25">
      <c r="A1459" t="str">
        <f>IF(Input!D1456&lt;&gt;"",Input!D1456&amp;", "&amp;Input!C1456&amp;" - "&amp;Input!A1456,"")</f>
        <v/>
      </c>
      <c r="B1459" t="str">
        <f t="shared" si="23"/>
        <v/>
      </c>
    </row>
    <row r="1460" spans="1:2" x14ac:dyDescent="0.25">
      <c r="A1460" t="str">
        <f>IF(Input!D1457&lt;&gt;"",Input!D1457&amp;", "&amp;Input!C1457&amp;" - "&amp;Input!A1457,"")</f>
        <v/>
      </c>
      <c r="B1460" t="str">
        <f t="shared" si="23"/>
        <v/>
      </c>
    </row>
    <row r="1461" spans="1:2" x14ac:dyDescent="0.25">
      <c r="A1461" t="str">
        <f>IF(Input!D1458&lt;&gt;"",Input!D1458&amp;", "&amp;Input!C1458&amp;" - "&amp;Input!A1458,"")</f>
        <v/>
      </c>
      <c r="B1461" t="str">
        <f t="shared" si="23"/>
        <v/>
      </c>
    </row>
    <row r="1462" spans="1:2" x14ac:dyDescent="0.25">
      <c r="A1462" t="str">
        <f>IF(Input!D1459&lt;&gt;"",Input!D1459&amp;", "&amp;Input!C1459&amp;" - "&amp;Input!A1459,"")</f>
        <v/>
      </c>
      <c r="B1462" t="str">
        <f t="shared" si="23"/>
        <v/>
      </c>
    </row>
    <row r="1463" spans="1:2" x14ac:dyDescent="0.25">
      <c r="A1463" t="str">
        <f>IF(Input!D1460&lt;&gt;"",Input!D1460&amp;", "&amp;Input!C1460&amp;" - "&amp;Input!A1460,"")</f>
        <v/>
      </c>
      <c r="B1463" t="str">
        <f t="shared" si="23"/>
        <v/>
      </c>
    </row>
    <row r="1464" spans="1:2" x14ac:dyDescent="0.25">
      <c r="A1464" t="str">
        <f>IF(Input!D1461&lt;&gt;"",Input!D1461&amp;", "&amp;Input!C1461&amp;" - "&amp;Input!A1461,"")</f>
        <v/>
      </c>
      <c r="B1464" t="str">
        <f t="shared" si="23"/>
        <v/>
      </c>
    </row>
    <row r="1465" spans="1:2" x14ac:dyDescent="0.25">
      <c r="A1465" t="str">
        <f>IF(Input!D1462&lt;&gt;"",Input!D1462&amp;", "&amp;Input!C1462&amp;" - "&amp;Input!A1462,"")</f>
        <v/>
      </c>
      <c r="B1465" t="str">
        <f t="shared" si="23"/>
        <v/>
      </c>
    </row>
    <row r="1466" spans="1:2" x14ac:dyDescent="0.25">
      <c r="A1466" t="str">
        <f>IF(Input!D1463&lt;&gt;"",Input!D1463&amp;", "&amp;Input!C1463&amp;" - "&amp;Input!A1463,"")</f>
        <v/>
      </c>
      <c r="B1466" t="str">
        <f t="shared" si="23"/>
        <v/>
      </c>
    </row>
    <row r="1467" spans="1:2" x14ac:dyDescent="0.25">
      <c r="A1467" t="str">
        <f>IF(Input!D1464&lt;&gt;"",Input!D1464&amp;", "&amp;Input!C1464&amp;" - "&amp;Input!A1464,"")</f>
        <v/>
      </c>
      <c r="B1467" t="str">
        <f t="shared" si="23"/>
        <v/>
      </c>
    </row>
    <row r="1468" spans="1:2" x14ac:dyDescent="0.25">
      <c r="A1468" t="str">
        <f>IF(Input!D1465&lt;&gt;"",Input!D1465&amp;", "&amp;Input!C1465&amp;" - "&amp;Input!A1465,"")</f>
        <v/>
      </c>
      <c r="B1468" t="str">
        <f t="shared" si="23"/>
        <v/>
      </c>
    </row>
    <row r="1469" spans="1:2" x14ac:dyDescent="0.25">
      <c r="A1469" t="str">
        <f>IF(Input!D1466&lt;&gt;"",Input!D1466&amp;", "&amp;Input!C1466&amp;" - "&amp;Input!A1466,"")</f>
        <v/>
      </c>
      <c r="B1469" t="str">
        <f t="shared" si="23"/>
        <v/>
      </c>
    </row>
    <row r="1470" spans="1:2" x14ac:dyDescent="0.25">
      <c r="A1470" t="str">
        <f>IF(Input!D1467&lt;&gt;"",Input!D1467&amp;", "&amp;Input!C1467&amp;" - "&amp;Input!A1467,"")</f>
        <v/>
      </c>
      <c r="B1470" t="str">
        <f t="shared" si="23"/>
        <v/>
      </c>
    </row>
    <row r="1471" spans="1:2" x14ac:dyDescent="0.25">
      <c r="A1471" t="str">
        <f>IF(Input!D1468&lt;&gt;"",Input!D1468&amp;", "&amp;Input!C1468&amp;" - "&amp;Input!A1468,"")</f>
        <v/>
      </c>
      <c r="B1471" t="str">
        <f t="shared" si="23"/>
        <v/>
      </c>
    </row>
    <row r="1472" spans="1:2" x14ac:dyDescent="0.25">
      <c r="A1472" t="str">
        <f>IF(Input!D1469&lt;&gt;"",Input!D1469&amp;", "&amp;Input!C1469&amp;" - "&amp;Input!A1469,"")</f>
        <v/>
      </c>
      <c r="B1472" t="str">
        <f t="shared" si="23"/>
        <v/>
      </c>
    </row>
    <row r="1473" spans="1:2" x14ac:dyDescent="0.25">
      <c r="A1473" t="str">
        <f>IF(Input!D1470&lt;&gt;"",Input!D1470&amp;", "&amp;Input!C1470&amp;" - "&amp;Input!A1470,"")</f>
        <v/>
      </c>
      <c r="B1473" t="str">
        <f t="shared" si="23"/>
        <v/>
      </c>
    </row>
    <row r="1474" spans="1:2" x14ac:dyDescent="0.25">
      <c r="A1474" t="str">
        <f>IF(Input!D1471&lt;&gt;"",Input!D1471&amp;", "&amp;Input!C1471&amp;" - "&amp;Input!A1471,"")</f>
        <v/>
      </c>
      <c r="B1474" t="str">
        <f t="shared" si="23"/>
        <v/>
      </c>
    </row>
    <row r="1475" spans="1:2" x14ac:dyDescent="0.25">
      <c r="A1475" t="str">
        <f>IF(Input!D1472&lt;&gt;"",Input!D1472&amp;", "&amp;Input!C1472&amp;" - "&amp;Input!A1472,"")</f>
        <v/>
      </c>
      <c r="B1475" t="str">
        <f t="shared" si="23"/>
        <v/>
      </c>
    </row>
    <row r="1476" spans="1:2" x14ac:dyDescent="0.25">
      <c r="A1476" t="str">
        <f>IF(Input!D1473&lt;&gt;"",Input!D1473&amp;", "&amp;Input!C1473&amp;" - "&amp;Input!A1473,"")</f>
        <v/>
      </c>
      <c r="B1476" t="str">
        <f t="shared" si="23"/>
        <v/>
      </c>
    </row>
    <row r="1477" spans="1:2" x14ac:dyDescent="0.25">
      <c r="A1477" t="str">
        <f>IF(Input!D1474&lt;&gt;"",Input!D1474&amp;", "&amp;Input!C1474&amp;" - "&amp;Input!A1474,"")</f>
        <v/>
      </c>
      <c r="B1477" t="str">
        <f t="shared" si="23"/>
        <v/>
      </c>
    </row>
    <row r="1478" spans="1:2" x14ac:dyDescent="0.25">
      <c r="A1478" t="str">
        <f>IF(Input!D1475&lt;&gt;"",Input!D1475&amp;", "&amp;Input!C1475&amp;" - "&amp;Input!A1475,"")</f>
        <v/>
      </c>
      <c r="B1478" t="str">
        <f t="shared" si="23"/>
        <v/>
      </c>
    </row>
    <row r="1479" spans="1:2" x14ac:dyDescent="0.25">
      <c r="A1479" t="str">
        <f>IF(Input!D1476&lt;&gt;"",Input!D1476&amp;", "&amp;Input!C1476&amp;" - "&amp;Input!A1476,"")</f>
        <v/>
      </c>
      <c r="B1479" t="str">
        <f t="shared" ref="B1479:B1542" si="24">IF(A1479&lt;&gt;"",B1478+1,"")</f>
        <v/>
      </c>
    </row>
    <row r="1480" spans="1:2" x14ac:dyDescent="0.25">
      <c r="A1480" t="str">
        <f>IF(Input!D1477&lt;&gt;"",Input!D1477&amp;", "&amp;Input!C1477&amp;" - "&amp;Input!A1477,"")</f>
        <v/>
      </c>
      <c r="B1480" t="str">
        <f t="shared" si="24"/>
        <v/>
      </c>
    </row>
    <row r="1481" spans="1:2" x14ac:dyDescent="0.25">
      <c r="A1481" t="str">
        <f>IF(Input!D1478&lt;&gt;"",Input!D1478&amp;", "&amp;Input!C1478&amp;" - "&amp;Input!A1478,"")</f>
        <v/>
      </c>
      <c r="B1481" t="str">
        <f t="shared" si="24"/>
        <v/>
      </c>
    </row>
    <row r="1482" spans="1:2" x14ac:dyDescent="0.25">
      <c r="A1482" t="str">
        <f>IF(Input!D1479&lt;&gt;"",Input!D1479&amp;", "&amp;Input!C1479&amp;" - "&amp;Input!A1479,"")</f>
        <v/>
      </c>
      <c r="B1482" t="str">
        <f t="shared" si="24"/>
        <v/>
      </c>
    </row>
    <row r="1483" spans="1:2" x14ac:dyDescent="0.25">
      <c r="A1483" t="str">
        <f>IF(Input!D1480&lt;&gt;"",Input!D1480&amp;", "&amp;Input!C1480&amp;" - "&amp;Input!A1480,"")</f>
        <v/>
      </c>
      <c r="B1483" t="str">
        <f t="shared" si="24"/>
        <v/>
      </c>
    </row>
    <row r="1484" spans="1:2" x14ac:dyDescent="0.25">
      <c r="A1484" t="str">
        <f>IF(Input!D1481&lt;&gt;"",Input!D1481&amp;", "&amp;Input!C1481&amp;" - "&amp;Input!A1481,"")</f>
        <v/>
      </c>
      <c r="B1484" t="str">
        <f t="shared" si="24"/>
        <v/>
      </c>
    </row>
    <row r="1485" spans="1:2" x14ac:dyDescent="0.25">
      <c r="A1485" t="str">
        <f>IF(Input!D1482&lt;&gt;"",Input!D1482&amp;", "&amp;Input!C1482&amp;" - "&amp;Input!A1482,"")</f>
        <v/>
      </c>
      <c r="B1485" t="str">
        <f t="shared" si="24"/>
        <v/>
      </c>
    </row>
    <row r="1486" spans="1:2" x14ac:dyDescent="0.25">
      <c r="A1486" t="str">
        <f>IF(Input!D1483&lt;&gt;"",Input!D1483&amp;", "&amp;Input!C1483&amp;" - "&amp;Input!A1483,"")</f>
        <v/>
      </c>
      <c r="B1486" t="str">
        <f t="shared" si="24"/>
        <v/>
      </c>
    </row>
    <row r="1487" spans="1:2" x14ac:dyDescent="0.25">
      <c r="A1487" t="str">
        <f>IF(Input!D1484&lt;&gt;"",Input!D1484&amp;", "&amp;Input!C1484&amp;" - "&amp;Input!A1484,"")</f>
        <v/>
      </c>
      <c r="B1487" t="str">
        <f t="shared" si="24"/>
        <v/>
      </c>
    </row>
    <row r="1488" spans="1:2" x14ac:dyDescent="0.25">
      <c r="A1488" t="str">
        <f>IF(Input!D1485&lt;&gt;"",Input!D1485&amp;", "&amp;Input!C1485&amp;" - "&amp;Input!A1485,"")</f>
        <v/>
      </c>
      <c r="B1488" t="str">
        <f t="shared" si="24"/>
        <v/>
      </c>
    </row>
    <row r="1489" spans="1:2" x14ac:dyDescent="0.25">
      <c r="A1489" t="str">
        <f>IF(Input!D1486&lt;&gt;"",Input!D1486&amp;", "&amp;Input!C1486&amp;" - "&amp;Input!A1486,"")</f>
        <v/>
      </c>
      <c r="B1489" t="str">
        <f t="shared" si="24"/>
        <v/>
      </c>
    </row>
    <row r="1490" spans="1:2" x14ac:dyDescent="0.25">
      <c r="A1490" t="str">
        <f>IF(Input!D1487&lt;&gt;"",Input!D1487&amp;", "&amp;Input!C1487&amp;" - "&amp;Input!A1487,"")</f>
        <v/>
      </c>
      <c r="B1490" t="str">
        <f t="shared" si="24"/>
        <v/>
      </c>
    </row>
    <row r="1491" spans="1:2" x14ac:dyDescent="0.25">
      <c r="A1491" t="str">
        <f>IF(Input!D1488&lt;&gt;"",Input!D1488&amp;", "&amp;Input!C1488&amp;" - "&amp;Input!A1488,"")</f>
        <v/>
      </c>
      <c r="B1491" t="str">
        <f t="shared" si="24"/>
        <v/>
      </c>
    </row>
    <row r="1492" spans="1:2" x14ac:dyDescent="0.25">
      <c r="A1492" t="str">
        <f>IF(Input!D1489&lt;&gt;"",Input!D1489&amp;", "&amp;Input!C1489&amp;" - "&amp;Input!A1489,"")</f>
        <v/>
      </c>
      <c r="B1492" t="str">
        <f t="shared" si="24"/>
        <v/>
      </c>
    </row>
    <row r="1493" spans="1:2" x14ac:dyDescent="0.25">
      <c r="A1493" t="str">
        <f>IF(Input!D1490&lt;&gt;"",Input!D1490&amp;", "&amp;Input!C1490&amp;" - "&amp;Input!A1490,"")</f>
        <v/>
      </c>
      <c r="B1493" t="str">
        <f t="shared" si="24"/>
        <v/>
      </c>
    </row>
    <row r="1494" spans="1:2" x14ac:dyDescent="0.25">
      <c r="A1494" t="str">
        <f>IF(Input!D1491&lt;&gt;"",Input!D1491&amp;", "&amp;Input!C1491&amp;" - "&amp;Input!A1491,"")</f>
        <v/>
      </c>
      <c r="B1494" t="str">
        <f t="shared" si="24"/>
        <v/>
      </c>
    </row>
    <row r="1495" spans="1:2" x14ac:dyDescent="0.25">
      <c r="A1495" t="str">
        <f>IF(Input!D1492&lt;&gt;"",Input!D1492&amp;", "&amp;Input!C1492&amp;" - "&amp;Input!A1492,"")</f>
        <v/>
      </c>
      <c r="B1495" t="str">
        <f t="shared" si="24"/>
        <v/>
      </c>
    </row>
    <row r="1496" spans="1:2" x14ac:dyDescent="0.25">
      <c r="A1496" t="str">
        <f>IF(Input!D1493&lt;&gt;"",Input!D1493&amp;", "&amp;Input!C1493&amp;" - "&amp;Input!A1493,"")</f>
        <v/>
      </c>
      <c r="B1496" t="str">
        <f t="shared" si="24"/>
        <v/>
      </c>
    </row>
    <row r="1497" spans="1:2" x14ac:dyDescent="0.25">
      <c r="A1497" t="str">
        <f>IF(Input!D1494&lt;&gt;"",Input!D1494&amp;", "&amp;Input!C1494&amp;" - "&amp;Input!A1494,"")</f>
        <v/>
      </c>
      <c r="B1497" t="str">
        <f t="shared" si="24"/>
        <v/>
      </c>
    </row>
    <row r="1498" spans="1:2" x14ac:dyDescent="0.25">
      <c r="A1498" t="str">
        <f>IF(Input!D1495&lt;&gt;"",Input!D1495&amp;", "&amp;Input!C1495&amp;" - "&amp;Input!A1495,"")</f>
        <v/>
      </c>
      <c r="B1498" t="str">
        <f t="shared" si="24"/>
        <v/>
      </c>
    </row>
    <row r="1499" spans="1:2" x14ac:dyDescent="0.25">
      <c r="A1499" t="str">
        <f>IF(Input!D1496&lt;&gt;"",Input!D1496&amp;", "&amp;Input!C1496&amp;" - "&amp;Input!A1496,"")</f>
        <v/>
      </c>
      <c r="B1499" t="str">
        <f t="shared" si="24"/>
        <v/>
      </c>
    </row>
    <row r="1500" spans="1:2" x14ac:dyDescent="0.25">
      <c r="A1500" t="str">
        <f>IF(Input!D1497&lt;&gt;"",Input!D1497&amp;", "&amp;Input!C1497&amp;" - "&amp;Input!A1497,"")</f>
        <v/>
      </c>
      <c r="B1500" t="str">
        <f t="shared" si="24"/>
        <v/>
      </c>
    </row>
    <row r="1501" spans="1:2" x14ac:dyDescent="0.25">
      <c r="A1501" t="str">
        <f>IF(Input!D1498&lt;&gt;"",Input!D1498&amp;", "&amp;Input!C1498&amp;" - "&amp;Input!A1498,"")</f>
        <v/>
      </c>
      <c r="B1501" t="str">
        <f t="shared" si="24"/>
        <v/>
      </c>
    </row>
    <row r="1502" spans="1:2" x14ac:dyDescent="0.25">
      <c r="A1502" t="str">
        <f>IF(Input!D1499&lt;&gt;"",Input!D1499&amp;", "&amp;Input!C1499&amp;" - "&amp;Input!A1499,"")</f>
        <v/>
      </c>
      <c r="B1502" t="str">
        <f t="shared" si="24"/>
        <v/>
      </c>
    </row>
    <row r="1503" spans="1:2" x14ac:dyDescent="0.25">
      <c r="A1503" t="str">
        <f>IF(Input!D1500&lt;&gt;"",Input!D1500&amp;", "&amp;Input!C1500&amp;" - "&amp;Input!A1500,"")</f>
        <v/>
      </c>
      <c r="B1503" t="str">
        <f t="shared" si="24"/>
        <v/>
      </c>
    </row>
    <row r="1504" spans="1:2" x14ac:dyDescent="0.25">
      <c r="A1504" t="str">
        <f>IF(Input!D1501&lt;&gt;"",Input!D1501&amp;", "&amp;Input!C1501&amp;" - "&amp;Input!A1501,"")</f>
        <v/>
      </c>
      <c r="B1504" t="str">
        <f t="shared" si="24"/>
        <v/>
      </c>
    </row>
    <row r="1505" spans="1:2" x14ac:dyDescent="0.25">
      <c r="A1505" t="str">
        <f>IF(Input!D1502&lt;&gt;"",Input!D1502&amp;", "&amp;Input!C1502&amp;" - "&amp;Input!A1502,"")</f>
        <v/>
      </c>
      <c r="B1505" t="str">
        <f t="shared" si="24"/>
        <v/>
      </c>
    </row>
    <row r="1506" spans="1:2" x14ac:dyDescent="0.25">
      <c r="A1506" t="str">
        <f>IF(Input!D1503&lt;&gt;"",Input!D1503&amp;", "&amp;Input!C1503&amp;" - "&amp;Input!A1503,"")</f>
        <v/>
      </c>
      <c r="B1506" t="str">
        <f t="shared" si="24"/>
        <v/>
      </c>
    </row>
    <row r="1507" spans="1:2" x14ac:dyDescent="0.25">
      <c r="A1507" t="str">
        <f>IF(Input!D1504&lt;&gt;"",Input!D1504&amp;", "&amp;Input!C1504&amp;" - "&amp;Input!A1504,"")</f>
        <v/>
      </c>
      <c r="B1507" t="str">
        <f t="shared" si="24"/>
        <v/>
      </c>
    </row>
    <row r="1508" spans="1:2" x14ac:dyDescent="0.25">
      <c r="A1508" t="str">
        <f>IF(Input!D1505&lt;&gt;"",Input!D1505&amp;", "&amp;Input!C1505&amp;" - "&amp;Input!A1505,"")</f>
        <v/>
      </c>
      <c r="B1508" t="str">
        <f t="shared" si="24"/>
        <v/>
      </c>
    </row>
    <row r="1509" spans="1:2" x14ac:dyDescent="0.25">
      <c r="A1509" t="str">
        <f>IF(Input!D1506&lt;&gt;"",Input!D1506&amp;", "&amp;Input!C1506&amp;" - "&amp;Input!A1506,"")</f>
        <v/>
      </c>
      <c r="B1509" t="str">
        <f t="shared" si="24"/>
        <v/>
      </c>
    </row>
    <row r="1510" spans="1:2" x14ac:dyDescent="0.25">
      <c r="A1510" t="str">
        <f>IF(Input!D1507&lt;&gt;"",Input!D1507&amp;", "&amp;Input!C1507&amp;" - "&amp;Input!A1507,"")</f>
        <v/>
      </c>
      <c r="B1510" t="str">
        <f t="shared" si="24"/>
        <v/>
      </c>
    </row>
    <row r="1511" spans="1:2" x14ac:dyDescent="0.25">
      <c r="A1511" t="str">
        <f>IF(Input!D1508&lt;&gt;"",Input!D1508&amp;", "&amp;Input!C1508&amp;" - "&amp;Input!A1508,"")</f>
        <v/>
      </c>
      <c r="B1511" t="str">
        <f t="shared" si="24"/>
        <v/>
      </c>
    </row>
    <row r="1512" spans="1:2" x14ac:dyDescent="0.25">
      <c r="A1512" t="str">
        <f>IF(Input!D1509&lt;&gt;"",Input!D1509&amp;", "&amp;Input!C1509&amp;" - "&amp;Input!A1509,"")</f>
        <v/>
      </c>
      <c r="B1512" t="str">
        <f t="shared" si="24"/>
        <v/>
      </c>
    </row>
    <row r="1513" spans="1:2" x14ac:dyDescent="0.25">
      <c r="A1513" t="str">
        <f>IF(Input!D1510&lt;&gt;"",Input!D1510&amp;", "&amp;Input!C1510&amp;" - "&amp;Input!A1510,"")</f>
        <v/>
      </c>
      <c r="B1513" t="str">
        <f t="shared" si="24"/>
        <v/>
      </c>
    </row>
    <row r="1514" spans="1:2" x14ac:dyDescent="0.25">
      <c r="A1514" t="str">
        <f>IF(Input!D1511&lt;&gt;"",Input!D1511&amp;", "&amp;Input!C1511&amp;" - "&amp;Input!A1511,"")</f>
        <v/>
      </c>
      <c r="B1514" t="str">
        <f t="shared" si="24"/>
        <v/>
      </c>
    </row>
    <row r="1515" spans="1:2" x14ac:dyDescent="0.25">
      <c r="A1515" t="str">
        <f>IF(Input!D1512&lt;&gt;"",Input!D1512&amp;", "&amp;Input!C1512&amp;" - "&amp;Input!A1512,"")</f>
        <v/>
      </c>
      <c r="B1515" t="str">
        <f t="shared" si="24"/>
        <v/>
      </c>
    </row>
    <row r="1516" spans="1:2" x14ac:dyDescent="0.25">
      <c r="A1516" t="str">
        <f>IF(Input!D1513&lt;&gt;"",Input!D1513&amp;", "&amp;Input!C1513&amp;" - "&amp;Input!A1513,"")</f>
        <v/>
      </c>
      <c r="B1516" t="str">
        <f t="shared" si="24"/>
        <v/>
      </c>
    </row>
    <row r="1517" spans="1:2" x14ac:dyDescent="0.25">
      <c r="A1517" t="str">
        <f>IF(Input!D1514&lt;&gt;"",Input!D1514&amp;", "&amp;Input!C1514&amp;" - "&amp;Input!A1514,"")</f>
        <v/>
      </c>
      <c r="B1517" t="str">
        <f t="shared" si="24"/>
        <v/>
      </c>
    </row>
    <row r="1518" spans="1:2" x14ac:dyDescent="0.25">
      <c r="A1518" t="str">
        <f>IF(Input!D1515&lt;&gt;"",Input!D1515&amp;", "&amp;Input!C1515&amp;" - "&amp;Input!A1515,"")</f>
        <v/>
      </c>
      <c r="B1518" t="str">
        <f t="shared" si="24"/>
        <v/>
      </c>
    </row>
    <row r="1519" spans="1:2" x14ac:dyDescent="0.25">
      <c r="A1519" t="str">
        <f>IF(Input!D1516&lt;&gt;"",Input!D1516&amp;", "&amp;Input!C1516&amp;" - "&amp;Input!A1516,"")</f>
        <v/>
      </c>
      <c r="B1519" t="str">
        <f t="shared" si="24"/>
        <v/>
      </c>
    </row>
    <row r="1520" spans="1:2" x14ac:dyDescent="0.25">
      <c r="A1520" t="str">
        <f>IF(Input!D1517&lt;&gt;"",Input!D1517&amp;", "&amp;Input!C1517&amp;" - "&amp;Input!A1517,"")</f>
        <v/>
      </c>
      <c r="B1520" t="str">
        <f t="shared" si="24"/>
        <v/>
      </c>
    </row>
    <row r="1521" spans="1:2" x14ac:dyDescent="0.25">
      <c r="A1521" t="str">
        <f>IF(Input!D1518&lt;&gt;"",Input!D1518&amp;", "&amp;Input!C1518&amp;" - "&amp;Input!A1518,"")</f>
        <v/>
      </c>
      <c r="B1521" t="str">
        <f t="shared" si="24"/>
        <v/>
      </c>
    </row>
    <row r="1522" spans="1:2" x14ac:dyDescent="0.25">
      <c r="A1522" t="str">
        <f>IF(Input!D1519&lt;&gt;"",Input!D1519&amp;", "&amp;Input!C1519&amp;" - "&amp;Input!A1519,"")</f>
        <v/>
      </c>
      <c r="B1522" t="str">
        <f t="shared" si="24"/>
        <v/>
      </c>
    </row>
    <row r="1523" spans="1:2" x14ac:dyDescent="0.25">
      <c r="A1523" t="str">
        <f>IF(Input!D1520&lt;&gt;"",Input!D1520&amp;", "&amp;Input!C1520&amp;" - "&amp;Input!A1520,"")</f>
        <v/>
      </c>
      <c r="B1523" t="str">
        <f t="shared" si="24"/>
        <v/>
      </c>
    </row>
    <row r="1524" spans="1:2" x14ac:dyDescent="0.25">
      <c r="A1524" t="str">
        <f>IF(Input!D1521&lt;&gt;"",Input!D1521&amp;", "&amp;Input!C1521&amp;" - "&amp;Input!A1521,"")</f>
        <v/>
      </c>
      <c r="B1524" t="str">
        <f t="shared" si="24"/>
        <v/>
      </c>
    </row>
    <row r="1525" spans="1:2" x14ac:dyDescent="0.25">
      <c r="A1525" t="str">
        <f>IF(Input!D1522&lt;&gt;"",Input!D1522&amp;", "&amp;Input!C1522&amp;" - "&amp;Input!A1522,"")</f>
        <v/>
      </c>
      <c r="B1525" t="str">
        <f t="shared" si="24"/>
        <v/>
      </c>
    </row>
    <row r="1526" spans="1:2" x14ac:dyDescent="0.25">
      <c r="A1526" t="str">
        <f>IF(Input!D1523&lt;&gt;"",Input!D1523&amp;", "&amp;Input!C1523&amp;" - "&amp;Input!A1523,"")</f>
        <v/>
      </c>
      <c r="B1526" t="str">
        <f t="shared" si="24"/>
        <v/>
      </c>
    </row>
    <row r="1527" spans="1:2" x14ac:dyDescent="0.25">
      <c r="A1527" t="str">
        <f>IF(Input!D1524&lt;&gt;"",Input!D1524&amp;", "&amp;Input!C1524&amp;" - "&amp;Input!A1524,"")</f>
        <v/>
      </c>
      <c r="B1527" t="str">
        <f t="shared" si="24"/>
        <v/>
      </c>
    </row>
    <row r="1528" spans="1:2" x14ac:dyDescent="0.25">
      <c r="A1528" t="str">
        <f>IF(Input!D1525&lt;&gt;"",Input!D1525&amp;", "&amp;Input!C1525&amp;" - "&amp;Input!A1525,"")</f>
        <v/>
      </c>
      <c r="B1528" t="str">
        <f t="shared" si="24"/>
        <v/>
      </c>
    </row>
    <row r="1529" spans="1:2" x14ac:dyDescent="0.25">
      <c r="A1529" t="str">
        <f>IF(Input!D1526&lt;&gt;"",Input!D1526&amp;", "&amp;Input!C1526&amp;" - "&amp;Input!A1526,"")</f>
        <v/>
      </c>
      <c r="B1529" t="str">
        <f t="shared" si="24"/>
        <v/>
      </c>
    </row>
    <row r="1530" spans="1:2" x14ac:dyDescent="0.25">
      <c r="A1530" t="str">
        <f>IF(Input!D1527&lt;&gt;"",Input!D1527&amp;", "&amp;Input!C1527&amp;" - "&amp;Input!A1527,"")</f>
        <v/>
      </c>
      <c r="B1530" t="str">
        <f t="shared" si="24"/>
        <v/>
      </c>
    </row>
    <row r="1531" spans="1:2" x14ac:dyDescent="0.25">
      <c r="A1531" t="str">
        <f>IF(Input!D1528&lt;&gt;"",Input!D1528&amp;", "&amp;Input!C1528&amp;" - "&amp;Input!A1528,"")</f>
        <v/>
      </c>
      <c r="B1531" t="str">
        <f t="shared" si="24"/>
        <v/>
      </c>
    </row>
    <row r="1532" spans="1:2" x14ac:dyDescent="0.25">
      <c r="A1532" t="str">
        <f>IF(Input!D1529&lt;&gt;"",Input!D1529&amp;", "&amp;Input!C1529&amp;" - "&amp;Input!A1529,"")</f>
        <v/>
      </c>
      <c r="B1532" t="str">
        <f t="shared" si="24"/>
        <v/>
      </c>
    </row>
    <row r="1533" spans="1:2" x14ac:dyDescent="0.25">
      <c r="A1533" t="str">
        <f>IF(Input!D1530&lt;&gt;"",Input!D1530&amp;", "&amp;Input!C1530&amp;" - "&amp;Input!A1530,"")</f>
        <v/>
      </c>
      <c r="B1533" t="str">
        <f t="shared" si="24"/>
        <v/>
      </c>
    </row>
    <row r="1534" spans="1:2" x14ac:dyDescent="0.25">
      <c r="A1534" t="str">
        <f>IF(Input!D1531&lt;&gt;"",Input!D1531&amp;", "&amp;Input!C1531&amp;" - "&amp;Input!A1531,"")</f>
        <v/>
      </c>
      <c r="B1534" t="str">
        <f t="shared" si="24"/>
        <v/>
      </c>
    </row>
    <row r="1535" spans="1:2" x14ac:dyDescent="0.25">
      <c r="A1535" t="str">
        <f>IF(Input!D1532&lt;&gt;"",Input!D1532&amp;", "&amp;Input!C1532&amp;" - "&amp;Input!A1532,"")</f>
        <v/>
      </c>
      <c r="B1535" t="str">
        <f t="shared" si="24"/>
        <v/>
      </c>
    </row>
    <row r="1536" spans="1:2" x14ac:dyDescent="0.25">
      <c r="A1536" t="str">
        <f>IF(Input!D1533&lt;&gt;"",Input!D1533&amp;", "&amp;Input!C1533&amp;" - "&amp;Input!A1533,"")</f>
        <v/>
      </c>
      <c r="B1536" t="str">
        <f t="shared" si="24"/>
        <v/>
      </c>
    </row>
    <row r="1537" spans="1:2" x14ac:dyDescent="0.25">
      <c r="A1537" t="str">
        <f>IF(Input!D1534&lt;&gt;"",Input!D1534&amp;", "&amp;Input!C1534&amp;" - "&amp;Input!A1534,"")</f>
        <v/>
      </c>
      <c r="B1537" t="str">
        <f t="shared" si="24"/>
        <v/>
      </c>
    </row>
    <row r="1538" spans="1:2" x14ac:dyDescent="0.25">
      <c r="A1538" t="str">
        <f>IF(Input!D1535&lt;&gt;"",Input!D1535&amp;", "&amp;Input!C1535&amp;" - "&amp;Input!A1535,"")</f>
        <v/>
      </c>
      <c r="B1538" t="str">
        <f t="shared" si="24"/>
        <v/>
      </c>
    </row>
    <row r="1539" spans="1:2" x14ac:dyDescent="0.25">
      <c r="A1539" t="str">
        <f>IF(Input!D1536&lt;&gt;"",Input!D1536&amp;", "&amp;Input!C1536&amp;" - "&amp;Input!A1536,"")</f>
        <v/>
      </c>
      <c r="B1539" t="str">
        <f t="shared" si="24"/>
        <v/>
      </c>
    </row>
    <row r="1540" spans="1:2" x14ac:dyDescent="0.25">
      <c r="A1540" t="str">
        <f>IF(Input!D1537&lt;&gt;"",Input!D1537&amp;", "&amp;Input!C1537&amp;" - "&amp;Input!A1537,"")</f>
        <v/>
      </c>
      <c r="B1540" t="str">
        <f t="shared" si="24"/>
        <v/>
      </c>
    </row>
    <row r="1541" spans="1:2" x14ac:dyDescent="0.25">
      <c r="A1541" t="str">
        <f>IF(Input!D1538&lt;&gt;"",Input!D1538&amp;", "&amp;Input!C1538&amp;" - "&amp;Input!A1538,"")</f>
        <v/>
      </c>
      <c r="B1541" t="str">
        <f t="shared" si="24"/>
        <v/>
      </c>
    </row>
    <row r="1542" spans="1:2" x14ac:dyDescent="0.25">
      <c r="A1542" t="str">
        <f>IF(Input!D1539&lt;&gt;"",Input!D1539&amp;", "&amp;Input!C1539&amp;" - "&amp;Input!A1539,"")</f>
        <v/>
      </c>
      <c r="B1542" t="str">
        <f t="shared" si="24"/>
        <v/>
      </c>
    </row>
    <row r="1543" spans="1:2" x14ac:dyDescent="0.25">
      <c r="A1543" t="str">
        <f>IF(Input!D1540&lt;&gt;"",Input!D1540&amp;", "&amp;Input!C1540&amp;" - "&amp;Input!A1540,"")</f>
        <v/>
      </c>
      <c r="B1543" t="str">
        <f t="shared" ref="B1543:B1606" si="25">IF(A1543&lt;&gt;"",B1542+1,"")</f>
        <v/>
      </c>
    </row>
    <row r="1544" spans="1:2" x14ac:dyDescent="0.25">
      <c r="A1544" t="str">
        <f>IF(Input!D1541&lt;&gt;"",Input!D1541&amp;", "&amp;Input!C1541&amp;" - "&amp;Input!A1541,"")</f>
        <v/>
      </c>
      <c r="B1544" t="str">
        <f t="shared" si="25"/>
        <v/>
      </c>
    </row>
    <row r="1545" spans="1:2" x14ac:dyDescent="0.25">
      <c r="A1545" t="str">
        <f>IF(Input!D1542&lt;&gt;"",Input!D1542&amp;", "&amp;Input!C1542&amp;" - "&amp;Input!A1542,"")</f>
        <v/>
      </c>
      <c r="B1545" t="str">
        <f t="shared" si="25"/>
        <v/>
      </c>
    </row>
    <row r="1546" spans="1:2" x14ac:dyDescent="0.25">
      <c r="A1546" t="str">
        <f>IF(Input!D1543&lt;&gt;"",Input!D1543&amp;", "&amp;Input!C1543&amp;" - "&amp;Input!A1543,"")</f>
        <v/>
      </c>
      <c r="B1546" t="str">
        <f t="shared" si="25"/>
        <v/>
      </c>
    </row>
    <row r="1547" spans="1:2" x14ac:dyDescent="0.25">
      <c r="A1547" t="str">
        <f>IF(Input!D1544&lt;&gt;"",Input!D1544&amp;", "&amp;Input!C1544&amp;" - "&amp;Input!A1544,"")</f>
        <v/>
      </c>
      <c r="B1547" t="str">
        <f t="shared" si="25"/>
        <v/>
      </c>
    </row>
    <row r="1548" spans="1:2" x14ac:dyDescent="0.25">
      <c r="A1548" t="str">
        <f>IF(Input!D1545&lt;&gt;"",Input!D1545&amp;", "&amp;Input!C1545&amp;" - "&amp;Input!A1545,"")</f>
        <v/>
      </c>
      <c r="B1548" t="str">
        <f t="shared" si="25"/>
        <v/>
      </c>
    </row>
    <row r="1549" spans="1:2" x14ac:dyDescent="0.25">
      <c r="A1549" t="str">
        <f>IF(Input!D1546&lt;&gt;"",Input!D1546&amp;", "&amp;Input!C1546&amp;" - "&amp;Input!A1546,"")</f>
        <v/>
      </c>
      <c r="B1549" t="str">
        <f t="shared" si="25"/>
        <v/>
      </c>
    </row>
    <row r="1550" spans="1:2" x14ac:dyDescent="0.25">
      <c r="A1550" t="str">
        <f>IF(Input!D1547&lt;&gt;"",Input!D1547&amp;", "&amp;Input!C1547&amp;" - "&amp;Input!A1547,"")</f>
        <v/>
      </c>
      <c r="B1550" t="str">
        <f t="shared" si="25"/>
        <v/>
      </c>
    </row>
    <row r="1551" spans="1:2" x14ac:dyDescent="0.25">
      <c r="A1551" t="str">
        <f>IF(Input!D1548&lt;&gt;"",Input!D1548&amp;", "&amp;Input!C1548&amp;" - "&amp;Input!A1548,"")</f>
        <v/>
      </c>
      <c r="B1551" t="str">
        <f t="shared" si="25"/>
        <v/>
      </c>
    </row>
    <row r="1552" spans="1:2" x14ac:dyDescent="0.25">
      <c r="A1552" t="str">
        <f>IF(Input!D1549&lt;&gt;"",Input!D1549&amp;", "&amp;Input!C1549&amp;" - "&amp;Input!A1549,"")</f>
        <v/>
      </c>
      <c r="B1552" t="str">
        <f t="shared" si="25"/>
        <v/>
      </c>
    </row>
    <row r="1553" spans="1:2" x14ac:dyDescent="0.25">
      <c r="A1553" t="str">
        <f>IF(Input!D1550&lt;&gt;"",Input!D1550&amp;", "&amp;Input!C1550&amp;" - "&amp;Input!A1550,"")</f>
        <v/>
      </c>
      <c r="B1553" t="str">
        <f t="shared" si="25"/>
        <v/>
      </c>
    </row>
    <row r="1554" spans="1:2" x14ac:dyDescent="0.25">
      <c r="A1554" t="str">
        <f>IF(Input!D1551&lt;&gt;"",Input!D1551&amp;", "&amp;Input!C1551&amp;" - "&amp;Input!A1551,"")</f>
        <v/>
      </c>
      <c r="B1554" t="str">
        <f t="shared" si="25"/>
        <v/>
      </c>
    </row>
    <row r="1555" spans="1:2" x14ac:dyDescent="0.25">
      <c r="A1555" t="str">
        <f>IF(Input!D1552&lt;&gt;"",Input!D1552&amp;", "&amp;Input!C1552&amp;" - "&amp;Input!A1552,"")</f>
        <v/>
      </c>
      <c r="B1555" t="str">
        <f t="shared" si="25"/>
        <v/>
      </c>
    </row>
    <row r="1556" spans="1:2" x14ac:dyDescent="0.25">
      <c r="A1556" t="str">
        <f>IF(Input!D1553&lt;&gt;"",Input!D1553&amp;", "&amp;Input!C1553&amp;" - "&amp;Input!A1553,"")</f>
        <v/>
      </c>
      <c r="B1556" t="str">
        <f t="shared" si="25"/>
        <v/>
      </c>
    </row>
    <row r="1557" spans="1:2" x14ac:dyDescent="0.25">
      <c r="A1557" t="str">
        <f>IF(Input!D1554&lt;&gt;"",Input!D1554&amp;", "&amp;Input!C1554&amp;" - "&amp;Input!A1554,"")</f>
        <v/>
      </c>
      <c r="B1557" t="str">
        <f t="shared" si="25"/>
        <v/>
      </c>
    </row>
    <row r="1558" spans="1:2" x14ac:dyDescent="0.25">
      <c r="A1558" t="str">
        <f>IF(Input!D1555&lt;&gt;"",Input!D1555&amp;", "&amp;Input!C1555&amp;" - "&amp;Input!A1555,"")</f>
        <v/>
      </c>
      <c r="B1558" t="str">
        <f t="shared" si="25"/>
        <v/>
      </c>
    </row>
    <row r="1559" spans="1:2" x14ac:dyDescent="0.25">
      <c r="A1559" t="str">
        <f>IF(Input!D1556&lt;&gt;"",Input!D1556&amp;", "&amp;Input!C1556&amp;" - "&amp;Input!A1556,"")</f>
        <v/>
      </c>
      <c r="B1559" t="str">
        <f t="shared" si="25"/>
        <v/>
      </c>
    </row>
    <row r="1560" spans="1:2" x14ac:dyDescent="0.25">
      <c r="A1560" t="str">
        <f>IF(Input!D1557&lt;&gt;"",Input!D1557&amp;", "&amp;Input!C1557&amp;" - "&amp;Input!A1557,"")</f>
        <v/>
      </c>
      <c r="B1560" t="str">
        <f t="shared" si="25"/>
        <v/>
      </c>
    </row>
    <row r="1561" spans="1:2" x14ac:dyDescent="0.25">
      <c r="A1561" t="str">
        <f>IF(Input!D1558&lt;&gt;"",Input!D1558&amp;", "&amp;Input!C1558&amp;" - "&amp;Input!A1558,"")</f>
        <v/>
      </c>
      <c r="B1561" t="str">
        <f t="shared" si="25"/>
        <v/>
      </c>
    </row>
    <row r="1562" spans="1:2" x14ac:dyDescent="0.25">
      <c r="A1562" t="str">
        <f>IF(Input!D1559&lt;&gt;"",Input!D1559&amp;", "&amp;Input!C1559&amp;" - "&amp;Input!A1559,"")</f>
        <v/>
      </c>
      <c r="B1562" t="str">
        <f t="shared" si="25"/>
        <v/>
      </c>
    </row>
    <row r="1563" spans="1:2" x14ac:dyDescent="0.25">
      <c r="A1563" t="str">
        <f>IF(Input!D1560&lt;&gt;"",Input!D1560&amp;", "&amp;Input!C1560&amp;" - "&amp;Input!A1560,"")</f>
        <v/>
      </c>
      <c r="B1563" t="str">
        <f t="shared" si="25"/>
        <v/>
      </c>
    </row>
    <row r="1564" spans="1:2" x14ac:dyDescent="0.25">
      <c r="A1564" t="str">
        <f>IF(Input!D1561&lt;&gt;"",Input!D1561&amp;", "&amp;Input!C1561&amp;" - "&amp;Input!A1561,"")</f>
        <v/>
      </c>
      <c r="B1564" t="str">
        <f t="shared" si="25"/>
        <v/>
      </c>
    </row>
    <row r="1565" spans="1:2" x14ac:dyDescent="0.25">
      <c r="A1565" t="str">
        <f>IF(Input!D1562&lt;&gt;"",Input!D1562&amp;", "&amp;Input!C1562&amp;" - "&amp;Input!A1562,"")</f>
        <v/>
      </c>
      <c r="B1565" t="str">
        <f t="shared" si="25"/>
        <v/>
      </c>
    </row>
    <row r="1566" spans="1:2" x14ac:dyDescent="0.25">
      <c r="A1566" t="str">
        <f>IF(Input!D1563&lt;&gt;"",Input!D1563&amp;", "&amp;Input!C1563&amp;" - "&amp;Input!A1563,"")</f>
        <v/>
      </c>
      <c r="B1566" t="str">
        <f t="shared" si="25"/>
        <v/>
      </c>
    </row>
    <row r="1567" spans="1:2" x14ac:dyDescent="0.25">
      <c r="A1567" t="str">
        <f>IF(Input!D1564&lt;&gt;"",Input!D1564&amp;", "&amp;Input!C1564&amp;" - "&amp;Input!A1564,"")</f>
        <v/>
      </c>
      <c r="B1567" t="str">
        <f t="shared" si="25"/>
        <v/>
      </c>
    </row>
    <row r="1568" spans="1:2" x14ac:dyDescent="0.25">
      <c r="A1568" t="str">
        <f>IF(Input!D1565&lt;&gt;"",Input!D1565&amp;", "&amp;Input!C1565&amp;" - "&amp;Input!A1565,"")</f>
        <v/>
      </c>
      <c r="B1568" t="str">
        <f t="shared" si="25"/>
        <v/>
      </c>
    </row>
    <row r="1569" spans="1:2" x14ac:dyDescent="0.25">
      <c r="A1569" t="str">
        <f>IF(Input!D1566&lt;&gt;"",Input!D1566&amp;", "&amp;Input!C1566&amp;" - "&amp;Input!A1566,"")</f>
        <v/>
      </c>
      <c r="B1569" t="str">
        <f t="shared" si="25"/>
        <v/>
      </c>
    </row>
    <row r="1570" spans="1:2" x14ac:dyDescent="0.25">
      <c r="A1570" t="str">
        <f>IF(Input!D1567&lt;&gt;"",Input!D1567&amp;", "&amp;Input!C1567&amp;" - "&amp;Input!A1567,"")</f>
        <v/>
      </c>
      <c r="B1570" t="str">
        <f t="shared" si="25"/>
        <v/>
      </c>
    </row>
    <row r="1571" spans="1:2" x14ac:dyDescent="0.25">
      <c r="A1571" t="str">
        <f>IF(Input!D1568&lt;&gt;"",Input!D1568&amp;", "&amp;Input!C1568&amp;" - "&amp;Input!A1568,"")</f>
        <v/>
      </c>
      <c r="B1571" t="str">
        <f t="shared" si="25"/>
        <v/>
      </c>
    </row>
    <row r="1572" spans="1:2" x14ac:dyDescent="0.25">
      <c r="A1572" t="str">
        <f>IF(Input!D1569&lt;&gt;"",Input!D1569&amp;", "&amp;Input!C1569&amp;" - "&amp;Input!A1569,"")</f>
        <v/>
      </c>
      <c r="B1572" t="str">
        <f t="shared" si="25"/>
        <v/>
      </c>
    </row>
    <row r="1573" spans="1:2" x14ac:dyDescent="0.25">
      <c r="A1573" t="str">
        <f>IF(Input!D1570&lt;&gt;"",Input!D1570&amp;", "&amp;Input!C1570&amp;" - "&amp;Input!A1570,"")</f>
        <v/>
      </c>
      <c r="B1573" t="str">
        <f t="shared" si="25"/>
        <v/>
      </c>
    </row>
    <row r="1574" spans="1:2" x14ac:dyDescent="0.25">
      <c r="A1574" t="str">
        <f>IF(Input!D1571&lt;&gt;"",Input!D1571&amp;", "&amp;Input!C1571&amp;" - "&amp;Input!A1571,"")</f>
        <v/>
      </c>
      <c r="B1574" t="str">
        <f t="shared" si="25"/>
        <v/>
      </c>
    </row>
    <row r="1575" spans="1:2" x14ac:dyDescent="0.25">
      <c r="A1575" t="str">
        <f>IF(Input!D1572&lt;&gt;"",Input!D1572&amp;", "&amp;Input!C1572&amp;" - "&amp;Input!A1572,"")</f>
        <v/>
      </c>
      <c r="B1575" t="str">
        <f t="shared" si="25"/>
        <v/>
      </c>
    </row>
    <row r="1576" spans="1:2" x14ac:dyDescent="0.25">
      <c r="A1576" t="str">
        <f>IF(Input!D1573&lt;&gt;"",Input!D1573&amp;", "&amp;Input!C1573&amp;" - "&amp;Input!A1573,"")</f>
        <v/>
      </c>
      <c r="B1576" t="str">
        <f t="shared" si="25"/>
        <v/>
      </c>
    </row>
    <row r="1577" spans="1:2" x14ac:dyDescent="0.25">
      <c r="A1577" t="str">
        <f>IF(Input!D1574&lt;&gt;"",Input!D1574&amp;", "&amp;Input!C1574&amp;" - "&amp;Input!A1574,"")</f>
        <v/>
      </c>
      <c r="B1577" t="str">
        <f t="shared" si="25"/>
        <v/>
      </c>
    </row>
    <row r="1578" spans="1:2" x14ac:dyDescent="0.25">
      <c r="A1578" t="str">
        <f>IF(Input!D1575&lt;&gt;"",Input!D1575&amp;", "&amp;Input!C1575&amp;" - "&amp;Input!A1575,"")</f>
        <v/>
      </c>
      <c r="B1578" t="str">
        <f t="shared" si="25"/>
        <v/>
      </c>
    </row>
    <row r="1579" spans="1:2" x14ac:dyDescent="0.25">
      <c r="A1579" t="str">
        <f>IF(Input!D1576&lt;&gt;"",Input!D1576&amp;", "&amp;Input!C1576&amp;" - "&amp;Input!A1576,"")</f>
        <v/>
      </c>
      <c r="B1579" t="str">
        <f t="shared" si="25"/>
        <v/>
      </c>
    </row>
    <row r="1580" spans="1:2" x14ac:dyDescent="0.25">
      <c r="A1580" t="str">
        <f>IF(Input!D1577&lt;&gt;"",Input!D1577&amp;", "&amp;Input!C1577&amp;" - "&amp;Input!A1577,"")</f>
        <v/>
      </c>
      <c r="B1580" t="str">
        <f t="shared" si="25"/>
        <v/>
      </c>
    </row>
    <row r="1581" spans="1:2" x14ac:dyDescent="0.25">
      <c r="A1581" t="str">
        <f>IF(Input!D1578&lt;&gt;"",Input!D1578&amp;", "&amp;Input!C1578&amp;" - "&amp;Input!A1578,"")</f>
        <v/>
      </c>
      <c r="B1581" t="str">
        <f t="shared" si="25"/>
        <v/>
      </c>
    </row>
    <row r="1582" spans="1:2" x14ac:dyDescent="0.25">
      <c r="A1582" t="str">
        <f>IF(Input!D1579&lt;&gt;"",Input!D1579&amp;", "&amp;Input!C1579&amp;" - "&amp;Input!A1579,"")</f>
        <v/>
      </c>
      <c r="B1582" t="str">
        <f t="shared" si="25"/>
        <v/>
      </c>
    </row>
    <row r="1583" spans="1:2" x14ac:dyDescent="0.25">
      <c r="A1583" t="str">
        <f>IF(Input!D1580&lt;&gt;"",Input!D1580&amp;", "&amp;Input!C1580&amp;" - "&amp;Input!A1580,"")</f>
        <v/>
      </c>
      <c r="B1583" t="str">
        <f t="shared" si="25"/>
        <v/>
      </c>
    </row>
    <row r="1584" spans="1:2" x14ac:dyDescent="0.25">
      <c r="A1584" t="str">
        <f>IF(Input!D1581&lt;&gt;"",Input!D1581&amp;", "&amp;Input!C1581&amp;" - "&amp;Input!A1581,"")</f>
        <v/>
      </c>
      <c r="B1584" t="str">
        <f t="shared" si="25"/>
        <v/>
      </c>
    </row>
    <row r="1585" spans="1:2" x14ac:dyDescent="0.25">
      <c r="A1585" t="str">
        <f>IF(Input!D1582&lt;&gt;"",Input!D1582&amp;", "&amp;Input!C1582&amp;" - "&amp;Input!A1582,"")</f>
        <v/>
      </c>
      <c r="B1585" t="str">
        <f t="shared" si="25"/>
        <v/>
      </c>
    </row>
    <row r="1586" spans="1:2" x14ac:dyDescent="0.25">
      <c r="A1586" t="str">
        <f>IF(Input!D1583&lt;&gt;"",Input!D1583&amp;", "&amp;Input!C1583&amp;" - "&amp;Input!A1583,"")</f>
        <v/>
      </c>
      <c r="B1586" t="str">
        <f t="shared" si="25"/>
        <v/>
      </c>
    </row>
    <row r="1587" spans="1:2" x14ac:dyDescent="0.25">
      <c r="A1587" t="str">
        <f>IF(Input!D1584&lt;&gt;"",Input!D1584&amp;", "&amp;Input!C1584&amp;" - "&amp;Input!A1584,"")</f>
        <v/>
      </c>
      <c r="B1587" t="str">
        <f t="shared" si="25"/>
        <v/>
      </c>
    </row>
    <row r="1588" spans="1:2" x14ac:dyDescent="0.25">
      <c r="A1588" t="str">
        <f>IF(Input!D1585&lt;&gt;"",Input!D1585&amp;", "&amp;Input!C1585&amp;" - "&amp;Input!A1585,"")</f>
        <v/>
      </c>
      <c r="B1588" t="str">
        <f t="shared" si="25"/>
        <v/>
      </c>
    </row>
    <row r="1589" spans="1:2" x14ac:dyDescent="0.25">
      <c r="A1589" t="str">
        <f>IF(Input!D1586&lt;&gt;"",Input!D1586&amp;", "&amp;Input!C1586&amp;" - "&amp;Input!A1586,"")</f>
        <v/>
      </c>
      <c r="B1589" t="str">
        <f t="shared" si="25"/>
        <v/>
      </c>
    </row>
    <row r="1590" spans="1:2" x14ac:dyDescent="0.25">
      <c r="A1590" t="str">
        <f>IF(Input!D1587&lt;&gt;"",Input!D1587&amp;", "&amp;Input!C1587&amp;" - "&amp;Input!A1587,"")</f>
        <v/>
      </c>
      <c r="B1590" t="str">
        <f t="shared" si="25"/>
        <v/>
      </c>
    </row>
    <row r="1591" spans="1:2" x14ac:dyDescent="0.25">
      <c r="A1591" t="str">
        <f>IF(Input!D1588&lt;&gt;"",Input!D1588&amp;", "&amp;Input!C1588&amp;" - "&amp;Input!A1588,"")</f>
        <v/>
      </c>
      <c r="B1591" t="str">
        <f t="shared" si="25"/>
        <v/>
      </c>
    </row>
    <row r="1592" spans="1:2" x14ac:dyDescent="0.25">
      <c r="A1592" t="str">
        <f>IF(Input!D1589&lt;&gt;"",Input!D1589&amp;", "&amp;Input!C1589&amp;" - "&amp;Input!A1589,"")</f>
        <v/>
      </c>
      <c r="B1592" t="str">
        <f t="shared" si="25"/>
        <v/>
      </c>
    </row>
    <row r="1593" spans="1:2" x14ac:dyDescent="0.25">
      <c r="A1593" t="str">
        <f>IF(Input!D1590&lt;&gt;"",Input!D1590&amp;", "&amp;Input!C1590&amp;" - "&amp;Input!A1590,"")</f>
        <v/>
      </c>
      <c r="B1593" t="str">
        <f t="shared" si="25"/>
        <v/>
      </c>
    </row>
    <row r="1594" spans="1:2" x14ac:dyDescent="0.25">
      <c r="A1594" t="str">
        <f>IF(Input!D1591&lt;&gt;"",Input!D1591&amp;", "&amp;Input!C1591&amp;" - "&amp;Input!A1591,"")</f>
        <v/>
      </c>
      <c r="B1594" t="str">
        <f t="shared" si="25"/>
        <v/>
      </c>
    </row>
    <row r="1595" spans="1:2" x14ac:dyDescent="0.25">
      <c r="A1595" t="str">
        <f>IF(Input!D1592&lt;&gt;"",Input!D1592&amp;", "&amp;Input!C1592&amp;" - "&amp;Input!A1592,"")</f>
        <v/>
      </c>
      <c r="B1595" t="str">
        <f t="shared" si="25"/>
        <v/>
      </c>
    </row>
    <row r="1596" spans="1:2" x14ac:dyDescent="0.25">
      <c r="A1596" t="str">
        <f>IF(Input!D1593&lt;&gt;"",Input!D1593&amp;", "&amp;Input!C1593&amp;" - "&amp;Input!A1593,"")</f>
        <v/>
      </c>
      <c r="B1596" t="str">
        <f t="shared" si="25"/>
        <v/>
      </c>
    </row>
    <row r="1597" spans="1:2" x14ac:dyDescent="0.25">
      <c r="A1597" t="str">
        <f>IF(Input!D1594&lt;&gt;"",Input!D1594&amp;", "&amp;Input!C1594&amp;" - "&amp;Input!A1594,"")</f>
        <v/>
      </c>
      <c r="B1597" t="str">
        <f t="shared" si="25"/>
        <v/>
      </c>
    </row>
    <row r="1598" spans="1:2" x14ac:dyDescent="0.25">
      <c r="A1598" t="str">
        <f>IF(Input!D1595&lt;&gt;"",Input!D1595&amp;", "&amp;Input!C1595&amp;" - "&amp;Input!A1595,"")</f>
        <v/>
      </c>
      <c r="B1598" t="str">
        <f t="shared" si="25"/>
        <v/>
      </c>
    </row>
    <row r="1599" spans="1:2" x14ac:dyDescent="0.25">
      <c r="A1599" t="str">
        <f>IF(Input!D1596&lt;&gt;"",Input!D1596&amp;", "&amp;Input!C1596&amp;" - "&amp;Input!A1596,"")</f>
        <v/>
      </c>
      <c r="B1599" t="str">
        <f t="shared" si="25"/>
        <v/>
      </c>
    </row>
    <row r="1600" spans="1:2" x14ac:dyDescent="0.25">
      <c r="A1600" t="str">
        <f>IF(Input!D1597&lt;&gt;"",Input!D1597&amp;", "&amp;Input!C1597&amp;" - "&amp;Input!A1597,"")</f>
        <v/>
      </c>
      <c r="B1600" t="str">
        <f t="shared" si="25"/>
        <v/>
      </c>
    </row>
    <row r="1601" spans="1:2" x14ac:dyDescent="0.25">
      <c r="A1601" t="str">
        <f>IF(Input!D1598&lt;&gt;"",Input!D1598&amp;", "&amp;Input!C1598&amp;" - "&amp;Input!A1598,"")</f>
        <v/>
      </c>
      <c r="B1601" t="str">
        <f t="shared" si="25"/>
        <v/>
      </c>
    </row>
    <row r="1602" spans="1:2" x14ac:dyDescent="0.25">
      <c r="A1602" t="str">
        <f>IF(Input!D1599&lt;&gt;"",Input!D1599&amp;", "&amp;Input!C1599&amp;" - "&amp;Input!A1599,"")</f>
        <v/>
      </c>
      <c r="B1602" t="str">
        <f t="shared" si="25"/>
        <v/>
      </c>
    </row>
    <row r="1603" spans="1:2" x14ac:dyDescent="0.25">
      <c r="A1603" t="str">
        <f>IF(Input!D1600&lt;&gt;"",Input!D1600&amp;", "&amp;Input!C1600&amp;" - "&amp;Input!A1600,"")</f>
        <v/>
      </c>
      <c r="B1603" t="str">
        <f t="shared" si="25"/>
        <v/>
      </c>
    </row>
    <row r="1604" spans="1:2" x14ac:dyDescent="0.25">
      <c r="A1604" t="str">
        <f>IF(Input!D1601&lt;&gt;"",Input!D1601&amp;", "&amp;Input!C1601&amp;" - "&amp;Input!A1601,"")</f>
        <v/>
      </c>
      <c r="B1604" t="str">
        <f t="shared" si="25"/>
        <v/>
      </c>
    </row>
    <row r="1605" spans="1:2" x14ac:dyDescent="0.25">
      <c r="A1605" t="str">
        <f>IF(Input!D1602&lt;&gt;"",Input!D1602&amp;", "&amp;Input!C1602&amp;" - "&amp;Input!A1602,"")</f>
        <v/>
      </c>
      <c r="B1605" t="str">
        <f t="shared" si="25"/>
        <v/>
      </c>
    </row>
    <row r="1606" spans="1:2" x14ac:dyDescent="0.25">
      <c r="A1606" t="str">
        <f>IF(Input!D1603&lt;&gt;"",Input!D1603&amp;", "&amp;Input!C1603&amp;" - "&amp;Input!A1603,"")</f>
        <v/>
      </c>
      <c r="B1606" t="str">
        <f t="shared" si="25"/>
        <v/>
      </c>
    </row>
    <row r="1607" spans="1:2" x14ac:dyDescent="0.25">
      <c r="A1607" t="str">
        <f>IF(Input!D1604&lt;&gt;"",Input!D1604&amp;", "&amp;Input!C1604&amp;" - "&amp;Input!A1604,"")</f>
        <v/>
      </c>
      <c r="B1607" t="str">
        <f t="shared" ref="B1607:B1670" si="26">IF(A1607&lt;&gt;"",B1606+1,"")</f>
        <v/>
      </c>
    </row>
    <row r="1608" spans="1:2" x14ac:dyDescent="0.25">
      <c r="A1608" t="str">
        <f>IF(Input!D1605&lt;&gt;"",Input!D1605&amp;", "&amp;Input!C1605&amp;" - "&amp;Input!A1605,"")</f>
        <v/>
      </c>
      <c r="B1608" t="str">
        <f t="shared" si="26"/>
        <v/>
      </c>
    </row>
    <row r="1609" spans="1:2" x14ac:dyDescent="0.25">
      <c r="A1609" t="str">
        <f>IF(Input!D1606&lt;&gt;"",Input!D1606&amp;", "&amp;Input!C1606&amp;" - "&amp;Input!A1606,"")</f>
        <v/>
      </c>
      <c r="B1609" t="str">
        <f t="shared" si="26"/>
        <v/>
      </c>
    </row>
    <row r="1610" spans="1:2" x14ac:dyDescent="0.25">
      <c r="A1610" t="str">
        <f>IF(Input!D1607&lt;&gt;"",Input!D1607&amp;", "&amp;Input!C1607&amp;" - "&amp;Input!A1607,"")</f>
        <v/>
      </c>
      <c r="B1610" t="str">
        <f t="shared" si="26"/>
        <v/>
      </c>
    </row>
    <row r="1611" spans="1:2" x14ac:dyDescent="0.25">
      <c r="A1611" t="str">
        <f>IF(Input!D1608&lt;&gt;"",Input!D1608&amp;", "&amp;Input!C1608&amp;" - "&amp;Input!A1608,"")</f>
        <v/>
      </c>
      <c r="B1611" t="str">
        <f t="shared" si="26"/>
        <v/>
      </c>
    </row>
    <row r="1612" spans="1:2" x14ac:dyDescent="0.25">
      <c r="A1612" t="str">
        <f>IF(Input!D1609&lt;&gt;"",Input!D1609&amp;", "&amp;Input!C1609&amp;" - "&amp;Input!A1609,"")</f>
        <v/>
      </c>
      <c r="B1612" t="str">
        <f t="shared" si="26"/>
        <v/>
      </c>
    </row>
    <row r="1613" spans="1:2" x14ac:dyDescent="0.25">
      <c r="A1613" t="str">
        <f>IF(Input!D1610&lt;&gt;"",Input!D1610&amp;", "&amp;Input!C1610&amp;" - "&amp;Input!A1610,"")</f>
        <v/>
      </c>
      <c r="B1613" t="str">
        <f t="shared" si="26"/>
        <v/>
      </c>
    </row>
    <row r="1614" spans="1:2" x14ac:dyDescent="0.25">
      <c r="A1614" t="str">
        <f>IF(Input!D1611&lt;&gt;"",Input!D1611&amp;", "&amp;Input!C1611&amp;" - "&amp;Input!A1611,"")</f>
        <v/>
      </c>
      <c r="B1614" t="str">
        <f t="shared" si="26"/>
        <v/>
      </c>
    </row>
    <row r="1615" spans="1:2" x14ac:dyDescent="0.25">
      <c r="A1615" t="str">
        <f>IF(Input!D1612&lt;&gt;"",Input!D1612&amp;", "&amp;Input!C1612&amp;" - "&amp;Input!A1612,"")</f>
        <v/>
      </c>
      <c r="B1615" t="str">
        <f t="shared" si="26"/>
        <v/>
      </c>
    </row>
    <row r="1616" spans="1:2" x14ac:dyDescent="0.25">
      <c r="A1616" t="str">
        <f>IF(Input!D1613&lt;&gt;"",Input!D1613&amp;", "&amp;Input!C1613&amp;" - "&amp;Input!A1613,"")</f>
        <v/>
      </c>
      <c r="B1616" t="str">
        <f t="shared" si="26"/>
        <v/>
      </c>
    </row>
    <row r="1617" spans="1:2" x14ac:dyDescent="0.25">
      <c r="A1617" t="str">
        <f>IF(Input!D1614&lt;&gt;"",Input!D1614&amp;", "&amp;Input!C1614&amp;" - "&amp;Input!A1614,"")</f>
        <v/>
      </c>
      <c r="B1617" t="str">
        <f t="shared" si="26"/>
        <v/>
      </c>
    </row>
    <row r="1618" spans="1:2" x14ac:dyDescent="0.25">
      <c r="A1618" t="str">
        <f>IF(Input!D1615&lt;&gt;"",Input!D1615&amp;", "&amp;Input!C1615&amp;" - "&amp;Input!A1615,"")</f>
        <v/>
      </c>
      <c r="B1618" t="str">
        <f t="shared" si="26"/>
        <v/>
      </c>
    </row>
    <row r="1619" spans="1:2" x14ac:dyDescent="0.25">
      <c r="A1619" t="str">
        <f>IF(Input!D1616&lt;&gt;"",Input!D1616&amp;", "&amp;Input!C1616&amp;" - "&amp;Input!A1616,"")</f>
        <v/>
      </c>
      <c r="B1619" t="str">
        <f t="shared" si="26"/>
        <v/>
      </c>
    </row>
    <row r="1620" spans="1:2" x14ac:dyDescent="0.25">
      <c r="A1620" t="str">
        <f>IF(Input!D1617&lt;&gt;"",Input!D1617&amp;", "&amp;Input!C1617&amp;" - "&amp;Input!A1617,"")</f>
        <v/>
      </c>
      <c r="B1620" t="str">
        <f t="shared" si="26"/>
        <v/>
      </c>
    </row>
    <row r="1621" spans="1:2" x14ac:dyDescent="0.25">
      <c r="A1621" t="str">
        <f>IF(Input!D1618&lt;&gt;"",Input!D1618&amp;", "&amp;Input!C1618&amp;" - "&amp;Input!A1618,"")</f>
        <v/>
      </c>
      <c r="B1621" t="str">
        <f t="shared" si="26"/>
        <v/>
      </c>
    </row>
    <row r="1622" spans="1:2" x14ac:dyDescent="0.25">
      <c r="A1622" t="str">
        <f>IF(Input!D1619&lt;&gt;"",Input!D1619&amp;", "&amp;Input!C1619&amp;" - "&amp;Input!A1619,"")</f>
        <v/>
      </c>
      <c r="B1622" t="str">
        <f t="shared" si="26"/>
        <v/>
      </c>
    </row>
    <row r="1623" spans="1:2" x14ac:dyDescent="0.25">
      <c r="A1623" t="str">
        <f>IF(Input!D1620&lt;&gt;"",Input!D1620&amp;", "&amp;Input!C1620&amp;" - "&amp;Input!A1620,"")</f>
        <v/>
      </c>
      <c r="B1623" t="str">
        <f t="shared" si="26"/>
        <v/>
      </c>
    </row>
    <row r="1624" spans="1:2" x14ac:dyDescent="0.25">
      <c r="A1624" t="str">
        <f>IF(Input!D1621&lt;&gt;"",Input!D1621&amp;", "&amp;Input!C1621&amp;" - "&amp;Input!A1621,"")</f>
        <v/>
      </c>
      <c r="B1624" t="str">
        <f t="shared" si="26"/>
        <v/>
      </c>
    </row>
    <row r="1625" spans="1:2" x14ac:dyDescent="0.25">
      <c r="A1625" t="str">
        <f>IF(Input!D1622&lt;&gt;"",Input!D1622&amp;", "&amp;Input!C1622&amp;" - "&amp;Input!A1622,"")</f>
        <v/>
      </c>
      <c r="B1625" t="str">
        <f t="shared" si="26"/>
        <v/>
      </c>
    </row>
    <row r="1626" spans="1:2" x14ac:dyDescent="0.25">
      <c r="A1626" t="str">
        <f>IF(Input!D1623&lt;&gt;"",Input!D1623&amp;", "&amp;Input!C1623&amp;" - "&amp;Input!A1623,"")</f>
        <v/>
      </c>
      <c r="B1626" t="str">
        <f t="shared" si="26"/>
        <v/>
      </c>
    </row>
    <row r="1627" spans="1:2" x14ac:dyDescent="0.25">
      <c r="A1627" t="str">
        <f>IF(Input!D1624&lt;&gt;"",Input!D1624&amp;", "&amp;Input!C1624&amp;" - "&amp;Input!A1624,"")</f>
        <v/>
      </c>
      <c r="B1627" t="str">
        <f t="shared" si="26"/>
        <v/>
      </c>
    </row>
    <row r="1628" spans="1:2" x14ac:dyDescent="0.25">
      <c r="A1628" t="str">
        <f>IF(Input!D1625&lt;&gt;"",Input!D1625&amp;", "&amp;Input!C1625&amp;" - "&amp;Input!A1625,"")</f>
        <v/>
      </c>
      <c r="B1628" t="str">
        <f t="shared" si="26"/>
        <v/>
      </c>
    </row>
    <row r="1629" spans="1:2" x14ac:dyDescent="0.25">
      <c r="A1629" t="str">
        <f>IF(Input!D1626&lt;&gt;"",Input!D1626&amp;", "&amp;Input!C1626&amp;" - "&amp;Input!A1626,"")</f>
        <v/>
      </c>
      <c r="B1629" t="str">
        <f t="shared" si="26"/>
        <v/>
      </c>
    </row>
    <row r="1630" spans="1:2" x14ac:dyDescent="0.25">
      <c r="A1630" t="str">
        <f>IF(Input!D1627&lt;&gt;"",Input!D1627&amp;", "&amp;Input!C1627&amp;" - "&amp;Input!A1627,"")</f>
        <v/>
      </c>
      <c r="B1630" t="str">
        <f t="shared" si="26"/>
        <v/>
      </c>
    </row>
    <row r="1631" spans="1:2" x14ac:dyDescent="0.25">
      <c r="A1631" t="str">
        <f>IF(Input!D1628&lt;&gt;"",Input!D1628&amp;", "&amp;Input!C1628&amp;" - "&amp;Input!A1628,"")</f>
        <v/>
      </c>
      <c r="B1631" t="str">
        <f t="shared" si="26"/>
        <v/>
      </c>
    </row>
    <row r="1632" spans="1:2" x14ac:dyDescent="0.25">
      <c r="A1632" t="str">
        <f>IF(Input!D1629&lt;&gt;"",Input!D1629&amp;", "&amp;Input!C1629&amp;" - "&amp;Input!A1629,"")</f>
        <v/>
      </c>
      <c r="B1632" t="str">
        <f t="shared" si="26"/>
        <v/>
      </c>
    </row>
    <row r="1633" spans="1:2" x14ac:dyDescent="0.25">
      <c r="A1633" t="str">
        <f>IF(Input!D1630&lt;&gt;"",Input!D1630&amp;", "&amp;Input!C1630&amp;" - "&amp;Input!A1630,"")</f>
        <v/>
      </c>
      <c r="B1633" t="str">
        <f t="shared" si="26"/>
        <v/>
      </c>
    </row>
    <row r="1634" spans="1:2" x14ac:dyDescent="0.25">
      <c r="A1634" t="str">
        <f>IF(Input!D1631&lt;&gt;"",Input!D1631&amp;", "&amp;Input!C1631&amp;" - "&amp;Input!A1631,"")</f>
        <v/>
      </c>
      <c r="B1634" t="str">
        <f t="shared" si="26"/>
        <v/>
      </c>
    </row>
    <row r="1635" spans="1:2" x14ac:dyDescent="0.25">
      <c r="A1635" t="str">
        <f>IF(Input!D1632&lt;&gt;"",Input!D1632&amp;", "&amp;Input!C1632&amp;" - "&amp;Input!A1632,"")</f>
        <v/>
      </c>
      <c r="B1635" t="str">
        <f t="shared" si="26"/>
        <v/>
      </c>
    </row>
    <row r="1636" spans="1:2" x14ac:dyDescent="0.25">
      <c r="A1636" t="str">
        <f>IF(Input!D1633&lt;&gt;"",Input!D1633&amp;", "&amp;Input!C1633&amp;" - "&amp;Input!A1633,"")</f>
        <v/>
      </c>
      <c r="B1636" t="str">
        <f t="shared" si="26"/>
        <v/>
      </c>
    </row>
    <row r="1637" spans="1:2" x14ac:dyDescent="0.25">
      <c r="A1637" t="str">
        <f>IF(Input!D1634&lt;&gt;"",Input!D1634&amp;", "&amp;Input!C1634&amp;" - "&amp;Input!A1634,"")</f>
        <v/>
      </c>
      <c r="B1637" t="str">
        <f t="shared" si="26"/>
        <v/>
      </c>
    </row>
    <row r="1638" spans="1:2" x14ac:dyDescent="0.25">
      <c r="A1638" t="str">
        <f>IF(Input!D1635&lt;&gt;"",Input!D1635&amp;", "&amp;Input!C1635&amp;" - "&amp;Input!A1635,"")</f>
        <v/>
      </c>
      <c r="B1638" t="str">
        <f t="shared" si="26"/>
        <v/>
      </c>
    </row>
    <row r="1639" spans="1:2" x14ac:dyDescent="0.25">
      <c r="A1639" t="str">
        <f>IF(Input!D1636&lt;&gt;"",Input!D1636&amp;", "&amp;Input!C1636&amp;" - "&amp;Input!A1636,"")</f>
        <v/>
      </c>
      <c r="B1639" t="str">
        <f t="shared" si="26"/>
        <v/>
      </c>
    </row>
    <row r="1640" spans="1:2" x14ac:dyDescent="0.25">
      <c r="A1640" t="str">
        <f>IF(Input!D1637&lt;&gt;"",Input!D1637&amp;", "&amp;Input!C1637&amp;" - "&amp;Input!A1637,"")</f>
        <v/>
      </c>
      <c r="B1640" t="str">
        <f t="shared" si="26"/>
        <v/>
      </c>
    </row>
    <row r="1641" spans="1:2" x14ac:dyDescent="0.25">
      <c r="A1641" t="str">
        <f>IF(Input!D1638&lt;&gt;"",Input!D1638&amp;", "&amp;Input!C1638&amp;" - "&amp;Input!A1638,"")</f>
        <v/>
      </c>
      <c r="B1641" t="str">
        <f t="shared" si="26"/>
        <v/>
      </c>
    </row>
    <row r="1642" spans="1:2" x14ac:dyDescent="0.25">
      <c r="A1642" t="str">
        <f>IF(Input!D1639&lt;&gt;"",Input!D1639&amp;", "&amp;Input!C1639&amp;" - "&amp;Input!A1639,"")</f>
        <v/>
      </c>
      <c r="B1642" t="str">
        <f t="shared" si="26"/>
        <v/>
      </c>
    </row>
    <row r="1643" spans="1:2" x14ac:dyDescent="0.25">
      <c r="A1643" t="str">
        <f>IF(Input!D1640&lt;&gt;"",Input!D1640&amp;", "&amp;Input!C1640&amp;" - "&amp;Input!A1640,"")</f>
        <v/>
      </c>
      <c r="B1643" t="str">
        <f t="shared" si="26"/>
        <v/>
      </c>
    </row>
    <row r="1644" spans="1:2" x14ac:dyDescent="0.25">
      <c r="A1644" t="str">
        <f>IF(Input!D1641&lt;&gt;"",Input!D1641&amp;", "&amp;Input!C1641&amp;" - "&amp;Input!A1641,"")</f>
        <v/>
      </c>
      <c r="B1644" t="str">
        <f t="shared" si="26"/>
        <v/>
      </c>
    </row>
    <row r="1645" spans="1:2" x14ac:dyDescent="0.25">
      <c r="A1645" t="str">
        <f>IF(Input!D1642&lt;&gt;"",Input!D1642&amp;", "&amp;Input!C1642&amp;" - "&amp;Input!A1642,"")</f>
        <v/>
      </c>
      <c r="B1645" t="str">
        <f t="shared" si="26"/>
        <v/>
      </c>
    </row>
    <row r="1646" spans="1:2" x14ac:dyDescent="0.25">
      <c r="A1646" t="str">
        <f>IF(Input!D1643&lt;&gt;"",Input!D1643&amp;", "&amp;Input!C1643&amp;" - "&amp;Input!A1643,"")</f>
        <v/>
      </c>
      <c r="B1646" t="str">
        <f t="shared" si="26"/>
        <v/>
      </c>
    </row>
    <row r="1647" spans="1:2" x14ac:dyDescent="0.25">
      <c r="A1647" t="str">
        <f>IF(Input!D1644&lt;&gt;"",Input!D1644&amp;", "&amp;Input!C1644&amp;" - "&amp;Input!A1644,"")</f>
        <v/>
      </c>
      <c r="B1647" t="str">
        <f t="shared" si="26"/>
        <v/>
      </c>
    </row>
    <row r="1648" spans="1:2" x14ac:dyDescent="0.25">
      <c r="A1648" t="str">
        <f>IF(Input!D1645&lt;&gt;"",Input!D1645&amp;", "&amp;Input!C1645&amp;" - "&amp;Input!A1645,"")</f>
        <v/>
      </c>
      <c r="B1648" t="str">
        <f t="shared" si="26"/>
        <v/>
      </c>
    </row>
    <row r="1649" spans="1:2" x14ac:dyDescent="0.25">
      <c r="A1649" t="str">
        <f>IF(Input!D1646&lt;&gt;"",Input!D1646&amp;", "&amp;Input!C1646&amp;" - "&amp;Input!A1646,"")</f>
        <v/>
      </c>
      <c r="B1649" t="str">
        <f t="shared" si="26"/>
        <v/>
      </c>
    </row>
    <row r="1650" spans="1:2" x14ac:dyDescent="0.25">
      <c r="A1650" t="str">
        <f>IF(Input!D1647&lt;&gt;"",Input!D1647&amp;", "&amp;Input!C1647&amp;" - "&amp;Input!A1647,"")</f>
        <v/>
      </c>
      <c r="B1650" t="str">
        <f t="shared" si="26"/>
        <v/>
      </c>
    </row>
    <row r="1651" spans="1:2" x14ac:dyDescent="0.25">
      <c r="A1651" t="str">
        <f>IF(Input!D1648&lt;&gt;"",Input!D1648&amp;", "&amp;Input!C1648&amp;" - "&amp;Input!A1648,"")</f>
        <v/>
      </c>
      <c r="B1651" t="str">
        <f t="shared" si="26"/>
        <v/>
      </c>
    </row>
    <row r="1652" spans="1:2" x14ac:dyDescent="0.25">
      <c r="A1652" t="str">
        <f>IF(Input!D1649&lt;&gt;"",Input!D1649&amp;", "&amp;Input!C1649&amp;" - "&amp;Input!A1649,"")</f>
        <v/>
      </c>
      <c r="B1652" t="str">
        <f t="shared" si="26"/>
        <v/>
      </c>
    </row>
    <row r="1653" spans="1:2" x14ac:dyDescent="0.25">
      <c r="A1653" t="str">
        <f>IF(Input!D1650&lt;&gt;"",Input!D1650&amp;", "&amp;Input!C1650&amp;" - "&amp;Input!A1650,"")</f>
        <v/>
      </c>
      <c r="B1653" t="str">
        <f t="shared" si="26"/>
        <v/>
      </c>
    </row>
    <row r="1654" spans="1:2" x14ac:dyDescent="0.25">
      <c r="A1654" t="str">
        <f>IF(Input!D1651&lt;&gt;"",Input!D1651&amp;", "&amp;Input!C1651&amp;" - "&amp;Input!A1651,"")</f>
        <v/>
      </c>
      <c r="B1654" t="str">
        <f t="shared" si="26"/>
        <v/>
      </c>
    </row>
    <row r="1655" spans="1:2" x14ac:dyDescent="0.25">
      <c r="A1655" t="str">
        <f>IF(Input!D1652&lt;&gt;"",Input!D1652&amp;", "&amp;Input!C1652&amp;" - "&amp;Input!A1652,"")</f>
        <v/>
      </c>
      <c r="B1655" t="str">
        <f t="shared" si="26"/>
        <v/>
      </c>
    </row>
    <row r="1656" spans="1:2" x14ac:dyDescent="0.25">
      <c r="A1656" t="str">
        <f>IF(Input!D1653&lt;&gt;"",Input!D1653&amp;", "&amp;Input!C1653&amp;" - "&amp;Input!A1653,"")</f>
        <v/>
      </c>
      <c r="B1656" t="str">
        <f t="shared" si="26"/>
        <v/>
      </c>
    </row>
    <row r="1657" spans="1:2" x14ac:dyDescent="0.25">
      <c r="A1657" t="str">
        <f>IF(Input!D1654&lt;&gt;"",Input!D1654&amp;", "&amp;Input!C1654&amp;" - "&amp;Input!A1654,"")</f>
        <v/>
      </c>
      <c r="B1657" t="str">
        <f t="shared" si="26"/>
        <v/>
      </c>
    </row>
    <row r="1658" spans="1:2" x14ac:dyDescent="0.25">
      <c r="A1658" t="str">
        <f>IF(Input!D1655&lt;&gt;"",Input!D1655&amp;", "&amp;Input!C1655&amp;" - "&amp;Input!A1655,"")</f>
        <v/>
      </c>
      <c r="B1658" t="str">
        <f t="shared" si="26"/>
        <v/>
      </c>
    </row>
    <row r="1659" spans="1:2" x14ac:dyDescent="0.25">
      <c r="A1659" t="str">
        <f>IF(Input!D1656&lt;&gt;"",Input!D1656&amp;", "&amp;Input!C1656&amp;" - "&amp;Input!A1656,"")</f>
        <v/>
      </c>
      <c r="B1659" t="str">
        <f t="shared" si="26"/>
        <v/>
      </c>
    </row>
    <row r="1660" spans="1:2" x14ac:dyDescent="0.25">
      <c r="A1660" t="str">
        <f>IF(Input!D1657&lt;&gt;"",Input!D1657&amp;", "&amp;Input!C1657&amp;" - "&amp;Input!A1657,"")</f>
        <v/>
      </c>
      <c r="B1660" t="str">
        <f t="shared" si="26"/>
        <v/>
      </c>
    </row>
    <row r="1661" spans="1:2" x14ac:dyDescent="0.25">
      <c r="A1661" t="str">
        <f>IF(Input!D1658&lt;&gt;"",Input!D1658&amp;", "&amp;Input!C1658&amp;" - "&amp;Input!A1658,"")</f>
        <v/>
      </c>
      <c r="B1661" t="str">
        <f t="shared" si="26"/>
        <v/>
      </c>
    </row>
    <row r="1662" spans="1:2" x14ac:dyDescent="0.25">
      <c r="A1662" t="str">
        <f>IF(Input!D1659&lt;&gt;"",Input!D1659&amp;", "&amp;Input!C1659&amp;" - "&amp;Input!A1659,"")</f>
        <v/>
      </c>
      <c r="B1662" t="str">
        <f t="shared" si="26"/>
        <v/>
      </c>
    </row>
    <row r="1663" spans="1:2" x14ac:dyDescent="0.25">
      <c r="A1663" t="str">
        <f>IF(Input!D1660&lt;&gt;"",Input!D1660&amp;", "&amp;Input!C1660&amp;" - "&amp;Input!A1660,"")</f>
        <v/>
      </c>
      <c r="B1663" t="str">
        <f t="shared" si="26"/>
        <v/>
      </c>
    </row>
    <row r="1664" spans="1:2" x14ac:dyDescent="0.25">
      <c r="A1664" t="str">
        <f>IF(Input!D1661&lt;&gt;"",Input!D1661&amp;", "&amp;Input!C1661&amp;" - "&amp;Input!A1661,"")</f>
        <v/>
      </c>
      <c r="B1664" t="str">
        <f t="shared" si="26"/>
        <v/>
      </c>
    </row>
    <row r="1665" spans="1:2" x14ac:dyDescent="0.25">
      <c r="A1665" t="str">
        <f>IF(Input!D1662&lt;&gt;"",Input!D1662&amp;", "&amp;Input!C1662&amp;" - "&amp;Input!A1662,"")</f>
        <v/>
      </c>
      <c r="B1665" t="str">
        <f t="shared" si="26"/>
        <v/>
      </c>
    </row>
    <row r="1666" spans="1:2" x14ac:dyDescent="0.25">
      <c r="A1666" t="str">
        <f>IF(Input!D1663&lt;&gt;"",Input!D1663&amp;", "&amp;Input!C1663&amp;" - "&amp;Input!A1663,"")</f>
        <v/>
      </c>
      <c r="B1666" t="str">
        <f t="shared" si="26"/>
        <v/>
      </c>
    </row>
    <row r="1667" spans="1:2" x14ac:dyDescent="0.25">
      <c r="A1667" t="str">
        <f>IF(Input!D1664&lt;&gt;"",Input!D1664&amp;", "&amp;Input!C1664&amp;" - "&amp;Input!A1664,"")</f>
        <v/>
      </c>
      <c r="B1667" t="str">
        <f t="shared" si="26"/>
        <v/>
      </c>
    </row>
    <row r="1668" spans="1:2" x14ac:dyDescent="0.25">
      <c r="A1668" t="str">
        <f>IF(Input!D1665&lt;&gt;"",Input!D1665&amp;", "&amp;Input!C1665&amp;" - "&amp;Input!A1665,"")</f>
        <v/>
      </c>
      <c r="B1668" t="str">
        <f t="shared" si="26"/>
        <v/>
      </c>
    </row>
    <row r="1669" spans="1:2" x14ac:dyDescent="0.25">
      <c r="A1669" t="str">
        <f>IF(Input!D1666&lt;&gt;"",Input!D1666&amp;", "&amp;Input!C1666&amp;" - "&amp;Input!A1666,"")</f>
        <v/>
      </c>
      <c r="B1669" t="str">
        <f t="shared" si="26"/>
        <v/>
      </c>
    </row>
    <row r="1670" spans="1:2" x14ac:dyDescent="0.25">
      <c r="A1670" t="str">
        <f>IF(Input!D1667&lt;&gt;"",Input!D1667&amp;", "&amp;Input!C1667&amp;" - "&amp;Input!A1667,"")</f>
        <v/>
      </c>
      <c r="B1670" t="str">
        <f t="shared" si="26"/>
        <v/>
      </c>
    </row>
    <row r="1671" spans="1:2" x14ac:dyDescent="0.25">
      <c r="A1671" t="str">
        <f>IF(Input!D1668&lt;&gt;"",Input!D1668&amp;", "&amp;Input!C1668&amp;" - "&amp;Input!A1668,"")</f>
        <v/>
      </c>
      <c r="B1671" t="str">
        <f t="shared" ref="B1671:B1734" si="27">IF(A1671&lt;&gt;"",B1670+1,"")</f>
        <v/>
      </c>
    </row>
    <row r="1672" spans="1:2" x14ac:dyDescent="0.25">
      <c r="A1672" t="str">
        <f>IF(Input!D1669&lt;&gt;"",Input!D1669&amp;", "&amp;Input!C1669&amp;" - "&amp;Input!A1669,"")</f>
        <v/>
      </c>
      <c r="B1672" t="str">
        <f t="shared" si="27"/>
        <v/>
      </c>
    </row>
    <row r="1673" spans="1:2" x14ac:dyDescent="0.25">
      <c r="A1673" t="str">
        <f>IF(Input!D1670&lt;&gt;"",Input!D1670&amp;", "&amp;Input!C1670&amp;" - "&amp;Input!A1670,"")</f>
        <v/>
      </c>
      <c r="B1673" t="str">
        <f t="shared" si="27"/>
        <v/>
      </c>
    </row>
    <row r="1674" spans="1:2" x14ac:dyDescent="0.25">
      <c r="A1674" t="str">
        <f>IF(Input!D1671&lt;&gt;"",Input!D1671&amp;", "&amp;Input!C1671&amp;" - "&amp;Input!A1671,"")</f>
        <v/>
      </c>
      <c r="B1674" t="str">
        <f t="shared" si="27"/>
        <v/>
      </c>
    </row>
    <row r="1675" spans="1:2" x14ac:dyDescent="0.25">
      <c r="A1675" t="str">
        <f>IF(Input!D1672&lt;&gt;"",Input!D1672&amp;", "&amp;Input!C1672&amp;" - "&amp;Input!A1672,"")</f>
        <v/>
      </c>
      <c r="B1675" t="str">
        <f t="shared" si="27"/>
        <v/>
      </c>
    </row>
    <row r="1676" spans="1:2" x14ac:dyDescent="0.25">
      <c r="A1676" t="str">
        <f>IF(Input!D1673&lt;&gt;"",Input!D1673&amp;", "&amp;Input!C1673&amp;" - "&amp;Input!A1673,"")</f>
        <v/>
      </c>
      <c r="B1676" t="str">
        <f t="shared" si="27"/>
        <v/>
      </c>
    </row>
    <row r="1677" spans="1:2" x14ac:dyDescent="0.25">
      <c r="A1677" t="str">
        <f>IF(Input!D1674&lt;&gt;"",Input!D1674&amp;", "&amp;Input!C1674&amp;" - "&amp;Input!A1674,"")</f>
        <v/>
      </c>
      <c r="B1677" t="str">
        <f t="shared" si="27"/>
        <v/>
      </c>
    </row>
    <row r="1678" spans="1:2" x14ac:dyDescent="0.25">
      <c r="A1678" t="str">
        <f>IF(Input!D1675&lt;&gt;"",Input!D1675&amp;", "&amp;Input!C1675&amp;" - "&amp;Input!A1675,"")</f>
        <v/>
      </c>
      <c r="B1678" t="str">
        <f t="shared" si="27"/>
        <v/>
      </c>
    </row>
    <row r="1679" spans="1:2" x14ac:dyDescent="0.25">
      <c r="A1679" t="str">
        <f>IF(Input!D1676&lt;&gt;"",Input!D1676&amp;", "&amp;Input!C1676&amp;" - "&amp;Input!A1676,"")</f>
        <v/>
      </c>
      <c r="B1679" t="str">
        <f t="shared" si="27"/>
        <v/>
      </c>
    </row>
    <row r="1680" spans="1:2" x14ac:dyDescent="0.25">
      <c r="A1680" t="str">
        <f>IF(Input!D1677&lt;&gt;"",Input!D1677&amp;", "&amp;Input!C1677&amp;" - "&amp;Input!A1677,"")</f>
        <v/>
      </c>
      <c r="B1680" t="str">
        <f t="shared" si="27"/>
        <v/>
      </c>
    </row>
    <row r="1681" spans="1:2" x14ac:dyDescent="0.25">
      <c r="A1681" t="str">
        <f>IF(Input!D1678&lt;&gt;"",Input!D1678&amp;", "&amp;Input!C1678&amp;" - "&amp;Input!A1678,"")</f>
        <v/>
      </c>
      <c r="B1681" t="str">
        <f t="shared" si="27"/>
        <v/>
      </c>
    </row>
    <row r="1682" spans="1:2" x14ac:dyDescent="0.25">
      <c r="A1682" t="str">
        <f>IF(Input!D1679&lt;&gt;"",Input!D1679&amp;", "&amp;Input!C1679&amp;" - "&amp;Input!A1679,"")</f>
        <v/>
      </c>
      <c r="B1682" t="str">
        <f t="shared" si="27"/>
        <v/>
      </c>
    </row>
    <row r="1683" spans="1:2" x14ac:dyDescent="0.25">
      <c r="A1683" t="str">
        <f>IF(Input!D1680&lt;&gt;"",Input!D1680&amp;", "&amp;Input!C1680&amp;" - "&amp;Input!A1680,"")</f>
        <v/>
      </c>
      <c r="B1683" t="str">
        <f t="shared" si="27"/>
        <v/>
      </c>
    </row>
    <row r="1684" spans="1:2" x14ac:dyDescent="0.25">
      <c r="A1684" t="str">
        <f>IF(Input!D1681&lt;&gt;"",Input!D1681&amp;", "&amp;Input!C1681&amp;" - "&amp;Input!A1681,"")</f>
        <v/>
      </c>
      <c r="B1684" t="str">
        <f t="shared" si="27"/>
        <v/>
      </c>
    </row>
    <row r="1685" spans="1:2" x14ac:dyDescent="0.25">
      <c r="A1685" t="str">
        <f>IF(Input!D1682&lt;&gt;"",Input!D1682&amp;", "&amp;Input!C1682&amp;" - "&amp;Input!A1682,"")</f>
        <v/>
      </c>
      <c r="B1685" t="str">
        <f t="shared" si="27"/>
        <v/>
      </c>
    </row>
    <row r="1686" spans="1:2" x14ac:dyDescent="0.25">
      <c r="A1686" t="str">
        <f>IF(Input!D1683&lt;&gt;"",Input!D1683&amp;", "&amp;Input!C1683&amp;" - "&amp;Input!A1683,"")</f>
        <v/>
      </c>
      <c r="B1686" t="str">
        <f t="shared" si="27"/>
        <v/>
      </c>
    </row>
    <row r="1687" spans="1:2" x14ac:dyDescent="0.25">
      <c r="A1687" t="str">
        <f>IF(Input!D1684&lt;&gt;"",Input!D1684&amp;", "&amp;Input!C1684&amp;" - "&amp;Input!A1684,"")</f>
        <v/>
      </c>
      <c r="B1687" t="str">
        <f t="shared" si="27"/>
        <v/>
      </c>
    </row>
    <row r="1688" spans="1:2" x14ac:dyDescent="0.25">
      <c r="A1688" t="str">
        <f>IF(Input!D1685&lt;&gt;"",Input!D1685&amp;", "&amp;Input!C1685&amp;" - "&amp;Input!A1685,"")</f>
        <v/>
      </c>
      <c r="B1688" t="str">
        <f t="shared" si="27"/>
        <v/>
      </c>
    </row>
    <row r="1689" spans="1:2" x14ac:dyDescent="0.25">
      <c r="A1689" t="str">
        <f>IF(Input!D1686&lt;&gt;"",Input!D1686&amp;", "&amp;Input!C1686&amp;" - "&amp;Input!A1686,"")</f>
        <v/>
      </c>
      <c r="B1689" t="str">
        <f t="shared" si="27"/>
        <v/>
      </c>
    </row>
    <row r="1690" spans="1:2" x14ac:dyDescent="0.25">
      <c r="A1690" t="str">
        <f>IF(Input!D1687&lt;&gt;"",Input!D1687&amp;", "&amp;Input!C1687&amp;" - "&amp;Input!A1687,"")</f>
        <v/>
      </c>
      <c r="B1690" t="str">
        <f t="shared" si="27"/>
        <v/>
      </c>
    </row>
    <row r="1691" spans="1:2" x14ac:dyDescent="0.25">
      <c r="A1691" t="str">
        <f>IF(Input!D1688&lt;&gt;"",Input!D1688&amp;", "&amp;Input!C1688&amp;" - "&amp;Input!A1688,"")</f>
        <v/>
      </c>
      <c r="B1691" t="str">
        <f t="shared" si="27"/>
        <v/>
      </c>
    </row>
    <row r="1692" spans="1:2" x14ac:dyDescent="0.25">
      <c r="A1692" t="str">
        <f>IF(Input!D1689&lt;&gt;"",Input!D1689&amp;", "&amp;Input!C1689&amp;" - "&amp;Input!A1689,"")</f>
        <v/>
      </c>
      <c r="B1692" t="str">
        <f t="shared" si="27"/>
        <v/>
      </c>
    </row>
    <row r="1693" spans="1:2" x14ac:dyDescent="0.25">
      <c r="A1693" t="str">
        <f>IF(Input!D1690&lt;&gt;"",Input!D1690&amp;", "&amp;Input!C1690&amp;" - "&amp;Input!A1690,"")</f>
        <v/>
      </c>
      <c r="B1693" t="str">
        <f t="shared" si="27"/>
        <v/>
      </c>
    </row>
    <row r="1694" spans="1:2" x14ac:dyDescent="0.25">
      <c r="A1694" t="str">
        <f>IF(Input!D1691&lt;&gt;"",Input!D1691&amp;", "&amp;Input!C1691&amp;" - "&amp;Input!A1691,"")</f>
        <v/>
      </c>
      <c r="B1694" t="str">
        <f t="shared" si="27"/>
        <v/>
      </c>
    </row>
    <row r="1695" spans="1:2" x14ac:dyDescent="0.25">
      <c r="A1695" t="str">
        <f>IF(Input!D1692&lt;&gt;"",Input!D1692&amp;", "&amp;Input!C1692&amp;" - "&amp;Input!A1692,"")</f>
        <v/>
      </c>
      <c r="B1695" t="str">
        <f t="shared" si="27"/>
        <v/>
      </c>
    </row>
    <row r="1696" spans="1:2" x14ac:dyDescent="0.25">
      <c r="A1696" t="str">
        <f>IF(Input!D1693&lt;&gt;"",Input!D1693&amp;", "&amp;Input!C1693&amp;" - "&amp;Input!A1693,"")</f>
        <v/>
      </c>
      <c r="B1696" t="str">
        <f t="shared" si="27"/>
        <v/>
      </c>
    </row>
    <row r="1697" spans="1:2" x14ac:dyDescent="0.25">
      <c r="A1697" t="str">
        <f>IF(Input!D1694&lt;&gt;"",Input!D1694&amp;", "&amp;Input!C1694&amp;" - "&amp;Input!A1694,"")</f>
        <v/>
      </c>
      <c r="B1697" t="str">
        <f t="shared" si="27"/>
        <v/>
      </c>
    </row>
    <row r="1698" spans="1:2" x14ac:dyDescent="0.25">
      <c r="A1698" t="str">
        <f>IF(Input!D1695&lt;&gt;"",Input!D1695&amp;", "&amp;Input!C1695&amp;" - "&amp;Input!A1695,"")</f>
        <v/>
      </c>
      <c r="B1698" t="str">
        <f t="shared" si="27"/>
        <v/>
      </c>
    </row>
    <row r="1699" spans="1:2" x14ac:dyDescent="0.25">
      <c r="A1699" t="str">
        <f>IF(Input!D1696&lt;&gt;"",Input!D1696&amp;", "&amp;Input!C1696&amp;" - "&amp;Input!A1696,"")</f>
        <v/>
      </c>
      <c r="B1699" t="str">
        <f t="shared" si="27"/>
        <v/>
      </c>
    </row>
    <row r="1700" spans="1:2" x14ac:dyDescent="0.25">
      <c r="A1700" t="str">
        <f>IF(Input!D1697&lt;&gt;"",Input!D1697&amp;", "&amp;Input!C1697&amp;" - "&amp;Input!A1697,"")</f>
        <v/>
      </c>
      <c r="B1700" t="str">
        <f t="shared" si="27"/>
        <v/>
      </c>
    </row>
    <row r="1701" spans="1:2" x14ac:dyDescent="0.25">
      <c r="A1701" t="str">
        <f>IF(Input!D1698&lt;&gt;"",Input!D1698&amp;", "&amp;Input!C1698&amp;" - "&amp;Input!A1698,"")</f>
        <v/>
      </c>
      <c r="B1701" t="str">
        <f t="shared" si="27"/>
        <v/>
      </c>
    </row>
    <row r="1702" spans="1:2" x14ac:dyDescent="0.25">
      <c r="A1702" t="str">
        <f>IF(Input!D1699&lt;&gt;"",Input!D1699&amp;", "&amp;Input!C1699&amp;" - "&amp;Input!A1699,"")</f>
        <v/>
      </c>
      <c r="B1702" t="str">
        <f t="shared" si="27"/>
        <v/>
      </c>
    </row>
    <row r="1703" spans="1:2" x14ac:dyDescent="0.25">
      <c r="A1703" t="str">
        <f>IF(Input!D1700&lt;&gt;"",Input!D1700&amp;", "&amp;Input!C1700&amp;" - "&amp;Input!A1700,"")</f>
        <v/>
      </c>
      <c r="B1703" t="str">
        <f t="shared" si="27"/>
        <v/>
      </c>
    </row>
    <row r="1704" spans="1:2" x14ac:dyDescent="0.25">
      <c r="A1704" t="str">
        <f>IF(Input!D1701&lt;&gt;"",Input!D1701&amp;", "&amp;Input!C1701&amp;" - "&amp;Input!A1701,"")</f>
        <v/>
      </c>
      <c r="B1704" t="str">
        <f t="shared" si="27"/>
        <v/>
      </c>
    </row>
    <row r="1705" spans="1:2" x14ac:dyDescent="0.25">
      <c r="A1705" t="str">
        <f>IF(Input!D1702&lt;&gt;"",Input!D1702&amp;", "&amp;Input!C1702&amp;" - "&amp;Input!A1702,"")</f>
        <v/>
      </c>
      <c r="B1705" t="str">
        <f t="shared" si="27"/>
        <v/>
      </c>
    </row>
    <row r="1706" spans="1:2" x14ac:dyDescent="0.25">
      <c r="A1706" t="str">
        <f>IF(Input!D1703&lt;&gt;"",Input!D1703&amp;", "&amp;Input!C1703&amp;" - "&amp;Input!A1703,"")</f>
        <v/>
      </c>
      <c r="B1706" t="str">
        <f t="shared" si="27"/>
        <v/>
      </c>
    </row>
    <row r="1707" spans="1:2" x14ac:dyDescent="0.25">
      <c r="A1707" t="str">
        <f>IF(Input!D1704&lt;&gt;"",Input!D1704&amp;", "&amp;Input!C1704&amp;" - "&amp;Input!A1704,"")</f>
        <v/>
      </c>
      <c r="B1707" t="str">
        <f t="shared" si="27"/>
        <v/>
      </c>
    </row>
    <row r="1708" spans="1:2" x14ac:dyDescent="0.25">
      <c r="A1708" t="str">
        <f>IF(Input!D1705&lt;&gt;"",Input!D1705&amp;", "&amp;Input!C1705&amp;" - "&amp;Input!A1705,"")</f>
        <v/>
      </c>
      <c r="B1708" t="str">
        <f t="shared" si="27"/>
        <v/>
      </c>
    </row>
    <row r="1709" spans="1:2" x14ac:dyDescent="0.25">
      <c r="A1709" t="str">
        <f>IF(Input!D1706&lt;&gt;"",Input!D1706&amp;", "&amp;Input!C1706&amp;" - "&amp;Input!A1706,"")</f>
        <v/>
      </c>
      <c r="B1709" t="str">
        <f t="shared" si="27"/>
        <v/>
      </c>
    </row>
    <row r="1710" spans="1:2" x14ac:dyDescent="0.25">
      <c r="A1710" t="str">
        <f>IF(Input!D1707&lt;&gt;"",Input!D1707&amp;", "&amp;Input!C1707&amp;" - "&amp;Input!A1707,"")</f>
        <v/>
      </c>
      <c r="B1710" t="str">
        <f t="shared" si="27"/>
        <v/>
      </c>
    </row>
    <row r="1711" spans="1:2" x14ac:dyDescent="0.25">
      <c r="A1711" t="str">
        <f>IF(Input!D1708&lt;&gt;"",Input!D1708&amp;", "&amp;Input!C1708&amp;" - "&amp;Input!A1708,"")</f>
        <v/>
      </c>
      <c r="B1711" t="str">
        <f t="shared" si="27"/>
        <v/>
      </c>
    </row>
    <row r="1712" spans="1:2" x14ac:dyDescent="0.25">
      <c r="A1712" t="str">
        <f>IF(Input!D1709&lt;&gt;"",Input!D1709&amp;", "&amp;Input!C1709&amp;" - "&amp;Input!A1709,"")</f>
        <v/>
      </c>
      <c r="B1712" t="str">
        <f t="shared" si="27"/>
        <v/>
      </c>
    </row>
    <row r="1713" spans="1:2" x14ac:dyDescent="0.25">
      <c r="A1713" t="str">
        <f>IF(Input!D1710&lt;&gt;"",Input!D1710&amp;", "&amp;Input!C1710&amp;" - "&amp;Input!A1710,"")</f>
        <v/>
      </c>
      <c r="B1713" t="str">
        <f t="shared" si="27"/>
        <v/>
      </c>
    </row>
    <row r="1714" spans="1:2" x14ac:dyDescent="0.25">
      <c r="A1714" t="str">
        <f>IF(Input!D1711&lt;&gt;"",Input!D1711&amp;", "&amp;Input!C1711&amp;" - "&amp;Input!A1711,"")</f>
        <v/>
      </c>
      <c r="B1714" t="str">
        <f t="shared" si="27"/>
        <v/>
      </c>
    </row>
    <row r="1715" spans="1:2" x14ac:dyDescent="0.25">
      <c r="A1715" t="str">
        <f>IF(Input!D1712&lt;&gt;"",Input!D1712&amp;", "&amp;Input!C1712&amp;" - "&amp;Input!A1712,"")</f>
        <v/>
      </c>
      <c r="B1715" t="str">
        <f t="shared" si="27"/>
        <v/>
      </c>
    </row>
    <row r="1716" spans="1:2" x14ac:dyDescent="0.25">
      <c r="A1716" t="str">
        <f>IF(Input!D1713&lt;&gt;"",Input!D1713&amp;", "&amp;Input!C1713&amp;" - "&amp;Input!A1713,"")</f>
        <v/>
      </c>
      <c r="B1716" t="str">
        <f t="shared" si="27"/>
        <v/>
      </c>
    </row>
    <row r="1717" spans="1:2" x14ac:dyDescent="0.25">
      <c r="A1717" t="str">
        <f>IF(Input!D1714&lt;&gt;"",Input!D1714&amp;", "&amp;Input!C1714&amp;" - "&amp;Input!A1714,"")</f>
        <v/>
      </c>
      <c r="B1717" t="str">
        <f t="shared" si="27"/>
        <v/>
      </c>
    </row>
    <row r="1718" spans="1:2" x14ac:dyDescent="0.25">
      <c r="A1718" t="str">
        <f>IF(Input!D1715&lt;&gt;"",Input!D1715&amp;", "&amp;Input!C1715&amp;" - "&amp;Input!A1715,"")</f>
        <v/>
      </c>
      <c r="B1718" t="str">
        <f t="shared" si="27"/>
        <v/>
      </c>
    </row>
    <row r="1719" spans="1:2" x14ac:dyDescent="0.25">
      <c r="A1719" t="str">
        <f>IF(Input!D1716&lt;&gt;"",Input!D1716&amp;", "&amp;Input!C1716&amp;" - "&amp;Input!A1716,"")</f>
        <v/>
      </c>
      <c r="B1719" t="str">
        <f t="shared" si="27"/>
        <v/>
      </c>
    </row>
    <row r="1720" spans="1:2" x14ac:dyDescent="0.25">
      <c r="A1720" t="str">
        <f>IF(Input!D1717&lt;&gt;"",Input!D1717&amp;", "&amp;Input!C1717&amp;" - "&amp;Input!A1717,"")</f>
        <v/>
      </c>
      <c r="B1720" t="str">
        <f t="shared" si="27"/>
        <v/>
      </c>
    </row>
    <row r="1721" spans="1:2" x14ac:dyDescent="0.25">
      <c r="A1721" t="str">
        <f>IF(Input!D1718&lt;&gt;"",Input!D1718&amp;", "&amp;Input!C1718&amp;" - "&amp;Input!A1718,"")</f>
        <v/>
      </c>
      <c r="B1721" t="str">
        <f t="shared" si="27"/>
        <v/>
      </c>
    </row>
    <row r="1722" spans="1:2" x14ac:dyDescent="0.25">
      <c r="A1722" t="str">
        <f>IF(Input!D1719&lt;&gt;"",Input!D1719&amp;", "&amp;Input!C1719&amp;" - "&amp;Input!A1719,"")</f>
        <v/>
      </c>
      <c r="B1722" t="str">
        <f t="shared" si="27"/>
        <v/>
      </c>
    </row>
    <row r="1723" spans="1:2" x14ac:dyDescent="0.25">
      <c r="A1723" t="str">
        <f>IF(Input!D1720&lt;&gt;"",Input!D1720&amp;", "&amp;Input!C1720&amp;" - "&amp;Input!A1720,"")</f>
        <v/>
      </c>
      <c r="B1723" t="str">
        <f t="shared" si="27"/>
        <v/>
      </c>
    </row>
    <row r="1724" spans="1:2" x14ac:dyDescent="0.25">
      <c r="A1724" t="str">
        <f>IF(Input!D1721&lt;&gt;"",Input!D1721&amp;", "&amp;Input!C1721&amp;" - "&amp;Input!A1721,"")</f>
        <v/>
      </c>
      <c r="B1724" t="str">
        <f t="shared" si="27"/>
        <v/>
      </c>
    </row>
    <row r="1725" spans="1:2" x14ac:dyDescent="0.25">
      <c r="A1725" t="str">
        <f>IF(Input!D1722&lt;&gt;"",Input!D1722&amp;", "&amp;Input!C1722&amp;" - "&amp;Input!A1722,"")</f>
        <v/>
      </c>
      <c r="B1725" t="str">
        <f t="shared" si="27"/>
        <v/>
      </c>
    </row>
    <row r="1726" spans="1:2" x14ac:dyDescent="0.25">
      <c r="A1726" t="str">
        <f>IF(Input!D1723&lt;&gt;"",Input!D1723&amp;", "&amp;Input!C1723&amp;" - "&amp;Input!A1723,"")</f>
        <v/>
      </c>
      <c r="B1726" t="str">
        <f t="shared" si="27"/>
        <v/>
      </c>
    </row>
    <row r="1727" spans="1:2" x14ac:dyDescent="0.25">
      <c r="A1727" t="str">
        <f>IF(Input!D1724&lt;&gt;"",Input!D1724&amp;", "&amp;Input!C1724&amp;" - "&amp;Input!A1724,"")</f>
        <v/>
      </c>
      <c r="B1727" t="str">
        <f t="shared" si="27"/>
        <v/>
      </c>
    </row>
    <row r="1728" spans="1:2" x14ac:dyDescent="0.25">
      <c r="A1728" t="str">
        <f>IF(Input!D1725&lt;&gt;"",Input!D1725&amp;", "&amp;Input!C1725&amp;" - "&amp;Input!A1725,"")</f>
        <v/>
      </c>
      <c r="B1728" t="str">
        <f t="shared" si="27"/>
        <v/>
      </c>
    </row>
    <row r="1729" spans="1:2" x14ac:dyDescent="0.25">
      <c r="A1729" t="str">
        <f>IF(Input!D1726&lt;&gt;"",Input!D1726&amp;", "&amp;Input!C1726&amp;" - "&amp;Input!A1726,"")</f>
        <v/>
      </c>
      <c r="B1729" t="str">
        <f t="shared" si="27"/>
        <v/>
      </c>
    </row>
    <row r="1730" spans="1:2" x14ac:dyDescent="0.25">
      <c r="A1730" t="str">
        <f>IF(Input!D1727&lt;&gt;"",Input!D1727&amp;", "&amp;Input!C1727&amp;" - "&amp;Input!A1727,"")</f>
        <v/>
      </c>
      <c r="B1730" t="str">
        <f t="shared" si="27"/>
        <v/>
      </c>
    </row>
    <row r="1731" spans="1:2" x14ac:dyDescent="0.25">
      <c r="A1731" t="str">
        <f>IF(Input!D1728&lt;&gt;"",Input!D1728&amp;", "&amp;Input!C1728&amp;" - "&amp;Input!A1728,"")</f>
        <v/>
      </c>
      <c r="B1731" t="str">
        <f t="shared" si="27"/>
        <v/>
      </c>
    </row>
    <row r="1732" spans="1:2" x14ac:dyDescent="0.25">
      <c r="A1732" t="str">
        <f>IF(Input!D1729&lt;&gt;"",Input!D1729&amp;", "&amp;Input!C1729&amp;" - "&amp;Input!A1729,"")</f>
        <v/>
      </c>
      <c r="B1732" t="str">
        <f t="shared" si="27"/>
        <v/>
      </c>
    </row>
    <row r="1733" spans="1:2" x14ac:dyDescent="0.25">
      <c r="A1733" t="str">
        <f>IF(Input!D1730&lt;&gt;"",Input!D1730&amp;", "&amp;Input!C1730&amp;" - "&amp;Input!A1730,"")</f>
        <v/>
      </c>
      <c r="B1733" t="str">
        <f t="shared" si="27"/>
        <v/>
      </c>
    </row>
    <row r="1734" spans="1:2" x14ac:dyDescent="0.25">
      <c r="A1734" t="str">
        <f>IF(Input!D1731&lt;&gt;"",Input!D1731&amp;", "&amp;Input!C1731&amp;" - "&amp;Input!A1731,"")</f>
        <v/>
      </c>
      <c r="B1734" t="str">
        <f t="shared" si="27"/>
        <v/>
      </c>
    </row>
    <row r="1735" spans="1:2" x14ac:dyDescent="0.25">
      <c r="A1735" t="str">
        <f>IF(Input!D1732&lt;&gt;"",Input!D1732&amp;", "&amp;Input!C1732&amp;" - "&amp;Input!A1732,"")</f>
        <v/>
      </c>
      <c r="B1735" t="str">
        <f t="shared" ref="B1735:B1798" si="28">IF(A1735&lt;&gt;"",B1734+1,"")</f>
        <v/>
      </c>
    </row>
    <row r="1736" spans="1:2" x14ac:dyDescent="0.25">
      <c r="A1736" t="str">
        <f>IF(Input!D1733&lt;&gt;"",Input!D1733&amp;", "&amp;Input!C1733&amp;" - "&amp;Input!A1733,"")</f>
        <v/>
      </c>
      <c r="B1736" t="str">
        <f t="shared" si="28"/>
        <v/>
      </c>
    </row>
    <row r="1737" spans="1:2" x14ac:dyDescent="0.25">
      <c r="A1737" t="str">
        <f>IF(Input!D1734&lt;&gt;"",Input!D1734&amp;", "&amp;Input!C1734&amp;" - "&amp;Input!A1734,"")</f>
        <v/>
      </c>
      <c r="B1737" t="str">
        <f t="shared" si="28"/>
        <v/>
      </c>
    </row>
    <row r="1738" spans="1:2" x14ac:dyDescent="0.25">
      <c r="A1738" t="str">
        <f>IF(Input!D1735&lt;&gt;"",Input!D1735&amp;", "&amp;Input!C1735&amp;" - "&amp;Input!A1735,"")</f>
        <v/>
      </c>
      <c r="B1738" t="str">
        <f t="shared" si="28"/>
        <v/>
      </c>
    </row>
    <row r="1739" spans="1:2" x14ac:dyDescent="0.25">
      <c r="A1739" t="str">
        <f>IF(Input!D1736&lt;&gt;"",Input!D1736&amp;", "&amp;Input!C1736&amp;" - "&amp;Input!A1736,"")</f>
        <v/>
      </c>
      <c r="B1739" t="str">
        <f t="shared" si="28"/>
        <v/>
      </c>
    </row>
    <row r="1740" spans="1:2" x14ac:dyDescent="0.25">
      <c r="A1740" t="str">
        <f>IF(Input!D1737&lt;&gt;"",Input!D1737&amp;", "&amp;Input!C1737&amp;" - "&amp;Input!A1737,"")</f>
        <v/>
      </c>
      <c r="B1740" t="str">
        <f t="shared" si="28"/>
        <v/>
      </c>
    </row>
    <row r="1741" spans="1:2" x14ac:dyDescent="0.25">
      <c r="A1741" t="str">
        <f>IF(Input!D1738&lt;&gt;"",Input!D1738&amp;", "&amp;Input!C1738&amp;" - "&amp;Input!A1738,"")</f>
        <v/>
      </c>
      <c r="B1741" t="str">
        <f t="shared" si="28"/>
        <v/>
      </c>
    </row>
    <row r="1742" spans="1:2" x14ac:dyDescent="0.25">
      <c r="A1742" t="str">
        <f>IF(Input!D1739&lt;&gt;"",Input!D1739&amp;", "&amp;Input!C1739&amp;" - "&amp;Input!A1739,"")</f>
        <v/>
      </c>
      <c r="B1742" t="str">
        <f t="shared" si="28"/>
        <v/>
      </c>
    </row>
    <row r="1743" spans="1:2" x14ac:dyDescent="0.25">
      <c r="A1743" t="str">
        <f>IF(Input!D1740&lt;&gt;"",Input!D1740&amp;", "&amp;Input!C1740&amp;" - "&amp;Input!A1740,"")</f>
        <v/>
      </c>
      <c r="B1743" t="str">
        <f t="shared" si="28"/>
        <v/>
      </c>
    </row>
    <row r="1744" spans="1:2" x14ac:dyDescent="0.25">
      <c r="A1744" t="str">
        <f>IF(Input!D1741&lt;&gt;"",Input!D1741&amp;", "&amp;Input!C1741&amp;" - "&amp;Input!A1741,"")</f>
        <v/>
      </c>
      <c r="B1744" t="str">
        <f t="shared" si="28"/>
        <v/>
      </c>
    </row>
    <row r="1745" spans="1:2" x14ac:dyDescent="0.25">
      <c r="A1745" t="str">
        <f>IF(Input!D1742&lt;&gt;"",Input!D1742&amp;", "&amp;Input!C1742&amp;" - "&amp;Input!A1742,"")</f>
        <v/>
      </c>
      <c r="B1745" t="str">
        <f t="shared" si="28"/>
        <v/>
      </c>
    </row>
    <row r="1746" spans="1:2" x14ac:dyDescent="0.25">
      <c r="A1746" t="str">
        <f>IF(Input!D1743&lt;&gt;"",Input!D1743&amp;", "&amp;Input!C1743&amp;" - "&amp;Input!A1743,"")</f>
        <v/>
      </c>
      <c r="B1746" t="str">
        <f t="shared" si="28"/>
        <v/>
      </c>
    </row>
    <row r="1747" spans="1:2" x14ac:dyDescent="0.25">
      <c r="A1747" t="str">
        <f>IF(Input!D1744&lt;&gt;"",Input!D1744&amp;", "&amp;Input!C1744&amp;" - "&amp;Input!A1744,"")</f>
        <v/>
      </c>
      <c r="B1747" t="str">
        <f t="shared" si="28"/>
        <v/>
      </c>
    </row>
    <row r="1748" spans="1:2" x14ac:dyDescent="0.25">
      <c r="A1748" t="str">
        <f>IF(Input!D1745&lt;&gt;"",Input!D1745&amp;", "&amp;Input!C1745&amp;" - "&amp;Input!A1745,"")</f>
        <v/>
      </c>
      <c r="B1748" t="str">
        <f t="shared" si="28"/>
        <v/>
      </c>
    </row>
    <row r="1749" spans="1:2" x14ac:dyDescent="0.25">
      <c r="A1749" t="str">
        <f>IF(Input!D1746&lt;&gt;"",Input!D1746&amp;", "&amp;Input!C1746&amp;" - "&amp;Input!A1746,"")</f>
        <v/>
      </c>
      <c r="B1749" t="str">
        <f t="shared" si="28"/>
        <v/>
      </c>
    </row>
    <row r="1750" spans="1:2" x14ac:dyDescent="0.25">
      <c r="A1750" t="str">
        <f>IF(Input!D1747&lt;&gt;"",Input!D1747&amp;", "&amp;Input!C1747&amp;" - "&amp;Input!A1747,"")</f>
        <v/>
      </c>
      <c r="B1750" t="str">
        <f t="shared" si="28"/>
        <v/>
      </c>
    </row>
    <row r="1751" spans="1:2" x14ac:dyDescent="0.25">
      <c r="A1751" t="str">
        <f>IF(Input!D1748&lt;&gt;"",Input!D1748&amp;", "&amp;Input!C1748&amp;" - "&amp;Input!A1748,"")</f>
        <v/>
      </c>
      <c r="B1751" t="str">
        <f t="shared" si="28"/>
        <v/>
      </c>
    </row>
    <row r="1752" spans="1:2" x14ac:dyDescent="0.25">
      <c r="A1752" t="str">
        <f>IF(Input!D1749&lt;&gt;"",Input!D1749&amp;", "&amp;Input!C1749&amp;" - "&amp;Input!A1749,"")</f>
        <v/>
      </c>
      <c r="B1752" t="str">
        <f t="shared" si="28"/>
        <v/>
      </c>
    </row>
    <row r="1753" spans="1:2" x14ac:dyDescent="0.25">
      <c r="A1753" t="str">
        <f>IF(Input!D1750&lt;&gt;"",Input!D1750&amp;", "&amp;Input!C1750&amp;" - "&amp;Input!A1750,"")</f>
        <v/>
      </c>
      <c r="B1753" t="str">
        <f t="shared" si="28"/>
        <v/>
      </c>
    </row>
    <row r="1754" spans="1:2" x14ac:dyDescent="0.25">
      <c r="A1754" t="str">
        <f>IF(Input!D1751&lt;&gt;"",Input!D1751&amp;", "&amp;Input!C1751&amp;" - "&amp;Input!A1751,"")</f>
        <v/>
      </c>
      <c r="B1754" t="str">
        <f t="shared" si="28"/>
        <v/>
      </c>
    </row>
    <row r="1755" spans="1:2" x14ac:dyDescent="0.25">
      <c r="A1755" t="str">
        <f>IF(Input!D1752&lt;&gt;"",Input!D1752&amp;", "&amp;Input!C1752&amp;" - "&amp;Input!A1752,"")</f>
        <v/>
      </c>
      <c r="B1755" t="str">
        <f t="shared" si="28"/>
        <v/>
      </c>
    </row>
    <row r="1756" spans="1:2" x14ac:dyDescent="0.25">
      <c r="A1756" t="str">
        <f>IF(Input!D1753&lt;&gt;"",Input!D1753&amp;", "&amp;Input!C1753&amp;" - "&amp;Input!A1753,"")</f>
        <v/>
      </c>
      <c r="B1756" t="str">
        <f t="shared" si="28"/>
        <v/>
      </c>
    </row>
    <row r="1757" spans="1:2" x14ac:dyDescent="0.25">
      <c r="A1757" t="str">
        <f>IF(Input!D1754&lt;&gt;"",Input!D1754&amp;", "&amp;Input!C1754&amp;" - "&amp;Input!A1754,"")</f>
        <v/>
      </c>
      <c r="B1757" t="str">
        <f t="shared" si="28"/>
        <v/>
      </c>
    </row>
    <row r="1758" spans="1:2" x14ac:dyDescent="0.25">
      <c r="A1758" t="str">
        <f>IF(Input!D1755&lt;&gt;"",Input!D1755&amp;", "&amp;Input!C1755&amp;" - "&amp;Input!A1755,"")</f>
        <v/>
      </c>
      <c r="B1758" t="str">
        <f t="shared" si="28"/>
        <v/>
      </c>
    </row>
    <row r="1759" spans="1:2" x14ac:dyDescent="0.25">
      <c r="A1759" t="str">
        <f>IF(Input!D1756&lt;&gt;"",Input!D1756&amp;", "&amp;Input!C1756&amp;" - "&amp;Input!A1756,"")</f>
        <v/>
      </c>
      <c r="B1759" t="str">
        <f t="shared" si="28"/>
        <v/>
      </c>
    </row>
    <row r="1760" spans="1:2" x14ac:dyDescent="0.25">
      <c r="A1760" t="str">
        <f>IF(Input!D1757&lt;&gt;"",Input!D1757&amp;", "&amp;Input!C1757&amp;" - "&amp;Input!A1757,"")</f>
        <v/>
      </c>
      <c r="B1760" t="str">
        <f t="shared" si="28"/>
        <v/>
      </c>
    </row>
    <row r="1761" spans="1:2" x14ac:dyDescent="0.25">
      <c r="A1761" t="str">
        <f>IF(Input!D1758&lt;&gt;"",Input!D1758&amp;", "&amp;Input!C1758&amp;" - "&amp;Input!A1758,"")</f>
        <v/>
      </c>
      <c r="B1761" t="str">
        <f t="shared" si="28"/>
        <v/>
      </c>
    </row>
    <row r="1762" spans="1:2" x14ac:dyDescent="0.25">
      <c r="A1762" t="str">
        <f>IF(Input!D1759&lt;&gt;"",Input!D1759&amp;", "&amp;Input!C1759&amp;" - "&amp;Input!A1759,"")</f>
        <v/>
      </c>
      <c r="B1762" t="str">
        <f t="shared" si="28"/>
        <v/>
      </c>
    </row>
    <row r="1763" spans="1:2" x14ac:dyDescent="0.25">
      <c r="A1763" t="str">
        <f>IF(Input!D1760&lt;&gt;"",Input!D1760&amp;", "&amp;Input!C1760&amp;" - "&amp;Input!A1760,"")</f>
        <v/>
      </c>
      <c r="B1763" t="str">
        <f t="shared" si="28"/>
        <v/>
      </c>
    </row>
    <row r="1764" spans="1:2" x14ac:dyDescent="0.25">
      <c r="A1764" t="str">
        <f>IF(Input!D1761&lt;&gt;"",Input!D1761&amp;", "&amp;Input!C1761&amp;" - "&amp;Input!A1761,"")</f>
        <v/>
      </c>
      <c r="B1764" t="str">
        <f t="shared" si="28"/>
        <v/>
      </c>
    </row>
    <row r="1765" spans="1:2" x14ac:dyDescent="0.25">
      <c r="A1765" t="str">
        <f>IF(Input!D1762&lt;&gt;"",Input!D1762&amp;", "&amp;Input!C1762&amp;" - "&amp;Input!A1762,"")</f>
        <v/>
      </c>
      <c r="B1765" t="str">
        <f t="shared" si="28"/>
        <v/>
      </c>
    </row>
    <row r="1766" spans="1:2" x14ac:dyDescent="0.25">
      <c r="A1766" t="str">
        <f>IF(Input!D1763&lt;&gt;"",Input!D1763&amp;", "&amp;Input!C1763&amp;" - "&amp;Input!A1763,"")</f>
        <v/>
      </c>
      <c r="B1766" t="str">
        <f t="shared" si="28"/>
        <v/>
      </c>
    </row>
    <row r="1767" spans="1:2" x14ac:dyDescent="0.25">
      <c r="A1767" t="str">
        <f>IF(Input!D1764&lt;&gt;"",Input!D1764&amp;", "&amp;Input!C1764&amp;" - "&amp;Input!A1764,"")</f>
        <v/>
      </c>
      <c r="B1767" t="str">
        <f t="shared" si="28"/>
        <v/>
      </c>
    </row>
    <row r="1768" spans="1:2" x14ac:dyDescent="0.25">
      <c r="A1768" t="str">
        <f>IF(Input!D1765&lt;&gt;"",Input!D1765&amp;", "&amp;Input!C1765&amp;" - "&amp;Input!A1765,"")</f>
        <v/>
      </c>
      <c r="B1768" t="str">
        <f t="shared" si="28"/>
        <v/>
      </c>
    </row>
    <row r="1769" spans="1:2" x14ac:dyDescent="0.25">
      <c r="A1769" t="str">
        <f>IF(Input!D1766&lt;&gt;"",Input!D1766&amp;", "&amp;Input!C1766&amp;" - "&amp;Input!A1766,"")</f>
        <v/>
      </c>
      <c r="B1769" t="str">
        <f t="shared" si="28"/>
        <v/>
      </c>
    </row>
    <row r="1770" spans="1:2" x14ac:dyDescent="0.25">
      <c r="A1770" t="str">
        <f>IF(Input!D1767&lt;&gt;"",Input!D1767&amp;", "&amp;Input!C1767&amp;" - "&amp;Input!A1767,"")</f>
        <v/>
      </c>
      <c r="B1770" t="str">
        <f t="shared" si="28"/>
        <v/>
      </c>
    </row>
    <row r="1771" spans="1:2" x14ac:dyDescent="0.25">
      <c r="A1771" t="str">
        <f>IF(Input!D1768&lt;&gt;"",Input!D1768&amp;", "&amp;Input!C1768&amp;" - "&amp;Input!A1768,"")</f>
        <v/>
      </c>
      <c r="B1771" t="str">
        <f t="shared" si="28"/>
        <v/>
      </c>
    </row>
    <row r="1772" spans="1:2" x14ac:dyDescent="0.25">
      <c r="A1772" t="str">
        <f>IF(Input!D1769&lt;&gt;"",Input!D1769&amp;", "&amp;Input!C1769&amp;" - "&amp;Input!A1769,"")</f>
        <v/>
      </c>
      <c r="B1772" t="str">
        <f t="shared" si="28"/>
        <v/>
      </c>
    </row>
    <row r="1773" spans="1:2" x14ac:dyDescent="0.25">
      <c r="A1773" t="str">
        <f>IF(Input!D1770&lt;&gt;"",Input!D1770&amp;", "&amp;Input!C1770&amp;" - "&amp;Input!A1770,"")</f>
        <v/>
      </c>
      <c r="B1773" t="str">
        <f t="shared" si="28"/>
        <v/>
      </c>
    </row>
    <row r="1774" spans="1:2" x14ac:dyDescent="0.25">
      <c r="A1774" t="str">
        <f>IF(Input!D1771&lt;&gt;"",Input!D1771&amp;", "&amp;Input!C1771&amp;" - "&amp;Input!A1771,"")</f>
        <v/>
      </c>
      <c r="B1774" t="str">
        <f t="shared" si="28"/>
        <v/>
      </c>
    </row>
    <row r="1775" spans="1:2" x14ac:dyDescent="0.25">
      <c r="A1775" t="str">
        <f>IF(Input!D1772&lt;&gt;"",Input!D1772&amp;", "&amp;Input!C1772&amp;" - "&amp;Input!A1772,"")</f>
        <v/>
      </c>
      <c r="B1775" t="str">
        <f t="shared" si="28"/>
        <v/>
      </c>
    </row>
    <row r="1776" spans="1:2" x14ac:dyDescent="0.25">
      <c r="A1776" t="str">
        <f>IF(Input!D1773&lt;&gt;"",Input!D1773&amp;", "&amp;Input!C1773&amp;" - "&amp;Input!A1773,"")</f>
        <v/>
      </c>
      <c r="B1776" t="str">
        <f t="shared" si="28"/>
        <v/>
      </c>
    </row>
    <row r="1777" spans="1:2" x14ac:dyDescent="0.25">
      <c r="A1777" t="str">
        <f>IF(Input!D1774&lt;&gt;"",Input!D1774&amp;", "&amp;Input!C1774&amp;" - "&amp;Input!A1774,"")</f>
        <v/>
      </c>
      <c r="B1777" t="str">
        <f t="shared" si="28"/>
        <v/>
      </c>
    </row>
    <row r="1778" spans="1:2" x14ac:dyDescent="0.25">
      <c r="A1778" t="str">
        <f>IF(Input!D1775&lt;&gt;"",Input!D1775&amp;", "&amp;Input!C1775&amp;" - "&amp;Input!A1775,"")</f>
        <v/>
      </c>
      <c r="B1778" t="str">
        <f t="shared" si="28"/>
        <v/>
      </c>
    </row>
    <row r="1779" spans="1:2" x14ac:dyDescent="0.25">
      <c r="A1779" t="str">
        <f>IF(Input!D1776&lt;&gt;"",Input!D1776&amp;", "&amp;Input!C1776&amp;" - "&amp;Input!A1776,"")</f>
        <v/>
      </c>
      <c r="B1779" t="str">
        <f t="shared" si="28"/>
        <v/>
      </c>
    </row>
    <row r="1780" spans="1:2" x14ac:dyDescent="0.25">
      <c r="A1780" t="str">
        <f>IF(Input!D1777&lt;&gt;"",Input!D1777&amp;", "&amp;Input!C1777&amp;" - "&amp;Input!A1777,"")</f>
        <v/>
      </c>
      <c r="B1780" t="str">
        <f t="shared" si="28"/>
        <v/>
      </c>
    </row>
    <row r="1781" spans="1:2" x14ac:dyDescent="0.25">
      <c r="A1781" t="str">
        <f>IF(Input!D1778&lt;&gt;"",Input!D1778&amp;", "&amp;Input!C1778&amp;" - "&amp;Input!A1778,"")</f>
        <v/>
      </c>
      <c r="B1781" t="str">
        <f t="shared" si="28"/>
        <v/>
      </c>
    </row>
    <row r="1782" spans="1:2" x14ac:dyDescent="0.25">
      <c r="A1782" t="str">
        <f>IF(Input!D1779&lt;&gt;"",Input!D1779&amp;", "&amp;Input!C1779&amp;" - "&amp;Input!A1779,"")</f>
        <v/>
      </c>
      <c r="B1782" t="str">
        <f t="shared" si="28"/>
        <v/>
      </c>
    </row>
    <row r="1783" spans="1:2" x14ac:dyDescent="0.25">
      <c r="A1783" t="str">
        <f>IF(Input!D1780&lt;&gt;"",Input!D1780&amp;", "&amp;Input!C1780&amp;" - "&amp;Input!A1780,"")</f>
        <v/>
      </c>
      <c r="B1783" t="str">
        <f t="shared" si="28"/>
        <v/>
      </c>
    </row>
    <row r="1784" spans="1:2" x14ac:dyDescent="0.25">
      <c r="A1784" t="str">
        <f>IF(Input!D1781&lt;&gt;"",Input!D1781&amp;", "&amp;Input!C1781&amp;" - "&amp;Input!A1781,"")</f>
        <v/>
      </c>
      <c r="B1784" t="str">
        <f t="shared" si="28"/>
        <v/>
      </c>
    </row>
    <row r="1785" spans="1:2" x14ac:dyDescent="0.25">
      <c r="A1785" t="str">
        <f>IF(Input!D1782&lt;&gt;"",Input!D1782&amp;", "&amp;Input!C1782&amp;" - "&amp;Input!A1782,"")</f>
        <v/>
      </c>
      <c r="B1785" t="str">
        <f t="shared" si="28"/>
        <v/>
      </c>
    </row>
    <row r="1786" spans="1:2" x14ac:dyDescent="0.25">
      <c r="A1786" t="str">
        <f>IF(Input!D1783&lt;&gt;"",Input!D1783&amp;", "&amp;Input!C1783&amp;" - "&amp;Input!A1783,"")</f>
        <v/>
      </c>
      <c r="B1786" t="str">
        <f t="shared" si="28"/>
        <v/>
      </c>
    </row>
    <row r="1787" spans="1:2" x14ac:dyDescent="0.25">
      <c r="A1787" t="str">
        <f>IF(Input!D1784&lt;&gt;"",Input!D1784&amp;", "&amp;Input!C1784&amp;" - "&amp;Input!A1784,"")</f>
        <v/>
      </c>
      <c r="B1787" t="str">
        <f t="shared" si="28"/>
        <v/>
      </c>
    </row>
    <row r="1788" spans="1:2" x14ac:dyDescent="0.25">
      <c r="A1788" t="str">
        <f>IF(Input!D1785&lt;&gt;"",Input!D1785&amp;", "&amp;Input!C1785&amp;" - "&amp;Input!A1785,"")</f>
        <v/>
      </c>
      <c r="B1788" t="str">
        <f t="shared" si="28"/>
        <v/>
      </c>
    </row>
    <row r="1789" spans="1:2" x14ac:dyDescent="0.25">
      <c r="A1789" t="str">
        <f>IF(Input!D1786&lt;&gt;"",Input!D1786&amp;", "&amp;Input!C1786&amp;" - "&amp;Input!A1786,"")</f>
        <v/>
      </c>
      <c r="B1789" t="str">
        <f t="shared" si="28"/>
        <v/>
      </c>
    </row>
    <row r="1790" spans="1:2" x14ac:dyDescent="0.25">
      <c r="A1790" t="str">
        <f>IF(Input!D1787&lt;&gt;"",Input!D1787&amp;", "&amp;Input!C1787&amp;" - "&amp;Input!A1787,"")</f>
        <v/>
      </c>
      <c r="B1790" t="str">
        <f t="shared" si="28"/>
        <v/>
      </c>
    </row>
    <row r="1791" spans="1:2" x14ac:dyDescent="0.25">
      <c r="A1791" t="str">
        <f>IF(Input!D1788&lt;&gt;"",Input!D1788&amp;", "&amp;Input!C1788&amp;" - "&amp;Input!A1788,"")</f>
        <v/>
      </c>
      <c r="B1791" t="str">
        <f t="shared" si="28"/>
        <v/>
      </c>
    </row>
    <row r="1792" spans="1:2" x14ac:dyDescent="0.25">
      <c r="A1792" t="str">
        <f>IF(Input!D1789&lt;&gt;"",Input!D1789&amp;", "&amp;Input!C1789&amp;" - "&amp;Input!A1789,"")</f>
        <v/>
      </c>
      <c r="B1792" t="str">
        <f t="shared" si="28"/>
        <v/>
      </c>
    </row>
    <row r="1793" spans="1:2" x14ac:dyDescent="0.25">
      <c r="A1793" t="str">
        <f>IF(Input!D1790&lt;&gt;"",Input!D1790&amp;", "&amp;Input!C1790&amp;" - "&amp;Input!A1790,"")</f>
        <v/>
      </c>
      <c r="B1793" t="str">
        <f t="shared" si="28"/>
        <v/>
      </c>
    </row>
    <row r="1794" spans="1:2" x14ac:dyDescent="0.25">
      <c r="A1794" t="str">
        <f>IF(Input!D1791&lt;&gt;"",Input!D1791&amp;", "&amp;Input!C1791&amp;" - "&amp;Input!A1791,"")</f>
        <v/>
      </c>
      <c r="B1794" t="str">
        <f t="shared" si="28"/>
        <v/>
      </c>
    </row>
    <row r="1795" spans="1:2" x14ac:dyDescent="0.25">
      <c r="A1795" t="str">
        <f>IF(Input!D1792&lt;&gt;"",Input!D1792&amp;", "&amp;Input!C1792&amp;" - "&amp;Input!A1792,"")</f>
        <v/>
      </c>
      <c r="B1795" t="str">
        <f t="shared" si="28"/>
        <v/>
      </c>
    </row>
    <row r="1796" spans="1:2" x14ac:dyDescent="0.25">
      <c r="A1796" t="str">
        <f>IF(Input!D1793&lt;&gt;"",Input!D1793&amp;", "&amp;Input!C1793&amp;" - "&amp;Input!A1793,"")</f>
        <v/>
      </c>
      <c r="B1796" t="str">
        <f t="shared" si="28"/>
        <v/>
      </c>
    </row>
    <row r="1797" spans="1:2" x14ac:dyDescent="0.25">
      <c r="A1797" t="str">
        <f>IF(Input!D1794&lt;&gt;"",Input!D1794&amp;", "&amp;Input!C1794&amp;" - "&amp;Input!A1794,"")</f>
        <v/>
      </c>
      <c r="B1797" t="str">
        <f t="shared" si="28"/>
        <v/>
      </c>
    </row>
    <row r="1798" spans="1:2" x14ac:dyDescent="0.25">
      <c r="A1798" t="str">
        <f>IF(Input!D1795&lt;&gt;"",Input!D1795&amp;", "&amp;Input!C1795&amp;" - "&amp;Input!A1795,"")</f>
        <v/>
      </c>
      <c r="B1798" t="str">
        <f t="shared" si="28"/>
        <v/>
      </c>
    </row>
    <row r="1799" spans="1:2" x14ac:dyDescent="0.25">
      <c r="A1799" t="str">
        <f>IF(Input!D1796&lt;&gt;"",Input!D1796&amp;", "&amp;Input!C1796&amp;" - "&amp;Input!A1796,"")</f>
        <v/>
      </c>
      <c r="B1799" t="str">
        <f t="shared" ref="B1799:B1862" si="29">IF(A1799&lt;&gt;"",B1798+1,"")</f>
        <v/>
      </c>
    </row>
    <row r="1800" spans="1:2" x14ac:dyDescent="0.25">
      <c r="A1800" t="str">
        <f>IF(Input!D1797&lt;&gt;"",Input!D1797&amp;", "&amp;Input!C1797&amp;" - "&amp;Input!A1797,"")</f>
        <v/>
      </c>
      <c r="B1800" t="str">
        <f t="shared" si="29"/>
        <v/>
      </c>
    </row>
    <row r="1801" spans="1:2" x14ac:dyDescent="0.25">
      <c r="A1801" t="str">
        <f>IF(Input!D1798&lt;&gt;"",Input!D1798&amp;", "&amp;Input!C1798&amp;" - "&amp;Input!A1798,"")</f>
        <v/>
      </c>
      <c r="B1801" t="str">
        <f t="shared" si="29"/>
        <v/>
      </c>
    </row>
    <row r="1802" spans="1:2" x14ac:dyDescent="0.25">
      <c r="A1802" t="str">
        <f>IF(Input!D1799&lt;&gt;"",Input!D1799&amp;", "&amp;Input!C1799&amp;" - "&amp;Input!A1799,"")</f>
        <v/>
      </c>
      <c r="B1802" t="str">
        <f t="shared" si="29"/>
        <v/>
      </c>
    </row>
    <row r="1803" spans="1:2" x14ac:dyDescent="0.25">
      <c r="A1803" t="str">
        <f>IF(Input!D1800&lt;&gt;"",Input!D1800&amp;", "&amp;Input!C1800&amp;" - "&amp;Input!A1800,"")</f>
        <v/>
      </c>
      <c r="B1803" t="str">
        <f t="shared" si="29"/>
        <v/>
      </c>
    </row>
    <row r="1804" spans="1:2" x14ac:dyDescent="0.25">
      <c r="A1804" t="str">
        <f>IF(Input!D1801&lt;&gt;"",Input!D1801&amp;", "&amp;Input!C1801&amp;" - "&amp;Input!A1801,"")</f>
        <v/>
      </c>
      <c r="B1804" t="str">
        <f t="shared" si="29"/>
        <v/>
      </c>
    </row>
    <row r="1805" spans="1:2" x14ac:dyDescent="0.25">
      <c r="A1805" t="str">
        <f>IF(Input!D1802&lt;&gt;"",Input!D1802&amp;", "&amp;Input!C1802&amp;" - "&amp;Input!A1802,"")</f>
        <v/>
      </c>
      <c r="B1805" t="str">
        <f t="shared" si="29"/>
        <v/>
      </c>
    </row>
    <row r="1806" spans="1:2" x14ac:dyDescent="0.25">
      <c r="A1806" t="str">
        <f>IF(Input!D1803&lt;&gt;"",Input!D1803&amp;", "&amp;Input!C1803&amp;" - "&amp;Input!A1803,"")</f>
        <v/>
      </c>
      <c r="B1806" t="str">
        <f t="shared" si="29"/>
        <v/>
      </c>
    </row>
    <row r="1807" spans="1:2" x14ac:dyDescent="0.25">
      <c r="A1807" t="str">
        <f>IF(Input!D1804&lt;&gt;"",Input!D1804&amp;", "&amp;Input!C1804&amp;" - "&amp;Input!A1804,"")</f>
        <v/>
      </c>
      <c r="B1807" t="str">
        <f t="shared" si="29"/>
        <v/>
      </c>
    </row>
    <row r="1808" spans="1:2" x14ac:dyDescent="0.25">
      <c r="A1808" t="str">
        <f>IF(Input!D1805&lt;&gt;"",Input!D1805&amp;", "&amp;Input!C1805&amp;" - "&amp;Input!A1805,"")</f>
        <v/>
      </c>
      <c r="B1808" t="str">
        <f t="shared" si="29"/>
        <v/>
      </c>
    </row>
    <row r="1809" spans="1:2" x14ac:dyDescent="0.25">
      <c r="A1809" t="str">
        <f>IF(Input!D1806&lt;&gt;"",Input!D1806&amp;", "&amp;Input!C1806&amp;" - "&amp;Input!A1806,"")</f>
        <v/>
      </c>
      <c r="B1809" t="str">
        <f t="shared" si="29"/>
        <v/>
      </c>
    </row>
    <row r="1810" spans="1:2" x14ac:dyDescent="0.25">
      <c r="A1810" t="str">
        <f>IF(Input!D1807&lt;&gt;"",Input!D1807&amp;", "&amp;Input!C1807&amp;" - "&amp;Input!A1807,"")</f>
        <v/>
      </c>
      <c r="B1810" t="str">
        <f t="shared" si="29"/>
        <v/>
      </c>
    </row>
    <row r="1811" spans="1:2" x14ac:dyDescent="0.25">
      <c r="A1811" t="str">
        <f>IF(Input!D1808&lt;&gt;"",Input!D1808&amp;", "&amp;Input!C1808&amp;" - "&amp;Input!A1808,"")</f>
        <v/>
      </c>
      <c r="B1811" t="str">
        <f t="shared" si="29"/>
        <v/>
      </c>
    </row>
    <row r="1812" spans="1:2" x14ac:dyDescent="0.25">
      <c r="A1812" t="str">
        <f>IF(Input!D1809&lt;&gt;"",Input!D1809&amp;", "&amp;Input!C1809&amp;" - "&amp;Input!A1809,"")</f>
        <v/>
      </c>
      <c r="B1812" t="str">
        <f t="shared" si="29"/>
        <v/>
      </c>
    </row>
    <row r="1813" spans="1:2" x14ac:dyDescent="0.25">
      <c r="A1813" t="str">
        <f>IF(Input!D1810&lt;&gt;"",Input!D1810&amp;", "&amp;Input!C1810&amp;" - "&amp;Input!A1810,"")</f>
        <v/>
      </c>
      <c r="B1813" t="str">
        <f t="shared" si="29"/>
        <v/>
      </c>
    </row>
    <row r="1814" spans="1:2" x14ac:dyDescent="0.25">
      <c r="A1814" t="str">
        <f>IF(Input!D1811&lt;&gt;"",Input!D1811&amp;", "&amp;Input!C1811&amp;" - "&amp;Input!A1811,"")</f>
        <v/>
      </c>
      <c r="B1814" t="str">
        <f t="shared" si="29"/>
        <v/>
      </c>
    </row>
    <row r="1815" spans="1:2" x14ac:dyDescent="0.25">
      <c r="A1815" t="str">
        <f>IF(Input!D1812&lt;&gt;"",Input!D1812&amp;", "&amp;Input!C1812&amp;" - "&amp;Input!A1812,"")</f>
        <v/>
      </c>
      <c r="B1815" t="str">
        <f t="shared" si="29"/>
        <v/>
      </c>
    </row>
    <row r="1816" spans="1:2" x14ac:dyDescent="0.25">
      <c r="A1816" t="str">
        <f>IF(Input!D1813&lt;&gt;"",Input!D1813&amp;", "&amp;Input!C1813&amp;" - "&amp;Input!A1813,"")</f>
        <v/>
      </c>
      <c r="B1816" t="str">
        <f t="shared" si="29"/>
        <v/>
      </c>
    </row>
    <row r="1817" spans="1:2" x14ac:dyDescent="0.25">
      <c r="A1817" t="str">
        <f>IF(Input!D1814&lt;&gt;"",Input!D1814&amp;", "&amp;Input!C1814&amp;" - "&amp;Input!A1814,"")</f>
        <v/>
      </c>
      <c r="B1817" t="str">
        <f t="shared" si="29"/>
        <v/>
      </c>
    </row>
    <row r="1818" spans="1:2" x14ac:dyDescent="0.25">
      <c r="A1818" t="str">
        <f>IF(Input!D1815&lt;&gt;"",Input!D1815&amp;", "&amp;Input!C1815&amp;" - "&amp;Input!A1815,"")</f>
        <v/>
      </c>
      <c r="B1818" t="str">
        <f t="shared" si="29"/>
        <v/>
      </c>
    </row>
    <row r="1819" spans="1:2" x14ac:dyDescent="0.25">
      <c r="A1819" t="str">
        <f>IF(Input!D1816&lt;&gt;"",Input!D1816&amp;", "&amp;Input!C1816&amp;" - "&amp;Input!A1816,"")</f>
        <v/>
      </c>
      <c r="B1819" t="str">
        <f t="shared" si="29"/>
        <v/>
      </c>
    </row>
    <row r="1820" spans="1:2" x14ac:dyDescent="0.25">
      <c r="A1820" t="str">
        <f>IF(Input!D1817&lt;&gt;"",Input!D1817&amp;", "&amp;Input!C1817&amp;" - "&amp;Input!A1817,"")</f>
        <v/>
      </c>
      <c r="B1820" t="str">
        <f t="shared" si="29"/>
        <v/>
      </c>
    </row>
    <row r="1821" spans="1:2" x14ac:dyDescent="0.25">
      <c r="A1821" t="str">
        <f>IF(Input!D1818&lt;&gt;"",Input!D1818&amp;", "&amp;Input!C1818&amp;" - "&amp;Input!A1818,"")</f>
        <v/>
      </c>
      <c r="B1821" t="str">
        <f t="shared" si="29"/>
        <v/>
      </c>
    </row>
    <row r="1822" spans="1:2" x14ac:dyDescent="0.25">
      <c r="A1822" t="str">
        <f>IF(Input!D1819&lt;&gt;"",Input!D1819&amp;", "&amp;Input!C1819&amp;" - "&amp;Input!A1819,"")</f>
        <v/>
      </c>
      <c r="B1822" t="str">
        <f t="shared" si="29"/>
        <v/>
      </c>
    </row>
    <row r="1823" spans="1:2" x14ac:dyDescent="0.25">
      <c r="A1823" t="str">
        <f>IF(Input!D1820&lt;&gt;"",Input!D1820&amp;", "&amp;Input!C1820&amp;" - "&amp;Input!A1820,"")</f>
        <v/>
      </c>
      <c r="B1823" t="str">
        <f t="shared" si="29"/>
        <v/>
      </c>
    </row>
    <row r="1824" spans="1:2" x14ac:dyDescent="0.25">
      <c r="A1824" t="str">
        <f>IF(Input!D1821&lt;&gt;"",Input!D1821&amp;", "&amp;Input!C1821&amp;" - "&amp;Input!A1821,"")</f>
        <v/>
      </c>
      <c r="B1824" t="str">
        <f t="shared" si="29"/>
        <v/>
      </c>
    </row>
    <row r="1825" spans="1:2" x14ac:dyDescent="0.25">
      <c r="A1825" t="str">
        <f>IF(Input!D1822&lt;&gt;"",Input!D1822&amp;", "&amp;Input!C1822&amp;" - "&amp;Input!A1822,"")</f>
        <v/>
      </c>
      <c r="B1825" t="str">
        <f t="shared" si="29"/>
        <v/>
      </c>
    </row>
    <row r="1826" spans="1:2" x14ac:dyDescent="0.25">
      <c r="A1826" t="str">
        <f>IF(Input!D1823&lt;&gt;"",Input!D1823&amp;", "&amp;Input!C1823&amp;" - "&amp;Input!A1823,"")</f>
        <v/>
      </c>
      <c r="B1826" t="str">
        <f t="shared" si="29"/>
        <v/>
      </c>
    </row>
    <row r="1827" spans="1:2" x14ac:dyDescent="0.25">
      <c r="A1827" t="str">
        <f>IF(Input!D1824&lt;&gt;"",Input!D1824&amp;", "&amp;Input!C1824&amp;" - "&amp;Input!A1824,"")</f>
        <v/>
      </c>
      <c r="B1827" t="str">
        <f t="shared" si="29"/>
        <v/>
      </c>
    </row>
    <row r="1828" spans="1:2" x14ac:dyDescent="0.25">
      <c r="A1828" t="str">
        <f>IF(Input!D1825&lt;&gt;"",Input!D1825&amp;", "&amp;Input!C1825&amp;" - "&amp;Input!A1825,"")</f>
        <v/>
      </c>
      <c r="B1828" t="str">
        <f t="shared" si="29"/>
        <v/>
      </c>
    </row>
    <row r="1829" spans="1:2" x14ac:dyDescent="0.25">
      <c r="A1829" t="str">
        <f>IF(Input!D1826&lt;&gt;"",Input!D1826&amp;", "&amp;Input!C1826&amp;" - "&amp;Input!A1826,"")</f>
        <v/>
      </c>
      <c r="B1829" t="str">
        <f t="shared" si="29"/>
        <v/>
      </c>
    </row>
    <row r="1830" spans="1:2" x14ac:dyDescent="0.25">
      <c r="A1830" t="str">
        <f>IF(Input!D1827&lt;&gt;"",Input!D1827&amp;", "&amp;Input!C1827&amp;" - "&amp;Input!A1827,"")</f>
        <v/>
      </c>
      <c r="B1830" t="str">
        <f t="shared" si="29"/>
        <v/>
      </c>
    </row>
    <row r="1831" spans="1:2" x14ac:dyDescent="0.25">
      <c r="A1831" t="str">
        <f>IF(Input!D1828&lt;&gt;"",Input!D1828&amp;", "&amp;Input!C1828&amp;" - "&amp;Input!A1828,"")</f>
        <v/>
      </c>
      <c r="B1831" t="str">
        <f t="shared" si="29"/>
        <v/>
      </c>
    </row>
    <row r="1832" spans="1:2" x14ac:dyDescent="0.25">
      <c r="A1832" t="str">
        <f>IF(Input!D1829&lt;&gt;"",Input!D1829&amp;", "&amp;Input!C1829&amp;" - "&amp;Input!A1829,"")</f>
        <v/>
      </c>
      <c r="B1832" t="str">
        <f t="shared" si="29"/>
        <v/>
      </c>
    </row>
    <row r="1833" spans="1:2" x14ac:dyDescent="0.25">
      <c r="A1833" t="str">
        <f>IF(Input!D1830&lt;&gt;"",Input!D1830&amp;", "&amp;Input!C1830&amp;" - "&amp;Input!A1830,"")</f>
        <v/>
      </c>
      <c r="B1833" t="str">
        <f t="shared" si="29"/>
        <v/>
      </c>
    </row>
    <row r="1834" spans="1:2" x14ac:dyDescent="0.25">
      <c r="A1834" t="str">
        <f>IF(Input!D1831&lt;&gt;"",Input!D1831&amp;", "&amp;Input!C1831&amp;" - "&amp;Input!A1831,"")</f>
        <v/>
      </c>
      <c r="B1834" t="str">
        <f t="shared" si="29"/>
        <v/>
      </c>
    </row>
    <row r="1835" spans="1:2" x14ac:dyDescent="0.25">
      <c r="A1835" t="str">
        <f>IF(Input!D1832&lt;&gt;"",Input!D1832&amp;", "&amp;Input!C1832&amp;" - "&amp;Input!A1832,"")</f>
        <v/>
      </c>
      <c r="B1835" t="str">
        <f t="shared" si="29"/>
        <v/>
      </c>
    </row>
    <row r="1836" spans="1:2" x14ac:dyDescent="0.25">
      <c r="A1836" t="str">
        <f>IF(Input!D1833&lt;&gt;"",Input!D1833&amp;", "&amp;Input!C1833&amp;" - "&amp;Input!A1833,"")</f>
        <v/>
      </c>
      <c r="B1836" t="str">
        <f t="shared" si="29"/>
        <v/>
      </c>
    </row>
    <row r="1837" spans="1:2" x14ac:dyDescent="0.25">
      <c r="A1837" t="str">
        <f>IF(Input!D1834&lt;&gt;"",Input!D1834&amp;", "&amp;Input!C1834&amp;" - "&amp;Input!A1834,"")</f>
        <v/>
      </c>
      <c r="B1837" t="str">
        <f t="shared" si="29"/>
        <v/>
      </c>
    </row>
    <row r="1838" spans="1:2" x14ac:dyDescent="0.25">
      <c r="A1838" t="str">
        <f>IF(Input!D1835&lt;&gt;"",Input!D1835&amp;", "&amp;Input!C1835&amp;" - "&amp;Input!A1835,"")</f>
        <v/>
      </c>
      <c r="B1838" t="str">
        <f t="shared" si="29"/>
        <v/>
      </c>
    </row>
    <row r="1839" spans="1:2" x14ac:dyDescent="0.25">
      <c r="A1839" t="str">
        <f>IF(Input!D1836&lt;&gt;"",Input!D1836&amp;", "&amp;Input!C1836&amp;" - "&amp;Input!A1836,"")</f>
        <v/>
      </c>
      <c r="B1839" t="str">
        <f t="shared" si="29"/>
        <v/>
      </c>
    </row>
    <row r="1840" spans="1:2" x14ac:dyDescent="0.25">
      <c r="A1840" t="str">
        <f>IF(Input!D1837&lt;&gt;"",Input!D1837&amp;", "&amp;Input!C1837&amp;" - "&amp;Input!A1837,"")</f>
        <v/>
      </c>
      <c r="B1840" t="str">
        <f t="shared" si="29"/>
        <v/>
      </c>
    </row>
    <row r="1841" spans="1:2" x14ac:dyDescent="0.25">
      <c r="A1841" t="str">
        <f>IF(Input!D1838&lt;&gt;"",Input!D1838&amp;", "&amp;Input!C1838&amp;" - "&amp;Input!A1838,"")</f>
        <v/>
      </c>
      <c r="B1841" t="str">
        <f t="shared" si="29"/>
        <v/>
      </c>
    </row>
    <row r="1842" spans="1:2" x14ac:dyDescent="0.25">
      <c r="A1842" t="str">
        <f>IF(Input!D1839&lt;&gt;"",Input!D1839&amp;", "&amp;Input!C1839&amp;" - "&amp;Input!A1839,"")</f>
        <v/>
      </c>
      <c r="B1842" t="str">
        <f t="shared" si="29"/>
        <v/>
      </c>
    </row>
    <row r="1843" spans="1:2" x14ac:dyDescent="0.25">
      <c r="A1843" t="str">
        <f>IF(Input!D1840&lt;&gt;"",Input!D1840&amp;", "&amp;Input!C1840&amp;" - "&amp;Input!A1840,"")</f>
        <v/>
      </c>
      <c r="B1843" t="str">
        <f t="shared" si="29"/>
        <v/>
      </c>
    </row>
    <row r="1844" spans="1:2" x14ac:dyDescent="0.25">
      <c r="A1844" t="str">
        <f>IF(Input!D1841&lt;&gt;"",Input!D1841&amp;", "&amp;Input!C1841&amp;" - "&amp;Input!A1841,"")</f>
        <v/>
      </c>
      <c r="B1844" t="str">
        <f t="shared" si="29"/>
        <v/>
      </c>
    </row>
    <row r="1845" spans="1:2" x14ac:dyDescent="0.25">
      <c r="A1845" t="str">
        <f>IF(Input!D1842&lt;&gt;"",Input!D1842&amp;", "&amp;Input!C1842&amp;" - "&amp;Input!A1842,"")</f>
        <v/>
      </c>
      <c r="B1845" t="str">
        <f t="shared" si="29"/>
        <v/>
      </c>
    </row>
    <row r="1846" spans="1:2" x14ac:dyDescent="0.25">
      <c r="A1846" t="str">
        <f>IF(Input!D1843&lt;&gt;"",Input!D1843&amp;", "&amp;Input!C1843&amp;" - "&amp;Input!A1843,"")</f>
        <v/>
      </c>
      <c r="B1846" t="str">
        <f t="shared" si="29"/>
        <v/>
      </c>
    </row>
    <row r="1847" spans="1:2" x14ac:dyDescent="0.25">
      <c r="A1847" t="str">
        <f>IF(Input!D1844&lt;&gt;"",Input!D1844&amp;", "&amp;Input!C1844&amp;" - "&amp;Input!A1844,"")</f>
        <v/>
      </c>
      <c r="B1847" t="str">
        <f t="shared" si="29"/>
        <v/>
      </c>
    </row>
    <row r="1848" spans="1:2" x14ac:dyDescent="0.25">
      <c r="A1848" t="str">
        <f>IF(Input!D1845&lt;&gt;"",Input!D1845&amp;", "&amp;Input!C1845&amp;" - "&amp;Input!A1845,"")</f>
        <v/>
      </c>
      <c r="B1848" t="str">
        <f t="shared" si="29"/>
        <v/>
      </c>
    </row>
    <row r="1849" spans="1:2" x14ac:dyDescent="0.25">
      <c r="A1849" t="str">
        <f>IF(Input!D1846&lt;&gt;"",Input!D1846&amp;", "&amp;Input!C1846&amp;" - "&amp;Input!A1846,"")</f>
        <v/>
      </c>
      <c r="B1849" t="str">
        <f t="shared" si="29"/>
        <v/>
      </c>
    </row>
    <row r="1850" spans="1:2" x14ac:dyDescent="0.25">
      <c r="A1850" t="str">
        <f>IF(Input!D1847&lt;&gt;"",Input!D1847&amp;", "&amp;Input!C1847&amp;" - "&amp;Input!A1847,"")</f>
        <v/>
      </c>
      <c r="B1850" t="str">
        <f t="shared" si="29"/>
        <v/>
      </c>
    </row>
    <row r="1851" spans="1:2" x14ac:dyDescent="0.25">
      <c r="A1851" t="str">
        <f>IF(Input!D1848&lt;&gt;"",Input!D1848&amp;", "&amp;Input!C1848&amp;" - "&amp;Input!A1848,"")</f>
        <v/>
      </c>
      <c r="B1851" t="str">
        <f t="shared" si="29"/>
        <v/>
      </c>
    </row>
    <row r="1852" spans="1:2" x14ac:dyDescent="0.25">
      <c r="A1852" t="str">
        <f>IF(Input!D1849&lt;&gt;"",Input!D1849&amp;", "&amp;Input!C1849&amp;" - "&amp;Input!A1849,"")</f>
        <v/>
      </c>
      <c r="B1852" t="str">
        <f t="shared" si="29"/>
        <v/>
      </c>
    </row>
    <row r="1853" spans="1:2" x14ac:dyDescent="0.25">
      <c r="A1853" t="str">
        <f>IF(Input!D1850&lt;&gt;"",Input!D1850&amp;", "&amp;Input!C1850&amp;" - "&amp;Input!A1850,"")</f>
        <v/>
      </c>
      <c r="B1853" t="str">
        <f t="shared" si="29"/>
        <v/>
      </c>
    </row>
    <row r="1854" spans="1:2" x14ac:dyDescent="0.25">
      <c r="A1854" t="str">
        <f>IF(Input!D1851&lt;&gt;"",Input!D1851&amp;", "&amp;Input!C1851&amp;" - "&amp;Input!A1851,"")</f>
        <v/>
      </c>
      <c r="B1854" t="str">
        <f t="shared" si="29"/>
        <v/>
      </c>
    </row>
    <row r="1855" spans="1:2" x14ac:dyDescent="0.25">
      <c r="A1855" t="str">
        <f>IF(Input!D1852&lt;&gt;"",Input!D1852&amp;", "&amp;Input!C1852&amp;" - "&amp;Input!A1852,"")</f>
        <v/>
      </c>
      <c r="B1855" t="str">
        <f t="shared" si="29"/>
        <v/>
      </c>
    </row>
    <row r="1856" spans="1:2" x14ac:dyDescent="0.25">
      <c r="A1856" t="str">
        <f>IF(Input!D1853&lt;&gt;"",Input!D1853&amp;", "&amp;Input!C1853&amp;" - "&amp;Input!A1853,"")</f>
        <v/>
      </c>
      <c r="B1856" t="str">
        <f t="shared" si="29"/>
        <v/>
      </c>
    </row>
    <row r="1857" spans="1:2" x14ac:dyDescent="0.25">
      <c r="A1857" t="str">
        <f>IF(Input!D1854&lt;&gt;"",Input!D1854&amp;", "&amp;Input!C1854&amp;" - "&amp;Input!A1854,"")</f>
        <v/>
      </c>
      <c r="B1857" t="str">
        <f t="shared" si="29"/>
        <v/>
      </c>
    </row>
    <row r="1858" spans="1:2" x14ac:dyDescent="0.25">
      <c r="A1858" t="str">
        <f>IF(Input!D1855&lt;&gt;"",Input!D1855&amp;", "&amp;Input!C1855&amp;" - "&amp;Input!A1855,"")</f>
        <v/>
      </c>
      <c r="B1858" t="str">
        <f t="shared" si="29"/>
        <v/>
      </c>
    </row>
    <row r="1859" spans="1:2" x14ac:dyDescent="0.25">
      <c r="A1859" t="str">
        <f>IF(Input!D1856&lt;&gt;"",Input!D1856&amp;", "&amp;Input!C1856&amp;" - "&amp;Input!A1856,"")</f>
        <v/>
      </c>
      <c r="B1859" t="str">
        <f t="shared" si="29"/>
        <v/>
      </c>
    </row>
    <row r="1860" spans="1:2" x14ac:dyDescent="0.25">
      <c r="A1860" t="str">
        <f>IF(Input!D1857&lt;&gt;"",Input!D1857&amp;", "&amp;Input!C1857&amp;" - "&amp;Input!A1857,"")</f>
        <v/>
      </c>
      <c r="B1860" t="str">
        <f t="shared" si="29"/>
        <v/>
      </c>
    </row>
    <row r="1861" spans="1:2" x14ac:dyDescent="0.25">
      <c r="A1861" t="str">
        <f>IF(Input!D1858&lt;&gt;"",Input!D1858&amp;", "&amp;Input!C1858&amp;" - "&amp;Input!A1858,"")</f>
        <v/>
      </c>
      <c r="B1861" t="str">
        <f t="shared" si="29"/>
        <v/>
      </c>
    </row>
    <row r="1862" spans="1:2" x14ac:dyDescent="0.25">
      <c r="A1862" t="str">
        <f>IF(Input!D1859&lt;&gt;"",Input!D1859&amp;", "&amp;Input!C1859&amp;" - "&amp;Input!A1859,"")</f>
        <v/>
      </c>
      <c r="B1862" t="str">
        <f t="shared" si="29"/>
        <v/>
      </c>
    </row>
    <row r="1863" spans="1:2" x14ac:dyDescent="0.25">
      <c r="A1863" t="str">
        <f>IF(Input!D1860&lt;&gt;"",Input!D1860&amp;", "&amp;Input!C1860&amp;" - "&amp;Input!A1860,"")</f>
        <v/>
      </c>
      <c r="B1863" t="str">
        <f t="shared" ref="B1863:B1926" si="30">IF(A1863&lt;&gt;"",B1862+1,"")</f>
        <v/>
      </c>
    </row>
    <row r="1864" spans="1:2" x14ac:dyDescent="0.25">
      <c r="A1864" t="str">
        <f>IF(Input!D1861&lt;&gt;"",Input!D1861&amp;", "&amp;Input!C1861&amp;" - "&amp;Input!A1861,"")</f>
        <v/>
      </c>
      <c r="B1864" t="str">
        <f t="shared" si="30"/>
        <v/>
      </c>
    </row>
    <row r="1865" spans="1:2" x14ac:dyDescent="0.25">
      <c r="A1865" t="str">
        <f>IF(Input!D1862&lt;&gt;"",Input!D1862&amp;", "&amp;Input!C1862&amp;" - "&amp;Input!A1862,"")</f>
        <v/>
      </c>
      <c r="B1865" t="str">
        <f t="shared" si="30"/>
        <v/>
      </c>
    </row>
    <row r="1866" spans="1:2" x14ac:dyDescent="0.25">
      <c r="A1866" t="str">
        <f>IF(Input!D1863&lt;&gt;"",Input!D1863&amp;", "&amp;Input!C1863&amp;" - "&amp;Input!A1863,"")</f>
        <v/>
      </c>
      <c r="B1866" t="str">
        <f t="shared" si="30"/>
        <v/>
      </c>
    </row>
    <row r="1867" spans="1:2" x14ac:dyDescent="0.25">
      <c r="A1867" t="str">
        <f>IF(Input!D1864&lt;&gt;"",Input!D1864&amp;", "&amp;Input!C1864&amp;" - "&amp;Input!A1864,"")</f>
        <v/>
      </c>
      <c r="B1867" t="str">
        <f t="shared" si="30"/>
        <v/>
      </c>
    </row>
    <row r="1868" spans="1:2" x14ac:dyDescent="0.25">
      <c r="A1868" t="str">
        <f>IF(Input!D1865&lt;&gt;"",Input!D1865&amp;", "&amp;Input!C1865&amp;" - "&amp;Input!A1865,"")</f>
        <v/>
      </c>
      <c r="B1868" t="str">
        <f t="shared" si="30"/>
        <v/>
      </c>
    </row>
    <row r="1869" spans="1:2" x14ac:dyDescent="0.25">
      <c r="A1869" t="str">
        <f>IF(Input!D1866&lt;&gt;"",Input!D1866&amp;", "&amp;Input!C1866&amp;" - "&amp;Input!A1866,"")</f>
        <v/>
      </c>
      <c r="B1869" t="str">
        <f t="shared" si="30"/>
        <v/>
      </c>
    </row>
    <row r="1870" spans="1:2" x14ac:dyDescent="0.25">
      <c r="A1870" t="str">
        <f>IF(Input!D1867&lt;&gt;"",Input!D1867&amp;", "&amp;Input!C1867&amp;" - "&amp;Input!A1867,"")</f>
        <v/>
      </c>
      <c r="B1870" t="str">
        <f t="shared" si="30"/>
        <v/>
      </c>
    </row>
    <row r="1871" spans="1:2" x14ac:dyDescent="0.25">
      <c r="A1871" t="str">
        <f>IF(Input!D1868&lt;&gt;"",Input!D1868&amp;", "&amp;Input!C1868&amp;" - "&amp;Input!A1868,"")</f>
        <v/>
      </c>
      <c r="B1871" t="str">
        <f t="shared" si="30"/>
        <v/>
      </c>
    </row>
    <row r="1872" spans="1:2" x14ac:dyDescent="0.25">
      <c r="A1872" t="str">
        <f>IF(Input!D1869&lt;&gt;"",Input!D1869&amp;", "&amp;Input!C1869&amp;" - "&amp;Input!A1869,"")</f>
        <v/>
      </c>
      <c r="B1872" t="str">
        <f t="shared" si="30"/>
        <v/>
      </c>
    </row>
    <row r="1873" spans="1:2" x14ac:dyDescent="0.25">
      <c r="A1873" t="str">
        <f>IF(Input!D1870&lt;&gt;"",Input!D1870&amp;", "&amp;Input!C1870&amp;" - "&amp;Input!A1870,"")</f>
        <v/>
      </c>
      <c r="B1873" t="str">
        <f t="shared" si="30"/>
        <v/>
      </c>
    </row>
    <row r="1874" spans="1:2" x14ac:dyDescent="0.25">
      <c r="A1874" t="str">
        <f>IF(Input!D1871&lt;&gt;"",Input!D1871&amp;", "&amp;Input!C1871&amp;" - "&amp;Input!A1871,"")</f>
        <v/>
      </c>
      <c r="B1874" t="str">
        <f t="shared" si="30"/>
        <v/>
      </c>
    </row>
    <row r="1875" spans="1:2" x14ac:dyDescent="0.25">
      <c r="A1875" t="str">
        <f>IF(Input!D1872&lt;&gt;"",Input!D1872&amp;", "&amp;Input!C1872&amp;" - "&amp;Input!A1872,"")</f>
        <v/>
      </c>
      <c r="B1875" t="str">
        <f t="shared" si="30"/>
        <v/>
      </c>
    </row>
    <row r="1876" spans="1:2" x14ac:dyDescent="0.25">
      <c r="A1876" t="str">
        <f>IF(Input!D1873&lt;&gt;"",Input!D1873&amp;", "&amp;Input!C1873&amp;" - "&amp;Input!A1873,"")</f>
        <v/>
      </c>
      <c r="B1876" t="str">
        <f t="shared" si="30"/>
        <v/>
      </c>
    </row>
    <row r="1877" spans="1:2" x14ac:dyDescent="0.25">
      <c r="A1877" t="str">
        <f>IF(Input!D1874&lt;&gt;"",Input!D1874&amp;", "&amp;Input!C1874&amp;" - "&amp;Input!A1874,"")</f>
        <v/>
      </c>
      <c r="B1877" t="str">
        <f t="shared" si="30"/>
        <v/>
      </c>
    </row>
    <row r="1878" spans="1:2" x14ac:dyDescent="0.25">
      <c r="A1878" t="str">
        <f>IF(Input!D1875&lt;&gt;"",Input!D1875&amp;", "&amp;Input!C1875&amp;" - "&amp;Input!A1875,"")</f>
        <v/>
      </c>
      <c r="B1878" t="str">
        <f t="shared" si="30"/>
        <v/>
      </c>
    </row>
    <row r="1879" spans="1:2" x14ac:dyDescent="0.25">
      <c r="A1879" t="str">
        <f>IF(Input!D1876&lt;&gt;"",Input!D1876&amp;", "&amp;Input!C1876&amp;" - "&amp;Input!A1876,"")</f>
        <v/>
      </c>
      <c r="B1879" t="str">
        <f t="shared" si="30"/>
        <v/>
      </c>
    </row>
    <row r="1880" spans="1:2" x14ac:dyDescent="0.25">
      <c r="A1880" t="str">
        <f>IF(Input!D1877&lt;&gt;"",Input!D1877&amp;", "&amp;Input!C1877&amp;" - "&amp;Input!A1877,"")</f>
        <v/>
      </c>
      <c r="B1880" t="str">
        <f t="shared" si="30"/>
        <v/>
      </c>
    </row>
    <row r="1881" spans="1:2" x14ac:dyDescent="0.25">
      <c r="A1881" t="str">
        <f>IF(Input!D1878&lt;&gt;"",Input!D1878&amp;", "&amp;Input!C1878&amp;" - "&amp;Input!A1878,"")</f>
        <v/>
      </c>
      <c r="B1881" t="str">
        <f t="shared" si="30"/>
        <v/>
      </c>
    </row>
    <row r="1882" spans="1:2" x14ac:dyDescent="0.25">
      <c r="A1882" t="str">
        <f>IF(Input!D1879&lt;&gt;"",Input!D1879&amp;", "&amp;Input!C1879&amp;" - "&amp;Input!A1879,"")</f>
        <v/>
      </c>
      <c r="B1882" t="str">
        <f t="shared" si="30"/>
        <v/>
      </c>
    </row>
    <row r="1883" spans="1:2" x14ac:dyDescent="0.25">
      <c r="A1883" t="str">
        <f>IF(Input!D1880&lt;&gt;"",Input!D1880&amp;", "&amp;Input!C1880&amp;" - "&amp;Input!A1880,"")</f>
        <v/>
      </c>
      <c r="B1883" t="str">
        <f t="shared" si="30"/>
        <v/>
      </c>
    </row>
    <row r="1884" spans="1:2" x14ac:dyDescent="0.25">
      <c r="A1884" t="str">
        <f>IF(Input!D1881&lt;&gt;"",Input!D1881&amp;", "&amp;Input!C1881&amp;" - "&amp;Input!A1881,"")</f>
        <v/>
      </c>
      <c r="B1884" t="str">
        <f t="shared" si="30"/>
        <v/>
      </c>
    </row>
    <row r="1885" spans="1:2" x14ac:dyDescent="0.25">
      <c r="A1885" t="str">
        <f>IF(Input!D1882&lt;&gt;"",Input!D1882&amp;", "&amp;Input!C1882&amp;" - "&amp;Input!A1882,"")</f>
        <v/>
      </c>
      <c r="B1885" t="str">
        <f t="shared" si="30"/>
        <v/>
      </c>
    </row>
    <row r="1886" spans="1:2" x14ac:dyDescent="0.25">
      <c r="A1886" t="str">
        <f>IF(Input!D1883&lt;&gt;"",Input!D1883&amp;", "&amp;Input!C1883&amp;" - "&amp;Input!A1883,"")</f>
        <v/>
      </c>
      <c r="B1886" t="str">
        <f t="shared" si="30"/>
        <v/>
      </c>
    </row>
    <row r="1887" spans="1:2" x14ac:dyDescent="0.25">
      <c r="A1887" t="str">
        <f>IF(Input!D1884&lt;&gt;"",Input!D1884&amp;", "&amp;Input!C1884&amp;" - "&amp;Input!A1884,"")</f>
        <v/>
      </c>
      <c r="B1887" t="str">
        <f t="shared" si="30"/>
        <v/>
      </c>
    </row>
    <row r="1888" spans="1:2" x14ac:dyDescent="0.25">
      <c r="A1888" t="str">
        <f>IF(Input!D1885&lt;&gt;"",Input!D1885&amp;", "&amp;Input!C1885&amp;" - "&amp;Input!A1885,"")</f>
        <v/>
      </c>
      <c r="B1888" t="str">
        <f t="shared" si="30"/>
        <v/>
      </c>
    </row>
    <row r="1889" spans="1:2" x14ac:dyDescent="0.25">
      <c r="A1889" t="str">
        <f>IF(Input!D1886&lt;&gt;"",Input!D1886&amp;", "&amp;Input!C1886&amp;" - "&amp;Input!A1886,"")</f>
        <v/>
      </c>
      <c r="B1889" t="str">
        <f t="shared" si="30"/>
        <v/>
      </c>
    </row>
    <row r="1890" spans="1:2" x14ac:dyDescent="0.25">
      <c r="A1890" t="str">
        <f>IF(Input!D1887&lt;&gt;"",Input!D1887&amp;", "&amp;Input!C1887&amp;" - "&amp;Input!A1887,"")</f>
        <v/>
      </c>
      <c r="B1890" t="str">
        <f t="shared" si="30"/>
        <v/>
      </c>
    </row>
    <row r="1891" spans="1:2" x14ac:dyDescent="0.25">
      <c r="A1891" t="str">
        <f>IF(Input!D1888&lt;&gt;"",Input!D1888&amp;", "&amp;Input!C1888&amp;" - "&amp;Input!A1888,"")</f>
        <v/>
      </c>
      <c r="B1891" t="str">
        <f t="shared" si="30"/>
        <v/>
      </c>
    </row>
    <row r="1892" spans="1:2" x14ac:dyDescent="0.25">
      <c r="A1892" t="str">
        <f>IF(Input!D1889&lt;&gt;"",Input!D1889&amp;", "&amp;Input!C1889&amp;" - "&amp;Input!A1889,"")</f>
        <v/>
      </c>
      <c r="B1892" t="str">
        <f t="shared" si="30"/>
        <v/>
      </c>
    </row>
    <row r="1893" spans="1:2" x14ac:dyDescent="0.25">
      <c r="A1893" t="str">
        <f>IF(Input!D1890&lt;&gt;"",Input!D1890&amp;", "&amp;Input!C1890&amp;" - "&amp;Input!A1890,"")</f>
        <v/>
      </c>
      <c r="B1893" t="str">
        <f t="shared" si="30"/>
        <v/>
      </c>
    </row>
    <row r="1894" spans="1:2" x14ac:dyDescent="0.25">
      <c r="A1894" t="str">
        <f>IF(Input!D1891&lt;&gt;"",Input!D1891&amp;", "&amp;Input!C1891&amp;" - "&amp;Input!A1891,"")</f>
        <v/>
      </c>
      <c r="B1894" t="str">
        <f t="shared" si="30"/>
        <v/>
      </c>
    </row>
    <row r="1895" spans="1:2" x14ac:dyDescent="0.25">
      <c r="A1895" t="str">
        <f>IF(Input!D1892&lt;&gt;"",Input!D1892&amp;", "&amp;Input!C1892&amp;" - "&amp;Input!A1892,"")</f>
        <v/>
      </c>
      <c r="B1895" t="str">
        <f t="shared" si="30"/>
        <v/>
      </c>
    </row>
    <row r="1896" spans="1:2" x14ac:dyDescent="0.25">
      <c r="A1896" t="str">
        <f>IF(Input!D1893&lt;&gt;"",Input!D1893&amp;", "&amp;Input!C1893&amp;" - "&amp;Input!A1893,"")</f>
        <v/>
      </c>
      <c r="B1896" t="str">
        <f t="shared" si="30"/>
        <v/>
      </c>
    </row>
    <row r="1897" spans="1:2" x14ac:dyDescent="0.25">
      <c r="A1897" t="str">
        <f>IF(Input!D1894&lt;&gt;"",Input!D1894&amp;", "&amp;Input!C1894&amp;" - "&amp;Input!A1894,"")</f>
        <v/>
      </c>
      <c r="B1897" t="str">
        <f t="shared" si="30"/>
        <v/>
      </c>
    </row>
    <row r="1898" spans="1:2" x14ac:dyDescent="0.25">
      <c r="A1898" t="str">
        <f>IF(Input!D1895&lt;&gt;"",Input!D1895&amp;", "&amp;Input!C1895&amp;" - "&amp;Input!A1895,"")</f>
        <v/>
      </c>
      <c r="B1898" t="str">
        <f t="shared" si="30"/>
        <v/>
      </c>
    </row>
    <row r="1899" spans="1:2" x14ac:dyDescent="0.25">
      <c r="A1899" t="str">
        <f>IF(Input!D1896&lt;&gt;"",Input!D1896&amp;", "&amp;Input!C1896&amp;" - "&amp;Input!A1896,"")</f>
        <v/>
      </c>
      <c r="B1899" t="str">
        <f t="shared" si="30"/>
        <v/>
      </c>
    </row>
    <row r="1900" spans="1:2" x14ac:dyDescent="0.25">
      <c r="A1900" t="str">
        <f>IF(Input!D1897&lt;&gt;"",Input!D1897&amp;", "&amp;Input!C1897&amp;" - "&amp;Input!A1897,"")</f>
        <v/>
      </c>
      <c r="B1900" t="str">
        <f t="shared" si="30"/>
        <v/>
      </c>
    </row>
    <row r="1901" spans="1:2" x14ac:dyDescent="0.25">
      <c r="A1901" t="str">
        <f>IF(Input!D1898&lt;&gt;"",Input!D1898&amp;", "&amp;Input!C1898&amp;" - "&amp;Input!A1898,"")</f>
        <v/>
      </c>
      <c r="B1901" t="str">
        <f t="shared" si="30"/>
        <v/>
      </c>
    </row>
    <row r="1902" spans="1:2" x14ac:dyDescent="0.25">
      <c r="A1902" t="str">
        <f>IF(Input!D1899&lt;&gt;"",Input!D1899&amp;", "&amp;Input!C1899&amp;" - "&amp;Input!A1899,"")</f>
        <v/>
      </c>
      <c r="B1902" t="str">
        <f t="shared" si="30"/>
        <v/>
      </c>
    </row>
    <row r="1903" spans="1:2" x14ac:dyDescent="0.25">
      <c r="A1903" t="str">
        <f>IF(Input!D1900&lt;&gt;"",Input!D1900&amp;", "&amp;Input!C1900&amp;" - "&amp;Input!A1900,"")</f>
        <v/>
      </c>
      <c r="B1903" t="str">
        <f t="shared" si="30"/>
        <v/>
      </c>
    </row>
    <row r="1904" spans="1:2" x14ac:dyDescent="0.25">
      <c r="A1904" t="str">
        <f>IF(Input!D1901&lt;&gt;"",Input!D1901&amp;", "&amp;Input!C1901&amp;" - "&amp;Input!A1901,"")</f>
        <v/>
      </c>
      <c r="B1904" t="str">
        <f t="shared" si="30"/>
        <v/>
      </c>
    </row>
    <row r="1905" spans="1:2" x14ac:dyDescent="0.25">
      <c r="A1905" t="str">
        <f>IF(Input!D1902&lt;&gt;"",Input!D1902&amp;", "&amp;Input!C1902&amp;" - "&amp;Input!A1902,"")</f>
        <v/>
      </c>
      <c r="B1905" t="str">
        <f t="shared" si="30"/>
        <v/>
      </c>
    </row>
    <row r="1906" spans="1:2" x14ac:dyDescent="0.25">
      <c r="A1906" t="str">
        <f>IF(Input!D1903&lt;&gt;"",Input!D1903&amp;", "&amp;Input!C1903&amp;" - "&amp;Input!A1903,"")</f>
        <v/>
      </c>
      <c r="B1906" t="str">
        <f t="shared" si="30"/>
        <v/>
      </c>
    </row>
    <row r="1907" spans="1:2" x14ac:dyDescent="0.25">
      <c r="A1907" t="str">
        <f>IF(Input!D1904&lt;&gt;"",Input!D1904&amp;", "&amp;Input!C1904&amp;" - "&amp;Input!A1904,"")</f>
        <v/>
      </c>
      <c r="B1907" t="str">
        <f t="shared" si="30"/>
        <v/>
      </c>
    </row>
    <row r="1908" spans="1:2" x14ac:dyDescent="0.25">
      <c r="A1908" t="str">
        <f>IF(Input!D1905&lt;&gt;"",Input!D1905&amp;", "&amp;Input!C1905&amp;" - "&amp;Input!A1905,"")</f>
        <v/>
      </c>
      <c r="B1908" t="str">
        <f t="shared" si="30"/>
        <v/>
      </c>
    </row>
    <row r="1909" spans="1:2" x14ac:dyDescent="0.25">
      <c r="A1909" t="str">
        <f>IF(Input!D1906&lt;&gt;"",Input!D1906&amp;", "&amp;Input!C1906&amp;" - "&amp;Input!A1906,"")</f>
        <v/>
      </c>
      <c r="B1909" t="str">
        <f t="shared" si="30"/>
        <v/>
      </c>
    </row>
    <row r="1910" spans="1:2" x14ac:dyDescent="0.25">
      <c r="A1910" t="str">
        <f>IF(Input!D1907&lt;&gt;"",Input!D1907&amp;", "&amp;Input!C1907&amp;" - "&amp;Input!A1907,"")</f>
        <v/>
      </c>
      <c r="B1910" t="str">
        <f t="shared" si="30"/>
        <v/>
      </c>
    </row>
    <row r="1911" spans="1:2" x14ac:dyDescent="0.25">
      <c r="A1911" t="str">
        <f>IF(Input!D1908&lt;&gt;"",Input!D1908&amp;", "&amp;Input!C1908&amp;" - "&amp;Input!A1908,"")</f>
        <v/>
      </c>
      <c r="B1911" t="str">
        <f t="shared" si="30"/>
        <v/>
      </c>
    </row>
    <row r="1912" spans="1:2" x14ac:dyDescent="0.25">
      <c r="A1912" t="str">
        <f>IF(Input!D1909&lt;&gt;"",Input!D1909&amp;", "&amp;Input!C1909&amp;" - "&amp;Input!A1909,"")</f>
        <v/>
      </c>
      <c r="B1912" t="str">
        <f t="shared" si="30"/>
        <v/>
      </c>
    </row>
    <row r="1913" spans="1:2" x14ac:dyDescent="0.25">
      <c r="A1913" t="str">
        <f>IF(Input!D1910&lt;&gt;"",Input!D1910&amp;", "&amp;Input!C1910&amp;" - "&amp;Input!A1910,"")</f>
        <v/>
      </c>
      <c r="B1913" t="str">
        <f t="shared" si="30"/>
        <v/>
      </c>
    </row>
    <row r="1914" spans="1:2" x14ac:dyDescent="0.25">
      <c r="A1914" t="str">
        <f>IF(Input!D1911&lt;&gt;"",Input!D1911&amp;", "&amp;Input!C1911&amp;" - "&amp;Input!A1911,"")</f>
        <v/>
      </c>
      <c r="B1914" t="str">
        <f t="shared" si="30"/>
        <v/>
      </c>
    </row>
    <row r="1915" spans="1:2" x14ac:dyDescent="0.25">
      <c r="A1915" t="str">
        <f>IF(Input!D1912&lt;&gt;"",Input!D1912&amp;", "&amp;Input!C1912&amp;" - "&amp;Input!A1912,"")</f>
        <v/>
      </c>
      <c r="B1915" t="str">
        <f t="shared" si="30"/>
        <v/>
      </c>
    </row>
    <row r="1916" spans="1:2" x14ac:dyDescent="0.25">
      <c r="A1916" t="str">
        <f>IF(Input!D1913&lt;&gt;"",Input!D1913&amp;", "&amp;Input!C1913&amp;" - "&amp;Input!A1913,"")</f>
        <v/>
      </c>
      <c r="B1916" t="str">
        <f t="shared" si="30"/>
        <v/>
      </c>
    </row>
    <row r="1917" spans="1:2" x14ac:dyDescent="0.25">
      <c r="A1917" t="str">
        <f>IF(Input!D1914&lt;&gt;"",Input!D1914&amp;", "&amp;Input!C1914&amp;" - "&amp;Input!A1914,"")</f>
        <v/>
      </c>
      <c r="B1917" t="str">
        <f t="shared" si="30"/>
        <v/>
      </c>
    </row>
    <row r="1918" spans="1:2" x14ac:dyDescent="0.25">
      <c r="A1918" t="str">
        <f>IF(Input!D1915&lt;&gt;"",Input!D1915&amp;", "&amp;Input!C1915&amp;" - "&amp;Input!A1915,"")</f>
        <v/>
      </c>
      <c r="B1918" t="str">
        <f t="shared" si="30"/>
        <v/>
      </c>
    </row>
    <row r="1919" spans="1:2" x14ac:dyDescent="0.25">
      <c r="A1919" t="str">
        <f>IF(Input!D1916&lt;&gt;"",Input!D1916&amp;", "&amp;Input!C1916&amp;" - "&amp;Input!A1916,"")</f>
        <v/>
      </c>
      <c r="B1919" t="str">
        <f t="shared" si="30"/>
        <v/>
      </c>
    </row>
    <row r="1920" spans="1:2" x14ac:dyDescent="0.25">
      <c r="A1920" t="str">
        <f>IF(Input!D1917&lt;&gt;"",Input!D1917&amp;", "&amp;Input!C1917&amp;" - "&amp;Input!A1917,"")</f>
        <v/>
      </c>
      <c r="B1920" t="str">
        <f t="shared" si="30"/>
        <v/>
      </c>
    </row>
    <row r="1921" spans="1:2" x14ac:dyDescent="0.25">
      <c r="A1921" t="str">
        <f>IF(Input!D1918&lt;&gt;"",Input!D1918&amp;", "&amp;Input!C1918&amp;" - "&amp;Input!A1918,"")</f>
        <v/>
      </c>
      <c r="B1921" t="str">
        <f t="shared" si="30"/>
        <v/>
      </c>
    </row>
    <row r="1922" spans="1:2" x14ac:dyDescent="0.25">
      <c r="A1922" t="str">
        <f>IF(Input!D1919&lt;&gt;"",Input!D1919&amp;", "&amp;Input!C1919&amp;" - "&amp;Input!A1919,"")</f>
        <v/>
      </c>
      <c r="B1922" t="str">
        <f t="shared" si="30"/>
        <v/>
      </c>
    </row>
    <row r="1923" spans="1:2" x14ac:dyDescent="0.25">
      <c r="A1923" t="str">
        <f>IF(Input!D1920&lt;&gt;"",Input!D1920&amp;", "&amp;Input!C1920&amp;" - "&amp;Input!A1920,"")</f>
        <v/>
      </c>
      <c r="B1923" t="str">
        <f t="shared" si="30"/>
        <v/>
      </c>
    </row>
    <row r="1924" spans="1:2" x14ac:dyDescent="0.25">
      <c r="A1924" t="str">
        <f>IF(Input!D1921&lt;&gt;"",Input!D1921&amp;", "&amp;Input!C1921&amp;" - "&amp;Input!A1921,"")</f>
        <v/>
      </c>
      <c r="B1924" t="str">
        <f t="shared" si="30"/>
        <v/>
      </c>
    </row>
    <row r="1925" spans="1:2" x14ac:dyDescent="0.25">
      <c r="A1925" t="str">
        <f>IF(Input!D1922&lt;&gt;"",Input!D1922&amp;", "&amp;Input!C1922&amp;" - "&amp;Input!A1922,"")</f>
        <v/>
      </c>
      <c r="B1925" t="str">
        <f t="shared" si="30"/>
        <v/>
      </c>
    </row>
    <row r="1926" spans="1:2" x14ac:dyDescent="0.25">
      <c r="A1926" t="str">
        <f>IF(Input!D1923&lt;&gt;"",Input!D1923&amp;", "&amp;Input!C1923&amp;" - "&amp;Input!A1923,"")</f>
        <v/>
      </c>
      <c r="B1926" t="str">
        <f t="shared" si="30"/>
        <v/>
      </c>
    </row>
    <row r="1927" spans="1:2" x14ac:dyDescent="0.25">
      <c r="A1927" t="str">
        <f>IF(Input!D1924&lt;&gt;"",Input!D1924&amp;", "&amp;Input!C1924&amp;" - "&amp;Input!A1924,"")</f>
        <v/>
      </c>
      <c r="B1927" t="str">
        <f t="shared" ref="B1927:B1990" si="31">IF(A1927&lt;&gt;"",B1926+1,"")</f>
        <v/>
      </c>
    </row>
    <row r="1928" spans="1:2" x14ac:dyDescent="0.25">
      <c r="A1928" t="str">
        <f>IF(Input!D1925&lt;&gt;"",Input!D1925&amp;", "&amp;Input!C1925&amp;" - "&amp;Input!A1925,"")</f>
        <v/>
      </c>
      <c r="B1928" t="str">
        <f t="shared" si="31"/>
        <v/>
      </c>
    </row>
    <row r="1929" spans="1:2" x14ac:dyDescent="0.25">
      <c r="A1929" t="str">
        <f>IF(Input!D1926&lt;&gt;"",Input!D1926&amp;", "&amp;Input!C1926&amp;" - "&amp;Input!A1926,"")</f>
        <v/>
      </c>
      <c r="B1929" t="str">
        <f t="shared" si="31"/>
        <v/>
      </c>
    </row>
    <row r="1930" spans="1:2" x14ac:dyDescent="0.25">
      <c r="A1930" t="str">
        <f>IF(Input!D1927&lt;&gt;"",Input!D1927&amp;", "&amp;Input!C1927&amp;" - "&amp;Input!A1927,"")</f>
        <v/>
      </c>
      <c r="B1930" t="str">
        <f t="shared" si="31"/>
        <v/>
      </c>
    </row>
    <row r="1931" spans="1:2" x14ac:dyDescent="0.25">
      <c r="A1931" t="str">
        <f>IF(Input!D1928&lt;&gt;"",Input!D1928&amp;", "&amp;Input!C1928&amp;" - "&amp;Input!A1928,"")</f>
        <v/>
      </c>
      <c r="B1931" t="str">
        <f t="shared" si="31"/>
        <v/>
      </c>
    </row>
    <row r="1932" spans="1:2" x14ac:dyDescent="0.25">
      <c r="A1932" t="str">
        <f>IF(Input!D1929&lt;&gt;"",Input!D1929&amp;", "&amp;Input!C1929&amp;" - "&amp;Input!A1929,"")</f>
        <v/>
      </c>
      <c r="B1932" t="str">
        <f t="shared" si="31"/>
        <v/>
      </c>
    </row>
    <row r="1933" spans="1:2" x14ac:dyDescent="0.25">
      <c r="A1933" t="str">
        <f>IF(Input!D1930&lt;&gt;"",Input!D1930&amp;", "&amp;Input!C1930&amp;" - "&amp;Input!A1930,"")</f>
        <v/>
      </c>
      <c r="B1933" t="str">
        <f t="shared" si="31"/>
        <v/>
      </c>
    </row>
    <row r="1934" spans="1:2" x14ac:dyDescent="0.25">
      <c r="A1934" t="str">
        <f>IF(Input!D1931&lt;&gt;"",Input!D1931&amp;", "&amp;Input!C1931&amp;" - "&amp;Input!A1931,"")</f>
        <v/>
      </c>
      <c r="B1934" t="str">
        <f t="shared" si="31"/>
        <v/>
      </c>
    </row>
    <row r="1935" spans="1:2" x14ac:dyDescent="0.25">
      <c r="A1935" t="str">
        <f>IF(Input!D1932&lt;&gt;"",Input!D1932&amp;", "&amp;Input!C1932&amp;" - "&amp;Input!A1932,"")</f>
        <v/>
      </c>
      <c r="B1935" t="str">
        <f t="shared" si="31"/>
        <v/>
      </c>
    </row>
    <row r="1936" spans="1:2" x14ac:dyDescent="0.25">
      <c r="A1936" t="str">
        <f>IF(Input!D1933&lt;&gt;"",Input!D1933&amp;", "&amp;Input!C1933&amp;" - "&amp;Input!A1933,"")</f>
        <v/>
      </c>
      <c r="B1936" t="str">
        <f t="shared" si="31"/>
        <v/>
      </c>
    </row>
    <row r="1937" spans="1:2" x14ac:dyDescent="0.25">
      <c r="A1937" t="str">
        <f>IF(Input!D1934&lt;&gt;"",Input!D1934&amp;", "&amp;Input!C1934&amp;" - "&amp;Input!A1934,"")</f>
        <v/>
      </c>
      <c r="B1937" t="str">
        <f t="shared" si="31"/>
        <v/>
      </c>
    </row>
    <row r="1938" spans="1:2" x14ac:dyDescent="0.25">
      <c r="A1938" t="str">
        <f>IF(Input!D1935&lt;&gt;"",Input!D1935&amp;", "&amp;Input!C1935&amp;" - "&amp;Input!A1935,"")</f>
        <v/>
      </c>
      <c r="B1938" t="str">
        <f t="shared" si="31"/>
        <v/>
      </c>
    </row>
    <row r="1939" spans="1:2" x14ac:dyDescent="0.25">
      <c r="A1939" t="str">
        <f>IF(Input!D1936&lt;&gt;"",Input!D1936&amp;", "&amp;Input!C1936&amp;" - "&amp;Input!A1936,"")</f>
        <v/>
      </c>
      <c r="B1939" t="str">
        <f t="shared" si="31"/>
        <v/>
      </c>
    </row>
    <row r="1940" spans="1:2" x14ac:dyDescent="0.25">
      <c r="A1940" t="str">
        <f>IF(Input!D1937&lt;&gt;"",Input!D1937&amp;", "&amp;Input!C1937&amp;" - "&amp;Input!A1937,"")</f>
        <v/>
      </c>
      <c r="B1940" t="str">
        <f t="shared" si="31"/>
        <v/>
      </c>
    </row>
    <row r="1941" spans="1:2" x14ac:dyDescent="0.25">
      <c r="A1941" t="str">
        <f>IF(Input!D1938&lt;&gt;"",Input!D1938&amp;", "&amp;Input!C1938&amp;" - "&amp;Input!A1938,"")</f>
        <v/>
      </c>
      <c r="B1941" t="str">
        <f t="shared" si="31"/>
        <v/>
      </c>
    </row>
    <row r="1942" spans="1:2" x14ac:dyDescent="0.25">
      <c r="A1942" t="str">
        <f>IF(Input!D1939&lt;&gt;"",Input!D1939&amp;", "&amp;Input!C1939&amp;" - "&amp;Input!A1939,"")</f>
        <v/>
      </c>
      <c r="B1942" t="str">
        <f t="shared" si="31"/>
        <v/>
      </c>
    </row>
    <row r="1943" spans="1:2" x14ac:dyDescent="0.25">
      <c r="A1943" t="str">
        <f>IF(Input!D1940&lt;&gt;"",Input!D1940&amp;", "&amp;Input!C1940&amp;" - "&amp;Input!A1940,"")</f>
        <v/>
      </c>
      <c r="B1943" t="str">
        <f t="shared" si="31"/>
        <v/>
      </c>
    </row>
    <row r="1944" spans="1:2" x14ac:dyDescent="0.25">
      <c r="A1944" t="str">
        <f>IF(Input!D1941&lt;&gt;"",Input!D1941&amp;", "&amp;Input!C1941&amp;" - "&amp;Input!A1941,"")</f>
        <v/>
      </c>
      <c r="B1944" t="str">
        <f t="shared" si="31"/>
        <v/>
      </c>
    </row>
    <row r="1945" spans="1:2" x14ac:dyDescent="0.25">
      <c r="A1945" t="str">
        <f>IF(Input!D1942&lt;&gt;"",Input!D1942&amp;", "&amp;Input!C1942&amp;" - "&amp;Input!A1942,"")</f>
        <v/>
      </c>
      <c r="B1945" t="str">
        <f t="shared" si="31"/>
        <v/>
      </c>
    </row>
    <row r="1946" spans="1:2" x14ac:dyDescent="0.25">
      <c r="A1946" t="str">
        <f>IF(Input!D1943&lt;&gt;"",Input!D1943&amp;", "&amp;Input!C1943&amp;" - "&amp;Input!A1943,"")</f>
        <v/>
      </c>
      <c r="B1946" t="str">
        <f t="shared" si="31"/>
        <v/>
      </c>
    </row>
    <row r="1947" spans="1:2" x14ac:dyDescent="0.25">
      <c r="A1947" t="str">
        <f>IF(Input!D1944&lt;&gt;"",Input!D1944&amp;", "&amp;Input!C1944&amp;" - "&amp;Input!A1944,"")</f>
        <v/>
      </c>
      <c r="B1947" t="str">
        <f t="shared" si="31"/>
        <v/>
      </c>
    </row>
    <row r="1948" spans="1:2" x14ac:dyDescent="0.25">
      <c r="A1948" t="str">
        <f>IF(Input!D1945&lt;&gt;"",Input!D1945&amp;", "&amp;Input!C1945&amp;" - "&amp;Input!A1945,"")</f>
        <v/>
      </c>
      <c r="B1948" t="str">
        <f t="shared" si="31"/>
        <v/>
      </c>
    </row>
    <row r="1949" spans="1:2" x14ac:dyDescent="0.25">
      <c r="A1949" t="str">
        <f>IF(Input!D1946&lt;&gt;"",Input!D1946&amp;", "&amp;Input!C1946&amp;" - "&amp;Input!A1946,"")</f>
        <v/>
      </c>
      <c r="B1949" t="str">
        <f t="shared" si="31"/>
        <v/>
      </c>
    </row>
    <row r="1950" spans="1:2" x14ac:dyDescent="0.25">
      <c r="A1950" t="str">
        <f>IF(Input!D1947&lt;&gt;"",Input!D1947&amp;", "&amp;Input!C1947&amp;" - "&amp;Input!A1947,"")</f>
        <v/>
      </c>
      <c r="B1950" t="str">
        <f t="shared" si="31"/>
        <v/>
      </c>
    </row>
    <row r="1951" spans="1:2" x14ac:dyDescent="0.25">
      <c r="A1951" t="str">
        <f>IF(Input!D1948&lt;&gt;"",Input!D1948&amp;", "&amp;Input!C1948&amp;" - "&amp;Input!A1948,"")</f>
        <v/>
      </c>
      <c r="B1951" t="str">
        <f t="shared" si="31"/>
        <v/>
      </c>
    </row>
    <row r="1952" spans="1:2" x14ac:dyDescent="0.25">
      <c r="A1952" t="str">
        <f>IF(Input!D1949&lt;&gt;"",Input!D1949&amp;", "&amp;Input!C1949&amp;" - "&amp;Input!A1949,"")</f>
        <v/>
      </c>
      <c r="B1952" t="str">
        <f t="shared" si="31"/>
        <v/>
      </c>
    </row>
    <row r="1953" spans="1:2" x14ac:dyDescent="0.25">
      <c r="A1953" t="str">
        <f>IF(Input!D1950&lt;&gt;"",Input!D1950&amp;", "&amp;Input!C1950&amp;" - "&amp;Input!A1950,"")</f>
        <v/>
      </c>
      <c r="B1953" t="str">
        <f t="shared" si="31"/>
        <v/>
      </c>
    </row>
    <row r="1954" spans="1:2" x14ac:dyDescent="0.25">
      <c r="A1954" t="str">
        <f>IF(Input!D1951&lt;&gt;"",Input!D1951&amp;", "&amp;Input!C1951&amp;" - "&amp;Input!A1951,"")</f>
        <v/>
      </c>
      <c r="B1954" t="str">
        <f t="shared" si="31"/>
        <v/>
      </c>
    </row>
    <row r="1955" spans="1:2" x14ac:dyDescent="0.25">
      <c r="A1955" t="str">
        <f>IF(Input!D1952&lt;&gt;"",Input!D1952&amp;", "&amp;Input!C1952&amp;" - "&amp;Input!A1952,"")</f>
        <v/>
      </c>
      <c r="B1955" t="str">
        <f t="shared" si="31"/>
        <v/>
      </c>
    </row>
    <row r="1956" spans="1:2" x14ac:dyDescent="0.25">
      <c r="A1956" t="str">
        <f>IF(Input!D1953&lt;&gt;"",Input!D1953&amp;", "&amp;Input!C1953&amp;" - "&amp;Input!A1953,"")</f>
        <v/>
      </c>
      <c r="B1956" t="str">
        <f t="shared" si="31"/>
        <v/>
      </c>
    </row>
    <row r="1957" spans="1:2" x14ac:dyDescent="0.25">
      <c r="A1957" t="str">
        <f>IF(Input!D1954&lt;&gt;"",Input!D1954&amp;", "&amp;Input!C1954&amp;" - "&amp;Input!A1954,"")</f>
        <v/>
      </c>
      <c r="B1957" t="str">
        <f t="shared" si="31"/>
        <v/>
      </c>
    </row>
    <row r="1958" spans="1:2" x14ac:dyDescent="0.25">
      <c r="A1958" t="str">
        <f>IF(Input!D1955&lt;&gt;"",Input!D1955&amp;", "&amp;Input!C1955&amp;" - "&amp;Input!A1955,"")</f>
        <v/>
      </c>
      <c r="B1958" t="str">
        <f t="shared" si="31"/>
        <v/>
      </c>
    </row>
    <row r="1959" spans="1:2" x14ac:dyDescent="0.25">
      <c r="A1959" t="str">
        <f>IF(Input!D1956&lt;&gt;"",Input!D1956&amp;", "&amp;Input!C1956&amp;" - "&amp;Input!A1956,"")</f>
        <v/>
      </c>
      <c r="B1959" t="str">
        <f t="shared" si="31"/>
        <v/>
      </c>
    </row>
    <row r="1960" spans="1:2" x14ac:dyDescent="0.25">
      <c r="A1960" t="str">
        <f>IF(Input!D1957&lt;&gt;"",Input!D1957&amp;", "&amp;Input!C1957&amp;" - "&amp;Input!A1957,"")</f>
        <v/>
      </c>
      <c r="B1960" t="str">
        <f t="shared" si="31"/>
        <v/>
      </c>
    </row>
    <row r="1961" spans="1:2" x14ac:dyDescent="0.25">
      <c r="A1961" t="str">
        <f>IF(Input!D1958&lt;&gt;"",Input!D1958&amp;", "&amp;Input!C1958&amp;" - "&amp;Input!A1958,"")</f>
        <v/>
      </c>
      <c r="B1961" t="str">
        <f t="shared" si="31"/>
        <v/>
      </c>
    </row>
    <row r="1962" spans="1:2" x14ac:dyDescent="0.25">
      <c r="A1962" t="str">
        <f>IF(Input!D1959&lt;&gt;"",Input!D1959&amp;", "&amp;Input!C1959&amp;" - "&amp;Input!A1959,"")</f>
        <v/>
      </c>
      <c r="B1962" t="str">
        <f t="shared" si="31"/>
        <v/>
      </c>
    </row>
    <row r="1963" spans="1:2" x14ac:dyDescent="0.25">
      <c r="A1963" t="str">
        <f>IF(Input!D1960&lt;&gt;"",Input!D1960&amp;", "&amp;Input!C1960&amp;" - "&amp;Input!A1960,"")</f>
        <v/>
      </c>
      <c r="B1963" t="str">
        <f t="shared" si="31"/>
        <v/>
      </c>
    </row>
    <row r="1964" spans="1:2" x14ac:dyDescent="0.25">
      <c r="A1964" t="str">
        <f>IF(Input!D1961&lt;&gt;"",Input!D1961&amp;", "&amp;Input!C1961&amp;" - "&amp;Input!A1961,"")</f>
        <v/>
      </c>
      <c r="B1964" t="str">
        <f t="shared" si="31"/>
        <v/>
      </c>
    </row>
    <row r="1965" spans="1:2" x14ac:dyDescent="0.25">
      <c r="A1965" t="str">
        <f>IF(Input!D1962&lt;&gt;"",Input!D1962&amp;", "&amp;Input!C1962&amp;" - "&amp;Input!A1962,"")</f>
        <v/>
      </c>
      <c r="B1965" t="str">
        <f t="shared" si="31"/>
        <v/>
      </c>
    </row>
    <row r="1966" spans="1:2" x14ac:dyDescent="0.25">
      <c r="A1966" t="str">
        <f>IF(Input!D1963&lt;&gt;"",Input!D1963&amp;", "&amp;Input!C1963&amp;" - "&amp;Input!A1963,"")</f>
        <v/>
      </c>
      <c r="B1966" t="str">
        <f t="shared" si="31"/>
        <v/>
      </c>
    </row>
    <row r="1967" spans="1:2" x14ac:dyDescent="0.25">
      <c r="A1967" t="str">
        <f>IF(Input!D1964&lt;&gt;"",Input!D1964&amp;", "&amp;Input!C1964&amp;" - "&amp;Input!A1964,"")</f>
        <v/>
      </c>
      <c r="B1967" t="str">
        <f t="shared" si="31"/>
        <v/>
      </c>
    </row>
    <row r="1968" spans="1:2" x14ac:dyDescent="0.25">
      <c r="A1968" t="str">
        <f>IF(Input!D1965&lt;&gt;"",Input!D1965&amp;", "&amp;Input!C1965&amp;" - "&amp;Input!A1965,"")</f>
        <v/>
      </c>
      <c r="B1968" t="str">
        <f t="shared" si="31"/>
        <v/>
      </c>
    </row>
    <row r="1969" spans="1:2" x14ac:dyDescent="0.25">
      <c r="A1969" t="str">
        <f>IF(Input!D1966&lt;&gt;"",Input!D1966&amp;", "&amp;Input!C1966&amp;" - "&amp;Input!A1966,"")</f>
        <v/>
      </c>
      <c r="B1969" t="str">
        <f t="shared" si="31"/>
        <v/>
      </c>
    </row>
    <row r="1970" spans="1:2" x14ac:dyDescent="0.25">
      <c r="A1970" t="str">
        <f>IF(Input!D1967&lt;&gt;"",Input!D1967&amp;", "&amp;Input!C1967&amp;" - "&amp;Input!A1967,"")</f>
        <v/>
      </c>
      <c r="B1970" t="str">
        <f t="shared" si="31"/>
        <v/>
      </c>
    </row>
    <row r="1971" spans="1:2" x14ac:dyDescent="0.25">
      <c r="A1971" t="str">
        <f>IF(Input!D1968&lt;&gt;"",Input!D1968&amp;", "&amp;Input!C1968&amp;" - "&amp;Input!A1968,"")</f>
        <v/>
      </c>
      <c r="B1971" t="str">
        <f t="shared" si="31"/>
        <v/>
      </c>
    </row>
    <row r="1972" spans="1:2" x14ac:dyDescent="0.25">
      <c r="A1972" t="str">
        <f>IF(Input!D1969&lt;&gt;"",Input!D1969&amp;", "&amp;Input!C1969&amp;" - "&amp;Input!A1969,"")</f>
        <v/>
      </c>
      <c r="B1972" t="str">
        <f t="shared" si="31"/>
        <v/>
      </c>
    </row>
    <row r="1973" spans="1:2" x14ac:dyDescent="0.25">
      <c r="A1973" t="str">
        <f>IF(Input!D1970&lt;&gt;"",Input!D1970&amp;", "&amp;Input!C1970&amp;" - "&amp;Input!A1970,"")</f>
        <v/>
      </c>
      <c r="B1973" t="str">
        <f t="shared" si="31"/>
        <v/>
      </c>
    </row>
    <row r="1974" spans="1:2" x14ac:dyDescent="0.25">
      <c r="A1974" t="str">
        <f>IF(Input!D1971&lt;&gt;"",Input!D1971&amp;", "&amp;Input!C1971&amp;" - "&amp;Input!A1971,"")</f>
        <v/>
      </c>
      <c r="B1974" t="str">
        <f t="shared" si="31"/>
        <v/>
      </c>
    </row>
    <row r="1975" spans="1:2" x14ac:dyDescent="0.25">
      <c r="A1975" t="str">
        <f>IF(Input!D1972&lt;&gt;"",Input!D1972&amp;", "&amp;Input!C1972&amp;" - "&amp;Input!A1972,"")</f>
        <v/>
      </c>
      <c r="B1975" t="str">
        <f t="shared" si="31"/>
        <v/>
      </c>
    </row>
    <row r="1976" spans="1:2" x14ac:dyDescent="0.25">
      <c r="A1976" t="str">
        <f>IF(Input!D1973&lt;&gt;"",Input!D1973&amp;", "&amp;Input!C1973&amp;" - "&amp;Input!A1973,"")</f>
        <v/>
      </c>
      <c r="B1976" t="str">
        <f t="shared" si="31"/>
        <v/>
      </c>
    </row>
    <row r="1977" spans="1:2" x14ac:dyDescent="0.25">
      <c r="A1977" t="str">
        <f>IF(Input!D1974&lt;&gt;"",Input!D1974&amp;", "&amp;Input!C1974&amp;" - "&amp;Input!A1974,"")</f>
        <v/>
      </c>
      <c r="B1977" t="str">
        <f t="shared" si="31"/>
        <v/>
      </c>
    </row>
    <row r="1978" spans="1:2" x14ac:dyDescent="0.25">
      <c r="A1978" t="str">
        <f>IF(Input!D1975&lt;&gt;"",Input!D1975&amp;", "&amp;Input!C1975&amp;" - "&amp;Input!A1975,"")</f>
        <v/>
      </c>
      <c r="B1978" t="str">
        <f t="shared" si="31"/>
        <v/>
      </c>
    </row>
    <row r="1979" spans="1:2" x14ac:dyDescent="0.25">
      <c r="A1979" t="str">
        <f>IF(Input!D1976&lt;&gt;"",Input!D1976&amp;", "&amp;Input!C1976&amp;" - "&amp;Input!A1976,"")</f>
        <v/>
      </c>
      <c r="B1979" t="str">
        <f t="shared" si="31"/>
        <v/>
      </c>
    </row>
    <row r="1980" spans="1:2" x14ac:dyDescent="0.25">
      <c r="A1980" t="str">
        <f>IF(Input!D1977&lt;&gt;"",Input!D1977&amp;", "&amp;Input!C1977&amp;" - "&amp;Input!A1977,"")</f>
        <v/>
      </c>
      <c r="B1980" t="str">
        <f t="shared" si="31"/>
        <v/>
      </c>
    </row>
    <row r="1981" spans="1:2" x14ac:dyDescent="0.25">
      <c r="A1981" t="str">
        <f>IF(Input!D1978&lt;&gt;"",Input!D1978&amp;", "&amp;Input!C1978&amp;" - "&amp;Input!A1978,"")</f>
        <v/>
      </c>
      <c r="B1981" t="str">
        <f t="shared" si="31"/>
        <v/>
      </c>
    </row>
    <row r="1982" spans="1:2" x14ac:dyDescent="0.25">
      <c r="A1982" t="str">
        <f>IF(Input!D1979&lt;&gt;"",Input!D1979&amp;", "&amp;Input!C1979&amp;" - "&amp;Input!A1979,"")</f>
        <v/>
      </c>
      <c r="B1982" t="str">
        <f t="shared" si="31"/>
        <v/>
      </c>
    </row>
    <row r="1983" spans="1:2" x14ac:dyDescent="0.25">
      <c r="A1983" t="str">
        <f>IF(Input!D1980&lt;&gt;"",Input!D1980&amp;", "&amp;Input!C1980&amp;" - "&amp;Input!A1980,"")</f>
        <v/>
      </c>
      <c r="B1983" t="str">
        <f t="shared" si="31"/>
        <v/>
      </c>
    </row>
    <row r="1984" spans="1:2" x14ac:dyDescent="0.25">
      <c r="A1984" t="str">
        <f>IF(Input!D1981&lt;&gt;"",Input!D1981&amp;", "&amp;Input!C1981&amp;" - "&amp;Input!A1981,"")</f>
        <v/>
      </c>
      <c r="B1984" t="str">
        <f t="shared" si="31"/>
        <v/>
      </c>
    </row>
    <row r="1985" spans="1:2" x14ac:dyDescent="0.25">
      <c r="A1985" t="str">
        <f>IF(Input!D1982&lt;&gt;"",Input!D1982&amp;", "&amp;Input!C1982&amp;" - "&amp;Input!A1982,"")</f>
        <v/>
      </c>
      <c r="B1985" t="str">
        <f t="shared" si="31"/>
        <v/>
      </c>
    </row>
    <row r="1986" spans="1:2" x14ac:dyDescent="0.25">
      <c r="A1986" t="str">
        <f>IF(Input!D1983&lt;&gt;"",Input!D1983&amp;", "&amp;Input!C1983&amp;" - "&amp;Input!A1983,"")</f>
        <v/>
      </c>
      <c r="B1986" t="str">
        <f t="shared" si="31"/>
        <v/>
      </c>
    </row>
    <row r="1987" spans="1:2" x14ac:dyDescent="0.25">
      <c r="A1987" t="str">
        <f>IF(Input!D1984&lt;&gt;"",Input!D1984&amp;", "&amp;Input!C1984&amp;" - "&amp;Input!A1984,"")</f>
        <v/>
      </c>
      <c r="B1987" t="str">
        <f t="shared" si="31"/>
        <v/>
      </c>
    </row>
    <row r="1988" spans="1:2" x14ac:dyDescent="0.25">
      <c r="A1988" t="str">
        <f>IF(Input!D1985&lt;&gt;"",Input!D1985&amp;", "&amp;Input!C1985&amp;" - "&amp;Input!A1985,"")</f>
        <v/>
      </c>
      <c r="B1988" t="str">
        <f t="shared" si="31"/>
        <v/>
      </c>
    </row>
    <row r="1989" spans="1:2" x14ac:dyDescent="0.25">
      <c r="A1989" t="str">
        <f>IF(Input!D1986&lt;&gt;"",Input!D1986&amp;", "&amp;Input!C1986&amp;" - "&amp;Input!A1986,"")</f>
        <v/>
      </c>
      <c r="B1989" t="str">
        <f t="shared" si="31"/>
        <v/>
      </c>
    </row>
    <row r="1990" spans="1:2" x14ac:dyDescent="0.25">
      <c r="A1990" t="str">
        <f>IF(Input!D1987&lt;&gt;"",Input!D1987&amp;", "&amp;Input!C1987&amp;" - "&amp;Input!A1987,"")</f>
        <v/>
      </c>
      <c r="B1990" t="str">
        <f t="shared" si="31"/>
        <v/>
      </c>
    </row>
    <row r="1991" spans="1:2" x14ac:dyDescent="0.25">
      <c r="A1991" t="str">
        <f>IF(Input!D1988&lt;&gt;"",Input!D1988&amp;", "&amp;Input!C1988&amp;" - "&amp;Input!A1988,"")</f>
        <v/>
      </c>
      <c r="B1991" t="str">
        <f t="shared" ref="B1991:B2054" si="32">IF(A1991&lt;&gt;"",B1990+1,"")</f>
        <v/>
      </c>
    </row>
    <row r="1992" spans="1:2" x14ac:dyDescent="0.25">
      <c r="A1992" t="str">
        <f>IF(Input!D1989&lt;&gt;"",Input!D1989&amp;", "&amp;Input!C1989&amp;" - "&amp;Input!A1989,"")</f>
        <v/>
      </c>
      <c r="B1992" t="str">
        <f t="shared" si="32"/>
        <v/>
      </c>
    </row>
    <row r="1993" spans="1:2" x14ac:dyDescent="0.25">
      <c r="A1993" t="str">
        <f>IF(Input!D1990&lt;&gt;"",Input!D1990&amp;", "&amp;Input!C1990&amp;" - "&amp;Input!A1990,"")</f>
        <v/>
      </c>
      <c r="B1993" t="str">
        <f t="shared" si="32"/>
        <v/>
      </c>
    </row>
    <row r="1994" spans="1:2" x14ac:dyDescent="0.25">
      <c r="A1994" t="str">
        <f>IF(Input!D1991&lt;&gt;"",Input!D1991&amp;", "&amp;Input!C1991&amp;" - "&amp;Input!A1991,"")</f>
        <v/>
      </c>
      <c r="B1994" t="str">
        <f t="shared" si="32"/>
        <v/>
      </c>
    </row>
    <row r="1995" spans="1:2" x14ac:dyDescent="0.25">
      <c r="A1995" t="str">
        <f>IF(Input!D1992&lt;&gt;"",Input!D1992&amp;", "&amp;Input!C1992&amp;" - "&amp;Input!A1992,"")</f>
        <v/>
      </c>
      <c r="B1995" t="str">
        <f t="shared" si="32"/>
        <v/>
      </c>
    </row>
    <row r="1996" spans="1:2" x14ac:dyDescent="0.25">
      <c r="A1996" t="str">
        <f>IF(Input!D1993&lt;&gt;"",Input!D1993&amp;", "&amp;Input!C1993&amp;" - "&amp;Input!A1993,"")</f>
        <v/>
      </c>
      <c r="B1996" t="str">
        <f t="shared" si="32"/>
        <v/>
      </c>
    </row>
    <row r="1997" spans="1:2" x14ac:dyDescent="0.25">
      <c r="A1997" t="str">
        <f>IF(Input!D1994&lt;&gt;"",Input!D1994&amp;", "&amp;Input!C1994&amp;" - "&amp;Input!A1994,"")</f>
        <v/>
      </c>
      <c r="B1997" t="str">
        <f t="shared" si="32"/>
        <v/>
      </c>
    </row>
    <row r="1998" spans="1:2" x14ac:dyDescent="0.25">
      <c r="A1998" t="str">
        <f>IF(Input!D1995&lt;&gt;"",Input!D1995&amp;", "&amp;Input!C1995&amp;" - "&amp;Input!A1995,"")</f>
        <v/>
      </c>
      <c r="B1998" t="str">
        <f t="shared" si="32"/>
        <v/>
      </c>
    </row>
    <row r="1999" spans="1:2" x14ac:dyDescent="0.25">
      <c r="A1999" t="str">
        <f>IF(Input!D1996&lt;&gt;"",Input!D1996&amp;", "&amp;Input!C1996&amp;" - "&amp;Input!A1996,"")</f>
        <v/>
      </c>
      <c r="B1999" t="str">
        <f t="shared" si="32"/>
        <v/>
      </c>
    </row>
    <row r="2000" spans="1:2" x14ac:dyDescent="0.25">
      <c r="A2000" t="str">
        <f>IF(Input!D1997&lt;&gt;"",Input!D1997&amp;", "&amp;Input!C1997&amp;" - "&amp;Input!A1997,"")</f>
        <v/>
      </c>
      <c r="B2000" t="str">
        <f t="shared" si="32"/>
        <v/>
      </c>
    </row>
    <row r="2001" spans="1:2" x14ac:dyDescent="0.25">
      <c r="A2001" t="str">
        <f>IF(Input!D1998&lt;&gt;"",Input!D1998&amp;", "&amp;Input!C1998&amp;" - "&amp;Input!A1998,"")</f>
        <v/>
      </c>
      <c r="B2001" t="str">
        <f t="shared" si="32"/>
        <v/>
      </c>
    </row>
    <row r="2002" spans="1:2" x14ac:dyDescent="0.25">
      <c r="A2002" t="str">
        <f>IF(Input!D1999&lt;&gt;"",Input!D1999&amp;", "&amp;Input!C1999&amp;" - "&amp;Input!A1999,"")</f>
        <v/>
      </c>
      <c r="B2002" t="str">
        <f t="shared" si="32"/>
        <v/>
      </c>
    </row>
    <row r="2003" spans="1:2" x14ac:dyDescent="0.25">
      <c r="A2003" t="str">
        <f>IF(Input!D2000&lt;&gt;"",Input!D2000&amp;", "&amp;Input!C2000&amp;" - "&amp;Input!A2000,"")</f>
        <v/>
      </c>
      <c r="B2003" t="str">
        <f t="shared" si="32"/>
        <v/>
      </c>
    </row>
    <row r="2004" spans="1:2" x14ac:dyDescent="0.25">
      <c r="A2004" t="str">
        <f>IF(Input!D2001&lt;&gt;"",Input!D2001&amp;", "&amp;Input!C2001&amp;" - "&amp;Input!A2001,"")</f>
        <v/>
      </c>
      <c r="B2004" t="str">
        <f t="shared" si="32"/>
        <v/>
      </c>
    </row>
    <row r="2005" spans="1:2" x14ac:dyDescent="0.25">
      <c r="A2005" t="str">
        <f>IF(Input!D2002&lt;&gt;"",Input!D2002&amp;", "&amp;Input!C2002&amp;" - "&amp;Input!A2002,"")</f>
        <v/>
      </c>
      <c r="B2005" t="str">
        <f t="shared" si="32"/>
        <v/>
      </c>
    </row>
    <row r="2006" spans="1:2" x14ac:dyDescent="0.25">
      <c r="A2006" t="str">
        <f>IF(Input!D2003&lt;&gt;"",Input!D2003&amp;", "&amp;Input!C2003&amp;" - "&amp;Input!A2003,"")</f>
        <v/>
      </c>
      <c r="B2006" t="str">
        <f t="shared" si="32"/>
        <v/>
      </c>
    </row>
    <row r="2007" spans="1:2" x14ac:dyDescent="0.25">
      <c r="A2007" t="str">
        <f>IF(Input!D2004&lt;&gt;"",Input!D2004&amp;", "&amp;Input!C2004&amp;" - "&amp;Input!A2004,"")</f>
        <v/>
      </c>
      <c r="B2007" t="str">
        <f t="shared" si="32"/>
        <v/>
      </c>
    </row>
    <row r="2008" spans="1:2" x14ac:dyDescent="0.25">
      <c r="A2008" t="str">
        <f>IF(Input!D2005&lt;&gt;"",Input!D2005&amp;", "&amp;Input!C2005&amp;" - "&amp;Input!A2005,"")</f>
        <v/>
      </c>
      <c r="B2008" t="str">
        <f t="shared" si="32"/>
        <v/>
      </c>
    </row>
    <row r="2009" spans="1:2" x14ac:dyDescent="0.25">
      <c r="A2009" t="str">
        <f>IF(Input!D2006&lt;&gt;"",Input!D2006&amp;", "&amp;Input!C2006&amp;" - "&amp;Input!A2006,"")</f>
        <v/>
      </c>
      <c r="B2009" t="str">
        <f t="shared" si="32"/>
        <v/>
      </c>
    </row>
    <row r="2010" spans="1:2" x14ac:dyDescent="0.25">
      <c r="A2010" t="str">
        <f>IF(Input!D2007&lt;&gt;"",Input!D2007&amp;", "&amp;Input!C2007&amp;" - "&amp;Input!A2007,"")</f>
        <v/>
      </c>
      <c r="B2010" t="str">
        <f t="shared" si="32"/>
        <v/>
      </c>
    </row>
    <row r="2011" spans="1:2" x14ac:dyDescent="0.25">
      <c r="A2011" t="str">
        <f>IF(Input!D2008&lt;&gt;"",Input!D2008&amp;", "&amp;Input!C2008&amp;" - "&amp;Input!A2008,"")</f>
        <v/>
      </c>
      <c r="B2011" t="str">
        <f t="shared" si="32"/>
        <v/>
      </c>
    </row>
    <row r="2012" spans="1:2" x14ac:dyDescent="0.25">
      <c r="A2012" t="str">
        <f>IF(Input!D2009&lt;&gt;"",Input!D2009&amp;", "&amp;Input!C2009&amp;" - "&amp;Input!A2009,"")</f>
        <v/>
      </c>
      <c r="B2012" t="str">
        <f t="shared" si="32"/>
        <v/>
      </c>
    </row>
    <row r="2013" spans="1:2" x14ac:dyDescent="0.25">
      <c r="A2013" t="str">
        <f>IF(Input!D2010&lt;&gt;"",Input!D2010&amp;", "&amp;Input!C2010&amp;" - "&amp;Input!A2010,"")</f>
        <v/>
      </c>
      <c r="B2013" t="str">
        <f t="shared" si="32"/>
        <v/>
      </c>
    </row>
    <row r="2014" spans="1:2" x14ac:dyDescent="0.25">
      <c r="A2014" t="str">
        <f>IF(Input!D2011&lt;&gt;"",Input!D2011&amp;", "&amp;Input!C2011&amp;" - "&amp;Input!A2011,"")</f>
        <v/>
      </c>
      <c r="B2014" t="str">
        <f t="shared" si="32"/>
        <v/>
      </c>
    </row>
    <row r="2015" spans="1:2" x14ac:dyDescent="0.25">
      <c r="A2015" t="str">
        <f>IF(Input!D2012&lt;&gt;"",Input!D2012&amp;", "&amp;Input!C2012&amp;" - "&amp;Input!A2012,"")</f>
        <v/>
      </c>
      <c r="B2015" t="str">
        <f t="shared" si="32"/>
        <v/>
      </c>
    </row>
    <row r="2016" spans="1:2" x14ac:dyDescent="0.25">
      <c r="A2016" t="str">
        <f>IF(Input!D2013&lt;&gt;"",Input!D2013&amp;", "&amp;Input!C2013&amp;" - "&amp;Input!A2013,"")</f>
        <v/>
      </c>
      <c r="B2016" t="str">
        <f t="shared" si="32"/>
        <v/>
      </c>
    </row>
    <row r="2017" spans="1:2" x14ac:dyDescent="0.25">
      <c r="A2017" t="str">
        <f>IF(Input!D2014&lt;&gt;"",Input!D2014&amp;", "&amp;Input!C2014&amp;" - "&amp;Input!A2014,"")</f>
        <v/>
      </c>
      <c r="B2017" t="str">
        <f t="shared" si="32"/>
        <v/>
      </c>
    </row>
    <row r="2018" spans="1:2" x14ac:dyDescent="0.25">
      <c r="A2018" t="str">
        <f>IF(Input!D2015&lt;&gt;"",Input!D2015&amp;", "&amp;Input!C2015&amp;" - "&amp;Input!A2015,"")</f>
        <v/>
      </c>
      <c r="B2018" t="str">
        <f t="shared" si="32"/>
        <v/>
      </c>
    </row>
    <row r="2019" spans="1:2" x14ac:dyDescent="0.25">
      <c r="A2019" t="str">
        <f>IF(Input!D2016&lt;&gt;"",Input!D2016&amp;", "&amp;Input!C2016&amp;" - "&amp;Input!A2016,"")</f>
        <v/>
      </c>
      <c r="B2019" t="str">
        <f t="shared" si="32"/>
        <v/>
      </c>
    </row>
    <row r="2020" spans="1:2" x14ac:dyDescent="0.25">
      <c r="A2020" t="str">
        <f>IF(Input!D2017&lt;&gt;"",Input!D2017&amp;", "&amp;Input!C2017&amp;" - "&amp;Input!A2017,"")</f>
        <v/>
      </c>
      <c r="B2020" t="str">
        <f t="shared" si="32"/>
        <v/>
      </c>
    </row>
    <row r="2021" spans="1:2" x14ac:dyDescent="0.25">
      <c r="A2021" t="str">
        <f>IF(Input!D2018&lt;&gt;"",Input!D2018&amp;", "&amp;Input!C2018&amp;" - "&amp;Input!A2018,"")</f>
        <v/>
      </c>
      <c r="B2021" t="str">
        <f t="shared" si="32"/>
        <v/>
      </c>
    </row>
    <row r="2022" spans="1:2" x14ac:dyDescent="0.25">
      <c r="A2022" t="str">
        <f>IF(Input!D2019&lt;&gt;"",Input!D2019&amp;", "&amp;Input!C2019&amp;" - "&amp;Input!A2019,"")</f>
        <v/>
      </c>
      <c r="B2022" t="str">
        <f t="shared" si="32"/>
        <v/>
      </c>
    </row>
    <row r="2023" spans="1:2" x14ac:dyDescent="0.25">
      <c r="A2023" t="str">
        <f>IF(Input!D2020&lt;&gt;"",Input!D2020&amp;", "&amp;Input!C2020&amp;" - "&amp;Input!A2020,"")</f>
        <v/>
      </c>
      <c r="B2023" t="str">
        <f t="shared" si="32"/>
        <v/>
      </c>
    </row>
    <row r="2024" spans="1:2" x14ac:dyDescent="0.25">
      <c r="A2024" t="str">
        <f>IF(Input!D2021&lt;&gt;"",Input!D2021&amp;", "&amp;Input!C2021&amp;" - "&amp;Input!A2021,"")</f>
        <v/>
      </c>
      <c r="B2024" t="str">
        <f t="shared" si="32"/>
        <v/>
      </c>
    </row>
    <row r="2025" spans="1:2" x14ac:dyDescent="0.25">
      <c r="A2025" t="str">
        <f>IF(Input!D2022&lt;&gt;"",Input!D2022&amp;", "&amp;Input!C2022&amp;" - "&amp;Input!A2022,"")</f>
        <v/>
      </c>
      <c r="B2025" t="str">
        <f t="shared" si="32"/>
        <v/>
      </c>
    </row>
    <row r="2026" spans="1:2" x14ac:dyDescent="0.25">
      <c r="A2026" t="str">
        <f>IF(Input!D2023&lt;&gt;"",Input!D2023&amp;", "&amp;Input!C2023&amp;" - "&amp;Input!A2023,"")</f>
        <v/>
      </c>
      <c r="B2026" t="str">
        <f t="shared" si="32"/>
        <v/>
      </c>
    </row>
    <row r="2027" spans="1:2" x14ac:dyDescent="0.25">
      <c r="A2027" t="str">
        <f>IF(Input!D2024&lt;&gt;"",Input!D2024&amp;", "&amp;Input!C2024&amp;" - "&amp;Input!A2024,"")</f>
        <v/>
      </c>
      <c r="B2027" t="str">
        <f t="shared" si="32"/>
        <v/>
      </c>
    </row>
    <row r="2028" spans="1:2" x14ac:dyDescent="0.25">
      <c r="A2028" t="str">
        <f>IF(Input!D2025&lt;&gt;"",Input!D2025&amp;", "&amp;Input!C2025&amp;" - "&amp;Input!A2025,"")</f>
        <v/>
      </c>
      <c r="B2028" t="str">
        <f t="shared" si="32"/>
        <v/>
      </c>
    </row>
    <row r="2029" spans="1:2" x14ac:dyDescent="0.25">
      <c r="A2029" t="str">
        <f>IF(Input!D2026&lt;&gt;"",Input!D2026&amp;", "&amp;Input!C2026&amp;" - "&amp;Input!A2026,"")</f>
        <v/>
      </c>
      <c r="B2029" t="str">
        <f t="shared" si="32"/>
        <v/>
      </c>
    </row>
    <row r="2030" spans="1:2" x14ac:dyDescent="0.25">
      <c r="A2030" t="str">
        <f>IF(Input!D2027&lt;&gt;"",Input!D2027&amp;", "&amp;Input!C2027&amp;" - "&amp;Input!A2027,"")</f>
        <v/>
      </c>
      <c r="B2030" t="str">
        <f t="shared" si="32"/>
        <v/>
      </c>
    </row>
    <row r="2031" spans="1:2" x14ac:dyDescent="0.25">
      <c r="A2031" t="str">
        <f>IF(Input!D2028&lt;&gt;"",Input!D2028&amp;", "&amp;Input!C2028&amp;" - "&amp;Input!A2028,"")</f>
        <v/>
      </c>
      <c r="B2031" t="str">
        <f t="shared" si="32"/>
        <v/>
      </c>
    </row>
    <row r="2032" spans="1:2" x14ac:dyDescent="0.25">
      <c r="A2032" t="str">
        <f>IF(Input!D2029&lt;&gt;"",Input!D2029&amp;", "&amp;Input!C2029&amp;" - "&amp;Input!A2029,"")</f>
        <v/>
      </c>
      <c r="B2032" t="str">
        <f t="shared" si="32"/>
        <v/>
      </c>
    </row>
    <row r="2033" spans="1:2" x14ac:dyDescent="0.25">
      <c r="A2033" t="str">
        <f>IF(Input!D2030&lt;&gt;"",Input!D2030&amp;", "&amp;Input!C2030&amp;" - "&amp;Input!A2030,"")</f>
        <v/>
      </c>
      <c r="B2033" t="str">
        <f t="shared" si="32"/>
        <v/>
      </c>
    </row>
    <row r="2034" spans="1:2" x14ac:dyDescent="0.25">
      <c r="A2034" t="str">
        <f>IF(Input!D2031&lt;&gt;"",Input!D2031&amp;", "&amp;Input!C2031&amp;" - "&amp;Input!A2031,"")</f>
        <v/>
      </c>
      <c r="B2034" t="str">
        <f t="shared" si="32"/>
        <v/>
      </c>
    </row>
    <row r="2035" spans="1:2" x14ac:dyDescent="0.25">
      <c r="A2035" t="str">
        <f>IF(Input!D2032&lt;&gt;"",Input!D2032&amp;", "&amp;Input!C2032&amp;" - "&amp;Input!A2032,"")</f>
        <v/>
      </c>
      <c r="B2035" t="str">
        <f t="shared" si="32"/>
        <v/>
      </c>
    </row>
    <row r="2036" spans="1:2" x14ac:dyDescent="0.25">
      <c r="A2036" t="str">
        <f>IF(Input!D2033&lt;&gt;"",Input!D2033&amp;", "&amp;Input!C2033&amp;" - "&amp;Input!A2033,"")</f>
        <v/>
      </c>
      <c r="B2036" t="str">
        <f t="shared" si="32"/>
        <v/>
      </c>
    </row>
    <row r="2037" spans="1:2" x14ac:dyDescent="0.25">
      <c r="A2037" t="str">
        <f>IF(Input!D2034&lt;&gt;"",Input!D2034&amp;", "&amp;Input!C2034&amp;" - "&amp;Input!A2034,"")</f>
        <v/>
      </c>
      <c r="B2037" t="str">
        <f t="shared" si="32"/>
        <v/>
      </c>
    </row>
    <row r="2038" spans="1:2" x14ac:dyDescent="0.25">
      <c r="A2038" t="str">
        <f>IF(Input!D2035&lt;&gt;"",Input!D2035&amp;", "&amp;Input!C2035&amp;" - "&amp;Input!A2035,"")</f>
        <v/>
      </c>
      <c r="B2038" t="str">
        <f t="shared" si="32"/>
        <v/>
      </c>
    </row>
    <row r="2039" spans="1:2" x14ac:dyDescent="0.25">
      <c r="A2039" t="str">
        <f>IF(Input!D2036&lt;&gt;"",Input!D2036&amp;", "&amp;Input!C2036&amp;" - "&amp;Input!A2036,"")</f>
        <v/>
      </c>
      <c r="B2039" t="str">
        <f t="shared" si="32"/>
        <v/>
      </c>
    </row>
    <row r="2040" spans="1:2" x14ac:dyDescent="0.25">
      <c r="A2040" t="str">
        <f>IF(Input!D2037&lt;&gt;"",Input!D2037&amp;", "&amp;Input!C2037&amp;" - "&amp;Input!A2037,"")</f>
        <v/>
      </c>
      <c r="B2040" t="str">
        <f t="shared" si="32"/>
        <v/>
      </c>
    </row>
    <row r="2041" spans="1:2" x14ac:dyDescent="0.25">
      <c r="A2041" t="str">
        <f>IF(Input!D2038&lt;&gt;"",Input!D2038&amp;", "&amp;Input!C2038&amp;" - "&amp;Input!A2038,"")</f>
        <v/>
      </c>
      <c r="B2041" t="str">
        <f t="shared" si="32"/>
        <v/>
      </c>
    </row>
    <row r="2042" spans="1:2" x14ac:dyDescent="0.25">
      <c r="A2042" t="str">
        <f>IF(Input!D2039&lt;&gt;"",Input!D2039&amp;", "&amp;Input!C2039&amp;" - "&amp;Input!A2039,"")</f>
        <v/>
      </c>
      <c r="B2042" t="str">
        <f t="shared" si="32"/>
        <v/>
      </c>
    </row>
    <row r="2043" spans="1:2" x14ac:dyDescent="0.25">
      <c r="A2043" t="str">
        <f>IF(Input!D2040&lt;&gt;"",Input!D2040&amp;", "&amp;Input!C2040&amp;" - "&amp;Input!A2040,"")</f>
        <v/>
      </c>
      <c r="B2043" t="str">
        <f t="shared" si="32"/>
        <v/>
      </c>
    </row>
    <row r="2044" spans="1:2" x14ac:dyDescent="0.25">
      <c r="A2044" t="str">
        <f>IF(Input!D2041&lt;&gt;"",Input!D2041&amp;", "&amp;Input!C2041&amp;" - "&amp;Input!A2041,"")</f>
        <v/>
      </c>
      <c r="B2044" t="str">
        <f t="shared" si="32"/>
        <v/>
      </c>
    </row>
    <row r="2045" spans="1:2" x14ac:dyDescent="0.25">
      <c r="A2045" t="str">
        <f>IF(Input!D2042&lt;&gt;"",Input!D2042&amp;", "&amp;Input!C2042&amp;" - "&amp;Input!A2042,"")</f>
        <v/>
      </c>
      <c r="B2045" t="str">
        <f t="shared" si="32"/>
        <v/>
      </c>
    </row>
    <row r="2046" spans="1:2" x14ac:dyDescent="0.25">
      <c r="A2046" t="str">
        <f>IF(Input!D2043&lt;&gt;"",Input!D2043&amp;", "&amp;Input!C2043&amp;" - "&amp;Input!A2043,"")</f>
        <v/>
      </c>
      <c r="B2046" t="str">
        <f t="shared" si="32"/>
        <v/>
      </c>
    </row>
    <row r="2047" spans="1:2" x14ac:dyDescent="0.25">
      <c r="A2047" t="str">
        <f>IF(Input!D2044&lt;&gt;"",Input!D2044&amp;", "&amp;Input!C2044&amp;" - "&amp;Input!A2044,"")</f>
        <v/>
      </c>
      <c r="B2047" t="str">
        <f t="shared" si="32"/>
        <v/>
      </c>
    </row>
    <row r="2048" spans="1:2" x14ac:dyDescent="0.25">
      <c r="A2048" t="str">
        <f>IF(Input!D2045&lt;&gt;"",Input!D2045&amp;", "&amp;Input!C2045&amp;" - "&amp;Input!A2045,"")</f>
        <v/>
      </c>
      <c r="B2048" t="str">
        <f t="shared" si="32"/>
        <v/>
      </c>
    </row>
    <row r="2049" spans="1:2" x14ac:dyDescent="0.25">
      <c r="A2049" t="str">
        <f>IF(Input!D2046&lt;&gt;"",Input!D2046&amp;", "&amp;Input!C2046&amp;" - "&amp;Input!A2046,"")</f>
        <v/>
      </c>
      <c r="B2049" t="str">
        <f t="shared" si="32"/>
        <v/>
      </c>
    </row>
    <row r="2050" spans="1:2" x14ac:dyDescent="0.25">
      <c r="A2050" t="str">
        <f>IF(Input!D2047&lt;&gt;"",Input!D2047&amp;", "&amp;Input!C2047&amp;" - "&amp;Input!A2047,"")</f>
        <v/>
      </c>
      <c r="B2050" t="str">
        <f t="shared" si="32"/>
        <v/>
      </c>
    </row>
    <row r="2051" spans="1:2" x14ac:dyDescent="0.25">
      <c r="A2051" t="str">
        <f>IF(Input!D2048&lt;&gt;"",Input!D2048&amp;", "&amp;Input!C2048&amp;" - "&amp;Input!A2048,"")</f>
        <v/>
      </c>
      <c r="B2051" t="str">
        <f t="shared" si="32"/>
        <v/>
      </c>
    </row>
    <row r="2052" spans="1:2" x14ac:dyDescent="0.25">
      <c r="A2052" t="str">
        <f>IF(Input!D2049&lt;&gt;"",Input!D2049&amp;", "&amp;Input!C2049&amp;" - "&amp;Input!A2049,"")</f>
        <v/>
      </c>
      <c r="B2052" t="str">
        <f t="shared" si="32"/>
        <v/>
      </c>
    </row>
    <row r="2053" spans="1:2" x14ac:dyDescent="0.25">
      <c r="A2053" t="str">
        <f>IF(Input!D2050&lt;&gt;"",Input!D2050&amp;", "&amp;Input!C2050&amp;" - "&amp;Input!A2050,"")</f>
        <v/>
      </c>
      <c r="B2053" t="str">
        <f t="shared" si="32"/>
        <v/>
      </c>
    </row>
    <row r="2054" spans="1:2" x14ac:dyDescent="0.25">
      <c r="A2054" t="str">
        <f>IF(Input!D2051&lt;&gt;"",Input!D2051&amp;", "&amp;Input!C2051&amp;" - "&amp;Input!A2051,"")</f>
        <v/>
      </c>
      <c r="B2054" t="str">
        <f t="shared" si="32"/>
        <v/>
      </c>
    </row>
    <row r="2055" spans="1:2" x14ac:dyDescent="0.25">
      <c r="A2055" t="str">
        <f>IF(Input!D2052&lt;&gt;"",Input!D2052&amp;", "&amp;Input!C2052&amp;" - "&amp;Input!A2052,"")</f>
        <v/>
      </c>
      <c r="B2055" t="str">
        <f t="shared" ref="B2055:B2118" si="33">IF(A2055&lt;&gt;"",B2054+1,"")</f>
        <v/>
      </c>
    </row>
    <row r="2056" spans="1:2" x14ac:dyDescent="0.25">
      <c r="A2056" t="str">
        <f>IF(Input!D2053&lt;&gt;"",Input!D2053&amp;", "&amp;Input!C2053&amp;" - "&amp;Input!A2053,"")</f>
        <v/>
      </c>
      <c r="B2056" t="str">
        <f t="shared" si="33"/>
        <v/>
      </c>
    </row>
    <row r="2057" spans="1:2" x14ac:dyDescent="0.25">
      <c r="A2057" t="str">
        <f>IF(Input!D2054&lt;&gt;"",Input!D2054&amp;", "&amp;Input!C2054&amp;" - "&amp;Input!A2054,"")</f>
        <v/>
      </c>
      <c r="B2057" t="str">
        <f t="shared" si="33"/>
        <v/>
      </c>
    </row>
    <row r="2058" spans="1:2" x14ac:dyDescent="0.25">
      <c r="A2058" t="str">
        <f>IF(Input!D2055&lt;&gt;"",Input!D2055&amp;", "&amp;Input!C2055&amp;" - "&amp;Input!A2055,"")</f>
        <v/>
      </c>
      <c r="B2058" t="str">
        <f t="shared" si="33"/>
        <v/>
      </c>
    </row>
    <row r="2059" spans="1:2" x14ac:dyDescent="0.25">
      <c r="A2059" t="str">
        <f>IF(Input!D2056&lt;&gt;"",Input!D2056&amp;", "&amp;Input!C2056&amp;" - "&amp;Input!A2056,"")</f>
        <v/>
      </c>
      <c r="B2059" t="str">
        <f t="shared" si="33"/>
        <v/>
      </c>
    </row>
    <row r="2060" spans="1:2" x14ac:dyDescent="0.25">
      <c r="A2060" t="str">
        <f>IF(Input!D2057&lt;&gt;"",Input!D2057&amp;", "&amp;Input!C2057&amp;" - "&amp;Input!A2057,"")</f>
        <v/>
      </c>
      <c r="B2060" t="str">
        <f t="shared" si="33"/>
        <v/>
      </c>
    </row>
    <row r="2061" spans="1:2" x14ac:dyDescent="0.25">
      <c r="A2061" t="str">
        <f>IF(Input!D2058&lt;&gt;"",Input!D2058&amp;", "&amp;Input!C2058&amp;" - "&amp;Input!A2058,"")</f>
        <v/>
      </c>
      <c r="B2061" t="str">
        <f t="shared" si="33"/>
        <v/>
      </c>
    </row>
    <row r="2062" spans="1:2" x14ac:dyDescent="0.25">
      <c r="A2062" t="str">
        <f>IF(Input!D2059&lt;&gt;"",Input!D2059&amp;", "&amp;Input!C2059&amp;" - "&amp;Input!A2059,"")</f>
        <v/>
      </c>
      <c r="B2062" t="str">
        <f t="shared" si="33"/>
        <v/>
      </c>
    </row>
    <row r="2063" spans="1:2" x14ac:dyDescent="0.25">
      <c r="A2063" t="str">
        <f>IF(Input!D2060&lt;&gt;"",Input!D2060&amp;", "&amp;Input!C2060&amp;" - "&amp;Input!A2060,"")</f>
        <v/>
      </c>
      <c r="B2063" t="str">
        <f t="shared" si="33"/>
        <v/>
      </c>
    </row>
    <row r="2064" spans="1:2" x14ac:dyDescent="0.25">
      <c r="A2064" t="str">
        <f>IF(Input!D2061&lt;&gt;"",Input!D2061&amp;", "&amp;Input!C2061&amp;" - "&amp;Input!A2061,"")</f>
        <v/>
      </c>
      <c r="B2064" t="str">
        <f t="shared" si="33"/>
        <v/>
      </c>
    </row>
    <row r="2065" spans="1:2" x14ac:dyDescent="0.25">
      <c r="A2065" t="str">
        <f>IF(Input!D2062&lt;&gt;"",Input!D2062&amp;", "&amp;Input!C2062&amp;" - "&amp;Input!A2062,"")</f>
        <v/>
      </c>
      <c r="B2065" t="str">
        <f t="shared" si="33"/>
        <v/>
      </c>
    </row>
    <row r="2066" spans="1:2" x14ac:dyDescent="0.25">
      <c r="A2066" t="str">
        <f>IF(Input!D2063&lt;&gt;"",Input!D2063&amp;", "&amp;Input!C2063&amp;" - "&amp;Input!A2063,"")</f>
        <v/>
      </c>
      <c r="B2066" t="str">
        <f t="shared" si="33"/>
        <v/>
      </c>
    </row>
    <row r="2067" spans="1:2" x14ac:dyDescent="0.25">
      <c r="A2067" t="str">
        <f>IF(Input!D2064&lt;&gt;"",Input!D2064&amp;", "&amp;Input!C2064&amp;" - "&amp;Input!A2064,"")</f>
        <v/>
      </c>
      <c r="B2067" t="str">
        <f t="shared" si="33"/>
        <v/>
      </c>
    </row>
    <row r="2068" spans="1:2" x14ac:dyDescent="0.25">
      <c r="A2068" t="str">
        <f>IF(Input!D2065&lt;&gt;"",Input!D2065&amp;", "&amp;Input!C2065&amp;" - "&amp;Input!A2065,"")</f>
        <v/>
      </c>
      <c r="B2068" t="str">
        <f t="shared" si="33"/>
        <v/>
      </c>
    </row>
    <row r="2069" spans="1:2" x14ac:dyDescent="0.25">
      <c r="A2069" t="str">
        <f>IF(Input!D2066&lt;&gt;"",Input!D2066&amp;", "&amp;Input!C2066&amp;" - "&amp;Input!A2066,"")</f>
        <v/>
      </c>
      <c r="B2069" t="str">
        <f t="shared" si="33"/>
        <v/>
      </c>
    </row>
    <row r="2070" spans="1:2" x14ac:dyDescent="0.25">
      <c r="A2070" t="str">
        <f>IF(Input!D2067&lt;&gt;"",Input!D2067&amp;", "&amp;Input!C2067&amp;" - "&amp;Input!A2067,"")</f>
        <v/>
      </c>
      <c r="B2070" t="str">
        <f t="shared" si="33"/>
        <v/>
      </c>
    </row>
    <row r="2071" spans="1:2" x14ac:dyDescent="0.25">
      <c r="A2071" t="str">
        <f>IF(Input!D2068&lt;&gt;"",Input!D2068&amp;", "&amp;Input!C2068&amp;" - "&amp;Input!A2068,"")</f>
        <v/>
      </c>
      <c r="B2071" t="str">
        <f t="shared" si="33"/>
        <v/>
      </c>
    </row>
    <row r="2072" spans="1:2" x14ac:dyDescent="0.25">
      <c r="A2072" t="str">
        <f>IF(Input!D2069&lt;&gt;"",Input!D2069&amp;", "&amp;Input!C2069&amp;" - "&amp;Input!A2069,"")</f>
        <v/>
      </c>
      <c r="B2072" t="str">
        <f t="shared" si="33"/>
        <v/>
      </c>
    </row>
    <row r="2073" spans="1:2" x14ac:dyDescent="0.25">
      <c r="A2073" t="str">
        <f>IF(Input!D2070&lt;&gt;"",Input!D2070&amp;", "&amp;Input!C2070&amp;" - "&amp;Input!A2070,"")</f>
        <v/>
      </c>
      <c r="B2073" t="str">
        <f t="shared" si="33"/>
        <v/>
      </c>
    </row>
    <row r="2074" spans="1:2" x14ac:dyDescent="0.25">
      <c r="A2074" t="str">
        <f>IF(Input!D2071&lt;&gt;"",Input!D2071&amp;", "&amp;Input!C2071&amp;" - "&amp;Input!A2071,"")</f>
        <v/>
      </c>
      <c r="B2074" t="str">
        <f t="shared" si="33"/>
        <v/>
      </c>
    </row>
    <row r="2075" spans="1:2" x14ac:dyDescent="0.25">
      <c r="A2075" t="str">
        <f>IF(Input!D2072&lt;&gt;"",Input!D2072&amp;", "&amp;Input!C2072&amp;" - "&amp;Input!A2072,"")</f>
        <v/>
      </c>
      <c r="B2075" t="str">
        <f t="shared" si="33"/>
        <v/>
      </c>
    </row>
    <row r="2076" spans="1:2" x14ac:dyDescent="0.25">
      <c r="A2076" t="str">
        <f>IF(Input!D2073&lt;&gt;"",Input!D2073&amp;", "&amp;Input!C2073&amp;" - "&amp;Input!A2073,"")</f>
        <v/>
      </c>
      <c r="B2076" t="str">
        <f t="shared" si="33"/>
        <v/>
      </c>
    </row>
    <row r="2077" spans="1:2" x14ac:dyDescent="0.25">
      <c r="A2077" t="str">
        <f>IF(Input!D2074&lt;&gt;"",Input!D2074&amp;", "&amp;Input!C2074&amp;" - "&amp;Input!A2074,"")</f>
        <v/>
      </c>
      <c r="B2077" t="str">
        <f t="shared" si="33"/>
        <v/>
      </c>
    </row>
    <row r="2078" spans="1:2" x14ac:dyDescent="0.25">
      <c r="A2078" t="str">
        <f>IF(Input!D2075&lt;&gt;"",Input!D2075&amp;", "&amp;Input!C2075&amp;" - "&amp;Input!A2075,"")</f>
        <v/>
      </c>
      <c r="B2078" t="str">
        <f t="shared" si="33"/>
        <v/>
      </c>
    </row>
    <row r="2079" spans="1:2" x14ac:dyDescent="0.25">
      <c r="A2079" t="str">
        <f>IF(Input!D2076&lt;&gt;"",Input!D2076&amp;", "&amp;Input!C2076&amp;" - "&amp;Input!A2076,"")</f>
        <v/>
      </c>
      <c r="B2079" t="str">
        <f t="shared" si="33"/>
        <v/>
      </c>
    </row>
    <row r="2080" spans="1:2" x14ac:dyDescent="0.25">
      <c r="A2080" t="str">
        <f>IF(Input!D2077&lt;&gt;"",Input!D2077&amp;", "&amp;Input!C2077&amp;" - "&amp;Input!A2077,"")</f>
        <v/>
      </c>
      <c r="B2080" t="str">
        <f t="shared" si="33"/>
        <v/>
      </c>
    </row>
    <row r="2081" spans="1:2" x14ac:dyDescent="0.25">
      <c r="A2081" t="str">
        <f>IF(Input!D2078&lt;&gt;"",Input!D2078&amp;", "&amp;Input!C2078&amp;" - "&amp;Input!A2078,"")</f>
        <v/>
      </c>
      <c r="B2081" t="str">
        <f t="shared" si="33"/>
        <v/>
      </c>
    </row>
    <row r="2082" spans="1:2" x14ac:dyDescent="0.25">
      <c r="A2082" t="str">
        <f>IF(Input!D2079&lt;&gt;"",Input!D2079&amp;", "&amp;Input!C2079&amp;" - "&amp;Input!A2079,"")</f>
        <v/>
      </c>
      <c r="B2082" t="str">
        <f t="shared" si="33"/>
        <v/>
      </c>
    </row>
    <row r="2083" spans="1:2" x14ac:dyDescent="0.25">
      <c r="A2083" t="str">
        <f>IF(Input!D2080&lt;&gt;"",Input!D2080&amp;", "&amp;Input!C2080&amp;" - "&amp;Input!A2080,"")</f>
        <v/>
      </c>
      <c r="B2083" t="str">
        <f t="shared" si="33"/>
        <v/>
      </c>
    </row>
    <row r="2084" spans="1:2" x14ac:dyDescent="0.25">
      <c r="A2084" t="str">
        <f>IF(Input!D2081&lt;&gt;"",Input!D2081&amp;", "&amp;Input!C2081&amp;" - "&amp;Input!A2081,"")</f>
        <v/>
      </c>
      <c r="B2084" t="str">
        <f t="shared" si="33"/>
        <v/>
      </c>
    </row>
    <row r="2085" spans="1:2" x14ac:dyDescent="0.25">
      <c r="A2085" t="str">
        <f>IF(Input!D2082&lt;&gt;"",Input!D2082&amp;", "&amp;Input!C2082&amp;" - "&amp;Input!A2082,"")</f>
        <v/>
      </c>
      <c r="B2085" t="str">
        <f t="shared" si="33"/>
        <v/>
      </c>
    </row>
    <row r="2086" spans="1:2" x14ac:dyDescent="0.25">
      <c r="A2086" t="str">
        <f>IF(Input!D2083&lt;&gt;"",Input!D2083&amp;", "&amp;Input!C2083&amp;" - "&amp;Input!A2083,"")</f>
        <v/>
      </c>
      <c r="B2086" t="str">
        <f t="shared" si="33"/>
        <v/>
      </c>
    </row>
    <row r="2087" spans="1:2" x14ac:dyDescent="0.25">
      <c r="A2087" t="str">
        <f>IF(Input!D2084&lt;&gt;"",Input!D2084&amp;", "&amp;Input!C2084&amp;" - "&amp;Input!A2084,"")</f>
        <v/>
      </c>
      <c r="B2087" t="str">
        <f t="shared" si="33"/>
        <v/>
      </c>
    </row>
    <row r="2088" spans="1:2" x14ac:dyDescent="0.25">
      <c r="A2088" t="str">
        <f>IF(Input!D2085&lt;&gt;"",Input!D2085&amp;", "&amp;Input!C2085&amp;" - "&amp;Input!A2085,"")</f>
        <v/>
      </c>
      <c r="B2088" t="str">
        <f t="shared" si="33"/>
        <v/>
      </c>
    </row>
    <row r="2089" spans="1:2" x14ac:dyDescent="0.25">
      <c r="A2089" t="str">
        <f>IF(Input!D2086&lt;&gt;"",Input!D2086&amp;", "&amp;Input!C2086&amp;" - "&amp;Input!A2086,"")</f>
        <v/>
      </c>
      <c r="B2089" t="str">
        <f t="shared" si="33"/>
        <v/>
      </c>
    </row>
    <row r="2090" spans="1:2" x14ac:dyDescent="0.25">
      <c r="A2090" t="str">
        <f>IF(Input!D2087&lt;&gt;"",Input!D2087&amp;", "&amp;Input!C2087&amp;" - "&amp;Input!A2087,"")</f>
        <v/>
      </c>
      <c r="B2090" t="str">
        <f t="shared" si="33"/>
        <v/>
      </c>
    </row>
    <row r="2091" spans="1:2" x14ac:dyDescent="0.25">
      <c r="A2091" t="str">
        <f>IF(Input!D2088&lt;&gt;"",Input!D2088&amp;", "&amp;Input!C2088&amp;" - "&amp;Input!A2088,"")</f>
        <v/>
      </c>
      <c r="B2091" t="str">
        <f t="shared" si="33"/>
        <v/>
      </c>
    </row>
    <row r="2092" spans="1:2" x14ac:dyDescent="0.25">
      <c r="A2092" t="str">
        <f>IF(Input!D2089&lt;&gt;"",Input!D2089&amp;", "&amp;Input!C2089&amp;" - "&amp;Input!A2089,"")</f>
        <v/>
      </c>
      <c r="B2092" t="str">
        <f t="shared" si="33"/>
        <v/>
      </c>
    </row>
    <row r="2093" spans="1:2" x14ac:dyDescent="0.25">
      <c r="A2093" t="str">
        <f>IF(Input!D2090&lt;&gt;"",Input!D2090&amp;", "&amp;Input!C2090&amp;" - "&amp;Input!A2090,"")</f>
        <v/>
      </c>
      <c r="B2093" t="str">
        <f t="shared" si="33"/>
        <v/>
      </c>
    </row>
    <row r="2094" spans="1:2" x14ac:dyDescent="0.25">
      <c r="A2094" t="str">
        <f>IF(Input!D2091&lt;&gt;"",Input!D2091&amp;", "&amp;Input!C2091&amp;" - "&amp;Input!A2091,"")</f>
        <v/>
      </c>
      <c r="B2094" t="str">
        <f t="shared" si="33"/>
        <v/>
      </c>
    </row>
    <row r="2095" spans="1:2" x14ac:dyDescent="0.25">
      <c r="A2095" t="str">
        <f>IF(Input!D2092&lt;&gt;"",Input!D2092&amp;", "&amp;Input!C2092&amp;" - "&amp;Input!A2092,"")</f>
        <v/>
      </c>
      <c r="B2095" t="str">
        <f t="shared" si="33"/>
        <v/>
      </c>
    </row>
    <row r="2096" spans="1:2" x14ac:dyDescent="0.25">
      <c r="A2096" t="str">
        <f>IF(Input!D2093&lt;&gt;"",Input!D2093&amp;", "&amp;Input!C2093&amp;" - "&amp;Input!A2093,"")</f>
        <v/>
      </c>
      <c r="B2096" t="str">
        <f t="shared" si="33"/>
        <v/>
      </c>
    </row>
    <row r="2097" spans="1:2" x14ac:dyDescent="0.25">
      <c r="A2097" t="str">
        <f>IF(Input!D2094&lt;&gt;"",Input!D2094&amp;", "&amp;Input!C2094&amp;" - "&amp;Input!A2094,"")</f>
        <v/>
      </c>
      <c r="B2097" t="str">
        <f t="shared" si="33"/>
        <v/>
      </c>
    </row>
    <row r="2098" spans="1:2" x14ac:dyDescent="0.25">
      <c r="A2098" t="str">
        <f>IF(Input!D2095&lt;&gt;"",Input!D2095&amp;", "&amp;Input!C2095&amp;" - "&amp;Input!A2095,"")</f>
        <v/>
      </c>
      <c r="B2098" t="str">
        <f t="shared" si="33"/>
        <v/>
      </c>
    </row>
    <row r="2099" spans="1:2" x14ac:dyDescent="0.25">
      <c r="A2099" t="str">
        <f>IF(Input!D2096&lt;&gt;"",Input!D2096&amp;", "&amp;Input!C2096&amp;" - "&amp;Input!A2096,"")</f>
        <v/>
      </c>
      <c r="B2099" t="str">
        <f t="shared" si="33"/>
        <v/>
      </c>
    </row>
    <row r="2100" spans="1:2" x14ac:dyDescent="0.25">
      <c r="A2100" t="str">
        <f>IF(Input!D2097&lt;&gt;"",Input!D2097&amp;", "&amp;Input!C2097&amp;" - "&amp;Input!A2097,"")</f>
        <v/>
      </c>
      <c r="B2100" t="str">
        <f t="shared" si="33"/>
        <v/>
      </c>
    </row>
    <row r="2101" spans="1:2" x14ac:dyDescent="0.25">
      <c r="A2101" t="str">
        <f>IF(Input!D2098&lt;&gt;"",Input!D2098&amp;", "&amp;Input!C2098&amp;" - "&amp;Input!A2098,"")</f>
        <v/>
      </c>
      <c r="B2101" t="str">
        <f t="shared" si="33"/>
        <v/>
      </c>
    </row>
    <row r="2102" spans="1:2" x14ac:dyDescent="0.25">
      <c r="A2102" t="str">
        <f>IF(Input!D2099&lt;&gt;"",Input!D2099&amp;", "&amp;Input!C2099&amp;" - "&amp;Input!A2099,"")</f>
        <v/>
      </c>
      <c r="B2102" t="str">
        <f t="shared" si="33"/>
        <v/>
      </c>
    </row>
    <row r="2103" spans="1:2" x14ac:dyDescent="0.25">
      <c r="A2103" t="str">
        <f>IF(Input!D2100&lt;&gt;"",Input!D2100&amp;", "&amp;Input!C2100&amp;" - "&amp;Input!A2100,"")</f>
        <v/>
      </c>
      <c r="B2103" t="str">
        <f t="shared" si="33"/>
        <v/>
      </c>
    </row>
    <row r="2104" spans="1:2" x14ac:dyDescent="0.25">
      <c r="A2104" t="str">
        <f>IF(Input!D2101&lt;&gt;"",Input!D2101&amp;", "&amp;Input!C2101&amp;" - "&amp;Input!A2101,"")</f>
        <v/>
      </c>
      <c r="B2104" t="str">
        <f t="shared" si="33"/>
        <v/>
      </c>
    </row>
    <row r="2105" spans="1:2" x14ac:dyDescent="0.25">
      <c r="A2105" t="str">
        <f>IF(Input!D2102&lt;&gt;"",Input!D2102&amp;", "&amp;Input!C2102&amp;" - "&amp;Input!A2102,"")</f>
        <v/>
      </c>
      <c r="B2105" t="str">
        <f t="shared" si="33"/>
        <v/>
      </c>
    </row>
    <row r="2106" spans="1:2" x14ac:dyDescent="0.25">
      <c r="A2106" t="str">
        <f>IF(Input!D2103&lt;&gt;"",Input!D2103&amp;", "&amp;Input!C2103&amp;" - "&amp;Input!A2103,"")</f>
        <v/>
      </c>
      <c r="B2106" t="str">
        <f t="shared" si="33"/>
        <v/>
      </c>
    </row>
    <row r="2107" spans="1:2" x14ac:dyDescent="0.25">
      <c r="A2107" t="str">
        <f>IF(Input!D2104&lt;&gt;"",Input!D2104&amp;", "&amp;Input!C2104&amp;" - "&amp;Input!A2104,"")</f>
        <v/>
      </c>
      <c r="B2107" t="str">
        <f t="shared" si="33"/>
        <v/>
      </c>
    </row>
    <row r="2108" spans="1:2" x14ac:dyDescent="0.25">
      <c r="A2108" t="str">
        <f>IF(Input!D2105&lt;&gt;"",Input!D2105&amp;", "&amp;Input!C2105&amp;" - "&amp;Input!A2105,"")</f>
        <v/>
      </c>
      <c r="B2108" t="str">
        <f t="shared" si="33"/>
        <v/>
      </c>
    </row>
    <row r="2109" spans="1:2" x14ac:dyDescent="0.25">
      <c r="A2109" t="str">
        <f>IF(Input!D2106&lt;&gt;"",Input!D2106&amp;", "&amp;Input!C2106&amp;" - "&amp;Input!A2106,"")</f>
        <v/>
      </c>
      <c r="B2109" t="str">
        <f t="shared" si="33"/>
        <v/>
      </c>
    </row>
    <row r="2110" spans="1:2" x14ac:dyDescent="0.25">
      <c r="A2110" t="str">
        <f>IF(Input!D2107&lt;&gt;"",Input!D2107&amp;", "&amp;Input!C2107&amp;" - "&amp;Input!A2107,"")</f>
        <v/>
      </c>
      <c r="B2110" t="str">
        <f t="shared" si="33"/>
        <v/>
      </c>
    </row>
    <row r="2111" spans="1:2" x14ac:dyDescent="0.25">
      <c r="A2111" t="str">
        <f>IF(Input!D2108&lt;&gt;"",Input!D2108&amp;", "&amp;Input!C2108&amp;" - "&amp;Input!A2108,"")</f>
        <v/>
      </c>
      <c r="B2111" t="str">
        <f t="shared" si="33"/>
        <v/>
      </c>
    </row>
    <row r="2112" spans="1:2" x14ac:dyDescent="0.25">
      <c r="A2112" t="str">
        <f>IF(Input!D2109&lt;&gt;"",Input!D2109&amp;", "&amp;Input!C2109&amp;" - "&amp;Input!A2109,"")</f>
        <v/>
      </c>
      <c r="B2112" t="str">
        <f t="shared" si="33"/>
        <v/>
      </c>
    </row>
    <row r="2113" spans="1:2" x14ac:dyDescent="0.25">
      <c r="A2113" t="str">
        <f>IF(Input!D2110&lt;&gt;"",Input!D2110&amp;", "&amp;Input!C2110&amp;" - "&amp;Input!A2110,"")</f>
        <v/>
      </c>
      <c r="B2113" t="str">
        <f t="shared" si="33"/>
        <v/>
      </c>
    </row>
    <row r="2114" spans="1:2" x14ac:dyDescent="0.25">
      <c r="A2114" t="str">
        <f>IF(Input!D2111&lt;&gt;"",Input!D2111&amp;", "&amp;Input!C2111&amp;" - "&amp;Input!A2111,"")</f>
        <v/>
      </c>
      <c r="B2114" t="str">
        <f t="shared" si="33"/>
        <v/>
      </c>
    </row>
    <row r="2115" spans="1:2" x14ac:dyDescent="0.25">
      <c r="A2115" t="str">
        <f>IF(Input!D2112&lt;&gt;"",Input!D2112&amp;", "&amp;Input!C2112&amp;" - "&amp;Input!A2112,"")</f>
        <v/>
      </c>
      <c r="B2115" t="str">
        <f t="shared" si="33"/>
        <v/>
      </c>
    </row>
    <row r="2116" spans="1:2" x14ac:dyDescent="0.25">
      <c r="A2116" t="str">
        <f>IF(Input!D2113&lt;&gt;"",Input!D2113&amp;", "&amp;Input!C2113&amp;" - "&amp;Input!A2113,"")</f>
        <v/>
      </c>
      <c r="B2116" t="str">
        <f t="shared" si="33"/>
        <v/>
      </c>
    </row>
    <row r="2117" spans="1:2" x14ac:dyDescent="0.25">
      <c r="A2117" t="str">
        <f>IF(Input!D2114&lt;&gt;"",Input!D2114&amp;", "&amp;Input!C2114&amp;" - "&amp;Input!A2114,"")</f>
        <v/>
      </c>
      <c r="B2117" t="str">
        <f t="shared" si="33"/>
        <v/>
      </c>
    </row>
    <row r="2118" spans="1:2" x14ac:dyDescent="0.25">
      <c r="A2118" t="str">
        <f>IF(Input!D2115&lt;&gt;"",Input!D2115&amp;", "&amp;Input!C2115&amp;" - "&amp;Input!A2115,"")</f>
        <v/>
      </c>
      <c r="B2118" t="str">
        <f t="shared" si="33"/>
        <v/>
      </c>
    </row>
    <row r="2119" spans="1:2" x14ac:dyDescent="0.25">
      <c r="A2119" t="str">
        <f>IF(Input!D2116&lt;&gt;"",Input!D2116&amp;", "&amp;Input!C2116&amp;" - "&amp;Input!A2116,"")</f>
        <v/>
      </c>
      <c r="B2119" t="str">
        <f t="shared" ref="B2119:B2182" si="34">IF(A2119&lt;&gt;"",B2118+1,"")</f>
        <v/>
      </c>
    </row>
    <row r="2120" spans="1:2" x14ac:dyDescent="0.25">
      <c r="A2120" t="str">
        <f>IF(Input!D2117&lt;&gt;"",Input!D2117&amp;", "&amp;Input!C2117&amp;" - "&amp;Input!A2117,"")</f>
        <v/>
      </c>
      <c r="B2120" t="str">
        <f t="shared" si="34"/>
        <v/>
      </c>
    </row>
    <row r="2121" spans="1:2" x14ac:dyDescent="0.25">
      <c r="A2121" t="str">
        <f>IF(Input!D2118&lt;&gt;"",Input!D2118&amp;", "&amp;Input!C2118&amp;" - "&amp;Input!A2118,"")</f>
        <v/>
      </c>
      <c r="B2121" t="str">
        <f t="shared" si="34"/>
        <v/>
      </c>
    </row>
    <row r="2122" spans="1:2" x14ac:dyDescent="0.25">
      <c r="A2122" t="str">
        <f>IF(Input!D2119&lt;&gt;"",Input!D2119&amp;", "&amp;Input!C2119&amp;" - "&amp;Input!A2119,"")</f>
        <v/>
      </c>
      <c r="B2122" t="str">
        <f t="shared" si="34"/>
        <v/>
      </c>
    </row>
    <row r="2123" spans="1:2" x14ac:dyDescent="0.25">
      <c r="A2123" t="str">
        <f>IF(Input!D2120&lt;&gt;"",Input!D2120&amp;", "&amp;Input!C2120&amp;" - "&amp;Input!A2120,"")</f>
        <v/>
      </c>
      <c r="B2123" t="str">
        <f t="shared" si="34"/>
        <v/>
      </c>
    </row>
    <row r="2124" spans="1:2" x14ac:dyDescent="0.25">
      <c r="A2124" t="str">
        <f>IF(Input!D2121&lt;&gt;"",Input!D2121&amp;", "&amp;Input!C2121&amp;" - "&amp;Input!A2121,"")</f>
        <v/>
      </c>
      <c r="B2124" t="str">
        <f t="shared" si="34"/>
        <v/>
      </c>
    </row>
    <row r="2125" spans="1:2" x14ac:dyDescent="0.25">
      <c r="A2125" t="str">
        <f>IF(Input!D2122&lt;&gt;"",Input!D2122&amp;", "&amp;Input!C2122&amp;" - "&amp;Input!A2122,"")</f>
        <v/>
      </c>
      <c r="B2125" t="str">
        <f t="shared" si="34"/>
        <v/>
      </c>
    </row>
    <row r="2126" spans="1:2" x14ac:dyDescent="0.25">
      <c r="A2126" t="str">
        <f>IF(Input!D2123&lt;&gt;"",Input!D2123&amp;", "&amp;Input!C2123&amp;" - "&amp;Input!A2123,"")</f>
        <v/>
      </c>
      <c r="B2126" t="str">
        <f t="shared" si="34"/>
        <v/>
      </c>
    </row>
    <row r="2127" spans="1:2" x14ac:dyDescent="0.25">
      <c r="A2127" t="str">
        <f>IF(Input!D2124&lt;&gt;"",Input!D2124&amp;", "&amp;Input!C2124&amp;" - "&amp;Input!A2124,"")</f>
        <v/>
      </c>
      <c r="B2127" t="str">
        <f t="shared" si="34"/>
        <v/>
      </c>
    </row>
    <row r="2128" spans="1:2" x14ac:dyDescent="0.25">
      <c r="A2128" t="str">
        <f>IF(Input!D2125&lt;&gt;"",Input!D2125&amp;", "&amp;Input!C2125&amp;" - "&amp;Input!A2125,"")</f>
        <v/>
      </c>
      <c r="B2128" t="str">
        <f t="shared" si="34"/>
        <v/>
      </c>
    </row>
    <row r="2129" spans="1:2" x14ac:dyDescent="0.25">
      <c r="A2129" t="str">
        <f>IF(Input!D2126&lt;&gt;"",Input!D2126&amp;", "&amp;Input!C2126&amp;" - "&amp;Input!A2126,"")</f>
        <v/>
      </c>
      <c r="B2129" t="str">
        <f t="shared" si="34"/>
        <v/>
      </c>
    </row>
    <row r="2130" spans="1:2" x14ac:dyDescent="0.25">
      <c r="A2130" t="str">
        <f>IF(Input!D2127&lt;&gt;"",Input!D2127&amp;", "&amp;Input!C2127&amp;" - "&amp;Input!A2127,"")</f>
        <v/>
      </c>
      <c r="B2130" t="str">
        <f t="shared" si="34"/>
        <v/>
      </c>
    </row>
    <row r="2131" spans="1:2" x14ac:dyDescent="0.25">
      <c r="A2131" t="str">
        <f>IF(Input!D2128&lt;&gt;"",Input!D2128&amp;", "&amp;Input!C2128&amp;" - "&amp;Input!A2128,"")</f>
        <v/>
      </c>
      <c r="B2131" t="str">
        <f t="shared" si="34"/>
        <v/>
      </c>
    </row>
    <row r="2132" spans="1:2" x14ac:dyDescent="0.25">
      <c r="A2132" t="str">
        <f>IF(Input!D2129&lt;&gt;"",Input!D2129&amp;", "&amp;Input!C2129&amp;" - "&amp;Input!A2129,"")</f>
        <v/>
      </c>
      <c r="B2132" t="str">
        <f t="shared" si="34"/>
        <v/>
      </c>
    </row>
    <row r="2133" spans="1:2" x14ac:dyDescent="0.25">
      <c r="A2133" t="str">
        <f>IF(Input!D2130&lt;&gt;"",Input!D2130&amp;", "&amp;Input!C2130&amp;" - "&amp;Input!A2130,"")</f>
        <v/>
      </c>
      <c r="B2133" t="str">
        <f t="shared" si="34"/>
        <v/>
      </c>
    </row>
    <row r="2134" spans="1:2" x14ac:dyDescent="0.25">
      <c r="A2134" t="str">
        <f>IF(Input!D2131&lt;&gt;"",Input!D2131&amp;", "&amp;Input!C2131&amp;" - "&amp;Input!A2131,"")</f>
        <v/>
      </c>
      <c r="B2134" t="str">
        <f t="shared" si="34"/>
        <v/>
      </c>
    </row>
    <row r="2135" spans="1:2" x14ac:dyDescent="0.25">
      <c r="A2135" t="str">
        <f>IF(Input!D2132&lt;&gt;"",Input!D2132&amp;", "&amp;Input!C2132&amp;" - "&amp;Input!A2132,"")</f>
        <v/>
      </c>
      <c r="B2135" t="str">
        <f t="shared" si="34"/>
        <v/>
      </c>
    </row>
    <row r="2136" spans="1:2" x14ac:dyDescent="0.25">
      <c r="A2136" t="str">
        <f>IF(Input!D2133&lt;&gt;"",Input!D2133&amp;", "&amp;Input!C2133&amp;" - "&amp;Input!A2133,"")</f>
        <v/>
      </c>
      <c r="B2136" t="str">
        <f t="shared" si="34"/>
        <v/>
      </c>
    </row>
    <row r="2137" spans="1:2" x14ac:dyDescent="0.25">
      <c r="A2137" t="str">
        <f>IF(Input!D2134&lt;&gt;"",Input!D2134&amp;", "&amp;Input!C2134&amp;" - "&amp;Input!A2134,"")</f>
        <v/>
      </c>
      <c r="B2137" t="str">
        <f t="shared" si="34"/>
        <v/>
      </c>
    </row>
    <row r="2138" spans="1:2" x14ac:dyDescent="0.25">
      <c r="A2138" t="str">
        <f>IF(Input!D2135&lt;&gt;"",Input!D2135&amp;", "&amp;Input!C2135&amp;" - "&amp;Input!A2135,"")</f>
        <v/>
      </c>
      <c r="B2138" t="str">
        <f t="shared" si="34"/>
        <v/>
      </c>
    </row>
    <row r="2139" spans="1:2" x14ac:dyDescent="0.25">
      <c r="A2139" t="str">
        <f>IF(Input!D2136&lt;&gt;"",Input!D2136&amp;", "&amp;Input!C2136&amp;" - "&amp;Input!A2136,"")</f>
        <v/>
      </c>
      <c r="B2139" t="str">
        <f t="shared" si="34"/>
        <v/>
      </c>
    </row>
    <row r="2140" spans="1:2" x14ac:dyDescent="0.25">
      <c r="A2140" t="str">
        <f>IF(Input!D2137&lt;&gt;"",Input!D2137&amp;", "&amp;Input!C2137&amp;" - "&amp;Input!A2137,"")</f>
        <v/>
      </c>
      <c r="B2140" t="str">
        <f t="shared" si="34"/>
        <v/>
      </c>
    </row>
    <row r="2141" spans="1:2" x14ac:dyDescent="0.25">
      <c r="A2141" t="str">
        <f>IF(Input!D2138&lt;&gt;"",Input!D2138&amp;", "&amp;Input!C2138&amp;" - "&amp;Input!A2138,"")</f>
        <v/>
      </c>
      <c r="B2141" t="str">
        <f t="shared" si="34"/>
        <v/>
      </c>
    </row>
    <row r="2142" spans="1:2" x14ac:dyDescent="0.25">
      <c r="A2142" t="str">
        <f>IF(Input!D2139&lt;&gt;"",Input!D2139&amp;", "&amp;Input!C2139&amp;" - "&amp;Input!A2139,"")</f>
        <v/>
      </c>
      <c r="B2142" t="str">
        <f t="shared" si="34"/>
        <v/>
      </c>
    </row>
    <row r="2143" spans="1:2" x14ac:dyDescent="0.25">
      <c r="A2143" t="str">
        <f>IF(Input!D2140&lt;&gt;"",Input!D2140&amp;", "&amp;Input!C2140&amp;" - "&amp;Input!A2140,"")</f>
        <v/>
      </c>
      <c r="B2143" t="str">
        <f t="shared" si="34"/>
        <v/>
      </c>
    </row>
    <row r="2144" spans="1:2" x14ac:dyDescent="0.25">
      <c r="A2144" t="str">
        <f>IF(Input!D2141&lt;&gt;"",Input!D2141&amp;", "&amp;Input!C2141&amp;" - "&amp;Input!A2141,"")</f>
        <v/>
      </c>
      <c r="B2144" t="str">
        <f t="shared" si="34"/>
        <v/>
      </c>
    </row>
    <row r="2145" spans="1:2" x14ac:dyDescent="0.25">
      <c r="A2145" t="str">
        <f>IF(Input!D2142&lt;&gt;"",Input!D2142&amp;", "&amp;Input!C2142&amp;" - "&amp;Input!A2142,"")</f>
        <v/>
      </c>
      <c r="B2145" t="str">
        <f t="shared" si="34"/>
        <v/>
      </c>
    </row>
    <row r="2146" spans="1:2" x14ac:dyDescent="0.25">
      <c r="A2146" t="str">
        <f>IF(Input!D2143&lt;&gt;"",Input!D2143&amp;", "&amp;Input!C2143&amp;" - "&amp;Input!A2143,"")</f>
        <v/>
      </c>
      <c r="B2146" t="str">
        <f t="shared" si="34"/>
        <v/>
      </c>
    </row>
    <row r="2147" spans="1:2" x14ac:dyDescent="0.25">
      <c r="A2147" t="str">
        <f>IF(Input!D2144&lt;&gt;"",Input!D2144&amp;", "&amp;Input!C2144&amp;" - "&amp;Input!A2144,"")</f>
        <v/>
      </c>
      <c r="B2147" t="str">
        <f t="shared" si="34"/>
        <v/>
      </c>
    </row>
    <row r="2148" spans="1:2" x14ac:dyDescent="0.25">
      <c r="A2148" t="str">
        <f>IF(Input!D2145&lt;&gt;"",Input!D2145&amp;", "&amp;Input!C2145&amp;" - "&amp;Input!A2145,"")</f>
        <v/>
      </c>
      <c r="B2148" t="str">
        <f t="shared" si="34"/>
        <v/>
      </c>
    </row>
    <row r="2149" spans="1:2" x14ac:dyDescent="0.25">
      <c r="A2149" t="str">
        <f>IF(Input!D2146&lt;&gt;"",Input!D2146&amp;", "&amp;Input!C2146&amp;" - "&amp;Input!A2146,"")</f>
        <v/>
      </c>
      <c r="B2149" t="str">
        <f t="shared" si="34"/>
        <v/>
      </c>
    </row>
    <row r="2150" spans="1:2" x14ac:dyDescent="0.25">
      <c r="A2150" t="str">
        <f>IF(Input!D2147&lt;&gt;"",Input!D2147&amp;", "&amp;Input!C2147&amp;" - "&amp;Input!A2147,"")</f>
        <v/>
      </c>
      <c r="B2150" t="str">
        <f t="shared" si="34"/>
        <v/>
      </c>
    </row>
    <row r="2151" spans="1:2" x14ac:dyDescent="0.25">
      <c r="A2151" t="str">
        <f>IF(Input!D2148&lt;&gt;"",Input!D2148&amp;", "&amp;Input!C2148&amp;" - "&amp;Input!A2148,"")</f>
        <v/>
      </c>
      <c r="B2151" t="str">
        <f t="shared" si="34"/>
        <v/>
      </c>
    </row>
    <row r="2152" spans="1:2" x14ac:dyDescent="0.25">
      <c r="A2152" t="str">
        <f>IF(Input!D2149&lt;&gt;"",Input!D2149&amp;", "&amp;Input!C2149&amp;" - "&amp;Input!A2149,"")</f>
        <v/>
      </c>
      <c r="B2152" t="str">
        <f t="shared" si="34"/>
        <v/>
      </c>
    </row>
    <row r="2153" spans="1:2" x14ac:dyDescent="0.25">
      <c r="A2153" t="str">
        <f>IF(Input!D2150&lt;&gt;"",Input!D2150&amp;", "&amp;Input!C2150&amp;" - "&amp;Input!A2150,"")</f>
        <v/>
      </c>
      <c r="B2153" t="str">
        <f t="shared" si="34"/>
        <v/>
      </c>
    </row>
    <row r="2154" spans="1:2" x14ac:dyDescent="0.25">
      <c r="A2154" t="str">
        <f>IF(Input!D2151&lt;&gt;"",Input!D2151&amp;", "&amp;Input!C2151&amp;" - "&amp;Input!A2151,"")</f>
        <v/>
      </c>
      <c r="B2154" t="str">
        <f t="shared" si="34"/>
        <v/>
      </c>
    </row>
    <row r="2155" spans="1:2" x14ac:dyDescent="0.25">
      <c r="A2155" t="str">
        <f>IF(Input!D2152&lt;&gt;"",Input!D2152&amp;", "&amp;Input!C2152&amp;" - "&amp;Input!A2152,"")</f>
        <v/>
      </c>
      <c r="B2155" t="str">
        <f t="shared" si="34"/>
        <v/>
      </c>
    </row>
    <row r="2156" spans="1:2" x14ac:dyDescent="0.25">
      <c r="A2156" t="str">
        <f>IF(Input!D2153&lt;&gt;"",Input!D2153&amp;", "&amp;Input!C2153&amp;" - "&amp;Input!A2153,"")</f>
        <v/>
      </c>
      <c r="B2156" t="str">
        <f t="shared" si="34"/>
        <v/>
      </c>
    </row>
    <row r="2157" spans="1:2" x14ac:dyDescent="0.25">
      <c r="A2157" t="str">
        <f>IF(Input!D2154&lt;&gt;"",Input!D2154&amp;", "&amp;Input!C2154&amp;" - "&amp;Input!A2154,"")</f>
        <v/>
      </c>
      <c r="B2157" t="str">
        <f t="shared" si="34"/>
        <v/>
      </c>
    </row>
    <row r="2158" spans="1:2" x14ac:dyDescent="0.25">
      <c r="A2158" t="str">
        <f>IF(Input!D2155&lt;&gt;"",Input!D2155&amp;", "&amp;Input!C2155&amp;" - "&amp;Input!A2155,"")</f>
        <v/>
      </c>
      <c r="B2158" t="str">
        <f t="shared" si="34"/>
        <v/>
      </c>
    </row>
    <row r="2159" spans="1:2" x14ac:dyDescent="0.25">
      <c r="A2159" t="str">
        <f>IF(Input!D2156&lt;&gt;"",Input!D2156&amp;", "&amp;Input!C2156&amp;" - "&amp;Input!A2156,"")</f>
        <v/>
      </c>
      <c r="B2159" t="str">
        <f t="shared" si="34"/>
        <v/>
      </c>
    </row>
    <row r="2160" spans="1:2" x14ac:dyDescent="0.25">
      <c r="A2160" t="str">
        <f>IF(Input!D2157&lt;&gt;"",Input!D2157&amp;", "&amp;Input!C2157&amp;" - "&amp;Input!A2157,"")</f>
        <v/>
      </c>
      <c r="B2160" t="str">
        <f t="shared" si="34"/>
        <v/>
      </c>
    </row>
    <row r="2161" spans="1:2" x14ac:dyDescent="0.25">
      <c r="A2161" t="str">
        <f>IF(Input!D2158&lt;&gt;"",Input!D2158&amp;", "&amp;Input!C2158&amp;" - "&amp;Input!A2158,"")</f>
        <v/>
      </c>
      <c r="B2161" t="str">
        <f t="shared" si="34"/>
        <v/>
      </c>
    </row>
    <row r="2162" spans="1:2" x14ac:dyDescent="0.25">
      <c r="A2162" t="str">
        <f>IF(Input!D2159&lt;&gt;"",Input!D2159&amp;", "&amp;Input!C2159&amp;" - "&amp;Input!A2159,"")</f>
        <v/>
      </c>
      <c r="B2162" t="str">
        <f t="shared" si="34"/>
        <v/>
      </c>
    </row>
    <row r="2163" spans="1:2" x14ac:dyDescent="0.25">
      <c r="A2163" t="str">
        <f>IF(Input!D2160&lt;&gt;"",Input!D2160&amp;", "&amp;Input!C2160&amp;" - "&amp;Input!A2160,"")</f>
        <v/>
      </c>
      <c r="B2163" t="str">
        <f t="shared" si="34"/>
        <v/>
      </c>
    </row>
    <row r="2164" spans="1:2" x14ac:dyDescent="0.25">
      <c r="A2164" t="str">
        <f>IF(Input!D2161&lt;&gt;"",Input!D2161&amp;", "&amp;Input!C2161&amp;" - "&amp;Input!A2161,"")</f>
        <v/>
      </c>
      <c r="B2164" t="str">
        <f t="shared" si="34"/>
        <v/>
      </c>
    </row>
    <row r="2165" spans="1:2" x14ac:dyDescent="0.25">
      <c r="A2165" t="str">
        <f>IF(Input!D2162&lt;&gt;"",Input!D2162&amp;", "&amp;Input!C2162&amp;" - "&amp;Input!A2162,"")</f>
        <v/>
      </c>
      <c r="B2165" t="str">
        <f t="shared" si="34"/>
        <v/>
      </c>
    </row>
    <row r="2166" spans="1:2" x14ac:dyDescent="0.25">
      <c r="A2166" t="str">
        <f>IF(Input!D2163&lt;&gt;"",Input!D2163&amp;", "&amp;Input!C2163&amp;" - "&amp;Input!A2163,"")</f>
        <v/>
      </c>
      <c r="B2166" t="str">
        <f t="shared" si="34"/>
        <v/>
      </c>
    </row>
    <row r="2167" spans="1:2" x14ac:dyDescent="0.25">
      <c r="A2167" t="str">
        <f>IF(Input!D2164&lt;&gt;"",Input!D2164&amp;", "&amp;Input!C2164&amp;" - "&amp;Input!A2164,"")</f>
        <v/>
      </c>
      <c r="B2167" t="str">
        <f t="shared" si="34"/>
        <v/>
      </c>
    </row>
    <row r="2168" spans="1:2" x14ac:dyDescent="0.25">
      <c r="A2168" t="str">
        <f>IF(Input!D2165&lt;&gt;"",Input!D2165&amp;", "&amp;Input!C2165&amp;" - "&amp;Input!A2165,"")</f>
        <v/>
      </c>
      <c r="B2168" t="str">
        <f t="shared" si="34"/>
        <v/>
      </c>
    </row>
    <row r="2169" spans="1:2" x14ac:dyDescent="0.25">
      <c r="A2169" t="str">
        <f>IF(Input!D2166&lt;&gt;"",Input!D2166&amp;", "&amp;Input!C2166&amp;" - "&amp;Input!A2166,"")</f>
        <v/>
      </c>
      <c r="B2169" t="str">
        <f t="shared" si="34"/>
        <v/>
      </c>
    </row>
    <row r="2170" spans="1:2" x14ac:dyDescent="0.25">
      <c r="A2170" t="str">
        <f>IF(Input!D2167&lt;&gt;"",Input!D2167&amp;", "&amp;Input!C2167&amp;" - "&amp;Input!A2167,"")</f>
        <v/>
      </c>
      <c r="B2170" t="str">
        <f t="shared" si="34"/>
        <v/>
      </c>
    </row>
    <row r="2171" spans="1:2" x14ac:dyDescent="0.25">
      <c r="A2171" t="str">
        <f>IF(Input!D2168&lt;&gt;"",Input!D2168&amp;", "&amp;Input!C2168&amp;" - "&amp;Input!A2168,"")</f>
        <v/>
      </c>
      <c r="B2171" t="str">
        <f t="shared" si="34"/>
        <v/>
      </c>
    </row>
    <row r="2172" spans="1:2" x14ac:dyDescent="0.25">
      <c r="A2172" t="str">
        <f>IF(Input!D2169&lt;&gt;"",Input!D2169&amp;", "&amp;Input!C2169&amp;" - "&amp;Input!A2169,"")</f>
        <v/>
      </c>
      <c r="B2172" t="str">
        <f t="shared" si="34"/>
        <v/>
      </c>
    </row>
    <row r="2173" spans="1:2" x14ac:dyDescent="0.25">
      <c r="A2173" t="str">
        <f>IF(Input!D2170&lt;&gt;"",Input!D2170&amp;", "&amp;Input!C2170&amp;" - "&amp;Input!A2170,"")</f>
        <v/>
      </c>
      <c r="B2173" t="str">
        <f t="shared" si="34"/>
        <v/>
      </c>
    </row>
    <row r="2174" spans="1:2" x14ac:dyDescent="0.25">
      <c r="A2174" t="str">
        <f>IF(Input!D2171&lt;&gt;"",Input!D2171&amp;", "&amp;Input!C2171&amp;" - "&amp;Input!A2171,"")</f>
        <v/>
      </c>
      <c r="B2174" t="str">
        <f t="shared" si="34"/>
        <v/>
      </c>
    </row>
    <row r="2175" spans="1:2" x14ac:dyDescent="0.25">
      <c r="A2175" t="str">
        <f>IF(Input!D2172&lt;&gt;"",Input!D2172&amp;", "&amp;Input!C2172&amp;" - "&amp;Input!A2172,"")</f>
        <v/>
      </c>
      <c r="B2175" t="str">
        <f t="shared" si="34"/>
        <v/>
      </c>
    </row>
    <row r="2176" spans="1:2" x14ac:dyDescent="0.25">
      <c r="A2176" t="str">
        <f>IF(Input!D2173&lt;&gt;"",Input!D2173&amp;", "&amp;Input!C2173&amp;" - "&amp;Input!A2173,"")</f>
        <v/>
      </c>
      <c r="B2176" t="str">
        <f t="shared" si="34"/>
        <v/>
      </c>
    </row>
    <row r="2177" spans="1:2" x14ac:dyDescent="0.25">
      <c r="A2177" t="str">
        <f>IF(Input!D2174&lt;&gt;"",Input!D2174&amp;", "&amp;Input!C2174&amp;" - "&amp;Input!A2174,"")</f>
        <v/>
      </c>
      <c r="B2177" t="str">
        <f t="shared" si="34"/>
        <v/>
      </c>
    </row>
    <row r="2178" spans="1:2" x14ac:dyDescent="0.25">
      <c r="A2178" t="str">
        <f>IF(Input!D2175&lt;&gt;"",Input!D2175&amp;", "&amp;Input!C2175&amp;" - "&amp;Input!A2175,"")</f>
        <v/>
      </c>
      <c r="B2178" t="str">
        <f t="shared" si="34"/>
        <v/>
      </c>
    </row>
    <row r="2179" spans="1:2" x14ac:dyDescent="0.25">
      <c r="A2179" t="str">
        <f>IF(Input!D2176&lt;&gt;"",Input!D2176&amp;", "&amp;Input!C2176&amp;" - "&amp;Input!A2176,"")</f>
        <v/>
      </c>
      <c r="B2179" t="str">
        <f t="shared" si="34"/>
        <v/>
      </c>
    </row>
    <row r="2180" spans="1:2" x14ac:dyDescent="0.25">
      <c r="A2180" t="str">
        <f>IF(Input!D2177&lt;&gt;"",Input!D2177&amp;", "&amp;Input!C2177&amp;" - "&amp;Input!A2177,"")</f>
        <v/>
      </c>
      <c r="B2180" t="str">
        <f t="shared" si="34"/>
        <v/>
      </c>
    </row>
    <row r="2181" spans="1:2" x14ac:dyDescent="0.25">
      <c r="A2181" t="str">
        <f>IF(Input!D2178&lt;&gt;"",Input!D2178&amp;", "&amp;Input!C2178&amp;" - "&amp;Input!A2178,"")</f>
        <v/>
      </c>
      <c r="B2181" t="str">
        <f t="shared" si="34"/>
        <v/>
      </c>
    </row>
    <row r="2182" spans="1:2" x14ac:dyDescent="0.25">
      <c r="A2182" t="str">
        <f>IF(Input!D2179&lt;&gt;"",Input!D2179&amp;", "&amp;Input!C2179&amp;" - "&amp;Input!A2179,"")</f>
        <v/>
      </c>
      <c r="B2182" t="str">
        <f t="shared" si="34"/>
        <v/>
      </c>
    </row>
    <row r="2183" spans="1:2" x14ac:dyDescent="0.25">
      <c r="A2183" t="str">
        <f>IF(Input!D2180&lt;&gt;"",Input!D2180&amp;", "&amp;Input!C2180&amp;" - "&amp;Input!A2180,"")</f>
        <v/>
      </c>
      <c r="B2183" t="str">
        <f t="shared" ref="B2183:B2246" si="35">IF(A2183&lt;&gt;"",B2182+1,"")</f>
        <v/>
      </c>
    </row>
    <row r="2184" spans="1:2" x14ac:dyDescent="0.25">
      <c r="A2184" t="str">
        <f>IF(Input!D2181&lt;&gt;"",Input!D2181&amp;", "&amp;Input!C2181&amp;" - "&amp;Input!A2181,"")</f>
        <v/>
      </c>
      <c r="B2184" t="str">
        <f t="shared" si="35"/>
        <v/>
      </c>
    </row>
    <row r="2185" spans="1:2" x14ac:dyDescent="0.25">
      <c r="A2185" t="str">
        <f>IF(Input!D2182&lt;&gt;"",Input!D2182&amp;", "&amp;Input!C2182&amp;" - "&amp;Input!A2182,"")</f>
        <v/>
      </c>
      <c r="B2185" t="str">
        <f t="shared" si="35"/>
        <v/>
      </c>
    </row>
    <row r="2186" spans="1:2" x14ac:dyDescent="0.25">
      <c r="A2186" t="str">
        <f>IF(Input!D2183&lt;&gt;"",Input!D2183&amp;", "&amp;Input!C2183&amp;" - "&amp;Input!A2183,"")</f>
        <v/>
      </c>
      <c r="B2186" t="str">
        <f t="shared" si="35"/>
        <v/>
      </c>
    </row>
    <row r="2187" spans="1:2" x14ac:dyDescent="0.25">
      <c r="A2187" t="str">
        <f>IF(Input!D2184&lt;&gt;"",Input!D2184&amp;", "&amp;Input!C2184&amp;" - "&amp;Input!A2184,"")</f>
        <v/>
      </c>
      <c r="B2187" t="str">
        <f t="shared" si="35"/>
        <v/>
      </c>
    </row>
    <row r="2188" spans="1:2" x14ac:dyDescent="0.25">
      <c r="A2188" t="str">
        <f>IF(Input!D2185&lt;&gt;"",Input!D2185&amp;", "&amp;Input!C2185&amp;" - "&amp;Input!A2185,"")</f>
        <v/>
      </c>
      <c r="B2188" t="str">
        <f t="shared" si="35"/>
        <v/>
      </c>
    </row>
    <row r="2189" spans="1:2" x14ac:dyDescent="0.25">
      <c r="A2189" t="str">
        <f>IF(Input!D2186&lt;&gt;"",Input!D2186&amp;", "&amp;Input!C2186&amp;" - "&amp;Input!A2186,"")</f>
        <v/>
      </c>
      <c r="B2189" t="str">
        <f t="shared" si="35"/>
        <v/>
      </c>
    </row>
    <row r="2190" spans="1:2" x14ac:dyDescent="0.25">
      <c r="A2190" t="str">
        <f>IF(Input!D2187&lt;&gt;"",Input!D2187&amp;", "&amp;Input!C2187&amp;" - "&amp;Input!A2187,"")</f>
        <v/>
      </c>
      <c r="B2190" t="str">
        <f t="shared" si="35"/>
        <v/>
      </c>
    </row>
    <row r="2191" spans="1:2" x14ac:dyDescent="0.25">
      <c r="A2191" t="str">
        <f>IF(Input!D2188&lt;&gt;"",Input!D2188&amp;", "&amp;Input!C2188&amp;" - "&amp;Input!A2188,"")</f>
        <v/>
      </c>
      <c r="B2191" t="str">
        <f t="shared" si="35"/>
        <v/>
      </c>
    </row>
    <row r="2192" spans="1:2" x14ac:dyDescent="0.25">
      <c r="A2192" t="str">
        <f>IF(Input!D2189&lt;&gt;"",Input!D2189&amp;", "&amp;Input!C2189&amp;" - "&amp;Input!A2189,"")</f>
        <v/>
      </c>
      <c r="B2192" t="str">
        <f t="shared" si="35"/>
        <v/>
      </c>
    </row>
    <row r="2193" spans="1:2" x14ac:dyDescent="0.25">
      <c r="A2193" t="str">
        <f>IF(Input!D2190&lt;&gt;"",Input!D2190&amp;", "&amp;Input!C2190&amp;" - "&amp;Input!A2190,"")</f>
        <v/>
      </c>
      <c r="B2193" t="str">
        <f t="shared" si="35"/>
        <v/>
      </c>
    </row>
    <row r="2194" spans="1:2" x14ac:dyDescent="0.25">
      <c r="A2194" t="str">
        <f>IF(Input!D2191&lt;&gt;"",Input!D2191&amp;", "&amp;Input!C2191&amp;" - "&amp;Input!A2191,"")</f>
        <v/>
      </c>
      <c r="B2194" t="str">
        <f t="shared" si="35"/>
        <v/>
      </c>
    </row>
    <row r="2195" spans="1:2" x14ac:dyDescent="0.25">
      <c r="A2195" t="str">
        <f>IF(Input!D2192&lt;&gt;"",Input!D2192&amp;", "&amp;Input!C2192&amp;" - "&amp;Input!A2192,"")</f>
        <v/>
      </c>
      <c r="B2195" t="str">
        <f t="shared" si="35"/>
        <v/>
      </c>
    </row>
    <row r="2196" spans="1:2" x14ac:dyDescent="0.25">
      <c r="A2196" t="str">
        <f>IF(Input!D2193&lt;&gt;"",Input!D2193&amp;", "&amp;Input!C2193&amp;" - "&amp;Input!A2193,"")</f>
        <v/>
      </c>
      <c r="B2196" t="str">
        <f t="shared" si="35"/>
        <v/>
      </c>
    </row>
    <row r="2197" spans="1:2" x14ac:dyDescent="0.25">
      <c r="A2197" t="str">
        <f>IF(Input!D2194&lt;&gt;"",Input!D2194&amp;", "&amp;Input!C2194&amp;" - "&amp;Input!A2194,"")</f>
        <v/>
      </c>
      <c r="B2197" t="str">
        <f t="shared" si="35"/>
        <v/>
      </c>
    </row>
    <row r="2198" spans="1:2" x14ac:dyDescent="0.25">
      <c r="A2198" t="str">
        <f>IF(Input!D2195&lt;&gt;"",Input!D2195&amp;", "&amp;Input!C2195&amp;" - "&amp;Input!A2195,"")</f>
        <v/>
      </c>
      <c r="B2198" t="str">
        <f t="shared" si="35"/>
        <v/>
      </c>
    </row>
    <row r="2199" spans="1:2" x14ac:dyDescent="0.25">
      <c r="A2199" t="str">
        <f>IF(Input!D2196&lt;&gt;"",Input!D2196&amp;", "&amp;Input!C2196&amp;" - "&amp;Input!A2196,"")</f>
        <v/>
      </c>
      <c r="B2199" t="str">
        <f t="shared" si="35"/>
        <v/>
      </c>
    </row>
    <row r="2200" spans="1:2" x14ac:dyDescent="0.25">
      <c r="A2200" t="str">
        <f>IF(Input!D2197&lt;&gt;"",Input!D2197&amp;", "&amp;Input!C2197&amp;" - "&amp;Input!A2197,"")</f>
        <v/>
      </c>
      <c r="B2200" t="str">
        <f t="shared" si="35"/>
        <v/>
      </c>
    </row>
    <row r="2201" spans="1:2" x14ac:dyDescent="0.25">
      <c r="A2201" t="str">
        <f>IF(Input!D2198&lt;&gt;"",Input!D2198&amp;", "&amp;Input!C2198&amp;" - "&amp;Input!A2198,"")</f>
        <v/>
      </c>
      <c r="B2201" t="str">
        <f t="shared" si="35"/>
        <v/>
      </c>
    </row>
    <row r="2202" spans="1:2" x14ac:dyDescent="0.25">
      <c r="A2202" t="str">
        <f>IF(Input!D2199&lt;&gt;"",Input!D2199&amp;", "&amp;Input!C2199&amp;" - "&amp;Input!A2199,"")</f>
        <v/>
      </c>
      <c r="B2202" t="str">
        <f t="shared" si="35"/>
        <v/>
      </c>
    </row>
    <row r="2203" spans="1:2" x14ac:dyDescent="0.25">
      <c r="A2203" t="str">
        <f>IF(Input!D2200&lt;&gt;"",Input!D2200&amp;", "&amp;Input!C2200&amp;" - "&amp;Input!A2200,"")</f>
        <v/>
      </c>
      <c r="B2203" t="str">
        <f t="shared" si="35"/>
        <v/>
      </c>
    </row>
    <row r="2204" spans="1:2" x14ac:dyDescent="0.25">
      <c r="A2204" t="str">
        <f>IF(Input!D2201&lt;&gt;"",Input!D2201&amp;", "&amp;Input!C2201&amp;" - "&amp;Input!A2201,"")</f>
        <v/>
      </c>
      <c r="B2204" t="str">
        <f t="shared" si="35"/>
        <v/>
      </c>
    </row>
    <row r="2205" spans="1:2" x14ac:dyDescent="0.25">
      <c r="A2205" t="str">
        <f>IF(Input!D2202&lt;&gt;"",Input!D2202&amp;", "&amp;Input!C2202&amp;" - "&amp;Input!A2202,"")</f>
        <v/>
      </c>
      <c r="B2205" t="str">
        <f t="shared" si="35"/>
        <v/>
      </c>
    </row>
    <row r="2206" spans="1:2" x14ac:dyDescent="0.25">
      <c r="A2206" t="str">
        <f>IF(Input!D2203&lt;&gt;"",Input!D2203&amp;", "&amp;Input!C2203&amp;" - "&amp;Input!A2203,"")</f>
        <v/>
      </c>
      <c r="B2206" t="str">
        <f t="shared" si="35"/>
        <v/>
      </c>
    </row>
    <row r="2207" spans="1:2" x14ac:dyDescent="0.25">
      <c r="A2207" t="str">
        <f>IF(Input!D2204&lt;&gt;"",Input!D2204&amp;", "&amp;Input!C2204&amp;" - "&amp;Input!A2204,"")</f>
        <v/>
      </c>
      <c r="B2207" t="str">
        <f t="shared" si="35"/>
        <v/>
      </c>
    </row>
    <row r="2208" spans="1:2" x14ac:dyDescent="0.25">
      <c r="A2208" t="str">
        <f>IF(Input!D2205&lt;&gt;"",Input!D2205&amp;", "&amp;Input!C2205&amp;" - "&amp;Input!A2205,"")</f>
        <v/>
      </c>
      <c r="B2208" t="str">
        <f t="shared" si="35"/>
        <v/>
      </c>
    </row>
    <row r="2209" spans="1:2" x14ac:dyDescent="0.25">
      <c r="A2209" t="str">
        <f>IF(Input!D2206&lt;&gt;"",Input!D2206&amp;", "&amp;Input!C2206&amp;" - "&amp;Input!A2206,"")</f>
        <v/>
      </c>
      <c r="B2209" t="str">
        <f t="shared" si="35"/>
        <v/>
      </c>
    </row>
    <row r="2210" spans="1:2" x14ac:dyDescent="0.25">
      <c r="A2210" t="str">
        <f>IF(Input!D2207&lt;&gt;"",Input!D2207&amp;", "&amp;Input!C2207&amp;" - "&amp;Input!A2207,"")</f>
        <v/>
      </c>
      <c r="B2210" t="str">
        <f t="shared" si="35"/>
        <v/>
      </c>
    </row>
    <row r="2211" spans="1:2" x14ac:dyDescent="0.25">
      <c r="A2211" t="str">
        <f>IF(Input!D2208&lt;&gt;"",Input!D2208&amp;", "&amp;Input!C2208&amp;" - "&amp;Input!A2208,"")</f>
        <v/>
      </c>
      <c r="B2211" t="str">
        <f t="shared" si="35"/>
        <v/>
      </c>
    </row>
    <row r="2212" spans="1:2" x14ac:dyDescent="0.25">
      <c r="A2212" t="str">
        <f>IF(Input!D2209&lt;&gt;"",Input!D2209&amp;", "&amp;Input!C2209&amp;" - "&amp;Input!A2209,"")</f>
        <v/>
      </c>
      <c r="B2212" t="str">
        <f t="shared" si="35"/>
        <v/>
      </c>
    </row>
    <row r="2213" spans="1:2" x14ac:dyDescent="0.25">
      <c r="A2213" t="str">
        <f>IF(Input!D2210&lt;&gt;"",Input!D2210&amp;", "&amp;Input!C2210&amp;" - "&amp;Input!A2210,"")</f>
        <v/>
      </c>
      <c r="B2213" t="str">
        <f t="shared" si="35"/>
        <v/>
      </c>
    </row>
    <row r="2214" spans="1:2" x14ac:dyDescent="0.25">
      <c r="A2214" t="str">
        <f>IF(Input!D2211&lt;&gt;"",Input!D2211&amp;", "&amp;Input!C2211&amp;" - "&amp;Input!A2211,"")</f>
        <v/>
      </c>
      <c r="B2214" t="str">
        <f t="shared" si="35"/>
        <v/>
      </c>
    </row>
    <row r="2215" spans="1:2" x14ac:dyDescent="0.25">
      <c r="A2215" t="str">
        <f>IF(Input!D2212&lt;&gt;"",Input!D2212&amp;", "&amp;Input!C2212&amp;" - "&amp;Input!A2212,"")</f>
        <v/>
      </c>
      <c r="B2215" t="str">
        <f t="shared" si="35"/>
        <v/>
      </c>
    </row>
    <row r="2216" spans="1:2" x14ac:dyDescent="0.25">
      <c r="A2216" t="str">
        <f>IF(Input!D2213&lt;&gt;"",Input!D2213&amp;", "&amp;Input!C2213&amp;" - "&amp;Input!A2213,"")</f>
        <v/>
      </c>
      <c r="B2216" t="str">
        <f t="shared" si="35"/>
        <v/>
      </c>
    </row>
    <row r="2217" spans="1:2" x14ac:dyDescent="0.25">
      <c r="A2217" t="str">
        <f>IF(Input!D2214&lt;&gt;"",Input!D2214&amp;", "&amp;Input!C2214&amp;" - "&amp;Input!A2214,"")</f>
        <v/>
      </c>
      <c r="B2217" t="str">
        <f t="shared" si="35"/>
        <v/>
      </c>
    </row>
    <row r="2218" spans="1:2" x14ac:dyDescent="0.25">
      <c r="A2218" t="str">
        <f>IF(Input!D2215&lt;&gt;"",Input!D2215&amp;", "&amp;Input!C2215&amp;" - "&amp;Input!A2215,"")</f>
        <v/>
      </c>
      <c r="B2218" t="str">
        <f t="shared" si="35"/>
        <v/>
      </c>
    </row>
    <row r="2219" spans="1:2" x14ac:dyDescent="0.25">
      <c r="A2219" t="str">
        <f>IF(Input!D2216&lt;&gt;"",Input!D2216&amp;", "&amp;Input!C2216&amp;" - "&amp;Input!A2216,"")</f>
        <v/>
      </c>
      <c r="B2219" t="str">
        <f t="shared" si="35"/>
        <v/>
      </c>
    </row>
    <row r="2220" spans="1:2" x14ac:dyDescent="0.25">
      <c r="A2220" t="str">
        <f>IF(Input!D2217&lt;&gt;"",Input!D2217&amp;", "&amp;Input!C2217&amp;" - "&amp;Input!A2217,"")</f>
        <v/>
      </c>
      <c r="B2220" t="str">
        <f t="shared" si="35"/>
        <v/>
      </c>
    </row>
    <row r="2221" spans="1:2" x14ac:dyDescent="0.25">
      <c r="A2221" t="str">
        <f>IF(Input!D2218&lt;&gt;"",Input!D2218&amp;", "&amp;Input!C2218&amp;" - "&amp;Input!A2218,"")</f>
        <v/>
      </c>
      <c r="B2221" t="str">
        <f t="shared" si="35"/>
        <v/>
      </c>
    </row>
    <row r="2222" spans="1:2" x14ac:dyDescent="0.25">
      <c r="A2222" t="str">
        <f>IF(Input!D2219&lt;&gt;"",Input!D2219&amp;", "&amp;Input!C2219&amp;" - "&amp;Input!A2219,"")</f>
        <v/>
      </c>
      <c r="B2222" t="str">
        <f t="shared" si="35"/>
        <v/>
      </c>
    </row>
    <row r="2223" spans="1:2" x14ac:dyDescent="0.25">
      <c r="A2223" t="str">
        <f>IF(Input!D2220&lt;&gt;"",Input!D2220&amp;", "&amp;Input!C2220&amp;" - "&amp;Input!A2220,"")</f>
        <v/>
      </c>
      <c r="B2223" t="str">
        <f t="shared" si="35"/>
        <v/>
      </c>
    </row>
    <row r="2224" spans="1:2" x14ac:dyDescent="0.25">
      <c r="A2224" t="str">
        <f>IF(Input!D2221&lt;&gt;"",Input!D2221&amp;", "&amp;Input!C2221&amp;" - "&amp;Input!A2221,"")</f>
        <v/>
      </c>
      <c r="B2224" t="str">
        <f t="shared" si="35"/>
        <v/>
      </c>
    </row>
    <row r="2225" spans="1:2" x14ac:dyDescent="0.25">
      <c r="A2225" t="str">
        <f>IF(Input!D2222&lt;&gt;"",Input!D2222&amp;", "&amp;Input!C2222&amp;" - "&amp;Input!A2222,"")</f>
        <v/>
      </c>
      <c r="B2225" t="str">
        <f t="shared" si="35"/>
        <v/>
      </c>
    </row>
    <row r="2226" spans="1:2" x14ac:dyDescent="0.25">
      <c r="A2226" t="str">
        <f>IF(Input!D2223&lt;&gt;"",Input!D2223&amp;", "&amp;Input!C2223&amp;" - "&amp;Input!A2223,"")</f>
        <v/>
      </c>
      <c r="B2226" t="str">
        <f t="shared" si="35"/>
        <v/>
      </c>
    </row>
    <row r="2227" spans="1:2" x14ac:dyDescent="0.25">
      <c r="A2227" t="str">
        <f>IF(Input!D2224&lt;&gt;"",Input!D2224&amp;", "&amp;Input!C2224&amp;" - "&amp;Input!A2224,"")</f>
        <v/>
      </c>
      <c r="B2227" t="str">
        <f t="shared" si="35"/>
        <v/>
      </c>
    </row>
    <row r="2228" spans="1:2" x14ac:dyDescent="0.25">
      <c r="A2228" t="str">
        <f>IF(Input!D2225&lt;&gt;"",Input!D2225&amp;", "&amp;Input!C2225&amp;" - "&amp;Input!A2225,"")</f>
        <v/>
      </c>
      <c r="B2228" t="str">
        <f t="shared" si="35"/>
        <v/>
      </c>
    </row>
    <row r="2229" spans="1:2" x14ac:dyDescent="0.25">
      <c r="A2229" t="str">
        <f>IF(Input!D2226&lt;&gt;"",Input!D2226&amp;", "&amp;Input!C2226&amp;" - "&amp;Input!A2226,"")</f>
        <v/>
      </c>
      <c r="B2229" t="str">
        <f t="shared" si="35"/>
        <v/>
      </c>
    </row>
    <row r="2230" spans="1:2" x14ac:dyDescent="0.25">
      <c r="A2230" t="str">
        <f>IF(Input!D2227&lt;&gt;"",Input!D2227&amp;", "&amp;Input!C2227&amp;" - "&amp;Input!A2227,"")</f>
        <v/>
      </c>
      <c r="B2230" t="str">
        <f t="shared" si="35"/>
        <v/>
      </c>
    </row>
    <row r="2231" spans="1:2" x14ac:dyDescent="0.25">
      <c r="A2231" t="str">
        <f>IF(Input!D2228&lt;&gt;"",Input!D2228&amp;", "&amp;Input!C2228&amp;" - "&amp;Input!A2228,"")</f>
        <v/>
      </c>
      <c r="B2231" t="str">
        <f t="shared" si="35"/>
        <v/>
      </c>
    </row>
    <row r="2232" spans="1:2" x14ac:dyDescent="0.25">
      <c r="A2232" t="str">
        <f>IF(Input!D2229&lt;&gt;"",Input!D2229&amp;", "&amp;Input!C2229&amp;" - "&amp;Input!A2229,"")</f>
        <v/>
      </c>
      <c r="B2232" t="str">
        <f t="shared" si="35"/>
        <v/>
      </c>
    </row>
    <row r="2233" spans="1:2" x14ac:dyDescent="0.25">
      <c r="A2233" t="str">
        <f>IF(Input!D2230&lt;&gt;"",Input!D2230&amp;", "&amp;Input!C2230&amp;" - "&amp;Input!A2230,"")</f>
        <v/>
      </c>
      <c r="B2233" t="str">
        <f t="shared" si="35"/>
        <v/>
      </c>
    </row>
    <row r="2234" spans="1:2" x14ac:dyDescent="0.25">
      <c r="A2234" t="str">
        <f>IF(Input!D2231&lt;&gt;"",Input!D2231&amp;", "&amp;Input!C2231&amp;" - "&amp;Input!A2231,"")</f>
        <v/>
      </c>
      <c r="B2234" t="str">
        <f t="shared" si="35"/>
        <v/>
      </c>
    </row>
    <row r="2235" spans="1:2" x14ac:dyDescent="0.25">
      <c r="A2235" t="str">
        <f>IF(Input!D2232&lt;&gt;"",Input!D2232&amp;", "&amp;Input!C2232&amp;" - "&amp;Input!A2232,"")</f>
        <v/>
      </c>
      <c r="B2235" t="str">
        <f t="shared" si="35"/>
        <v/>
      </c>
    </row>
    <row r="2236" spans="1:2" x14ac:dyDescent="0.25">
      <c r="A2236" t="str">
        <f>IF(Input!D2233&lt;&gt;"",Input!D2233&amp;", "&amp;Input!C2233&amp;" - "&amp;Input!A2233,"")</f>
        <v/>
      </c>
      <c r="B2236" t="str">
        <f t="shared" si="35"/>
        <v/>
      </c>
    </row>
    <row r="2237" spans="1:2" x14ac:dyDescent="0.25">
      <c r="A2237" t="str">
        <f>IF(Input!D2234&lt;&gt;"",Input!D2234&amp;", "&amp;Input!C2234&amp;" - "&amp;Input!A2234,"")</f>
        <v/>
      </c>
      <c r="B2237" t="str">
        <f t="shared" si="35"/>
        <v/>
      </c>
    </row>
    <row r="2238" spans="1:2" x14ac:dyDescent="0.25">
      <c r="A2238" t="str">
        <f>IF(Input!D2235&lt;&gt;"",Input!D2235&amp;", "&amp;Input!C2235&amp;" - "&amp;Input!A2235,"")</f>
        <v/>
      </c>
      <c r="B2238" t="str">
        <f t="shared" si="35"/>
        <v/>
      </c>
    </row>
    <row r="2239" spans="1:2" x14ac:dyDescent="0.25">
      <c r="A2239" t="str">
        <f>IF(Input!D2236&lt;&gt;"",Input!D2236&amp;", "&amp;Input!C2236&amp;" - "&amp;Input!A2236,"")</f>
        <v/>
      </c>
      <c r="B2239" t="str">
        <f t="shared" si="35"/>
        <v/>
      </c>
    </row>
    <row r="2240" spans="1:2" x14ac:dyDescent="0.25">
      <c r="A2240" t="str">
        <f>IF(Input!D2237&lt;&gt;"",Input!D2237&amp;", "&amp;Input!C2237&amp;" - "&amp;Input!A2237,"")</f>
        <v/>
      </c>
      <c r="B2240" t="str">
        <f t="shared" si="35"/>
        <v/>
      </c>
    </row>
    <row r="2241" spans="1:2" x14ac:dyDescent="0.25">
      <c r="A2241" t="str">
        <f>IF(Input!D2238&lt;&gt;"",Input!D2238&amp;", "&amp;Input!C2238&amp;" - "&amp;Input!A2238,"")</f>
        <v/>
      </c>
      <c r="B2241" t="str">
        <f t="shared" si="35"/>
        <v/>
      </c>
    </row>
    <row r="2242" spans="1:2" x14ac:dyDescent="0.25">
      <c r="A2242" t="str">
        <f>IF(Input!D2239&lt;&gt;"",Input!D2239&amp;", "&amp;Input!C2239&amp;" - "&amp;Input!A2239,"")</f>
        <v/>
      </c>
      <c r="B2242" t="str">
        <f t="shared" si="35"/>
        <v/>
      </c>
    </row>
    <row r="2243" spans="1:2" x14ac:dyDescent="0.25">
      <c r="A2243" t="str">
        <f>IF(Input!D2240&lt;&gt;"",Input!D2240&amp;", "&amp;Input!C2240&amp;" - "&amp;Input!A2240,"")</f>
        <v/>
      </c>
      <c r="B2243" t="str">
        <f t="shared" si="35"/>
        <v/>
      </c>
    </row>
    <row r="2244" spans="1:2" x14ac:dyDescent="0.25">
      <c r="A2244" t="str">
        <f>IF(Input!D2241&lt;&gt;"",Input!D2241&amp;", "&amp;Input!C2241&amp;" - "&amp;Input!A2241,"")</f>
        <v/>
      </c>
      <c r="B2244" t="str">
        <f t="shared" si="35"/>
        <v/>
      </c>
    </row>
    <row r="2245" spans="1:2" x14ac:dyDescent="0.25">
      <c r="A2245" t="str">
        <f>IF(Input!D2242&lt;&gt;"",Input!D2242&amp;", "&amp;Input!C2242&amp;" - "&amp;Input!A2242,"")</f>
        <v/>
      </c>
      <c r="B2245" t="str">
        <f t="shared" si="35"/>
        <v/>
      </c>
    </row>
    <row r="2246" spans="1:2" x14ac:dyDescent="0.25">
      <c r="A2246" t="str">
        <f>IF(Input!D2243&lt;&gt;"",Input!D2243&amp;", "&amp;Input!C2243&amp;" - "&amp;Input!A2243,"")</f>
        <v/>
      </c>
      <c r="B2246" t="str">
        <f t="shared" si="35"/>
        <v/>
      </c>
    </row>
    <row r="2247" spans="1:2" x14ac:dyDescent="0.25">
      <c r="A2247" t="str">
        <f>IF(Input!D2244&lt;&gt;"",Input!D2244&amp;", "&amp;Input!C2244&amp;" - "&amp;Input!A2244,"")</f>
        <v/>
      </c>
      <c r="B2247" t="str">
        <f t="shared" ref="B2247:B2310" si="36">IF(A2247&lt;&gt;"",B2246+1,"")</f>
        <v/>
      </c>
    </row>
    <row r="2248" spans="1:2" x14ac:dyDescent="0.25">
      <c r="A2248" t="str">
        <f>IF(Input!D2245&lt;&gt;"",Input!D2245&amp;", "&amp;Input!C2245&amp;" - "&amp;Input!A2245,"")</f>
        <v/>
      </c>
      <c r="B2248" t="str">
        <f t="shared" si="36"/>
        <v/>
      </c>
    </row>
    <row r="2249" spans="1:2" x14ac:dyDescent="0.25">
      <c r="A2249" t="str">
        <f>IF(Input!D2246&lt;&gt;"",Input!D2246&amp;", "&amp;Input!C2246&amp;" - "&amp;Input!A2246,"")</f>
        <v/>
      </c>
      <c r="B2249" t="str">
        <f t="shared" si="36"/>
        <v/>
      </c>
    </row>
    <row r="2250" spans="1:2" x14ac:dyDescent="0.25">
      <c r="A2250" t="str">
        <f>IF(Input!D2247&lt;&gt;"",Input!D2247&amp;", "&amp;Input!C2247&amp;" - "&amp;Input!A2247,"")</f>
        <v/>
      </c>
      <c r="B2250" t="str">
        <f t="shared" si="36"/>
        <v/>
      </c>
    </row>
    <row r="2251" spans="1:2" x14ac:dyDescent="0.25">
      <c r="A2251" t="str">
        <f>IF(Input!D2248&lt;&gt;"",Input!D2248&amp;", "&amp;Input!C2248&amp;" - "&amp;Input!A2248,"")</f>
        <v/>
      </c>
      <c r="B2251" t="str">
        <f t="shared" si="36"/>
        <v/>
      </c>
    </row>
    <row r="2252" spans="1:2" x14ac:dyDescent="0.25">
      <c r="A2252" t="str">
        <f>IF(Input!D2249&lt;&gt;"",Input!D2249&amp;", "&amp;Input!C2249&amp;" - "&amp;Input!A2249,"")</f>
        <v/>
      </c>
      <c r="B2252" t="str">
        <f t="shared" si="36"/>
        <v/>
      </c>
    </row>
    <row r="2253" spans="1:2" x14ac:dyDescent="0.25">
      <c r="A2253" t="str">
        <f>IF(Input!D2250&lt;&gt;"",Input!D2250&amp;", "&amp;Input!C2250&amp;" - "&amp;Input!A2250,"")</f>
        <v/>
      </c>
      <c r="B2253" t="str">
        <f t="shared" si="36"/>
        <v/>
      </c>
    </row>
    <row r="2254" spans="1:2" x14ac:dyDescent="0.25">
      <c r="A2254" t="str">
        <f>IF(Input!D2251&lt;&gt;"",Input!D2251&amp;", "&amp;Input!C2251&amp;" - "&amp;Input!A2251,"")</f>
        <v/>
      </c>
      <c r="B2254" t="str">
        <f t="shared" si="36"/>
        <v/>
      </c>
    </row>
    <row r="2255" spans="1:2" x14ac:dyDescent="0.25">
      <c r="A2255" t="str">
        <f>IF(Input!D2252&lt;&gt;"",Input!D2252&amp;", "&amp;Input!C2252&amp;" - "&amp;Input!A2252,"")</f>
        <v/>
      </c>
      <c r="B2255" t="str">
        <f t="shared" si="36"/>
        <v/>
      </c>
    </row>
    <row r="2256" spans="1:2" x14ac:dyDescent="0.25">
      <c r="A2256" t="str">
        <f>IF(Input!D2253&lt;&gt;"",Input!D2253&amp;", "&amp;Input!C2253&amp;" - "&amp;Input!A2253,"")</f>
        <v/>
      </c>
      <c r="B2256" t="str">
        <f t="shared" si="36"/>
        <v/>
      </c>
    </row>
    <row r="2257" spans="1:2" x14ac:dyDescent="0.25">
      <c r="A2257" t="str">
        <f>IF(Input!D2254&lt;&gt;"",Input!D2254&amp;", "&amp;Input!C2254&amp;" - "&amp;Input!A2254,"")</f>
        <v/>
      </c>
      <c r="B2257" t="str">
        <f t="shared" si="36"/>
        <v/>
      </c>
    </row>
    <row r="2258" spans="1:2" x14ac:dyDescent="0.25">
      <c r="A2258" t="str">
        <f>IF(Input!D2255&lt;&gt;"",Input!D2255&amp;", "&amp;Input!C2255&amp;" - "&amp;Input!A2255,"")</f>
        <v/>
      </c>
      <c r="B2258" t="str">
        <f t="shared" si="36"/>
        <v/>
      </c>
    </row>
    <row r="2259" spans="1:2" x14ac:dyDescent="0.25">
      <c r="A2259" t="str">
        <f>IF(Input!D2256&lt;&gt;"",Input!D2256&amp;", "&amp;Input!C2256&amp;" - "&amp;Input!A2256,"")</f>
        <v/>
      </c>
      <c r="B2259" t="str">
        <f t="shared" si="36"/>
        <v/>
      </c>
    </row>
    <row r="2260" spans="1:2" x14ac:dyDescent="0.25">
      <c r="A2260" t="str">
        <f>IF(Input!D2257&lt;&gt;"",Input!D2257&amp;", "&amp;Input!C2257&amp;" - "&amp;Input!A2257,"")</f>
        <v/>
      </c>
      <c r="B2260" t="str">
        <f t="shared" si="36"/>
        <v/>
      </c>
    </row>
    <row r="2261" spans="1:2" x14ac:dyDescent="0.25">
      <c r="A2261" t="str">
        <f>IF(Input!D2258&lt;&gt;"",Input!D2258&amp;", "&amp;Input!C2258&amp;" - "&amp;Input!A2258,"")</f>
        <v/>
      </c>
      <c r="B2261" t="str">
        <f t="shared" si="36"/>
        <v/>
      </c>
    </row>
    <row r="2262" spans="1:2" x14ac:dyDescent="0.25">
      <c r="A2262" t="str">
        <f>IF(Input!D2259&lt;&gt;"",Input!D2259&amp;", "&amp;Input!C2259&amp;" - "&amp;Input!A2259,"")</f>
        <v/>
      </c>
      <c r="B2262" t="str">
        <f t="shared" si="36"/>
        <v/>
      </c>
    </row>
    <row r="2263" spans="1:2" x14ac:dyDescent="0.25">
      <c r="A2263" t="str">
        <f>IF(Input!D2260&lt;&gt;"",Input!D2260&amp;", "&amp;Input!C2260&amp;" - "&amp;Input!A2260,"")</f>
        <v/>
      </c>
      <c r="B2263" t="str">
        <f t="shared" si="36"/>
        <v/>
      </c>
    </row>
    <row r="2264" spans="1:2" x14ac:dyDescent="0.25">
      <c r="A2264" t="str">
        <f>IF(Input!D2261&lt;&gt;"",Input!D2261&amp;", "&amp;Input!C2261&amp;" - "&amp;Input!A2261,"")</f>
        <v/>
      </c>
      <c r="B2264" t="str">
        <f t="shared" si="36"/>
        <v/>
      </c>
    </row>
    <row r="2265" spans="1:2" x14ac:dyDescent="0.25">
      <c r="A2265" t="str">
        <f>IF(Input!D2262&lt;&gt;"",Input!D2262&amp;", "&amp;Input!C2262&amp;" - "&amp;Input!A2262,"")</f>
        <v/>
      </c>
      <c r="B2265" t="str">
        <f t="shared" si="36"/>
        <v/>
      </c>
    </row>
    <row r="2266" spans="1:2" x14ac:dyDescent="0.25">
      <c r="A2266" t="str">
        <f>IF(Input!D2263&lt;&gt;"",Input!D2263&amp;", "&amp;Input!C2263&amp;" - "&amp;Input!A2263,"")</f>
        <v/>
      </c>
      <c r="B2266" t="str">
        <f t="shared" si="36"/>
        <v/>
      </c>
    </row>
    <row r="2267" spans="1:2" x14ac:dyDescent="0.25">
      <c r="A2267" t="str">
        <f>IF(Input!D2264&lt;&gt;"",Input!D2264&amp;", "&amp;Input!C2264&amp;" - "&amp;Input!A2264,"")</f>
        <v/>
      </c>
      <c r="B2267" t="str">
        <f t="shared" si="36"/>
        <v/>
      </c>
    </row>
    <row r="2268" spans="1:2" x14ac:dyDescent="0.25">
      <c r="A2268" t="str">
        <f>IF(Input!D2265&lt;&gt;"",Input!D2265&amp;", "&amp;Input!C2265&amp;" - "&amp;Input!A2265,"")</f>
        <v/>
      </c>
      <c r="B2268" t="str">
        <f t="shared" si="36"/>
        <v/>
      </c>
    </row>
    <row r="2269" spans="1:2" x14ac:dyDescent="0.25">
      <c r="A2269" t="str">
        <f>IF(Input!D2266&lt;&gt;"",Input!D2266&amp;", "&amp;Input!C2266&amp;" - "&amp;Input!A2266,"")</f>
        <v/>
      </c>
      <c r="B2269" t="str">
        <f t="shared" si="36"/>
        <v/>
      </c>
    </row>
    <row r="2270" spans="1:2" x14ac:dyDescent="0.25">
      <c r="A2270" t="str">
        <f>IF(Input!D2267&lt;&gt;"",Input!D2267&amp;", "&amp;Input!C2267&amp;" - "&amp;Input!A2267,"")</f>
        <v/>
      </c>
      <c r="B2270" t="str">
        <f t="shared" si="36"/>
        <v/>
      </c>
    </row>
    <row r="2271" spans="1:2" x14ac:dyDescent="0.25">
      <c r="A2271" t="str">
        <f>IF(Input!D2268&lt;&gt;"",Input!D2268&amp;", "&amp;Input!C2268&amp;" - "&amp;Input!A2268,"")</f>
        <v/>
      </c>
      <c r="B2271" t="str">
        <f t="shared" si="36"/>
        <v/>
      </c>
    </row>
    <row r="2272" spans="1:2" x14ac:dyDescent="0.25">
      <c r="A2272" t="str">
        <f>IF(Input!D2269&lt;&gt;"",Input!D2269&amp;", "&amp;Input!C2269&amp;" - "&amp;Input!A2269,"")</f>
        <v/>
      </c>
      <c r="B2272" t="str">
        <f t="shared" si="36"/>
        <v/>
      </c>
    </row>
    <row r="2273" spans="1:2" x14ac:dyDescent="0.25">
      <c r="A2273" t="str">
        <f>IF(Input!D2270&lt;&gt;"",Input!D2270&amp;", "&amp;Input!C2270&amp;" - "&amp;Input!A2270,"")</f>
        <v/>
      </c>
      <c r="B2273" t="str">
        <f t="shared" si="36"/>
        <v/>
      </c>
    </row>
    <row r="2274" spans="1:2" x14ac:dyDescent="0.25">
      <c r="A2274" t="str">
        <f>IF(Input!D2271&lt;&gt;"",Input!D2271&amp;", "&amp;Input!C2271&amp;" - "&amp;Input!A2271,"")</f>
        <v/>
      </c>
      <c r="B2274" t="str">
        <f t="shared" si="36"/>
        <v/>
      </c>
    </row>
    <row r="2275" spans="1:2" x14ac:dyDescent="0.25">
      <c r="A2275" t="str">
        <f>IF(Input!D2272&lt;&gt;"",Input!D2272&amp;", "&amp;Input!C2272&amp;" - "&amp;Input!A2272,"")</f>
        <v/>
      </c>
      <c r="B2275" t="str">
        <f t="shared" si="36"/>
        <v/>
      </c>
    </row>
    <row r="2276" spans="1:2" x14ac:dyDescent="0.25">
      <c r="A2276" t="str">
        <f>IF(Input!D2273&lt;&gt;"",Input!D2273&amp;", "&amp;Input!C2273&amp;" - "&amp;Input!A2273,"")</f>
        <v/>
      </c>
      <c r="B2276" t="str">
        <f t="shared" si="36"/>
        <v/>
      </c>
    </row>
    <row r="2277" spans="1:2" x14ac:dyDescent="0.25">
      <c r="A2277" t="str">
        <f>IF(Input!D2274&lt;&gt;"",Input!D2274&amp;", "&amp;Input!C2274&amp;" - "&amp;Input!A2274,"")</f>
        <v/>
      </c>
      <c r="B2277" t="str">
        <f t="shared" si="36"/>
        <v/>
      </c>
    </row>
    <row r="2278" spans="1:2" x14ac:dyDescent="0.25">
      <c r="A2278" t="str">
        <f>IF(Input!D2275&lt;&gt;"",Input!D2275&amp;", "&amp;Input!C2275&amp;" - "&amp;Input!A2275,"")</f>
        <v/>
      </c>
      <c r="B2278" t="str">
        <f t="shared" si="36"/>
        <v/>
      </c>
    </row>
    <row r="2279" spans="1:2" x14ac:dyDescent="0.25">
      <c r="A2279" t="str">
        <f>IF(Input!D2276&lt;&gt;"",Input!D2276&amp;", "&amp;Input!C2276&amp;" - "&amp;Input!A2276,"")</f>
        <v/>
      </c>
      <c r="B2279" t="str">
        <f t="shared" si="36"/>
        <v/>
      </c>
    </row>
    <row r="2280" spans="1:2" x14ac:dyDescent="0.25">
      <c r="A2280" t="str">
        <f>IF(Input!D2277&lt;&gt;"",Input!D2277&amp;", "&amp;Input!C2277&amp;" - "&amp;Input!A2277,"")</f>
        <v/>
      </c>
      <c r="B2280" t="str">
        <f t="shared" si="36"/>
        <v/>
      </c>
    </row>
    <row r="2281" spans="1:2" x14ac:dyDescent="0.25">
      <c r="A2281" t="str">
        <f>IF(Input!D2278&lt;&gt;"",Input!D2278&amp;", "&amp;Input!C2278&amp;" - "&amp;Input!A2278,"")</f>
        <v/>
      </c>
      <c r="B2281" t="str">
        <f t="shared" si="36"/>
        <v/>
      </c>
    </row>
    <row r="2282" spans="1:2" x14ac:dyDescent="0.25">
      <c r="A2282" t="str">
        <f>IF(Input!D2279&lt;&gt;"",Input!D2279&amp;", "&amp;Input!C2279&amp;" - "&amp;Input!A2279,"")</f>
        <v/>
      </c>
      <c r="B2282" t="str">
        <f t="shared" si="36"/>
        <v/>
      </c>
    </row>
    <row r="2283" spans="1:2" x14ac:dyDescent="0.25">
      <c r="A2283" t="str">
        <f>IF(Input!D2280&lt;&gt;"",Input!D2280&amp;", "&amp;Input!C2280&amp;" - "&amp;Input!A2280,"")</f>
        <v/>
      </c>
      <c r="B2283" t="str">
        <f t="shared" si="36"/>
        <v/>
      </c>
    </row>
    <row r="2284" spans="1:2" x14ac:dyDescent="0.25">
      <c r="A2284" t="str">
        <f>IF(Input!D2281&lt;&gt;"",Input!D2281&amp;", "&amp;Input!C2281&amp;" - "&amp;Input!A2281,"")</f>
        <v/>
      </c>
      <c r="B2284" t="str">
        <f t="shared" si="36"/>
        <v/>
      </c>
    </row>
    <row r="2285" spans="1:2" x14ac:dyDescent="0.25">
      <c r="A2285" t="str">
        <f>IF(Input!D2282&lt;&gt;"",Input!D2282&amp;", "&amp;Input!C2282&amp;" - "&amp;Input!A2282,"")</f>
        <v/>
      </c>
      <c r="B2285" t="str">
        <f t="shared" si="36"/>
        <v/>
      </c>
    </row>
    <row r="2286" spans="1:2" x14ac:dyDescent="0.25">
      <c r="A2286" t="str">
        <f>IF(Input!D2283&lt;&gt;"",Input!D2283&amp;", "&amp;Input!C2283&amp;" - "&amp;Input!A2283,"")</f>
        <v/>
      </c>
      <c r="B2286" t="str">
        <f t="shared" si="36"/>
        <v/>
      </c>
    </row>
    <row r="2287" spans="1:2" x14ac:dyDescent="0.25">
      <c r="A2287" t="str">
        <f>IF(Input!D2284&lt;&gt;"",Input!D2284&amp;", "&amp;Input!C2284&amp;" - "&amp;Input!A2284,"")</f>
        <v/>
      </c>
      <c r="B2287" t="str">
        <f t="shared" si="36"/>
        <v/>
      </c>
    </row>
    <row r="2288" spans="1:2" x14ac:dyDescent="0.25">
      <c r="A2288" t="str">
        <f>IF(Input!D2285&lt;&gt;"",Input!D2285&amp;", "&amp;Input!C2285&amp;" - "&amp;Input!A2285,"")</f>
        <v/>
      </c>
      <c r="B2288" t="str">
        <f t="shared" si="36"/>
        <v/>
      </c>
    </row>
    <row r="2289" spans="1:2" x14ac:dyDescent="0.25">
      <c r="A2289" t="str">
        <f>IF(Input!D2286&lt;&gt;"",Input!D2286&amp;", "&amp;Input!C2286&amp;" - "&amp;Input!A2286,"")</f>
        <v/>
      </c>
      <c r="B2289" t="str">
        <f t="shared" si="36"/>
        <v/>
      </c>
    </row>
    <row r="2290" spans="1:2" x14ac:dyDescent="0.25">
      <c r="A2290" t="str">
        <f>IF(Input!D2287&lt;&gt;"",Input!D2287&amp;", "&amp;Input!C2287&amp;" - "&amp;Input!A2287,"")</f>
        <v/>
      </c>
      <c r="B2290" t="str">
        <f t="shared" si="36"/>
        <v/>
      </c>
    </row>
    <row r="2291" spans="1:2" x14ac:dyDescent="0.25">
      <c r="A2291" t="str">
        <f>IF(Input!D2288&lt;&gt;"",Input!D2288&amp;", "&amp;Input!C2288&amp;" - "&amp;Input!A2288,"")</f>
        <v/>
      </c>
      <c r="B2291" t="str">
        <f t="shared" si="36"/>
        <v/>
      </c>
    </row>
    <row r="2292" spans="1:2" x14ac:dyDescent="0.25">
      <c r="A2292" t="str">
        <f>IF(Input!D2289&lt;&gt;"",Input!D2289&amp;", "&amp;Input!C2289&amp;" - "&amp;Input!A2289,"")</f>
        <v/>
      </c>
      <c r="B2292" t="str">
        <f t="shared" si="36"/>
        <v/>
      </c>
    </row>
    <row r="2293" spans="1:2" x14ac:dyDescent="0.25">
      <c r="A2293" t="str">
        <f>IF(Input!D2290&lt;&gt;"",Input!D2290&amp;", "&amp;Input!C2290&amp;" - "&amp;Input!A2290,"")</f>
        <v/>
      </c>
      <c r="B2293" t="str">
        <f t="shared" si="36"/>
        <v/>
      </c>
    </row>
    <row r="2294" spans="1:2" x14ac:dyDescent="0.25">
      <c r="A2294" t="str">
        <f>IF(Input!D2291&lt;&gt;"",Input!D2291&amp;", "&amp;Input!C2291&amp;" - "&amp;Input!A2291,"")</f>
        <v/>
      </c>
      <c r="B2294" t="str">
        <f t="shared" si="36"/>
        <v/>
      </c>
    </row>
    <row r="2295" spans="1:2" x14ac:dyDescent="0.25">
      <c r="A2295" t="str">
        <f>IF(Input!D2292&lt;&gt;"",Input!D2292&amp;", "&amp;Input!C2292&amp;" - "&amp;Input!A2292,"")</f>
        <v/>
      </c>
      <c r="B2295" t="str">
        <f t="shared" si="36"/>
        <v/>
      </c>
    </row>
    <row r="2296" spans="1:2" x14ac:dyDescent="0.25">
      <c r="A2296" t="str">
        <f>IF(Input!D2293&lt;&gt;"",Input!D2293&amp;", "&amp;Input!C2293&amp;" - "&amp;Input!A2293,"")</f>
        <v/>
      </c>
      <c r="B2296" t="str">
        <f t="shared" si="36"/>
        <v/>
      </c>
    </row>
    <row r="2297" spans="1:2" x14ac:dyDescent="0.25">
      <c r="A2297" t="str">
        <f>IF(Input!D2294&lt;&gt;"",Input!D2294&amp;", "&amp;Input!C2294&amp;" - "&amp;Input!A2294,"")</f>
        <v/>
      </c>
      <c r="B2297" t="str">
        <f t="shared" si="36"/>
        <v/>
      </c>
    </row>
    <row r="2298" spans="1:2" x14ac:dyDescent="0.25">
      <c r="A2298" t="str">
        <f>IF(Input!D2295&lt;&gt;"",Input!D2295&amp;", "&amp;Input!C2295&amp;" - "&amp;Input!A2295,"")</f>
        <v/>
      </c>
      <c r="B2298" t="str">
        <f t="shared" si="36"/>
        <v/>
      </c>
    </row>
    <row r="2299" spans="1:2" x14ac:dyDescent="0.25">
      <c r="A2299" t="str">
        <f>IF(Input!D2296&lt;&gt;"",Input!D2296&amp;", "&amp;Input!C2296&amp;" - "&amp;Input!A2296,"")</f>
        <v/>
      </c>
      <c r="B2299" t="str">
        <f t="shared" si="36"/>
        <v/>
      </c>
    </row>
    <row r="2300" spans="1:2" x14ac:dyDescent="0.25">
      <c r="A2300" t="str">
        <f>IF(Input!D2297&lt;&gt;"",Input!D2297&amp;", "&amp;Input!C2297&amp;" - "&amp;Input!A2297,"")</f>
        <v/>
      </c>
      <c r="B2300" t="str">
        <f t="shared" si="36"/>
        <v/>
      </c>
    </row>
    <row r="2301" spans="1:2" x14ac:dyDescent="0.25">
      <c r="A2301" t="str">
        <f>IF(Input!D2298&lt;&gt;"",Input!D2298&amp;", "&amp;Input!C2298&amp;" - "&amp;Input!A2298,"")</f>
        <v/>
      </c>
      <c r="B2301" t="str">
        <f t="shared" si="36"/>
        <v/>
      </c>
    </row>
    <row r="2302" spans="1:2" x14ac:dyDescent="0.25">
      <c r="A2302" t="str">
        <f>IF(Input!D2299&lt;&gt;"",Input!D2299&amp;", "&amp;Input!C2299&amp;" - "&amp;Input!A2299,"")</f>
        <v/>
      </c>
      <c r="B2302" t="str">
        <f t="shared" si="36"/>
        <v/>
      </c>
    </row>
    <row r="2303" spans="1:2" x14ac:dyDescent="0.25">
      <c r="A2303" t="str">
        <f>IF(Input!D2300&lt;&gt;"",Input!D2300&amp;", "&amp;Input!C2300&amp;" - "&amp;Input!A2300,"")</f>
        <v/>
      </c>
      <c r="B2303" t="str">
        <f t="shared" si="36"/>
        <v/>
      </c>
    </row>
    <row r="2304" spans="1:2" x14ac:dyDescent="0.25">
      <c r="A2304" t="str">
        <f>IF(Input!D2301&lt;&gt;"",Input!D2301&amp;", "&amp;Input!C2301&amp;" - "&amp;Input!A2301,"")</f>
        <v/>
      </c>
      <c r="B2304" t="str">
        <f t="shared" si="36"/>
        <v/>
      </c>
    </row>
    <row r="2305" spans="1:2" x14ac:dyDescent="0.25">
      <c r="A2305" t="str">
        <f>IF(Input!D2302&lt;&gt;"",Input!D2302&amp;", "&amp;Input!C2302&amp;" - "&amp;Input!A2302,"")</f>
        <v/>
      </c>
      <c r="B2305" t="str">
        <f t="shared" si="36"/>
        <v/>
      </c>
    </row>
    <row r="2306" spans="1:2" x14ac:dyDescent="0.25">
      <c r="A2306" t="str">
        <f>IF(Input!D2303&lt;&gt;"",Input!D2303&amp;", "&amp;Input!C2303&amp;" - "&amp;Input!A2303,"")</f>
        <v/>
      </c>
      <c r="B2306" t="str">
        <f t="shared" si="36"/>
        <v/>
      </c>
    </row>
    <row r="2307" spans="1:2" x14ac:dyDescent="0.25">
      <c r="A2307" t="str">
        <f>IF(Input!D2304&lt;&gt;"",Input!D2304&amp;", "&amp;Input!C2304&amp;" - "&amp;Input!A2304,"")</f>
        <v/>
      </c>
      <c r="B2307" t="str">
        <f t="shared" si="36"/>
        <v/>
      </c>
    </row>
    <row r="2308" spans="1:2" x14ac:dyDescent="0.25">
      <c r="A2308" t="str">
        <f>IF(Input!D2305&lt;&gt;"",Input!D2305&amp;", "&amp;Input!C2305&amp;" - "&amp;Input!A2305,"")</f>
        <v/>
      </c>
      <c r="B2308" t="str">
        <f t="shared" si="36"/>
        <v/>
      </c>
    </row>
    <row r="2309" spans="1:2" x14ac:dyDescent="0.25">
      <c r="A2309" t="str">
        <f>IF(Input!D2306&lt;&gt;"",Input!D2306&amp;", "&amp;Input!C2306&amp;" - "&amp;Input!A2306,"")</f>
        <v/>
      </c>
      <c r="B2309" t="str">
        <f t="shared" si="36"/>
        <v/>
      </c>
    </row>
    <row r="2310" spans="1:2" x14ac:dyDescent="0.25">
      <c r="A2310" t="str">
        <f>IF(Input!D2307&lt;&gt;"",Input!D2307&amp;", "&amp;Input!C2307&amp;" - "&amp;Input!A2307,"")</f>
        <v/>
      </c>
      <c r="B2310" t="str">
        <f t="shared" si="36"/>
        <v/>
      </c>
    </row>
    <row r="2311" spans="1:2" x14ac:dyDescent="0.25">
      <c r="A2311" t="str">
        <f>IF(Input!D2308&lt;&gt;"",Input!D2308&amp;", "&amp;Input!C2308&amp;" - "&amp;Input!A2308,"")</f>
        <v/>
      </c>
      <c r="B2311" t="str">
        <f t="shared" ref="B2311:B2374" si="37">IF(A2311&lt;&gt;"",B2310+1,"")</f>
        <v/>
      </c>
    </row>
    <row r="2312" spans="1:2" x14ac:dyDescent="0.25">
      <c r="A2312" t="str">
        <f>IF(Input!D2309&lt;&gt;"",Input!D2309&amp;", "&amp;Input!C2309&amp;" - "&amp;Input!A2309,"")</f>
        <v/>
      </c>
      <c r="B2312" t="str">
        <f t="shared" si="37"/>
        <v/>
      </c>
    </row>
    <row r="2313" spans="1:2" x14ac:dyDescent="0.25">
      <c r="A2313" t="str">
        <f>IF(Input!D2310&lt;&gt;"",Input!D2310&amp;", "&amp;Input!C2310&amp;" - "&amp;Input!A2310,"")</f>
        <v/>
      </c>
      <c r="B2313" t="str">
        <f t="shared" si="37"/>
        <v/>
      </c>
    </row>
    <row r="2314" spans="1:2" x14ac:dyDescent="0.25">
      <c r="A2314" t="str">
        <f>IF(Input!D2311&lt;&gt;"",Input!D2311&amp;", "&amp;Input!C2311&amp;" - "&amp;Input!A2311,"")</f>
        <v/>
      </c>
      <c r="B2314" t="str">
        <f t="shared" si="37"/>
        <v/>
      </c>
    </row>
    <row r="2315" spans="1:2" x14ac:dyDescent="0.25">
      <c r="A2315" t="str">
        <f>IF(Input!D2312&lt;&gt;"",Input!D2312&amp;", "&amp;Input!C2312&amp;" - "&amp;Input!A2312,"")</f>
        <v/>
      </c>
      <c r="B2315" t="str">
        <f t="shared" si="37"/>
        <v/>
      </c>
    </row>
    <row r="2316" spans="1:2" x14ac:dyDescent="0.25">
      <c r="A2316" t="str">
        <f>IF(Input!D2313&lt;&gt;"",Input!D2313&amp;", "&amp;Input!C2313&amp;" - "&amp;Input!A2313,"")</f>
        <v/>
      </c>
      <c r="B2316" t="str">
        <f t="shared" si="37"/>
        <v/>
      </c>
    </row>
    <row r="2317" spans="1:2" x14ac:dyDescent="0.25">
      <c r="A2317" t="str">
        <f>IF(Input!D2314&lt;&gt;"",Input!D2314&amp;", "&amp;Input!C2314&amp;" - "&amp;Input!A2314,"")</f>
        <v/>
      </c>
      <c r="B2317" t="str">
        <f t="shared" si="37"/>
        <v/>
      </c>
    </row>
    <row r="2318" spans="1:2" x14ac:dyDescent="0.25">
      <c r="A2318" t="str">
        <f>IF(Input!D2315&lt;&gt;"",Input!D2315&amp;", "&amp;Input!C2315&amp;" - "&amp;Input!A2315,"")</f>
        <v/>
      </c>
      <c r="B2318" t="str">
        <f t="shared" si="37"/>
        <v/>
      </c>
    </row>
    <row r="2319" spans="1:2" x14ac:dyDescent="0.25">
      <c r="A2319" t="str">
        <f>IF(Input!D2316&lt;&gt;"",Input!D2316&amp;", "&amp;Input!C2316&amp;" - "&amp;Input!A2316,"")</f>
        <v/>
      </c>
      <c r="B2319" t="str">
        <f t="shared" si="37"/>
        <v/>
      </c>
    </row>
    <row r="2320" spans="1:2" x14ac:dyDescent="0.25">
      <c r="A2320" t="str">
        <f>IF(Input!D2317&lt;&gt;"",Input!D2317&amp;", "&amp;Input!C2317&amp;" - "&amp;Input!A2317,"")</f>
        <v/>
      </c>
      <c r="B2320" t="str">
        <f t="shared" si="37"/>
        <v/>
      </c>
    </row>
    <row r="2321" spans="1:2" x14ac:dyDescent="0.25">
      <c r="A2321" t="str">
        <f>IF(Input!D2318&lt;&gt;"",Input!D2318&amp;", "&amp;Input!C2318&amp;" - "&amp;Input!A2318,"")</f>
        <v/>
      </c>
      <c r="B2321" t="str">
        <f t="shared" si="37"/>
        <v/>
      </c>
    </row>
    <row r="2322" spans="1:2" x14ac:dyDescent="0.25">
      <c r="A2322" t="str">
        <f>IF(Input!D2319&lt;&gt;"",Input!D2319&amp;", "&amp;Input!C2319&amp;" - "&amp;Input!A2319,"")</f>
        <v/>
      </c>
      <c r="B2322" t="str">
        <f t="shared" si="37"/>
        <v/>
      </c>
    </row>
    <row r="2323" spans="1:2" x14ac:dyDescent="0.25">
      <c r="A2323" t="str">
        <f>IF(Input!D2320&lt;&gt;"",Input!D2320&amp;", "&amp;Input!C2320&amp;" - "&amp;Input!A2320,"")</f>
        <v/>
      </c>
      <c r="B2323" t="str">
        <f t="shared" si="37"/>
        <v/>
      </c>
    </row>
    <row r="2324" spans="1:2" x14ac:dyDescent="0.25">
      <c r="A2324" t="str">
        <f>IF(Input!D2321&lt;&gt;"",Input!D2321&amp;", "&amp;Input!C2321&amp;" - "&amp;Input!A2321,"")</f>
        <v/>
      </c>
      <c r="B2324" t="str">
        <f t="shared" si="37"/>
        <v/>
      </c>
    </row>
    <row r="2325" spans="1:2" x14ac:dyDescent="0.25">
      <c r="A2325" t="str">
        <f>IF(Input!D2322&lt;&gt;"",Input!D2322&amp;", "&amp;Input!C2322&amp;" - "&amp;Input!A2322,"")</f>
        <v/>
      </c>
      <c r="B2325" t="str">
        <f t="shared" si="37"/>
        <v/>
      </c>
    </row>
    <row r="2326" spans="1:2" x14ac:dyDescent="0.25">
      <c r="A2326" t="str">
        <f>IF(Input!D2323&lt;&gt;"",Input!D2323&amp;", "&amp;Input!C2323&amp;" - "&amp;Input!A2323,"")</f>
        <v/>
      </c>
      <c r="B2326" t="str">
        <f t="shared" si="37"/>
        <v/>
      </c>
    </row>
    <row r="2327" spans="1:2" x14ac:dyDescent="0.25">
      <c r="A2327" t="str">
        <f>IF(Input!D2324&lt;&gt;"",Input!D2324&amp;", "&amp;Input!C2324&amp;" - "&amp;Input!A2324,"")</f>
        <v/>
      </c>
      <c r="B2327" t="str">
        <f t="shared" si="37"/>
        <v/>
      </c>
    </row>
    <row r="2328" spans="1:2" x14ac:dyDescent="0.25">
      <c r="A2328" t="str">
        <f>IF(Input!D2325&lt;&gt;"",Input!D2325&amp;", "&amp;Input!C2325&amp;" - "&amp;Input!A2325,"")</f>
        <v/>
      </c>
      <c r="B2328" t="str">
        <f t="shared" si="37"/>
        <v/>
      </c>
    </row>
    <row r="2329" spans="1:2" x14ac:dyDescent="0.25">
      <c r="A2329" t="str">
        <f>IF(Input!D2326&lt;&gt;"",Input!D2326&amp;", "&amp;Input!C2326&amp;" - "&amp;Input!A2326,"")</f>
        <v/>
      </c>
      <c r="B2329" t="str">
        <f t="shared" si="37"/>
        <v/>
      </c>
    </row>
    <row r="2330" spans="1:2" x14ac:dyDescent="0.25">
      <c r="A2330" t="str">
        <f>IF(Input!D2327&lt;&gt;"",Input!D2327&amp;", "&amp;Input!C2327&amp;" - "&amp;Input!A2327,"")</f>
        <v/>
      </c>
      <c r="B2330" t="str">
        <f t="shared" si="37"/>
        <v/>
      </c>
    </row>
    <row r="2331" spans="1:2" x14ac:dyDescent="0.25">
      <c r="A2331" t="str">
        <f>IF(Input!D2328&lt;&gt;"",Input!D2328&amp;", "&amp;Input!C2328&amp;" - "&amp;Input!A2328,"")</f>
        <v/>
      </c>
      <c r="B2331" t="str">
        <f t="shared" si="37"/>
        <v/>
      </c>
    </row>
    <row r="2332" spans="1:2" x14ac:dyDescent="0.25">
      <c r="A2332" t="str">
        <f>IF(Input!D2329&lt;&gt;"",Input!D2329&amp;", "&amp;Input!C2329&amp;" - "&amp;Input!A2329,"")</f>
        <v/>
      </c>
      <c r="B2332" t="str">
        <f t="shared" si="37"/>
        <v/>
      </c>
    </row>
    <row r="2333" spans="1:2" x14ac:dyDescent="0.25">
      <c r="A2333" t="str">
        <f>IF(Input!D2330&lt;&gt;"",Input!D2330&amp;", "&amp;Input!C2330&amp;" - "&amp;Input!A2330,"")</f>
        <v/>
      </c>
      <c r="B2333" t="str">
        <f t="shared" si="37"/>
        <v/>
      </c>
    </row>
    <row r="2334" spans="1:2" x14ac:dyDescent="0.25">
      <c r="A2334" t="str">
        <f>IF(Input!D2331&lt;&gt;"",Input!D2331&amp;", "&amp;Input!C2331&amp;" - "&amp;Input!A2331,"")</f>
        <v/>
      </c>
      <c r="B2334" t="str">
        <f t="shared" si="37"/>
        <v/>
      </c>
    </row>
    <row r="2335" spans="1:2" x14ac:dyDescent="0.25">
      <c r="A2335" t="str">
        <f>IF(Input!D2332&lt;&gt;"",Input!D2332&amp;", "&amp;Input!C2332&amp;" - "&amp;Input!A2332,"")</f>
        <v/>
      </c>
      <c r="B2335" t="str">
        <f t="shared" si="37"/>
        <v/>
      </c>
    </row>
    <row r="2336" spans="1:2" x14ac:dyDescent="0.25">
      <c r="A2336" t="str">
        <f>IF(Input!D2333&lt;&gt;"",Input!D2333&amp;", "&amp;Input!C2333&amp;" - "&amp;Input!A2333,"")</f>
        <v/>
      </c>
      <c r="B2336" t="str">
        <f t="shared" si="37"/>
        <v/>
      </c>
    </row>
    <row r="2337" spans="1:2" x14ac:dyDescent="0.25">
      <c r="A2337" t="str">
        <f>IF(Input!D2334&lt;&gt;"",Input!D2334&amp;", "&amp;Input!C2334&amp;" - "&amp;Input!A2334,"")</f>
        <v/>
      </c>
      <c r="B2337" t="str">
        <f t="shared" si="37"/>
        <v/>
      </c>
    </row>
    <row r="2338" spans="1:2" x14ac:dyDescent="0.25">
      <c r="A2338" t="str">
        <f>IF(Input!D2335&lt;&gt;"",Input!D2335&amp;", "&amp;Input!C2335&amp;" - "&amp;Input!A2335,"")</f>
        <v/>
      </c>
      <c r="B2338" t="str">
        <f t="shared" si="37"/>
        <v/>
      </c>
    </row>
    <row r="2339" spans="1:2" x14ac:dyDescent="0.25">
      <c r="A2339" t="str">
        <f>IF(Input!D2336&lt;&gt;"",Input!D2336&amp;", "&amp;Input!C2336&amp;" - "&amp;Input!A2336,"")</f>
        <v/>
      </c>
      <c r="B2339" t="str">
        <f t="shared" si="37"/>
        <v/>
      </c>
    </row>
    <row r="2340" spans="1:2" x14ac:dyDescent="0.25">
      <c r="A2340" t="str">
        <f>IF(Input!D2337&lt;&gt;"",Input!D2337&amp;", "&amp;Input!C2337&amp;" - "&amp;Input!A2337,"")</f>
        <v/>
      </c>
      <c r="B2340" t="str">
        <f t="shared" si="37"/>
        <v/>
      </c>
    </row>
    <row r="2341" spans="1:2" x14ac:dyDescent="0.25">
      <c r="A2341" t="str">
        <f>IF(Input!D2338&lt;&gt;"",Input!D2338&amp;", "&amp;Input!C2338&amp;" - "&amp;Input!A2338,"")</f>
        <v/>
      </c>
      <c r="B2341" t="str">
        <f t="shared" si="37"/>
        <v/>
      </c>
    </row>
    <row r="2342" spans="1:2" x14ac:dyDescent="0.25">
      <c r="A2342" t="str">
        <f>IF(Input!D2339&lt;&gt;"",Input!D2339&amp;", "&amp;Input!C2339&amp;" - "&amp;Input!A2339,"")</f>
        <v/>
      </c>
      <c r="B2342" t="str">
        <f t="shared" si="37"/>
        <v/>
      </c>
    </row>
    <row r="2343" spans="1:2" x14ac:dyDescent="0.25">
      <c r="A2343" t="str">
        <f>IF(Input!D2340&lt;&gt;"",Input!D2340&amp;", "&amp;Input!C2340&amp;" - "&amp;Input!A2340,"")</f>
        <v/>
      </c>
      <c r="B2343" t="str">
        <f t="shared" si="37"/>
        <v/>
      </c>
    </row>
    <row r="2344" spans="1:2" x14ac:dyDescent="0.25">
      <c r="A2344" t="str">
        <f>IF(Input!D2341&lt;&gt;"",Input!D2341&amp;", "&amp;Input!C2341&amp;" - "&amp;Input!A2341,"")</f>
        <v/>
      </c>
      <c r="B2344" t="str">
        <f t="shared" si="37"/>
        <v/>
      </c>
    </row>
    <row r="2345" spans="1:2" x14ac:dyDescent="0.25">
      <c r="A2345" t="str">
        <f>IF(Input!D2342&lt;&gt;"",Input!D2342&amp;", "&amp;Input!C2342&amp;" - "&amp;Input!A2342,"")</f>
        <v/>
      </c>
      <c r="B2345" t="str">
        <f t="shared" si="37"/>
        <v/>
      </c>
    </row>
    <row r="2346" spans="1:2" x14ac:dyDescent="0.25">
      <c r="A2346" t="str">
        <f>IF(Input!D2343&lt;&gt;"",Input!D2343&amp;", "&amp;Input!C2343&amp;" - "&amp;Input!A2343,"")</f>
        <v/>
      </c>
      <c r="B2346" t="str">
        <f t="shared" si="37"/>
        <v/>
      </c>
    </row>
    <row r="2347" spans="1:2" x14ac:dyDescent="0.25">
      <c r="A2347" t="str">
        <f>IF(Input!D2344&lt;&gt;"",Input!D2344&amp;", "&amp;Input!C2344&amp;" - "&amp;Input!A2344,"")</f>
        <v/>
      </c>
      <c r="B2347" t="str">
        <f t="shared" si="37"/>
        <v/>
      </c>
    </row>
    <row r="2348" spans="1:2" x14ac:dyDescent="0.25">
      <c r="A2348" t="str">
        <f>IF(Input!D2345&lt;&gt;"",Input!D2345&amp;", "&amp;Input!C2345&amp;" - "&amp;Input!A2345,"")</f>
        <v/>
      </c>
      <c r="B2348" t="str">
        <f t="shared" si="37"/>
        <v/>
      </c>
    </row>
    <row r="2349" spans="1:2" x14ac:dyDescent="0.25">
      <c r="A2349" t="str">
        <f>IF(Input!D2346&lt;&gt;"",Input!D2346&amp;", "&amp;Input!C2346&amp;" - "&amp;Input!A2346,"")</f>
        <v/>
      </c>
      <c r="B2349" t="str">
        <f t="shared" si="37"/>
        <v/>
      </c>
    </row>
    <row r="2350" spans="1:2" x14ac:dyDescent="0.25">
      <c r="A2350" t="str">
        <f>IF(Input!D2347&lt;&gt;"",Input!D2347&amp;", "&amp;Input!C2347&amp;" - "&amp;Input!A2347,"")</f>
        <v/>
      </c>
      <c r="B2350" t="str">
        <f t="shared" si="37"/>
        <v/>
      </c>
    </row>
    <row r="2351" spans="1:2" x14ac:dyDescent="0.25">
      <c r="A2351" t="str">
        <f>IF(Input!D2348&lt;&gt;"",Input!D2348&amp;", "&amp;Input!C2348&amp;" - "&amp;Input!A2348,"")</f>
        <v/>
      </c>
      <c r="B2351" t="str">
        <f t="shared" si="37"/>
        <v/>
      </c>
    </row>
    <row r="2352" spans="1:2" x14ac:dyDescent="0.25">
      <c r="A2352" t="str">
        <f>IF(Input!D2349&lt;&gt;"",Input!D2349&amp;", "&amp;Input!C2349&amp;" - "&amp;Input!A2349,"")</f>
        <v/>
      </c>
      <c r="B2352" t="str">
        <f t="shared" si="37"/>
        <v/>
      </c>
    </row>
    <row r="2353" spans="1:2" x14ac:dyDescent="0.25">
      <c r="A2353" t="str">
        <f>IF(Input!D2350&lt;&gt;"",Input!D2350&amp;", "&amp;Input!C2350&amp;" - "&amp;Input!A2350,"")</f>
        <v/>
      </c>
      <c r="B2353" t="str">
        <f t="shared" si="37"/>
        <v/>
      </c>
    </row>
    <row r="2354" spans="1:2" x14ac:dyDescent="0.25">
      <c r="A2354" t="str">
        <f>IF(Input!D2351&lt;&gt;"",Input!D2351&amp;", "&amp;Input!C2351&amp;" - "&amp;Input!A2351,"")</f>
        <v/>
      </c>
      <c r="B2354" t="str">
        <f t="shared" si="37"/>
        <v/>
      </c>
    </row>
    <row r="2355" spans="1:2" x14ac:dyDescent="0.25">
      <c r="A2355" t="str">
        <f>IF(Input!D2352&lt;&gt;"",Input!D2352&amp;", "&amp;Input!C2352&amp;" - "&amp;Input!A2352,"")</f>
        <v/>
      </c>
      <c r="B2355" t="str">
        <f t="shared" si="37"/>
        <v/>
      </c>
    </row>
    <row r="2356" spans="1:2" x14ac:dyDescent="0.25">
      <c r="A2356" t="str">
        <f>IF(Input!D2353&lt;&gt;"",Input!D2353&amp;", "&amp;Input!C2353&amp;" - "&amp;Input!A2353,"")</f>
        <v/>
      </c>
      <c r="B2356" t="str">
        <f t="shared" si="37"/>
        <v/>
      </c>
    </row>
    <row r="2357" spans="1:2" x14ac:dyDescent="0.25">
      <c r="A2357" t="str">
        <f>IF(Input!D2354&lt;&gt;"",Input!D2354&amp;", "&amp;Input!C2354&amp;" - "&amp;Input!A2354,"")</f>
        <v/>
      </c>
      <c r="B2357" t="str">
        <f t="shared" si="37"/>
        <v/>
      </c>
    </row>
    <row r="2358" spans="1:2" x14ac:dyDescent="0.25">
      <c r="A2358" t="str">
        <f>IF(Input!D2355&lt;&gt;"",Input!D2355&amp;", "&amp;Input!C2355&amp;" - "&amp;Input!A2355,"")</f>
        <v/>
      </c>
      <c r="B2358" t="str">
        <f t="shared" si="37"/>
        <v/>
      </c>
    </row>
    <row r="2359" spans="1:2" x14ac:dyDescent="0.25">
      <c r="A2359" t="str">
        <f>IF(Input!D2356&lt;&gt;"",Input!D2356&amp;", "&amp;Input!C2356&amp;" - "&amp;Input!A2356,"")</f>
        <v/>
      </c>
      <c r="B2359" t="str">
        <f t="shared" si="37"/>
        <v/>
      </c>
    </row>
    <row r="2360" spans="1:2" x14ac:dyDescent="0.25">
      <c r="A2360" t="str">
        <f>IF(Input!D2357&lt;&gt;"",Input!D2357&amp;", "&amp;Input!C2357&amp;" - "&amp;Input!A2357,"")</f>
        <v/>
      </c>
      <c r="B2360" t="str">
        <f t="shared" si="37"/>
        <v/>
      </c>
    </row>
    <row r="2361" spans="1:2" x14ac:dyDescent="0.25">
      <c r="A2361" t="str">
        <f>IF(Input!D2358&lt;&gt;"",Input!D2358&amp;", "&amp;Input!C2358&amp;" - "&amp;Input!A2358,"")</f>
        <v/>
      </c>
      <c r="B2361" t="str">
        <f t="shared" si="37"/>
        <v/>
      </c>
    </row>
    <row r="2362" spans="1:2" x14ac:dyDescent="0.25">
      <c r="A2362" t="str">
        <f>IF(Input!D2359&lt;&gt;"",Input!D2359&amp;", "&amp;Input!C2359&amp;" - "&amp;Input!A2359,"")</f>
        <v/>
      </c>
      <c r="B2362" t="str">
        <f t="shared" si="37"/>
        <v/>
      </c>
    </row>
    <row r="2363" spans="1:2" x14ac:dyDescent="0.25">
      <c r="A2363" t="str">
        <f>IF(Input!D2360&lt;&gt;"",Input!D2360&amp;", "&amp;Input!C2360&amp;" - "&amp;Input!A2360,"")</f>
        <v/>
      </c>
      <c r="B2363" t="str">
        <f t="shared" si="37"/>
        <v/>
      </c>
    </row>
    <row r="2364" spans="1:2" x14ac:dyDescent="0.25">
      <c r="A2364" t="str">
        <f>IF(Input!D2361&lt;&gt;"",Input!D2361&amp;", "&amp;Input!C2361&amp;" - "&amp;Input!A2361,"")</f>
        <v/>
      </c>
      <c r="B2364" t="str">
        <f t="shared" si="37"/>
        <v/>
      </c>
    </row>
    <row r="2365" spans="1:2" x14ac:dyDescent="0.25">
      <c r="A2365" t="str">
        <f>IF(Input!D2362&lt;&gt;"",Input!D2362&amp;", "&amp;Input!C2362&amp;" - "&amp;Input!A2362,"")</f>
        <v/>
      </c>
      <c r="B2365" t="str">
        <f t="shared" si="37"/>
        <v/>
      </c>
    </row>
    <row r="2366" spans="1:2" x14ac:dyDescent="0.25">
      <c r="A2366" t="str">
        <f>IF(Input!D2363&lt;&gt;"",Input!D2363&amp;", "&amp;Input!C2363&amp;" - "&amp;Input!A2363,"")</f>
        <v/>
      </c>
      <c r="B2366" t="str">
        <f t="shared" si="37"/>
        <v/>
      </c>
    </row>
    <row r="2367" spans="1:2" x14ac:dyDescent="0.25">
      <c r="A2367" t="str">
        <f>IF(Input!D2364&lt;&gt;"",Input!D2364&amp;", "&amp;Input!C2364&amp;" - "&amp;Input!A2364,"")</f>
        <v/>
      </c>
      <c r="B2367" t="str">
        <f t="shared" si="37"/>
        <v/>
      </c>
    </row>
    <row r="2368" spans="1:2" x14ac:dyDescent="0.25">
      <c r="A2368" t="str">
        <f>IF(Input!D2365&lt;&gt;"",Input!D2365&amp;", "&amp;Input!C2365&amp;" - "&amp;Input!A2365,"")</f>
        <v/>
      </c>
      <c r="B2368" t="str">
        <f t="shared" si="37"/>
        <v/>
      </c>
    </row>
    <row r="2369" spans="1:2" x14ac:dyDescent="0.25">
      <c r="A2369" t="str">
        <f>IF(Input!D2366&lt;&gt;"",Input!D2366&amp;", "&amp;Input!C2366&amp;" - "&amp;Input!A2366,"")</f>
        <v/>
      </c>
      <c r="B2369" t="str">
        <f t="shared" si="37"/>
        <v/>
      </c>
    </row>
    <row r="2370" spans="1:2" x14ac:dyDescent="0.25">
      <c r="A2370" t="str">
        <f>IF(Input!D2367&lt;&gt;"",Input!D2367&amp;", "&amp;Input!C2367&amp;" - "&amp;Input!A2367,"")</f>
        <v/>
      </c>
      <c r="B2370" t="str">
        <f t="shared" si="37"/>
        <v/>
      </c>
    </row>
    <row r="2371" spans="1:2" x14ac:dyDescent="0.25">
      <c r="A2371" t="str">
        <f>IF(Input!D2368&lt;&gt;"",Input!D2368&amp;", "&amp;Input!C2368&amp;" - "&amp;Input!A2368,"")</f>
        <v/>
      </c>
      <c r="B2371" t="str">
        <f t="shared" si="37"/>
        <v/>
      </c>
    </row>
    <row r="2372" spans="1:2" x14ac:dyDescent="0.25">
      <c r="A2372" t="str">
        <f>IF(Input!D2369&lt;&gt;"",Input!D2369&amp;", "&amp;Input!C2369&amp;" - "&amp;Input!A2369,"")</f>
        <v/>
      </c>
      <c r="B2372" t="str">
        <f t="shared" si="37"/>
        <v/>
      </c>
    </row>
    <row r="2373" spans="1:2" x14ac:dyDescent="0.25">
      <c r="A2373" t="str">
        <f>IF(Input!D2370&lt;&gt;"",Input!D2370&amp;", "&amp;Input!C2370&amp;" - "&amp;Input!A2370,"")</f>
        <v/>
      </c>
      <c r="B2373" t="str">
        <f t="shared" si="37"/>
        <v/>
      </c>
    </row>
    <row r="2374" spans="1:2" x14ac:dyDescent="0.25">
      <c r="A2374" t="str">
        <f>IF(Input!D2371&lt;&gt;"",Input!D2371&amp;", "&amp;Input!C2371&amp;" - "&amp;Input!A2371,"")</f>
        <v/>
      </c>
      <c r="B2374" t="str">
        <f t="shared" si="37"/>
        <v/>
      </c>
    </row>
    <row r="2375" spans="1:2" x14ac:dyDescent="0.25">
      <c r="A2375" t="str">
        <f>IF(Input!D2372&lt;&gt;"",Input!D2372&amp;", "&amp;Input!C2372&amp;" - "&amp;Input!A2372,"")</f>
        <v/>
      </c>
      <c r="B2375" t="str">
        <f t="shared" ref="B2375:B2438" si="38">IF(A2375&lt;&gt;"",B2374+1,"")</f>
        <v/>
      </c>
    </row>
    <row r="2376" spans="1:2" x14ac:dyDescent="0.25">
      <c r="A2376" t="str">
        <f>IF(Input!D2373&lt;&gt;"",Input!D2373&amp;", "&amp;Input!C2373&amp;" - "&amp;Input!A2373,"")</f>
        <v/>
      </c>
      <c r="B2376" t="str">
        <f t="shared" si="38"/>
        <v/>
      </c>
    </row>
    <row r="2377" spans="1:2" x14ac:dyDescent="0.25">
      <c r="A2377" t="str">
        <f>IF(Input!D2374&lt;&gt;"",Input!D2374&amp;", "&amp;Input!C2374&amp;" - "&amp;Input!A2374,"")</f>
        <v/>
      </c>
      <c r="B2377" t="str">
        <f t="shared" si="38"/>
        <v/>
      </c>
    </row>
    <row r="2378" spans="1:2" x14ac:dyDescent="0.25">
      <c r="A2378" t="str">
        <f>IF(Input!D2375&lt;&gt;"",Input!D2375&amp;", "&amp;Input!C2375&amp;" - "&amp;Input!A2375,"")</f>
        <v/>
      </c>
      <c r="B2378" t="str">
        <f t="shared" si="38"/>
        <v/>
      </c>
    </row>
    <row r="2379" spans="1:2" x14ac:dyDescent="0.25">
      <c r="A2379" t="str">
        <f>IF(Input!D2376&lt;&gt;"",Input!D2376&amp;", "&amp;Input!C2376&amp;" - "&amp;Input!A2376,"")</f>
        <v/>
      </c>
      <c r="B2379" t="str">
        <f t="shared" si="38"/>
        <v/>
      </c>
    </row>
    <row r="2380" spans="1:2" x14ac:dyDescent="0.25">
      <c r="A2380" t="str">
        <f>IF(Input!D2377&lt;&gt;"",Input!D2377&amp;", "&amp;Input!C2377&amp;" - "&amp;Input!A2377,"")</f>
        <v/>
      </c>
      <c r="B2380" t="str">
        <f t="shared" si="38"/>
        <v/>
      </c>
    </row>
    <row r="2381" spans="1:2" x14ac:dyDescent="0.25">
      <c r="A2381" t="str">
        <f>IF(Input!D2378&lt;&gt;"",Input!D2378&amp;", "&amp;Input!C2378&amp;" - "&amp;Input!A2378,"")</f>
        <v/>
      </c>
      <c r="B2381" t="str">
        <f t="shared" si="38"/>
        <v/>
      </c>
    </row>
    <row r="2382" spans="1:2" x14ac:dyDescent="0.25">
      <c r="A2382" t="str">
        <f>IF(Input!D2379&lt;&gt;"",Input!D2379&amp;", "&amp;Input!C2379&amp;" - "&amp;Input!A2379,"")</f>
        <v/>
      </c>
      <c r="B2382" t="str">
        <f t="shared" si="38"/>
        <v/>
      </c>
    </row>
    <row r="2383" spans="1:2" x14ac:dyDescent="0.25">
      <c r="A2383" t="str">
        <f>IF(Input!D2380&lt;&gt;"",Input!D2380&amp;", "&amp;Input!C2380&amp;" - "&amp;Input!A2380,"")</f>
        <v/>
      </c>
      <c r="B2383" t="str">
        <f t="shared" si="38"/>
        <v/>
      </c>
    </row>
    <row r="2384" spans="1:2" x14ac:dyDescent="0.25">
      <c r="A2384" t="str">
        <f>IF(Input!D2381&lt;&gt;"",Input!D2381&amp;", "&amp;Input!C2381&amp;" - "&amp;Input!A2381,"")</f>
        <v/>
      </c>
      <c r="B2384" t="str">
        <f t="shared" si="38"/>
        <v/>
      </c>
    </row>
    <row r="2385" spans="1:2" x14ac:dyDescent="0.25">
      <c r="A2385" t="str">
        <f>IF(Input!D2382&lt;&gt;"",Input!D2382&amp;", "&amp;Input!C2382&amp;" - "&amp;Input!A2382,"")</f>
        <v/>
      </c>
      <c r="B2385" t="str">
        <f t="shared" si="38"/>
        <v/>
      </c>
    </row>
    <row r="2386" spans="1:2" x14ac:dyDescent="0.25">
      <c r="A2386" t="str">
        <f>IF(Input!D2383&lt;&gt;"",Input!D2383&amp;", "&amp;Input!C2383&amp;" - "&amp;Input!A2383,"")</f>
        <v/>
      </c>
      <c r="B2386" t="str">
        <f t="shared" si="38"/>
        <v/>
      </c>
    </row>
    <row r="2387" spans="1:2" x14ac:dyDescent="0.25">
      <c r="A2387" t="str">
        <f>IF(Input!D2384&lt;&gt;"",Input!D2384&amp;", "&amp;Input!C2384&amp;" - "&amp;Input!A2384,"")</f>
        <v/>
      </c>
      <c r="B2387" t="str">
        <f t="shared" si="38"/>
        <v/>
      </c>
    </row>
    <row r="2388" spans="1:2" x14ac:dyDescent="0.25">
      <c r="A2388" t="str">
        <f>IF(Input!D2385&lt;&gt;"",Input!D2385&amp;", "&amp;Input!C2385&amp;" - "&amp;Input!A2385,"")</f>
        <v/>
      </c>
      <c r="B2388" t="str">
        <f t="shared" si="38"/>
        <v/>
      </c>
    </row>
    <row r="2389" spans="1:2" x14ac:dyDescent="0.25">
      <c r="A2389" t="str">
        <f>IF(Input!D2386&lt;&gt;"",Input!D2386&amp;", "&amp;Input!C2386&amp;" - "&amp;Input!A2386,"")</f>
        <v/>
      </c>
      <c r="B2389" t="str">
        <f t="shared" si="38"/>
        <v/>
      </c>
    </row>
    <row r="2390" spans="1:2" x14ac:dyDescent="0.25">
      <c r="A2390" t="str">
        <f>IF(Input!D2387&lt;&gt;"",Input!D2387&amp;", "&amp;Input!C2387&amp;" - "&amp;Input!A2387,"")</f>
        <v/>
      </c>
      <c r="B2390" t="str">
        <f t="shared" si="38"/>
        <v/>
      </c>
    </row>
    <row r="2391" spans="1:2" x14ac:dyDescent="0.25">
      <c r="A2391" t="str">
        <f>IF(Input!D2388&lt;&gt;"",Input!D2388&amp;", "&amp;Input!C2388&amp;" - "&amp;Input!A2388,"")</f>
        <v/>
      </c>
      <c r="B2391" t="str">
        <f t="shared" si="38"/>
        <v/>
      </c>
    </row>
    <row r="2392" spans="1:2" x14ac:dyDescent="0.25">
      <c r="A2392" t="str">
        <f>IF(Input!D2389&lt;&gt;"",Input!D2389&amp;", "&amp;Input!C2389&amp;" - "&amp;Input!A2389,"")</f>
        <v/>
      </c>
      <c r="B2392" t="str">
        <f t="shared" si="38"/>
        <v/>
      </c>
    </row>
    <row r="2393" spans="1:2" x14ac:dyDescent="0.25">
      <c r="A2393" t="str">
        <f>IF(Input!D2390&lt;&gt;"",Input!D2390&amp;", "&amp;Input!C2390&amp;" - "&amp;Input!A2390,"")</f>
        <v/>
      </c>
      <c r="B2393" t="str">
        <f t="shared" si="38"/>
        <v/>
      </c>
    </row>
    <row r="2394" spans="1:2" x14ac:dyDescent="0.25">
      <c r="A2394" t="str">
        <f>IF(Input!D2391&lt;&gt;"",Input!D2391&amp;", "&amp;Input!C2391&amp;" - "&amp;Input!A2391,"")</f>
        <v/>
      </c>
      <c r="B2394" t="str">
        <f t="shared" si="38"/>
        <v/>
      </c>
    </row>
    <row r="2395" spans="1:2" x14ac:dyDescent="0.25">
      <c r="A2395" t="str">
        <f>IF(Input!D2392&lt;&gt;"",Input!D2392&amp;", "&amp;Input!C2392&amp;" - "&amp;Input!A2392,"")</f>
        <v/>
      </c>
      <c r="B2395" t="str">
        <f t="shared" si="38"/>
        <v/>
      </c>
    </row>
    <row r="2396" spans="1:2" x14ac:dyDescent="0.25">
      <c r="A2396" t="str">
        <f>IF(Input!D2393&lt;&gt;"",Input!D2393&amp;", "&amp;Input!C2393&amp;" - "&amp;Input!A2393,"")</f>
        <v/>
      </c>
      <c r="B2396" t="str">
        <f t="shared" si="38"/>
        <v/>
      </c>
    </row>
    <row r="2397" spans="1:2" x14ac:dyDescent="0.25">
      <c r="A2397" t="str">
        <f>IF(Input!D2394&lt;&gt;"",Input!D2394&amp;", "&amp;Input!C2394&amp;" - "&amp;Input!A2394,"")</f>
        <v/>
      </c>
      <c r="B2397" t="str">
        <f t="shared" si="38"/>
        <v/>
      </c>
    </row>
    <row r="2398" spans="1:2" x14ac:dyDescent="0.25">
      <c r="A2398" t="str">
        <f>IF(Input!D2395&lt;&gt;"",Input!D2395&amp;", "&amp;Input!C2395&amp;" - "&amp;Input!A2395,"")</f>
        <v/>
      </c>
      <c r="B2398" t="str">
        <f t="shared" si="38"/>
        <v/>
      </c>
    </row>
    <row r="2399" spans="1:2" x14ac:dyDescent="0.25">
      <c r="A2399" t="str">
        <f>IF(Input!D2396&lt;&gt;"",Input!D2396&amp;", "&amp;Input!C2396&amp;" - "&amp;Input!A2396,"")</f>
        <v/>
      </c>
      <c r="B2399" t="str">
        <f t="shared" si="38"/>
        <v/>
      </c>
    </row>
    <row r="2400" spans="1:2" x14ac:dyDescent="0.25">
      <c r="A2400" t="str">
        <f>IF(Input!D2397&lt;&gt;"",Input!D2397&amp;", "&amp;Input!C2397&amp;" - "&amp;Input!A2397,"")</f>
        <v/>
      </c>
      <c r="B2400" t="str">
        <f t="shared" si="38"/>
        <v/>
      </c>
    </row>
    <row r="2401" spans="1:2" x14ac:dyDescent="0.25">
      <c r="A2401" t="str">
        <f>IF(Input!D2398&lt;&gt;"",Input!D2398&amp;", "&amp;Input!C2398&amp;" - "&amp;Input!A2398,"")</f>
        <v/>
      </c>
      <c r="B2401" t="str">
        <f t="shared" si="38"/>
        <v/>
      </c>
    </row>
    <row r="2402" spans="1:2" x14ac:dyDescent="0.25">
      <c r="A2402" t="str">
        <f>IF(Input!D2399&lt;&gt;"",Input!D2399&amp;", "&amp;Input!C2399&amp;" - "&amp;Input!A2399,"")</f>
        <v/>
      </c>
      <c r="B2402" t="str">
        <f t="shared" si="38"/>
        <v/>
      </c>
    </row>
    <row r="2403" spans="1:2" x14ac:dyDescent="0.25">
      <c r="A2403" t="str">
        <f>IF(Input!D2400&lt;&gt;"",Input!D2400&amp;", "&amp;Input!C2400&amp;" - "&amp;Input!A2400,"")</f>
        <v/>
      </c>
      <c r="B2403" t="str">
        <f t="shared" si="38"/>
        <v/>
      </c>
    </row>
    <row r="2404" spans="1:2" x14ac:dyDescent="0.25">
      <c r="A2404" t="str">
        <f>IF(Input!D2401&lt;&gt;"",Input!D2401&amp;", "&amp;Input!C2401&amp;" - "&amp;Input!A2401,"")</f>
        <v/>
      </c>
      <c r="B2404" t="str">
        <f t="shared" si="38"/>
        <v/>
      </c>
    </row>
    <row r="2405" spans="1:2" x14ac:dyDescent="0.25">
      <c r="A2405" t="str">
        <f>IF(Input!D2402&lt;&gt;"",Input!D2402&amp;", "&amp;Input!C2402&amp;" - "&amp;Input!A2402,"")</f>
        <v/>
      </c>
      <c r="B2405" t="str">
        <f t="shared" si="38"/>
        <v/>
      </c>
    </row>
    <row r="2406" spans="1:2" x14ac:dyDescent="0.25">
      <c r="A2406" t="str">
        <f>IF(Input!D2403&lt;&gt;"",Input!D2403&amp;", "&amp;Input!C2403&amp;" - "&amp;Input!A2403,"")</f>
        <v/>
      </c>
      <c r="B2406" t="str">
        <f t="shared" si="38"/>
        <v/>
      </c>
    </row>
    <row r="2407" spans="1:2" x14ac:dyDescent="0.25">
      <c r="A2407" t="str">
        <f>IF(Input!D2404&lt;&gt;"",Input!D2404&amp;", "&amp;Input!C2404&amp;" - "&amp;Input!A2404,"")</f>
        <v/>
      </c>
      <c r="B2407" t="str">
        <f t="shared" si="38"/>
        <v/>
      </c>
    </row>
    <row r="2408" spans="1:2" x14ac:dyDescent="0.25">
      <c r="A2408" t="str">
        <f>IF(Input!D2405&lt;&gt;"",Input!D2405&amp;", "&amp;Input!C2405&amp;" - "&amp;Input!A2405,"")</f>
        <v/>
      </c>
      <c r="B2408" t="str">
        <f t="shared" si="38"/>
        <v/>
      </c>
    </row>
    <row r="2409" spans="1:2" x14ac:dyDescent="0.25">
      <c r="A2409" t="str">
        <f>IF(Input!D2406&lt;&gt;"",Input!D2406&amp;", "&amp;Input!C2406&amp;" - "&amp;Input!A2406,"")</f>
        <v/>
      </c>
      <c r="B2409" t="str">
        <f t="shared" si="38"/>
        <v/>
      </c>
    </row>
    <row r="2410" spans="1:2" x14ac:dyDescent="0.25">
      <c r="A2410" t="str">
        <f>IF(Input!D2407&lt;&gt;"",Input!D2407&amp;", "&amp;Input!C2407&amp;" - "&amp;Input!A2407,"")</f>
        <v/>
      </c>
      <c r="B2410" t="str">
        <f t="shared" si="38"/>
        <v/>
      </c>
    </row>
    <row r="2411" spans="1:2" x14ac:dyDescent="0.25">
      <c r="A2411" t="str">
        <f>IF(Input!D2408&lt;&gt;"",Input!D2408&amp;", "&amp;Input!C2408&amp;" - "&amp;Input!A2408,"")</f>
        <v/>
      </c>
      <c r="B2411" t="str">
        <f t="shared" si="38"/>
        <v/>
      </c>
    </row>
    <row r="2412" spans="1:2" x14ac:dyDescent="0.25">
      <c r="A2412" t="str">
        <f>IF(Input!D2409&lt;&gt;"",Input!D2409&amp;", "&amp;Input!C2409&amp;" - "&amp;Input!A2409,"")</f>
        <v/>
      </c>
      <c r="B2412" t="str">
        <f t="shared" si="38"/>
        <v/>
      </c>
    </row>
    <row r="2413" spans="1:2" x14ac:dyDescent="0.25">
      <c r="A2413" t="str">
        <f>IF(Input!D2410&lt;&gt;"",Input!D2410&amp;", "&amp;Input!C2410&amp;" - "&amp;Input!A2410,"")</f>
        <v/>
      </c>
      <c r="B2413" t="str">
        <f t="shared" si="38"/>
        <v/>
      </c>
    </row>
    <row r="2414" spans="1:2" x14ac:dyDescent="0.25">
      <c r="A2414" t="str">
        <f>IF(Input!D2411&lt;&gt;"",Input!D2411&amp;", "&amp;Input!C2411&amp;" - "&amp;Input!A2411,"")</f>
        <v/>
      </c>
      <c r="B2414" t="str">
        <f t="shared" si="38"/>
        <v/>
      </c>
    </row>
    <row r="2415" spans="1:2" x14ac:dyDescent="0.25">
      <c r="A2415" t="str">
        <f>IF(Input!D2412&lt;&gt;"",Input!D2412&amp;", "&amp;Input!C2412&amp;" - "&amp;Input!A2412,"")</f>
        <v/>
      </c>
      <c r="B2415" t="str">
        <f t="shared" si="38"/>
        <v/>
      </c>
    </row>
    <row r="2416" spans="1:2" x14ac:dyDescent="0.25">
      <c r="A2416" t="str">
        <f>IF(Input!D2413&lt;&gt;"",Input!D2413&amp;", "&amp;Input!C2413&amp;" - "&amp;Input!A2413,"")</f>
        <v/>
      </c>
      <c r="B2416" t="str">
        <f t="shared" si="38"/>
        <v/>
      </c>
    </row>
    <row r="2417" spans="1:2" x14ac:dyDescent="0.25">
      <c r="A2417" t="str">
        <f>IF(Input!D2414&lt;&gt;"",Input!D2414&amp;", "&amp;Input!C2414&amp;" - "&amp;Input!A2414,"")</f>
        <v/>
      </c>
      <c r="B2417" t="str">
        <f t="shared" si="38"/>
        <v/>
      </c>
    </row>
    <row r="2418" spans="1:2" x14ac:dyDescent="0.25">
      <c r="A2418" t="str">
        <f>IF(Input!D2415&lt;&gt;"",Input!D2415&amp;", "&amp;Input!C2415&amp;" - "&amp;Input!A2415,"")</f>
        <v/>
      </c>
      <c r="B2418" t="str">
        <f t="shared" si="38"/>
        <v/>
      </c>
    </row>
    <row r="2419" spans="1:2" x14ac:dyDescent="0.25">
      <c r="A2419" t="str">
        <f>IF(Input!D2416&lt;&gt;"",Input!D2416&amp;", "&amp;Input!C2416&amp;" - "&amp;Input!A2416,"")</f>
        <v/>
      </c>
      <c r="B2419" t="str">
        <f t="shared" si="38"/>
        <v/>
      </c>
    </row>
    <row r="2420" spans="1:2" x14ac:dyDescent="0.25">
      <c r="A2420" t="str">
        <f>IF(Input!D2417&lt;&gt;"",Input!D2417&amp;", "&amp;Input!C2417&amp;" - "&amp;Input!A2417,"")</f>
        <v/>
      </c>
      <c r="B2420" t="str">
        <f t="shared" si="38"/>
        <v/>
      </c>
    </row>
    <row r="2421" spans="1:2" x14ac:dyDescent="0.25">
      <c r="A2421" t="str">
        <f>IF(Input!D2418&lt;&gt;"",Input!D2418&amp;", "&amp;Input!C2418&amp;" - "&amp;Input!A2418,"")</f>
        <v/>
      </c>
      <c r="B2421" t="str">
        <f t="shared" si="38"/>
        <v/>
      </c>
    </row>
    <row r="2422" spans="1:2" x14ac:dyDescent="0.25">
      <c r="A2422" t="str">
        <f>IF(Input!D2419&lt;&gt;"",Input!D2419&amp;", "&amp;Input!C2419&amp;" - "&amp;Input!A2419,"")</f>
        <v/>
      </c>
      <c r="B2422" t="str">
        <f t="shared" si="38"/>
        <v/>
      </c>
    </row>
    <row r="2423" spans="1:2" x14ac:dyDescent="0.25">
      <c r="A2423" t="str">
        <f>IF(Input!D2420&lt;&gt;"",Input!D2420&amp;", "&amp;Input!C2420&amp;" - "&amp;Input!A2420,"")</f>
        <v/>
      </c>
      <c r="B2423" t="str">
        <f t="shared" si="38"/>
        <v/>
      </c>
    </row>
    <row r="2424" spans="1:2" x14ac:dyDescent="0.25">
      <c r="A2424" t="str">
        <f>IF(Input!D2421&lt;&gt;"",Input!D2421&amp;", "&amp;Input!C2421&amp;" - "&amp;Input!A2421,"")</f>
        <v/>
      </c>
      <c r="B2424" t="str">
        <f t="shared" si="38"/>
        <v/>
      </c>
    </row>
    <row r="2425" spans="1:2" x14ac:dyDescent="0.25">
      <c r="A2425" t="str">
        <f>IF(Input!D2422&lt;&gt;"",Input!D2422&amp;", "&amp;Input!C2422&amp;" - "&amp;Input!A2422,"")</f>
        <v/>
      </c>
      <c r="B2425" t="str">
        <f t="shared" si="38"/>
        <v/>
      </c>
    </row>
    <row r="2426" spans="1:2" x14ac:dyDescent="0.25">
      <c r="A2426" t="str">
        <f>IF(Input!D2423&lt;&gt;"",Input!D2423&amp;", "&amp;Input!C2423&amp;" - "&amp;Input!A2423,"")</f>
        <v/>
      </c>
      <c r="B2426" t="str">
        <f t="shared" si="38"/>
        <v/>
      </c>
    </row>
    <row r="2427" spans="1:2" x14ac:dyDescent="0.25">
      <c r="A2427" t="str">
        <f>IF(Input!D2424&lt;&gt;"",Input!D2424&amp;", "&amp;Input!C2424&amp;" - "&amp;Input!A2424,"")</f>
        <v/>
      </c>
      <c r="B2427" t="str">
        <f t="shared" si="38"/>
        <v/>
      </c>
    </row>
    <row r="2428" spans="1:2" x14ac:dyDescent="0.25">
      <c r="A2428" t="str">
        <f>IF(Input!D2425&lt;&gt;"",Input!D2425&amp;", "&amp;Input!C2425&amp;" - "&amp;Input!A2425,"")</f>
        <v/>
      </c>
      <c r="B2428" t="str">
        <f t="shared" si="38"/>
        <v/>
      </c>
    </row>
    <row r="2429" spans="1:2" x14ac:dyDescent="0.25">
      <c r="A2429" t="str">
        <f>IF(Input!D2426&lt;&gt;"",Input!D2426&amp;", "&amp;Input!C2426&amp;" - "&amp;Input!A2426,"")</f>
        <v/>
      </c>
      <c r="B2429" t="str">
        <f t="shared" si="38"/>
        <v/>
      </c>
    </row>
    <row r="2430" spans="1:2" x14ac:dyDescent="0.25">
      <c r="A2430" t="str">
        <f>IF(Input!D2427&lt;&gt;"",Input!D2427&amp;", "&amp;Input!C2427&amp;" - "&amp;Input!A2427,"")</f>
        <v/>
      </c>
      <c r="B2430" t="str">
        <f t="shared" si="38"/>
        <v/>
      </c>
    </row>
    <row r="2431" spans="1:2" x14ac:dyDescent="0.25">
      <c r="A2431" t="str">
        <f>IF(Input!D2428&lt;&gt;"",Input!D2428&amp;", "&amp;Input!C2428&amp;" - "&amp;Input!A2428,"")</f>
        <v/>
      </c>
      <c r="B2431" t="str">
        <f t="shared" si="38"/>
        <v/>
      </c>
    </row>
    <row r="2432" spans="1:2" x14ac:dyDescent="0.25">
      <c r="A2432" t="str">
        <f>IF(Input!D2429&lt;&gt;"",Input!D2429&amp;", "&amp;Input!C2429&amp;" - "&amp;Input!A2429,"")</f>
        <v/>
      </c>
      <c r="B2432" t="str">
        <f t="shared" si="38"/>
        <v/>
      </c>
    </row>
    <row r="2433" spans="1:2" x14ac:dyDescent="0.25">
      <c r="A2433" t="str">
        <f>IF(Input!D2430&lt;&gt;"",Input!D2430&amp;", "&amp;Input!C2430&amp;" - "&amp;Input!A2430,"")</f>
        <v/>
      </c>
      <c r="B2433" t="str">
        <f t="shared" si="38"/>
        <v/>
      </c>
    </row>
    <row r="2434" spans="1:2" x14ac:dyDescent="0.25">
      <c r="A2434" t="str">
        <f>IF(Input!D2431&lt;&gt;"",Input!D2431&amp;", "&amp;Input!C2431&amp;" - "&amp;Input!A2431,"")</f>
        <v/>
      </c>
      <c r="B2434" t="str">
        <f t="shared" si="38"/>
        <v/>
      </c>
    </row>
    <row r="2435" spans="1:2" x14ac:dyDescent="0.25">
      <c r="A2435" t="str">
        <f>IF(Input!D2432&lt;&gt;"",Input!D2432&amp;", "&amp;Input!C2432&amp;" - "&amp;Input!A2432,"")</f>
        <v/>
      </c>
      <c r="B2435" t="str">
        <f t="shared" si="38"/>
        <v/>
      </c>
    </row>
    <row r="2436" spans="1:2" x14ac:dyDescent="0.25">
      <c r="A2436" t="str">
        <f>IF(Input!D2433&lt;&gt;"",Input!D2433&amp;", "&amp;Input!C2433&amp;" - "&amp;Input!A2433,"")</f>
        <v/>
      </c>
      <c r="B2436" t="str">
        <f t="shared" si="38"/>
        <v/>
      </c>
    </row>
    <row r="2437" spans="1:2" x14ac:dyDescent="0.25">
      <c r="A2437" t="str">
        <f>IF(Input!D2434&lt;&gt;"",Input!D2434&amp;", "&amp;Input!C2434&amp;" - "&amp;Input!A2434,"")</f>
        <v/>
      </c>
      <c r="B2437" t="str">
        <f t="shared" si="38"/>
        <v/>
      </c>
    </row>
    <row r="2438" spans="1:2" x14ac:dyDescent="0.25">
      <c r="A2438" t="str">
        <f>IF(Input!D2435&lt;&gt;"",Input!D2435&amp;", "&amp;Input!C2435&amp;" - "&amp;Input!A2435,"")</f>
        <v/>
      </c>
      <c r="B2438" t="str">
        <f t="shared" si="38"/>
        <v/>
      </c>
    </row>
    <row r="2439" spans="1:2" x14ac:dyDescent="0.25">
      <c r="A2439" t="str">
        <f>IF(Input!D2436&lt;&gt;"",Input!D2436&amp;", "&amp;Input!C2436&amp;" - "&amp;Input!A2436,"")</f>
        <v/>
      </c>
      <c r="B2439" t="str">
        <f t="shared" ref="B2439:B2502" si="39">IF(A2439&lt;&gt;"",B2438+1,"")</f>
        <v/>
      </c>
    </row>
    <row r="2440" spans="1:2" x14ac:dyDescent="0.25">
      <c r="A2440" t="str">
        <f>IF(Input!D2437&lt;&gt;"",Input!D2437&amp;", "&amp;Input!C2437&amp;" - "&amp;Input!A2437,"")</f>
        <v/>
      </c>
      <c r="B2440" t="str">
        <f t="shared" si="39"/>
        <v/>
      </c>
    </row>
    <row r="2441" spans="1:2" x14ac:dyDescent="0.25">
      <c r="A2441" t="str">
        <f>IF(Input!D2438&lt;&gt;"",Input!D2438&amp;", "&amp;Input!C2438&amp;" - "&amp;Input!A2438,"")</f>
        <v/>
      </c>
      <c r="B2441" t="str">
        <f t="shared" si="39"/>
        <v/>
      </c>
    </row>
    <row r="2442" spans="1:2" x14ac:dyDescent="0.25">
      <c r="A2442" t="str">
        <f>IF(Input!D2439&lt;&gt;"",Input!D2439&amp;", "&amp;Input!C2439&amp;" - "&amp;Input!A2439,"")</f>
        <v/>
      </c>
      <c r="B2442" t="str">
        <f t="shared" si="39"/>
        <v/>
      </c>
    </row>
    <row r="2443" spans="1:2" x14ac:dyDescent="0.25">
      <c r="A2443" t="str">
        <f>IF(Input!D2440&lt;&gt;"",Input!D2440&amp;", "&amp;Input!C2440&amp;" - "&amp;Input!A2440,"")</f>
        <v/>
      </c>
      <c r="B2443" t="str">
        <f t="shared" si="39"/>
        <v/>
      </c>
    </row>
    <row r="2444" spans="1:2" x14ac:dyDescent="0.25">
      <c r="A2444" t="str">
        <f>IF(Input!D2441&lt;&gt;"",Input!D2441&amp;", "&amp;Input!C2441&amp;" - "&amp;Input!A2441,"")</f>
        <v/>
      </c>
      <c r="B2444" t="str">
        <f t="shared" si="39"/>
        <v/>
      </c>
    </row>
    <row r="2445" spans="1:2" x14ac:dyDescent="0.25">
      <c r="A2445" t="str">
        <f>IF(Input!D2442&lt;&gt;"",Input!D2442&amp;", "&amp;Input!C2442&amp;" - "&amp;Input!A2442,"")</f>
        <v/>
      </c>
      <c r="B2445" t="str">
        <f t="shared" si="39"/>
        <v/>
      </c>
    </row>
    <row r="2446" spans="1:2" x14ac:dyDescent="0.25">
      <c r="A2446" t="str">
        <f>IF(Input!D2443&lt;&gt;"",Input!D2443&amp;", "&amp;Input!C2443&amp;" - "&amp;Input!A2443,"")</f>
        <v/>
      </c>
      <c r="B2446" t="str">
        <f t="shared" si="39"/>
        <v/>
      </c>
    </row>
    <row r="2447" spans="1:2" x14ac:dyDescent="0.25">
      <c r="A2447" t="str">
        <f>IF(Input!D2444&lt;&gt;"",Input!D2444&amp;", "&amp;Input!C2444&amp;" - "&amp;Input!A2444,"")</f>
        <v/>
      </c>
      <c r="B2447" t="str">
        <f t="shared" si="39"/>
        <v/>
      </c>
    </row>
    <row r="2448" spans="1:2" x14ac:dyDescent="0.25">
      <c r="A2448" t="str">
        <f>IF(Input!D2445&lt;&gt;"",Input!D2445&amp;", "&amp;Input!C2445&amp;" - "&amp;Input!A2445,"")</f>
        <v/>
      </c>
      <c r="B2448" t="str">
        <f t="shared" si="39"/>
        <v/>
      </c>
    </row>
    <row r="2449" spans="1:2" x14ac:dyDescent="0.25">
      <c r="A2449" t="str">
        <f>IF(Input!D2446&lt;&gt;"",Input!D2446&amp;", "&amp;Input!C2446&amp;" - "&amp;Input!A2446,"")</f>
        <v/>
      </c>
      <c r="B2449" t="str">
        <f t="shared" si="39"/>
        <v/>
      </c>
    </row>
    <row r="2450" spans="1:2" x14ac:dyDescent="0.25">
      <c r="A2450" t="str">
        <f>IF(Input!D2447&lt;&gt;"",Input!D2447&amp;", "&amp;Input!C2447&amp;" - "&amp;Input!A2447,"")</f>
        <v/>
      </c>
      <c r="B2450" t="str">
        <f t="shared" si="39"/>
        <v/>
      </c>
    </row>
    <row r="2451" spans="1:2" x14ac:dyDescent="0.25">
      <c r="A2451" t="str">
        <f>IF(Input!D2448&lt;&gt;"",Input!D2448&amp;", "&amp;Input!C2448&amp;" - "&amp;Input!A2448,"")</f>
        <v/>
      </c>
      <c r="B2451" t="str">
        <f t="shared" si="39"/>
        <v/>
      </c>
    </row>
    <row r="2452" spans="1:2" x14ac:dyDescent="0.25">
      <c r="A2452" t="str">
        <f>IF(Input!D2449&lt;&gt;"",Input!D2449&amp;", "&amp;Input!C2449&amp;" - "&amp;Input!A2449,"")</f>
        <v/>
      </c>
      <c r="B2452" t="str">
        <f t="shared" si="39"/>
        <v/>
      </c>
    </row>
    <row r="2453" spans="1:2" x14ac:dyDescent="0.25">
      <c r="A2453" t="str">
        <f>IF(Input!D2450&lt;&gt;"",Input!D2450&amp;", "&amp;Input!C2450&amp;" - "&amp;Input!A2450,"")</f>
        <v/>
      </c>
      <c r="B2453" t="str">
        <f t="shared" si="39"/>
        <v/>
      </c>
    </row>
    <row r="2454" spans="1:2" x14ac:dyDescent="0.25">
      <c r="A2454" t="str">
        <f>IF(Input!D2451&lt;&gt;"",Input!D2451&amp;", "&amp;Input!C2451&amp;" - "&amp;Input!A2451,"")</f>
        <v/>
      </c>
      <c r="B2454" t="str">
        <f t="shared" si="39"/>
        <v/>
      </c>
    </row>
    <row r="2455" spans="1:2" x14ac:dyDescent="0.25">
      <c r="A2455" t="str">
        <f>IF(Input!D2452&lt;&gt;"",Input!D2452&amp;", "&amp;Input!C2452&amp;" - "&amp;Input!A2452,"")</f>
        <v/>
      </c>
      <c r="B2455" t="str">
        <f t="shared" si="39"/>
        <v/>
      </c>
    </row>
    <row r="2456" spans="1:2" x14ac:dyDescent="0.25">
      <c r="A2456" t="str">
        <f>IF(Input!D2453&lt;&gt;"",Input!D2453&amp;", "&amp;Input!C2453&amp;" - "&amp;Input!A2453,"")</f>
        <v/>
      </c>
      <c r="B2456" t="str">
        <f t="shared" si="39"/>
        <v/>
      </c>
    </row>
    <row r="2457" spans="1:2" x14ac:dyDescent="0.25">
      <c r="A2457" t="str">
        <f>IF(Input!D2454&lt;&gt;"",Input!D2454&amp;", "&amp;Input!C2454&amp;" - "&amp;Input!A2454,"")</f>
        <v/>
      </c>
      <c r="B2457" t="str">
        <f t="shared" si="39"/>
        <v/>
      </c>
    </row>
    <row r="2458" spans="1:2" x14ac:dyDescent="0.25">
      <c r="A2458" t="str">
        <f>IF(Input!D2455&lt;&gt;"",Input!D2455&amp;", "&amp;Input!C2455&amp;" - "&amp;Input!A2455,"")</f>
        <v/>
      </c>
      <c r="B2458" t="str">
        <f t="shared" si="39"/>
        <v/>
      </c>
    </row>
    <row r="2459" spans="1:2" x14ac:dyDescent="0.25">
      <c r="A2459" t="str">
        <f>IF(Input!D2456&lt;&gt;"",Input!D2456&amp;", "&amp;Input!C2456&amp;" - "&amp;Input!A2456,"")</f>
        <v/>
      </c>
      <c r="B2459" t="str">
        <f t="shared" si="39"/>
        <v/>
      </c>
    </row>
    <row r="2460" spans="1:2" x14ac:dyDescent="0.25">
      <c r="A2460" t="str">
        <f>IF(Input!D2457&lt;&gt;"",Input!D2457&amp;", "&amp;Input!C2457&amp;" - "&amp;Input!A2457,"")</f>
        <v/>
      </c>
      <c r="B2460" t="str">
        <f t="shared" si="39"/>
        <v/>
      </c>
    </row>
    <row r="2461" spans="1:2" x14ac:dyDescent="0.25">
      <c r="A2461" t="str">
        <f>IF(Input!D2458&lt;&gt;"",Input!D2458&amp;", "&amp;Input!C2458&amp;" - "&amp;Input!A2458,"")</f>
        <v/>
      </c>
      <c r="B2461" t="str">
        <f t="shared" si="39"/>
        <v/>
      </c>
    </row>
    <row r="2462" spans="1:2" x14ac:dyDescent="0.25">
      <c r="A2462" t="str">
        <f>IF(Input!D2459&lt;&gt;"",Input!D2459&amp;", "&amp;Input!C2459&amp;" - "&amp;Input!A2459,"")</f>
        <v/>
      </c>
      <c r="B2462" t="str">
        <f t="shared" si="39"/>
        <v/>
      </c>
    </row>
    <row r="2463" spans="1:2" x14ac:dyDescent="0.25">
      <c r="A2463" t="str">
        <f>IF(Input!D2460&lt;&gt;"",Input!D2460&amp;", "&amp;Input!C2460&amp;" - "&amp;Input!A2460,"")</f>
        <v/>
      </c>
      <c r="B2463" t="str">
        <f t="shared" si="39"/>
        <v/>
      </c>
    </row>
    <row r="2464" spans="1:2" x14ac:dyDescent="0.25">
      <c r="A2464" t="str">
        <f>IF(Input!D2461&lt;&gt;"",Input!D2461&amp;", "&amp;Input!C2461&amp;" - "&amp;Input!A2461,"")</f>
        <v/>
      </c>
      <c r="B2464" t="str">
        <f t="shared" si="39"/>
        <v/>
      </c>
    </row>
    <row r="2465" spans="1:2" x14ac:dyDescent="0.25">
      <c r="A2465" t="str">
        <f>IF(Input!D2462&lt;&gt;"",Input!D2462&amp;", "&amp;Input!C2462&amp;" - "&amp;Input!A2462,"")</f>
        <v/>
      </c>
      <c r="B2465" t="str">
        <f t="shared" si="39"/>
        <v/>
      </c>
    </row>
    <row r="2466" spans="1:2" x14ac:dyDescent="0.25">
      <c r="A2466" t="str">
        <f>IF(Input!D2463&lt;&gt;"",Input!D2463&amp;", "&amp;Input!C2463&amp;" - "&amp;Input!A2463,"")</f>
        <v/>
      </c>
      <c r="B2466" t="str">
        <f t="shared" si="39"/>
        <v/>
      </c>
    </row>
    <row r="2467" spans="1:2" x14ac:dyDescent="0.25">
      <c r="A2467" t="str">
        <f>IF(Input!D2464&lt;&gt;"",Input!D2464&amp;", "&amp;Input!C2464&amp;" - "&amp;Input!A2464,"")</f>
        <v/>
      </c>
      <c r="B2467" t="str">
        <f t="shared" si="39"/>
        <v/>
      </c>
    </row>
    <row r="2468" spans="1:2" x14ac:dyDescent="0.25">
      <c r="A2468" t="str">
        <f>IF(Input!D2465&lt;&gt;"",Input!D2465&amp;", "&amp;Input!C2465&amp;" - "&amp;Input!A2465,"")</f>
        <v/>
      </c>
      <c r="B2468" t="str">
        <f t="shared" si="39"/>
        <v/>
      </c>
    </row>
    <row r="2469" spans="1:2" x14ac:dyDescent="0.25">
      <c r="A2469" t="str">
        <f>IF(Input!D2466&lt;&gt;"",Input!D2466&amp;", "&amp;Input!C2466&amp;" - "&amp;Input!A2466,"")</f>
        <v/>
      </c>
      <c r="B2469" t="str">
        <f t="shared" si="39"/>
        <v/>
      </c>
    </row>
    <row r="2470" spans="1:2" x14ac:dyDescent="0.25">
      <c r="A2470" t="str">
        <f>IF(Input!D2467&lt;&gt;"",Input!D2467&amp;", "&amp;Input!C2467&amp;" - "&amp;Input!A2467,"")</f>
        <v/>
      </c>
      <c r="B2470" t="str">
        <f t="shared" si="39"/>
        <v/>
      </c>
    </row>
    <row r="2471" spans="1:2" x14ac:dyDescent="0.25">
      <c r="A2471" t="str">
        <f>IF(Input!D2468&lt;&gt;"",Input!D2468&amp;", "&amp;Input!C2468&amp;" - "&amp;Input!A2468,"")</f>
        <v/>
      </c>
      <c r="B2471" t="str">
        <f t="shared" si="39"/>
        <v/>
      </c>
    </row>
    <row r="2472" spans="1:2" x14ac:dyDescent="0.25">
      <c r="A2472" t="str">
        <f>IF(Input!D2469&lt;&gt;"",Input!D2469&amp;", "&amp;Input!C2469&amp;" - "&amp;Input!A2469,"")</f>
        <v/>
      </c>
      <c r="B2472" t="str">
        <f t="shared" si="39"/>
        <v/>
      </c>
    </row>
    <row r="2473" spans="1:2" x14ac:dyDescent="0.25">
      <c r="A2473" t="str">
        <f>IF(Input!D2470&lt;&gt;"",Input!D2470&amp;", "&amp;Input!C2470&amp;" - "&amp;Input!A2470,"")</f>
        <v/>
      </c>
      <c r="B2473" t="str">
        <f t="shared" si="39"/>
        <v/>
      </c>
    </row>
    <row r="2474" spans="1:2" x14ac:dyDescent="0.25">
      <c r="A2474" t="str">
        <f>IF(Input!D2471&lt;&gt;"",Input!D2471&amp;", "&amp;Input!C2471&amp;" - "&amp;Input!A2471,"")</f>
        <v/>
      </c>
      <c r="B2474" t="str">
        <f t="shared" si="39"/>
        <v/>
      </c>
    </row>
    <row r="2475" spans="1:2" x14ac:dyDescent="0.25">
      <c r="A2475" t="str">
        <f>IF(Input!D2472&lt;&gt;"",Input!D2472&amp;", "&amp;Input!C2472&amp;" - "&amp;Input!A2472,"")</f>
        <v/>
      </c>
      <c r="B2475" t="str">
        <f t="shared" si="39"/>
        <v/>
      </c>
    </row>
    <row r="2476" spans="1:2" x14ac:dyDescent="0.25">
      <c r="A2476" t="str">
        <f>IF(Input!D2473&lt;&gt;"",Input!D2473&amp;", "&amp;Input!C2473&amp;" - "&amp;Input!A2473,"")</f>
        <v/>
      </c>
      <c r="B2476" t="str">
        <f t="shared" si="39"/>
        <v/>
      </c>
    </row>
    <row r="2477" spans="1:2" x14ac:dyDescent="0.25">
      <c r="A2477" t="str">
        <f>IF(Input!D2474&lt;&gt;"",Input!D2474&amp;", "&amp;Input!C2474&amp;" - "&amp;Input!A2474,"")</f>
        <v/>
      </c>
      <c r="B2477" t="str">
        <f t="shared" si="39"/>
        <v/>
      </c>
    </row>
    <row r="2478" spans="1:2" x14ac:dyDescent="0.25">
      <c r="A2478" t="str">
        <f>IF(Input!D2475&lt;&gt;"",Input!D2475&amp;", "&amp;Input!C2475&amp;" - "&amp;Input!A2475,"")</f>
        <v/>
      </c>
      <c r="B2478" t="str">
        <f t="shared" si="39"/>
        <v/>
      </c>
    </row>
    <row r="2479" spans="1:2" x14ac:dyDescent="0.25">
      <c r="A2479" t="str">
        <f>IF(Input!D2476&lt;&gt;"",Input!D2476&amp;", "&amp;Input!C2476&amp;" - "&amp;Input!A2476,"")</f>
        <v/>
      </c>
      <c r="B2479" t="str">
        <f t="shared" si="39"/>
        <v/>
      </c>
    </row>
    <row r="2480" spans="1:2" x14ac:dyDescent="0.25">
      <c r="A2480" t="str">
        <f>IF(Input!D2477&lt;&gt;"",Input!D2477&amp;", "&amp;Input!C2477&amp;" - "&amp;Input!A2477,"")</f>
        <v/>
      </c>
      <c r="B2480" t="str">
        <f t="shared" si="39"/>
        <v/>
      </c>
    </row>
    <row r="2481" spans="1:2" x14ac:dyDescent="0.25">
      <c r="A2481" t="str">
        <f>IF(Input!D2478&lt;&gt;"",Input!D2478&amp;", "&amp;Input!C2478&amp;" - "&amp;Input!A2478,"")</f>
        <v/>
      </c>
      <c r="B2481" t="str">
        <f t="shared" si="39"/>
        <v/>
      </c>
    </row>
    <row r="2482" spans="1:2" x14ac:dyDescent="0.25">
      <c r="A2482" t="str">
        <f>IF(Input!D2479&lt;&gt;"",Input!D2479&amp;", "&amp;Input!C2479&amp;" - "&amp;Input!A2479,"")</f>
        <v/>
      </c>
      <c r="B2482" t="str">
        <f t="shared" si="39"/>
        <v/>
      </c>
    </row>
    <row r="2483" spans="1:2" x14ac:dyDescent="0.25">
      <c r="A2483" t="str">
        <f>IF(Input!D2480&lt;&gt;"",Input!D2480&amp;", "&amp;Input!C2480&amp;" - "&amp;Input!A2480,"")</f>
        <v/>
      </c>
      <c r="B2483" t="str">
        <f t="shared" si="39"/>
        <v/>
      </c>
    </row>
    <row r="2484" spans="1:2" x14ac:dyDescent="0.25">
      <c r="A2484" t="str">
        <f>IF(Input!D2481&lt;&gt;"",Input!D2481&amp;", "&amp;Input!C2481&amp;" - "&amp;Input!A2481,"")</f>
        <v/>
      </c>
      <c r="B2484" t="str">
        <f t="shared" si="39"/>
        <v/>
      </c>
    </row>
    <row r="2485" spans="1:2" x14ac:dyDescent="0.25">
      <c r="A2485" t="str">
        <f>IF(Input!D2482&lt;&gt;"",Input!D2482&amp;", "&amp;Input!C2482&amp;" - "&amp;Input!A2482,"")</f>
        <v/>
      </c>
      <c r="B2485" t="str">
        <f t="shared" si="39"/>
        <v/>
      </c>
    </row>
    <row r="2486" spans="1:2" x14ac:dyDescent="0.25">
      <c r="A2486" t="str">
        <f>IF(Input!D2483&lt;&gt;"",Input!D2483&amp;", "&amp;Input!C2483&amp;" - "&amp;Input!A2483,"")</f>
        <v/>
      </c>
      <c r="B2486" t="str">
        <f t="shared" si="39"/>
        <v/>
      </c>
    </row>
    <row r="2487" spans="1:2" x14ac:dyDescent="0.25">
      <c r="A2487" t="str">
        <f>IF(Input!D2484&lt;&gt;"",Input!D2484&amp;", "&amp;Input!C2484&amp;" - "&amp;Input!A2484,"")</f>
        <v/>
      </c>
      <c r="B2487" t="str">
        <f t="shared" si="39"/>
        <v/>
      </c>
    </row>
    <row r="2488" spans="1:2" x14ac:dyDescent="0.25">
      <c r="A2488" t="str">
        <f>IF(Input!D2485&lt;&gt;"",Input!D2485&amp;", "&amp;Input!C2485&amp;" - "&amp;Input!A2485,"")</f>
        <v/>
      </c>
      <c r="B2488" t="str">
        <f t="shared" si="39"/>
        <v/>
      </c>
    </row>
    <row r="2489" spans="1:2" x14ac:dyDescent="0.25">
      <c r="A2489" t="str">
        <f>IF(Input!D2486&lt;&gt;"",Input!D2486&amp;", "&amp;Input!C2486&amp;" - "&amp;Input!A2486,"")</f>
        <v/>
      </c>
      <c r="B2489" t="str">
        <f t="shared" si="39"/>
        <v/>
      </c>
    </row>
    <row r="2490" spans="1:2" x14ac:dyDescent="0.25">
      <c r="A2490" t="str">
        <f>IF(Input!D2487&lt;&gt;"",Input!D2487&amp;", "&amp;Input!C2487&amp;" - "&amp;Input!A2487,"")</f>
        <v/>
      </c>
      <c r="B2490" t="str">
        <f t="shared" si="39"/>
        <v/>
      </c>
    </row>
    <row r="2491" spans="1:2" x14ac:dyDescent="0.25">
      <c r="A2491" t="str">
        <f>IF(Input!D2488&lt;&gt;"",Input!D2488&amp;", "&amp;Input!C2488&amp;" - "&amp;Input!A2488,"")</f>
        <v/>
      </c>
      <c r="B2491" t="str">
        <f t="shared" si="39"/>
        <v/>
      </c>
    </row>
    <row r="2492" spans="1:2" x14ac:dyDescent="0.25">
      <c r="A2492" t="str">
        <f>IF(Input!D2489&lt;&gt;"",Input!D2489&amp;", "&amp;Input!C2489&amp;" - "&amp;Input!A2489,"")</f>
        <v/>
      </c>
      <c r="B2492" t="str">
        <f t="shared" si="39"/>
        <v/>
      </c>
    </row>
    <row r="2493" spans="1:2" x14ac:dyDescent="0.25">
      <c r="A2493" t="str">
        <f>IF(Input!D2490&lt;&gt;"",Input!D2490&amp;", "&amp;Input!C2490&amp;" - "&amp;Input!A2490,"")</f>
        <v/>
      </c>
      <c r="B2493" t="str">
        <f t="shared" si="39"/>
        <v/>
      </c>
    </row>
    <row r="2494" spans="1:2" x14ac:dyDescent="0.25">
      <c r="A2494" t="str">
        <f>IF(Input!D2491&lt;&gt;"",Input!D2491&amp;", "&amp;Input!C2491&amp;" - "&amp;Input!A2491,"")</f>
        <v/>
      </c>
      <c r="B2494" t="str">
        <f t="shared" si="39"/>
        <v/>
      </c>
    </row>
    <row r="2495" spans="1:2" x14ac:dyDescent="0.25">
      <c r="A2495" t="str">
        <f>IF(Input!D2492&lt;&gt;"",Input!D2492&amp;", "&amp;Input!C2492&amp;" - "&amp;Input!A2492,"")</f>
        <v/>
      </c>
      <c r="B2495" t="str">
        <f t="shared" si="39"/>
        <v/>
      </c>
    </row>
    <row r="2496" spans="1:2" x14ac:dyDescent="0.25">
      <c r="A2496" t="str">
        <f>IF(Input!D2493&lt;&gt;"",Input!D2493&amp;", "&amp;Input!C2493&amp;" - "&amp;Input!A2493,"")</f>
        <v/>
      </c>
      <c r="B2496" t="str">
        <f t="shared" si="39"/>
        <v/>
      </c>
    </row>
    <row r="2497" spans="1:2" x14ac:dyDescent="0.25">
      <c r="A2497" t="str">
        <f>IF(Input!D2494&lt;&gt;"",Input!D2494&amp;", "&amp;Input!C2494&amp;" - "&amp;Input!A2494,"")</f>
        <v/>
      </c>
      <c r="B2497" t="str">
        <f t="shared" si="39"/>
        <v/>
      </c>
    </row>
    <row r="2498" spans="1:2" x14ac:dyDescent="0.25">
      <c r="A2498" t="str">
        <f>IF(Input!D2495&lt;&gt;"",Input!D2495&amp;", "&amp;Input!C2495&amp;" - "&amp;Input!A2495,"")</f>
        <v/>
      </c>
      <c r="B2498" t="str">
        <f t="shared" si="39"/>
        <v/>
      </c>
    </row>
    <row r="2499" spans="1:2" x14ac:dyDescent="0.25">
      <c r="A2499" t="str">
        <f>IF(Input!D2496&lt;&gt;"",Input!D2496&amp;", "&amp;Input!C2496&amp;" - "&amp;Input!A2496,"")</f>
        <v/>
      </c>
      <c r="B2499" t="str">
        <f t="shared" si="39"/>
        <v/>
      </c>
    </row>
    <row r="2500" spans="1:2" x14ac:dyDescent="0.25">
      <c r="A2500" t="str">
        <f>IF(Input!D2497&lt;&gt;"",Input!D2497&amp;", "&amp;Input!C2497&amp;" - "&amp;Input!A2497,"")</f>
        <v/>
      </c>
      <c r="B2500" t="str">
        <f t="shared" si="39"/>
        <v/>
      </c>
    </row>
    <row r="2501" spans="1:2" x14ac:dyDescent="0.25">
      <c r="A2501" t="str">
        <f>IF(Input!D2498&lt;&gt;"",Input!D2498&amp;", "&amp;Input!C2498&amp;" - "&amp;Input!A2498,"")</f>
        <v/>
      </c>
      <c r="B2501" t="str">
        <f t="shared" si="39"/>
        <v/>
      </c>
    </row>
    <row r="2502" spans="1:2" x14ac:dyDescent="0.25">
      <c r="A2502" t="str">
        <f>IF(Input!D2499&lt;&gt;"",Input!D2499&amp;", "&amp;Input!C2499&amp;" - "&amp;Input!A2499,"")</f>
        <v/>
      </c>
      <c r="B2502" t="str">
        <f t="shared" si="39"/>
        <v/>
      </c>
    </row>
    <row r="2503" spans="1:2" x14ac:dyDescent="0.25">
      <c r="A2503" t="str">
        <f>IF(Input!D2500&lt;&gt;"",Input!D2500&amp;", "&amp;Input!C2500&amp;" - "&amp;Input!A2500,"")</f>
        <v/>
      </c>
      <c r="B2503" t="str">
        <f t="shared" ref="B2503:B2566" si="40">IF(A2503&lt;&gt;"",B2502+1,"")</f>
        <v/>
      </c>
    </row>
    <row r="2504" spans="1:2" x14ac:dyDescent="0.25">
      <c r="A2504" t="str">
        <f>IF(Input!D2501&lt;&gt;"",Input!D2501&amp;", "&amp;Input!C2501&amp;" - "&amp;Input!A2501,"")</f>
        <v/>
      </c>
      <c r="B2504" t="str">
        <f t="shared" si="40"/>
        <v/>
      </c>
    </row>
    <row r="2505" spans="1:2" x14ac:dyDescent="0.25">
      <c r="A2505" t="str">
        <f>IF(Input!D2502&lt;&gt;"",Input!D2502&amp;", "&amp;Input!C2502&amp;" - "&amp;Input!A2502,"")</f>
        <v/>
      </c>
      <c r="B2505" t="str">
        <f t="shared" si="40"/>
        <v/>
      </c>
    </row>
    <row r="2506" spans="1:2" x14ac:dyDescent="0.25">
      <c r="A2506" t="str">
        <f>IF(Input!D2503&lt;&gt;"",Input!D2503&amp;", "&amp;Input!C2503&amp;" - "&amp;Input!A2503,"")</f>
        <v/>
      </c>
      <c r="B2506" t="str">
        <f t="shared" si="40"/>
        <v/>
      </c>
    </row>
    <row r="2507" spans="1:2" x14ac:dyDescent="0.25">
      <c r="A2507" t="str">
        <f>IF(Input!D2504&lt;&gt;"",Input!D2504&amp;", "&amp;Input!C2504&amp;" - "&amp;Input!A2504,"")</f>
        <v/>
      </c>
      <c r="B2507" t="str">
        <f t="shared" si="40"/>
        <v/>
      </c>
    </row>
    <row r="2508" spans="1:2" x14ac:dyDescent="0.25">
      <c r="A2508" t="str">
        <f>IF(Input!D2505&lt;&gt;"",Input!D2505&amp;", "&amp;Input!C2505&amp;" - "&amp;Input!A2505,"")</f>
        <v/>
      </c>
      <c r="B2508" t="str">
        <f t="shared" si="40"/>
        <v/>
      </c>
    </row>
    <row r="2509" spans="1:2" x14ac:dyDescent="0.25">
      <c r="A2509" t="str">
        <f>IF(Input!D2506&lt;&gt;"",Input!D2506&amp;", "&amp;Input!C2506&amp;" - "&amp;Input!A2506,"")</f>
        <v/>
      </c>
      <c r="B2509" t="str">
        <f t="shared" si="40"/>
        <v/>
      </c>
    </row>
    <row r="2510" spans="1:2" x14ac:dyDescent="0.25">
      <c r="A2510" t="str">
        <f>IF(Input!D2507&lt;&gt;"",Input!D2507&amp;", "&amp;Input!C2507&amp;" - "&amp;Input!A2507,"")</f>
        <v/>
      </c>
      <c r="B2510" t="str">
        <f t="shared" si="40"/>
        <v/>
      </c>
    </row>
    <row r="2511" spans="1:2" x14ac:dyDescent="0.25">
      <c r="A2511" t="str">
        <f>IF(Input!D2508&lt;&gt;"",Input!D2508&amp;", "&amp;Input!C2508&amp;" - "&amp;Input!A2508,"")</f>
        <v/>
      </c>
      <c r="B2511" t="str">
        <f t="shared" si="40"/>
        <v/>
      </c>
    </row>
    <row r="2512" spans="1:2" x14ac:dyDescent="0.25">
      <c r="A2512" t="str">
        <f>IF(Input!D2509&lt;&gt;"",Input!D2509&amp;", "&amp;Input!C2509&amp;" - "&amp;Input!A2509,"")</f>
        <v/>
      </c>
      <c r="B2512" t="str">
        <f t="shared" si="40"/>
        <v/>
      </c>
    </row>
    <row r="2513" spans="1:2" x14ac:dyDescent="0.25">
      <c r="A2513" t="str">
        <f>IF(Input!D2510&lt;&gt;"",Input!D2510&amp;", "&amp;Input!C2510&amp;" - "&amp;Input!A2510,"")</f>
        <v/>
      </c>
      <c r="B2513" t="str">
        <f t="shared" si="40"/>
        <v/>
      </c>
    </row>
    <row r="2514" spans="1:2" x14ac:dyDescent="0.25">
      <c r="A2514" t="str">
        <f>IF(Input!D2511&lt;&gt;"",Input!D2511&amp;", "&amp;Input!C2511&amp;" - "&amp;Input!A2511,"")</f>
        <v/>
      </c>
      <c r="B2514" t="str">
        <f t="shared" si="40"/>
        <v/>
      </c>
    </row>
    <row r="2515" spans="1:2" x14ac:dyDescent="0.25">
      <c r="A2515" t="str">
        <f>IF(Input!D2512&lt;&gt;"",Input!D2512&amp;", "&amp;Input!C2512&amp;" - "&amp;Input!A2512,"")</f>
        <v/>
      </c>
      <c r="B2515" t="str">
        <f t="shared" si="40"/>
        <v/>
      </c>
    </row>
    <row r="2516" spans="1:2" x14ac:dyDescent="0.25">
      <c r="A2516" t="str">
        <f>IF(Input!D2513&lt;&gt;"",Input!D2513&amp;", "&amp;Input!C2513&amp;" - "&amp;Input!A2513,"")</f>
        <v/>
      </c>
      <c r="B2516" t="str">
        <f t="shared" si="40"/>
        <v/>
      </c>
    </row>
    <row r="2517" spans="1:2" x14ac:dyDescent="0.25">
      <c r="A2517" t="str">
        <f>IF(Input!D2514&lt;&gt;"",Input!D2514&amp;", "&amp;Input!C2514&amp;" - "&amp;Input!A2514,"")</f>
        <v/>
      </c>
      <c r="B2517" t="str">
        <f t="shared" si="40"/>
        <v/>
      </c>
    </row>
    <row r="2518" spans="1:2" x14ac:dyDescent="0.25">
      <c r="A2518" t="str">
        <f>IF(Input!D2515&lt;&gt;"",Input!D2515&amp;", "&amp;Input!C2515&amp;" - "&amp;Input!A2515,"")</f>
        <v/>
      </c>
      <c r="B2518" t="str">
        <f t="shared" si="40"/>
        <v/>
      </c>
    </row>
    <row r="2519" spans="1:2" x14ac:dyDescent="0.25">
      <c r="A2519" t="str">
        <f>IF(Input!D2516&lt;&gt;"",Input!D2516&amp;", "&amp;Input!C2516&amp;" - "&amp;Input!A2516,"")</f>
        <v/>
      </c>
      <c r="B2519" t="str">
        <f t="shared" si="40"/>
        <v/>
      </c>
    </row>
    <row r="2520" spans="1:2" x14ac:dyDescent="0.25">
      <c r="A2520" t="str">
        <f>IF(Input!D2517&lt;&gt;"",Input!D2517&amp;", "&amp;Input!C2517&amp;" - "&amp;Input!A2517,"")</f>
        <v/>
      </c>
      <c r="B2520" t="str">
        <f t="shared" si="40"/>
        <v/>
      </c>
    </row>
    <row r="2521" spans="1:2" x14ac:dyDescent="0.25">
      <c r="A2521" t="str">
        <f>IF(Input!D2518&lt;&gt;"",Input!D2518&amp;", "&amp;Input!C2518&amp;" - "&amp;Input!A2518,"")</f>
        <v/>
      </c>
      <c r="B2521" t="str">
        <f t="shared" si="40"/>
        <v/>
      </c>
    </row>
    <row r="2522" spans="1:2" x14ac:dyDescent="0.25">
      <c r="A2522" t="str">
        <f>IF(Input!D2519&lt;&gt;"",Input!D2519&amp;", "&amp;Input!C2519&amp;" - "&amp;Input!A2519,"")</f>
        <v/>
      </c>
      <c r="B2522" t="str">
        <f t="shared" si="40"/>
        <v/>
      </c>
    </row>
    <row r="2523" spans="1:2" x14ac:dyDescent="0.25">
      <c r="A2523" t="str">
        <f>IF(Input!D2520&lt;&gt;"",Input!D2520&amp;", "&amp;Input!C2520&amp;" - "&amp;Input!A2520,"")</f>
        <v/>
      </c>
      <c r="B2523" t="str">
        <f t="shared" si="40"/>
        <v/>
      </c>
    </row>
    <row r="2524" spans="1:2" x14ac:dyDescent="0.25">
      <c r="A2524" t="str">
        <f>IF(Input!D2521&lt;&gt;"",Input!D2521&amp;", "&amp;Input!C2521&amp;" - "&amp;Input!A2521,"")</f>
        <v/>
      </c>
      <c r="B2524" t="str">
        <f t="shared" si="40"/>
        <v/>
      </c>
    </row>
    <row r="2525" spans="1:2" x14ac:dyDescent="0.25">
      <c r="A2525" t="str">
        <f>IF(Input!D2522&lt;&gt;"",Input!D2522&amp;", "&amp;Input!C2522&amp;" - "&amp;Input!A2522,"")</f>
        <v/>
      </c>
      <c r="B2525" t="str">
        <f t="shared" si="40"/>
        <v/>
      </c>
    </row>
    <row r="2526" spans="1:2" x14ac:dyDescent="0.25">
      <c r="A2526" t="str">
        <f>IF(Input!D2523&lt;&gt;"",Input!D2523&amp;", "&amp;Input!C2523&amp;" - "&amp;Input!A2523,"")</f>
        <v/>
      </c>
      <c r="B2526" t="str">
        <f t="shared" si="40"/>
        <v/>
      </c>
    </row>
    <row r="2527" spans="1:2" x14ac:dyDescent="0.25">
      <c r="A2527" t="str">
        <f>IF(Input!D2524&lt;&gt;"",Input!D2524&amp;", "&amp;Input!C2524&amp;" - "&amp;Input!A2524,"")</f>
        <v/>
      </c>
      <c r="B2527" t="str">
        <f t="shared" si="40"/>
        <v/>
      </c>
    </row>
    <row r="2528" spans="1:2" x14ac:dyDescent="0.25">
      <c r="A2528" t="str">
        <f>IF(Input!D2525&lt;&gt;"",Input!D2525&amp;", "&amp;Input!C2525&amp;" - "&amp;Input!A2525,"")</f>
        <v/>
      </c>
      <c r="B2528" t="str">
        <f t="shared" si="40"/>
        <v/>
      </c>
    </row>
    <row r="2529" spans="1:2" x14ac:dyDescent="0.25">
      <c r="A2529" t="str">
        <f>IF(Input!D2526&lt;&gt;"",Input!D2526&amp;", "&amp;Input!C2526&amp;" - "&amp;Input!A2526,"")</f>
        <v/>
      </c>
      <c r="B2529" t="str">
        <f t="shared" si="40"/>
        <v/>
      </c>
    </row>
    <row r="2530" spans="1:2" x14ac:dyDescent="0.25">
      <c r="A2530" t="str">
        <f>IF(Input!D2527&lt;&gt;"",Input!D2527&amp;", "&amp;Input!C2527&amp;" - "&amp;Input!A2527,"")</f>
        <v/>
      </c>
      <c r="B2530" t="str">
        <f t="shared" si="40"/>
        <v/>
      </c>
    </row>
    <row r="2531" spans="1:2" x14ac:dyDescent="0.25">
      <c r="A2531" t="str">
        <f>IF(Input!D2528&lt;&gt;"",Input!D2528&amp;", "&amp;Input!C2528&amp;" - "&amp;Input!A2528,"")</f>
        <v/>
      </c>
      <c r="B2531" t="str">
        <f t="shared" si="40"/>
        <v/>
      </c>
    </row>
    <row r="2532" spans="1:2" x14ac:dyDescent="0.25">
      <c r="A2532" t="str">
        <f>IF(Input!D2529&lt;&gt;"",Input!D2529&amp;", "&amp;Input!C2529&amp;" - "&amp;Input!A2529,"")</f>
        <v/>
      </c>
      <c r="B2532" t="str">
        <f t="shared" si="40"/>
        <v/>
      </c>
    </row>
    <row r="2533" spans="1:2" x14ac:dyDescent="0.25">
      <c r="A2533" t="str">
        <f>IF(Input!D2530&lt;&gt;"",Input!D2530&amp;", "&amp;Input!C2530&amp;" - "&amp;Input!A2530,"")</f>
        <v/>
      </c>
      <c r="B2533" t="str">
        <f t="shared" si="40"/>
        <v/>
      </c>
    </row>
    <row r="2534" spans="1:2" x14ac:dyDescent="0.25">
      <c r="A2534" t="str">
        <f>IF(Input!D2531&lt;&gt;"",Input!D2531&amp;", "&amp;Input!C2531&amp;" - "&amp;Input!A2531,"")</f>
        <v/>
      </c>
      <c r="B2534" t="str">
        <f t="shared" si="40"/>
        <v/>
      </c>
    </row>
    <row r="2535" spans="1:2" x14ac:dyDescent="0.25">
      <c r="A2535" t="str">
        <f>IF(Input!D2532&lt;&gt;"",Input!D2532&amp;", "&amp;Input!C2532&amp;" - "&amp;Input!A2532,"")</f>
        <v/>
      </c>
      <c r="B2535" t="str">
        <f t="shared" si="40"/>
        <v/>
      </c>
    </row>
    <row r="2536" spans="1:2" x14ac:dyDescent="0.25">
      <c r="A2536" t="str">
        <f>IF(Input!D2533&lt;&gt;"",Input!D2533&amp;", "&amp;Input!C2533&amp;" - "&amp;Input!A2533,"")</f>
        <v/>
      </c>
      <c r="B2536" t="str">
        <f t="shared" si="40"/>
        <v/>
      </c>
    </row>
    <row r="2537" spans="1:2" x14ac:dyDescent="0.25">
      <c r="A2537" t="str">
        <f>IF(Input!D2534&lt;&gt;"",Input!D2534&amp;", "&amp;Input!C2534&amp;" - "&amp;Input!A2534,"")</f>
        <v/>
      </c>
      <c r="B2537" t="str">
        <f t="shared" si="40"/>
        <v/>
      </c>
    </row>
    <row r="2538" spans="1:2" x14ac:dyDescent="0.25">
      <c r="A2538" t="str">
        <f>IF(Input!D2535&lt;&gt;"",Input!D2535&amp;", "&amp;Input!C2535&amp;" - "&amp;Input!A2535,"")</f>
        <v/>
      </c>
      <c r="B2538" t="str">
        <f t="shared" si="40"/>
        <v/>
      </c>
    </row>
    <row r="2539" spans="1:2" x14ac:dyDescent="0.25">
      <c r="A2539" t="str">
        <f>IF(Input!D2536&lt;&gt;"",Input!D2536&amp;", "&amp;Input!C2536&amp;" - "&amp;Input!A2536,"")</f>
        <v/>
      </c>
      <c r="B2539" t="str">
        <f t="shared" si="40"/>
        <v/>
      </c>
    </row>
    <row r="2540" spans="1:2" x14ac:dyDescent="0.25">
      <c r="A2540" t="str">
        <f>IF(Input!D2537&lt;&gt;"",Input!D2537&amp;", "&amp;Input!C2537&amp;" - "&amp;Input!A2537,"")</f>
        <v/>
      </c>
      <c r="B2540" t="str">
        <f t="shared" si="40"/>
        <v/>
      </c>
    </row>
    <row r="2541" spans="1:2" x14ac:dyDescent="0.25">
      <c r="A2541" t="str">
        <f>IF(Input!D2538&lt;&gt;"",Input!D2538&amp;", "&amp;Input!C2538&amp;" - "&amp;Input!A2538,"")</f>
        <v/>
      </c>
      <c r="B2541" t="str">
        <f t="shared" si="40"/>
        <v/>
      </c>
    </row>
    <row r="2542" spans="1:2" x14ac:dyDescent="0.25">
      <c r="A2542" t="str">
        <f>IF(Input!D2539&lt;&gt;"",Input!D2539&amp;", "&amp;Input!C2539&amp;" - "&amp;Input!A2539,"")</f>
        <v/>
      </c>
      <c r="B2542" t="str">
        <f t="shared" si="40"/>
        <v/>
      </c>
    </row>
    <row r="2543" spans="1:2" x14ac:dyDescent="0.25">
      <c r="A2543" t="str">
        <f>IF(Input!D2540&lt;&gt;"",Input!D2540&amp;", "&amp;Input!C2540&amp;" - "&amp;Input!A2540,"")</f>
        <v/>
      </c>
      <c r="B2543" t="str">
        <f t="shared" si="40"/>
        <v/>
      </c>
    </row>
    <row r="2544" spans="1:2" x14ac:dyDescent="0.25">
      <c r="A2544" t="str">
        <f>IF(Input!D2541&lt;&gt;"",Input!D2541&amp;", "&amp;Input!C2541&amp;" - "&amp;Input!A2541,"")</f>
        <v/>
      </c>
      <c r="B2544" t="str">
        <f t="shared" si="40"/>
        <v/>
      </c>
    </row>
    <row r="2545" spans="1:2" x14ac:dyDescent="0.25">
      <c r="A2545" t="str">
        <f>IF(Input!D2542&lt;&gt;"",Input!D2542&amp;", "&amp;Input!C2542&amp;" - "&amp;Input!A2542,"")</f>
        <v/>
      </c>
      <c r="B2545" t="str">
        <f t="shared" si="40"/>
        <v/>
      </c>
    </row>
    <row r="2546" spans="1:2" x14ac:dyDescent="0.25">
      <c r="A2546" t="str">
        <f>IF(Input!D2543&lt;&gt;"",Input!D2543&amp;", "&amp;Input!C2543&amp;" - "&amp;Input!A2543,"")</f>
        <v/>
      </c>
      <c r="B2546" t="str">
        <f t="shared" si="40"/>
        <v/>
      </c>
    </row>
    <row r="2547" spans="1:2" x14ac:dyDescent="0.25">
      <c r="A2547" t="str">
        <f>IF(Input!D2544&lt;&gt;"",Input!D2544&amp;", "&amp;Input!C2544&amp;" - "&amp;Input!A2544,"")</f>
        <v/>
      </c>
      <c r="B2547" t="str">
        <f t="shared" si="40"/>
        <v/>
      </c>
    </row>
    <row r="2548" spans="1:2" x14ac:dyDescent="0.25">
      <c r="A2548" t="str">
        <f>IF(Input!D2545&lt;&gt;"",Input!D2545&amp;", "&amp;Input!C2545&amp;" - "&amp;Input!A2545,"")</f>
        <v/>
      </c>
      <c r="B2548" t="str">
        <f t="shared" si="40"/>
        <v/>
      </c>
    </row>
    <row r="2549" spans="1:2" x14ac:dyDescent="0.25">
      <c r="A2549" t="str">
        <f>IF(Input!D2546&lt;&gt;"",Input!D2546&amp;", "&amp;Input!C2546&amp;" - "&amp;Input!A2546,"")</f>
        <v/>
      </c>
      <c r="B2549" t="str">
        <f t="shared" si="40"/>
        <v/>
      </c>
    </row>
    <row r="2550" spans="1:2" x14ac:dyDescent="0.25">
      <c r="A2550" t="str">
        <f>IF(Input!D2547&lt;&gt;"",Input!D2547&amp;", "&amp;Input!C2547&amp;" - "&amp;Input!A2547,"")</f>
        <v/>
      </c>
      <c r="B2550" t="str">
        <f t="shared" si="40"/>
        <v/>
      </c>
    </row>
    <row r="2551" spans="1:2" x14ac:dyDescent="0.25">
      <c r="A2551" t="str">
        <f>IF(Input!D2548&lt;&gt;"",Input!D2548&amp;", "&amp;Input!C2548&amp;" - "&amp;Input!A2548,"")</f>
        <v/>
      </c>
      <c r="B2551" t="str">
        <f t="shared" si="40"/>
        <v/>
      </c>
    </row>
    <row r="2552" spans="1:2" x14ac:dyDescent="0.25">
      <c r="A2552" t="str">
        <f>IF(Input!D2549&lt;&gt;"",Input!D2549&amp;", "&amp;Input!C2549&amp;" - "&amp;Input!A2549,"")</f>
        <v/>
      </c>
      <c r="B2552" t="str">
        <f t="shared" si="40"/>
        <v/>
      </c>
    </row>
    <row r="2553" spans="1:2" x14ac:dyDescent="0.25">
      <c r="A2553" t="str">
        <f>IF(Input!D2550&lt;&gt;"",Input!D2550&amp;", "&amp;Input!C2550&amp;" - "&amp;Input!A2550,"")</f>
        <v/>
      </c>
      <c r="B2553" t="str">
        <f t="shared" si="40"/>
        <v/>
      </c>
    </row>
    <row r="2554" spans="1:2" x14ac:dyDescent="0.25">
      <c r="A2554" t="str">
        <f>IF(Input!D2551&lt;&gt;"",Input!D2551&amp;", "&amp;Input!C2551&amp;" - "&amp;Input!A2551,"")</f>
        <v/>
      </c>
      <c r="B2554" t="str">
        <f t="shared" si="40"/>
        <v/>
      </c>
    </row>
    <row r="2555" spans="1:2" x14ac:dyDescent="0.25">
      <c r="A2555" t="str">
        <f>IF(Input!D2552&lt;&gt;"",Input!D2552&amp;", "&amp;Input!C2552&amp;" - "&amp;Input!A2552,"")</f>
        <v/>
      </c>
      <c r="B2555" t="str">
        <f t="shared" si="40"/>
        <v/>
      </c>
    </row>
    <row r="2556" spans="1:2" x14ac:dyDescent="0.25">
      <c r="A2556" t="str">
        <f>IF(Input!D2553&lt;&gt;"",Input!D2553&amp;", "&amp;Input!C2553&amp;" - "&amp;Input!A2553,"")</f>
        <v/>
      </c>
      <c r="B2556" t="str">
        <f t="shared" si="40"/>
        <v/>
      </c>
    </row>
    <row r="2557" spans="1:2" x14ac:dyDescent="0.25">
      <c r="A2557" t="str">
        <f>IF(Input!D2554&lt;&gt;"",Input!D2554&amp;", "&amp;Input!C2554&amp;" - "&amp;Input!A2554,"")</f>
        <v/>
      </c>
      <c r="B2557" t="str">
        <f t="shared" si="40"/>
        <v/>
      </c>
    </row>
    <row r="2558" spans="1:2" x14ac:dyDescent="0.25">
      <c r="A2558" t="str">
        <f>IF(Input!D2555&lt;&gt;"",Input!D2555&amp;", "&amp;Input!C2555&amp;" - "&amp;Input!A2555,"")</f>
        <v/>
      </c>
      <c r="B2558" t="str">
        <f t="shared" si="40"/>
        <v/>
      </c>
    </row>
    <row r="2559" spans="1:2" x14ac:dyDescent="0.25">
      <c r="A2559" t="str">
        <f>IF(Input!D2556&lt;&gt;"",Input!D2556&amp;", "&amp;Input!C2556&amp;" - "&amp;Input!A2556,"")</f>
        <v/>
      </c>
      <c r="B2559" t="str">
        <f t="shared" si="40"/>
        <v/>
      </c>
    </row>
    <row r="2560" spans="1:2" x14ac:dyDescent="0.25">
      <c r="A2560" t="str">
        <f>IF(Input!D2557&lt;&gt;"",Input!D2557&amp;", "&amp;Input!C2557&amp;" - "&amp;Input!A2557,"")</f>
        <v/>
      </c>
      <c r="B2560" t="str">
        <f t="shared" si="40"/>
        <v/>
      </c>
    </row>
    <row r="2561" spans="1:2" x14ac:dyDescent="0.25">
      <c r="A2561" t="str">
        <f>IF(Input!D2558&lt;&gt;"",Input!D2558&amp;", "&amp;Input!C2558&amp;" - "&amp;Input!A2558,"")</f>
        <v/>
      </c>
      <c r="B2561" t="str">
        <f t="shared" si="40"/>
        <v/>
      </c>
    </row>
    <row r="2562" spans="1:2" x14ac:dyDescent="0.25">
      <c r="A2562" t="str">
        <f>IF(Input!D2559&lt;&gt;"",Input!D2559&amp;", "&amp;Input!C2559&amp;" - "&amp;Input!A2559,"")</f>
        <v/>
      </c>
      <c r="B2562" t="str">
        <f t="shared" si="40"/>
        <v/>
      </c>
    </row>
    <row r="2563" spans="1:2" x14ac:dyDescent="0.25">
      <c r="A2563" t="str">
        <f>IF(Input!D2560&lt;&gt;"",Input!D2560&amp;", "&amp;Input!C2560&amp;" - "&amp;Input!A2560,"")</f>
        <v/>
      </c>
      <c r="B2563" t="str">
        <f t="shared" si="40"/>
        <v/>
      </c>
    </row>
    <row r="2564" spans="1:2" x14ac:dyDescent="0.25">
      <c r="A2564" t="str">
        <f>IF(Input!D2561&lt;&gt;"",Input!D2561&amp;", "&amp;Input!C2561&amp;" - "&amp;Input!A2561,"")</f>
        <v/>
      </c>
      <c r="B2564" t="str">
        <f t="shared" si="40"/>
        <v/>
      </c>
    </row>
    <row r="2565" spans="1:2" x14ac:dyDescent="0.25">
      <c r="A2565" t="str">
        <f>IF(Input!D2562&lt;&gt;"",Input!D2562&amp;", "&amp;Input!C2562&amp;" - "&amp;Input!A2562,"")</f>
        <v/>
      </c>
      <c r="B2565" t="str">
        <f t="shared" si="40"/>
        <v/>
      </c>
    </row>
    <row r="2566" spans="1:2" x14ac:dyDescent="0.25">
      <c r="A2566" t="str">
        <f>IF(Input!D2563&lt;&gt;"",Input!D2563&amp;", "&amp;Input!C2563&amp;" - "&amp;Input!A2563,"")</f>
        <v/>
      </c>
      <c r="B2566" t="str">
        <f t="shared" si="40"/>
        <v/>
      </c>
    </row>
    <row r="2567" spans="1:2" x14ac:dyDescent="0.25">
      <c r="A2567" t="str">
        <f>IF(Input!D2564&lt;&gt;"",Input!D2564&amp;", "&amp;Input!C2564&amp;" - "&amp;Input!A2564,"")</f>
        <v/>
      </c>
      <c r="B2567" t="str">
        <f t="shared" ref="B2567:B2630" si="41">IF(A2567&lt;&gt;"",B2566+1,"")</f>
        <v/>
      </c>
    </row>
    <row r="2568" spans="1:2" x14ac:dyDescent="0.25">
      <c r="A2568" t="str">
        <f>IF(Input!D2565&lt;&gt;"",Input!D2565&amp;", "&amp;Input!C2565&amp;" - "&amp;Input!A2565,"")</f>
        <v/>
      </c>
      <c r="B2568" t="str">
        <f t="shared" si="41"/>
        <v/>
      </c>
    </row>
    <row r="2569" spans="1:2" x14ac:dyDescent="0.25">
      <c r="A2569" t="str">
        <f>IF(Input!D2566&lt;&gt;"",Input!D2566&amp;", "&amp;Input!C2566&amp;" - "&amp;Input!A2566,"")</f>
        <v/>
      </c>
      <c r="B2569" t="str">
        <f t="shared" si="41"/>
        <v/>
      </c>
    </row>
    <row r="2570" spans="1:2" x14ac:dyDescent="0.25">
      <c r="A2570" t="str">
        <f>IF(Input!D2567&lt;&gt;"",Input!D2567&amp;", "&amp;Input!C2567&amp;" - "&amp;Input!A2567,"")</f>
        <v/>
      </c>
      <c r="B2570" t="str">
        <f t="shared" si="41"/>
        <v/>
      </c>
    </row>
    <row r="2571" spans="1:2" x14ac:dyDescent="0.25">
      <c r="A2571" t="str">
        <f>IF(Input!D2568&lt;&gt;"",Input!D2568&amp;", "&amp;Input!C2568&amp;" - "&amp;Input!A2568,"")</f>
        <v/>
      </c>
      <c r="B2571" t="str">
        <f t="shared" si="41"/>
        <v/>
      </c>
    </row>
    <row r="2572" spans="1:2" x14ac:dyDescent="0.25">
      <c r="A2572" t="str">
        <f>IF(Input!D2569&lt;&gt;"",Input!D2569&amp;", "&amp;Input!C2569&amp;" - "&amp;Input!A2569,"")</f>
        <v/>
      </c>
      <c r="B2572" t="str">
        <f t="shared" si="41"/>
        <v/>
      </c>
    </row>
    <row r="2573" spans="1:2" x14ac:dyDescent="0.25">
      <c r="A2573" t="str">
        <f>IF(Input!D2570&lt;&gt;"",Input!D2570&amp;", "&amp;Input!C2570&amp;" - "&amp;Input!A2570,"")</f>
        <v/>
      </c>
      <c r="B2573" t="str">
        <f t="shared" si="41"/>
        <v/>
      </c>
    </row>
    <row r="2574" spans="1:2" x14ac:dyDescent="0.25">
      <c r="A2574" t="str">
        <f>IF(Input!D2571&lt;&gt;"",Input!D2571&amp;", "&amp;Input!C2571&amp;" - "&amp;Input!A2571,"")</f>
        <v/>
      </c>
      <c r="B2574" t="str">
        <f t="shared" si="41"/>
        <v/>
      </c>
    </row>
    <row r="2575" spans="1:2" x14ac:dyDescent="0.25">
      <c r="A2575" t="str">
        <f>IF(Input!D2572&lt;&gt;"",Input!D2572&amp;", "&amp;Input!C2572&amp;" - "&amp;Input!A2572,"")</f>
        <v/>
      </c>
      <c r="B2575" t="str">
        <f t="shared" si="41"/>
        <v/>
      </c>
    </row>
    <row r="2576" spans="1:2" x14ac:dyDescent="0.25">
      <c r="A2576" t="str">
        <f>IF(Input!D2573&lt;&gt;"",Input!D2573&amp;", "&amp;Input!C2573&amp;" - "&amp;Input!A2573,"")</f>
        <v/>
      </c>
      <c r="B2576" t="str">
        <f t="shared" si="41"/>
        <v/>
      </c>
    </row>
    <row r="2577" spans="1:2" x14ac:dyDescent="0.25">
      <c r="A2577" t="str">
        <f>IF(Input!D2574&lt;&gt;"",Input!D2574&amp;", "&amp;Input!C2574&amp;" - "&amp;Input!A2574,"")</f>
        <v/>
      </c>
      <c r="B2577" t="str">
        <f t="shared" si="41"/>
        <v/>
      </c>
    </row>
    <row r="2578" spans="1:2" x14ac:dyDescent="0.25">
      <c r="A2578" t="str">
        <f>IF(Input!D2575&lt;&gt;"",Input!D2575&amp;", "&amp;Input!C2575&amp;" - "&amp;Input!A2575,"")</f>
        <v/>
      </c>
      <c r="B2578" t="str">
        <f t="shared" si="41"/>
        <v/>
      </c>
    </row>
    <row r="2579" spans="1:2" x14ac:dyDescent="0.25">
      <c r="A2579" t="str">
        <f>IF(Input!D2576&lt;&gt;"",Input!D2576&amp;", "&amp;Input!C2576&amp;" - "&amp;Input!A2576,"")</f>
        <v/>
      </c>
      <c r="B2579" t="str">
        <f t="shared" si="41"/>
        <v/>
      </c>
    </row>
    <row r="2580" spans="1:2" x14ac:dyDescent="0.25">
      <c r="A2580" t="str">
        <f>IF(Input!D2577&lt;&gt;"",Input!D2577&amp;", "&amp;Input!C2577&amp;" - "&amp;Input!A2577,"")</f>
        <v/>
      </c>
      <c r="B2580" t="str">
        <f t="shared" si="41"/>
        <v/>
      </c>
    </row>
    <row r="2581" spans="1:2" x14ac:dyDescent="0.25">
      <c r="A2581" t="str">
        <f>IF(Input!D2578&lt;&gt;"",Input!D2578&amp;", "&amp;Input!C2578&amp;" - "&amp;Input!A2578,"")</f>
        <v/>
      </c>
      <c r="B2581" t="str">
        <f t="shared" si="41"/>
        <v/>
      </c>
    </row>
    <row r="2582" spans="1:2" x14ac:dyDescent="0.25">
      <c r="A2582" t="str">
        <f>IF(Input!D2579&lt;&gt;"",Input!D2579&amp;", "&amp;Input!C2579&amp;" - "&amp;Input!A2579,"")</f>
        <v/>
      </c>
      <c r="B2582" t="str">
        <f t="shared" si="41"/>
        <v/>
      </c>
    </row>
    <row r="2583" spans="1:2" x14ac:dyDescent="0.25">
      <c r="A2583" t="str">
        <f>IF(Input!D2580&lt;&gt;"",Input!D2580&amp;", "&amp;Input!C2580&amp;" - "&amp;Input!A2580,"")</f>
        <v/>
      </c>
      <c r="B2583" t="str">
        <f t="shared" si="41"/>
        <v/>
      </c>
    </row>
    <row r="2584" spans="1:2" x14ac:dyDescent="0.25">
      <c r="A2584" t="str">
        <f>IF(Input!D2581&lt;&gt;"",Input!D2581&amp;", "&amp;Input!C2581&amp;" - "&amp;Input!A2581,"")</f>
        <v/>
      </c>
      <c r="B2584" t="str">
        <f t="shared" si="41"/>
        <v/>
      </c>
    </row>
    <row r="2585" spans="1:2" x14ac:dyDescent="0.25">
      <c r="A2585" t="str">
        <f>IF(Input!D2582&lt;&gt;"",Input!D2582&amp;", "&amp;Input!C2582&amp;" - "&amp;Input!A2582,"")</f>
        <v/>
      </c>
      <c r="B2585" t="str">
        <f t="shared" si="41"/>
        <v/>
      </c>
    </row>
    <row r="2586" spans="1:2" x14ac:dyDescent="0.25">
      <c r="A2586" t="str">
        <f>IF(Input!D2583&lt;&gt;"",Input!D2583&amp;", "&amp;Input!C2583&amp;" - "&amp;Input!A2583,"")</f>
        <v/>
      </c>
      <c r="B2586" t="str">
        <f t="shared" si="41"/>
        <v/>
      </c>
    </row>
    <row r="2587" spans="1:2" x14ac:dyDescent="0.25">
      <c r="A2587" t="str">
        <f>IF(Input!D2584&lt;&gt;"",Input!D2584&amp;", "&amp;Input!C2584&amp;" - "&amp;Input!A2584,"")</f>
        <v/>
      </c>
      <c r="B2587" t="str">
        <f t="shared" si="41"/>
        <v/>
      </c>
    </row>
    <row r="2588" spans="1:2" x14ac:dyDescent="0.25">
      <c r="A2588" t="str">
        <f>IF(Input!D2585&lt;&gt;"",Input!D2585&amp;", "&amp;Input!C2585&amp;" - "&amp;Input!A2585,"")</f>
        <v/>
      </c>
      <c r="B2588" t="str">
        <f t="shared" si="41"/>
        <v/>
      </c>
    </row>
    <row r="2589" spans="1:2" x14ac:dyDescent="0.25">
      <c r="A2589" t="str">
        <f>IF(Input!D2586&lt;&gt;"",Input!D2586&amp;", "&amp;Input!C2586&amp;" - "&amp;Input!A2586,"")</f>
        <v/>
      </c>
      <c r="B2589" t="str">
        <f t="shared" si="41"/>
        <v/>
      </c>
    </row>
    <row r="2590" spans="1:2" x14ac:dyDescent="0.25">
      <c r="A2590" t="str">
        <f>IF(Input!D2587&lt;&gt;"",Input!D2587&amp;", "&amp;Input!C2587&amp;" - "&amp;Input!A2587,"")</f>
        <v/>
      </c>
      <c r="B2590" t="str">
        <f t="shared" si="41"/>
        <v/>
      </c>
    </row>
    <row r="2591" spans="1:2" x14ac:dyDescent="0.25">
      <c r="A2591" t="str">
        <f>IF(Input!D2588&lt;&gt;"",Input!D2588&amp;", "&amp;Input!C2588&amp;" - "&amp;Input!A2588,"")</f>
        <v/>
      </c>
      <c r="B2591" t="str">
        <f t="shared" si="41"/>
        <v/>
      </c>
    </row>
    <row r="2592" spans="1:2" x14ac:dyDescent="0.25">
      <c r="A2592" t="str">
        <f>IF(Input!D2589&lt;&gt;"",Input!D2589&amp;", "&amp;Input!C2589&amp;" - "&amp;Input!A2589,"")</f>
        <v/>
      </c>
      <c r="B2592" t="str">
        <f t="shared" si="41"/>
        <v/>
      </c>
    </row>
    <row r="2593" spans="1:2" x14ac:dyDescent="0.25">
      <c r="A2593" t="str">
        <f>IF(Input!D2590&lt;&gt;"",Input!D2590&amp;", "&amp;Input!C2590&amp;" - "&amp;Input!A2590,"")</f>
        <v/>
      </c>
      <c r="B2593" t="str">
        <f t="shared" si="41"/>
        <v/>
      </c>
    </row>
    <row r="2594" spans="1:2" x14ac:dyDescent="0.25">
      <c r="A2594" t="str">
        <f>IF(Input!D2591&lt;&gt;"",Input!D2591&amp;", "&amp;Input!C2591&amp;" - "&amp;Input!A2591,"")</f>
        <v/>
      </c>
      <c r="B2594" t="str">
        <f t="shared" si="41"/>
        <v/>
      </c>
    </row>
    <row r="2595" spans="1:2" x14ac:dyDescent="0.25">
      <c r="A2595" t="str">
        <f>IF(Input!D2592&lt;&gt;"",Input!D2592&amp;", "&amp;Input!C2592&amp;" - "&amp;Input!A2592,"")</f>
        <v/>
      </c>
      <c r="B2595" t="str">
        <f t="shared" si="41"/>
        <v/>
      </c>
    </row>
    <row r="2596" spans="1:2" x14ac:dyDescent="0.25">
      <c r="A2596" t="str">
        <f>IF(Input!D2593&lt;&gt;"",Input!D2593&amp;", "&amp;Input!C2593&amp;" - "&amp;Input!A2593,"")</f>
        <v/>
      </c>
      <c r="B2596" t="str">
        <f t="shared" si="41"/>
        <v/>
      </c>
    </row>
    <row r="2597" spans="1:2" x14ac:dyDescent="0.25">
      <c r="A2597" t="str">
        <f>IF(Input!D2594&lt;&gt;"",Input!D2594&amp;", "&amp;Input!C2594&amp;" - "&amp;Input!A2594,"")</f>
        <v/>
      </c>
      <c r="B2597" t="str">
        <f t="shared" si="41"/>
        <v/>
      </c>
    </row>
    <row r="2598" spans="1:2" x14ac:dyDescent="0.25">
      <c r="A2598" t="str">
        <f>IF(Input!D2595&lt;&gt;"",Input!D2595&amp;", "&amp;Input!C2595&amp;" - "&amp;Input!A2595,"")</f>
        <v/>
      </c>
      <c r="B2598" t="str">
        <f t="shared" si="41"/>
        <v/>
      </c>
    </row>
    <row r="2599" spans="1:2" x14ac:dyDescent="0.25">
      <c r="A2599" t="str">
        <f>IF(Input!D2596&lt;&gt;"",Input!D2596&amp;", "&amp;Input!C2596&amp;" - "&amp;Input!A2596,"")</f>
        <v/>
      </c>
      <c r="B2599" t="str">
        <f t="shared" si="41"/>
        <v/>
      </c>
    </row>
    <row r="2600" spans="1:2" x14ac:dyDescent="0.25">
      <c r="A2600" t="str">
        <f>IF(Input!D2597&lt;&gt;"",Input!D2597&amp;", "&amp;Input!C2597&amp;" - "&amp;Input!A2597,"")</f>
        <v/>
      </c>
      <c r="B2600" t="str">
        <f t="shared" si="41"/>
        <v/>
      </c>
    </row>
    <row r="2601" spans="1:2" x14ac:dyDescent="0.25">
      <c r="A2601" t="str">
        <f>IF(Input!D2598&lt;&gt;"",Input!D2598&amp;", "&amp;Input!C2598&amp;" - "&amp;Input!A2598,"")</f>
        <v/>
      </c>
      <c r="B2601" t="str">
        <f t="shared" si="41"/>
        <v/>
      </c>
    </row>
    <row r="2602" spans="1:2" x14ac:dyDescent="0.25">
      <c r="A2602" t="str">
        <f>IF(Input!D2599&lt;&gt;"",Input!D2599&amp;", "&amp;Input!C2599&amp;" - "&amp;Input!A2599,"")</f>
        <v/>
      </c>
      <c r="B2602" t="str">
        <f t="shared" si="41"/>
        <v/>
      </c>
    </row>
    <row r="2603" spans="1:2" x14ac:dyDescent="0.25">
      <c r="A2603" t="str">
        <f>IF(Input!D2600&lt;&gt;"",Input!D2600&amp;", "&amp;Input!C2600&amp;" - "&amp;Input!A2600,"")</f>
        <v/>
      </c>
      <c r="B2603" t="str">
        <f t="shared" si="41"/>
        <v/>
      </c>
    </row>
    <row r="2604" spans="1:2" x14ac:dyDescent="0.25">
      <c r="A2604" t="str">
        <f>IF(Input!D2601&lt;&gt;"",Input!D2601&amp;", "&amp;Input!C2601&amp;" - "&amp;Input!A2601,"")</f>
        <v/>
      </c>
      <c r="B2604" t="str">
        <f t="shared" si="41"/>
        <v/>
      </c>
    </row>
    <row r="2605" spans="1:2" x14ac:dyDescent="0.25">
      <c r="A2605" t="str">
        <f>IF(Input!D2602&lt;&gt;"",Input!D2602&amp;", "&amp;Input!C2602&amp;" - "&amp;Input!A2602,"")</f>
        <v/>
      </c>
      <c r="B2605" t="str">
        <f t="shared" si="41"/>
        <v/>
      </c>
    </row>
    <row r="2606" spans="1:2" x14ac:dyDescent="0.25">
      <c r="A2606" t="str">
        <f>IF(Input!D2603&lt;&gt;"",Input!D2603&amp;", "&amp;Input!C2603&amp;" - "&amp;Input!A2603,"")</f>
        <v/>
      </c>
      <c r="B2606" t="str">
        <f t="shared" si="41"/>
        <v/>
      </c>
    </row>
    <row r="2607" spans="1:2" x14ac:dyDescent="0.25">
      <c r="A2607" t="str">
        <f>IF(Input!D2604&lt;&gt;"",Input!D2604&amp;", "&amp;Input!C2604&amp;" - "&amp;Input!A2604,"")</f>
        <v/>
      </c>
      <c r="B2607" t="str">
        <f t="shared" si="41"/>
        <v/>
      </c>
    </row>
    <row r="2608" spans="1:2" x14ac:dyDescent="0.25">
      <c r="A2608" t="str">
        <f>IF(Input!D2605&lt;&gt;"",Input!D2605&amp;", "&amp;Input!C2605&amp;" - "&amp;Input!A2605,"")</f>
        <v/>
      </c>
      <c r="B2608" t="str">
        <f t="shared" si="41"/>
        <v/>
      </c>
    </row>
    <row r="2609" spans="1:2" x14ac:dyDescent="0.25">
      <c r="A2609" t="str">
        <f>IF(Input!D2606&lt;&gt;"",Input!D2606&amp;", "&amp;Input!C2606&amp;" - "&amp;Input!A2606,"")</f>
        <v/>
      </c>
      <c r="B2609" t="str">
        <f t="shared" si="41"/>
        <v/>
      </c>
    </row>
    <row r="2610" spans="1:2" x14ac:dyDescent="0.25">
      <c r="A2610" t="str">
        <f>IF(Input!D2607&lt;&gt;"",Input!D2607&amp;", "&amp;Input!C2607&amp;" - "&amp;Input!A2607,"")</f>
        <v/>
      </c>
      <c r="B2610" t="str">
        <f t="shared" si="41"/>
        <v/>
      </c>
    </row>
    <row r="2611" spans="1:2" x14ac:dyDescent="0.25">
      <c r="A2611" t="str">
        <f>IF(Input!D2608&lt;&gt;"",Input!D2608&amp;", "&amp;Input!C2608&amp;" - "&amp;Input!A2608,"")</f>
        <v/>
      </c>
      <c r="B2611" t="str">
        <f t="shared" si="41"/>
        <v/>
      </c>
    </row>
    <row r="2612" spans="1:2" x14ac:dyDescent="0.25">
      <c r="A2612" t="str">
        <f>IF(Input!D2609&lt;&gt;"",Input!D2609&amp;", "&amp;Input!C2609&amp;" - "&amp;Input!A2609,"")</f>
        <v/>
      </c>
      <c r="B2612" t="str">
        <f t="shared" si="41"/>
        <v/>
      </c>
    </row>
    <row r="2613" spans="1:2" x14ac:dyDescent="0.25">
      <c r="A2613" t="str">
        <f>IF(Input!D2610&lt;&gt;"",Input!D2610&amp;", "&amp;Input!C2610&amp;" - "&amp;Input!A2610,"")</f>
        <v/>
      </c>
      <c r="B2613" t="str">
        <f t="shared" si="41"/>
        <v/>
      </c>
    </row>
    <row r="2614" spans="1:2" x14ac:dyDescent="0.25">
      <c r="A2614" t="str">
        <f>IF(Input!D2611&lt;&gt;"",Input!D2611&amp;", "&amp;Input!C2611&amp;" - "&amp;Input!A2611,"")</f>
        <v/>
      </c>
      <c r="B2614" t="str">
        <f t="shared" si="41"/>
        <v/>
      </c>
    </row>
    <row r="2615" spans="1:2" x14ac:dyDescent="0.25">
      <c r="A2615" t="str">
        <f>IF(Input!D2612&lt;&gt;"",Input!D2612&amp;", "&amp;Input!C2612&amp;" - "&amp;Input!A2612,"")</f>
        <v/>
      </c>
      <c r="B2615" t="str">
        <f t="shared" si="41"/>
        <v/>
      </c>
    </row>
    <row r="2616" spans="1:2" x14ac:dyDescent="0.25">
      <c r="A2616" t="str">
        <f>IF(Input!D2613&lt;&gt;"",Input!D2613&amp;", "&amp;Input!C2613&amp;" - "&amp;Input!A2613,"")</f>
        <v/>
      </c>
      <c r="B2616" t="str">
        <f t="shared" si="41"/>
        <v/>
      </c>
    </row>
    <row r="2617" spans="1:2" x14ac:dyDescent="0.25">
      <c r="A2617" t="str">
        <f>IF(Input!D2614&lt;&gt;"",Input!D2614&amp;", "&amp;Input!C2614&amp;" - "&amp;Input!A2614,"")</f>
        <v/>
      </c>
      <c r="B2617" t="str">
        <f t="shared" si="41"/>
        <v/>
      </c>
    </row>
    <row r="2618" spans="1:2" x14ac:dyDescent="0.25">
      <c r="A2618" t="str">
        <f>IF(Input!D2615&lt;&gt;"",Input!D2615&amp;", "&amp;Input!C2615&amp;" - "&amp;Input!A2615,"")</f>
        <v/>
      </c>
      <c r="B2618" t="str">
        <f t="shared" si="41"/>
        <v/>
      </c>
    </row>
    <row r="2619" spans="1:2" x14ac:dyDescent="0.25">
      <c r="A2619" t="str">
        <f>IF(Input!D2616&lt;&gt;"",Input!D2616&amp;", "&amp;Input!C2616&amp;" - "&amp;Input!A2616,"")</f>
        <v/>
      </c>
      <c r="B2619" t="str">
        <f t="shared" si="41"/>
        <v/>
      </c>
    </row>
    <row r="2620" spans="1:2" x14ac:dyDescent="0.25">
      <c r="A2620" t="str">
        <f>IF(Input!D2617&lt;&gt;"",Input!D2617&amp;", "&amp;Input!C2617&amp;" - "&amp;Input!A2617,"")</f>
        <v/>
      </c>
      <c r="B2620" t="str">
        <f t="shared" si="41"/>
        <v/>
      </c>
    </row>
    <row r="2621" spans="1:2" x14ac:dyDescent="0.25">
      <c r="A2621" t="str">
        <f>IF(Input!D2618&lt;&gt;"",Input!D2618&amp;", "&amp;Input!C2618&amp;" - "&amp;Input!A2618,"")</f>
        <v/>
      </c>
      <c r="B2621" t="str">
        <f t="shared" si="41"/>
        <v/>
      </c>
    </row>
    <row r="2622" spans="1:2" x14ac:dyDescent="0.25">
      <c r="A2622" t="str">
        <f>IF(Input!D2619&lt;&gt;"",Input!D2619&amp;", "&amp;Input!C2619&amp;" - "&amp;Input!A2619,"")</f>
        <v/>
      </c>
      <c r="B2622" t="str">
        <f t="shared" si="41"/>
        <v/>
      </c>
    </row>
    <row r="2623" spans="1:2" x14ac:dyDescent="0.25">
      <c r="A2623" t="str">
        <f>IF(Input!D2620&lt;&gt;"",Input!D2620&amp;", "&amp;Input!C2620&amp;" - "&amp;Input!A2620,"")</f>
        <v/>
      </c>
      <c r="B2623" t="str">
        <f t="shared" si="41"/>
        <v/>
      </c>
    </row>
    <row r="2624" spans="1:2" x14ac:dyDescent="0.25">
      <c r="A2624" t="str">
        <f>IF(Input!D2621&lt;&gt;"",Input!D2621&amp;", "&amp;Input!C2621&amp;" - "&amp;Input!A2621,"")</f>
        <v/>
      </c>
      <c r="B2624" t="str">
        <f t="shared" si="41"/>
        <v/>
      </c>
    </row>
    <row r="2625" spans="1:2" x14ac:dyDescent="0.25">
      <c r="A2625" t="str">
        <f>IF(Input!D2622&lt;&gt;"",Input!D2622&amp;", "&amp;Input!C2622&amp;" - "&amp;Input!A2622,"")</f>
        <v/>
      </c>
      <c r="B2625" t="str">
        <f t="shared" si="41"/>
        <v/>
      </c>
    </row>
    <row r="2626" spans="1:2" x14ac:dyDescent="0.25">
      <c r="A2626" t="str">
        <f>IF(Input!D2623&lt;&gt;"",Input!D2623&amp;", "&amp;Input!C2623&amp;" - "&amp;Input!A2623,"")</f>
        <v/>
      </c>
      <c r="B2626" t="str">
        <f t="shared" si="41"/>
        <v/>
      </c>
    </row>
    <row r="2627" spans="1:2" x14ac:dyDescent="0.25">
      <c r="A2627" t="str">
        <f>IF(Input!D2624&lt;&gt;"",Input!D2624&amp;", "&amp;Input!C2624&amp;" - "&amp;Input!A2624,"")</f>
        <v/>
      </c>
      <c r="B2627" t="str">
        <f t="shared" si="41"/>
        <v/>
      </c>
    </row>
    <row r="2628" spans="1:2" x14ac:dyDescent="0.25">
      <c r="A2628" t="str">
        <f>IF(Input!D2625&lt;&gt;"",Input!D2625&amp;", "&amp;Input!C2625&amp;" - "&amp;Input!A2625,"")</f>
        <v/>
      </c>
      <c r="B2628" t="str">
        <f t="shared" si="41"/>
        <v/>
      </c>
    </row>
    <row r="2629" spans="1:2" x14ac:dyDescent="0.25">
      <c r="A2629" t="str">
        <f>IF(Input!D2626&lt;&gt;"",Input!D2626&amp;", "&amp;Input!C2626&amp;" - "&amp;Input!A2626,"")</f>
        <v/>
      </c>
      <c r="B2629" t="str">
        <f t="shared" si="41"/>
        <v/>
      </c>
    </row>
    <row r="2630" spans="1:2" x14ac:dyDescent="0.25">
      <c r="A2630" t="str">
        <f>IF(Input!D2627&lt;&gt;"",Input!D2627&amp;", "&amp;Input!C2627&amp;" - "&amp;Input!A2627,"")</f>
        <v/>
      </c>
      <c r="B2630" t="str">
        <f t="shared" si="41"/>
        <v/>
      </c>
    </row>
    <row r="2631" spans="1:2" x14ac:dyDescent="0.25">
      <c r="A2631" t="str">
        <f>IF(Input!D2628&lt;&gt;"",Input!D2628&amp;", "&amp;Input!C2628&amp;" - "&amp;Input!A2628,"")</f>
        <v/>
      </c>
      <c r="B2631" t="str">
        <f t="shared" ref="B2631:B2694" si="42">IF(A2631&lt;&gt;"",B2630+1,"")</f>
        <v/>
      </c>
    </row>
    <row r="2632" spans="1:2" x14ac:dyDescent="0.25">
      <c r="A2632" t="str">
        <f>IF(Input!D2629&lt;&gt;"",Input!D2629&amp;", "&amp;Input!C2629&amp;" - "&amp;Input!A2629,"")</f>
        <v/>
      </c>
      <c r="B2632" t="str">
        <f t="shared" si="42"/>
        <v/>
      </c>
    </row>
    <row r="2633" spans="1:2" x14ac:dyDescent="0.25">
      <c r="A2633" t="str">
        <f>IF(Input!D2630&lt;&gt;"",Input!D2630&amp;", "&amp;Input!C2630&amp;" - "&amp;Input!A2630,"")</f>
        <v/>
      </c>
      <c r="B2633" t="str">
        <f t="shared" si="42"/>
        <v/>
      </c>
    </row>
    <row r="2634" spans="1:2" x14ac:dyDescent="0.25">
      <c r="A2634" t="str">
        <f>IF(Input!D2631&lt;&gt;"",Input!D2631&amp;", "&amp;Input!C2631&amp;" - "&amp;Input!A2631,"")</f>
        <v/>
      </c>
      <c r="B2634" t="str">
        <f t="shared" si="42"/>
        <v/>
      </c>
    </row>
    <row r="2635" spans="1:2" x14ac:dyDescent="0.25">
      <c r="A2635" t="str">
        <f>IF(Input!D2632&lt;&gt;"",Input!D2632&amp;", "&amp;Input!C2632&amp;" - "&amp;Input!A2632,"")</f>
        <v/>
      </c>
      <c r="B2635" t="str">
        <f t="shared" si="42"/>
        <v/>
      </c>
    </row>
    <row r="2636" spans="1:2" x14ac:dyDescent="0.25">
      <c r="A2636" t="str">
        <f>IF(Input!D2633&lt;&gt;"",Input!D2633&amp;", "&amp;Input!C2633&amp;" - "&amp;Input!A2633,"")</f>
        <v/>
      </c>
      <c r="B2636" t="str">
        <f t="shared" si="42"/>
        <v/>
      </c>
    </row>
    <row r="2637" spans="1:2" x14ac:dyDescent="0.25">
      <c r="A2637" t="str">
        <f>IF(Input!D2634&lt;&gt;"",Input!D2634&amp;", "&amp;Input!C2634&amp;" - "&amp;Input!A2634,"")</f>
        <v/>
      </c>
      <c r="B2637" t="str">
        <f t="shared" si="42"/>
        <v/>
      </c>
    </row>
    <row r="2638" spans="1:2" x14ac:dyDescent="0.25">
      <c r="A2638" t="str">
        <f>IF(Input!D2635&lt;&gt;"",Input!D2635&amp;", "&amp;Input!C2635&amp;" - "&amp;Input!A2635,"")</f>
        <v/>
      </c>
      <c r="B2638" t="str">
        <f t="shared" si="42"/>
        <v/>
      </c>
    </row>
    <row r="2639" spans="1:2" x14ac:dyDescent="0.25">
      <c r="A2639" t="str">
        <f>IF(Input!D2636&lt;&gt;"",Input!D2636&amp;", "&amp;Input!C2636&amp;" - "&amp;Input!A2636,"")</f>
        <v/>
      </c>
      <c r="B2639" t="str">
        <f t="shared" si="42"/>
        <v/>
      </c>
    </row>
    <row r="2640" spans="1:2" x14ac:dyDescent="0.25">
      <c r="A2640" t="str">
        <f>IF(Input!D2637&lt;&gt;"",Input!D2637&amp;", "&amp;Input!C2637&amp;" - "&amp;Input!A2637,"")</f>
        <v/>
      </c>
      <c r="B2640" t="str">
        <f t="shared" si="42"/>
        <v/>
      </c>
    </row>
    <row r="2641" spans="1:2" x14ac:dyDescent="0.25">
      <c r="A2641" t="str">
        <f>IF(Input!D2638&lt;&gt;"",Input!D2638&amp;", "&amp;Input!C2638&amp;" - "&amp;Input!A2638,"")</f>
        <v/>
      </c>
      <c r="B2641" t="str">
        <f t="shared" si="42"/>
        <v/>
      </c>
    </row>
    <row r="2642" spans="1:2" x14ac:dyDescent="0.25">
      <c r="A2642" t="str">
        <f>IF(Input!D2639&lt;&gt;"",Input!D2639&amp;", "&amp;Input!C2639&amp;" - "&amp;Input!A2639,"")</f>
        <v/>
      </c>
      <c r="B2642" t="str">
        <f t="shared" si="42"/>
        <v/>
      </c>
    </row>
    <row r="2643" spans="1:2" x14ac:dyDescent="0.25">
      <c r="A2643" t="str">
        <f>IF(Input!D2640&lt;&gt;"",Input!D2640&amp;", "&amp;Input!C2640&amp;" - "&amp;Input!A2640,"")</f>
        <v/>
      </c>
      <c r="B2643" t="str">
        <f t="shared" si="42"/>
        <v/>
      </c>
    </row>
    <row r="2644" spans="1:2" x14ac:dyDescent="0.25">
      <c r="A2644" t="str">
        <f>IF(Input!D2641&lt;&gt;"",Input!D2641&amp;", "&amp;Input!C2641&amp;" - "&amp;Input!A2641,"")</f>
        <v/>
      </c>
      <c r="B2644" t="str">
        <f t="shared" si="42"/>
        <v/>
      </c>
    </row>
    <row r="2645" spans="1:2" x14ac:dyDescent="0.25">
      <c r="A2645" t="str">
        <f>IF(Input!D2642&lt;&gt;"",Input!D2642&amp;", "&amp;Input!C2642&amp;" - "&amp;Input!A2642,"")</f>
        <v/>
      </c>
      <c r="B2645" t="str">
        <f t="shared" si="42"/>
        <v/>
      </c>
    </row>
    <row r="2646" spans="1:2" x14ac:dyDescent="0.25">
      <c r="A2646" t="str">
        <f>IF(Input!D2643&lt;&gt;"",Input!D2643&amp;", "&amp;Input!C2643&amp;" - "&amp;Input!A2643,"")</f>
        <v/>
      </c>
      <c r="B2646" t="str">
        <f t="shared" si="42"/>
        <v/>
      </c>
    </row>
    <row r="2647" spans="1:2" x14ac:dyDescent="0.25">
      <c r="A2647" t="str">
        <f>IF(Input!D2644&lt;&gt;"",Input!D2644&amp;", "&amp;Input!C2644&amp;" - "&amp;Input!A2644,"")</f>
        <v/>
      </c>
      <c r="B2647" t="str">
        <f t="shared" si="42"/>
        <v/>
      </c>
    </row>
    <row r="2648" spans="1:2" x14ac:dyDescent="0.25">
      <c r="A2648" t="str">
        <f>IF(Input!D2645&lt;&gt;"",Input!D2645&amp;", "&amp;Input!C2645&amp;" - "&amp;Input!A2645,"")</f>
        <v/>
      </c>
      <c r="B2648" t="str">
        <f t="shared" si="42"/>
        <v/>
      </c>
    </row>
    <row r="2649" spans="1:2" x14ac:dyDescent="0.25">
      <c r="A2649" t="str">
        <f>IF(Input!D2646&lt;&gt;"",Input!D2646&amp;", "&amp;Input!C2646&amp;" - "&amp;Input!A2646,"")</f>
        <v/>
      </c>
      <c r="B2649" t="str">
        <f t="shared" si="42"/>
        <v/>
      </c>
    </row>
    <row r="2650" spans="1:2" x14ac:dyDescent="0.25">
      <c r="A2650" t="str">
        <f>IF(Input!D2647&lt;&gt;"",Input!D2647&amp;", "&amp;Input!C2647&amp;" - "&amp;Input!A2647,"")</f>
        <v/>
      </c>
      <c r="B2650" t="str">
        <f t="shared" si="42"/>
        <v/>
      </c>
    </row>
    <row r="2651" spans="1:2" x14ac:dyDescent="0.25">
      <c r="A2651" t="str">
        <f>IF(Input!D2648&lt;&gt;"",Input!D2648&amp;", "&amp;Input!C2648&amp;" - "&amp;Input!A2648,"")</f>
        <v/>
      </c>
      <c r="B2651" t="str">
        <f t="shared" si="42"/>
        <v/>
      </c>
    </row>
    <row r="2652" spans="1:2" x14ac:dyDescent="0.25">
      <c r="A2652" t="str">
        <f>IF(Input!D2649&lt;&gt;"",Input!D2649&amp;", "&amp;Input!C2649&amp;" - "&amp;Input!A2649,"")</f>
        <v/>
      </c>
      <c r="B2652" t="str">
        <f t="shared" si="42"/>
        <v/>
      </c>
    </row>
    <row r="2653" spans="1:2" x14ac:dyDescent="0.25">
      <c r="A2653" t="str">
        <f>IF(Input!D2650&lt;&gt;"",Input!D2650&amp;", "&amp;Input!C2650&amp;" - "&amp;Input!A2650,"")</f>
        <v/>
      </c>
      <c r="B2653" t="str">
        <f t="shared" si="42"/>
        <v/>
      </c>
    </row>
    <row r="2654" spans="1:2" x14ac:dyDescent="0.25">
      <c r="A2654" t="str">
        <f>IF(Input!D2651&lt;&gt;"",Input!D2651&amp;", "&amp;Input!C2651&amp;" - "&amp;Input!A2651,"")</f>
        <v/>
      </c>
      <c r="B2654" t="str">
        <f t="shared" si="42"/>
        <v/>
      </c>
    </row>
    <row r="2655" spans="1:2" x14ac:dyDescent="0.25">
      <c r="A2655" t="str">
        <f>IF(Input!D2652&lt;&gt;"",Input!D2652&amp;", "&amp;Input!C2652&amp;" - "&amp;Input!A2652,"")</f>
        <v/>
      </c>
      <c r="B2655" t="str">
        <f t="shared" si="42"/>
        <v/>
      </c>
    </row>
    <row r="2656" spans="1:2" x14ac:dyDescent="0.25">
      <c r="A2656" t="str">
        <f>IF(Input!D2653&lt;&gt;"",Input!D2653&amp;", "&amp;Input!C2653&amp;" - "&amp;Input!A2653,"")</f>
        <v/>
      </c>
      <c r="B2656" t="str">
        <f t="shared" si="42"/>
        <v/>
      </c>
    </row>
    <row r="2657" spans="1:2" x14ac:dyDescent="0.25">
      <c r="A2657" t="str">
        <f>IF(Input!D2654&lt;&gt;"",Input!D2654&amp;", "&amp;Input!C2654&amp;" - "&amp;Input!A2654,"")</f>
        <v/>
      </c>
      <c r="B2657" t="str">
        <f t="shared" si="42"/>
        <v/>
      </c>
    </row>
    <row r="2658" spans="1:2" x14ac:dyDescent="0.25">
      <c r="A2658" t="str">
        <f>IF(Input!D2655&lt;&gt;"",Input!D2655&amp;", "&amp;Input!C2655&amp;" - "&amp;Input!A2655,"")</f>
        <v/>
      </c>
      <c r="B2658" t="str">
        <f t="shared" si="42"/>
        <v/>
      </c>
    </row>
    <row r="2659" spans="1:2" x14ac:dyDescent="0.25">
      <c r="A2659" t="str">
        <f>IF(Input!D2656&lt;&gt;"",Input!D2656&amp;", "&amp;Input!C2656&amp;" - "&amp;Input!A2656,"")</f>
        <v/>
      </c>
      <c r="B2659" t="str">
        <f t="shared" si="42"/>
        <v/>
      </c>
    </row>
    <row r="2660" spans="1:2" x14ac:dyDescent="0.25">
      <c r="A2660" t="str">
        <f>IF(Input!D2657&lt;&gt;"",Input!D2657&amp;", "&amp;Input!C2657&amp;" - "&amp;Input!A2657,"")</f>
        <v/>
      </c>
      <c r="B2660" t="str">
        <f t="shared" si="42"/>
        <v/>
      </c>
    </row>
    <row r="2661" spans="1:2" x14ac:dyDescent="0.25">
      <c r="A2661" t="str">
        <f>IF(Input!D2658&lt;&gt;"",Input!D2658&amp;", "&amp;Input!C2658&amp;" - "&amp;Input!A2658,"")</f>
        <v/>
      </c>
      <c r="B2661" t="str">
        <f t="shared" si="42"/>
        <v/>
      </c>
    </row>
    <row r="2662" spans="1:2" x14ac:dyDescent="0.25">
      <c r="A2662" t="str">
        <f>IF(Input!D2659&lt;&gt;"",Input!D2659&amp;", "&amp;Input!C2659&amp;" - "&amp;Input!A2659,"")</f>
        <v/>
      </c>
      <c r="B2662" t="str">
        <f t="shared" si="42"/>
        <v/>
      </c>
    </row>
    <row r="2663" spans="1:2" x14ac:dyDescent="0.25">
      <c r="A2663" t="str">
        <f>IF(Input!D2660&lt;&gt;"",Input!D2660&amp;", "&amp;Input!C2660&amp;" - "&amp;Input!A2660,"")</f>
        <v/>
      </c>
      <c r="B2663" t="str">
        <f t="shared" si="42"/>
        <v/>
      </c>
    </row>
    <row r="2664" spans="1:2" x14ac:dyDescent="0.25">
      <c r="A2664" t="str">
        <f>IF(Input!D2661&lt;&gt;"",Input!D2661&amp;", "&amp;Input!C2661&amp;" - "&amp;Input!A2661,"")</f>
        <v/>
      </c>
      <c r="B2664" t="str">
        <f t="shared" si="42"/>
        <v/>
      </c>
    </row>
    <row r="2665" spans="1:2" x14ac:dyDescent="0.25">
      <c r="A2665" t="str">
        <f>IF(Input!D2662&lt;&gt;"",Input!D2662&amp;", "&amp;Input!C2662&amp;" - "&amp;Input!A2662,"")</f>
        <v/>
      </c>
      <c r="B2665" t="str">
        <f t="shared" si="42"/>
        <v/>
      </c>
    </row>
    <row r="2666" spans="1:2" x14ac:dyDescent="0.25">
      <c r="A2666" t="str">
        <f>IF(Input!D2663&lt;&gt;"",Input!D2663&amp;", "&amp;Input!C2663&amp;" - "&amp;Input!A2663,"")</f>
        <v/>
      </c>
      <c r="B2666" t="str">
        <f t="shared" si="42"/>
        <v/>
      </c>
    </row>
    <row r="2667" spans="1:2" x14ac:dyDescent="0.25">
      <c r="A2667" t="str">
        <f>IF(Input!D2664&lt;&gt;"",Input!D2664&amp;", "&amp;Input!C2664&amp;" - "&amp;Input!A2664,"")</f>
        <v/>
      </c>
      <c r="B2667" t="str">
        <f t="shared" si="42"/>
        <v/>
      </c>
    </row>
    <row r="2668" spans="1:2" x14ac:dyDescent="0.25">
      <c r="A2668" t="str">
        <f>IF(Input!D2665&lt;&gt;"",Input!D2665&amp;", "&amp;Input!C2665&amp;" - "&amp;Input!A2665,"")</f>
        <v/>
      </c>
      <c r="B2668" t="str">
        <f t="shared" si="42"/>
        <v/>
      </c>
    </row>
    <row r="2669" spans="1:2" x14ac:dyDescent="0.25">
      <c r="A2669" t="str">
        <f>IF(Input!D2666&lt;&gt;"",Input!D2666&amp;", "&amp;Input!C2666&amp;" - "&amp;Input!A2666,"")</f>
        <v/>
      </c>
      <c r="B2669" t="str">
        <f t="shared" si="42"/>
        <v/>
      </c>
    </row>
    <row r="2670" spans="1:2" x14ac:dyDescent="0.25">
      <c r="A2670" t="str">
        <f>IF(Input!D2667&lt;&gt;"",Input!D2667&amp;", "&amp;Input!C2667&amp;" - "&amp;Input!A2667,"")</f>
        <v/>
      </c>
      <c r="B2670" t="str">
        <f t="shared" si="42"/>
        <v/>
      </c>
    </row>
    <row r="2671" spans="1:2" x14ac:dyDescent="0.25">
      <c r="A2671" t="str">
        <f>IF(Input!D2668&lt;&gt;"",Input!D2668&amp;", "&amp;Input!C2668&amp;" - "&amp;Input!A2668,"")</f>
        <v/>
      </c>
      <c r="B2671" t="str">
        <f t="shared" si="42"/>
        <v/>
      </c>
    </row>
    <row r="2672" spans="1:2" x14ac:dyDescent="0.25">
      <c r="A2672" t="str">
        <f>IF(Input!D2669&lt;&gt;"",Input!D2669&amp;", "&amp;Input!C2669&amp;" - "&amp;Input!A2669,"")</f>
        <v/>
      </c>
      <c r="B2672" t="str">
        <f t="shared" si="42"/>
        <v/>
      </c>
    </row>
    <row r="2673" spans="1:2" x14ac:dyDescent="0.25">
      <c r="A2673" t="str">
        <f>IF(Input!D2670&lt;&gt;"",Input!D2670&amp;", "&amp;Input!C2670&amp;" - "&amp;Input!A2670,"")</f>
        <v/>
      </c>
      <c r="B2673" t="str">
        <f t="shared" si="42"/>
        <v/>
      </c>
    </row>
    <row r="2674" spans="1:2" x14ac:dyDescent="0.25">
      <c r="A2674" t="str">
        <f>IF(Input!D2671&lt;&gt;"",Input!D2671&amp;", "&amp;Input!C2671&amp;" - "&amp;Input!A2671,"")</f>
        <v/>
      </c>
      <c r="B2674" t="str">
        <f t="shared" si="42"/>
        <v/>
      </c>
    </row>
    <row r="2675" spans="1:2" x14ac:dyDescent="0.25">
      <c r="A2675" t="str">
        <f>IF(Input!D2672&lt;&gt;"",Input!D2672&amp;", "&amp;Input!C2672&amp;" - "&amp;Input!A2672,"")</f>
        <v/>
      </c>
      <c r="B2675" t="str">
        <f t="shared" si="42"/>
        <v/>
      </c>
    </row>
    <row r="2676" spans="1:2" x14ac:dyDescent="0.25">
      <c r="A2676" t="str">
        <f>IF(Input!D2673&lt;&gt;"",Input!D2673&amp;", "&amp;Input!C2673&amp;" - "&amp;Input!A2673,"")</f>
        <v/>
      </c>
      <c r="B2676" t="str">
        <f t="shared" si="42"/>
        <v/>
      </c>
    </row>
    <row r="2677" spans="1:2" x14ac:dyDescent="0.25">
      <c r="A2677" t="str">
        <f>IF(Input!D2674&lt;&gt;"",Input!D2674&amp;", "&amp;Input!C2674&amp;" - "&amp;Input!A2674,"")</f>
        <v/>
      </c>
      <c r="B2677" t="str">
        <f t="shared" si="42"/>
        <v/>
      </c>
    </row>
    <row r="2678" spans="1:2" x14ac:dyDescent="0.25">
      <c r="A2678" t="str">
        <f>IF(Input!D2675&lt;&gt;"",Input!D2675&amp;", "&amp;Input!C2675&amp;" - "&amp;Input!A2675,"")</f>
        <v/>
      </c>
      <c r="B2678" t="str">
        <f t="shared" si="42"/>
        <v/>
      </c>
    </row>
    <row r="2679" spans="1:2" x14ac:dyDescent="0.25">
      <c r="A2679" t="str">
        <f>IF(Input!D2676&lt;&gt;"",Input!D2676&amp;", "&amp;Input!C2676&amp;" - "&amp;Input!A2676,"")</f>
        <v/>
      </c>
      <c r="B2679" t="str">
        <f t="shared" si="42"/>
        <v/>
      </c>
    </row>
    <row r="2680" spans="1:2" x14ac:dyDescent="0.25">
      <c r="A2680" t="str">
        <f>IF(Input!D2677&lt;&gt;"",Input!D2677&amp;", "&amp;Input!C2677&amp;" - "&amp;Input!A2677,"")</f>
        <v/>
      </c>
      <c r="B2680" t="str">
        <f t="shared" si="42"/>
        <v/>
      </c>
    </row>
    <row r="2681" spans="1:2" x14ac:dyDescent="0.25">
      <c r="A2681" t="str">
        <f>IF(Input!D2678&lt;&gt;"",Input!D2678&amp;", "&amp;Input!C2678&amp;" - "&amp;Input!A2678,"")</f>
        <v/>
      </c>
      <c r="B2681" t="str">
        <f t="shared" si="42"/>
        <v/>
      </c>
    </row>
    <row r="2682" spans="1:2" x14ac:dyDescent="0.25">
      <c r="A2682" t="str">
        <f>IF(Input!D2679&lt;&gt;"",Input!D2679&amp;", "&amp;Input!C2679&amp;" - "&amp;Input!A2679,"")</f>
        <v/>
      </c>
      <c r="B2682" t="str">
        <f t="shared" si="42"/>
        <v/>
      </c>
    </row>
    <row r="2683" spans="1:2" x14ac:dyDescent="0.25">
      <c r="A2683" t="str">
        <f>IF(Input!D2680&lt;&gt;"",Input!D2680&amp;", "&amp;Input!C2680&amp;" - "&amp;Input!A2680,"")</f>
        <v/>
      </c>
      <c r="B2683" t="str">
        <f t="shared" si="42"/>
        <v/>
      </c>
    </row>
    <row r="2684" spans="1:2" x14ac:dyDescent="0.25">
      <c r="A2684" t="str">
        <f>IF(Input!D2681&lt;&gt;"",Input!D2681&amp;", "&amp;Input!C2681&amp;" - "&amp;Input!A2681,"")</f>
        <v/>
      </c>
      <c r="B2684" t="str">
        <f t="shared" si="42"/>
        <v/>
      </c>
    </row>
    <row r="2685" spans="1:2" x14ac:dyDescent="0.25">
      <c r="A2685" t="str">
        <f>IF(Input!D2682&lt;&gt;"",Input!D2682&amp;", "&amp;Input!C2682&amp;" - "&amp;Input!A2682,"")</f>
        <v/>
      </c>
      <c r="B2685" t="str">
        <f t="shared" si="42"/>
        <v/>
      </c>
    </row>
    <row r="2686" spans="1:2" x14ac:dyDescent="0.25">
      <c r="A2686" t="str">
        <f>IF(Input!D2683&lt;&gt;"",Input!D2683&amp;", "&amp;Input!C2683&amp;" - "&amp;Input!A2683,"")</f>
        <v/>
      </c>
      <c r="B2686" t="str">
        <f t="shared" si="42"/>
        <v/>
      </c>
    </row>
    <row r="2687" spans="1:2" x14ac:dyDescent="0.25">
      <c r="A2687" t="str">
        <f>IF(Input!D2684&lt;&gt;"",Input!D2684&amp;", "&amp;Input!C2684&amp;" - "&amp;Input!A2684,"")</f>
        <v/>
      </c>
      <c r="B2687" t="str">
        <f t="shared" si="42"/>
        <v/>
      </c>
    </row>
    <row r="2688" spans="1:2" x14ac:dyDescent="0.25">
      <c r="A2688" t="str">
        <f>IF(Input!D2685&lt;&gt;"",Input!D2685&amp;", "&amp;Input!C2685&amp;" - "&amp;Input!A2685,"")</f>
        <v/>
      </c>
      <c r="B2688" t="str">
        <f t="shared" si="42"/>
        <v/>
      </c>
    </row>
    <row r="2689" spans="1:2" x14ac:dyDescent="0.25">
      <c r="A2689" t="str">
        <f>IF(Input!D2686&lt;&gt;"",Input!D2686&amp;", "&amp;Input!C2686&amp;" - "&amp;Input!A2686,"")</f>
        <v/>
      </c>
      <c r="B2689" t="str">
        <f t="shared" si="42"/>
        <v/>
      </c>
    </row>
    <row r="2690" spans="1:2" x14ac:dyDescent="0.25">
      <c r="A2690" t="str">
        <f>IF(Input!D2687&lt;&gt;"",Input!D2687&amp;", "&amp;Input!C2687&amp;" - "&amp;Input!A2687,"")</f>
        <v/>
      </c>
      <c r="B2690" t="str">
        <f t="shared" si="42"/>
        <v/>
      </c>
    </row>
    <row r="2691" spans="1:2" x14ac:dyDescent="0.25">
      <c r="A2691" t="str">
        <f>IF(Input!D2688&lt;&gt;"",Input!D2688&amp;", "&amp;Input!C2688&amp;" - "&amp;Input!A2688,"")</f>
        <v/>
      </c>
      <c r="B2691" t="str">
        <f t="shared" si="42"/>
        <v/>
      </c>
    </row>
    <row r="2692" spans="1:2" x14ac:dyDescent="0.25">
      <c r="A2692" t="str">
        <f>IF(Input!D2689&lt;&gt;"",Input!D2689&amp;", "&amp;Input!C2689&amp;" - "&amp;Input!A2689,"")</f>
        <v/>
      </c>
      <c r="B2692" t="str">
        <f t="shared" si="42"/>
        <v/>
      </c>
    </row>
    <row r="2693" spans="1:2" x14ac:dyDescent="0.25">
      <c r="A2693" t="str">
        <f>IF(Input!D2690&lt;&gt;"",Input!D2690&amp;", "&amp;Input!C2690&amp;" - "&amp;Input!A2690,"")</f>
        <v/>
      </c>
      <c r="B2693" t="str">
        <f t="shared" si="42"/>
        <v/>
      </c>
    </row>
    <row r="2694" spans="1:2" x14ac:dyDescent="0.25">
      <c r="A2694" t="str">
        <f>IF(Input!D2691&lt;&gt;"",Input!D2691&amp;", "&amp;Input!C2691&amp;" - "&amp;Input!A2691,"")</f>
        <v/>
      </c>
      <c r="B2694" t="str">
        <f t="shared" si="42"/>
        <v/>
      </c>
    </row>
    <row r="2695" spans="1:2" x14ac:dyDescent="0.25">
      <c r="A2695" t="str">
        <f>IF(Input!D2692&lt;&gt;"",Input!D2692&amp;", "&amp;Input!C2692&amp;" - "&amp;Input!A2692,"")</f>
        <v/>
      </c>
      <c r="B2695" t="str">
        <f t="shared" ref="B2695:B2758" si="43">IF(A2695&lt;&gt;"",B2694+1,"")</f>
        <v/>
      </c>
    </row>
    <row r="2696" spans="1:2" x14ac:dyDescent="0.25">
      <c r="A2696" t="str">
        <f>IF(Input!D2693&lt;&gt;"",Input!D2693&amp;", "&amp;Input!C2693&amp;" - "&amp;Input!A2693,"")</f>
        <v/>
      </c>
      <c r="B2696" t="str">
        <f t="shared" si="43"/>
        <v/>
      </c>
    </row>
    <row r="2697" spans="1:2" x14ac:dyDescent="0.25">
      <c r="A2697" t="str">
        <f>IF(Input!D2694&lt;&gt;"",Input!D2694&amp;", "&amp;Input!C2694&amp;" - "&amp;Input!A2694,"")</f>
        <v/>
      </c>
      <c r="B2697" t="str">
        <f t="shared" si="43"/>
        <v/>
      </c>
    </row>
    <row r="2698" spans="1:2" x14ac:dyDescent="0.25">
      <c r="A2698" t="str">
        <f>IF(Input!D2695&lt;&gt;"",Input!D2695&amp;", "&amp;Input!C2695&amp;" - "&amp;Input!A2695,"")</f>
        <v/>
      </c>
      <c r="B2698" t="str">
        <f t="shared" si="43"/>
        <v/>
      </c>
    </row>
    <row r="2699" spans="1:2" x14ac:dyDescent="0.25">
      <c r="A2699" t="str">
        <f>IF(Input!D2696&lt;&gt;"",Input!D2696&amp;", "&amp;Input!C2696&amp;" - "&amp;Input!A2696,"")</f>
        <v/>
      </c>
      <c r="B2699" t="str">
        <f t="shared" si="43"/>
        <v/>
      </c>
    </row>
    <row r="2700" spans="1:2" x14ac:dyDescent="0.25">
      <c r="A2700" t="str">
        <f>IF(Input!D2697&lt;&gt;"",Input!D2697&amp;", "&amp;Input!C2697&amp;" - "&amp;Input!A2697,"")</f>
        <v/>
      </c>
      <c r="B2700" t="str">
        <f t="shared" si="43"/>
        <v/>
      </c>
    </row>
    <row r="2701" spans="1:2" x14ac:dyDescent="0.25">
      <c r="A2701" t="str">
        <f>IF(Input!D2698&lt;&gt;"",Input!D2698&amp;", "&amp;Input!C2698&amp;" - "&amp;Input!A2698,"")</f>
        <v/>
      </c>
      <c r="B2701" t="str">
        <f t="shared" si="43"/>
        <v/>
      </c>
    </row>
    <row r="2702" spans="1:2" x14ac:dyDescent="0.25">
      <c r="A2702" t="str">
        <f>IF(Input!D2699&lt;&gt;"",Input!D2699&amp;", "&amp;Input!C2699&amp;" - "&amp;Input!A2699,"")</f>
        <v/>
      </c>
      <c r="B2702" t="str">
        <f t="shared" si="43"/>
        <v/>
      </c>
    </row>
    <row r="2703" spans="1:2" x14ac:dyDescent="0.25">
      <c r="A2703" t="str">
        <f>IF(Input!D2700&lt;&gt;"",Input!D2700&amp;", "&amp;Input!C2700&amp;" - "&amp;Input!A2700,"")</f>
        <v/>
      </c>
      <c r="B2703" t="str">
        <f t="shared" si="43"/>
        <v/>
      </c>
    </row>
    <row r="2704" spans="1:2" x14ac:dyDescent="0.25">
      <c r="A2704" t="str">
        <f>IF(Input!D2701&lt;&gt;"",Input!D2701&amp;", "&amp;Input!C2701&amp;" - "&amp;Input!A2701,"")</f>
        <v/>
      </c>
      <c r="B2704" t="str">
        <f t="shared" si="43"/>
        <v/>
      </c>
    </row>
    <row r="2705" spans="1:2" x14ac:dyDescent="0.25">
      <c r="A2705" t="str">
        <f>IF(Input!D2702&lt;&gt;"",Input!D2702&amp;", "&amp;Input!C2702&amp;" - "&amp;Input!A2702,"")</f>
        <v/>
      </c>
      <c r="B2705" t="str">
        <f t="shared" si="43"/>
        <v/>
      </c>
    </row>
    <row r="2706" spans="1:2" x14ac:dyDescent="0.25">
      <c r="A2706" t="str">
        <f>IF(Input!D2703&lt;&gt;"",Input!D2703&amp;", "&amp;Input!C2703&amp;" - "&amp;Input!A2703,"")</f>
        <v/>
      </c>
      <c r="B2706" t="str">
        <f t="shared" si="43"/>
        <v/>
      </c>
    </row>
    <row r="2707" spans="1:2" x14ac:dyDescent="0.25">
      <c r="A2707" t="str">
        <f>IF(Input!D2704&lt;&gt;"",Input!D2704&amp;", "&amp;Input!C2704&amp;" - "&amp;Input!A2704,"")</f>
        <v/>
      </c>
      <c r="B2707" t="str">
        <f t="shared" si="43"/>
        <v/>
      </c>
    </row>
    <row r="2708" spans="1:2" x14ac:dyDescent="0.25">
      <c r="A2708" t="str">
        <f>IF(Input!D2705&lt;&gt;"",Input!D2705&amp;", "&amp;Input!C2705&amp;" - "&amp;Input!A2705,"")</f>
        <v/>
      </c>
      <c r="B2708" t="str">
        <f t="shared" si="43"/>
        <v/>
      </c>
    </row>
    <row r="2709" spans="1:2" x14ac:dyDescent="0.25">
      <c r="A2709" t="str">
        <f>IF(Input!D2706&lt;&gt;"",Input!D2706&amp;", "&amp;Input!C2706&amp;" - "&amp;Input!A2706,"")</f>
        <v/>
      </c>
      <c r="B2709" t="str">
        <f t="shared" si="43"/>
        <v/>
      </c>
    </row>
    <row r="2710" spans="1:2" x14ac:dyDescent="0.25">
      <c r="A2710" t="str">
        <f>IF(Input!D2707&lt;&gt;"",Input!D2707&amp;", "&amp;Input!C2707&amp;" - "&amp;Input!A2707,"")</f>
        <v/>
      </c>
      <c r="B2710" t="str">
        <f t="shared" si="43"/>
        <v/>
      </c>
    </row>
    <row r="2711" spans="1:2" x14ac:dyDescent="0.25">
      <c r="A2711" t="str">
        <f>IF(Input!D2708&lt;&gt;"",Input!D2708&amp;", "&amp;Input!C2708&amp;" - "&amp;Input!A2708,"")</f>
        <v/>
      </c>
      <c r="B2711" t="str">
        <f t="shared" si="43"/>
        <v/>
      </c>
    </row>
    <row r="2712" spans="1:2" x14ac:dyDescent="0.25">
      <c r="A2712" t="str">
        <f>IF(Input!D2709&lt;&gt;"",Input!D2709&amp;", "&amp;Input!C2709&amp;" - "&amp;Input!A2709,"")</f>
        <v/>
      </c>
      <c r="B2712" t="str">
        <f t="shared" si="43"/>
        <v/>
      </c>
    </row>
    <row r="2713" spans="1:2" x14ac:dyDescent="0.25">
      <c r="A2713" t="str">
        <f>IF(Input!D2710&lt;&gt;"",Input!D2710&amp;", "&amp;Input!C2710&amp;" - "&amp;Input!A2710,"")</f>
        <v/>
      </c>
      <c r="B2713" t="str">
        <f t="shared" si="43"/>
        <v/>
      </c>
    </row>
    <row r="2714" spans="1:2" x14ac:dyDescent="0.25">
      <c r="A2714" t="str">
        <f>IF(Input!D2711&lt;&gt;"",Input!D2711&amp;", "&amp;Input!C2711&amp;" - "&amp;Input!A2711,"")</f>
        <v/>
      </c>
      <c r="B2714" t="str">
        <f t="shared" si="43"/>
        <v/>
      </c>
    </row>
    <row r="2715" spans="1:2" x14ac:dyDescent="0.25">
      <c r="A2715" t="str">
        <f>IF(Input!D2712&lt;&gt;"",Input!D2712&amp;", "&amp;Input!C2712&amp;" - "&amp;Input!A2712,"")</f>
        <v/>
      </c>
      <c r="B2715" t="str">
        <f t="shared" si="43"/>
        <v/>
      </c>
    </row>
    <row r="2716" spans="1:2" x14ac:dyDescent="0.25">
      <c r="A2716" t="str">
        <f>IF(Input!D2713&lt;&gt;"",Input!D2713&amp;", "&amp;Input!C2713&amp;" - "&amp;Input!A2713,"")</f>
        <v/>
      </c>
      <c r="B2716" t="str">
        <f t="shared" si="43"/>
        <v/>
      </c>
    </row>
    <row r="2717" spans="1:2" x14ac:dyDescent="0.25">
      <c r="A2717" t="str">
        <f>IF(Input!D2714&lt;&gt;"",Input!D2714&amp;", "&amp;Input!C2714&amp;" - "&amp;Input!A2714,"")</f>
        <v/>
      </c>
      <c r="B2717" t="str">
        <f t="shared" si="43"/>
        <v/>
      </c>
    </row>
    <row r="2718" spans="1:2" x14ac:dyDescent="0.25">
      <c r="A2718" t="str">
        <f>IF(Input!D2715&lt;&gt;"",Input!D2715&amp;", "&amp;Input!C2715&amp;" - "&amp;Input!A2715,"")</f>
        <v/>
      </c>
      <c r="B2718" t="str">
        <f t="shared" si="43"/>
        <v/>
      </c>
    </row>
    <row r="2719" spans="1:2" x14ac:dyDescent="0.25">
      <c r="A2719" t="str">
        <f>IF(Input!D2716&lt;&gt;"",Input!D2716&amp;", "&amp;Input!C2716&amp;" - "&amp;Input!A2716,"")</f>
        <v/>
      </c>
      <c r="B2719" t="str">
        <f t="shared" si="43"/>
        <v/>
      </c>
    </row>
    <row r="2720" spans="1:2" x14ac:dyDescent="0.25">
      <c r="A2720" t="str">
        <f>IF(Input!D2717&lt;&gt;"",Input!D2717&amp;", "&amp;Input!C2717&amp;" - "&amp;Input!A2717,"")</f>
        <v/>
      </c>
      <c r="B2720" t="str">
        <f t="shared" si="43"/>
        <v/>
      </c>
    </row>
    <row r="2721" spans="1:2" x14ac:dyDescent="0.25">
      <c r="A2721" t="str">
        <f>IF(Input!D2718&lt;&gt;"",Input!D2718&amp;", "&amp;Input!C2718&amp;" - "&amp;Input!A2718,"")</f>
        <v/>
      </c>
      <c r="B2721" t="str">
        <f t="shared" si="43"/>
        <v/>
      </c>
    </row>
    <row r="2722" spans="1:2" x14ac:dyDescent="0.25">
      <c r="A2722" t="str">
        <f>IF(Input!D2719&lt;&gt;"",Input!D2719&amp;", "&amp;Input!C2719&amp;" - "&amp;Input!A2719,"")</f>
        <v/>
      </c>
      <c r="B2722" t="str">
        <f t="shared" si="43"/>
        <v/>
      </c>
    </row>
    <row r="2723" spans="1:2" x14ac:dyDescent="0.25">
      <c r="A2723" t="str">
        <f>IF(Input!D2720&lt;&gt;"",Input!D2720&amp;", "&amp;Input!C2720&amp;" - "&amp;Input!A2720,"")</f>
        <v/>
      </c>
      <c r="B2723" t="str">
        <f t="shared" si="43"/>
        <v/>
      </c>
    </row>
    <row r="2724" spans="1:2" x14ac:dyDescent="0.25">
      <c r="A2724" t="str">
        <f>IF(Input!D2721&lt;&gt;"",Input!D2721&amp;", "&amp;Input!C2721&amp;" - "&amp;Input!A2721,"")</f>
        <v/>
      </c>
      <c r="B2724" t="str">
        <f t="shared" si="43"/>
        <v/>
      </c>
    </row>
    <row r="2725" spans="1:2" x14ac:dyDescent="0.25">
      <c r="A2725" t="str">
        <f>IF(Input!D2722&lt;&gt;"",Input!D2722&amp;", "&amp;Input!C2722&amp;" - "&amp;Input!A2722,"")</f>
        <v/>
      </c>
      <c r="B2725" t="str">
        <f t="shared" si="43"/>
        <v/>
      </c>
    </row>
    <row r="2726" spans="1:2" x14ac:dyDescent="0.25">
      <c r="A2726" t="str">
        <f>IF(Input!D2723&lt;&gt;"",Input!D2723&amp;", "&amp;Input!C2723&amp;" - "&amp;Input!A2723,"")</f>
        <v/>
      </c>
      <c r="B2726" t="str">
        <f t="shared" si="43"/>
        <v/>
      </c>
    </row>
    <row r="2727" spans="1:2" x14ac:dyDescent="0.25">
      <c r="A2727" t="str">
        <f>IF(Input!D2724&lt;&gt;"",Input!D2724&amp;", "&amp;Input!C2724&amp;" - "&amp;Input!A2724,"")</f>
        <v/>
      </c>
      <c r="B2727" t="str">
        <f t="shared" si="43"/>
        <v/>
      </c>
    </row>
    <row r="2728" spans="1:2" x14ac:dyDescent="0.25">
      <c r="A2728" t="str">
        <f>IF(Input!D2725&lt;&gt;"",Input!D2725&amp;", "&amp;Input!C2725&amp;" - "&amp;Input!A2725,"")</f>
        <v/>
      </c>
      <c r="B2728" t="str">
        <f t="shared" si="43"/>
        <v/>
      </c>
    </row>
    <row r="2729" spans="1:2" x14ac:dyDescent="0.25">
      <c r="A2729" t="str">
        <f>IF(Input!D2726&lt;&gt;"",Input!D2726&amp;", "&amp;Input!C2726&amp;" - "&amp;Input!A2726,"")</f>
        <v/>
      </c>
      <c r="B2729" t="str">
        <f t="shared" si="43"/>
        <v/>
      </c>
    </row>
    <row r="2730" spans="1:2" x14ac:dyDescent="0.25">
      <c r="A2730" t="str">
        <f>IF(Input!D2727&lt;&gt;"",Input!D2727&amp;", "&amp;Input!C2727&amp;" - "&amp;Input!A2727,"")</f>
        <v/>
      </c>
      <c r="B2730" t="str">
        <f t="shared" si="43"/>
        <v/>
      </c>
    </row>
    <row r="2731" spans="1:2" x14ac:dyDescent="0.25">
      <c r="A2731" t="str">
        <f>IF(Input!D2728&lt;&gt;"",Input!D2728&amp;", "&amp;Input!C2728&amp;" - "&amp;Input!A2728,"")</f>
        <v/>
      </c>
      <c r="B2731" t="str">
        <f t="shared" si="43"/>
        <v/>
      </c>
    </row>
    <row r="2732" spans="1:2" x14ac:dyDescent="0.25">
      <c r="A2732" t="str">
        <f>IF(Input!D2729&lt;&gt;"",Input!D2729&amp;", "&amp;Input!C2729&amp;" - "&amp;Input!A2729,"")</f>
        <v/>
      </c>
      <c r="B2732" t="str">
        <f t="shared" si="43"/>
        <v/>
      </c>
    </row>
    <row r="2733" spans="1:2" x14ac:dyDescent="0.25">
      <c r="A2733" t="str">
        <f>IF(Input!D2730&lt;&gt;"",Input!D2730&amp;", "&amp;Input!C2730&amp;" - "&amp;Input!A2730,"")</f>
        <v/>
      </c>
      <c r="B2733" t="str">
        <f t="shared" si="43"/>
        <v/>
      </c>
    </row>
    <row r="2734" spans="1:2" x14ac:dyDescent="0.25">
      <c r="A2734" t="str">
        <f>IF(Input!D2731&lt;&gt;"",Input!D2731&amp;", "&amp;Input!C2731&amp;" - "&amp;Input!A2731,"")</f>
        <v/>
      </c>
      <c r="B2734" t="str">
        <f t="shared" si="43"/>
        <v/>
      </c>
    </row>
    <row r="2735" spans="1:2" x14ac:dyDescent="0.25">
      <c r="A2735" t="str">
        <f>IF(Input!D2732&lt;&gt;"",Input!D2732&amp;", "&amp;Input!C2732&amp;" - "&amp;Input!A2732,"")</f>
        <v/>
      </c>
      <c r="B2735" t="str">
        <f t="shared" si="43"/>
        <v/>
      </c>
    </row>
    <row r="2736" spans="1:2" x14ac:dyDescent="0.25">
      <c r="A2736" t="str">
        <f>IF(Input!D2733&lt;&gt;"",Input!D2733&amp;", "&amp;Input!C2733&amp;" - "&amp;Input!A2733,"")</f>
        <v/>
      </c>
      <c r="B2736" t="str">
        <f t="shared" si="43"/>
        <v/>
      </c>
    </row>
    <row r="2737" spans="1:2" x14ac:dyDescent="0.25">
      <c r="A2737" t="str">
        <f>IF(Input!D2734&lt;&gt;"",Input!D2734&amp;", "&amp;Input!C2734&amp;" - "&amp;Input!A2734,"")</f>
        <v/>
      </c>
      <c r="B2737" t="str">
        <f t="shared" si="43"/>
        <v/>
      </c>
    </row>
    <row r="2738" spans="1:2" x14ac:dyDescent="0.25">
      <c r="A2738" t="str">
        <f>IF(Input!D2735&lt;&gt;"",Input!D2735&amp;", "&amp;Input!C2735&amp;" - "&amp;Input!A2735,"")</f>
        <v/>
      </c>
      <c r="B2738" t="str">
        <f t="shared" si="43"/>
        <v/>
      </c>
    </row>
    <row r="2739" spans="1:2" x14ac:dyDescent="0.25">
      <c r="A2739" t="str">
        <f>IF(Input!D2736&lt;&gt;"",Input!D2736&amp;", "&amp;Input!C2736&amp;" - "&amp;Input!A2736,"")</f>
        <v/>
      </c>
      <c r="B2739" t="str">
        <f t="shared" si="43"/>
        <v/>
      </c>
    </row>
    <row r="2740" spans="1:2" x14ac:dyDescent="0.25">
      <c r="A2740" t="str">
        <f>IF(Input!D2737&lt;&gt;"",Input!D2737&amp;", "&amp;Input!C2737&amp;" - "&amp;Input!A2737,"")</f>
        <v/>
      </c>
      <c r="B2740" t="str">
        <f t="shared" si="43"/>
        <v/>
      </c>
    </row>
    <row r="2741" spans="1:2" x14ac:dyDescent="0.25">
      <c r="A2741" t="str">
        <f>IF(Input!D2738&lt;&gt;"",Input!D2738&amp;", "&amp;Input!C2738&amp;" - "&amp;Input!A2738,"")</f>
        <v/>
      </c>
      <c r="B2741" t="str">
        <f t="shared" si="43"/>
        <v/>
      </c>
    </row>
    <row r="2742" spans="1:2" x14ac:dyDescent="0.25">
      <c r="A2742" t="str">
        <f>IF(Input!D2739&lt;&gt;"",Input!D2739&amp;", "&amp;Input!C2739&amp;" - "&amp;Input!A2739,"")</f>
        <v/>
      </c>
      <c r="B2742" t="str">
        <f t="shared" si="43"/>
        <v/>
      </c>
    </row>
    <row r="2743" spans="1:2" x14ac:dyDescent="0.25">
      <c r="A2743" t="str">
        <f>IF(Input!D2740&lt;&gt;"",Input!D2740&amp;", "&amp;Input!C2740&amp;" - "&amp;Input!A2740,"")</f>
        <v/>
      </c>
      <c r="B2743" t="str">
        <f t="shared" si="43"/>
        <v/>
      </c>
    </row>
    <row r="2744" spans="1:2" x14ac:dyDescent="0.25">
      <c r="A2744" t="str">
        <f>IF(Input!D2741&lt;&gt;"",Input!D2741&amp;", "&amp;Input!C2741&amp;" - "&amp;Input!A2741,"")</f>
        <v/>
      </c>
      <c r="B2744" t="str">
        <f t="shared" si="43"/>
        <v/>
      </c>
    </row>
    <row r="2745" spans="1:2" x14ac:dyDescent="0.25">
      <c r="A2745" t="str">
        <f>IF(Input!D2742&lt;&gt;"",Input!D2742&amp;", "&amp;Input!C2742&amp;" - "&amp;Input!A2742,"")</f>
        <v/>
      </c>
      <c r="B2745" t="str">
        <f t="shared" si="43"/>
        <v/>
      </c>
    </row>
    <row r="2746" spans="1:2" x14ac:dyDescent="0.25">
      <c r="A2746" t="str">
        <f>IF(Input!D2743&lt;&gt;"",Input!D2743&amp;", "&amp;Input!C2743&amp;" - "&amp;Input!A2743,"")</f>
        <v/>
      </c>
      <c r="B2746" t="str">
        <f t="shared" si="43"/>
        <v/>
      </c>
    </row>
    <row r="2747" spans="1:2" x14ac:dyDescent="0.25">
      <c r="A2747" t="str">
        <f>IF(Input!D2744&lt;&gt;"",Input!D2744&amp;", "&amp;Input!C2744&amp;" - "&amp;Input!A2744,"")</f>
        <v/>
      </c>
      <c r="B2747" t="str">
        <f t="shared" si="43"/>
        <v/>
      </c>
    </row>
    <row r="2748" spans="1:2" x14ac:dyDescent="0.25">
      <c r="A2748" t="str">
        <f>IF(Input!D2745&lt;&gt;"",Input!D2745&amp;", "&amp;Input!C2745&amp;" - "&amp;Input!A2745,"")</f>
        <v/>
      </c>
      <c r="B2748" t="str">
        <f t="shared" si="43"/>
        <v/>
      </c>
    </row>
    <row r="2749" spans="1:2" x14ac:dyDescent="0.25">
      <c r="A2749" t="str">
        <f>IF(Input!D2746&lt;&gt;"",Input!D2746&amp;", "&amp;Input!C2746&amp;" - "&amp;Input!A2746,"")</f>
        <v/>
      </c>
      <c r="B2749" t="str">
        <f t="shared" si="43"/>
        <v/>
      </c>
    </row>
    <row r="2750" spans="1:2" x14ac:dyDescent="0.25">
      <c r="A2750" t="str">
        <f>IF(Input!D2747&lt;&gt;"",Input!D2747&amp;", "&amp;Input!C2747&amp;" - "&amp;Input!A2747,"")</f>
        <v/>
      </c>
      <c r="B2750" t="str">
        <f t="shared" si="43"/>
        <v/>
      </c>
    </row>
    <row r="2751" spans="1:2" x14ac:dyDescent="0.25">
      <c r="A2751" t="str">
        <f>IF(Input!D2748&lt;&gt;"",Input!D2748&amp;", "&amp;Input!C2748&amp;" - "&amp;Input!A2748,"")</f>
        <v/>
      </c>
      <c r="B2751" t="str">
        <f t="shared" si="43"/>
        <v/>
      </c>
    </row>
    <row r="2752" spans="1:2" x14ac:dyDescent="0.25">
      <c r="A2752" t="str">
        <f>IF(Input!D2749&lt;&gt;"",Input!D2749&amp;", "&amp;Input!C2749&amp;" - "&amp;Input!A2749,"")</f>
        <v/>
      </c>
      <c r="B2752" t="str">
        <f t="shared" si="43"/>
        <v/>
      </c>
    </row>
    <row r="2753" spans="1:2" x14ac:dyDescent="0.25">
      <c r="A2753" t="str">
        <f>IF(Input!D2750&lt;&gt;"",Input!D2750&amp;", "&amp;Input!C2750&amp;" - "&amp;Input!A2750,"")</f>
        <v/>
      </c>
      <c r="B2753" t="str">
        <f t="shared" si="43"/>
        <v/>
      </c>
    </row>
    <row r="2754" spans="1:2" x14ac:dyDescent="0.25">
      <c r="A2754" t="str">
        <f>IF(Input!D2751&lt;&gt;"",Input!D2751&amp;", "&amp;Input!C2751&amp;" - "&amp;Input!A2751,"")</f>
        <v/>
      </c>
      <c r="B2754" t="str">
        <f t="shared" si="43"/>
        <v/>
      </c>
    </row>
    <row r="2755" spans="1:2" x14ac:dyDescent="0.25">
      <c r="A2755" t="str">
        <f>IF(Input!D2752&lt;&gt;"",Input!D2752&amp;", "&amp;Input!C2752&amp;" - "&amp;Input!A2752,"")</f>
        <v/>
      </c>
      <c r="B2755" t="str">
        <f t="shared" si="43"/>
        <v/>
      </c>
    </row>
    <row r="2756" spans="1:2" x14ac:dyDescent="0.25">
      <c r="A2756" t="str">
        <f>IF(Input!D2753&lt;&gt;"",Input!D2753&amp;", "&amp;Input!C2753&amp;" - "&amp;Input!A2753,"")</f>
        <v/>
      </c>
      <c r="B2756" t="str">
        <f t="shared" si="43"/>
        <v/>
      </c>
    </row>
    <row r="2757" spans="1:2" x14ac:dyDescent="0.25">
      <c r="A2757" t="str">
        <f>IF(Input!D2754&lt;&gt;"",Input!D2754&amp;", "&amp;Input!C2754&amp;" - "&amp;Input!A2754,"")</f>
        <v/>
      </c>
      <c r="B2757" t="str">
        <f t="shared" si="43"/>
        <v/>
      </c>
    </row>
    <row r="2758" spans="1:2" x14ac:dyDescent="0.25">
      <c r="A2758" t="str">
        <f>IF(Input!D2755&lt;&gt;"",Input!D2755&amp;", "&amp;Input!C2755&amp;" - "&amp;Input!A2755,"")</f>
        <v/>
      </c>
      <c r="B2758" t="str">
        <f t="shared" si="43"/>
        <v/>
      </c>
    </row>
    <row r="2759" spans="1:2" x14ac:dyDescent="0.25">
      <c r="A2759" t="str">
        <f>IF(Input!D2756&lt;&gt;"",Input!D2756&amp;", "&amp;Input!C2756&amp;" - "&amp;Input!A2756,"")</f>
        <v/>
      </c>
      <c r="B2759" t="str">
        <f t="shared" ref="B2759:B2822" si="44">IF(A2759&lt;&gt;"",B2758+1,"")</f>
        <v/>
      </c>
    </row>
    <row r="2760" spans="1:2" x14ac:dyDescent="0.25">
      <c r="A2760" t="str">
        <f>IF(Input!D2757&lt;&gt;"",Input!D2757&amp;", "&amp;Input!C2757&amp;" - "&amp;Input!A2757,"")</f>
        <v/>
      </c>
      <c r="B2760" t="str">
        <f t="shared" si="44"/>
        <v/>
      </c>
    </row>
    <row r="2761" spans="1:2" x14ac:dyDescent="0.25">
      <c r="A2761" t="str">
        <f>IF(Input!D2758&lt;&gt;"",Input!D2758&amp;", "&amp;Input!C2758&amp;" - "&amp;Input!A2758,"")</f>
        <v/>
      </c>
      <c r="B2761" t="str">
        <f t="shared" si="44"/>
        <v/>
      </c>
    </row>
    <row r="2762" spans="1:2" x14ac:dyDescent="0.25">
      <c r="A2762" t="str">
        <f>IF(Input!D2759&lt;&gt;"",Input!D2759&amp;", "&amp;Input!C2759&amp;" - "&amp;Input!A2759,"")</f>
        <v/>
      </c>
      <c r="B2762" t="str">
        <f t="shared" si="44"/>
        <v/>
      </c>
    </row>
    <row r="2763" spans="1:2" x14ac:dyDescent="0.25">
      <c r="A2763" t="str">
        <f>IF(Input!D2760&lt;&gt;"",Input!D2760&amp;", "&amp;Input!C2760&amp;" - "&amp;Input!A2760,"")</f>
        <v/>
      </c>
      <c r="B2763" t="str">
        <f t="shared" si="44"/>
        <v/>
      </c>
    </row>
    <row r="2764" spans="1:2" x14ac:dyDescent="0.25">
      <c r="A2764" t="str">
        <f>IF(Input!D2761&lt;&gt;"",Input!D2761&amp;", "&amp;Input!C2761&amp;" - "&amp;Input!A2761,"")</f>
        <v/>
      </c>
      <c r="B2764" t="str">
        <f t="shared" si="44"/>
        <v/>
      </c>
    </row>
    <row r="2765" spans="1:2" x14ac:dyDescent="0.25">
      <c r="A2765" t="str">
        <f>IF(Input!D2762&lt;&gt;"",Input!D2762&amp;", "&amp;Input!C2762&amp;" - "&amp;Input!A2762,"")</f>
        <v/>
      </c>
      <c r="B2765" t="str">
        <f t="shared" si="44"/>
        <v/>
      </c>
    </row>
    <row r="2766" spans="1:2" x14ac:dyDescent="0.25">
      <c r="A2766" t="str">
        <f>IF(Input!D2763&lt;&gt;"",Input!D2763&amp;", "&amp;Input!C2763&amp;" - "&amp;Input!A2763,"")</f>
        <v/>
      </c>
      <c r="B2766" t="str">
        <f t="shared" si="44"/>
        <v/>
      </c>
    </row>
    <row r="2767" spans="1:2" x14ac:dyDescent="0.25">
      <c r="A2767" t="str">
        <f>IF(Input!D2764&lt;&gt;"",Input!D2764&amp;", "&amp;Input!C2764&amp;" - "&amp;Input!A2764,"")</f>
        <v/>
      </c>
      <c r="B2767" t="str">
        <f t="shared" si="44"/>
        <v/>
      </c>
    </row>
    <row r="2768" spans="1:2" x14ac:dyDescent="0.25">
      <c r="A2768" t="str">
        <f>IF(Input!D2765&lt;&gt;"",Input!D2765&amp;", "&amp;Input!C2765&amp;" - "&amp;Input!A2765,"")</f>
        <v/>
      </c>
      <c r="B2768" t="str">
        <f t="shared" si="44"/>
        <v/>
      </c>
    </row>
    <row r="2769" spans="1:2" x14ac:dyDescent="0.25">
      <c r="A2769" t="str">
        <f>IF(Input!D2766&lt;&gt;"",Input!D2766&amp;", "&amp;Input!C2766&amp;" - "&amp;Input!A2766,"")</f>
        <v/>
      </c>
      <c r="B2769" t="str">
        <f t="shared" si="44"/>
        <v/>
      </c>
    </row>
    <row r="2770" spans="1:2" x14ac:dyDescent="0.25">
      <c r="A2770" t="str">
        <f>IF(Input!D2767&lt;&gt;"",Input!D2767&amp;", "&amp;Input!C2767&amp;" - "&amp;Input!A2767,"")</f>
        <v/>
      </c>
      <c r="B2770" t="str">
        <f t="shared" si="44"/>
        <v/>
      </c>
    </row>
    <row r="2771" spans="1:2" x14ac:dyDescent="0.25">
      <c r="A2771" t="str">
        <f>IF(Input!D2768&lt;&gt;"",Input!D2768&amp;", "&amp;Input!C2768&amp;" - "&amp;Input!A2768,"")</f>
        <v/>
      </c>
      <c r="B2771" t="str">
        <f t="shared" si="44"/>
        <v/>
      </c>
    </row>
    <row r="2772" spans="1:2" x14ac:dyDescent="0.25">
      <c r="A2772" t="str">
        <f>IF(Input!D2769&lt;&gt;"",Input!D2769&amp;", "&amp;Input!C2769&amp;" - "&amp;Input!A2769,"")</f>
        <v/>
      </c>
      <c r="B2772" t="str">
        <f t="shared" si="44"/>
        <v/>
      </c>
    </row>
    <row r="2773" spans="1:2" x14ac:dyDescent="0.25">
      <c r="A2773" t="str">
        <f>IF(Input!D2770&lt;&gt;"",Input!D2770&amp;", "&amp;Input!C2770&amp;" - "&amp;Input!A2770,"")</f>
        <v/>
      </c>
      <c r="B2773" t="str">
        <f t="shared" si="44"/>
        <v/>
      </c>
    </row>
    <row r="2774" spans="1:2" x14ac:dyDescent="0.25">
      <c r="A2774" t="str">
        <f>IF(Input!D2771&lt;&gt;"",Input!D2771&amp;", "&amp;Input!C2771&amp;" - "&amp;Input!A2771,"")</f>
        <v/>
      </c>
      <c r="B2774" t="str">
        <f t="shared" si="44"/>
        <v/>
      </c>
    </row>
    <row r="2775" spans="1:2" x14ac:dyDescent="0.25">
      <c r="A2775" t="str">
        <f>IF(Input!D2772&lt;&gt;"",Input!D2772&amp;", "&amp;Input!C2772&amp;" - "&amp;Input!A2772,"")</f>
        <v/>
      </c>
      <c r="B2775" t="str">
        <f t="shared" si="44"/>
        <v/>
      </c>
    </row>
    <row r="2776" spans="1:2" x14ac:dyDescent="0.25">
      <c r="A2776" t="str">
        <f>IF(Input!D2773&lt;&gt;"",Input!D2773&amp;", "&amp;Input!C2773&amp;" - "&amp;Input!A2773,"")</f>
        <v/>
      </c>
      <c r="B2776" t="str">
        <f t="shared" si="44"/>
        <v/>
      </c>
    </row>
    <row r="2777" spans="1:2" x14ac:dyDescent="0.25">
      <c r="A2777" t="str">
        <f>IF(Input!D2774&lt;&gt;"",Input!D2774&amp;", "&amp;Input!C2774&amp;" - "&amp;Input!A2774,"")</f>
        <v/>
      </c>
      <c r="B2777" t="str">
        <f t="shared" si="44"/>
        <v/>
      </c>
    </row>
    <row r="2778" spans="1:2" x14ac:dyDescent="0.25">
      <c r="A2778" t="str">
        <f>IF(Input!D2775&lt;&gt;"",Input!D2775&amp;", "&amp;Input!C2775&amp;" - "&amp;Input!A2775,"")</f>
        <v/>
      </c>
      <c r="B2778" t="str">
        <f t="shared" si="44"/>
        <v/>
      </c>
    </row>
    <row r="2779" spans="1:2" x14ac:dyDescent="0.25">
      <c r="A2779" t="str">
        <f>IF(Input!D2776&lt;&gt;"",Input!D2776&amp;", "&amp;Input!C2776&amp;" - "&amp;Input!A2776,"")</f>
        <v/>
      </c>
      <c r="B2779" t="str">
        <f t="shared" si="44"/>
        <v/>
      </c>
    </row>
    <row r="2780" spans="1:2" x14ac:dyDescent="0.25">
      <c r="A2780" t="str">
        <f>IF(Input!D2777&lt;&gt;"",Input!D2777&amp;", "&amp;Input!C2777&amp;" - "&amp;Input!A2777,"")</f>
        <v/>
      </c>
      <c r="B2780" t="str">
        <f t="shared" si="44"/>
        <v/>
      </c>
    </row>
    <row r="2781" spans="1:2" x14ac:dyDescent="0.25">
      <c r="A2781" t="str">
        <f>IF(Input!D2778&lt;&gt;"",Input!D2778&amp;", "&amp;Input!C2778&amp;" - "&amp;Input!A2778,"")</f>
        <v/>
      </c>
      <c r="B2781" t="str">
        <f t="shared" si="44"/>
        <v/>
      </c>
    </row>
    <row r="2782" spans="1:2" x14ac:dyDescent="0.25">
      <c r="A2782" t="str">
        <f>IF(Input!D2779&lt;&gt;"",Input!D2779&amp;", "&amp;Input!C2779&amp;" - "&amp;Input!A2779,"")</f>
        <v/>
      </c>
      <c r="B2782" t="str">
        <f t="shared" si="44"/>
        <v/>
      </c>
    </row>
    <row r="2783" spans="1:2" x14ac:dyDescent="0.25">
      <c r="A2783" t="str">
        <f>IF(Input!D2780&lt;&gt;"",Input!D2780&amp;", "&amp;Input!C2780&amp;" - "&amp;Input!A2780,"")</f>
        <v/>
      </c>
      <c r="B2783" t="str">
        <f t="shared" si="44"/>
        <v/>
      </c>
    </row>
    <row r="2784" spans="1:2" x14ac:dyDescent="0.25">
      <c r="A2784" t="str">
        <f>IF(Input!D2781&lt;&gt;"",Input!D2781&amp;", "&amp;Input!C2781&amp;" - "&amp;Input!A2781,"")</f>
        <v/>
      </c>
      <c r="B2784" t="str">
        <f t="shared" si="44"/>
        <v/>
      </c>
    </row>
    <row r="2785" spans="1:2" x14ac:dyDescent="0.25">
      <c r="A2785" t="str">
        <f>IF(Input!D2782&lt;&gt;"",Input!D2782&amp;", "&amp;Input!C2782&amp;" - "&amp;Input!A2782,"")</f>
        <v/>
      </c>
      <c r="B2785" t="str">
        <f t="shared" si="44"/>
        <v/>
      </c>
    </row>
    <row r="2786" spans="1:2" x14ac:dyDescent="0.25">
      <c r="A2786" t="str">
        <f>IF(Input!D2783&lt;&gt;"",Input!D2783&amp;", "&amp;Input!C2783&amp;" - "&amp;Input!A2783,"")</f>
        <v/>
      </c>
      <c r="B2786" t="str">
        <f t="shared" si="44"/>
        <v/>
      </c>
    </row>
    <row r="2787" spans="1:2" x14ac:dyDescent="0.25">
      <c r="A2787" t="str">
        <f>IF(Input!D2784&lt;&gt;"",Input!D2784&amp;", "&amp;Input!C2784&amp;" - "&amp;Input!A2784,"")</f>
        <v/>
      </c>
      <c r="B2787" t="str">
        <f t="shared" si="44"/>
        <v/>
      </c>
    </row>
    <row r="2788" spans="1:2" x14ac:dyDescent="0.25">
      <c r="A2788" t="str">
        <f>IF(Input!D2785&lt;&gt;"",Input!D2785&amp;", "&amp;Input!C2785&amp;" - "&amp;Input!A2785,"")</f>
        <v/>
      </c>
      <c r="B2788" t="str">
        <f t="shared" si="44"/>
        <v/>
      </c>
    </row>
    <row r="2789" spans="1:2" x14ac:dyDescent="0.25">
      <c r="A2789" t="str">
        <f>IF(Input!D2786&lt;&gt;"",Input!D2786&amp;", "&amp;Input!C2786&amp;" - "&amp;Input!A2786,"")</f>
        <v/>
      </c>
      <c r="B2789" t="str">
        <f t="shared" si="44"/>
        <v/>
      </c>
    </row>
    <row r="2790" spans="1:2" x14ac:dyDescent="0.25">
      <c r="A2790" t="str">
        <f>IF(Input!D2787&lt;&gt;"",Input!D2787&amp;", "&amp;Input!C2787&amp;" - "&amp;Input!A2787,"")</f>
        <v/>
      </c>
      <c r="B2790" t="str">
        <f t="shared" si="44"/>
        <v/>
      </c>
    </row>
    <row r="2791" spans="1:2" x14ac:dyDescent="0.25">
      <c r="A2791" t="str">
        <f>IF(Input!D2788&lt;&gt;"",Input!D2788&amp;", "&amp;Input!C2788&amp;" - "&amp;Input!A2788,"")</f>
        <v/>
      </c>
      <c r="B2791" t="str">
        <f t="shared" si="44"/>
        <v/>
      </c>
    </row>
    <row r="2792" spans="1:2" x14ac:dyDescent="0.25">
      <c r="A2792" t="str">
        <f>IF(Input!D2789&lt;&gt;"",Input!D2789&amp;", "&amp;Input!C2789&amp;" - "&amp;Input!A2789,"")</f>
        <v/>
      </c>
      <c r="B2792" t="str">
        <f t="shared" si="44"/>
        <v/>
      </c>
    </row>
    <row r="2793" spans="1:2" x14ac:dyDescent="0.25">
      <c r="A2793" t="str">
        <f>IF(Input!D2790&lt;&gt;"",Input!D2790&amp;", "&amp;Input!C2790&amp;" - "&amp;Input!A2790,"")</f>
        <v/>
      </c>
      <c r="B2793" t="str">
        <f t="shared" si="44"/>
        <v/>
      </c>
    </row>
    <row r="2794" spans="1:2" x14ac:dyDescent="0.25">
      <c r="A2794" t="str">
        <f>IF(Input!D2791&lt;&gt;"",Input!D2791&amp;", "&amp;Input!C2791&amp;" - "&amp;Input!A2791,"")</f>
        <v/>
      </c>
      <c r="B2794" t="str">
        <f t="shared" si="44"/>
        <v/>
      </c>
    </row>
    <row r="2795" spans="1:2" x14ac:dyDescent="0.25">
      <c r="A2795" t="str">
        <f>IF(Input!D2792&lt;&gt;"",Input!D2792&amp;", "&amp;Input!C2792&amp;" - "&amp;Input!A2792,"")</f>
        <v/>
      </c>
      <c r="B2795" t="str">
        <f t="shared" si="44"/>
        <v/>
      </c>
    </row>
    <row r="2796" spans="1:2" x14ac:dyDescent="0.25">
      <c r="A2796" t="str">
        <f>IF(Input!D2793&lt;&gt;"",Input!D2793&amp;", "&amp;Input!C2793&amp;" - "&amp;Input!A2793,"")</f>
        <v/>
      </c>
      <c r="B2796" t="str">
        <f t="shared" si="44"/>
        <v/>
      </c>
    </row>
    <row r="2797" spans="1:2" x14ac:dyDescent="0.25">
      <c r="A2797" t="str">
        <f>IF(Input!D2794&lt;&gt;"",Input!D2794&amp;", "&amp;Input!C2794&amp;" - "&amp;Input!A2794,"")</f>
        <v/>
      </c>
      <c r="B2797" t="str">
        <f t="shared" si="44"/>
        <v/>
      </c>
    </row>
    <row r="2798" spans="1:2" x14ac:dyDescent="0.25">
      <c r="A2798" t="str">
        <f>IF(Input!D2795&lt;&gt;"",Input!D2795&amp;", "&amp;Input!C2795&amp;" - "&amp;Input!A2795,"")</f>
        <v/>
      </c>
      <c r="B2798" t="str">
        <f t="shared" si="44"/>
        <v/>
      </c>
    </row>
    <row r="2799" spans="1:2" x14ac:dyDescent="0.25">
      <c r="A2799" t="str">
        <f>IF(Input!D2796&lt;&gt;"",Input!D2796&amp;", "&amp;Input!C2796&amp;" - "&amp;Input!A2796,"")</f>
        <v/>
      </c>
      <c r="B2799" t="str">
        <f t="shared" si="44"/>
        <v/>
      </c>
    </row>
    <row r="2800" spans="1:2" x14ac:dyDescent="0.25">
      <c r="A2800" t="str">
        <f>IF(Input!D2797&lt;&gt;"",Input!D2797&amp;", "&amp;Input!C2797&amp;" - "&amp;Input!A2797,"")</f>
        <v/>
      </c>
      <c r="B2800" t="str">
        <f t="shared" si="44"/>
        <v/>
      </c>
    </row>
    <row r="2801" spans="1:2" x14ac:dyDescent="0.25">
      <c r="A2801" t="str">
        <f>IF(Input!D2798&lt;&gt;"",Input!D2798&amp;", "&amp;Input!C2798&amp;" - "&amp;Input!A2798,"")</f>
        <v/>
      </c>
      <c r="B2801" t="str">
        <f t="shared" si="44"/>
        <v/>
      </c>
    </row>
    <row r="2802" spans="1:2" x14ac:dyDescent="0.25">
      <c r="A2802" t="str">
        <f>IF(Input!D2799&lt;&gt;"",Input!D2799&amp;", "&amp;Input!C2799&amp;" - "&amp;Input!A2799,"")</f>
        <v/>
      </c>
      <c r="B2802" t="str">
        <f t="shared" si="44"/>
        <v/>
      </c>
    </row>
    <row r="2803" spans="1:2" x14ac:dyDescent="0.25">
      <c r="A2803" t="str">
        <f>IF(Input!D2800&lt;&gt;"",Input!D2800&amp;", "&amp;Input!C2800&amp;" - "&amp;Input!A2800,"")</f>
        <v/>
      </c>
      <c r="B2803" t="str">
        <f t="shared" si="44"/>
        <v/>
      </c>
    </row>
    <row r="2804" spans="1:2" x14ac:dyDescent="0.25">
      <c r="A2804" t="str">
        <f>IF(Input!D2801&lt;&gt;"",Input!D2801&amp;", "&amp;Input!C2801&amp;" - "&amp;Input!A2801,"")</f>
        <v/>
      </c>
      <c r="B2804" t="str">
        <f t="shared" si="44"/>
        <v/>
      </c>
    </row>
    <row r="2805" spans="1:2" x14ac:dyDescent="0.25">
      <c r="A2805" t="str">
        <f>IF(Input!D2802&lt;&gt;"",Input!D2802&amp;", "&amp;Input!C2802&amp;" - "&amp;Input!A2802,"")</f>
        <v/>
      </c>
      <c r="B2805" t="str">
        <f t="shared" si="44"/>
        <v/>
      </c>
    </row>
    <row r="2806" spans="1:2" x14ac:dyDescent="0.25">
      <c r="A2806" t="str">
        <f>IF(Input!D2803&lt;&gt;"",Input!D2803&amp;", "&amp;Input!C2803&amp;" - "&amp;Input!A2803,"")</f>
        <v/>
      </c>
      <c r="B2806" t="str">
        <f t="shared" si="44"/>
        <v/>
      </c>
    </row>
    <row r="2807" spans="1:2" x14ac:dyDescent="0.25">
      <c r="A2807" t="str">
        <f>IF(Input!D2804&lt;&gt;"",Input!D2804&amp;", "&amp;Input!C2804&amp;" - "&amp;Input!A2804,"")</f>
        <v/>
      </c>
      <c r="B2807" t="str">
        <f t="shared" si="44"/>
        <v/>
      </c>
    </row>
    <row r="2808" spans="1:2" x14ac:dyDescent="0.25">
      <c r="A2808" t="str">
        <f>IF(Input!D2805&lt;&gt;"",Input!D2805&amp;", "&amp;Input!C2805&amp;" - "&amp;Input!A2805,"")</f>
        <v/>
      </c>
      <c r="B2808" t="str">
        <f t="shared" si="44"/>
        <v/>
      </c>
    </row>
    <row r="2809" spans="1:2" x14ac:dyDescent="0.25">
      <c r="A2809" t="str">
        <f>IF(Input!D2806&lt;&gt;"",Input!D2806&amp;", "&amp;Input!C2806&amp;" - "&amp;Input!A2806,"")</f>
        <v/>
      </c>
      <c r="B2809" t="str">
        <f t="shared" si="44"/>
        <v/>
      </c>
    </row>
    <row r="2810" spans="1:2" x14ac:dyDescent="0.25">
      <c r="A2810" t="str">
        <f>IF(Input!D2807&lt;&gt;"",Input!D2807&amp;", "&amp;Input!C2807&amp;" - "&amp;Input!A2807,"")</f>
        <v/>
      </c>
      <c r="B2810" t="str">
        <f t="shared" si="44"/>
        <v/>
      </c>
    </row>
    <row r="2811" spans="1:2" x14ac:dyDescent="0.25">
      <c r="A2811" t="str">
        <f>IF(Input!D2808&lt;&gt;"",Input!D2808&amp;", "&amp;Input!C2808&amp;" - "&amp;Input!A2808,"")</f>
        <v/>
      </c>
      <c r="B2811" t="str">
        <f t="shared" si="44"/>
        <v/>
      </c>
    </row>
    <row r="2812" spans="1:2" x14ac:dyDescent="0.25">
      <c r="A2812" t="str">
        <f>IF(Input!D2809&lt;&gt;"",Input!D2809&amp;", "&amp;Input!C2809&amp;" - "&amp;Input!A2809,"")</f>
        <v/>
      </c>
      <c r="B2812" t="str">
        <f t="shared" si="44"/>
        <v/>
      </c>
    </row>
    <row r="2813" spans="1:2" x14ac:dyDescent="0.25">
      <c r="A2813" t="str">
        <f>IF(Input!D2810&lt;&gt;"",Input!D2810&amp;", "&amp;Input!C2810&amp;" - "&amp;Input!A2810,"")</f>
        <v/>
      </c>
      <c r="B2813" t="str">
        <f t="shared" si="44"/>
        <v/>
      </c>
    </row>
    <row r="2814" spans="1:2" x14ac:dyDescent="0.25">
      <c r="A2814" t="str">
        <f>IF(Input!D2811&lt;&gt;"",Input!D2811&amp;", "&amp;Input!C2811&amp;" - "&amp;Input!A2811,"")</f>
        <v/>
      </c>
      <c r="B2814" t="str">
        <f t="shared" si="44"/>
        <v/>
      </c>
    </row>
    <row r="2815" spans="1:2" x14ac:dyDescent="0.25">
      <c r="A2815" t="str">
        <f>IF(Input!D2812&lt;&gt;"",Input!D2812&amp;", "&amp;Input!C2812&amp;" - "&amp;Input!A2812,"")</f>
        <v/>
      </c>
      <c r="B2815" t="str">
        <f t="shared" si="44"/>
        <v/>
      </c>
    </row>
    <row r="2816" spans="1:2" x14ac:dyDescent="0.25">
      <c r="A2816" t="str">
        <f>IF(Input!D2813&lt;&gt;"",Input!D2813&amp;", "&amp;Input!C2813&amp;" - "&amp;Input!A2813,"")</f>
        <v/>
      </c>
      <c r="B2816" t="str">
        <f t="shared" si="44"/>
        <v/>
      </c>
    </row>
    <row r="2817" spans="1:2" x14ac:dyDescent="0.25">
      <c r="A2817" t="str">
        <f>IF(Input!D2814&lt;&gt;"",Input!D2814&amp;", "&amp;Input!C2814&amp;" - "&amp;Input!A2814,"")</f>
        <v/>
      </c>
      <c r="B2817" t="str">
        <f t="shared" si="44"/>
        <v/>
      </c>
    </row>
    <row r="2818" spans="1:2" x14ac:dyDescent="0.25">
      <c r="A2818" t="str">
        <f>IF(Input!D2815&lt;&gt;"",Input!D2815&amp;", "&amp;Input!C2815&amp;" - "&amp;Input!A2815,"")</f>
        <v/>
      </c>
      <c r="B2818" t="str">
        <f t="shared" si="44"/>
        <v/>
      </c>
    </row>
    <row r="2819" spans="1:2" x14ac:dyDescent="0.25">
      <c r="A2819" t="str">
        <f>IF(Input!D2816&lt;&gt;"",Input!D2816&amp;", "&amp;Input!C2816&amp;" - "&amp;Input!A2816,"")</f>
        <v/>
      </c>
      <c r="B2819" t="str">
        <f t="shared" si="44"/>
        <v/>
      </c>
    </row>
    <row r="2820" spans="1:2" x14ac:dyDescent="0.25">
      <c r="A2820" t="str">
        <f>IF(Input!D2817&lt;&gt;"",Input!D2817&amp;", "&amp;Input!C2817&amp;" - "&amp;Input!A2817,"")</f>
        <v/>
      </c>
      <c r="B2820" t="str">
        <f t="shared" si="44"/>
        <v/>
      </c>
    </row>
    <row r="2821" spans="1:2" x14ac:dyDescent="0.25">
      <c r="A2821" t="str">
        <f>IF(Input!D2818&lt;&gt;"",Input!D2818&amp;", "&amp;Input!C2818&amp;" - "&amp;Input!A2818,"")</f>
        <v/>
      </c>
      <c r="B2821" t="str">
        <f t="shared" si="44"/>
        <v/>
      </c>
    </row>
    <row r="2822" spans="1:2" x14ac:dyDescent="0.25">
      <c r="A2822" t="str">
        <f>IF(Input!D2819&lt;&gt;"",Input!D2819&amp;", "&amp;Input!C2819&amp;" - "&amp;Input!A2819,"")</f>
        <v/>
      </c>
      <c r="B2822" t="str">
        <f t="shared" si="44"/>
        <v/>
      </c>
    </row>
    <row r="2823" spans="1:2" x14ac:dyDescent="0.25">
      <c r="A2823" t="str">
        <f>IF(Input!D2820&lt;&gt;"",Input!D2820&amp;", "&amp;Input!C2820&amp;" - "&amp;Input!A2820,"")</f>
        <v/>
      </c>
      <c r="B2823" t="str">
        <f t="shared" ref="B2823:B2886" si="45">IF(A2823&lt;&gt;"",B2822+1,"")</f>
        <v/>
      </c>
    </row>
    <row r="2824" spans="1:2" x14ac:dyDescent="0.25">
      <c r="A2824" t="str">
        <f>IF(Input!D2821&lt;&gt;"",Input!D2821&amp;", "&amp;Input!C2821&amp;" - "&amp;Input!A2821,"")</f>
        <v/>
      </c>
      <c r="B2824" t="str">
        <f t="shared" si="45"/>
        <v/>
      </c>
    </row>
    <row r="2825" spans="1:2" x14ac:dyDescent="0.25">
      <c r="A2825" t="str">
        <f>IF(Input!D2822&lt;&gt;"",Input!D2822&amp;", "&amp;Input!C2822&amp;" - "&amp;Input!A2822,"")</f>
        <v/>
      </c>
      <c r="B2825" t="str">
        <f t="shared" si="45"/>
        <v/>
      </c>
    </row>
    <row r="2826" spans="1:2" x14ac:dyDescent="0.25">
      <c r="A2826" t="str">
        <f>IF(Input!D2823&lt;&gt;"",Input!D2823&amp;", "&amp;Input!C2823&amp;" - "&amp;Input!A2823,"")</f>
        <v/>
      </c>
      <c r="B2826" t="str">
        <f t="shared" si="45"/>
        <v/>
      </c>
    </row>
    <row r="2827" spans="1:2" x14ac:dyDescent="0.25">
      <c r="A2827" t="str">
        <f>IF(Input!D2824&lt;&gt;"",Input!D2824&amp;", "&amp;Input!C2824&amp;" - "&amp;Input!A2824,"")</f>
        <v/>
      </c>
      <c r="B2827" t="str">
        <f t="shared" si="45"/>
        <v/>
      </c>
    </row>
    <row r="2828" spans="1:2" x14ac:dyDescent="0.25">
      <c r="A2828" t="str">
        <f>IF(Input!D2825&lt;&gt;"",Input!D2825&amp;", "&amp;Input!C2825&amp;" - "&amp;Input!A2825,"")</f>
        <v/>
      </c>
      <c r="B2828" t="str">
        <f t="shared" si="45"/>
        <v/>
      </c>
    </row>
    <row r="2829" spans="1:2" x14ac:dyDescent="0.25">
      <c r="A2829" t="str">
        <f>IF(Input!D2826&lt;&gt;"",Input!D2826&amp;", "&amp;Input!C2826&amp;" - "&amp;Input!A2826,"")</f>
        <v/>
      </c>
      <c r="B2829" t="str">
        <f t="shared" si="45"/>
        <v/>
      </c>
    </row>
    <row r="2830" spans="1:2" x14ac:dyDescent="0.25">
      <c r="A2830" t="str">
        <f>IF(Input!D2827&lt;&gt;"",Input!D2827&amp;", "&amp;Input!C2827&amp;" - "&amp;Input!A2827,"")</f>
        <v/>
      </c>
      <c r="B2830" t="str">
        <f t="shared" si="45"/>
        <v/>
      </c>
    </row>
    <row r="2831" spans="1:2" x14ac:dyDescent="0.25">
      <c r="A2831" t="str">
        <f>IF(Input!D2828&lt;&gt;"",Input!D2828&amp;", "&amp;Input!C2828&amp;" - "&amp;Input!A2828,"")</f>
        <v/>
      </c>
      <c r="B2831" t="str">
        <f t="shared" si="45"/>
        <v/>
      </c>
    </row>
    <row r="2832" spans="1:2" x14ac:dyDescent="0.25">
      <c r="A2832" t="str">
        <f>IF(Input!D2829&lt;&gt;"",Input!D2829&amp;", "&amp;Input!C2829&amp;" - "&amp;Input!A2829,"")</f>
        <v/>
      </c>
      <c r="B2832" t="str">
        <f t="shared" si="45"/>
        <v/>
      </c>
    </row>
    <row r="2833" spans="1:2" x14ac:dyDescent="0.25">
      <c r="A2833" t="str">
        <f>IF(Input!D2830&lt;&gt;"",Input!D2830&amp;", "&amp;Input!C2830&amp;" - "&amp;Input!A2830,"")</f>
        <v/>
      </c>
      <c r="B2833" t="str">
        <f t="shared" si="45"/>
        <v/>
      </c>
    </row>
    <row r="2834" spans="1:2" x14ac:dyDescent="0.25">
      <c r="A2834" t="str">
        <f>IF(Input!D2831&lt;&gt;"",Input!D2831&amp;", "&amp;Input!C2831&amp;" - "&amp;Input!A2831,"")</f>
        <v/>
      </c>
      <c r="B2834" t="str">
        <f t="shared" si="45"/>
        <v/>
      </c>
    </row>
    <row r="2835" spans="1:2" x14ac:dyDescent="0.25">
      <c r="A2835" t="str">
        <f>IF(Input!D2832&lt;&gt;"",Input!D2832&amp;", "&amp;Input!C2832&amp;" - "&amp;Input!A2832,"")</f>
        <v/>
      </c>
      <c r="B2835" t="str">
        <f t="shared" si="45"/>
        <v/>
      </c>
    </row>
    <row r="2836" spans="1:2" x14ac:dyDescent="0.25">
      <c r="A2836" t="str">
        <f>IF(Input!D2833&lt;&gt;"",Input!D2833&amp;", "&amp;Input!C2833&amp;" - "&amp;Input!A2833,"")</f>
        <v/>
      </c>
      <c r="B2836" t="str">
        <f t="shared" si="45"/>
        <v/>
      </c>
    </row>
    <row r="2837" spans="1:2" x14ac:dyDescent="0.25">
      <c r="A2837" t="str">
        <f>IF(Input!D2834&lt;&gt;"",Input!D2834&amp;", "&amp;Input!C2834&amp;" - "&amp;Input!A2834,"")</f>
        <v/>
      </c>
      <c r="B2837" t="str">
        <f t="shared" si="45"/>
        <v/>
      </c>
    </row>
    <row r="2838" spans="1:2" x14ac:dyDescent="0.25">
      <c r="A2838" t="str">
        <f>IF(Input!D2835&lt;&gt;"",Input!D2835&amp;", "&amp;Input!C2835&amp;" - "&amp;Input!A2835,"")</f>
        <v/>
      </c>
      <c r="B2838" t="str">
        <f t="shared" si="45"/>
        <v/>
      </c>
    </row>
    <row r="2839" spans="1:2" x14ac:dyDescent="0.25">
      <c r="A2839" t="str">
        <f>IF(Input!D2836&lt;&gt;"",Input!D2836&amp;", "&amp;Input!C2836&amp;" - "&amp;Input!A2836,"")</f>
        <v/>
      </c>
      <c r="B2839" t="str">
        <f t="shared" si="45"/>
        <v/>
      </c>
    </row>
    <row r="2840" spans="1:2" x14ac:dyDescent="0.25">
      <c r="A2840" t="str">
        <f>IF(Input!D2837&lt;&gt;"",Input!D2837&amp;", "&amp;Input!C2837&amp;" - "&amp;Input!A2837,"")</f>
        <v/>
      </c>
      <c r="B2840" t="str">
        <f t="shared" si="45"/>
        <v/>
      </c>
    </row>
    <row r="2841" spans="1:2" x14ac:dyDescent="0.25">
      <c r="A2841" t="str">
        <f>IF(Input!D2838&lt;&gt;"",Input!D2838&amp;", "&amp;Input!C2838&amp;" - "&amp;Input!A2838,"")</f>
        <v/>
      </c>
      <c r="B2841" t="str">
        <f t="shared" si="45"/>
        <v/>
      </c>
    </row>
    <row r="2842" spans="1:2" x14ac:dyDescent="0.25">
      <c r="A2842" t="str">
        <f>IF(Input!D2839&lt;&gt;"",Input!D2839&amp;", "&amp;Input!C2839&amp;" - "&amp;Input!A2839,"")</f>
        <v/>
      </c>
      <c r="B2842" t="str">
        <f t="shared" si="45"/>
        <v/>
      </c>
    </row>
    <row r="2843" spans="1:2" x14ac:dyDescent="0.25">
      <c r="A2843" t="str">
        <f>IF(Input!D2840&lt;&gt;"",Input!D2840&amp;", "&amp;Input!C2840&amp;" - "&amp;Input!A2840,"")</f>
        <v/>
      </c>
      <c r="B2843" t="str">
        <f t="shared" si="45"/>
        <v/>
      </c>
    </row>
    <row r="2844" spans="1:2" x14ac:dyDescent="0.25">
      <c r="A2844" t="str">
        <f>IF(Input!D2841&lt;&gt;"",Input!D2841&amp;", "&amp;Input!C2841&amp;" - "&amp;Input!A2841,"")</f>
        <v/>
      </c>
      <c r="B2844" t="str">
        <f t="shared" si="45"/>
        <v/>
      </c>
    </row>
    <row r="2845" spans="1:2" x14ac:dyDescent="0.25">
      <c r="A2845" t="str">
        <f>IF(Input!D2842&lt;&gt;"",Input!D2842&amp;", "&amp;Input!C2842&amp;" - "&amp;Input!A2842,"")</f>
        <v/>
      </c>
      <c r="B2845" t="str">
        <f t="shared" si="45"/>
        <v/>
      </c>
    </row>
    <row r="2846" spans="1:2" x14ac:dyDescent="0.25">
      <c r="A2846" t="str">
        <f>IF(Input!D2843&lt;&gt;"",Input!D2843&amp;", "&amp;Input!C2843&amp;" - "&amp;Input!A2843,"")</f>
        <v/>
      </c>
      <c r="B2846" t="str">
        <f t="shared" si="45"/>
        <v/>
      </c>
    </row>
    <row r="2847" spans="1:2" x14ac:dyDescent="0.25">
      <c r="A2847" t="str">
        <f>IF(Input!D2844&lt;&gt;"",Input!D2844&amp;", "&amp;Input!C2844&amp;" - "&amp;Input!A2844,"")</f>
        <v/>
      </c>
      <c r="B2847" t="str">
        <f t="shared" si="45"/>
        <v/>
      </c>
    </row>
    <row r="2848" spans="1:2" x14ac:dyDescent="0.25">
      <c r="A2848" t="str">
        <f>IF(Input!D2845&lt;&gt;"",Input!D2845&amp;", "&amp;Input!C2845&amp;" - "&amp;Input!A2845,"")</f>
        <v/>
      </c>
      <c r="B2848" t="str">
        <f t="shared" si="45"/>
        <v/>
      </c>
    </row>
    <row r="2849" spans="1:2" x14ac:dyDescent="0.25">
      <c r="A2849" t="str">
        <f>IF(Input!D2846&lt;&gt;"",Input!D2846&amp;", "&amp;Input!C2846&amp;" - "&amp;Input!A2846,"")</f>
        <v/>
      </c>
      <c r="B2849" t="str">
        <f t="shared" si="45"/>
        <v/>
      </c>
    </row>
    <row r="2850" spans="1:2" x14ac:dyDescent="0.25">
      <c r="A2850" t="str">
        <f>IF(Input!D2847&lt;&gt;"",Input!D2847&amp;", "&amp;Input!C2847&amp;" - "&amp;Input!A2847,"")</f>
        <v/>
      </c>
      <c r="B2850" t="str">
        <f t="shared" si="45"/>
        <v/>
      </c>
    </row>
    <row r="2851" spans="1:2" x14ac:dyDescent="0.25">
      <c r="A2851" t="str">
        <f>IF(Input!D2848&lt;&gt;"",Input!D2848&amp;", "&amp;Input!C2848&amp;" - "&amp;Input!A2848,"")</f>
        <v/>
      </c>
      <c r="B2851" t="str">
        <f t="shared" si="45"/>
        <v/>
      </c>
    </row>
    <row r="2852" spans="1:2" x14ac:dyDescent="0.25">
      <c r="A2852" t="str">
        <f>IF(Input!D2849&lt;&gt;"",Input!D2849&amp;", "&amp;Input!C2849&amp;" - "&amp;Input!A2849,"")</f>
        <v/>
      </c>
      <c r="B2852" t="str">
        <f t="shared" si="45"/>
        <v/>
      </c>
    </row>
    <row r="2853" spans="1:2" x14ac:dyDescent="0.25">
      <c r="A2853" t="str">
        <f>IF(Input!D2850&lt;&gt;"",Input!D2850&amp;", "&amp;Input!C2850&amp;" - "&amp;Input!A2850,"")</f>
        <v/>
      </c>
      <c r="B2853" t="str">
        <f t="shared" si="45"/>
        <v/>
      </c>
    </row>
    <row r="2854" spans="1:2" x14ac:dyDescent="0.25">
      <c r="A2854" t="str">
        <f>IF(Input!D2851&lt;&gt;"",Input!D2851&amp;", "&amp;Input!C2851&amp;" - "&amp;Input!A2851,"")</f>
        <v/>
      </c>
      <c r="B2854" t="str">
        <f t="shared" si="45"/>
        <v/>
      </c>
    </row>
    <row r="2855" spans="1:2" x14ac:dyDescent="0.25">
      <c r="A2855" t="str">
        <f>IF(Input!D2852&lt;&gt;"",Input!D2852&amp;", "&amp;Input!C2852&amp;" - "&amp;Input!A2852,"")</f>
        <v/>
      </c>
      <c r="B2855" t="str">
        <f t="shared" si="45"/>
        <v/>
      </c>
    </row>
    <row r="2856" spans="1:2" x14ac:dyDescent="0.25">
      <c r="A2856" t="str">
        <f>IF(Input!D2853&lt;&gt;"",Input!D2853&amp;", "&amp;Input!C2853&amp;" - "&amp;Input!A2853,"")</f>
        <v/>
      </c>
      <c r="B2856" t="str">
        <f t="shared" si="45"/>
        <v/>
      </c>
    </row>
    <row r="2857" spans="1:2" x14ac:dyDescent="0.25">
      <c r="A2857" t="str">
        <f>IF(Input!D2854&lt;&gt;"",Input!D2854&amp;", "&amp;Input!C2854&amp;" - "&amp;Input!A2854,"")</f>
        <v/>
      </c>
      <c r="B2857" t="str">
        <f t="shared" si="45"/>
        <v/>
      </c>
    </row>
    <row r="2858" spans="1:2" x14ac:dyDescent="0.25">
      <c r="A2858" t="str">
        <f>IF(Input!D2855&lt;&gt;"",Input!D2855&amp;", "&amp;Input!C2855&amp;" - "&amp;Input!A2855,"")</f>
        <v/>
      </c>
      <c r="B2858" t="str">
        <f t="shared" si="45"/>
        <v/>
      </c>
    </row>
    <row r="2859" spans="1:2" x14ac:dyDescent="0.25">
      <c r="A2859" t="str">
        <f>IF(Input!D2856&lt;&gt;"",Input!D2856&amp;", "&amp;Input!C2856&amp;" - "&amp;Input!A2856,"")</f>
        <v/>
      </c>
      <c r="B2859" t="str">
        <f t="shared" si="45"/>
        <v/>
      </c>
    </row>
    <row r="2860" spans="1:2" x14ac:dyDescent="0.25">
      <c r="A2860" t="str">
        <f>IF(Input!D2857&lt;&gt;"",Input!D2857&amp;", "&amp;Input!C2857&amp;" - "&amp;Input!A2857,"")</f>
        <v/>
      </c>
      <c r="B2860" t="str">
        <f t="shared" si="45"/>
        <v/>
      </c>
    </row>
    <row r="2861" spans="1:2" x14ac:dyDescent="0.25">
      <c r="A2861" t="str">
        <f>IF(Input!D2858&lt;&gt;"",Input!D2858&amp;", "&amp;Input!C2858&amp;" - "&amp;Input!A2858,"")</f>
        <v/>
      </c>
      <c r="B2861" t="str">
        <f t="shared" si="45"/>
        <v/>
      </c>
    </row>
    <row r="2862" spans="1:2" x14ac:dyDescent="0.25">
      <c r="A2862" t="str">
        <f>IF(Input!D2859&lt;&gt;"",Input!D2859&amp;", "&amp;Input!C2859&amp;" - "&amp;Input!A2859,"")</f>
        <v/>
      </c>
      <c r="B2862" t="str">
        <f t="shared" si="45"/>
        <v/>
      </c>
    </row>
    <row r="2863" spans="1:2" x14ac:dyDescent="0.25">
      <c r="A2863" t="str">
        <f>IF(Input!D2860&lt;&gt;"",Input!D2860&amp;", "&amp;Input!C2860&amp;" - "&amp;Input!A2860,"")</f>
        <v/>
      </c>
      <c r="B2863" t="str">
        <f t="shared" si="45"/>
        <v/>
      </c>
    </row>
    <row r="2864" spans="1:2" x14ac:dyDescent="0.25">
      <c r="A2864" t="str">
        <f>IF(Input!D2861&lt;&gt;"",Input!D2861&amp;", "&amp;Input!C2861&amp;" - "&amp;Input!A2861,"")</f>
        <v/>
      </c>
      <c r="B2864" t="str">
        <f t="shared" si="45"/>
        <v/>
      </c>
    </row>
    <row r="2865" spans="1:2" x14ac:dyDescent="0.25">
      <c r="A2865" t="str">
        <f>IF(Input!D2862&lt;&gt;"",Input!D2862&amp;", "&amp;Input!C2862&amp;" - "&amp;Input!A2862,"")</f>
        <v/>
      </c>
      <c r="B2865" t="str">
        <f t="shared" si="45"/>
        <v/>
      </c>
    </row>
    <row r="2866" spans="1:2" x14ac:dyDescent="0.25">
      <c r="A2866" t="str">
        <f>IF(Input!D2863&lt;&gt;"",Input!D2863&amp;", "&amp;Input!C2863&amp;" - "&amp;Input!A2863,"")</f>
        <v/>
      </c>
      <c r="B2866" t="str">
        <f t="shared" si="45"/>
        <v/>
      </c>
    </row>
    <row r="2867" spans="1:2" x14ac:dyDescent="0.25">
      <c r="A2867" t="str">
        <f>IF(Input!D2864&lt;&gt;"",Input!D2864&amp;", "&amp;Input!C2864&amp;" - "&amp;Input!A2864,"")</f>
        <v/>
      </c>
      <c r="B2867" t="str">
        <f t="shared" si="45"/>
        <v/>
      </c>
    </row>
    <row r="2868" spans="1:2" x14ac:dyDescent="0.25">
      <c r="A2868" t="str">
        <f>IF(Input!D2865&lt;&gt;"",Input!D2865&amp;", "&amp;Input!C2865&amp;" - "&amp;Input!A2865,"")</f>
        <v/>
      </c>
      <c r="B2868" t="str">
        <f t="shared" si="45"/>
        <v/>
      </c>
    </row>
    <row r="2869" spans="1:2" x14ac:dyDescent="0.25">
      <c r="A2869" t="str">
        <f>IF(Input!D2866&lt;&gt;"",Input!D2866&amp;", "&amp;Input!C2866&amp;" - "&amp;Input!A2866,"")</f>
        <v/>
      </c>
      <c r="B2869" t="str">
        <f t="shared" si="45"/>
        <v/>
      </c>
    </row>
    <row r="2870" spans="1:2" x14ac:dyDescent="0.25">
      <c r="A2870" t="str">
        <f>IF(Input!D2867&lt;&gt;"",Input!D2867&amp;", "&amp;Input!C2867&amp;" - "&amp;Input!A2867,"")</f>
        <v/>
      </c>
      <c r="B2870" t="str">
        <f t="shared" si="45"/>
        <v/>
      </c>
    </row>
    <row r="2871" spans="1:2" x14ac:dyDescent="0.25">
      <c r="A2871" t="str">
        <f>IF(Input!D2868&lt;&gt;"",Input!D2868&amp;", "&amp;Input!C2868&amp;" - "&amp;Input!A2868,"")</f>
        <v/>
      </c>
      <c r="B2871" t="str">
        <f t="shared" si="45"/>
        <v/>
      </c>
    </row>
    <row r="2872" spans="1:2" x14ac:dyDescent="0.25">
      <c r="A2872" t="str">
        <f>IF(Input!D2869&lt;&gt;"",Input!D2869&amp;", "&amp;Input!C2869&amp;" - "&amp;Input!A2869,"")</f>
        <v/>
      </c>
      <c r="B2872" t="str">
        <f t="shared" si="45"/>
        <v/>
      </c>
    </row>
    <row r="2873" spans="1:2" x14ac:dyDescent="0.25">
      <c r="A2873" t="str">
        <f>IF(Input!D2870&lt;&gt;"",Input!D2870&amp;", "&amp;Input!C2870&amp;" - "&amp;Input!A2870,"")</f>
        <v/>
      </c>
      <c r="B2873" t="str">
        <f t="shared" si="45"/>
        <v/>
      </c>
    </row>
    <row r="2874" spans="1:2" x14ac:dyDescent="0.25">
      <c r="A2874" t="str">
        <f>IF(Input!D2871&lt;&gt;"",Input!D2871&amp;", "&amp;Input!C2871&amp;" - "&amp;Input!A2871,"")</f>
        <v/>
      </c>
      <c r="B2874" t="str">
        <f t="shared" si="45"/>
        <v/>
      </c>
    </row>
    <row r="2875" spans="1:2" x14ac:dyDescent="0.25">
      <c r="A2875" t="str">
        <f>IF(Input!D2872&lt;&gt;"",Input!D2872&amp;", "&amp;Input!C2872&amp;" - "&amp;Input!A2872,"")</f>
        <v/>
      </c>
      <c r="B2875" t="str">
        <f t="shared" si="45"/>
        <v/>
      </c>
    </row>
    <row r="2876" spans="1:2" x14ac:dyDescent="0.25">
      <c r="A2876" t="str">
        <f>IF(Input!D2873&lt;&gt;"",Input!D2873&amp;", "&amp;Input!C2873&amp;" - "&amp;Input!A2873,"")</f>
        <v/>
      </c>
      <c r="B2876" t="str">
        <f t="shared" si="45"/>
        <v/>
      </c>
    </row>
    <row r="2877" spans="1:2" x14ac:dyDescent="0.25">
      <c r="A2877" t="str">
        <f>IF(Input!D2874&lt;&gt;"",Input!D2874&amp;", "&amp;Input!C2874&amp;" - "&amp;Input!A2874,"")</f>
        <v/>
      </c>
      <c r="B2877" t="str">
        <f t="shared" si="45"/>
        <v/>
      </c>
    </row>
    <row r="2878" spans="1:2" x14ac:dyDescent="0.25">
      <c r="A2878" t="str">
        <f>IF(Input!D2875&lt;&gt;"",Input!D2875&amp;", "&amp;Input!C2875&amp;" - "&amp;Input!A2875,"")</f>
        <v/>
      </c>
      <c r="B2878" t="str">
        <f t="shared" si="45"/>
        <v/>
      </c>
    </row>
    <row r="2879" spans="1:2" x14ac:dyDescent="0.25">
      <c r="A2879" t="str">
        <f>IF(Input!D2876&lt;&gt;"",Input!D2876&amp;", "&amp;Input!C2876&amp;" - "&amp;Input!A2876,"")</f>
        <v/>
      </c>
      <c r="B2879" t="str">
        <f t="shared" si="45"/>
        <v/>
      </c>
    </row>
    <row r="2880" spans="1:2" x14ac:dyDescent="0.25">
      <c r="A2880" t="str">
        <f>IF(Input!D2877&lt;&gt;"",Input!D2877&amp;", "&amp;Input!C2877&amp;" - "&amp;Input!A2877,"")</f>
        <v/>
      </c>
      <c r="B2880" t="str">
        <f t="shared" si="45"/>
        <v/>
      </c>
    </row>
    <row r="2881" spans="1:2" x14ac:dyDescent="0.25">
      <c r="A2881" t="str">
        <f>IF(Input!D2878&lt;&gt;"",Input!D2878&amp;", "&amp;Input!C2878&amp;" - "&amp;Input!A2878,"")</f>
        <v/>
      </c>
      <c r="B2881" t="str">
        <f t="shared" si="45"/>
        <v/>
      </c>
    </row>
    <row r="2882" spans="1:2" x14ac:dyDescent="0.25">
      <c r="A2882" t="str">
        <f>IF(Input!D2879&lt;&gt;"",Input!D2879&amp;", "&amp;Input!C2879&amp;" - "&amp;Input!A2879,"")</f>
        <v/>
      </c>
      <c r="B2882" t="str">
        <f t="shared" si="45"/>
        <v/>
      </c>
    </row>
    <row r="2883" spans="1:2" x14ac:dyDescent="0.25">
      <c r="A2883" t="str">
        <f>IF(Input!D2880&lt;&gt;"",Input!D2880&amp;", "&amp;Input!C2880&amp;" - "&amp;Input!A2880,"")</f>
        <v/>
      </c>
      <c r="B2883" t="str">
        <f t="shared" si="45"/>
        <v/>
      </c>
    </row>
    <row r="2884" spans="1:2" x14ac:dyDescent="0.25">
      <c r="A2884" t="str">
        <f>IF(Input!D2881&lt;&gt;"",Input!D2881&amp;", "&amp;Input!C2881&amp;" - "&amp;Input!A2881,"")</f>
        <v/>
      </c>
      <c r="B2884" t="str">
        <f t="shared" si="45"/>
        <v/>
      </c>
    </row>
    <row r="2885" spans="1:2" x14ac:dyDescent="0.25">
      <c r="A2885" t="str">
        <f>IF(Input!D2882&lt;&gt;"",Input!D2882&amp;", "&amp;Input!C2882&amp;" - "&amp;Input!A2882,"")</f>
        <v/>
      </c>
      <c r="B2885" t="str">
        <f t="shared" si="45"/>
        <v/>
      </c>
    </row>
    <row r="2886" spans="1:2" x14ac:dyDescent="0.25">
      <c r="A2886" t="str">
        <f>IF(Input!D2883&lt;&gt;"",Input!D2883&amp;", "&amp;Input!C2883&amp;" - "&amp;Input!A2883,"")</f>
        <v/>
      </c>
      <c r="B2886" t="str">
        <f t="shared" si="45"/>
        <v/>
      </c>
    </row>
    <row r="2887" spans="1:2" x14ac:dyDescent="0.25">
      <c r="A2887" t="str">
        <f>IF(Input!D2884&lt;&gt;"",Input!D2884&amp;", "&amp;Input!C2884&amp;" - "&amp;Input!A2884,"")</f>
        <v/>
      </c>
      <c r="B2887" t="str">
        <f t="shared" ref="B2887:B2950" si="46">IF(A2887&lt;&gt;"",B2886+1,"")</f>
        <v/>
      </c>
    </row>
    <row r="2888" spans="1:2" x14ac:dyDescent="0.25">
      <c r="A2888" t="str">
        <f>IF(Input!D2885&lt;&gt;"",Input!D2885&amp;", "&amp;Input!C2885&amp;" - "&amp;Input!A2885,"")</f>
        <v/>
      </c>
      <c r="B2888" t="str">
        <f t="shared" si="46"/>
        <v/>
      </c>
    </row>
    <row r="2889" spans="1:2" x14ac:dyDescent="0.25">
      <c r="A2889" t="str">
        <f>IF(Input!D2886&lt;&gt;"",Input!D2886&amp;", "&amp;Input!C2886&amp;" - "&amp;Input!A2886,"")</f>
        <v/>
      </c>
      <c r="B2889" t="str">
        <f t="shared" si="46"/>
        <v/>
      </c>
    </row>
    <row r="2890" spans="1:2" x14ac:dyDescent="0.25">
      <c r="A2890" t="str">
        <f>IF(Input!D2887&lt;&gt;"",Input!D2887&amp;", "&amp;Input!C2887&amp;" - "&amp;Input!A2887,"")</f>
        <v/>
      </c>
      <c r="B2890" t="str">
        <f t="shared" si="46"/>
        <v/>
      </c>
    </row>
    <row r="2891" spans="1:2" x14ac:dyDescent="0.25">
      <c r="A2891" t="str">
        <f>IF(Input!D2888&lt;&gt;"",Input!D2888&amp;", "&amp;Input!C2888&amp;" - "&amp;Input!A2888,"")</f>
        <v/>
      </c>
      <c r="B2891" t="str">
        <f t="shared" si="46"/>
        <v/>
      </c>
    </row>
    <row r="2892" spans="1:2" x14ac:dyDescent="0.25">
      <c r="A2892" t="str">
        <f>IF(Input!D2889&lt;&gt;"",Input!D2889&amp;", "&amp;Input!C2889&amp;" - "&amp;Input!A2889,"")</f>
        <v/>
      </c>
      <c r="B2892" t="str">
        <f t="shared" si="46"/>
        <v/>
      </c>
    </row>
    <row r="2893" spans="1:2" x14ac:dyDescent="0.25">
      <c r="A2893" t="str">
        <f>IF(Input!D2890&lt;&gt;"",Input!D2890&amp;", "&amp;Input!C2890&amp;" - "&amp;Input!A2890,"")</f>
        <v/>
      </c>
      <c r="B2893" t="str">
        <f t="shared" si="46"/>
        <v/>
      </c>
    </row>
    <row r="2894" spans="1:2" x14ac:dyDescent="0.25">
      <c r="A2894" t="str">
        <f>IF(Input!D2891&lt;&gt;"",Input!D2891&amp;", "&amp;Input!C2891&amp;" - "&amp;Input!A2891,"")</f>
        <v/>
      </c>
      <c r="B2894" t="str">
        <f t="shared" si="46"/>
        <v/>
      </c>
    </row>
    <row r="2895" spans="1:2" x14ac:dyDescent="0.25">
      <c r="A2895" t="str">
        <f>IF(Input!D2892&lt;&gt;"",Input!D2892&amp;", "&amp;Input!C2892&amp;" - "&amp;Input!A2892,"")</f>
        <v/>
      </c>
      <c r="B2895" t="str">
        <f t="shared" si="46"/>
        <v/>
      </c>
    </row>
    <row r="2896" spans="1:2" x14ac:dyDescent="0.25">
      <c r="A2896" t="str">
        <f>IF(Input!D2893&lt;&gt;"",Input!D2893&amp;", "&amp;Input!C2893&amp;" - "&amp;Input!A2893,"")</f>
        <v/>
      </c>
      <c r="B2896" t="str">
        <f t="shared" si="46"/>
        <v/>
      </c>
    </row>
    <row r="2897" spans="1:2" x14ac:dyDescent="0.25">
      <c r="A2897" t="str">
        <f>IF(Input!D2894&lt;&gt;"",Input!D2894&amp;", "&amp;Input!C2894&amp;" - "&amp;Input!A2894,"")</f>
        <v/>
      </c>
      <c r="B2897" t="str">
        <f t="shared" si="46"/>
        <v/>
      </c>
    </row>
    <row r="2898" spans="1:2" x14ac:dyDescent="0.25">
      <c r="A2898" t="str">
        <f>IF(Input!D2895&lt;&gt;"",Input!D2895&amp;", "&amp;Input!C2895&amp;" - "&amp;Input!A2895,"")</f>
        <v/>
      </c>
      <c r="B2898" t="str">
        <f t="shared" si="46"/>
        <v/>
      </c>
    </row>
    <row r="2899" spans="1:2" x14ac:dyDescent="0.25">
      <c r="A2899" t="str">
        <f>IF(Input!D2896&lt;&gt;"",Input!D2896&amp;", "&amp;Input!C2896&amp;" - "&amp;Input!A2896,"")</f>
        <v/>
      </c>
      <c r="B2899" t="str">
        <f t="shared" si="46"/>
        <v/>
      </c>
    </row>
    <row r="2900" spans="1:2" x14ac:dyDescent="0.25">
      <c r="A2900" t="str">
        <f>IF(Input!D2897&lt;&gt;"",Input!D2897&amp;", "&amp;Input!C2897&amp;" - "&amp;Input!A2897,"")</f>
        <v/>
      </c>
      <c r="B2900" t="str">
        <f t="shared" si="46"/>
        <v/>
      </c>
    </row>
    <row r="2901" spans="1:2" x14ac:dyDescent="0.25">
      <c r="A2901" t="str">
        <f>IF(Input!D2898&lt;&gt;"",Input!D2898&amp;", "&amp;Input!C2898&amp;" - "&amp;Input!A2898,"")</f>
        <v/>
      </c>
      <c r="B2901" t="str">
        <f t="shared" si="46"/>
        <v/>
      </c>
    </row>
    <row r="2902" spans="1:2" x14ac:dyDescent="0.25">
      <c r="A2902" t="str">
        <f>IF(Input!D2899&lt;&gt;"",Input!D2899&amp;", "&amp;Input!C2899&amp;" - "&amp;Input!A2899,"")</f>
        <v/>
      </c>
      <c r="B2902" t="str">
        <f t="shared" si="46"/>
        <v/>
      </c>
    </row>
    <row r="2903" spans="1:2" x14ac:dyDescent="0.25">
      <c r="A2903" t="str">
        <f>IF(Input!D2900&lt;&gt;"",Input!D2900&amp;", "&amp;Input!C2900&amp;" - "&amp;Input!A2900,"")</f>
        <v/>
      </c>
      <c r="B2903" t="str">
        <f t="shared" si="46"/>
        <v/>
      </c>
    </row>
    <row r="2904" spans="1:2" x14ac:dyDescent="0.25">
      <c r="A2904" t="str">
        <f>IF(Input!D2901&lt;&gt;"",Input!D2901&amp;", "&amp;Input!C2901&amp;" - "&amp;Input!A2901,"")</f>
        <v/>
      </c>
      <c r="B2904" t="str">
        <f t="shared" si="46"/>
        <v/>
      </c>
    </row>
    <row r="2905" spans="1:2" x14ac:dyDescent="0.25">
      <c r="A2905" t="str">
        <f>IF(Input!D2902&lt;&gt;"",Input!D2902&amp;", "&amp;Input!C2902&amp;" - "&amp;Input!A2902,"")</f>
        <v/>
      </c>
      <c r="B2905" t="str">
        <f t="shared" si="46"/>
        <v/>
      </c>
    </row>
    <row r="2906" spans="1:2" x14ac:dyDescent="0.25">
      <c r="A2906" t="str">
        <f>IF(Input!D2903&lt;&gt;"",Input!D2903&amp;", "&amp;Input!C2903&amp;" - "&amp;Input!A2903,"")</f>
        <v/>
      </c>
      <c r="B2906" t="str">
        <f t="shared" si="46"/>
        <v/>
      </c>
    </row>
    <row r="2907" spans="1:2" x14ac:dyDescent="0.25">
      <c r="A2907" t="str">
        <f>IF(Input!D2904&lt;&gt;"",Input!D2904&amp;", "&amp;Input!C2904&amp;" - "&amp;Input!A2904,"")</f>
        <v/>
      </c>
      <c r="B2907" t="str">
        <f t="shared" si="46"/>
        <v/>
      </c>
    </row>
    <row r="2908" spans="1:2" x14ac:dyDescent="0.25">
      <c r="A2908" t="str">
        <f>IF(Input!D2905&lt;&gt;"",Input!D2905&amp;", "&amp;Input!C2905&amp;" - "&amp;Input!A2905,"")</f>
        <v/>
      </c>
      <c r="B2908" t="str">
        <f t="shared" si="46"/>
        <v/>
      </c>
    </row>
    <row r="2909" spans="1:2" x14ac:dyDescent="0.25">
      <c r="A2909" t="str">
        <f>IF(Input!D2906&lt;&gt;"",Input!D2906&amp;", "&amp;Input!C2906&amp;" - "&amp;Input!A2906,"")</f>
        <v/>
      </c>
      <c r="B2909" t="str">
        <f t="shared" si="46"/>
        <v/>
      </c>
    </row>
    <row r="2910" spans="1:2" x14ac:dyDescent="0.25">
      <c r="A2910" t="str">
        <f>IF(Input!D2907&lt;&gt;"",Input!D2907&amp;", "&amp;Input!C2907&amp;" - "&amp;Input!A2907,"")</f>
        <v/>
      </c>
      <c r="B2910" t="str">
        <f t="shared" si="46"/>
        <v/>
      </c>
    </row>
    <row r="2911" spans="1:2" x14ac:dyDescent="0.25">
      <c r="A2911" t="str">
        <f>IF(Input!D2908&lt;&gt;"",Input!D2908&amp;", "&amp;Input!C2908&amp;" - "&amp;Input!A2908,"")</f>
        <v/>
      </c>
      <c r="B2911" t="str">
        <f t="shared" si="46"/>
        <v/>
      </c>
    </row>
    <row r="2912" spans="1:2" x14ac:dyDescent="0.25">
      <c r="A2912" t="str">
        <f>IF(Input!D2909&lt;&gt;"",Input!D2909&amp;", "&amp;Input!C2909&amp;" - "&amp;Input!A2909,"")</f>
        <v/>
      </c>
      <c r="B2912" t="str">
        <f t="shared" si="46"/>
        <v/>
      </c>
    </row>
    <row r="2913" spans="1:2" x14ac:dyDescent="0.25">
      <c r="A2913" t="str">
        <f>IF(Input!D2910&lt;&gt;"",Input!D2910&amp;", "&amp;Input!C2910&amp;" - "&amp;Input!A2910,"")</f>
        <v/>
      </c>
      <c r="B2913" t="str">
        <f t="shared" si="46"/>
        <v/>
      </c>
    </row>
    <row r="2914" spans="1:2" x14ac:dyDescent="0.25">
      <c r="A2914" t="str">
        <f>IF(Input!D2911&lt;&gt;"",Input!D2911&amp;", "&amp;Input!C2911&amp;" - "&amp;Input!A2911,"")</f>
        <v/>
      </c>
      <c r="B2914" t="str">
        <f t="shared" si="46"/>
        <v/>
      </c>
    </row>
    <row r="2915" spans="1:2" x14ac:dyDescent="0.25">
      <c r="A2915" t="str">
        <f>IF(Input!D2912&lt;&gt;"",Input!D2912&amp;", "&amp;Input!C2912&amp;" - "&amp;Input!A2912,"")</f>
        <v/>
      </c>
      <c r="B2915" t="str">
        <f t="shared" si="46"/>
        <v/>
      </c>
    </row>
    <row r="2916" spans="1:2" x14ac:dyDescent="0.25">
      <c r="A2916" t="str">
        <f>IF(Input!D2913&lt;&gt;"",Input!D2913&amp;", "&amp;Input!C2913&amp;" - "&amp;Input!A2913,"")</f>
        <v/>
      </c>
      <c r="B2916" t="str">
        <f t="shared" si="46"/>
        <v/>
      </c>
    </row>
    <row r="2917" spans="1:2" x14ac:dyDescent="0.25">
      <c r="A2917" t="str">
        <f>IF(Input!D2914&lt;&gt;"",Input!D2914&amp;", "&amp;Input!C2914&amp;" - "&amp;Input!A2914,"")</f>
        <v/>
      </c>
      <c r="B2917" t="str">
        <f t="shared" si="46"/>
        <v/>
      </c>
    </row>
    <row r="2918" spans="1:2" x14ac:dyDescent="0.25">
      <c r="A2918" t="str">
        <f>IF(Input!D2915&lt;&gt;"",Input!D2915&amp;", "&amp;Input!C2915&amp;" - "&amp;Input!A2915,"")</f>
        <v/>
      </c>
      <c r="B2918" t="str">
        <f t="shared" si="46"/>
        <v/>
      </c>
    </row>
    <row r="2919" spans="1:2" x14ac:dyDescent="0.25">
      <c r="A2919" t="str">
        <f>IF(Input!D2916&lt;&gt;"",Input!D2916&amp;", "&amp;Input!C2916&amp;" - "&amp;Input!A2916,"")</f>
        <v/>
      </c>
      <c r="B2919" t="str">
        <f t="shared" si="46"/>
        <v/>
      </c>
    </row>
    <row r="2920" spans="1:2" x14ac:dyDescent="0.25">
      <c r="A2920" t="str">
        <f>IF(Input!D2917&lt;&gt;"",Input!D2917&amp;", "&amp;Input!C2917&amp;" - "&amp;Input!A2917,"")</f>
        <v/>
      </c>
      <c r="B2920" t="str">
        <f t="shared" si="46"/>
        <v/>
      </c>
    </row>
    <row r="2921" spans="1:2" x14ac:dyDescent="0.25">
      <c r="A2921" t="str">
        <f>IF(Input!D2918&lt;&gt;"",Input!D2918&amp;", "&amp;Input!C2918&amp;" - "&amp;Input!A2918,"")</f>
        <v/>
      </c>
      <c r="B2921" t="str">
        <f t="shared" si="46"/>
        <v/>
      </c>
    </row>
    <row r="2922" spans="1:2" x14ac:dyDescent="0.25">
      <c r="A2922" t="str">
        <f>IF(Input!D2919&lt;&gt;"",Input!D2919&amp;", "&amp;Input!C2919&amp;" - "&amp;Input!A2919,"")</f>
        <v/>
      </c>
      <c r="B2922" t="str">
        <f t="shared" si="46"/>
        <v/>
      </c>
    </row>
    <row r="2923" spans="1:2" x14ac:dyDescent="0.25">
      <c r="A2923" t="str">
        <f>IF(Input!D2920&lt;&gt;"",Input!D2920&amp;", "&amp;Input!C2920&amp;" - "&amp;Input!A2920,"")</f>
        <v/>
      </c>
      <c r="B2923" t="str">
        <f t="shared" si="46"/>
        <v/>
      </c>
    </row>
    <row r="2924" spans="1:2" x14ac:dyDescent="0.25">
      <c r="A2924" t="str">
        <f>IF(Input!D2921&lt;&gt;"",Input!D2921&amp;", "&amp;Input!C2921&amp;" - "&amp;Input!A2921,"")</f>
        <v/>
      </c>
      <c r="B2924" t="str">
        <f t="shared" si="46"/>
        <v/>
      </c>
    </row>
    <row r="2925" spans="1:2" x14ac:dyDescent="0.25">
      <c r="A2925" t="str">
        <f>IF(Input!D2922&lt;&gt;"",Input!D2922&amp;", "&amp;Input!C2922&amp;" - "&amp;Input!A2922,"")</f>
        <v/>
      </c>
      <c r="B2925" t="str">
        <f t="shared" si="46"/>
        <v/>
      </c>
    </row>
    <row r="2926" spans="1:2" x14ac:dyDescent="0.25">
      <c r="A2926" t="str">
        <f>IF(Input!D2923&lt;&gt;"",Input!D2923&amp;", "&amp;Input!C2923&amp;" - "&amp;Input!A2923,"")</f>
        <v/>
      </c>
      <c r="B2926" t="str">
        <f t="shared" si="46"/>
        <v/>
      </c>
    </row>
    <row r="2927" spans="1:2" x14ac:dyDescent="0.25">
      <c r="A2927" t="str">
        <f>IF(Input!D2924&lt;&gt;"",Input!D2924&amp;", "&amp;Input!C2924&amp;" - "&amp;Input!A2924,"")</f>
        <v/>
      </c>
      <c r="B2927" t="str">
        <f t="shared" si="46"/>
        <v/>
      </c>
    </row>
    <row r="2928" spans="1:2" x14ac:dyDescent="0.25">
      <c r="A2928" t="str">
        <f>IF(Input!D2925&lt;&gt;"",Input!D2925&amp;", "&amp;Input!C2925&amp;" - "&amp;Input!A2925,"")</f>
        <v/>
      </c>
      <c r="B2928" t="str">
        <f t="shared" si="46"/>
        <v/>
      </c>
    </row>
    <row r="2929" spans="1:2" x14ac:dyDescent="0.25">
      <c r="A2929" t="str">
        <f>IF(Input!D2926&lt;&gt;"",Input!D2926&amp;", "&amp;Input!C2926&amp;" - "&amp;Input!A2926,"")</f>
        <v/>
      </c>
      <c r="B2929" t="str">
        <f t="shared" si="46"/>
        <v/>
      </c>
    </row>
    <row r="2930" spans="1:2" x14ac:dyDescent="0.25">
      <c r="A2930" t="str">
        <f>IF(Input!D2927&lt;&gt;"",Input!D2927&amp;", "&amp;Input!C2927&amp;" - "&amp;Input!A2927,"")</f>
        <v/>
      </c>
      <c r="B2930" t="str">
        <f t="shared" si="46"/>
        <v/>
      </c>
    </row>
    <row r="2931" spans="1:2" x14ac:dyDescent="0.25">
      <c r="A2931" t="str">
        <f>IF(Input!D2928&lt;&gt;"",Input!D2928&amp;", "&amp;Input!C2928&amp;" - "&amp;Input!A2928,"")</f>
        <v/>
      </c>
      <c r="B2931" t="str">
        <f t="shared" si="46"/>
        <v/>
      </c>
    </row>
    <row r="2932" spans="1:2" x14ac:dyDescent="0.25">
      <c r="A2932" t="str">
        <f>IF(Input!D2929&lt;&gt;"",Input!D2929&amp;", "&amp;Input!C2929&amp;" - "&amp;Input!A2929,"")</f>
        <v/>
      </c>
      <c r="B2932" t="str">
        <f t="shared" si="46"/>
        <v/>
      </c>
    </row>
    <row r="2933" spans="1:2" x14ac:dyDescent="0.25">
      <c r="A2933" t="str">
        <f>IF(Input!D2930&lt;&gt;"",Input!D2930&amp;", "&amp;Input!C2930&amp;" - "&amp;Input!A2930,"")</f>
        <v/>
      </c>
      <c r="B2933" t="str">
        <f t="shared" si="46"/>
        <v/>
      </c>
    </row>
    <row r="2934" spans="1:2" x14ac:dyDescent="0.25">
      <c r="A2934" t="str">
        <f>IF(Input!D2931&lt;&gt;"",Input!D2931&amp;", "&amp;Input!C2931&amp;" - "&amp;Input!A2931,"")</f>
        <v/>
      </c>
      <c r="B2934" t="str">
        <f t="shared" si="46"/>
        <v/>
      </c>
    </row>
    <row r="2935" spans="1:2" x14ac:dyDescent="0.25">
      <c r="A2935" t="str">
        <f>IF(Input!D2932&lt;&gt;"",Input!D2932&amp;", "&amp;Input!C2932&amp;" - "&amp;Input!A2932,"")</f>
        <v/>
      </c>
      <c r="B2935" t="str">
        <f t="shared" si="46"/>
        <v/>
      </c>
    </row>
    <row r="2936" spans="1:2" x14ac:dyDescent="0.25">
      <c r="A2936" t="str">
        <f>IF(Input!D2933&lt;&gt;"",Input!D2933&amp;", "&amp;Input!C2933&amp;" - "&amp;Input!A2933,"")</f>
        <v/>
      </c>
      <c r="B2936" t="str">
        <f t="shared" si="46"/>
        <v/>
      </c>
    </row>
    <row r="2937" spans="1:2" x14ac:dyDescent="0.25">
      <c r="A2937" t="str">
        <f>IF(Input!D2934&lt;&gt;"",Input!D2934&amp;", "&amp;Input!C2934&amp;" - "&amp;Input!A2934,"")</f>
        <v/>
      </c>
      <c r="B2937" t="str">
        <f t="shared" si="46"/>
        <v/>
      </c>
    </row>
    <row r="2938" spans="1:2" x14ac:dyDescent="0.25">
      <c r="A2938" t="str">
        <f>IF(Input!D2935&lt;&gt;"",Input!D2935&amp;", "&amp;Input!C2935&amp;" - "&amp;Input!A2935,"")</f>
        <v/>
      </c>
      <c r="B2938" t="str">
        <f t="shared" si="46"/>
        <v/>
      </c>
    </row>
    <row r="2939" spans="1:2" x14ac:dyDescent="0.25">
      <c r="A2939" t="str">
        <f>IF(Input!D2936&lt;&gt;"",Input!D2936&amp;", "&amp;Input!C2936&amp;" - "&amp;Input!A2936,"")</f>
        <v/>
      </c>
      <c r="B2939" t="str">
        <f t="shared" si="46"/>
        <v/>
      </c>
    </row>
    <row r="2940" spans="1:2" x14ac:dyDescent="0.25">
      <c r="A2940" t="str">
        <f>IF(Input!D2937&lt;&gt;"",Input!D2937&amp;", "&amp;Input!C2937&amp;" - "&amp;Input!A2937,"")</f>
        <v/>
      </c>
      <c r="B2940" t="str">
        <f t="shared" si="46"/>
        <v/>
      </c>
    </row>
    <row r="2941" spans="1:2" x14ac:dyDescent="0.25">
      <c r="A2941" t="str">
        <f>IF(Input!D2938&lt;&gt;"",Input!D2938&amp;", "&amp;Input!C2938&amp;" - "&amp;Input!A2938,"")</f>
        <v/>
      </c>
      <c r="B2941" t="str">
        <f t="shared" si="46"/>
        <v/>
      </c>
    </row>
    <row r="2942" spans="1:2" x14ac:dyDescent="0.25">
      <c r="A2942" t="str">
        <f>IF(Input!D2939&lt;&gt;"",Input!D2939&amp;", "&amp;Input!C2939&amp;" - "&amp;Input!A2939,"")</f>
        <v/>
      </c>
      <c r="B2942" t="str">
        <f t="shared" si="46"/>
        <v/>
      </c>
    </row>
    <row r="2943" spans="1:2" x14ac:dyDescent="0.25">
      <c r="A2943" t="str">
        <f>IF(Input!D2940&lt;&gt;"",Input!D2940&amp;", "&amp;Input!C2940&amp;" - "&amp;Input!A2940,"")</f>
        <v/>
      </c>
      <c r="B2943" t="str">
        <f t="shared" si="46"/>
        <v/>
      </c>
    </row>
    <row r="2944" spans="1:2" x14ac:dyDescent="0.25">
      <c r="A2944" t="str">
        <f>IF(Input!D2941&lt;&gt;"",Input!D2941&amp;", "&amp;Input!C2941&amp;" - "&amp;Input!A2941,"")</f>
        <v/>
      </c>
      <c r="B2944" t="str">
        <f t="shared" si="46"/>
        <v/>
      </c>
    </row>
    <row r="2945" spans="1:2" x14ac:dyDescent="0.25">
      <c r="A2945" t="str">
        <f>IF(Input!D2942&lt;&gt;"",Input!D2942&amp;", "&amp;Input!C2942&amp;" - "&amp;Input!A2942,"")</f>
        <v/>
      </c>
      <c r="B2945" t="str">
        <f t="shared" si="46"/>
        <v/>
      </c>
    </row>
    <row r="2946" spans="1:2" x14ac:dyDescent="0.25">
      <c r="A2946" t="str">
        <f>IF(Input!D2943&lt;&gt;"",Input!D2943&amp;", "&amp;Input!C2943&amp;" - "&amp;Input!A2943,"")</f>
        <v/>
      </c>
      <c r="B2946" t="str">
        <f t="shared" si="46"/>
        <v/>
      </c>
    </row>
    <row r="2947" spans="1:2" x14ac:dyDescent="0.25">
      <c r="A2947" t="str">
        <f>IF(Input!D2944&lt;&gt;"",Input!D2944&amp;", "&amp;Input!C2944&amp;" - "&amp;Input!A2944,"")</f>
        <v/>
      </c>
      <c r="B2947" t="str">
        <f t="shared" si="46"/>
        <v/>
      </c>
    </row>
    <row r="2948" spans="1:2" x14ac:dyDescent="0.25">
      <c r="A2948" t="str">
        <f>IF(Input!D2945&lt;&gt;"",Input!D2945&amp;", "&amp;Input!C2945&amp;" - "&amp;Input!A2945,"")</f>
        <v/>
      </c>
      <c r="B2948" t="str">
        <f t="shared" si="46"/>
        <v/>
      </c>
    </row>
    <row r="2949" spans="1:2" x14ac:dyDescent="0.25">
      <c r="A2949" t="str">
        <f>IF(Input!D2946&lt;&gt;"",Input!D2946&amp;", "&amp;Input!C2946&amp;" - "&amp;Input!A2946,"")</f>
        <v/>
      </c>
      <c r="B2949" t="str">
        <f t="shared" si="46"/>
        <v/>
      </c>
    </row>
    <row r="2950" spans="1:2" x14ac:dyDescent="0.25">
      <c r="A2950" t="str">
        <f>IF(Input!D2947&lt;&gt;"",Input!D2947&amp;", "&amp;Input!C2947&amp;" - "&amp;Input!A2947,"")</f>
        <v/>
      </c>
      <c r="B2950" t="str">
        <f t="shared" si="46"/>
        <v/>
      </c>
    </row>
    <row r="2951" spans="1:2" x14ac:dyDescent="0.25">
      <c r="A2951" t="str">
        <f>IF(Input!D2948&lt;&gt;"",Input!D2948&amp;", "&amp;Input!C2948&amp;" - "&amp;Input!A2948,"")</f>
        <v/>
      </c>
      <c r="B2951" t="str">
        <f t="shared" ref="B2951:B3014" si="47">IF(A2951&lt;&gt;"",B2950+1,"")</f>
        <v/>
      </c>
    </row>
    <row r="2952" spans="1:2" x14ac:dyDescent="0.25">
      <c r="A2952" t="str">
        <f>IF(Input!D2949&lt;&gt;"",Input!D2949&amp;", "&amp;Input!C2949&amp;" - "&amp;Input!A2949,"")</f>
        <v/>
      </c>
      <c r="B2952" t="str">
        <f t="shared" si="47"/>
        <v/>
      </c>
    </row>
    <row r="2953" spans="1:2" x14ac:dyDescent="0.25">
      <c r="A2953" t="str">
        <f>IF(Input!D2950&lt;&gt;"",Input!D2950&amp;", "&amp;Input!C2950&amp;" - "&amp;Input!A2950,"")</f>
        <v/>
      </c>
      <c r="B2953" t="str">
        <f t="shared" si="47"/>
        <v/>
      </c>
    </row>
    <row r="2954" spans="1:2" x14ac:dyDescent="0.25">
      <c r="A2954" t="str">
        <f>IF(Input!D2951&lt;&gt;"",Input!D2951&amp;", "&amp;Input!C2951&amp;" - "&amp;Input!A2951,"")</f>
        <v/>
      </c>
      <c r="B2954" t="str">
        <f t="shared" si="47"/>
        <v/>
      </c>
    </row>
    <row r="2955" spans="1:2" x14ac:dyDescent="0.25">
      <c r="A2955" t="str">
        <f>IF(Input!D2952&lt;&gt;"",Input!D2952&amp;", "&amp;Input!C2952&amp;" - "&amp;Input!A2952,"")</f>
        <v/>
      </c>
      <c r="B2955" t="str">
        <f t="shared" si="47"/>
        <v/>
      </c>
    </row>
    <row r="2956" spans="1:2" x14ac:dyDescent="0.25">
      <c r="A2956" t="str">
        <f>IF(Input!D2953&lt;&gt;"",Input!D2953&amp;", "&amp;Input!C2953&amp;" - "&amp;Input!A2953,"")</f>
        <v/>
      </c>
      <c r="B2956" t="str">
        <f t="shared" si="47"/>
        <v/>
      </c>
    </row>
    <row r="2957" spans="1:2" x14ac:dyDescent="0.25">
      <c r="A2957" t="str">
        <f>IF(Input!D2954&lt;&gt;"",Input!D2954&amp;", "&amp;Input!C2954&amp;" - "&amp;Input!A2954,"")</f>
        <v/>
      </c>
      <c r="B2957" t="str">
        <f t="shared" si="47"/>
        <v/>
      </c>
    </row>
    <row r="2958" spans="1:2" x14ac:dyDescent="0.25">
      <c r="A2958" t="str">
        <f>IF(Input!D2955&lt;&gt;"",Input!D2955&amp;", "&amp;Input!C2955&amp;" - "&amp;Input!A2955,"")</f>
        <v/>
      </c>
      <c r="B2958" t="str">
        <f t="shared" si="47"/>
        <v/>
      </c>
    </row>
    <row r="2959" spans="1:2" x14ac:dyDescent="0.25">
      <c r="A2959" t="str">
        <f>IF(Input!D2956&lt;&gt;"",Input!D2956&amp;", "&amp;Input!C2956&amp;" - "&amp;Input!A2956,"")</f>
        <v/>
      </c>
      <c r="B2959" t="str">
        <f t="shared" si="47"/>
        <v/>
      </c>
    </row>
    <row r="2960" spans="1:2" x14ac:dyDescent="0.25">
      <c r="A2960" t="str">
        <f>IF(Input!D2957&lt;&gt;"",Input!D2957&amp;", "&amp;Input!C2957&amp;" - "&amp;Input!A2957,"")</f>
        <v/>
      </c>
      <c r="B2960" t="str">
        <f t="shared" si="47"/>
        <v/>
      </c>
    </row>
    <row r="2961" spans="1:2" x14ac:dyDescent="0.25">
      <c r="A2961" t="str">
        <f>IF(Input!D2958&lt;&gt;"",Input!D2958&amp;", "&amp;Input!C2958&amp;" - "&amp;Input!A2958,"")</f>
        <v/>
      </c>
      <c r="B2961" t="str">
        <f t="shared" si="47"/>
        <v/>
      </c>
    </row>
    <row r="2962" spans="1:2" x14ac:dyDescent="0.25">
      <c r="A2962" t="str">
        <f>IF(Input!D2959&lt;&gt;"",Input!D2959&amp;", "&amp;Input!C2959&amp;" - "&amp;Input!A2959,"")</f>
        <v/>
      </c>
      <c r="B2962" t="str">
        <f t="shared" si="47"/>
        <v/>
      </c>
    </row>
    <row r="2963" spans="1:2" x14ac:dyDescent="0.25">
      <c r="A2963" t="str">
        <f>IF(Input!D2960&lt;&gt;"",Input!D2960&amp;", "&amp;Input!C2960&amp;" - "&amp;Input!A2960,"")</f>
        <v/>
      </c>
      <c r="B2963" t="str">
        <f t="shared" si="47"/>
        <v/>
      </c>
    </row>
    <row r="2964" spans="1:2" x14ac:dyDescent="0.25">
      <c r="A2964" t="str">
        <f>IF(Input!D2961&lt;&gt;"",Input!D2961&amp;", "&amp;Input!C2961&amp;" - "&amp;Input!A2961,"")</f>
        <v/>
      </c>
      <c r="B2964" t="str">
        <f t="shared" si="47"/>
        <v/>
      </c>
    </row>
    <row r="2965" spans="1:2" x14ac:dyDescent="0.25">
      <c r="A2965" t="str">
        <f>IF(Input!D2962&lt;&gt;"",Input!D2962&amp;", "&amp;Input!C2962&amp;" - "&amp;Input!A2962,"")</f>
        <v/>
      </c>
      <c r="B2965" t="str">
        <f t="shared" si="47"/>
        <v/>
      </c>
    </row>
    <row r="2966" spans="1:2" x14ac:dyDescent="0.25">
      <c r="A2966" t="str">
        <f>IF(Input!D2963&lt;&gt;"",Input!D2963&amp;", "&amp;Input!C2963&amp;" - "&amp;Input!A2963,"")</f>
        <v/>
      </c>
      <c r="B2966" t="str">
        <f t="shared" si="47"/>
        <v/>
      </c>
    </row>
    <row r="2967" spans="1:2" x14ac:dyDescent="0.25">
      <c r="A2967" t="str">
        <f>IF(Input!D2964&lt;&gt;"",Input!D2964&amp;", "&amp;Input!C2964&amp;" - "&amp;Input!A2964,"")</f>
        <v/>
      </c>
      <c r="B2967" t="str">
        <f t="shared" si="47"/>
        <v/>
      </c>
    </row>
    <row r="2968" spans="1:2" x14ac:dyDescent="0.25">
      <c r="A2968" t="str">
        <f>IF(Input!D2965&lt;&gt;"",Input!D2965&amp;", "&amp;Input!C2965&amp;" - "&amp;Input!A2965,"")</f>
        <v/>
      </c>
      <c r="B2968" t="str">
        <f t="shared" si="47"/>
        <v/>
      </c>
    </row>
    <row r="2969" spans="1:2" x14ac:dyDescent="0.25">
      <c r="A2969" t="str">
        <f>IF(Input!D2966&lt;&gt;"",Input!D2966&amp;", "&amp;Input!C2966&amp;" - "&amp;Input!A2966,"")</f>
        <v/>
      </c>
      <c r="B2969" t="str">
        <f t="shared" si="47"/>
        <v/>
      </c>
    </row>
    <row r="2970" spans="1:2" x14ac:dyDescent="0.25">
      <c r="A2970" t="str">
        <f>IF(Input!D2967&lt;&gt;"",Input!D2967&amp;", "&amp;Input!C2967&amp;" - "&amp;Input!A2967,"")</f>
        <v/>
      </c>
      <c r="B2970" t="str">
        <f t="shared" si="47"/>
        <v/>
      </c>
    </row>
    <row r="2971" spans="1:2" x14ac:dyDescent="0.25">
      <c r="A2971" t="str">
        <f>IF(Input!D2968&lt;&gt;"",Input!D2968&amp;", "&amp;Input!C2968&amp;" - "&amp;Input!A2968,"")</f>
        <v/>
      </c>
      <c r="B2971" t="str">
        <f t="shared" si="47"/>
        <v/>
      </c>
    </row>
    <row r="2972" spans="1:2" x14ac:dyDescent="0.25">
      <c r="A2972" t="str">
        <f>IF(Input!D2969&lt;&gt;"",Input!D2969&amp;", "&amp;Input!C2969&amp;" - "&amp;Input!A2969,"")</f>
        <v/>
      </c>
      <c r="B2972" t="str">
        <f t="shared" si="47"/>
        <v/>
      </c>
    </row>
    <row r="2973" spans="1:2" x14ac:dyDescent="0.25">
      <c r="A2973" t="str">
        <f>IF(Input!D2970&lt;&gt;"",Input!D2970&amp;", "&amp;Input!C2970&amp;" - "&amp;Input!A2970,"")</f>
        <v/>
      </c>
      <c r="B2973" t="str">
        <f t="shared" si="47"/>
        <v/>
      </c>
    </row>
    <row r="2974" spans="1:2" x14ac:dyDescent="0.25">
      <c r="A2974" t="str">
        <f>IF(Input!D2971&lt;&gt;"",Input!D2971&amp;", "&amp;Input!C2971&amp;" - "&amp;Input!A2971,"")</f>
        <v/>
      </c>
      <c r="B2974" t="str">
        <f t="shared" si="47"/>
        <v/>
      </c>
    </row>
    <row r="2975" spans="1:2" x14ac:dyDescent="0.25">
      <c r="A2975" t="str">
        <f>IF(Input!D2972&lt;&gt;"",Input!D2972&amp;", "&amp;Input!C2972&amp;" - "&amp;Input!A2972,"")</f>
        <v/>
      </c>
      <c r="B2975" t="str">
        <f t="shared" si="47"/>
        <v/>
      </c>
    </row>
    <row r="2976" spans="1:2" x14ac:dyDescent="0.25">
      <c r="A2976" t="str">
        <f>IF(Input!D2973&lt;&gt;"",Input!D2973&amp;", "&amp;Input!C2973&amp;" - "&amp;Input!A2973,"")</f>
        <v/>
      </c>
      <c r="B2976" t="str">
        <f t="shared" si="47"/>
        <v/>
      </c>
    </row>
    <row r="2977" spans="1:2" x14ac:dyDescent="0.25">
      <c r="A2977" t="str">
        <f>IF(Input!D2974&lt;&gt;"",Input!D2974&amp;", "&amp;Input!C2974&amp;" - "&amp;Input!A2974,"")</f>
        <v/>
      </c>
      <c r="B2977" t="str">
        <f t="shared" si="47"/>
        <v/>
      </c>
    </row>
    <row r="2978" spans="1:2" x14ac:dyDescent="0.25">
      <c r="A2978" t="str">
        <f>IF(Input!D2975&lt;&gt;"",Input!D2975&amp;", "&amp;Input!C2975&amp;" - "&amp;Input!A2975,"")</f>
        <v/>
      </c>
      <c r="B2978" t="str">
        <f t="shared" si="47"/>
        <v/>
      </c>
    </row>
    <row r="2979" spans="1:2" x14ac:dyDescent="0.25">
      <c r="A2979" t="str">
        <f>IF(Input!D2976&lt;&gt;"",Input!D2976&amp;", "&amp;Input!C2976&amp;" - "&amp;Input!A2976,"")</f>
        <v/>
      </c>
      <c r="B2979" t="str">
        <f t="shared" si="47"/>
        <v/>
      </c>
    </row>
    <row r="2980" spans="1:2" x14ac:dyDescent="0.25">
      <c r="A2980" t="str">
        <f>IF(Input!D2977&lt;&gt;"",Input!D2977&amp;", "&amp;Input!C2977&amp;" - "&amp;Input!A2977,"")</f>
        <v/>
      </c>
      <c r="B2980" t="str">
        <f t="shared" si="47"/>
        <v/>
      </c>
    </row>
    <row r="2981" spans="1:2" x14ac:dyDescent="0.25">
      <c r="A2981" t="str">
        <f>IF(Input!D2978&lt;&gt;"",Input!D2978&amp;", "&amp;Input!C2978&amp;" - "&amp;Input!A2978,"")</f>
        <v/>
      </c>
      <c r="B2981" t="str">
        <f t="shared" si="47"/>
        <v/>
      </c>
    </row>
    <row r="2982" spans="1:2" x14ac:dyDescent="0.25">
      <c r="A2982" t="str">
        <f>IF(Input!D2979&lt;&gt;"",Input!D2979&amp;", "&amp;Input!C2979&amp;" - "&amp;Input!A2979,"")</f>
        <v/>
      </c>
      <c r="B2982" t="str">
        <f t="shared" si="47"/>
        <v/>
      </c>
    </row>
    <row r="2983" spans="1:2" x14ac:dyDescent="0.25">
      <c r="A2983" t="str">
        <f>IF(Input!D2980&lt;&gt;"",Input!D2980&amp;", "&amp;Input!C2980&amp;" - "&amp;Input!A2980,"")</f>
        <v/>
      </c>
      <c r="B2983" t="str">
        <f t="shared" si="47"/>
        <v/>
      </c>
    </row>
    <row r="2984" spans="1:2" x14ac:dyDescent="0.25">
      <c r="A2984" t="str">
        <f>IF(Input!D2981&lt;&gt;"",Input!D2981&amp;", "&amp;Input!C2981&amp;" - "&amp;Input!A2981,"")</f>
        <v/>
      </c>
      <c r="B2984" t="str">
        <f t="shared" si="47"/>
        <v/>
      </c>
    </row>
    <row r="2985" spans="1:2" x14ac:dyDescent="0.25">
      <c r="A2985" t="str">
        <f>IF(Input!D2982&lt;&gt;"",Input!D2982&amp;", "&amp;Input!C2982&amp;" - "&amp;Input!A2982,"")</f>
        <v/>
      </c>
      <c r="B2985" t="str">
        <f t="shared" si="47"/>
        <v/>
      </c>
    </row>
    <row r="2986" spans="1:2" x14ac:dyDescent="0.25">
      <c r="A2986" t="str">
        <f>IF(Input!D2983&lt;&gt;"",Input!D2983&amp;", "&amp;Input!C2983&amp;" - "&amp;Input!A2983,"")</f>
        <v/>
      </c>
      <c r="B2986" t="str">
        <f t="shared" si="47"/>
        <v/>
      </c>
    </row>
    <row r="2987" spans="1:2" x14ac:dyDescent="0.25">
      <c r="A2987" t="str">
        <f>IF(Input!D2984&lt;&gt;"",Input!D2984&amp;", "&amp;Input!C2984&amp;" - "&amp;Input!A2984,"")</f>
        <v/>
      </c>
      <c r="B2987" t="str">
        <f t="shared" si="47"/>
        <v/>
      </c>
    </row>
    <row r="2988" spans="1:2" x14ac:dyDescent="0.25">
      <c r="A2988" t="str">
        <f>IF(Input!D2985&lt;&gt;"",Input!D2985&amp;", "&amp;Input!C2985&amp;" - "&amp;Input!A2985,"")</f>
        <v/>
      </c>
      <c r="B2988" t="str">
        <f t="shared" si="47"/>
        <v/>
      </c>
    </row>
    <row r="2989" spans="1:2" x14ac:dyDescent="0.25">
      <c r="A2989" t="str">
        <f>IF(Input!D2986&lt;&gt;"",Input!D2986&amp;", "&amp;Input!C2986&amp;" - "&amp;Input!A2986,"")</f>
        <v/>
      </c>
      <c r="B2989" t="str">
        <f t="shared" si="47"/>
        <v/>
      </c>
    </row>
    <row r="2990" spans="1:2" x14ac:dyDescent="0.25">
      <c r="A2990" t="str">
        <f>IF(Input!D2987&lt;&gt;"",Input!D2987&amp;", "&amp;Input!C2987&amp;" - "&amp;Input!A2987,"")</f>
        <v/>
      </c>
      <c r="B2990" t="str">
        <f t="shared" si="47"/>
        <v/>
      </c>
    </row>
    <row r="2991" spans="1:2" x14ac:dyDescent="0.25">
      <c r="A2991" t="str">
        <f>IF(Input!D2988&lt;&gt;"",Input!D2988&amp;", "&amp;Input!C2988&amp;" - "&amp;Input!A2988,"")</f>
        <v/>
      </c>
      <c r="B2991" t="str">
        <f t="shared" si="47"/>
        <v/>
      </c>
    </row>
    <row r="2992" spans="1:2" x14ac:dyDescent="0.25">
      <c r="A2992" t="str">
        <f>IF(Input!D2989&lt;&gt;"",Input!D2989&amp;", "&amp;Input!C2989&amp;" - "&amp;Input!A2989,"")</f>
        <v/>
      </c>
      <c r="B2992" t="str">
        <f t="shared" si="47"/>
        <v/>
      </c>
    </row>
    <row r="2993" spans="1:2" x14ac:dyDescent="0.25">
      <c r="A2993" t="str">
        <f>IF(Input!D2990&lt;&gt;"",Input!D2990&amp;", "&amp;Input!C2990&amp;" - "&amp;Input!A2990,"")</f>
        <v/>
      </c>
      <c r="B2993" t="str">
        <f t="shared" si="47"/>
        <v/>
      </c>
    </row>
    <row r="2994" spans="1:2" x14ac:dyDescent="0.25">
      <c r="A2994" t="str">
        <f>IF(Input!D2991&lt;&gt;"",Input!D2991&amp;", "&amp;Input!C2991&amp;" - "&amp;Input!A2991,"")</f>
        <v/>
      </c>
      <c r="B2994" t="str">
        <f t="shared" si="47"/>
        <v/>
      </c>
    </row>
    <row r="2995" spans="1:2" x14ac:dyDescent="0.25">
      <c r="A2995" t="str">
        <f>IF(Input!D2992&lt;&gt;"",Input!D2992&amp;", "&amp;Input!C2992&amp;" - "&amp;Input!A2992,"")</f>
        <v/>
      </c>
      <c r="B2995" t="str">
        <f t="shared" si="47"/>
        <v/>
      </c>
    </row>
    <row r="2996" spans="1:2" x14ac:dyDescent="0.25">
      <c r="A2996" t="str">
        <f>IF(Input!D2993&lt;&gt;"",Input!D2993&amp;", "&amp;Input!C2993&amp;" - "&amp;Input!A2993,"")</f>
        <v/>
      </c>
      <c r="B2996" t="str">
        <f t="shared" si="47"/>
        <v/>
      </c>
    </row>
    <row r="2997" spans="1:2" x14ac:dyDescent="0.25">
      <c r="A2997" t="str">
        <f>IF(Input!D2994&lt;&gt;"",Input!D2994&amp;", "&amp;Input!C2994&amp;" - "&amp;Input!A2994,"")</f>
        <v/>
      </c>
      <c r="B2997" t="str">
        <f t="shared" si="47"/>
        <v/>
      </c>
    </row>
    <row r="2998" spans="1:2" x14ac:dyDescent="0.25">
      <c r="A2998" t="str">
        <f>IF(Input!D2995&lt;&gt;"",Input!D2995&amp;", "&amp;Input!C2995&amp;" - "&amp;Input!A2995,"")</f>
        <v/>
      </c>
      <c r="B2998" t="str">
        <f t="shared" si="47"/>
        <v/>
      </c>
    </row>
    <row r="2999" spans="1:2" x14ac:dyDescent="0.25">
      <c r="A2999" t="str">
        <f>IF(Input!D2996&lt;&gt;"",Input!D2996&amp;", "&amp;Input!C2996&amp;" - "&amp;Input!A2996,"")</f>
        <v/>
      </c>
      <c r="B2999" t="str">
        <f t="shared" si="47"/>
        <v/>
      </c>
    </row>
    <row r="3000" spans="1:2" x14ac:dyDescent="0.25">
      <c r="A3000" t="str">
        <f>IF(Input!D2997&lt;&gt;"",Input!D2997&amp;", "&amp;Input!C2997&amp;" - "&amp;Input!A2997,"")</f>
        <v/>
      </c>
      <c r="B3000" t="str">
        <f t="shared" si="47"/>
        <v/>
      </c>
    </row>
    <row r="3001" spans="1:2" x14ac:dyDescent="0.25">
      <c r="A3001" t="str">
        <f>IF(Input!D2998&lt;&gt;"",Input!D2998&amp;", "&amp;Input!C2998&amp;" - "&amp;Input!A2998,"")</f>
        <v/>
      </c>
      <c r="B3001" t="str">
        <f t="shared" si="47"/>
        <v/>
      </c>
    </row>
    <row r="3002" spans="1:2" x14ac:dyDescent="0.25">
      <c r="A3002" t="str">
        <f>IF(Input!D2999&lt;&gt;"",Input!D2999&amp;", "&amp;Input!C2999&amp;" - "&amp;Input!A2999,"")</f>
        <v/>
      </c>
      <c r="B3002" t="str">
        <f t="shared" si="47"/>
        <v/>
      </c>
    </row>
    <row r="3003" spans="1:2" x14ac:dyDescent="0.25">
      <c r="A3003" t="str">
        <f>IF(Input!D3000&lt;&gt;"",Input!D3000&amp;", "&amp;Input!C3000&amp;" - "&amp;Input!A3000,"")</f>
        <v/>
      </c>
      <c r="B3003" t="str">
        <f t="shared" si="47"/>
        <v/>
      </c>
    </row>
    <row r="3004" spans="1:2" x14ac:dyDescent="0.25">
      <c r="B3004" t="str">
        <f t="shared" si="47"/>
        <v/>
      </c>
    </row>
    <row r="3005" spans="1:2" x14ac:dyDescent="0.25">
      <c r="B3005" t="str">
        <f t="shared" si="47"/>
        <v/>
      </c>
    </row>
    <row r="3006" spans="1:2" x14ac:dyDescent="0.25">
      <c r="B3006" t="str">
        <f t="shared" si="47"/>
        <v/>
      </c>
    </row>
    <row r="3007" spans="1:2" x14ac:dyDescent="0.25">
      <c r="B3007" t="str">
        <f t="shared" si="47"/>
        <v/>
      </c>
    </row>
    <row r="3008" spans="1:2" x14ac:dyDescent="0.25">
      <c r="B3008" t="str">
        <f t="shared" si="47"/>
        <v/>
      </c>
    </row>
    <row r="3009" spans="2:2" x14ac:dyDescent="0.25">
      <c r="B3009" t="str">
        <f t="shared" si="47"/>
        <v/>
      </c>
    </row>
    <row r="3010" spans="2:2" x14ac:dyDescent="0.25">
      <c r="B3010" t="str">
        <f t="shared" si="47"/>
        <v/>
      </c>
    </row>
    <row r="3011" spans="2:2" x14ac:dyDescent="0.25">
      <c r="B3011" t="str">
        <f t="shared" si="47"/>
        <v/>
      </c>
    </row>
    <row r="3012" spans="2:2" x14ac:dyDescent="0.25">
      <c r="B3012" t="str">
        <f t="shared" si="47"/>
        <v/>
      </c>
    </row>
    <row r="3013" spans="2:2" x14ac:dyDescent="0.25">
      <c r="B3013" t="str">
        <f t="shared" si="47"/>
        <v/>
      </c>
    </row>
    <row r="3014" spans="2:2" x14ac:dyDescent="0.25">
      <c r="B3014" t="str">
        <f t="shared" si="47"/>
        <v/>
      </c>
    </row>
    <row r="3015" spans="2:2" x14ac:dyDescent="0.25">
      <c r="B3015" t="str">
        <f t="shared" ref="B3015:B3078" si="48">IF(A3015&lt;&gt;"",B3014+1,"")</f>
        <v/>
      </c>
    </row>
    <row r="3016" spans="2:2" x14ac:dyDescent="0.25">
      <c r="B3016" t="str">
        <f t="shared" si="48"/>
        <v/>
      </c>
    </row>
    <row r="3017" spans="2:2" x14ac:dyDescent="0.25">
      <c r="B3017" t="str">
        <f t="shared" si="48"/>
        <v/>
      </c>
    </row>
    <row r="3018" spans="2:2" x14ac:dyDescent="0.25">
      <c r="B3018" t="str">
        <f t="shared" si="48"/>
        <v/>
      </c>
    </row>
    <row r="3019" spans="2:2" x14ac:dyDescent="0.25">
      <c r="B3019" t="str">
        <f t="shared" si="48"/>
        <v/>
      </c>
    </row>
    <row r="3020" spans="2:2" x14ac:dyDescent="0.25">
      <c r="B3020" t="str">
        <f t="shared" si="48"/>
        <v/>
      </c>
    </row>
    <row r="3021" spans="2:2" x14ac:dyDescent="0.25">
      <c r="B3021" t="str">
        <f t="shared" si="48"/>
        <v/>
      </c>
    </row>
    <row r="3022" spans="2:2" x14ac:dyDescent="0.25">
      <c r="B3022" t="str">
        <f t="shared" si="48"/>
        <v/>
      </c>
    </row>
    <row r="3023" spans="2:2" x14ac:dyDescent="0.25">
      <c r="B3023" t="str">
        <f t="shared" si="48"/>
        <v/>
      </c>
    </row>
    <row r="3024" spans="2:2" x14ac:dyDescent="0.25">
      <c r="B3024" t="str">
        <f t="shared" si="48"/>
        <v/>
      </c>
    </row>
    <row r="3025" spans="2:2" x14ac:dyDescent="0.25">
      <c r="B3025" t="str">
        <f t="shared" si="48"/>
        <v/>
      </c>
    </row>
    <row r="3026" spans="2:2" x14ac:dyDescent="0.25">
      <c r="B3026" t="str">
        <f t="shared" si="48"/>
        <v/>
      </c>
    </row>
    <row r="3027" spans="2:2" x14ac:dyDescent="0.25">
      <c r="B3027" t="str">
        <f t="shared" si="48"/>
        <v/>
      </c>
    </row>
    <row r="3028" spans="2:2" x14ac:dyDescent="0.25">
      <c r="B3028" t="str">
        <f t="shared" si="48"/>
        <v/>
      </c>
    </row>
    <row r="3029" spans="2:2" x14ac:dyDescent="0.25">
      <c r="B3029" t="str">
        <f t="shared" si="48"/>
        <v/>
      </c>
    </row>
    <row r="3030" spans="2:2" x14ac:dyDescent="0.25">
      <c r="B3030" t="str">
        <f t="shared" si="48"/>
        <v/>
      </c>
    </row>
    <row r="3031" spans="2:2" x14ac:dyDescent="0.25">
      <c r="B3031" t="str">
        <f t="shared" si="48"/>
        <v/>
      </c>
    </row>
    <row r="3032" spans="2:2" x14ac:dyDescent="0.25">
      <c r="B3032" t="str">
        <f t="shared" si="48"/>
        <v/>
      </c>
    </row>
    <row r="3033" spans="2:2" x14ac:dyDescent="0.25">
      <c r="B3033" t="str">
        <f t="shared" si="48"/>
        <v/>
      </c>
    </row>
    <row r="3034" spans="2:2" x14ac:dyDescent="0.25">
      <c r="B3034" t="str">
        <f t="shared" si="48"/>
        <v/>
      </c>
    </row>
    <row r="3035" spans="2:2" x14ac:dyDescent="0.25">
      <c r="B3035" t="str">
        <f t="shared" si="48"/>
        <v/>
      </c>
    </row>
    <row r="3036" spans="2:2" x14ac:dyDescent="0.25">
      <c r="B3036" t="str">
        <f t="shared" si="48"/>
        <v/>
      </c>
    </row>
    <row r="3037" spans="2:2" x14ac:dyDescent="0.25">
      <c r="B3037" t="str">
        <f t="shared" si="48"/>
        <v/>
      </c>
    </row>
    <row r="3038" spans="2:2" x14ac:dyDescent="0.25">
      <c r="B3038" t="str">
        <f t="shared" si="48"/>
        <v/>
      </c>
    </row>
    <row r="3039" spans="2:2" x14ac:dyDescent="0.25">
      <c r="B3039" t="str">
        <f t="shared" si="48"/>
        <v/>
      </c>
    </row>
    <row r="3040" spans="2:2" x14ac:dyDescent="0.25">
      <c r="B3040" t="str">
        <f t="shared" si="48"/>
        <v/>
      </c>
    </row>
    <row r="3041" spans="2:2" x14ac:dyDescent="0.25">
      <c r="B3041" t="str">
        <f t="shared" si="48"/>
        <v/>
      </c>
    </row>
    <row r="3042" spans="2:2" x14ac:dyDescent="0.25">
      <c r="B3042" t="str">
        <f t="shared" si="48"/>
        <v/>
      </c>
    </row>
    <row r="3043" spans="2:2" x14ac:dyDescent="0.25">
      <c r="B3043" t="str">
        <f t="shared" si="48"/>
        <v/>
      </c>
    </row>
    <row r="3044" spans="2:2" x14ac:dyDescent="0.25">
      <c r="B3044" t="str">
        <f t="shared" si="48"/>
        <v/>
      </c>
    </row>
    <row r="3045" spans="2:2" x14ac:dyDescent="0.25">
      <c r="B3045" t="str">
        <f t="shared" si="48"/>
        <v/>
      </c>
    </row>
    <row r="3046" spans="2:2" x14ac:dyDescent="0.25">
      <c r="B3046" t="str">
        <f t="shared" si="48"/>
        <v/>
      </c>
    </row>
    <row r="3047" spans="2:2" x14ac:dyDescent="0.25">
      <c r="B3047" t="str">
        <f t="shared" si="48"/>
        <v/>
      </c>
    </row>
    <row r="3048" spans="2:2" x14ac:dyDescent="0.25">
      <c r="B3048" t="str">
        <f t="shared" si="48"/>
        <v/>
      </c>
    </row>
    <row r="3049" spans="2:2" x14ac:dyDescent="0.25">
      <c r="B3049" t="str">
        <f t="shared" si="48"/>
        <v/>
      </c>
    </row>
    <row r="3050" spans="2:2" x14ac:dyDescent="0.25">
      <c r="B3050" t="str">
        <f t="shared" si="48"/>
        <v/>
      </c>
    </row>
    <row r="3051" spans="2:2" x14ac:dyDescent="0.25">
      <c r="B3051" t="str">
        <f t="shared" si="48"/>
        <v/>
      </c>
    </row>
    <row r="3052" spans="2:2" x14ac:dyDescent="0.25">
      <c r="B3052" t="str">
        <f t="shared" si="48"/>
        <v/>
      </c>
    </row>
    <row r="3053" spans="2:2" x14ac:dyDescent="0.25">
      <c r="B3053" t="str">
        <f t="shared" si="48"/>
        <v/>
      </c>
    </row>
    <row r="3054" spans="2:2" x14ac:dyDescent="0.25">
      <c r="B3054" t="str">
        <f t="shared" si="48"/>
        <v/>
      </c>
    </row>
    <row r="3055" spans="2:2" x14ac:dyDescent="0.25">
      <c r="B3055" t="str">
        <f t="shared" si="48"/>
        <v/>
      </c>
    </row>
    <row r="3056" spans="2:2" x14ac:dyDescent="0.25">
      <c r="B3056" t="str">
        <f t="shared" si="48"/>
        <v/>
      </c>
    </row>
    <row r="3057" spans="2:2" x14ac:dyDescent="0.25">
      <c r="B3057" t="str">
        <f t="shared" si="48"/>
        <v/>
      </c>
    </row>
    <row r="3058" spans="2:2" x14ac:dyDescent="0.25">
      <c r="B3058" t="str">
        <f t="shared" si="48"/>
        <v/>
      </c>
    </row>
    <row r="3059" spans="2:2" x14ac:dyDescent="0.25">
      <c r="B3059" t="str">
        <f t="shared" si="48"/>
        <v/>
      </c>
    </row>
    <row r="3060" spans="2:2" x14ac:dyDescent="0.25">
      <c r="B3060" t="str">
        <f t="shared" si="48"/>
        <v/>
      </c>
    </row>
    <row r="3061" spans="2:2" x14ac:dyDescent="0.25">
      <c r="B3061" t="str">
        <f t="shared" si="48"/>
        <v/>
      </c>
    </row>
    <row r="3062" spans="2:2" x14ac:dyDescent="0.25">
      <c r="B3062" t="str">
        <f t="shared" si="48"/>
        <v/>
      </c>
    </row>
    <row r="3063" spans="2:2" x14ac:dyDescent="0.25">
      <c r="B3063" t="str">
        <f t="shared" si="48"/>
        <v/>
      </c>
    </row>
    <row r="3064" spans="2:2" x14ac:dyDescent="0.25">
      <c r="B3064" t="str">
        <f t="shared" si="48"/>
        <v/>
      </c>
    </row>
    <row r="3065" spans="2:2" x14ac:dyDescent="0.25">
      <c r="B3065" t="str">
        <f t="shared" si="48"/>
        <v/>
      </c>
    </row>
    <row r="3066" spans="2:2" x14ac:dyDescent="0.25">
      <c r="B3066" t="str">
        <f t="shared" si="48"/>
        <v/>
      </c>
    </row>
    <row r="3067" spans="2:2" x14ac:dyDescent="0.25">
      <c r="B3067" t="str">
        <f t="shared" si="48"/>
        <v/>
      </c>
    </row>
    <row r="3068" spans="2:2" x14ac:dyDescent="0.25">
      <c r="B3068" t="str">
        <f t="shared" si="48"/>
        <v/>
      </c>
    </row>
    <row r="3069" spans="2:2" x14ac:dyDescent="0.25">
      <c r="B3069" t="str">
        <f t="shared" si="48"/>
        <v/>
      </c>
    </row>
    <row r="3070" spans="2:2" x14ac:dyDescent="0.25">
      <c r="B3070" t="str">
        <f t="shared" si="48"/>
        <v/>
      </c>
    </row>
    <row r="3071" spans="2:2" x14ac:dyDescent="0.25">
      <c r="B3071" t="str">
        <f t="shared" si="48"/>
        <v/>
      </c>
    </row>
    <row r="3072" spans="2:2" x14ac:dyDescent="0.25">
      <c r="B3072" t="str">
        <f t="shared" si="48"/>
        <v/>
      </c>
    </row>
    <row r="3073" spans="2:2" x14ac:dyDescent="0.25">
      <c r="B3073" t="str">
        <f t="shared" si="48"/>
        <v/>
      </c>
    </row>
    <row r="3074" spans="2:2" x14ac:dyDescent="0.25">
      <c r="B3074" t="str">
        <f t="shared" si="48"/>
        <v/>
      </c>
    </row>
    <row r="3075" spans="2:2" x14ac:dyDescent="0.25">
      <c r="B3075" t="str">
        <f t="shared" si="48"/>
        <v/>
      </c>
    </row>
    <row r="3076" spans="2:2" x14ac:dyDescent="0.25">
      <c r="B3076" t="str">
        <f t="shared" si="48"/>
        <v/>
      </c>
    </row>
    <row r="3077" spans="2:2" x14ac:dyDescent="0.25">
      <c r="B3077" t="str">
        <f t="shared" si="48"/>
        <v/>
      </c>
    </row>
    <row r="3078" spans="2:2" x14ac:dyDescent="0.25">
      <c r="B3078" t="str">
        <f t="shared" si="48"/>
        <v/>
      </c>
    </row>
    <row r="3079" spans="2:2" x14ac:dyDescent="0.25">
      <c r="B3079" t="str">
        <f t="shared" ref="B3079:B3142" si="49">IF(A3079&lt;&gt;"",B3078+1,"")</f>
        <v/>
      </c>
    </row>
    <row r="3080" spans="2:2" x14ac:dyDescent="0.25">
      <c r="B3080" t="str">
        <f t="shared" si="49"/>
        <v/>
      </c>
    </row>
    <row r="3081" spans="2:2" x14ac:dyDescent="0.25">
      <c r="B3081" t="str">
        <f t="shared" si="49"/>
        <v/>
      </c>
    </row>
    <row r="3082" spans="2:2" x14ac:dyDescent="0.25">
      <c r="B3082" t="str">
        <f t="shared" si="49"/>
        <v/>
      </c>
    </row>
    <row r="3083" spans="2:2" x14ac:dyDescent="0.25">
      <c r="B3083" t="str">
        <f t="shared" si="49"/>
        <v/>
      </c>
    </row>
    <row r="3084" spans="2:2" x14ac:dyDescent="0.25">
      <c r="B3084" t="str">
        <f t="shared" si="49"/>
        <v/>
      </c>
    </row>
    <row r="3085" spans="2:2" x14ac:dyDescent="0.25">
      <c r="B3085" t="str">
        <f t="shared" si="49"/>
        <v/>
      </c>
    </row>
    <row r="3086" spans="2:2" x14ac:dyDescent="0.25">
      <c r="B3086" t="str">
        <f t="shared" si="49"/>
        <v/>
      </c>
    </row>
    <row r="3087" spans="2:2" x14ac:dyDescent="0.25">
      <c r="B3087" t="str">
        <f t="shared" si="49"/>
        <v/>
      </c>
    </row>
    <row r="3088" spans="2:2" x14ac:dyDescent="0.25">
      <c r="B3088" t="str">
        <f t="shared" si="49"/>
        <v/>
      </c>
    </row>
    <row r="3089" spans="2:2" x14ac:dyDescent="0.25">
      <c r="B3089" t="str">
        <f t="shared" si="49"/>
        <v/>
      </c>
    </row>
    <row r="3090" spans="2:2" x14ac:dyDescent="0.25">
      <c r="B3090" t="str">
        <f t="shared" si="49"/>
        <v/>
      </c>
    </row>
    <row r="3091" spans="2:2" x14ac:dyDescent="0.25">
      <c r="B3091" t="str">
        <f t="shared" si="49"/>
        <v/>
      </c>
    </row>
    <row r="3092" spans="2:2" x14ac:dyDescent="0.25">
      <c r="B3092" t="str">
        <f t="shared" si="49"/>
        <v/>
      </c>
    </row>
    <row r="3093" spans="2:2" x14ac:dyDescent="0.25">
      <c r="B3093" t="str">
        <f t="shared" si="49"/>
        <v/>
      </c>
    </row>
    <row r="3094" spans="2:2" x14ac:dyDescent="0.25">
      <c r="B3094" t="str">
        <f t="shared" si="49"/>
        <v/>
      </c>
    </row>
    <row r="3095" spans="2:2" x14ac:dyDescent="0.25">
      <c r="B3095" t="str">
        <f t="shared" si="49"/>
        <v/>
      </c>
    </row>
    <row r="3096" spans="2:2" x14ac:dyDescent="0.25">
      <c r="B3096" t="str">
        <f t="shared" si="49"/>
        <v/>
      </c>
    </row>
    <row r="3097" spans="2:2" x14ac:dyDescent="0.25">
      <c r="B3097" t="str">
        <f t="shared" si="49"/>
        <v/>
      </c>
    </row>
    <row r="3098" spans="2:2" x14ac:dyDescent="0.25">
      <c r="B3098" t="str">
        <f t="shared" si="49"/>
        <v/>
      </c>
    </row>
    <row r="3099" spans="2:2" x14ac:dyDescent="0.25">
      <c r="B3099" t="str">
        <f t="shared" si="49"/>
        <v/>
      </c>
    </row>
    <row r="3100" spans="2:2" x14ac:dyDescent="0.25">
      <c r="B3100" t="str">
        <f t="shared" si="49"/>
        <v/>
      </c>
    </row>
    <row r="3101" spans="2:2" x14ac:dyDescent="0.25">
      <c r="B3101" t="str">
        <f t="shared" si="49"/>
        <v/>
      </c>
    </row>
    <row r="3102" spans="2:2" x14ac:dyDescent="0.25">
      <c r="B3102" t="str">
        <f t="shared" si="49"/>
        <v/>
      </c>
    </row>
    <row r="3103" spans="2:2" x14ac:dyDescent="0.25">
      <c r="B3103" t="str">
        <f t="shared" si="49"/>
        <v/>
      </c>
    </row>
    <row r="3104" spans="2:2" x14ac:dyDescent="0.25">
      <c r="B3104" t="str">
        <f t="shared" si="49"/>
        <v/>
      </c>
    </row>
    <row r="3105" spans="2:2" x14ac:dyDescent="0.25">
      <c r="B3105" t="str">
        <f t="shared" si="49"/>
        <v/>
      </c>
    </row>
    <row r="3106" spans="2:2" x14ac:dyDescent="0.25">
      <c r="B3106" t="str">
        <f t="shared" si="49"/>
        <v/>
      </c>
    </row>
    <row r="3107" spans="2:2" x14ac:dyDescent="0.25">
      <c r="B3107" t="str">
        <f t="shared" si="49"/>
        <v/>
      </c>
    </row>
    <row r="3108" spans="2:2" x14ac:dyDescent="0.25">
      <c r="B3108" t="str">
        <f t="shared" si="49"/>
        <v/>
      </c>
    </row>
    <row r="3109" spans="2:2" x14ac:dyDescent="0.25">
      <c r="B3109" t="str">
        <f t="shared" si="49"/>
        <v/>
      </c>
    </row>
    <row r="3110" spans="2:2" x14ac:dyDescent="0.25">
      <c r="B3110" t="str">
        <f t="shared" si="49"/>
        <v/>
      </c>
    </row>
    <row r="3111" spans="2:2" x14ac:dyDescent="0.25">
      <c r="B3111" t="str">
        <f t="shared" si="49"/>
        <v/>
      </c>
    </row>
    <row r="3112" spans="2:2" x14ac:dyDescent="0.25">
      <c r="B3112" t="str">
        <f t="shared" si="49"/>
        <v/>
      </c>
    </row>
    <row r="3113" spans="2:2" x14ac:dyDescent="0.25">
      <c r="B3113" t="str">
        <f t="shared" si="49"/>
        <v/>
      </c>
    </row>
    <row r="3114" spans="2:2" x14ac:dyDescent="0.25">
      <c r="B3114" t="str">
        <f t="shared" si="49"/>
        <v/>
      </c>
    </row>
    <row r="3115" spans="2:2" x14ac:dyDescent="0.25">
      <c r="B3115" t="str">
        <f t="shared" si="49"/>
        <v/>
      </c>
    </row>
    <row r="3116" spans="2:2" x14ac:dyDescent="0.25">
      <c r="B3116" t="str">
        <f t="shared" si="49"/>
        <v/>
      </c>
    </row>
    <row r="3117" spans="2:2" x14ac:dyDescent="0.25">
      <c r="B3117" t="str">
        <f t="shared" si="49"/>
        <v/>
      </c>
    </row>
    <row r="3118" spans="2:2" x14ac:dyDescent="0.25">
      <c r="B3118" t="str">
        <f t="shared" si="49"/>
        <v/>
      </c>
    </row>
    <row r="3119" spans="2:2" x14ac:dyDescent="0.25">
      <c r="B3119" t="str">
        <f t="shared" si="49"/>
        <v/>
      </c>
    </row>
    <row r="3120" spans="2:2" x14ac:dyDescent="0.25">
      <c r="B3120" t="str">
        <f t="shared" si="49"/>
        <v/>
      </c>
    </row>
    <row r="3121" spans="2:2" x14ac:dyDescent="0.25">
      <c r="B3121" t="str">
        <f t="shared" si="49"/>
        <v/>
      </c>
    </row>
    <row r="3122" spans="2:2" x14ac:dyDescent="0.25">
      <c r="B3122" t="str">
        <f t="shared" si="49"/>
        <v/>
      </c>
    </row>
    <row r="3123" spans="2:2" x14ac:dyDescent="0.25">
      <c r="B3123" t="str">
        <f t="shared" si="49"/>
        <v/>
      </c>
    </row>
    <row r="3124" spans="2:2" x14ac:dyDescent="0.25">
      <c r="B3124" t="str">
        <f t="shared" si="49"/>
        <v/>
      </c>
    </row>
    <row r="3125" spans="2:2" x14ac:dyDescent="0.25">
      <c r="B3125" t="str">
        <f t="shared" si="49"/>
        <v/>
      </c>
    </row>
    <row r="3126" spans="2:2" x14ac:dyDescent="0.25">
      <c r="B3126" t="str">
        <f t="shared" si="49"/>
        <v/>
      </c>
    </row>
    <row r="3127" spans="2:2" x14ac:dyDescent="0.25">
      <c r="B3127" t="str">
        <f t="shared" si="49"/>
        <v/>
      </c>
    </row>
    <row r="3128" spans="2:2" x14ac:dyDescent="0.25">
      <c r="B3128" t="str">
        <f t="shared" si="49"/>
        <v/>
      </c>
    </row>
    <row r="3129" spans="2:2" x14ac:dyDescent="0.25">
      <c r="B3129" t="str">
        <f t="shared" si="49"/>
        <v/>
      </c>
    </row>
    <row r="3130" spans="2:2" x14ac:dyDescent="0.25">
      <c r="B3130" t="str">
        <f t="shared" si="49"/>
        <v/>
      </c>
    </row>
    <row r="3131" spans="2:2" x14ac:dyDescent="0.25">
      <c r="B3131" t="str">
        <f t="shared" si="49"/>
        <v/>
      </c>
    </row>
    <row r="3132" spans="2:2" x14ac:dyDescent="0.25">
      <c r="B3132" t="str">
        <f t="shared" si="49"/>
        <v/>
      </c>
    </row>
    <row r="3133" spans="2:2" x14ac:dyDescent="0.25">
      <c r="B3133" t="str">
        <f t="shared" si="49"/>
        <v/>
      </c>
    </row>
    <row r="3134" spans="2:2" x14ac:dyDescent="0.25">
      <c r="B3134" t="str">
        <f t="shared" si="49"/>
        <v/>
      </c>
    </row>
    <row r="3135" spans="2:2" x14ac:dyDescent="0.25">
      <c r="B3135" t="str">
        <f t="shared" si="49"/>
        <v/>
      </c>
    </row>
    <row r="3136" spans="2:2" x14ac:dyDescent="0.25">
      <c r="B3136" t="str">
        <f t="shared" si="49"/>
        <v/>
      </c>
    </row>
    <row r="3137" spans="2:2" x14ac:dyDescent="0.25">
      <c r="B3137" t="str">
        <f t="shared" si="49"/>
        <v/>
      </c>
    </row>
    <row r="3138" spans="2:2" x14ac:dyDescent="0.25">
      <c r="B3138" t="str">
        <f t="shared" si="49"/>
        <v/>
      </c>
    </row>
    <row r="3139" spans="2:2" x14ac:dyDescent="0.25">
      <c r="B3139" t="str">
        <f t="shared" si="49"/>
        <v/>
      </c>
    </row>
    <row r="3140" spans="2:2" x14ac:dyDescent="0.25">
      <c r="B3140" t="str">
        <f t="shared" si="49"/>
        <v/>
      </c>
    </row>
    <row r="3141" spans="2:2" x14ac:dyDescent="0.25">
      <c r="B3141" t="str">
        <f t="shared" si="49"/>
        <v/>
      </c>
    </row>
    <row r="3142" spans="2:2" x14ac:dyDescent="0.25">
      <c r="B3142" t="str">
        <f t="shared" si="49"/>
        <v/>
      </c>
    </row>
    <row r="3143" spans="2:2" x14ac:dyDescent="0.25">
      <c r="B3143" t="str">
        <f t="shared" ref="B3143:B3206" si="50">IF(A3143&lt;&gt;"",B3142+1,"")</f>
        <v/>
      </c>
    </row>
    <row r="3144" spans="2:2" x14ac:dyDescent="0.25">
      <c r="B3144" t="str">
        <f t="shared" si="50"/>
        <v/>
      </c>
    </row>
    <row r="3145" spans="2:2" x14ac:dyDescent="0.25">
      <c r="B3145" t="str">
        <f t="shared" si="50"/>
        <v/>
      </c>
    </row>
    <row r="3146" spans="2:2" x14ac:dyDescent="0.25">
      <c r="B3146" t="str">
        <f t="shared" si="50"/>
        <v/>
      </c>
    </row>
    <row r="3147" spans="2:2" x14ac:dyDescent="0.25">
      <c r="B3147" t="str">
        <f t="shared" si="50"/>
        <v/>
      </c>
    </row>
    <row r="3148" spans="2:2" x14ac:dyDescent="0.25">
      <c r="B3148" t="str">
        <f t="shared" si="50"/>
        <v/>
      </c>
    </row>
    <row r="3149" spans="2:2" x14ac:dyDescent="0.25">
      <c r="B3149" t="str">
        <f t="shared" si="50"/>
        <v/>
      </c>
    </row>
    <row r="3150" spans="2:2" x14ac:dyDescent="0.25">
      <c r="B3150" t="str">
        <f t="shared" si="50"/>
        <v/>
      </c>
    </row>
    <row r="3151" spans="2:2" x14ac:dyDescent="0.25">
      <c r="B3151" t="str">
        <f t="shared" si="50"/>
        <v/>
      </c>
    </row>
    <row r="3152" spans="2:2" x14ac:dyDescent="0.25">
      <c r="B3152" t="str">
        <f t="shared" si="50"/>
        <v/>
      </c>
    </row>
    <row r="3153" spans="2:2" x14ac:dyDescent="0.25">
      <c r="B3153" t="str">
        <f t="shared" si="50"/>
        <v/>
      </c>
    </row>
    <row r="3154" spans="2:2" x14ac:dyDescent="0.25">
      <c r="B3154" t="str">
        <f t="shared" si="50"/>
        <v/>
      </c>
    </row>
    <row r="3155" spans="2:2" x14ac:dyDescent="0.25">
      <c r="B3155" t="str">
        <f t="shared" si="50"/>
        <v/>
      </c>
    </row>
    <row r="3156" spans="2:2" x14ac:dyDescent="0.25">
      <c r="B3156" t="str">
        <f t="shared" si="50"/>
        <v/>
      </c>
    </row>
    <row r="3157" spans="2:2" x14ac:dyDescent="0.25">
      <c r="B3157" t="str">
        <f t="shared" si="50"/>
        <v/>
      </c>
    </row>
    <row r="3158" spans="2:2" x14ac:dyDescent="0.25">
      <c r="B3158" t="str">
        <f t="shared" si="50"/>
        <v/>
      </c>
    </row>
    <row r="3159" spans="2:2" x14ac:dyDescent="0.25">
      <c r="B3159" t="str">
        <f t="shared" si="50"/>
        <v/>
      </c>
    </row>
    <row r="3160" spans="2:2" x14ac:dyDescent="0.25">
      <c r="B3160" t="str">
        <f t="shared" si="50"/>
        <v/>
      </c>
    </row>
    <row r="3161" spans="2:2" x14ac:dyDescent="0.25">
      <c r="B3161" t="str">
        <f t="shared" si="50"/>
        <v/>
      </c>
    </row>
    <row r="3162" spans="2:2" x14ac:dyDescent="0.25">
      <c r="B3162" t="str">
        <f t="shared" si="50"/>
        <v/>
      </c>
    </row>
    <row r="3163" spans="2:2" x14ac:dyDescent="0.25">
      <c r="B3163" t="str">
        <f t="shared" si="50"/>
        <v/>
      </c>
    </row>
    <row r="3164" spans="2:2" x14ac:dyDescent="0.25">
      <c r="B3164" t="str">
        <f t="shared" si="50"/>
        <v/>
      </c>
    </row>
    <row r="3165" spans="2:2" x14ac:dyDescent="0.25">
      <c r="B3165" t="str">
        <f t="shared" si="50"/>
        <v/>
      </c>
    </row>
    <row r="3166" spans="2:2" x14ac:dyDescent="0.25">
      <c r="B3166" t="str">
        <f t="shared" si="50"/>
        <v/>
      </c>
    </row>
    <row r="3167" spans="2:2" x14ac:dyDescent="0.25">
      <c r="B3167" t="str">
        <f t="shared" si="50"/>
        <v/>
      </c>
    </row>
    <row r="3168" spans="2:2" x14ac:dyDescent="0.25">
      <c r="B3168" t="str">
        <f t="shared" si="50"/>
        <v/>
      </c>
    </row>
    <row r="3169" spans="2:2" x14ac:dyDescent="0.25">
      <c r="B3169" t="str">
        <f t="shared" si="50"/>
        <v/>
      </c>
    </row>
    <row r="3170" spans="2:2" x14ac:dyDescent="0.25">
      <c r="B3170" t="str">
        <f t="shared" si="50"/>
        <v/>
      </c>
    </row>
    <row r="3171" spans="2:2" x14ac:dyDescent="0.25">
      <c r="B3171" t="str">
        <f t="shared" si="50"/>
        <v/>
      </c>
    </row>
    <row r="3172" spans="2:2" x14ac:dyDescent="0.25">
      <c r="B3172" t="str">
        <f t="shared" si="50"/>
        <v/>
      </c>
    </row>
    <row r="3173" spans="2:2" x14ac:dyDescent="0.25">
      <c r="B3173" t="str">
        <f t="shared" si="50"/>
        <v/>
      </c>
    </row>
    <row r="3174" spans="2:2" x14ac:dyDescent="0.25">
      <c r="B3174" t="str">
        <f t="shared" si="50"/>
        <v/>
      </c>
    </row>
    <row r="3175" spans="2:2" x14ac:dyDescent="0.25">
      <c r="B3175" t="str">
        <f t="shared" si="50"/>
        <v/>
      </c>
    </row>
    <row r="3176" spans="2:2" x14ac:dyDescent="0.25">
      <c r="B3176" t="str">
        <f t="shared" si="50"/>
        <v/>
      </c>
    </row>
    <row r="3177" spans="2:2" x14ac:dyDescent="0.25">
      <c r="B3177" t="str">
        <f t="shared" si="50"/>
        <v/>
      </c>
    </row>
    <row r="3178" spans="2:2" x14ac:dyDescent="0.25">
      <c r="B3178" t="str">
        <f t="shared" si="50"/>
        <v/>
      </c>
    </row>
    <row r="3179" spans="2:2" x14ac:dyDescent="0.25">
      <c r="B3179" t="str">
        <f t="shared" si="50"/>
        <v/>
      </c>
    </row>
    <row r="3180" spans="2:2" x14ac:dyDescent="0.25">
      <c r="B3180" t="str">
        <f t="shared" si="50"/>
        <v/>
      </c>
    </row>
    <row r="3181" spans="2:2" x14ac:dyDescent="0.25">
      <c r="B3181" t="str">
        <f t="shared" si="50"/>
        <v/>
      </c>
    </row>
    <row r="3182" spans="2:2" x14ac:dyDescent="0.25">
      <c r="B3182" t="str">
        <f t="shared" si="50"/>
        <v/>
      </c>
    </row>
    <row r="3183" spans="2:2" x14ac:dyDescent="0.25">
      <c r="B3183" t="str">
        <f t="shared" si="50"/>
        <v/>
      </c>
    </row>
    <row r="3184" spans="2:2" x14ac:dyDescent="0.25">
      <c r="B3184" t="str">
        <f t="shared" si="50"/>
        <v/>
      </c>
    </row>
    <row r="3185" spans="2:2" x14ac:dyDescent="0.25">
      <c r="B3185" t="str">
        <f t="shared" si="50"/>
        <v/>
      </c>
    </row>
    <row r="3186" spans="2:2" x14ac:dyDescent="0.25">
      <c r="B3186" t="str">
        <f t="shared" si="50"/>
        <v/>
      </c>
    </row>
    <row r="3187" spans="2:2" x14ac:dyDescent="0.25">
      <c r="B3187" t="str">
        <f t="shared" si="50"/>
        <v/>
      </c>
    </row>
    <row r="3188" spans="2:2" x14ac:dyDescent="0.25">
      <c r="B3188" t="str">
        <f t="shared" si="50"/>
        <v/>
      </c>
    </row>
    <row r="3189" spans="2:2" x14ac:dyDescent="0.25">
      <c r="B3189" t="str">
        <f t="shared" si="50"/>
        <v/>
      </c>
    </row>
    <row r="3190" spans="2:2" x14ac:dyDescent="0.25">
      <c r="B3190" t="str">
        <f t="shared" si="50"/>
        <v/>
      </c>
    </row>
    <row r="3191" spans="2:2" x14ac:dyDescent="0.25">
      <c r="B3191" t="str">
        <f t="shared" si="50"/>
        <v/>
      </c>
    </row>
    <row r="3192" spans="2:2" x14ac:dyDescent="0.25">
      <c r="B3192" t="str">
        <f t="shared" si="50"/>
        <v/>
      </c>
    </row>
    <row r="3193" spans="2:2" x14ac:dyDescent="0.25">
      <c r="B3193" t="str">
        <f t="shared" si="50"/>
        <v/>
      </c>
    </row>
    <row r="3194" spans="2:2" x14ac:dyDescent="0.25">
      <c r="B3194" t="str">
        <f t="shared" si="50"/>
        <v/>
      </c>
    </row>
    <row r="3195" spans="2:2" x14ac:dyDescent="0.25">
      <c r="B3195" t="str">
        <f t="shared" si="50"/>
        <v/>
      </c>
    </row>
    <row r="3196" spans="2:2" x14ac:dyDescent="0.25">
      <c r="B3196" t="str">
        <f t="shared" si="50"/>
        <v/>
      </c>
    </row>
    <row r="3197" spans="2:2" x14ac:dyDescent="0.25">
      <c r="B3197" t="str">
        <f t="shared" si="50"/>
        <v/>
      </c>
    </row>
    <row r="3198" spans="2:2" x14ac:dyDescent="0.25">
      <c r="B3198" t="str">
        <f t="shared" si="50"/>
        <v/>
      </c>
    </row>
    <row r="3199" spans="2:2" x14ac:dyDescent="0.25">
      <c r="B3199" t="str">
        <f t="shared" si="50"/>
        <v/>
      </c>
    </row>
    <row r="3200" spans="2:2" x14ac:dyDescent="0.25">
      <c r="B3200" t="str">
        <f t="shared" si="50"/>
        <v/>
      </c>
    </row>
    <row r="3201" spans="2:2" x14ac:dyDescent="0.25">
      <c r="B3201" t="str">
        <f t="shared" si="50"/>
        <v/>
      </c>
    </row>
    <row r="3202" spans="2:2" x14ac:dyDescent="0.25">
      <c r="B3202" t="str">
        <f t="shared" si="50"/>
        <v/>
      </c>
    </row>
    <row r="3203" spans="2:2" x14ac:dyDescent="0.25">
      <c r="B3203" t="str">
        <f t="shared" si="50"/>
        <v/>
      </c>
    </row>
    <row r="3204" spans="2:2" x14ac:dyDescent="0.25">
      <c r="B3204" t="str">
        <f t="shared" si="50"/>
        <v/>
      </c>
    </row>
    <row r="3205" spans="2:2" x14ac:dyDescent="0.25">
      <c r="B3205" t="str">
        <f t="shared" si="50"/>
        <v/>
      </c>
    </row>
    <row r="3206" spans="2:2" x14ac:dyDescent="0.25">
      <c r="B3206" t="str">
        <f t="shared" si="50"/>
        <v/>
      </c>
    </row>
    <row r="3207" spans="2:2" x14ac:dyDescent="0.25">
      <c r="B3207" t="str">
        <f t="shared" ref="B3207:B3230" si="51">IF(A3207&lt;&gt;"",B3206+1,"")</f>
        <v/>
      </c>
    </row>
    <row r="3208" spans="2:2" x14ac:dyDescent="0.25">
      <c r="B3208" t="str">
        <f t="shared" si="51"/>
        <v/>
      </c>
    </row>
    <row r="3209" spans="2:2" x14ac:dyDescent="0.25">
      <c r="B3209" t="str">
        <f t="shared" si="51"/>
        <v/>
      </c>
    </row>
    <row r="3210" spans="2:2" x14ac:dyDescent="0.25">
      <c r="B3210" t="str">
        <f t="shared" si="51"/>
        <v/>
      </c>
    </row>
    <row r="3211" spans="2:2" x14ac:dyDescent="0.25">
      <c r="B3211" t="str">
        <f t="shared" si="51"/>
        <v/>
      </c>
    </row>
    <row r="3212" spans="2:2" x14ac:dyDescent="0.25">
      <c r="B3212" t="str">
        <f t="shared" si="51"/>
        <v/>
      </c>
    </row>
    <row r="3213" spans="2:2" x14ac:dyDescent="0.25">
      <c r="B3213" t="str">
        <f t="shared" si="51"/>
        <v/>
      </c>
    </row>
    <row r="3214" spans="2:2" x14ac:dyDescent="0.25">
      <c r="B3214" t="str">
        <f t="shared" si="51"/>
        <v/>
      </c>
    </row>
    <row r="3215" spans="2:2" x14ac:dyDescent="0.25">
      <c r="B3215" t="str">
        <f t="shared" si="51"/>
        <v/>
      </c>
    </row>
    <row r="3216" spans="2:2" x14ac:dyDescent="0.25">
      <c r="B3216" t="str">
        <f t="shared" si="51"/>
        <v/>
      </c>
    </row>
    <row r="3217" spans="2:2" x14ac:dyDescent="0.25">
      <c r="B3217" t="str">
        <f t="shared" si="51"/>
        <v/>
      </c>
    </row>
    <row r="3218" spans="2:2" x14ac:dyDescent="0.25">
      <c r="B3218" t="str">
        <f t="shared" si="51"/>
        <v/>
      </c>
    </row>
    <row r="3219" spans="2:2" x14ac:dyDescent="0.25">
      <c r="B3219" t="str">
        <f t="shared" si="51"/>
        <v/>
      </c>
    </row>
    <row r="3220" spans="2:2" x14ac:dyDescent="0.25">
      <c r="B3220" t="str">
        <f t="shared" si="51"/>
        <v/>
      </c>
    </row>
    <row r="3221" spans="2:2" x14ac:dyDescent="0.25">
      <c r="B3221" t="str">
        <f t="shared" si="51"/>
        <v/>
      </c>
    </row>
    <row r="3222" spans="2:2" x14ac:dyDescent="0.25">
      <c r="B3222" t="str">
        <f t="shared" si="51"/>
        <v/>
      </c>
    </row>
    <row r="3223" spans="2:2" x14ac:dyDescent="0.25">
      <c r="B3223" t="str">
        <f t="shared" si="51"/>
        <v/>
      </c>
    </row>
    <row r="3224" spans="2:2" x14ac:dyDescent="0.25">
      <c r="B3224" t="str">
        <f t="shared" si="51"/>
        <v/>
      </c>
    </row>
    <row r="3225" spans="2:2" x14ac:dyDescent="0.25">
      <c r="B3225" t="str">
        <f t="shared" si="51"/>
        <v/>
      </c>
    </row>
    <row r="3226" spans="2:2" x14ac:dyDescent="0.25">
      <c r="B3226" t="str">
        <f t="shared" si="51"/>
        <v/>
      </c>
    </row>
    <row r="3227" spans="2:2" x14ac:dyDescent="0.25">
      <c r="B3227" t="str">
        <f t="shared" si="51"/>
        <v/>
      </c>
    </row>
    <row r="3228" spans="2:2" x14ac:dyDescent="0.25">
      <c r="B3228" t="str">
        <f t="shared" si="51"/>
        <v/>
      </c>
    </row>
    <row r="3229" spans="2:2" x14ac:dyDescent="0.25">
      <c r="B3229" t="str">
        <f t="shared" si="51"/>
        <v/>
      </c>
    </row>
    <row r="3230" spans="2:2" x14ac:dyDescent="0.25">
      <c r="B3230" t="str">
        <f t="shared" si="51"/>
        <v/>
      </c>
    </row>
  </sheetData>
  <dataValidations count="1">
    <dataValidation type="textLength" allowBlank="1" showInputMessage="1" showErrorMessage="1" sqref="A5:A3003">
      <formula1>1</formula1>
      <formula2>100</formula2>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8000"/>
  </sheetPr>
  <dimension ref="A1:AG346"/>
  <sheetViews>
    <sheetView workbookViewId="0">
      <pane ySplit="1" topLeftCell="A2" activePane="bottomLeft" state="frozen"/>
      <selection activeCell="E1" sqref="E1"/>
      <selection pane="bottomLeft" activeCell="A2" sqref="A2"/>
    </sheetView>
  </sheetViews>
  <sheetFormatPr defaultRowHeight="15" x14ac:dyDescent="0.25"/>
  <cols>
    <col min="1" max="2" width="19.5703125" style="8" customWidth="1"/>
    <col min="3" max="3" width="21.140625" style="8" customWidth="1"/>
    <col min="4" max="4" width="18.85546875" style="8" bestFit="1" customWidth="1"/>
    <col min="5" max="5" width="24.7109375" style="8" bestFit="1" customWidth="1"/>
    <col min="6" max="6" width="13.85546875" style="8" customWidth="1"/>
    <col min="7" max="7" width="13.85546875" style="74" customWidth="1"/>
    <col min="8" max="8" width="24.140625" style="8" customWidth="1"/>
    <col min="9" max="9" width="22" style="8" customWidth="1"/>
    <col min="10" max="11" width="12.7109375" style="78" customWidth="1"/>
    <col min="12" max="12" width="13.5703125" style="78" customWidth="1"/>
    <col min="13" max="16" width="12.7109375" style="78" customWidth="1"/>
    <col min="17" max="23" width="12.7109375" style="71" customWidth="1"/>
    <col min="24" max="30" width="12.7109375" style="78" customWidth="1"/>
    <col min="31" max="33" width="18.85546875" style="79" bestFit="1" customWidth="1"/>
    <col min="34" max="34" width="9.140625" style="8"/>
    <col min="35" max="36" width="9.140625" style="8" customWidth="1"/>
    <col min="37" max="37" width="3.85546875" style="8" bestFit="1" customWidth="1"/>
    <col min="38" max="38" width="21.85546875" style="8" bestFit="1" customWidth="1"/>
    <col min="39" max="39" width="18.7109375" style="8" bestFit="1" customWidth="1"/>
    <col min="40" max="40" width="15.140625" style="8" bestFit="1" customWidth="1"/>
    <col min="41" max="41" width="14.85546875" style="8" bestFit="1" customWidth="1"/>
    <col min="42" max="42" width="22.28515625" style="8" bestFit="1" customWidth="1"/>
    <col min="43" max="43" width="16.85546875" style="8" bestFit="1" customWidth="1"/>
    <col min="44" max="44" width="20.5703125" style="8" bestFit="1" customWidth="1"/>
    <col min="45" max="45" width="10" style="8" bestFit="1" customWidth="1"/>
    <col min="46" max="16384" width="9.140625" style="8"/>
  </cols>
  <sheetData>
    <row r="1" spans="1:33" s="66" customFormat="1" ht="75" x14ac:dyDescent="0.25">
      <c r="A1" s="66" t="s">
        <v>0</v>
      </c>
      <c r="B1" s="65" t="s">
        <v>542</v>
      </c>
      <c r="C1" s="65" t="s">
        <v>2</v>
      </c>
      <c r="D1" s="65" t="s">
        <v>1</v>
      </c>
      <c r="E1" s="66" t="s">
        <v>3</v>
      </c>
      <c r="F1" s="65" t="s">
        <v>41</v>
      </c>
      <c r="G1" s="80" t="s">
        <v>541</v>
      </c>
      <c r="H1" s="65" t="s">
        <v>5</v>
      </c>
      <c r="I1" s="65" t="s">
        <v>4</v>
      </c>
      <c r="J1" s="81" t="s">
        <v>508</v>
      </c>
      <c r="K1" s="81" t="s">
        <v>509</v>
      </c>
      <c r="L1" s="81" t="s">
        <v>511</v>
      </c>
      <c r="M1" s="81" t="s">
        <v>510</v>
      </c>
      <c r="N1" s="81" t="s">
        <v>512</v>
      </c>
      <c r="O1" s="81" t="s">
        <v>513</v>
      </c>
      <c r="P1" s="81" t="s">
        <v>514</v>
      </c>
      <c r="Q1" s="82" t="s">
        <v>515</v>
      </c>
      <c r="R1" s="82" t="s">
        <v>516</v>
      </c>
      <c r="S1" s="82" t="s">
        <v>517</v>
      </c>
      <c r="T1" s="82" t="s">
        <v>518</v>
      </c>
      <c r="U1" s="82" t="s">
        <v>519</v>
      </c>
      <c r="V1" s="82" t="s">
        <v>520</v>
      </c>
      <c r="W1" s="82" t="s">
        <v>521</v>
      </c>
      <c r="X1" s="81" t="s">
        <v>522</v>
      </c>
      <c r="Y1" s="81" t="s">
        <v>523</v>
      </c>
      <c r="Z1" s="81" t="s">
        <v>524</v>
      </c>
      <c r="AA1" s="81" t="s">
        <v>525</v>
      </c>
      <c r="AB1" s="81" t="s">
        <v>526</v>
      </c>
      <c r="AC1" s="81" t="s">
        <v>547</v>
      </c>
      <c r="AD1" s="81" t="s">
        <v>527</v>
      </c>
      <c r="AE1" s="83" t="s">
        <v>168</v>
      </c>
      <c r="AF1" s="83" t="s">
        <v>169</v>
      </c>
      <c r="AG1" s="83" t="s">
        <v>170</v>
      </c>
    </row>
    <row r="2" spans="1:33" x14ac:dyDescent="0.25">
      <c r="E2" s="72"/>
      <c r="F2" s="73"/>
      <c r="J2" s="75"/>
      <c r="K2" s="75"/>
      <c r="L2" s="75"/>
      <c r="M2" s="75"/>
      <c r="N2" s="75"/>
      <c r="O2" s="75"/>
      <c r="P2" s="75"/>
      <c r="Q2" s="76"/>
      <c r="R2" s="76"/>
      <c r="S2" s="76"/>
      <c r="T2" s="76"/>
      <c r="U2" s="76"/>
      <c r="V2" s="76"/>
      <c r="W2" s="76"/>
      <c r="X2" s="75"/>
      <c r="Y2" s="75"/>
      <c r="Z2" s="75"/>
      <c r="AA2" s="75"/>
      <c r="AB2" s="75"/>
      <c r="AC2" s="75"/>
      <c r="AD2" s="75"/>
      <c r="AE2" s="77"/>
      <c r="AF2" s="77"/>
      <c r="AG2" s="77"/>
    </row>
    <row r="3" spans="1:33" x14ac:dyDescent="0.25">
      <c r="E3" s="72"/>
      <c r="F3" s="73"/>
      <c r="J3" s="75"/>
      <c r="K3" s="75"/>
      <c r="L3" s="75"/>
      <c r="M3" s="75"/>
      <c r="N3" s="75"/>
      <c r="O3" s="75"/>
      <c r="P3" s="75"/>
      <c r="Q3" s="76"/>
      <c r="R3" s="76"/>
      <c r="S3" s="76"/>
      <c r="T3" s="76"/>
      <c r="U3" s="76"/>
      <c r="V3" s="76"/>
      <c r="W3" s="76"/>
      <c r="X3" s="75"/>
      <c r="Y3" s="75"/>
      <c r="Z3" s="75"/>
      <c r="AA3" s="75"/>
      <c r="AB3" s="75"/>
      <c r="AC3" s="75"/>
      <c r="AD3" s="75"/>
      <c r="AE3" s="77"/>
      <c r="AF3" s="77"/>
      <c r="AG3" s="77"/>
    </row>
    <row r="4" spans="1:33" x14ac:dyDescent="0.25">
      <c r="E4" s="72"/>
      <c r="F4" s="73"/>
      <c r="J4" s="75"/>
      <c r="K4" s="75"/>
      <c r="L4" s="75"/>
      <c r="M4" s="75"/>
      <c r="N4" s="75"/>
      <c r="O4" s="75"/>
      <c r="P4" s="75"/>
      <c r="Q4" s="76"/>
      <c r="R4" s="76"/>
      <c r="S4" s="76"/>
      <c r="T4" s="76"/>
      <c r="U4" s="76"/>
      <c r="V4" s="76"/>
      <c r="W4" s="76"/>
      <c r="X4" s="75"/>
      <c r="Y4" s="75"/>
      <c r="Z4" s="75"/>
      <c r="AA4" s="75"/>
      <c r="AB4" s="75"/>
      <c r="AC4" s="75"/>
      <c r="AD4" s="75"/>
      <c r="AE4" s="77"/>
      <c r="AF4" s="77"/>
      <c r="AG4" s="77"/>
    </row>
    <row r="5" spans="1:33" x14ac:dyDescent="0.25">
      <c r="E5" s="72"/>
      <c r="F5" s="73"/>
      <c r="J5" s="75"/>
      <c r="K5" s="75"/>
      <c r="L5" s="75"/>
      <c r="M5" s="75"/>
      <c r="N5" s="75"/>
      <c r="O5" s="75"/>
      <c r="P5" s="75"/>
      <c r="Q5" s="76"/>
      <c r="R5" s="76"/>
      <c r="S5" s="76"/>
      <c r="T5" s="76"/>
      <c r="U5" s="76"/>
      <c r="V5" s="76"/>
      <c r="W5" s="76"/>
      <c r="X5" s="75"/>
      <c r="Y5" s="75"/>
      <c r="Z5" s="75"/>
      <c r="AA5" s="75"/>
      <c r="AB5" s="75"/>
      <c r="AC5" s="75"/>
      <c r="AD5" s="75"/>
      <c r="AE5" s="77"/>
      <c r="AF5" s="77"/>
      <c r="AG5" s="77"/>
    </row>
    <row r="6" spans="1:33" x14ac:dyDescent="0.25">
      <c r="E6" s="72"/>
      <c r="F6" s="73"/>
      <c r="J6" s="75"/>
      <c r="K6" s="75"/>
      <c r="L6" s="75"/>
      <c r="M6" s="75"/>
      <c r="N6" s="75"/>
      <c r="O6" s="75"/>
      <c r="P6" s="75"/>
      <c r="Q6" s="76"/>
      <c r="R6" s="76"/>
      <c r="S6" s="76"/>
      <c r="T6" s="76"/>
      <c r="U6" s="76"/>
      <c r="V6" s="76"/>
      <c r="W6" s="76"/>
      <c r="X6" s="75"/>
      <c r="Y6" s="75"/>
      <c r="Z6" s="75"/>
      <c r="AA6" s="75"/>
      <c r="AB6" s="75"/>
      <c r="AC6" s="75"/>
      <c r="AD6" s="75"/>
      <c r="AE6" s="77"/>
      <c r="AF6" s="77"/>
      <c r="AG6" s="77"/>
    </row>
    <row r="7" spans="1:33" x14ac:dyDescent="0.25">
      <c r="F7" s="73"/>
      <c r="J7" s="75"/>
      <c r="K7" s="75"/>
      <c r="L7" s="75"/>
      <c r="M7" s="75"/>
      <c r="N7" s="75"/>
      <c r="O7" s="75"/>
      <c r="P7" s="75"/>
      <c r="Q7" s="76"/>
      <c r="R7" s="76"/>
      <c r="S7" s="76"/>
      <c r="T7" s="76"/>
      <c r="U7" s="76"/>
      <c r="V7" s="76"/>
      <c r="W7" s="76"/>
      <c r="X7" s="75"/>
      <c r="Y7" s="75"/>
      <c r="Z7" s="75"/>
      <c r="AA7" s="75"/>
      <c r="AB7" s="75"/>
      <c r="AC7" s="75"/>
      <c r="AD7" s="75"/>
      <c r="AE7" s="77"/>
      <c r="AF7" s="77"/>
      <c r="AG7" s="77"/>
    </row>
    <row r="8" spans="1:33" x14ac:dyDescent="0.25">
      <c r="F8" s="73"/>
      <c r="J8" s="75"/>
      <c r="K8" s="75"/>
      <c r="L8" s="75"/>
      <c r="M8" s="75"/>
      <c r="N8" s="75"/>
      <c r="O8" s="75"/>
      <c r="P8" s="75"/>
      <c r="Q8" s="76"/>
      <c r="R8" s="76"/>
      <c r="S8" s="76"/>
      <c r="T8" s="76"/>
      <c r="U8" s="76"/>
      <c r="V8" s="76"/>
      <c r="W8" s="76"/>
      <c r="X8" s="75"/>
      <c r="Y8" s="75"/>
      <c r="Z8" s="75"/>
      <c r="AA8" s="75"/>
      <c r="AB8" s="75"/>
      <c r="AC8" s="75"/>
      <c r="AD8" s="75"/>
      <c r="AE8" s="77"/>
      <c r="AF8" s="77"/>
      <c r="AG8" s="77"/>
    </row>
    <row r="9" spans="1:33" x14ac:dyDescent="0.25">
      <c r="F9" s="73"/>
      <c r="J9" s="75"/>
      <c r="K9" s="75"/>
      <c r="L9" s="75"/>
      <c r="M9" s="75"/>
      <c r="N9" s="75"/>
      <c r="O9" s="75"/>
      <c r="P9" s="75"/>
      <c r="Q9" s="76"/>
      <c r="R9" s="76"/>
      <c r="S9" s="76"/>
      <c r="T9" s="76"/>
      <c r="U9" s="76"/>
      <c r="V9" s="76"/>
      <c r="W9" s="76"/>
      <c r="X9" s="75"/>
      <c r="Y9" s="75"/>
      <c r="Z9" s="75"/>
      <c r="AA9" s="75"/>
      <c r="AB9" s="75"/>
      <c r="AC9" s="75"/>
      <c r="AD9" s="75"/>
      <c r="AE9" s="77"/>
      <c r="AF9" s="77"/>
      <c r="AG9" s="77"/>
    </row>
    <row r="10" spans="1:33" x14ac:dyDescent="0.25">
      <c r="F10" s="73"/>
      <c r="J10" s="75"/>
      <c r="K10" s="75"/>
      <c r="L10" s="75"/>
      <c r="M10" s="75"/>
      <c r="N10" s="75"/>
      <c r="O10" s="75"/>
      <c r="P10" s="75"/>
      <c r="Q10" s="76"/>
      <c r="R10" s="76"/>
      <c r="S10" s="76"/>
      <c r="T10" s="76"/>
      <c r="U10" s="76"/>
      <c r="V10" s="76"/>
      <c r="W10" s="76"/>
      <c r="X10" s="75"/>
      <c r="Y10" s="75"/>
      <c r="Z10" s="75"/>
      <c r="AA10" s="75"/>
      <c r="AB10" s="75"/>
      <c r="AC10" s="75"/>
      <c r="AD10" s="75"/>
      <c r="AE10" s="77"/>
      <c r="AF10" s="77"/>
      <c r="AG10" s="77"/>
    </row>
    <row r="11" spans="1:33" x14ac:dyDescent="0.25">
      <c r="F11" s="73"/>
      <c r="J11" s="75"/>
      <c r="K11" s="75"/>
      <c r="L11" s="75"/>
      <c r="M11" s="75"/>
      <c r="N11" s="75"/>
      <c r="O11" s="75"/>
      <c r="P11" s="75"/>
      <c r="Q11" s="76"/>
      <c r="R11" s="76"/>
      <c r="S11" s="76"/>
      <c r="T11" s="76"/>
      <c r="U11" s="76"/>
      <c r="V11" s="76"/>
      <c r="W11" s="76"/>
      <c r="X11" s="75"/>
      <c r="Y11" s="75"/>
      <c r="Z11" s="75"/>
      <c r="AA11" s="75"/>
      <c r="AB11" s="75"/>
      <c r="AC11" s="75"/>
      <c r="AD11" s="75"/>
      <c r="AE11" s="77"/>
      <c r="AF11" s="77"/>
      <c r="AG11" s="77"/>
    </row>
    <row r="12" spans="1:33" x14ac:dyDescent="0.25">
      <c r="F12" s="73"/>
      <c r="J12" s="75"/>
      <c r="K12" s="75"/>
      <c r="L12" s="75"/>
      <c r="M12" s="75"/>
      <c r="N12" s="75"/>
      <c r="O12" s="75"/>
      <c r="P12" s="75"/>
      <c r="Q12" s="76"/>
      <c r="R12" s="76"/>
      <c r="S12" s="76"/>
      <c r="T12" s="76"/>
      <c r="U12" s="76"/>
      <c r="V12" s="76"/>
      <c r="W12" s="76"/>
      <c r="X12" s="75"/>
      <c r="Y12" s="75"/>
      <c r="Z12" s="75"/>
      <c r="AA12" s="75"/>
      <c r="AB12" s="75"/>
      <c r="AC12" s="75"/>
      <c r="AD12" s="75"/>
      <c r="AE12" s="77"/>
      <c r="AF12" s="77"/>
      <c r="AG12" s="77"/>
    </row>
    <row r="13" spans="1:33" x14ac:dyDescent="0.25">
      <c r="F13" s="73"/>
      <c r="J13" s="75"/>
      <c r="K13" s="75"/>
      <c r="L13" s="75"/>
      <c r="M13" s="75"/>
      <c r="N13" s="75"/>
      <c r="O13" s="75"/>
      <c r="P13" s="75"/>
      <c r="Q13" s="76"/>
      <c r="R13" s="76"/>
      <c r="S13" s="76"/>
      <c r="T13" s="76"/>
      <c r="U13" s="76"/>
      <c r="V13" s="76"/>
      <c r="W13" s="76"/>
      <c r="X13" s="75"/>
      <c r="Y13" s="75"/>
      <c r="Z13" s="75"/>
      <c r="AA13" s="75"/>
      <c r="AB13" s="75"/>
      <c r="AC13" s="75"/>
      <c r="AD13" s="75"/>
      <c r="AE13" s="77"/>
      <c r="AF13" s="77"/>
      <c r="AG13" s="77"/>
    </row>
    <row r="14" spans="1:33" x14ac:dyDescent="0.25">
      <c r="F14" s="73"/>
      <c r="J14" s="75"/>
      <c r="K14" s="75"/>
      <c r="L14" s="75"/>
      <c r="M14" s="75"/>
      <c r="N14" s="75"/>
      <c r="O14" s="75"/>
      <c r="P14" s="75"/>
      <c r="Q14" s="76"/>
      <c r="R14" s="76"/>
      <c r="S14" s="76"/>
      <c r="T14" s="76"/>
      <c r="U14" s="76"/>
      <c r="V14" s="76"/>
      <c r="W14" s="76"/>
      <c r="X14" s="75"/>
      <c r="Y14" s="75"/>
      <c r="Z14" s="75"/>
      <c r="AA14" s="75"/>
      <c r="AB14" s="75"/>
      <c r="AC14" s="75"/>
      <c r="AD14" s="75"/>
      <c r="AE14" s="77"/>
      <c r="AF14" s="77"/>
      <c r="AG14" s="77"/>
    </row>
    <row r="15" spans="1:33" x14ac:dyDescent="0.25">
      <c r="F15" s="73"/>
      <c r="J15" s="75"/>
      <c r="K15" s="75"/>
      <c r="L15" s="75"/>
      <c r="M15" s="75"/>
      <c r="N15" s="75"/>
      <c r="O15" s="75"/>
      <c r="P15" s="75"/>
      <c r="Q15" s="76"/>
      <c r="R15" s="76"/>
      <c r="S15" s="76"/>
      <c r="T15" s="76"/>
      <c r="U15" s="76"/>
      <c r="V15" s="76"/>
      <c r="W15" s="76"/>
      <c r="X15" s="75"/>
      <c r="Y15" s="75"/>
      <c r="Z15" s="75"/>
      <c r="AA15" s="75"/>
      <c r="AB15" s="75"/>
      <c r="AC15" s="75"/>
      <c r="AD15" s="75"/>
      <c r="AE15" s="77"/>
      <c r="AF15" s="77"/>
      <c r="AG15" s="77"/>
    </row>
    <row r="16" spans="1:33" x14ac:dyDescent="0.25">
      <c r="F16" s="73"/>
      <c r="J16" s="75"/>
      <c r="K16" s="75"/>
      <c r="L16" s="75"/>
      <c r="M16" s="75"/>
      <c r="N16" s="75"/>
      <c r="O16" s="75"/>
      <c r="P16" s="75"/>
      <c r="Q16" s="76"/>
      <c r="R16" s="76"/>
      <c r="S16" s="76"/>
      <c r="T16" s="76"/>
      <c r="U16" s="76"/>
      <c r="V16" s="76"/>
      <c r="W16" s="76"/>
      <c r="X16" s="75"/>
      <c r="Y16" s="75"/>
      <c r="Z16" s="75"/>
      <c r="AA16" s="75"/>
      <c r="AB16" s="75"/>
      <c r="AC16" s="75"/>
      <c r="AD16" s="75"/>
      <c r="AE16" s="77"/>
      <c r="AF16" s="77"/>
      <c r="AG16" s="77"/>
    </row>
    <row r="17" spans="6:33" x14ac:dyDescent="0.25">
      <c r="F17" s="73"/>
      <c r="J17" s="75"/>
      <c r="K17" s="75"/>
      <c r="L17" s="75"/>
      <c r="M17" s="75"/>
      <c r="N17" s="75"/>
      <c r="O17" s="75"/>
      <c r="P17" s="75"/>
      <c r="Q17" s="76"/>
      <c r="R17" s="76"/>
      <c r="S17" s="76"/>
      <c r="T17" s="76"/>
      <c r="U17" s="76"/>
      <c r="V17" s="76"/>
      <c r="W17" s="76"/>
      <c r="X17" s="75"/>
      <c r="Y17" s="75"/>
      <c r="Z17" s="75"/>
      <c r="AA17" s="75"/>
      <c r="AB17" s="75"/>
      <c r="AC17" s="75"/>
      <c r="AD17" s="75"/>
      <c r="AE17" s="77"/>
      <c r="AF17" s="77"/>
      <c r="AG17" s="77"/>
    </row>
    <row r="18" spans="6:33" x14ac:dyDescent="0.25">
      <c r="F18" s="73"/>
      <c r="J18" s="75"/>
      <c r="K18" s="75"/>
      <c r="L18" s="75"/>
      <c r="M18" s="75"/>
      <c r="N18" s="75"/>
      <c r="O18" s="75"/>
      <c r="P18" s="75"/>
      <c r="Q18" s="76"/>
      <c r="R18" s="76"/>
      <c r="S18" s="76"/>
      <c r="T18" s="76"/>
      <c r="U18" s="76"/>
      <c r="V18" s="76"/>
      <c r="W18" s="76"/>
      <c r="X18" s="75"/>
      <c r="Y18" s="75"/>
      <c r="Z18" s="75"/>
      <c r="AA18" s="75"/>
      <c r="AB18" s="75"/>
      <c r="AC18" s="75"/>
      <c r="AD18" s="75"/>
      <c r="AE18" s="77"/>
      <c r="AF18" s="77"/>
      <c r="AG18" s="77"/>
    </row>
    <row r="19" spans="6:33" x14ac:dyDescent="0.25">
      <c r="F19" s="73"/>
      <c r="J19" s="75"/>
      <c r="K19" s="75"/>
      <c r="L19" s="75"/>
      <c r="M19" s="75"/>
      <c r="N19" s="75"/>
      <c r="O19" s="75"/>
      <c r="P19" s="75"/>
      <c r="Q19" s="76"/>
      <c r="R19" s="76"/>
      <c r="S19" s="76"/>
      <c r="T19" s="76"/>
      <c r="U19" s="76"/>
      <c r="V19" s="76"/>
      <c r="W19" s="76"/>
      <c r="X19" s="75"/>
      <c r="Y19" s="75"/>
      <c r="Z19" s="75"/>
      <c r="AA19" s="75"/>
      <c r="AB19" s="75"/>
      <c r="AC19" s="75"/>
      <c r="AD19" s="75"/>
      <c r="AE19" s="77"/>
      <c r="AF19" s="77"/>
      <c r="AG19" s="77"/>
    </row>
    <row r="20" spans="6:33" x14ac:dyDescent="0.25">
      <c r="F20" s="73"/>
      <c r="J20" s="75"/>
      <c r="K20" s="75"/>
      <c r="L20" s="75"/>
      <c r="M20" s="75"/>
      <c r="N20" s="75"/>
      <c r="O20" s="75"/>
      <c r="P20" s="75"/>
      <c r="Q20" s="76"/>
      <c r="R20" s="76"/>
      <c r="S20" s="76"/>
      <c r="T20" s="76"/>
      <c r="U20" s="76"/>
      <c r="V20" s="76"/>
      <c r="W20" s="76"/>
      <c r="X20" s="75"/>
      <c r="Y20" s="75"/>
      <c r="Z20" s="75"/>
      <c r="AA20" s="75"/>
      <c r="AB20" s="75"/>
      <c r="AC20" s="75"/>
      <c r="AD20" s="75"/>
      <c r="AE20" s="77"/>
      <c r="AF20" s="77"/>
      <c r="AG20" s="77"/>
    </row>
    <row r="21" spans="6:33" x14ac:dyDescent="0.25">
      <c r="F21" s="73"/>
      <c r="J21" s="75"/>
      <c r="K21" s="75"/>
      <c r="L21" s="75"/>
      <c r="M21" s="75"/>
      <c r="N21" s="75"/>
      <c r="O21" s="75"/>
      <c r="P21" s="75"/>
      <c r="Q21" s="76"/>
      <c r="R21" s="76"/>
      <c r="S21" s="76"/>
      <c r="T21" s="76"/>
      <c r="U21" s="76"/>
      <c r="V21" s="76"/>
      <c r="W21" s="76"/>
      <c r="X21" s="75"/>
      <c r="Y21" s="75"/>
      <c r="Z21" s="75"/>
      <c r="AA21" s="75"/>
      <c r="AB21" s="75"/>
      <c r="AC21" s="75"/>
      <c r="AD21" s="75"/>
      <c r="AE21" s="77"/>
      <c r="AF21" s="77"/>
      <c r="AG21" s="77"/>
    </row>
    <row r="22" spans="6:33" x14ac:dyDescent="0.25">
      <c r="F22" s="73"/>
      <c r="J22" s="75"/>
      <c r="K22" s="75"/>
      <c r="L22" s="75"/>
      <c r="M22" s="75"/>
      <c r="N22" s="75"/>
      <c r="O22" s="75"/>
      <c r="P22" s="75"/>
      <c r="Q22" s="76"/>
      <c r="R22" s="76"/>
      <c r="S22" s="76"/>
      <c r="T22" s="76"/>
      <c r="U22" s="76"/>
      <c r="V22" s="76"/>
      <c r="W22" s="76"/>
      <c r="X22" s="75"/>
      <c r="Y22" s="75"/>
      <c r="Z22" s="75"/>
      <c r="AA22" s="75"/>
      <c r="AB22" s="75"/>
      <c r="AC22" s="75"/>
      <c r="AD22" s="75"/>
      <c r="AE22" s="77"/>
      <c r="AF22" s="77"/>
      <c r="AG22" s="77"/>
    </row>
    <row r="23" spans="6:33" x14ac:dyDescent="0.25">
      <c r="F23" s="73"/>
      <c r="J23" s="75"/>
      <c r="K23" s="75"/>
      <c r="L23" s="75"/>
      <c r="M23" s="75"/>
      <c r="N23" s="75"/>
      <c r="O23" s="75"/>
      <c r="P23" s="75"/>
      <c r="Q23" s="76"/>
      <c r="R23" s="76"/>
      <c r="S23" s="76"/>
      <c r="T23" s="76"/>
      <c r="U23" s="76"/>
      <c r="V23" s="76"/>
      <c r="W23" s="76"/>
      <c r="X23" s="75"/>
      <c r="Y23" s="75"/>
      <c r="Z23" s="75"/>
      <c r="AA23" s="75"/>
      <c r="AB23" s="75"/>
      <c r="AC23" s="75"/>
      <c r="AD23" s="75"/>
      <c r="AE23" s="77"/>
      <c r="AF23" s="77"/>
      <c r="AG23" s="77"/>
    </row>
    <row r="24" spans="6:33" x14ac:dyDescent="0.25">
      <c r="F24" s="73"/>
      <c r="J24" s="75"/>
      <c r="K24" s="75"/>
      <c r="L24" s="75"/>
      <c r="M24" s="75"/>
      <c r="N24" s="75"/>
      <c r="O24" s="75"/>
      <c r="P24" s="75"/>
      <c r="Q24" s="76"/>
      <c r="R24" s="76"/>
      <c r="S24" s="76"/>
      <c r="T24" s="76"/>
      <c r="U24" s="76"/>
      <c r="V24" s="76"/>
      <c r="W24" s="76"/>
      <c r="X24" s="75"/>
      <c r="Y24" s="75"/>
      <c r="Z24" s="75"/>
      <c r="AA24" s="75"/>
      <c r="AB24" s="75"/>
      <c r="AC24" s="75"/>
      <c r="AD24" s="75"/>
      <c r="AE24" s="77"/>
      <c r="AF24" s="77"/>
      <c r="AG24" s="77"/>
    </row>
    <row r="25" spans="6:33" x14ac:dyDescent="0.25">
      <c r="F25" s="73"/>
      <c r="J25" s="75"/>
      <c r="K25" s="75"/>
      <c r="L25" s="75"/>
      <c r="M25" s="75"/>
      <c r="N25" s="75"/>
      <c r="O25" s="75"/>
      <c r="P25" s="75"/>
      <c r="Q25" s="76"/>
      <c r="R25" s="76"/>
      <c r="S25" s="76"/>
      <c r="T25" s="76"/>
      <c r="U25" s="76"/>
      <c r="V25" s="76"/>
      <c r="W25" s="76"/>
      <c r="X25" s="75"/>
      <c r="Y25" s="75"/>
      <c r="Z25" s="75"/>
      <c r="AA25" s="75"/>
      <c r="AB25" s="75"/>
      <c r="AC25" s="75"/>
      <c r="AD25" s="75"/>
      <c r="AE25" s="77"/>
      <c r="AF25" s="77"/>
      <c r="AG25" s="77"/>
    </row>
    <row r="26" spans="6:33" x14ac:dyDescent="0.25">
      <c r="F26" s="73"/>
      <c r="J26" s="75"/>
      <c r="K26" s="75"/>
      <c r="L26" s="75"/>
      <c r="M26" s="75"/>
      <c r="N26" s="75"/>
      <c r="O26" s="75"/>
      <c r="P26" s="75"/>
      <c r="Q26" s="76"/>
      <c r="R26" s="76"/>
      <c r="S26" s="76"/>
      <c r="T26" s="76"/>
      <c r="U26" s="76"/>
      <c r="V26" s="76"/>
      <c r="W26" s="76"/>
      <c r="X26" s="75"/>
      <c r="Y26" s="75"/>
      <c r="Z26" s="75"/>
      <c r="AA26" s="75"/>
      <c r="AB26" s="75"/>
      <c r="AC26" s="75"/>
      <c r="AD26" s="75"/>
      <c r="AE26" s="77"/>
      <c r="AF26" s="77"/>
      <c r="AG26" s="77"/>
    </row>
    <row r="27" spans="6:33" x14ac:dyDescent="0.25">
      <c r="F27" s="73"/>
      <c r="J27" s="75"/>
      <c r="K27" s="75"/>
      <c r="L27" s="75"/>
      <c r="M27" s="75"/>
      <c r="N27" s="75"/>
      <c r="O27" s="75"/>
      <c r="P27" s="75"/>
      <c r="Q27" s="76"/>
      <c r="R27" s="76"/>
      <c r="S27" s="76"/>
      <c r="T27" s="76"/>
      <c r="U27" s="76"/>
      <c r="V27" s="76"/>
      <c r="W27" s="76"/>
      <c r="X27" s="75"/>
      <c r="Y27" s="75"/>
      <c r="Z27" s="75"/>
      <c r="AA27" s="75"/>
      <c r="AB27" s="75"/>
      <c r="AC27" s="75"/>
      <c r="AD27" s="75"/>
      <c r="AE27" s="77"/>
      <c r="AF27" s="77"/>
      <c r="AG27" s="77"/>
    </row>
    <row r="28" spans="6:33" x14ac:dyDescent="0.25">
      <c r="F28" s="73"/>
      <c r="J28" s="75"/>
      <c r="K28" s="75"/>
      <c r="L28" s="75"/>
      <c r="M28" s="75"/>
      <c r="N28" s="75"/>
      <c r="O28" s="75"/>
      <c r="P28" s="75"/>
      <c r="Q28" s="76"/>
      <c r="R28" s="76"/>
      <c r="S28" s="76"/>
      <c r="T28" s="76"/>
      <c r="U28" s="76"/>
      <c r="V28" s="76"/>
      <c r="W28" s="76"/>
      <c r="X28" s="75"/>
      <c r="Y28" s="75"/>
      <c r="Z28" s="75"/>
      <c r="AA28" s="75"/>
      <c r="AB28" s="75"/>
      <c r="AC28" s="75"/>
      <c r="AD28" s="75"/>
      <c r="AE28" s="77"/>
      <c r="AF28" s="77"/>
      <c r="AG28" s="77"/>
    </row>
    <row r="29" spans="6:33" x14ac:dyDescent="0.25">
      <c r="F29" s="73"/>
      <c r="J29" s="75"/>
      <c r="K29" s="75"/>
      <c r="L29" s="75"/>
      <c r="M29" s="75"/>
      <c r="N29" s="75"/>
      <c r="O29" s="75"/>
      <c r="P29" s="75"/>
      <c r="Q29" s="76"/>
      <c r="R29" s="76"/>
      <c r="S29" s="76"/>
      <c r="T29" s="76"/>
      <c r="U29" s="76"/>
      <c r="V29" s="76"/>
      <c r="W29" s="76"/>
      <c r="X29" s="75"/>
      <c r="Y29" s="75"/>
      <c r="Z29" s="75"/>
      <c r="AA29" s="75"/>
      <c r="AB29" s="75"/>
      <c r="AC29" s="75"/>
      <c r="AD29" s="75"/>
      <c r="AE29" s="77"/>
      <c r="AF29" s="77"/>
      <c r="AG29" s="77"/>
    </row>
    <row r="30" spans="6:33" x14ac:dyDescent="0.25">
      <c r="F30" s="73"/>
      <c r="J30" s="75"/>
      <c r="K30" s="75"/>
      <c r="L30" s="75"/>
      <c r="M30" s="75"/>
      <c r="N30" s="75"/>
      <c r="O30" s="75"/>
      <c r="P30" s="75"/>
      <c r="Q30" s="76"/>
      <c r="R30" s="76"/>
      <c r="S30" s="76"/>
      <c r="T30" s="76"/>
      <c r="U30" s="76"/>
      <c r="V30" s="76"/>
      <c r="W30" s="76"/>
      <c r="X30" s="75"/>
      <c r="Y30" s="75"/>
      <c r="Z30" s="75"/>
      <c r="AA30" s="75"/>
      <c r="AB30" s="75"/>
      <c r="AC30" s="75"/>
      <c r="AD30" s="75"/>
      <c r="AE30" s="77"/>
      <c r="AF30" s="77"/>
      <c r="AG30" s="77"/>
    </row>
    <row r="31" spans="6:33" x14ac:dyDescent="0.25">
      <c r="F31" s="73"/>
      <c r="J31" s="75"/>
      <c r="K31" s="75"/>
      <c r="L31" s="75"/>
      <c r="M31" s="75"/>
      <c r="N31" s="75"/>
      <c r="O31" s="75"/>
      <c r="P31" s="75"/>
      <c r="Q31" s="76"/>
      <c r="R31" s="76"/>
      <c r="S31" s="76"/>
      <c r="T31" s="76"/>
      <c r="U31" s="76"/>
      <c r="V31" s="76"/>
      <c r="W31" s="76"/>
      <c r="X31" s="75"/>
      <c r="Y31" s="75"/>
      <c r="Z31" s="75"/>
      <c r="AA31" s="75"/>
      <c r="AB31" s="75"/>
      <c r="AC31" s="75"/>
      <c r="AD31" s="75"/>
      <c r="AE31" s="77"/>
      <c r="AF31" s="77"/>
      <c r="AG31" s="77"/>
    </row>
    <row r="32" spans="6:33" x14ac:dyDescent="0.25">
      <c r="F32" s="73"/>
      <c r="J32" s="75"/>
      <c r="K32" s="75"/>
      <c r="L32" s="75"/>
      <c r="M32" s="75"/>
      <c r="N32" s="75"/>
      <c r="O32" s="75"/>
      <c r="P32" s="75"/>
      <c r="Q32" s="76"/>
      <c r="R32" s="76"/>
      <c r="S32" s="76"/>
      <c r="T32" s="76"/>
      <c r="U32" s="76"/>
      <c r="V32" s="76"/>
      <c r="W32" s="76"/>
      <c r="X32" s="75"/>
      <c r="Y32" s="75"/>
      <c r="Z32" s="75"/>
      <c r="AA32" s="75"/>
      <c r="AB32" s="75"/>
      <c r="AC32" s="75"/>
      <c r="AD32" s="75"/>
      <c r="AE32" s="77"/>
      <c r="AF32" s="77"/>
      <c r="AG32" s="77"/>
    </row>
    <row r="33" spans="6:33" x14ac:dyDescent="0.25">
      <c r="F33" s="73"/>
      <c r="J33" s="75"/>
      <c r="K33" s="75"/>
      <c r="L33" s="75"/>
      <c r="M33" s="75"/>
      <c r="N33" s="75"/>
      <c r="O33" s="75"/>
      <c r="P33" s="75"/>
      <c r="Q33" s="76"/>
      <c r="R33" s="76"/>
      <c r="S33" s="76"/>
      <c r="T33" s="76"/>
      <c r="U33" s="76"/>
      <c r="V33" s="76"/>
      <c r="W33" s="76"/>
      <c r="X33" s="75"/>
      <c r="Y33" s="75"/>
      <c r="Z33" s="75"/>
      <c r="AA33" s="75"/>
      <c r="AB33" s="75"/>
      <c r="AC33" s="75"/>
      <c r="AD33" s="75"/>
      <c r="AE33" s="77"/>
      <c r="AF33" s="77"/>
      <c r="AG33" s="77"/>
    </row>
    <row r="34" spans="6:33" x14ac:dyDescent="0.25">
      <c r="F34" s="73"/>
      <c r="J34" s="75"/>
      <c r="K34" s="75"/>
      <c r="L34" s="75"/>
      <c r="M34" s="75"/>
      <c r="N34" s="75"/>
      <c r="O34" s="75"/>
      <c r="P34" s="75"/>
      <c r="Q34" s="76"/>
      <c r="R34" s="76"/>
      <c r="S34" s="76"/>
      <c r="T34" s="76"/>
      <c r="U34" s="76"/>
      <c r="V34" s="76"/>
      <c r="W34" s="76"/>
      <c r="X34" s="75"/>
      <c r="Y34" s="75"/>
      <c r="Z34" s="75"/>
      <c r="AA34" s="75"/>
      <c r="AB34" s="75"/>
      <c r="AC34" s="75"/>
      <c r="AD34" s="75"/>
      <c r="AE34" s="77"/>
      <c r="AF34" s="77"/>
      <c r="AG34" s="77"/>
    </row>
    <row r="35" spans="6:33" x14ac:dyDescent="0.25">
      <c r="F35" s="73"/>
      <c r="J35" s="75"/>
      <c r="K35" s="75"/>
      <c r="L35" s="75"/>
      <c r="M35" s="75"/>
      <c r="N35" s="75"/>
      <c r="O35" s="75"/>
      <c r="P35" s="75"/>
      <c r="Q35" s="76"/>
      <c r="R35" s="76"/>
      <c r="S35" s="76"/>
      <c r="T35" s="76"/>
      <c r="U35" s="76"/>
      <c r="V35" s="76"/>
      <c r="W35" s="76"/>
      <c r="X35" s="75"/>
      <c r="Y35" s="75"/>
      <c r="Z35" s="75"/>
      <c r="AA35" s="75"/>
      <c r="AB35" s="75"/>
      <c r="AC35" s="75"/>
      <c r="AD35" s="75"/>
      <c r="AE35" s="77"/>
      <c r="AF35" s="77"/>
      <c r="AG35" s="77"/>
    </row>
    <row r="36" spans="6:33" x14ac:dyDescent="0.25">
      <c r="F36" s="73"/>
      <c r="J36" s="75"/>
      <c r="K36" s="75"/>
      <c r="L36" s="75"/>
      <c r="M36" s="75"/>
      <c r="N36" s="75"/>
      <c r="O36" s="75"/>
      <c r="P36" s="75"/>
      <c r="Q36" s="76"/>
      <c r="R36" s="76"/>
      <c r="S36" s="76"/>
      <c r="T36" s="76"/>
      <c r="U36" s="76"/>
      <c r="V36" s="76"/>
      <c r="W36" s="76"/>
      <c r="X36" s="75"/>
      <c r="Y36" s="75"/>
      <c r="Z36" s="75"/>
      <c r="AA36" s="75"/>
      <c r="AB36" s="75"/>
      <c r="AC36" s="75"/>
      <c r="AD36" s="75"/>
      <c r="AE36" s="77"/>
      <c r="AF36" s="77"/>
      <c r="AG36" s="77"/>
    </row>
    <row r="37" spans="6:33" x14ac:dyDescent="0.25">
      <c r="F37" s="73"/>
      <c r="J37" s="75"/>
      <c r="K37" s="75"/>
      <c r="L37" s="75"/>
      <c r="M37" s="75"/>
      <c r="N37" s="75"/>
      <c r="O37" s="75"/>
      <c r="P37" s="75"/>
      <c r="Q37" s="76"/>
      <c r="R37" s="76"/>
      <c r="S37" s="76"/>
      <c r="T37" s="76"/>
      <c r="U37" s="76"/>
      <c r="V37" s="76"/>
      <c r="W37" s="76"/>
      <c r="X37" s="75"/>
      <c r="Y37" s="75"/>
      <c r="Z37" s="75"/>
      <c r="AA37" s="75"/>
      <c r="AB37" s="75"/>
      <c r="AC37" s="75"/>
      <c r="AD37" s="75"/>
      <c r="AE37" s="77"/>
      <c r="AF37" s="77"/>
      <c r="AG37" s="77"/>
    </row>
    <row r="38" spans="6:33" x14ac:dyDescent="0.25">
      <c r="F38" s="73"/>
      <c r="J38" s="75"/>
      <c r="K38" s="75"/>
      <c r="L38" s="75"/>
      <c r="M38" s="75"/>
      <c r="N38" s="75"/>
      <c r="O38" s="75"/>
      <c r="P38" s="75"/>
      <c r="Q38" s="76"/>
      <c r="R38" s="76"/>
      <c r="S38" s="76"/>
      <c r="T38" s="76"/>
      <c r="U38" s="76"/>
      <c r="V38" s="76"/>
      <c r="W38" s="76"/>
      <c r="X38" s="75"/>
      <c r="Y38" s="75"/>
      <c r="Z38" s="75"/>
      <c r="AA38" s="75"/>
      <c r="AB38" s="75"/>
      <c r="AC38" s="75"/>
      <c r="AD38" s="75"/>
      <c r="AE38" s="77"/>
      <c r="AF38" s="77"/>
      <c r="AG38" s="77"/>
    </row>
    <row r="39" spans="6:33" x14ac:dyDescent="0.25">
      <c r="F39" s="73"/>
      <c r="J39" s="75"/>
      <c r="K39" s="75"/>
      <c r="L39" s="75"/>
      <c r="M39" s="75"/>
      <c r="N39" s="75"/>
      <c r="O39" s="75"/>
      <c r="P39" s="75"/>
      <c r="Q39" s="76"/>
      <c r="R39" s="76"/>
      <c r="S39" s="76"/>
      <c r="T39" s="76"/>
      <c r="U39" s="76"/>
      <c r="V39" s="76"/>
      <c r="W39" s="76"/>
      <c r="X39" s="75"/>
      <c r="Y39" s="75"/>
      <c r="Z39" s="75"/>
      <c r="AA39" s="75"/>
      <c r="AB39" s="75"/>
      <c r="AC39" s="75"/>
      <c r="AD39" s="75"/>
      <c r="AE39" s="77"/>
      <c r="AF39" s="77"/>
      <c r="AG39" s="77"/>
    </row>
    <row r="40" spans="6:33" x14ac:dyDescent="0.25">
      <c r="F40" s="73"/>
      <c r="J40" s="75"/>
      <c r="K40" s="75"/>
      <c r="L40" s="75"/>
      <c r="M40" s="75"/>
      <c r="N40" s="75"/>
      <c r="O40" s="75"/>
      <c r="P40" s="75"/>
      <c r="Q40" s="76"/>
      <c r="R40" s="76"/>
      <c r="S40" s="76"/>
      <c r="T40" s="76"/>
      <c r="U40" s="76"/>
      <c r="V40" s="76"/>
      <c r="W40" s="76"/>
      <c r="X40" s="75"/>
      <c r="Y40" s="75"/>
      <c r="Z40" s="75"/>
      <c r="AA40" s="75"/>
      <c r="AB40" s="75"/>
      <c r="AC40" s="75"/>
      <c r="AD40" s="75"/>
      <c r="AE40" s="77"/>
      <c r="AF40" s="77"/>
      <c r="AG40" s="77"/>
    </row>
    <row r="41" spans="6:33" x14ac:dyDescent="0.25">
      <c r="F41" s="73"/>
      <c r="J41" s="75"/>
      <c r="K41" s="75"/>
      <c r="L41" s="75"/>
      <c r="M41" s="75"/>
      <c r="N41" s="75"/>
      <c r="O41" s="75"/>
      <c r="P41" s="75"/>
      <c r="Q41" s="76"/>
      <c r="R41" s="76"/>
      <c r="S41" s="76"/>
      <c r="T41" s="76"/>
      <c r="U41" s="76"/>
      <c r="V41" s="76"/>
      <c r="W41" s="76"/>
      <c r="X41" s="75"/>
      <c r="Y41" s="75"/>
      <c r="Z41" s="75"/>
      <c r="AA41" s="75"/>
      <c r="AB41" s="75"/>
      <c r="AC41" s="75"/>
      <c r="AD41" s="75"/>
      <c r="AE41" s="77"/>
      <c r="AF41" s="77"/>
      <c r="AG41" s="77"/>
    </row>
    <row r="42" spans="6:33" x14ac:dyDescent="0.25">
      <c r="F42" s="73"/>
      <c r="J42" s="75"/>
      <c r="K42" s="75"/>
      <c r="L42" s="75"/>
      <c r="M42" s="75"/>
      <c r="N42" s="75"/>
      <c r="O42" s="75"/>
      <c r="P42" s="75"/>
      <c r="Q42" s="76"/>
      <c r="R42" s="76"/>
      <c r="S42" s="76"/>
      <c r="T42" s="76"/>
      <c r="U42" s="76"/>
      <c r="V42" s="76"/>
      <c r="W42" s="76"/>
      <c r="X42" s="75"/>
      <c r="Y42" s="75"/>
      <c r="Z42" s="75"/>
      <c r="AA42" s="75"/>
      <c r="AB42" s="75"/>
      <c r="AC42" s="75"/>
      <c r="AD42" s="75"/>
      <c r="AE42" s="77"/>
      <c r="AF42" s="77"/>
      <c r="AG42" s="77"/>
    </row>
    <row r="43" spans="6:33" x14ac:dyDescent="0.25">
      <c r="F43" s="73"/>
      <c r="J43" s="75"/>
      <c r="K43" s="75"/>
      <c r="L43" s="75"/>
      <c r="M43" s="75"/>
      <c r="N43" s="75"/>
      <c r="O43" s="75"/>
      <c r="P43" s="75"/>
      <c r="Q43" s="76"/>
      <c r="R43" s="76"/>
      <c r="S43" s="76"/>
      <c r="T43" s="76"/>
      <c r="U43" s="76"/>
      <c r="V43" s="76"/>
      <c r="W43" s="76"/>
      <c r="X43" s="75"/>
      <c r="Y43" s="75"/>
      <c r="Z43" s="75"/>
      <c r="AA43" s="75"/>
      <c r="AB43" s="75"/>
      <c r="AC43" s="75"/>
      <c r="AD43" s="75"/>
      <c r="AE43" s="77"/>
      <c r="AF43" s="77"/>
      <c r="AG43" s="77"/>
    </row>
    <row r="44" spans="6:33" x14ac:dyDescent="0.25">
      <c r="F44" s="73"/>
      <c r="J44" s="75"/>
      <c r="K44" s="75"/>
      <c r="L44" s="75"/>
      <c r="M44" s="75"/>
      <c r="N44" s="75"/>
      <c r="O44" s="75"/>
      <c r="P44" s="75"/>
      <c r="Q44" s="76"/>
      <c r="R44" s="76"/>
      <c r="S44" s="76"/>
      <c r="T44" s="76"/>
      <c r="U44" s="76"/>
      <c r="V44" s="76"/>
      <c r="W44" s="76"/>
      <c r="X44" s="75"/>
      <c r="Y44" s="75"/>
      <c r="Z44" s="75"/>
      <c r="AA44" s="75"/>
      <c r="AB44" s="75"/>
      <c r="AC44" s="75"/>
      <c r="AD44" s="75"/>
      <c r="AE44" s="77"/>
      <c r="AF44" s="77"/>
      <c r="AG44" s="77"/>
    </row>
    <row r="45" spans="6:33" x14ac:dyDescent="0.25">
      <c r="F45" s="73"/>
      <c r="J45" s="75"/>
      <c r="K45" s="75"/>
      <c r="L45" s="75"/>
      <c r="M45" s="75"/>
      <c r="N45" s="75"/>
      <c r="O45" s="75"/>
      <c r="P45" s="75"/>
      <c r="Q45" s="76"/>
      <c r="R45" s="76"/>
      <c r="S45" s="76"/>
      <c r="T45" s="76"/>
      <c r="U45" s="76"/>
      <c r="V45" s="76"/>
      <c r="W45" s="76"/>
      <c r="X45" s="75"/>
      <c r="Y45" s="75"/>
      <c r="Z45" s="75"/>
      <c r="AA45" s="75"/>
      <c r="AB45" s="75"/>
      <c r="AC45" s="75"/>
      <c r="AD45" s="75"/>
      <c r="AE45" s="77"/>
      <c r="AF45" s="77"/>
      <c r="AG45" s="77"/>
    </row>
    <row r="46" spans="6:33" x14ac:dyDescent="0.25">
      <c r="F46" s="73"/>
      <c r="J46" s="75"/>
      <c r="K46" s="75"/>
      <c r="L46" s="75"/>
      <c r="M46" s="75"/>
      <c r="N46" s="75"/>
      <c r="O46" s="75"/>
      <c r="P46" s="75"/>
      <c r="Q46" s="76"/>
      <c r="R46" s="76"/>
      <c r="S46" s="76"/>
      <c r="T46" s="76"/>
      <c r="U46" s="76"/>
      <c r="V46" s="76"/>
      <c r="W46" s="76"/>
      <c r="X46" s="75"/>
      <c r="Y46" s="75"/>
      <c r="Z46" s="75"/>
      <c r="AA46" s="75"/>
      <c r="AB46" s="75"/>
      <c r="AC46" s="75"/>
      <c r="AD46" s="75"/>
      <c r="AE46" s="77"/>
      <c r="AF46" s="77"/>
      <c r="AG46" s="77"/>
    </row>
    <row r="47" spans="6:33" x14ac:dyDescent="0.25">
      <c r="F47" s="73"/>
      <c r="J47" s="75"/>
      <c r="K47" s="75"/>
      <c r="L47" s="75"/>
      <c r="M47" s="75"/>
      <c r="N47" s="75"/>
      <c r="O47" s="75"/>
      <c r="P47" s="75"/>
      <c r="Q47" s="76"/>
      <c r="R47" s="76"/>
      <c r="S47" s="76"/>
      <c r="T47" s="76"/>
      <c r="U47" s="76"/>
      <c r="V47" s="76"/>
      <c r="W47" s="76"/>
      <c r="X47" s="75"/>
      <c r="Y47" s="75"/>
      <c r="Z47" s="75"/>
      <c r="AA47" s="75"/>
      <c r="AB47" s="75"/>
      <c r="AC47" s="75"/>
      <c r="AD47" s="75"/>
      <c r="AE47" s="77"/>
      <c r="AF47" s="77"/>
      <c r="AG47" s="77"/>
    </row>
    <row r="48" spans="6:33" x14ac:dyDescent="0.25">
      <c r="F48" s="73"/>
      <c r="J48" s="75"/>
      <c r="K48" s="75"/>
      <c r="L48" s="75"/>
      <c r="M48" s="75"/>
      <c r="N48" s="75"/>
      <c r="O48" s="75"/>
      <c r="P48" s="75"/>
      <c r="Q48" s="76"/>
      <c r="R48" s="76"/>
      <c r="S48" s="76"/>
      <c r="T48" s="76"/>
      <c r="U48" s="76"/>
      <c r="V48" s="76"/>
      <c r="W48" s="76"/>
      <c r="X48" s="75"/>
      <c r="Y48" s="75"/>
      <c r="Z48" s="75"/>
      <c r="AA48" s="75"/>
      <c r="AB48" s="75"/>
      <c r="AC48" s="75"/>
      <c r="AD48" s="75"/>
      <c r="AE48" s="77"/>
      <c r="AF48" s="77"/>
      <c r="AG48" s="77"/>
    </row>
    <row r="49" spans="6:33" x14ac:dyDescent="0.25">
      <c r="F49" s="73"/>
      <c r="J49" s="75"/>
      <c r="K49" s="75"/>
      <c r="L49" s="75"/>
      <c r="M49" s="75"/>
      <c r="N49" s="75"/>
      <c r="O49" s="75"/>
      <c r="P49" s="75"/>
      <c r="Q49" s="76"/>
      <c r="R49" s="76"/>
      <c r="S49" s="76"/>
      <c r="T49" s="76"/>
      <c r="U49" s="76"/>
      <c r="V49" s="76"/>
      <c r="W49" s="76"/>
      <c r="X49" s="75"/>
      <c r="Y49" s="75"/>
      <c r="Z49" s="75"/>
      <c r="AA49" s="75"/>
      <c r="AB49" s="75"/>
      <c r="AC49" s="75"/>
      <c r="AD49" s="75"/>
      <c r="AE49" s="77"/>
      <c r="AF49" s="77"/>
      <c r="AG49" s="77"/>
    </row>
    <row r="50" spans="6:33" x14ac:dyDescent="0.25">
      <c r="F50" s="73"/>
      <c r="J50" s="75"/>
      <c r="K50" s="75"/>
      <c r="L50" s="75"/>
      <c r="M50" s="75"/>
      <c r="N50" s="75"/>
      <c r="O50" s="75"/>
      <c r="P50" s="75"/>
      <c r="Q50" s="76"/>
      <c r="R50" s="76"/>
      <c r="S50" s="76"/>
      <c r="T50" s="76"/>
      <c r="U50" s="76"/>
      <c r="V50" s="76"/>
      <c r="W50" s="76"/>
      <c r="X50" s="75"/>
      <c r="Y50" s="75"/>
      <c r="Z50" s="75"/>
      <c r="AA50" s="75"/>
      <c r="AB50" s="75"/>
      <c r="AC50" s="75"/>
      <c r="AD50" s="75"/>
      <c r="AE50" s="77"/>
      <c r="AF50" s="77"/>
      <c r="AG50" s="77"/>
    </row>
    <row r="51" spans="6:33" x14ac:dyDescent="0.25">
      <c r="F51" s="73"/>
      <c r="J51" s="75"/>
      <c r="K51" s="75"/>
      <c r="L51" s="75"/>
      <c r="M51" s="75"/>
      <c r="N51" s="75"/>
      <c r="O51" s="75"/>
      <c r="P51" s="75"/>
      <c r="Q51" s="76"/>
      <c r="R51" s="76"/>
      <c r="S51" s="76"/>
      <c r="T51" s="76"/>
      <c r="U51" s="76"/>
      <c r="V51" s="76"/>
      <c r="W51" s="76"/>
      <c r="X51" s="75"/>
      <c r="Y51" s="75"/>
      <c r="Z51" s="75"/>
      <c r="AA51" s="75"/>
      <c r="AB51" s="75"/>
      <c r="AC51" s="75"/>
      <c r="AD51" s="75"/>
      <c r="AE51" s="77"/>
      <c r="AF51" s="77"/>
      <c r="AG51" s="77"/>
    </row>
    <row r="52" spans="6:33" x14ac:dyDescent="0.25">
      <c r="F52" s="73"/>
      <c r="J52" s="75"/>
      <c r="K52" s="75"/>
      <c r="L52" s="75"/>
      <c r="M52" s="75"/>
      <c r="N52" s="75"/>
      <c r="O52" s="75"/>
      <c r="P52" s="75"/>
      <c r="Q52" s="76"/>
      <c r="R52" s="76"/>
      <c r="S52" s="76"/>
      <c r="T52" s="76"/>
      <c r="U52" s="76"/>
      <c r="V52" s="76"/>
      <c r="W52" s="76"/>
      <c r="X52" s="75"/>
      <c r="Y52" s="75"/>
      <c r="Z52" s="75"/>
      <c r="AA52" s="75"/>
      <c r="AB52" s="75"/>
      <c r="AC52" s="75"/>
      <c r="AD52" s="75"/>
      <c r="AE52" s="77"/>
      <c r="AF52" s="77"/>
      <c r="AG52" s="77"/>
    </row>
    <row r="53" spans="6:33" x14ac:dyDescent="0.25">
      <c r="F53" s="73"/>
      <c r="J53" s="75"/>
      <c r="K53" s="75"/>
      <c r="L53" s="75"/>
      <c r="M53" s="75"/>
      <c r="N53" s="75"/>
      <c r="O53" s="75"/>
      <c r="P53" s="75"/>
      <c r="Q53" s="76"/>
      <c r="R53" s="76"/>
      <c r="S53" s="76"/>
      <c r="T53" s="76"/>
      <c r="U53" s="76"/>
      <c r="V53" s="76"/>
      <c r="W53" s="76"/>
      <c r="X53" s="75"/>
      <c r="Y53" s="75"/>
      <c r="Z53" s="75"/>
      <c r="AA53" s="75"/>
      <c r="AB53" s="75"/>
      <c r="AC53" s="75"/>
      <c r="AD53" s="75"/>
      <c r="AE53" s="77"/>
      <c r="AF53" s="77"/>
      <c r="AG53" s="77"/>
    </row>
    <row r="54" spans="6:33" x14ac:dyDescent="0.25">
      <c r="F54" s="73"/>
      <c r="J54" s="75"/>
      <c r="K54" s="75"/>
      <c r="L54" s="75"/>
      <c r="M54" s="75"/>
      <c r="N54" s="75"/>
      <c r="O54" s="75"/>
      <c r="P54" s="75"/>
      <c r="Q54" s="76"/>
      <c r="R54" s="76"/>
      <c r="S54" s="76"/>
      <c r="T54" s="76"/>
      <c r="U54" s="76"/>
      <c r="V54" s="76"/>
      <c r="W54" s="76"/>
      <c r="X54" s="75"/>
      <c r="Y54" s="75"/>
      <c r="Z54" s="75"/>
      <c r="AA54" s="75"/>
      <c r="AB54" s="75"/>
      <c r="AC54" s="75"/>
      <c r="AD54" s="75"/>
      <c r="AE54" s="77"/>
      <c r="AF54" s="77"/>
      <c r="AG54" s="77"/>
    </row>
    <row r="55" spans="6:33" x14ac:dyDescent="0.25">
      <c r="F55" s="73"/>
      <c r="J55" s="75"/>
      <c r="K55" s="75"/>
      <c r="L55" s="75"/>
      <c r="M55" s="75"/>
      <c r="N55" s="75"/>
      <c r="O55" s="75"/>
      <c r="P55" s="75"/>
      <c r="Q55" s="76"/>
      <c r="R55" s="76"/>
      <c r="S55" s="76"/>
      <c r="T55" s="76"/>
      <c r="U55" s="76"/>
      <c r="V55" s="76"/>
      <c r="W55" s="76"/>
      <c r="X55" s="75"/>
      <c r="Y55" s="75"/>
      <c r="Z55" s="75"/>
      <c r="AA55" s="75"/>
      <c r="AB55" s="75"/>
      <c r="AC55" s="75"/>
      <c r="AD55" s="75"/>
      <c r="AE55" s="77"/>
      <c r="AF55" s="77"/>
      <c r="AG55" s="77"/>
    </row>
    <row r="56" spans="6:33" x14ac:dyDescent="0.25">
      <c r="F56" s="73"/>
      <c r="J56" s="75"/>
      <c r="K56" s="75"/>
      <c r="L56" s="75"/>
      <c r="M56" s="75"/>
      <c r="N56" s="75"/>
      <c r="O56" s="75"/>
      <c r="P56" s="75"/>
      <c r="Q56" s="76"/>
      <c r="R56" s="76"/>
      <c r="S56" s="76"/>
      <c r="T56" s="76"/>
      <c r="U56" s="76"/>
      <c r="V56" s="76"/>
      <c r="W56" s="76"/>
      <c r="X56" s="75"/>
      <c r="Y56" s="75"/>
      <c r="Z56" s="75"/>
      <c r="AA56" s="75"/>
      <c r="AB56" s="75"/>
      <c r="AC56" s="75"/>
      <c r="AD56" s="75"/>
      <c r="AE56" s="77"/>
      <c r="AF56" s="77"/>
      <c r="AG56" s="77"/>
    </row>
    <row r="57" spans="6:33" x14ac:dyDescent="0.25">
      <c r="F57" s="73"/>
      <c r="J57" s="75"/>
      <c r="K57" s="75"/>
      <c r="L57" s="75"/>
      <c r="M57" s="75"/>
      <c r="N57" s="75"/>
      <c r="O57" s="75"/>
      <c r="P57" s="75"/>
      <c r="Q57" s="76"/>
      <c r="R57" s="76"/>
      <c r="S57" s="76"/>
      <c r="T57" s="76"/>
      <c r="U57" s="76"/>
      <c r="V57" s="76"/>
      <c r="W57" s="76"/>
      <c r="X57" s="75"/>
      <c r="Y57" s="75"/>
      <c r="Z57" s="75"/>
      <c r="AA57" s="75"/>
      <c r="AB57" s="75"/>
      <c r="AC57" s="75"/>
      <c r="AD57" s="75"/>
      <c r="AE57" s="77"/>
      <c r="AF57" s="77"/>
      <c r="AG57" s="77"/>
    </row>
    <row r="58" spans="6:33" x14ac:dyDescent="0.25">
      <c r="F58" s="73"/>
      <c r="J58" s="75"/>
      <c r="K58" s="75"/>
      <c r="L58" s="75"/>
      <c r="M58" s="75"/>
      <c r="N58" s="75"/>
      <c r="O58" s="75"/>
      <c r="P58" s="75"/>
      <c r="Q58" s="76"/>
      <c r="R58" s="76"/>
      <c r="S58" s="76"/>
      <c r="T58" s="76"/>
      <c r="U58" s="76"/>
      <c r="V58" s="76"/>
      <c r="W58" s="76"/>
      <c r="X58" s="75"/>
      <c r="Y58" s="75"/>
      <c r="Z58" s="75"/>
      <c r="AA58" s="75"/>
      <c r="AB58" s="75"/>
      <c r="AC58" s="75"/>
      <c r="AD58" s="75"/>
      <c r="AE58" s="77"/>
      <c r="AF58" s="77"/>
      <c r="AG58" s="77"/>
    </row>
    <row r="59" spans="6:33" x14ac:dyDescent="0.25">
      <c r="F59" s="73"/>
      <c r="J59" s="75"/>
      <c r="K59" s="75"/>
      <c r="L59" s="75"/>
      <c r="M59" s="75"/>
      <c r="N59" s="75"/>
      <c r="O59" s="75"/>
      <c r="P59" s="75"/>
      <c r="Q59" s="76"/>
      <c r="R59" s="76"/>
      <c r="S59" s="76"/>
      <c r="T59" s="76"/>
      <c r="U59" s="76"/>
      <c r="V59" s="76"/>
      <c r="W59" s="76"/>
      <c r="X59" s="75"/>
      <c r="Y59" s="75"/>
      <c r="Z59" s="75"/>
      <c r="AA59" s="75"/>
      <c r="AB59" s="75"/>
      <c r="AC59" s="75"/>
      <c r="AD59" s="75"/>
      <c r="AE59" s="77"/>
      <c r="AF59" s="77"/>
      <c r="AG59" s="77"/>
    </row>
    <row r="60" spans="6:33" x14ac:dyDescent="0.25">
      <c r="F60" s="73"/>
      <c r="J60" s="75"/>
      <c r="K60" s="75"/>
      <c r="L60" s="75"/>
      <c r="M60" s="75"/>
      <c r="N60" s="75"/>
      <c r="O60" s="75"/>
      <c r="P60" s="75"/>
      <c r="Q60" s="76"/>
      <c r="R60" s="76"/>
      <c r="S60" s="76"/>
      <c r="T60" s="76"/>
      <c r="U60" s="76"/>
      <c r="V60" s="76"/>
      <c r="W60" s="76"/>
      <c r="X60" s="75"/>
      <c r="Y60" s="75"/>
      <c r="Z60" s="75"/>
      <c r="AA60" s="75"/>
      <c r="AB60" s="75"/>
      <c r="AC60" s="75"/>
      <c r="AD60" s="75"/>
      <c r="AE60" s="77"/>
      <c r="AF60" s="77"/>
      <c r="AG60" s="77"/>
    </row>
    <row r="61" spans="6:33" x14ac:dyDescent="0.25">
      <c r="F61" s="73"/>
      <c r="J61" s="75"/>
      <c r="K61" s="75"/>
      <c r="L61" s="75"/>
      <c r="M61" s="75"/>
      <c r="N61" s="75"/>
      <c r="O61" s="75"/>
      <c r="P61" s="75"/>
      <c r="Q61" s="76"/>
      <c r="R61" s="76"/>
      <c r="S61" s="76"/>
      <c r="T61" s="76"/>
      <c r="U61" s="76"/>
      <c r="V61" s="76"/>
      <c r="W61" s="76"/>
      <c r="X61" s="75"/>
      <c r="Y61" s="75"/>
      <c r="Z61" s="75"/>
      <c r="AA61" s="75"/>
      <c r="AB61" s="75"/>
      <c r="AC61" s="75"/>
      <c r="AD61" s="75"/>
      <c r="AE61" s="77"/>
      <c r="AF61" s="77"/>
      <c r="AG61" s="77"/>
    </row>
    <row r="62" spans="6:33" x14ac:dyDescent="0.25">
      <c r="F62" s="73"/>
      <c r="J62" s="75"/>
      <c r="K62" s="75"/>
      <c r="L62" s="75"/>
      <c r="M62" s="75"/>
      <c r="N62" s="75"/>
      <c r="O62" s="75"/>
      <c r="P62" s="75"/>
      <c r="Q62" s="76"/>
      <c r="R62" s="76"/>
      <c r="S62" s="76"/>
      <c r="T62" s="76"/>
      <c r="U62" s="76"/>
      <c r="V62" s="76"/>
      <c r="W62" s="76"/>
      <c r="X62" s="75"/>
      <c r="Y62" s="75"/>
      <c r="Z62" s="75"/>
      <c r="AA62" s="75"/>
      <c r="AB62" s="75"/>
      <c r="AC62" s="75"/>
      <c r="AD62" s="75"/>
      <c r="AE62" s="77"/>
      <c r="AF62" s="77"/>
      <c r="AG62" s="77"/>
    </row>
    <row r="63" spans="6:33" x14ac:dyDescent="0.25">
      <c r="F63" s="73"/>
      <c r="J63" s="75"/>
      <c r="K63" s="75"/>
      <c r="L63" s="75"/>
      <c r="M63" s="75"/>
      <c r="N63" s="75"/>
      <c r="O63" s="75"/>
      <c r="P63" s="75"/>
      <c r="Q63" s="76"/>
      <c r="R63" s="76"/>
      <c r="S63" s="76"/>
      <c r="T63" s="76"/>
      <c r="U63" s="76"/>
      <c r="V63" s="76"/>
      <c r="W63" s="76"/>
      <c r="X63" s="75"/>
      <c r="Y63" s="75"/>
      <c r="Z63" s="75"/>
      <c r="AA63" s="75"/>
      <c r="AB63" s="75"/>
      <c r="AC63" s="75"/>
      <c r="AD63" s="75"/>
      <c r="AE63" s="77"/>
      <c r="AF63" s="77"/>
      <c r="AG63" s="77"/>
    </row>
    <row r="64" spans="6:33" x14ac:dyDescent="0.25">
      <c r="F64" s="73"/>
      <c r="J64" s="75"/>
      <c r="K64" s="75"/>
      <c r="L64" s="75"/>
      <c r="M64" s="75"/>
      <c r="N64" s="75"/>
      <c r="O64" s="75"/>
      <c r="P64" s="75"/>
      <c r="Q64" s="76"/>
      <c r="R64" s="76"/>
      <c r="S64" s="76"/>
      <c r="T64" s="76"/>
      <c r="U64" s="76"/>
      <c r="V64" s="76"/>
      <c r="W64" s="76"/>
      <c r="X64" s="75"/>
      <c r="Y64" s="75"/>
      <c r="Z64" s="75"/>
      <c r="AA64" s="75"/>
      <c r="AB64" s="75"/>
      <c r="AC64" s="75"/>
      <c r="AD64" s="75"/>
      <c r="AE64" s="77"/>
      <c r="AF64" s="77"/>
      <c r="AG64" s="77"/>
    </row>
    <row r="65" spans="6:33" x14ac:dyDescent="0.25">
      <c r="F65" s="73"/>
      <c r="J65" s="75"/>
      <c r="K65" s="75"/>
      <c r="L65" s="75"/>
      <c r="M65" s="75"/>
      <c r="N65" s="75"/>
      <c r="O65" s="75"/>
      <c r="P65" s="75"/>
      <c r="Q65" s="76"/>
      <c r="R65" s="76"/>
      <c r="S65" s="76"/>
      <c r="T65" s="76"/>
      <c r="U65" s="76"/>
      <c r="V65" s="76"/>
      <c r="W65" s="76"/>
      <c r="X65" s="75"/>
      <c r="Y65" s="75"/>
      <c r="Z65" s="75"/>
      <c r="AA65" s="75"/>
      <c r="AB65" s="75"/>
      <c r="AC65" s="75"/>
      <c r="AD65" s="75"/>
      <c r="AE65" s="77"/>
      <c r="AF65" s="77"/>
      <c r="AG65" s="77"/>
    </row>
    <row r="66" spans="6:33" x14ac:dyDescent="0.25">
      <c r="F66" s="73"/>
      <c r="J66" s="75"/>
      <c r="K66" s="75"/>
      <c r="L66" s="75"/>
      <c r="M66" s="75"/>
      <c r="N66" s="75"/>
      <c r="O66" s="75"/>
      <c r="P66" s="75"/>
      <c r="Q66" s="76"/>
      <c r="R66" s="76"/>
      <c r="S66" s="76"/>
      <c r="T66" s="76"/>
      <c r="U66" s="76"/>
      <c r="V66" s="76"/>
      <c r="W66" s="76"/>
      <c r="X66" s="75"/>
      <c r="Y66" s="75"/>
      <c r="Z66" s="75"/>
      <c r="AA66" s="75"/>
      <c r="AB66" s="75"/>
      <c r="AC66" s="75"/>
      <c r="AD66" s="75"/>
      <c r="AE66" s="77"/>
      <c r="AF66" s="77"/>
      <c r="AG66" s="77"/>
    </row>
    <row r="67" spans="6:33" x14ac:dyDescent="0.25">
      <c r="F67" s="73"/>
      <c r="J67" s="75"/>
      <c r="K67" s="75"/>
      <c r="L67" s="75"/>
      <c r="M67" s="75"/>
      <c r="N67" s="75"/>
      <c r="O67" s="75"/>
      <c r="P67" s="75"/>
      <c r="Q67" s="76"/>
      <c r="R67" s="76"/>
      <c r="S67" s="76"/>
      <c r="T67" s="76"/>
      <c r="U67" s="76"/>
      <c r="V67" s="76"/>
      <c r="W67" s="76"/>
      <c r="X67" s="75"/>
      <c r="Y67" s="75"/>
      <c r="Z67" s="75"/>
      <c r="AA67" s="75"/>
      <c r="AB67" s="75"/>
      <c r="AC67" s="75"/>
      <c r="AD67" s="75"/>
      <c r="AE67" s="77"/>
      <c r="AF67" s="77"/>
      <c r="AG67" s="77"/>
    </row>
    <row r="68" spans="6:33" x14ac:dyDescent="0.25">
      <c r="F68" s="73"/>
      <c r="J68" s="75"/>
      <c r="K68" s="75"/>
      <c r="L68" s="75"/>
      <c r="M68" s="75"/>
      <c r="N68" s="75"/>
      <c r="O68" s="75"/>
      <c r="P68" s="75"/>
      <c r="Q68" s="76"/>
      <c r="R68" s="76"/>
      <c r="S68" s="76"/>
      <c r="T68" s="76"/>
      <c r="U68" s="76"/>
      <c r="V68" s="76"/>
      <c r="W68" s="76"/>
      <c r="X68" s="75"/>
      <c r="Y68" s="75"/>
      <c r="Z68" s="75"/>
      <c r="AA68" s="75"/>
      <c r="AB68" s="75"/>
      <c r="AC68" s="75"/>
      <c r="AD68" s="75"/>
      <c r="AE68" s="77"/>
      <c r="AF68" s="77"/>
      <c r="AG68" s="77"/>
    </row>
    <row r="69" spans="6:33" x14ac:dyDescent="0.25">
      <c r="F69" s="73"/>
      <c r="J69" s="75"/>
      <c r="K69" s="75"/>
      <c r="L69" s="75"/>
      <c r="M69" s="75"/>
      <c r="N69" s="75"/>
      <c r="O69" s="75"/>
      <c r="P69" s="75"/>
      <c r="Q69" s="76"/>
      <c r="R69" s="76"/>
      <c r="S69" s="76"/>
      <c r="T69" s="76"/>
      <c r="U69" s="76"/>
      <c r="V69" s="76"/>
      <c r="W69" s="76"/>
      <c r="X69" s="75"/>
      <c r="Y69" s="75"/>
      <c r="Z69" s="75"/>
      <c r="AA69" s="75"/>
      <c r="AB69" s="75"/>
      <c r="AC69" s="75"/>
      <c r="AD69" s="75"/>
      <c r="AE69" s="77"/>
      <c r="AF69" s="77"/>
      <c r="AG69" s="77"/>
    </row>
    <row r="70" spans="6:33" x14ac:dyDescent="0.25">
      <c r="F70" s="73"/>
      <c r="J70" s="75"/>
      <c r="K70" s="75"/>
      <c r="L70" s="75"/>
      <c r="M70" s="75"/>
      <c r="N70" s="75"/>
      <c r="O70" s="75"/>
      <c r="P70" s="75"/>
      <c r="Q70" s="76"/>
      <c r="R70" s="76"/>
      <c r="S70" s="76"/>
      <c r="T70" s="76"/>
      <c r="U70" s="76"/>
      <c r="V70" s="76"/>
      <c r="W70" s="76"/>
      <c r="X70" s="75"/>
      <c r="Y70" s="75"/>
      <c r="Z70" s="75"/>
      <c r="AA70" s="75"/>
      <c r="AB70" s="75"/>
      <c r="AC70" s="75"/>
      <c r="AD70" s="75"/>
      <c r="AE70" s="77"/>
      <c r="AF70" s="77"/>
      <c r="AG70" s="77"/>
    </row>
    <row r="71" spans="6:33" x14ac:dyDescent="0.25">
      <c r="F71" s="73"/>
      <c r="J71" s="75"/>
      <c r="K71" s="75"/>
      <c r="L71" s="75"/>
      <c r="M71" s="75"/>
      <c r="N71" s="75"/>
      <c r="O71" s="75"/>
      <c r="P71" s="75"/>
      <c r="Q71" s="76"/>
      <c r="R71" s="76"/>
      <c r="S71" s="76"/>
      <c r="T71" s="76"/>
      <c r="U71" s="76"/>
      <c r="V71" s="76"/>
      <c r="W71" s="76"/>
      <c r="X71" s="75"/>
      <c r="Y71" s="75"/>
      <c r="Z71" s="75"/>
      <c r="AA71" s="75"/>
      <c r="AB71" s="75"/>
      <c r="AC71" s="75"/>
      <c r="AD71" s="75"/>
      <c r="AE71" s="77"/>
      <c r="AF71" s="77"/>
      <c r="AG71" s="77"/>
    </row>
    <row r="72" spans="6:33" x14ac:dyDescent="0.25">
      <c r="F72" s="73"/>
      <c r="J72" s="75"/>
      <c r="K72" s="75"/>
      <c r="L72" s="75"/>
      <c r="M72" s="75"/>
      <c r="N72" s="75"/>
      <c r="O72" s="75"/>
      <c r="P72" s="75"/>
      <c r="Q72" s="76"/>
      <c r="R72" s="76"/>
      <c r="S72" s="76"/>
      <c r="T72" s="76"/>
      <c r="U72" s="76"/>
      <c r="V72" s="76"/>
      <c r="W72" s="76"/>
      <c r="X72" s="75"/>
      <c r="Y72" s="75"/>
      <c r="Z72" s="75"/>
      <c r="AA72" s="75"/>
      <c r="AB72" s="75"/>
      <c r="AC72" s="75"/>
      <c r="AD72" s="75"/>
      <c r="AE72" s="77"/>
      <c r="AF72" s="77"/>
      <c r="AG72" s="77"/>
    </row>
    <row r="73" spans="6:33" x14ac:dyDescent="0.25">
      <c r="F73" s="73"/>
      <c r="J73" s="75"/>
      <c r="K73" s="75"/>
      <c r="L73" s="75"/>
      <c r="M73" s="75"/>
      <c r="N73" s="75"/>
      <c r="O73" s="75"/>
      <c r="P73" s="75"/>
      <c r="Q73" s="76"/>
      <c r="R73" s="76"/>
      <c r="S73" s="76"/>
      <c r="T73" s="76"/>
      <c r="U73" s="76"/>
      <c r="V73" s="76"/>
      <c r="W73" s="76"/>
      <c r="X73" s="75"/>
      <c r="Y73" s="75"/>
      <c r="Z73" s="75"/>
      <c r="AA73" s="75"/>
      <c r="AB73" s="75"/>
      <c r="AC73" s="75"/>
      <c r="AD73" s="75"/>
      <c r="AE73" s="77"/>
      <c r="AF73" s="77"/>
      <c r="AG73" s="77"/>
    </row>
    <row r="74" spans="6:33" x14ac:dyDescent="0.25">
      <c r="F74" s="73"/>
      <c r="J74" s="75"/>
      <c r="K74" s="75"/>
      <c r="L74" s="75"/>
      <c r="M74" s="75"/>
      <c r="N74" s="75"/>
      <c r="O74" s="75"/>
      <c r="P74" s="75"/>
      <c r="Q74" s="76"/>
      <c r="R74" s="76"/>
      <c r="S74" s="76"/>
      <c r="T74" s="76"/>
      <c r="U74" s="76"/>
      <c r="V74" s="76"/>
      <c r="W74" s="76"/>
      <c r="X74" s="75"/>
      <c r="Y74" s="75"/>
      <c r="Z74" s="75"/>
      <c r="AA74" s="75"/>
      <c r="AB74" s="75"/>
      <c r="AC74" s="75"/>
      <c r="AD74" s="75"/>
      <c r="AE74" s="77"/>
      <c r="AF74" s="77"/>
      <c r="AG74" s="77"/>
    </row>
    <row r="75" spans="6:33" x14ac:dyDescent="0.25">
      <c r="F75" s="73"/>
      <c r="J75" s="75"/>
      <c r="K75" s="75"/>
      <c r="L75" s="75"/>
      <c r="M75" s="75"/>
      <c r="N75" s="75"/>
      <c r="O75" s="75"/>
      <c r="P75" s="75"/>
      <c r="Q75" s="76"/>
      <c r="R75" s="76"/>
      <c r="S75" s="76"/>
      <c r="T75" s="76"/>
      <c r="U75" s="76"/>
      <c r="V75" s="76"/>
      <c r="W75" s="76"/>
      <c r="X75" s="75"/>
      <c r="Y75" s="75"/>
      <c r="Z75" s="75"/>
      <c r="AA75" s="75"/>
      <c r="AB75" s="75"/>
      <c r="AC75" s="75"/>
      <c r="AD75" s="75"/>
      <c r="AE75" s="77"/>
      <c r="AF75" s="77"/>
      <c r="AG75" s="77"/>
    </row>
    <row r="76" spans="6:33" x14ac:dyDescent="0.25">
      <c r="F76" s="73"/>
      <c r="J76" s="75"/>
      <c r="K76" s="75"/>
      <c r="L76" s="75"/>
      <c r="M76" s="75"/>
      <c r="N76" s="75"/>
      <c r="O76" s="75"/>
      <c r="P76" s="75"/>
      <c r="Q76" s="76"/>
      <c r="R76" s="76"/>
      <c r="S76" s="76"/>
      <c r="T76" s="76"/>
      <c r="U76" s="76"/>
      <c r="V76" s="76"/>
      <c r="W76" s="76"/>
      <c r="X76" s="75"/>
      <c r="Y76" s="75"/>
      <c r="Z76" s="75"/>
      <c r="AA76" s="75"/>
      <c r="AB76" s="75"/>
      <c r="AC76" s="75"/>
      <c r="AD76" s="75"/>
      <c r="AE76" s="77"/>
      <c r="AF76" s="77"/>
      <c r="AG76" s="77"/>
    </row>
    <row r="77" spans="6:33" x14ac:dyDescent="0.25">
      <c r="F77" s="73"/>
      <c r="J77" s="75"/>
      <c r="K77" s="75"/>
      <c r="L77" s="75"/>
      <c r="M77" s="75"/>
      <c r="N77" s="75"/>
      <c r="O77" s="75"/>
      <c r="P77" s="75"/>
      <c r="Q77" s="76"/>
      <c r="R77" s="76"/>
      <c r="S77" s="76"/>
      <c r="T77" s="76"/>
      <c r="U77" s="76"/>
      <c r="V77" s="76"/>
      <c r="W77" s="76"/>
      <c r="X77" s="75"/>
      <c r="Y77" s="75"/>
      <c r="Z77" s="75"/>
      <c r="AA77" s="75"/>
      <c r="AB77" s="75"/>
      <c r="AC77" s="75"/>
      <c r="AD77" s="75"/>
      <c r="AE77" s="77"/>
      <c r="AF77" s="77"/>
      <c r="AG77" s="77"/>
    </row>
    <row r="78" spans="6:33" x14ac:dyDescent="0.25">
      <c r="F78" s="73"/>
      <c r="J78" s="75"/>
      <c r="K78" s="75"/>
      <c r="L78" s="75"/>
      <c r="M78" s="75"/>
      <c r="N78" s="75"/>
      <c r="O78" s="75"/>
      <c r="P78" s="75"/>
      <c r="Q78" s="76"/>
      <c r="R78" s="76"/>
      <c r="S78" s="76"/>
      <c r="T78" s="76"/>
      <c r="U78" s="76"/>
      <c r="V78" s="76"/>
      <c r="W78" s="76"/>
      <c r="X78" s="75"/>
      <c r="Y78" s="75"/>
      <c r="Z78" s="75"/>
      <c r="AA78" s="75"/>
      <c r="AB78" s="75"/>
      <c r="AC78" s="75"/>
      <c r="AD78" s="75"/>
      <c r="AE78" s="77"/>
      <c r="AF78" s="77"/>
      <c r="AG78" s="77"/>
    </row>
    <row r="79" spans="6:33" x14ac:dyDescent="0.25">
      <c r="F79" s="73"/>
      <c r="J79" s="75"/>
      <c r="K79" s="75"/>
      <c r="L79" s="75"/>
      <c r="M79" s="75"/>
      <c r="N79" s="75"/>
      <c r="O79" s="75"/>
      <c r="P79" s="75"/>
      <c r="Q79" s="76"/>
      <c r="R79" s="76"/>
      <c r="S79" s="76"/>
      <c r="T79" s="76"/>
      <c r="U79" s="76"/>
      <c r="V79" s="76"/>
      <c r="W79" s="76"/>
      <c r="X79" s="75"/>
      <c r="Y79" s="75"/>
      <c r="Z79" s="75"/>
      <c r="AA79" s="75"/>
      <c r="AB79" s="75"/>
      <c r="AC79" s="75"/>
      <c r="AD79" s="75"/>
      <c r="AE79" s="77"/>
      <c r="AF79" s="77"/>
      <c r="AG79" s="77"/>
    </row>
    <row r="80" spans="6:33" x14ac:dyDescent="0.25">
      <c r="F80" s="73"/>
      <c r="J80" s="75"/>
      <c r="K80" s="75"/>
      <c r="L80" s="75"/>
      <c r="M80" s="75"/>
      <c r="N80" s="75"/>
      <c r="O80" s="75"/>
      <c r="P80" s="75"/>
      <c r="Q80" s="76"/>
      <c r="R80" s="76"/>
      <c r="S80" s="76"/>
      <c r="T80" s="76"/>
      <c r="U80" s="76"/>
      <c r="V80" s="76"/>
      <c r="W80" s="76"/>
      <c r="X80" s="75"/>
      <c r="Y80" s="75"/>
      <c r="Z80" s="75"/>
      <c r="AA80" s="75"/>
      <c r="AB80" s="75"/>
      <c r="AC80" s="75"/>
      <c r="AD80" s="75"/>
      <c r="AE80" s="77"/>
      <c r="AF80" s="77"/>
      <c r="AG80" s="77"/>
    </row>
    <row r="81" spans="6:33" x14ac:dyDescent="0.25">
      <c r="F81" s="73"/>
      <c r="J81" s="75"/>
      <c r="K81" s="75"/>
      <c r="L81" s="75"/>
      <c r="M81" s="75"/>
      <c r="N81" s="75"/>
      <c r="O81" s="75"/>
      <c r="P81" s="75"/>
      <c r="Q81" s="76"/>
      <c r="R81" s="76"/>
      <c r="S81" s="76"/>
      <c r="T81" s="76"/>
      <c r="U81" s="76"/>
      <c r="V81" s="76"/>
      <c r="W81" s="76"/>
      <c r="X81" s="75"/>
      <c r="Y81" s="75"/>
      <c r="Z81" s="75"/>
      <c r="AA81" s="75"/>
      <c r="AB81" s="75"/>
      <c r="AC81" s="75"/>
      <c r="AD81" s="75"/>
      <c r="AE81" s="77"/>
      <c r="AF81" s="77"/>
      <c r="AG81" s="77"/>
    </row>
    <row r="82" spans="6:33" x14ac:dyDescent="0.25">
      <c r="F82" s="73"/>
      <c r="J82" s="75"/>
      <c r="K82" s="75"/>
      <c r="L82" s="75"/>
      <c r="M82" s="75"/>
      <c r="N82" s="75"/>
      <c r="O82" s="75"/>
      <c r="P82" s="75"/>
      <c r="Q82" s="76"/>
      <c r="R82" s="76"/>
      <c r="S82" s="76"/>
      <c r="T82" s="76"/>
      <c r="U82" s="76"/>
      <c r="V82" s="76"/>
      <c r="W82" s="76"/>
      <c r="X82" s="75"/>
      <c r="Y82" s="75"/>
      <c r="Z82" s="75"/>
      <c r="AA82" s="75"/>
      <c r="AB82" s="75"/>
      <c r="AC82" s="75"/>
      <c r="AD82" s="75"/>
      <c r="AE82" s="77"/>
      <c r="AF82" s="77"/>
      <c r="AG82" s="77"/>
    </row>
    <row r="83" spans="6:33" x14ac:dyDescent="0.25">
      <c r="F83" s="73"/>
      <c r="J83" s="75"/>
      <c r="K83" s="75"/>
      <c r="L83" s="75"/>
      <c r="M83" s="75"/>
      <c r="N83" s="75"/>
      <c r="O83" s="75"/>
      <c r="P83" s="75"/>
      <c r="Q83" s="76"/>
      <c r="R83" s="76"/>
      <c r="S83" s="76"/>
      <c r="T83" s="76"/>
      <c r="U83" s="76"/>
      <c r="V83" s="76"/>
      <c r="W83" s="76"/>
      <c r="X83" s="75"/>
      <c r="Y83" s="75"/>
      <c r="Z83" s="75"/>
      <c r="AA83" s="75"/>
      <c r="AB83" s="75"/>
      <c r="AC83" s="75"/>
      <c r="AD83" s="75"/>
      <c r="AE83" s="77"/>
      <c r="AF83" s="77"/>
      <c r="AG83" s="77"/>
    </row>
    <row r="84" spans="6:33" x14ac:dyDescent="0.25">
      <c r="F84" s="73"/>
      <c r="J84" s="75"/>
      <c r="K84" s="75"/>
      <c r="L84" s="75"/>
      <c r="M84" s="75"/>
      <c r="N84" s="75"/>
      <c r="O84" s="75"/>
      <c r="P84" s="75"/>
      <c r="Q84" s="76"/>
      <c r="R84" s="76"/>
      <c r="S84" s="76"/>
      <c r="T84" s="76"/>
      <c r="U84" s="76"/>
      <c r="V84" s="76"/>
      <c r="W84" s="76"/>
      <c r="X84" s="75"/>
      <c r="Y84" s="75"/>
      <c r="Z84" s="75"/>
      <c r="AA84" s="75"/>
      <c r="AB84" s="75"/>
      <c r="AC84" s="75"/>
      <c r="AD84" s="75"/>
      <c r="AE84" s="77"/>
      <c r="AF84" s="77"/>
      <c r="AG84" s="77"/>
    </row>
    <row r="85" spans="6:33" x14ac:dyDescent="0.25">
      <c r="F85" s="73"/>
      <c r="J85" s="75"/>
      <c r="K85" s="75"/>
      <c r="L85" s="75"/>
      <c r="M85" s="75"/>
      <c r="N85" s="75"/>
      <c r="O85" s="75"/>
      <c r="P85" s="75"/>
      <c r="Q85" s="76"/>
      <c r="R85" s="76"/>
      <c r="S85" s="76"/>
      <c r="T85" s="76"/>
      <c r="U85" s="76"/>
      <c r="V85" s="76"/>
      <c r="W85" s="76"/>
      <c r="X85" s="75"/>
      <c r="Y85" s="75"/>
      <c r="Z85" s="75"/>
      <c r="AA85" s="75"/>
      <c r="AB85" s="75"/>
      <c r="AC85" s="75"/>
      <c r="AD85" s="75"/>
      <c r="AE85" s="77"/>
      <c r="AF85" s="77"/>
      <c r="AG85" s="77"/>
    </row>
    <row r="86" spans="6:33" x14ac:dyDescent="0.25">
      <c r="F86" s="73"/>
      <c r="J86" s="75"/>
      <c r="K86" s="75"/>
      <c r="L86" s="75"/>
      <c r="M86" s="75"/>
      <c r="N86" s="75"/>
      <c r="O86" s="75"/>
      <c r="P86" s="75"/>
      <c r="Q86" s="76"/>
      <c r="R86" s="76"/>
      <c r="S86" s="76"/>
      <c r="T86" s="76"/>
      <c r="U86" s="76"/>
      <c r="V86" s="76"/>
      <c r="W86" s="76"/>
      <c r="X86" s="75"/>
      <c r="Y86" s="75"/>
      <c r="Z86" s="75"/>
      <c r="AA86" s="75"/>
      <c r="AB86" s="75"/>
      <c r="AC86" s="75"/>
      <c r="AD86" s="75"/>
      <c r="AE86" s="77"/>
      <c r="AF86" s="77"/>
      <c r="AG86" s="77"/>
    </row>
    <row r="87" spans="6:33" x14ac:dyDescent="0.25">
      <c r="F87" s="73"/>
      <c r="J87" s="75"/>
      <c r="K87" s="75"/>
      <c r="L87" s="75"/>
      <c r="M87" s="75"/>
      <c r="N87" s="75"/>
      <c r="O87" s="75"/>
      <c r="P87" s="75"/>
      <c r="Q87" s="76"/>
      <c r="R87" s="76"/>
      <c r="S87" s="76"/>
      <c r="T87" s="76"/>
      <c r="U87" s="76"/>
      <c r="V87" s="76"/>
      <c r="W87" s="76"/>
      <c r="X87" s="75"/>
      <c r="Y87" s="75"/>
      <c r="Z87" s="75"/>
      <c r="AA87" s="75"/>
      <c r="AB87" s="75"/>
      <c r="AC87" s="75"/>
      <c r="AD87" s="75"/>
      <c r="AE87" s="77"/>
      <c r="AF87" s="77"/>
      <c r="AG87" s="77"/>
    </row>
    <row r="88" spans="6:33" x14ac:dyDescent="0.25">
      <c r="F88" s="73"/>
      <c r="J88" s="75"/>
      <c r="K88" s="75"/>
      <c r="L88" s="75"/>
      <c r="M88" s="75"/>
      <c r="N88" s="75"/>
      <c r="O88" s="75"/>
      <c r="P88" s="75"/>
      <c r="Q88" s="76"/>
      <c r="R88" s="76"/>
      <c r="S88" s="76"/>
      <c r="T88" s="76"/>
      <c r="U88" s="76"/>
      <c r="V88" s="76"/>
      <c r="W88" s="76"/>
      <c r="X88" s="75"/>
      <c r="Y88" s="75"/>
      <c r="Z88" s="75"/>
      <c r="AA88" s="75"/>
      <c r="AB88" s="75"/>
      <c r="AC88" s="75"/>
      <c r="AD88" s="75"/>
      <c r="AE88" s="77"/>
      <c r="AF88" s="77"/>
      <c r="AG88" s="77"/>
    </row>
    <row r="89" spans="6:33" x14ac:dyDescent="0.25">
      <c r="F89" s="73"/>
      <c r="J89" s="75"/>
      <c r="K89" s="75"/>
      <c r="L89" s="75"/>
      <c r="M89" s="75"/>
      <c r="N89" s="75"/>
      <c r="O89" s="75"/>
      <c r="P89" s="75"/>
      <c r="Q89" s="76"/>
      <c r="R89" s="76"/>
      <c r="S89" s="76"/>
      <c r="T89" s="76"/>
      <c r="U89" s="76"/>
      <c r="V89" s="76"/>
      <c r="W89" s="76"/>
      <c r="X89" s="75"/>
      <c r="Y89" s="75"/>
      <c r="Z89" s="75"/>
      <c r="AA89" s="75"/>
      <c r="AB89" s="75"/>
      <c r="AC89" s="75"/>
      <c r="AD89" s="75"/>
      <c r="AE89" s="77"/>
      <c r="AF89" s="77"/>
      <c r="AG89" s="77"/>
    </row>
    <row r="90" spans="6:33" x14ac:dyDescent="0.25">
      <c r="F90" s="73"/>
      <c r="J90" s="75"/>
      <c r="K90" s="75"/>
      <c r="L90" s="75"/>
      <c r="M90" s="75"/>
      <c r="N90" s="75"/>
      <c r="O90" s="75"/>
      <c r="P90" s="75"/>
    </row>
    <row r="91" spans="6:33" x14ac:dyDescent="0.25">
      <c r="F91" s="73"/>
      <c r="J91" s="75"/>
      <c r="K91" s="75"/>
      <c r="L91" s="75"/>
      <c r="M91" s="75"/>
      <c r="N91" s="75"/>
      <c r="O91" s="75"/>
      <c r="P91" s="75"/>
    </row>
    <row r="92" spans="6:33" x14ac:dyDescent="0.25">
      <c r="F92" s="73"/>
      <c r="J92" s="75"/>
      <c r="K92" s="75"/>
      <c r="L92" s="75"/>
      <c r="M92" s="75"/>
      <c r="N92" s="75"/>
      <c r="O92" s="75"/>
      <c r="P92" s="75"/>
    </row>
    <row r="93" spans="6:33" x14ac:dyDescent="0.25">
      <c r="F93" s="73"/>
      <c r="J93" s="75"/>
      <c r="K93" s="75"/>
      <c r="L93" s="75"/>
      <c r="M93" s="75"/>
      <c r="N93" s="75"/>
      <c r="O93" s="75"/>
      <c r="P93" s="75"/>
    </row>
    <row r="94" spans="6:33" x14ac:dyDescent="0.25">
      <c r="F94" s="73"/>
      <c r="J94" s="75"/>
      <c r="K94" s="75"/>
      <c r="L94" s="75"/>
      <c r="M94" s="75"/>
      <c r="N94" s="75"/>
      <c r="O94" s="75"/>
      <c r="P94" s="75"/>
    </row>
    <row r="95" spans="6:33" x14ac:dyDescent="0.25">
      <c r="F95" s="73"/>
      <c r="J95" s="75"/>
      <c r="K95" s="75"/>
      <c r="L95" s="75"/>
      <c r="M95" s="75"/>
      <c r="N95" s="75"/>
      <c r="O95" s="75"/>
      <c r="P95" s="75"/>
    </row>
    <row r="96" spans="6:33" x14ac:dyDescent="0.25">
      <c r="F96" s="73"/>
      <c r="J96" s="75"/>
      <c r="K96" s="75"/>
      <c r="L96" s="75"/>
      <c r="M96" s="75"/>
      <c r="N96" s="75"/>
      <c r="O96" s="75"/>
      <c r="P96" s="75"/>
    </row>
    <row r="97" spans="6:16" x14ac:dyDescent="0.25">
      <c r="F97" s="73"/>
      <c r="J97" s="75"/>
      <c r="K97" s="75"/>
      <c r="L97" s="75"/>
      <c r="M97" s="75"/>
      <c r="N97" s="75"/>
      <c r="O97" s="75"/>
      <c r="P97" s="75"/>
    </row>
    <row r="98" spans="6:16" x14ac:dyDescent="0.25">
      <c r="F98" s="73"/>
      <c r="J98" s="75"/>
      <c r="K98" s="75"/>
      <c r="L98" s="75"/>
      <c r="M98" s="75"/>
      <c r="N98" s="75"/>
      <c r="O98" s="75"/>
      <c r="P98" s="75"/>
    </row>
    <row r="99" spans="6:16" x14ac:dyDescent="0.25">
      <c r="F99" s="73"/>
      <c r="J99" s="75"/>
      <c r="K99" s="75"/>
      <c r="L99" s="75"/>
      <c r="M99" s="75"/>
      <c r="N99" s="75"/>
      <c r="O99" s="75"/>
      <c r="P99" s="75"/>
    </row>
    <row r="100" spans="6:16" x14ac:dyDescent="0.25">
      <c r="F100" s="73"/>
      <c r="J100" s="75"/>
      <c r="K100" s="75"/>
      <c r="L100" s="75"/>
      <c r="M100" s="75"/>
      <c r="N100" s="75"/>
      <c r="O100" s="75"/>
      <c r="P100" s="75"/>
    </row>
    <row r="101" spans="6:16" x14ac:dyDescent="0.25">
      <c r="F101" s="73"/>
      <c r="J101" s="75"/>
      <c r="K101" s="75"/>
      <c r="L101" s="75"/>
      <c r="M101" s="75"/>
      <c r="N101" s="75"/>
      <c r="O101" s="75"/>
      <c r="P101" s="75"/>
    </row>
    <row r="102" spans="6:16" x14ac:dyDescent="0.25">
      <c r="F102" s="73"/>
      <c r="J102" s="75"/>
      <c r="K102" s="75"/>
      <c r="L102" s="75"/>
      <c r="M102" s="75"/>
      <c r="N102" s="75"/>
      <c r="O102" s="75"/>
      <c r="P102" s="75"/>
    </row>
    <row r="103" spans="6:16" x14ac:dyDescent="0.25">
      <c r="F103" s="73"/>
      <c r="J103" s="75"/>
      <c r="K103" s="75"/>
      <c r="L103" s="75"/>
      <c r="M103" s="75"/>
      <c r="N103" s="75"/>
      <c r="O103" s="75"/>
      <c r="P103" s="75"/>
    </row>
    <row r="104" spans="6:16" x14ac:dyDescent="0.25">
      <c r="F104" s="73"/>
      <c r="J104" s="75"/>
      <c r="K104" s="75"/>
      <c r="L104" s="75"/>
      <c r="M104" s="75"/>
      <c r="N104" s="75"/>
      <c r="O104" s="75"/>
      <c r="P104" s="75"/>
    </row>
    <row r="105" spans="6:16" x14ac:dyDescent="0.25">
      <c r="F105" s="73"/>
      <c r="J105" s="75"/>
      <c r="K105" s="75"/>
      <c r="L105" s="75"/>
      <c r="M105" s="75"/>
      <c r="N105" s="75"/>
      <c r="O105" s="75"/>
      <c r="P105" s="75"/>
    </row>
    <row r="106" spans="6:16" x14ac:dyDescent="0.25">
      <c r="F106" s="73"/>
      <c r="J106" s="75"/>
      <c r="K106" s="75"/>
      <c r="L106" s="75"/>
      <c r="M106" s="75"/>
      <c r="N106" s="75"/>
      <c r="O106" s="75"/>
      <c r="P106" s="75"/>
    </row>
    <row r="107" spans="6:16" x14ac:dyDescent="0.25">
      <c r="F107" s="73"/>
      <c r="J107" s="75"/>
      <c r="K107" s="75"/>
      <c r="L107" s="75"/>
      <c r="M107" s="75"/>
      <c r="N107" s="75"/>
      <c r="O107" s="75"/>
      <c r="P107" s="75"/>
    </row>
    <row r="108" spans="6:16" x14ac:dyDescent="0.25">
      <c r="F108" s="73"/>
      <c r="J108" s="75"/>
      <c r="K108" s="75"/>
      <c r="L108" s="75"/>
      <c r="M108" s="75"/>
      <c r="N108" s="75"/>
      <c r="O108" s="75"/>
      <c r="P108" s="75"/>
    </row>
    <row r="109" spans="6:16" x14ac:dyDescent="0.25">
      <c r="F109" s="73"/>
      <c r="J109" s="75"/>
      <c r="K109" s="75"/>
      <c r="L109" s="75"/>
      <c r="M109" s="75"/>
      <c r="N109" s="75"/>
      <c r="O109" s="75"/>
      <c r="P109" s="75"/>
    </row>
    <row r="110" spans="6:16" x14ac:dyDescent="0.25">
      <c r="F110" s="73"/>
      <c r="J110" s="75"/>
      <c r="K110" s="75"/>
      <c r="L110" s="75"/>
      <c r="M110" s="75"/>
      <c r="N110" s="75"/>
      <c r="O110" s="75"/>
      <c r="P110" s="75"/>
    </row>
    <row r="111" spans="6:16" x14ac:dyDescent="0.25">
      <c r="F111" s="73"/>
      <c r="J111" s="75"/>
      <c r="K111" s="75"/>
      <c r="L111" s="75"/>
      <c r="M111" s="75"/>
      <c r="N111" s="75"/>
      <c r="O111" s="75"/>
      <c r="P111" s="75"/>
    </row>
    <row r="112" spans="6:16" x14ac:dyDescent="0.25">
      <c r="F112" s="73"/>
      <c r="J112" s="75"/>
      <c r="K112" s="75"/>
      <c r="L112" s="75"/>
      <c r="M112" s="75"/>
      <c r="N112" s="75"/>
      <c r="O112" s="75"/>
      <c r="P112" s="75"/>
    </row>
    <row r="113" spans="6:16" x14ac:dyDescent="0.25">
      <c r="F113" s="73"/>
      <c r="J113" s="75"/>
      <c r="K113" s="75"/>
      <c r="L113" s="75"/>
      <c r="M113" s="75"/>
      <c r="N113" s="75"/>
      <c r="O113" s="75"/>
      <c r="P113" s="75"/>
    </row>
    <row r="114" spans="6:16" x14ac:dyDescent="0.25">
      <c r="F114" s="73"/>
      <c r="J114" s="75"/>
      <c r="K114" s="75"/>
      <c r="L114" s="75"/>
      <c r="M114" s="75"/>
      <c r="N114" s="75"/>
      <c r="O114" s="75"/>
      <c r="P114" s="75"/>
    </row>
    <row r="115" spans="6:16" x14ac:dyDescent="0.25">
      <c r="F115" s="73"/>
      <c r="J115" s="75"/>
      <c r="K115" s="75"/>
      <c r="L115" s="75"/>
      <c r="M115" s="75"/>
      <c r="N115" s="75"/>
      <c r="O115" s="75"/>
      <c r="P115" s="75"/>
    </row>
    <row r="116" spans="6:16" x14ac:dyDescent="0.25">
      <c r="F116" s="73"/>
      <c r="J116" s="75"/>
      <c r="K116" s="75"/>
      <c r="L116" s="75"/>
      <c r="M116" s="75"/>
      <c r="N116" s="75"/>
      <c r="O116" s="75"/>
      <c r="P116" s="75"/>
    </row>
    <row r="117" spans="6:16" x14ac:dyDescent="0.25">
      <c r="F117" s="73"/>
      <c r="J117" s="75"/>
      <c r="K117" s="75"/>
      <c r="L117" s="75"/>
      <c r="M117" s="75"/>
      <c r="N117" s="75"/>
      <c r="O117" s="75"/>
      <c r="P117" s="75"/>
    </row>
    <row r="118" spans="6:16" x14ac:dyDescent="0.25">
      <c r="F118" s="73"/>
      <c r="J118" s="75"/>
      <c r="K118" s="75"/>
      <c r="L118" s="75"/>
      <c r="M118" s="75"/>
      <c r="N118" s="75"/>
      <c r="O118" s="75"/>
      <c r="P118" s="75"/>
    </row>
    <row r="119" spans="6:16" x14ac:dyDescent="0.25">
      <c r="F119" s="73"/>
      <c r="J119" s="75"/>
      <c r="K119" s="75"/>
      <c r="L119" s="75"/>
      <c r="M119" s="75"/>
      <c r="N119" s="75"/>
      <c r="O119" s="75"/>
      <c r="P119" s="75"/>
    </row>
    <row r="120" spans="6:16" x14ac:dyDescent="0.25">
      <c r="F120" s="73"/>
      <c r="J120" s="75"/>
      <c r="K120" s="75"/>
      <c r="L120" s="75"/>
      <c r="M120" s="75"/>
      <c r="N120" s="75"/>
      <c r="O120" s="75"/>
      <c r="P120" s="75"/>
    </row>
    <row r="121" spans="6:16" x14ac:dyDescent="0.25">
      <c r="F121" s="73"/>
      <c r="J121" s="75"/>
      <c r="K121" s="75"/>
      <c r="L121" s="75"/>
      <c r="M121" s="75"/>
      <c r="N121" s="75"/>
      <c r="O121" s="75"/>
      <c r="P121" s="75"/>
    </row>
    <row r="122" spans="6:16" x14ac:dyDescent="0.25">
      <c r="F122" s="73"/>
      <c r="J122" s="75"/>
      <c r="K122" s="75"/>
      <c r="L122" s="75"/>
      <c r="M122" s="75"/>
      <c r="N122" s="75"/>
      <c r="O122" s="75"/>
      <c r="P122" s="75"/>
    </row>
    <row r="123" spans="6:16" x14ac:dyDescent="0.25">
      <c r="F123" s="73"/>
      <c r="J123" s="75"/>
      <c r="K123" s="75"/>
      <c r="L123" s="75"/>
      <c r="M123" s="75"/>
      <c r="N123" s="75"/>
      <c r="O123" s="75"/>
      <c r="P123" s="75"/>
    </row>
    <row r="124" spans="6:16" x14ac:dyDescent="0.25">
      <c r="F124" s="73"/>
      <c r="J124" s="75"/>
      <c r="K124" s="75"/>
      <c r="L124" s="75"/>
      <c r="M124" s="75"/>
      <c r="N124" s="75"/>
      <c r="O124" s="75"/>
      <c r="P124" s="75"/>
    </row>
    <row r="125" spans="6:16" x14ac:dyDescent="0.25">
      <c r="F125" s="73"/>
      <c r="J125" s="75"/>
      <c r="K125" s="75"/>
      <c r="L125" s="75"/>
      <c r="M125" s="75"/>
      <c r="N125" s="75"/>
      <c r="O125" s="75"/>
      <c r="P125" s="75"/>
    </row>
    <row r="126" spans="6:16" x14ac:dyDescent="0.25">
      <c r="F126" s="73"/>
      <c r="J126" s="75"/>
      <c r="K126" s="75"/>
      <c r="L126" s="75"/>
      <c r="M126" s="75"/>
      <c r="N126" s="75"/>
      <c r="O126" s="75"/>
      <c r="P126" s="75"/>
    </row>
    <row r="127" spans="6:16" x14ac:dyDescent="0.25">
      <c r="F127" s="73"/>
      <c r="J127" s="75"/>
      <c r="K127" s="75"/>
      <c r="L127" s="75"/>
      <c r="M127" s="75"/>
      <c r="N127" s="75"/>
      <c r="O127" s="75"/>
      <c r="P127" s="75"/>
    </row>
    <row r="128" spans="6:16" x14ac:dyDescent="0.25">
      <c r="F128" s="73"/>
      <c r="J128" s="75"/>
      <c r="K128" s="75"/>
      <c r="L128" s="75"/>
      <c r="M128" s="75"/>
      <c r="N128" s="75"/>
      <c r="O128" s="75"/>
      <c r="P128" s="75"/>
    </row>
    <row r="129" spans="6:16" x14ac:dyDescent="0.25">
      <c r="F129" s="73"/>
      <c r="J129" s="75"/>
      <c r="K129" s="75"/>
      <c r="L129" s="75"/>
      <c r="M129" s="75"/>
      <c r="N129" s="75"/>
      <c r="O129" s="75"/>
      <c r="P129" s="75"/>
    </row>
    <row r="130" spans="6:16" x14ac:dyDescent="0.25">
      <c r="F130" s="73"/>
      <c r="J130" s="75"/>
      <c r="K130" s="75"/>
      <c r="L130" s="75"/>
      <c r="M130" s="75"/>
      <c r="N130" s="75"/>
      <c r="O130" s="75"/>
      <c r="P130" s="75"/>
    </row>
    <row r="131" spans="6:16" x14ac:dyDescent="0.25">
      <c r="F131" s="73"/>
      <c r="J131" s="75"/>
      <c r="K131" s="75"/>
      <c r="L131" s="75"/>
      <c r="M131" s="75"/>
      <c r="N131" s="75"/>
      <c r="O131" s="75"/>
      <c r="P131" s="75"/>
    </row>
    <row r="132" spans="6:16" x14ac:dyDescent="0.25">
      <c r="F132" s="73"/>
      <c r="J132" s="75"/>
      <c r="K132" s="75"/>
      <c r="L132" s="75"/>
      <c r="M132" s="75"/>
      <c r="N132" s="75"/>
      <c r="O132" s="75"/>
      <c r="P132" s="75"/>
    </row>
    <row r="133" spans="6:16" x14ac:dyDescent="0.25">
      <c r="F133" s="73"/>
      <c r="J133" s="75"/>
      <c r="K133" s="75"/>
      <c r="L133" s="75"/>
      <c r="M133" s="75"/>
      <c r="N133" s="75"/>
      <c r="O133" s="75"/>
      <c r="P133" s="75"/>
    </row>
    <row r="134" spans="6:16" x14ac:dyDescent="0.25">
      <c r="F134" s="73"/>
      <c r="J134" s="75"/>
      <c r="K134" s="75"/>
      <c r="L134" s="75"/>
      <c r="M134" s="75"/>
      <c r="N134" s="75"/>
      <c r="O134" s="75"/>
      <c r="P134" s="75"/>
    </row>
    <row r="135" spans="6:16" x14ac:dyDescent="0.25">
      <c r="F135" s="73"/>
      <c r="J135" s="75"/>
      <c r="K135" s="75"/>
      <c r="L135" s="75"/>
      <c r="M135" s="75"/>
      <c r="N135" s="75"/>
      <c r="O135" s="75"/>
      <c r="P135" s="75"/>
    </row>
    <row r="136" spans="6:16" x14ac:dyDescent="0.25">
      <c r="F136" s="73"/>
      <c r="J136" s="75"/>
      <c r="K136" s="75"/>
      <c r="L136" s="75"/>
      <c r="M136" s="75"/>
      <c r="N136" s="75"/>
      <c r="O136" s="75"/>
      <c r="P136" s="75"/>
    </row>
    <row r="137" spans="6:16" x14ac:dyDescent="0.25">
      <c r="F137" s="73"/>
      <c r="J137" s="75"/>
      <c r="K137" s="75"/>
      <c r="L137" s="75"/>
      <c r="M137" s="75"/>
      <c r="N137" s="75"/>
      <c r="O137" s="75"/>
      <c r="P137" s="75"/>
    </row>
    <row r="138" spans="6:16" x14ac:dyDescent="0.25">
      <c r="F138" s="73"/>
      <c r="J138" s="75"/>
      <c r="K138" s="75"/>
      <c r="L138" s="75"/>
      <c r="M138" s="75"/>
      <c r="N138" s="75"/>
      <c r="O138" s="75"/>
      <c r="P138" s="75"/>
    </row>
    <row r="139" spans="6:16" x14ac:dyDescent="0.25">
      <c r="F139" s="73"/>
      <c r="J139" s="75"/>
      <c r="K139" s="75"/>
      <c r="L139" s="75"/>
      <c r="M139" s="75"/>
      <c r="N139" s="75"/>
      <c r="O139" s="75"/>
      <c r="P139" s="75"/>
    </row>
    <row r="140" spans="6:16" x14ac:dyDescent="0.25">
      <c r="F140" s="73"/>
      <c r="J140" s="75"/>
      <c r="K140" s="75"/>
      <c r="L140" s="75"/>
      <c r="M140" s="75"/>
      <c r="N140" s="75"/>
      <c r="O140" s="75"/>
      <c r="P140" s="75"/>
    </row>
    <row r="141" spans="6:16" x14ac:dyDescent="0.25">
      <c r="F141" s="73"/>
      <c r="J141" s="75"/>
      <c r="K141" s="75"/>
      <c r="L141" s="75"/>
      <c r="M141" s="75"/>
      <c r="N141" s="75"/>
      <c r="O141" s="75"/>
      <c r="P141" s="75"/>
    </row>
    <row r="142" spans="6:16" x14ac:dyDescent="0.25">
      <c r="F142" s="73"/>
      <c r="J142" s="75"/>
      <c r="K142" s="75"/>
      <c r="L142" s="75"/>
      <c r="M142" s="75"/>
      <c r="N142" s="75"/>
      <c r="O142" s="75"/>
      <c r="P142" s="75"/>
    </row>
    <row r="143" spans="6:16" x14ac:dyDescent="0.25">
      <c r="F143" s="73"/>
      <c r="J143" s="75"/>
      <c r="K143" s="75"/>
      <c r="L143" s="75"/>
      <c r="M143" s="75"/>
      <c r="N143" s="75"/>
      <c r="O143" s="75"/>
      <c r="P143" s="75"/>
    </row>
    <row r="144" spans="6:16" x14ac:dyDescent="0.25">
      <c r="F144" s="73"/>
      <c r="J144" s="75"/>
      <c r="K144" s="75"/>
      <c r="L144" s="75"/>
      <c r="M144" s="75"/>
      <c r="N144" s="75"/>
      <c r="O144" s="75"/>
      <c r="P144" s="75"/>
    </row>
    <row r="145" spans="6:16" x14ac:dyDescent="0.25">
      <c r="F145" s="73"/>
      <c r="J145" s="75"/>
      <c r="K145" s="75"/>
      <c r="L145" s="75"/>
      <c r="M145" s="75"/>
      <c r="N145" s="75"/>
      <c r="O145" s="75"/>
      <c r="P145" s="75"/>
    </row>
    <row r="146" spans="6:16" x14ac:dyDescent="0.25">
      <c r="F146" s="73"/>
      <c r="J146" s="75"/>
      <c r="K146" s="75"/>
      <c r="L146" s="75"/>
      <c r="M146" s="75"/>
      <c r="N146" s="75"/>
      <c r="O146" s="75"/>
      <c r="P146" s="75"/>
    </row>
    <row r="147" spans="6:16" x14ac:dyDescent="0.25">
      <c r="F147" s="73"/>
      <c r="J147" s="75"/>
      <c r="K147" s="75"/>
      <c r="L147" s="75"/>
      <c r="M147" s="75"/>
      <c r="N147" s="75"/>
      <c r="O147" s="75"/>
      <c r="P147" s="75"/>
    </row>
    <row r="148" spans="6:16" x14ac:dyDescent="0.25">
      <c r="F148" s="73"/>
      <c r="J148" s="75"/>
      <c r="K148" s="75"/>
      <c r="L148" s="75"/>
      <c r="M148" s="75"/>
      <c r="N148" s="75"/>
      <c r="O148" s="75"/>
      <c r="P148" s="75"/>
    </row>
    <row r="149" spans="6:16" x14ac:dyDescent="0.25">
      <c r="F149" s="73"/>
      <c r="J149" s="75"/>
      <c r="K149" s="75"/>
      <c r="L149" s="75"/>
      <c r="M149" s="75"/>
      <c r="N149" s="75"/>
      <c r="O149" s="75"/>
      <c r="P149" s="75"/>
    </row>
    <row r="150" spans="6:16" x14ac:dyDescent="0.25">
      <c r="F150" s="73"/>
      <c r="J150" s="75"/>
      <c r="K150" s="75"/>
      <c r="L150" s="75"/>
      <c r="M150" s="75"/>
      <c r="N150" s="75"/>
      <c r="O150" s="75"/>
      <c r="P150" s="75"/>
    </row>
    <row r="151" spans="6:16" x14ac:dyDescent="0.25">
      <c r="F151" s="73"/>
      <c r="J151" s="75"/>
      <c r="K151" s="75"/>
      <c r="L151" s="75"/>
      <c r="M151" s="75"/>
      <c r="N151" s="75"/>
      <c r="O151" s="75"/>
      <c r="P151" s="75"/>
    </row>
    <row r="152" spans="6:16" x14ac:dyDescent="0.25">
      <c r="F152" s="73"/>
      <c r="J152" s="75"/>
      <c r="K152" s="75"/>
      <c r="L152" s="75"/>
      <c r="M152" s="75"/>
      <c r="N152" s="75"/>
      <c r="O152" s="75"/>
      <c r="P152" s="75"/>
    </row>
    <row r="153" spans="6:16" x14ac:dyDescent="0.25">
      <c r="F153" s="73"/>
      <c r="J153" s="75"/>
      <c r="K153" s="75"/>
      <c r="L153" s="75"/>
      <c r="M153" s="75"/>
      <c r="N153" s="75"/>
      <c r="O153" s="75"/>
      <c r="P153" s="75"/>
    </row>
    <row r="154" spans="6:16" x14ac:dyDescent="0.25">
      <c r="F154" s="73"/>
      <c r="J154" s="75"/>
      <c r="K154" s="75"/>
      <c r="L154" s="75"/>
      <c r="M154" s="75"/>
      <c r="N154" s="75"/>
      <c r="O154" s="75"/>
      <c r="P154" s="75"/>
    </row>
    <row r="155" spans="6:16" x14ac:dyDescent="0.25">
      <c r="F155" s="73"/>
      <c r="J155" s="75"/>
      <c r="K155" s="75"/>
      <c r="L155" s="75"/>
      <c r="M155" s="75"/>
      <c r="N155" s="75"/>
      <c r="O155" s="75"/>
      <c r="P155" s="75"/>
    </row>
    <row r="156" spans="6:16" x14ac:dyDescent="0.25">
      <c r="F156" s="73"/>
      <c r="J156" s="75"/>
      <c r="K156" s="75"/>
      <c r="L156" s="75"/>
      <c r="M156" s="75"/>
      <c r="N156" s="75"/>
      <c r="O156" s="75"/>
      <c r="P156" s="75"/>
    </row>
    <row r="157" spans="6:16" x14ac:dyDescent="0.25">
      <c r="F157" s="73"/>
      <c r="J157" s="75"/>
      <c r="K157" s="75"/>
      <c r="L157" s="75"/>
      <c r="M157" s="75"/>
      <c r="N157" s="75"/>
      <c r="O157" s="75"/>
      <c r="P157" s="75"/>
    </row>
    <row r="158" spans="6:16" x14ac:dyDescent="0.25">
      <c r="F158" s="73"/>
      <c r="J158" s="75"/>
      <c r="K158" s="75"/>
      <c r="L158" s="75"/>
      <c r="M158" s="75"/>
      <c r="N158" s="75"/>
      <c r="O158" s="75"/>
      <c r="P158" s="75"/>
    </row>
    <row r="159" spans="6:16" x14ac:dyDescent="0.25">
      <c r="F159" s="73"/>
      <c r="J159" s="75"/>
      <c r="K159" s="75"/>
      <c r="L159" s="75"/>
      <c r="M159" s="75"/>
      <c r="N159" s="75"/>
      <c r="O159" s="75"/>
      <c r="P159" s="75"/>
    </row>
    <row r="160" spans="6:16" x14ac:dyDescent="0.25">
      <c r="F160" s="73"/>
      <c r="J160" s="75"/>
      <c r="K160" s="75"/>
      <c r="L160" s="75"/>
      <c r="M160" s="75"/>
      <c r="N160" s="75"/>
      <c r="O160" s="75"/>
      <c r="P160" s="75"/>
    </row>
    <row r="161" spans="5:16" x14ac:dyDescent="0.25">
      <c r="F161" s="73"/>
      <c r="J161" s="75"/>
      <c r="K161" s="75"/>
      <c r="L161" s="75"/>
      <c r="M161" s="75"/>
      <c r="N161" s="75"/>
      <c r="O161" s="75"/>
      <c r="P161" s="75"/>
    </row>
    <row r="162" spans="5:16" x14ac:dyDescent="0.25">
      <c r="F162" s="73"/>
      <c r="J162" s="75"/>
      <c r="K162" s="75"/>
      <c r="L162" s="75"/>
      <c r="M162" s="75"/>
      <c r="N162" s="75"/>
      <c r="O162" s="75"/>
      <c r="P162" s="75"/>
    </row>
    <row r="163" spans="5:16" x14ac:dyDescent="0.25">
      <c r="F163" s="73"/>
      <c r="J163" s="75"/>
      <c r="K163" s="75"/>
      <c r="L163" s="75"/>
      <c r="M163" s="75"/>
      <c r="N163" s="75"/>
      <c r="O163" s="75"/>
      <c r="P163" s="75"/>
    </row>
    <row r="164" spans="5:16" x14ac:dyDescent="0.25">
      <c r="F164" s="73"/>
      <c r="J164" s="75"/>
      <c r="K164" s="75"/>
      <c r="L164" s="75"/>
      <c r="M164" s="75"/>
      <c r="N164" s="75"/>
      <c r="O164" s="75"/>
      <c r="P164" s="75"/>
    </row>
    <row r="165" spans="5:16" x14ac:dyDescent="0.25">
      <c r="F165" s="73"/>
      <c r="J165" s="75"/>
      <c r="K165" s="75"/>
      <c r="L165" s="75"/>
      <c r="M165" s="75"/>
      <c r="N165" s="75"/>
      <c r="O165" s="75"/>
      <c r="P165" s="75"/>
    </row>
    <row r="166" spans="5:16" x14ac:dyDescent="0.25">
      <c r="F166" s="73"/>
      <c r="J166" s="75"/>
      <c r="K166" s="75"/>
      <c r="L166" s="75"/>
      <c r="M166" s="75"/>
      <c r="N166" s="75"/>
      <c r="O166" s="75"/>
      <c r="P166" s="75"/>
    </row>
    <row r="167" spans="5:16" x14ac:dyDescent="0.25">
      <c r="F167" s="73"/>
      <c r="J167" s="75"/>
      <c r="K167" s="75"/>
      <c r="L167" s="75"/>
      <c r="M167" s="75"/>
      <c r="N167" s="75"/>
      <c r="O167" s="75"/>
      <c r="P167" s="75"/>
    </row>
    <row r="168" spans="5:16" x14ac:dyDescent="0.25">
      <c r="F168" s="73"/>
      <c r="J168" s="75"/>
      <c r="K168" s="75"/>
      <c r="L168" s="75"/>
      <c r="M168" s="75"/>
      <c r="N168" s="75"/>
      <c r="O168" s="75"/>
      <c r="P168" s="75"/>
    </row>
    <row r="169" spans="5:16" x14ac:dyDescent="0.25">
      <c r="F169" s="73"/>
      <c r="J169" s="75"/>
      <c r="K169" s="75"/>
      <c r="L169" s="75"/>
      <c r="M169" s="75"/>
      <c r="N169" s="75"/>
      <c r="O169" s="75"/>
      <c r="P169" s="75"/>
    </row>
    <row r="170" spans="5:16" x14ac:dyDescent="0.25">
      <c r="F170" s="73"/>
      <c r="J170" s="75"/>
      <c r="K170" s="75"/>
      <c r="L170" s="75"/>
      <c r="M170" s="75"/>
      <c r="N170" s="75"/>
      <c r="O170" s="75"/>
      <c r="P170" s="75"/>
    </row>
    <row r="171" spans="5:16" x14ac:dyDescent="0.25">
      <c r="F171" s="73"/>
      <c r="J171" s="75"/>
      <c r="K171" s="75"/>
      <c r="L171" s="75"/>
      <c r="M171" s="75"/>
      <c r="N171" s="75"/>
      <c r="O171" s="75"/>
      <c r="P171" s="75"/>
    </row>
    <row r="172" spans="5:16" x14ac:dyDescent="0.25">
      <c r="E172" s="72"/>
      <c r="F172" s="73"/>
      <c r="J172" s="75"/>
      <c r="K172" s="75"/>
      <c r="L172" s="75"/>
      <c r="M172" s="75"/>
      <c r="N172" s="75"/>
      <c r="O172" s="75"/>
      <c r="P172" s="75"/>
    </row>
    <row r="173" spans="5:16" x14ac:dyDescent="0.25">
      <c r="E173" s="72"/>
      <c r="F173" s="73"/>
      <c r="J173" s="75"/>
      <c r="K173" s="75"/>
      <c r="L173" s="75"/>
      <c r="M173" s="75"/>
      <c r="N173" s="75"/>
      <c r="O173" s="75"/>
      <c r="P173" s="75"/>
    </row>
    <row r="174" spans="5:16" x14ac:dyDescent="0.25">
      <c r="E174" s="72"/>
      <c r="F174" s="73"/>
      <c r="J174" s="75"/>
      <c r="K174" s="75"/>
      <c r="L174" s="75"/>
      <c r="M174" s="75"/>
      <c r="N174" s="75"/>
      <c r="O174" s="75"/>
      <c r="P174" s="75"/>
    </row>
    <row r="175" spans="5:16" x14ac:dyDescent="0.25">
      <c r="E175" s="72"/>
      <c r="F175" s="73"/>
      <c r="J175" s="75"/>
      <c r="K175" s="75"/>
      <c r="L175" s="75"/>
      <c r="M175" s="75"/>
      <c r="N175" s="75"/>
      <c r="O175" s="75"/>
      <c r="P175" s="75"/>
    </row>
    <row r="176" spans="5:16" x14ac:dyDescent="0.25">
      <c r="E176" s="72"/>
      <c r="F176" s="73"/>
      <c r="J176" s="75"/>
      <c r="K176" s="75"/>
      <c r="L176" s="75"/>
      <c r="M176" s="75"/>
      <c r="N176" s="75"/>
      <c r="O176" s="75"/>
      <c r="P176" s="75"/>
    </row>
    <row r="177" spans="5:16" x14ac:dyDescent="0.25">
      <c r="E177" s="72"/>
      <c r="F177" s="73"/>
      <c r="J177" s="75"/>
      <c r="K177" s="75"/>
      <c r="L177" s="75"/>
      <c r="M177" s="75"/>
      <c r="N177" s="75"/>
      <c r="O177" s="75"/>
      <c r="P177" s="75"/>
    </row>
    <row r="178" spans="5:16" x14ac:dyDescent="0.25">
      <c r="E178" s="72"/>
      <c r="F178" s="73"/>
      <c r="J178" s="75"/>
      <c r="K178" s="75"/>
      <c r="L178" s="75"/>
      <c r="M178" s="75"/>
      <c r="N178" s="75"/>
      <c r="O178" s="75"/>
      <c r="P178" s="75"/>
    </row>
    <row r="179" spans="5:16" x14ac:dyDescent="0.25">
      <c r="E179" s="72"/>
      <c r="F179" s="73"/>
      <c r="J179" s="75"/>
      <c r="K179" s="75"/>
      <c r="L179" s="75"/>
      <c r="M179" s="75"/>
      <c r="N179" s="75"/>
      <c r="O179" s="75"/>
      <c r="P179" s="75"/>
    </row>
    <row r="180" spans="5:16" x14ac:dyDescent="0.25">
      <c r="E180" s="72"/>
      <c r="F180" s="73"/>
      <c r="J180" s="75"/>
      <c r="K180" s="75"/>
      <c r="L180" s="75"/>
      <c r="M180" s="75"/>
      <c r="N180" s="75"/>
      <c r="O180" s="75"/>
      <c r="P180" s="75"/>
    </row>
    <row r="181" spans="5:16" x14ac:dyDescent="0.25">
      <c r="E181" s="72"/>
      <c r="F181" s="73"/>
      <c r="J181" s="75"/>
      <c r="K181" s="75"/>
      <c r="L181" s="75"/>
      <c r="M181" s="75"/>
      <c r="N181" s="75"/>
      <c r="O181" s="75"/>
      <c r="P181" s="75"/>
    </row>
    <row r="182" spans="5:16" x14ac:dyDescent="0.25">
      <c r="E182" s="72"/>
      <c r="F182" s="73"/>
      <c r="J182" s="75"/>
      <c r="K182" s="75"/>
      <c r="L182" s="75"/>
      <c r="M182" s="75"/>
      <c r="N182" s="75"/>
      <c r="O182" s="75"/>
      <c r="P182" s="75"/>
    </row>
    <row r="183" spans="5:16" x14ac:dyDescent="0.25">
      <c r="E183" s="72"/>
      <c r="F183" s="73"/>
      <c r="J183" s="75"/>
      <c r="K183" s="75"/>
      <c r="L183" s="75"/>
      <c r="M183" s="75"/>
      <c r="N183" s="75"/>
      <c r="O183" s="75"/>
      <c r="P183" s="75"/>
    </row>
    <row r="184" spans="5:16" x14ac:dyDescent="0.25">
      <c r="E184" s="72"/>
      <c r="F184" s="73"/>
      <c r="J184" s="75"/>
      <c r="K184" s="75"/>
      <c r="L184" s="75"/>
      <c r="M184" s="75"/>
      <c r="N184" s="75"/>
      <c r="O184" s="75"/>
      <c r="P184" s="75"/>
    </row>
    <row r="185" spans="5:16" x14ac:dyDescent="0.25">
      <c r="E185" s="72"/>
      <c r="F185" s="73"/>
      <c r="J185" s="75"/>
      <c r="K185" s="75"/>
      <c r="L185" s="75"/>
      <c r="M185" s="75"/>
      <c r="N185" s="75"/>
      <c r="O185" s="75"/>
      <c r="P185" s="75"/>
    </row>
    <row r="186" spans="5:16" x14ac:dyDescent="0.25">
      <c r="E186" s="72"/>
      <c r="F186" s="73"/>
      <c r="J186" s="75"/>
      <c r="K186" s="75"/>
      <c r="L186" s="75"/>
      <c r="M186" s="75"/>
      <c r="N186" s="75"/>
      <c r="O186" s="75"/>
      <c r="P186" s="75"/>
    </row>
    <row r="187" spans="5:16" x14ac:dyDescent="0.25">
      <c r="E187" s="72"/>
      <c r="F187" s="73"/>
      <c r="J187" s="75"/>
      <c r="K187" s="75"/>
      <c r="L187" s="75"/>
      <c r="M187" s="75"/>
      <c r="N187" s="75"/>
      <c r="O187" s="75"/>
      <c r="P187" s="75"/>
    </row>
    <row r="188" spans="5:16" x14ac:dyDescent="0.25">
      <c r="E188" s="72"/>
      <c r="F188" s="73"/>
      <c r="J188" s="75"/>
      <c r="K188" s="75"/>
      <c r="L188" s="75"/>
      <c r="M188" s="75"/>
      <c r="N188" s="75"/>
      <c r="O188" s="75"/>
      <c r="P188" s="75"/>
    </row>
    <row r="189" spans="5:16" x14ac:dyDescent="0.25">
      <c r="E189" s="72"/>
      <c r="F189" s="73"/>
      <c r="J189" s="75"/>
      <c r="K189" s="75"/>
      <c r="L189" s="75"/>
      <c r="M189" s="75"/>
      <c r="N189" s="75"/>
      <c r="O189" s="75"/>
      <c r="P189" s="75"/>
    </row>
    <row r="190" spans="5:16" x14ac:dyDescent="0.25">
      <c r="E190" s="72"/>
      <c r="F190" s="73"/>
      <c r="J190" s="75"/>
      <c r="K190" s="75"/>
      <c r="L190" s="75"/>
      <c r="M190" s="75"/>
      <c r="N190" s="75"/>
      <c r="O190" s="75"/>
      <c r="P190" s="75"/>
    </row>
    <row r="191" spans="5:16" x14ac:dyDescent="0.25">
      <c r="E191" s="72"/>
      <c r="F191" s="73"/>
      <c r="J191" s="75"/>
      <c r="K191" s="75"/>
      <c r="L191" s="75"/>
      <c r="M191" s="75"/>
      <c r="N191" s="75"/>
      <c r="O191" s="75"/>
      <c r="P191" s="75"/>
    </row>
    <row r="192" spans="5:16" x14ac:dyDescent="0.25">
      <c r="E192" s="72"/>
      <c r="F192" s="73"/>
      <c r="J192" s="75"/>
      <c r="K192" s="75"/>
      <c r="L192" s="75"/>
      <c r="M192" s="75"/>
      <c r="N192" s="75"/>
      <c r="O192" s="75"/>
      <c r="P192" s="75"/>
    </row>
    <row r="193" spans="5:16" x14ac:dyDescent="0.25">
      <c r="E193" s="72"/>
      <c r="F193" s="73"/>
      <c r="J193" s="75"/>
      <c r="K193" s="75"/>
      <c r="L193" s="75"/>
      <c r="M193" s="75"/>
      <c r="N193" s="75"/>
      <c r="O193" s="75"/>
      <c r="P193" s="75"/>
    </row>
    <row r="194" spans="5:16" x14ac:dyDescent="0.25">
      <c r="E194" s="72"/>
      <c r="F194" s="73"/>
      <c r="J194" s="75"/>
      <c r="K194" s="75"/>
      <c r="L194" s="75"/>
      <c r="M194" s="75"/>
      <c r="N194" s="75"/>
      <c r="O194" s="75"/>
      <c r="P194" s="75"/>
    </row>
    <row r="195" spans="5:16" x14ac:dyDescent="0.25">
      <c r="E195" s="72"/>
      <c r="F195" s="73"/>
      <c r="J195" s="75"/>
      <c r="K195" s="75"/>
      <c r="L195" s="75"/>
      <c r="M195" s="75"/>
      <c r="N195" s="75"/>
      <c r="O195" s="75"/>
      <c r="P195" s="75"/>
    </row>
    <row r="196" spans="5:16" x14ac:dyDescent="0.25">
      <c r="E196" s="72"/>
      <c r="F196" s="73"/>
      <c r="J196" s="75"/>
      <c r="K196" s="75"/>
      <c r="L196" s="75"/>
      <c r="M196" s="75"/>
      <c r="N196" s="75"/>
      <c r="O196" s="75"/>
      <c r="P196" s="75"/>
    </row>
    <row r="197" spans="5:16" x14ac:dyDescent="0.25">
      <c r="E197" s="72"/>
      <c r="F197" s="73"/>
      <c r="J197" s="75"/>
      <c r="K197" s="75"/>
      <c r="L197" s="75"/>
      <c r="M197" s="75"/>
      <c r="N197" s="75"/>
      <c r="O197" s="75"/>
      <c r="P197" s="75"/>
    </row>
    <row r="198" spans="5:16" x14ac:dyDescent="0.25">
      <c r="E198" s="72"/>
      <c r="F198" s="73"/>
      <c r="J198" s="75"/>
      <c r="K198" s="75"/>
      <c r="L198" s="75"/>
      <c r="M198" s="75"/>
      <c r="N198" s="75"/>
      <c r="O198" s="75"/>
      <c r="P198" s="75"/>
    </row>
    <row r="199" spans="5:16" x14ac:dyDescent="0.25">
      <c r="E199" s="72"/>
      <c r="F199" s="73"/>
      <c r="J199" s="75"/>
      <c r="K199" s="75"/>
      <c r="L199" s="75"/>
      <c r="M199" s="75"/>
      <c r="N199" s="75"/>
      <c r="O199" s="75"/>
      <c r="P199" s="75"/>
    </row>
    <row r="200" spans="5:16" x14ac:dyDescent="0.25">
      <c r="E200" s="72"/>
      <c r="F200" s="73"/>
      <c r="J200" s="75"/>
      <c r="K200" s="75"/>
      <c r="L200" s="75"/>
      <c r="M200" s="75"/>
      <c r="N200" s="75"/>
      <c r="O200" s="75"/>
      <c r="P200" s="75"/>
    </row>
    <row r="201" spans="5:16" x14ac:dyDescent="0.25">
      <c r="E201" s="72"/>
      <c r="F201" s="73"/>
      <c r="J201" s="75"/>
      <c r="K201" s="75"/>
      <c r="L201" s="75"/>
      <c r="M201" s="75"/>
      <c r="N201" s="75"/>
      <c r="O201" s="75"/>
      <c r="P201" s="75"/>
    </row>
    <row r="202" spans="5:16" x14ac:dyDescent="0.25">
      <c r="E202" s="72"/>
      <c r="F202" s="73"/>
      <c r="J202" s="75"/>
      <c r="K202" s="75"/>
      <c r="L202" s="75"/>
      <c r="M202" s="75"/>
      <c r="N202" s="75"/>
      <c r="O202" s="75"/>
      <c r="P202" s="75"/>
    </row>
    <row r="203" spans="5:16" x14ac:dyDescent="0.25">
      <c r="E203" s="72"/>
      <c r="F203" s="73"/>
      <c r="J203" s="75"/>
      <c r="K203" s="75"/>
      <c r="L203" s="75"/>
      <c r="M203" s="75"/>
      <c r="N203" s="75"/>
      <c r="O203" s="75"/>
      <c r="P203" s="75"/>
    </row>
    <row r="204" spans="5:16" x14ac:dyDescent="0.25">
      <c r="E204" s="72"/>
      <c r="F204" s="73"/>
      <c r="J204" s="75"/>
      <c r="K204" s="75"/>
      <c r="L204" s="75"/>
      <c r="M204" s="75"/>
      <c r="N204" s="75"/>
      <c r="O204" s="75"/>
      <c r="P204" s="75"/>
    </row>
    <row r="205" spans="5:16" x14ac:dyDescent="0.25">
      <c r="E205" s="72"/>
      <c r="F205" s="73"/>
      <c r="J205" s="75"/>
      <c r="K205" s="75"/>
      <c r="L205" s="75"/>
      <c r="M205" s="75"/>
      <c r="N205" s="75"/>
      <c r="O205" s="75"/>
      <c r="P205" s="75"/>
    </row>
    <row r="206" spans="5:16" x14ac:dyDescent="0.25">
      <c r="E206" s="72"/>
      <c r="F206" s="73"/>
      <c r="J206" s="75"/>
      <c r="K206" s="75"/>
      <c r="L206" s="75"/>
      <c r="M206" s="75"/>
      <c r="N206" s="75"/>
      <c r="O206" s="75"/>
      <c r="P206" s="75"/>
    </row>
    <row r="207" spans="5:16" x14ac:dyDescent="0.25">
      <c r="E207" s="72"/>
      <c r="F207" s="73"/>
      <c r="J207" s="75"/>
      <c r="K207" s="75"/>
      <c r="L207" s="75"/>
      <c r="M207" s="75"/>
      <c r="N207" s="75"/>
      <c r="O207" s="75"/>
      <c r="P207" s="75"/>
    </row>
    <row r="208" spans="5:16" x14ac:dyDescent="0.25">
      <c r="E208" s="72"/>
      <c r="F208" s="73"/>
      <c r="J208" s="75"/>
      <c r="K208" s="75"/>
      <c r="L208" s="75"/>
      <c r="M208" s="75"/>
      <c r="N208" s="75"/>
      <c r="O208" s="75"/>
      <c r="P208" s="75"/>
    </row>
    <row r="209" spans="5:16" x14ac:dyDescent="0.25">
      <c r="E209" s="72"/>
      <c r="F209" s="73"/>
      <c r="J209" s="75"/>
      <c r="K209" s="75"/>
      <c r="L209" s="75"/>
      <c r="M209" s="75"/>
      <c r="N209" s="75"/>
      <c r="O209" s="75"/>
      <c r="P209" s="75"/>
    </row>
    <row r="210" spans="5:16" x14ac:dyDescent="0.25">
      <c r="E210" s="72"/>
      <c r="F210" s="73"/>
      <c r="J210" s="75"/>
      <c r="K210" s="75"/>
      <c r="L210" s="75"/>
      <c r="M210" s="75"/>
      <c r="N210" s="75"/>
      <c r="O210" s="75"/>
      <c r="P210" s="75"/>
    </row>
    <row r="211" spans="5:16" x14ac:dyDescent="0.25">
      <c r="E211" s="72"/>
      <c r="F211" s="73"/>
      <c r="J211" s="75"/>
      <c r="K211" s="75"/>
      <c r="L211" s="75"/>
      <c r="M211" s="75"/>
      <c r="N211" s="75"/>
      <c r="O211" s="75"/>
      <c r="P211" s="75"/>
    </row>
    <row r="212" spans="5:16" x14ac:dyDescent="0.25">
      <c r="E212" s="72"/>
      <c r="F212" s="73"/>
      <c r="J212" s="75"/>
      <c r="K212" s="75"/>
      <c r="L212" s="75"/>
      <c r="M212" s="75"/>
      <c r="N212" s="75"/>
      <c r="O212" s="75"/>
      <c r="P212" s="75"/>
    </row>
    <row r="213" spans="5:16" x14ac:dyDescent="0.25">
      <c r="E213" s="72"/>
      <c r="F213" s="73"/>
      <c r="J213" s="75"/>
      <c r="K213" s="75"/>
      <c r="L213" s="75"/>
      <c r="M213" s="75"/>
      <c r="N213" s="75"/>
      <c r="O213" s="75"/>
      <c r="P213" s="75"/>
    </row>
    <row r="214" spans="5:16" x14ac:dyDescent="0.25">
      <c r="E214" s="72"/>
      <c r="F214" s="73"/>
      <c r="J214" s="75"/>
      <c r="K214" s="75"/>
      <c r="L214" s="75"/>
      <c r="M214" s="75"/>
      <c r="N214" s="75"/>
      <c r="O214" s="75"/>
      <c r="P214" s="75"/>
    </row>
    <row r="215" spans="5:16" x14ac:dyDescent="0.25">
      <c r="E215" s="72"/>
      <c r="F215" s="73"/>
      <c r="J215" s="75"/>
      <c r="K215" s="75"/>
      <c r="L215" s="75"/>
      <c r="M215" s="75"/>
      <c r="N215" s="75"/>
      <c r="O215" s="75"/>
      <c r="P215" s="75"/>
    </row>
    <row r="216" spans="5:16" x14ac:dyDescent="0.25">
      <c r="E216" s="72"/>
      <c r="F216" s="73"/>
      <c r="J216" s="75"/>
      <c r="K216" s="75"/>
      <c r="L216" s="75"/>
      <c r="M216" s="75"/>
      <c r="N216" s="75"/>
      <c r="O216" s="75"/>
      <c r="P216" s="75"/>
    </row>
    <row r="217" spans="5:16" x14ac:dyDescent="0.25">
      <c r="E217" s="72"/>
      <c r="F217" s="73"/>
      <c r="J217" s="75"/>
      <c r="K217" s="75"/>
      <c r="L217" s="75"/>
      <c r="M217" s="75"/>
      <c r="N217" s="75"/>
      <c r="O217" s="75"/>
      <c r="P217" s="75"/>
    </row>
    <row r="218" spans="5:16" x14ac:dyDescent="0.25">
      <c r="E218" s="72"/>
      <c r="F218" s="73"/>
      <c r="J218" s="75"/>
      <c r="K218" s="75"/>
      <c r="L218" s="75"/>
      <c r="M218" s="75"/>
      <c r="N218" s="75"/>
      <c r="O218" s="75"/>
      <c r="P218" s="75"/>
    </row>
    <row r="219" spans="5:16" x14ac:dyDescent="0.25">
      <c r="E219" s="72"/>
      <c r="F219" s="73"/>
      <c r="J219" s="75"/>
      <c r="K219" s="75"/>
      <c r="L219" s="75"/>
      <c r="M219" s="75"/>
      <c r="N219" s="75"/>
      <c r="O219" s="75"/>
      <c r="P219" s="75"/>
    </row>
    <row r="220" spans="5:16" x14ac:dyDescent="0.25">
      <c r="E220" s="72"/>
      <c r="F220" s="73"/>
      <c r="J220" s="75"/>
      <c r="K220" s="75"/>
      <c r="L220" s="75"/>
      <c r="M220" s="75"/>
      <c r="N220" s="75"/>
      <c r="O220" s="75"/>
      <c r="P220" s="75"/>
    </row>
    <row r="221" spans="5:16" x14ac:dyDescent="0.25">
      <c r="E221" s="72"/>
      <c r="F221" s="73"/>
      <c r="J221" s="75"/>
      <c r="K221" s="75"/>
      <c r="L221" s="75"/>
      <c r="M221" s="75"/>
      <c r="N221" s="75"/>
      <c r="O221" s="75"/>
      <c r="P221" s="75"/>
    </row>
    <row r="222" spans="5:16" x14ac:dyDescent="0.25">
      <c r="E222" s="72"/>
      <c r="F222" s="73"/>
      <c r="J222" s="75"/>
      <c r="K222" s="75"/>
      <c r="L222" s="75"/>
      <c r="M222" s="75"/>
      <c r="N222" s="75"/>
      <c r="O222" s="75"/>
      <c r="P222" s="75"/>
    </row>
    <row r="223" spans="5:16" x14ac:dyDescent="0.25">
      <c r="E223" s="72"/>
      <c r="F223" s="73"/>
      <c r="J223" s="75"/>
      <c r="K223" s="75"/>
      <c r="L223" s="75"/>
      <c r="M223" s="75"/>
      <c r="N223" s="75"/>
      <c r="O223" s="75"/>
      <c r="P223" s="75"/>
    </row>
    <row r="224" spans="5:16" x14ac:dyDescent="0.25">
      <c r="E224" s="72"/>
      <c r="F224" s="73"/>
      <c r="J224" s="75"/>
      <c r="K224" s="75"/>
      <c r="L224" s="75"/>
      <c r="M224" s="75"/>
      <c r="N224" s="75"/>
      <c r="O224" s="75"/>
      <c r="P224" s="75"/>
    </row>
    <row r="225" spans="5:16" x14ac:dyDescent="0.25">
      <c r="E225" s="72"/>
      <c r="F225" s="73"/>
      <c r="J225" s="75"/>
      <c r="K225" s="75"/>
      <c r="L225" s="75"/>
      <c r="M225" s="75"/>
      <c r="N225" s="75"/>
      <c r="O225" s="75"/>
      <c r="P225" s="75"/>
    </row>
    <row r="226" spans="5:16" x14ac:dyDescent="0.25">
      <c r="E226" s="72"/>
      <c r="F226" s="73"/>
      <c r="J226" s="75"/>
      <c r="K226" s="75"/>
      <c r="L226" s="75"/>
      <c r="M226" s="75"/>
      <c r="N226" s="75"/>
      <c r="O226" s="75"/>
      <c r="P226" s="75"/>
    </row>
    <row r="227" spans="5:16" x14ac:dyDescent="0.25">
      <c r="E227" s="72"/>
      <c r="F227" s="73"/>
      <c r="J227" s="75"/>
      <c r="K227" s="75"/>
      <c r="L227" s="75"/>
      <c r="M227" s="75"/>
      <c r="N227" s="75"/>
      <c r="O227" s="75"/>
      <c r="P227" s="75"/>
    </row>
    <row r="228" spans="5:16" x14ac:dyDescent="0.25">
      <c r="E228" s="72"/>
      <c r="F228" s="73"/>
      <c r="J228" s="75"/>
      <c r="K228" s="75"/>
      <c r="L228" s="75"/>
      <c r="M228" s="75"/>
      <c r="N228" s="75"/>
      <c r="O228" s="75"/>
      <c r="P228" s="75"/>
    </row>
    <row r="229" spans="5:16" x14ac:dyDescent="0.25">
      <c r="E229" s="72"/>
      <c r="F229" s="73"/>
      <c r="J229" s="75"/>
      <c r="K229" s="75"/>
      <c r="L229" s="75"/>
      <c r="M229" s="75"/>
      <c r="N229" s="75"/>
      <c r="O229" s="75"/>
      <c r="P229" s="75"/>
    </row>
    <row r="230" spans="5:16" x14ac:dyDescent="0.25">
      <c r="E230" s="72"/>
      <c r="F230" s="73"/>
      <c r="J230" s="75"/>
      <c r="K230" s="75"/>
      <c r="L230" s="75"/>
      <c r="M230" s="75"/>
      <c r="N230" s="75"/>
      <c r="O230" s="75"/>
      <c r="P230" s="75"/>
    </row>
    <row r="231" spans="5:16" x14ac:dyDescent="0.25">
      <c r="E231" s="72"/>
      <c r="F231" s="73"/>
      <c r="J231" s="75"/>
      <c r="K231" s="75"/>
      <c r="L231" s="75"/>
      <c r="M231" s="75"/>
      <c r="N231" s="75"/>
      <c r="O231" s="75"/>
      <c r="P231" s="75"/>
    </row>
    <row r="232" spans="5:16" x14ac:dyDescent="0.25">
      <c r="E232" s="72"/>
      <c r="F232" s="73"/>
      <c r="J232" s="75"/>
      <c r="K232" s="75"/>
      <c r="L232" s="75"/>
      <c r="M232" s="75"/>
      <c r="N232" s="75"/>
      <c r="O232" s="75"/>
      <c r="P232" s="75"/>
    </row>
    <row r="233" spans="5:16" x14ac:dyDescent="0.25">
      <c r="E233" s="72"/>
      <c r="F233" s="73"/>
      <c r="J233" s="75"/>
      <c r="K233" s="75"/>
      <c r="L233" s="75"/>
      <c r="M233" s="75"/>
      <c r="N233" s="75"/>
      <c r="O233" s="75"/>
      <c r="P233" s="75"/>
    </row>
    <row r="234" spans="5:16" x14ac:dyDescent="0.25">
      <c r="E234" s="72"/>
      <c r="F234" s="73"/>
      <c r="J234" s="75"/>
      <c r="K234" s="75"/>
      <c r="L234" s="75"/>
      <c r="M234" s="75"/>
      <c r="N234" s="75"/>
      <c r="O234" s="75"/>
      <c r="P234" s="75"/>
    </row>
    <row r="235" spans="5:16" x14ac:dyDescent="0.25">
      <c r="E235" s="72"/>
      <c r="F235" s="73"/>
      <c r="J235" s="75"/>
      <c r="K235" s="75"/>
      <c r="L235" s="75"/>
      <c r="M235" s="75"/>
      <c r="N235" s="75"/>
      <c r="O235" s="75"/>
      <c r="P235" s="75"/>
    </row>
    <row r="236" spans="5:16" x14ac:dyDescent="0.25">
      <c r="E236" s="72"/>
      <c r="F236" s="73"/>
      <c r="J236" s="75"/>
      <c r="K236" s="75"/>
      <c r="L236" s="75"/>
      <c r="M236" s="75"/>
      <c r="N236" s="75"/>
      <c r="O236" s="75"/>
      <c r="P236" s="75"/>
    </row>
    <row r="237" spans="5:16" x14ac:dyDescent="0.25">
      <c r="E237" s="72"/>
      <c r="F237" s="73"/>
      <c r="J237" s="75"/>
      <c r="K237" s="75"/>
      <c r="L237" s="75"/>
      <c r="M237" s="75"/>
      <c r="N237" s="75"/>
      <c r="O237" s="75"/>
      <c r="P237" s="75"/>
    </row>
    <row r="238" spans="5:16" x14ac:dyDescent="0.25">
      <c r="E238" s="72"/>
      <c r="F238" s="73"/>
      <c r="J238" s="75"/>
      <c r="K238" s="75"/>
      <c r="L238" s="75"/>
      <c r="M238" s="75"/>
      <c r="N238" s="75"/>
      <c r="O238" s="75"/>
      <c r="P238" s="75"/>
    </row>
    <row r="239" spans="5:16" x14ac:dyDescent="0.25">
      <c r="E239" s="72"/>
      <c r="F239" s="73"/>
      <c r="J239" s="75"/>
      <c r="K239" s="75"/>
      <c r="L239" s="75"/>
      <c r="M239" s="75"/>
      <c r="N239" s="75"/>
      <c r="O239" s="75"/>
      <c r="P239" s="75"/>
    </row>
    <row r="240" spans="5:16" x14ac:dyDescent="0.25">
      <c r="E240" s="72"/>
      <c r="F240" s="73"/>
      <c r="J240" s="75"/>
      <c r="K240" s="75"/>
      <c r="L240" s="75"/>
      <c r="M240" s="75"/>
      <c r="N240" s="75"/>
      <c r="O240" s="75"/>
      <c r="P240" s="75"/>
    </row>
    <row r="241" spans="5:16" x14ac:dyDescent="0.25">
      <c r="E241" s="72"/>
      <c r="F241" s="73"/>
      <c r="J241" s="75"/>
      <c r="K241" s="75"/>
      <c r="L241" s="75"/>
      <c r="M241" s="75"/>
      <c r="N241" s="75"/>
      <c r="O241" s="75"/>
      <c r="P241" s="75"/>
    </row>
    <row r="242" spans="5:16" x14ac:dyDescent="0.25">
      <c r="E242" s="72"/>
      <c r="F242" s="73"/>
      <c r="J242" s="75"/>
      <c r="K242" s="75"/>
      <c r="L242" s="75"/>
      <c r="M242" s="75"/>
      <c r="N242" s="75"/>
      <c r="O242" s="75"/>
      <c r="P242" s="75"/>
    </row>
    <row r="243" spans="5:16" x14ac:dyDescent="0.25">
      <c r="E243" s="72"/>
      <c r="F243" s="73"/>
      <c r="J243" s="75"/>
      <c r="K243" s="75"/>
      <c r="L243" s="75"/>
      <c r="M243" s="75"/>
      <c r="N243" s="75"/>
      <c r="O243" s="75"/>
      <c r="P243" s="75"/>
    </row>
    <row r="244" spans="5:16" x14ac:dyDescent="0.25">
      <c r="E244" s="72"/>
      <c r="F244" s="73"/>
      <c r="J244" s="75"/>
      <c r="K244" s="75"/>
      <c r="L244" s="75"/>
      <c r="M244" s="75"/>
      <c r="N244" s="75"/>
      <c r="O244" s="75"/>
      <c r="P244" s="75"/>
    </row>
    <row r="245" spans="5:16" x14ac:dyDescent="0.25">
      <c r="E245" s="72"/>
      <c r="F245" s="73"/>
      <c r="J245" s="75"/>
      <c r="K245" s="75"/>
      <c r="L245" s="75"/>
      <c r="M245" s="75"/>
      <c r="N245" s="75"/>
      <c r="O245" s="75"/>
      <c r="P245" s="75"/>
    </row>
    <row r="246" spans="5:16" x14ac:dyDescent="0.25">
      <c r="E246" s="72"/>
      <c r="F246" s="73"/>
      <c r="J246" s="75"/>
      <c r="K246" s="75"/>
      <c r="L246" s="75"/>
      <c r="M246" s="75"/>
      <c r="N246" s="75"/>
      <c r="O246" s="75"/>
      <c r="P246" s="75"/>
    </row>
    <row r="247" spans="5:16" x14ac:dyDescent="0.25">
      <c r="E247" s="72"/>
      <c r="F247" s="73"/>
      <c r="J247" s="75"/>
      <c r="K247" s="75"/>
      <c r="L247" s="75"/>
      <c r="M247" s="75"/>
      <c r="N247" s="75"/>
      <c r="O247" s="75"/>
      <c r="P247" s="75"/>
    </row>
    <row r="248" spans="5:16" x14ac:dyDescent="0.25">
      <c r="E248" s="72"/>
      <c r="F248" s="73"/>
      <c r="J248" s="75"/>
      <c r="K248" s="75"/>
      <c r="L248" s="75"/>
      <c r="M248" s="75"/>
      <c r="N248" s="75"/>
      <c r="O248" s="75"/>
      <c r="P248" s="75"/>
    </row>
    <row r="249" spans="5:16" x14ac:dyDescent="0.25">
      <c r="E249" s="72"/>
      <c r="F249" s="73"/>
      <c r="J249" s="75"/>
      <c r="K249" s="75"/>
      <c r="L249" s="75"/>
      <c r="M249" s="75"/>
      <c r="N249" s="75"/>
      <c r="O249" s="75"/>
      <c r="P249" s="75"/>
    </row>
    <row r="250" spans="5:16" x14ac:dyDescent="0.25">
      <c r="E250" s="72"/>
      <c r="F250" s="73"/>
      <c r="J250" s="75"/>
      <c r="K250" s="75"/>
      <c r="L250" s="75"/>
      <c r="M250" s="75"/>
      <c r="N250" s="75"/>
      <c r="O250" s="75"/>
      <c r="P250" s="75"/>
    </row>
    <row r="251" spans="5:16" x14ac:dyDescent="0.25">
      <c r="E251" s="72"/>
      <c r="F251" s="73"/>
      <c r="J251" s="75"/>
      <c r="K251" s="75"/>
      <c r="L251" s="75"/>
      <c r="M251" s="75"/>
      <c r="N251" s="75"/>
      <c r="O251" s="75"/>
      <c r="P251" s="75"/>
    </row>
    <row r="252" spans="5:16" x14ac:dyDescent="0.25">
      <c r="E252" s="72"/>
      <c r="F252" s="73"/>
      <c r="J252" s="75"/>
      <c r="K252" s="75"/>
      <c r="L252" s="75"/>
      <c r="M252" s="75"/>
      <c r="N252" s="75"/>
      <c r="O252" s="75"/>
      <c r="P252" s="75"/>
    </row>
    <row r="253" spans="5:16" x14ac:dyDescent="0.25">
      <c r="E253" s="72"/>
      <c r="F253" s="73"/>
      <c r="J253" s="75"/>
      <c r="K253" s="75"/>
      <c r="L253" s="75"/>
      <c r="M253" s="75"/>
      <c r="N253" s="75"/>
      <c r="O253" s="75"/>
      <c r="P253" s="75"/>
    </row>
    <row r="254" spans="5:16" x14ac:dyDescent="0.25">
      <c r="E254" s="72"/>
      <c r="F254" s="73"/>
      <c r="J254" s="75"/>
      <c r="K254" s="75"/>
      <c r="L254" s="75"/>
      <c r="M254" s="75"/>
      <c r="N254" s="75"/>
      <c r="O254" s="75"/>
      <c r="P254" s="75"/>
    </row>
    <row r="255" spans="5:16" x14ac:dyDescent="0.25">
      <c r="E255" s="72"/>
      <c r="F255" s="73"/>
      <c r="J255" s="75"/>
      <c r="K255" s="75"/>
      <c r="L255" s="75"/>
      <c r="M255" s="75"/>
      <c r="N255" s="75"/>
      <c r="O255" s="75"/>
      <c r="P255" s="75"/>
    </row>
    <row r="256" spans="5:16" x14ac:dyDescent="0.25">
      <c r="E256" s="72"/>
      <c r="F256" s="73"/>
      <c r="J256" s="75"/>
      <c r="K256" s="75"/>
      <c r="L256" s="75"/>
      <c r="M256" s="75"/>
      <c r="N256" s="75"/>
      <c r="O256" s="75"/>
      <c r="P256" s="75"/>
    </row>
    <row r="257" spans="5:16" x14ac:dyDescent="0.25">
      <c r="E257" s="72"/>
      <c r="F257" s="73"/>
      <c r="J257" s="75"/>
      <c r="K257" s="75"/>
      <c r="L257" s="75"/>
      <c r="M257" s="75"/>
      <c r="N257" s="75"/>
      <c r="O257" s="75"/>
      <c r="P257" s="75"/>
    </row>
    <row r="258" spans="5:16" x14ac:dyDescent="0.25">
      <c r="E258" s="72"/>
      <c r="F258" s="73"/>
      <c r="J258" s="75"/>
      <c r="K258" s="75"/>
      <c r="L258" s="75"/>
      <c r="M258" s="75"/>
      <c r="N258" s="75"/>
      <c r="O258" s="75"/>
      <c r="P258" s="75"/>
    </row>
    <row r="259" spans="5:16" x14ac:dyDescent="0.25">
      <c r="E259" s="72"/>
      <c r="F259" s="73"/>
      <c r="J259" s="75"/>
      <c r="K259" s="75"/>
      <c r="L259" s="75"/>
      <c r="M259" s="75"/>
      <c r="N259" s="75"/>
      <c r="O259" s="75"/>
      <c r="P259" s="75"/>
    </row>
    <row r="260" spans="5:16" x14ac:dyDescent="0.25">
      <c r="E260" s="72"/>
      <c r="F260" s="73"/>
    </row>
    <row r="261" spans="5:16" x14ac:dyDescent="0.25">
      <c r="E261" s="72"/>
      <c r="F261" s="73"/>
    </row>
    <row r="262" spans="5:16" x14ac:dyDescent="0.25">
      <c r="E262" s="72"/>
      <c r="F262" s="73"/>
    </row>
    <row r="263" spans="5:16" x14ac:dyDescent="0.25">
      <c r="E263" s="72"/>
      <c r="F263" s="73"/>
    </row>
    <row r="264" spans="5:16" x14ac:dyDescent="0.25">
      <c r="E264" s="72"/>
      <c r="F264" s="73"/>
    </row>
    <row r="265" spans="5:16" x14ac:dyDescent="0.25">
      <c r="E265" s="72"/>
      <c r="F265" s="73"/>
    </row>
    <row r="266" spans="5:16" x14ac:dyDescent="0.25">
      <c r="E266" s="72"/>
      <c r="F266" s="73"/>
    </row>
    <row r="267" spans="5:16" x14ac:dyDescent="0.25">
      <c r="E267" s="72"/>
      <c r="F267" s="73"/>
    </row>
    <row r="268" spans="5:16" x14ac:dyDescent="0.25">
      <c r="E268" s="72"/>
      <c r="F268" s="73"/>
    </row>
    <row r="269" spans="5:16" x14ac:dyDescent="0.25">
      <c r="E269" s="72"/>
      <c r="F269" s="73"/>
    </row>
    <row r="270" spans="5:16" x14ac:dyDescent="0.25">
      <c r="E270" s="72"/>
      <c r="F270" s="73"/>
    </row>
    <row r="271" spans="5:16" x14ac:dyDescent="0.25">
      <c r="E271" s="72"/>
      <c r="F271" s="73"/>
    </row>
    <row r="272" spans="5:16" x14ac:dyDescent="0.25">
      <c r="E272" s="72"/>
      <c r="F272" s="73"/>
    </row>
    <row r="273" spans="5:6" x14ac:dyDescent="0.25">
      <c r="E273" s="72"/>
      <c r="F273" s="73"/>
    </row>
    <row r="274" spans="5:6" x14ac:dyDescent="0.25">
      <c r="E274" s="72"/>
      <c r="F274" s="73"/>
    </row>
    <row r="275" spans="5:6" x14ac:dyDescent="0.25">
      <c r="E275" s="72"/>
      <c r="F275" s="73"/>
    </row>
    <row r="276" spans="5:6" x14ac:dyDescent="0.25">
      <c r="E276" s="72"/>
      <c r="F276" s="73"/>
    </row>
    <row r="277" spans="5:6" x14ac:dyDescent="0.25">
      <c r="E277" s="72"/>
      <c r="F277" s="73"/>
    </row>
    <row r="278" spans="5:6" x14ac:dyDescent="0.25">
      <c r="E278" s="72"/>
      <c r="F278" s="73"/>
    </row>
    <row r="279" spans="5:6" x14ac:dyDescent="0.25">
      <c r="E279" s="72"/>
      <c r="F279" s="73"/>
    </row>
    <row r="280" spans="5:6" x14ac:dyDescent="0.25">
      <c r="E280" s="72"/>
      <c r="F280" s="73"/>
    </row>
    <row r="281" spans="5:6" x14ac:dyDescent="0.25">
      <c r="E281" s="72"/>
      <c r="F281" s="73"/>
    </row>
    <row r="282" spans="5:6" x14ac:dyDescent="0.25">
      <c r="E282" s="72"/>
      <c r="F282" s="73"/>
    </row>
    <row r="283" spans="5:6" x14ac:dyDescent="0.25">
      <c r="E283" s="72"/>
      <c r="F283" s="73"/>
    </row>
    <row r="284" spans="5:6" x14ac:dyDescent="0.25">
      <c r="E284" s="72"/>
      <c r="F284" s="73"/>
    </row>
    <row r="285" spans="5:6" x14ac:dyDescent="0.25">
      <c r="E285" s="72"/>
      <c r="F285" s="73"/>
    </row>
    <row r="286" spans="5:6" x14ac:dyDescent="0.25">
      <c r="E286" s="72"/>
      <c r="F286" s="73"/>
    </row>
    <row r="287" spans="5:6" x14ac:dyDescent="0.25">
      <c r="E287" s="72"/>
      <c r="F287" s="73"/>
    </row>
    <row r="288" spans="5:6" x14ac:dyDescent="0.25">
      <c r="E288" s="72"/>
      <c r="F288" s="73"/>
    </row>
    <row r="289" spans="5:6" x14ac:dyDescent="0.25">
      <c r="E289" s="72"/>
      <c r="F289" s="73"/>
    </row>
    <row r="290" spans="5:6" x14ac:dyDescent="0.25">
      <c r="E290" s="72"/>
      <c r="F290" s="73"/>
    </row>
    <row r="291" spans="5:6" x14ac:dyDescent="0.25">
      <c r="E291" s="72"/>
      <c r="F291" s="73"/>
    </row>
    <row r="292" spans="5:6" x14ac:dyDescent="0.25">
      <c r="E292" s="72"/>
      <c r="F292" s="73"/>
    </row>
    <row r="293" spans="5:6" x14ac:dyDescent="0.25">
      <c r="E293" s="72"/>
      <c r="F293" s="73"/>
    </row>
    <row r="294" spans="5:6" x14ac:dyDescent="0.25">
      <c r="E294" s="72"/>
      <c r="F294" s="73"/>
    </row>
    <row r="295" spans="5:6" x14ac:dyDescent="0.25">
      <c r="E295" s="72"/>
      <c r="F295" s="73"/>
    </row>
    <row r="296" spans="5:6" x14ac:dyDescent="0.25">
      <c r="E296" s="72"/>
      <c r="F296" s="73"/>
    </row>
    <row r="297" spans="5:6" x14ac:dyDescent="0.25">
      <c r="E297" s="72"/>
      <c r="F297" s="73"/>
    </row>
    <row r="298" spans="5:6" x14ac:dyDescent="0.25">
      <c r="E298" s="72"/>
      <c r="F298" s="73"/>
    </row>
    <row r="299" spans="5:6" x14ac:dyDescent="0.25">
      <c r="E299" s="72"/>
      <c r="F299" s="73"/>
    </row>
    <row r="300" spans="5:6" x14ac:dyDescent="0.25">
      <c r="E300" s="72"/>
      <c r="F300" s="73"/>
    </row>
    <row r="301" spans="5:6" x14ac:dyDescent="0.25">
      <c r="E301" s="72"/>
      <c r="F301" s="73"/>
    </row>
    <row r="302" spans="5:6" x14ac:dyDescent="0.25">
      <c r="E302" s="72"/>
      <c r="F302" s="73"/>
    </row>
    <row r="303" spans="5:6" x14ac:dyDescent="0.25">
      <c r="E303" s="72"/>
      <c r="F303" s="73"/>
    </row>
    <row r="304" spans="5:6" x14ac:dyDescent="0.25">
      <c r="E304" s="72"/>
      <c r="F304" s="73"/>
    </row>
    <row r="305" spans="5:6" x14ac:dyDescent="0.25">
      <c r="E305" s="72"/>
      <c r="F305" s="73"/>
    </row>
    <row r="306" spans="5:6" x14ac:dyDescent="0.25">
      <c r="E306" s="72"/>
      <c r="F306" s="73"/>
    </row>
    <row r="307" spans="5:6" x14ac:dyDescent="0.25">
      <c r="E307" s="72"/>
      <c r="F307" s="73"/>
    </row>
    <row r="308" spans="5:6" x14ac:dyDescent="0.25">
      <c r="E308" s="72"/>
      <c r="F308" s="73"/>
    </row>
    <row r="309" spans="5:6" x14ac:dyDescent="0.25">
      <c r="E309" s="72"/>
      <c r="F309" s="73"/>
    </row>
    <row r="310" spans="5:6" x14ac:dyDescent="0.25">
      <c r="E310" s="72"/>
      <c r="F310" s="73"/>
    </row>
    <row r="311" spans="5:6" x14ac:dyDescent="0.25">
      <c r="E311" s="72"/>
      <c r="F311" s="73"/>
    </row>
    <row r="312" spans="5:6" x14ac:dyDescent="0.25">
      <c r="E312" s="72"/>
      <c r="F312" s="73"/>
    </row>
    <row r="313" spans="5:6" x14ac:dyDescent="0.25">
      <c r="E313" s="72"/>
      <c r="F313" s="73"/>
    </row>
    <row r="314" spans="5:6" x14ac:dyDescent="0.25">
      <c r="E314" s="72"/>
      <c r="F314" s="73"/>
    </row>
    <row r="315" spans="5:6" x14ac:dyDescent="0.25">
      <c r="E315" s="72"/>
      <c r="F315" s="73"/>
    </row>
    <row r="316" spans="5:6" x14ac:dyDescent="0.25">
      <c r="E316" s="72"/>
      <c r="F316" s="73"/>
    </row>
    <row r="317" spans="5:6" x14ac:dyDescent="0.25">
      <c r="E317" s="72"/>
      <c r="F317" s="73"/>
    </row>
    <row r="318" spans="5:6" x14ac:dyDescent="0.25">
      <c r="E318" s="72"/>
      <c r="F318" s="73"/>
    </row>
    <row r="319" spans="5:6" x14ac:dyDescent="0.25">
      <c r="E319" s="72"/>
      <c r="F319" s="73"/>
    </row>
    <row r="320" spans="5:6" x14ac:dyDescent="0.25">
      <c r="E320" s="72"/>
      <c r="F320" s="73"/>
    </row>
    <row r="321" spans="5:6" x14ac:dyDescent="0.25">
      <c r="E321" s="72"/>
      <c r="F321" s="73"/>
    </row>
    <row r="322" spans="5:6" x14ac:dyDescent="0.25">
      <c r="E322" s="72"/>
      <c r="F322" s="73"/>
    </row>
    <row r="323" spans="5:6" x14ac:dyDescent="0.25">
      <c r="E323" s="72"/>
      <c r="F323" s="73"/>
    </row>
    <row r="324" spans="5:6" x14ac:dyDescent="0.25">
      <c r="E324" s="72"/>
      <c r="F324" s="73"/>
    </row>
    <row r="325" spans="5:6" x14ac:dyDescent="0.25">
      <c r="E325" s="72"/>
      <c r="F325" s="73"/>
    </row>
    <row r="326" spans="5:6" x14ac:dyDescent="0.25">
      <c r="E326" s="72"/>
      <c r="F326" s="73"/>
    </row>
    <row r="327" spans="5:6" x14ac:dyDescent="0.25">
      <c r="E327" s="72"/>
      <c r="F327" s="73"/>
    </row>
    <row r="328" spans="5:6" x14ac:dyDescent="0.25">
      <c r="E328" s="72"/>
      <c r="F328" s="73"/>
    </row>
    <row r="329" spans="5:6" x14ac:dyDescent="0.25">
      <c r="E329" s="72"/>
      <c r="F329" s="73"/>
    </row>
    <row r="330" spans="5:6" x14ac:dyDescent="0.25">
      <c r="E330" s="72"/>
      <c r="F330" s="73"/>
    </row>
    <row r="331" spans="5:6" x14ac:dyDescent="0.25">
      <c r="E331" s="72"/>
      <c r="F331" s="73"/>
    </row>
    <row r="332" spans="5:6" x14ac:dyDescent="0.25">
      <c r="E332" s="72"/>
      <c r="F332" s="73"/>
    </row>
    <row r="333" spans="5:6" x14ac:dyDescent="0.25">
      <c r="E333" s="72"/>
      <c r="F333" s="73"/>
    </row>
    <row r="334" spans="5:6" x14ac:dyDescent="0.25">
      <c r="E334" s="72"/>
      <c r="F334" s="73"/>
    </row>
    <row r="335" spans="5:6" x14ac:dyDescent="0.25">
      <c r="E335" s="72"/>
      <c r="F335" s="73"/>
    </row>
    <row r="336" spans="5:6" x14ac:dyDescent="0.25">
      <c r="E336" s="72"/>
      <c r="F336" s="73"/>
    </row>
    <row r="337" spans="5:6" x14ac:dyDescent="0.25">
      <c r="E337" s="72"/>
      <c r="F337" s="73"/>
    </row>
    <row r="338" spans="5:6" x14ac:dyDescent="0.25">
      <c r="E338" s="72"/>
      <c r="F338" s="73"/>
    </row>
    <row r="339" spans="5:6" x14ac:dyDescent="0.25">
      <c r="E339" s="72"/>
      <c r="F339" s="73"/>
    </row>
    <row r="340" spans="5:6" x14ac:dyDescent="0.25">
      <c r="E340" s="72"/>
      <c r="F340" s="73"/>
    </row>
    <row r="341" spans="5:6" x14ac:dyDescent="0.25">
      <c r="E341" s="72"/>
      <c r="F341" s="73"/>
    </row>
    <row r="342" spans="5:6" x14ac:dyDescent="0.25">
      <c r="E342" s="72"/>
      <c r="F342" s="73"/>
    </row>
    <row r="343" spans="5:6" x14ac:dyDescent="0.25">
      <c r="E343" s="72"/>
      <c r="F343" s="73"/>
    </row>
    <row r="344" spans="5:6" x14ac:dyDescent="0.25">
      <c r="E344" s="72"/>
      <c r="F344" s="73"/>
    </row>
    <row r="345" spans="5:6" x14ac:dyDescent="0.25">
      <c r="E345" s="72"/>
      <c r="F345" s="73"/>
    </row>
    <row r="346" spans="5:6" x14ac:dyDescent="0.25">
      <c r="E346" s="72"/>
      <c r="F346" s="73"/>
    </row>
  </sheetData>
  <sheetProtection selectLockedCells="1"/>
  <conditionalFormatting sqref="J2:AG1048576">
    <cfRule type="cellIs" dxfId="14" priority="1" operator="lessThan">
      <formula>0</formula>
    </cfRule>
    <cfRule type="cellIs" dxfId="13" priority="2" operator="greaterThan">
      <formula>5</formula>
    </cfRule>
  </conditionalFormatting>
  <dataValidations count="1">
    <dataValidation type="list" allowBlank="1" showInputMessage="1" showErrorMessage="1" error="Range 0-5; whole numbers only." sqref="J1:AG1048576">
      <formula1>"1,2,3,4,5"</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39997558519241921"/>
  </sheetPr>
  <dimension ref="A1:C31"/>
  <sheetViews>
    <sheetView showGridLines="0" showRowColHeaders="0" workbookViewId="0">
      <selection activeCell="AD24" sqref="AD24"/>
    </sheetView>
  </sheetViews>
  <sheetFormatPr defaultRowHeight="15" x14ac:dyDescent="0.25"/>
  <cols>
    <col min="1" max="1" width="62.85546875" style="66" customWidth="1"/>
    <col min="2" max="2" width="10.140625" style="66" customWidth="1"/>
    <col min="3" max="3" width="21.140625" style="66" customWidth="1"/>
    <col min="4" max="16384" width="9.140625" style="66"/>
  </cols>
  <sheetData>
    <row r="1" spans="1:3" ht="18.75" x14ac:dyDescent="0.3">
      <c r="A1" s="169" t="str">
        <f>"Mean of All Scores Across "&amp;COUNTIF(Input!A2:A3001,"&lt;&gt;"&amp;"")&amp;" Evaluees"</f>
        <v>Mean of All Scores Across 0 Evaluees</v>
      </c>
      <c r="B1" s="169"/>
      <c r="C1" s="169"/>
    </row>
    <row r="2" spans="1:3" ht="39" customHeight="1" x14ac:dyDescent="0.25">
      <c r="A2" s="130" t="s">
        <v>87</v>
      </c>
      <c r="B2" s="170" t="s">
        <v>28</v>
      </c>
      <c r="C2" s="170"/>
    </row>
    <row r="3" spans="1:3" ht="15.75" x14ac:dyDescent="0.25">
      <c r="A3" s="131" t="s">
        <v>67</v>
      </c>
      <c r="B3" s="132" t="e">
        <f>C3</f>
        <v>#DIV/0!</v>
      </c>
      <c r="C3" s="133" t="e">
        <f>Sheet1!B2</f>
        <v>#DIV/0!</v>
      </c>
    </row>
    <row r="4" spans="1:3" ht="24.75" x14ac:dyDescent="0.25">
      <c r="A4" s="131" t="s">
        <v>68</v>
      </c>
      <c r="B4" s="132" t="e">
        <f t="shared" ref="B4:B10" si="0">C4</f>
        <v>#DIV/0!</v>
      </c>
      <c r="C4" s="133" t="e">
        <f>Sheet1!C2</f>
        <v>#DIV/0!</v>
      </c>
    </row>
    <row r="5" spans="1:3" ht="24.75" x14ac:dyDescent="0.25">
      <c r="A5" s="131" t="s">
        <v>69</v>
      </c>
      <c r="B5" s="132" t="e">
        <f t="shared" si="0"/>
        <v>#DIV/0!</v>
      </c>
      <c r="C5" s="133" t="e">
        <f>Sheet1!D2</f>
        <v>#DIV/0!</v>
      </c>
    </row>
    <row r="6" spans="1:3" ht="36.75" x14ac:dyDescent="0.25">
      <c r="A6" s="131" t="s">
        <v>70</v>
      </c>
      <c r="B6" s="132" t="e">
        <f t="shared" si="0"/>
        <v>#DIV/0!</v>
      </c>
      <c r="C6" s="133" t="e">
        <f>Sheet1!E2</f>
        <v>#DIV/0!</v>
      </c>
    </row>
    <row r="7" spans="1:3" ht="24.75" x14ac:dyDescent="0.25">
      <c r="A7" s="131" t="s">
        <v>71</v>
      </c>
      <c r="B7" s="132" t="e">
        <f t="shared" si="0"/>
        <v>#DIV/0!</v>
      </c>
      <c r="C7" s="133" t="e">
        <f>Sheet1!F2</f>
        <v>#DIV/0!</v>
      </c>
    </row>
    <row r="8" spans="1:3" ht="24.75" x14ac:dyDescent="0.25">
      <c r="A8" s="131" t="s">
        <v>72</v>
      </c>
      <c r="B8" s="132" t="e">
        <f t="shared" si="0"/>
        <v>#DIV/0!</v>
      </c>
      <c r="C8" s="133" t="e">
        <f>Sheet1!G2</f>
        <v>#DIV/0!</v>
      </c>
    </row>
    <row r="9" spans="1:3" ht="15.75" x14ac:dyDescent="0.25">
      <c r="A9" s="131" t="s">
        <v>73</v>
      </c>
      <c r="B9" s="132" t="e">
        <f t="shared" si="0"/>
        <v>#DIV/0!</v>
      </c>
      <c r="C9" s="133" t="e">
        <f>Sheet1!H2</f>
        <v>#DIV/0!</v>
      </c>
    </row>
    <row r="10" spans="1:3" ht="15.75" x14ac:dyDescent="0.25">
      <c r="A10" s="131" t="s">
        <v>74</v>
      </c>
      <c r="B10" s="132" t="e">
        <f t="shared" si="0"/>
        <v>#DIV/0!</v>
      </c>
      <c r="C10" s="133" t="e">
        <f>Sheet1!W2</f>
        <v>#DIV/0!</v>
      </c>
    </row>
    <row r="11" spans="1:3" ht="9" customHeight="1" x14ac:dyDescent="0.25">
      <c r="A11" s="134"/>
      <c r="B11" s="134"/>
      <c r="C11" s="135"/>
    </row>
    <row r="12" spans="1:3" ht="30" customHeight="1" x14ac:dyDescent="0.25">
      <c r="A12" s="136" t="s">
        <v>86</v>
      </c>
      <c r="B12" s="136"/>
      <c r="C12" s="136"/>
    </row>
    <row r="13" spans="1:3" ht="24.75" x14ac:dyDescent="0.25">
      <c r="A13" s="131" t="s">
        <v>76</v>
      </c>
      <c r="B13" s="132" t="e">
        <f>C13</f>
        <v>#DIV/0!</v>
      </c>
      <c r="C13" s="133" t="e">
        <f>Sheet1!I2</f>
        <v>#DIV/0!</v>
      </c>
    </row>
    <row r="14" spans="1:3" ht="24.75" x14ac:dyDescent="0.25">
      <c r="A14" s="131" t="s">
        <v>77</v>
      </c>
      <c r="B14" s="132" t="e">
        <f t="shared" ref="B14:B20" si="1">C14</f>
        <v>#DIV/0!</v>
      </c>
      <c r="C14" s="133" t="e">
        <f>Sheet1!J2</f>
        <v>#DIV/0!</v>
      </c>
    </row>
    <row r="15" spans="1:3" ht="24.75" x14ac:dyDescent="0.25">
      <c r="A15" s="131" t="s">
        <v>78</v>
      </c>
      <c r="B15" s="132" t="e">
        <f t="shared" si="1"/>
        <v>#DIV/0!</v>
      </c>
      <c r="C15" s="133" t="e">
        <f>Sheet1!K2</f>
        <v>#DIV/0!</v>
      </c>
    </row>
    <row r="16" spans="1:3" ht="24.75" x14ac:dyDescent="0.25">
      <c r="A16" s="131" t="s">
        <v>79</v>
      </c>
      <c r="B16" s="132" t="e">
        <f t="shared" si="1"/>
        <v>#DIV/0!</v>
      </c>
      <c r="C16" s="133" t="e">
        <f>Sheet1!L2</f>
        <v>#DIV/0!</v>
      </c>
    </row>
    <row r="17" spans="1:3" ht="15.75" x14ac:dyDescent="0.25">
      <c r="A17" s="131" t="s">
        <v>80</v>
      </c>
      <c r="B17" s="132" t="e">
        <f t="shared" si="1"/>
        <v>#DIV/0!</v>
      </c>
      <c r="C17" s="133" t="e">
        <f>Sheet1!M2</f>
        <v>#DIV/0!</v>
      </c>
    </row>
    <row r="18" spans="1:3" ht="16.5" customHeight="1" x14ac:dyDescent="0.25">
      <c r="A18" s="131" t="s">
        <v>81</v>
      </c>
      <c r="B18" s="132" t="e">
        <f t="shared" si="1"/>
        <v>#DIV/0!</v>
      </c>
      <c r="C18" s="133" t="e">
        <f>Sheet1!N2</f>
        <v>#DIV/0!</v>
      </c>
    </row>
    <row r="19" spans="1:3" ht="24.75" x14ac:dyDescent="0.25">
      <c r="A19" s="131" t="s">
        <v>82</v>
      </c>
      <c r="B19" s="132" t="e">
        <f t="shared" si="1"/>
        <v>#DIV/0!</v>
      </c>
      <c r="C19" s="133" t="e">
        <f>Sheet1!O2</f>
        <v>#DIV/0!</v>
      </c>
    </row>
    <row r="20" spans="1:3" ht="15.75" x14ac:dyDescent="0.25">
      <c r="A20" s="131" t="s">
        <v>83</v>
      </c>
      <c r="B20" s="132" t="e">
        <f t="shared" si="1"/>
        <v>#DIV/0!</v>
      </c>
      <c r="C20" s="133" t="e">
        <f>Sheet1!X2</f>
        <v>#DIV/0!</v>
      </c>
    </row>
    <row r="21" spans="1:3" ht="15.75" x14ac:dyDescent="0.25">
      <c r="A21" s="134"/>
      <c r="B21" s="134"/>
      <c r="C21" s="135"/>
    </row>
    <row r="22" spans="1:3" ht="29.25" x14ac:dyDescent="0.25">
      <c r="A22" s="136" t="s">
        <v>85</v>
      </c>
      <c r="B22" s="137"/>
      <c r="C22" s="137"/>
    </row>
    <row r="23" spans="1:3" ht="24.75" x14ac:dyDescent="0.25">
      <c r="A23" s="131" t="s">
        <v>88</v>
      </c>
      <c r="B23" s="132" t="e">
        <f>C23</f>
        <v>#DIV/0!</v>
      </c>
      <c r="C23" s="133" t="e">
        <f>Sheet1!P2</f>
        <v>#DIV/0!</v>
      </c>
    </row>
    <row r="24" spans="1:3" ht="24.75" x14ac:dyDescent="0.25">
      <c r="A24" s="131" t="s">
        <v>89</v>
      </c>
      <c r="B24" s="132" t="e">
        <f t="shared" ref="B24:B30" si="2">C24</f>
        <v>#DIV/0!</v>
      </c>
      <c r="C24" s="133" t="e">
        <f>Sheet1!Q2</f>
        <v>#DIV/0!</v>
      </c>
    </row>
    <row r="25" spans="1:3" ht="24.75" x14ac:dyDescent="0.25">
      <c r="A25" s="131" t="s">
        <v>90</v>
      </c>
      <c r="B25" s="132" t="e">
        <f t="shared" si="2"/>
        <v>#DIV/0!</v>
      </c>
      <c r="C25" s="133" t="e">
        <f>Sheet1!R2</f>
        <v>#DIV/0!</v>
      </c>
    </row>
    <row r="26" spans="1:3" ht="24.75" x14ac:dyDescent="0.25">
      <c r="A26" s="131" t="s">
        <v>91</v>
      </c>
      <c r="B26" s="132" t="e">
        <f t="shared" si="2"/>
        <v>#DIV/0!</v>
      </c>
      <c r="C26" s="133" t="e">
        <f>Sheet1!S2</f>
        <v>#DIV/0!</v>
      </c>
    </row>
    <row r="27" spans="1:3" ht="24.75" x14ac:dyDescent="0.25">
      <c r="A27" s="131" t="s">
        <v>92</v>
      </c>
      <c r="B27" s="132" t="e">
        <f t="shared" si="2"/>
        <v>#DIV/0!</v>
      </c>
      <c r="C27" s="133" t="e">
        <f>Sheet1!T2</f>
        <v>#DIV/0!</v>
      </c>
    </row>
    <row r="28" spans="1:3" ht="36.75" x14ac:dyDescent="0.25">
      <c r="A28" s="131" t="s">
        <v>93</v>
      </c>
      <c r="B28" s="132" t="e">
        <f t="shared" si="2"/>
        <v>#DIV/0!</v>
      </c>
      <c r="C28" s="133" t="e">
        <f>Sheet1!U2</f>
        <v>#DIV/0!</v>
      </c>
    </row>
    <row r="29" spans="1:3" ht="15.75" x14ac:dyDescent="0.25">
      <c r="A29" s="131" t="s">
        <v>94</v>
      </c>
      <c r="B29" s="132" t="e">
        <f t="shared" si="2"/>
        <v>#DIV/0!</v>
      </c>
      <c r="C29" s="133" t="e">
        <f>Sheet1!V2</f>
        <v>#DIV/0!</v>
      </c>
    </row>
    <row r="30" spans="1:3" ht="15.75" x14ac:dyDescent="0.25">
      <c r="A30" s="138" t="s">
        <v>95</v>
      </c>
      <c r="B30" s="132" t="e">
        <f t="shared" si="2"/>
        <v>#DIV/0!</v>
      </c>
      <c r="C30" s="133" t="e">
        <f>Sheet1!Y2</f>
        <v>#DIV/0!</v>
      </c>
    </row>
    <row r="31" spans="1:3" ht="15.75" x14ac:dyDescent="0.25">
      <c r="A31" s="134"/>
      <c r="B31" s="134"/>
      <c r="C31" s="135"/>
    </row>
  </sheetData>
  <sheetProtection algorithmName="SHA-512" hashValue="zEgoSrhkOaqNWF+Op8vUQJ/5iNdpuNv404374cInH5GLL+Jh59edr4BPiAYOM0WGHs9hRIzep2XxL6rykhGqrw==" saltValue="PwGj3OXeUa4xpGvpCYzXcQ==" spinCount="100000" sheet="1" objects="1" scenarios="1" formatCells="0" selectLockedCells="1" selectUnlockedCells="1"/>
  <mergeCells count="2">
    <mergeCell ref="A1:C1"/>
    <mergeCell ref="B2:C2"/>
  </mergeCells>
  <conditionalFormatting sqref="C3:C1048576 C1">
    <cfRule type="dataBar" priority="59">
      <dataBar>
        <cfvo type="min"/>
        <cfvo type="max"/>
        <color rgb="FF638EC6"/>
      </dataBar>
    </cfRule>
  </conditionalFormatting>
  <conditionalFormatting sqref="C3:C10">
    <cfRule type="dataBar" priority="46">
      <dataBar showValue="0">
        <cfvo type="min"/>
        <cfvo type="max"/>
        <color rgb="FF638EC6"/>
      </dataBar>
    </cfRule>
    <cfRule type="dataBar" priority="47">
      <dataBar>
        <cfvo type="min"/>
        <cfvo type="max"/>
        <color theme="1"/>
      </dataBar>
    </cfRule>
    <cfRule type="dataBar" priority="58">
      <dataBar showValue="0">
        <cfvo type="min"/>
        <cfvo type="max"/>
        <color rgb="FF638EC6"/>
      </dataBar>
    </cfRule>
  </conditionalFormatting>
  <conditionalFormatting sqref="C13:C20">
    <cfRule type="dataBar" priority="57">
      <dataBar showValue="0">
        <cfvo type="min"/>
        <cfvo type="max"/>
        <color rgb="FF638EC6"/>
      </dataBar>
    </cfRule>
  </conditionalFormatting>
  <conditionalFormatting sqref="C23:C30">
    <cfRule type="dataBar" priority="55">
      <dataBar showValue="0">
        <cfvo type="min"/>
        <cfvo type="max"/>
        <color rgb="FF638EC6"/>
      </dataBar>
    </cfRule>
  </conditionalFormatting>
  <conditionalFormatting sqref="C3">
    <cfRule type="dataBar" priority="44">
      <dataBar showValue="0">
        <cfvo type="min"/>
        <cfvo type="max"/>
        <color theme="1"/>
      </dataBar>
    </cfRule>
    <cfRule type="dataBar" priority="45">
      <dataBar>
        <cfvo type="min"/>
        <cfvo type="max"/>
        <color theme="1"/>
      </dataBar>
    </cfRule>
    <cfRule type="dataBar" priority="49">
      <dataBar>
        <cfvo type="min"/>
        <cfvo type="max"/>
        <color theme="1" tint="0.499984740745262"/>
      </dataBar>
    </cfRule>
  </conditionalFormatting>
  <conditionalFormatting sqref="C4:C10">
    <cfRule type="dataBar" priority="48">
      <dataBar>
        <cfvo type="min"/>
        <cfvo type="max"/>
        <color theme="1" tint="0.499984740745262"/>
      </dataBar>
    </cfRule>
  </conditionalFormatting>
  <conditionalFormatting sqref="C4:C10">
    <cfRule type="dataBar" priority="41">
      <dataBar showValue="0">
        <cfvo type="min"/>
        <cfvo type="max"/>
        <color theme="1"/>
      </dataBar>
    </cfRule>
    <cfRule type="dataBar" priority="42">
      <dataBar>
        <cfvo type="min"/>
        <cfvo type="max"/>
        <color theme="1"/>
      </dataBar>
    </cfRule>
    <cfRule type="dataBar" priority="43">
      <dataBar>
        <cfvo type="min"/>
        <cfvo type="max"/>
        <color theme="1" tint="0.499984740745262"/>
      </dataBar>
    </cfRule>
  </conditionalFormatting>
  <conditionalFormatting sqref="C13:C20">
    <cfRule type="dataBar" priority="38">
      <dataBar showValue="0">
        <cfvo type="min"/>
        <cfvo type="max"/>
        <color rgb="FF638EC6"/>
      </dataBar>
    </cfRule>
    <cfRule type="dataBar" priority="39">
      <dataBar>
        <cfvo type="min"/>
        <cfvo type="max"/>
        <color theme="1"/>
      </dataBar>
    </cfRule>
    <cfRule type="dataBar" priority="40">
      <dataBar showValue="0">
        <cfvo type="min"/>
        <cfvo type="max"/>
        <color rgb="FF638EC6"/>
      </dataBar>
    </cfRule>
  </conditionalFormatting>
  <conditionalFormatting sqref="C13:C20">
    <cfRule type="dataBar" priority="35">
      <dataBar showValue="0">
        <cfvo type="min"/>
        <cfvo type="max"/>
        <color theme="1"/>
      </dataBar>
    </cfRule>
    <cfRule type="dataBar" priority="36">
      <dataBar>
        <cfvo type="min"/>
        <cfvo type="max"/>
        <color theme="1"/>
      </dataBar>
    </cfRule>
    <cfRule type="dataBar" priority="37">
      <dataBar>
        <cfvo type="min"/>
        <cfvo type="max"/>
        <color theme="1" tint="0.499984740745262"/>
      </dataBar>
    </cfRule>
  </conditionalFormatting>
  <conditionalFormatting sqref="C23:C30">
    <cfRule type="dataBar" priority="30">
      <dataBar showValue="0">
        <cfvo type="min"/>
        <cfvo type="max"/>
        <color rgb="FF638EC6"/>
      </dataBar>
    </cfRule>
    <cfRule type="dataBar" priority="31">
      <dataBar>
        <cfvo type="min"/>
        <cfvo type="max"/>
        <color theme="1"/>
      </dataBar>
    </cfRule>
    <cfRule type="dataBar" priority="32">
      <dataBar showValue="0">
        <cfvo type="min"/>
        <cfvo type="max"/>
        <color rgb="FF638EC6"/>
      </dataBar>
    </cfRule>
  </conditionalFormatting>
  <conditionalFormatting sqref="C23:C30">
    <cfRule type="dataBar" priority="27">
      <dataBar showValue="0">
        <cfvo type="min"/>
        <cfvo type="max"/>
        <color theme="1"/>
      </dataBar>
    </cfRule>
    <cfRule type="dataBar" priority="28">
      <dataBar>
        <cfvo type="min"/>
        <cfvo type="max"/>
        <color theme="1"/>
      </dataBar>
    </cfRule>
    <cfRule type="dataBar" priority="29">
      <dataBar>
        <cfvo type="min"/>
        <cfvo type="max"/>
        <color theme="1" tint="0.499984740745262"/>
      </dataBar>
    </cfRule>
  </conditionalFormatting>
  <conditionalFormatting sqref="C3:C10 C13:C20 C23:C30">
    <cfRule type="dataBar" priority="92">
      <dataBar>
        <cfvo type="min"/>
        <cfvo type="max"/>
        <color rgb="FF638EC6"/>
      </dataBar>
    </cfRule>
  </conditionalFormatting>
  <conditionalFormatting sqref="C3:C10 C13:C20 C23:C30">
    <cfRule type="dataBar" priority="95">
      <dataBar showValue="0">
        <cfvo type="min"/>
        <cfvo type="max"/>
        <color theme="1"/>
      </dataBar>
    </cfRule>
  </conditionalFormatting>
  <conditionalFormatting sqref="C3:C10 C13:C20 C23:C30">
    <cfRule type="dataBar" priority="1">
      <dataBar showValue="0">
        <cfvo type="min"/>
        <cfvo type="max"/>
        <color theme="1"/>
      </dataBar>
    </cfRule>
  </conditionalFormatting>
  <pageMargins left="0.7" right="0.7" top="0.75" bottom="0.75" header="0.3" footer="0.3"/>
  <pageSetup scale="96" orientation="portrait" verticalDpi="300" r:id="rId1"/>
  <headerFooter>
    <oddHeader>&amp;C&amp;18Mean McREL Rating Scores</oddHeader>
    <oddFooter>&amp;C&amp;D &amp;T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7" tint="0.39997558519241921"/>
  </sheetPr>
  <dimension ref="A1:R3000"/>
  <sheetViews>
    <sheetView topLeftCell="B1" workbookViewId="0">
      <selection activeCell="G2" sqref="G2"/>
    </sheetView>
  </sheetViews>
  <sheetFormatPr defaultRowHeight="15" x14ac:dyDescent="0.25"/>
  <cols>
    <col min="1" max="1" width="27.85546875" style="66" bestFit="1" customWidth="1"/>
    <col min="2" max="2" width="20" style="66" customWidth="1"/>
    <col min="3" max="3" width="29.7109375" style="66" customWidth="1"/>
    <col min="4" max="4" width="19.5703125" style="127" customWidth="1"/>
    <col min="5" max="5" width="14.85546875" style="66" customWidth="1"/>
    <col min="6" max="6" width="1.85546875" style="128" customWidth="1"/>
    <col min="7" max="7" width="26.140625" style="129" customWidth="1"/>
    <col min="8" max="8" width="19.5703125" style="66" bestFit="1" customWidth="1"/>
    <col min="9" max="9" width="1.28515625" style="128" customWidth="1"/>
    <col min="10" max="10" width="11.7109375" style="129" bestFit="1" customWidth="1"/>
    <col min="11" max="11" width="16.7109375" style="66" bestFit="1" customWidth="1"/>
    <col min="12" max="12" width="1.140625" style="128" customWidth="1"/>
    <col min="13" max="13" width="13.42578125" style="66" customWidth="1"/>
    <col min="14" max="14" width="16" style="66" customWidth="1"/>
    <col min="15" max="15" width="14.5703125" style="66" customWidth="1"/>
    <col min="16" max="16" width="5.140625" style="66" customWidth="1"/>
    <col min="17" max="16384" width="9.140625" style="66"/>
  </cols>
  <sheetData>
    <row r="1" spans="1:18" ht="77.25" customHeight="1" x14ac:dyDescent="0.25">
      <c r="A1" s="148" t="s">
        <v>0</v>
      </c>
      <c r="B1" s="149" t="s">
        <v>22</v>
      </c>
      <c r="C1" s="149" t="s">
        <v>3</v>
      </c>
      <c r="D1" s="150" t="s">
        <v>41</v>
      </c>
      <c r="E1" s="149" t="s">
        <v>23</v>
      </c>
      <c r="F1" s="151" t="s">
        <v>543</v>
      </c>
      <c r="G1" s="152" t="s">
        <v>16</v>
      </c>
      <c r="H1" s="149" t="s">
        <v>13</v>
      </c>
      <c r="I1" s="153"/>
      <c r="J1" s="125" t="str">
        <f>IF(ConversionTable!F2&lt;&gt;"",UPPER(ConversionTable!F2)&amp;" SCORE","")</f>
        <v/>
      </c>
      <c r="K1" s="124" t="str">
        <f>IF(ConversionTable!F2&lt;&gt;"",UPPER(ConversionTable!F2)&amp;" RATING","")</f>
        <v/>
      </c>
      <c r="L1" s="126"/>
      <c r="M1" s="65" t="s">
        <v>97</v>
      </c>
      <c r="N1" s="65" t="s">
        <v>98</v>
      </c>
      <c r="O1" s="65" t="s">
        <v>99</v>
      </c>
      <c r="P1" s="65" t="s">
        <v>100</v>
      </c>
      <c r="Q1" s="65"/>
      <c r="R1" s="65"/>
    </row>
    <row r="2" spans="1:18" x14ac:dyDescent="0.25">
      <c r="A2" s="154" t="str">
        <f>IF(Input!A2&lt;&gt;"",Input!A2,"")</f>
        <v/>
      </c>
      <c r="B2" s="154" t="str">
        <f>IF(Input!D2&lt;&gt;"",CONCATENATE(Input!D2,", ",Input!C2),"")</f>
        <v/>
      </c>
      <c r="C2" s="154" t="str">
        <f>IF(Input!E2&lt;&gt;"",Input!E2,"")</f>
        <v/>
      </c>
      <c r="D2" s="155" t="str">
        <f>IF(Input!F2&lt;&gt;"",Input!F2,"")</f>
        <v/>
      </c>
      <c r="E2" s="154" t="str">
        <f>IF(Input!I2&lt;&gt;"",CONCATENATE(Input!I2,", ",LEFT(Input!H2,1)),"")</f>
        <v/>
      </c>
      <c r="F2" s="156"/>
      <c r="G2" s="157" t="str">
        <f t="shared" ref="G2:G65" si="0">IF(A2&lt;&gt;"",SUM(M2:P2),"")</f>
        <v/>
      </c>
      <c r="H2" s="154" t="str">
        <f>IF(A2&lt;&gt;"",VLOOKUP(G2,ScoreRanges!$C$4:$E$8,3),"")</f>
        <v/>
      </c>
      <c r="I2" s="156"/>
      <c r="J2" s="129" t="str">
        <f>IF(AND(ConversionTable!$F$2&lt;&gt;"",A2&lt;&gt;""),VLOOKUP(G2,ConversionTable!B$2:D$402,3),"")</f>
        <v/>
      </c>
      <c r="K2" s="66" t="str">
        <f>IF(AND(ConversionTable!$F$2&lt;&gt;"",A2&lt;&gt;""),VLOOKUP(J2,ConversionTable!I$4:K$7,3),"")</f>
        <v/>
      </c>
      <c r="M2" s="66" t="str">
        <f>IF(A2&lt;&gt;"",(Input!AE2*ScoringModel!$B$11+Input!AF2*ScoringModel!$B$21+Input!AG2*ScoringModel!$B$31)*0.01,"")</f>
        <v/>
      </c>
      <c r="N2" s="66" t="str">
        <f>IF(A2&lt;&gt;"",(Input!J2*ScoringModel!$B$4+Input!K2*ScoringModel!$B$5+Input!L2*ScoringModel!$B$6+Input!M2*ScoringModel!$B$7+Input!N2*ScoringModel!$B$8+Input!O2*ScoringModel!$B$9+Input!P2*ScoringModel!$B$10)*0.01,"")</f>
        <v/>
      </c>
      <c r="O2" s="66" t="str">
        <f>IF(A2&lt;&gt;"",(Input!Q2*ScoringModel!$B$14+Input!R2*ScoringModel!$B$15+Input!S2*ScoringModel!$B$16+Input!T2*ScoringModel!$B$17+Input!U2*ScoringModel!$B$18+Input!V2*ScoringModel!$B$19+Input!W2*ScoringModel!$B$20)*0.01,"")</f>
        <v/>
      </c>
      <c r="P2" s="66" t="str">
        <f>IF(A2&lt;&gt;"",(Input!X2*ScoringModel!$B$24+Input!Y2*ScoringModel!$B$25+Input!Z2*ScoringModel!$B$26+Input!AA2*ScoringModel!$B$27+Input!AB2*ScoringModel!$B$28+Input!AC2*ScoringModel!$B$29+Input!AD2*ScoringModel!$B$30)*0.01,"")</f>
        <v/>
      </c>
    </row>
    <row r="3" spans="1:18" x14ac:dyDescent="0.25">
      <c r="A3" s="154" t="str">
        <f>IF(Input!A3&lt;&gt;"",Input!A3,"")</f>
        <v/>
      </c>
      <c r="B3" s="154" t="str">
        <f>IF(Input!D3&lt;&gt;"",CONCATENATE(Input!D3,", ",Input!C3),"")</f>
        <v/>
      </c>
      <c r="C3" s="154" t="str">
        <f>IF(Input!E3&lt;&gt;"",Input!E3,"")</f>
        <v/>
      </c>
      <c r="D3" s="155" t="str">
        <f>IF(Input!F3&lt;&gt;"",Input!F3,"")</f>
        <v/>
      </c>
      <c r="E3" s="154" t="str">
        <f>IF(Input!I3&lt;&gt;"",CONCATENATE(Input!I3,", ",LEFT(Input!H3,1)),"")</f>
        <v/>
      </c>
      <c r="F3" s="156"/>
      <c r="G3" s="157" t="str">
        <f t="shared" si="0"/>
        <v/>
      </c>
      <c r="H3" s="154" t="str">
        <f>IF(A3&lt;&gt;"",VLOOKUP(G3,ScoreRanges!$C$4:$E$8,3),"")</f>
        <v/>
      </c>
      <c r="I3" s="156"/>
      <c r="J3" s="129" t="str">
        <f>IF(AND(ConversionTable!$F$2&lt;&gt;"",A3&lt;&gt;""),VLOOKUP(G3,ConversionTable!B$2:D$402,3),"")</f>
        <v/>
      </c>
      <c r="K3" s="66" t="str">
        <f>IF(AND(ConversionTable!$F$2&lt;&gt;"",A3&lt;&gt;""),VLOOKUP(J3,ConversionTable!I$4:K$7,3),"")</f>
        <v/>
      </c>
      <c r="M3" s="66" t="str">
        <f>IF(A3&lt;&gt;"",(Input!AE3*ScoringModel!$B$11+Input!AF3*ScoringModel!$B$21+Input!AG3*ScoringModel!$B$31)*0.01,"")</f>
        <v/>
      </c>
      <c r="N3" s="66" t="str">
        <f>IF(A3&lt;&gt;"",(Input!J3*ScoringModel!$B$4+Input!K3*ScoringModel!$B$5+Input!L3*ScoringModel!$B$6+Input!M3*ScoringModel!$B$7+Input!N3*ScoringModel!$B$8+Input!O3*ScoringModel!$B$9+Input!P3*ScoringModel!$B$10)*0.01,"")</f>
        <v/>
      </c>
      <c r="O3" s="66" t="str">
        <f>IF(A3&lt;&gt;"",(Input!Q3*ScoringModel!$B$14+Input!R3*ScoringModel!$B$15+Input!S3*ScoringModel!$B$16+Input!T3*ScoringModel!$B$17+Input!U3*ScoringModel!$B$18+Input!V3*ScoringModel!$B$19+Input!W3*ScoringModel!$B$20)*0.01,"")</f>
        <v/>
      </c>
      <c r="P3" s="66" t="str">
        <f>IF(A3&lt;&gt;"",(Input!X3*ScoringModel!$B$24+Input!Y3*ScoringModel!$B$25+Input!Z3*ScoringModel!$B$26+Input!AA3*ScoringModel!$B$27+Input!AB3*ScoringModel!$B$28+Input!AC3*ScoringModel!$B$29+Input!AD3*ScoringModel!$B$30)*0.01,"")</f>
        <v/>
      </c>
    </row>
    <row r="4" spans="1:18" x14ac:dyDescent="0.25">
      <c r="A4" s="154" t="str">
        <f>IF(Input!A4&lt;&gt;"",Input!A4,"")</f>
        <v/>
      </c>
      <c r="B4" s="154" t="str">
        <f>IF(Input!D4&lt;&gt;"",CONCATENATE(Input!D4,", ",Input!C4),"")</f>
        <v/>
      </c>
      <c r="C4" s="154" t="str">
        <f>IF(Input!E4&lt;&gt;"",Input!E4,"")</f>
        <v/>
      </c>
      <c r="D4" s="155" t="str">
        <f>IF(Input!F4&lt;&gt;"",Input!F4,"")</f>
        <v/>
      </c>
      <c r="E4" s="154" t="str">
        <f>IF(Input!I4&lt;&gt;"",CONCATENATE(Input!I4,", ",LEFT(Input!H4,1)),"")</f>
        <v/>
      </c>
      <c r="F4" s="156"/>
      <c r="G4" s="157" t="str">
        <f t="shared" si="0"/>
        <v/>
      </c>
      <c r="H4" s="154" t="str">
        <f>IF(A4&lt;&gt;"",VLOOKUP(G4,ScoreRanges!$C$4:$E$8,3),"")</f>
        <v/>
      </c>
      <c r="I4" s="156"/>
      <c r="J4" s="129" t="str">
        <f>IF(AND(ConversionTable!$F$2&lt;&gt;"",A4&lt;&gt;""),VLOOKUP(G4,ConversionTable!B$2:D$402,3),"")</f>
        <v/>
      </c>
      <c r="K4" s="66" t="str">
        <f>IF(AND(ConversionTable!$F$2&lt;&gt;"",A4&lt;&gt;""),VLOOKUP(J4,ConversionTable!I$4:K$7,3),"")</f>
        <v/>
      </c>
      <c r="M4" s="66" t="str">
        <f>IF(A4&lt;&gt;"",(Input!AE4*ScoringModel!$B$11+Input!AF4*ScoringModel!$B$21+Input!AG4*ScoringModel!$B$31)*0.01,"")</f>
        <v/>
      </c>
      <c r="N4" s="66" t="str">
        <f>IF(A4&lt;&gt;"",(Input!J4*ScoringModel!$B$4+Input!K4*ScoringModel!$B$5+Input!L4*ScoringModel!$B$6+Input!M4*ScoringModel!$B$7+Input!N4*ScoringModel!$B$8+Input!O4*ScoringModel!$B$9+Input!P4*ScoringModel!$B$10)*0.01,"")</f>
        <v/>
      </c>
      <c r="O4" s="66" t="str">
        <f>IF(A4&lt;&gt;"",(Input!Q4*ScoringModel!$B$14+Input!R4*ScoringModel!$B$15+Input!S4*ScoringModel!$B$16+Input!T4*ScoringModel!$B$17+Input!U4*ScoringModel!$B$18+Input!V4*ScoringModel!$B$19+Input!W4*ScoringModel!$B$20)*0.01,"")</f>
        <v/>
      </c>
      <c r="P4" s="66" t="str">
        <f>IF(A4&lt;&gt;"",(Input!X4*ScoringModel!$B$24+Input!Y4*ScoringModel!$B$25+Input!Z4*ScoringModel!$B$26+Input!AA4*ScoringModel!$B$27+Input!AB4*ScoringModel!$B$28+Input!AC4*ScoringModel!$B$29+Input!AD4*ScoringModel!$B$30)*0.01,"")</f>
        <v/>
      </c>
    </row>
    <row r="5" spans="1:18" x14ac:dyDescent="0.25">
      <c r="A5" s="154" t="str">
        <f>IF(Input!A5&lt;&gt;"",Input!A5,"")</f>
        <v/>
      </c>
      <c r="B5" s="154" t="str">
        <f>IF(Input!D5&lt;&gt;"",CONCATENATE(Input!D5,", ",Input!C5),"")</f>
        <v/>
      </c>
      <c r="C5" s="154" t="str">
        <f>IF(Input!E5&lt;&gt;"",Input!E5,"")</f>
        <v/>
      </c>
      <c r="D5" s="155" t="str">
        <f>IF(Input!F5&lt;&gt;"",Input!F5,"")</f>
        <v/>
      </c>
      <c r="E5" s="154" t="str">
        <f>IF(Input!I5&lt;&gt;"",CONCATENATE(Input!I5,", ",LEFT(Input!H5,1)),"")</f>
        <v/>
      </c>
      <c r="F5" s="156"/>
      <c r="G5" s="157" t="str">
        <f t="shared" si="0"/>
        <v/>
      </c>
      <c r="H5" s="154" t="str">
        <f>IF(A5&lt;&gt;"",VLOOKUP(G5,ScoreRanges!$C$4:$E$8,3),"")</f>
        <v/>
      </c>
      <c r="I5" s="156"/>
      <c r="J5" s="129" t="str">
        <f>IF(AND(ConversionTable!$F$2&lt;&gt;"",A5&lt;&gt;""),VLOOKUP(G5,ConversionTable!B$2:D$402,3),"")</f>
        <v/>
      </c>
      <c r="K5" s="66" t="str">
        <f>IF(AND(ConversionTable!$F$2&lt;&gt;"",A5&lt;&gt;""),VLOOKUP(J5,ConversionTable!I$4:K$7,3),"")</f>
        <v/>
      </c>
      <c r="M5" s="66" t="str">
        <f>IF(A5&lt;&gt;"",(Input!AE5*ScoringModel!$B$11+Input!AF5*ScoringModel!$B$21+Input!AG5*ScoringModel!$B$31)*0.01,"")</f>
        <v/>
      </c>
      <c r="N5" s="66" t="str">
        <f>IF(A5&lt;&gt;"",(Input!J5*ScoringModel!$B$4+Input!K5*ScoringModel!$B$5+Input!L5*ScoringModel!$B$6+Input!M5*ScoringModel!$B$7+Input!N5*ScoringModel!$B$8+Input!O5*ScoringModel!$B$9+Input!P5*ScoringModel!$B$10)*0.01,"")</f>
        <v/>
      </c>
      <c r="O5" s="66" t="str">
        <f>IF(A5&lt;&gt;"",(Input!Q5*ScoringModel!$B$14+Input!R5*ScoringModel!$B$15+Input!S5*ScoringModel!$B$16+Input!T5*ScoringModel!$B$17+Input!U5*ScoringModel!$B$18+Input!V5*ScoringModel!$B$19+Input!W5*ScoringModel!$B$20)*0.01,"")</f>
        <v/>
      </c>
      <c r="P5" s="66" t="str">
        <f>IF(A5&lt;&gt;"",(Input!X5*ScoringModel!$B$24+Input!Y5*ScoringModel!$B$25+Input!Z5*ScoringModel!$B$26+Input!AA5*ScoringModel!$B$27+Input!AB5*ScoringModel!$B$28+Input!AC5*ScoringModel!$B$29+Input!AD5*ScoringModel!$B$30)*0.01,"")</f>
        <v/>
      </c>
    </row>
    <row r="6" spans="1:18" x14ac:dyDescent="0.25">
      <c r="A6" s="154" t="str">
        <f>IF(Input!A6&lt;&gt;"",Input!A6,"")</f>
        <v/>
      </c>
      <c r="B6" s="154" t="str">
        <f>IF(Input!D6&lt;&gt;"",CONCATENATE(Input!D6,", ",Input!C6),"")</f>
        <v/>
      </c>
      <c r="C6" s="154" t="str">
        <f>IF(Input!E6&lt;&gt;"",Input!E6,"")</f>
        <v/>
      </c>
      <c r="D6" s="155" t="str">
        <f>IF(Input!F6&lt;&gt;"",Input!F6,"")</f>
        <v/>
      </c>
      <c r="E6" s="154" t="str">
        <f>IF(Input!I6&lt;&gt;"",CONCATENATE(Input!I6,", ",LEFT(Input!H6,1)),"")</f>
        <v/>
      </c>
      <c r="F6" s="156"/>
      <c r="G6" s="157" t="str">
        <f t="shared" si="0"/>
        <v/>
      </c>
      <c r="H6" s="154" t="str">
        <f>IF(A6&lt;&gt;"",VLOOKUP(G6,ScoreRanges!$C$4:$E$8,3),"")</f>
        <v/>
      </c>
      <c r="I6" s="156"/>
      <c r="J6" s="129" t="str">
        <f>IF(AND(ConversionTable!$F$2&lt;&gt;"",A6&lt;&gt;""),VLOOKUP(G6,ConversionTable!B$2:D$402,3),"")</f>
        <v/>
      </c>
      <c r="K6" s="66" t="str">
        <f>IF(AND(ConversionTable!$F$2&lt;&gt;"",A6&lt;&gt;""),VLOOKUP(J6,ConversionTable!I$4:K$7,3),"")</f>
        <v/>
      </c>
      <c r="M6" s="66" t="str">
        <f>IF(A6&lt;&gt;"",(Input!AE6*ScoringModel!$B$11+Input!AF6*ScoringModel!$B$21+Input!AG6*ScoringModel!$B$31)*0.01,"")</f>
        <v/>
      </c>
      <c r="N6" s="66" t="str">
        <f>IF(A6&lt;&gt;"",(Input!J6*ScoringModel!$B$4+Input!K6*ScoringModel!$B$5+Input!L6*ScoringModel!$B$6+Input!M6*ScoringModel!$B$7+Input!N6*ScoringModel!$B$8+Input!O6*ScoringModel!$B$9+Input!P6*ScoringModel!$B$10)*0.01,"")</f>
        <v/>
      </c>
      <c r="O6" s="66" t="str">
        <f>IF(A6&lt;&gt;"",(Input!Q6*ScoringModel!$B$14+Input!R6*ScoringModel!$B$15+Input!S6*ScoringModel!$B$16+Input!T6*ScoringModel!$B$17+Input!U6*ScoringModel!$B$18+Input!V6*ScoringModel!$B$19+Input!W6*ScoringModel!$B$20)*0.01,"")</f>
        <v/>
      </c>
      <c r="P6" s="66" t="str">
        <f>IF(A6&lt;&gt;"",(Input!X6*ScoringModel!$B$24+Input!Y6*ScoringModel!$B$25+Input!Z6*ScoringModel!$B$26+Input!AA6*ScoringModel!$B$27+Input!AB6*ScoringModel!$B$28+Input!AC6*ScoringModel!$B$29+Input!AD6*ScoringModel!$B$30)*0.01,"")</f>
        <v/>
      </c>
    </row>
    <row r="7" spans="1:18" x14ac:dyDescent="0.25">
      <c r="A7" s="154" t="str">
        <f>IF(Input!A7&lt;&gt;"",Input!A7,"")</f>
        <v/>
      </c>
      <c r="B7" s="154" t="str">
        <f>IF(Input!D7&lt;&gt;"",CONCATENATE(Input!D7,", ",Input!C7),"")</f>
        <v/>
      </c>
      <c r="C7" s="154" t="str">
        <f>IF(Input!E7&lt;&gt;"",Input!E7,"")</f>
        <v/>
      </c>
      <c r="D7" s="155" t="str">
        <f>IF(Input!F7&lt;&gt;"",Input!F7,"")</f>
        <v/>
      </c>
      <c r="E7" s="154" t="str">
        <f>IF(Input!I7&lt;&gt;"",CONCATENATE(Input!I7,", ",LEFT(Input!H7,1)),"")</f>
        <v/>
      </c>
      <c r="F7" s="156"/>
      <c r="G7" s="157" t="str">
        <f t="shared" si="0"/>
        <v/>
      </c>
      <c r="H7" s="154" t="str">
        <f>IF(A7&lt;&gt;"",VLOOKUP(G7,ScoreRanges!$C$4:$E$8,3),"")</f>
        <v/>
      </c>
      <c r="I7" s="156"/>
      <c r="J7" s="129" t="str">
        <f>IF(AND(ConversionTable!$F$2&lt;&gt;"",A7&lt;&gt;""),VLOOKUP(G7,ConversionTable!B$2:D$402,3),"")</f>
        <v/>
      </c>
      <c r="K7" s="66" t="str">
        <f>IF(AND(ConversionTable!$F$2&lt;&gt;"",A7&lt;&gt;""),VLOOKUP(J7,ConversionTable!I$4:K$7,3),"")</f>
        <v/>
      </c>
      <c r="M7" s="66" t="str">
        <f>IF(A7&lt;&gt;"",(Input!AE7*ScoringModel!$B$11+Input!AF7*ScoringModel!$B$21+Input!AG7*ScoringModel!$B$31)*0.01,"")</f>
        <v/>
      </c>
      <c r="N7" s="66" t="str">
        <f>IF(A7&lt;&gt;"",(Input!J7*ScoringModel!$B$4+Input!K7*ScoringModel!$B$5+Input!L7*ScoringModel!$B$6+Input!M7*ScoringModel!$B$7+Input!N7*ScoringModel!$B$8+Input!O7*ScoringModel!$B$9+Input!P7*ScoringModel!$B$10)*0.01,"")</f>
        <v/>
      </c>
      <c r="O7" s="66" t="str">
        <f>IF(A7&lt;&gt;"",(Input!Q7*ScoringModel!$B$14+Input!R7*ScoringModel!$B$15+Input!S7*ScoringModel!$B$16+Input!T7*ScoringModel!$B$17+Input!U7*ScoringModel!$B$18+Input!V7*ScoringModel!$B$19+Input!W7*ScoringModel!$B$20)*0.01,"")</f>
        <v/>
      </c>
      <c r="P7" s="66" t="str">
        <f>IF(A7&lt;&gt;"",(Input!X7*ScoringModel!$B$24+Input!Y7*ScoringModel!$B$25+Input!Z7*ScoringModel!$B$26+Input!AA7*ScoringModel!$B$27+Input!AB7*ScoringModel!$B$28+Input!AC7*ScoringModel!$B$29+Input!AD7*ScoringModel!$B$30)*0.01,"")</f>
        <v/>
      </c>
    </row>
    <row r="8" spans="1:18" x14ac:dyDescent="0.25">
      <c r="A8" s="154" t="str">
        <f>IF(Input!A8&lt;&gt;"",Input!A8,"")</f>
        <v/>
      </c>
      <c r="B8" s="154" t="str">
        <f>IF(Input!D8&lt;&gt;"",CONCATENATE(Input!D8,", ",Input!C8),"")</f>
        <v/>
      </c>
      <c r="C8" s="154" t="str">
        <f>IF(Input!E8&lt;&gt;"",Input!E8,"")</f>
        <v/>
      </c>
      <c r="D8" s="155" t="str">
        <f>IF(Input!F8&lt;&gt;"",Input!F8,"")</f>
        <v/>
      </c>
      <c r="E8" s="154" t="str">
        <f>IF(Input!I8&lt;&gt;"",CONCATENATE(Input!I8,", ",LEFT(Input!H8,1)),"")</f>
        <v/>
      </c>
      <c r="F8" s="156"/>
      <c r="G8" s="157" t="str">
        <f t="shared" si="0"/>
        <v/>
      </c>
      <c r="H8" s="154" t="str">
        <f>IF(A8&lt;&gt;"",VLOOKUP(G8,ScoreRanges!$C$4:$E$8,3),"")</f>
        <v/>
      </c>
      <c r="I8" s="156"/>
      <c r="J8" s="129" t="str">
        <f>IF(AND(ConversionTable!$F$2&lt;&gt;"",A8&lt;&gt;""),VLOOKUP(G8,ConversionTable!B$2:D$402,3),"")</f>
        <v/>
      </c>
      <c r="K8" s="66" t="str">
        <f>IF(AND(ConversionTable!$F$2&lt;&gt;"",A8&lt;&gt;""),VLOOKUP(J8,ConversionTable!I$4:K$7,3),"")</f>
        <v/>
      </c>
      <c r="M8" s="66" t="str">
        <f>IF(A8&lt;&gt;"",(Input!AE8*ScoringModel!$B$11+Input!AF8*ScoringModel!$B$21+Input!AG8*ScoringModel!$B$31)*0.01,"")</f>
        <v/>
      </c>
      <c r="N8" s="66" t="str">
        <f>IF(A8&lt;&gt;"",(Input!J8*ScoringModel!$B$4+Input!K8*ScoringModel!$B$5+Input!L8*ScoringModel!$B$6+Input!M8*ScoringModel!$B$7+Input!N8*ScoringModel!$B$8+Input!O8*ScoringModel!$B$9+Input!P8*ScoringModel!$B$10)*0.01,"")</f>
        <v/>
      </c>
      <c r="O8" s="66" t="str">
        <f>IF(A8&lt;&gt;"",(Input!Q8*ScoringModel!$B$14+Input!R8*ScoringModel!$B$15+Input!S8*ScoringModel!$B$16+Input!T8*ScoringModel!$B$17+Input!U8*ScoringModel!$B$18+Input!V8*ScoringModel!$B$19+Input!W8*ScoringModel!$B$20)*0.01,"")</f>
        <v/>
      </c>
      <c r="P8" s="66" t="str">
        <f>IF(A8&lt;&gt;"",(Input!X8*ScoringModel!$B$24+Input!Y8*ScoringModel!$B$25+Input!Z8*ScoringModel!$B$26+Input!AA8*ScoringModel!$B$27+Input!AB8*ScoringModel!$B$28+Input!AC8*ScoringModel!$B$29+Input!AD8*ScoringModel!$B$30)*0.01,"")</f>
        <v/>
      </c>
    </row>
    <row r="9" spans="1:18" x14ac:dyDescent="0.25">
      <c r="A9" s="154" t="str">
        <f>IF(Input!A9&lt;&gt;"",Input!A9,"")</f>
        <v/>
      </c>
      <c r="B9" s="154" t="str">
        <f>IF(Input!D9&lt;&gt;"",CONCATENATE(Input!D9,", ",Input!C9),"")</f>
        <v/>
      </c>
      <c r="C9" s="154" t="str">
        <f>IF(Input!E9&lt;&gt;"",Input!E9,"")</f>
        <v/>
      </c>
      <c r="D9" s="155" t="str">
        <f>IF(Input!F9&lt;&gt;"",Input!F9,"")</f>
        <v/>
      </c>
      <c r="E9" s="154" t="str">
        <f>IF(Input!I9&lt;&gt;"",CONCATENATE(Input!I9,", ",LEFT(Input!H9,1)),"")</f>
        <v/>
      </c>
      <c r="F9" s="156"/>
      <c r="G9" s="157" t="str">
        <f t="shared" si="0"/>
        <v/>
      </c>
      <c r="H9" s="154" t="str">
        <f>IF(A9&lt;&gt;"",VLOOKUP(G9,ScoreRanges!$C$4:$E$8,3),"")</f>
        <v/>
      </c>
      <c r="I9" s="156"/>
      <c r="J9" s="129" t="str">
        <f>IF(AND(ConversionTable!$F$2&lt;&gt;"",A9&lt;&gt;""),VLOOKUP(G9,ConversionTable!B$2:D$402,3),"")</f>
        <v/>
      </c>
      <c r="K9" s="66" t="str">
        <f>IF(AND(ConversionTable!$F$2&lt;&gt;"",A9&lt;&gt;""),VLOOKUP(J9,ConversionTable!I$4:K$7,3),"")</f>
        <v/>
      </c>
      <c r="M9" s="66" t="str">
        <f>IF(A9&lt;&gt;"",(Input!AE9*ScoringModel!$B$11+Input!AF9*ScoringModel!$B$21+Input!AG9*ScoringModel!$B$31)*0.01,"")</f>
        <v/>
      </c>
      <c r="N9" s="66" t="str">
        <f>IF(A9&lt;&gt;"",(Input!J9*ScoringModel!$B$4+Input!K9*ScoringModel!$B$5+Input!L9*ScoringModel!$B$6+Input!M9*ScoringModel!$B$7+Input!N9*ScoringModel!$B$8+Input!O9*ScoringModel!$B$9+Input!P9*ScoringModel!$B$10)*0.01,"")</f>
        <v/>
      </c>
      <c r="O9" s="66" t="str">
        <f>IF(A9&lt;&gt;"",(Input!Q9*ScoringModel!$B$14+Input!R9*ScoringModel!$B$15+Input!S9*ScoringModel!$B$16+Input!T9*ScoringModel!$B$17+Input!U9*ScoringModel!$B$18+Input!V9*ScoringModel!$B$19+Input!W9*ScoringModel!$B$20)*0.01,"")</f>
        <v/>
      </c>
      <c r="P9" s="66" t="str">
        <f>IF(A9&lt;&gt;"",(Input!X9*ScoringModel!$B$24+Input!Y9*ScoringModel!$B$25+Input!Z9*ScoringModel!$B$26+Input!AA9*ScoringModel!$B$27+Input!AB9*ScoringModel!$B$28+Input!AC9*ScoringModel!$B$29+Input!AD9*ScoringModel!$B$30)*0.01,"")</f>
        <v/>
      </c>
    </row>
    <row r="10" spans="1:18" x14ac:dyDescent="0.25">
      <c r="A10" s="154" t="str">
        <f>IF(Input!A10&lt;&gt;"",Input!A10,"")</f>
        <v/>
      </c>
      <c r="B10" s="154" t="str">
        <f>IF(Input!D10&lt;&gt;"",CONCATENATE(Input!D10,", ",Input!C10),"")</f>
        <v/>
      </c>
      <c r="C10" s="154" t="str">
        <f>IF(Input!E10&lt;&gt;"",Input!E10,"")</f>
        <v/>
      </c>
      <c r="D10" s="155" t="str">
        <f>IF(Input!F10&lt;&gt;"",Input!F10,"")</f>
        <v/>
      </c>
      <c r="E10" s="154" t="str">
        <f>IF(Input!I10&lt;&gt;"",CONCATENATE(Input!I10,", ",LEFT(Input!H10,1)),"")</f>
        <v/>
      </c>
      <c r="F10" s="156"/>
      <c r="G10" s="157" t="str">
        <f t="shared" si="0"/>
        <v/>
      </c>
      <c r="H10" s="154" t="str">
        <f>IF(A10&lt;&gt;"",VLOOKUP(G10,ScoreRanges!$C$4:$E$8,3),"")</f>
        <v/>
      </c>
      <c r="I10" s="156"/>
      <c r="J10" s="129" t="str">
        <f>IF(AND(ConversionTable!$F$2&lt;&gt;"",A10&lt;&gt;""),VLOOKUP(G10,ConversionTable!B$2:D$402,3),"")</f>
        <v/>
      </c>
      <c r="K10" s="66" t="str">
        <f>IF(AND(ConversionTable!$F$2&lt;&gt;"",A10&lt;&gt;""),VLOOKUP(J10,ConversionTable!I$4:K$7,3),"")</f>
        <v/>
      </c>
      <c r="M10" s="66" t="str">
        <f>IF(A10&lt;&gt;"",(Input!AE10*ScoringModel!$B$11+Input!AF10*ScoringModel!$B$21+Input!AG10*ScoringModel!$B$31)*0.01,"")</f>
        <v/>
      </c>
      <c r="N10" s="66" t="str">
        <f>IF(A10&lt;&gt;"",(Input!J10*ScoringModel!$B$4+Input!K10*ScoringModel!$B$5+Input!L10*ScoringModel!$B$6+Input!M10*ScoringModel!$B$7+Input!N10*ScoringModel!$B$8+Input!O10*ScoringModel!$B$9+Input!P10*ScoringModel!$B$10)*0.01,"")</f>
        <v/>
      </c>
      <c r="O10" s="66" t="str">
        <f>IF(A10&lt;&gt;"",(Input!Q10*ScoringModel!$B$14+Input!R10*ScoringModel!$B$15+Input!S10*ScoringModel!$B$16+Input!T10*ScoringModel!$B$17+Input!U10*ScoringModel!$B$18+Input!V10*ScoringModel!$B$19+Input!W10*ScoringModel!$B$20)*0.01,"")</f>
        <v/>
      </c>
      <c r="P10" s="66" t="str">
        <f>IF(A10&lt;&gt;"",(Input!X10*ScoringModel!$B$24+Input!Y10*ScoringModel!$B$25+Input!Z10*ScoringModel!$B$26+Input!AA10*ScoringModel!$B$27+Input!AB10*ScoringModel!$B$28+Input!AC10*ScoringModel!$B$29+Input!AD10*ScoringModel!$B$30)*0.01,"")</f>
        <v/>
      </c>
    </row>
    <row r="11" spans="1:18" x14ac:dyDescent="0.25">
      <c r="A11" s="154" t="str">
        <f>IF(Input!A11&lt;&gt;"",Input!A11,"")</f>
        <v/>
      </c>
      <c r="B11" s="154" t="str">
        <f>IF(Input!D11&lt;&gt;"",CONCATENATE(Input!D11,", ",Input!C11),"")</f>
        <v/>
      </c>
      <c r="C11" s="154" t="str">
        <f>IF(Input!E11&lt;&gt;"",Input!E11,"")</f>
        <v/>
      </c>
      <c r="D11" s="155" t="str">
        <f>IF(Input!F11&lt;&gt;"",Input!F11,"")</f>
        <v/>
      </c>
      <c r="E11" s="154" t="str">
        <f>IF(Input!I11&lt;&gt;"",CONCATENATE(Input!I11,", ",LEFT(Input!H11,1)),"")</f>
        <v/>
      </c>
      <c r="F11" s="156"/>
      <c r="G11" s="157" t="str">
        <f t="shared" si="0"/>
        <v/>
      </c>
      <c r="H11" s="154" t="str">
        <f>IF(A11&lt;&gt;"",VLOOKUP(G11,ScoreRanges!$C$4:$E$8,3),"")</f>
        <v/>
      </c>
      <c r="I11" s="156"/>
      <c r="J11" s="129" t="str">
        <f>IF(AND(ConversionTable!$F$2&lt;&gt;"",A11&lt;&gt;""),VLOOKUP(G11,ConversionTable!B$2:D$402,3),"")</f>
        <v/>
      </c>
      <c r="K11" s="66" t="str">
        <f>IF(AND(ConversionTable!$F$2&lt;&gt;"",A11&lt;&gt;""),VLOOKUP(J11,ConversionTable!I$4:K$7,3),"")</f>
        <v/>
      </c>
      <c r="M11" s="66" t="str">
        <f>IF(A11&lt;&gt;"",(Input!AE11*ScoringModel!$B$11+Input!AF11*ScoringModel!$B$21+Input!AG11*ScoringModel!$B$31)*0.01,"")</f>
        <v/>
      </c>
      <c r="N11" s="66" t="str">
        <f>IF(A11&lt;&gt;"",(Input!J11*ScoringModel!$B$4+Input!K11*ScoringModel!$B$5+Input!L11*ScoringModel!$B$6+Input!M11*ScoringModel!$B$7+Input!N11*ScoringModel!$B$8+Input!O11*ScoringModel!$B$9+Input!P11*ScoringModel!$B$10)*0.01,"")</f>
        <v/>
      </c>
      <c r="O11" s="66" t="str">
        <f>IF(A11&lt;&gt;"",(Input!Q11*ScoringModel!$B$14+Input!R11*ScoringModel!$B$15+Input!S11*ScoringModel!$B$16+Input!T11*ScoringModel!$B$17+Input!U11*ScoringModel!$B$18+Input!V11*ScoringModel!$B$19+Input!W11*ScoringModel!$B$20)*0.01,"")</f>
        <v/>
      </c>
      <c r="P11" s="66" t="str">
        <f>IF(A11&lt;&gt;"",(Input!X11*ScoringModel!$B$24+Input!Y11*ScoringModel!$B$25+Input!Z11*ScoringModel!$B$26+Input!AA11*ScoringModel!$B$27+Input!AB11*ScoringModel!$B$28+Input!AC11*ScoringModel!$B$29+Input!AD11*ScoringModel!$B$30)*0.01,"")</f>
        <v/>
      </c>
    </row>
    <row r="12" spans="1:18" x14ac:dyDescent="0.25">
      <c r="A12" s="154" t="str">
        <f>IF(Input!A12&lt;&gt;"",Input!A12,"")</f>
        <v/>
      </c>
      <c r="B12" s="154" t="str">
        <f>IF(Input!D12&lt;&gt;"",CONCATENATE(Input!D12,", ",Input!C12),"")</f>
        <v/>
      </c>
      <c r="C12" s="154" t="str">
        <f>IF(Input!E12&lt;&gt;"",Input!E12,"")</f>
        <v/>
      </c>
      <c r="D12" s="155" t="str">
        <f>IF(Input!F12&lt;&gt;"",Input!F12,"")</f>
        <v/>
      </c>
      <c r="E12" s="154" t="str">
        <f>IF(Input!I12&lt;&gt;"",CONCATENATE(Input!I12,", ",LEFT(Input!H12,1)),"")</f>
        <v/>
      </c>
      <c r="F12" s="156"/>
      <c r="G12" s="157" t="str">
        <f t="shared" si="0"/>
        <v/>
      </c>
      <c r="H12" s="154" t="str">
        <f>IF(A12&lt;&gt;"",VLOOKUP(G12,ScoreRanges!$C$4:$E$8,3),"")</f>
        <v/>
      </c>
      <c r="I12" s="156"/>
      <c r="J12" s="129" t="str">
        <f>IF(AND(ConversionTable!$F$2&lt;&gt;"",A12&lt;&gt;""),VLOOKUP(G12,ConversionTable!B$2:D$402,3),"")</f>
        <v/>
      </c>
      <c r="K12" s="66" t="str">
        <f>IF(AND(ConversionTable!$F$2&lt;&gt;"",A12&lt;&gt;""),VLOOKUP(J12,ConversionTable!I$4:K$7,3),"")</f>
        <v/>
      </c>
      <c r="M12" s="66" t="str">
        <f>IF(A12&lt;&gt;"",(Input!AE12*ScoringModel!$B$11+Input!AF12*ScoringModel!$B$21+Input!AG12*ScoringModel!$B$31)*0.01,"")</f>
        <v/>
      </c>
      <c r="N12" s="66" t="str">
        <f>IF(A12&lt;&gt;"",(Input!J12*ScoringModel!$B$4+Input!K12*ScoringModel!$B$5+Input!L12*ScoringModel!$B$6+Input!M12*ScoringModel!$B$7+Input!N12*ScoringModel!$B$8+Input!O12*ScoringModel!$B$9+Input!P12*ScoringModel!$B$10)*0.01,"")</f>
        <v/>
      </c>
      <c r="O12" s="66" t="str">
        <f>IF(A12&lt;&gt;"",(Input!Q12*ScoringModel!$B$14+Input!R12*ScoringModel!$B$15+Input!S12*ScoringModel!$B$16+Input!T12*ScoringModel!$B$17+Input!U12*ScoringModel!$B$18+Input!V12*ScoringModel!$B$19+Input!W12*ScoringModel!$B$20)*0.01,"")</f>
        <v/>
      </c>
      <c r="P12" s="66" t="str">
        <f>IF(A12&lt;&gt;"",(Input!X12*ScoringModel!$B$24+Input!Y12*ScoringModel!$B$25+Input!Z12*ScoringModel!$B$26+Input!AA12*ScoringModel!$B$27+Input!AB12*ScoringModel!$B$28+Input!AC12*ScoringModel!$B$29+Input!AD12*ScoringModel!$B$30)*0.01,"")</f>
        <v/>
      </c>
    </row>
    <row r="13" spans="1:18" x14ac:dyDescent="0.25">
      <c r="A13" s="154" t="str">
        <f>IF(Input!A13&lt;&gt;"",Input!A13,"")</f>
        <v/>
      </c>
      <c r="B13" s="154" t="str">
        <f>IF(Input!D13&lt;&gt;"",CONCATENATE(Input!D13,", ",Input!C13),"")</f>
        <v/>
      </c>
      <c r="C13" s="154" t="str">
        <f>IF(Input!E13&lt;&gt;"",Input!E13,"")</f>
        <v/>
      </c>
      <c r="D13" s="155" t="str">
        <f>IF(Input!F13&lt;&gt;"",Input!F13,"")</f>
        <v/>
      </c>
      <c r="E13" s="154" t="str">
        <f>IF(Input!I13&lt;&gt;"",CONCATENATE(Input!I13,", ",LEFT(Input!H13,1)),"")</f>
        <v/>
      </c>
      <c r="F13" s="156"/>
      <c r="G13" s="157" t="str">
        <f t="shared" si="0"/>
        <v/>
      </c>
      <c r="H13" s="154" t="str">
        <f>IF(A13&lt;&gt;"",VLOOKUP(G13,ScoreRanges!$C$4:$E$8,3),"")</f>
        <v/>
      </c>
      <c r="I13" s="156"/>
      <c r="J13" s="129" t="str">
        <f>IF(AND(ConversionTable!$F$2&lt;&gt;"",A13&lt;&gt;""),VLOOKUP(G13,ConversionTable!B$2:D$402,3),"")</f>
        <v/>
      </c>
      <c r="K13" s="66" t="str">
        <f>IF(AND(ConversionTable!$F$2&lt;&gt;"",A13&lt;&gt;""),VLOOKUP(J13,ConversionTable!I$4:K$7,3),"")</f>
        <v/>
      </c>
      <c r="M13" s="66" t="str">
        <f>IF(A13&lt;&gt;"",(Input!AE13*ScoringModel!$B$11+Input!AF13*ScoringModel!$B$21+Input!AG13*ScoringModel!$B$31)*0.01,"")</f>
        <v/>
      </c>
      <c r="N13" s="66" t="str">
        <f>IF(A13&lt;&gt;"",(Input!J13*ScoringModel!$B$4+Input!K13*ScoringModel!$B$5+Input!L13*ScoringModel!$B$6+Input!M13*ScoringModel!$B$7+Input!N13*ScoringModel!$B$8+Input!O13*ScoringModel!$B$9+Input!P13*ScoringModel!$B$10)*0.01,"")</f>
        <v/>
      </c>
      <c r="O13" s="66" t="str">
        <f>IF(A13&lt;&gt;"",(Input!Q13*ScoringModel!$B$14+Input!R13*ScoringModel!$B$15+Input!S13*ScoringModel!$B$16+Input!T13*ScoringModel!$B$17+Input!U13*ScoringModel!$B$18+Input!V13*ScoringModel!$B$19+Input!W13*ScoringModel!$B$20)*0.01,"")</f>
        <v/>
      </c>
      <c r="P13" s="66" t="str">
        <f>IF(A13&lt;&gt;"",(Input!X13*ScoringModel!$B$24+Input!Y13*ScoringModel!$B$25+Input!Z13*ScoringModel!$B$26+Input!AA13*ScoringModel!$B$27+Input!AB13*ScoringModel!$B$28+Input!AC13*ScoringModel!$B$29+Input!AD13*ScoringModel!$B$30)*0.01,"")</f>
        <v/>
      </c>
    </row>
    <row r="14" spans="1:18" x14ac:dyDescent="0.25">
      <c r="A14" s="154" t="str">
        <f>IF(Input!A14&lt;&gt;"",Input!A14,"")</f>
        <v/>
      </c>
      <c r="B14" s="154" t="str">
        <f>IF(Input!D14&lt;&gt;"",CONCATENATE(Input!D14,", ",Input!C14),"")</f>
        <v/>
      </c>
      <c r="C14" s="154" t="str">
        <f>IF(Input!E14&lt;&gt;"",Input!E14,"")</f>
        <v/>
      </c>
      <c r="D14" s="155" t="str">
        <f>IF(Input!F14&lt;&gt;"",Input!F14,"")</f>
        <v/>
      </c>
      <c r="E14" s="154" t="str">
        <f>IF(Input!I14&lt;&gt;"",CONCATENATE(Input!I14,", ",LEFT(Input!H14,1)),"")</f>
        <v/>
      </c>
      <c r="F14" s="156"/>
      <c r="G14" s="157" t="str">
        <f t="shared" si="0"/>
        <v/>
      </c>
      <c r="H14" s="154" t="str">
        <f>IF(A14&lt;&gt;"",VLOOKUP(G14,ScoreRanges!$C$4:$E$8,3),"")</f>
        <v/>
      </c>
      <c r="I14" s="156"/>
      <c r="J14" s="129" t="str">
        <f>IF(AND(ConversionTable!$F$2&lt;&gt;"",A14&lt;&gt;""),VLOOKUP(G14,ConversionTable!B$2:D$402,3),"")</f>
        <v/>
      </c>
      <c r="K14" s="66" t="str">
        <f>IF(AND(ConversionTable!$F$2&lt;&gt;"",A14&lt;&gt;""),VLOOKUP(J14,ConversionTable!I$4:K$7,3),"")</f>
        <v/>
      </c>
      <c r="M14" s="66" t="str">
        <f>IF(A14&lt;&gt;"",(Input!AE14*ScoringModel!$B$11+Input!AF14*ScoringModel!$B$21+Input!AG14*ScoringModel!$B$31)*0.01,"")</f>
        <v/>
      </c>
      <c r="N14" s="66" t="str">
        <f>IF(A14&lt;&gt;"",(Input!J14*ScoringModel!$B$4+Input!K14*ScoringModel!$B$5+Input!L14*ScoringModel!$B$6+Input!M14*ScoringModel!$B$7+Input!N14*ScoringModel!$B$8+Input!O14*ScoringModel!$B$9+Input!P14*ScoringModel!$B$10)*0.01,"")</f>
        <v/>
      </c>
      <c r="O14" s="66" t="str">
        <f>IF(A14&lt;&gt;"",(Input!Q14*ScoringModel!$B$14+Input!R14*ScoringModel!$B$15+Input!S14*ScoringModel!$B$16+Input!T14*ScoringModel!$B$17+Input!U14*ScoringModel!$B$18+Input!V14*ScoringModel!$B$19+Input!W14*ScoringModel!$B$20)*0.01,"")</f>
        <v/>
      </c>
      <c r="P14" s="66" t="str">
        <f>IF(A14&lt;&gt;"",(Input!X14*ScoringModel!$B$24+Input!Y14*ScoringModel!$B$25+Input!Z14*ScoringModel!$B$26+Input!AA14*ScoringModel!$B$27+Input!AB14*ScoringModel!$B$28+Input!AC14*ScoringModel!$B$29+Input!AD14*ScoringModel!$B$30)*0.01,"")</f>
        <v/>
      </c>
    </row>
    <row r="15" spans="1:18" x14ac:dyDescent="0.25">
      <c r="A15" s="154" t="str">
        <f>IF(Input!A15&lt;&gt;"",Input!A15,"")</f>
        <v/>
      </c>
      <c r="B15" s="154" t="str">
        <f>IF(Input!D15&lt;&gt;"",CONCATENATE(Input!D15,", ",Input!C15),"")</f>
        <v/>
      </c>
      <c r="C15" s="154" t="str">
        <f>IF(Input!E15&lt;&gt;"",Input!E15,"")</f>
        <v/>
      </c>
      <c r="D15" s="155" t="str">
        <f>IF(Input!F15&lt;&gt;"",Input!F15,"")</f>
        <v/>
      </c>
      <c r="E15" s="154" t="str">
        <f>IF(Input!I15&lt;&gt;"",CONCATENATE(Input!I15,", ",LEFT(Input!H15,1)),"")</f>
        <v/>
      </c>
      <c r="F15" s="156"/>
      <c r="G15" s="157" t="str">
        <f t="shared" si="0"/>
        <v/>
      </c>
      <c r="H15" s="154" t="str">
        <f>IF(A15&lt;&gt;"",VLOOKUP(G15,ScoreRanges!$C$4:$E$8,3),"")</f>
        <v/>
      </c>
      <c r="I15" s="156"/>
      <c r="J15" s="129" t="str">
        <f>IF(AND(ConversionTable!$F$2&lt;&gt;"",A15&lt;&gt;""),VLOOKUP(G15,ConversionTable!B$2:D$402,3),"")</f>
        <v/>
      </c>
      <c r="K15" s="66" t="str">
        <f>IF(AND(ConversionTable!$F$2&lt;&gt;"",A15&lt;&gt;""),VLOOKUP(J15,ConversionTable!I$4:K$7,3),"")</f>
        <v/>
      </c>
      <c r="M15" s="66" t="str">
        <f>IF(A15&lt;&gt;"",(Input!AE15*ScoringModel!$B$11+Input!AF15*ScoringModel!$B$21+Input!AG15*ScoringModel!$B$31)*0.01,"")</f>
        <v/>
      </c>
      <c r="N15" s="66" t="str">
        <f>IF(A15&lt;&gt;"",(Input!J15*ScoringModel!$B$4+Input!K15*ScoringModel!$B$5+Input!L15*ScoringModel!$B$6+Input!M15*ScoringModel!$B$7+Input!N15*ScoringModel!$B$8+Input!O15*ScoringModel!$B$9+Input!P15*ScoringModel!$B$10)*0.01,"")</f>
        <v/>
      </c>
      <c r="O15" s="66" t="str">
        <f>IF(A15&lt;&gt;"",(Input!Q15*ScoringModel!$B$14+Input!R15*ScoringModel!$B$15+Input!S15*ScoringModel!$B$16+Input!T15*ScoringModel!$B$17+Input!U15*ScoringModel!$B$18+Input!V15*ScoringModel!$B$19+Input!W15*ScoringModel!$B$20)*0.01,"")</f>
        <v/>
      </c>
      <c r="P15" s="66" t="str">
        <f>IF(A15&lt;&gt;"",(Input!X15*ScoringModel!$B$24+Input!Y15*ScoringModel!$B$25+Input!Z15*ScoringModel!$B$26+Input!AA15*ScoringModel!$B$27+Input!AB15*ScoringModel!$B$28+Input!AC15*ScoringModel!$B$29+Input!AD15*ScoringModel!$B$30)*0.01,"")</f>
        <v/>
      </c>
    </row>
    <row r="16" spans="1:18" x14ac:dyDescent="0.25">
      <c r="A16" s="154" t="str">
        <f>IF(Input!A16&lt;&gt;"",Input!A16,"")</f>
        <v/>
      </c>
      <c r="B16" s="154" t="str">
        <f>IF(Input!D16&lt;&gt;"",CONCATENATE(Input!D16,", ",Input!C16),"")</f>
        <v/>
      </c>
      <c r="C16" s="154" t="str">
        <f>IF(Input!E16&lt;&gt;"",Input!E16,"")</f>
        <v/>
      </c>
      <c r="D16" s="155" t="str">
        <f>IF(Input!F16&lt;&gt;"",Input!F16,"")</f>
        <v/>
      </c>
      <c r="E16" s="154" t="str">
        <f>IF(Input!I16&lt;&gt;"",CONCATENATE(Input!I16,", ",LEFT(Input!H16,1)),"")</f>
        <v/>
      </c>
      <c r="F16" s="156"/>
      <c r="G16" s="157" t="str">
        <f t="shared" si="0"/>
        <v/>
      </c>
      <c r="H16" s="154" t="str">
        <f>IF(A16&lt;&gt;"",VLOOKUP(G16,ScoreRanges!$C$4:$E$8,3),"")</f>
        <v/>
      </c>
      <c r="I16" s="156"/>
      <c r="J16" s="129" t="str">
        <f>IF(AND(ConversionTable!$F$2&lt;&gt;"",A16&lt;&gt;""),VLOOKUP(G16,ConversionTable!B$2:D$402,3),"")</f>
        <v/>
      </c>
      <c r="K16" s="66" t="str">
        <f>IF(AND(ConversionTable!$F$2&lt;&gt;"",A16&lt;&gt;""),VLOOKUP(J16,ConversionTable!I$4:K$7,3),"")</f>
        <v/>
      </c>
      <c r="M16" s="66" t="str">
        <f>IF(A16&lt;&gt;"",(Input!AE16*ScoringModel!$B$11+Input!AF16*ScoringModel!$B$21+Input!AG16*ScoringModel!$B$31)*0.01,"")</f>
        <v/>
      </c>
      <c r="N16" s="66" t="str">
        <f>IF(A16&lt;&gt;"",(Input!J16*ScoringModel!$B$4+Input!K16*ScoringModel!$B$5+Input!L16*ScoringModel!$B$6+Input!M16*ScoringModel!$B$7+Input!N16*ScoringModel!$B$8+Input!O16*ScoringModel!$B$9+Input!P16*ScoringModel!$B$10)*0.01,"")</f>
        <v/>
      </c>
      <c r="O16" s="66" t="str">
        <f>IF(A16&lt;&gt;"",(Input!Q16*ScoringModel!$B$14+Input!R16*ScoringModel!$B$15+Input!S16*ScoringModel!$B$16+Input!T16*ScoringModel!$B$17+Input!U16*ScoringModel!$B$18+Input!V16*ScoringModel!$B$19+Input!W16*ScoringModel!$B$20)*0.01,"")</f>
        <v/>
      </c>
      <c r="P16" s="66" t="str">
        <f>IF(A16&lt;&gt;"",(Input!X16*ScoringModel!$B$24+Input!Y16*ScoringModel!$B$25+Input!Z16*ScoringModel!$B$26+Input!AA16*ScoringModel!$B$27+Input!AB16*ScoringModel!$B$28+Input!AC16*ScoringModel!$B$29+Input!AD16*ScoringModel!$B$30)*0.01,"")</f>
        <v/>
      </c>
    </row>
    <row r="17" spans="1:16" x14ac:dyDescent="0.25">
      <c r="A17" s="154" t="str">
        <f>IF(Input!A17&lt;&gt;"",Input!A17,"")</f>
        <v/>
      </c>
      <c r="B17" s="154" t="str">
        <f>IF(Input!D17&lt;&gt;"",CONCATENATE(Input!D17,", ",Input!C17),"")</f>
        <v/>
      </c>
      <c r="C17" s="154" t="str">
        <f>IF(Input!E17&lt;&gt;"",Input!E17,"")</f>
        <v/>
      </c>
      <c r="D17" s="155" t="str">
        <f>IF(Input!F17&lt;&gt;"",Input!F17,"")</f>
        <v/>
      </c>
      <c r="E17" s="154" t="str">
        <f>IF(Input!I17&lt;&gt;"",CONCATENATE(Input!I17,", ",LEFT(Input!H17,1)),"")</f>
        <v/>
      </c>
      <c r="F17" s="156"/>
      <c r="G17" s="157" t="str">
        <f t="shared" si="0"/>
        <v/>
      </c>
      <c r="H17" s="154" t="str">
        <f>IF(A17&lt;&gt;"",VLOOKUP(G17,ScoreRanges!$C$4:$E$8,3),"")</f>
        <v/>
      </c>
      <c r="I17" s="156"/>
      <c r="J17" s="129" t="str">
        <f>IF(AND(ConversionTable!$F$2&lt;&gt;"",A17&lt;&gt;""),VLOOKUP(G17,ConversionTable!B$2:D$402,3),"")</f>
        <v/>
      </c>
      <c r="K17" s="66" t="str">
        <f>IF(AND(ConversionTable!$F$2&lt;&gt;"",A17&lt;&gt;""),VLOOKUP(J17,ConversionTable!I$4:K$7,3),"")</f>
        <v/>
      </c>
      <c r="M17" s="66" t="str">
        <f>IF(A17&lt;&gt;"",(Input!AE17*ScoringModel!$B$11+Input!AF17*ScoringModel!$B$21+Input!AG17*ScoringModel!$B$31)*0.01,"")</f>
        <v/>
      </c>
      <c r="N17" s="66" t="str">
        <f>IF(A17&lt;&gt;"",(Input!J17*ScoringModel!$B$4+Input!K17*ScoringModel!$B$5+Input!L17*ScoringModel!$B$6+Input!M17*ScoringModel!$B$7+Input!N17*ScoringModel!$B$8+Input!O17*ScoringModel!$B$9+Input!P17*ScoringModel!$B$10)*0.01,"")</f>
        <v/>
      </c>
      <c r="O17" s="66" t="str">
        <f>IF(A17&lt;&gt;"",(Input!Q17*ScoringModel!$B$14+Input!R17*ScoringModel!$B$15+Input!S17*ScoringModel!$B$16+Input!T17*ScoringModel!$B$17+Input!U17*ScoringModel!$B$18+Input!V17*ScoringModel!$B$19+Input!W17*ScoringModel!$B$20)*0.01,"")</f>
        <v/>
      </c>
      <c r="P17" s="66" t="str">
        <f>IF(A17&lt;&gt;"",(Input!X17*ScoringModel!$B$24+Input!Y17*ScoringModel!$B$25+Input!Z17*ScoringModel!$B$26+Input!AA17*ScoringModel!$B$27+Input!AB17*ScoringModel!$B$28+Input!AC17*ScoringModel!$B$29+Input!AD17*ScoringModel!$B$30)*0.01,"")</f>
        <v/>
      </c>
    </row>
    <row r="18" spans="1:16" x14ac:dyDescent="0.25">
      <c r="A18" s="154" t="str">
        <f>IF(Input!A18&lt;&gt;"",Input!A18,"")</f>
        <v/>
      </c>
      <c r="B18" s="154" t="str">
        <f>IF(Input!D18&lt;&gt;"",CONCATENATE(Input!D18,", ",Input!C18),"")</f>
        <v/>
      </c>
      <c r="C18" s="154" t="str">
        <f>IF(Input!E18&lt;&gt;"",Input!E18,"")</f>
        <v/>
      </c>
      <c r="D18" s="155" t="str">
        <f>IF(Input!F18&lt;&gt;"",Input!F18,"")</f>
        <v/>
      </c>
      <c r="E18" s="154" t="str">
        <f>IF(Input!I18&lt;&gt;"",CONCATENATE(Input!I18,", ",LEFT(Input!H18,1)),"")</f>
        <v/>
      </c>
      <c r="F18" s="156"/>
      <c r="G18" s="157" t="str">
        <f t="shared" si="0"/>
        <v/>
      </c>
      <c r="H18" s="154" t="str">
        <f>IF(A18&lt;&gt;"",VLOOKUP(G18,ScoreRanges!$C$4:$E$8,3),"")</f>
        <v/>
      </c>
      <c r="I18" s="156"/>
      <c r="J18" s="129" t="str">
        <f>IF(AND(ConversionTable!$F$2&lt;&gt;"",A18&lt;&gt;""),VLOOKUP(G18,ConversionTable!B$2:D$402,3),"")</f>
        <v/>
      </c>
      <c r="K18" s="66" t="str">
        <f>IF(AND(ConversionTable!$F$2&lt;&gt;"",A18&lt;&gt;""),VLOOKUP(J18,ConversionTable!I$4:K$7,3),"")</f>
        <v/>
      </c>
      <c r="M18" s="66" t="str">
        <f>IF(A18&lt;&gt;"",(Input!AE18*ScoringModel!$B$11+Input!AF18*ScoringModel!$B$21+Input!AG18*ScoringModel!$B$31)*0.01,"")</f>
        <v/>
      </c>
      <c r="N18" s="66" t="str">
        <f>IF(A18&lt;&gt;"",(Input!J18*ScoringModel!$B$4+Input!K18*ScoringModel!$B$5+Input!L18*ScoringModel!$B$6+Input!M18*ScoringModel!$B$7+Input!N18*ScoringModel!$B$8+Input!O18*ScoringModel!$B$9+Input!P18*ScoringModel!$B$10)*0.01,"")</f>
        <v/>
      </c>
      <c r="O18" s="66" t="str">
        <f>IF(A18&lt;&gt;"",(Input!Q18*ScoringModel!$B$14+Input!R18*ScoringModel!$B$15+Input!S18*ScoringModel!$B$16+Input!T18*ScoringModel!$B$17+Input!U18*ScoringModel!$B$18+Input!V18*ScoringModel!$B$19+Input!W18*ScoringModel!$B$20)*0.01,"")</f>
        <v/>
      </c>
      <c r="P18" s="66" t="str">
        <f>IF(A18&lt;&gt;"",(Input!X18*ScoringModel!$B$24+Input!Y18*ScoringModel!$B$25+Input!Z18*ScoringModel!$B$26+Input!AA18*ScoringModel!$B$27+Input!AB18*ScoringModel!$B$28+Input!AC18*ScoringModel!$B$29+Input!AD18*ScoringModel!$B$30)*0.01,"")</f>
        <v/>
      </c>
    </row>
    <row r="19" spans="1:16" x14ac:dyDescent="0.25">
      <c r="A19" s="154" t="str">
        <f>IF(Input!A19&lt;&gt;"",Input!A19,"")</f>
        <v/>
      </c>
      <c r="B19" s="154" t="str">
        <f>IF(Input!D19&lt;&gt;"",CONCATENATE(Input!D19,", ",Input!C19),"")</f>
        <v/>
      </c>
      <c r="C19" s="154" t="str">
        <f>IF(Input!E19&lt;&gt;"",Input!E19,"")</f>
        <v/>
      </c>
      <c r="D19" s="155" t="str">
        <f>IF(Input!F19&lt;&gt;"",Input!F19,"")</f>
        <v/>
      </c>
      <c r="E19" s="154" t="str">
        <f>IF(Input!I19&lt;&gt;"",CONCATENATE(Input!I19,", ",LEFT(Input!H19,1)),"")</f>
        <v/>
      </c>
      <c r="F19" s="156"/>
      <c r="G19" s="157" t="str">
        <f t="shared" si="0"/>
        <v/>
      </c>
      <c r="H19" s="154" t="str">
        <f>IF(A19&lt;&gt;"",VLOOKUP(G19,ScoreRanges!$C$4:$E$8,3),"")</f>
        <v/>
      </c>
      <c r="I19" s="156"/>
      <c r="J19" s="129" t="str">
        <f>IF(AND(ConversionTable!$F$2&lt;&gt;"",A19&lt;&gt;""),VLOOKUP(G19,ConversionTable!B$2:D$402,3),"")</f>
        <v/>
      </c>
      <c r="K19" s="66" t="str">
        <f>IF(AND(ConversionTable!$F$2&lt;&gt;"",A19&lt;&gt;""),VLOOKUP(J19,ConversionTable!I$4:K$7,3),"")</f>
        <v/>
      </c>
      <c r="M19" s="66" t="str">
        <f>IF(A19&lt;&gt;"",(Input!AE19*ScoringModel!$B$11+Input!AF19*ScoringModel!$B$21+Input!AG19*ScoringModel!$B$31)*0.01,"")</f>
        <v/>
      </c>
      <c r="N19" s="66" t="str">
        <f>IF(A19&lt;&gt;"",(Input!J19*ScoringModel!$B$4+Input!K19*ScoringModel!$B$5+Input!L19*ScoringModel!$B$6+Input!M19*ScoringModel!$B$7+Input!N19*ScoringModel!$B$8+Input!O19*ScoringModel!$B$9+Input!P19*ScoringModel!$B$10)*0.01,"")</f>
        <v/>
      </c>
      <c r="O19" s="66" t="str">
        <f>IF(A19&lt;&gt;"",(Input!Q19*ScoringModel!$B$14+Input!R19*ScoringModel!$B$15+Input!S19*ScoringModel!$B$16+Input!T19*ScoringModel!$B$17+Input!U19*ScoringModel!$B$18+Input!V19*ScoringModel!$B$19+Input!W19*ScoringModel!$B$20)*0.01,"")</f>
        <v/>
      </c>
      <c r="P19" s="66" t="str">
        <f>IF(A19&lt;&gt;"",(Input!X19*ScoringModel!$B$24+Input!Y19*ScoringModel!$B$25+Input!Z19*ScoringModel!$B$26+Input!AA19*ScoringModel!$B$27+Input!AB19*ScoringModel!$B$28+Input!AC19*ScoringModel!$B$29+Input!AD19*ScoringModel!$B$30)*0.01,"")</f>
        <v/>
      </c>
    </row>
    <row r="20" spans="1:16" x14ac:dyDescent="0.25">
      <c r="A20" s="154" t="str">
        <f>IF(Input!A20&lt;&gt;"",Input!A20,"")</f>
        <v/>
      </c>
      <c r="B20" s="154" t="str">
        <f>IF(Input!D20&lt;&gt;"",CONCATENATE(Input!D20,", ",Input!C20),"")</f>
        <v/>
      </c>
      <c r="C20" s="154" t="str">
        <f>IF(Input!E20&lt;&gt;"",Input!E20,"")</f>
        <v/>
      </c>
      <c r="D20" s="155" t="str">
        <f>IF(Input!F20&lt;&gt;"",Input!F20,"")</f>
        <v/>
      </c>
      <c r="E20" s="154" t="str">
        <f>IF(Input!I20&lt;&gt;"",CONCATENATE(Input!I20,", ",LEFT(Input!H20,1)),"")</f>
        <v/>
      </c>
      <c r="F20" s="156"/>
      <c r="G20" s="157" t="str">
        <f t="shared" si="0"/>
        <v/>
      </c>
      <c r="H20" s="154" t="str">
        <f>IF(A20&lt;&gt;"",VLOOKUP(G20,ScoreRanges!$C$4:$E$8,3),"")</f>
        <v/>
      </c>
      <c r="I20" s="156"/>
      <c r="J20" s="129" t="str">
        <f>IF(AND(ConversionTable!$F$2&lt;&gt;"",A20&lt;&gt;""),VLOOKUP(G20,ConversionTable!B$2:D$402,3),"")</f>
        <v/>
      </c>
      <c r="K20" s="66" t="str">
        <f>IF(AND(ConversionTable!$F$2&lt;&gt;"",A20&lt;&gt;""),VLOOKUP(J20,ConversionTable!I$4:K$7,3),"")</f>
        <v/>
      </c>
      <c r="M20" s="66" t="str">
        <f>IF(A20&lt;&gt;"",(Input!AE20*ScoringModel!$B$11+Input!AF20*ScoringModel!$B$21+Input!AG20*ScoringModel!$B$31)*0.01,"")</f>
        <v/>
      </c>
      <c r="N20" s="66" t="str">
        <f>IF(A20&lt;&gt;"",(Input!J20*ScoringModel!$B$4+Input!K20*ScoringModel!$B$5+Input!L20*ScoringModel!$B$6+Input!M20*ScoringModel!$B$7+Input!N20*ScoringModel!$B$8+Input!O20*ScoringModel!$B$9+Input!P20*ScoringModel!$B$10)*0.01,"")</f>
        <v/>
      </c>
      <c r="O20" s="66" t="str">
        <f>IF(A20&lt;&gt;"",(Input!Q20*ScoringModel!$B$14+Input!R20*ScoringModel!$B$15+Input!S20*ScoringModel!$B$16+Input!T20*ScoringModel!$B$17+Input!U20*ScoringModel!$B$18+Input!V20*ScoringModel!$B$19+Input!W20*ScoringModel!$B$20)*0.01,"")</f>
        <v/>
      </c>
      <c r="P20" s="66" t="str">
        <f>IF(A20&lt;&gt;"",(Input!X20*ScoringModel!$B$24+Input!Y20*ScoringModel!$B$25+Input!Z20*ScoringModel!$B$26+Input!AA20*ScoringModel!$B$27+Input!AB20*ScoringModel!$B$28+Input!AC20*ScoringModel!$B$29+Input!AD20*ScoringModel!$B$30)*0.01,"")</f>
        <v/>
      </c>
    </row>
    <row r="21" spans="1:16" x14ac:dyDescent="0.25">
      <c r="A21" s="154" t="str">
        <f>IF(Input!A21&lt;&gt;"",Input!A21,"")</f>
        <v/>
      </c>
      <c r="B21" s="154" t="str">
        <f>IF(Input!D21&lt;&gt;"",CONCATENATE(Input!D21,", ",Input!C21),"")</f>
        <v/>
      </c>
      <c r="C21" s="154" t="str">
        <f>IF(Input!E21&lt;&gt;"",Input!E21,"")</f>
        <v/>
      </c>
      <c r="D21" s="155" t="str">
        <f>IF(Input!F21&lt;&gt;"",Input!F21,"")</f>
        <v/>
      </c>
      <c r="E21" s="154" t="str">
        <f>IF(Input!I21&lt;&gt;"",CONCATENATE(Input!I21,", ",LEFT(Input!H21,1)),"")</f>
        <v/>
      </c>
      <c r="F21" s="156"/>
      <c r="G21" s="157" t="str">
        <f t="shared" si="0"/>
        <v/>
      </c>
      <c r="H21" s="154" t="str">
        <f>IF(A21&lt;&gt;"",VLOOKUP(G21,ScoreRanges!$C$4:$E$8,3),"")</f>
        <v/>
      </c>
      <c r="I21" s="156"/>
      <c r="J21" s="129" t="str">
        <f>IF(AND(ConversionTable!$F$2&lt;&gt;"",A21&lt;&gt;""),VLOOKUP(G21,ConversionTable!B$2:D$402,3),"")</f>
        <v/>
      </c>
      <c r="K21" s="66" t="str">
        <f>IF(AND(ConversionTable!$F$2&lt;&gt;"",A21&lt;&gt;""),VLOOKUP(J21,ConversionTable!I$4:K$7,3),"")</f>
        <v/>
      </c>
      <c r="M21" s="66" t="str">
        <f>IF(A21&lt;&gt;"",(Input!AE21*ScoringModel!$B$11+Input!AF21*ScoringModel!$B$21+Input!AG21*ScoringModel!$B$31)*0.01,"")</f>
        <v/>
      </c>
      <c r="N21" s="66" t="str">
        <f>IF(A21&lt;&gt;"",(Input!J21*ScoringModel!$B$4+Input!K21*ScoringModel!$B$5+Input!L21*ScoringModel!$B$6+Input!M21*ScoringModel!$B$7+Input!N21*ScoringModel!$B$8+Input!O21*ScoringModel!$B$9+Input!P21*ScoringModel!$B$10)*0.01,"")</f>
        <v/>
      </c>
      <c r="O21" s="66" t="str">
        <f>IF(A21&lt;&gt;"",(Input!Q21*ScoringModel!$B$14+Input!R21*ScoringModel!$B$15+Input!S21*ScoringModel!$B$16+Input!T21*ScoringModel!$B$17+Input!U21*ScoringModel!$B$18+Input!V21*ScoringModel!$B$19+Input!W21*ScoringModel!$B$20)*0.01,"")</f>
        <v/>
      </c>
      <c r="P21" s="66" t="str">
        <f>IF(A21&lt;&gt;"",(Input!X21*ScoringModel!$B$24+Input!Y21*ScoringModel!$B$25+Input!Z21*ScoringModel!$B$26+Input!AA21*ScoringModel!$B$27+Input!AB21*ScoringModel!$B$28+Input!AC21*ScoringModel!$B$29+Input!AD21*ScoringModel!$B$30)*0.01,"")</f>
        <v/>
      </c>
    </row>
    <row r="22" spans="1:16" x14ac:dyDescent="0.25">
      <c r="A22" s="154" t="str">
        <f>IF(Input!A22&lt;&gt;"",Input!A22,"")</f>
        <v/>
      </c>
      <c r="B22" s="154" t="str">
        <f>IF(Input!D22&lt;&gt;"",CONCATENATE(Input!D22,", ",Input!C22),"")</f>
        <v/>
      </c>
      <c r="C22" s="154" t="str">
        <f>IF(Input!E22&lt;&gt;"",Input!E22,"")</f>
        <v/>
      </c>
      <c r="D22" s="155" t="str">
        <f>IF(Input!F22&lt;&gt;"",Input!F22,"")</f>
        <v/>
      </c>
      <c r="E22" s="154" t="str">
        <f>IF(Input!I22&lt;&gt;"",CONCATENATE(Input!I22,", ",LEFT(Input!H22,1)),"")</f>
        <v/>
      </c>
      <c r="F22" s="156"/>
      <c r="G22" s="157" t="str">
        <f t="shared" si="0"/>
        <v/>
      </c>
      <c r="H22" s="154" t="str">
        <f>IF(A22&lt;&gt;"",VLOOKUP(G22,ScoreRanges!$C$4:$E$8,3),"")</f>
        <v/>
      </c>
      <c r="I22" s="156"/>
      <c r="J22" s="129" t="str">
        <f>IF(AND(ConversionTable!$F$2&lt;&gt;"",A22&lt;&gt;""),VLOOKUP(G22,ConversionTable!B$2:D$402,3),"")</f>
        <v/>
      </c>
      <c r="K22" s="66" t="str">
        <f>IF(AND(ConversionTable!$F$2&lt;&gt;"",A22&lt;&gt;""),VLOOKUP(J22,ConversionTable!I$4:K$7,3),"")</f>
        <v/>
      </c>
      <c r="M22" s="66" t="str">
        <f>IF(A22&lt;&gt;"",(Input!AE22*ScoringModel!$B$11+Input!AF22*ScoringModel!$B$21+Input!AG22*ScoringModel!$B$31)*0.01,"")</f>
        <v/>
      </c>
      <c r="N22" s="66" t="str">
        <f>IF(A22&lt;&gt;"",(Input!J22*ScoringModel!$B$4+Input!K22*ScoringModel!$B$5+Input!L22*ScoringModel!$B$6+Input!M22*ScoringModel!$B$7+Input!N22*ScoringModel!$B$8+Input!O22*ScoringModel!$B$9+Input!P22*ScoringModel!$B$10)*0.01,"")</f>
        <v/>
      </c>
      <c r="O22" s="66" t="str">
        <f>IF(A22&lt;&gt;"",(Input!Q22*ScoringModel!$B$14+Input!R22*ScoringModel!$B$15+Input!S22*ScoringModel!$B$16+Input!T22*ScoringModel!$B$17+Input!U22*ScoringModel!$B$18+Input!V22*ScoringModel!$B$19+Input!W22*ScoringModel!$B$20)*0.01,"")</f>
        <v/>
      </c>
      <c r="P22" s="66" t="str">
        <f>IF(A22&lt;&gt;"",(Input!X22*ScoringModel!$B$24+Input!Y22*ScoringModel!$B$25+Input!Z22*ScoringModel!$B$26+Input!AA22*ScoringModel!$B$27+Input!AB22*ScoringModel!$B$28+Input!AC22*ScoringModel!$B$29+Input!AD22*ScoringModel!$B$30)*0.01,"")</f>
        <v/>
      </c>
    </row>
    <row r="23" spans="1:16" x14ac:dyDescent="0.25">
      <c r="A23" s="154" t="str">
        <f>IF(Input!A23&lt;&gt;"",Input!A23,"")</f>
        <v/>
      </c>
      <c r="B23" s="154" t="str">
        <f>IF(Input!D23&lt;&gt;"",CONCATENATE(Input!D23,", ",Input!C23),"")</f>
        <v/>
      </c>
      <c r="C23" s="154" t="str">
        <f>IF(Input!E23&lt;&gt;"",Input!E23,"")</f>
        <v/>
      </c>
      <c r="D23" s="155" t="str">
        <f>IF(Input!F23&lt;&gt;"",Input!F23,"")</f>
        <v/>
      </c>
      <c r="E23" s="154" t="str">
        <f>IF(Input!I23&lt;&gt;"",CONCATENATE(Input!I23,", ",LEFT(Input!H23,1)),"")</f>
        <v/>
      </c>
      <c r="F23" s="156"/>
      <c r="G23" s="157" t="str">
        <f t="shared" si="0"/>
        <v/>
      </c>
      <c r="H23" s="154" t="str">
        <f>IF(A23&lt;&gt;"",VLOOKUP(G23,ScoreRanges!$C$4:$E$8,3),"")</f>
        <v/>
      </c>
      <c r="I23" s="156"/>
      <c r="J23" s="129" t="str">
        <f>IF(AND(ConversionTable!$F$2&lt;&gt;"",A23&lt;&gt;""),VLOOKUP(G23,ConversionTable!B$2:D$402,3),"")</f>
        <v/>
      </c>
      <c r="K23" s="66" t="str">
        <f>IF(AND(ConversionTable!$F$2&lt;&gt;"",A23&lt;&gt;""),VLOOKUP(J23,ConversionTable!I$4:K$7,3),"")</f>
        <v/>
      </c>
      <c r="M23" s="66" t="str">
        <f>IF(A23&lt;&gt;"",(Input!AE23*ScoringModel!$B$11+Input!AF23*ScoringModel!$B$21+Input!AG23*ScoringModel!$B$31)*0.01,"")</f>
        <v/>
      </c>
      <c r="N23" s="66" t="str">
        <f>IF(A23&lt;&gt;"",(Input!J23*ScoringModel!$B$4+Input!K23*ScoringModel!$B$5+Input!L23*ScoringModel!$B$6+Input!M23*ScoringModel!$B$7+Input!N23*ScoringModel!$B$8+Input!O23*ScoringModel!$B$9+Input!P23*ScoringModel!$B$10)*0.01,"")</f>
        <v/>
      </c>
      <c r="O23" s="66" t="str">
        <f>IF(A23&lt;&gt;"",(Input!Q23*ScoringModel!$B$14+Input!R23*ScoringModel!$B$15+Input!S23*ScoringModel!$B$16+Input!T23*ScoringModel!$B$17+Input!U23*ScoringModel!$B$18+Input!V23*ScoringModel!$B$19+Input!W23*ScoringModel!$B$20)*0.01,"")</f>
        <v/>
      </c>
      <c r="P23" s="66" t="str">
        <f>IF(A23&lt;&gt;"",(Input!X23*ScoringModel!$B$24+Input!Y23*ScoringModel!$B$25+Input!Z23*ScoringModel!$B$26+Input!AA23*ScoringModel!$B$27+Input!AB23*ScoringModel!$B$28+Input!AC23*ScoringModel!$B$29+Input!AD23*ScoringModel!$B$30)*0.01,"")</f>
        <v/>
      </c>
    </row>
    <row r="24" spans="1:16" x14ac:dyDescent="0.25">
      <c r="A24" s="154" t="str">
        <f>IF(Input!A24&lt;&gt;"",Input!A24,"")</f>
        <v/>
      </c>
      <c r="B24" s="154" t="str">
        <f>IF(Input!D24&lt;&gt;"",CONCATENATE(Input!D24,", ",Input!C24),"")</f>
        <v/>
      </c>
      <c r="C24" s="154" t="str">
        <f>IF(Input!E24&lt;&gt;"",Input!E24,"")</f>
        <v/>
      </c>
      <c r="D24" s="155" t="str">
        <f>IF(Input!F24&lt;&gt;"",Input!F24,"")</f>
        <v/>
      </c>
      <c r="E24" s="154" t="str">
        <f>IF(Input!I24&lt;&gt;"",CONCATENATE(Input!I24,", ",LEFT(Input!H24,1)),"")</f>
        <v/>
      </c>
      <c r="F24" s="156"/>
      <c r="G24" s="157" t="str">
        <f t="shared" si="0"/>
        <v/>
      </c>
      <c r="H24" s="154" t="str">
        <f>IF(A24&lt;&gt;"",VLOOKUP(G24,ScoreRanges!$C$4:$E$8,3),"")</f>
        <v/>
      </c>
      <c r="I24" s="156"/>
      <c r="J24" s="129" t="str">
        <f>IF(AND(ConversionTable!$F$2&lt;&gt;"",A24&lt;&gt;""),VLOOKUP(G24,ConversionTable!B$2:D$402,3),"")</f>
        <v/>
      </c>
      <c r="K24" s="66" t="str">
        <f>IF(AND(ConversionTable!$F$2&lt;&gt;"",A24&lt;&gt;""),VLOOKUP(J24,ConversionTable!I$4:K$7,3),"")</f>
        <v/>
      </c>
      <c r="M24" s="66" t="str">
        <f>IF(A24&lt;&gt;"",(Input!AE24*ScoringModel!$B$11+Input!AF24*ScoringModel!$B$21+Input!AG24*ScoringModel!$B$31)*0.01,"")</f>
        <v/>
      </c>
      <c r="N24" s="66" t="str">
        <f>IF(A24&lt;&gt;"",(Input!J24*ScoringModel!$B$4+Input!K24*ScoringModel!$B$5+Input!L24*ScoringModel!$B$6+Input!M24*ScoringModel!$B$7+Input!N24*ScoringModel!$B$8+Input!O24*ScoringModel!$B$9+Input!P24*ScoringModel!$B$10)*0.01,"")</f>
        <v/>
      </c>
      <c r="O24" s="66" t="str">
        <f>IF(A24&lt;&gt;"",(Input!Q24*ScoringModel!$B$14+Input!R24*ScoringModel!$B$15+Input!S24*ScoringModel!$B$16+Input!T24*ScoringModel!$B$17+Input!U24*ScoringModel!$B$18+Input!V24*ScoringModel!$B$19+Input!W24*ScoringModel!$B$20)*0.01,"")</f>
        <v/>
      </c>
      <c r="P24" s="66" t="str">
        <f>IF(A24&lt;&gt;"",(Input!X24*ScoringModel!$B$24+Input!Y24*ScoringModel!$B$25+Input!Z24*ScoringModel!$B$26+Input!AA24*ScoringModel!$B$27+Input!AB24*ScoringModel!$B$28+Input!AC24*ScoringModel!$B$29+Input!AD24*ScoringModel!$B$30)*0.01,"")</f>
        <v/>
      </c>
    </row>
    <row r="25" spans="1:16" x14ac:dyDescent="0.25">
      <c r="A25" s="154" t="str">
        <f>IF(Input!A25&lt;&gt;"",Input!A25,"")</f>
        <v/>
      </c>
      <c r="B25" s="154" t="str">
        <f>IF(Input!D25&lt;&gt;"",CONCATENATE(Input!D25,", ",Input!C25),"")</f>
        <v/>
      </c>
      <c r="C25" s="154" t="str">
        <f>IF(Input!E25&lt;&gt;"",Input!E25,"")</f>
        <v/>
      </c>
      <c r="D25" s="155" t="str">
        <f>IF(Input!F25&lt;&gt;"",Input!F25,"")</f>
        <v/>
      </c>
      <c r="E25" s="154" t="str">
        <f>IF(Input!I25&lt;&gt;"",CONCATENATE(Input!I25,", ",LEFT(Input!H25,1)),"")</f>
        <v/>
      </c>
      <c r="F25" s="156"/>
      <c r="G25" s="157" t="str">
        <f t="shared" si="0"/>
        <v/>
      </c>
      <c r="H25" s="154" t="str">
        <f>IF(A25&lt;&gt;"",VLOOKUP(G25,ScoreRanges!$C$4:$E$8,3),"")</f>
        <v/>
      </c>
      <c r="I25" s="156"/>
      <c r="J25" s="129" t="str">
        <f>IF(AND(ConversionTable!$F$2&lt;&gt;"",A25&lt;&gt;""),VLOOKUP(G25,ConversionTable!B$2:D$402,3),"")</f>
        <v/>
      </c>
      <c r="K25" s="66" t="str">
        <f>IF(AND(ConversionTable!$F$2&lt;&gt;"",A25&lt;&gt;""),VLOOKUP(J25,ConversionTable!I$4:K$7,3),"")</f>
        <v/>
      </c>
      <c r="M25" s="66" t="str">
        <f>IF(A25&lt;&gt;"",(Input!AE25*ScoringModel!$B$11+Input!AF25*ScoringModel!$B$21+Input!AG25*ScoringModel!$B$31)*0.01,"")</f>
        <v/>
      </c>
      <c r="N25" s="66" t="str">
        <f>IF(A25&lt;&gt;"",(Input!J25*ScoringModel!$B$4+Input!K25*ScoringModel!$B$5+Input!L25*ScoringModel!$B$6+Input!M25*ScoringModel!$B$7+Input!N25*ScoringModel!$B$8+Input!O25*ScoringModel!$B$9+Input!P25*ScoringModel!$B$10)*0.01,"")</f>
        <v/>
      </c>
      <c r="O25" s="66" t="str">
        <f>IF(A25&lt;&gt;"",(Input!Q25*ScoringModel!$B$14+Input!R25*ScoringModel!$B$15+Input!S25*ScoringModel!$B$16+Input!T25*ScoringModel!$B$17+Input!U25*ScoringModel!$B$18+Input!V25*ScoringModel!$B$19+Input!W25*ScoringModel!$B$20)*0.01,"")</f>
        <v/>
      </c>
      <c r="P25" s="66" t="str">
        <f>IF(A25&lt;&gt;"",(Input!X25*ScoringModel!$B$24+Input!Y25*ScoringModel!$B$25+Input!Z25*ScoringModel!$B$26+Input!AA25*ScoringModel!$B$27+Input!AB25*ScoringModel!$B$28+Input!AC25*ScoringModel!$B$29+Input!AD25*ScoringModel!$B$30)*0.01,"")</f>
        <v/>
      </c>
    </row>
    <row r="26" spans="1:16" x14ac:dyDescent="0.25">
      <c r="A26" s="154" t="str">
        <f>IF(Input!A26&lt;&gt;"",Input!A26,"")</f>
        <v/>
      </c>
      <c r="B26" s="154" t="str">
        <f>IF(Input!D26&lt;&gt;"",CONCATENATE(Input!D26,", ",Input!C26),"")</f>
        <v/>
      </c>
      <c r="C26" s="154" t="str">
        <f>IF(Input!E26&lt;&gt;"",Input!E26,"")</f>
        <v/>
      </c>
      <c r="D26" s="155" t="str">
        <f>IF(Input!F26&lt;&gt;"",Input!F26,"")</f>
        <v/>
      </c>
      <c r="E26" s="154" t="str">
        <f>IF(Input!I26&lt;&gt;"",CONCATENATE(Input!I26,", ",LEFT(Input!H26,1)),"")</f>
        <v/>
      </c>
      <c r="F26" s="156"/>
      <c r="G26" s="157" t="str">
        <f t="shared" si="0"/>
        <v/>
      </c>
      <c r="H26" s="154" t="str">
        <f>IF(A26&lt;&gt;"",VLOOKUP(G26,ScoreRanges!$C$4:$E$8,3),"")</f>
        <v/>
      </c>
      <c r="I26" s="156"/>
      <c r="J26" s="129" t="str">
        <f>IF(AND(ConversionTable!$F$2&lt;&gt;"",A26&lt;&gt;""),VLOOKUP(G26,ConversionTable!B$2:D$402,3),"")</f>
        <v/>
      </c>
      <c r="K26" s="66" t="str">
        <f>IF(AND(ConversionTable!$F$2&lt;&gt;"",A26&lt;&gt;""),VLOOKUP(J26,ConversionTable!I$4:K$7,3),"")</f>
        <v/>
      </c>
      <c r="M26" s="66" t="str">
        <f>IF(A26&lt;&gt;"",(Input!AE26*ScoringModel!$B$11+Input!AF26*ScoringModel!$B$21+Input!AG26*ScoringModel!$B$31)*0.01,"")</f>
        <v/>
      </c>
      <c r="N26" s="66" t="str">
        <f>IF(A26&lt;&gt;"",(Input!J26*ScoringModel!$B$4+Input!K26*ScoringModel!$B$5+Input!L26*ScoringModel!$B$6+Input!M26*ScoringModel!$B$7+Input!N26*ScoringModel!$B$8+Input!O26*ScoringModel!$B$9+Input!P26*ScoringModel!$B$10)*0.01,"")</f>
        <v/>
      </c>
      <c r="O26" s="66" t="str">
        <f>IF(A26&lt;&gt;"",(Input!Q26*ScoringModel!$B$14+Input!R26*ScoringModel!$B$15+Input!S26*ScoringModel!$B$16+Input!T26*ScoringModel!$B$17+Input!U26*ScoringModel!$B$18+Input!V26*ScoringModel!$B$19+Input!W26*ScoringModel!$B$20)*0.01,"")</f>
        <v/>
      </c>
      <c r="P26" s="66" t="str">
        <f>IF(A26&lt;&gt;"",(Input!X26*ScoringModel!$B$24+Input!Y26*ScoringModel!$B$25+Input!Z26*ScoringModel!$B$26+Input!AA26*ScoringModel!$B$27+Input!AB26*ScoringModel!$B$28+Input!AC26*ScoringModel!$B$29+Input!AD26*ScoringModel!$B$30)*0.01,"")</f>
        <v/>
      </c>
    </row>
    <row r="27" spans="1:16" x14ac:dyDescent="0.25">
      <c r="A27" s="154" t="str">
        <f>IF(Input!A27&lt;&gt;"",Input!A27,"")</f>
        <v/>
      </c>
      <c r="B27" s="154" t="str">
        <f>IF(Input!D27&lt;&gt;"",CONCATENATE(Input!D27,", ",Input!C27),"")</f>
        <v/>
      </c>
      <c r="C27" s="154" t="str">
        <f>IF(Input!E27&lt;&gt;"",Input!E27,"")</f>
        <v/>
      </c>
      <c r="D27" s="155" t="str">
        <f>IF(Input!F27&lt;&gt;"",Input!F27,"")</f>
        <v/>
      </c>
      <c r="E27" s="154" t="str">
        <f>IF(Input!I27&lt;&gt;"",CONCATENATE(Input!I27,", ",LEFT(Input!H27,1)),"")</f>
        <v/>
      </c>
      <c r="F27" s="156"/>
      <c r="G27" s="157" t="str">
        <f t="shared" si="0"/>
        <v/>
      </c>
      <c r="H27" s="154" t="str">
        <f>IF(A27&lt;&gt;"",VLOOKUP(G27,ScoreRanges!$C$4:$E$8,3),"")</f>
        <v/>
      </c>
      <c r="I27" s="156"/>
      <c r="J27" s="129" t="str">
        <f>IF(AND(ConversionTable!$F$2&lt;&gt;"",A27&lt;&gt;""),VLOOKUP(G27,ConversionTable!B$2:D$402,3),"")</f>
        <v/>
      </c>
      <c r="K27" s="66" t="str">
        <f>IF(AND(ConversionTable!$F$2&lt;&gt;"",A27&lt;&gt;""),VLOOKUP(J27,ConversionTable!I$4:K$7,3),"")</f>
        <v/>
      </c>
      <c r="M27" s="66" t="str">
        <f>IF(A27&lt;&gt;"",(Input!AE27*ScoringModel!$B$11+Input!AF27*ScoringModel!$B$21+Input!AG27*ScoringModel!$B$31)*0.01,"")</f>
        <v/>
      </c>
      <c r="N27" s="66" t="str">
        <f>IF(A27&lt;&gt;"",(Input!J27*ScoringModel!$B$4+Input!K27*ScoringModel!$B$5+Input!L27*ScoringModel!$B$6+Input!M27*ScoringModel!$B$7+Input!N27*ScoringModel!$B$8+Input!O27*ScoringModel!$B$9+Input!P27*ScoringModel!$B$10)*0.01,"")</f>
        <v/>
      </c>
      <c r="O27" s="66" t="str">
        <f>IF(A27&lt;&gt;"",(Input!Q27*ScoringModel!$B$14+Input!R27*ScoringModel!$B$15+Input!S27*ScoringModel!$B$16+Input!T27*ScoringModel!$B$17+Input!U27*ScoringModel!$B$18+Input!V27*ScoringModel!$B$19+Input!W27*ScoringModel!$B$20)*0.01,"")</f>
        <v/>
      </c>
      <c r="P27" s="66" t="str">
        <f>IF(A27&lt;&gt;"",(Input!X27*ScoringModel!$B$24+Input!Y27*ScoringModel!$B$25+Input!Z27*ScoringModel!$B$26+Input!AA27*ScoringModel!$B$27+Input!AB27*ScoringModel!$B$28+Input!AC27*ScoringModel!$B$29+Input!AD27*ScoringModel!$B$30)*0.01,"")</f>
        <v/>
      </c>
    </row>
    <row r="28" spans="1:16" x14ac:dyDescent="0.25">
      <c r="A28" s="154" t="str">
        <f>IF(Input!A28&lt;&gt;"",Input!A28,"")</f>
        <v/>
      </c>
      <c r="B28" s="154" t="str">
        <f>IF(Input!D28&lt;&gt;"",CONCATENATE(Input!D28,", ",Input!C28),"")</f>
        <v/>
      </c>
      <c r="C28" s="154" t="str">
        <f>IF(Input!E28&lt;&gt;"",Input!E28,"")</f>
        <v/>
      </c>
      <c r="D28" s="155" t="str">
        <f>IF(Input!F28&lt;&gt;"",Input!F28,"")</f>
        <v/>
      </c>
      <c r="E28" s="154" t="str">
        <f>IF(Input!I28&lt;&gt;"",CONCATENATE(Input!I28,", ",LEFT(Input!H28,1)),"")</f>
        <v/>
      </c>
      <c r="F28" s="156"/>
      <c r="G28" s="157" t="str">
        <f t="shared" si="0"/>
        <v/>
      </c>
      <c r="H28" s="154" t="str">
        <f>IF(A28&lt;&gt;"",VLOOKUP(G28,ScoreRanges!$C$4:$E$8,3),"")</f>
        <v/>
      </c>
      <c r="I28" s="156"/>
      <c r="J28" s="129" t="str">
        <f>IF(AND(ConversionTable!$F$2&lt;&gt;"",A28&lt;&gt;""),VLOOKUP(G28,ConversionTable!B$2:D$402,3),"")</f>
        <v/>
      </c>
      <c r="K28" s="66" t="str">
        <f>IF(AND(ConversionTable!$F$2&lt;&gt;"",A28&lt;&gt;""),VLOOKUP(J28,ConversionTable!I$4:K$7,3),"")</f>
        <v/>
      </c>
      <c r="M28" s="66" t="str">
        <f>IF(A28&lt;&gt;"",(Input!AE28*ScoringModel!$B$11+Input!AF28*ScoringModel!$B$21+Input!AG28*ScoringModel!$B$31)*0.01,"")</f>
        <v/>
      </c>
      <c r="N28" s="66" t="str">
        <f>IF(A28&lt;&gt;"",(Input!J28*ScoringModel!$B$4+Input!K28*ScoringModel!$B$5+Input!L28*ScoringModel!$B$6+Input!M28*ScoringModel!$B$7+Input!N28*ScoringModel!$B$8+Input!O28*ScoringModel!$B$9+Input!P28*ScoringModel!$B$10)*0.01,"")</f>
        <v/>
      </c>
      <c r="O28" s="66" t="str">
        <f>IF(A28&lt;&gt;"",(Input!Q28*ScoringModel!$B$14+Input!R28*ScoringModel!$B$15+Input!S28*ScoringModel!$B$16+Input!T28*ScoringModel!$B$17+Input!U28*ScoringModel!$B$18+Input!V28*ScoringModel!$B$19+Input!W28*ScoringModel!$B$20)*0.01,"")</f>
        <v/>
      </c>
      <c r="P28" s="66" t="str">
        <f>IF(A28&lt;&gt;"",(Input!X28*ScoringModel!$B$24+Input!Y28*ScoringModel!$B$25+Input!Z28*ScoringModel!$B$26+Input!AA28*ScoringModel!$B$27+Input!AB28*ScoringModel!$B$28+Input!AC28*ScoringModel!$B$29+Input!AD28*ScoringModel!$B$30)*0.01,"")</f>
        <v/>
      </c>
    </row>
    <row r="29" spans="1:16" x14ac:dyDescent="0.25">
      <c r="A29" s="154" t="str">
        <f>IF(Input!A29&lt;&gt;"",Input!A29,"")</f>
        <v/>
      </c>
      <c r="B29" s="154" t="str">
        <f>IF(Input!D29&lt;&gt;"",CONCATENATE(Input!D29,", ",Input!C29),"")</f>
        <v/>
      </c>
      <c r="C29" s="154" t="str">
        <f>IF(Input!E29&lt;&gt;"",Input!E29,"")</f>
        <v/>
      </c>
      <c r="D29" s="155" t="str">
        <f>IF(Input!F29&lt;&gt;"",Input!F29,"")</f>
        <v/>
      </c>
      <c r="E29" s="154" t="str">
        <f>IF(Input!I29&lt;&gt;"",CONCATENATE(Input!I29,", ",LEFT(Input!H29,1)),"")</f>
        <v/>
      </c>
      <c r="F29" s="156"/>
      <c r="G29" s="157" t="str">
        <f t="shared" si="0"/>
        <v/>
      </c>
      <c r="H29" s="154" t="str">
        <f>IF(A29&lt;&gt;"",VLOOKUP(G29,ScoreRanges!$C$4:$E$8,3),"")</f>
        <v/>
      </c>
      <c r="I29" s="156"/>
      <c r="J29" s="129" t="str">
        <f>IF(AND(ConversionTable!$F$2&lt;&gt;"",A29&lt;&gt;""),VLOOKUP(G29,ConversionTable!B$2:D$402,3),"")</f>
        <v/>
      </c>
      <c r="K29" s="66" t="str">
        <f>IF(AND(ConversionTable!$F$2&lt;&gt;"",A29&lt;&gt;""),VLOOKUP(J29,ConversionTable!I$4:K$7,3),"")</f>
        <v/>
      </c>
      <c r="M29" s="66" t="str">
        <f>IF(A29&lt;&gt;"",(Input!AE29*ScoringModel!$B$11+Input!AF29*ScoringModel!$B$21+Input!AG29*ScoringModel!$B$31)*0.01,"")</f>
        <v/>
      </c>
      <c r="N29" s="66" t="str">
        <f>IF(A29&lt;&gt;"",(Input!J29*ScoringModel!$B$4+Input!K29*ScoringModel!$B$5+Input!L29*ScoringModel!$B$6+Input!M29*ScoringModel!$B$7+Input!N29*ScoringModel!$B$8+Input!O29*ScoringModel!$B$9+Input!P29*ScoringModel!$B$10)*0.01,"")</f>
        <v/>
      </c>
      <c r="O29" s="66" t="str">
        <f>IF(A29&lt;&gt;"",(Input!Q29*ScoringModel!$B$14+Input!R29*ScoringModel!$B$15+Input!S29*ScoringModel!$B$16+Input!T29*ScoringModel!$B$17+Input!U29*ScoringModel!$B$18+Input!V29*ScoringModel!$B$19+Input!W29*ScoringModel!$B$20)*0.01,"")</f>
        <v/>
      </c>
      <c r="P29" s="66" t="str">
        <f>IF(A29&lt;&gt;"",(Input!X29*ScoringModel!$B$24+Input!Y29*ScoringModel!$B$25+Input!Z29*ScoringModel!$B$26+Input!AA29*ScoringModel!$B$27+Input!AB29*ScoringModel!$B$28+Input!AC29*ScoringModel!$B$29+Input!AD29*ScoringModel!$B$30)*0.01,"")</f>
        <v/>
      </c>
    </row>
    <row r="30" spans="1:16" x14ac:dyDescent="0.25">
      <c r="A30" s="154" t="str">
        <f>IF(Input!A30&lt;&gt;"",Input!A30,"")</f>
        <v/>
      </c>
      <c r="B30" s="154" t="str">
        <f>IF(Input!D30&lt;&gt;"",CONCATENATE(Input!D30,", ",Input!C30),"")</f>
        <v/>
      </c>
      <c r="C30" s="154" t="str">
        <f>IF(Input!E30&lt;&gt;"",Input!E30,"")</f>
        <v/>
      </c>
      <c r="D30" s="155" t="str">
        <f>IF(Input!F30&lt;&gt;"",Input!F30,"")</f>
        <v/>
      </c>
      <c r="E30" s="154" t="str">
        <f>IF(Input!I30&lt;&gt;"",CONCATENATE(Input!I30,", ",LEFT(Input!H30,1)),"")</f>
        <v/>
      </c>
      <c r="F30" s="156"/>
      <c r="G30" s="157" t="str">
        <f t="shared" si="0"/>
        <v/>
      </c>
      <c r="H30" s="154" t="str">
        <f>IF(A30&lt;&gt;"",VLOOKUP(G30,ScoreRanges!$C$4:$E$8,3),"")</f>
        <v/>
      </c>
      <c r="I30" s="156"/>
      <c r="J30" s="129" t="str">
        <f>IF(AND(ConversionTable!$F$2&lt;&gt;"",A30&lt;&gt;""),VLOOKUP(G30,ConversionTable!B$2:D$402,3),"")</f>
        <v/>
      </c>
      <c r="K30" s="66" t="str">
        <f>IF(AND(ConversionTable!$F$2&lt;&gt;"",A30&lt;&gt;""),VLOOKUP(J30,ConversionTable!I$4:K$7,3),"")</f>
        <v/>
      </c>
      <c r="M30" s="66" t="str">
        <f>IF(A30&lt;&gt;"",(Input!AE30*ScoringModel!$B$11+Input!AF30*ScoringModel!$B$21+Input!AG30*ScoringModel!$B$31)*0.01,"")</f>
        <v/>
      </c>
      <c r="N30" s="66" t="str">
        <f>IF(A30&lt;&gt;"",(Input!J30*ScoringModel!$B$4+Input!K30*ScoringModel!$B$5+Input!L30*ScoringModel!$B$6+Input!M30*ScoringModel!$B$7+Input!N30*ScoringModel!$B$8+Input!O30*ScoringModel!$B$9+Input!P30*ScoringModel!$B$10)*0.01,"")</f>
        <v/>
      </c>
      <c r="O30" s="66" t="str">
        <f>IF(A30&lt;&gt;"",(Input!Q30*ScoringModel!$B$14+Input!R30*ScoringModel!$B$15+Input!S30*ScoringModel!$B$16+Input!T30*ScoringModel!$B$17+Input!U30*ScoringModel!$B$18+Input!V30*ScoringModel!$B$19+Input!W30*ScoringModel!$B$20)*0.01,"")</f>
        <v/>
      </c>
      <c r="P30" s="66" t="str">
        <f>IF(A30&lt;&gt;"",(Input!X30*ScoringModel!$B$24+Input!Y30*ScoringModel!$B$25+Input!Z30*ScoringModel!$B$26+Input!AA30*ScoringModel!$B$27+Input!AB30*ScoringModel!$B$28+Input!AC30*ScoringModel!$B$29+Input!AD30*ScoringModel!$B$30)*0.01,"")</f>
        <v/>
      </c>
    </row>
    <row r="31" spans="1:16" x14ac:dyDescent="0.25">
      <c r="A31" s="154" t="str">
        <f>IF(Input!A31&lt;&gt;"",Input!A31,"")</f>
        <v/>
      </c>
      <c r="B31" s="154" t="str">
        <f>IF(Input!D31&lt;&gt;"",CONCATENATE(Input!D31,", ",Input!C31),"")</f>
        <v/>
      </c>
      <c r="C31" s="154" t="str">
        <f>IF(Input!E31&lt;&gt;"",Input!E31,"")</f>
        <v/>
      </c>
      <c r="D31" s="155" t="str">
        <f>IF(Input!F31&lt;&gt;"",Input!F31,"")</f>
        <v/>
      </c>
      <c r="E31" s="154" t="str">
        <f>IF(Input!I31&lt;&gt;"",CONCATENATE(Input!I31,", ",LEFT(Input!H31,1)),"")</f>
        <v/>
      </c>
      <c r="F31" s="156"/>
      <c r="G31" s="157" t="str">
        <f t="shared" si="0"/>
        <v/>
      </c>
      <c r="H31" s="154" t="str">
        <f>IF(A31&lt;&gt;"",VLOOKUP(G31,ScoreRanges!$C$4:$E$8,3),"")</f>
        <v/>
      </c>
      <c r="I31" s="156"/>
      <c r="J31" s="129" t="str">
        <f>IF(AND(ConversionTable!$F$2&lt;&gt;"",A31&lt;&gt;""),VLOOKUP(G31,ConversionTable!B$2:D$402,3),"")</f>
        <v/>
      </c>
      <c r="K31" s="66" t="str">
        <f>IF(AND(ConversionTable!$F$2&lt;&gt;"",A31&lt;&gt;""),VLOOKUP(J31,ConversionTable!I$4:K$7,3),"")</f>
        <v/>
      </c>
      <c r="M31" s="66" t="str">
        <f>IF(A31&lt;&gt;"",(Input!AE31*ScoringModel!$B$11+Input!AF31*ScoringModel!$B$21+Input!AG31*ScoringModel!$B$31)*0.01,"")</f>
        <v/>
      </c>
      <c r="N31" s="66" t="str">
        <f>IF(A31&lt;&gt;"",(Input!J31*ScoringModel!$B$4+Input!K31*ScoringModel!$B$5+Input!L31*ScoringModel!$B$6+Input!M31*ScoringModel!$B$7+Input!N31*ScoringModel!$B$8+Input!O31*ScoringModel!$B$9+Input!P31*ScoringModel!$B$10)*0.01,"")</f>
        <v/>
      </c>
      <c r="O31" s="66" t="str">
        <f>IF(A31&lt;&gt;"",(Input!Q31*ScoringModel!$B$14+Input!R31*ScoringModel!$B$15+Input!S31*ScoringModel!$B$16+Input!T31*ScoringModel!$B$17+Input!U31*ScoringModel!$B$18+Input!V31*ScoringModel!$B$19+Input!W31*ScoringModel!$B$20)*0.01,"")</f>
        <v/>
      </c>
      <c r="P31" s="66" t="str">
        <f>IF(A31&lt;&gt;"",(Input!X31*ScoringModel!$B$24+Input!Y31*ScoringModel!$B$25+Input!Z31*ScoringModel!$B$26+Input!AA31*ScoringModel!$B$27+Input!AB31*ScoringModel!$B$28+Input!AC31*ScoringModel!$B$29+Input!AD31*ScoringModel!$B$30)*0.01,"")</f>
        <v/>
      </c>
    </row>
    <row r="32" spans="1:16" x14ac:dyDescent="0.25">
      <c r="A32" s="154" t="str">
        <f>IF(Input!A32&lt;&gt;"",Input!A32,"")</f>
        <v/>
      </c>
      <c r="B32" s="154" t="str">
        <f>IF(Input!D32&lt;&gt;"",CONCATENATE(Input!D32,", ",Input!C32),"")</f>
        <v/>
      </c>
      <c r="C32" s="154" t="str">
        <f>IF(Input!E32&lt;&gt;"",Input!E32,"")</f>
        <v/>
      </c>
      <c r="D32" s="155" t="str">
        <f>IF(Input!F32&lt;&gt;"",Input!F32,"")</f>
        <v/>
      </c>
      <c r="E32" s="154" t="str">
        <f>IF(Input!I32&lt;&gt;"",CONCATENATE(Input!I32,", ",LEFT(Input!H32,1)),"")</f>
        <v/>
      </c>
      <c r="F32" s="156"/>
      <c r="G32" s="157" t="str">
        <f t="shared" si="0"/>
        <v/>
      </c>
      <c r="H32" s="154" t="str">
        <f>IF(A32&lt;&gt;"",VLOOKUP(G32,ScoreRanges!$C$4:$E$8,3),"")</f>
        <v/>
      </c>
      <c r="I32" s="156"/>
      <c r="J32" s="129" t="str">
        <f>IF(AND(ConversionTable!$F$2&lt;&gt;"",A32&lt;&gt;""),VLOOKUP(G32,ConversionTable!B$2:D$402,3),"")</f>
        <v/>
      </c>
      <c r="K32" s="66" t="str">
        <f>IF(AND(ConversionTable!$F$2&lt;&gt;"",A32&lt;&gt;""),VLOOKUP(J32,ConversionTable!I$4:K$7,3),"")</f>
        <v/>
      </c>
      <c r="M32" s="66" t="str">
        <f>IF(A32&lt;&gt;"",(Input!AE32*ScoringModel!$B$11+Input!AF32*ScoringModel!$B$21+Input!AG32*ScoringModel!$B$31)*0.01,"")</f>
        <v/>
      </c>
      <c r="N32" s="66" t="str">
        <f>IF(A32&lt;&gt;"",(Input!J32*ScoringModel!$B$4+Input!K32*ScoringModel!$B$5+Input!L32*ScoringModel!$B$6+Input!M32*ScoringModel!$B$7+Input!N32*ScoringModel!$B$8+Input!O32*ScoringModel!$B$9+Input!P32*ScoringModel!$B$10)*0.01,"")</f>
        <v/>
      </c>
      <c r="O32" s="66" t="str">
        <f>IF(A32&lt;&gt;"",(Input!Q32*ScoringModel!$B$14+Input!R32*ScoringModel!$B$15+Input!S32*ScoringModel!$B$16+Input!T32*ScoringModel!$B$17+Input!U32*ScoringModel!$B$18+Input!V32*ScoringModel!$B$19+Input!W32*ScoringModel!$B$20)*0.01,"")</f>
        <v/>
      </c>
      <c r="P32" s="66" t="str">
        <f>IF(A32&lt;&gt;"",(Input!X32*ScoringModel!$B$24+Input!Y32*ScoringModel!$B$25+Input!Z32*ScoringModel!$B$26+Input!AA32*ScoringModel!$B$27+Input!AB32*ScoringModel!$B$28+Input!AC32*ScoringModel!$B$29+Input!AD32*ScoringModel!$B$30)*0.01,"")</f>
        <v/>
      </c>
    </row>
    <row r="33" spans="1:16" x14ac:dyDescent="0.25">
      <c r="A33" s="154" t="str">
        <f>IF(Input!A33&lt;&gt;"",Input!A33,"")</f>
        <v/>
      </c>
      <c r="B33" s="154" t="str">
        <f>IF(Input!D33&lt;&gt;"",CONCATENATE(Input!D33,", ",Input!C33),"")</f>
        <v/>
      </c>
      <c r="C33" s="154" t="str">
        <f>IF(Input!E33&lt;&gt;"",Input!E33,"")</f>
        <v/>
      </c>
      <c r="D33" s="155" t="str">
        <f>IF(Input!F33&lt;&gt;"",Input!F33,"")</f>
        <v/>
      </c>
      <c r="E33" s="154" t="str">
        <f>IF(Input!I33&lt;&gt;"",CONCATENATE(Input!I33,", ",LEFT(Input!H33,1)),"")</f>
        <v/>
      </c>
      <c r="F33" s="156"/>
      <c r="G33" s="157" t="str">
        <f t="shared" si="0"/>
        <v/>
      </c>
      <c r="H33" s="154" t="str">
        <f>IF(A33&lt;&gt;"",VLOOKUP(G33,ScoreRanges!$C$4:$E$8,3),"")</f>
        <v/>
      </c>
      <c r="I33" s="156"/>
      <c r="J33" s="129" t="str">
        <f>IF(AND(ConversionTable!$F$2&lt;&gt;"",A33&lt;&gt;""),VLOOKUP(G33,ConversionTable!B$2:D$402,3),"")</f>
        <v/>
      </c>
      <c r="K33" s="66" t="str">
        <f>IF(AND(ConversionTable!$F$2&lt;&gt;"",A33&lt;&gt;""),VLOOKUP(J33,ConversionTable!I$4:K$7,3),"")</f>
        <v/>
      </c>
      <c r="M33" s="66" t="str">
        <f>IF(A33&lt;&gt;"",(Input!AE33*ScoringModel!$B$11+Input!AF33*ScoringModel!$B$21+Input!AG33*ScoringModel!$B$31)*0.01,"")</f>
        <v/>
      </c>
      <c r="N33" s="66" t="str">
        <f>IF(A33&lt;&gt;"",(Input!J33*ScoringModel!$B$4+Input!K33*ScoringModel!$B$5+Input!L33*ScoringModel!$B$6+Input!M33*ScoringModel!$B$7+Input!N33*ScoringModel!$B$8+Input!O33*ScoringModel!$B$9+Input!P33*ScoringModel!$B$10)*0.01,"")</f>
        <v/>
      </c>
      <c r="O33" s="66" t="str">
        <f>IF(A33&lt;&gt;"",(Input!Q33*ScoringModel!$B$14+Input!R33*ScoringModel!$B$15+Input!S33*ScoringModel!$B$16+Input!T33*ScoringModel!$B$17+Input!U33*ScoringModel!$B$18+Input!V33*ScoringModel!$B$19+Input!W33*ScoringModel!$B$20)*0.01,"")</f>
        <v/>
      </c>
      <c r="P33" s="66" t="str">
        <f>IF(A33&lt;&gt;"",(Input!X33*ScoringModel!$B$24+Input!Y33*ScoringModel!$B$25+Input!Z33*ScoringModel!$B$26+Input!AA33*ScoringModel!$B$27+Input!AB33*ScoringModel!$B$28+Input!AC33*ScoringModel!$B$29+Input!AD33*ScoringModel!$B$30)*0.01,"")</f>
        <v/>
      </c>
    </row>
    <row r="34" spans="1:16" x14ac:dyDescent="0.25">
      <c r="A34" s="154" t="str">
        <f>IF(Input!A34&lt;&gt;"",Input!A34,"")</f>
        <v/>
      </c>
      <c r="B34" s="154" t="str">
        <f>IF(Input!D34&lt;&gt;"",CONCATENATE(Input!D34,", ",Input!C34),"")</f>
        <v/>
      </c>
      <c r="C34" s="154" t="str">
        <f>IF(Input!E34&lt;&gt;"",Input!E34,"")</f>
        <v/>
      </c>
      <c r="D34" s="155" t="str">
        <f>IF(Input!F34&lt;&gt;"",Input!F34,"")</f>
        <v/>
      </c>
      <c r="E34" s="154" t="str">
        <f>IF(Input!I34&lt;&gt;"",CONCATENATE(Input!I34,", ",LEFT(Input!H34,1)),"")</f>
        <v/>
      </c>
      <c r="F34" s="156"/>
      <c r="G34" s="157" t="str">
        <f t="shared" si="0"/>
        <v/>
      </c>
      <c r="H34" s="154" t="str">
        <f>IF(A34&lt;&gt;"",VLOOKUP(G34,ScoreRanges!$C$4:$E$8,3),"")</f>
        <v/>
      </c>
      <c r="I34" s="156"/>
      <c r="J34" s="129" t="str">
        <f>IF(AND(ConversionTable!$F$2&lt;&gt;"",A34&lt;&gt;""),VLOOKUP(G34,ConversionTable!B$2:D$402,3),"")</f>
        <v/>
      </c>
      <c r="K34" s="66" t="str">
        <f>IF(AND(ConversionTable!$F$2&lt;&gt;"",A34&lt;&gt;""),VLOOKUP(J34,ConversionTable!I$4:K$7,3),"")</f>
        <v/>
      </c>
      <c r="M34" s="66" t="str">
        <f>IF(A34&lt;&gt;"",(Input!AE34*ScoringModel!$B$11+Input!AF34*ScoringModel!$B$21+Input!AG34*ScoringModel!$B$31)*0.01,"")</f>
        <v/>
      </c>
      <c r="N34" s="66" t="str">
        <f>IF(A34&lt;&gt;"",(Input!J34*ScoringModel!$B$4+Input!K34*ScoringModel!$B$5+Input!L34*ScoringModel!$B$6+Input!M34*ScoringModel!$B$7+Input!N34*ScoringModel!$B$8+Input!O34*ScoringModel!$B$9+Input!P34*ScoringModel!$B$10)*0.01,"")</f>
        <v/>
      </c>
      <c r="O34" s="66" t="str">
        <f>IF(A34&lt;&gt;"",(Input!Q34*ScoringModel!$B$14+Input!R34*ScoringModel!$B$15+Input!S34*ScoringModel!$B$16+Input!T34*ScoringModel!$B$17+Input!U34*ScoringModel!$B$18+Input!V34*ScoringModel!$B$19+Input!W34*ScoringModel!$B$20)*0.01,"")</f>
        <v/>
      </c>
      <c r="P34" s="66" t="str">
        <f>IF(A34&lt;&gt;"",(Input!X34*ScoringModel!$B$24+Input!Y34*ScoringModel!$B$25+Input!Z34*ScoringModel!$B$26+Input!AA34*ScoringModel!$B$27+Input!AB34*ScoringModel!$B$28+Input!AC34*ScoringModel!$B$29+Input!AD34*ScoringModel!$B$30)*0.01,"")</f>
        <v/>
      </c>
    </row>
    <row r="35" spans="1:16" x14ac:dyDescent="0.25">
      <c r="A35" s="154" t="str">
        <f>IF(Input!A35&lt;&gt;"",Input!A35,"")</f>
        <v/>
      </c>
      <c r="B35" s="154" t="str">
        <f>IF(Input!D35&lt;&gt;"",CONCATENATE(Input!D35,", ",Input!C35),"")</f>
        <v/>
      </c>
      <c r="C35" s="154" t="str">
        <f>IF(Input!E35&lt;&gt;"",Input!E35,"")</f>
        <v/>
      </c>
      <c r="D35" s="155" t="str">
        <f>IF(Input!F35&lt;&gt;"",Input!F35,"")</f>
        <v/>
      </c>
      <c r="E35" s="154" t="str">
        <f>IF(Input!I35&lt;&gt;"",CONCATENATE(Input!I35,", ",LEFT(Input!H35,1)),"")</f>
        <v/>
      </c>
      <c r="F35" s="156"/>
      <c r="G35" s="157" t="str">
        <f t="shared" si="0"/>
        <v/>
      </c>
      <c r="H35" s="154" t="str">
        <f>IF(A35&lt;&gt;"",VLOOKUP(G35,ScoreRanges!$C$4:$E$8,3),"")</f>
        <v/>
      </c>
      <c r="I35" s="156"/>
      <c r="J35" s="129" t="str">
        <f>IF(AND(ConversionTable!$F$2&lt;&gt;"",A35&lt;&gt;""),VLOOKUP(G35,ConversionTable!B$2:D$402,3),"")</f>
        <v/>
      </c>
      <c r="K35" s="66" t="str">
        <f>IF(AND(ConversionTable!$F$2&lt;&gt;"",A35&lt;&gt;""),VLOOKUP(J35,ConversionTable!I$4:K$7,3),"")</f>
        <v/>
      </c>
      <c r="M35" s="66" t="str">
        <f>IF(A35&lt;&gt;"",(Input!AE35*ScoringModel!$B$11+Input!AF35*ScoringModel!$B$21+Input!AG35*ScoringModel!$B$31)*0.01,"")</f>
        <v/>
      </c>
      <c r="N35" s="66" t="str">
        <f>IF(A35&lt;&gt;"",(Input!J35*ScoringModel!$B$4+Input!K35*ScoringModel!$B$5+Input!L35*ScoringModel!$B$6+Input!M35*ScoringModel!$B$7+Input!N35*ScoringModel!$B$8+Input!O35*ScoringModel!$B$9+Input!P35*ScoringModel!$B$10)*0.01,"")</f>
        <v/>
      </c>
      <c r="O35" s="66" t="str">
        <f>IF(A35&lt;&gt;"",(Input!Q35*ScoringModel!$B$14+Input!R35*ScoringModel!$B$15+Input!S35*ScoringModel!$B$16+Input!T35*ScoringModel!$B$17+Input!U35*ScoringModel!$B$18+Input!V35*ScoringModel!$B$19+Input!W35*ScoringModel!$B$20)*0.01,"")</f>
        <v/>
      </c>
      <c r="P35" s="66" t="str">
        <f>IF(A35&lt;&gt;"",(Input!X35*ScoringModel!$B$24+Input!Y35*ScoringModel!$B$25+Input!Z35*ScoringModel!$B$26+Input!AA35*ScoringModel!$B$27+Input!AB35*ScoringModel!$B$28+Input!AC35*ScoringModel!$B$29+Input!AD35*ScoringModel!$B$30)*0.01,"")</f>
        <v/>
      </c>
    </row>
    <row r="36" spans="1:16" x14ac:dyDescent="0.25">
      <c r="A36" s="154" t="str">
        <f>IF(Input!A36&lt;&gt;"",Input!A36,"")</f>
        <v/>
      </c>
      <c r="B36" s="154" t="str">
        <f>IF(Input!D36&lt;&gt;"",CONCATENATE(Input!D36,", ",Input!C36),"")</f>
        <v/>
      </c>
      <c r="C36" s="154" t="str">
        <f>IF(Input!E36&lt;&gt;"",Input!E36,"")</f>
        <v/>
      </c>
      <c r="D36" s="155" t="str">
        <f>IF(Input!F36&lt;&gt;"",Input!F36,"")</f>
        <v/>
      </c>
      <c r="E36" s="154" t="str">
        <f>IF(Input!I36&lt;&gt;"",CONCATENATE(Input!I36,", ",LEFT(Input!H36,1)),"")</f>
        <v/>
      </c>
      <c r="F36" s="156"/>
      <c r="G36" s="157" t="str">
        <f t="shared" si="0"/>
        <v/>
      </c>
      <c r="H36" s="154" t="str">
        <f>IF(A36&lt;&gt;"",VLOOKUP(G36,ScoreRanges!$C$4:$E$8,3),"")</f>
        <v/>
      </c>
      <c r="I36" s="156"/>
      <c r="J36" s="129" t="str">
        <f>IF(AND(ConversionTable!$F$2&lt;&gt;"",A36&lt;&gt;""),VLOOKUP(G36,ConversionTable!B$2:D$402,3),"")</f>
        <v/>
      </c>
      <c r="K36" s="66" t="str">
        <f>IF(AND(ConversionTable!$F$2&lt;&gt;"",A36&lt;&gt;""),VLOOKUP(J36,ConversionTable!I$4:K$7,3),"")</f>
        <v/>
      </c>
      <c r="M36" s="66" t="str">
        <f>IF(A36&lt;&gt;"",(Input!AE36*ScoringModel!$B$11+Input!AF36*ScoringModel!$B$21+Input!AG36*ScoringModel!$B$31)*0.01,"")</f>
        <v/>
      </c>
      <c r="N36" s="66" t="str">
        <f>IF(A36&lt;&gt;"",(Input!J36*ScoringModel!$B$4+Input!K36*ScoringModel!$B$5+Input!L36*ScoringModel!$B$6+Input!M36*ScoringModel!$B$7+Input!N36*ScoringModel!$B$8+Input!O36*ScoringModel!$B$9+Input!P36*ScoringModel!$B$10)*0.01,"")</f>
        <v/>
      </c>
      <c r="O36" s="66" t="str">
        <f>IF(A36&lt;&gt;"",(Input!Q36*ScoringModel!$B$14+Input!R36*ScoringModel!$B$15+Input!S36*ScoringModel!$B$16+Input!T36*ScoringModel!$B$17+Input!U36*ScoringModel!$B$18+Input!V36*ScoringModel!$B$19+Input!W36*ScoringModel!$B$20)*0.01,"")</f>
        <v/>
      </c>
      <c r="P36" s="66" t="str">
        <f>IF(A36&lt;&gt;"",(Input!X36*ScoringModel!$B$24+Input!Y36*ScoringModel!$B$25+Input!Z36*ScoringModel!$B$26+Input!AA36*ScoringModel!$B$27+Input!AB36*ScoringModel!$B$28+Input!AC36*ScoringModel!$B$29+Input!AD36*ScoringModel!$B$30)*0.01,"")</f>
        <v/>
      </c>
    </row>
    <row r="37" spans="1:16" x14ac:dyDescent="0.25">
      <c r="A37" s="154" t="str">
        <f>IF(Input!A37&lt;&gt;"",Input!A37,"")</f>
        <v/>
      </c>
      <c r="B37" s="154" t="str">
        <f>IF(Input!D37&lt;&gt;"",CONCATENATE(Input!D37,", ",Input!C37),"")</f>
        <v/>
      </c>
      <c r="C37" s="154" t="str">
        <f>IF(Input!E37&lt;&gt;"",Input!E37,"")</f>
        <v/>
      </c>
      <c r="D37" s="155" t="str">
        <f>IF(Input!F37&lt;&gt;"",Input!F37,"")</f>
        <v/>
      </c>
      <c r="E37" s="154" t="str">
        <f>IF(Input!I37&lt;&gt;"",CONCATENATE(Input!I37,", ",LEFT(Input!H37,1)),"")</f>
        <v/>
      </c>
      <c r="F37" s="156"/>
      <c r="G37" s="157" t="str">
        <f t="shared" si="0"/>
        <v/>
      </c>
      <c r="H37" s="154" t="str">
        <f>IF(A37&lt;&gt;"",VLOOKUP(G37,ScoreRanges!$C$4:$E$8,3),"")</f>
        <v/>
      </c>
      <c r="I37" s="156"/>
      <c r="J37" s="129" t="str">
        <f>IF(AND(ConversionTable!$F$2&lt;&gt;"",A37&lt;&gt;""),VLOOKUP(G37,ConversionTable!B$2:D$402,3),"")</f>
        <v/>
      </c>
      <c r="K37" s="66" t="str">
        <f>IF(AND(ConversionTable!$F$2&lt;&gt;"",A37&lt;&gt;""),VLOOKUP(J37,ConversionTable!I$4:K$7,3),"")</f>
        <v/>
      </c>
      <c r="M37" s="66" t="str">
        <f>IF(A37&lt;&gt;"",(Input!AE37*ScoringModel!$B$11+Input!AF37*ScoringModel!$B$21+Input!AG37*ScoringModel!$B$31)*0.01,"")</f>
        <v/>
      </c>
      <c r="N37" s="66" t="str">
        <f>IF(A37&lt;&gt;"",(Input!J37*ScoringModel!$B$4+Input!K37*ScoringModel!$B$5+Input!L37*ScoringModel!$B$6+Input!M37*ScoringModel!$B$7+Input!N37*ScoringModel!$B$8+Input!O37*ScoringModel!$B$9+Input!P37*ScoringModel!$B$10)*0.01,"")</f>
        <v/>
      </c>
      <c r="O37" s="66" t="str">
        <f>IF(A37&lt;&gt;"",(Input!Q37*ScoringModel!$B$14+Input!R37*ScoringModel!$B$15+Input!S37*ScoringModel!$B$16+Input!T37*ScoringModel!$B$17+Input!U37*ScoringModel!$B$18+Input!V37*ScoringModel!$B$19+Input!W37*ScoringModel!$B$20)*0.01,"")</f>
        <v/>
      </c>
      <c r="P37" s="66" t="str">
        <f>IF(A37&lt;&gt;"",(Input!X37*ScoringModel!$B$24+Input!Y37*ScoringModel!$B$25+Input!Z37*ScoringModel!$B$26+Input!AA37*ScoringModel!$B$27+Input!AB37*ScoringModel!$B$28+Input!AC37*ScoringModel!$B$29+Input!AD37*ScoringModel!$B$30)*0.01,"")</f>
        <v/>
      </c>
    </row>
    <row r="38" spans="1:16" x14ac:dyDescent="0.25">
      <c r="A38" s="154" t="str">
        <f>IF(Input!A38&lt;&gt;"",Input!A38,"")</f>
        <v/>
      </c>
      <c r="B38" s="154" t="str">
        <f>IF(Input!D38&lt;&gt;"",CONCATENATE(Input!D38,", ",Input!C38),"")</f>
        <v/>
      </c>
      <c r="C38" s="154" t="str">
        <f>IF(Input!E38&lt;&gt;"",Input!E38,"")</f>
        <v/>
      </c>
      <c r="D38" s="155" t="str">
        <f>IF(Input!F38&lt;&gt;"",Input!F38,"")</f>
        <v/>
      </c>
      <c r="E38" s="154" t="str">
        <f>IF(Input!I38&lt;&gt;"",CONCATENATE(Input!I38,", ",LEFT(Input!H38,1)),"")</f>
        <v/>
      </c>
      <c r="F38" s="156"/>
      <c r="G38" s="157" t="str">
        <f t="shared" si="0"/>
        <v/>
      </c>
      <c r="H38" s="154" t="str">
        <f>IF(A38&lt;&gt;"",VLOOKUP(G38,ScoreRanges!$C$4:$E$8,3),"")</f>
        <v/>
      </c>
      <c r="I38" s="156"/>
      <c r="J38" s="129" t="str">
        <f>IF(AND(ConversionTable!$F$2&lt;&gt;"",A38&lt;&gt;""),VLOOKUP(G38,ConversionTable!B$2:D$402,3),"")</f>
        <v/>
      </c>
      <c r="K38" s="66" t="str">
        <f>IF(AND(ConversionTable!$F$2&lt;&gt;"",A38&lt;&gt;""),VLOOKUP(J38,ConversionTable!I$4:K$7,3),"")</f>
        <v/>
      </c>
      <c r="M38" s="66" t="str">
        <f>IF(A38&lt;&gt;"",(Input!AE38*ScoringModel!$B$11+Input!AF38*ScoringModel!$B$21+Input!AG38*ScoringModel!$B$31)*0.01,"")</f>
        <v/>
      </c>
      <c r="N38" s="66" t="str">
        <f>IF(A38&lt;&gt;"",(Input!J38*ScoringModel!$B$4+Input!K38*ScoringModel!$B$5+Input!L38*ScoringModel!$B$6+Input!M38*ScoringModel!$B$7+Input!N38*ScoringModel!$B$8+Input!O38*ScoringModel!$B$9+Input!P38*ScoringModel!$B$10)*0.01,"")</f>
        <v/>
      </c>
      <c r="O38" s="66" t="str">
        <f>IF(A38&lt;&gt;"",(Input!Q38*ScoringModel!$B$14+Input!R38*ScoringModel!$B$15+Input!S38*ScoringModel!$B$16+Input!T38*ScoringModel!$B$17+Input!U38*ScoringModel!$B$18+Input!V38*ScoringModel!$B$19+Input!W38*ScoringModel!$B$20)*0.01,"")</f>
        <v/>
      </c>
      <c r="P38" s="66" t="str">
        <f>IF(A38&lt;&gt;"",(Input!X38*ScoringModel!$B$24+Input!Y38*ScoringModel!$B$25+Input!Z38*ScoringModel!$B$26+Input!AA38*ScoringModel!$B$27+Input!AB38*ScoringModel!$B$28+Input!AC38*ScoringModel!$B$29+Input!AD38*ScoringModel!$B$30)*0.01,"")</f>
        <v/>
      </c>
    </row>
    <row r="39" spans="1:16" x14ac:dyDescent="0.25">
      <c r="A39" s="154" t="str">
        <f>IF(Input!A39&lt;&gt;"",Input!A39,"")</f>
        <v/>
      </c>
      <c r="B39" s="154" t="str">
        <f>IF(Input!D39&lt;&gt;"",CONCATENATE(Input!D39,", ",Input!C39),"")</f>
        <v/>
      </c>
      <c r="C39" s="154" t="str">
        <f>IF(Input!E39&lt;&gt;"",Input!E39,"")</f>
        <v/>
      </c>
      <c r="D39" s="155" t="str">
        <f>IF(Input!F39&lt;&gt;"",Input!F39,"")</f>
        <v/>
      </c>
      <c r="E39" s="154" t="str">
        <f>IF(Input!I39&lt;&gt;"",CONCATENATE(Input!I39,", ",LEFT(Input!H39,1)),"")</f>
        <v/>
      </c>
      <c r="F39" s="156"/>
      <c r="G39" s="157" t="str">
        <f t="shared" si="0"/>
        <v/>
      </c>
      <c r="H39" s="154" t="str">
        <f>IF(A39&lt;&gt;"",VLOOKUP(G39,ScoreRanges!$C$4:$E$8,3),"")</f>
        <v/>
      </c>
      <c r="I39" s="156"/>
      <c r="J39" s="129" t="str">
        <f>IF(AND(ConversionTable!$F$2&lt;&gt;"",A39&lt;&gt;""),VLOOKUP(G39,ConversionTable!B$2:D$402,3),"")</f>
        <v/>
      </c>
      <c r="K39" s="66" t="str">
        <f>IF(AND(ConversionTable!$F$2&lt;&gt;"",A39&lt;&gt;""),VLOOKUP(J39,ConversionTable!I$4:K$7,3),"")</f>
        <v/>
      </c>
      <c r="M39" s="66" t="str">
        <f>IF(A39&lt;&gt;"",(Input!AE39*ScoringModel!$B$11+Input!AF39*ScoringModel!$B$21+Input!AG39*ScoringModel!$B$31)*0.01,"")</f>
        <v/>
      </c>
      <c r="N39" s="66" t="str">
        <f>IF(A39&lt;&gt;"",(Input!J39*ScoringModel!$B$4+Input!K39*ScoringModel!$B$5+Input!L39*ScoringModel!$B$6+Input!M39*ScoringModel!$B$7+Input!N39*ScoringModel!$B$8+Input!O39*ScoringModel!$B$9+Input!P39*ScoringModel!$B$10)*0.01,"")</f>
        <v/>
      </c>
      <c r="O39" s="66" t="str">
        <f>IF(A39&lt;&gt;"",(Input!Q39*ScoringModel!$B$14+Input!R39*ScoringModel!$B$15+Input!S39*ScoringModel!$B$16+Input!T39*ScoringModel!$B$17+Input!U39*ScoringModel!$B$18+Input!V39*ScoringModel!$B$19+Input!W39*ScoringModel!$B$20)*0.01,"")</f>
        <v/>
      </c>
      <c r="P39" s="66" t="str">
        <f>IF(A39&lt;&gt;"",(Input!X39*ScoringModel!$B$24+Input!Y39*ScoringModel!$B$25+Input!Z39*ScoringModel!$B$26+Input!AA39*ScoringModel!$B$27+Input!AB39*ScoringModel!$B$28+Input!AC39*ScoringModel!$B$29+Input!AD39*ScoringModel!$B$30)*0.01,"")</f>
        <v/>
      </c>
    </row>
    <row r="40" spans="1:16" x14ac:dyDescent="0.25">
      <c r="A40" s="154" t="str">
        <f>IF(Input!A40&lt;&gt;"",Input!A40,"")</f>
        <v/>
      </c>
      <c r="B40" s="154" t="str">
        <f>IF(Input!D40&lt;&gt;"",CONCATENATE(Input!D40,", ",Input!C40),"")</f>
        <v/>
      </c>
      <c r="C40" s="154" t="str">
        <f>IF(Input!E40&lt;&gt;"",Input!E40,"")</f>
        <v/>
      </c>
      <c r="D40" s="155" t="str">
        <f>IF(Input!F40&lt;&gt;"",Input!F40,"")</f>
        <v/>
      </c>
      <c r="E40" s="154" t="str">
        <f>IF(Input!I40&lt;&gt;"",CONCATENATE(Input!I40,", ",LEFT(Input!H40,1)),"")</f>
        <v/>
      </c>
      <c r="F40" s="156"/>
      <c r="G40" s="157" t="str">
        <f t="shared" si="0"/>
        <v/>
      </c>
      <c r="H40" s="154" t="str">
        <f>IF(A40&lt;&gt;"",VLOOKUP(G40,ScoreRanges!$C$4:$E$8,3),"")</f>
        <v/>
      </c>
      <c r="I40" s="156"/>
      <c r="J40" s="129" t="str">
        <f>IF(AND(ConversionTable!$F$2&lt;&gt;"",A40&lt;&gt;""),VLOOKUP(G40,ConversionTable!B$2:D$402,3),"")</f>
        <v/>
      </c>
      <c r="K40" s="66" t="str">
        <f>IF(AND(ConversionTable!$F$2&lt;&gt;"",A40&lt;&gt;""),VLOOKUP(J40,ConversionTable!I$4:K$7,3),"")</f>
        <v/>
      </c>
      <c r="M40" s="66" t="str">
        <f>IF(A40&lt;&gt;"",(Input!AE40*ScoringModel!$B$11+Input!AF40*ScoringModel!$B$21+Input!AG40*ScoringModel!$B$31)*0.01,"")</f>
        <v/>
      </c>
      <c r="N40" s="66" t="str">
        <f>IF(A40&lt;&gt;"",(Input!J40*ScoringModel!$B$4+Input!K40*ScoringModel!$B$5+Input!L40*ScoringModel!$B$6+Input!M40*ScoringModel!$B$7+Input!N40*ScoringModel!$B$8+Input!O40*ScoringModel!$B$9+Input!P40*ScoringModel!$B$10)*0.01,"")</f>
        <v/>
      </c>
      <c r="O40" s="66" t="str">
        <f>IF(A40&lt;&gt;"",(Input!Q40*ScoringModel!$B$14+Input!R40*ScoringModel!$B$15+Input!S40*ScoringModel!$B$16+Input!T40*ScoringModel!$B$17+Input!U40*ScoringModel!$B$18+Input!V40*ScoringModel!$B$19+Input!W40*ScoringModel!$B$20)*0.01,"")</f>
        <v/>
      </c>
      <c r="P40" s="66" t="str">
        <f>IF(A40&lt;&gt;"",(Input!X40*ScoringModel!$B$24+Input!Y40*ScoringModel!$B$25+Input!Z40*ScoringModel!$B$26+Input!AA40*ScoringModel!$B$27+Input!AB40*ScoringModel!$B$28+Input!AC40*ScoringModel!$B$29+Input!AD40*ScoringModel!$B$30)*0.01,"")</f>
        <v/>
      </c>
    </row>
    <row r="41" spans="1:16" x14ac:dyDescent="0.25">
      <c r="A41" s="154" t="str">
        <f>IF(Input!A41&lt;&gt;"",Input!A41,"")</f>
        <v/>
      </c>
      <c r="B41" s="154" t="str">
        <f>IF(Input!D41&lt;&gt;"",CONCATENATE(Input!D41,", ",Input!C41),"")</f>
        <v/>
      </c>
      <c r="C41" s="154" t="str">
        <f>IF(Input!E41&lt;&gt;"",Input!E41,"")</f>
        <v/>
      </c>
      <c r="D41" s="155" t="str">
        <f>IF(Input!F41&lt;&gt;"",Input!F41,"")</f>
        <v/>
      </c>
      <c r="E41" s="154" t="str">
        <f>IF(Input!I41&lt;&gt;"",CONCATENATE(Input!I41,", ",LEFT(Input!H41,1)),"")</f>
        <v/>
      </c>
      <c r="F41" s="156"/>
      <c r="G41" s="157" t="str">
        <f t="shared" si="0"/>
        <v/>
      </c>
      <c r="H41" s="154" t="str">
        <f>IF(A41&lt;&gt;"",VLOOKUP(G41,ScoreRanges!$C$4:$E$8,3),"")</f>
        <v/>
      </c>
      <c r="I41" s="156"/>
      <c r="J41" s="129" t="str">
        <f>IF(AND(ConversionTable!$F$2&lt;&gt;"",A41&lt;&gt;""),VLOOKUP(G41,ConversionTable!B$2:D$402,3),"")</f>
        <v/>
      </c>
      <c r="K41" s="66" t="str">
        <f>IF(AND(ConversionTable!$F$2&lt;&gt;"",A41&lt;&gt;""),VLOOKUP(J41,ConversionTable!I$4:K$7,3),"")</f>
        <v/>
      </c>
      <c r="M41" s="66" t="str">
        <f>IF(A41&lt;&gt;"",(Input!AE41*ScoringModel!$B$11+Input!AF41*ScoringModel!$B$21+Input!AG41*ScoringModel!$B$31)*0.01,"")</f>
        <v/>
      </c>
      <c r="N41" s="66" t="str">
        <f>IF(A41&lt;&gt;"",(Input!J41*ScoringModel!$B$4+Input!K41*ScoringModel!$B$5+Input!L41*ScoringModel!$B$6+Input!M41*ScoringModel!$B$7+Input!N41*ScoringModel!$B$8+Input!O41*ScoringModel!$B$9+Input!P41*ScoringModel!$B$10)*0.01,"")</f>
        <v/>
      </c>
      <c r="O41" s="66" t="str">
        <f>IF(A41&lt;&gt;"",(Input!Q41*ScoringModel!$B$14+Input!R41*ScoringModel!$B$15+Input!S41*ScoringModel!$B$16+Input!T41*ScoringModel!$B$17+Input!U41*ScoringModel!$B$18+Input!V41*ScoringModel!$B$19+Input!W41*ScoringModel!$B$20)*0.01,"")</f>
        <v/>
      </c>
      <c r="P41" s="66" t="str">
        <f>IF(A41&lt;&gt;"",(Input!X41*ScoringModel!$B$24+Input!Y41*ScoringModel!$B$25+Input!Z41*ScoringModel!$B$26+Input!AA41*ScoringModel!$B$27+Input!AB41*ScoringModel!$B$28+Input!AC41*ScoringModel!$B$29+Input!AD41*ScoringModel!$B$30)*0.01,"")</f>
        <v/>
      </c>
    </row>
    <row r="42" spans="1:16" x14ac:dyDescent="0.25">
      <c r="A42" s="154" t="str">
        <f>IF(Input!A42&lt;&gt;"",Input!A42,"")</f>
        <v/>
      </c>
      <c r="B42" s="154" t="str">
        <f>IF(Input!D42&lt;&gt;"",CONCATENATE(Input!D42,", ",Input!C42),"")</f>
        <v/>
      </c>
      <c r="C42" s="154" t="str">
        <f>IF(Input!E42&lt;&gt;"",Input!E42,"")</f>
        <v/>
      </c>
      <c r="D42" s="155" t="str">
        <f>IF(Input!F42&lt;&gt;"",Input!F42,"")</f>
        <v/>
      </c>
      <c r="E42" s="154" t="str">
        <f>IF(Input!I42&lt;&gt;"",CONCATENATE(Input!I42,", ",LEFT(Input!H42,1)),"")</f>
        <v/>
      </c>
      <c r="F42" s="156"/>
      <c r="G42" s="157" t="str">
        <f t="shared" si="0"/>
        <v/>
      </c>
      <c r="H42" s="154" t="str">
        <f>IF(A42&lt;&gt;"",VLOOKUP(G42,ScoreRanges!$C$4:$E$8,3),"")</f>
        <v/>
      </c>
      <c r="I42" s="156"/>
      <c r="J42" s="129" t="str">
        <f>IF(AND(ConversionTable!$F$2&lt;&gt;"",A42&lt;&gt;""),VLOOKUP(G42,ConversionTable!B$2:D$402,3),"")</f>
        <v/>
      </c>
      <c r="K42" s="66" t="str">
        <f>IF(AND(ConversionTable!$F$2&lt;&gt;"",A42&lt;&gt;""),VLOOKUP(J42,ConversionTable!I$4:K$7,3),"")</f>
        <v/>
      </c>
      <c r="M42" s="66" t="str">
        <f>IF(A42&lt;&gt;"",(Input!AE42*ScoringModel!$B$11+Input!AF42*ScoringModel!$B$21+Input!AG42*ScoringModel!$B$31)*0.01,"")</f>
        <v/>
      </c>
      <c r="N42" s="66" t="str">
        <f>IF(A42&lt;&gt;"",(Input!J42*ScoringModel!$B$4+Input!K42*ScoringModel!$B$5+Input!L42*ScoringModel!$B$6+Input!M42*ScoringModel!$B$7+Input!N42*ScoringModel!$B$8+Input!O42*ScoringModel!$B$9+Input!P42*ScoringModel!$B$10)*0.01,"")</f>
        <v/>
      </c>
      <c r="O42" s="66" t="str">
        <f>IF(A42&lt;&gt;"",(Input!Q42*ScoringModel!$B$14+Input!R42*ScoringModel!$B$15+Input!S42*ScoringModel!$B$16+Input!T42*ScoringModel!$B$17+Input!U42*ScoringModel!$B$18+Input!V42*ScoringModel!$B$19+Input!W42*ScoringModel!$B$20)*0.01,"")</f>
        <v/>
      </c>
      <c r="P42" s="66" t="str">
        <f>IF(A42&lt;&gt;"",(Input!X42*ScoringModel!$B$24+Input!Y42*ScoringModel!$B$25+Input!Z42*ScoringModel!$B$26+Input!AA42*ScoringModel!$B$27+Input!AB42*ScoringModel!$B$28+Input!AC42*ScoringModel!$B$29+Input!AD42*ScoringModel!$B$30)*0.01,"")</f>
        <v/>
      </c>
    </row>
    <row r="43" spans="1:16" x14ac:dyDescent="0.25">
      <c r="A43" s="154" t="str">
        <f>IF(Input!A43&lt;&gt;"",Input!A43,"")</f>
        <v/>
      </c>
      <c r="B43" s="154" t="str">
        <f>IF(Input!D43&lt;&gt;"",CONCATENATE(Input!D43,", ",Input!C43),"")</f>
        <v/>
      </c>
      <c r="C43" s="154" t="str">
        <f>IF(Input!E43&lt;&gt;"",Input!E43,"")</f>
        <v/>
      </c>
      <c r="D43" s="155" t="str">
        <f>IF(Input!F43&lt;&gt;"",Input!F43,"")</f>
        <v/>
      </c>
      <c r="E43" s="154" t="str">
        <f>IF(Input!I43&lt;&gt;"",CONCATENATE(Input!I43,", ",LEFT(Input!H43,1)),"")</f>
        <v/>
      </c>
      <c r="F43" s="156"/>
      <c r="G43" s="157" t="str">
        <f t="shared" si="0"/>
        <v/>
      </c>
      <c r="H43" s="154" t="str">
        <f>IF(A43&lt;&gt;"",VLOOKUP(G43,ScoreRanges!$C$4:$E$8,3),"")</f>
        <v/>
      </c>
      <c r="I43" s="156"/>
      <c r="J43" s="129" t="str">
        <f>IF(AND(ConversionTable!$F$2&lt;&gt;"",A43&lt;&gt;""),VLOOKUP(G43,ConversionTable!B$2:D$402,3),"")</f>
        <v/>
      </c>
      <c r="K43" s="66" t="str">
        <f>IF(AND(ConversionTable!$F$2&lt;&gt;"",A43&lt;&gt;""),VLOOKUP(J43,ConversionTable!I$4:K$7,3),"")</f>
        <v/>
      </c>
      <c r="M43" s="66" t="str">
        <f>IF(A43&lt;&gt;"",(Input!AE43*ScoringModel!$B$11+Input!AF43*ScoringModel!$B$21+Input!AG43*ScoringModel!$B$31)*0.01,"")</f>
        <v/>
      </c>
      <c r="N43" s="66" t="str">
        <f>IF(A43&lt;&gt;"",(Input!J43*ScoringModel!$B$4+Input!K43*ScoringModel!$B$5+Input!L43*ScoringModel!$B$6+Input!M43*ScoringModel!$B$7+Input!N43*ScoringModel!$B$8+Input!O43*ScoringModel!$B$9+Input!P43*ScoringModel!$B$10)*0.01,"")</f>
        <v/>
      </c>
      <c r="O43" s="66" t="str">
        <f>IF(A43&lt;&gt;"",(Input!Q43*ScoringModel!$B$14+Input!R43*ScoringModel!$B$15+Input!S43*ScoringModel!$B$16+Input!T43*ScoringModel!$B$17+Input!U43*ScoringModel!$B$18+Input!V43*ScoringModel!$B$19+Input!W43*ScoringModel!$B$20)*0.01,"")</f>
        <v/>
      </c>
      <c r="P43" s="66" t="str">
        <f>IF(A43&lt;&gt;"",(Input!X43*ScoringModel!$B$24+Input!Y43*ScoringModel!$B$25+Input!Z43*ScoringModel!$B$26+Input!AA43*ScoringModel!$B$27+Input!AB43*ScoringModel!$B$28+Input!AC43*ScoringModel!$B$29+Input!AD43*ScoringModel!$B$30)*0.01,"")</f>
        <v/>
      </c>
    </row>
    <row r="44" spans="1:16" x14ac:dyDescent="0.25">
      <c r="A44" s="154" t="str">
        <f>IF(Input!A44&lt;&gt;"",Input!A44,"")</f>
        <v/>
      </c>
      <c r="B44" s="154" t="str">
        <f>IF(Input!D44&lt;&gt;"",CONCATENATE(Input!D44,", ",Input!C44),"")</f>
        <v/>
      </c>
      <c r="C44" s="154" t="str">
        <f>IF(Input!E44&lt;&gt;"",Input!E44,"")</f>
        <v/>
      </c>
      <c r="D44" s="155" t="str">
        <f>IF(Input!F44&lt;&gt;"",Input!F44,"")</f>
        <v/>
      </c>
      <c r="E44" s="154" t="str">
        <f>IF(Input!I44&lt;&gt;"",CONCATENATE(Input!I44,", ",LEFT(Input!H44,1)),"")</f>
        <v/>
      </c>
      <c r="F44" s="156"/>
      <c r="G44" s="157" t="str">
        <f t="shared" si="0"/>
        <v/>
      </c>
      <c r="H44" s="154" t="str">
        <f>IF(A44&lt;&gt;"",VLOOKUP(G44,ScoreRanges!$C$4:$E$8,3),"")</f>
        <v/>
      </c>
      <c r="I44" s="156"/>
      <c r="J44" s="129" t="str">
        <f>IF(AND(ConversionTable!$F$2&lt;&gt;"",A44&lt;&gt;""),VLOOKUP(G44,ConversionTable!B$2:D$402,3),"")</f>
        <v/>
      </c>
      <c r="K44" s="66" t="str">
        <f>IF(AND(ConversionTable!$F$2&lt;&gt;"",A44&lt;&gt;""),VLOOKUP(J44,ConversionTable!I$4:K$7,3),"")</f>
        <v/>
      </c>
      <c r="M44" s="66" t="str">
        <f>IF(A44&lt;&gt;"",(Input!AE44*ScoringModel!$B$11+Input!AF44*ScoringModel!$B$21+Input!AG44*ScoringModel!$B$31)*0.01,"")</f>
        <v/>
      </c>
      <c r="N44" s="66" t="str">
        <f>IF(A44&lt;&gt;"",(Input!J44*ScoringModel!$B$4+Input!K44*ScoringModel!$B$5+Input!L44*ScoringModel!$B$6+Input!M44*ScoringModel!$B$7+Input!N44*ScoringModel!$B$8+Input!O44*ScoringModel!$B$9+Input!P44*ScoringModel!$B$10)*0.01,"")</f>
        <v/>
      </c>
      <c r="O44" s="66" t="str">
        <f>IF(A44&lt;&gt;"",(Input!Q44*ScoringModel!$B$14+Input!R44*ScoringModel!$B$15+Input!S44*ScoringModel!$B$16+Input!T44*ScoringModel!$B$17+Input!U44*ScoringModel!$B$18+Input!V44*ScoringModel!$B$19+Input!W44*ScoringModel!$B$20)*0.01,"")</f>
        <v/>
      </c>
      <c r="P44" s="66" t="str">
        <f>IF(A44&lt;&gt;"",(Input!X44*ScoringModel!$B$24+Input!Y44*ScoringModel!$B$25+Input!Z44*ScoringModel!$B$26+Input!AA44*ScoringModel!$B$27+Input!AB44*ScoringModel!$B$28+Input!AC44*ScoringModel!$B$29+Input!AD44*ScoringModel!$B$30)*0.01,"")</f>
        <v/>
      </c>
    </row>
    <row r="45" spans="1:16" x14ac:dyDescent="0.25">
      <c r="A45" s="154" t="str">
        <f>IF(Input!A45&lt;&gt;"",Input!A45,"")</f>
        <v/>
      </c>
      <c r="B45" s="154" t="str">
        <f>IF(Input!D45&lt;&gt;"",CONCATENATE(Input!D45,", ",Input!C45),"")</f>
        <v/>
      </c>
      <c r="C45" s="154" t="str">
        <f>IF(Input!E45&lt;&gt;"",Input!E45,"")</f>
        <v/>
      </c>
      <c r="D45" s="155" t="str">
        <f>IF(Input!F45&lt;&gt;"",Input!F45,"")</f>
        <v/>
      </c>
      <c r="E45" s="154" t="str">
        <f>IF(Input!I45&lt;&gt;"",CONCATENATE(Input!I45,", ",LEFT(Input!H45,1)),"")</f>
        <v/>
      </c>
      <c r="F45" s="156"/>
      <c r="G45" s="157" t="str">
        <f t="shared" si="0"/>
        <v/>
      </c>
      <c r="H45" s="154" t="str">
        <f>IF(A45&lt;&gt;"",VLOOKUP(G45,ScoreRanges!$C$4:$E$8,3),"")</f>
        <v/>
      </c>
      <c r="I45" s="156"/>
      <c r="J45" s="129" t="str">
        <f>IF(AND(ConversionTable!$F$2&lt;&gt;"",A45&lt;&gt;""),VLOOKUP(G45,ConversionTable!B$2:D$402,3),"")</f>
        <v/>
      </c>
      <c r="K45" s="66" t="str">
        <f>IF(AND(ConversionTable!$F$2&lt;&gt;"",A45&lt;&gt;""),VLOOKUP(J45,ConversionTable!I$4:K$7,3),"")</f>
        <v/>
      </c>
      <c r="M45" s="66" t="str">
        <f>IF(A45&lt;&gt;"",(Input!AE45*ScoringModel!$B$11+Input!AF45*ScoringModel!$B$21+Input!AG45*ScoringModel!$B$31)*0.01,"")</f>
        <v/>
      </c>
      <c r="N45" s="66" t="str">
        <f>IF(A45&lt;&gt;"",(Input!J45*ScoringModel!$B$4+Input!K45*ScoringModel!$B$5+Input!L45*ScoringModel!$B$6+Input!M45*ScoringModel!$B$7+Input!N45*ScoringModel!$B$8+Input!O45*ScoringModel!$B$9+Input!P45*ScoringModel!$B$10)*0.01,"")</f>
        <v/>
      </c>
      <c r="O45" s="66" t="str">
        <f>IF(A45&lt;&gt;"",(Input!Q45*ScoringModel!$B$14+Input!R45*ScoringModel!$B$15+Input!S45*ScoringModel!$B$16+Input!T45*ScoringModel!$B$17+Input!U45*ScoringModel!$B$18+Input!V45*ScoringModel!$B$19+Input!W45*ScoringModel!$B$20)*0.01,"")</f>
        <v/>
      </c>
      <c r="P45" s="66" t="str">
        <f>IF(A45&lt;&gt;"",(Input!X45*ScoringModel!$B$24+Input!Y45*ScoringModel!$B$25+Input!Z45*ScoringModel!$B$26+Input!AA45*ScoringModel!$B$27+Input!AB45*ScoringModel!$B$28+Input!AC45*ScoringModel!$B$29+Input!AD45*ScoringModel!$B$30)*0.01,"")</f>
        <v/>
      </c>
    </row>
    <row r="46" spans="1:16" x14ac:dyDescent="0.25">
      <c r="A46" s="154" t="str">
        <f>IF(Input!A46&lt;&gt;"",Input!A46,"")</f>
        <v/>
      </c>
      <c r="B46" s="154" t="str">
        <f>IF(Input!D46&lt;&gt;"",CONCATENATE(Input!D46,", ",Input!C46),"")</f>
        <v/>
      </c>
      <c r="C46" s="154" t="str">
        <f>IF(Input!E46&lt;&gt;"",Input!E46,"")</f>
        <v/>
      </c>
      <c r="D46" s="155" t="str">
        <f>IF(Input!F46&lt;&gt;"",Input!F46,"")</f>
        <v/>
      </c>
      <c r="E46" s="154" t="str">
        <f>IF(Input!I46&lt;&gt;"",CONCATENATE(Input!I46,", ",LEFT(Input!H46,1)),"")</f>
        <v/>
      </c>
      <c r="F46" s="156"/>
      <c r="G46" s="157" t="str">
        <f t="shared" si="0"/>
        <v/>
      </c>
      <c r="H46" s="154" t="str">
        <f>IF(A46&lt;&gt;"",VLOOKUP(G46,ScoreRanges!$C$4:$E$8,3),"")</f>
        <v/>
      </c>
      <c r="I46" s="156"/>
      <c r="J46" s="129" t="str">
        <f>IF(AND(ConversionTable!$F$2&lt;&gt;"",A46&lt;&gt;""),VLOOKUP(G46,ConversionTable!B$2:D$402,3),"")</f>
        <v/>
      </c>
      <c r="K46" s="66" t="str">
        <f>IF(AND(ConversionTable!$F$2&lt;&gt;"",A46&lt;&gt;""),VLOOKUP(J46,ConversionTable!I$4:K$7,3),"")</f>
        <v/>
      </c>
      <c r="M46" s="66" t="str">
        <f>IF(A46&lt;&gt;"",(Input!AE46*ScoringModel!$B$11+Input!AF46*ScoringModel!$B$21+Input!AG46*ScoringModel!$B$31)*0.01,"")</f>
        <v/>
      </c>
      <c r="N46" s="66" t="str">
        <f>IF(A46&lt;&gt;"",(Input!J46*ScoringModel!$B$4+Input!K46*ScoringModel!$B$5+Input!L46*ScoringModel!$B$6+Input!M46*ScoringModel!$B$7+Input!N46*ScoringModel!$B$8+Input!O46*ScoringModel!$B$9+Input!P46*ScoringModel!$B$10)*0.01,"")</f>
        <v/>
      </c>
      <c r="O46" s="66" t="str">
        <f>IF(A46&lt;&gt;"",(Input!Q46*ScoringModel!$B$14+Input!R46*ScoringModel!$B$15+Input!S46*ScoringModel!$B$16+Input!T46*ScoringModel!$B$17+Input!U46*ScoringModel!$B$18+Input!V46*ScoringModel!$B$19+Input!W46*ScoringModel!$B$20)*0.01,"")</f>
        <v/>
      </c>
      <c r="P46" s="66" t="str">
        <f>IF(A46&lt;&gt;"",(Input!X46*ScoringModel!$B$24+Input!Y46*ScoringModel!$B$25+Input!Z46*ScoringModel!$B$26+Input!AA46*ScoringModel!$B$27+Input!AB46*ScoringModel!$B$28+Input!AC46*ScoringModel!$B$29+Input!AD46*ScoringModel!$B$30)*0.01,"")</f>
        <v/>
      </c>
    </row>
    <row r="47" spans="1:16" x14ac:dyDescent="0.25">
      <c r="A47" s="154" t="str">
        <f>IF(Input!A47&lt;&gt;"",Input!A47,"")</f>
        <v/>
      </c>
      <c r="B47" s="154" t="str">
        <f>IF(Input!D47&lt;&gt;"",CONCATENATE(Input!D47,", ",Input!C47),"")</f>
        <v/>
      </c>
      <c r="C47" s="154" t="str">
        <f>IF(Input!E47&lt;&gt;"",Input!E47,"")</f>
        <v/>
      </c>
      <c r="D47" s="155" t="str">
        <f>IF(Input!F47&lt;&gt;"",Input!F47,"")</f>
        <v/>
      </c>
      <c r="E47" s="154" t="str">
        <f>IF(Input!I47&lt;&gt;"",CONCATENATE(Input!I47,", ",LEFT(Input!H47,1)),"")</f>
        <v/>
      </c>
      <c r="F47" s="156"/>
      <c r="G47" s="157" t="str">
        <f t="shared" si="0"/>
        <v/>
      </c>
      <c r="H47" s="154" t="str">
        <f>IF(A47&lt;&gt;"",VLOOKUP(G47,ScoreRanges!$C$4:$E$8,3),"")</f>
        <v/>
      </c>
      <c r="I47" s="156"/>
      <c r="J47" s="129" t="str">
        <f>IF(AND(ConversionTable!$F$2&lt;&gt;"",A47&lt;&gt;""),VLOOKUP(G47,ConversionTable!B$2:D$402,3),"")</f>
        <v/>
      </c>
      <c r="K47" s="66" t="str">
        <f>IF(AND(ConversionTable!$F$2&lt;&gt;"",A47&lt;&gt;""),VLOOKUP(J47,ConversionTable!I$4:K$7,3),"")</f>
        <v/>
      </c>
      <c r="M47" s="66" t="str">
        <f>IF(A47&lt;&gt;"",(Input!AE47*ScoringModel!$B$11+Input!AF47*ScoringModel!$B$21+Input!AG47*ScoringModel!$B$31)*0.01,"")</f>
        <v/>
      </c>
      <c r="N47" s="66" t="str">
        <f>IF(A47&lt;&gt;"",(Input!J47*ScoringModel!$B$4+Input!K47*ScoringModel!$B$5+Input!L47*ScoringModel!$B$6+Input!M47*ScoringModel!$B$7+Input!N47*ScoringModel!$B$8+Input!O47*ScoringModel!$B$9+Input!P47*ScoringModel!$B$10)*0.01,"")</f>
        <v/>
      </c>
      <c r="O47" s="66" t="str">
        <f>IF(A47&lt;&gt;"",(Input!Q47*ScoringModel!$B$14+Input!R47*ScoringModel!$B$15+Input!S47*ScoringModel!$B$16+Input!T47*ScoringModel!$B$17+Input!U47*ScoringModel!$B$18+Input!V47*ScoringModel!$B$19+Input!W47*ScoringModel!$B$20)*0.01,"")</f>
        <v/>
      </c>
      <c r="P47" s="66" t="str">
        <f>IF(A47&lt;&gt;"",(Input!X47*ScoringModel!$B$24+Input!Y47*ScoringModel!$B$25+Input!Z47*ScoringModel!$B$26+Input!AA47*ScoringModel!$B$27+Input!AB47*ScoringModel!$B$28+Input!AC47*ScoringModel!$B$29+Input!AD47*ScoringModel!$B$30)*0.01,"")</f>
        <v/>
      </c>
    </row>
    <row r="48" spans="1:16" x14ac:dyDescent="0.25">
      <c r="A48" s="154" t="str">
        <f>IF(Input!A48&lt;&gt;"",Input!A48,"")</f>
        <v/>
      </c>
      <c r="B48" s="154" t="str">
        <f>IF(Input!D48&lt;&gt;"",CONCATENATE(Input!D48,", ",Input!C48),"")</f>
        <v/>
      </c>
      <c r="C48" s="154" t="str">
        <f>IF(Input!E48&lt;&gt;"",Input!E48,"")</f>
        <v/>
      </c>
      <c r="D48" s="155" t="str">
        <f>IF(Input!F48&lt;&gt;"",Input!F48,"")</f>
        <v/>
      </c>
      <c r="E48" s="154" t="str">
        <f>IF(Input!I48&lt;&gt;"",CONCATENATE(Input!I48,", ",LEFT(Input!H48,1)),"")</f>
        <v/>
      </c>
      <c r="F48" s="156"/>
      <c r="G48" s="157" t="str">
        <f t="shared" si="0"/>
        <v/>
      </c>
      <c r="H48" s="154" t="str">
        <f>IF(A48&lt;&gt;"",VLOOKUP(G48,ScoreRanges!$C$4:$E$8,3),"")</f>
        <v/>
      </c>
      <c r="I48" s="156"/>
      <c r="J48" s="129" t="str">
        <f>IF(AND(ConversionTable!$F$2&lt;&gt;"",A48&lt;&gt;""),VLOOKUP(G48,ConversionTable!B$2:D$402,3),"")</f>
        <v/>
      </c>
      <c r="K48" s="66" t="str">
        <f>IF(AND(ConversionTable!$F$2&lt;&gt;"",A48&lt;&gt;""),VLOOKUP(J48,ConversionTable!I$4:K$7,3),"")</f>
        <v/>
      </c>
      <c r="M48" s="66" t="str">
        <f>IF(A48&lt;&gt;"",(Input!AE48*ScoringModel!$B$11+Input!AF48*ScoringModel!$B$21+Input!AG48*ScoringModel!$B$31)*0.01,"")</f>
        <v/>
      </c>
      <c r="N48" s="66" t="str">
        <f>IF(A48&lt;&gt;"",(Input!J48*ScoringModel!$B$4+Input!K48*ScoringModel!$B$5+Input!L48*ScoringModel!$B$6+Input!M48*ScoringModel!$B$7+Input!N48*ScoringModel!$B$8+Input!O48*ScoringModel!$B$9+Input!P48*ScoringModel!$B$10)*0.01,"")</f>
        <v/>
      </c>
      <c r="O48" s="66" t="str">
        <f>IF(A48&lt;&gt;"",(Input!Q48*ScoringModel!$B$14+Input!R48*ScoringModel!$B$15+Input!S48*ScoringModel!$B$16+Input!T48*ScoringModel!$B$17+Input!U48*ScoringModel!$B$18+Input!V48*ScoringModel!$B$19+Input!W48*ScoringModel!$B$20)*0.01,"")</f>
        <v/>
      </c>
      <c r="P48" s="66" t="str">
        <f>IF(A48&lt;&gt;"",(Input!X48*ScoringModel!$B$24+Input!Y48*ScoringModel!$B$25+Input!Z48*ScoringModel!$B$26+Input!AA48*ScoringModel!$B$27+Input!AB48*ScoringModel!$B$28+Input!AC48*ScoringModel!$B$29+Input!AD48*ScoringModel!$B$30)*0.01,"")</f>
        <v/>
      </c>
    </row>
    <row r="49" spans="1:16" x14ac:dyDescent="0.25">
      <c r="A49" s="154" t="str">
        <f>IF(Input!A49&lt;&gt;"",Input!A49,"")</f>
        <v/>
      </c>
      <c r="B49" s="154" t="str">
        <f>IF(Input!D49&lt;&gt;"",CONCATENATE(Input!D49,", ",Input!C49),"")</f>
        <v/>
      </c>
      <c r="C49" s="154" t="str">
        <f>IF(Input!E49&lt;&gt;"",Input!E49,"")</f>
        <v/>
      </c>
      <c r="D49" s="155" t="str">
        <f>IF(Input!F49&lt;&gt;"",Input!F49,"")</f>
        <v/>
      </c>
      <c r="E49" s="154" t="str">
        <f>IF(Input!I49&lt;&gt;"",CONCATENATE(Input!I49,", ",LEFT(Input!H49,1)),"")</f>
        <v/>
      </c>
      <c r="F49" s="156"/>
      <c r="G49" s="157" t="str">
        <f t="shared" si="0"/>
        <v/>
      </c>
      <c r="H49" s="154" t="str">
        <f>IF(A49&lt;&gt;"",VLOOKUP(G49,ScoreRanges!$C$4:$E$8,3),"")</f>
        <v/>
      </c>
      <c r="I49" s="156"/>
      <c r="J49" s="129" t="str">
        <f>IF(AND(ConversionTable!$F$2&lt;&gt;"",A49&lt;&gt;""),VLOOKUP(G49,ConversionTable!B$2:D$402,3),"")</f>
        <v/>
      </c>
      <c r="K49" s="66" t="str">
        <f>IF(AND(ConversionTable!$F$2&lt;&gt;"",A49&lt;&gt;""),VLOOKUP(J49,ConversionTable!I$4:K$7,3),"")</f>
        <v/>
      </c>
      <c r="M49" s="66" t="str">
        <f>IF(A49&lt;&gt;"",(Input!AE49*ScoringModel!$B$11+Input!AF49*ScoringModel!$B$21+Input!AG49*ScoringModel!$B$31)*0.01,"")</f>
        <v/>
      </c>
      <c r="N49" s="66" t="str">
        <f>IF(A49&lt;&gt;"",(Input!J49*ScoringModel!$B$4+Input!K49*ScoringModel!$B$5+Input!L49*ScoringModel!$B$6+Input!M49*ScoringModel!$B$7+Input!N49*ScoringModel!$B$8+Input!O49*ScoringModel!$B$9+Input!P49*ScoringModel!$B$10)*0.01,"")</f>
        <v/>
      </c>
      <c r="O49" s="66" t="str">
        <f>IF(A49&lt;&gt;"",(Input!Q49*ScoringModel!$B$14+Input!R49*ScoringModel!$B$15+Input!S49*ScoringModel!$B$16+Input!T49*ScoringModel!$B$17+Input!U49*ScoringModel!$B$18+Input!V49*ScoringModel!$B$19+Input!W49*ScoringModel!$B$20)*0.01,"")</f>
        <v/>
      </c>
      <c r="P49" s="66" t="str">
        <f>IF(A49&lt;&gt;"",(Input!X49*ScoringModel!$B$24+Input!Y49*ScoringModel!$B$25+Input!Z49*ScoringModel!$B$26+Input!AA49*ScoringModel!$B$27+Input!AB49*ScoringModel!$B$28+Input!AC49*ScoringModel!$B$29+Input!AD49*ScoringModel!$B$30)*0.01,"")</f>
        <v/>
      </c>
    </row>
    <row r="50" spans="1:16" x14ac:dyDescent="0.25">
      <c r="A50" s="154" t="str">
        <f>IF(Input!A50&lt;&gt;"",Input!A50,"")</f>
        <v/>
      </c>
      <c r="B50" s="154" t="str">
        <f>IF(Input!D50&lt;&gt;"",CONCATENATE(Input!D50,", ",Input!C50),"")</f>
        <v/>
      </c>
      <c r="C50" s="154" t="str">
        <f>IF(Input!E50&lt;&gt;"",Input!E50,"")</f>
        <v/>
      </c>
      <c r="D50" s="155" t="str">
        <f>IF(Input!F50&lt;&gt;"",Input!F50,"")</f>
        <v/>
      </c>
      <c r="E50" s="154" t="str">
        <f>IF(Input!I50&lt;&gt;"",CONCATENATE(Input!I50,", ",LEFT(Input!H50,1)),"")</f>
        <v/>
      </c>
      <c r="F50" s="156"/>
      <c r="G50" s="157" t="str">
        <f t="shared" si="0"/>
        <v/>
      </c>
      <c r="H50" s="154" t="str">
        <f>IF(A50&lt;&gt;"",VLOOKUP(G50,ScoreRanges!$C$4:$E$8,3),"")</f>
        <v/>
      </c>
      <c r="I50" s="156"/>
      <c r="J50" s="129" t="str">
        <f>IF(AND(ConversionTable!$F$2&lt;&gt;"",A50&lt;&gt;""),VLOOKUP(G50,ConversionTable!B$2:D$402,3),"")</f>
        <v/>
      </c>
      <c r="K50" s="66" t="str">
        <f>IF(AND(ConversionTable!$F$2&lt;&gt;"",A50&lt;&gt;""),VLOOKUP(J50,ConversionTable!I$4:K$7,3),"")</f>
        <v/>
      </c>
      <c r="M50" s="66" t="str">
        <f>IF(A50&lt;&gt;"",(Input!AE50*ScoringModel!$B$11+Input!AF50*ScoringModel!$B$21+Input!AG50*ScoringModel!$B$31)*0.01,"")</f>
        <v/>
      </c>
      <c r="N50" s="66" t="str">
        <f>IF(A50&lt;&gt;"",(Input!J50*ScoringModel!$B$4+Input!K50*ScoringModel!$B$5+Input!L50*ScoringModel!$B$6+Input!M50*ScoringModel!$B$7+Input!N50*ScoringModel!$B$8+Input!O50*ScoringModel!$B$9+Input!P50*ScoringModel!$B$10)*0.01,"")</f>
        <v/>
      </c>
      <c r="O50" s="66" t="str">
        <f>IF(A50&lt;&gt;"",(Input!Q50*ScoringModel!$B$14+Input!R50*ScoringModel!$B$15+Input!S50*ScoringModel!$B$16+Input!T50*ScoringModel!$B$17+Input!U50*ScoringModel!$B$18+Input!V50*ScoringModel!$B$19+Input!W50*ScoringModel!$B$20)*0.01,"")</f>
        <v/>
      </c>
      <c r="P50" s="66" t="str">
        <f>IF(A50&lt;&gt;"",(Input!X50*ScoringModel!$B$24+Input!Y50*ScoringModel!$B$25+Input!Z50*ScoringModel!$B$26+Input!AA50*ScoringModel!$B$27+Input!AB50*ScoringModel!$B$28+Input!AC50*ScoringModel!$B$29+Input!AD50*ScoringModel!$B$30)*0.01,"")</f>
        <v/>
      </c>
    </row>
    <row r="51" spans="1:16" x14ac:dyDescent="0.25">
      <c r="A51" s="154" t="str">
        <f>IF(Input!A51&lt;&gt;"",Input!A51,"")</f>
        <v/>
      </c>
      <c r="B51" s="154" t="str">
        <f>IF(Input!D51&lt;&gt;"",CONCATENATE(Input!D51,", ",Input!C51),"")</f>
        <v/>
      </c>
      <c r="C51" s="154" t="str">
        <f>IF(Input!E51&lt;&gt;"",Input!E51,"")</f>
        <v/>
      </c>
      <c r="D51" s="155" t="str">
        <f>IF(Input!F51&lt;&gt;"",Input!F51,"")</f>
        <v/>
      </c>
      <c r="E51" s="154" t="str">
        <f>IF(Input!I51&lt;&gt;"",CONCATENATE(Input!I51,", ",LEFT(Input!H51,1)),"")</f>
        <v/>
      </c>
      <c r="F51" s="156"/>
      <c r="G51" s="157" t="str">
        <f t="shared" si="0"/>
        <v/>
      </c>
      <c r="H51" s="154" t="str">
        <f>IF(A51&lt;&gt;"",VLOOKUP(G51,ScoreRanges!$C$4:$E$8,3),"")</f>
        <v/>
      </c>
      <c r="I51" s="156"/>
      <c r="J51" s="129" t="str">
        <f>IF(AND(ConversionTable!$F$2&lt;&gt;"",A51&lt;&gt;""),VLOOKUP(G51,ConversionTable!B$2:D$402,3),"")</f>
        <v/>
      </c>
      <c r="K51" s="66" t="str">
        <f>IF(AND(ConversionTable!$F$2&lt;&gt;"",A51&lt;&gt;""),VLOOKUP(J51,ConversionTable!I$4:K$7,3),"")</f>
        <v/>
      </c>
      <c r="M51" s="66" t="str">
        <f>IF(A51&lt;&gt;"",(Input!AE51*ScoringModel!$B$11+Input!AF51*ScoringModel!$B$21+Input!AG51*ScoringModel!$B$31)*0.01,"")</f>
        <v/>
      </c>
      <c r="N51" s="66" t="str">
        <f>IF(A51&lt;&gt;"",(Input!J51*ScoringModel!$B$4+Input!K51*ScoringModel!$B$5+Input!L51*ScoringModel!$B$6+Input!M51*ScoringModel!$B$7+Input!N51*ScoringModel!$B$8+Input!O51*ScoringModel!$B$9+Input!P51*ScoringModel!$B$10)*0.01,"")</f>
        <v/>
      </c>
      <c r="O51" s="66" t="str">
        <f>IF(A51&lt;&gt;"",(Input!Q51*ScoringModel!$B$14+Input!R51*ScoringModel!$B$15+Input!S51*ScoringModel!$B$16+Input!T51*ScoringModel!$B$17+Input!U51*ScoringModel!$B$18+Input!V51*ScoringModel!$B$19+Input!W51*ScoringModel!$B$20)*0.01,"")</f>
        <v/>
      </c>
      <c r="P51" s="66" t="str">
        <f>IF(A51&lt;&gt;"",(Input!X51*ScoringModel!$B$24+Input!Y51*ScoringModel!$B$25+Input!Z51*ScoringModel!$B$26+Input!AA51*ScoringModel!$B$27+Input!AB51*ScoringModel!$B$28+Input!AC51*ScoringModel!$B$29+Input!AD51*ScoringModel!$B$30)*0.01,"")</f>
        <v/>
      </c>
    </row>
    <row r="52" spans="1:16" x14ac:dyDescent="0.25">
      <c r="A52" s="154" t="str">
        <f>IF(Input!A52&lt;&gt;"",Input!A52,"")</f>
        <v/>
      </c>
      <c r="B52" s="154" t="str">
        <f>IF(Input!D52&lt;&gt;"",CONCATENATE(Input!D52,", ",Input!C52),"")</f>
        <v/>
      </c>
      <c r="C52" s="154" t="str">
        <f>IF(Input!E52&lt;&gt;"",Input!E52,"")</f>
        <v/>
      </c>
      <c r="D52" s="155" t="str">
        <f>IF(Input!F52&lt;&gt;"",Input!F52,"")</f>
        <v/>
      </c>
      <c r="E52" s="154" t="str">
        <f>IF(Input!I52&lt;&gt;"",CONCATENATE(Input!I52,", ",LEFT(Input!H52,1)),"")</f>
        <v/>
      </c>
      <c r="F52" s="156"/>
      <c r="G52" s="157" t="str">
        <f t="shared" si="0"/>
        <v/>
      </c>
      <c r="H52" s="154" t="str">
        <f>IF(A52&lt;&gt;"",VLOOKUP(G52,ScoreRanges!$C$4:$E$8,3),"")</f>
        <v/>
      </c>
      <c r="I52" s="156"/>
      <c r="J52" s="129" t="str">
        <f>IF(AND(ConversionTable!$F$2&lt;&gt;"",A52&lt;&gt;""),VLOOKUP(G52,ConversionTable!B$2:D$402,3),"")</f>
        <v/>
      </c>
      <c r="K52" s="66" t="str">
        <f>IF(AND(ConversionTable!$F$2&lt;&gt;"",A52&lt;&gt;""),VLOOKUP(J52,ConversionTable!I$4:K$7,3),"")</f>
        <v/>
      </c>
      <c r="M52" s="66" t="str">
        <f>IF(A52&lt;&gt;"",(Input!AE52*ScoringModel!$B$11+Input!AF52*ScoringModel!$B$21+Input!AG52*ScoringModel!$B$31)*0.01,"")</f>
        <v/>
      </c>
      <c r="N52" s="66" t="str">
        <f>IF(A52&lt;&gt;"",(Input!J52*ScoringModel!$B$4+Input!K52*ScoringModel!$B$5+Input!L52*ScoringModel!$B$6+Input!M52*ScoringModel!$B$7+Input!N52*ScoringModel!$B$8+Input!O52*ScoringModel!$B$9+Input!P52*ScoringModel!$B$10)*0.01,"")</f>
        <v/>
      </c>
      <c r="O52" s="66" t="str">
        <f>IF(A52&lt;&gt;"",(Input!Q52*ScoringModel!$B$14+Input!R52*ScoringModel!$B$15+Input!S52*ScoringModel!$B$16+Input!T52*ScoringModel!$B$17+Input!U52*ScoringModel!$B$18+Input!V52*ScoringModel!$B$19+Input!W52*ScoringModel!$B$20)*0.01,"")</f>
        <v/>
      </c>
      <c r="P52" s="66" t="str">
        <f>IF(A52&lt;&gt;"",(Input!X52*ScoringModel!$B$24+Input!Y52*ScoringModel!$B$25+Input!Z52*ScoringModel!$B$26+Input!AA52*ScoringModel!$B$27+Input!AB52*ScoringModel!$B$28+Input!AC52*ScoringModel!$B$29+Input!AD52*ScoringModel!$B$30)*0.01,"")</f>
        <v/>
      </c>
    </row>
    <row r="53" spans="1:16" x14ac:dyDescent="0.25">
      <c r="A53" s="154" t="str">
        <f>IF(Input!A53&lt;&gt;"",Input!A53,"")</f>
        <v/>
      </c>
      <c r="B53" s="154" t="str">
        <f>IF(Input!D53&lt;&gt;"",CONCATENATE(Input!D53,", ",Input!C53),"")</f>
        <v/>
      </c>
      <c r="C53" s="154" t="str">
        <f>IF(Input!E53&lt;&gt;"",Input!E53,"")</f>
        <v/>
      </c>
      <c r="D53" s="155" t="str">
        <f>IF(Input!F53&lt;&gt;"",Input!F53,"")</f>
        <v/>
      </c>
      <c r="E53" s="154" t="str">
        <f>IF(Input!I53&lt;&gt;"",CONCATENATE(Input!I53,", ",LEFT(Input!H53,1)),"")</f>
        <v/>
      </c>
      <c r="F53" s="156"/>
      <c r="G53" s="157" t="str">
        <f t="shared" si="0"/>
        <v/>
      </c>
      <c r="H53" s="154" t="str">
        <f>IF(A53&lt;&gt;"",VLOOKUP(G53,ScoreRanges!$C$4:$E$8,3),"")</f>
        <v/>
      </c>
      <c r="I53" s="156"/>
      <c r="J53" s="129" t="str">
        <f>IF(AND(ConversionTable!$F$2&lt;&gt;"",A53&lt;&gt;""),VLOOKUP(G53,ConversionTable!B$2:D$402,3),"")</f>
        <v/>
      </c>
      <c r="K53" s="66" t="str">
        <f>IF(AND(ConversionTable!$F$2&lt;&gt;"",A53&lt;&gt;""),VLOOKUP(J53,ConversionTable!I$4:K$7,3),"")</f>
        <v/>
      </c>
      <c r="M53" s="66" t="str">
        <f>IF(A53&lt;&gt;"",(Input!AE53*ScoringModel!$B$11+Input!AF53*ScoringModel!$B$21+Input!AG53*ScoringModel!$B$31)*0.01,"")</f>
        <v/>
      </c>
      <c r="N53" s="66" t="str">
        <f>IF(A53&lt;&gt;"",(Input!J53*ScoringModel!$B$4+Input!K53*ScoringModel!$B$5+Input!L53*ScoringModel!$B$6+Input!M53*ScoringModel!$B$7+Input!N53*ScoringModel!$B$8+Input!O53*ScoringModel!$B$9+Input!P53*ScoringModel!$B$10)*0.01,"")</f>
        <v/>
      </c>
      <c r="O53" s="66" t="str">
        <f>IF(A53&lt;&gt;"",(Input!Q53*ScoringModel!$B$14+Input!R53*ScoringModel!$B$15+Input!S53*ScoringModel!$B$16+Input!T53*ScoringModel!$B$17+Input!U53*ScoringModel!$B$18+Input!V53*ScoringModel!$B$19+Input!W53*ScoringModel!$B$20)*0.01,"")</f>
        <v/>
      </c>
      <c r="P53" s="66" t="str">
        <f>IF(A53&lt;&gt;"",(Input!X53*ScoringModel!$B$24+Input!Y53*ScoringModel!$B$25+Input!Z53*ScoringModel!$B$26+Input!AA53*ScoringModel!$B$27+Input!AB53*ScoringModel!$B$28+Input!AC53*ScoringModel!$B$29+Input!AD53*ScoringModel!$B$30)*0.01,"")</f>
        <v/>
      </c>
    </row>
    <row r="54" spans="1:16" x14ac:dyDescent="0.25">
      <c r="A54" s="154" t="str">
        <f>IF(Input!A54&lt;&gt;"",Input!A54,"")</f>
        <v/>
      </c>
      <c r="B54" s="154" t="str">
        <f>IF(Input!D54&lt;&gt;"",CONCATENATE(Input!D54,", ",Input!C54),"")</f>
        <v/>
      </c>
      <c r="C54" s="154" t="str">
        <f>IF(Input!E54&lt;&gt;"",Input!E54,"")</f>
        <v/>
      </c>
      <c r="D54" s="155" t="str">
        <f>IF(Input!F54&lt;&gt;"",Input!F54,"")</f>
        <v/>
      </c>
      <c r="E54" s="154" t="str">
        <f>IF(Input!I54&lt;&gt;"",CONCATENATE(Input!I54,", ",LEFT(Input!H54,1)),"")</f>
        <v/>
      </c>
      <c r="F54" s="156"/>
      <c r="G54" s="157" t="str">
        <f t="shared" si="0"/>
        <v/>
      </c>
      <c r="H54" s="154" t="str">
        <f>IF(A54&lt;&gt;"",VLOOKUP(G54,ScoreRanges!$C$4:$E$8,3),"")</f>
        <v/>
      </c>
      <c r="I54" s="156"/>
      <c r="J54" s="129" t="str">
        <f>IF(AND(ConversionTable!$F$2&lt;&gt;"",A54&lt;&gt;""),VLOOKUP(G54,ConversionTable!B$2:D$402,3),"")</f>
        <v/>
      </c>
      <c r="K54" s="66" t="str">
        <f>IF(AND(ConversionTable!$F$2&lt;&gt;"",A54&lt;&gt;""),VLOOKUP(J54,ConversionTable!I$4:K$7,3),"")</f>
        <v/>
      </c>
      <c r="M54" s="66" t="str">
        <f>IF(A54&lt;&gt;"",(Input!AE54*ScoringModel!$B$11+Input!AF54*ScoringModel!$B$21+Input!AG54*ScoringModel!$B$31)*0.01,"")</f>
        <v/>
      </c>
      <c r="N54" s="66" t="str">
        <f>IF(A54&lt;&gt;"",(Input!J54*ScoringModel!$B$4+Input!K54*ScoringModel!$B$5+Input!L54*ScoringModel!$B$6+Input!M54*ScoringModel!$B$7+Input!N54*ScoringModel!$B$8+Input!O54*ScoringModel!$B$9+Input!P54*ScoringModel!$B$10)*0.01,"")</f>
        <v/>
      </c>
      <c r="O54" s="66" t="str">
        <f>IF(A54&lt;&gt;"",(Input!Q54*ScoringModel!$B$14+Input!R54*ScoringModel!$B$15+Input!S54*ScoringModel!$B$16+Input!T54*ScoringModel!$B$17+Input!U54*ScoringModel!$B$18+Input!V54*ScoringModel!$B$19+Input!W54*ScoringModel!$B$20)*0.01,"")</f>
        <v/>
      </c>
      <c r="P54" s="66" t="str">
        <f>IF(A54&lt;&gt;"",(Input!X54*ScoringModel!$B$24+Input!Y54*ScoringModel!$B$25+Input!Z54*ScoringModel!$B$26+Input!AA54*ScoringModel!$B$27+Input!AB54*ScoringModel!$B$28+Input!AC54*ScoringModel!$B$29+Input!AD54*ScoringModel!$B$30)*0.01,"")</f>
        <v/>
      </c>
    </row>
    <row r="55" spans="1:16" x14ac:dyDescent="0.25">
      <c r="A55" s="154" t="str">
        <f>IF(Input!A55&lt;&gt;"",Input!A55,"")</f>
        <v/>
      </c>
      <c r="B55" s="154" t="str">
        <f>IF(Input!D55&lt;&gt;"",CONCATENATE(Input!D55,", ",Input!C55),"")</f>
        <v/>
      </c>
      <c r="C55" s="154" t="str">
        <f>IF(Input!E55&lt;&gt;"",Input!E55,"")</f>
        <v/>
      </c>
      <c r="D55" s="155" t="str">
        <f>IF(Input!F55&lt;&gt;"",Input!F55,"")</f>
        <v/>
      </c>
      <c r="E55" s="154" t="str">
        <f>IF(Input!I55&lt;&gt;"",CONCATENATE(Input!I55,", ",LEFT(Input!H55,1)),"")</f>
        <v/>
      </c>
      <c r="F55" s="156"/>
      <c r="G55" s="157" t="str">
        <f t="shared" si="0"/>
        <v/>
      </c>
      <c r="H55" s="154" t="str">
        <f>IF(A55&lt;&gt;"",VLOOKUP(G55,ScoreRanges!$C$4:$E$8,3),"")</f>
        <v/>
      </c>
      <c r="I55" s="156"/>
      <c r="J55" s="129" t="str">
        <f>IF(AND(ConversionTable!$F$2&lt;&gt;"",A55&lt;&gt;""),VLOOKUP(G55,ConversionTable!B$2:D$402,3),"")</f>
        <v/>
      </c>
      <c r="K55" s="66" t="str">
        <f>IF(AND(ConversionTable!$F$2&lt;&gt;"",A55&lt;&gt;""),VLOOKUP(J55,ConversionTable!I$4:K$7,3),"")</f>
        <v/>
      </c>
      <c r="M55" s="66" t="str">
        <f>IF(A55&lt;&gt;"",(Input!AE55*ScoringModel!$B$11+Input!AF55*ScoringModel!$B$21+Input!AG55*ScoringModel!$B$31)*0.01,"")</f>
        <v/>
      </c>
      <c r="N55" s="66" t="str">
        <f>IF(A55&lt;&gt;"",(Input!J55*ScoringModel!$B$4+Input!K55*ScoringModel!$B$5+Input!L55*ScoringModel!$B$6+Input!M55*ScoringModel!$B$7+Input!N55*ScoringModel!$B$8+Input!O55*ScoringModel!$B$9+Input!P55*ScoringModel!$B$10)*0.01,"")</f>
        <v/>
      </c>
      <c r="O55" s="66" t="str">
        <f>IF(A55&lt;&gt;"",(Input!Q55*ScoringModel!$B$14+Input!R55*ScoringModel!$B$15+Input!S55*ScoringModel!$B$16+Input!T55*ScoringModel!$B$17+Input!U55*ScoringModel!$B$18+Input!V55*ScoringModel!$B$19+Input!W55*ScoringModel!$B$20)*0.01,"")</f>
        <v/>
      </c>
      <c r="P55" s="66" t="str">
        <f>IF(A55&lt;&gt;"",(Input!X55*ScoringModel!$B$24+Input!Y55*ScoringModel!$B$25+Input!Z55*ScoringModel!$B$26+Input!AA55*ScoringModel!$B$27+Input!AB55*ScoringModel!$B$28+Input!AC55*ScoringModel!$B$29+Input!AD55*ScoringModel!$B$30)*0.01,"")</f>
        <v/>
      </c>
    </row>
    <row r="56" spans="1:16" x14ac:dyDescent="0.25">
      <c r="A56" s="154" t="str">
        <f>IF(Input!A56&lt;&gt;"",Input!A56,"")</f>
        <v/>
      </c>
      <c r="B56" s="154" t="str">
        <f>IF(Input!D56&lt;&gt;"",CONCATENATE(Input!D56,", ",Input!C56),"")</f>
        <v/>
      </c>
      <c r="C56" s="154" t="str">
        <f>IF(Input!E56&lt;&gt;"",Input!E56,"")</f>
        <v/>
      </c>
      <c r="D56" s="155" t="str">
        <f>IF(Input!F56&lt;&gt;"",Input!F56,"")</f>
        <v/>
      </c>
      <c r="E56" s="154" t="str">
        <f>IF(Input!I56&lt;&gt;"",CONCATENATE(Input!I56,", ",LEFT(Input!H56,1)),"")</f>
        <v/>
      </c>
      <c r="F56" s="156"/>
      <c r="G56" s="157" t="str">
        <f t="shared" si="0"/>
        <v/>
      </c>
      <c r="H56" s="154" t="str">
        <f>IF(A56&lt;&gt;"",VLOOKUP(G56,ScoreRanges!$C$4:$E$8,3),"")</f>
        <v/>
      </c>
      <c r="I56" s="156"/>
      <c r="J56" s="129" t="str">
        <f>IF(AND(ConversionTable!$F$2&lt;&gt;"",A56&lt;&gt;""),VLOOKUP(G56,ConversionTable!B$2:D$402,3),"")</f>
        <v/>
      </c>
      <c r="K56" s="66" t="str">
        <f>IF(AND(ConversionTable!$F$2&lt;&gt;"",A56&lt;&gt;""),VLOOKUP(J56,ConversionTable!I$4:K$7,3),"")</f>
        <v/>
      </c>
      <c r="M56" s="66" t="str">
        <f>IF(A56&lt;&gt;"",(Input!AE56*ScoringModel!$B$11+Input!AF56*ScoringModel!$B$21+Input!AG56*ScoringModel!$B$31)*0.01,"")</f>
        <v/>
      </c>
      <c r="N56" s="66" t="str">
        <f>IF(A56&lt;&gt;"",(Input!J56*ScoringModel!$B$4+Input!K56*ScoringModel!$B$5+Input!L56*ScoringModel!$B$6+Input!M56*ScoringModel!$B$7+Input!N56*ScoringModel!$B$8+Input!O56*ScoringModel!$B$9+Input!P56*ScoringModel!$B$10)*0.01,"")</f>
        <v/>
      </c>
      <c r="O56" s="66" t="str">
        <f>IF(A56&lt;&gt;"",(Input!Q56*ScoringModel!$B$14+Input!R56*ScoringModel!$B$15+Input!S56*ScoringModel!$B$16+Input!T56*ScoringModel!$B$17+Input!U56*ScoringModel!$B$18+Input!V56*ScoringModel!$B$19+Input!W56*ScoringModel!$B$20)*0.01,"")</f>
        <v/>
      </c>
      <c r="P56" s="66" t="str">
        <f>IF(A56&lt;&gt;"",(Input!X56*ScoringModel!$B$24+Input!Y56*ScoringModel!$B$25+Input!Z56*ScoringModel!$B$26+Input!AA56*ScoringModel!$B$27+Input!AB56*ScoringModel!$B$28+Input!AC56*ScoringModel!$B$29+Input!AD56*ScoringModel!$B$30)*0.01,"")</f>
        <v/>
      </c>
    </row>
    <row r="57" spans="1:16" x14ac:dyDescent="0.25">
      <c r="A57" s="154" t="str">
        <f>IF(Input!A57&lt;&gt;"",Input!A57,"")</f>
        <v/>
      </c>
      <c r="B57" s="154" t="str">
        <f>IF(Input!D57&lt;&gt;"",CONCATENATE(Input!D57,", ",Input!C57),"")</f>
        <v/>
      </c>
      <c r="C57" s="154" t="str">
        <f>IF(Input!E57&lt;&gt;"",Input!E57,"")</f>
        <v/>
      </c>
      <c r="D57" s="155" t="str">
        <f>IF(Input!F57&lt;&gt;"",Input!F57,"")</f>
        <v/>
      </c>
      <c r="E57" s="154" t="str">
        <f>IF(Input!I57&lt;&gt;"",CONCATENATE(Input!I57,", ",LEFT(Input!H57,1)),"")</f>
        <v/>
      </c>
      <c r="F57" s="156"/>
      <c r="G57" s="157" t="str">
        <f t="shared" si="0"/>
        <v/>
      </c>
      <c r="H57" s="154" t="str">
        <f>IF(A57&lt;&gt;"",VLOOKUP(G57,ScoreRanges!$C$4:$E$8,3),"")</f>
        <v/>
      </c>
      <c r="I57" s="156"/>
      <c r="J57" s="129" t="str">
        <f>IF(AND(ConversionTable!$F$2&lt;&gt;"",A57&lt;&gt;""),VLOOKUP(G57,ConversionTable!B$2:D$402,3),"")</f>
        <v/>
      </c>
      <c r="K57" s="66" t="str">
        <f>IF(AND(ConversionTable!$F$2&lt;&gt;"",A57&lt;&gt;""),VLOOKUP(J57,ConversionTable!I$4:K$7,3),"")</f>
        <v/>
      </c>
      <c r="M57" s="66" t="str">
        <f>IF(A57&lt;&gt;"",(Input!AE57*ScoringModel!$B$11+Input!AF57*ScoringModel!$B$21+Input!AG57*ScoringModel!$B$31)*0.01,"")</f>
        <v/>
      </c>
      <c r="N57" s="66" t="str">
        <f>IF(A57&lt;&gt;"",(Input!J57*ScoringModel!$B$4+Input!K57*ScoringModel!$B$5+Input!L57*ScoringModel!$B$6+Input!M57*ScoringModel!$B$7+Input!N57*ScoringModel!$B$8+Input!O57*ScoringModel!$B$9+Input!P57*ScoringModel!$B$10)*0.01,"")</f>
        <v/>
      </c>
      <c r="O57" s="66" t="str">
        <f>IF(A57&lt;&gt;"",(Input!Q57*ScoringModel!$B$14+Input!R57*ScoringModel!$B$15+Input!S57*ScoringModel!$B$16+Input!T57*ScoringModel!$B$17+Input!U57*ScoringModel!$B$18+Input!V57*ScoringModel!$B$19+Input!W57*ScoringModel!$B$20)*0.01,"")</f>
        <v/>
      </c>
      <c r="P57" s="66" t="str">
        <f>IF(A57&lt;&gt;"",(Input!X57*ScoringModel!$B$24+Input!Y57*ScoringModel!$B$25+Input!Z57*ScoringModel!$B$26+Input!AA57*ScoringModel!$B$27+Input!AB57*ScoringModel!$B$28+Input!AC57*ScoringModel!$B$29+Input!AD57*ScoringModel!$B$30)*0.01,"")</f>
        <v/>
      </c>
    </row>
    <row r="58" spans="1:16" x14ac:dyDescent="0.25">
      <c r="A58" s="154" t="str">
        <f>IF(Input!A58&lt;&gt;"",Input!A58,"")</f>
        <v/>
      </c>
      <c r="B58" s="154" t="str">
        <f>IF(Input!D58&lt;&gt;"",CONCATENATE(Input!D58,", ",Input!C58),"")</f>
        <v/>
      </c>
      <c r="C58" s="154" t="str">
        <f>IF(Input!E58&lt;&gt;"",Input!E58,"")</f>
        <v/>
      </c>
      <c r="D58" s="155" t="str">
        <f>IF(Input!F58&lt;&gt;"",Input!F58,"")</f>
        <v/>
      </c>
      <c r="E58" s="154" t="str">
        <f>IF(Input!I58&lt;&gt;"",CONCATENATE(Input!I58,", ",LEFT(Input!H58,1)),"")</f>
        <v/>
      </c>
      <c r="F58" s="156"/>
      <c r="G58" s="157" t="str">
        <f t="shared" si="0"/>
        <v/>
      </c>
      <c r="H58" s="154" t="str">
        <f>IF(A58&lt;&gt;"",VLOOKUP(G58,ScoreRanges!$C$4:$E$8,3),"")</f>
        <v/>
      </c>
      <c r="I58" s="156"/>
      <c r="J58" s="129" t="str">
        <f>IF(AND(ConversionTable!$F$2&lt;&gt;"",A58&lt;&gt;""),VLOOKUP(G58,ConversionTable!B$2:D$402,3),"")</f>
        <v/>
      </c>
      <c r="K58" s="66" t="str">
        <f>IF(AND(ConversionTable!$F$2&lt;&gt;"",A58&lt;&gt;""),VLOOKUP(J58,ConversionTable!I$4:K$7,3),"")</f>
        <v/>
      </c>
      <c r="M58" s="66" t="str">
        <f>IF(A58&lt;&gt;"",(Input!AE58*ScoringModel!$B$11+Input!AF58*ScoringModel!$B$21+Input!AG58*ScoringModel!$B$31)*0.01,"")</f>
        <v/>
      </c>
      <c r="N58" s="66" t="str">
        <f>IF(A58&lt;&gt;"",(Input!J58*ScoringModel!$B$4+Input!K58*ScoringModel!$B$5+Input!L58*ScoringModel!$B$6+Input!M58*ScoringModel!$B$7+Input!N58*ScoringModel!$B$8+Input!O58*ScoringModel!$B$9+Input!P58*ScoringModel!$B$10)*0.01,"")</f>
        <v/>
      </c>
      <c r="O58" s="66" t="str">
        <f>IF(A58&lt;&gt;"",(Input!Q58*ScoringModel!$B$14+Input!R58*ScoringModel!$B$15+Input!S58*ScoringModel!$B$16+Input!T58*ScoringModel!$B$17+Input!U58*ScoringModel!$B$18+Input!V58*ScoringModel!$B$19+Input!W58*ScoringModel!$B$20)*0.01,"")</f>
        <v/>
      </c>
      <c r="P58" s="66" t="str">
        <f>IF(A58&lt;&gt;"",(Input!X58*ScoringModel!$B$24+Input!Y58*ScoringModel!$B$25+Input!Z58*ScoringModel!$B$26+Input!AA58*ScoringModel!$B$27+Input!AB58*ScoringModel!$B$28+Input!AC58*ScoringModel!$B$29+Input!AD58*ScoringModel!$B$30)*0.01,"")</f>
        <v/>
      </c>
    </row>
    <row r="59" spans="1:16" x14ac:dyDescent="0.25">
      <c r="A59" s="154" t="str">
        <f>IF(Input!A59&lt;&gt;"",Input!A59,"")</f>
        <v/>
      </c>
      <c r="B59" s="154" t="str">
        <f>IF(Input!D59&lt;&gt;"",CONCATENATE(Input!D59,", ",Input!C59),"")</f>
        <v/>
      </c>
      <c r="C59" s="154" t="str">
        <f>IF(Input!E59&lt;&gt;"",Input!E59,"")</f>
        <v/>
      </c>
      <c r="D59" s="155" t="str">
        <f>IF(Input!F59&lt;&gt;"",Input!F59,"")</f>
        <v/>
      </c>
      <c r="E59" s="154" t="str">
        <f>IF(Input!I59&lt;&gt;"",CONCATENATE(Input!I59,", ",LEFT(Input!H59,1)),"")</f>
        <v/>
      </c>
      <c r="F59" s="156"/>
      <c r="G59" s="157" t="str">
        <f t="shared" si="0"/>
        <v/>
      </c>
      <c r="H59" s="154" t="str">
        <f>IF(A59&lt;&gt;"",VLOOKUP(G59,ScoreRanges!$C$4:$E$8,3),"")</f>
        <v/>
      </c>
      <c r="I59" s="156"/>
      <c r="J59" s="129" t="str">
        <f>IF(AND(ConversionTable!$F$2&lt;&gt;"",A59&lt;&gt;""),VLOOKUP(G59,ConversionTable!B$2:D$402,3),"")</f>
        <v/>
      </c>
      <c r="K59" s="66" t="str">
        <f>IF(AND(ConversionTable!$F$2&lt;&gt;"",A59&lt;&gt;""),VLOOKUP(J59,ConversionTable!I$4:K$7,3),"")</f>
        <v/>
      </c>
      <c r="M59" s="66" t="str">
        <f>IF(A59&lt;&gt;"",(Input!AE59*ScoringModel!$B$11+Input!AF59*ScoringModel!$B$21+Input!AG59*ScoringModel!$B$31)*0.01,"")</f>
        <v/>
      </c>
      <c r="N59" s="66" t="str">
        <f>IF(A59&lt;&gt;"",(Input!J59*ScoringModel!$B$4+Input!K59*ScoringModel!$B$5+Input!L59*ScoringModel!$B$6+Input!M59*ScoringModel!$B$7+Input!N59*ScoringModel!$B$8+Input!O59*ScoringModel!$B$9+Input!P59*ScoringModel!$B$10)*0.01,"")</f>
        <v/>
      </c>
      <c r="O59" s="66" t="str">
        <f>IF(A59&lt;&gt;"",(Input!Q59*ScoringModel!$B$14+Input!R59*ScoringModel!$B$15+Input!S59*ScoringModel!$B$16+Input!T59*ScoringModel!$B$17+Input!U59*ScoringModel!$B$18+Input!V59*ScoringModel!$B$19+Input!W59*ScoringModel!$B$20)*0.01,"")</f>
        <v/>
      </c>
      <c r="P59" s="66" t="str">
        <f>IF(A59&lt;&gt;"",(Input!X59*ScoringModel!$B$24+Input!Y59*ScoringModel!$B$25+Input!Z59*ScoringModel!$B$26+Input!AA59*ScoringModel!$B$27+Input!AB59*ScoringModel!$B$28+Input!AC59*ScoringModel!$B$29+Input!AD59*ScoringModel!$B$30)*0.01,"")</f>
        <v/>
      </c>
    </row>
    <row r="60" spans="1:16" x14ac:dyDescent="0.25">
      <c r="A60" s="154" t="str">
        <f>IF(Input!A60&lt;&gt;"",Input!A60,"")</f>
        <v/>
      </c>
      <c r="B60" s="154" t="str">
        <f>IF(Input!D60&lt;&gt;"",CONCATENATE(Input!D60,", ",Input!C60),"")</f>
        <v/>
      </c>
      <c r="C60" s="154" t="str">
        <f>IF(Input!E60&lt;&gt;"",Input!E60,"")</f>
        <v/>
      </c>
      <c r="D60" s="155" t="str">
        <f>IF(Input!F60&lt;&gt;"",Input!F60,"")</f>
        <v/>
      </c>
      <c r="E60" s="154" t="str">
        <f>IF(Input!I60&lt;&gt;"",CONCATENATE(Input!I60,", ",LEFT(Input!H60,1)),"")</f>
        <v/>
      </c>
      <c r="F60" s="156"/>
      <c r="G60" s="157" t="str">
        <f t="shared" si="0"/>
        <v/>
      </c>
      <c r="H60" s="154" t="str">
        <f>IF(A60&lt;&gt;"",VLOOKUP(G60,ScoreRanges!$C$4:$E$8,3),"")</f>
        <v/>
      </c>
      <c r="I60" s="156"/>
      <c r="J60" s="129" t="str">
        <f>IF(AND(ConversionTable!$F$2&lt;&gt;"",A60&lt;&gt;""),VLOOKUP(G60,ConversionTable!B$2:D$402,3),"")</f>
        <v/>
      </c>
      <c r="K60" s="66" t="str">
        <f>IF(AND(ConversionTable!$F$2&lt;&gt;"",A60&lt;&gt;""),VLOOKUP(J60,ConversionTable!I$4:K$7,3),"")</f>
        <v/>
      </c>
      <c r="M60" s="66" t="str">
        <f>IF(A60&lt;&gt;"",(Input!AE60*ScoringModel!$B$11+Input!AF60*ScoringModel!$B$21+Input!AG60*ScoringModel!$B$31)*0.01,"")</f>
        <v/>
      </c>
      <c r="N60" s="66" t="str">
        <f>IF(A60&lt;&gt;"",(Input!J60*ScoringModel!$B$4+Input!K60*ScoringModel!$B$5+Input!L60*ScoringModel!$B$6+Input!M60*ScoringModel!$B$7+Input!N60*ScoringModel!$B$8+Input!O60*ScoringModel!$B$9+Input!P60*ScoringModel!$B$10)*0.01,"")</f>
        <v/>
      </c>
      <c r="O60" s="66" t="str">
        <f>IF(A60&lt;&gt;"",(Input!Q60*ScoringModel!$B$14+Input!R60*ScoringModel!$B$15+Input!S60*ScoringModel!$B$16+Input!T60*ScoringModel!$B$17+Input!U60*ScoringModel!$B$18+Input!V60*ScoringModel!$B$19+Input!W60*ScoringModel!$B$20)*0.01,"")</f>
        <v/>
      </c>
      <c r="P60" s="66" t="str">
        <f>IF(A60&lt;&gt;"",(Input!X60*ScoringModel!$B$24+Input!Y60*ScoringModel!$B$25+Input!Z60*ScoringModel!$B$26+Input!AA60*ScoringModel!$B$27+Input!AB60*ScoringModel!$B$28+Input!AC60*ScoringModel!$B$29+Input!AD60*ScoringModel!$B$30)*0.01,"")</f>
        <v/>
      </c>
    </row>
    <row r="61" spans="1:16" x14ac:dyDescent="0.25">
      <c r="A61" s="154" t="str">
        <f>IF(Input!A61&lt;&gt;"",Input!A61,"")</f>
        <v/>
      </c>
      <c r="B61" s="154" t="str">
        <f>IF(Input!D61&lt;&gt;"",CONCATENATE(Input!D61,", ",Input!C61),"")</f>
        <v/>
      </c>
      <c r="C61" s="154" t="str">
        <f>IF(Input!E61&lt;&gt;"",Input!E61,"")</f>
        <v/>
      </c>
      <c r="D61" s="155" t="str">
        <f>IF(Input!F61&lt;&gt;"",Input!F61,"")</f>
        <v/>
      </c>
      <c r="E61" s="154" t="str">
        <f>IF(Input!I61&lt;&gt;"",CONCATENATE(Input!I61,", ",LEFT(Input!H61,1)),"")</f>
        <v/>
      </c>
      <c r="F61" s="156"/>
      <c r="G61" s="157" t="str">
        <f t="shared" si="0"/>
        <v/>
      </c>
      <c r="H61" s="154" t="str">
        <f>IF(A61&lt;&gt;"",VLOOKUP(G61,ScoreRanges!$C$4:$E$8,3),"")</f>
        <v/>
      </c>
      <c r="I61" s="156"/>
      <c r="J61" s="129" t="str">
        <f>IF(AND(ConversionTable!$F$2&lt;&gt;"",A61&lt;&gt;""),VLOOKUP(G61,ConversionTable!B$2:D$402,3),"")</f>
        <v/>
      </c>
      <c r="K61" s="66" t="str">
        <f>IF(AND(ConversionTable!$F$2&lt;&gt;"",A61&lt;&gt;""),VLOOKUP(J61,ConversionTable!I$4:K$7,3),"")</f>
        <v/>
      </c>
      <c r="M61" s="66" t="str">
        <f>IF(A61&lt;&gt;"",(Input!AE61*ScoringModel!$B$11+Input!AF61*ScoringModel!$B$21+Input!AG61*ScoringModel!$B$31)*0.01,"")</f>
        <v/>
      </c>
      <c r="N61" s="66" t="str">
        <f>IF(A61&lt;&gt;"",(Input!J61*ScoringModel!$B$4+Input!K61*ScoringModel!$B$5+Input!L61*ScoringModel!$B$6+Input!M61*ScoringModel!$B$7+Input!N61*ScoringModel!$B$8+Input!O61*ScoringModel!$B$9+Input!P61*ScoringModel!$B$10)*0.01,"")</f>
        <v/>
      </c>
      <c r="O61" s="66" t="str">
        <f>IF(A61&lt;&gt;"",(Input!Q61*ScoringModel!$B$14+Input!R61*ScoringModel!$B$15+Input!S61*ScoringModel!$B$16+Input!T61*ScoringModel!$B$17+Input!U61*ScoringModel!$B$18+Input!V61*ScoringModel!$B$19+Input!W61*ScoringModel!$B$20)*0.01,"")</f>
        <v/>
      </c>
      <c r="P61" s="66" t="str">
        <f>IF(A61&lt;&gt;"",(Input!X61*ScoringModel!$B$24+Input!Y61*ScoringModel!$B$25+Input!Z61*ScoringModel!$B$26+Input!AA61*ScoringModel!$B$27+Input!AB61*ScoringModel!$B$28+Input!AC61*ScoringModel!$B$29+Input!AD61*ScoringModel!$B$30)*0.01,"")</f>
        <v/>
      </c>
    </row>
    <row r="62" spans="1:16" x14ac:dyDescent="0.25">
      <c r="A62" s="154" t="str">
        <f>IF(Input!A62&lt;&gt;"",Input!A62,"")</f>
        <v/>
      </c>
      <c r="B62" s="154" t="str">
        <f>IF(Input!D62&lt;&gt;"",CONCATENATE(Input!D62,", ",Input!C62),"")</f>
        <v/>
      </c>
      <c r="C62" s="154" t="str">
        <f>IF(Input!E62&lt;&gt;"",Input!E62,"")</f>
        <v/>
      </c>
      <c r="D62" s="155" t="str">
        <f>IF(Input!F62&lt;&gt;"",Input!F62,"")</f>
        <v/>
      </c>
      <c r="E62" s="154" t="str">
        <f>IF(Input!I62&lt;&gt;"",CONCATENATE(Input!I62,", ",LEFT(Input!H62,1)),"")</f>
        <v/>
      </c>
      <c r="F62" s="156"/>
      <c r="G62" s="157" t="str">
        <f t="shared" si="0"/>
        <v/>
      </c>
      <c r="H62" s="154" t="str">
        <f>IF(A62&lt;&gt;"",VLOOKUP(G62,ScoreRanges!$C$4:$E$8,3),"")</f>
        <v/>
      </c>
      <c r="I62" s="156"/>
      <c r="J62" s="129" t="str">
        <f>IF(AND(ConversionTable!$F$2&lt;&gt;"",A62&lt;&gt;""),VLOOKUP(G62,ConversionTable!B$2:D$402,3),"")</f>
        <v/>
      </c>
      <c r="K62" s="66" t="str">
        <f>IF(AND(ConversionTable!$F$2&lt;&gt;"",A62&lt;&gt;""),VLOOKUP(J62,ConversionTable!I$4:K$7,3),"")</f>
        <v/>
      </c>
      <c r="M62" s="66" t="str">
        <f>IF(A62&lt;&gt;"",(Input!AE62*ScoringModel!$B$11+Input!AF62*ScoringModel!$B$21+Input!AG62*ScoringModel!$B$31)*0.01,"")</f>
        <v/>
      </c>
      <c r="N62" s="66" t="str">
        <f>IF(A62&lt;&gt;"",(Input!J62*ScoringModel!$B$4+Input!K62*ScoringModel!$B$5+Input!L62*ScoringModel!$B$6+Input!M62*ScoringModel!$B$7+Input!N62*ScoringModel!$B$8+Input!O62*ScoringModel!$B$9+Input!P62*ScoringModel!$B$10)*0.01,"")</f>
        <v/>
      </c>
      <c r="O62" s="66" t="str">
        <f>IF(A62&lt;&gt;"",(Input!Q62*ScoringModel!$B$14+Input!R62*ScoringModel!$B$15+Input!S62*ScoringModel!$B$16+Input!T62*ScoringModel!$B$17+Input!U62*ScoringModel!$B$18+Input!V62*ScoringModel!$B$19+Input!W62*ScoringModel!$B$20)*0.01,"")</f>
        <v/>
      </c>
      <c r="P62" s="66" t="str">
        <f>IF(A62&lt;&gt;"",(Input!X62*ScoringModel!$B$24+Input!Y62*ScoringModel!$B$25+Input!Z62*ScoringModel!$B$26+Input!AA62*ScoringModel!$B$27+Input!AB62*ScoringModel!$B$28+Input!AC62*ScoringModel!$B$29+Input!AD62*ScoringModel!$B$30)*0.01,"")</f>
        <v/>
      </c>
    </row>
    <row r="63" spans="1:16" x14ac:dyDescent="0.25">
      <c r="A63" s="154" t="str">
        <f>IF(Input!A63&lt;&gt;"",Input!A63,"")</f>
        <v/>
      </c>
      <c r="B63" s="154" t="str">
        <f>IF(Input!D63&lt;&gt;"",CONCATENATE(Input!D63,", ",Input!C63),"")</f>
        <v/>
      </c>
      <c r="C63" s="154" t="str">
        <f>IF(Input!E63&lt;&gt;"",Input!E63,"")</f>
        <v/>
      </c>
      <c r="D63" s="155" t="str">
        <f>IF(Input!F63&lt;&gt;"",Input!F63,"")</f>
        <v/>
      </c>
      <c r="E63" s="154" t="str">
        <f>IF(Input!I63&lt;&gt;"",CONCATENATE(Input!I63,", ",LEFT(Input!H63,1)),"")</f>
        <v/>
      </c>
      <c r="F63" s="156"/>
      <c r="G63" s="157" t="str">
        <f t="shared" si="0"/>
        <v/>
      </c>
      <c r="H63" s="154" t="str">
        <f>IF(A63&lt;&gt;"",VLOOKUP(G63,ScoreRanges!$C$4:$E$8,3),"")</f>
        <v/>
      </c>
      <c r="I63" s="156"/>
      <c r="J63" s="129" t="str">
        <f>IF(AND(ConversionTable!$F$2&lt;&gt;"",A63&lt;&gt;""),VLOOKUP(G63,ConversionTable!B$2:D$402,3),"")</f>
        <v/>
      </c>
      <c r="K63" s="66" t="str">
        <f>IF(AND(ConversionTable!$F$2&lt;&gt;"",A63&lt;&gt;""),VLOOKUP(J63,ConversionTable!I$4:K$7,3),"")</f>
        <v/>
      </c>
      <c r="M63" s="66" t="str">
        <f>IF(A63&lt;&gt;"",(Input!AE63*ScoringModel!$B$11+Input!AF63*ScoringModel!$B$21+Input!AG63*ScoringModel!$B$31)*0.01,"")</f>
        <v/>
      </c>
      <c r="N63" s="66" t="str">
        <f>IF(A63&lt;&gt;"",(Input!J63*ScoringModel!$B$4+Input!K63*ScoringModel!$B$5+Input!L63*ScoringModel!$B$6+Input!M63*ScoringModel!$B$7+Input!N63*ScoringModel!$B$8+Input!O63*ScoringModel!$B$9+Input!P63*ScoringModel!$B$10)*0.01,"")</f>
        <v/>
      </c>
      <c r="O63" s="66" t="str">
        <f>IF(A63&lt;&gt;"",(Input!Q63*ScoringModel!$B$14+Input!R63*ScoringModel!$B$15+Input!S63*ScoringModel!$B$16+Input!T63*ScoringModel!$B$17+Input!U63*ScoringModel!$B$18+Input!V63*ScoringModel!$B$19+Input!W63*ScoringModel!$B$20)*0.01,"")</f>
        <v/>
      </c>
      <c r="P63" s="66" t="str">
        <f>IF(A63&lt;&gt;"",(Input!X63*ScoringModel!$B$24+Input!Y63*ScoringModel!$B$25+Input!Z63*ScoringModel!$B$26+Input!AA63*ScoringModel!$B$27+Input!AB63*ScoringModel!$B$28+Input!AC63*ScoringModel!$B$29+Input!AD63*ScoringModel!$B$30)*0.01,"")</f>
        <v/>
      </c>
    </row>
    <row r="64" spans="1:16" x14ac:dyDescent="0.25">
      <c r="A64" s="154" t="str">
        <f>IF(Input!A64&lt;&gt;"",Input!A64,"")</f>
        <v/>
      </c>
      <c r="B64" s="154" t="str">
        <f>IF(Input!D64&lt;&gt;"",CONCATENATE(Input!D64,", ",Input!C64),"")</f>
        <v/>
      </c>
      <c r="C64" s="154" t="str">
        <f>IF(Input!E64&lt;&gt;"",Input!E64,"")</f>
        <v/>
      </c>
      <c r="D64" s="155" t="str">
        <f>IF(Input!F64&lt;&gt;"",Input!F64,"")</f>
        <v/>
      </c>
      <c r="E64" s="154" t="str">
        <f>IF(Input!I64&lt;&gt;"",CONCATENATE(Input!I64,", ",LEFT(Input!H64,1)),"")</f>
        <v/>
      </c>
      <c r="F64" s="156"/>
      <c r="G64" s="157" t="str">
        <f t="shared" si="0"/>
        <v/>
      </c>
      <c r="H64" s="154" t="str">
        <f>IF(A64&lt;&gt;"",VLOOKUP(G64,ScoreRanges!$C$4:$E$8,3),"")</f>
        <v/>
      </c>
      <c r="I64" s="156"/>
      <c r="J64" s="129" t="str">
        <f>IF(AND(ConversionTable!$F$2&lt;&gt;"",A64&lt;&gt;""),VLOOKUP(G64,ConversionTable!B$2:D$402,3),"")</f>
        <v/>
      </c>
      <c r="K64" s="66" t="str">
        <f>IF(AND(ConversionTable!$F$2&lt;&gt;"",A64&lt;&gt;""),VLOOKUP(J64,ConversionTable!I$4:K$7,3),"")</f>
        <v/>
      </c>
      <c r="M64" s="66" t="str">
        <f>IF(A64&lt;&gt;"",(Input!AE64*ScoringModel!$B$11+Input!AF64*ScoringModel!$B$21+Input!AG64*ScoringModel!$B$31)*0.01,"")</f>
        <v/>
      </c>
      <c r="N64" s="66" t="str">
        <f>IF(A64&lt;&gt;"",(Input!J64*ScoringModel!$B$4+Input!K64*ScoringModel!$B$5+Input!L64*ScoringModel!$B$6+Input!M64*ScoringModel!$B$7+Input!N64*ScoringModel!$B$8+Input!O64*ScoringModel!$B$9+Input!P64*ScoringModel!$B$10)*0.01,"")</f>
        <v/>
      </c>
      <c r="O64" s="66" t="str">
        <f>IF(A64&lt;&gt;"",(Input!Q64*ScoringModel!$B$14+Input!R64*ScoringModel!$B$15+Input!S64*ScoringModel!$B$16+Input!T64*ScoringModel!$B$17+Input!U64*ScoringModel!$B$18+Input!V64*ScoringModel!$B$19+Input!W64*ScoringModel!$B$20)*0.01,"")</f>
        <v/>
      </c>
      <c r="P64" s="66" t="str">
        <f>IF(A64&lt;&gt;"",(Input!X64*ScoringModel!$B$24+Input!Y64*ScoringModel!$B$25+Input!Z64*ScoringModel!$B$26+Input!AA64*ScoringModel!$B$27+Input!AB64*ScoringModel!$B$28+Input!AC64*ScoringModel!$B$29+Input!AD64*ScoringModel!$B$30)*0.01,"")</f>
        <v/>
      </c>
    </row>
    <row r="65" spans="1:16" x14ac:dyDescent="0.25">
      <c r="A65" s="154" t="str">
        <f>IF(Input!A65&lt;&gt;"",Input!A65,"")</f>
        <v/>
      </c>
      <c r="B65" s="154" t="str">
        <f>IF(Input!D65&lt;&gt;"",CONCATENATE(Input!D65,", ",Input!C65),"")</f>
        <v/>
      </c>
      <c r="C65" s="154" t="str">
        <f>IF(Input!E65&lt;&gt;"",Input!E65,"")</f>
        <v/>
      </c>
      <c r="D65" s="155" t="str">
        <f>IF(Input!F65&lt;&gt;"",Input!F65,"")</f>
        <v/>
      </c>
      <c r="E65" s="154" t="str">
        <f>IF(Input!I65&lt;&gt;"",CONCATENATE(Input!I65,", ",LEFT(Input!H65,1)),"")</f>
        <v/>
      </c>
      <c r="F65" s="156"/>
      <c r="G65" s="157" t="str">
        <f t="shared" si="0"/>
        <v/>
      </c>
      <c r="H65" s="154" t="str">
        <f>IF(A65&lt;&gt;"",VLOOKUP(G65,ScoreRanges!$C$4:$E$8,3),"")</f>
        <v/>
      </c>
      <c r="I65" s="156"/>
      <c r="J65" s="129" t="str">
        <f>IF(AND(ConversionTable!$F$2&lt;&gt;"",A65&lt;&gt;""),VLOOKUP(G65,ConversionTable!B$2:D$402,3),"")</f>
        <v/>
      </c>
      <c r="K65" s="66" t="str">
        <f>IF(AND(ConversionTable!$F$2&lt;&gt;"",A65&lt;&gt;""),VLOOKUP(J65,ConversionTable!I$4:K$7,3),"")</f>
        <v/>
      </c>
      <c r="M65" s="66" t="str">
        <f>IF(A65&lt;&gt;"",(Input!AE65*ScoringModel!$B$11+Input!AF65*ScoringModel!$B$21+Input!AG65*ScoringModel!$B$31)*0.01,"")</f>
        <v/>
      </c>
      <c r="N65" s="66" t="str">
        <f>IF(A65&lt;&gt;"",(Input!J65*ScoringModel!$B$4+Input!K65*ScoringModel!$B$5+Input!L65*ScoringModel!$B$6+Input!M65*ScoringModel!$B$7+Input!N65*ScoringModel!$B$8+Input!O65*ScoringModel!$B$9+Input!P65*ScoringModel!$B$10)*0.01,"")</f>
        <v/>
      </c>
      <c r="O65" s="66" t="str">
        <f>IF(A65&lt;&gt;"",(Input!Q65*ScoringModel!$B$14+Input!R65*ScoringModel!$B$15+Input!S65*ScoringModel!$B$16+Input!T65*ScoringModel!$B$17+Input!U65*ScoringModel!$B$18+Input!V65*ScoringModel!$B$19+Input!W65*ScoringModel!$B$20)*0.01,"")</f>
        <v/>
      </c>
      <c r="P65" s="66" t="str">
        <f>IF(A65&lt;&gt;"",(Input!X65*ScoringModel!$B$24+Input!Y65*ScoringModel!$B$25+Input!Z65*ScoringModel!$B$26+Input!AA65*ScoringModel!$B$27+Input!AB65*ScoringModel!$B$28+Input!AC65*ScoringModel!$B$29+Input!AD65*ScoringModel!$B$30)*0.01,"")</f>
        <v/>
      </c>
    </row>
    <row r="66" spans="1:16" x14ac:dyDescent="0.25">
      <c r="A66" s="154" t="str">
        <f>IF(Input!A66&lt;&gt;"",Input!A66,"")</f>
        <v/>
      </c>
      <c r="B66" s="154" t="str">
        <f>IF(Input!D66&lt;&gt;"",CONCATENATE(Input!D66,", ",Input!C66),"")</f>
        <v/>
      </c>
      <c r="C66" s="154" t="str">
        <f>IF(Input!E66&lt;&gt;"",Input!E66,"")</f>
        <v/>
      </c>
      <c r="D66" s="155" t="str">
        <f>IF(Input!F66&lt;&gt;"",Input!F66,"")</f>
        <v/>
      </c>
      <c r="E66" s="154" t="str">
        <f>IF(Input!I66&lt;&gt;"",CONCATENATE(Input!I66,", ",LEFT(Input!H66,1)),"")</f>
        <v/>
      </c>
      <c r="F66" s="156"/>
      <c r="G66" s="157" t="str">
        <f t="shared" ref="G66:G129" si="1">IF(A66&lt;&gt;"",SUM(M66:P66),"")</f>
        <v/>
      </c>
      <c r="H66" s="154" t="str">
        <f>IF(A66&lt;&gt;"",VLOOKUP(G66,ScoreRanges!$C$4:$E$8,3),"")</f>
        <v/>
      </c>
      <c r="I66" s="156"/>
      <c r="J66" s="129" t="str">
        <f>IF(AND(ConversionTable!$F$2&lt;&gt;"",A66&lt;&gt;""),VLOOKUP(G66,ConversionTable!B$2:D$402,3),"")</f>
        <v/>
      </c>
      <c r="K66" s="66" t="str">
        <f>IF(AND(ConversionTable!$F$2&lt;&gt;"",A66&lt;&gt;""),VLOOKUP(J66,ConversionTable!I$4:K$7,3),"")</f>
        <v/>
      </c>
      <c r="M66" s="66" t="str">
        <f>IF(A66&lt;&gt;"",(Input!AE66*ScoringModel!$B$11+Input!AF66*ScoringModel!$B$21+Input!AG66*ScoringModel!$B$31)*0.01,"")</f>
        <v/>
      </c>
      <c r="N66" s="66" t="str">
        <f>IF(A66&lt;&gt;"",(Input!J66*ScoringModel!$B$4+Input!K66*ScoringModel!$B$5+Input!L66*ScoringModel!$B$6+Input!M66*ScoringModel!$B$7+Input!N66*ScoringModel!$B$8+Input!O66*ScoringModel!$B$9+Input!P66*ScoringModel!$B$10)*0.01,"")</f>
        <v/>
      </c>
      <c r="O66" s="66" t="str">
        <f>IF(A66&lt;&gt;"",(Input!Q66*ScoringModel!$B$14+Input!R66*ScoringModel!$B$15+Input!S66*ScoringModel!$B$16+Input!T66*ScoringModel!$B$17+Input!U66*ScoringModel!$B$18+Input!V66*ScoringModel!$B$19+Input!W66*ScoringModel!$B$20)*0.01,"")</f>
        <v/>
      </c>
      <c r="P66" s="66" t="str">
        <f>IF(A66&lt;&gt;"",(Input!X66*ScoringModel!$B$24+Input!Y66*ScoringModel!$B$25+Input!Z66*ScoringModel!$B$26+Input!AA66*ScoringModel!$B$27+Input!AB66*ScoringModel!$B$28+Input!AC66*ScoringModel!$B$29+Input!AD66*ScoringModel!$B$30)*0.01,"")</f>
        <v/>
      </c>
    </row>
    <row r="67" spans="1:16" x14ac:dyDescent="0.25">
      <c r="A67" s="154" t="str">
        <f>IF(Input!A67&lt;&gt;"",Input!A67,"")</f>
        <v/>
      </c>
      <c r="B67" s="154" t="str">
        <f>IF(Input!D67&lt;&gt;"",CONCATENATE(Input!D67,", ",Input!C67),"")</f>
        <v/>
      </c>
      <c r="C67" s="154" t="str">
        <f>IF(Input!E67&lt;&gt;"",Input!E67,"")</f>
        <v/>
      </c>
      <c r="D67" s="155" t="str">
        <f>IF(Input!F67&lt;&gt;"",Input!F67,"")</f>
        <v/>
      </c>
      <c r="E67" s="154" t="str">
        <f>IF(Input!I67&lt;&gt;"",CONCATENATE(Input!I67,", ",LEFT(Input!H67,1)),"")</f>
        <v/>
      </c>
      <c r="F67" s="156"/>
      <c r="G67" s="157" t="str">
        <f t="shared" si="1"/>
        <v/>
      </c>
      <c r="H67" s="154" t="str">
        <f>IF(A67&lt;&gt;"",VLOOKUP(G67,ScoreRanges!$C$4:$E$8,3),"")</f>
        <v/>
      </c>
      <c r="I67" s="156"/>
      <c r="J67" s="129" t="str">
        <f>IF(AND(ConversionTable!$F$2&lt;&gt;"",A67&lt;&gt;""),VLOOKUP(G67,ConversionTable!B$2:D$402,3),"")</f>
        <v/>
      </c>
      <c r="K67" s="66" t="str">
        <f>IF(AND(ConversionTable!$F$2&lt;&gt;"",A67&lt;&gt;""),VLOOKUP(J67,ConversionTable!I$4:K$7,3),"")</f>
        <v/>
      </c>
      <c r="M67" s="66" t="str">
        <f>IF(A67&lt;&gt;"",(Input!AE67*ScoringModel!$B$11+Input!AF67*ScoringModel!$B$21+Input!AG67*ScoringModel!$B$31)*0.01,"")</f>
        <v/>
      </c>
      <c r="N67" s="66" t="str">
        <f>IF(A67&lt;&gt;"",(Input!J67*ScoringModel!$B$4+Input!K67*ScoringModel!$B$5+Input!L67*ScoringModel!$B$6+Input!M67*ScoringModel!$B$7+Input!N67*ScoringModel!$B$8+Input!O67*ScoringModel!$B$9+Input!P67*ScoringModel!$B$10)*0.01,"")</f>
        <v/>
      </c>
      <c r="O67" s="66" t="str">
        <f>IF(A67&lt;&gt;"",(Input!Q67*ScoringModel!$B$14+Input!R67*ScoringModel!$B$15+Input!S67*ScoringModel!$B$16+Input!T67*ScoringModel!$B$17+Input!U67*ScoringModel!$B$18+Input!V67*ScoringModel!$B$19+Input!W67*ScoringModel!$B$20)*0.01,"")</f>
        <v/>
      </c>
      <c r="P67" s="66" t="str">
        <f>IF(A67&lt;&gt;"",(Input!X67*ScoringModel!$B$24+Input!Y67*ScoringModel!$B$25+Input!Z67*ScoringModel!$B$26+Input!AA67*ScoringModel!$B$27+Input!AB67*ScoringModel!$B$28+Input!AC67*ScoringModel!$B$29+Input!AD67*ScoringModel!$B$30)*0.01,"")</f>
        <v/>
      </c>
    </row>
    <row r="68" spans="1:16" x14ac:dyDescent="0.25">
      <c r="A68" s="154" t="str">
        <f>IF(Input!A68&lt;&gt;"",Input!A68,"")</f>
        <v/>
      </c>
      <c r="B68" s="154" t="str">
        <f>IF(Input!D68&lt;&gt;"",CONCATENATE(Input!D68,", ",Input!C68),"")</f>
        <v/>
      </c>
      <c r="C68" s="154" t="str">
        <f>IF(Input!E68&lt;&gt;"",Input!E68,"")</f>
        <v/>
      </c>
      <c r="D68" s="155" t="str">
        <f>IF(Input!F68&lt;&gt;"",Input!F68,"")</f>
        <v/>
      </c>
      <c r="E68" s="154" t="str">
        <f>IF(Input!I68&lt;&gt;"",CONCATENATE(Input!I68,", ",LEFT(Input!H68,1)),"")</f>
        <v/>
      </c>
      <c r="F68" s="156"/>
      <c r="G68" s="157" t="str">
        <f t="shared" si="1"/>
        <v/>
      </c>
      <c r="H68" s="154" t="str">
        <f>IF(A68&lt;&gt;"",VLOOKUP(G68,ScoreRanges!$C$4:$E$8,3),"")</f>
        <v/>
      </c>
      <c r="I68" s="156"/>
      <c r="J68" s="129" t="str">
        <f>IF(AND(ConversionTable!$F$2&lt;&gt;"",A68&lt;&gt;""),VLOOKUP(G68,ConversionTable!B$2:D$402,3),"")</f>
        <v/>
      </c>
      <c r="K68" s="66" t="str">
        <f>IF(AND(ConversionTable!$F$2&lt;&gt;"",A68&lt;&gt;""),VLOOKUP(J68,ConversionTable!I$4:K$7,3),"")</f>
        <v/>
      </c>
      <c r="M68" s="66" t="str">
        <f>IF(A68&lt;&gt;"",(Input!AE68*ScoringModel!$B$11+Input!AF68*ScoringModel!$B$21+Input!AG68*ScoringModel!$B$31)*0.01,"")</f>
        <v/>
      </c>
      <c r="N68" s="66" t="str">
        <f>IF(A68&lt;&gt;"",(Input!J68*ScoringModel!$B$4+Input!K68*ScoringModel!$B$5+Input!L68*ScoringModel!$B$6+Input!M68*ScoringModel!$B$7+Input!N68*ScoringModel!$B$8+Input!O68*ScoringModel!$B$9+Input!P68*ScoringModel!$B$10)*0.01,"")</f>
        <v/>
      </c>
      <c r="O68" s="66" t="str">
        <f>IF(A68&lt;&gt;"",(Input!Q68*ScoringModel!$B$14+Input!R68*ScoringModel!$B$15+Input!S68*ScoringModel!$B$16+Input!T68*ScoringModel!$B$17+Input!U68*ScoringModel!$B$18+Input!V68*ScoringModel!$B$19+Input!W68*ScoringModel!$B$20)*0.01,"")</f>
        <v/>
      </c>
      <c r="P68" s="66" t="str">
        <f>IF(A68&lt;&gt;"",(Input!X68*ScoringModel!$B$24+Input!Y68*ScoringModel!$B$25+Input!Z68*ScoringModel!$B$26+Input!AA68*ScoringModel!$B$27+Input!AB68*ScoringModel!$B$28+Input!AC68*ScoringModel!$B$29+Input!AD68*ScoringModel!$B$30)*0.01,"")</f>
        <v/>
      </c>
    </row>
    <row r="69" spans="1:16" x14ac:dyDescent="0.25">
      <c r="A69" s="154" t="str">
        <f>IF(Input!A69&lt;&gt;"",Input!A69,"")</f>
        <v/>
      </c>
      <c r="B69" s="154" t="str">
        <f>IF(Input!D69&lt;&gt;"",CONCATENATE(Input!D69,", ",Input!C69),"")</f>
        <v/>
      </c>
      <c r="C69" s="154" t="str">
        <f>IF(Input!E69&lt;&gt;"",Input!E69,"")</f>
        <v/>
      </c>
      <c r="D69" s="155" t="str">
        <f>IF(Input!F69&lt;&gt;"",Input!F69,"")</f>
        <v/>
      </c>
      <c r="E69" s="154" t="str">
        <f>IF(Input!I69&lt;&gt;"",CONCATENATE(Input!I69,", ",LEFT(Input!H69,1)),"")</f>
        <v/>
      </c>
      <c r="F69" s="156"/>
      <c r="G69" s="157" t="str">
        <f t="shared" si="1"/>
        <v/>
      </c>
      <c r="H69" s="154" t="str">
        <f>IF(A69&lt;&gt;"",VLOOKUP(G69,ScoreRanges!$C$4:$E$8,3),"")</f>
        <v/>
      </c>
      <c r="I69" s="156"/>
      <c r="J69" s="129" t="str">
        <f>IF(AND(ConversionTable!$F$2&lt;&gt;"",A69&lt;&gt;""),VLOOKUP(G69,ConversionTable!B$2:D$402,3),"")</f>
        <v/>
      </c>
      <c r="K69" s="66" t="str">
        <f>IF(AND(ConversionTable!$F$2&lt;&gt;"",A69&lt;&gt;""),VLOOKUP(J69,ConversionTable!I$4:K$7,3),"")</f>
        <v/>
      </c>
      <c r="M69" s="66" t="str">
        <f>IF(A69&lt;&gt;"",(Input!AE69*ScoringModel!$B$11+Input!AF69*ScoringModel!$B$21+Input!AG69*ScoringModel!$B$31)*0.01,"")</f>
        <v/>
      </c>
      <c r="N69" s="66" t="str">
        <f>IF(A69&lt;&gt;"",(Input!J69*ScoringModel!$B$4+Input!K69*ScoringModel!$B$5+Input!L69*ScoringModel!$B$6+Input!M69*ScoringModel!$B$7+Input!N69*ScoringModel!$B$8+Input!O69*ScoringModel!$B$9+Input!P69*ScoringModel!$B$10)*0.01,"")</f>
        <v/>
      </c>
      <c r="O69" s="66" t="str">
        <f>IF(A69&lt;&gt;"",(Input!Q69*ScoringModel!$B$14+Input!R69*ScoringModel!$B$15+Input!S69*ScoringModel!$B$16+Input!T69*ScoringModel!$B$17+Input!U69*ScoringModel!$B$18+Input!V69*ScoringModel!$B$19+Input!W69*ScoringModel!$B$20)*0.01,"")</f>
        <v/>
      </c>
      <c r="P69" s="66" t="str">
        <f>IF(A69&lt;&gt;"",(Input!X69*ScoringModel!$B$24+Input!Y69*ScoringModel!$B$25+Input!Z69*ScoringModel!$B$26+Input!AA69*ScoringModel!$B$27+Input!AB69*ScoringModel!$B$28+Input!AC69*ScoringModel!$B$29+Input!AD69*ScoringModel!$B$30)*0.01,"")</f>
        <v/>
      </c>
    </row>
    <row r="70" spans="1:16" x14ac:dyDescent="0.25">
      <c r="A70" s="154" t="str">
        <f>IF(Input!A70&lt;&gt;"",Input!A70,"")</f>
        <v/>
      </c>
      <c r="B70" s="154" t="str">
        <f>IF(Input!D70&lt;&gt;"",CONCATENATE(Input!D70,", ",Input!C70),"")</f>
        <v/>
      </c>
      <c r="C70" s="154" t="str">
        <f>IF(Input!E70&lt;&gt;"",Input!E70,"")</f>
        <v/>
      </c>
      <c r="D70" s="155" t="str">
        <f>IF(Input!F70&lt;&gt;"",Input!F70,"")</f>
        <v/>
      </c>
      <c r="E70" s="154" t="str">
        <f>IF(Input!I70&lt;&gt;"",CONCATENATE(Input!I70,", ",LEFT(Input!H70,1)),"")</f>
        <v/>
      </c>
      <c r="F70" s="156"/>
      <c r="G70" s="157" t="str">
        <f t="shared" si="1"/>
        <v/>
      </c>
      <c r="H70" s="154" t="str">
        <f>IF(A70&lt;&gt;"",VLOOKUP(G70,ScoreRanges!$C$4:$E$8,3),"")</f>
        <v/>
      </c>
      <c r="I70" s="156"/>
      <c r="J70" s="129" t="str">
        <f>IF(AND(ConversionTable!$F$2&lt;&gt;"",A70&lt;&gt;""),VLOOKUP(G70,ConversionTable!B$2:D$402,3),"")</f>
        <v/>
      </c>
      <c r="K70" s="66" t="str">
        <f>IF(AND(ConversionTable!$F$2&lt;&gt;"",A70&lt;&gt;""),VLOOKUP(J70,ConversionTable!I$4:K$7,3),"")</f>
        <v/>
      </c>
      <c r="M70" s="66" t="str">
        <f>IF(A70&lt;&gt;"",(Input!AE70*ScoringModel!$B$11+Input!AF70*ScoringModel!$B$21+Input!AG70*ScoringModel!$B$31)*0.01,"")</f>
        <v/>
      </c>
      <c r="N70" s="66" t="str">
        <f>IF(A70&lt;&gt;"",(Input!J70*ScoringModel!$B$4+Input!K70*ScoringModel!$B$5+Input!L70*ScoringModel!$B$6+Input!M70*ScoringModel!$B$7+Input!N70*ScoringModel!$B$8+Input!O70*ScoringModel!$B$9+Input!P70*ScoringModel!$B$10)*0.01,"")</f>
        <v/>
      </c>
      <c r="O70" s="66" t="str">
        <f>IF(A70&lt;&gt;"",(Input!Q70*ScoringModel!$B$14+Input!R70*ScoringModel!$B$15+Input!S70*ScoringModel!$B$16+Input!T70*ScoringModel!$B$17+Input!U70*ScoringModel!$B$18+Input!V70*ScoringModel!$B$19+Input!W70*ScoringModel!$B$20)*0.01,"")</f>
        <v/>
      </c>
      <c r="P70" s="66" t="str">
        <f>IF(A70&lt;&gt;"",(Input!X70*ScoringModel!$B$24+Input!Y70*ScoringModel!$B$25+Input!Z70*ScoringModel!$B$26+Input!AA70*ScoringModel!$B$27+Input!AB70*ScoringModel!$B$28+Input!AC70*ScoringModel!$B$29+Input!AD70*ScoringModel!$B$30)*0.01,"")</f>
        <v/>
      </c>
    </row>
    <row r="71" spans="1:16" x14ac:dyDescent="0.25">
      <c r="A71" s="154" t="str">
        <f>IF(Input!A71&lt;&gt;"",Input!A71,"")</f>
        <v/>
      </c>
      <c r="B71" s="154" t="str">
        <f>IF(Input!D71&lt;&gt;"",CONCATENATE(Input!D71,", ",Input!C71),"")</f>
        <v/>
      </c>
      <c r="C71" s="154" t="str">
        <f>IF(Input!E71&lt;&gt;"",Input!E71,"")</f>
        <v/>
      </c>
      <c r="D71" s="155" t="str">
        <f>IF(Input!F71&lt;&gt;"",Input!F71,"")</f>
        <v/>
      </c>
      <c r="E71" s="154" t="str">
        <f>IF(Input!I71&lt;&gt;"",CONCATENATE(Input!I71,", ",LEFT(Input!H71,1)),"")</f>
        <v/>
      </c>
      <c r="F71" s="156"/>
      <c r="G71" s="157" t="str">
        <f t="shared" si="1"/>
        <v/>
      </c>
      <c r="H71" s="154" t="str">
        <f>IF(A71&lt;&gt;"",VLOOKUP(G71,ScoreRanges!$C$4:$E$8,3),"")</f>
        <v/>
      </c>
      <c r="I71" s="156"/>
      <c r="J71" s="129" t="str">
        <f>IF(AND(ConversionTable!$F$2&lt;&gt;"",A71&lt;&gt;""),VLOOKUP(G71,ConversionTable!B$2:D$402,3),"")</f>
        <v/>
      </c>
      <c r="K71" s="66" t="str">
        <f>IF(AND(ConversionTable!$F$2&lt;&gt;"",A71&lt;&gt;""),VLOOKUP(J71,ConversionTable!I$4:K$7,3),"")</f>
        <v/>
      </c>
      <c r="M71" s="66" t="str">
        <f>IF(A71&lt;&gt;"",(Input!AE71*ScoringModel!$B$11+Input!AF71*ScoringModel!$B$21+Input!AG71*ScoringModel!$B$31)*0.01,"")</f>
        <v/>
      </c>
      <c r="N71" s="66" t="str">
        <f>IF(A71&lt;&gt;"",(Input!J71*ScoringModel!$B$4+Input!K71*ScoringModel!$B$5+Input!L71*ScoringModel!$B$6+Input!M71*ScoringModel!$B$7+Input!N71*ScoringModel!$B$8+Input!O71*ScoringModel!$B$9+Input!P71*ScoringModel!$B$10)*0.01,"")</f>
        <v/>
      </c>
      <c r="O71" s="66" t="str">
        <f>IF(A71&lt;&gt;"",(Input!Q71*ScoringModel!$B$14+Input!R71*ScoringModel!$B$15+Input!S71*ScoringModel!$B$16+Input!T71*ScoringModel!$B$17+Input!U71*ScoringModel!$B$18+Input!V71*ScoringModel!$B$19+Input!W71*ScoringModel!$B$20)*0.01,"")</f>
        <v/>
      </c>
      <c r="P71" s="66" t="str">
        <f>IF(A71&lt;&gt;"",(Input!X71*ScoringModel!$B$24+Input!Y71*ScoringModel!$B$25+Input!Z71*ScoringModel!$B$26+Input!AA71*ScoringModel!$B$27+Input!AB71*ScoringModel!$B$28+Input!AC71*ScoringModel!$B$29+Input!AD71*ScoringModel!$B$30)*0.01,"")</f>
        <v/>
      </c>
    </row>
    <row r="72" spans="1:16" x14ac:dyDescent="0.25">
      <c r="A72" s="154" t="str">
        <f>IF(Input!A72&lt;&gt;"",Input!A72,"")</f>
        <v/>
      </c>
      <c r="B72" s="154" t="str">
        <f>IF(Input!D72&lt;&gt;"",CONCATENATE(Input!D72,", ",Input!C72),"")</f>
        <v/>
      </c>
      <c r="C72" s="154" t="str">
        <f>IF(Input!E72&lt;&gt;"",Input!E72,"")</f>
        <v/>
      </c>
      <c r="D72" s="155" t="str">
        <f>IF(Input!F72&lt;&gt;"",Input!F72,"")</f>
        <v/>
      </c>
      <c r="E72" s="154" t="str">
        <f>IF(Input!I72&lt;&gt;"",CONCATENATE(Input!I72,", ",LEFT(Input!H72,1)),"")</f>
        <v/>
      </c>
      <c r="F72" s="156"/>
      <c r="G72" s="157" t="str">
        <f t="shared" si="1"/>
        <v/>
      </c>
      <c r="H72" s="154" t="str">
        <f>IF(A72&lt;&gt;"",VLOOKUP(G72,ScoreRanges!$C$4:$E$8,3),"")</f>
        <v/>
      </c>
      <c r="I72" s="156"/>
      <c r="J72" s="129" t="str">
        <f>IF(AND(ConversionTable!$F$2&lt;&gt;"",A72&lt;&gt;""),VLOOKUP(G72,ConversionTable!B$2:D$402,3),"")</f>
        <v/>
      </c>
      <c r="K72" s="66" t="str">
        <f>IF(AND(ConversionTable!$F$2&lt;&gt;"",A72&lt;&gt;""),VLOOKUP(J72,ConversionTable!I$4:K$7,3),"")</f>
        <v/>
      </c>
      <c r="M72" s="66" t="str">
        <f>IF(A72&lt;&gt;"",(Input!AE72*ScoringModel!$B$11+Input!AF72*ScoringModel!$B$21+Input!AG72*ScoringModel!$B$31)*0.01,"")</f>
        <v/>
      </c>
      <c r="N72" s="66" t="str">
        <f>IF(A72&lt;&gt;"",(Input!J72*ScoringModel!$B$4+Input!K72*ScoringModel!$B$5+Input!L72*ScoringModel!$B$6+Input!M72*ScoringModel!$B$7+Input!N72*ScoringModel!$B$8+Input!O72*ScoringModel!$B$9+Input!P72*ScoringModel!$B$10)*0.01,"")</f>
        <v/>
      </c>
      <c r="O72" s="66" t="str">
        <f>IF(A72&lt;&gt;"",(Input!Q72*ScoringModel!$B$14+Input!R72*ScoringModel!$B$15+Input!S72*ScoringModel!$B$16+Input!T72*ScoringModel!$B$17+Input!U72*ScoringModel!$B$18+Input!V72*ScoringModel!$B$19+Input!W72*ScoringModel!$B$20)*0.01,"")</f>
        <v/>
      </c>
      <c r="P72" s="66" t="str">
        <f>IF(A72&lt;&gt;"",(Input!X72*ScoringModel!$B$24+Input!Y72*ScoringModel!$B$25+Input!Z72*ScoringModel!$B$26+Input!AA72*ScoringModel!$B$27+Input!AB72*ScoringModel!$B$28+Input!AC72*ScoringModel!$B$29+Input!AD72*ScoringModel!$B$30)*0.01,"")</f>
        <v/>
      </c>
    </row>
    <row r="73" spans="1:16" x14ac:dyDescent="0.25">
      <c r="A73" s="154" t="str">
        <f>IF(Input!A73&lt;&gt;"",Input!A73,"")</f>
        <v/>
      </c>
      <c r="B73" s="154" t="str">
        <f>IF(Input!D73&lt;&gt;"",CONCATENATE(Input!D73,", ",Input!C73),"")</f>
        <v/>
      </c>
      <c r="C73" s="154" t="str">
        <f>IF(Input!E73&lt;&gt;"",Input!E73,"")</f>
        <v/>
      </c>
      <c r="D73" s="155" t="str">
        <f>IF(Input!F73&lt;&gt;"",Input!F73,"")</f>
        <v/>
      </c>
      <c r="E73" s="154" t="str">
        <f>IF(Input!I73&lt;&gt;"",CONCATENATE(Input!I73,", ",LEFT(Input!H73,1)),"")</f>
        <v/>
      </c>
      <c r="F73" s="156"/>
      <c r="G73" s="157" t="str">
        <f t="shared" si="1"/>
        <v/>
      </c>
      <c r="H73" s="154" t="str">
        <f>IF(A73&lt;&gt;"",VLOOKUP(G73,ScoreRanges!$C$4:$E$8,3),"")</f>
        <v/>
      </c>
      <c r="I73" s="156"/>
      <c r="J73" s="129" t="str">
        <f>IF(AND(ConversionTable!$F$2&lt;&gt;"",A73&lt;&gt;""),VLOOKUP(G73,ConversionTable!B$2:D$402,3),"")</f>
        <v/>
      </c>
      <c r="K73" s="66" t="str">
        <f>IF(AND(ConversionTable!$F$2&lt;&gt;"",A73&lt;&gt;""),VLOOKUP(J73,ConversionTable!I$4:K$7,3),"")</f>
        <v/>
      </c>
      <c r="M73" s="66" t="str">
        <f>IF(A73&lt;&gt;"",(Input!AE73*ScoringModel!$B$11+Input!AF73*ScoringModel!$B$21+Input!AG73*ScoringModel!$B$31)*0.01,"")</f>
        <v/>
      </c>
      <c r="N73" s="66" t="str">
        <f>IF(A73&lt;&gt;"",(Input!J73*ScoringModel!$B$4+Input!K73*ScoringModel!$B$5+Input!L73*ScoringModel!$B$6+Input!M73*ScoringModel!$B$7+Input!N73*ScoringModel!$B$8+Input!O73*ScoringModel!$B$9+Input!P73*ScoringModel!$B$10)*0.01,"")</f>
        <v/>
      </c>
      <c r="O73" s="66" t="str">
        <f>IF(A73&lt;&gt;"",(Input!Q73*ScoringModel!$B$14+Input!R73*ScoringModel!$B$15+Input!S73*ScoringModel!$B$16+Input!T73*ScoringModel!$B$17+Input!U73*ScoringModel!$B$18+Input!V73*ScoringModel!$B$19+Input!W73*ScoringModel!$B$20)*0.01,"")</f>
        <v/>
      </c>
      <c r="P73" s="66" t="str">
        <f>IF(A73&lt;&gt;"",(Input!X73*ScoringModel!$B$24+Input!Y73*ScoringModel!$B$25+Input!Z73*ScoringModel!$B$26+Input!AA73*ScoringModel!$B$27+Input!AB73*ScoringModel!$B$28+Input!AC73*ScoringModel!$B$29+Input!AD73*ScoringModel!$B$30)*0.01,"")</f>
        <v/>
      </c>
    </row>
    <row r="74" spans="1:16" x14ac:dyDescent="0.25">
      <c r="A74" s="154" t="str">
        <f>IF(Input!A74&lt;&gt;"",Input!A74,"")</f>
        <v/>
      </c>
      <c r="B74" s="154" t="str">
        <f>IF(Input!D74&lt;&gt;"",CONCATENATE(Input!D74,", ",Input!C74),"")</f>
        <v/>
      </c>
      <c r="C74" s="154" t="str">
        <f>IF(Input!E74&lt;&gt;"",Input!E74,"")</f>
        <v/>
      </c>
      <c r="D74" s="155" t="str">
        <f>IF(Input!F74&lt;&gt;"",Input!F74,"")</f>
        <v/>
      </c>
      <c r="E74" s="154" t="str">
        <f>IF(Input!I74&lt;&gt;"",CONCATENATE(Input!I74,", ",LEFT(Input!H74,1)),"")</f>
        <v/>
      </c>
      <c r="F74" s="156"/>
      <c r="G74" s="157" t="str">
        <f t="shared" si="1"/>
        <v/>
      </c>
      <c r="H74" s="154" t="str">
        <f>IF(A74&lt;&gt;"",VLOOKUP(G74,ScoreRanges!$C$4:$E$8,3),"")</f>
        <v/>
      </c>
      <c r="I74" s="156"/>
      <c r="J74" s="129" t="str">
        <f>IF(AND(ConversionTable!$F$2&lt;&gt;"",A74&lt;&gt;""),VLOOKUP(G74,ConversionTable!B$2:D$402,3),"")</f>
        <v/>
      </c>
      <c r="K74" s="66" t="str">
        <f>IF(AND(ConversionTable!$F$2&lt;&gt;"",A74&lt;&gt;""),VLOOKUP(J74,ConversionTable!I$4:K$7,3),"")</f>
        <v/>
      </c>
      <c r="M74" s="66" t="str">
        <f>IF(A74&lt;&gt;"",(Input!AE74*ScoringModel!$B$11+Input!AF74*ScoringModel!$B$21+Input!AG74*ScoringModel!$B$31)*0.01,"")</f>
        <v/>
      </c>
      <c r="N74" s="66" t="str">
        <f>IF(A74&lt;&gt;"",(Input!J74*ScoringModel!$B$4+Input!K74*ScoringModel!$B$5+Input!L74*ScoringModel!$B$6+Input!M74*ScoringModel!$B$7+Input!N74*ScoringModel!$B$8+Input!O74*ScoringModel!$B$9+Input!P74*ScoringModel!$B$10)*0.01,"")</f>
        <v/>
      </c>
      <c r="O74" s="66" t="str">
        <f>IF(A74&lt;&gt;"",(Input!Q74*ScoringModel!$B$14+Input!R74*ScoringModel!$B$15+Input!S74*ScoringModel!$B$16+Input!T74*ScoringModel!$B$17+Input!U74*ScoringModel!$B$18+Input!V74*ScoringModel!$B$19+Input!W74*ScoringModel!$B$20)*0.01,"")</f>
        <v/>
      </c>
      <c r="P74" s="66" t="str">
        <f>IF(A74&lt;&gt;"",(Input!X74*ScoringModel!$B$24+Input!Y74*ScoringModel!$B$25+Input!Z74*ScoringModel!$B$26+Input!AA74*ScoringModel!$B$27+Input!AB74*ScoringModel!$B$28+Input!AC74*ScoringModel!$B$29+Input!AD74*ScoringModel!$B$30)*0.01,"")</f>
        <v/>
      </c>
    </row>
    <row r="75" spans="1:16" x14ac:dyDescent="0.25">
      <c r="A75" s="154" t="str">
        <f>IF(Input!A75&lt;&gt;"",Input!A75,"")</f>
        <v/>
      </c>
      <c r="B75" s="154" t="str">
        <f>IF(Input!D75&lt;&gt;"",CONCATENATE(Input!D75,", ",Input!C75),"")</f>
        <v/>
      </c>
      <c r="C75" s="154" t="str">
        <f>IF(Input!E75&lt;&gt;"",Input!E75,"")</f>
        <v/>
      </c>
      <c r="D75" s="155" t="str">
        <f>IF(Input!F75&lt;&gt;"",Input!F75,"")</f>
        <v/>
      </c>
      <c r="E75" s="154" t="str">
        <f>IF(Input!I75&lt;&gt;"",CONCATENATE(Input!I75,", ",LEFT(Input!H75,1)),"")</f>
        <v/>
      </c>
      <c r="F75" s="156"/>
      <c r="G75" s="157" t="str">
        <f t="shared" si="1"/>
        <v/>
      </c>
      <c r="H75" s="154" t="str">
        <f>IF(A75&lt;&gt;"",VLOOKUP(G75,ScoreRanges!$C$4:$E$8,3),"")</f>
        <v/>
      </c>
      <c r="I75" s="156"/>
      <c r="J75" s="129" t="str">
        <f>IF(AND(ConversionTable!$F$2&lt;&gt;"",A75&lt;&gt;""),VLOOKUP(G75,ConversionTable!B$2:D$402,3),"")</f>
        <v/>
      </c>
      <c r="K75" s="66" t="str">
        <f>IF(AND(ConversionTable!$F$2&lt;&gt;"",A75&lt;&gt;""),VLOOKUP(J75,ConversionTable!I$4:K$7,3),"")</f>
        <v/>
      </c>
      <c r="M75" s="66" t="str">
        <f>IF(A75&lt;&gt;"",(Input!AE75*ScoringModel!$B$11+Input!AF75*ScoringModel!$B$21+Input!AG75*ScoringModel!$B$31)*0.01,"")</f>
        <v/>
      </c>
      <c r="N75" s="66" t="str">
        <f>IF(A75&lt;&gt;"",(Input!J75*ScoringModel!$B$4+Input!K75*ScoringModel!$B$5+Input!L75*ScoringModel!$B$6+Input!M75*ScoringModel!$B$7+Input!N75*ScoringModel!$B$8+Input!O75*ScoringModel!$B$9+Input!P75*ScoringModel!$B$10)*0.01,"")</f>
        <v/>
      </c>
      <c r="O75" s="66" t="str">
        <f>IF(A75&lt;&gt;"",(Input!Q75*ScoringModel!$B$14+Input!R75*ScoringModel!$B$15+Input!S75*ScoringModel!$B$16+Input!T75*ScoringModel!$B$17+Input!U75*ScoringModel!$B$18+Input!V75*ScoringModel!$B$19+Input!W75*ScoringModel!$B$20)*0.01,"")</f>
        <v/>
      </c>
      <c r="P75" s="66" t="str">
        <f>IF(A75&lt;&gt;"",(Input!X75*ScoringModel!$B$24+Input!Y75*ScoringModel!$B$25+Input!Z75*ScoringModel!$B$26+Input!AA75*ScoringModel!$B$27+Input!AB75*ScoringModel!$B$28+Input!AC75*ScoringModel!$B$29+Input!AD75*ScoringModel!$B$30)*0.01,"")</f>
        <v/>
      </c>
    </row>
    <row r="76" spans="1:16" x14ac:dyDescent="0.25">
      <c r="A76" s="154" t="str">
        <f>IF(Input!A76&lt;&gt;"",Input!A76,"")</f>
        <v/>
      </c>
      <c r="B76" s="154" t="str">
        <f>IF(Input!D76&lt;&gt;"",CONCATENATE(Input!D76,", ",Input!C76),"")</f>
        <v/>
      </c>
      <c r="C76" s="154" t="str">
        <f>IF(Input!E76&lt;&gt;"",Input!E76,"")</f>
        <v/>
      </c>
      <c r="D76" s="155" t="str">
        <f>IF(Input!F76&lt;&gt;"",Input!F76,"")</f>
        <v/>
      </c>
      <c r="E76" s="154" t="str">
        <f>IF(Input!I76&lt;&gt;"",CONCATENATE(Input!I76,", ",LEFT(Input!H76,1)),"")</f>
        <v/>
      </c>
      <c r="F76" s="156"/>
      <c r="G76" s="157" t="str">
        <f t="shared" si="1"/>
        <v/>
      </c>
      <c r="H76" s="154" t="str">
        <f>IF(A76&lt;&gt;"",VLOOKUP(G76,ScoreRanges!$C$4:$E$8,3),"")</f>
        <v/>
      </c>
      <c r="I76" s="156"/>
      <c r="J76" s="129" t="str">
        <f>IF(AND(ConversionTable!$F$2&lt;&gt;"",A76&lt;&gt;""),VLOOKUP(G76,ConversionTable!B$2:D$402,3),"")</f>
        <v/>
      </c>
      <c r="K76" s="66" t="str">
        <f>IF(AND(ConversionTable!$F$2&lt;&gt;"",A76&lt;&gt;""),VLOOKUP(J76,ConversionTable!I$4:K$7,3),"")</f>
        <v/>
      </c>
      <c r="M76" s="66" t="str">
        <f>IF(A76&lt;&gt;"",(Input!AE76*ScoringModel!$B$11+Input!AF76*ScoringModel!$B$21+Input!AG76*ScoringModel!$B$31)*0.01,"")</f>
        <v/>
      </c>
      <c r="N76" s="66" t="str">
        <f>IF(A76&lt;&gt;"",(Input!J76*ScoringModel!$B$4+Input!K76*ScoringModel!$B$5+Input!L76*ScoringModel!$B$6+Input!M76*ScoringModel!$B$7+Input!N76*ScoringModel!$B$8+Input!O76*ScoringModel!$B$9+Input!P76*ScoringModel!$B$10)*0.01,"")</f>
        <v/>
      </c>
      <c r="O76" s="66" t="str">
        <f>IF(A76&lt;&gt;"",(Input!Q76*ScoringModel!$B$14+Input!R76*ScoringModel!$B$15+Input!S76*ScoringModel!$B$16+Input!T76*ScoringModel!$B$17+Input!U76*ScoringModel!$B$18+Input!V76*ScoringModel!$B$19+Input!W76*ScoringModel!$B$20)*0.01,"")</f>
        <v/>
      </c>
      <c r="P76" s="66" t="str">
        <f>IF(A76&lt;&gt;"",(Input!X76*ScoringModel!$B$24+Input!Y76*ScoringModel!$B$25+Input!Z76*ScoringModel!$B$26+Input!AA76*ScoringModel!$B$27+Input!AB76*ScoringModel!$B$28+Input!AC76*ScoringModel!$B$29+Input!AD76*ScoringModel!$B$30)*0.01,"")</f>
        <v/>
      </c>
    </row>
    <row r="77" spans="1:16" x14ac:dyDescent="0.25">
      <c r="A77" s="154" t="str">
        <f>IF(Input!A77&lt;&gt;"",Input!A77,"")</f>
        <v/>
      </c>
      <c r="B77" s="154" t="str">
        <f>IF(Input!D77&lt;&gt;"",CONCATENATE(Input!D77,", ",Input!C77),"")</f>
        <v/>
      </c>
      <c r="C77" s="154" t="str">
        <f>IF(Input!E77&lt;&gt;"",Input!E77,"")</f>
        <v/>
      </c>
      <c r="D77" s="155" t="str">
        <f>IF(Input!F77&lt;&gt;"",Input!F77,"")</f>
        <v/>
      </c>
      <c r="E77" s="154" t="str">
        <f>IF(Input!I77&lt;&gt;"",CONCATENATE(Input!I77,", ",LEFT(Input!H77,1)),"")</f>
        <v/>
      </c>
      <c r="F77" s="156"/>
      <c r="G77" s="157" t="str">
        <f t="shared" si="1"/>
        <v/>
      </c>
      <c r="H77" s="154" t="str">
        <f>IF(A77&lt;&gt;"",VLOOKUP(G77,ScoreRanges!$C$4:$E$8,3),"")</f>
        <v/>
      </c>
      <c r="I77" s="156"/>
      <c r="J77" s="129" t="str">
        <f>IF(AND(ConversionTable!$F$2&lt;&gt;"",A77&lt;&gt;""),VLOOKUP(G77,ConversionTable!B$2:D$402,3),"")</f>
        <v/>
      </c>
      <c r="K77" s="66" t="str">
        <f>IF(AND(ConversionTable!$F$2&lt;&gt;"",A77&lt;&gt;""),VLOOKUP(J77,ConversionTable!I$4:K$7,3),"")</f>
        <v/>
      </c>
      <c r="M77" s="66" t="str">
        <f>IF(A77&lt;&gt;"",(Input!AE77*ScoringModel!$B$11+Input!AF77*ScoringModel!$B$21+Input!AG77*ScoringModel!$B$31)*0.01,"")</f>
        <v/>
      </c>
      <c r="N77" s="66" t="str">
        <f>IF(A77&lt;&gt;"",(Input!J77*ScoringModel!$B$4+Input!K77*ScoringModel!$B$5+Input!L77*ScoringModel!$B$6+Input!M77*ScoringModel!$B$7+Input!N77*ScoringModel!$B$8+Input!O77*ScoringModel!$B$9+Input!P77*ScoringModel!$B$10)*0.01,"")</f>
        <v/>
      </c>
      <c r="O77" s="66" t="str">
        <f>IF(A77&lt;&gt;"",(Input!Q77*ScoringModel!$B$14+Input!R77*ScoringModel!$B$15+Input!S77*ScoringModel!$B$16+Input!T77*ScoringModel!$B$17+Input!U77*ScoringModel!$B$18+Input!V77*ScoringModel!$B$19+Input!W77*ScoringModel!$B$20)*0.01,"")</f>
        <v/>
      </c>
      <c r="P77" s="66" t="str">
        <f>IF(A77&lt;&gt;"",(Input!X77*ScoringModel!$B$24+Input!Y77*ScoringModel!$B$25+Input!Z77*ScoringModel!$B$26+Input!AA77*ScoringModel!$B$27+Input!AB77*ScoringModel!$B$28+Input!AC77*ScoringModel!$B$29+Input!AD77*ScoringModel!$B$30)*0.01,"")</f>
        <v/>
      </c>
    </row>
    <row r="78" spans="1:16" x14ac:dyDescent="0.25">
      <c r="A78" s="154" t="str">
        <f>IF(Input!A78&lt;&gt;"",Input!A78,"")</f>
        <v/>
      </c>
      <c r="B78" s="154" t="str">
        <f>IF(Input!D78&lt;&gt;"",CONCATENATE(Input!D78,", ",Input!C78),"")</f>
        <v/>
      </c>
      <c r="C78" s="154" t="str">
        <f>IF(Input!E78&lt;&gt;"",Input!E78,"")</f>
        <v/>
      </c>
      <c r="D78" s="155" t="str">
        <f>IF(Input!F78&lt;&gt;"",Input!F78,"")</f>
        <v/>
      </c>
      <c r="E78" s="154" t="str">
        <f>IF(Input!I78&lt;&gt;"",CONCATENATE(Input!I78,", ",LEFT(Input!H78,1)),"")</f>
        <v/>
      </c>
      <c r="F78" s="156"/>
      <c r="G78" s="157" t="str">
        <f t="shared" si="1"/>
        <v/>
      </c>
      <c r="H78" s="154" t="str">
        <f>IF(A78&lt;&gt;"",VLOOKUP(G78,ScoreRanges!$C$4:$E$8,3),"")</f>
        <v/>
      </c>
      <c r="I78" s="156"/>
      <c r="J78" s="129" t="str">
        <f>IF(AND(ConversionTable!$F$2&lt;&gt;"",A78&lt;&gt;""),VLOOKUP(G78,ConversionTable!B$2:D$402,3),"")</f>
        <v/>
      </c>
      <c r="K78" s="66" t="str">
        <f>IF(AND(ConversionTable!$F$2&lt;&gt;"",A78&lt;&gt;""),VLOOKUP(J78,ConversionTable!I$4:K$7,3),"")</f>
        <v/>
      </c>
      <c r="M78" s="66" t="str">
        <f>IF(A78&lt;&gt;"",(Input!AE78*ScoringModel!$B$11+Input!AF78*ScoringModel!$B$21+Input!AG78*ScoringModel!$B$31)*0.01,"")</f>
        <v/>
      </c>
      <c r="N78" s="66" t="str">
        <f>IF(A78&lt;&gt;"",(Input!J78*ScoringModel!$B$4+Input!K78*ScoringModel!$B$5+Input!L78*ScoringModel!$B$6+Input!M78*ScoringModel!$B$7+Input!N78*ScoringModel!$B$8+Input!O78*ScoringModel!$B$9+Input!P78*ScoringModel!$B$10)*0.01,"")</f>
        <v/>
      </c>
      <c r="O78" s="66" t="str">
        <f>IF(A78&lt;&gt;"",(Input!Q78*ScoringModel!$B$14+Input!R78*ScoringModel!$B$15+Input!S78*ScoringModel!$B$16+Input!T78*ScoringModel!$B$17+Input!U78*ScoringModel!$B$18+Input!V78*ScoringModel!$B$19+Input!W78*ScoringModel!$B$20)*0.01,"")</f>
        <v/>
      </c>
      <c r="P78" s="66" t="str">
        <f>IF(A78&lt;&gt;"",(Input!X78*ScoringModel!$B$24+Input!Y78*ScoringModel!$B$25+Input!Z78*ScoringModel!$B$26+Input!AA78*ScoringModel!$B$27+Input!AB78*ScoringModel!$B$28+Input!AC78*ScoringModel!$B$29+Input!AD78*ScoringModel!$B$30)*0.01,"")</f>
        <v/>
      </c>
    </row>
    <row r="79" spans="1:16" x14ac:dyDescent="0.25">
      <c r="A79" s="154" t="str">
        <f>IF(Input!A79&lt;&gt;"",Input!A79,"")</f>
        <v/>
      </c>
      <c r="B79" s="154" t="str">
        <f>IF(Input!D79&lt;&gt;"",CONCATENATE(Input!D79,", ",Input!C79),"")</f>
        <v/>
      </c>
      <c r="C79" s="154" t="str">
        <f>IF(Input!E79&lt;&gt;"",Input!E79,"")</f>
        <v/>
      </c>
      <c r="D79" s="155" t="str">
        <f>IF(Input!F79&lt;&gt;"",Input!F79,"")</f>
        <v/>
      </c>
      <c r="E79" s="154" t="str">
        <f>IF(Input!I79&lt;&gt;"",CONCATENATE(Input!I79,", ",LEFT(Input!H79,1)),"")</f>
        <v/>
      </c>
      <c r="F79" s="156"/>
      <c r="G79" s="157" t="str">
        <f t="shared" si="1"/>
        <v/>
      </c>
      <c r="H79" s="154" t="str">
        <f>IF(A79&lt;&gt;"",VLOOKUP(G79,ScoreRanges!$C$4:$E$8,3),"")</f>
        <v/>
      </c>
      <c r="I79" s="156"/>
      <c r="J79" s="129" t="str">
        <f>IF(AND(ConversionTable!$F$2&lt;&gt;"",A79&lt;&gt;""),VLOOKUP(G79,ConversionTable!B$2:D$402,3),"")</f>
        <v/>
      </c>
      <c r="K79" s="66" t="str">
        <f>IF(AND(ConversionTable!$F$2&lt;&gt;"",A79&lt;&gt;""),VLOOKUP(J79,ConversionTable!I$4:K$7,3),"")</f>
        <v/>
      </c>
      <c r="M79" s="66" t="str">
        <f>IF(A79&lt;&gt;"",(Input!AE79*ScoringModel!$B$11+Input!AF79*ScoringModel!$B$21+Input!AG79*ScoringModel!$B$31)*0.01,"")</f>
        <v/>
      </c>
      <c r="N79" s="66" t="str">
        <f>IF(A79&lt;&gt;"",(Input!J79*ScoringModel!$B$4+Input!K79*ScoringModel!$B$5+Input!L79*ScoringModel!$B$6+Input!M79*ScoringModel!$B$7+Input!N79*ScoringModel!$B$8+Input!O79*ScoringModel!$B$9+Input!P79*ScoringModel!$B$10)*0.01,"")</f>
        <v/>
      </c>
      <c r="O79" s="66" t="str">
        <f>IF(A79&lt;&gt;"",(Input!Q79*ScoringModel!$B$14+Input!R79*ScoringModel!$B$15+Input!S79*ScoringModel!$B$16+Input!T79*ScoringModel!$B$17+Input!U79*ScoringModel!$B$18+Input!V79*ScoringModel!$B$19+Input!W79*ScoringModel!$B$20)*0.01,"")</f>
        <v/>
      </c>
      <c r="P79" s="66" t="str">
        <f>IF(A79&lt;&gt;"",(Input!X79*ScoringModel!$B$24+Input!Y79*ScoringModel!$B$25+Input!Z79*ScoringModel!$B$26+Input!AA79*ScoringModel!$B$27+Input!AB79*ScoringModel!$B$28+Input!AC79*ScoringModel!$B$29+Input!AD79*ScoringModel!$B$30)*0.01,"")</f>
        <v/>
      </c>
    </row>
    <row r="80" spans="1:16" x14ac:dyDescent="0.25">
      <c r="A80" s="154" t="str">
        <f>IF(Input!A80&lt;&gt;"",Input!A80,"")</f>
        <v/>
      </c>
      <c r="B80" s="154" t="str">
        <f>IF(Input!D80&lt;&gt;"",CONCATENATE(Input!D80,", ",Input!C80),"")</f>
        <v/>
      </c>
      <c r="C80" s="154" t="str">
        <f>IF(Input!E80&lt;&gt;"",Input!E80,"")</f>
        <v/>
      </c>
      <c r="D80" s="155" t="str">
        <f>IF(Input!F80&lt;&gt;"",Input!F80,"")</f>
        <v/>
      </c>
      <c r="E80" s="154" t="str">
        <f>IF(Input!I80&lt;&gt;"",CONCATENATE(Input!I80,", ",LEFT(Input!H80,1)),"")</f>
        <v/>
      </c>
      <c r="F80" s="156"/>
      <c r="G80" s="157" t="str">
        <f t="shared" si="1"/>
        <v/>
      </c>
      <c r="H80" s="154" t="str">
        <f>IF(A80&lt;&gt;"",VLOOKUP(G80,ScoreRanges!$C$4:$E$8,3),"")</f>
        <v/>
      </c>
      <c r="I80" s="156"/>
      <c r="J80" s="129" t="str">
        <f>IF(AND(ConversionTable!$F$2&lt;&gt;"",A80&lt;&gt;""),VLOOKUP(G80,ConversionTable!B$2:D$402,3),"")</f>
        <v/>
      </c>
      <c r="K80" s="66" t="str">
        <f>IF(AND(ConversionTable!$F$2&lt;&gt;"",A80&lt;&gt;""),VLOOKUP(J80,ConversionTable!I$4:K$7,3),"")</f>
        <v/>
      </c>
      <c r="M80" s="66" t="str">
        <f>IF(A80&lt;&gt;"",(Input!AE80*ScoringModel!$B$11+Input!AF80*ScoringModel!$B$21+Input!AG80*ScoringModel!$B$31)*0.01,"")</f>
        <v/>
      </c>
      <c r="N80" s="66" t="str">
        <f>IF(A80&lt;&gt;"",(Input!J80*ScoringModel!$B$4+Input!K80*ScoringModel!$B$5+Input!L80*ScoringModel!$B$6+Input!M80*ScoringModel!$B$7+Input!N80*ScoringModel!$B$8+Input!O80*ScoringModel!$B$9+Input!P80*ScoringModel!$B$10)*0.01,"")</f>
        <v/>
      </c>
      <c r="O80" s="66" t="str">
        <f>IF(A80&lt;&gt;"",(Input!Q80*ScoringModel!$B$14+Input!R80*ScoringModel!$B$15+Input!S80*ScoringModel!$B$16+Input!T80*ScoringModel!$B$17+Input!U80*ScoringModel!$B$18+Input!V80*ScoringModel!$B$19+Input!W80*ScoringModel!$B$20)*0.01,"")</f>
        <v/>
      </c>
      <c r="P80" s="66" t="str">
        <f>IF(A80&lt;&gt;"",(Input!X80*ScoringModel!$B$24+Input!Y80*ScoringModel!$B$25+Input!Z80*ScoringModel!$B$26+Input!AA80*ScoringModel!$B$27+Input!AB80*ScoringModel!$B$28+Input!AC80*ScoringModel!$B$29+Input!AD80*ScoringModel!$B$30)*0.01,"")</f>
        <v/>
      </c>
    </row>
    <row r="81" spans="1:16" x14ac:dyDescent="0.25">
      <c r="A81" s="154" t="str">
        <f>IF(Input!A81&lt;&gt;"",Input!A81,"")</f>
        <v/>
      </c>
      <c r="B81" s="154" t="str">
        <f>IF(Input!D81&lt;&gt;"",CONCATENATE(Input!D81,", ",Input!C81),"")</f>
        <v/>
      </c>
      <c r="C81" s="154" t="str">
        <f>IF(Input!E81&lt;&gt;"",Input!E81,"")</f>
        <v/>
      </c>
      <c r="D81" s="155" t="str">
        <f>IF(Input!F81&lt;&gt;"",Input!F81,"")</f>
        <v/>
      </c>
      <c r="E81" s="154" t="str">
        <f>IF(Input!I81&lt;&gt;"",CONCATENATE(Input!I81,", ",LEFT(Input!H81,1)),"")</f>
        <v/>
      </c>
      <c r="F81" s="156"/>
      <c r="G81" s="157" t="str">
        <f t="shared" si="1"/>
        <v/>
      </c>
      <c r="H81" s="154" t="str">
        <f>IF(A81&lt;&gt;"",VLOOKUP(G81,ScoreRanges!$C$4:$E$8,3),"")</f>
        <v/>
      </c>
      <c r="I81" s="156"/>
      <c r="J81" s="129" t="str">
        <f>IF(AND(ConversionTable!$F$2&lt;&gt;"",A81&lt;&gt;""),VLOOKUP(G81,ConversionTable!B$2:D$402,3),"")</f>
        <v/>
      </c>
      <c r="K81" s="66" t="str">
        <f>IF(AND(ConversionTable!$F$2&lt;&gt;"",A81&lt;&gt;""),VLOOKUP(J81,ConversionTable!I$4:K$7,3),"")</f>
        <v/>
      </c>
      <c r="M81" s="66" t="str">
        <f>IF(A81&lt;&gt;"",(Input!AE81*ScoringModel!$B$11+Input!AF81*ScoringModel!$B$21+Input!AG81*ScoringModel!$B$31)*0.01,"")</f>
        <v/>
      </c>
      <c r="N81" s="66" t="str">
        <f>IF(A81&lt;&gt;"",(Input!J81*ScoringModel!$B$4+Input!K81*ScoringModel!$B$5+Input!L81*ScoringModel!$B$6+Input!M81*ScoringModel!$B$7+Input!N81*ScoringModel!$B$8+Input!O81*ScoringModel!$B$9+Input!P81*ScoringModel!$B$10)*0.01,"")</f>
        <v/>
      </c>
      <c r="O81" s="66" t="str">
        <f>IF(A81&lt;&gt;"",(Input!Q81*ScoringModel!$B$14+Input!R81*ScoringModel!$B$15+Input!S81*ScoringModel!$B$16+Input!T81*ScoringModel!$B$17+Input!U81*ScoringModel!$B$18+Input!V81*ScoringModel!$B$19+Input!W81*ScoringModel!$B$20)*0.01,"")</f>
        <v/>
      </c>
      <c r="P81" s="66" t="str">
        <f>IF(A81&lt;&gt;"",(Input!X81*ScoringModel!$B$24+Input!Y81*ScoringModel!$B$25+Input!Z81*ScoringModel!$B$26+Input!AA81*ScoringModel!$B$27+Input!AB81*ScoringModel!$B$28+Input!AC81*ScoringModel!$B$29+Input!AD81*ScoringModel!$B$30)*0.01,"")</f>
        <v/>
      </c>
    </row>
    <row r="82" spans="1:16" x14ac:dyDescent="0.25">
      <c r="A82" s="154" t="str">
        <f>IF(Input!A82&lt;&gt;"",Input!A82,"")</f>
        <v/>
      </c>
      <c r="B82" s="154" t="str">
        <f>IF(Input!D82&lt;&gt;"",CONCATENATE(Input!D82,", ",Input!C82),"")</f>
        <v/>
      </c>
      <c r="C82" s="154" t="str">
        <f>IF(Input!E82&lt;&gt;"",Input!E82,"")</f>
        <v/>
      </c>
      <c r="D82" s="155" t="str">
        <f>IF(Input!F82&lt;&gt;"",Input!F82,"")</f>
        <v/>
      </c>
      <c r="E82" s="154" t="str">
        <f>IF(Input!I82&lt;&gt;"",CONCATENATE(Input!I82,", ",LEFT(Input!H82,1)),"")</f>
        <v/>
      </c>
      <c r="F82" s="156"/>
      <c r="G82" s="157" t="str">
        <f t="shared" si="1"/>
        <v/>
      </c>
      <c r="H82" s="154" t="str">
        <f>IF(A82&lt;&gt;"",VLOOKUP(G82,ScoreRanges!$C$4:$E$8,3),"")</f>
        <v/>
      </c>
      <c r="I82" s="156"/>
      <c r="J82" s="129" t="str">
        <f>IF(AND(ConversionTable!$F$2&lt;&gt;"",A82&lt;&gt;""),VLOOKUP(G82,ConversionTable!B$2:D$402,3),"")</f>
        <v/>
      </c>
      <c r="K82" s="66" t="str">
        <f>IF(AND(ConversionTable!$F$2&lt;&gt;"",A82&lt;&gt;""),VLOOKUP(J82,ConversionTable!I$4:K$7,3),"")</f>
        <v/>
      </c>
      <c r="M82" s="66" t="str">
        <f>IF(A82&lt;&gt;"",(Input!AE82*ScoringModel!$B$11+Input!AF82*ScoringModel!$B$21+Input!AG82*ScoringModel!$B$31)*0.01,"")</f>
        <v/>
      </c>
      <c r="N82" s="66" t="str">
        <f>IF(A82&lt;&gt;"",(Input!J82*ScoringModel!$B$4+Input!K82*ScoringModel!$B$5+Input!L82*ScoringModel!$B$6+Input!M82*ScoringModel!$B$7+Input!N82*ScoringModel!$B$8+Input!O82*ScoringModel!$B$9+Input!P82*ScoringModel!$B$10)*0.01,"")</f>
        <v/>
      </c>
      <c r="O82" s="66" t="str">
        <f>IF(A82&lt;&gt;"",(Input!Q82*ScoringModel!$B$14+Input!R82*ScoringModel!$B$15+Input!S82*ScoringModel!$B$16+Input!T82*ScoringModel!$B$17+Input!U82*ScoringModel!$B$18+Input!V82*ScoringModel!$B$19+Input!W82*ScoringModel!$B$20)*0.01,"")</f>
        <v/>
      </c>
      <c r="P82" s="66" t="str">
        <f>IF(A82&lt;&gt;"",(Input!X82*ScoringModel!$B$24+Input!Y82*ScoringModel!$B$25+Input!Z82*ScoringModel!$B$26+Input!AA82*ScoringModel!$B$27+Input!AB82*ScoringModel!$B$28+Input!AC82*ScoringModel!$B$29+Input!AD82*ScoringModel!$B$30)*0.01,"")</f>
        <v/>
      </c>
    </row>
    <row r="83" spans="1:16" x14ac:dyDescent="0.25">
      <c r="A83" s="154" t="str">
        <f>IF(Input!A83&lt;&gt;"",Input!A83,"")</f>
        <v/>
      </c>
      <c r="B83" s="154" t="str">
        <f>IF(Input!D83&lt;&gt;"",CONCATENATE(Input!D83,", ",Input!C83),"")</f>
        <v/>
      </c>
      <c r="C83" s="154" t="str">
        <f>IF(Input!E83&lt;&gt;"",Input!E83,"")</f>
        <v/>
      </c>
      <c r="D83" s="155" t="str">
        <f>IF(Input!F83&lt;&gt;"",Input!F83,"")</f>
        <v/>
      </c>
      <c r="E83" s="154" t="str">
        <f>IF(Input!I83&lt;&gt;"",CONCATENATE(Input!I83,", ",LEFT(Input!H83,1)),"")</f>
        <v/>
      </c>
      <c r="F83" s="156"/>
      <c r="G83" s="157" t="str">
        <f t="shared" si="1"/>
        <v/>
      </c>
      <c r="H83" s="154" t="str">
        <f>IF(A83&lt;&gt;"",VLOOKUP(G83,ScoreRanges!$C$4:$E$8,3),"")</f>
        <v/>
      </c>
      <c r="I83" s="156"/>
      <c r="J83" s="129" t="str">
        <f>IF(AND(ConversionTable!$F$2&lt;&gt;"",A83&lt;&gt;""),VLOOKUP(G83,ConversionTable!B$2:D$402,3),"")</f>
        <v/>
      </c>
      <c r="K83" s="66" t="str">
        <f>IF(AND(ConversionTable!$F$2&lt;&gt;"",A83&lt;&gt;""),VLOOKUP(J83,ConversionTable!I$4:K$7,3),"")</f>
        <v/>
      </c>
      <c r="M83" s="66" t="str">
        <f>IF(A83&lt;&gt;"",(Input!AE83*ScoringModel!$B$11+Input!AF83*ScoringModel!$B$21+Input!AG83*ScoringModel!$B$31)*0.01,"")</f>
        <v/>
      </c>
      <c r="N83" s="66" t="str">
        <f>IF(A83&lt;&gt;"",(Input!J83*ScoringModel!$B$4+Input!K83*ScoringModel!$B$5+Input!L83*ScoringModel!$B$6+Input!M83*ScoringModel!$B$7+Input!N83*ScoringModel!$B$8+Input!O83*ScoringModel!$B$9+Input!P83*ScoringModel!$B$10)*0.01,"")</f>
        <v/>
      </c>
      <c r="O83" s="66" t="str">
        <f>IF(A83&lt;&gt;"",(Input!Q83*ScoringModel!$B$14+Input!R83*ScoringModel!$B$15+Input!S83*ScoringModel!$B$16+Input!T83*ScoringModel!$B$17+Input!U83*ScoringModel!$B$18+Input!V83*ScoringModel!$B$19+Input!W83*ScoringModel!$B$20)*0.01,"")</f>
        <v/>
      </c>
      <c r="P83" s="66" t="str">
        <f>IF(A83&lt;&gt;"",(Input!X83*ScoringModel!$B$24+Input!Y83*ScoringModel!$B$25+Input!Z83*ScoringModel!$B$26+Input!AA83*ScoringModel!$B$27+Input!AB83*ScoringModel!$B$28+Input!AC83*ScoringModel!$B$29+Input!AD83*ScoringModel!$B$30)*0.01,"")</f>
        <v/>
      </c>
    </row>
    <row r="84" spans="1:16" x14ac:dyDescent="0.25">
      <c r="A84" s="154" t="str">
        <f>IF(Input!A84&lt;&gt;"",Input!A84,"")</f>
        <v/>
      </c>
      <c r="B84" s="154" t="str">
        <f>IF(Input!D84&lt;&gt;"",CONCATENATE(Input!D84,", ",Input!C84),"")</f>
        <v/>
      </c>
      <c r="C84" s="154" t="str">
        <f>IF(Input!E84&lt;&gt;"",Input!E84,"")</f>
        <v/>
      </c>
      <c r="D84" s="155" t="str">
        <f>IF(Input!F84&lt;&gt;"",Input!F84,"")</f>
        <v/>
      </c>
      <c r="E84" s="154" t="str">
        <f>IF(Input!I84&lt;&gt;"",CONCATENATE(Input!I84,", ",LEFT(Input!H84,1)),"")</f>
        <v/>
      </c>
      <c r="F84" s="156"/>
      <c r="G84" s="157" t="str">
        <f t="shared" si="1"/>
        <v/>
      </c>
      <c r="H84" s="154" t="str">
        <f>IF(A84&lt;&gt;"",VLOOKUP(G84,ScoreRanges!$C$4:$E$8,3),"")</f>
        <v/>
      </c>
      <c r="I84" s="156"/>
      <c r="J84" s="129" t="str">
        <f>IF(AND(ConversionTable!$F$2&lt;&gt;"",A84&lt;&gt;""),VLOOKUP(G84,ConversionTable!B$2:D$402,3),"")</f>
        <v/>
      </c>
      <c r="K84" s="66" t="str">
        <f>IF(AND(ConversionTable!$F$2&lt;&gt;"",A84&lt;&gt;""),VLOOKUP(J84,ConversionTable!I$4:K$7,3),"")</f>
        <v/>
      </c>
      <c r="M84" s="66" t="str">
        <f>IF(A84&lt;&gt;"",(Input!AE84*ScoringModel!$B$11+Input!AF84*ScoringModel!$B$21+Input!AG84*ScoringModel!$B$31)*0.01,"")</f>
        <v/>
      </c>
      <c r="N84" s="66" t="str">
        <f>IF(A84&lt;&gt;"",(Input!J84*ScoringModel!$B$4+Input!K84*ScoringModel!$B$5+Input!L84*ScoringModel!$B$6+Input!M84*ScoringModel!$B$7+Input!N84*ScoringModel!$B$8+Input!O84*ScoringModel!$B$9+Input!P84*ScoringModel!$B$10)*0.01,"")</f>
        <v/>
      </c>
      <c r="O84" s="66" t="str">
        <f>IF(A84&lt;&gt;"",(Input!Q84*ScoringModel!$B$14+Input!R84*ScoringModel!$B$15+Input!S84*ScoringModel!$B$16+Input!T84*ScoringModel!$B$17+Input!U84*ScoringModel!$B$18+Input!V84*ScoringModel!$B$19+Input!W84*ScoringModel!$B$20)*0.01,"")</f>
        <v/>
      </c>
      <c r="P84" s="66" t="str">
        <f>IF(A84&lt;&gt;"",(Input!X84*ScoringModel!$B$24+Input!Y84*ScoringModel!$B$25+Input!Z84*ScoringModel!$B$26+Input!AA84*ScoringModel!$B$27+Input!AB84*ScoringModel!$B$28+Input!AC84*ScoringModel!$B$29+Input!AD84*ScoringModel!$B$30)*0.01,"")</f>
        <v/>
      </c>
    </row>
    <row r="85" spans="1:16" x14ac:dyDescent="0.25">
      <c r="A85" s="154" t="str">
        <f>IF(Input!A85&lt;&gt;"",Input!A85,"")</f>
        <v/>
      </c>
      <c r="B85" s="154" t="str">
        <f>IF(Input!D85&lt;&gt;"",CONCATENATE(Input!D85,", ",Input!C85),"")</f>
        <v/>
      </c>
      <c r="C85" s="154" t="str">
        <f>IF(Input!E85&lt;&gt;"",Input!E85,"")</f>
        <v/>
      </c>
      <c r="D85" s="155" t="str">
        <f>IF(Input!F85&lt;&gt;"",Input!F85,"")</f>
        <v/>
      </c>
      <c r="E85" s="154" t="str">
        <f>IF(Input!I85&lt;&gt;"",CONCATENATE(Input!I85,", ",LEFT(Input!H85,1)),"")</f>
        <v/>
      </c>
      <c r="F85" s="156"/>
      <c r="G85" s="157" t="str">
        <f t="shared" si="1"/>
        <v/>
      </c>
      <c r="H85" s="154" t="str">
        <f>IF(A85&lt;&gt;"",VLOOKUP(G85,ScoreRanges!$C$4:$E$8,3),"")</f>
        <v/>
      </c>
      <c r="I85" s="156"/>
      <c r="J85" s="129" t="str">
        <f>IF(AND(ConversionTable!$F$2&lt;&gt;"",A85&lt;&gt;""),VLOOKUP(G85,ConversionTable!B$2:D$402,3),"")</f>
        <v/>
      </c>
      <c r="K85" s="66" t="str">
        <f>IF(AND(ConversionTable!$F$2&lt;&gt;"",A85&lt;&gt;""),VLOOKUP(J85,ConversionTable!I$4:K$7,3),"")</f>
        <v/>
      </c>
      <c r="M85" s="66" t="str">
        <f>IF(A85&lt;&gt;"",(Input!AE85*ScoringModel!$B$11+Input!AF85*ScoringModel!$B$21+Input!AG85*ScoringModel!$B$31)*0.01,"")</f>
        <v/>
      </c>
      <c r="N85" s="66" t="str">
        <f>IF(A85&lt;&gt;"",(Input!J85*ScoringModel!$B$4+Input!K85*ScoringModel!$B$5+Input!L85*ScoringModel!$B$6+Input!M85*ScoringModel!$B$7+Input!N85*ScoringModel!$B$8+Input!O85*ScoringModel!$B$9+Input!P85*ScoringModel!$B$10)*0.01,"")</f>
        <v/>
      </c>
      <c r="O85" s="66" t="str">
        <f>IF(A85&lt;&gt;"",(Input!Q85*ScoringModel!$B$14+Input!R85*ScoringModel!$B$15+Input!S85*ScoringModel!$B$16+Input!T85*ScoringModel!$B$17+Input!U85*ScoringModel!$B$18+Input!V85*ScoringModel!$B$19+Input!W85*ScoringModel!$B$20)*0.01,"")</f>
        <v/>
      </c>
      <c r="P85" s="66" t="str">
        <f>IF(A85&lt;&gt;"",(Input!X85*ScoringModel!$B$24+Input!Y85*ScoringModel!$B$25+Input!Z85*ScoringModel!$B$26+Input!AA85*ScoringModel!$B$27+Input!AB85*ScoringModel!$B$28+Input!AC85*ScoringModel!$B$29+Input!AD85*ScoringModel!$B$30)*0.01,"")</f>
        <v/>
      </c>
    </row>
    <row r="86" spans="1:16" x14ac:dyDescent="0.25">
      <c r="A86" s="154" t="str">
        <f>IF(Input!A86&lt;&gt;"",Input!A86,"")</f>
        <v/>
      </c>
      <c r="B86" s="154" t="str">
        <f>IF(Input!D86&lt;&gt;"",CONCATENATE(Input!D86,", ",Input!C86),"")</f>
        <v/>
      </c>
      <c r="C86" s="154" t="str">
        <f>IF(Input!E86&lt;&gt;"",Input!E86,"")</f>
        <v/>
      </c>
      <c r="D86" s="155" t="str">
        <f>IF(Input!F86&lt;&gt;"",Input!F86,"")</f>
        <v/>
      </c>
      <c r="E86" s="154" t="str">
        <f>IF(Input!I86&lt;&gt;"",CONCATENATE(Input!I86,", ",LEFT(Input!H86,1)),"")</f>
        <v/>
      </c>
      <c r="F86" s="156"/>
      <c r="G86" s="157" t="str">
        <f t="shared" si="1"/>
        <v/>
      </c>
      <c r="H86" s="154" t="str">
        <f>IF(A86&lt;&gt;"",VLOOKUP(G86,ScoreRanges!$C$4:$E$8,3),"")</f>
        <v/>
      </c>
      <c r="I86" s="156"/>
      <c r="J86" s="129" t="str">
        <f>IF(AND(ConversionTable!$F$2&lt;&gt;"",A86&lt;&gt;""),VLOOKUP(G86,ConversionTable!B$2:D$402,3),"")</f>
        <v/>
      </c>
      <c r="K86" s="66" t="str">
        <f>IF(AND(ConversionTable!$F$2&lt;&gt;"",A86&lt;&gt;""),VLOOKUP(J86,ConversionTable!I$4:K$7,3),"")</f>
        <v/>
      </c>
      <c r="M86" s="66" t="str">
        <f>IF(A86&lt;&gt;"",(Input!AE86*ScoringModel!$B$11+Input!AF86*ScoringModel!$B$21+Input!AG86*ScoringModel!$B$31)*0.01,"")</f>
        <v/>
      </c>
      <c r="N86" s="66" t="str">
        <f>IF(A86&lt;&gt;"",(Input!J86*ScoringModel!$B$4+Input!K86*ScoringModel!$B$5+Input!L86*ScoringModel!$B$6+Input!M86*ScoringModel!$B$7+Input!N86*ScoringModel!$B$8+Input!O86*ScoringModel!$B$9+Input!P86*ScoringModel!$B$10)*0.01,"")</f>
        <v/>
      </c>
      <c r="O86" s="66" t="str">
        <f>IF(A86&lt;&gt;"",(Input!Q86*ScoringModel!$B$14+Input!R86*ScoringModel!$B$15+Input!S86*ScoringModel!$B$16+Input!T86*ScoringModel!$B$17+Input!U86*ScoringModel!$B$18+Input!V86*ScoringModel!$B$19+Input!W86*ScoringModel!$B$20)*0.01,"")</f>
        <v/>
      </c>
      <c r="P86" s="66" t="str">
        <f>IF(A86&lt;&gt;"",(Input!X86*ScoringModel!$B$24+Input!Y86*ScoringModel!$B$25+Input!Z86*ScoringModel!$B$26+Input!AA86*ScoringModel!$B$27+Input!AB86*ScoringModel!$B$28+Input!AC86*ScoringModel!$B$29+Input!AD86*ScoringModel!$B$30)*0.01,"")</f>
        <v/>
      </c>
    </row>
    <row r="87" spans="1:16" x14ac:dyDescent="0.25">
      <c r="A87" s="154" t="str">
        <f>IF(Input!A87&lt;&gt;"",Input!A87,"")</f>
        <v/>
      </c>
      <c r="B87" s="154" t="str">
        <f>IF(Input!D87&lt;&gt;"",CONCATENATE(Input!D87,", ",Input!C87),"")</f>
        <v/>
      </c>
      <c r="C87" s="154" t="str">
        <f>IF(Input!E87&lt;&gt;"",Input!E87,"")</f>
        <v/>
      </c>
      <c r="D87" s="155" t="str">
        <f>IF(Input!F87&lt;&gt;"",Input!F87,"")</f>
        <v/>
      </c>
      <c r="E87" s="154" t="str">
        <f>IF(Input!I87&lt;&gt;"",CONCATENATE(Input!I87,", ",LEFT(Input!H87,1)),"")</f>
        <v/>
      </c>
      <c r="F87" s="156"/>
      <c r="G87" s="157" t="str">
        <f t="shared" si="1"/>
        <v/>
      </c>
      <c r="H87" s="154" t="str">
        <f>IF(A87&lt;&gt;"",VLOOKUP(G87,ScoreRanges!$C$4:$E$8,3),"")</f>
        <v/>
      </c>
      <c r="I87" s="156"/>
      <c r="J87" s="129" t="str">
        <f>IF(AND(ConversionTable!$F$2&lt;&gt;"",A87&lt;&gt;""),VLOOKUP(G87,ConversionTable!B$2:D$402,3),"")</f>
        <v/>
      </c>
      <c r="K87" s="66" t="str">
        <f>IF(AND(ConversionTable!$F$2&lt;&gt;"",A87&lt;&gt;""),VLOOKUP(J87,ConversionTable!I$4:K$7,3),"")</f>
        <v/>
      </c>
      <c r="M87" s="66" t="str">
        <f>IF(A87&lt;&gt;"",(Input!AE87*ScoringModel!$B$11+Input!AF87*ScoringModel!$B$21+Input!AG87*ScoringModel!$B$31)*0.01,"")</f>
        <v/>
      </c>
      <c r="N87" s="66" t="str">
        <f>IF(A87&lt;&gt;"",(Input!J87*ScoringModel!$B$4+Input!K87*ScoringModel!$B$5+Input!L87*ScoringModel!$B$6+Input!M87*ScoringModel!$B$7+Input!N87*ScoringModel!$B$8+Input!O87*ScoringModel!$B$9+Input!P87*ScoringModel!$B$10)*0.01,"")</f>
        <v/>
      </c>
      <c r="O87" s="66" t="str">
        <f>IF(A87&lt;&gt;"",(Input!Q87*ScoringModel!$B$14+Input!R87*ScoringModel!$B$15+Input!S87*ScoringModel!$B$16+Input!T87*ScoringModel!$B$17+Input!U87*ScoringModel!$B$18+Input!V87*ScoringModel!$B$19+Input!W87*ScoringModel!$B$20)*0.01,"")</f>
        <v/>
      </c>
      <c r="P87" s="66" t="str">
        <f>IF(A87&lt;&gt;"",(Input!X87*ScoringModel!$B$24+Input!Y87*ScoringModel!$B$25+Input!Z87*ScoringModel!$B$26+Input!AA87*ScoringModel!$B$27+Input!AB87*ScoringModel!$B$28+Input!AC87*ScoringModel!$B$29+Input!AD87*ScoringModel!$B$30)*0.01,"")</f>
        <v/>
      </c>
    </row>
    <row r="88" spans="1:16" x14ac:dyDescent="0.25">
      <c r="A88" s="154" t="str">
        <f>IF(Input!A88&lt;&gt;"",Input!A88,"")</f>
        <v/>
      </c>
      <c r="B88" s="154" t="str">
        <f>IF(Input!D88&lt;&gt;"",CONCATENATE(Input!D88,", ",Input!C88),"")</f>
        <v/>
      </c>
      <c r="C88" s="154" t="str">
        <f>IF(Input!E88&lt;&gt;"",Input!E88,"")</f>
        <v/>
      </c>
      <c r="D88" s="155" t="str">
        <f>IF(Input!F88&lt;&gt;"",Input!F88,"")</f>
        <v/>
      </c>
      <c r="E88" s="154" t="str">
        <f>IF(Input!I88&lt;&gt;"",CONCATENATE(Input!I88,", ",LEFT(Input!H88,1)),"")</f>
        <v/>
      </c>
      <c r="F88" s="156"/>
      <c r="G88" s="157" t="str">
        <f t="shared" si="1"/>
        <v/>
      </c>
      <c r="H88" s="154" t="str">
        <f>IF(A88&lt;&gt;"",VLOOKUP(G88,ScoreRanges!$C$4:$E$8,3),"")</f>
        <v/>
      </c>
      <c r="I88" s="156"/>
      <c r="J88" s="129" t="str">
        <f>IF(AND(ConversionTable!$F$2&lt;&gt;"",A88&lt;&gt;""),VLOOKUP(G88,ConversionTable!B$2:D$402,3),"")</f>
        <v/>
      </c>
      <c r="K88" s="66" t="str">
        <f>IF(AND(ConversionTable!$F$2&lt;&gt;"",A88&lt;&gt;""),VLOOKUP(J88,ConversionTable!I$4:K$7,3),"")</f>
        <v/>
      </c>
      <c r="M88" s="66" t="str">
        <f>IF(A88&lt;&gt;"",(Input!AE88*ScoringModel!$B$11+Input!AF88*ScoringModel!$B$21+Input!AG88*ScoringModel!$B$31)*0.01,"")</f>
        <v/>
      </c>
      <c r="N88" s="66" t="str">
        <f>IF(A88&lt;&gt;"",(Input!J88*ScoringModel!$B$4+Input!K88*ScoringModel!$B$5+Input!L88*ScoringModel!$B$6+Input!M88*ScoringModel!$B$7+Input!N88*ScoringModel!$B$8+Input!O88*ScoringModel!$B$9+Input!P88*ScoringModel!$B$10)*0.01,"")</f>
        <v/>
      </c>
      <c r="O88" s="66" t="str">
        <f>IF(A88&lt;&gt;"",(Input!Q88*ScoringModel!$B$14+Input!R88*ScoringModel!$B$15+Input!S88*ScoringModel!$B$16+Input!T88*ScoringModel!$B$17+Input!U88*ScoringModel!$B$18+Input!V88*ScoringModel!$B$19+Input!W88*ScoringModel!$B$20)*0.01,"")</f>
        <v/>
      </c>
      <c r="P88" s="66" t="str">
        <f>IF(A88&lt;&gt;"",(Input!X88*ScoringModel!$B$24+Input!Y88*ScoringModel!$B$25+Input!Z88*ScoringModel!$B$26+Input!AA88*ScoringModel!$B$27+Input!AB88*ScoringModel!$B$28+Input!AC88*ScoringModel!$B$29+Input!AD88*ScoringModel!$B$30)*0.01,"")</f>
        <v/>
      </c>
    </row>
    <row r="89" spans="1:16" x14ac:dyDescent="0.25">
      <c r="A89" s="154" t="str">
        <f>IF(Input!A89&lt;&gt;"",Input!A89,"")</f>
        <v/>
      </c>
      <c r="B89" s="154" t="str">
        <f>IF(Input!D89&lt;&gt;"",CONCATENATE(Input!D89,", ",Input!C89),"")</f>
        <v/>
      </c>
      <c r="C89" s="154" t="str">
        <f>IF(Input!E89&lt;&gt;"",Input!E89,"")</f>
        <v/>
      </c>
      <c r="D89" s="155" t="str">
        <f>IF(Input!F89&lt;&gt;"",Input!F89,"")</f>
        <v/>
      </c>
      <c r="E89" s="154" t="str">
        <f>IF(Input!I89&lt;&gt;"",CONCATENATE(Input!I89,", ",LEFT(Input!H89,1)),"")</f>
        <v/>
      </c>
      <c r="F89" s="156"/>
      <c r="G89" s="157" t="str">
        <f t="shared" si="1"/>
        <v/>
      </c>
      <c r="H89" s="154" t="str">
        <f>IF(A89&lt;&gt;"",VLOOKUP(G89,ScoreRanges!$C$4:$E$8,3),"")</f>
        <v/>
      </c>
      <c r="I89" s="156"/>
      <c r="J89" s="129" t="str">
        <f>IF(AND(ConversionTable!$F$2&lt;&gt;"",A89&lt;&gt;""),VLOOKUP(G89,ConversionTable!B$2:D$402,3),"")</f>
        <v/>
      </c>
      <c r="K89" s="66" t="str">
        <f>IF(AND(ConversionTable!$F$2&lt;&gt;"",A89&lt;&gt;""),VLOOKUP(J89,ConversionTable!I$4:K$7,3),"")</f>
        <v/>
      </c>
      <c r="M89" s="66" t="str">
        <f>IF(A89&lt;&gt;"",(Input!AE89*ScoringModel!$B$11+Input!AF89*ScoringModel!$B$21+Input!AG89*ScoringModel!$B$31)*0.01,"")</f>
        <v/>
      </c>
      <c r="N89" s="66" t="str">
        <f>IF(A89&lt;&gt;"",(Input!J89*ScoringModel!$B$4+Input!K89*ScoringModel!$B$5+Input!L89*ScoringModel!$B$6+Input!M89*ScoringModel!$B$7+Input!N89*ScoringModel!$B$8+Input!O89*ScoringModel!$B$9+Input!P89*ScoringModel!$B$10)*0.01,"")</f>
        <v/>
      </c>
      <c r="O89" s="66" t="str">
        <f>IF(A89&lt;&gt;"",(Input!Q89*ScoringModel!$B$14+Input!R89*ScoringModel!$B$15+Input!S89*ScoringModel!$B$16+Input!T89*ScoringModel!$B$17+Input!U89*ScoringModel!$B$18+Input!V89*ScoringModel!$B$19+Input!W89*ScoringModel!$B$20)*0.01,"")</f>
        <v/>
      </c>
      <c r="P89" s="66" t="str">
        <f>IF(A89&lt;&gt;"",(Input!X89*ScoringModel!$B$24+Input!Y89*ScoringModel!$B$25+Input!Z89*ScoringModel!$B$26+Input!AA89*ScoringModel!$B$27+Input!AB89*ScoringModel!$B$28+Input!AC89*ScoringModel!$B$29+Input!AD89*ScoringModel!$B$30)*0.01,"")</f>
        <v/>
      </c>
    </row>
    <row r="90" spans="1:16" x14ac:dyDescent="0.25">
      <c r="A90" s="154" t="str">
        <f>IF(Input!A90&lt;&gt;"",Input!A90,"")</f>
        <v/>
      </c>
      <c r="B90" s="154" t="str">
        <f>IF(Input!D90&lt;&gt;"",CONCATENATE(Input!D90,", ",Input!C90),"")</f>
        <v/>
      </c>
      <c r="C90" s="154" t="str">
        <f>IF(Input!E90&lt;&gt;"",Input!E90,"")</f>
        <v/>
      </c>
      <c r="D90" s="155" t="str">
        <f>IF(Input!F90&lt;&gt;"",Input!F90,"")</f>
        <v/>
      </c>
      <c r="E90" s="154" t="str">
        <f>IF(Input!I90&lt;&gt;"",CONCATENATE(Input!I90,", ",LEFT(Input!H90,1)),"")</f>
        <v/>
      </c>
      <c r="F90" s="156"/>
      <c r="G90" s="157" t="str">
        <f t="shared" si="1"/>
        <v/>
      </c>
      <c r="H90" s="154" t="str">
        <f>IF(A90&lt;&gt;"",VLOOKUP(G90,ScoreRanges!$C$4:$E$8,3),"")</f>
        <v/>
      </c>
      <c r="I90" s="156"/>
      <c r="J90" s="129" t="str">
        <f>IF(AND(ConversionTable!$F$2&lt;&gt;"",A90&lt;&gt;""),VLOOKUP(G90,ConversionTable!B$2:D$402,3),"")</f>
        <v/>
      </c>
      <c r="K90" s="66" t="str">
        <f>IF(AND(ConversionTable!$F$2&lt;&gt;"",A90&lt;&gt;""),VLOOKUP(J90,ConversionTable!I$4:K$7,3),"")</f>
        <v/>
      </c>
      <c r="M90" s="66" t="str">
        <f>IF(A90&lt;&gt;"",(Input!AE90*ScoringModel!$B$11+Input!AF90*ScoringModel!$B$21+Input!AG90*ScoringModel!$B$31)*0.01,"")</f>
        <v/>
      </c>
      <c r="N90" s="66" t="str">
        <f>IF(A90&lt;&gt;"",(Input!J90*ScoringModel!$B$4+Input!K90*ScoringModel!$B$5+Input!L90*ScoringModel!$B$6+Input!M90*ScoringModel!$B$7+Input!N90*ScoringModel!$B$8+Input!O90*ScoringModel!$B$9+Input!P90*ScoringModel!$B$10)*0.01,"")</f>
        <v/>
      </c>
      <c r="O90" s="66" t="str">
        <f>IF(A90&lt;&gt;"",(Input!Q90*ScoringModel!$B$14+Input!R90*ScoringModel!$B$15+Input!S90*ScoringModel!$B$16+Input!T90*ScoringModel!$B$17+Input!U90*ScoringModel!$B$18+Input!V90*ScoringModel!$B$19+Input!W90*ScoringModel!$B$20)*0.01,"")</f>
        <v/>
      </c>
      <c r="P90" s="66" t="str">
        <f>IF(A90&lt;&gt;"",(Input!X90*ScoringModel!$B$24+Input!Y90*ScoringModel!$B$25+Input!Z90*ScoringModel!$B$26+Input!AA90*ScoringModel!$B$27+Input!AB90*ScoringModel!$B$28+Input!AC90*ScoringModel!$B$29+Input!AD90*ScoringModel!$B$30)*0.01,"")</f>
        <v/>
      </c>
    </row>
    <row r="91" spans="1:16" x14ac:dyDescent="0.25">
      <c r="A91" s="154" t="str">
        <f>IF(Input!A91&lt;&gt;"",Input!A91,"")</f>
        <v/>
      </c>
      <c r="B91" s="154" t="str">
        <f>IF(Input!D91&lt;&gt;"",CONCATENATE(Input!D91,", ",Input!C91),"")</f>
        <v/>
      </c>
      <c r="C91" s="154" t="str">
        <f>IF(Input!E91&lt;&gt;"",Input!E91,"")</f>
        <v/>
      </c>
      <c r="D91" s="155" t="str">
        <f>IF(Input!F91&lt;&gt;"",Input!F91,"")</f>
        <v/>
      </c>
      <c r="E91" s="154" t="str">
        <f>IF(Input!I91&lt;&gt;"",CONCATENATE(Input!I91,", ",LEFT(Input!H91,1)),"")</f>
        <v/>
      </c>
      <c r="F91" s="156"/>
      <c r="G91" s="157" t="str">
        <f t="shared" si="1"/>
        <v/>
      </c>
      <c r="H91" s="154" t="str">
        <f>IF(A91&lt;&gt;"",VLOOKUP(G91,ScoreRanges!$C$4:$E$8,3),"")</f>
        <v/>
      </c>
      <c r="I91" s="156"/>
      <c r="J91" s="129" t="str">
        <f>IF(AND(ConversionTable!$F$2&lt;&gt;"",A91&lt;&gt;""),VLOOKUP(G91,ConversionTable!B$2:D$402,3),"")</f>
        <v/>
      </c>
      <c r="K91" s="66" t="str">
        <f>IF(AND(ConversionTable!$F$2&lt;&gt;"",A91&lt;&gt;""),VLOOKUP(J91,ConversionTable!I$4:K$7,3),"")</f>
        <v/>
      </c>
      <c r="M91" s="66" t="str">
        <f>IF(A91&lt;&gt;"",(Input!AE91*ScoringModel!$B$11+Input!AF91*ScoringModel!$B$21+Input!AG91*ScoringModel!$B$31)*0.01,"")</f>
        <v/>
      </c>
      <c r="N91" s="66" t="str">
        <f>IF(A91&lt;&gt;"",(Input!J91*ScoringModel!$B$4+Input!K91*ScoringModel!$B$5+Input!L91*ScoringModel!$B$6+Input!M91*ScoringModel!$B$7+Input!N91*ScoringModel!$B$8+Input!O91*ScoringModel!$B$9+Input!P91*ScoringModel!$B$10)*0.01,"")</f>
        <v/>
      </c>
      <c r="O91" s="66" t="str">
        <f>IF(A91&lt;&gt;"",(Input!Q91*ScoringModel!$B$14+Input!R91*ScoringModel!$B$15+Input!S91*ScoringModel!$B$16+Input!T91*ScoringModel!$B$17+Input!U91*ScoringModel!$B$18+Input!V91*ScoringModel!$B$19+Input!W91*ScoringModel!$B$20)*0.01,"")</f>
        <v/>
      </c>
      <c r="P91" s="66" t="str">
        <f>IF(A91&lt;&gt;"",(Input!X91*ScoringModel!$B$24+Input!Y91*ScoringModel!$B$25+Input!Z91*ScoringModel!$B$26+Input!AA91*ScoringModel!$B$27+Input!AB91*ScoringModel!$B$28+Input!AC91*ScoringModel!$B$29+Input!AD91*ScoringModel!$B$30)*0.01,"")</f>
        <v/>
      </c>
    </row>
    <row r="92" spans="1:16" x14ac:dyDescent="0.25">
      <c r="A92" s="154" t="str">
        <f>IF(Input!A92&lt;&gt;"",Input!A92,"")</f>
        <v/>
      </c>
      <c r="B92" s="154" t="str">
        <f>IF(Input!D92&lt;&gt;"",CONCATENATE(Input!D92,", ",Input!C92),"")</f>
        <v/>
      </c>
      <c r="C92" s="154" t="str">
        <f>IF(Input!E92&lt;&gt;"",Input!E92,"")</f>
        <v/>
      </c>
      <c r="D92" s="155" t="str">
        <f>IF(Input!F92&lt;&gt;"",Input!F92,"")</f>
        <v/>
      </c>
      <c r="E92" s="154" t="str">
        <f>IF(Input!I92&lt;&gt;"",CONCATENATE(Input!I92,", ",LEFT(Input!H92,1)),"")</f>
        <v/>
      </c>
      <c r="F92" s="156"/>
      <c r="G92" s="157" t="str">
        <f t="shared" si="1"/>
        <v/>
      </c>
      <c r="H92" s="154" t="str">
        <f>IF(A92&lt;&gt;"",VLOOKUP(G92,ScoreRanges!$C$4:$E$8,3),"")</f>
        <v/>
      </c>
      <c r="I92" s="156"/>
      <c r="J92" s="129" t="str">
        <f>IF(AND(ConversionTable!$F$2&lt;&gt;"",A92&lt;&gt;""),VLOOKUP(G92,ConversionTable!B$2:D$402,3),"")</f>
        <v/>
      </c>
      <c r="K92" s="66" t="str">
        <f>IF(AND(ConversionTable!$F$2&lt;&gt;"",A92&lt;&gt;""),VLOOKUP(J92,ConversionTable!I$4:K$7,3),"")</f>
        <v/>
      </c>
      <c r="M92" s="66" t="str">
        <f>IF(A92&lt;&gt;"",(Input!AE92*ScoringModel!$B$11+Input!AF92*ScoringModel!$B$21+Input!AG92*ScoringModel!$B$31)*0.01,"")</f>
        <v/>
      </c>
      <c r="N92" s="66" t="str">
        <f>IF(A92&lt;&gt;"",(Input!J92*ScoringModel!$B$4+Input!K92*ScoringModel!$B$5+Input!L92*ScoringModel!$B$6+Input!M92*ScoringModel!$B$7+Input!N92*ScoringModel!$B$8+Input!O92*ScoringModel!$B$9+Input!P92*ScoringModel!$B$10)*0.01,"")</f>
        <v/>
      </c>
      <c r="O92" s="66" t="str">
        <f>IF(A92&lt;&gt;"",(Input!Q92*ScoringModel!$B$14+Input!R92*ScoringModel!$B$15+Input!S92*ScoringModel!$B$16+Input!T92*ScoringModel!$B$17+Input!U92*ScoringModel!$B$18+Input!V92*ScoringModel!$B$19+Input!W92*ScoringModel!$B$20)*0.01,"")</f>
        <v/>
      </c>
      <c r="P92" s="66" t="str">
        <f>IF(A92&lt;&gt;"",(Input!X92*ScoringModel!$B$24+Input!Y92*ScoringModel!$B$25+Input!Z92*ScoringModel!$B$26+Input!AA92*ScoringModel!$B$27+Input!AB92*ScoringModel!$B$28+Input!AC92*ScoringModel!$B$29+Input!AD92*ScoringModel!$B$30)*0.01,"")</f>
        <v/>
      </c>
    </row>
    <row r="93" spans="1:16" x14ac:dyDescent="0.25">
      <c r="A93" s="154" t="str">
        <f>IF(Input!A93&lt;&gt;"",Input!A93,"")</f>
        <v/>
      </c>
      <c r="B93" s="154" t="str">
        <f>IF(Input!D93&lt;&gt;"",CONCATENATE(Input!D93,", ",Input!C93),"")</f>
        <v/>
      </c>
      <c r="C93" s="154" t="str">
        <f>IF(Input!E93&lt;&gt;"",Input!E93,"")</f>
        <v/>
      </c>
      <c r="D93" s="155" t="str">
        <f>IF(Input!F93&lt;&gt;"",Input!F93,"")</f>
        <v/>
      </c>
      <c r="E93" s="154" t="str">
        <f>IF(Input!I93&lt;&gt;"",CONCATENATE(Input!I93,", ",LEFT(Input!H93,1)),"")</f>
        <v/>
      </c>
      <c r="F93" s="156"/>
      <c r="G93" s="157" t="str">
        <f t="shared" si="1"/>
        <v/>
      </c>
      <c r="H93" s="154" t="str">
        <f>IF(A93&lt;&gt;"",VLOOKUP(G93,ScoreRanges!$C$4:$E$8,3),"")</f>
        <v/>
      </c>
      <c r="I93" s="156"/>
      <c r="J93" s="129" t="str">
        <f>IF(AND(ConversionTable!$F$2&lt;&gt;"",A93&lt;&gt;""),VLOOKUP(G93,ConversionTable!B$2:D$402,3),"")</f>
        <v/>
      </c>
      <c r="K93" s="66" t="str">
        <f>IF(AND(ConversionTable!$F$2&lt;&gt;"",A93&lt;&gt;""),VLOOKUP(J93,ConversionTable!I$4:K$7,3),"")</f>
        <v/>
      </c>
      <c r="M93" s="66" t="str">
        <f>IF(A93&lt;&gt;"",(Input!AE93*ScoringModel!$B$11+Input!AF93*ScoringModel!$B$21+Input!AG93*ScoringModel!$B$31)*0.01,"")</f>
        <v/>
      </c>
      <c r="N93" s="66" t="str">
        <f>IF(A93&lt;&gt;"",(Input!J93*ScoringModel!$B$4+Input!K93*ScoringModel!$B$5+Input!L93*ScoringModel!$B$6+Input!M93*ScoringModel!$B$7+Input!N93*ScoringModel!$B$8+Input!O93*ScoringModel!$B$9+Input!P93*ScoringModel!$B$10)*0.01,"")</f>
        <v/>
      </c>
      <c r="O93" s="66" t="str">
        <f>IF(A93&lt;&gt;"",(Input!Q93*ScoringModel!$B$14+Input!R93*ScoringModel!$B$15+Input!S93*ScoringModel!$B$16+Input!T93*ScoringModel!$B$17+Input!U93*ScoringModel!$B$18+Input!V93*ScoringModel!$B$19+Input!W93*ScoringModel!$B$20)*0.01,"")</f>
        <v/>
      </c>
      <c r="P93" s="66" t="str">
        <f>IF(A93&lt;&gt;"",(Input!X93*ScoringModel!$B$24+Input!Y93*ScoringModel!$B$25+Input!Z93*ScoringModel!$B$26+Input!AA93*ScoringModel!$B$27+Input!AB93*ScoringModel!$B$28+Input!AC93*ScoringModel!$B$29+Input!AD93*ScoringModel!$B$30)*0.01,"")</f>
        <v/>
      </c>
    </row>
    <row r="94" spans="1:16" x14ac:dyDescent="0.25">
      <c r="A94" s="154" t="str">
        <f>IF(Input!A94&lt;&gt;"",Input!A94,"")</f>
        <v/>
      </c>
      <c r="B94" s="154" t="str">
        <f>IF(Input!D94&lt;&gt;"",CONCATENATE(Input!D94,", ",Input!C94),"")</f>
        <v/>
      </c>
      <c r="C94" s="154" t="str">
        <f>IF(Input!E94&lt;&gt;"",Input!E94,"")</f>
        <v/>
      </c>
      <c r="D94" s="155" t="str">
        <f>IF(Input!F94&lt;&gt;"",Input!F94,"")</f>
        <v/>
      </c>
      <c r="E94" s="154" t="str">
        <f>IF(Input!I94&lt;&gt;"",CONCATENATE(Input!I94,", ",LEFT(Input!H94,1)),"")</f>
        <v/>
      </c>
      <c r="F94" s="156"/>
      <c r="G94" s="157" t="str">
        <f t="shared" si="1"/>
        <v/>
      </c>
      <c r="H94" s="154" t="str">
        <f>IF(A94&lt;&gt;"",VLOOKUP(G94,ScoreRanges!$C$4:$E$8,3),"")</f>
        <v/>
      </c>
      <c r="I94" s="156"/>
      <c r="J94" s="129" t="str">
        <f>IF(AND(ConversionTable!$F$2&lt;&gt;"",A94&lt;&gt;""),VLOOKUP(G94,ConversionTable!B$2:D$402,3),"")</f>
        <v/>
      </c>
      <c r="K94" s="66" t="str">
        <f>IF(AND(ConversionTable!$F$2&lt;&gt;"",A94&lt;&gt;""),VLOOKUP(J94,ConversionTable!I$4:K$7,3),"")</f>
        <v/>
      </c>
      <c r="M94" s="66" t="str">
        <f>IF(A94&lt;&gt;"",(Input!AE94*ScoringModel!$B$11+Input!AF94*ScoringModel!$B$21+Input!AG94*ScoringModel!$B$31)*0.01,"")</f>
        <v/>
      </c>
      <c r="N94" s="66" t="str">
        <f>IF(A94&lt;&gt;"",(Input!J94*ScoringModel!$B$4+Input!K94*ScoringModel!$B$5+Input!L94*ScoringModel!$B$6+Input!M94*ScoringModel!$B$7+Input!N94*ScoringModel!$B$8+Input!O94*ScoringModel!$B$9+Input!P94*ScoringModel!$B$10)*0.01,"")</f>
        <v/>
      </c>
      <c r="O94" s="66" t="str">
        <f>IF(A94&lt;&gt;"",(Input!Q94*ScoringModel!$B$14+Input!R94*ScoringModel!$B$15+Input!S94*ScoringModel!$B$16+Input!T94*ScoringModel!$B$17+Input!U94*ScoringModel!$B$18+Input!V94*ScoringModel!$B$19+Input!W94*ScoringModel!$B$20)*0.01,"")</f>
        <v/>
      </c>
      <c r="P94" s="66" t="str">
        <f>IF(A94&lt;&gt;"",(Input!X94*ScoringModel!$B$24+Input!Y94*ScoringModel!$B$25+Input!Z94*ScoringModel!$B$26+Input!AA94*ScoringModel!$B$27+Input!AB94*ScoringModel!$B$28+Input!AC94*ScoringModel!$B$29+Input!AD94*ScoringModel!$B$30)*0.01,"")</f>
        <v/>
      </c>
    </row>
    <row r="95" spans="1:16" x14ac:dyDescent="0.25">
      <c r="A95" s="154" t="str">
        <f>IF(Input!A95&lt;&gt;"",Input!A95,"")</f>
        <v/>
      </c>
      <c r="B95" s="154" t="str">
        <f>IF(Input!D95&lt;&gt;"",CONCATENATE(Input!D95,", ",Input!C95),"")</f>
        <v/>
      </c>
      <c r="C95" s="154" t="str">
        <f>IF(Input!E95&lt;&gt;"",Input!E95,"")</f>
        <v/>
      </c>
      <c r="D95" s="155" t="str">
        <f>IF(Input!F95&lt;&gt;"",Input!F95,"")</f>
        <v/>
      </c>
      <c r="E95" s="154" t="str">
        <f>IF(Input!I95&lt;&gt;"",CONCATENATE(Input!I95,", ",LEFT(Input!H95,1)),"")</f>
        <v/>
      </c>
      <c r="F95" s="156"/>
      <c r="G95" s="157" t="str">
        <f t="shared" si="1"/>
        <v/>
      </c>
      <c r="H95" s="154" t="str">
        <f>IF(A95&lt;&gt;"",VLOOKUP(G95,ScoreRanges!$C$4:$E$8,3),"")</f>
        <v/>
      </c>
      <c r="I95" s="156"/>
      <c r="J95" s="129" t="str">
        <f>IF(AND(ConversionTable!$F$2&lt;&gt;"",A95&lt;&gt;""),VLOOKUP(G95,ConversionTable!B$2:D$402,3),"")</f>
        <v/>
      </c>
      <c r="K95" s="66" t="str">
        <f>IF(AND(ConversionTable!$F$2&lt;&gt;"",A95&lt;&gt;""),VLOOKUP(J95,ConversionTable!I$4:K$7,3),"")</f>
        <v/>
      </c>
      <c r="M95" s="66" t="str">
        <f>IF(A95&lt;&gt;"",(Input!AE95*ScoringModel!$B$11+Input!AF95*ScoringModel!$B$21+Input!AG95*ScoringModel!$B$31)*0.01,"")</f>
        <v/>
      </c>
      <c r="N95" s="66" t="str">
        <f>IF(A95&lt;&gt;"",(Input!J95*ScoringModel!$B$4+Input!K95*ScoringModel!$B$5+Input!L95*ScoringModel!$B$6+Input!M95*ScoringModel!$B$7+Input!N95*ScoringModel!$B$8+Input!O95*ScoringModel!$B$9+Input!P95*ScoringModel!$B$10)*0.01,"")</f>
        <v/>
      </c>
      <c r="O95" s="66" t="str">
        <f>IF(A95&lt;&gt;"",(Input!Q95*ScoringModel!$B$14+Input!R95*ScoringModel!$B$15+Input!S95*ScoringModel!$B$16+Input!T95*ScoringModel!$B$17+Input!U95*ScoringModel!$B$18+Input!V95*ScoringModel!$B$19+Input!W95*ScoringModel!$B$20)*0.01,"")</f>
        <v/>
      </c>
      <c r="P95" s="66" t="str">
        <f>IF(A95&lt;&gt;"",(Input!X95*ScoringModel!$B$24+Input!Y95*ScoringModel!$B$25+Input!Z95*ScoringModel!$B$26+Input!AA95*ScoringModel!$B$27+Input!AB95*ScoringModel!$B$28+Input!AC95*ScoringModel!$B$29+Input!AD95*ScoringModel!$B$30)*0.01,"")</f>
        <v/>
      </c>
    </row>
    <row r="96" spans="1:16" x14ac:dyDescent="0.25">
      <c r="A96" s="154" t="str">
        <f>IF(Input!A96&lt;&gt;"",Input!A96,"")</f>
        <v/>
      </c>
      <c r="B96" s="154" t="str">
        <f>IF(Input!D96&lt;&gt;"",CONCATENATE(Input!D96,", ",Input!C96),"")</f>
        <v/>
      </c>
      <c r="C96" s="154" t="str">
        <f>IF(Input!E96&lt;&gt;"",Input!E96,"")</f>
        <v/>
      </c>
      <c r="D96" s="155" t="str">
        <f>IF(Input!F96&lt;&gt;"",Input!F96,"")</f>
        <v/>
      </c>
      <c r="E96" s="154" t="str">
        <f>IF(Input!I96&lt;&gt;"",CONCATENATE(Input!I96,", ",LEFT(Input!H96,1)),"")</f>
        <v/>
      </c>
      <c r="F96" s="156"/>
      <c r="G96" s="157" t="str">
        <f t="shared" si="1"/>
        <v/>
      </c>
      <c r="H96" s="154" t="str">
        <f>IF(A96&lt;&gt;"",VLOOKUP(G96,ScoreRanges!$C$4:$E$8,3),"")</f>
        <v/>
      </c>
      <c r="I96" s="156"/>
      <c r="J96" s="129" t="str">
        <f>IF(AND(ConversionTable!$F$2&lt;&gt;"",A96&lt;&gt;""),VLOOKUP(G96,ConversionTable!B$2:D$402,3),"")</f>
        <v/>
      </c>
      <c r="K96" s="66" t="str">
        <f>IF(AND(ConversionTable!$F$2&lt;&gt;"",A96&lt;&gt;""),VLOOKUP(J96,ConversionTable!I$4:K$7,3),"")</f>
        <v/>
      </c>
      <c r="M96" s="66" t="str">
        <f>IF(A96&lt;&gt;"",(Input!AE96*ScoringModel!$B$11+Input!AF96*ScoringModel!$B$21+Input!AG96*ScoringModel!$B$31)*0.01,"")</f>
        <v/>
      </c>
      <c r="N96" s="66" t="str">
        <f>IF(A96&lt;&gt;"",(Input!J96*ScoringModel!$B$4+Input!K96*ScoringModel!$B$5+Input!L96*ScoringModel!$B$6+Input!M96*ScoringModel!$B$7+Input!N96*ScoringModel!$B$8+Input!O96*ScoringModel!$B$9+Input!P96*ScoringModel!$B$10)*0.01,"")</f>
        <v/>
      </c>
      <c r="O96" s="66" t="str">
        <f>IF(A96&lt;&gt;"",(Input!Q96*ScoringModel!$B$14+Input!R96*ScoringModel!$B$15+Input!S96*ScoringModel!$B$16+Input!T96*ScoringModel!$B$17+Input!U96*ScoringModel!$B$18+Input!V96*ScoringModel!$B$19+Input!W96*ScoringModel!$B$20)*0.01,"")</f>
        <v/>
      </c>
      <c r="P96" s="66" t="str">
        <f>IF(A96&lt;&gt;"",(Input!X96*ScoringModel!$B$24+Input!Y96*ScoringModel!$B$25+Input!Z96*ScoringModel!$B$26+Input!AA96*ScoringModel!$B$27+Input!AB96*ScoringModel!$B$28+Input!AC96*ScoringModel!$B$29+Input!AD96*ScoringModel!$B$30)*0.01,"")</f>
        <v/>
      </c>
    </row>
    <row r="97" spans="1:16" x14ac:dyDescent="0.25">
      <c r="A97" s="154" t="str">
        <f>IF(Input!A97&lt;&gt;"",Input!A97,"")</f>
        <v/>
      </c>
      <c r="B97" s="154" t="str">
        <f>IF(Input!D97&lt;&gt;"",CONCATENATE(Input!D97,", ",Input!C97),"")</f>
        <v/>
      </c>
      <c r="C97" s="154" t="str">
        <f>IF(Input!E97&lt;&gt;"",Input!E97,"")</f>
        <v/>
      </c>
      <c r="D97" s="155" t="str">
        <f>IF(Input!F97&lt;&gt;"",Input!F97,"")</f>
        <v/>
      </c>
      <c r="E97" s="154" t="str">
        <f>IF(Input!I97&lt;&gt;"",CONCATENATE(Input!I97,", ",LEFT(Input!H97,1)),"")</f>
        <v/>
      </c>
      <c r="F97" s="156"/>
      <c r="G97" s="157" t="str">
        <f t="shared" si="1"/>
        <v/>
      </c>
      <c r="H97" s="154" t="str">
        <f>IF(A97&lt;&gt;"",VLOOKUP(G97,ScoreRanges!$C$4:$E$8,3),"")</f>
        <v/>
      </c>
      <c r="I97" s="156"/>
      <c r="J97" s="129" t="str">
        <f>IF(AND(ConversionTable!$F$2&lt;&gt;"",A97&lt;&gt;""),VLOOKUP(G97,ConversionTable!B$2:D$402,3),"")</f>
        <v/>
      </c>
      <c r="K97" s="66" t="str">
        <f>IF(AND(ConversionTable!$F$2&lt;&gt;"",A97&lt;&gt;""),VLOOKUP(J97,ConversionTable!I$4:K$7,3),"")</f>
        <v/>
      </c>
      <c r="M97" s="66" t="str">
        <f>IF(A97&lt;&gt;"",(Input!AE97*ScoringModel!$B$11+Input!AF97*ScoringModel!$B$21+Input!AG97*ScoringModel!$B$31)*0.01,"")</f>
        <v/>
      </c>
      <c r="N97" s="66" t="str">
        <f>IF(A97&lt;&gt;"",(Input!J97*ScoringModel!$B$4+Input!K97*ScoringModel!$B$5+Input!L97*ScoringModel!$B$6+Input!M97*ScoringModel!$B$7+Input!N97*ScoringModel!$B$8+Input!O97*ScoringModel!$B$9+Input!P97*ScoringModel!$B$10)*0.01,"")</f>
        <v/>
      </c>
      <c r="O97" s="66" t="str">
        <f>IF(A97&lt;&gt;"",(Input!Q97*ScoringModel!$B$14+Input!R97*ScoringModel!$B$15+Input!S97*ScoringModel!$B$16+Input!T97*ScoringModel!$B$17+Input!U97*ScoringModel!$B$18+Input!V97*ScoringModel!$B$19+Input!W97*ScoringModel!$B$20)*0.01,"")</f>
        <v/>
      </c>
      <c r="P97" s="66" t="str">
        <f>IF(A97&lt;&gt;"",(Input!X97*ScoringModel!$B$24+Input!Y97*ScoringModel!$B$25+Input!Z97*ScoringModel!$B$26+Input!AA97*ScoringModel!$B$27+Input!AB97*ScoringModel!$B$28+Input!AC97*ScoringModel!$B$29+Input!AD97*ScoringModel!$B$30)*0.01,"")</f>
        <v/>
      </c>
    </row>
    <row r="98" spans="1:16" x14ac:dyDescent="0.25">
      <c r="A98" s="154" t="str">
        <f>IF(Input!A98&lt;&gt;"",Input!A98,"")</f>
        <v/>
      </c>
      <c r="B98" s="154" t="str">
        <f>IF(Input!D98&lt;&gt;"",CONCATENATE(Input!D98,", ",Input!C98),"")</f>
        <v/>
      </c>
      <c r="C98" s="154" t="str">
        <f>IF(Input!E98&lt;&gt;"",Input!E98,"")</f>
        <v/>
      </c>
      <c r="D98" s="155" t="str">
        <f>IF(Input!F98&lt;&gt;"",Input!F98,"")</f>
        <v/>
      </c>
      <c r="E98" s="154" t="str">
        <f>IF(Input!I98&lt;&gt;"",CONCATENATE(Input!I98,", ",LEFT(Input!H98,1)),"")</f>
        <v/>
      </c>
      <c r="F98" s="156"/>
      <c r="G98" s="157" t="str">
        <f t="shared" si="1"/>
        <v/>
      </c>
      <c r="H98" s="154" t="str">
        <f>IF(A98&lt;&gt;"",VLOOKUP(G98,ScoreRanges!$C$4:$E$8,3),"")</f>
        <v/>
      </c>
      <c r="I98" s="156"/>
      <c r="J98" s="129" t="str">
        <f>IF(AND(ConversionTable!$F$2&lt;&gt;"",A98&lt;&gt;""),VLOOKUP(G98,ConversionTable!B$2:D$402,3),"")</f>
        <v/>
      </c>
      <c r="K98" s="66" t="str">
        <f>IF(AND(ConversionTable!$F$2&lt;&gt;"",A98&lt;&gt;""),VLOOKUP(J98,ConversionTable!I$4:K$7,3),"")</f>
        <v/>
      </c>
      <c r="M98" s="66" t="str">
        <f>IF(A98&lt;&gt;"",(Input!AE98*ScoringModel!$B$11+Input!AF98*ScoringModel!$B$21+Input!AG98*ScoringModel!$B$31)*0.01,"")</f>
        <v/>
      </c>
      <c r="N98" s="66" t="str">
        <f>IF(A98&lt;&gt;"",(Input!J98*ScoringModel!$B$4+Input!K98*ScoringModel!$B$5+Input!L98*ScoringModel!$B$6+Input!M98*ScoringModel!$B$7+Input!N98*ScoringModel!$B$8+Input!O98*ScoringModel!$B$9+Input!P98*ScoringModel!$B$10)*0.01,"")</f>
        <v/>
      </c>
      <c r="O98" s="66" t="str">
        <f>IF(A98&lt;&gt;"",(Input!Q98*ScoringModel!$B$14+Input!R98*ScoringModel!$B$15+Input!S98*ScoringModel!$B$16+Input!T98*ScoringModel!$B$17+Input!U98*ScoringModel!$B$18+Input!V98*ScoringModel!$B$19+Input!W98*ScoringModel!$B$20)*0.01,"")</f>
        <v/>
      </c>
      <c r="P98" s="66" t="str">
        <f>IF(A98&lt;&gt;"",(Input!X98*ScoringModel!$B$24+Input!Y98*ScoringModel!$B$25+Input!Z98*ScoringModel!$B$26+Input!AA98*ScoringModel!$B$27+Input!AB98*ScoringModel!$B$28+Input!AC98*ScoringModel!$B$29+Input!AD98*ScoringModel!$B$30)*0.01,"")</f>
        <v/>
      </c>
    </row>
    <row r="99" spans="1:16" x14ac:dyDescent="0.25">
      <c r="A99" s="154" t="str">
        <f>IF(Input!A99&lt;&gt;"",Input!A99,"")</f>
        <v/>
      </c>
      <c r="B99" s="154" t="str">
        <f>IF(Input!D99&lt;&gt;"",CONCATENATE(Input!D99,", ",Input!C99),"")</f>
        <v/>
      </c>
      <c r="C99" s="154" t="str">
        <f>IF(Input!E99&lt;&gt;"",Input!E99,"")</f>
        <v/>
      </c>
      <c r="D99" s="155" t="str">
        <f>IF(Input!F99&lt;&gt;"",Input!F99,"")</f>
        <v/>
      </c>
      <c r="E99" s="154" t="str">
        <f>IF(Input!I99&lt;&gt;"",CONCATENATE(Input!I99,", ",LEFT(Input!H99,1)),"")</f>
        <v/>
      </c>
      <c r="F99" s="156"/>
      <c r="G99" s="157" t="str">
        <f t="shared" si="1"/>
        <v/>
      </c>
      <c r="H99" s="154" t="str">
        <f>IF(A99&lt;&gt;"",VLOOKUP(G99,ScoreRanges!$C$4:$E$8,3),"")</f>
        <v/>
      </c>
      <c r="I99" s="156"/>
      <c r="J99" s="129" t="str">
        <f>IF(AND(ConversionTable!$F$2&lt;&gt;"",A99&lt;&gt;""),VLOOKUP(G99,ConversionTable!B$2:D$402,3),"")</f>
        <v/>
      </c>
      <c r="K99" s="66" t="str">
        <f>IF(AND(ConversionTable!$F$2&lt;&gt;"",A99&lt;&gt;""),VLOOKUP(J99,ConversionTable!I$4:K$7,3),"")</f>
        <v/>
      </c>
      <c r="M99" s="66" t="str">
        <f>IF(A99&lt;&gt;"",(Input!AE99*ScoringModel!$B$11+Input!AF99*ScoringModel!$B$21+Input!AG99*ScoringModel!$B$31)*0.01,"")</f>
        <v/>
      </c>
      <c r="N99" s="66" t="str">
        <f>IF(A99&lt;&gt;"",(Input!J99*ScoringModel!$B$4+Input!K99*ScoringModel!$B$5+Input!L99*ScoringModel!$B$6+Input!M99*ScoringModel!$B$7+Input!N99*ScoringModel!$B$8+Input!O99*ScoringModel!$B$9+Input!P99*ScoringModel!$B$10)*0.01,"")</f>
        <v/>
      </c>
      <c r="O99" s="66" t="str">
        <f>IF(A99&lt;&gt;"",(Input!Q99*ScoringModel!$B$14+Input!R99*ScoringModel!$B$15+Input!S99*ScoringModel!$B$16+Input!T99*ScoringModel!$B$17+Input!U99*ScoringModel!$B$18+Input!V99*ScoringModel!$B$19+Input!W99*ScoringModel!$B$20)*0.01,"")</f>
        <v/>
      </c>
      <c r="P99" s="66" t="str">
        <f>IF(A99&lt;&gt;"",(Input!X99*ScoringModel!$B$24+Input!Y99*ScoringModel!$B$25+Input!Z99*ScoringModel!$B$26+Input!AA99*ScoringModel!$B$27+Input!AB99*ScoringModel!$B$28+Input!AC99*ScoringModel!$B$29+Input!AD99*ScoringModel!$B$30)*0.01,"")</f>
        <v/>
      </c>
    </row>
    <row r="100" spans="1:16" x14ac:dyDescent="0.25">
      <c r="A100" s="154" t="str">
        <f>IF(Input!A100&lt;&gt;"",Input!A100,"")</f>
        <v/>
      </c>
      <c r="B100" s="154" t="str">
        <f>IF(Input!D100&lt;&gt;"",CONCATENATE(Input!D100,", ",Input!C100),"")</f>
        <v/>
      </c>
      <c r="C100" s="154" t="str">
        <f>IF(Input!E100&lt;&gt;"",Input!E100,"")</f>
        <v/>
      </c>
      <c r="D100" s="155" t="str">
        <f>IF(Input!F100&lt;&gt;"",Input!F100,"")</f>
        <v/>
      </c>
      <c r="E100" s="154" t="str">
        <f>IF(Input!I100&lt;&gt;"",CONCATENATE(Input!I100,", ",LEFT(Input!H100,1)),"")</f>
        <v/>
      </c>
      <c r="F100" s="156"/>
      <c r="G100" s="157" t="str">
        <f t="shared" si="1"/>
        <v/>
      </c>
      <c r="H100" s="154" t="str">
        <f>IF(A100&lt;&gt;"",VLOOKUP(G100,ScoreRanges!$C$4:$E$8,3),"")</f>
        <v/>
      </c>
      <c r="I100" s="156"/>
      <c r="J100" s="129" t="str">
        <f>IF(AND(ConversionTable!$F$2&lt;&gt;"",A100&lt;&gt;""),VLOOKUP(G100,ConversionTable!B$2:D$402,3),"")</f>
        <v/>
      </c>
      <c r="K100" s="66" t="str">
        <f>IF(AND(ConversionTable!$F$2&lt;&gt;"",A100&lt;&gt;""),VLOOKUP(J100,ConversionTable!I$4:K$7,3),"")</f>
        <v/>
      </c>
      <c r="M100" s="66" t="str">
        <f>IF(A100&lt;&gt;"",(Input!AE100*ScoringModel!$B$11+Input!AF100*ScoringModel!$B$21+Input!AG100*ScoringModel!$B$31)*0.01,"")</f>
        <v/>
      </c>
      <c r="N100" s="66" t="str">
        <f>IF(A100&lt;&gt;"",(Input!J100*ScoringModel!$B$4+Input!K100*ScoringModel!$B$5+Input!L100*ScoringModel!$B$6+Input!M100*ScoringModel!$B$7+Input!N100*ScoringModel!$B$8+Input!O100*ScoringModel!$B$9+Input!P100*ScoringModel!$B$10)*0.01,"")</f>
        <v/>
      </c>
      <c r="O100" s="66" t="str">
        <f>IF(A100&lt;&gt;"",(Input!Q100*ScoringModel!$B$14+Input!R100*ScoringModel!$B$15+Input!S100*ScoringModel!$B$16+Input!T100*ScoringModel!$B$17+Input!U100*ScoringModel!$B$18+Input!V100*ScoringModel!$B$19+Input!W100*ScoringModel!$B$20)*0.01,"")</f>
        <v/>
      </c>
      <c r="P100" s="66" t="str">
        <f>IF(A100&lt;&gt;"",(Input!X100*ScoringModel!$B$24+Input!Y100*ScoringModel!$B$25+Input!Z100*ScoringModel!$B$26+Input!AA100*ScoringModel!$B$27+Input!AB100*ScoringModel!$B$28+Input!AC100*ScoringModel!$B$29+Input!AD100*ScoringModel!$B$30)*0.01,"")</f>
        <v/>
      </c>
    </row>
    <row r="101" spans="1:16" x14ac:dyDescent="0.25">
      <c r="A101" s="154" t="str">
        <f>IF(Input!A101&lt;&gt;"",Input!A101,"")</f>
        <v/>
      </c>
      <c r="B101" s="154" t="str">
        <f>IF(Input!D101&lt;&gt;"",CONCATENATE(Input!D101,", ",Input!C101),"")</f>
        <v/>
      </c>
      <c r="C101" s="154" t="str">
        <f>IF(Input!E101&lt;&gt;"",Input!E101,"")</f>
        <v/>
      </c>
      <c r="D101" s="155" t="str">
        <f>IF(Input!F101&lt;&gt;"",Input!F101,"")</f>
        <v/>
      </c>
      <c r="E101" s="154" t="str">
        <f>IF(Input!I101&lt;&gt;"",CONCATENATE(Input!I101,", ",LEFT(Input!H101,1)),"")</f>
        <v/>
      </c>
      <c r="F101" s="156"/>
      <c r="G101" s="157" t="str">
        <f t="shared" si="1"/>
        <v/>
      </c>
      <c r="H101" s="154" t="str">
        <f>IF(A101&lt;&gt;"",VLOOKUP(G101,ScoreRanges!$C$4:$E$8,3),"")</f>
        <v/>
      </c>
      <c r="I101" s="156"/>
      <c r="J101" s="129" t="str">
        <f>IF(AND(ConversionTable!$F$2&lt;&gt;"",A101&lt;&gt;""),VLOOKUP(G101,ConversionTable!B$2:D$402,3),"")</f>
        <v/>
      </c>
      <c r="K101" s="66" t="str">
        <f>IF(AND(ConversionTable!$F$2&lt;&gt;"",A101&lt;&gt;""),VLOOKUP(J101,ConversionTable!I$4:K$7,3),"")</f>
        <v/>
      </c>
      <c r="M101" s="66" t="str">
        <f>IF(A101&lt;&gt;"",(Input!AE101*ScoringModel!$B$11+Input!AF101*ScoringModel!$B$21+Input!AG101*ScoringModel!$B$31)*0.01,"")</f>
        <v/>
      </c>
      <c r="N101" s="66" t="str">
        <f>IF(A101&lt;&gt;"",(Input!J101*ScoringModel!$B$4+Input!K101*ScoringModel!$B$5+Input!L101*ScoringModel!$B$6+Input!M101*ScoringModel!$B$7+Input!N101*ScoringModel!$B$8+Input!O101*ScoringModel!$B$9+Input!P101*ScoringModel!$B$10)*0.01,"")</f>
        <v/>
      </c>
      <c r="O101" s="66" t="str">
        <f>IF(A101&lt;&gt;"",(Input!Q101*ScoringModel!$B$14+Input!R101*ScoringModel!$B$15+Input!S101*ScoringModel!$B$16+Input!T101*ScoringModel!$B$17+Input!U101*ScoringModel!$B$18+Input!V101*ScoringModel!$B$19+Input!W101*ScoringModel!$B$20)*0.01,"")</f>
        <v/>
      </c>
      <c r="P101" s="66" t="str">
        <f>IF(A101&lt;&gt;"",(Input!X101*ScoringModel!$B$24+Input!Y101*ScoringModel!$B$25+Input!Z101*ScoringModel!$B$26+Input!AA101*ScoringModel!$B$27+Input!AB101*ScoringModel!$B$28+Input!AC101*ScoringModel!$B$29+Input!AD101*ScoringModel!$B$30)*0.01,"")</f>
        <v/>
      </c>
    </row>
    <row r="102" spans="1:16" x14ac:dyDescent="0.25">
      <c r="A102" s="154" t="str">
        <f>IF(Input!A102&lt;&gt;"",Input!A102,"")</f>
        <v/>
      </c>
      <c r="B102" s="154" t="str">
        <f>IF(Input!D102&lt;&gt;"",CONCATENATE(Input!D102,", ",Input!C102),"")</f>
        <v/>
      </c>
      <c r="C102" s="154" t="str">
        <f>IF(Input!E102&lt;&gt;"",Input!E102,"")</f>
        <v/>
      </c>
      <c r="D102" s="155" t="str">
        <f>IF(Input!F102&lt;&gt;"",Input!F102,"")</f>
        <v/>
      </c>
      <c r="E102" s="154" t="str">
        <f>IF(Input!I102&lt;&gt;"",CONCATENATE(Input!I102,", ",LEFT(Input!H102,1)),"")</f>
        <v/>
      </c>
      <c r="F102" s="156"/>
      <c r="G102" s="157" t="str">
        <f t="shared" si="1"/>
        <v/>
      </c>
      <c r="H102" s="154" t="str">
        <f>IF(A102&lt;&gt;"",VLOOKUP(G102,ScoreRanges!$C$4:$E$8,3),"")</f>
        <v/>
      </c>
      <c r="I102" s="156"/>
      <c r="J102" s="129" t="str">
        <f>IF(AND(ConversionTable!$F$2&lt;&gt;"",A102&lt;&gt;""),VLOOKUP(G102,ConversionTable!B$2:D$402,3),"")</f>
        <v/>
      </c>
      <c r="K102" s="66" t="str">
        <f>IF(AND(ConversionTable!$F$2&lt;&gt;"",A102&lt;&gt;""),VLOOKUP(J102,ConversionTable!I$4:K$7,3),"")</f>
        <v/>
      </c>
      <c r="M102" s="66" t="str">
        <f>IF(A102&lt;&gt;"",(Input!AE102*ScoringModel!$B$11+Input!AF102*ScoringModel!$B$21+Input!AG102*ScoringModel!$B$31)*0.01,"")</f>
        <v/>
      </c>
      <c r="N102" s="66" t="str">
        <f>IF(A102&lt;&gt;"",(Input!J102*ScoringModel!$B$4+Input!K102*ScoringModel!$B$5+Input!L102*ScoringModel!$B$6+Input!M102*ScoringModel!$B$7+Input!N102*ScoringModel!$B$8+Input!O102*ScoringModel!$B$9+Input!P102*ScoringModel!$B$10)*0.01,"")</f>
        <v/>
      </c>
      <c r="O102" s="66" t="str">
        <f>IF(A102&lt;&gt;"",(Input!Q102*ScoringModel!$B$14+Input!R102*ScoringModel!$B$15+Input!S102*ScoringModel!$B$16+Input!T102*ScoringModel!$B$17+Input!U102*ScoringModel!$B$18+Input!V102*ScoringModel!$B$19+Input!W102*ScoringModel!$B$20)*0.01,"")</f>
        <v/>
      </c>
      <c r="P102" s="66" t="str">
        <f>IF(A102&lt;&gt;"",(Input!X102*ScoringModel!$B$24+Input!Y102*ScoringModel!$B$25+Input!Z102*ScoringModel!$B$26+Input!AA102*ScoringModel!$B$27+Input!AB102*ScoringModel!$B$28+Input!AC102*ScoringModel!$B$29+Input!AD102*ScoringModel!$B$30)*0.01,"")</f>
        <v/>
      </c>
    </row>
    <row r="103" spans="1:16" x14ac:dyDescent="0.25">
      <c r="A103" s="154" t="str">
        <f>IF(Input!A103&lt;&gt;"",Input!A103,"")</f>
        <v/>
      </c>
      <c r="B103" s="154" t="str">
        <f>IF(Input!D103&lt;&gt;"",CONCATENATE(Input!D103,", ",Input!C103),"")</f>
        <v/>
      </c>
      <c r="C103" s="154" t="str">
        <f>IF(Input!E103&lt;&gt;"",Input!E103,"")</f>
        <v/>
      </c>
      <c r="D103" s="155" t="str">
        <f>IF(Input!F103&lt;&gt;"",Input!F103,"")</f>
        <v/>
      </c>
      <c r="E103" s="154" t="str">
        <f>IF(Input!I103&lt;&gt;"",CONCATENATE(Input!I103,", ",LEFT(Input!H103,1)),"")</f>
        <v/>
      </c>
      <c r="F103" s="156"/>
      <c r="G103" s="157" t="str">
        <f t="shared" si="1"/>
        <v/>
      </c>
      <c r="H103" s="154" t="str">
        <f>IF(A103&lt;&gt;"",VLOOKUP(G103,ScoreRanges!$C$4:$E$8,3),"")</f>
        <v/>
      </c>
      <c r="I103" s="156"/>
      <c r="J103" s="129" t="str">
        <f>IF(AND(ConversionTable!$F$2&lt;&gt;"",A103&lt;&gt;""),VLOOKUP(G103,ConversionTable!B$2:D$402,3),"")</f>
        <v/>
      </c>
      <c r="K103" s="66" t="str">
        <f>IF(AND(ConversionTable!$F$2&lt;&gt;"",A103&lt;&gt;""),VLOOKUP(J103,ConversionTable!I$4:K$7,3),"")</f>
        <v/>
      </c>
      <c r="M103" s="66" t="str">
        <f>IF(A103&lt;&gt;"",(Input!AE103*ScoringModel!$B$11+Input!AF103*ScoringModel!$B$21+Input!AG103*ScoringModel!$B$31)*0.01,"")</f>
        <v/>
      </c>
      <c r="N103" s="66" t="str">
        <f>IF(A103&lt;&gt;"",(Input!J103*ScoringModel!$B$4+Input!K103*ScoringModel!$B$5+Input!L103*ScoringModel!$B$6+Input!M103*ScoringModel!$B$7+Input!N103*ScoringModel!$B$8+Input!O103*ScoringModel!$B$9+Input!P103*ScoringModel!$B$10)*0.01,"")</f>
        <v/>
      </c>
      <c r="O103" s="66" t="str">
        <f>IF(A103&lt;&gt;"",(Input!Q103*ScoringModel!$B$14+Input!R103*ScoringModel!$B$15+Input!S103*ScoringModel!$B$16+Input!T103*ScoringModel!$B$17+Input!U103*ScoringModel!$B$18+Input!V103*ScoringModel!$B$19+Input!W103*ScoringModel!$B$20)*0.01,"")</f>
        <v/>
      </c>
      <c r="P103" s="66" t="str">
        <f>IF(A103&lt;&gt;"",(Input!X103*ScoringModel!$B$24+Input!Y103*ScoringModel!$B$25+Input!Z103*ScoringModel!$B$26+Input!AA103*ScoringModel!$B$27+Input!AB103*ScoringModel!$B$28+Input!AC103*ScoringModel!$B$29+Input!AD103*ScoringModel!$B$30)*0.01,"")</f>
        <v/>
      </c>
    </row>
    <row r="104" spans="1:16" x14ac:dyDescent="0.25">
      <c r="A104" s="154" t="str">
        <f>IF(Input!A104&lt;&gt;"",Input!A104,"")</f>
        <v/>
      </c>
      <c r="B104" s="154" t="str">
        <f>IF(Input!D104&lt;&gt;"",CONCATENATE(Input!D104,", ",Input!C104),"")</f>
        <v/>
      </c>
      <c r="C104" s="154" t="str">
        <f>IF(Input!E104&lt;&gt;"",Input!E104,"")</f>
        <v/>
      </c>
      <c r="D104" s="155" t="str">
        <f>IF(Input!F104&lt;&gt;"",Input!F104,"")</f>
        <v/>
      </c>
      <c r="E104" s="154" t="str">
        <f>IF(Input!I104&lt;&gt;"",CONCATENATE(Input!I104,", ",LEFT(Input!H104,1)),"")</f>
        <v/>
      </c>
      <c r="F104" s="156"/>
      <c r="G104" s="157" t="str">
        <f t="shared" si="1"/>
        <v/>
      </c>
      <c r="H104" s="154" t="str">
        <f>IF(A104&lt;&gt;"",VLOOKUP(G104,ScoreRanges!$C$4:$E$8,3),"")</f>
        <v/>
      </c>
      <c r="I104" s="156"/>
      <c r="J104" s="129" t="str">
        <f>IF(AND(ConversionTable!$F$2&lt;&gt;"",A104&lt;&gt;""),VLOOKUP(G104,ConversionTable!B$2:D$402,3),"")</f>
        <v/>
      </c>
      <c r="K104" s="66" t="str">
        <f>IF(AND(ConversionTable!$F$2&lt;&gt;"",A104&lt;&gt;""),VLOOKUP(J104,ConversionTable!I$4:K$7,3),"")</f>
        <v/>
      </c>
      <c r="M104" s="66" t="str">
        <f>IF(A104&lt;&gt;"",(Input!AE104*ScoringModel!$B$11+Input!AF104*ScoringModel!$B$21+Input!AG104*ScoringModel!$B$31)*0.01,"")</f>
        <v/>
      </c>
      <c r="N104" s="66" t="str">
        <f>IF(A104&lt;&gt;"",(Input!J104*ScoringModel!$B$4+Input!K104*ScoringModel!$B$5+Input!L104*ScoringModel!$B$6+Input!M104*ScoringModel!$B$7+Input!N104*ScoringModel!$B$8+Input!O104*ScoringModel!$B$9+Input!P104*ScoringModel!$B$10)*0.01,"")</f>
        <v/>
      </c>
      <c r="O104" s="66" t="str">
        <f>IF(A104&lt;&gt;"",(Input!Q104*ScoringModel!$B$14+Input!R104*ScoringModel!$B$15+Input!S104*ScoringModel!$B$16+Input!T104*ScoringModel!$B$17+Input!U104*ScoringModel!$B$18+Input!V104*ScoringModel!$B$19+Input!W104*ScoringModel!$B$20)*0.01,"")</f>
        <v/>
      </c>
      <c r="P104" s="66" t="str">
        <f>IF(A104&lt;&gt;"",(Input!X104*ScoringModel!$B$24+Input!Y104*ScoringModel!$B$25+Input!Z104*ScoringModel!$B$26+Input!AA104*ScoringModel!$B$27+Input!AB104*ScoringModel!$B$28+Input!AC104*ScoringModel!$B$29+Input!AD104*ScoringModel!$B$30)*0.01,"")</f>
        <v/>
      </c>
    </row>
    <row r="105" spans="1:16" x14ac:dyDescent="0.25">
      <c r="A105" s="154" t="str">
        <f>IF(Input!A105&lt;&gt;"",Input!A105,"")</f>
        <v/>
      </c>
      <c r="B105" s="154" t="str">
        <f>IF(Input!D105&lt;&gt;"",CONCATENATE(Input!D105,", ",Input!C105),"")</f>
        <v/>
      </c>
      <c r="C105" s="154" t="str">
        <f>IF(Input!E105&lt;&gt;"",Input!E105,"")</f>
        <v/>
      </c>
      <c r="D105" s="155" t="str">
        <f>IF(Input!F105&lt;&gt;"",Input!F105,"")</f>
        <v/>
      </c>
      <c r="E105" s="154" t="str">
        <f>IF(Input!I105&lt;&gt;"",CONCATENATE(Input!I105,", ",LEFT(Input!H105,1)),"")</f>
        <v/>
      </c>
      <c r="F105" s="156"/>
      <c r="G105" s="157" t="str">
        <f t="shared" si="1"/>
        <v/>
      </c>
      <c r="H105" s="154" t="str">
        <f>IF(A105&lt;&gt;"",VLOOKUP(G105,ScoreRanges!$C$4:$E$8,3),"")</f>
        <v/>
      </c>
      <c r="I105" s="156"/>
      <c r="J105" s="129" t="str">
        <f>IF(AND(ConversionTable!$F$2&lt;&gt;"",A105&lt;&gt;""),VLOOKUP(G105,ConversionTable!B$2:D$402,3),"")</f>
        <v/>
      </c>
      <c r="K105" s="66" t="str">
        <f>IF(AND(ConversionTable!$F$2&lt;&gt;"",A105&lt;&gt;""),VLOOKUP(J105,ConversionTable!I$4:K$7,3),"")</f>
        <v/>
      </c>
      <c r="M105" s="66" t="str">
        <f>IF(A105&lt;&gt;"",(Input!AE105*ScoringModel!$B$11+Input!AF105*ScoringModel!$B$21+Input!AG105*ScoringModel!$B$31)*0.01,"")</f>
        <v/>
      </c>
      <c r="N105" s="66" t="str">
        <f>IF(A105&lt;&gt;"",(Input!J105*ScoringModel!$B$4+Input!K105*ScoringModel!$B$5+Input!L105*ScoringModel!$B$6+Input!M105*ScoringModel!$B$7+Input!N105*ScoringModel!$B$8+Input!O105*ScoringModel!$B$9+Input!P105*ScoringModel!$B$10)*0.01,"")</f>
        <v/>
      </c>
      <c r="O105" s="66" t="str">
        <f>IF(A105&lt;&gt;"",(Input!Q105*ScoringModel!$B$14+Input!R105*ScoringModel!$B$15+Input!S105*ScoringModel!$B$16+Input!T105*ScoringModel!$B$17+Input!U105*ScoringModel!$B$18+Input!V105*ScoringModel!$B$19+Input!W105*ScoringModel!$B$20)*0.01,"")</f>
        <v/>
      </c>
      <c r="P105" s="66" t="str">
        <f>IF(A105&lt;&gt;"",(Input!X105*ScoringModel!$B$24+Input!Y105*ScoringModel!$B$25+Input!Z105*ScoringModel!$B$26+Input!AA105*ScoringModel!$B$27+Input!AB105*ScoringModel!$B$28+Input!AC105*ScoringModel!$B$29+Input!AD105*ScoringModel!$B$30)*0.01,"")</f>
        <v/>
      </c>
    </row>
    <row r="106" spans="1:16" x14ac:dyDescent="0.25">
      <c r="A106" s="154" t="str">
        <f>IF(Input!A106&lt;&gt;"",Input!A106,"")</f>
        <v/>
      </c>
      <c r="B106" s="154" t="str">
        <f>IF(Input!D106&lt;&gt;"",CONCATENATE(Input!D106,", ",Input!C106),"")</f>
        <v/>
      </c>
      <c r="C106" s="154" t="str">
        <f>IF(Input!E106&lt;&gt;"",Input!E106,"")</f>
        <v/>
      </c>
      <c r="D106" s="155" t="str">
        <f>IF(Input!F106&lt;&gt;"",Input!F106,"")</f>
        <v/>
      </c>
      <c r="E106" s="154" t="str">
        <f>IF(Input!I106&lt;&gt;"",CONCATENATE(Input!I106,", ",LEFT(Input!H106,1)),"")</f>
        <v/>
      </c>
      <c r="F106" s="156"/>
      <c r="G106" s="157" t="str">
        <f t="shared" si="1"/>
        <v/>
      </c>
      <c r="H106" s="154" t="str">
        <f>IF(A106&lt;&gt;"",VLOOKUP(G106,ScoreRanges!$C$4:$E$8,3),"")</f>
        <v/>
      </c>
      <c r="I106" s="156"/>
      <c r="J106" s="129" t="str">
        <f>IF(AND(ConversionTable!$F$2&lt;&gt;"",A106&lt;&gt;""),VLOOKUP(G106,ConversionTable!B$2:D$402,3),"")</f>
        <v/>
      </c>
      <c r="K106" s="66" t="str">
        <f>IF(AND(ConversionTable!$F$2&lt;&gt;"",A106&lt;&gt;""),VLOOKUP(J106,ConversionTable!I$4:K$7,3),"")</f>
        <v/>
      </c>
      <c r="M106" s="66" t="str">
        <f>IF(A106&lt;&gt;"",(Input!AE106*ScoringModel!$B$11+Input!AF106*ScoringModel!$B$21+Input!AG106*ScoringModel!$B$31)*0.01,"")</f>
        <v/>
      </c>
      <c r="N106" s="66" t="str">
        <f>IF(A106&lt;&gt;"",(Input!J106*ScoringModel!$B$4+Input!K106*ScoringModel!$B$5+Input!L106*ScoringModel!$B$6+Input!M106*ScoringModel!$B$7+Input!N106*ScoringModel!$B$8+Input!O106*ScoringModel!$B$9+Input!P106*ScoringModel!$B$10)*0.01,"")</f>
        <v/>
      </c>
      <c r="O106" s="66" t="str">
        <f>IF(A106&lt;&gt;"",(Input!Q106*ScoringModel!$B$14+Input!R106*ScoringModel!$B$15+Input!S106*ScoringModel!$B$16+Input!T106*ScoringModel!$B$17+Input!U106*ScoringModel!$B$18+Input!V106*ScoringModel!$B$19+Input!W106*ScoringModel!$B$20)*0.01,"")</f>
        <v/>
      </c>
      <c r="P106" s="66" t="str">
        <f>IF(A106&lt;&gt;"",(Input!X106*ScoringModel!$B$24+Input!Y106*ScoringModel!$B$25+Input!Z106*ScoringModel!$B$26+Input!AA106*ScoringModel!$B$27+Input!AB106*ScoringModel!$B$28+Input!AC106*ScoringModel!$B$29+Input!AD106*ScoringModel!$B$30)*0.01,"")</f>
        <v/>
      </c>
    </row>
    <row r="107" spans="1:16" x14ac:dyDescent="0.25">
      <c r="A107" s="154" t="str">
        <f>IF(Input!A107&lt;&gt;"",Input!A107,"")</f>
        <v/>
      </c>
      <c r="B107" s="154" t="str">
        <f>IF(Input!D107&lt;&gt;"",CONCATENATE(Input!D107,", ",Input!C107),"")</f>
        <v/>
      </c>
      <c r="C107" s="154" t="str">
        <f>IF(Input!E107&lt;&gt;"",Input!E107,"")</f>
        <v/>
      </c>
      <c r="D107" s="155" t="str">
        <f>IF(Input!F107&lt;&gt;"",Input!F107,"")</f>
        <v/>
      </c>
      <c r="E107" s="154" t="str">
        <f>IF(Input!I107&lt;&gt;"",CONCATENATE(Input!I107,", ",LEFT(Input!H107,1)),"")</f>
        <v/>
      </c>
      <c r="F107" s="156"/>
      <c r="G107" s="157" t="str">
        <f t="shared" si="1"/>
        <v/>
      </c>
      <c r="H107" s="154" t="str">
        <f>IF(A107&lt;&gt;"",VLOOKUP(G107,ScoreRanges!$C$4:$E$8,3),"")</f>
        <v/>
      </c>
      <c r="I107" s="156"/>
      <c r="J107" s="129" t="str">
        <f>IF(AND(ConversionTable!$F$2&lt;&gt;"",A107&lt;&gt;""),VLOOKUP(G107,ConversionTable!B$2:D$402,3),"")</f>
        <v/>
      </c>
      <c r="K107" s="66" t="str">
        <f>IF(AND(ConversionTable!$F$2&lt;&gt;"",A107&lt;&gt;""),VLOOKUP(J107,ConversionTable!I$4:K$7,3),"")</f>
        <v/>
      </c>
      <c r="M107" s="66" t="str">
        <f>IF(A107&lt;&gt;"",(Input!AE107*ScoringModel!$B$11+Input!AF107*ScoringModel!$B$21+Input!AG107*ScoringModel!$B$31)*0.01,"")</f>
        <v/>
      </c>
      <c r="N107" s="66" t="str">
        <f>IF(A107&lt;&gt;"",(Input!J107*ScoringModel!$B$4+Input!K107*ScoringModel!$B$5+Input!L107*ScoringModel!$B$6+Input!M107*ScoringModel!$B$7+Input!N107*ScoringModel!$B$8+Input!O107*ScoringModel!$B$9+Input!P107*ScoringModel!$B$10)*0.01,"")</f>
        <v/>
      </c>
      <c r="O107" s="66" t="str">
        <f>IF(A107&lt;&gt;"",(Input!Q107*ScoringModel!$B$14+Input!R107*ScoringModel!$B$15+Input!S107*ScoringModel!$B$16+Input!T107*ScoringModel!$B$17+Input!U107*ScoringModel!$B$18+Input!V107*ScoringModel!$B$19+Input!W107*ScoringModel!$B$20)*0.01,"")</f>
        <v/>
      </c>
      <c r="P107" s="66" t="str">
        <f>IF(A107&lt;&gt;"",(Input!X107*ScoringModel!$B$24+Input!Y107*ScoringModel!$B$25+Input!Z107*ScoringModel!$B$26+Input!AA107*ScoringModel!$B$27+Input!AB107*ScoringModel!$B$28+Input!AC107*ScoringModel!$B$29+Input!AD107*ScoringModel!$B$30)*0.01,"")</f>
        <v/>
      </c>
    </row>
    <row r="108" spans="1:16" x14ac:dyDescent="0.25">
      <c r="A108" s="154" t="str">
        <f>IF(Input!A108&lt;&gt;"",Input!A108,"")</f>
        <v/>
      </c>
      <c r="B108" s="154" t="str">
        <f>IF(Input!D108&lt;&gt;"",CONCATENATE(Input!D108,", ",Input!C108),"")</f>
        <v/>
      </c>
      <c r="C108" s="154" t="str">
        <f>IF(Input!E108&lt;&gt;"",Input!E108,"")</f>
        <v/>
      </c>
      <c r="D108" s="155" t="str">
        <f>IF(Input!F108&lt;&gt;"",Input!F108,"")</f>
        <v/>
      </c>
      <c r="E108" s="154" t="str">
        <f>IF(Input!I108&lt;&gt;"",CONCATENATE(Input!I108,", ",LEFT(Input!H108,1)),"")</f>
        <v/>
      </c>
      <c r="F108" s="156"/>
      <c r="G108" s="157" t="str">
        <f t="shared" si="1"/>
        <v/>
      </c>
      <c r="H108" s="154" t="str">
        <f>IF(A108&lt;&gt;"",VLOOKUP(G108,ScoreRanges!$C$4:$E$8,3),"")</f>
        <v/>
      </c>
      <c r="I108" s="156"/>
      <c r="J108" s="129" t="str">
        <f>IF(AND(ConversionTable!$F$2&lt;&gt;"",A108&lt;&gt;""),VLOOKUP(G108,ConversionTable!B$2:D$402,3),"")</f>
        <v/>
      </c>
      <c r="K108" s="66" t="str">
        <f>IF(AND(ConversionTable!$F$2&lt;&gt;"",A108&lt;&gt;""),VLOOKUP(J108,ConversionTable!I$4:K$7,3),"")</f>
        <v/>
      </c>
      <c r="M108" s="66" t="str">
        <f>IF(A108&lt;&gt;"",(Input!AE108*ScoringModel!$B$11+Input!AF108*ScoringModel!$B$21+Input!AG108*ScoringModel!$B$31)*0.01,"")</f>
        <v/>
      </c>
      <c r="N108" s="66" t="str">
        <f>IF(A108&lt;&gt;"",(Input!J108*ScoringModel!$B$4+Input!K108*ScoringModel!$B$5+Input!L108*ScoringModel!$B$6+Input!M108*ScoringModel!$B$7+Input!N108*ScoringModel!$B$8+Input!O108*ScoringModel!$B$9+Input!P108*ScoringModel!$B$10)*0.01,"")</f>
        <v/>
      </c>
      <c r="O108" s="66" t="str">
        <f>IF(A108&lt;&gt;"",(Input!Q108*ScoringModel!$B$14+Input!R108*ScoringModel!$B$15+Input!S108*ScoringModel!$B$16+Input!T108*ScoringModel!$B$17+Input!U108*ScoringModel!$B$18+Input!V108*ScoringModel!$B$19+Input!W108*ScoringModel!$B$20)*0.01,"")</f>
        <v/>
      </c>
      <c r="P108" s="66" t="str">
        <f>IF(A108&lt;&gt;"",(Input!X108*ScoringModel!$B$24+Input!Y108*ScoringModel!$B$25+Input!Z108*ScoringModel!$B$26+Input!AA108*ScoringModel!$B$27+Input!AB108*ScoringModel!$B$28+Input!AC108*ScoringModel!$B$29+Input!AD108*ScoringModel!$B$30)*0.01,"")</f>
        <v/>
      </c>
    </row>
    <row r="109" spans="1:16" x14ac:dyDescent="0.25">
      <c r="A109" s="154" t="str">
        <f>IF(Input!A109&lt;&gt;"",Input!A109,"")</f>
        <v/>
      </c>
      <c r="B109" s="154" t="str">
        <f>IF(Input!D109&lt;&gt;"",CONCATENATE(Input!D109,", ",Input!C109),"")</f>
        <v/>
      </c>
      <c r="C109" s="154" t="str">
        <f>IF(Input!E109&lt;&gt;"",Input!E109,"")</f>
        <v/>
      </c>
      <c r="D109" s="155" t="str">
        <f>IF(Input!F109&lt;&gt;"",Input!F109,"")</f>
        <v/>
      </c>
      <c r="E109" s="154" t="str">
        <f>IF(Input!I109&lt;&gt;"",CONCATENATE(Input!I109,", ",LEFT(Input!H109,1)),"")</f>
        <v/>
      </c>
      <c r="F109" s="156"/>
      <c r="G109" s="157" t="str">
        <f t="shared" si="1"/>
        <v/>
      </c>
      <c r="H109" s="154" t="str">
        <f>IF(A109&lt;&gt;"",VLOOKUP(G109,ScoreRanges!$C$4:$E$8,3),"")</f>
        <v/>
      </c>
      <c r="I109" s="156"/>
      <c r="J109" s="129" t="str">
        <f>IF(AND(ConversionTable!$F$2&lt;&gt;"",A109&lt;&gt;""),VLOOKUP(G109,ConversionTable!B$2:D$402,3),"")</f>
        <v/>
      </c>
      <c r="K109" s="66" t="str">
        <f>IF(AND(ConversionTable!$F$2&lt;&gt;"",A109&lt;&gt;""),VLOOKUP(J109,ConversionTable!I$4:K$7,3),"")</f>
        <v/>
      </c>
      <c r="M109" s="66" t="str">
        <f>IF(A109&lt;&gt;"",(Input!AE109*ScoringModel!$B$11+Input!AF109*ScoringModel!$B$21+Input!AG109*ScoringModel!$B$31)*0.01,"")</f>
        <v/>
      </c>
      <c r="N109" s="66" t="str">
        <f>IF(A109&lt;&gt;"",(Input!J109*ScoringModel!$B$4+Input!K109*ScoringModel!$B$5+Input!L109*ScoringModel!$B$6+Input!M109*ScoringModel!$B$7+Input!N109*ScoringModel!$B$8+Input!O109*ScoringModel!$B$9+Input!P109*ScoringModel!$B$10)*0.01,"")</f>
        <v/>
      </c>
      <c r="O109" s="66" t="str">
        <f>IF(A109&lt;&gt;"",(Input!Q109*ScoringModel!$B$14+Input!R109*ScoringModel!$B$15+Input!S109*ScoringModel!$B$16+Input!T109*ScoringModel!$B$17+Input!U109*ScoringModel!$B$18+Input!V109*ScoringModel!$B$19+Input!W109*ScoringModel!$B$20)*0.01,"")</f>
        <v/>
      </c>
      <c r="P109" s="66" t="str">
        <f>IF(A109&lt;&gt;"",(Input!X109*ScoringModel!$B$24+Input!Y109*ScoringModel!$B$25+Input!Z109*ScoringModel!$B$26+Input!AA109*ScoringModel!$B$27+Input!AB109*ScoringModel!$B$28+Input!AC109*ScoringModel!$B$29+Input!AD109*ScoringModel!$B$30)*0.01,"")</f>
        <v/>
      </c>
    </row>
    <row r="110" spans="1:16" x14ac:dyDescent="0.25">
      <c r="A110" s="154" t="str">
        <f>IF(Input!A110&lt;&gt;"",Input!A110,"")</f>
        <v/>
      </c>
      <c r="B110" s="154" t="str">
        <f>IF(Input!D110&lt;&gt;"",CONCATENATE(Input!D110,", ",Input!C110),"")</f>
        <v/>
      </c>
      <c r="C110" s="154" t="str">
        <f>IF(Input!E110&lt;&gt;"",Input!E110,"")</f>
        <v/>
      </c>
      <c r="D110" s="155" t="str">
        <f>IF(Input!F110&lt;&gt;"",Input!F110,"")</f>
        <v/>
      </c>
      <c r="E110" s="154" t="str">
        <f>IF(Input!I110&lt;&gt;"",CONCATENATE(Input!I110,", ",LEFT(Input!H110,1)),"")</f>
        <v/>
      </c>
      <c r="F110" s="156"/>
      <c r="G110" s="157" t="str">
        <f t="shared" si="1"/>
        <v/>
      </c>
      <c r="H110" s="154" t="str">
        <f>IF(A110&lt;&gt;"",VLOOKUP(G110,ScoreRanges!$C$4:$E$8,3),"")</f>
        <v/>
      </c>
      <c r="I110" s="156"/>
      <c r="J110" s="129" t="str">
        <f>IF(AND(ConversionTable!$F$2&lt;&gt;"",A110&lt;&gt;""),VLOOKUP(G110,ConversionTable!B$2:D$402,3),"")</f>
        <v/>
      </c>
      <c r="K110" s="66" t="str">
        <f>IF(AND(ConversionTable!$F$2&lt;&gt;"",A110&lt;&gt;""),VLOOKUP(J110,ConversionTable!I$4:K$7,3),"")</f>
        <v/>
      </c>
      <c r="M110" s="66" t="str">
        <f>IF(A110&lt;&gt;"",(Input!AE110*ScoringModel!$B$11+Input!AF110*ScoringModel!$B$21+Input!AG110*ScoringModel!$B$31)*0.01,"")</f>
        <v/>
      </c>
      <c r="N110" s="66" t="str">
        <f>IF(A110&lt;&gt;"",(Input!J110*ScoringModel!$B$4+Input!K110*ScoringModel!$B$5+Input!L110*ScoringModel!$B$6+Input!M110*ScoringModel!$B$7+Input!N110*ScoringModel!$B$8+Input!O110*ScoringModel!$B$9+Input!P110*ScoringModel!$B$10)*0.01,"")</f>
        <v/>
      </c>
      <c r="O110" s="66" t="str">
        <f>IF(A110&lt;&gt;"",(Input!Q110*ScoringModel!$B$14+Input!R110*ScoringModel!$B$15+Input!S110*ScoringModel!$B$16+Input!T110*ScoringModel!$B$17+Input!U110*ScoringModel!$B$18+Input!V110*ScoringModel!$B$19+Input!W110*ScoringModel!$B$20)*0.01,"")</f>
        <v/>
      </c>
      <c r="P110" s="66" t="str">
        <f>IF(A110&lt;&gt;"",(Input!X110*ScoringModel!$B$24+Input!Y110*ScoringModel!$B$25+Input!Z110*ScoringModel!$B$26+Input!AA110*ScoringModel!$B$27+Input!AB110*ScoringModel!$B$28+Input!AC110*ScoringModel!$B$29+Input!AD110*ScoringModel!$B$30)*0.01,"")</f>
        <v/>
      </c>
    </row>
    <row r="111" spans="1:16" x14ac:dyDescent="0.25">
      <c r="A111" s="154" t="str">
        <f>IF(Input!A111&lt;&gt;"",Input!A111,"")</f>
        <v/>
      </c>
      <c r="B111" s="154" t="str">
        <f>IF(Input!D111&lt;&gt;"",CONCATENATE(Input!D111,", ",Input!C111),"")</f>
        <v/>
      </c>
      <c r="C111" s="154" t="str">
        <f>IF(Input!E111&lt;&gt;"",Input!E111,"")</f>
        <v/>
      </c>
      <c r="D111" s="155" t="str">
        <f>IF(Input!F111&lt;&gt;"",Input!F111,"")</f>
        <v/>
      </c>
      <c r="E111" s="154" t="str">
        <f>IF(Input!I111&lt;&gt;"",CONCATENATE(Input!I111,", ",LEFT(Input!H111,1)),"")</f>
        <v/>
      </c>
      <c r="F111" s="156"/>
      <c r="G111" s="157" t="str">
        <f t="shared" si="1"/>
        <v/>
      </c>
      <c r="H111" s="154" t="str">
        <f>IF(A111&lt;&gt;"",VLOOKUP(G111,ScoreRanges!$C$4:$E$8,3),"")</f>
        <v/>
      </c>
      <c r="I111" s="156"/>
      <c r="J111" s="129" t="str">
        <f>IF(AND(ConversionTable!$F$2&lt;&gt;"",A111&lt;&gt;""),VLOOKUP(G111,ConversionTable!B$2:D$402,3),"")</f>
        <v/>
      </c>
      <c r="K111" s="66" t="str">
        <f>IF(AND(ConversionTable!$F$2&lt;&gt;"",A111&lt;&gt;""),VLOOKUP(J111,ConversionTable!I$4:K$7,3),"")</f>
        <v/>
      </c>
      <c r="M111" s="66" t="str">
        <f>IF(A111&lt;&gt;"",(Input!AE111*ScoringModel!$B$11+Input!AF111*ScoringModel!$B$21+Input!AG111*ScoringModel!$B$31)*0.01,"")</f>
        <v/>
      </c>
      <c r="N111" s="66" t="str">
        <f>IF(A111&lt;&gt;"",(Input!J111*ScoringModel!$B$4+Input!K111*ScoringModel!$B$5+Input!L111*ScoringModel!$B$6+Input!M111*ScoringModel!$B$7+Input!N111*ScoringModel!$B$8+Input!O111*ScoringModel!$B$9+Input!P111*ScoringModel!$B$10)*0.01,"")</f>
        <v/>
      </c>
      <c r="O111" s="66" t="str">
        <f>IF(A111&lt;&gt;"",(Input!Q111*ScoringModel!$B$14+Input!R111*ScoringModel!$B$15+Input!S111*ScoringModel!$B$16+Input!T111*ScoringModel!$B$17+Input!U111*ScoringModel!$B$18+Input!V111*ScoringModel!$B$19+Input!W111*ScoringModel!$B$20)*0.01,"")</f>
        <v/>
      </c>
      <c r="P111" s="66" t="str">
        <f>IF(A111&lt;&gt;"",(Input!X111*ScoringModel!$B$24+Input!Y111*ScoringModel!$B$25+Input!Z111*ScoringModel!$B$26+Input!AA111*ScoringModel!$B$27+Input!AB111*ScoringModel!$B$28+Input!AC111*ScoringModel!$B$29+Input!AD111*ScoringModel!$B$30)*0.01,"")</f>
        <v/>
      </c>
    </row>
    <row r="112" spans="1:16" x14ac:dyDescent="0.25">
      <c r="A112" s="154" t="str">
        <f>IF(Input!A112&lt;&gt;"",Input!A112,"")</f>
        <v/>
      </c>
      <c r="B112" s="154" t="str">
        <f>IF(Input!D112&lt;&gt;"",CONCATENATE(Input!D112,", ",Input!C112),"")</f>
        <v/>
      </c>
      <c r="C112" s="154" t="str">
        <f>IF(Input!E112&lt;&gt;"",Input!E112,"")</f>
        <v/>
      </c>
      <c r="D112" s="155" t="str">
        <f>IF(Input!F112&lt;&gt;"",Input!F112,"")</f>
        <v/>
      </c>
      <c r="E112" s="154" t="str">
        <f>IF(Input!I112&lt;&gt;"",CONCATENATE(Input!I112,", ",LEFT(Input!H112,1)),"")</f>
        <v/>
      </c>
      <c r="F112" s="156"/>
      <c r="G112" s="157" t="str">
        <f t="shared" si="1"/>
        <v/>
      </c>
      <c r="H112" s="154" t="str">
        <f>IF(A112&lt;&gt;"",VLOOKUP(G112,ScoreRanges!$C$4:$E$8,3),"")</f>
        <v/>
      </c>
      <c r="I112" s="156"/>
      <c r="J112" s="129" t="str">
        <f>IF(AND(ConversionTable!$F$2&lt;&gt;"",A112&lt;&gt;""),VLOOKUP(G112,ConversionTable!B$2:D$402,3),"")</f>
        <v/>
      </c>
      <c r="K112" s="66" t="str">
        <f>IF(AND(ConversionTable!$F$2&lt;&gt;"",A112&lt;&gt;""),VLOOKUP(J112,ConversionTable!I$4:K$7,3),"")</f>
        <v/>
      </c>
      <c r="M112" s="66" t="str">
        <f>IF(A112&lt;&gt;"",(Input!AE112*ScoringModel!$B$11+Input!AF112*ScoringModel!$B$21+Input!AG112*ScoringModel!$B$31)*0.01,"")</f>
        <v/>
      </c>
      <c r="N112" s="66" t="str">
        <f>IF(A112&lt;&gt;"",(Input!J112*ScoringModel!$B$4+Input!K112*ScoringModel!$B$5+Input!L112*ScoringModel!$B$6+Input!M112*ScoringModel!$B$7+Input!N112*ScoringModel!$B$8+Input!O112*ScoringModel!$B$9+Input!P112*ScoringModel!$B$10)*0.01,"")</f>
        <v/>
      </c>
      <c r="O112" s="66" t="str">
        <f>IF(A112&lt;&gt;"",(Input!Q112*ScoringModel!$B$14+Input!R112*ScoringModel!$B$15+Input!S112*ScoringModel!$B$16+Input!T112*ScoringModel!$B$17+Input!U112*ScoringModel!$B$18+Input!V112*ScoringModel!$B$19+Input!W112*ScoringModel!$B$20)*0.01,"")</f>
        <v/>
      </c>
      <c r="P112" s="66" t="str">
        <f>IF(A112&lt;&gt;"",(Input!X112*ScoringModel!$B$24+Input!Y112*ScoringModel!$B$25+Input!Z112*ScoringModel!$B$26+Input!AA112*ScoringModel!$B$27+Input!AB112*ScoringModel!$B$28+Input!AC112*ScoringModel!$B$29+Input!AD112*ScoringModel!$B$30)*0.01,"")</f>
        <v/>
      </c>
    </row>
    <row r="113" spans="1:16" x14ac:dyDescent="0.25">
      <c r="A113" s="154" t="str">
        <f>IF(Input!A113&lt;&gt;"",Input!A113,"")</f>
        <v/>
      </c>
      <c r="B113" s="154" t="str">
        <f>IF(Input!D113&lt;&gt;"",CONCATENATE(Input!D113,", ",Input!C113),"")</f>
        <v/>
      </c>
      <c r="C113" s="154" t="str">
        <f>IF(Input!E113&lt;&gt;"",Input!E113,"")</f>
        <v/>
      </c>
      <c r="D113" s="155" t="str">
        <f>IF(Input!F113&lt;&gt;"",Input!F113,"")</f>
        <v/>
      </c>
      <c r="E113" s="154" t="str">
        <f>IF(Input!I113&lt;&gt;"",CONCATENATE(Input!I113,", ",LEFT(Input!H113,1)),"")</f>
        <v/>
      </c>
      <c r="F113" s="156"/>
      <c r="G113" s="157" t="str">
        <f t="shared" si="1"/>
        <v/>
      </c>
      <c r="H113" s="154" t="str">
        <f>IF(A113&lt;&gt;"",VLOOKUP(G113,ScoreRanges!$C$4:$E$8,3),"")</f>
        <v/>
      </c>
      <c r="I113" s="156"/>
      <c r="J113" s="129" t="str">
        <f>IF(AND(ConversionTable!$F$2&lt;&gt;"",A113&lt;&gt;""),VLOOKUP(G113,ConversionTable!B$2:D$402,3),"")</f>
        <v/>
      </c>
      <c r="K113" s="66" t="str">
        <f>IF(AND(ConversionTable!$F$2&lt;&gt;"",A113&lt;&gt;""),VLOOKUP(J113,ConversionTable!I$4:K$7,3),"")</f>
        <v/>
      </c>
      <c r="M113" s="66" t="str">
        <f>IF(A113&lt;&gt;"",(Input!AE113*ScoringModel!$B$11+Input!AF113*ScoringModel!$B$21+Input!AG113*ScoringModel!$B$31)*0.01,"")</f>
        <v/>
      </c>
      <c r="N113" s="66" t="str">
        <f>IF(A113&lt;&gt;"",(Input!J113*ScoringModel!$B$4+Input!K113*ScoringModel!$B$5+Input!L113*ScoringModel!$B$6+Input!M113*ScoringModel!$B$7+Input!N113*ScoringModel!$B$8+Input!O113*ScoringModel!$B$9+Input!P113*ScoringModel!$B$10)*0.01,"")</f>
        <v/>
      </c>
      <c r="O113" s="66" t="str">
        <f>IF(A113&lt;&gt;"",(Input!Q113*ScoringModel!$B$14+Input!R113*ScoringModel!$B$15+Input!S113*ScoringModel!$B$16+Input!T113*ScoringModel!$B$17+Input!U113*ScoringModel!$B$18+Input!V113*ScoringModel!$B$19+Input!W113*ScoringModel!$B$20)*0.01,"")</f>
        <v/>
      </c>
      <c r="P113" s="66" t="str">
        <f>IF(A113&lt;&gt;"",(Input!X113*ScoringModel!$B$24+Input!Y113*ScoringModel!$B$25+Input!Z113*ScoringModel!$B$26+Input!AA113*ScoringModel!$B$27+Input!AB113*ScoringModel!$B$28+Input!AC113*ScoringModel!$B$29+Input!AD113*ScoringModel!$B$30)*0.01,"")</f>
        <v/>
      </c>
    </row>
    <row r="114" spans="1:16" x14ac:dyDescent="0.25">
      <c r="A114" s="154" t="str">
        <f>IF(Input!A114&lt;&gt;"",Input!A114,"")</f>
        <v/>
      </c>
      <c r="B114" s="154" t="str">
        <f>IF(Input!D114&lt;&gt;"",CONCATENATE(Input!D114,", ",Input!C114),"")</f>
        <v/>
      </c>
      <c r="C114" s="154" t="str">
        <f>IF(Input!E114&lt;&gt;"",Input!E114,"")</f>
        <v/>
      </c>
      <c r="D114" s="155" t="str">
        <f>IF(Input!F114&lt;&gt;"",Input!F114,"")</f>
        <v/>
      </c>
      <c r="E114" s="154" t="str">
        <f>IF(Input!I114&lt;&gt;"",CONCATENATE(Input!I114,", ",LEFT(Input!H114,1)),"")</f>
        <v/>
      </c>
      <c r="F114" s="156"/>
      <c r="G114" s="157" t="str">
        <f t="shared" si="1"/>
        <v/>
      </c>
      <c r="H114" s="154" t="str">
        <f>IF(A114&lt;&gt;"",VLOOKUP(G114,ScoreRanges!$C$4:$E$8,3),"")</f>
        <v/>
      </c>
      <c r="I114" s="156"/>
      <c r="J114" s="129" t="str">
        <f>IF(AND(ConversionTable!$F$2&lt;&gt;"",A114&lt;&gt;""),VLOOKUP(G114,ConversionTable!B$2:D$402,3),"")</f>
        <v/>
      </c>
      <c r="K114" s="66" t="str">
        <f>IF(AND(ConversionTable!$F$2&lt;&gt;"",A114&lt;&gt;""),VLOOKUP(J114,ConversionTable!I$4:K$7,3),"")</f>
        <v/>
      </c>
      <c r="M114" s="66" t="str">
        <f>IF(A114&lt;&gt;"",(Input!AE114*ScoringModel!$B$11+Input!AF114*ScoringModel!$B$21+Input!AG114*ScoringModel!$B$31)*0.01,"")</f>
        <v/>
      </c>
      <c r="N114" s="66" t="str">
        <f>IF(A114&lt;&gt;"",(Input!J114*ScoringModel!$B$4+Input!K114*ScoringModel!$B$5+Input!L114*ScoringModel!$B$6+Input!M114*ScoringModel!$B$7+Input!N114*ScoringModel!$B$8+Input!O114*ScoringModel!$B$9+Input!P114*ScoringModel!$B$10)*0.01,"")</f>
        <v/>
      </c>
      <c r="O114" s="66" t="str">
        <f>IF(A114&lt;&gt;"",(Input!Q114*ScoringModel!$B$14+Input!R114*ScoringModel!$B$15+Input!S114*ScoringModel!$B$16+Input!T114*ScoringModel!$B$17+Input!U114*ScoringModel!$B$18+Input!V114*ScoringModel!$B$19+Input!W114*ScoringModel!$B$20)*0.01,"")</f>
        <v/>
      </c>
      <c r="P114" s="66" t="str">
        <f>IF(A114&lt;&gt;"",(Input!X114*ScoringModel!$B$24+Input!Y114*ScoringModel!$B$25+Input!Z114*ScoringModel!$B$26+Input!AA114*ScoringModel!$B$27+Input!AB114*ScoringModel!$B$28+Input!AC114*ScoringModel!$B$29+Input!AD114*ScoringModel!$B$30)*0.01,"")</f>
        <v/>
      </c>
    </row>
    <row r="115" spans="1:16" x14ac:dyDescent="0.25">
      <c r="A115" s="154" t="str">
        <f>IF(Input!A115&lt;&gt;"",Input!A115,"")</f>
        <v/>
      </c>
      <c r="B115" s="154" t="str">
        <f>IF(Input!D115&lt;&gt;"",CONCATENATE(Input!D115,", ",Input!C115),"")</f>
        <v/>
      </c>
      <c r="C115" s="154" t="str">
        <f>IF(Input!E115&lt;&gt;"",Input!E115,"")</f>
        <v/>
      </c>
      <c r="D115" s="155" t="str">
        <f>IF(Input!F115&lt;&gt;"",Input!F115,"")</f>
        <v/>
      </c>
      <c r="E115" s="154" t="str">
        <f>IF(Input!I115&lt;&gt;"",CONCATENATE(Input!I115,", ",LEFT(Input!H115,1)),"")</f>
        <v/>
      </c>
      <c r="F115" s="156"/>
      <c r="G115" s="157" t="str">
        <f t="shared" si="1"/>
        <v/>
      </c>
      <c r="H115" s="154" t="str">
        <f>IF(A115&lt;&gt;"",VLOOKUP(G115,ScoreRanges!$C$4:$E$8,3),"")</f>
        <v/>
      </c>
      <c r="I115" s="156"/>
      <c r="J115" s="129" t="str">
        <f>IF(AND(ConversionTable!$F$2&lt;&gt;"",A115&lt;&gt;""),VLOOKUP(G115,ConversionTable!B$2:D$402,3),"")</f>
        <v/>
      </c>
      <c r="K115" s="66" t="str">
        <f>IF(AND(ConversionTable!$F$2&lt;&gt;"",A115&lt;&gt;""),VLOOKUP(J115,ConversionTable!I$4:K$7,3),"")</f>
        <v/>
      </c>
      <c r="M115" s="66" t="str">
        <f>IF(A115&lt;&gt;"",(Input!AE115*ScoringModel!$B$11+Input!AF115*ScoringModel!$B$21+Input!AG115*ScoringModel!$B$31)*0.01,"")</f>
        <v/>
      </c>
      <c r="N115" s="66" t="str">
        <f>IF(A115&lt;&gt;"",(Input!J115*ScoringModel!$B$4+Input!K115*ScoringModel!$B$5+Input!L115*ScoringModel!$B$6+Input!M115*ScoringModel!$B$7+Input!N115*ScoringModel!$B$8+Input!O115*ScoringModel!$B$9+Input!P115*ScoringModel!$B$10)*0.01,"")</f>
        <v/>
      </c>
      <c r="O115" s="66" t="str">
        <f>IF(A115&lt;&gt;"",(Input!Q115*ScoringModel!$B$14+Input!R115*ScoringModel!$B$15+Input!S115*ScoringModel!$B$16+Input!T115*ScoringModel!$B$17+Input!U115*ScoringModel!$B$18+Input!V115*ScoringModel!$B$19+Input!W115*ScoringModel!$B$20)*0.01,"")</f>
        <v/>
      </c>
      <c r="P115" s="66" t="str">
        <f>IF(A115&lt;&gt;"",(Input!X115*ScoringModel!$B$24+Input!Y115*ScoringModel!$B$25+Input!Z115*ScoringModel!$B$26+Input!AA115*ScoringModel!$B$27+Input!AB115*ScoringModel!$B$28+Input!AC115*ScoringModel!$B$29+Input!AD115*ScoringModel!$B$30)*0.01,"")</f>
        <v/>
      </c>
    </row>
    <row r="116" spans="1:16" x14ac:dyDescent="0.25">
      <c r="A116" s="154" t="str">
        <f>IF(Input!A116&lt;&gt;"",Input!A116,"")</f>
        <v/>
      </c>
      <c r="B116" s="154" t="str">
        <f>IF(Input!D116&lt;&gt;"",CONCATENATE(Input!D116,", ",Input!C116),"")</f>
        <v/>
      </c>
      <c r="C116" s="154" t="str">
        <f>IF(Input!E116&lt;&gt;"",Input!E116,"")</f>
        <v/>
      </c>
      <c r="D116" s="155" t="str">
        <f>IF(Input!F116&lt;&gt;"",Input!F116,"")</f>
        <v/>
      </c>
      <c r="E116" s="154" t="str">
        <f>IF(Input!I116&lt;&gt;"",CONCATENATE(Input!I116,", ",LEFT(Input!H116,1)),"")</f>
        <v/>
      </c>
      <c r="F116" s="156"/>
      <c r="G116" s="157" t="str">
        <f t="shared" si="1"/>
        <v/>
      </c>
      <c r="H116" s="154" t="str">
        <f>IF(A116&lt;&gt;"",VLOOKUP(G116,ScoreRanges!$C$4:$E$8,3),"")</f>
        <v/>
      </c>
      <c r="I116" s="156"/>
      <c r="J116" s="129" t="str">
        <f>IF(AND(ConversionTable!$F$2&lt;&gt;"",A116&lt;&gt;""),VLOOKUP(G116,ConversionTable!B$2:D$402,3),"")</f>
        <v/>
      </c>
      <c r="K116" s="66" t="str">
        <f>IF(AND(ConversionTable!$F$2&lt;&gt;"",A116&lt;&gt;""),VLOOKUP(J116,ConversionTable!I$4:K$7,3),"")</f>
        <v/>
      </c>
      <c r="M116" s="66" t="str">
        <f>IF(A116&lt;&gt;"",(Input!AE116*ScoringModel!$B$11+Input!AF116*ScoringModel!$B$21+Input!AG116*ScoringModel!$B$31)*0.01,"")</f>
        <v/>
      </c>
      <c r="N116" s="66" t="str">
        <f>IF(A116&lt;&gt;"",(Input!J116*ScoringModel!$B$4+Input!K116*ScoringModel!$B$5+Input!L116*ScoringModel!$B$6+Input!M116*ScoringModel!$B$7+Input!N116*ScoringModel!$B$8+Input!O116*ScoringModel!$B$9+Input!P116*ScoringModel!$B$10)*0.01,"")</f>
        <v/>
      </c>
      <c r="O116" s="66" t="str">
        <f>IF(A116&lt;&gt;"",(Input!Q116*ScoringModel!$B$14+Input!R116*ScoringModel!$B$15+Input!S116*ScoringModel!$B$16+Input!T116*ScoringModel!$B$17+Input!U116*ScoringModel!$B$18+Input!V116*ScoringModel!$B$19+Input!W116*ScoringModel!$B$20)*0.01,"")</f>
        <v/>
      </c>
      <c r="P116" s="66" t="str">
        <f>IF(A116&lt;&gt;"",(Input!X116*ScoringModel!$B$24+Input!Y116*ScoringModel!$B$25+Input!Z116*ScoringModel!$B$26+Input!AA116*ScoringModel!$B$27+Input!AB116*ScoringModel!$B$28+Input!AC116*ScoringModel!$B$29+Input!AD116*ScoringModel!$B$30)*0.01,"")</f>
        <v/>
      </c>
    </row>
    <row r="117" spans="1:16" x14ac:dyDescent="0.25">
      <c r="A117" s="154" t="str">
        <f>IF(Input!A117&lt;&gt;"",Input!A117,"")</f>
        <v/>
      </c>
      <c r="B117" s="154" t="str">
        <f>IF(Input!D117&lt;&gt;"",CONCATENATE(Input!D117,", ",Input!C117),"")</f>
        <v/>
      </c>
      <c r="C117" s="154" t="str">
        <f>IF(Input!E117&lt;&gt;"",Input!E117,"")</f>
        <v/>
      </c>
      <c r="D117" s="155" t="str">
        <f>IF(Input!F117&lt;&gt;"",Input!F117,"")</f>
        <v/>
      </c>
      <c r="E117" s="154" t="str">
        <f>IF(Input!I117&lt;&gt;"",CONCATENATE(Input!I117,", ",LEFT(Input!H117,1)),"")</f>
        <v/>
      </c>
      <c r="F117" s="156"/>
      <c r="G117" s="157" t="str">
        <f t="shared" si="1"/>
        <v/>
      </c>
      <c r="H117" s="154" t="str">
        <f>IF(A117&lt;&gt;"",VLOOKUP(G117,ScoreRanges!$C$4:$E$8,3),"")</f>
        <v/>
      </c>
      <c r="I117" s="156"/>
      <c r="J117" s="129" t="str">
        <f>IF(AND(ConversionTable!$F$2&lt;&gt;"",A117&lt;&gt;""),VLOOKUP(G117,ConversionTable!B$2:D$402,3),"")</f>
        <v/>
      </c>
      <c r="K117" s="66" t="str">
        <f>IF(AND(ConversionTable!$F$2&lt;&gt;"",A117&lt;&gt;""),VLOOKUP(J117,ConversionTable!I$4:K$7,3),"")</f>
        <v/>
      </c>
      <c r="M117" s="66" t="str">
        <f>IF(A117&lt;&gt;"",(Input!AE117*ScoringModel!$B$11+Input!AF117*ScoringModel!$B$21+Input!AG117*ScoringModel!$B$31)*0.01,"")</f>
        <v/>
      </c>
      <c r="N117" s="66" t="str">
        <f>IF(A117&lt;&gt;"",(Input!J117*ScoringModel!$B$4+Input!K117*ScoringModel!$B$5+Input!L117*ScoringModel!$B$6+Input!M117*ScoringModel!$B$7+Input!N117*ScoringModel!$B$8+Input!O117*ScoringModel!$B$9+Input!P117*ScoringModel!$B$10)*0.01,"")</f>
        <v/>
      </c>
      <c r="O117" s="66" t="str">
        <f>IF(A117&lt;&gt;"",(Input!Q117*ScoringModel!$B$14+Input!R117*ScoringModel!$B$15+Input!S117*ScoringModel!$B$16+Input!T117*ScoringModel!$B$17+Input!U117*ScoringModel!$B$18+Input!V117*ScoringModel!$B$19+Input!W117*ScoringModel!$B$20)*0.01,"")</f>
        <v/>
      </c>
      <c r="P117" s="66" t="str">
        <f>IF(A117&lt;&gt;"",(Input!X117*ScoringModel!$B$24+Input!Y117*ScoringModel!$B$25+Input!Z117*ScoringModel!$B$26+Input!AA117*ScoringModel!$B$27+Input!AB117*ScoringModel!$B$28+Input!AC117*ScoringModel!$B$29+Input!AD117*ScoringModel!$B$30)*0.01,"")</f>
        <v/>
      </c>
    </row>
    <row r="118" spans="1:16" x14ac:dyDescent="0.25">
      <c r="A118" s="154" t="str">
        <f>IF(Input!A118&lt;&gt;"",Input!A118,"")</f>
        <v/>
      </c>
      <c r="B118" s="154" t="str">
        <f>IF(Input!D118&lt;&gt;"",CONCATENATE(Input!D118,", ",Input!C118),"")</f>
        <v/>
      </c>
      <c r="C118" s="154" t="str">
        <f>IF(Input!E118&lt;&gt;"",Input!E118,"")</f>
        <v/>
      </c>
      <c r="D118" s="155" t="str">
        <f>IF(Input!F118&lt;&gt;"",Input!F118,"")</f>
        <v/>
      </c>
      <c r="E118" s="154" t="str">
        <f>IF(Input!I118&lt;&gt;"",CONCATENATE(Input!I118,", ",LEFT(Input!H118,1)),"")</f>
        <v/>
      </c>
      <c r="F118" s="156"/>
      <c r="G118" s="157" t="str">
        <f t="shared" si="1"/>
        <v/>
      </c>
      <c r="H118" s="154" t="str">
        <f>IF(A118&lt;&gt;"",VLOOKUP(G118,ScoreRanges!$C$4:$E$8,3),"")</f>
        <v/>
      </c>
      <c r="I118" s="156"/>
      <c r="J118" s="129" t="str">
        <f>IF(AND(ConversionTable!$F$2&lt;&gt;"",A118&lt;&gt;""),VLOOKUP(G118,ConversionTable!B$2:D$402,3),"")</f>
        <v/>
      </c>
      <c r="K118" s="66" t="str">
        <f>IF(AND(ConversionTable!$F$2&lt;&gt;"",A118&lt;&gt;""),VLOOKUP(J118,ConversionTable!I$4:K$7,3),"")</f>
        <v/>
      </c>
      <c r="M118" s="66" t="str">
        <f>IF(A118&lt;&gt;"",(Input!AE118*ScoringModel!$B$11+Input!AF118*ScoringModel!$B$21+Input!AG118*ScoringModel!$B$31)*0.01,"")</f>
        <v/>
      </c>
      <c r="N118" s="66" t="str">
        <f>IF(A118&lt;&gt;"",(Input!J118*ScoringModel!$B$4+Input!K118*ScoringModel!$B$5+Input!L118*ScoringModel!$B$6+Input!M118*ScoringModel!$B$7+Input!N118*ScoringModel!$B$8+Input!O118*ScoringModel!$B$9+Input!P118*ScoringModel!$B$10)*0.01,"")</f>
        <v/>
      </c>
      <c r="O118" s="66" t="str">
        <f>IF(A118&lt;&gt;"",(Input!Q118*ScoringModel!$B$14+Input!R118*ScoringModel!$B$15+Input!S118*ScoringModel!$B$16+Input!T118*ScoringModel!$B$17+Input!U118*ScoringModel!$B$18+Input!V118*ScoringModel!$B$19+Input!W118*ScoringModel!$B$20)*0.01,"")</f>
        <v/>
      </c>
      <c r="P118" s="66" t="str">
        <f>IF(A118&lt;&gt;"",(Input!X118*ScoringModel!$B$24+Input!Y118*ScoringModel!$B$25+Input!Z118*ScoringModel!$B$26+Input!AA118*ScoringModel!$B$27+Input!AB118*ScoringModel!$B$28+Input!AC118*ScoringModel!$B$29+Input!AD118*ScoringModel!$B$30)*0.01,"")</f>
        <v/>
      </c>
    </row>
    <row r="119" spans="1:16" x14ac:dyDescent="0.25">
      <c r="A119" s="154" t="str">
        <f>IF(Input!A119&lt;&gt;"",Input!A119,"")</f>
        <v/>
      </c>
      <c r="B119" s="154" t="str">
        <f>IF(Input!D119&lt;&gt;"",CONCATENATE(Input!D119,", ",Input!C119),"")</f>
        <v/>
      </c>
      <c r="C119" s="154" t="str">
        <f>IF(Input!E119&lt;&gt;"",Input!E119,"")</f>
        <v/>
      </c>
      <c r="D119" s="155" t="str">
        <f>IF(Input!F119&lt;&gt;"",Input!F119,"")</f>
        <v/>
      </c>
      <c r="E119" s="154" t="str">
        <f>IF(Input!I119&lt;&gt;"",CONCATENATE(Input!I119,", ",LEFT(Input!H119,1)),"")</f>
        <v/>
      </c>
      <c r="F119" s="156"/>
      <c r="G119" s="157" t="str">
        <f t="shared" si="1"/>
        <v/>
      </c>
      <c r="H119" s="154" t="str">
        <f>IF(A119&lt;&gt;"",VLOOKUP(G119,ScoreRanges!$C$4:$E$8,3),"")</f>
        <v/>
      </c>
      <c r="I119" s="156"/>
      <c r="J119" s="129" t="str">
        <f>IF(AND(ConversionTable!$F$2&lt;&gt;"",A119&lt;&gt;""),VLOOKUP(G119,ConversionTable!B$2:D$402,3),"")</f>
        <v/>
      </c>
      <c r="K119" s="66" t="str">
        <f>IF(AND(ConversionTable!$F$2&lt;&gt;"",A119&lt;&gt;""),VLOOKUP(J119,ConversionTable!I$4:K$7,3),"")</f>
        <v/>
      </c>
      <c r="M119" s="66" t="str">
        <f>IF(A119&lt;&gt;"",(Input!AE119*ScoringModel!$B$11+Input!AF119*ScoringModel!$B$21+Input!AG119*ScoringModel!$B$31)*0.01,"")</f>
        <v/>
      </c>
      <c r="N119" s="66" t="str">
        <f>IF(A119&lt;&gt;"",(Input!J119*ScoringModel!$B$4+Input!K119*ScoringModel!$B$5+Input!L119*ScoringModel!$B$6+Input!M119*ScoringModel!$B$7+Input!N119*ScoringModel!$B$8+Input!O119*ScoringModel!$B$9+Input!P119*ScoringModel!$B$10)*0.01,"")</f>
        <v/>
      </c>
      <c r="O119" s="66" t="str">
        <f>IF(A119&lt;&gt;"",(Input!Q119*ScoringModel!$B$14+Input!R119*ScoringModel!$B$15+Input!S119*ScoringModel!$B$16+Input!T119*ScoringModel!$B$17+Input!U119*ScoringModel!$B$18+Input!V119*ScoringModel!$B$19+Input!W119*ScoringModel!$B$20)*0.01,"")</f>
        <v/>
      </c>
      <c r="P119" s="66" t="str">
        <f>IF(A119&lt;&gt;"",(Input!X119*ScoringModel!$B$24+Input!Y119*ScoringModel!$B$25+Input!Z119*ScoringModel!$B$26+Input!AA119*ScoringModel!$B$27+Input!AB119*ScoringModel!$B$28+Input!AC119*ScoringModel!$B$29+Input!AD119*ScoringModel!$B$30)*0.01,"")</f>
        <v/>
      </c>
    </row>
    <row r="120" spans="1:16" x14ac:dyDescent="0.25">
      <c r="A120" s="154" t="str">
        <f>IF(Input!A120&lt;&gt;"",Input!A120,"")</f>
        <v/>
      </c>
      <c r="B120" s="154" t="str">
        <f>IF(Input!D120&lt;&gt;"",CONCATENATE(Input!D120,", ",Input!C120),"")</f>
        <v/>
      </c>
      <c r="C120" s="154" t="str">
        <f>IF(Input!E120&lt;&gt;"",Input!E120,"")</f>
        <v/>
      </c>
      <c r="D120" s="155" t="str">
        <f>IF(Input!F120&lt;&gt;"",Input!F120,"")</f>
        <v/>
      </c>
      <c r="E120" s="154" t="str">
        <f>IF(Input!I120&lt;&gt;"",CONCATENATE(Input!I120,", ",LEFT(Input!H120,1)),"")</f>
        <v/>
      </c>
      <c r="F120" s="156"/>
      <c r="G120" s="157" t="str">
        <f t="shared" si="1"/>
        <v/>
      </c>
      <c r="H120" s="154" t="str">
        <f>IF(A120&lt;&gt;"",VLOOKUP(G120,ScoreRanges!$C$4:$E$8,3),"")</f>
        <v/>
      </c>
      <c r="I120" s="156"/>
      <c r="J120" s="129" t="str">
        <f>IF(AND(ConversionTable!$F$2&lt;&gt;"",A120&lt;&gt;""),VLOOKUP(G120,ConversionTable!B$2:D$402,3),"")</f>
        <v/>
      </c>
      <c r="K120" s="66" t="str">
        <f>IF(AND(ConversionTable!$F$2&lt;&gt;"",A120&lt;&gt;""),VLOOKUP(J120,ConversionTable!I$4:K$7,3),"")</f>
        <v/>
      </c>
      <c r="M120" s="66" t="str">
        <f>IF(A120&lt;&gt;"",(Input!AE120*ScoringModel!$B$11+Input!AF120*ScoringModel!$B$21+Input!AG120*ScoringModel!$B$31)*0.01,"")</f>
        <v/>
      </c>
      <c r="N120" s="66" t="str">
        <f>IF(A120&lt;&gt;"",(Input!J120*ScoringModel!$B$4+Input!K120*ScoringModel!$B$5+Input!L120*ScoringModel!$B$6+Input!M120*ScoringModel!$B$7+Input!N120*ScoringModel!$B$8+Input!O120*ScoringModel!$B$9+Input!P120*ScoringModel!$B$10)*0.01,"")</f>
        <v/>
      </c>
      <c r="O120" s="66" t="str">
        <f>IF(A120&lt;&gt;"",(Input!Q120*ScoringModel!$B$14+Input!R120*ScoringModel!$B$15+Input!S120*ScoringModel!$B$16+Input!T120*ScoringModel!$B$17+Input!U120*ScoringModel!$B$18+Input!V120*ScoringModel!$B$19+Input!W120*ScoringModel!$B$20)*0.01,"")</f>
        <v/>
      </c>
      <c r="P120" s="66" t="str">
        <f>IF(A120&lt;&gt;"",(Input!X120*ScoringModel!$B$24+Input!Y120*ScoringModel!$B$25+Input!Z120*ScoringModel!$B$26+Input!AA120*ScoringModel!$B$27+Input!AB120*ScoringModel!$B$28+Input!AC120*ScoringModel!$B$29+Input!AD120*ScoringModel!$B$30)*0.01,"")</f>
        <v/>
      </c>
    </row>
    <row r="121" spans="1:16" x14ac:dyDescent="0.25">
      <c r="A121" s="154" t="str">
        <f>IF(Input!A121&lt;&gt;"",Input!A121,"")</f>
        <v/>
      </c>
      <c r="B121" s="154" t="str">
        <f>IF(Input!D121&lt;&gt;"",CONCATENATE(Input!D121,", ",Input!C121),"")</f>
        <v/>
      </c>
      <c r="C121" s="154" t="str">
        <f>IF(Input!E121&lt;&gt;"",Input!E121,"")</f>
        <v/>
      </c>
      <c r="D121" s="155" t="str">
        <f>IF(Input!F121&lt;&gt;"",Input!F121,"")</f>
        <v/>
      </c>
      <c r="E121" s="154" t="str">
        <f>IF(Input!I121&lt;&gt;"",CONCATENATE(Input!I121,", ",LEFT(Input!H121,1)),"")</f>
        <v/>
      </c>
      <c r="F121" s="156"/>
      <c r="G121" s="157" t="str">
        <f t="shared" si="1"/>
        <v/>
      </c>
      <c r="H121" s="154" t="str">
        <f>IF(A121&lt;&gt;"",VLOOKUP(G121,ScoreRanges!$C$4:$E$8,3),"")</f>
        <v/>
      </c>
      <c r="I121" s="156"/>
      <c r="J121" s="129" t="str">
        <f>IF(AND(ConversionTable!$F$2&lt;&gt;"",A121&lt;&gt;""),VLOOKUP(G121,ConversionTable!B$2:D$402,3),"")</f>
        <v/>
      </c>
      <c r="K121" s="66" t="str">
        <f>IF(AND(ConversionTable!$F$2&lt;&gt;"",A121&lt;&gt;""),VLOOKUP(J121,ConversionTable!I$4:K$7,3),"")</f>
        <v/>
      </c>
      <c r="M121" s="66" t="str">
        <f>IF(A121&lt;&gt;"",(Input!AE121*ScoringModel!$B$11+Input!AF121*ScoringModel!$B$21+Input!AG121*ScoringModel!$B$31)*0.01,"")</f>
        <v/>
      </c>
      <c r="N121" s="66" t="str">
        <f>IF(A121&lt;&gt;"",(Input!J121*ScoringModel!$B$4+Input!K121*ScoringModel!$B$5+Input!L121*ScoringModel!$B$6+Input!M121*ScoringModel!$B$7+Input!N121*ScoringModel!$B$8+Input!O121*ScoringModel!$B$9+Input!P121*ScoringModel!$B$10)*0.01,"")</f>
        <v/>
      </c>
      <c r="O121" s="66" t="str">
        <f>IF(A121&lt;&gt;"",(Input!Q121*ScoringModel!$B$14+Input!R121*ScoringModel!$B$15+Input!S121*ScoringModel!$B$16+Input!T121*ScoringModel!$B$17+Input!U121*ScoringModel!$B$18+Input!V121*ScoringModel!$B$19+Input!W121*ScoringModel!$B$20)*0.01,"")</f>
        <v/>
      </c>
      <c r="P121" s="66" t="str">
        <f>IF(A121&lt;&gt;"",(Input!X121*ScoringModel!$B$24+Input!Y121*ScoringModel!$B$25+Input!Z121*ScoringModel!$B$26+Input!AA121*ScoringModel!$B$27+Input!AB121*ScoringModel!$B$28+Input!AC121*ScoringModel!$B$29+Input!AD121*ScoringModel!$B$30)*0.01,"")</f>
        <v/>
      </c>
    </row>
    <row r="122" spans="1:16" x14ac:dyDescent="0.25">
      <c r="A122" s="154" t="str">
        <f>IF(Input!A122&lt;&gt;"",Input!A122,"")</f>
        <v/>
      </c>
      <c r="B122" s="154" t="str">
        <f>IF(Input!D122&lt;&gt;"",CONCATENATE(Input!D122,", ",Input!C122),"")</f>
        <v/>
      </c>
      <c r="C122" s="154" t="str">
        <f>IF(Input!E122&lt;&gt;"",Input!E122,"")</f>
        <v/>
      </c>
      <c r="D122" s="155" t="str">
        <f>IF(Input!F122&lt;&gt;"",Input!F122,"")</f>
        <v/>
      </c>
      <c r="E122" s="154" t="str">
        <f>IF(Input!I122&lt;&gt;"",CONCATENATE(Input!I122,", ",LEFT(Input!H122,1)),"")</f>
        <v/>
      </c>
      <c r="F122" s="156"/>
      <c r="G122" s="157" t="str">
        <f t="shared" si="1"/>
        <v/>
      </c>
      <c r="H122" s="154" t="str">
        <f>IF(A122&lt;&gt;"",VLOOKUP(G122,ScoreRanges!$C$4:$E$8,3),"")</f>
        <v/>
      </c>
      <c r="I122" s="156"/>
      <c r="J122" s="129" t="str">
        <f>IF(AND(ConversionTable!$F$2&lt;&gt;"",A122&lt;&gt;""),VLOOKUP(G122,ConversionTable!B$2:D$402,3),"")</f>
        <v/>
      </c>
      <c r="K122" s="66" t="str">
        <f>IF(AND(ConversionTable!$F$2&lt;&gt;"",A122&lt;&gt;""),VLOOKUP(J122,ConversionTable!I$4:K$7,3),"")</f>
        <v/>
      </c>
      <c r="M122" s="66" t="str">
        <f>IF(A122&lt;&gt;"",(Input!AE122*ScoringModel!$B$11+Input!AF122*ScoringModel!$B$21+Input!AG122*ScoringModel!$B$31)*0.01,"")</f>
        <v/>
      </c>
      <c r="N122" s="66" t="str">
        <f>IF(A122&lt;&gt;"",(Input!J122*ScoringModel!$B$4+Input!K122*ScoringModel!$B$5+Input!L122*ScoringModel!$B$6+Input!M122*ScoringModel!$B$7+Input!N122*ScoringModel!$B$8+Input!O122*ScoringModel!$B$9+Input!P122*ScoringModel!$B$10)*0.01,"")</f>
        <v/>
      </c>
      <c r="O122" s="66" t="str">
        <f>IF(A122&lt;&gt;"",(Input!Q122*ScoringModel!$B$14+Input!R122*ScoringModel!$B$15+Input!S122*ScoringModel!$B$16+Input!T122*ScoringModel!$B$17+Input!U122*ScoringModel!$B$18+Input!V122*ScoringModel!$B$19+Input!W122*ScoringModel!$B$20)*0.01,"")</f>
        <v/>
      </c>
      <c r="P122" s="66" t="str">
        <f>IF(A122&lt;&gt;"",(Input!X122*ScoringModel!$B$24+Input!Y122*ScoringModel!$B$25+Input!Z122*ScoringModel!$B$26+Input!AA122*ScoringModel!$B$27+Input!AB122*ScoringModel!$B$28+Input!AC122*ScoringModel!$B$29+Input!AD122*ScoringModel!$B$30)*0.01,"")</f>
        <v/>
      </c>
    </row>
    <row r="123" spans="1:16" x14ac:dyDescent="0.25">
      <c r="A123" s="154" t="str">
        <f>IF(Input!A123&lt;&gt;"",Input!A123,"")</f>
        <v/>
      </c>
      <c r="B123" s="154" t="str">
        <f>IF(Input!D123&lt;&gt;"",CONCATENATE(Input!D123,", ",Input!C123),"")</f>
        <v/>
      </c>
      <c r="C123" s="154" t="str">
        <f>IF(Input!E123&lt;&gt;"",Input!E123,"")</f>
        <v/>
      </c>
      <c r="D123" s="155" t="str">
        <f>IF(Input!F123&lt;&gt;"",Input!F123,"")</f>
        <v/>
      </c>
      <c r="E123" s="154" t="str">
        <f>IF(Input!I123&lt;&gt;"",CONCATENATE(Input!I123,", ",LEFT(Input!H123,1)),"")</f>
        <v/>
      </c>
      <c r="F123" s="156"/>
      <c r="G123" s="157" t="str">
        <f t="shared" si="1"/>
        <v/>
      </c>
      <c r="H123" s="154" t="str">
        <f>IF(A123&lt;&gt;"",VLOOKUP(G123,ScoreRanges!$C$4:$E$8,3),"")</f>
        <v/>
      </c>
      <c r="I123" s="156"/>
      <c r="J123" s="129" t="str">
        <f>IF(AND(ConversionTable!$F$2&lt;&gt;"",A123&lt;&gt;""),VLOOKUP(G123,ConversionTable!B$2:D$402,3),"")</f>
        <v/>
      </c>
      <c r="K123" s="66" t="str">
        <f>IF(AND(ConversionTable!$F$2&lt;&gt;"",A123&lt;&gt;""),VLOOKUP(J123,ConversionTable!I$4:K$7,3),"")</f>
        <v/>
      </c>
      <c r="M123" s="66" t="str">
        <f>IF(A123&lt;&gt;"",(Input!AE123*ScoringModel!$B$11+Input!AF123*ScoringModel!$B$21+Input!AG123*ScoringModel!$B$31)*0.01,"")</f>
        <v/>
      </c>
      <c r="N123" s="66" t="str">
        <f>IF(A123&lt;&gt;"",(Input!J123*ScoringModel!$B$4+Input!K123*ScoringModel!$B$5+Input!L123*ScoringModel!$B$6+Input!M123*ScoringModel!$B$7+Input!N123*ScoringModel!$B$8+Input!O123*ScoringModel!$B$9+Input!P123*ScoringModel!$B$10)*0.01,"")</f>
        <v/>
      </c>
      <c r="O123" s="66" t="str">
        <f>IF(A123&lt;&gt;"",(Input!Q123*ScoringModel!$B$14+Input!R123*ScoringModel!$B$15+Input!S123*ScoringModel!$B$16+Input!T123*ScoringModel!$B$17+Input!U123*ScoringModel!$B$18+Input!V123*ScoringModel!$B$19+Input!W123*ScoringModel!$B$20)*0.01,"")</f>
        <v/>
      </c>
      <c r="P123" s="66" t="str">
        <f>IF(A123&lt;&gt;"",(Input!X123*ScoringModel!$B$24+Input!Y123*ScoringModel!$B$25+Input!Z123*ScoringModel!$B$26+Input!AA123*ScoringModel!$B$27+Input!AB123*ScoringModel!$B$28+Input!AC123*ScoringModel!$B$29+Input!AD123*ScoringModel!$B$30)*0.01,"")</f>
        <v/>
      </c>
    </row>
    <row r="124" spans="1:16" x14ac:dyDescent="0.25">
      <c r="A124" s="154" t="str">
        <f>IF(Input!A124&lt;&gt;"",Input!A124,"")</f>
        <v/>
      </c>
      <c r="B124" s="154" t="str">
        <f>IF(Input!D124&lt;&gt;"",CONCATENATE(Input!D124,", ",Input!C124),"")</f>
        <v/>
      </c>
      <c r="C124" s="154" t="str">
        <f>IF(Input!E124&lt;&gt;"",Input!E124,"")</f>
        <v/>
      </c>
      <c r="D124" s="155" t="str">
        <f>IF(Input!F124&lt;&gt;"",Input!F124,"")</f>
        <v/>
      </c>
      <c r="E124" s="154" t="str">
        <f>IF(Input!I124&lt;&gt;"",CONCATENATE(Input!I124,", ",LEFT(Input!H124,1)),"")</f>
        <v/>
      </c>
      <c r="F124" s="156"/>
      <c r="G124" s="157" t="str">
        <f t="shared" si="1"/>
        <v/>
      </c>
      <c r="H124" s="154" t="str">
        <f>IF(A124&lt;&gt;"",VLOOKUP(G124,ScoreRanges!$C$4:$E$8,3),"")</f>
        <v/>
      </c>
      <c r="I124" s="156"/>
      <c r="J124" s="129" t="str">
        <f>IF(AND(ConversionTable!$F$2&lt;&gt;"",A124&lt;&gt;""),VLOOKUP(G124,ConversionTable!B$2:D$402,3),"")</f>
        <v/>
      </c>
      <c r="K124" s="66" t="str">
        <f>IF(AND(ConversionTable!$F$2&lt;&gt;"",A124&lt;&gt;""),VLOOKUP(J124,ConversionTable!I$4:K$7,3),"")</f>
        <v/>
      </c>
      <c r="M124" s="66" t="str">
        <f>IF(A124&lt;&gt;"",(Input!AE124*ScoringModel!$B$11+Input!AF124*ScoringModel!$B$21+Input!AG124*ScoringModel!$B$31)*0.01,"")</f>
        <v/>
      </c>
      <c r="N124" s="66" t="str">
        <f>IF(A124&lt;&gt;"",(Input!J124*ScoringModel!$B$4+Input!K124*ScoringModel!$B$5+Input!L124*ScoringModel!$B$6+Input!M124*ScoringModel!$B$7+Input!N124*ScoringModel!$B$8+Input!O124*ScoringModel!$B$9+Input!P124*ScoringModel!$B$10)*0.01,"")</f>
        <v/>
      </c>
      <c r="O124" s="66" t="str">
        <f>IF(A124&lt;&gt;"",(Input!Q124*ScoringModel!$B$14+Input!R124*ScoringModel!$B$15+Input!S124*ScoringModel!$B$16+Input!T124*ScoringModel!$B$17+Input!U124*ScoringModel!$B$18+Input!V124*ScoringModel!$B$19+Input!W124*ScoringModel!$B$20)*0.01,"")</f>
        <v/>
      </c>
      <c r="P124" s="66" t="str">
        <f>IF(A124&lt;&gt;"",(Input!X124*ScoringModel!$B$24+Input!Y124*ScoringModel!$B$25+Input!Z124*ScoringModel!$B$26+Input!AA124*ScoringModel!$B$27+Input!AB124*ScoringModel!$B$28+Input!AC124*ScoringModel!$B$29+Input!AD124*ScoringModel!$B$30)*0.01,"")</f>
        <v/>
      </c>
    </row>
    <row r="125" spans="1:16" x14ac:dyDescent="0.25">
      <c r="A125" s="154" t="str">
        <f>IF(Input!A125&lt;&gt;"",Input!A125,"")</f>
        <v/>
      </c>
      <c r="B125" s="154" t="str">
        <f>IF(Input!D125&lt;&gt;"",CONCATENATE(Input!D125,", ",Input!C125),"")</f>
        <v/>
      </c>
      <c r="C125" s="154" t="str">
        <f>IF(Input!E125&lt;&gt;"",Input!E125,"")</f>
        <v/>
      </c>
      <c r="D125" s="155" t="str">
        <f>IF(Input!F125&lt;&gt;"",Input!F125,"")</f>
        <v/>
      </c>
      <c r="E125" s="154" t="str">
        <f>IF(Input!I125&lt;&gt;"",CONCATENATE(Input!I125,", ",LEFT(Input!H125,1)),"")</f>
        <v/>
      </c>
      <c r="F125" s="156"/>
      <c r="G125" s="157" t="str">
        <f t="shared" si="1"/>
        <v/>
      </c>
      <c r="H125" s="154" t="str">
        <f>IF(A125&lt;&gt;"",VLOOKUP(G125,ScoreRanges!$C$4:$E$8,3),"")</f>
        <v/>
      </c>
      <c r="I125" s="156"/>
      <c r="J125" s="129" t="str">
        <f>IF(AND(ConversionTable!$F$2&lt;&gt;"",A125&lt;&gt;""),VLOOKUP(G125,ConversionTable!B$2:D$402,3),"")</f>
        <v/>
      </c>
      <c r="K125" s="66" t="str">
        <f>IF(AND(ConversionTable!$F$2&lt;&gt;"",A125&lt;&gt;""),VLOOKUP(J125,ConversionTable!I$4:K$7,3),"")</f>
        <v/>
      </c>
      <c r="M125" s="66" t="str">
        <f>IF(A125&lt;&gt;"",(Input!AE125*ScoringModel!$B$11+Input!AF125*ScoringModel!$B$21+Input!AG125*ScoringModel!$B$31)*0.01,"")</f>
        <v/>
      </c>
      <c r="N125" s="66" t="str">
        <f>IF(A125&lt;&gt;"",(Input!J125*ScoringModel!$B$4+Input!K125*ScoringModel!$B$5+Input!L125*ScoringModel!$B$6+Input!M125*ScoringModel!$B$7+Input!N125*ScoringModel!$B$8+Input!O125*ScoringModel!$B$9+Input!P125*ScoringModel!$B$10)*0.01,"")</f>
        <v/>
      </c>
      <c r="O125" s="66" t="str">
        <f>IF(A125&lt;&gt;"",(Input!Q125*ScoringModel!$B$14+Input!R125*ScoringModel!$B$15+Input!S125*ScoringModel!$B$16+Input!T125*ScoringModel!$B$17+Input!U125*ScoringModel!$B$18+Input!V125*ScoringModel!$B$19+Input!W125*ScoringModel!$B$20)*0.01,"")</f>
        <v/>
      </c>
      <c r="P125" s="66" t="str">
        <f>IF(A125&lt;&gt;"",(Input!X125*ScoringModel!$B$24+Input!Y125*ScoringModel!$B$25+Input!Z125*ScoringModel!$B$26+Input!AA125*ScoringModel!$B$27+Input!AB125*ScoringModel!$B$28+Input!AC125*ScoringModel!$B$29+Input!AD125*ScoringModel!$B$30)*0.01,"")</f>
        <v/>
      </c>
    </row>
    <row r="126" spans="1:16" x14ac:dyDescent="0.25">
      <c r="A126" s="154" t="str">
        <f>IF(Input!A126&lt;&gt;"",Input!A126,"")</f>
        <v/>
      </c>
      <c r="B126" s="154" t="str">
        <f>IF(Input!D126&lt;&gt;"",CONCATENATE(Input!D126,", ",Input!C126),"")</f>
        <v/>
      </c>
      <c r="C126" s="154" t="str">
        <f>IF(Input!E126&lt;&gt;"",Input!E126,"")</f>
        <v/>
      </c>
      <c r="D126" s="155" t="str">
        <f>IF(Input!F126&lt;&gt;"",Input!F126,"")</f>
        <v/>
      </c>
      <c r="E126" s="154" t="str">
        <f>IF(Input!I126&lt;&gt;"",CONCATENATE(Input!I126,", ",LEFT(Input!H126,1)),"")</f>
        <v/>
      </c>
      <c r="F126" s="156"/>
      <c r="G126" s="157" t="str">
        <f t="shared" si="1"/>
        <v/>
      </c>
      <c r="H126" s="154" t="str">
        <f>IF(A126&lt;&gt;"",VLOOKUP(G126,ScoreRanges!$C$4:$E$8,3),"")</f>
        <v/>
      </c>
      <c r="I126" s="156"/>
      <c r="J126" s="129" t="str">
        <f>IF(AND(ConversionTable!$F$2&lt;&gt;"",A126&lt;&gt;""),VLOOKUP(G126,ConversionTable!B$2:D$402,3),"")</f>
        <v/>
      </c>
      <c r="K126" s="66" t="str">
        <f>IF(AND(ConversionTable!$F$2&lt;&gt;"",A126&lt;&gt;""),VLOOKUP(J126,ConversionTable!I$4:K$7,3),"")</f>
        <v/>
      </c>
      <c r="M126" s="66" t="str">
        <f>IF(A126&lt;&gt;"",(Input!AE126*ScoringModel!$B$11+Input!AF126*ScoringModel!$B$21+Input!AG126*ScoringModel!$B$31)*0.01,"")</f>
        <v/>
      </c>
      <c r="N126" s="66" t="str">
        <f>IF(A126&lt;&gt;"",(Input!J126*ScoringModel!$B$4+Input!K126*ScoringModel!$B$5+Input!L126*ScoringModel!$B$6+Input!M126*ScoringModel!$B$7+Input!N126*ScoringModel!$B$8+Input!O126*ScoringModel!$B$9+Input!P126*ScoringModel!$B$10)*0.01,"")</f>
        <v/>
      </c>
      <c r="O126" s="66" t="str">
        <f>IF(A126&lt;&gt;"",(Input!Q126*ScoringModel!$B$14+Input!R126*ScoringModel!$B$15+Input!S126*ScoringModel!$B$16+Input!T126*ScoringModel!$B$17+Input!U126*ScoringModel!$B$18+Input!V126*ScoringModel!$B$19+Input!W126*ScoringModel!$B$20)*0.01,"")</f>
        <v/>
      </c>
      <c r="P126" s="66" t="str">
        <f>IF(A126&lt;&gt;"",(Input!X126*ScoringModel!$B$24+Input!Y126*ScoringModel!$B$25+Input!Z126*ScoringModel!$B$26+Input!AA126*ScoringModel!$B$27+Input!AB126*ScoringModel!$B$28+Input!AC126*ScoringModel!$B$29+Input!AD126*ScoringModel!$B$30)*0.01,"")</f>
        <v/>
      </c>
    </row>
    <row r="127" spans="1:16" x14ac:dyDescent="0.25">
      <c r="A127" s="154" t="str">
        <f>IF(Input!A127&lt;&gt;"",Input!A127,"")</f>
        <v/>
      </c>
      <c r="B127" s="154" t="str">
        <f>IF(Input!D127&lt;&gt;"",CONCATENATE(Input!D127,", ",Input!C127),"")</f>
        <v/>
      </c>
      <c r="C127" s="154" t="str">
        <f>IF(Input!E127&lt;&gt;"",Input!E127,"")</f>
        <v/>
      </c>
      <c r="D127" s="155" t="str">
        <f>IF(Input!F127&lt;&gt;"",Input!F127,"")</f>
        <v/>
      </c>
      <c r="E127" s="154" t="str">
        <f>IF(Input!I127&lt;&gt;"",CONCATENATE(Input!I127,", ",LEFT(Input!H127,1)),"")</f>
        <v/>
      </c>
      <c r="F127" s="156"/>
      <c r="G127" s="157" t="str">
        <f t="shared" si="1"/>
        <v/>
      </c>
      <c r="H127" s="154" t="str">
        <f>IF(A127&lt;&gt;"",VLOOKUP(G127,ScoreRanges!$C$4:$E$8,3),"")</f>
        <v/>
      </c>
      <c r="I127" s="156"/>
      <c r="J127" s="129" t="str">
        <f>IF(AND(ConversionTable!$F$2&lt;&gt;"",A127&lt;&gt;""),VLOOKUP(G127,ConversionTable!B$2:D$402,3),"")</f>
        <v/>
      </c>
      <c r="K127" s="66" t="str">
        <f>IF(AND(ConversionTable!$F$2&lt;&gt;"",A127&lt;&gt;""),VLOOKUP(J127,ConversionTable!I$4:K$7,3),"")</f>
        <v/>
      </c>
      <c r="M127" s="66" t="str">
        <f>IF(A127&lt;&gt;"",(Input!AE127*ScoringModel!$B$11+Input!AF127*ScoringModel!$B$21+Input!AG127*ScoringModel!$B$31)*0.01,"")</f>
        <v/>
      </c>
      <c r="N127" s="66" t="str">
        <f>IF(A127&lt;&gt;"",(Input!J127*ScoringModel!$B$4+Input!K127*ScoringModel!$B$5+Input!L127*ScoringModel!$B$6+Input!M127*ScoringModel!$B$7+Input!N127*ScoringModel!$B$8+Input!O127*ScoringModel!$B$9+Input!P127*ScoringModel!$B$10)*0.01,"")</f>
        <v/>
      </c>
      <c r="O127" s="66" t="str">
        <f>IF(A127&lt;&gt;"",(Input!Q127*ScoringModel!$B$14+Input!R127*ScoringModel!$B$15+Input!S127*ScoringModel!$B$16+Input!T127*ScoringModel!$B$17+Input!U127*ScoringModel!$B$18+Input!V127*ScoringModel!$B$19+Input!W127*ScoringModel!$B$20)*0.01,"")</f>
        <v/>
      </c>
      <c r="P127" s="66" t="str">
        <f>IF(A127&lt;&gt;"",(Input!X127*ScoringModel!$B$24+Input!Y127*ScoringModel!$B$25+Input!Z127*ScoringModel!$B$26+Input!AA127*ScoringModel!$B$27+Input!AB127*ScoringModel!$B$28+Input!AC127*ScoringModel!$B$29+Input!AD127*ScoringModel!$B$30)*0.01,"")</f>
        <v/>
      </c>
    </row>
    <row r="128" spans="1:16" x14ac:dyDescent="0.25">
      <c r="A128" s="154" t="str">
        <f>IF(Input!A128&lt;&gt;"",Input!A128,"")</f>
        <v/>
      </c>
      <c r="B128" s="154" t="str">
        <f>IF(Input!D128&lt;&gt;"",CONCATENATE(Input!D128,", ",Input!C128),"")</f>
        <v/>
      </c>
      <c r="C128" s="154" t="str">
        <f>IF(Input!E128&lt;&gt;"",Input!E128,"")</f>
        <v/>
      </c>
      <c r="D128" s="155" t="str">
        <f>IF(Input!F128&lt;&gt;"",Input!F128,"")</f>
        <v/>
      </c>
      <c r="E128" s="154" t="str">
        <f>IF(Input!I128&lt;&gt;"",CONCATENATE(Input!I128,", ",LEFT(Input!H128,1)),"")</f>
        <v/>
      </c>
      <c r="F128" s="156"/>
      <c r="G128" s="157" t="str">
        <f t="shared" si="1"/>
        <v/>
      </c>
      <c r="H128" s="154" t="str">
        <f>IF(A128&lt;&gt;"",VLOOKUP(G128,ScoreRanges!$C$4:$E$8,3),"")</f>
        <v/>
      </c>
      <c r="I128" s="156"/>
      <c r="J128" s="129" t="str">
        <f>IF(AND(ConversionTable!$F$2&lt;&gt;"",A128&lt;&gt;""),VLOOKUP(G128,ConversionTable!B$2:D$402,3),"")</f>
        <v/>
      </c>
      <c r="K128" s="66" t="str">
        <f>IF(AND(ConversionTable!$F$2&lt;&gt;"",A128&lt;&gt;""),VLOOKUP(J128,ConversionTable!I$4:K$7,3),"")</f>
        <v/>
      </c>
      <c r="M128" s="66" t="str">
        <f>IF(A128&lt;&gt;"",(Input!AE128*ScoringModel!$B$11+Input!AF128*ScoringModel!$B$21+Input!AG128*ScoringModel!$B$31)*0.01,"")</f>
        <v/>
      </c>
      <c r="N128" s="66" t="str">
        <f>IF(A128&lt;&gt;"",(Input!J128*ScoringModel!$B$4+Input!K128*ScoringModel!$B$5+Input!L128*ScoringModel!$B$6+Input!M128*ScoringModel!$B$7+Input!N128*ScoringModel!$B$8+Input!O128*ScoringModel!$B$9+Input!P128*ScoringModel!$B$10)*0.01,"")</f>
        <v/>
      </c>
      <c r="O128" s="66" t="str">
        <f>IF(A128&lt;&gt;"",(Input!Q128*ScoringModel!$B$14+Input!R128*ScoringModel!$B$15+Input!S128*ScoringModel!$B$16+Input!T128*ScoringModel!$B$17+Input!U128*ScoringModel!$B$18+Input!V128*ScoringModel!$B$19+Input!W128*ScoringModel!$B$20)*0.01,"")</f>
        <v/>
      </c>
      <c r="P128" s="66" t="str">
        <f>IF(A128&lt;&gt;"",(Input!X128*ScoringModel!$B$24+Input!Y128*ScoringModel!$B$25+Input!Z128*ScoringModel!$B$26+Input!AA128*ScoringModel!$B$27+Input!AB128*ScoringModel!$B$28+Input!AC128*ScoringModel!$B$29+Input!AD128*ScoringModel!$B$30)*0.01,"")</f>
        <v/>
      </c>
    </row>
    <row r="129" spans="1:16" x14ac:dyDescent="0.25">
      <c r="A129" s="154" t="str">
        <f>IF(Input!A129&lt;&gt;"",Input!A129,"")</f>
        <v/>
      </c>
      <c r="B129" s="154" t="str">
        <f>IF(Input!D129&lt;&gt;"",CONCATENATE(Input!D129,", ",Input!C129),"")</f>
        <v/>
      </c>
      <c r="C129" s="154" t="str">
        <f>IF(Input!E129&lt;&gt;"",Input!E129,"")</f>
        <v/>
      </c>
      <c r="D129" s="155" t="str">
        <f>IF(Input!F129&lt;&gt;"",Input!F129,"")</f>
        <v/>
      </c>
      <c r="E129" s="154" t="str">
        <f>IF(Input!I129&lt;&gt;"",CONCATENATE(Input!I129,", ",LEFT(Input!H129,1)),"")</f>
        <v/>
      </c>
      <c r="F129" s="156"/>
      <c r="G129" s="157" t="str">
        <f t="shared" si="1"/>
        <v/>
      </c>
      <c r="H129" s="154" t="str">
        <f>IF(A129&lt;&gt;"",VLOOKUP(G129,ScoreRanges!$C$4:$E$8,3),"")</f>
        <v/>
      </c>
      <c r="I129" s="156"/>
      <c r="J129" s="129" t="str">
        <f>IF(AND(ConversionTable!$F$2&lt;&gt;"",A129&lt;&gt;""),VLOOKUP(G129,ConversionTable!B$2:D$402,3),"")</f>
        <v/>
      </c>
      <c r="K129" s="66" t="str">
        <f>IF(AND(ConversionTable!$F$2&lt;&gt;"",A129&lt;&gt;""),VLOOKUP(J129,ConversionTable!I$4:K$7,3),"")</f>
        <v/>
      </c>
      <c r="M129" s="66" t="str">
        <f>IF(A129&lt;&gt;"",(Input!AE129*ScoringModel!$B$11+Input!AF129*ScoringModel!$B$21+Input!AG129*ScoringModel!$B$31)*0.01,"")</f>
        <v/>
      </c>
      <c r="N129" s="66" t="str">
        <f>IF(A129&lt;&gt;"",(Input!J129*ScoringModel!$B$4+Input!K129*ScoringModel!$B$5+Input!L129*ScoringModel!$B$6+Input!M129*ScoringModel!$B$7+Input!N129*ScoringModel!$B$8+Input!O129*ScoringModel!$B$9+Input!P129*ScoringModel!$B$10)*0.01,"")</f>
        <v/>
      </c>
      <c r="O129" s="66" t="str">
        <f>IF(A129&lt;&gt;"",(Input!Q129*ScoringModel!$B$14+Input!R129*ScoringModel!$B$15+Input!S129*ScoringModel!$B$16+Input!T129*ScoringModel!$B$17+Input!U129*ScoringModel!$B$18+Input!V129*ScoringModel!$B$19+Input!W129*ScoringModel!$B$20)*0.01,"")</f>
        <v/>
      </c>
      <c r="P129" s="66" t="str">
        <f>IF(A129&lt;&gt;"",(Input!X129*ScoringModel!$B$24+Input!Y129*ScoringModel!$B$25+Input!Z129*ScoringModel!$B$26+Input!AA129*ScoringModel!$B$27+Input!AB129*ScoringModel!$B$28+Input!AC129*ScoringModel!$B$29+Input!AD129*ScoringModel!$B$30)*0.01,"")</f>
        <v/>
      </c>
    </row>
    <row r="130" spans="1:16" x14ac:dyDescent="0.25">
      <c r="A130" s="154" t="str">
        <f>IF(Input!A130&lt;&gt;"",Input!A130,"")</f>
        <v/>
      </c>
      <c r="B130" s="154" t="str">
        <f>IF(Input!D130&lt;&gt;"",CONCATENATE(Input!D130,", ",Input!C130),"")</f>
        <v/>
      </c>
      <c r="C130" s="154" t="str">
        <f>IF(Input!E130&lt;&gt;"",Input!E130,"")</f>
        <v/>
      </c>
      <c r="D130" s="155" t="str">
        <f>IF(Input!F130&lt;&gt;"",Input!F130,"")</f>
        <v/>
      </c>
      <c r="E130" s="154" t="str">
        <f>IF(Input!I130&lt;&gt;"",CONCATENATE(Input!I130,", ",LEFT(Input!H130,1)),"")</f>
        <v/>
      </c>
      <c r="F130" s="156"/>
      <c r="G130" s="157" t="str">
        <f t="shared" ref="G130:G193" si="2">IF(A130&lt;&gt;"",SUM(M130:P130),"")</f>
        <v/>
      </c>
      <c r="H130" s="154" t="str">
        <f>IF(A130&lt;&gt;"",VLOOKUP(G130,ScoreRanges!$C$4:$E$8,3),"")</f>
        <v/>
      </c>
      <c r="I130" s="156"/>
      <c r="J130" s="129" t="str">
        <f>IF(AND(ConversionTable!$F$2&lt;&gt;"",A130&lt;&gt;""),VLOOKUP(G130,ConversionTable!B$2:D$402,3),"")</f>
        <v/>
      </c>
      <c r="K130" s="66" t="str">
        <f>IF(AND(ConversionTable!$F$2&lt;&gt;"",A130&lt;&gt;""),VLOOKUP(J130,ConversionTable!I$4:K$7,3),"")</f>
        <v/>
      </c>
      <c r="M130" s="66" t="str">
        <f>IF(A130&lt;&gt;"",(Input!AE130*ScoringModel!$B$11+Input!AF130*ScoringModel!$B$21+Input!AG130*ScoringModel!$B$31)*0.01,"")</f>
        <v/>
      </c>
      <c r="N130" s="66" t="str">
        <f>IF(A130&lt;&gt;"",(Input!J130*ScoringModel!$B$4+Input!K130*ScoringModel!$B$5+Input!L130*ScoringModel!$B$6+Input!M130*ScoringModel!$B$7+Input!N130*ScoringModel!$B$8+Input!O130*ScoringModel!$B$9+Input!P130*ScoringModel!$B$10)*0.01,"")</f>
        <v/>
      </c>
      <c r="O130" s="66" t="str">
        <f>IF(A130&lt;&gt;"",(Input!Q130*ScoringModel!$B$14+Input!R130*ScoringModel!$B$15+Input!S130*ScoringModel!$B$16+Input!T130*ScoringModel!$B$17+Input!U130*ScoringModel!$B$18+Input!V130*ScoringModel!$B$19+Input!W130*ScoringModel!$B$20)*0.01,"")</f>
        <v/>
      </c>
      <c r="P130" s="66" t="str">
        <f>IF(A130&lt;&gt;"",(Input!X130*ScoringModel!$B$24+Input!Y130*ScoringModel!$B$25+Input!Z130*ScoringModel!$B$26+Input!AA130*ScoringModel!$B$27+Input!AB130*ScoringModel!$B$28+Input!AC130*ScoringModel!$B$29+Input!AD130*ScoringModel!$B$30)*0.01,"")</f>
        <v/>
      </c>
    </row>
    <row r="131" spans="1:16" x14ac:dyDescent="0.25">
      <c r="A131" s="154" t="str">
        <f>IF(Input!A131&lt;&gt;"",Input!A131,"")</f>
        <v/>
      </c>
      <c r="B131" s="154" t="str">
        <f>IF(Input!D131&lt;&gt;"",CONCATENATE(Input!D131,", ",Input!C131),"")</f>
        <v/>
      </c>
      <c r="C131" s="154" t="str">
        <f>IF(Input!E131&lt;&gt;"",Input!E131,"")</f>
        <v/>
      </c>
      <c r="D131" s="155" t="str">
        <f>IF(Input!F131&lt;&gt;"",Input!F131,"")</f>
        <v/>
      </c>
      <c r="E131" s="154" t="str">
        <f>IF(Input!I131&lt;&gt;"",CONCATENATE(Input!I131,", ",LEFT(Input!H131,1)),"")</f>
        <v/>
      </c>
      <c r="F131" s="156"/>
      <c r="G131" s="157" t="str">
        <f t="shared" si="2"/>
        <v/>
      </c>
      <c r="H131" s="154" t="str">
        <f>IF(A131&lt;&gt;"",VLOOKUP(G131,ScoreRanges!$C$4:$E$8,3),"")</f>
        <v/>
      </c>
      <c r="I131" s="156"/>
      <c r="J131" s="129" t="str">
        <f>IF(AND(ConversionTable!$F$2&lt;&gt;"",A131&lt;&gt;""),VLOOKUP(G131,ConversionTable!B$2:D$402,3),"")</f>
        <v/>
      </c>
      <c r="K131" s="66" t="str">
        <f>IF(AND(ConversionTable!$F$2&lt;&gt;"",A131&lt;&gt;""),VLOOKUP(J131,ConversionTable!I$4:K$7,3),"")</f>
        <v/>
      </c>
      <c r="M131" s="66" t="str">
        <f>IF(A131&lt;&gt;"",(Input!AE131*ScoringModel!$B$11+Input!AF131*ScoringModel!$B$21+Input!AG131*ScoringModel!$B$31)*0.01,"")</f>
        <v/>
      </c>
      <c r="N131" s="66" t="str">
        <f>IF(A131&lt;&gt;"",(Input!J131*ScoringModel!$B$4+Input!K131*ScoringModel!$B$5+Input!L131*ScoringModel!$B$6+Input!M131*ScoringModel!$B$7+Input!N131*ScoringModel!$B$8+Input!O131*ScoringModel!$B$9+Input!P131*ScoringModel!$B$10)*0.01,"")</f>
        <v/>
      </c>
      <c r="O131" s="66" t="str">
        <f>IF(A131&lt;&gt;"",(Input!Q131*ScoringModel!$B$14+Input!R131*ScoringModel!$B$15+Input!S131*ScoringModel!$B$16+Input!T131*ScoringModel!$B$17+Input!U131*ScoringModel!$B$18+Input!V131*ScoringModel!$B$19+Input!W131*ScoringModel!$B$20)*0.01,"")</f>
        <v/>
      </c>
      <c r="P131" s="66" t="str">
        <f>IF(A131&lt;&gt;"",(Input!X131*ScoringModel!$B$24+Input!Y131*ScoringModel!$B$25+Input!Z131*ScoringModel!$B$26+Input!AA131*ScoringModel!$B$27+Input!AB131*ScoringModel!$B$28+Input!AC131*ScoringModel!$B$29+Input!AD131*ScoringModel!$B$30)*0.01,"")</f>
        <v/>
      </c>
    </row>
    <row r="132" spans="1:16" x14ac:dyDescent="0.25">
      <c r="A132" s="154" t="str">
        <f>IF(Input!A132&lt;&gt;"",Input!A132,"")</f>
        <v/>
      </c>
      <c r="B132" s="154" t="str">
        <f>IF(Input!D132&lt;&gt;"",CONCATENATE(Input!D132,", ",Input!C132),"")</f>
        <v/>
      </c>
      <c r="C132" s="154" t="str">
        <f>IF(Input!E132&lt;&gt;"",Input!E132,"")</f>
        <v/>
      </c>
      <c r="D132" s="155" t="str">
        <f>IF(Input!F132&lt;&gt;"",Input!F132,"")</f>
        <v/>
      </c>
      <c r="E132" s="154" t="str">
        <f>IF(Input!I132&lt;&gt;"",CONCATENATE(Input!I132,", ",LEFT(Input!H132,1)),"")</f>
        <v/>
      </c>
      <c r="F132" s="156"/>
      <c r="G132" s="157" t="str">
        <f t="shared" si="2"/>
        <v/>
      </c>
      <c r="H132" s="154" t="str">
        <f>IF(A132&lt;&gt;"",VLOOKUP(G132,ScoreRanges!$C$4:$E$8,3),"")</f>
        <v/>
      </c>
      <c r="I132" s="156"/>
      <c r="J132" s="129" t="str">
        <f>IF(AND(ConversionTable!$F$2&lt;&gt;"",A132&lt;&gt;""),VLOOKUP(G132,ConversionTable!B$2:D$402,3),"")</f>
        <v/>
      </c>
      <c r="K132" s="66" t="str">
        <f>IF(AND(ConversionTable!$F$2&lt;&gt;"",A132&lt;&gt;""),VLOOKUP(J132,ConversionTable!I$4:K$7,3),"")</f>
        <v/>
      </c>
      <c r="M132" s="66" t="str">
        <f>IF(A132&lt;&gt;"",(Input!AE132*ScoringModel!$B$11+Input!AF132*ScoringModel!$B$21+Input!AG132*ScoringModel!$B$31)*0.01,"")</f>
        <v/>
      </c>
      <c r="N132" s="66" t="str">
        <f>IF(A132&lt;&gt;"",(Input!J132*ScoringModel!$B$4+Input!K132*ScoringModel!$B$5+Input!L132*ScoringModel!$B$6+Input!M132*ScoringModel!$B$7+Input!N132*ScoringModel!$B$8+Input!O132*ScoringModel!$B$9+Input!P132*ScoringModel!$B$10)*0.01,"")</f>
        <v/>
      </c>
      <c r="O132" s="66" t="str">
        <f>IF(A132&lt;&gt;"",(Input!Q132*ScoringModel!$B$14+Input!R132*ScoringModel!$B$15+Input!S132*ScoringModel!$B$16+Input!T132*ScoringModel!$B$17+Input!U132*ScoringModel!$B$18+Input!V132*ScoringModel!$B$19+Input!W132*ScoringModel!$B$20)*0.01,"")</f>
        <v/>
      </c>
      <c r="P132" s="66" t="str">
        <f>IF(A132&lt;&gt;"",(Input!X132*ScoringModel!$B$24+Input!Y132*ScoringModel!$B$25+Input!Z132*ScoringModel!$B$26+Input!AA132*ScoringModel!$B$27+Input!AB132*ScoringModel!$B$28+Input!AC132*ScoringModel!$B$29+Input!AD132*ScoringModel!$B$30)*0.01,"")</f>
        <v/>
      </c>
    </row>
    <row r="133" spans="1:16" x14ac:dyDescent="0.25">
      <c r="A133" s="154" t="str">
        <f>IF(Input!A133&lt;&gt;"",Input!A133,"")</f>
        <v/>
      </c>
      <c r="B133" s="154" t="str">
        <f>IF(Input!D133&lt;&gt;"",CONCATENATE(Input!D133,", ",Input!C133),"")</f>
        <v/>
      </c>
      <c r="C133" s="154" t="str">
        <f>IF(Input!E133&lt;&gt;"",Input!E133,"")</f>
        <v/>
      </c>
      <c r="D133" s="155" t="str">
        <f>IF(Input!F133&lt;&gt;"",Input!F133,"")</f>
        <v/>
      </c>
      <c r="E133" s="154" t="str">
        <f>IF(Input!I133&lt;&gt;"",CONCATENATE(Input!I133,", ",LEFT(Input!H133,1)),"")</f>
        <v/>
      </c>
      <c r="F133" s="156"/>
      <c r="G133" s="157" t="str">
        <f t="shared" si="2"/>
        <v/>
      </c>
      <c r="H133" s="154" t="str">
        <f>IF(A133&lt;&gt;"",VLOOKUP(G133,ScoreRanges!$C$4:$E$8,3),"")</f>
        <v/>
      </c>
      <c r="I133" s="156"/>
      <c r="J133" s="129" t="str">
        <f>IF(AND(ConversionTable!$F$2&lt;&gt;"",A133&lt;&gt;""),VLOOKUP(G133,ConversionTable!B$2:D$402,3),"")</f>
        <v/>
      </c>
      <c r="K133" s="66" t="str">
        <f>IF(AND(ConversionTable!$F$2&lt;&gt;"",A133&lt;&gt;""),VLOOKUP(J133,ConversionTable!I$4:K$7,3),"")</f>
        <v/>
      </c>
      <c r="M133" s="66" t="str">
        <f>IF(A133&lt;&gt;"",(Input!AE133*ScoringModel!$B$11+Input!AF133*ScoringModel!$B$21+Input!AG133*ScoringModel!$B$31)*0.01,"")</f>
        <v/>
      </c>
      <c r="N133" s="66" t="str">
        <f>IF(A133&lt;&gt;"",(Input!J133*ScoringModel!$B$4+Input!K133*ScoringModel!$B$5+Input!L133*ScoringModel!$B$6+Input!M133*ScoringModel!$B$7+Input!N133*ScoringModel!$B$8+Input!O133*ScoringModel!$B$9+Input!P133*ScoringModel!$B$10)*0.01,"")</f>
        <v/>
      </c>
      <c r="O133" s="66" t="str">
        <f>IF(A133&lt;&gt;"",(Input!Q133*ScoringModel!$B$14+Input!R133*ScoringModel!$B$15+Input!S133*ScoringModel!$B$16+Input!T133*ScoringModel!$B$17+Input!U133*ScoringModel!$B$18+Input!V133*ScoringModel!$B$19+Input!W133*ScoringModel!$B$20)*0.01,"")</f>
        <v/>
      </c>
      <c r="P133" s="66" t="str">
        <f>IF(A133&lt;&gt;"",(Input!X133*ScoringModel!$B$24+Input!Y133*ScoringModel!$B$25+Input!Z133*ScoringModel!$B$26+Input!AA133*ScoringModel!$B$27+Input!AB133*ScoringModel!$B$28+Input!AC133*ScoringModel!$B$29+Input!AD133*ScoringModel!$B$30)*0.01,"")</f>
        <v/>
      </c>
    </row>
    <row r="134" spans="1:16" x14ac:dyDescent="0.25">
      <c r="A134" s="154" t="str">
        <f>IF(Input!A134&lt;&gt;"",Input!A134,"")</f>
        <v/>
      </c>
      <c r="B134" s="154" t="str">
        <f>IF(Input!D134&lt;&gt;"",CONCATENATE(Input!D134,", ",Input!C134),"")</f>
        <v/>
      </c>
      <c r="C134" s="154" t="str">
        <f>IF(Input!E134&lt;&gt;"",Input!E134,"")</f>
        <v/>
      </c>
      <c r="D134" s="155" t="str">
        <f>IF(Input!F134&lt;&gt;"",Input!F134,"")</f>
        <v/>
      </c>
      <c r="E134" s="154" t="str">
        <f>IF(Input!I134&lt;&gt;"",CONCATENATE(Input!I134,", ",LEFT(Input!H134,1)),"")</f>
        <v/>
      </c>
      <c r="F134" s="156"/>
      <c r="G134" s="157" t="str">
        <f t="shared" si="2"/>
        <v/>
      </c>
      <c r="H134" s="154" t="str">
        <f>IF(A134&lt;&gt;"",VLOOKUP(G134,ScoreRanges!$C$4:$E$8,3),"")</f>
        <v/>
      </c>
      <c r="I134" s="156"/>
      <c r="J134" s="129" t="str">
        <f>IF(AND(ConversionTable!$F$2&lt;&gt;"",A134&lt;&gt;""),VLOOKUP(G134,ConversionTable!B$2:D$402,3),"")</f>
        <v/>
      </c>
      <c r="K134" s="66" t="str">
        <f>IF(AND(ConversionTable!$F$2&lt;&gt;"",A134&lt;&gt;""),VLOOKUP(J134,ConversionTable!I$4:K$7,3),"")</f>
        <v/>
      </c>
      <c r="M134" s="66" t="str">
        <f>IF(A134&lt;&gt;"",(Input!AE134*ScoringModel!$B$11+Input!AF134*ScoringModel!$B$21+Input!AG134*ScoringModel!$B$31)*0.01,"")</f>
        <v/>
      </c>
      <c r="N134" s="66" t="str">
        <f>IF(A134&lt;&gt;"",(Input!J134*ScoringModel!$B$4+Input!K134*ScoringModel!$B$5+Input!L134*ScoringModel!$B$6+Input!M134*ScoringModel!$B$7+Input!N134*ScoringModel!$B$8+Input!O134*ScoringModel!$B$9+Input!P134*ScoringModel!$B$10)*0.01,"")</f>
        <v/>
      </c>
      <c r="O134" s="66" t="str">
        <f>IF(A134&lt;&gt;"",(Input!Q134*ScoringModel!$B$14+Input!R134*ScoringModel!$B$15+Input!S134*ScoringModel!$B$16+Input!T134*ScoringModel!$B$17+Input!U134*ScoringModel!$B$18+Input!V134*ScoringModel!$B$19+Input!W134*ScoringModel!$B$20)*0.01,"")</f>
        <v/>
      </c>
      <c r="P134" s="66" t="str">
        <f>IF(A134&lt;&gt;"",(Input!X134*ScoringModel!$B$24+Input!Y134*ScoringModel!$B$25+Input!Z134*ScoringModel!$B$26+Input!AA134*ScoringModel!$B$27+Input!AB134*ScoringModel!$B$28+Input!AC134*ScoringModel!$B$29+Input!AD134*ScoringModel!$B$30)*0.01,"")</f>
        <v/>
      </c>
    </row>
    <row r="135" spans="1:16" x14ac:dyDescent="0.25">
      <c r="A135" s="154" t="str">
        <f>IF(Input!A135&lt;&gt;"",Input!A135,"")</f>
        <v/>
      </c>
      <c r="B135" s="154" t="str">
        <f>IF(Input!D135&lt;&gt;"",CONCATENATE(Input!D135,", ",Input!C135),"")</f>
        <v/>
      </c>
      <c r="C135" s="154" t="str">
        <f>IF(Input!E135&lt;&gt;"",Input!E135,"")</f>
        <v/>
      </c>
      <c r="D135" s="155" t="str">
        <f>IF(Input!F135&lt;&gt;"",Input!F135,"")</f>
        <v/>
      </c>
      <c r="E135" s="154" t="str">
        <f>IF(Input!I135&lt;&gt;"",CONCATENATE(Input!I135,", ",LEFT(Input!H135,1)),"")</f>
        <v/>
      </c>
      <c r="F135" s="156"/>
      <c r="G135" s="157" t="str">
        <f t="shared" si="2"/>
        <v/>
      </c>
      <c r="H135" s="154" t="str">
        <f>IF(A135&lt;&gt;"",VLOOKUP(G135,ScoreRanges!$C$4:$E$8,3),"")</f>
        <v/>
      </c>
      <c r="I135" s="156"/>
      <c r="J135" s="129" t="str">
        <f>IF(AND(ConversionTable!$F$2&lt;&gt;"",A135&lt;&gt;""),VLOOKUP(G135,ConversionTable!B$2:D$402,3),"")</f>
        <v/>
      </c>
      <c r="K135" s="66" t="str">
        <f>IF(AND(ConversionTable!$F$2&lt;&gt;"",A135&lt;&gt;""),VLOOKUP(J135,ConversionTable!I$4:K$7,3),"")</f>
        <v/>
      </c>
      <c r="M135" s="66" t="str">
        <f>IF(A135&lt;&gt;"",(Input!AE135*ScoringModel!$B$11+Input!AF135*ScoringModel!$B$21+Input!AG135*ScoringModel!$B$31)*0.01,"")</f>
        <v/>
      </c>
      <c r="N135" s="66" t="str">
        <f>IF(A135&lt;&gt;"",(Input!J135*ScoringModel!$B$4+Input!K135*ScoringModel!$B$5+Input!L135*ScoringModel!$B$6+Input!M135*ScoringModel!$B$7+Input!N135*ScoringModel!$B$8+Input!O135*ScoringModel!$B$9+Input!P135*ScoringModel!$B$10)*0.01,"")</f>
        <v/>
      </c>
      <c r="O135" s="66" t="str">
        <f>IF(A135&lt;&gt;"",(Input!Q135*ScoringModel!$B$14+Input!R135*ScoringModel!$B$15+Input!S135*ScoringModel!$B$16+Input!T135*ScoringModel!$B$17+Input!U135*ScoringModel!$B$18+Input!V135*ScoringModel!$B$19+Input!W135*ScoringModel!$B$20)*0.01,"")</f>
        <v/>
      </c>
      <c r="P135" s="66" t="str">
        <f>IF(A135&lt;&gt;"",(Input!X135*ScoringModel!$B$24+Input!Y135*ScoringModel!$B$25+Input!Z135*ScoringModel!$B$26+Input!AA135*ScoringModel!$B$27+Input!AB135*ScoringModel!$B$28+Input!AC135*ScoringModel!$B$29+Input!AD135*ScoringModel!$B$30)*0.01,"")</f>
        <v/>
      </c>
    </row>
    <row r="136" spans="1:16" x14ac:dyDescent="0.25">
      <c r="A136" s="154" t="str">
        <f>IF(Input!A136&lt;&gt;"",Input!A136,"")</f>
        <v/>
      </c>
      <c r="B136" s="154" t="str">
        <f>IF(Input!D136&lt;&gt;"",CONCATENATE(Input!D136,", ",Input!C136),"")</f>
        <v/>
      </c>
      <c r="C136" s="154" t="str">
        <f>IF(Input!E136&lt;&gt;"",Input!E136,"")</f>
        <v/>
      </c>
      <c r="D136" s="155" t="str">
        <f>IF(Input!F136&lt;&gt;"",Input!F136,"")</f>
        <v/>
      </c>
      <c r="E136" s="154" t="str">
        <f>IF(Input!I136&lt;&gt;"",CONCATENATE(Input!I136,", ",LEFT(Input!H136,1)),"")</f>
        <v/>
      </c>
      <c r="F136" s="156"/>
      <c r="G136" s="157" t="str">
        <f t="shared" si="2"/>
        <v/>
      </c>
      <c r="H136" s="154" t="str">
        <f>IF(A136&lt;&gt;"",VLOOKUP(G136,ScoreRanges!$C$4:$E$8,3),"")</f>
        <v/>
      </c>
      <c r="I136" s="156"/>
      <c r="J136" s="129" t="str">
        <f>IF(AND(ConversionTable!$F$2&lt;&gt;"",A136&lt;&gt;""),VLOOKUP(G136,ConversionTable!B$2:D$402,3),"")</f>
        <v/>
      </c>
      <c r="K136" s="66" t="str">
        <f>IF(AND(ConversionTable!$F$2&lt;&gt;"",A136&lt;&gt;""),VLOOKUP(J136,ConversionTable!I$4:K$7,3),"")</f>
        <v/>
      </c>
      <c r="M136" s="66" t="str">
        <f>IF(A136&lt;&gt;"",(Input!AE136*ScoringModel!$B$11+Input!AF136*ScoringModel!$B$21+Input!AG136*ScoringModel!$B$31)*0.01,"")</f>
        <v/>
      </c>
      <c r="N136" s="66" t="str">
        <f>IF(A136&lt;&gt;"",(Input!J136*ScoringModel!$B$4+Input!K136*ScoringModel!$B$5+Input!L136*ScoringModel!$B$6+Input!M136*ScoringModel!$B$7+Input!N136*ScoringModel!$B$8+Input!O136*ScoringModel!$B$9+Input!P136*ScoringModel!$B$10)*0.01,"")</f>
        <v/>
      </c>
      <c r="O136" s="66" t="str">
        <f>IF(A136&lt;&gt;"",(Input!Q136*ScoringModel!$B$14+Input!R136*ScoringModel!$B$15+Input!S136*ScoringModel!$B$16+Input!T136*ScoringModel!$B$17+Input!U136*ScoringModel!$B$18+Input!V136*ScoringModel!$B$19+Input!W136*ScoringModel!$B$20)*0.01,"")</f>
        <v/>
      </c>
      <c r="P136" s="66" t="str">
        <f>IF(A136&lt;&gt;"",(Input!X136*ScoringModel!$B$24+Input!Y136*ScoringModel!$B$25+Input!Z136*ScoringModel!$B$26+Input!AA136*ScoringModel!$B$27+Input!AB136*ScoringModel!$B$28+Input!AC136*ScoringModel!$B$29+Input!AD136*ScoringModel!$B$30)*0.01,"")</f>
        <v/>
      </c>
    </row>
    <row r="137" spans="1:16" x14ac:dyDescent="0.25">
      <c r="A137" s="154" t="str">
        <f>IF(Input!A137&lt;&gt;"",Input!A137,"")</f>
        <v/>
      </c>
      <c r="B137" s="154" t="str">
        <f>IF(Input!D137&lt;&gt;"",CONCATENATE(Input!D137,", ",Input!C137),"")</f>
        <v/>
      </c>
      <c r="C137" s="154" t="str">
        <f>IF(Input!E137&lt;&gt;"",Input!E137,"")</f>
        <v/>
      </c>
      <c r="D137" s="155" t="str">
        <f>IF(Input!F137&lt;&gt;"",Input!F137,"")</f>
        <v/>
      </c>
      <c r="E137" s="154" t="str">
        <f>IF(Input!I137&lt;&gt;"",CONCATENATE(Input!I137,", ",LEFT(Input!H137,1)),"")</f>
        <v/>
      </c>
      <c r="F137" s="156"/>
      <c r="G137" s="157" t="str">
        <f t="shared" si="2"/>
        <v/>
      </c>
      <c r="H137" s="154" t="str">
        <f>IF(A137&lt;&gt;"",VLOOKUP(G137,ScoreRanges!$C$4:$E$8,3),"")</f>
        <v/>
      </c>
      <c r="I137" s="156"/>
      <c r="J137" s="129" t="str">
        <f>IF(AND(ConversionTable!$F$2&lt;&gt;"",A137&lt;&gt;""),VLOOKUP(G137,ConversionTable!B$2:D$402,3),"")</f>
        <v/>
      </c>
      <c r="K137" s="66" t="str">
        <f>IF(AND(ConversionTable!$F$2&lt;&gt;"",A137&lt;&gt;""),VLOOKUP(J137,ConversionTable!I$4:K$7,3),"")</f>
        <v/>
      </c>
      <c r="M137" s="66" t="str">
        <f>IF(A137&lt;&gt;"",(Input!AE137*ScoringModel!$B$11+Input!AF137*ScoringModel!$B$21+Input!AG137*ScoringModel!$B$31)*0.01,"")</f>
        <v/>
      </c>
      <c r="N137" s="66" t="str">
        <f>IF(A137&lt;&gt;"",(Input!J137*ScoringModel!$B$4+Input!K137*ScoringModel!$B$5+Input!L137*ScoringModel!$B$6+Input!M137*ScoringModel!$B$7+Input!N137*ScoringModel!$B$8+Input!O137*ScoringModel!$B$9+Input!P137*ScoringModel!$B$10)*0.01,"")</f>
        <v/>
      </c>
      <c r="O137" s="66" t="str">
        <f>IF(A137&lt;&gt;"",(Input!Q137*ScoringModel!$B$14+Input!R137*ScoringModel!$B$15+Input!S137*ScoringModel!$B$16+Input!T137*ScoringModel!$B$17+Input!U137*ScoringModel!$B$18+Input!V137*ScoringModel!$B$19+Input!W137*ScoringModel!$B$20)*0.01,"")</f>
        <v/>
      </c>
      <c r="P137" s="66" t="str">
        <f>IF(A137&lt;&gt;"",(Input!X137*ScoringModel!$B$24+Input!Y137*ScoringModel!$B$25+Input!Z137*ScoringModel!$B$26+Input!AA137*ScoringModel!$B$27+Input!AB137*ScoringModel!$B$28+Input!AC137*ScoringModel!$B$29+Input!AD137*ScoringModel!$B$30)*0.01,"")</f>
        <v/>
      </c>
    </row>
    <row r="138" spans="1:16" x14ac:dyDescent="0.25">
      <c r="A138" s="154" t="str">
        <f>IF(Input!A138&lt;&gt;"",Input!A138,"")</f>
        <v/>
      </c>
      <c r="B138" s="154" t="str">
        <f>IF(Input!D138&lt;&gt;"",CONCATENATE(Input!D138,", ",Input!C138),"")</f>
        <v/>
      </c>
      <c r="C138" s="154" t="str">
        <f>IF(Input!E138&lt;&gt;"",Input!E138,"")</f>
        <v/>
      </c>
      <c r="D138" s="155" t="str">
        <f>IF(Input!F138&lt;&gt;"",Input!F138,"")</f>
        <v/>
      </c>
      <c r="E138" s="154" t="str">
        <f>IF(Input!I138&lt;&gt;"",CONCATENATE(Input!I138,", ",LEFT(Input!H138,1)),"")</f>
        <v/>
      </c>
      <c r="F138" s="156"/>
      <c r="G138" s="157" t="str">
        <f t="shared" si="2"/>
        <v/>
      </c>
      <c r="H138" s="154" t="str">
        <f>IF(A138&lt;&gt;"",VLOOKUP(G138,ScoreRanges!$C$4:$E$8,3),"")</f>
        <v/>
      </c>
      <c r="I138" s="156"/>
      <c r="J138" s="129" t="str">
        <f>IF(AND(ConversionTable!$F$2&lt;&gt;"",A138&lt;&gt;""),VLOOKUP(G138,ConversionTable!B$2:D$402,3),"")</f>
        <v/>
      </c>
      <c r="K138" s="66" t="str">
        <f>IF(AND(ConversionTable!$F$2&lt;&gt;"",A138&lt;&gt;""),VLOOKUP(J138,ConversionTable!I$4:K$7,3),"")</f>
        <v/>
      </c>
      <c r="M138" s="66" t="str">
        <f>IF(A138&lt;&gt;"",(Input!AE138*ScoringModel!$B$11+Input!AF138*ScoringModel!$B$21+Input!AG138*ScoringModel!$B$31)*0.01,"")</f>
        <v/>
      </c>
      <c r="N138" s="66" t="str">
        <f>IF(A138&lt;&gt;"",(Input!J138*ScoringModel!$B$4+Input!K138*ScoringModel!$B$5+Input!L138*ScoringModel!$B$6+Input!M138*ScoringModel!$B$7+Input!N138*ScoringModel!$B$8+Input!O138*ScoringModel!$B$9+Input!P138*ScoringModel!$B$10)*0.01,"")</f>
        <v/>
      </c>
      <c r="O138" s="66" t="str">
        <f>IF(A138&lt;&gt;"",(Input!Q138*ScoringModel!$B$14+Input!R138*ScoringModel!$B$15+Input!S138*ScoringModel!$B$16+Input!T138*ScoringModel!$B$17+Input!U138*ScoringModel!$B$18+Input!V138*ScoringModel!$B$19+Input!W138*ScoringModel!$B$20)*0.01,"")</f>
        <v/>
      </c>
      <c r="P138" s="66" t="str">
        <f>IF(A138&lt;&gt;"",(Input!X138*ScoringModel!$B$24+Input!Y138*ScoringModel!$B$25+Input!Z138*ScoringModel!$B$26+Input!AA138*ScoringModel!$B$27+Input!AB138*ScoringModel!$B$28+Input!AC138*ScoringModel!$B$29+Input!AD138*ScoringModel!$B$30)*0.01,"")</f>
        <v/>
      </c>
    </row>
    <row r="139" spans="1:16" x14ac:dyDescent="0.25">
      <c r="A139" s="154" t="str">
        <f>IF(Input!A139&lt;&gt;"",Input!A139,"")</f>
        <v/>
      </c>
      <c r="B139" s="154" t="str">
        <f>IF(Input!D139&lt;&gt;"",CONCATENATE(Input!D139,", ",Input!C139),"")</f>
        <v/>
      </c>
      <c r="C139" s="154" t="str">
        <f>IF(Input!E139&lt;&gt;"",Input!E139,"")</f>
        <v/>
      </c>
      <c r="D139" s="155" t="str">
        <f>IF(Input!F139&lt;&gt;"",Input!F139,"")</f>
        <v/>
      </c>
      <c r="E139" s="154" t="str">
        <f>IF(Input!I139&lt;&gt;"",CONCATENATE(Input!I139,", ",LEFT(Input!H139,1)),"")</f>
        <v/>
      </c>
      <c r="F139" s="156"/>
      <c r="G139" s="157" t="str">
        <f t="shared" si="2"/>
        <v/>
      </c>
      <c r="H139" s="154" t="str">
        <f>IF(A139&lt;&gt;"",VLOOKUP(G139,ScoreRanges!$C$4:$E$8,3),"")</f>
        <v/>
      </c>
      <c r="I139" s="156"/>
      <c r="J139" s="129" t="str">
        <f>IF(AND(ConversionTable!$F$2&lt;&gt;"",A139&lt;&gt;""),VLOOKUP(G139,ConversionTable!B$2:D$402,3),"")</f>
        <v/>
      </c>
      <c r="K139" s="66" t="str">
        <f>IF(AND(ConversionTable!$F$2&lt;&gt;"",A139&lt;&gt;""),VLOOKUP(J139,ConversionTable!I$4:K$7,3),"")</f>
        <v/>
      </c>
      <c r="M139" s="66" t="str">
        <f>IF(A139&lt;&gt;"",(Input!AE139*ScoringModel!$B$11+Input!AF139*ScoringModel!$B$21+Input!AG139*ScoringModel!$B$31)*0.01,"")</f>
        <v/>
      </c>
      <c r="N139" s="66" t="str">
        <f>IF(A139&lt;&gt;"",(Input!J139*ScoringModel!$B$4+Input!K139*ScoringModel!$B$5+Input!L139*ScoringModel!$B$6+Input!M139*ScoringModel!$B$7+Input!N139*ScoringModel!$B$8+Input!O139*ScoringModel!$B$9+Input!P139*ScoringModel!$B$10)*0.01,"")</f>
        <v/>
      </c>
      <c r="O139" s="66" t="str">
        <f>IF(A139&lt;&gt;"",(Input!Q139*ScoringModel!$B$14+Input!R139*ScoringModel!$B$15+Input!S139*ScoringModel!$B$16+Input!T139*ScoringModel!$B$17+Input!U139*ScoringModel!$B$18+Input!V139*ScoringModel!$B$19+Input!W139*ScoringModel!$B$20)*0.01,"")</f>
        <v/>
      </c>
      <c r="P139" s="66" t="str">
        <f>IF(A139&lt;&gt;"",(Input!X139*ScoringModel!$B$24+Input!Y139*ScoringModel!$B$25+Input!Z139*ScoringModel!$B$26+Input!AA139*ScoringModel!$B$27+Input!AB139*ScoringModel!$B$28+Input!AC139*ScoringModel!$B$29+Input!AD139*ScoringModel!$B$30)*0.01,"")</f>
        <v/>
      </c>
    </row>
    <row r="140" spans="1:16" x14ac:dyDescent="0.25">
      <c r="A140" s="154" t="str">
        <f>IF(Input!A140&lt;&gt;"",Input!A140,"")</f>
        <v/>
      </c>
      <c r="B140" s="154" t="str">
        <f>IF(Input!D140&lt;&gt;"",CONCATENATE(Input!D140,", ",Input!C140),"")</f>
        <v/>
      </c>
      <c r="C140" s="154" t="str">
        <f>IF(Input!E140&lt;&gt;"",Input!E140,"")</f>
        <v/>
      </c>
      <c r="D140" s="155" t="str">
        <f>IF(Input!F140&lt;&gt;"",Input!F140,"")</f>
        <v/>
      </c>
      <c r="E140" s="154" t="str">
        <f>IF(Input!I140&lt;&gt;"",CONCATENATE(Input!I140,", ",LEFT(Input!H140,1)),"")</f>
        <v/>
      </c>
      <c r="F140" s="156"/>
      <c r="G140" s="157" t="str">
        <f t="shared" si="2"/>
        <v/>
      </c>
      <c r="H140" s="154" t="str">
        <f>IF(A140&lt;&gt;"",VLOOKUP(G140,ScoreRanges!$C$4:$E$8,3),"")</f>
        <v/>
      </c>
      <c r="I140" s="156"/>
      <c r="J140" s="129" t="str">
        <f>IF(AND(ConversionTable!$F$2&lt;&gt;"",A140&lt;&gt;""),VLOOKUP(G140,ConversionTable!B$2:D$402,3),"")</f>
        <v/>
      </c>
      <c r="K140" s="66" t="str">
        <f>IF(AND(ConversionTable!$F$2&lt;&gt;"",A140&lt;&gt;""),VLOOKUP(J140,ConversionTable!I$4:K$7,3),"")</f>
        <v/>
      </c>
      <c r="M140" s="66" t="str">
        <f>IF(A140&lt;&gt;"",(Input!AE140*ScoringModel!$B$11+Input!AF140*ScoringModel!$B$21+Input!AG140*ScoringModel!$B$31)*0.01,"")</f>
        <v/>
      </c>
      <c r="N140" s="66" t="str">
        <f>IF(A140&lt;&gt;"",(Input!J140*ScoringModel!$B$4+Input!K140*ScoringModel!$B$5+Input!L140*ScoringModel!$B$6+Input!M140*ScoringModel!$B$7+Input!N140*ScoringModel!$B$8+Input!O140*ScoringModel!$B$9+Input!P140*ScoringModel!$B$10)*0.01,"")</f>
        <v/>
      </c>
      <c r="O140" s="66" t="str">
        <f>IF(A140&lt;&gt;"",(Input!Q140*ScoringModel!$B$14+Input!R140*ScoringModel!$B$15+Input!S140*ScoringModel!$B$16+Input!T140*ScoringModel!$B$17+Input!U140*ScoringModel!$B$18+Input!V140*ScoringModel!$B$19+Input!W140*ScoringModel!$B$20)*0.01,"")</f>
        <v/>
      </c>
      <c r="P140" s="66" t="str">
        <f>IF(A140&lt;&gt;"",(Input!X140*ScoringModel!$B$24+Input!Y140*ScoringModel!$B$25+Input!Z140*ScoringModel!$B$26+Input!AA140*ScoringModel!$B$27+Input!AB140*ScoringModel!$B$28+Input!AC140*ScoringModel!$B$29+Input!AD140*ScoringModel!$B$30)*0.01,"")</f>
        <v/>
      </c>
    </row>
    <row r="141" spans="1:16" x14ac:dyDescent="0.25">
      <c r="A141" s="154" t="str">
        <f>IF(Input!A141&lt;&gt;"",Input!A141,"")</f>
        <v/>
      </c>
      <c r="B141" s="154" t="str">
        <f>IF(Input!D141&lt;&gt;"",CONCATENATE(Input!D141,", ",Input!C141),"")</f>
        <v/>
      </c>
      <c r="C141" s="154" t="str">
        <f>IF(Input!E141&lt;&gt;"",Input!E141,"")</f>
        <v/>
      </c>
      <c r="D141" s="155" t="str">
        <f>IF(Input!F141&lt;&gt;"",Input!F141,"")</f>
        <v/>
      </c>
      <c r="E141" s="154" t="str">
        <f>IF(Input!I141&lt;&gt;"",CONCATENATE(Input!I141,", ",LEFT(Input!H141,1)),"")</f>
        <v/>
      </c>
      <c r="F141" s="156"/>
      <c r="G141" s="157" t="str">
        <f t="shared" si="2"/>
        <v/>
      </c>
      <c r="H141" s="154" t="str">
        <f>IF(A141&lt;&gt;"",VLOOKUP(G141,ScoreRanges!$C$4:$E$8,3),"")</f>
        <v/>
      </c>
      <c r="I141" s="156"/>
      <c r="J141" s="129" t="str">
        <f>IF(AND(ConversionTable!$F$2&lt;&gt;"",A141&lt;&gt;""),VLOOKUP(G141,ConversionTable!B$2:D$402,3),"")</f>
        <v/>
      </c>
      <c r="K141" s="66" t="str">
        <f>IF(AND(ConversionTable!$F$2&lt;&gt;"",A141&lt;&gt;""),VLOOKUP(J141,ConversionTable!I$4:K$7,3),"")</f>
        <v/>
      </c>
      <c r="M141" s="66" t="str">
        <f>IF(A141&lt;&gt;"",(Input!AE141*ScoringModel!$B$11+Input!AF141*ScoringModel!$B$21+Input!AG141*ScoringModel!$B$31)*0.01,"")</f>
        <v/>
      </c>
      <c r="N141" s="66" t="str">
        <f>IF(A141&lt;&gt;"",(Input!J141*ScoringModel!$B$4+Input!K141*ScoringModel!$B$5+Input!L141*ScoringModel!$B$6+Input!M141*ScoringModel!$B$7+Input!N141*ScoringModel!$B$8+Input!O141*ScoringModel!$B$9+Input!P141*ScoringModel!$B$10)*0.01,"")</f>
        <v/>
      </c>
      <c r="O141" s="66" t="str">
        <f>IF(A141&lt;&gt;"",(Input!Q141*ScoringModel!$B$14+Input!R141*ScoringModel!$B$15+Input!S141*ScoringModel!$B$16+Input!T141*ScoringModel!$B$17+Input!U141*ScoringModel!$B$18+Input!V141*ScoringModel!$B$19+Input!W141*ScoringModel!$B$20)*0.01,"")</f>
        <v/>
      </c>
      <c r="P141" s="66" t="str">
        <f>IF(A141&lt;&gt;"",(Input!X141*ScoringModel!$B$24+Input!Y141*ScoringModel!$B$25+Input!Z141*ScoringModel!$B$26+Input!AA141*ScoringModel!$B$27+Input!AB141*ScoringModel!$B$28+Input!AC141*ScoringModel!$B$29+Input!AD141*ScoringModel!$B$30)*0.01,"")</f>
        <v/>
      </c>
    </row>
    <row r="142" spans="1:16" x14ac:dyDescent="0.25">
      <c r="A142" s="154" t="str">
        <f>IF(Input!A142&lt;&gt;"",Input!A142,"")</f>
        <v/>
      </c>
      <c r="B142" s="154" t="str">
        <f>IF(Input!D142&lt;&gt;"",CONCATENATE(Input!D142,", ",Input!C142),"")</f>
        <v/>
      </c>
      <c r="C142" s="154" t="str">
        <f>IF(Input!E142&lt;&gt;"",Input!E142,"")</f>
        <v/>
      </c>
      <c r="D142" s="155" t="str">
        <f>IF(Input!F142&lt;&gt;"",Input!F142,"")</f>
        <v/>
      </c>
      <c r="E142" s="154" t="str">
        <f>IF(Input!I142&lt;&gt;"",CONCATENATE(Input!I142,", ",LEFT(Input!H142,1)),"")</f>
        <v/>
      </c>
      <c r="F142" s="156"/>
      <c r="G142" s="157" t="str">
        <f t="shared" si="2"/>
        <v/>
      </c>
      <c r="H142" s="154" t="str">
        <f>IF(A142&lt;&gt;"",VLOOKUP(G142,ScoreRanges!$C$4:$E$8,3),"")</f>
        <v/>
      </c>
      <c r="I142" s="156"/>
      <c r="J142" s="129" t="str">
        <f>IF(AND(ConversionTable!$F$2&lt;&gt;"",A142&lt;&gt;""),VLOOKUP(G142,ConversionTable!B$2:D$402,3),"")</f>
        <v/>
      </c>
      <c r="K142" s="66" t="str">
        <f>IF(AND(ConversionTable!$F$2&lt;&gt;"",A142&lt;&gt;""),VLOOKUP(J142,ConversionTable!I$4:K$7,3),"")</f>
        <v/>
      </c>
      <c r="M142" s="66" t="str">
        <f>IF(A142&lt;&gt;"",(Input!AE142*ScoringModel!$B$11+Input!AF142*ScoringModel!$B$21+Input!AG142*ScoringModel!$B$31)*0.01,"")</f>
        <v/>
      </c>
      <c r="N142" s="66" t="str">
        <f>IF(A142&lt;&gt;"",(Input!J142*ScoringModel!$B$4+Input!K142*ScoringModel!$B$5+Input!L142*ScoringModel!$B$6+Input!M142*ScoringModel!$B$7+Input!N142*ScoringModel!$B$8+Input!O142*ScoringModel!$B$9+Input!P142*ScoringModel!$B$10)*0.01,"")</f>
        <v/>
      </c>
      <c r="O142" s="66" t="str">
        <f>IF(A142&lt;&gt;"",(Input!Q142*ScoringModel!$B$14+Input!R142*ScoringModel!$B$15+Input!S142*ScoringModel!$B$16+Input!T142*ScoringModel!$B$17+Input!U142*ScoringModel!$B$18+Input!V142*ScoringModel!$B$19+Input!W142*ScoringModel!$B$20)*0.01,"")</f>
        <v/>
      </c>
      <c r="P142" s="66" t="str">
        <f>IF(A142&lt;&gt;"",(Input!X142*ScoringModel!$B$24+Input!Y142*ScoringModel!$B$25+Input!Z142*ScoringModel!$B$26+Input!AA142*ScoringModel!$B$27+Input!AB142*ScoringModel!$B$28+Input!AC142*ScoringModel!$B$29+Input!AD142*ScoringModel!$B$30)*0.01,"")</f>
        <v/>
      </c>
    </row>
    <row r="143" spans="1:16" x14ac:dyDescent="0.25">
      <c r="A143" s="154" t="str">
        <f>IF(Input!A143&lt;&gt;"",Input!A143,"")</f>
        <v/>
      </c>
      <c r="B143" s="154" t="str">
        <f>IF(Input!D143&lt;&gt;"",CONCATENATE(Input!D143,", ",Input!C143),"")</f>
        <v/>
      </c>
      <c r="C143" s="154" t="str">
        <f>IF(Input!E143&lt;&gt;"",Input!E143,"")</f>
        <v/>
      </c>
      <c r="D143" s="155" t="str">
        <f>IF(Input!F143&lt;&gt;"",Input!F143,"")</f>
        <v/>
      </c>
      <c r="E143" s="154" t="str">
        <f>IF(Input!I143&lt;&gt;"",CONCATENATE(Input!I143,", ",LEFT(Input!H143,1)),"")</f>
        <v/>
      </c>
      <c r="F143" s="156"/>
      <c r="G143" s="157" t="str">
        <f t="shared" si="2"/>
        <v/>
      </c>
      <c r="H143" s="154" t="str">
        <f>IF(A143&lt;&gt;"",VLOOKUP(G143,ScoreRanges!$C$4:$E$8,3),"")</f>
        <v/>
      </c>
      <c r="I143" s="156"/>
      <c r="J143" s="129" t="str">
        <f>IF(AND(ConversionTable!$F$2&lt;&gt;"",A143&lt;&gt;""),VLOOKUP(G143,ConversionTable!B$2:D$402,3),"")</f>
        <v/>
      </c>
      <c r="K143" s="66" t="str">
        <f>IF(AND(ConversionTable!$F$2&lt;&gt;"",A143&lt;&gt;""),VLOOKUP(J143,ConversionTable!I$4:K$7,3),"")</f>
        <v/>
      </c>
      <c r="M143" s="66" t="str">
        <f>IF(A143&lt;&gt;"",(Input!AE143*ScoringModel!$B$11+Input!AF143*ScoringModel!$B$21+Input!AG143*ScoringModel!$B$31)*0.01,"")</f>
        <v/>
      </c>
      <c r="N143" s="66" t="str">
        <f>IF(A143&lt;&gt;"",(Input!J143*ScoringModel!$B$4+Input!K143*ScoringModel!$B$5+Input!L143*ScoringModel!$B$6+Input!M143*ScoringModel!$B$7+Input!N143*ScoringModel!$B$8+Input!O143*ScoringModel!$B$9+Input!P143*ScoringModel!$B$10)*0.01,"")</f>
        <v/>
      </c>
      <c r="O143" s="66" t="str">
        <f>IF(A143&lt;&gt;"",(Input!Q143*ScoringModel!$B$14+Input!R143*ScoringModel!$B$15+Input!S143*ScoringModel!$B$16+Input!T143*ScoringModel!$B$17+Input!U143*ScoringModel!$B$18+Input!V143*ScoringModel!$B$19+Input!W143*ScoringModel!$B$20)*0.01,"")</f>
        <v/>
      </c>
      <c r="P143" s="66" t="str">
        <f>IF(A143&lt;&gt;"",(Input!X143*ScoringModel!$B$24+Input!Y143*ScoringModel!$B$25+Input!Z143*ScoringModel!$B$26+Input!AA143*ScoringModel!$B$27+Input!AB143*ScoringModel!$B$28+Input!AC143*ScoringModel!$B$29+Input!AD143*ScoringModel!$B$30)*0.01,"")</f>
        <v/>
      </c>
    </row>
    <row r="144" spans="1:16" x14ac:dyDescent="0.25">
      <c r="A144" s="154" t="str">
        <f>IF(Input!A144&lt;&gt;"",Input!A144,"")</f>
        <v/>
      </c>
      <c r="B144" s="154" t="str">
        <f>IF(Input!D144&lt;&gt;"",CONCATENATE(Input!D144,", ",Input!C144),"")</f>
        <v/>
      </c>
      <c r="C144" s="154" t="str">
        <f>IF(Input!E144&lt;&gt;"",Input!E144,"")</f>
        <v/>
      </c>
      <c r="D144" s="155" t="str">
        <f>IF(Input!F144&lt;&gt;"",Input!F144,"")</f>
        <v/>
      </c>
      <c r="E144" s="154" t="str">
        <f>IF(Input!I144&lt;&gt;"",CONCATENATE(Input!I144,", ",LEFT(Input!H144,1)),"")</f>
        <v/>
      </c>
      <c r="F144" s="156"/>
      <c r="G144" s="157" t="str">
        <f t="shared" si="2"/>
        <v/>
      </c>
      <c r="H144" s="154" t="str">
        <f>IF(A144&lt;&gt;"",VLOOKUP(G144,ScoreRanges!$C$4:$E$8,3),"")</f>
        <v/>
      </c>
      <c r="I144" s="156"/>
      <c r="J144" s="129" t="str">
        <f>IF(AND(ConversionTable!$F$2&lt;&gt;"",A144&lt;&gt;""),VLOOKUP(G144,ConversionTable!B$2:D$402,3),"")</f>
        <v/>
      </c>
      <c r="K144" s="66" t="str">
        <f>IF(AND(ConversionTable!$F$2&lt;&gt;"",A144&lt;&gt;""),VLOOKUP(J144,ConversionTable!I$4:K$7,3),"")</f>
        <v/>
      </c>
      <c r="M144" s="66" t="str">
        <f>IF(A144&lt;&gt;"",(Input!AE144*ScoringModel!$B$11+Input!AF144*ScoringModel!$B$21+Input!AG144*ScoringModel!$B$31)*0.01,"")</f>
        <v/>
      </c>
      <c r="N144" s="66" t="str">
        <f>IF(A144&lt;&gt;"",(Input!J144*ScoringModel!$B$4+Input!K144*ScoringModel!$B$5+Input!L144*ScoringModel!$B$6+Input!M144*ScoringModel!$B$7+Input!N144*ScoringModel!$B$8+Input!O144*ScoringModel!$B$9+Input!P144*ScoringModel!$B$10)*0.01,"")</f>
        <v/>
      </c>
      <c r="O144" s="66" t="str">
        <f>IF(A144&lt;&gt;"",(Input!Q144*ScoringModel!$B$14+Input!R144*ScoringModel!$B$15+Input!S144*ScoringModel!$B$16+Input!T144*ScoringModel!$B$17+Input!U144*ScoringModel!$B$18+Input!V144*ScoringModel!$B$19+Input!W144*ScoringModel!$B$20)*0.01,"")</f>
        <v/>
      </c>
      <c r="P144" s="66" t="str">
        <f>IF(A144&lt;&gt;"",(Input!X144*ScoringModel!$B$24+Input!Y144*ScoringModel!$B$25+Input!Z144*ScoringModel!$B$26+Input!AA144*ScoringModel!$B$27+Input!AB144*ScoringModel!$B$28+Input!AC144*ScoringModel!$B$29+Input!AD144*ScoringModel!$B$30)*0.01,"")</f>
        <v/>
      </c>
    </row>
    <row r="145" spans="1:16" x14ac:dyDescent="0.25">
      <c r="A145" s="154" t="str">
        <f>IF(Input!A145&lt;&gt;"",Input!A145,"")</f>
        <v/>
      </c>
      <c r="B145" s="154" t="str">
        <f>IF(Input!D145&lt;&gt;"",CONCATENATE(Input!D145,", ",Input!C145),"")</f>
        <v/>
      </c>
      <c r="C145" s="154" t="str">
        <f>IF(Input!E145&lt;&gt;"",Input!E145,"")</f>
        <v/>
      </c>
      <c r="D145" s="155" t="str">
        <f>IF(Input!F145&lt;&gt;"",Input!F145,"")</f>
        <v/>
      </c>
      <c r="E145" s="154" t="str">
        <f>IF(Input!I145&lt;&gt;"",CONCATENATE(Input!I145,", ",LEFT(Input!H145,1)),"")</f>
        <v/>
      </c>
      <c r="F145" s="156"/>
      <c r="G145" s="157" t="str">
        <f t="shared" si="2"/>
        <v/>
      </c>
      <c r="H145" s="154" t="str">
        <f>IF(A145&lt;&gt;"",VLOOKUP(G145,ScoreRanges!$C$4:$E$8,3),"")</f>
        <v/>
      </c>
      <c r="I145" s="156"/>
      <c r="J145" s="129" t="str">
        <f>IF(AND(ConversionTable!$F$2&lt;&gt;"",A145&lt;&gt;""),VLOOKUP(G145,ConversionTable!B$2:D$402,3),"")</f>
        <v/>
      </c>
      <c r="K145" s="66" t="str">
        <f>IF(AND(ConversionTable!$F$2&lt;&gt;"",A145&lt;&gt;""),VLOOKUP(J145,ConversionTable!I$4:K$7,3),"")</f>
        <v/>
      </c>
      <c r="M145" s="66" t="str">
        <f>IF(A145&lt;&gt;"",(Input!AE145*ScoringModel!$B$11+Input!AF145*ScoringModel!$B$21+Input!AG145*ScoringModel!$B$31)*0.01,"")</f>
        <v/>
      </c>
      <c r="N145" s="66" t="str">
        <f>IF(A145&lt;&gt;"",(Input!J145*ScoringModel!$B$4+Input!K145*ScoringModel!$B$5+Input!L145*ScoringModel!$B$6+Input!M145*ScoringModel!$B$7+Input!N145*ScoringModel!$B$8+Input!O145*ScoringModel!$B$9+Input!P145*ScoringModel!$B$10)*0.01,"")</f>
        <v/>
      </c>
      <c r="O145" s="66" t="str">
        <f>IF(A145&lt;&gt;"",(Input!Q145*ScoringModel!$B$14+Input!R145*ScoringModel!$B$15+Input!S145*ScoringModel!$B$16+Input!T145*ScoringModel!$B$17+Input!U145*ScoringModel!$B$18+Input!V145*ScoringModel!$B$19+Input!W145*ScoringModel!$B$20)*0.01,"")</f>
        <v/>
      </c>
      <c r="P145" s="66" t="str">
        <f>IF(A145&lt;&gt;"",(Input!X145*ScoringModel!$B$24+Input!Y145*ScoringModel!$B$25+Input!Z145*ScoringModel!$B$26+Input!AA145*ScoringModel!$B$27+Input!AB145*ScoringModel!$B$28+Input!AC145*ScoringModel!$B$29+Input!AD145*ScoringModel!$B$30)*0.01,"")</f>
        <v/>
      </c>
    </row>
    <row r="146" spans="1:16" x14ac:dyDescent="0.25">
      <c r="A146" s="154" t="str">
        <f>IF(Input!A146&lt;&gt;"",Input!A146,"")</f>
        <v/>
      </c>
      <c r="B146" s="154" t="str">
        <f>IF(Input!D146&lt;&gt;"",CONCATENATE(Input!D146,", ",Input!C146),"")</f>
        <v/>
      </c>
      <c r="C146" s="154" t="str">
        <f>IF(Input!E146&lt;&gt;"",Input!E146,"")</f>
        <v/>
      </c>
      <c r="D146" s="155" t="str">
        <f>IF(Input!F146&lt;&gt;"",Input!F146,"")</f>
        <v/>
      </c>
      <c r="E146" s="154" t="str">
        <f>IF(Input!I146&lt;&gt;"",CONCATENATE(Input!I146,", ",LEFT(Input!H146,1)),"")</f>
        <v/>
      </c>
      <c r="F146" s="156"/>
      <c r="G146" s="157" t="str">
        <f t="shared" si="2"/>
        <v/>
      </c>
      <c r="H146" s="154" t="str">
        <f>IF(A146&lt;&gt;"",VLOOKUP(G146,ScoreRanges!$C$4:$E$8,3),"")</f>
        <v/>
      </c>
      <c r="I146" s="156"/>
      <c r="J146" s="129" t="str">
        <f>IF(AND(ConversionTable!$F$2&lt;&gt;"",A146&lt;&gt;""),VLOOKUP(G146,ConversionTable!B$2:D$402,3),"")</f>
        <v/>
      </c>
      <c r="K146" s="66" t="str">
        <f>IF(AND(ConversionTable!$F$2&lt;&gt;"",A146&lt;&gt;""),VLOOKUP(J146,ConversionTable!I$4:K$7,3),"")</f>
        <v/>
      </c>
      <c r="M146" s="66" t="str">
        <f>IF(A146&lt;&gt;"",(Input!AE146*ScoringModel!$B$11+Input!AF146*ScoringModel!$B$21+Input!AG146*ScoringModel!$B$31)*0.01,"")</f>
        <v/>
      </c>
      <c r="N146" s="66" t="str">
        <f>IF(A146&lt;&gt;"",(Input!J146*ScoringModel!$B$4+Input!K146*ScoringModel!$B$5+Input!L146*ScoringModel!$B$6+Input!M146*ScoringModel!$B$7+Input!N146*ScoringModel!$B$8+Input!O146*ScoringModel!$B$9+Input!P146*ScoringModel!$B$10)*0.01,"")</f>
        <v/>
      </c>
      <c r="O146" s="66" t="str">
        <f>IF(A146&lt;&gt;"",(Input!Q146*ScoringModel!$B$14+Input!R146*ScoringModel!$B$15+Input!S146*ScoringModel!$B$16+Input!T146*ScoringModel!$B$17+Input!U146*ScoringModel!$B$18+Input!V146*ScoringModel!$B$19+Input!W146*ScoringModel!$B$20)*0.01,"")</f>
        <v/>
      </c>
      <c r="P146" s="66" t="str">
        <f>IF(A146&lt;&gt;"",(Input!X146*ScoringModel!$B$24+Input!Y146*ScoringModel!$B$25+Input!Z146*ScoringModel!$B$26+Input!AA146*ScoringModel!$B$27+Input!AB146*ScoringModel!$B$28+Input!AC146*ScoringModel!$B$29+Input!AD146*ScoringModel!$B$30)*0.01,"")</f>
        <v/>
      </c>
    </row>
    <row r="147" spans="1:16" x14ac:dyDescent="0.25">
      <c r="A147" s="154" t="str">
        <f>IF(Input!A147&lt;&gt;"",Input!A147,"")</f>
        <v/>
      </c>
      <c r="B147" s="154" t="str">
        <f>IF(Input!D147&lt;&gt;"",CONCATENATE(Input!D147,", ",Input!C147),"")</f>
        <v/>
      </c>
      <c r="C147" s="154" t="str">
        <f>IF(Input!E147&lt;&gt;"",Input!E147,"")</f>
        <v/>
      </c>
      <c r="D147" s="155" t="str">
        <f>IF(Input!F147&lt;&gt;"",Input!F147,"")</f>
        <v/>
      </c>
      <c r="E147" s="154" t="str">
        <f>IF(Input!I147&lt;&gt;"",CONCATENATE(Input!I147,", ",LEFT(Input!H147,1)),"")</f>
        <v/>
      </c>
      <c r="F147" s="156"/>
      <c r="G147" s="157" t="str">
        <f t="shared" si="2"/>
        <v/>
      </c>
      <c r="H147" s="154" t="str">
        <f>IF(A147&lt;&gt;"",VLOOKUP(G147,ScoreRanges!$C$4:$E$8,3),"")</f>
        <v/>
      </c>
      <c r="I147" s="156"/>
      <c r="J147" s="129" t="str">
        <f>IF(AND(ConversionTable!$F$2&lt;&gt;"",A147&lt;&gt;""),VLOOKUP(G147,ConversionTable!B$2:D$402,3),"")</f>
        <v/>
      </c>
      <c r="K147" s="66" t="str">
        <f>IF(AND(ConversionTable!$F$2&lt;&gt;"",A147&lt;&gt;""),VLOOKUP(J147,ConversionTable!I$4:K$7,3),"")</f>
        <v/>
      </c>
      <c r="M147" s="66" t="str">
        <f>IF(A147&lt;&gt;"",(Input!AE147*ScoringModel!$B$11+Input!AF147*ScoringModel!$B$21+Input!AG147*ScoringModel!$B$31)*0.01,"")</f>
        <v/>
      </c>
      <c r="N147" s="66" t="str">
        <f>IF(A147&lt;&gt;"",(Input!J147*ScoringModel!$B$4+Input!K147*ScoringModel!$B$5+Input!L147*ScoringModel!$B$6+Input!M147*ScoringModel!$B$7+Input!N147*ScoringModel!$B$8+Input!O147*ScoringModel!$B$9+Input!P147*ScoringModel!$B$10)*0.01,"")</f>
        <v/>
      </c>
      <c r="O147" s="66" t="str">
        <f>IF(A147&lt;&gt;"",(Input!Q147*ScoringModel!$B$14+Input!R147*ScoringModel!$B$15+Input!S147*ScoringModel!$B$16+Input!T147*ScoringModel!$B$17+Input!U147*ScoringModel!$B$18+Input!V147*ScoringModel!$B$19+Input!W147*ScoringModel!$B$20)*0.01,"")</f>
        <v/>
      </c>
      <c r="P147" s="66" t="str">
        <f>IF(A147&lt;&gt;"",(Input!X147*ScoringModel!$B$24+Input!Y147*ScoringModel!$B$25+Input!Z147*ScoringModel!$B$26+Input!AA147*ScoringModel!$B$27+Input!AB147*ScoringModel!$B$28+Input!AC147*ScoringModel!$B$29+Input!AD147*ScoringModel!$B$30)*0.01,"")</f>
        <v/>
      </c>
    </row>
    <row r="148" spans="1:16" x14ac:dyDescent="0.25">
      <c r="A148" s="154" t="str">
        <f>IF(Input!A148&lt;&gt;"",Input!A148,"")</f>
        <v/>
      </c>
      <c r="B148" s="154" t="str">
        <f>IF(Input!D148&lt;&gt;"",CONCATENATE(Input!D148,", ",Input!C148),"")</f>
        <v/>
      </c>
      <c r="C148" s="154" t="str">
        <f>IF(Input!E148&lt;&gt;"",Input!E148,"")</f>
        <v/>
      </c>
      <c r="D148" s="155" t="str">
        <f>IF(Input!F148&lt;&gt;"",Input!F148,"")</f>
        <v/>
      </c>
      <c r="E148" s="154" t="str">
        <f>IF(Input!I148&lt;&gt;"",CONCATENATE(Input!I148,", ",LEFT(Input!H148,1)),"")</f>
        <v/>
      </c>
      <c r="F148" s="156"/>
      <c r="G148" s="157" t="str">
        <f t="shared" si="2"/>
        <v/>
      </c>
      <c r="H148" s="154" t="str">
        <f>IF(A148&lt;&gt;"",VLOOKUP(G148,ScoreRanges!$C$4:$E$8,3),"")</f>
        <v/>
      </c>
      <c r="I148" s="156"/>
      <c r="J148" s="129" t="str">
        <f>IF(AND(ConversionTable!$F$2&lt;&gt;"",A148&lt;&gt;""),VLOOKUP(G148,ConversionTable!B$2:D$402,3),"")</f>
        <v/>
      </c>
      <c r="K148" s="66" t="str">
        <f>IF(AND(ConversionTable!$F$2&lt;&gt;"",A148&lt;&gt;""),VLOOKUP(J148,ConversionTable!I$4:K$7,3),"")</f>
        <v/>
      </c>
      <c r="M148" s="66" t="str">
        <f>IF(A148&lt;&gt;"",(Input!AE148*ScoringModel!$B$11+Input!AF148*ScoringModel!$B$21+Input!AG148*ScoringModel!$B$31)*0.01,"")</f>
        <v/>
      </c>
      <c r="N148" s="66" t="str">
        <f>IF(A148&lt;&gt;"",(Input!J148*ScoringModel!$B$4+Input!K148*ScoringModel!$B$5+Input!L148*ScoringModel!$B$6+Input!M148*ScoringModel!$B$7+Input!N148*ScoringModel!$B$8+Input!O148*ScoringModel!$B$9+Input!P148*ScoringModel!$B$10)*0.01,"")</f>
        <v/>
      </c>
      <c r="O148" s="66" t="str">
        <f>IF(A148&lt;&gt;"",(Input!Q148*ScoringModel!$B$14+Input!R148*ScoringModel!$B$15+Input!S148*ScoringModel!$B$16+Input!T148*ScoringModel!$B$17+Input!U148*ScoringModel!$B$18+Input!V148*ScoringModel!$B$19+Input!W148*ScoringModel!$B$20)*0.01,"")</f>
        <v/>
      </c>
      <c r="P148" s="66" t="str">
        <f>IF(A148&lt;&gt;"",(Input!X148*ScoringModel!$B$24+Input!Y148*ScoringModel!$B$25+Input!Z148*ScoringModel!$B$26+Input!AA148*ScoringModel!$B$27+Input!AB148*ScoringModel!$B$28+Input!AC148*ScoringModel!$B$29+Input!AD148*ScoringModel!$B$30)*0.01,"")</f>
        <v/>
      </c>
    </row>
    <row r="149" spans="1:16" x14ac:dyDescent="0.25">
      <c r="A149" s="154" t="str">
        <f>IF(Input!A149&lt;&gt;"",Input!A149,"")</f>
        <v/>
      </c>
      <c r="B149" s="154" t="str">
        <f>IF(Input!D149&lt;&gt;"",CONCATENATE(Input!D149,", ",Input!C149),"")</f>
        <v/>
      </c>
      <c r="C149" s="154" t="str">
        <f>IF(Input!E149&lt;&gt;"",Input!E149,"")</f>
        <v/>
      </c>
      <c r="D149" s="155" t="str">
        <f>IF(Input!F149&lt;&gt;"",Input!F149,"")</f>
        <v/>
      </c>
      <c r="E149" s="154" t="str">
        <f>IF(Input!I149&lt;&gt;"",CONCATENATE(Input!I149,", ",LEFT(Input!H149,1)),"")</f>
        <v/>
      </c>
      <c r="F149" s="156"/>
      <c r="G149" s="157" t="str">
        <f t="shared" si="2"/>
        <v/>
      </c>
      <c r="H149" s="154" t="str">
        <f>IF(A149&lt;&gt;"",VLOOKUP(G149,ScoreRanges!$C$4:$E$8,3),"")</f>
        <v/>
      </c>
      <c r="I149" s="156"/>
      <c r="J149" s="129" t="str">
        <f>IF(AND(ConversionTable!$F$2&lt;&gt;"",A149&lt;&gt;""),VLOOKUP(G149,ConversionTable!B$2:D$402,3),"")</f>
        <v/>
      </c>
      <c r="K149" s="66" t="str">
        <f>IF(AND(ConversionTable!$F$2&lt;&gt;"",A149&lt;&gt;""),VLOOKUP(J149,ConversionTable!I$4:K$7,3),"")</f>
        <v/>
      </c>
      <c r="M149" s="66" t="str">
        <f>IF(A149&lt;&gt;"",(Input!AE149*ScoringModel!$B$11+Input!AF149*ScoringModel!$B$21+Input!AG149*ScoringModel!$B$31)*0.01,"")</f>
        <v/>
      </c>
      <c r="N149" s="66" t="str">
        <f>IF(A149&lt;&gt;"",(Input!J149*ScoringModel!$B$4+Input!K149*ScoringModel!$B$5+Input!L149*ScoringModel!$B$6+Input!M149*ScoringModel!$B$7+Input!N149*ScoringModel!$B$8+Input!O149*ScoringModel!$B$9+Input!P149*ScoringModel!$B$10)*0.01,"")</f>
        <v/>
      </c>
      <c r="O149" s="66" t="str">
        <f>IF(A149&lt;&gt;"",(Input!Q149*ScoringModel!$B$14+Input!R149*ScoringModel!$B$15+Input!S149*ScoringModel!$B$16+Input!T149*ScoringModel!$B$17+Input!U149*ScoringModel!$B$18+Input!V149*ScoringModel!$B$19+Input!W149*ScoringModel!$B$20)*0.01,"")</f>
        <v/>
      </c>
      <c r="P149" s="66" t="str">
        <f>IF(A149&lt;&gt;"",(Input!X149*ScoringModel!$B$24+Input!Y149*ScoringModel!$B$25+Input!Z149*ScoringModel!$B$26+Input!AA149*ScoringModel!$B$27+Input!AB149*ScoringModel!$B$28+Input!AC149*ScoringModel!$B$29+Input!AD149*ScoringModel!$B$30)*0.01,"")</f>
        <v/>
      </c>
    </row>
    <row r="150" spans="1:16" x14ac:dyDescent="0.25">
      <c r="A150" s="154" t="str">
        <f>IF(Input!A150&lt;&gt;"",Input!A150,"")</f>
        <v/>
      </c>
      <c r="B150" s="154" t="str">
        <f>IF(Input!D150&lt;&gt;"",CONCATENATE(Input!D150,", ",Input!C150),"")</f>
        <v/>
      </c>
      <c r="C150" s="154" t="str">
        <f>IF(Input!E150&lt;&gt;"",Input!E150,"")</f>
        <v/>
      </c>
      <c r="D150" s="155" t="str">
        <f>IF(Input!F150&lt;&gt;"",Input!F150,"")</f>
        <v/>
      </c>
      <c r="E150" s="154" t="str">
        <f>IF(Input!I150&lt;&gt;"",CONCATENATE(Input!I150,", ",LEFT(Input!H150,1)),"")</f>
        <v/>
      </c>
      <c r="F150" s="156"/>
      <c r="G150" s="157" t="str">
        <f t="shared" si="2"/>
        <v/>
      </c>
      <c r="H150" s="154" t="str">
        <f>IF(A150&lt;&gt;"",VLOOKUP(G150,ScoreRanges!$C$4:$E$8,3),"")</f>
        <v/>
      </c>
      <c r="I150" s="156"/>
      <c r="J150" s="129" t="str">
        <f>IF(AND(ConversionTable!$F$2&lt;&gt;"",A150&lt;&gt;""),VLOOKUP(G150,ConversionTable!B$2:D$402,3),"")</f>
        <v/>
      </c>
      <c r="K150" s="66" t="str">
        <f>IF(AND(ConversionTable!$F$2&lt;&gt;"",A150&lt;&gt;""),VLOOKUP(J150,ConversionTable!I$4:K$7,3),"")</f>
        <v/>
      </c>
      <c r="M150" s="66" t="str">
        <f>IF(A150&lt;&gt;"",(Input!AE150*ScoringModel!$B$11+Input!AF150*ScoringModel!$B$21+Input!AG150*ScoringModel!$B$31)*0.01,"")</f>
        <v/>
      </c>
      <c r="N150" s="66" t="str">
        <f>IF(A150&lt;&gt;"",(Input!J150*ScoringModel!$B$4+Input!K150*ScoringModel!$B$5+Input!L150*ScoringModel!$B$6+Input!M150*ScoringModel!$B$7+Input!N150*ScoringModel!$B$8+Input!O150*ScoringModel!$B$9+Input!P150*ScoringModel!$B$10)*0.01,"")</f>
        <v/>
      </c>
      <c r="O150" s="66" t="str">
        <f>IF(A150&lt;&gt;"",(Input!Q150*ScoringModel!$B$14+Input!R150*ScoringModel!$B$15+Input!S150*ScoringModel!$B$16+Input!T150*ScoringModel!$B$17+Input!U150*ScoringModel!$B$18+Input!V150*ScoringModel!$B$19+Input!W150*ScoringModel!$B$20)*0.01,"")</f>
        <v/>
      </c>
      <c r="P150" s="66" t="str">
        <f>IF(A150&lt;&gt;"",(Input!X150*ScoringModel!$B$24+Input!Y150*ScoringModel!$B$25+Input!Z150*ScoringModel!$B$26+Input!AA150*ScoringModel!$B$27+Input!AB150*ScoringModel!$B$28+Input!AC150*ScoringModel!$B$29+Input!AD150*ScoringModel!$B$30)*0.01,"")</f>
        <v/>
      </c>
    </row>
    <row r="151" spans="1:16" x14ac:dyDescent="0.25">
      <c r="A151" s="154" t="str">
        <f>IF(Input!A151&lt;&gt;"",Input!A151,"")</f>
        <v/>
      </c>
      <c r="B151" s="154" t="str">
        <f>IF(Input!D151&lt;&gt;"",CONCATENATE(Input!D151,", ",Input!C151),"")</f>
        <v/>
      </c>
      <c r="C151" s="154" t="str">
        <f>IF(Input!E151&lt;&gt;"",Input!E151,"")</f>
        <v/>
      </c>
      <c r="D151" s="155" t="str">
        <f>IF(Input!F151&lt;&gt;"",Input!F151,"")</f>
        <v/>
      </c>
      <c r="E151" s="154" t="str">
        <f>IF(Input!I151&lt;&gt;"",CONCATENATE(Input!I151,", ",LEFT(Input!H151,1)),"")</f>
        <v/>
      </c>
      <c r="F151" s="156"/>
      <c r="G151" s="157" t="str">
        <f t="shared" si="2"/>
        <v/>
      </c>
      <c r="H151" s="154" t="str">
        <f>IF(A151&lt;&gt;"",VLOOKUP(G151,ScoreRanges!$C$4:$E$8,3),"")</f>
        <v/>
      </c>
      <c r="I151" s="156"/>
      <c r="J151" s="129" t="str">
        <f>IF(AND(ConversionTable!$F$2&lt;&gt;"",A151&lt;&gt;""),VLOOKUP(G151,ConversionTable!B$2:D$402,3),"")</f>
        <v/>
      </c>
      <c r="K151" s="66" t="str">
        <f>IF(AND(ConversionTable!$F$2&lt;&gt;"",A151&lt;&gt;""),VLOOKUP(J151,ConversionTable!I$4:K$7,3),"")</f>
        <v/>
      </c>
      <c r="M151" s="66" t="str">
        <f>IF(A151&lt;&gt;"",(Input!AE151*ScoringModel!$B$11+Input!AF151*ScoringModel!$B$21+Input!AG151*ScoringModel!$B$31)*0.01,"")</f>
        <v/>
      </c>
      <c r="N151" s="66" t="str">
        <f>IF(A151&lt;&gt;"",(Input!J151*ScoringModel!$B$4+Input!K151*ScoringModel!$B$5+Input!L151*ScoringModel!$B$6+Input!M151*ScoringModel!$B$7+Input!N151*ScoringModel!$B$8+Input!O151*ScoringModel!$B$9+Input!P151*ScoringModel!$B$10)*0.01,"")</f>
        <v/>
      </c>
      <c r="O151" s="66" t="str">
        <f>IF(A151&lt;&gt;"",(Input!Q151*ScoringModel!$B$14+Input!R151*ScoringModel!$B$15+Input!S151*ScoringModel!$B$16+Input!T151*ScoringModel!$B$17+Input!U151*ScoringModel!$B$18+Input!V151*ScoringModel!$B$19+Input!W151*ScoringModel!$B$20)*0.01,"")</f>
        <v/>
      </c>
      <c r="P151" s="66" t="str">
        <f>IF(A151&lt;&gt;"",(Input!X151*ScoringModel!$B$24+Input!Y151*ScoringModel!$B$25+Input!Z151*ScoringModel!$B$26+Input!AA151*ScoringModel!$B$27+Input!AB151*ScoringModel!$B$28+Input!AC151*ScoringModel!$B$29+Input!AD151*ScoringModel!$B$30)*0.01,"")</f>
        <v/>
      </c>
    </row>
    <row r="152" spans="1:16" x14ac:dyDescent="0.25">
      <c r="A152" s="154" t="str">
        <f>IF(Input!A152&lt;&gt;"",Input!A152,"")</f>
        <v/>
      </c>
      <c r="B152" s="154" t="str">
        <f>IF(Input!D152&lt;&gt;"",CONCATENATE(Input!D152,", ",Input!C152),"")</f>
        <v/>
      </c>
      <c r="C152" s="154" t="str">
        <f>IF(Input!E152&lt;&gt;"",Input!E152,"")</f>
        <v/>
      </c>
      <c r="D152" s="155" t="str">
        <f>IF(Input!F152&lt;&gt;"",Input!F152,"")</f>
        <v/>
      </c>
      <c r="E152" s="154" t="str">
        <f>IF(Input!I152&lt;&gt;"",CONCATENATE(Input!I152,", ",LEFT(Input!H152,1)),"")</f>
        <v/>
      </c>
      <c r="F152" s="156"/>
      <c r="G152" s="157" t="str">
        <f t="shared" si="2"/>
        <v/>
      </c>
      <c r="H152" s="154" t="str">
        <f>IF(A152&lt;&gt;"",VLOOKUP(G152,ScoreRanges!$C$4:$E$8,3),"")</f>
        <v/>
      </c>
      <c r="I152" s="156"/>
      <c r="J152" s="129" t="str">
        <f>IF(AND(ConversionTable!$F$2&lt;&gt;"",A152&lt;&gt;""),VLOOKUP(G152,ConversionTable!B$2:D$402,3),"")</f>
        <v/>
      </c>
      <c r="K152" s="66" t="str">
        <f>IF(AND(ConversionTable!$F$2&lt;&gt;"",A152&lt;&gt;""),VLOOKUP(J152,ConversionTable!I$4:K$7,3),"")</f>
        <v/>
      </c>
      <c r="M152" s="66" t="str">
        <f>IF(A152&lt;&gt;"",(Input!AE152*ScoringModel!$B$11+Input!AF152*ScoringModel!$B$21+Input!AG152*ScoringModel!$B$31)*0.01,"")</f>
        <v/>
      </c>
      <c r="N152" s="66" t="str">
        <f>IF(A152&lt;&gt;"",(Input!J152*ScoringModel!$B$4+Input!K152*ScoringModel!$B$5+Input!L152*ScoringModel!$B$6+Input!M152*ScoringModel!$B$7+Input!N152*ScoringModel!$B$8+Input!O152*ScoringModel!$B$9+Input!P152*ScoringModel!$B$10)*0.01,"")</f>
        <v/>
      </c>
      <c r="O152" s="66" t="str">
        <f>IF(A152&lt;&gt;"",(Input!Q152*ScoringModel!$B$14+Input!R152*ScoringModel!$B$15+Input!S152*ScoringModel!$B$16+Input!T152*ScoringModel!$B$17+Input!U152*ScoringModel!$B$18+Input!V152*ScoringModel!$B$19+Input!W152*ScoringModel!$B$20)*0.01,"")</f>
        <v/>
      </c>
      <c r="P152" s="66" t="str">
        <f>IF(A152&lt;&gt;"",(Input!X152*ScoringModel!$B$24+Input!Y152*ScoringModel!$B$25+Input!Z152*ScoringModel!$B$26+Input!AA152*ScoringModel!$B$27+Input!AB152*ScoringModel!$B$28+Input!AC152*ScoringModel!$B$29+Input!AD152*ScoringModel!$B$30)*0.01,"")</f>
        <v/>
      </c>
    </row>
    <row r="153" spans="1:16" x14ac:dyDescent="0.25">
      <c r="A153" s="154" t="str">
        <f>IF(Input!A153&lt;&gt;"",Input!A153,"")</f>
        <v/>
      </c>
      <c r="B153" s="154" t="str">
        <f>IF(Input!D153&lt;&gt;"",CONCATENATE(Input!D153,", ",Input!C153),"")</f>
        <v/>
      </c>
      <c r="C153" s="154" t="str">
        <f>IF(Input!E153&lt;&gt;"",Input!E153,"")</f>
        <v/>
      </c>
      <c r="D153" s="155" t="str">
        <f>IF(Input!F153&lt;&gt;"",Input!F153,"")</f>
        <v/>
      </c>
      <c r="E153" s="154" t="str">
        <f>IF(Input!I153&lt;&gt;"",CONCATENATE(Input!I153,", ",LEFT(Input!H153,1)),"")</f>
        <v/>
      </c>
      <c r="F153" s="156"/>
      <c r="G153" s="157" t="str">
        <f t="shared" si="2"/>
        <v/>
      </c>
      <c r="H153" s="154" t="str">
        <f>IF(A153&lt;&gt;"",VLOOKUP(G153,ScoreRanges!$C$4:$E$8,3),"")</f>
        <v/>
      </c>
      <c r="I153" s="156"/>
      <c r="J153" s="129" t="str">
        <f>IF(AND(ConversionTable!$F$2&lt;&gt;"",A153&lt;&gt;""),VLOOKUP(G153,ConversionTable!B$2:D$402,3),"")</f>
        <v/>
      </c>
      <c r="K153" s="66" t="str">
        <f>IF(AND(ConversionTable!$F$2&lt;&gt;"",A153&lt;&gt;""),VLOOKUP(J153,ConversionTable!I$4:K$7,3),"")</f>
        <v/>
      </c>
      <c r="M153" s="66" t="str">
        <f>IF(A153&lt;&gt;"",(Input!AE153*ScoringModel!$B$11+Input!AF153*ScoringModel!$B$21+Input!AG153*ScoringModel!$B$31)*0.01,"")</f>
        <v/>
      </c>
      <c r="N153" s="66" t="str">
        <f>IF(A153&lt;&gt;"",(Input!J153*ScoringModel!$B$4+Input!K153*ScoringModel!$B$5+Input!L153*ScoringModel!$B$6+Input!M153*ScoringModel!$B$7+Input!N153*ScoringModel!$B$8+Input!O153*ScoringModel!$B$9+Input!P153*ScoringModel!$B$10)*0.01,"")</f>
        <v/>
      </c>
      <c r="O153" s="66" t="str">
        <f>IF(A153&lt;&gt;"",(Input!Q153*ScoringModel!$B$14+Input!R153*ScoringModel!$B$15+Input!S153*ScoringModel!$B$16+Input!T153*ScoringModel!$B$17+Input!U153*ScoringModel!$B$18+Input!V153*ScoringModel!$B$19+Input!W153*ScoringModel!$B$20)*0.01,"")</f>
        <v/>
      </c>
      <c r="P153" s="66" t="str">
        <f>IF(A153&lt;&gt;"",(Input!X153*ScoringModel!$B$24+Input!Y153*ScoringModel!$B$25+Input!Z153*ScoringModel!$B$26+Input!AA153*ScoringModel!$B$27+Input!AB153*ScoringModel!$B$28+Input!AC153*ScoringModel!$B$29+Input!AD153*ScoringModel!$B$30)*0.01,"")</f>
        <v/>
      </c>
    </row>
    <row r="154" spans="1:16" x14ac:dyDescent="0.25">
      <c r="A154" s="154" t="str">
        <f>IF(Input!A154&lt;&gt;"",Input!A154,"")</f>
        <v/>
      </c>
      <c r="B154" s="154" t="str">
        <f>IF(Input!D154&lt;&gt;"",CONCATENATE(Input!D154,", ",Input!C154),"")</f>
        <v/>
      </c>
      <c r="C154" s="154" t="str">
        <f>IF(Input!E154&lt;&gt;"",Input!E154,"")</f>
        <v/>
      </c>
      <c r="D154" s="155" t="str">
        <f>IF(Input!F154&lt;&gt;"",Input!F154,"")</f>
        <v/>
      </c>
      <c r="E154" s="154" t="str">
        <f>IF(Input!I154&lt;&gt;"",CONCATENATE(Input!I154,", ",LEFT(Input!H154,1)),"")</f>
        <v/>
      </c>
      <c r="F154" s="156"/>
      <c r="G154" s="157" t="str">
        <f t="shared" si="2"/>
        <v/>
      </c>
      <c r="H154" s="154" t="str">
        <f>IF(A154&lt;&gt;"",VLOOKUP(G154,ScoreRanges!$C$4:$E$8,3),"")</f>
        <v/>
      </c>
      <c r="I154" s="156"/>
      <c r="J154" s="129" t="str">
        <f>IF(AND(ConversionTable!$F$2&lt;&gt;"",A154&lt;&gt;""),VLOOKUP(G154,ConversionTable!B$2:D$402,3),"")</f>
        <v/>
      </c>
      <c r="K154" s="66" t="str">
        <f>IF(AND(ConversionTable!$F$2&lt;&gt;"",A154&lt;&gt;""),VLOOKUP(J154,ConversionTable!I$4:K$7,3),"")</f>
        <v/>
      </c>
      <c r="M154" s="66" t="str">
        <f>IF(A154&lt;&gt;"",(Input!AE154*ScoringModel!$B$11+Input!AF154*ScoringModel!$B$21+Input!AG154*ScoringModel!$B$31)*0.01,"")</f>
        <v/>
      </c>
      <c r="N154" s="66" t="str">
        <f>IF(A154&lt;&gt;"",(Input!J154*ScoringModel!$B$4+Input!K154*ScoringModel!$B$5+Input!L154*ScoringModel!$B$6+Input!M154*ScoringModel!$B$7+Input!N154*ScoringModel!$B$8+Input!O154*ScoringModel!$B$9+Input!P154*ScoringModel!$B$10)*0.01,"")</f>
        <v/>
      </c>
      <c r="O154" s="66" t="str">
        <f>IF(A154&lt;&gt;"",(Input!Q154*ScoringModel!$B$14+Input!R154*ScoringModel!$B$15+Input!S154*ScoringModel!$B$16+Input!T154*ScoringModel!$B$17+Input!U154*ScoringModel!$B$18+Input!V154*ScoringModel!$B$19+Input!W154*ScoringModel!$B$20)*0.01,"")</f>
        <v/>
      </c>
      <c r="P154" s="66" t="str">
        <f>IF(A154&lt;&gt;"",(Input!X154*ScoringModel!$B$24+Input!Y154*ScoringModel!$B$25+Input!Z154*ScoringModel!$B$26+Input!AA154*ScoringModel!$B$27+Input!AB154*ScoringModel!$B$28+Input!AC154*ScoringModel!$B$29+Input!AD154*ScoringModel!$B$30)*0.01,"")</f>
        <v/>
      </c>
    </row>
    <row r="155" spans="1:16" x14ac:dyDescent="0.25">
      <c r="A155" s="154" t="str">
        <f>IF(Input!A155&lt;&gt;"",Input!A155,"")</f>
        <v/>
      </c>
      <c r="B155" s="154" t="str">
        <f>IF(Input!D155&lt;&gt;"",CONCATENATE(Input!D155,", ",Input!C155),"")</f>
        <v/>
      </c>
      <c r="C155" s="154" t="str">
        <f>IF(Input!E155&lt;&gt;"",Input!E155,"")</f>
        <v/>
      </c>
      <c r="D155" s="155" t="str">
        <f>IF(Input!F155&lt;&gt;"",Input!F155,"")</f>
        <v/>
      </c>
      <c r="E155" s="154" t="str">
        <f>IF(Input!I155&lt;&gt;"",CONCATENATE(Input!I155,", ",LEFT(Input!H155,1)),"")</f>
        <v/>
      </c>
      <c r="F155" s="156"/>
      <c r="G155" s="157" t="str">
        <f t="shared" si="2"/>
        <v/>
      </c>
      <c r="H155" s="154" t="str">
        <f>IF(A155&lt;&gt;"",VLOOKUP(G155,ScoreRanges!$C$4:$E$8,3),"")</f>
        <v/>
      </c>
      <c r="I155" s="156"/>
      <c r="J155" s="129" t="str">
        <f>IF(AND(ConversionTable!$F$2&lt;&gt;"",A155&lt;&gt;""),VLOOKUP(G155,ConversionTable!B$2:D$402,3),"")</f>
        <v/>
      </c>
      <c r="K155" s="66" t="str">
        <f>IF(AND(ConversionTable!$F$2&lt;&gt;"",A155&lt;&gt;""),VLOOKUP(J155,ConversionTable!I$4:K$7,3),"")</f>
        <v/>
      </c>
      <c r="M155" s="66" t="str">
        <f>IF(A155&lt;&gt;"",(Input!AE155*ScoringModel!$B$11+Input!AF155*ScoringModel!$B$21+Input!AG155*ScoringModel!$B$31)*0.01,"")</f>
        <v/>
      </c>
      <c r="N155" s="66" t="str">
        <f>IF(A155&lt;&gt;"",(Input!J155*ScoringModel!$B$4+Input!K155*ScoringModel!$B$5+Input!L155*ScoringModel!$B$6+Input!M155*ScoringModel!$B$7+Input!N155*ScoringModel!$B$8+Input!O155*ScoringModel!$B$9+Input!P155*ScoringModel!$B$10)*0.01,"")</f>
        <v/>
      </c>
      <c r="O155" s="66" t="str">
        <f>IF(A155&lt;&gt;"",(Input!Q155*ScoringModel!$B$14+Input!R155*ScoringModel!$B$15+Input!S155*ScoringModel!$B$16+Input!T155*ScoringModel!$B$17+Input!U155*ScoringModel!$B$18+Input!V155*ScoringModel!$B$19+Input!W155*ScoringModel!$B$20)*0.01,"")</f>
        <v/>
      </c>
      <c r="P155" s="66" t="str">
        <f>IF(A155&lt;&gt;"",(Input!X155*ScoringModel!$B$24+Input!Y155*ScoringModel!$B$25+Input!Z155*ScoringModel!$B$26+Input!AA155*ScoringModel!$B$27+Input!AB155*ScoringModel!$B$28+Input!AC155*ScoringModel!$B$29+Input!AD155*ScoringModel!$B$30)*0.01,"")</f>
        <v/>
      </c>
    </row>
    <row r="156" spans="1:16" x14ac:dyDescent="0.25">
      <c r="A156" s="154" t="str">
        <f>IF(Input!A156&lt;&gt;"",Input!A156,"")</f>
        <v/>
      </c>
      <c r="B156" s="154" t="str">
        <f>IF(Input!D156&lt;&gt;"",CONCATENATE(Input!D156,", ",Input!C156),"")</f>
        <v/>
      </c>
      <c r="C156" s="154" t="str">
        <f>IF(Input!E156&lt;&gt;"",Input!E156,"")</f>
        <v/>
      </c>
      <c r="D156" s="155" t="str">
        <f>IF(Input!F156&lt;&gt;"",Input!F156,"")</f>
        <v/>
      </c>
      <c r="E156" s="154" t="str">
        <f>IF(Input!I156&lt;&gt;"",CONCATENATE(Input!I156,", ",LEFT(Input!H156,1)),"")</f>
        <v/>
      </c>
      <c r="F156" s="156"/>
      <c r="G156" s="157" t="str">
        <f t="shared" si="2"/>
        <v/>
      </c>
      <c r="H156" s="154" t="str">
        <f>IF(A156&lt;&gt;"",VLOOKUP(G156,ScoreRanges!$C$4:$E$8,3),"")</f>
        <v/>
      </c>
      <c r="I156" s="156"/>
      <c r="J156" s="129" t="str">
        <f>IF(AND(ConversionTable!$F$2&lt;&gt;"",A156&lt;&gt;""),VLOOKUP(G156,ConversionTable!B$2:D$402,3),"")</f>
        <v/>
      </c>
      <c r="K156" s="66" t="str">
        <f>IF(AND(ConversionTable!$F$2&lt;&gt;"",A156&lt;&gt;""),VLOOKUP(J156,ConversionTable!I$4:K$7,3),"")</f>
        <v/>
      </c>
      <c r="M156" s="66" t="str">
        <f>IF(A156&lt;&gt;"",(Input!AE156*ScoringModel!$B$11+Input!AF156*ScoringModel!$B$21+Input!AG156*ScoringModel!$B$31)*0.01,"")</f>
        <v/>
      </c>
      <c r="N156" s="66" t="str">
        <f>IF(A156&lt;&gt;"",(Input!J156*ScoringModel!$B$4+Input!K156*ScoringModel!$B$5+Input!L156*ScoringModel!$B$6+Input!M156*ScoringModel!$B$7+Input!N156*ScoringModel!$B$8+Input!O156*ScoringModel!$B$9+Input!P156*ScoringModel!$B$10)*0.01,"")</f>
        <v/>
      </c>
      <c r="O156" s="66" t="str">
        <f>IF(A156&lt;&gt;"",(Input!Q156*ScoringModel!$B$14+Input!R156*ScoringModel!$B$15+Input!S156*ScoringModel!$B$16+Input!T156*ScoringModel!$B$17+Input!U156*ScoringModel!$B$18+Input!V156*ScoringModel!$B$19+Input!W156*ScoringModel!$B$20)*0.01,"")</f>
        <v/>
      </c>
      <c r="P156" s="66" t="str">
        <f>IF(A156&lt;&gt;"",(Input!X156*ScoringModel!$B$24+Input!Y156*ScoringModel!$B$25+Input!Z156*ScoringModel!$B$26+Input!AA156*ScoringModel!$B$27+Input!AB156*ScoringModel!$B$28+Input!AC156*ScoringModel!$B$29+Input!AD156*ScoringModel!$B$30)*0.01,"")</f>
        <v/>
      </c>
    </row>
    <row r="157" spans="1:16" x14ac:dyDescent="0.25">
      <c r="A157" s="154" t="str">
        <f>IF(Input!A157&lt;&gt;"",Input!A157,"")</f>
        <v/>
      </c>
      <c r="B157" s="154" t="str">
        <f>IF(Input!D157&lt;&gt;"",CONCATENATE(Input!D157,", ",Input!C157),"")</f>
        <v/>
      </c>
      <c r="C157" s="154" t="str">
        <f>IF(Input!E157&lt;&gt;"",Input!E157,"")</f>
        <v/>
      </c>
      <c r="D157" s="155" t="str">
        <f>IF(Input!F157&lt;&gt;"",Input!F157,"")</f>
        <v/>
      </c>
      <c r="E157" s="154" t="str">
        <f>IF(Input!I157&lt;&gt;"",CONCATENATE(Input!I157,", ",LEFT(Input!H157,1)),"")</f>
        <v/>
      </c>
      <c r="F157" s="156"/>
      <c r="G157" s="157" t="str">
        <f t="shared" si="2"/>
        <v/>
      </c>
      <c r="H157" s="154" t="str">
        <f>IF(A157&lt;&gt;"",VLOOKUP(G157,ScoreRanges!$C$4:$E$8,3),"")</f>
        <v/>
      </c>
      <c r="I157" s="156"/>
      <c r="J157" s="129" t="str">
        <f>IF(AND(ConversionTable!$F$2&lt;&gt;"",A157&lt;&gt;""),VLOOKUP(G157,ConversionTable!B$2:D$402,3),"")</f>
        <v/>
      </c>
      <c r="K157" s="66" t="str">
        <f>IF(AND(ConversionTable!$F$2&lt;&gt;"",A157&lt;&gt;""),VLOOKUP(J157,ConversionTable!I$4:K$7,3),"")</f>
        <v/>
      </c>
      <c r="M157" s="66" t="str">
        <f>IF(A157&lt;&gt;"",(Input!AE157*ScoringModel!$B$11+Input!AF157*ScoringModel!$B$21+Input!AG157*ScoringModel!$B$31)*0.01,"")</f>
        <v/>
      </c>
      <c r="N157" s="66" t="str">
        <f>IF(A157&lt;&gt;"",(Input!J157*ScoringModel!$B$4+Input!K157*ScoringModel!$B$5+Input!L157*ScoringModel!$B$6+Input!M157*ScoringModel!$B$7+Input!N157*ScoringModel!$B$8+Input!O157*ScoringModel!$B$9+Input!P157*ScoringModel!$B$10)*0.01,"")</f>
        <v/>
      </c>
      <c r="O157" s="66" t="str">
        <f>IF(A157&lt;&gt;"",(Input!Q157*ScoringModel!$B$14+Input!R157*ScoringModel!$B$15+Input!S157*ScoringModel!$B$16+Input!T157*ScoringModel!$B$17+Input!U157*ScoringModel!$B$18+Input!V157*ScoringModel!$B$19+Input!W157*ScoringModel!$B$20)*0.01,"")</f>
        <v/>
      </c>
      <c r="P157" s="66" t="str">
        <f>IF(A157&lt;&gt;"",(Input!X157*ScoringModel!$B$24+Input!Y157*ScoringModel!$B$25+Input!Z157*ScoringModel!$B$26+Input!AA157*ScoringModel!$B$27+Input!AB157*ScoringModel!$B$28+Input!AC157*ScoringModel!$B$29+Input!AD157*ScoringModel!$B$30)*0.01,"")</f>
        <v/>
      </c>
    </row>
    <row r="158" spans="1:16" x14ac:dyDescent="0.25">
      <c r="A158" s="154" t="str">
        <f>IF(Input!A158&lt;&gt;"",Input!A158,"")</f>
        <v/>
      </c>
      <c r="B158" s="154" t="str">
        <f>IF(Input!D158&lt;&gt;"",CONCATENATE(Input!D158,", ",Input!C158),"")</f>
        <v/>
      </c>
      <c r="C158" s="154" t="str">
        <f>IF(Input!E158&lt;&gt;"",Input!E158,"")</f>
        <v/>
      </c>
      <c r="D158" s="155" t="str">
        <f>IF(Input!F158&lt;&gt;"",Input!F158,"")</f>
        <v/>
      </c>
      <c r="E158" s="154" t="str">
        <f>IF(Input!I158&lt;&gt;"",CONCATENATE(Input!I158,", ",LEFT(Input!H158,1)),"")</f>
        <v/>
      </c>
      <c r="F158" s="156"/>
      <c r="G158" s="157" t="str">
        <f t="shared" si="2"/>
        <v/>
      </c>
      <c r="H158" s="154" t="str">
        <f>IF(A158&lt;&gt;"",VLOOKUP(G158,ScoreRanges!$C$4:$E$8,3),"")</f>
        <v/>
      </c>
      <c r="I158" s="156"/>
      <c r="J158" s="129" t="str">
        <f>IF(AND(ConversionTable!$F$2&lt;&gt;"",A158&lt;&gt;""),VLOOKUP(G158,ConversionTable!B$2:D$402,3),"")</f>
        <v/>
      </c>
      <c r="K158" s="66" t="str">
        <f>IF(AND(ConversionTable!$F$2&lt;&gt;"",A158&lt;&gt;""),VLOOKUP(J158,ConversionTable!I$4:K$7,3),"")</f>
        <v/>
      </c>
      <c r="M158" s="66" t="str">
        <f>IF(A158&lt;&gt;"",(Input!AE158*ScoringModel!$B$11+Input!AF158*ScoringModel!$B$21+Input!AG158*ScoringModel!$B$31)*0.01,"")</f>
        <v/>
      </c>
      <c r="N158" s="66" t="str">
        <f>IF(A158&lt;&gt;"",(Input!J158*ScoringModel!$B$4+Input!K158*ScoringModel!$B$5+Input!L158*ScoringModel!$B$6+Input!M158*ScoringModel!$B$7+Input!N158*ScoringModel!$B$8+Input!O158*ScoringModel!$B$9+Input!P158*ScoringModel!$B$10)*0.01,"")</f>
        <v/>
      </c>
      <c r="O158" s="66" t="str">
        <f>IF(A158&lt;&gt;"",(Input!Q158*ScoringModel!$B$14+Input!R158*ScoringModel!$B$15+Input!S158*ScoringModel!$B$16+Input!T158*ScoringModel!$B$17+Input!U158*ScoringModel!$B$18+Input!V158*ScoringModel!$B$19+Input!W158*ScoringModel!$B$20)*0.01,"")</f>
        <v/>
      </c>
      <c r="P158" s="66" t="str">
        <f>IF(A158&lt;&gt;"",(Input!X158*ScoringModel!$B$24+Input!Y158*ScoringModel!$B$25+Input!Z158*ScoringModel!$B$26+Input!AA158*ScoringModel!$B$27+Input!AB158*ScoringModel!$B$28+Input!AC158*ScoringModel!$B$29+Input!AD158*ScoringModel!$B$30)*0.01,"")</f>
        <v/>
      </c>
    </row>
    <row r="159" spans="1:16" x14ac:dyDescent="0.25">
      <c r="A159" s="154" t="str">
        <f>IF(Input!A159&lt;&gt;"",Input!A159,"")</f>
        <v/>
      </c>
      <c r="B159" s="154" t="str">
        <f>IF(Input!D159&lt;&gt;"",CONCATENATE(Input!D159,", ",Input!C159),"")</f>
        <v/>
      </c>
      <c r="C159" s="154" t="str">
        <f>IF(Input!E159&lt;&gt;"",Input!E159,"")</f>
        <v/>
      </c>
      <c r="D159" s="155" t="str">
        <f>IF(Input!F159&lt;&gt;"",Input!F159,"")</f>
        <v/>
      </c>
      <c r="E159" s="154" t="str">
        <f>IF(Input!I159&lt;&gt;"",CONCATENATE(Input!I159,", ",LEFT(Input!H159,1)),"")</f>
        <v/>
      </c>
      <c r="F159" s="156"/>
      <c r="G159" s="157" t="str">
        <f t="shared" si="2"/>
        <v/>
      </c>
      <c r="H159" s="154" t="str">
        <f>IF(A159&lt;&gt;"",VLOOKUP(G159,ScoreRanges!$C$4:$E$8,3),"")</f>
        <v/>
      </c>
      <c r="I159" s="156"/>
      <c r="J159" s="129" t="str">
        <f>IF(AND(ConversionTable!$F$2&lt;&gt;"",A159&lt;&gt;""),VLOOKUP(G159,ConversionTable!B$2:D$402,3),"")</f>
        <v/>
      </c>
      <c r="K159" s="66" t="str">
        <f>IF(AND(ConversionTable!$F$2&lt;&gt;"",A159&lt;&gt;""),VLOOKUP(J159,ConversionTable!I$4:K$7,3),"")</f>
        <v/>
      </c>
      <c r="M159" s="66" t="str">
        <f>IF(A159&lt;&gt;"",(Input!AE159*ScoringModel!$B$11+Input!AF159*ScoringModel!$B$21+Input!AG159*ScoringModel!$B$31)*0.01,"")</f>
        <v/>
      </c>
      <c r="N159" s="66" t="str">
        <f>IF(A159&lt;&gt;"",(Input!J159*ScoringModel!$B$4+Input!K159*ScoringModel!$B$5+Input!L159*ScoringModel!$B$6+Input!M159*ScoringModel!$B$7+Input!N159*ScoringModel!$B$8+Input!O159*ScoringModel!$B$9+Input!P159*ScoringModel!$B$10)*0.01,"")</f>
        <v/>
      </c>
      <c r="O159" s="66" t="str">
        <f>IF(A159&lt;&gt;"",(Input!Q159*ScoringModel!$B$14+Input!R159*ScoringModel!$B$15+Input!S159*ScoringModel!$B$16+Input!T159*ScoringModel!$B$17+Input!U159*ScoringModel!$B$18+Input!V159*ScoringModel!$B$19+Input!W159*ScoringModel!$B$20)*0.01,"")</f>
        <v/>
      </c>
      <c r="P159" s="66" t="str">
        <f>IF(A159&lt;&gt;"",(Input!X159*ScoringModel!$B$24+Input!Y159*ScoringModel!$B$25+Input!Z159*ScoringModel!$B$26+Input!AA159*ScoringModel!$B$27+Input!AB159*ScoringModel!$B$28+Input!AC159*ScoringModel!$B$29+Input!AD159*ScoringModel!$B$30)*0.01,"")</f>
        <v/>
      </c>
    </row>
    <row r="160" spans="1:16" x14ac:dyDescent="0.25">
      <c r="A160" s="154" t="str">
        <f>IF(Input!A160&lt;&gt;"",Input!A160,"")</f>
        <v/>
      </c>
      <c r="B160" s="154" t="str">
        <f>IF(Input!D160&lt;&gt;"",CONCATENATE(Input!D160,", ",Input!C160),"")</f>
        <v/>
      </c>
      <c r="C160" s="154" t="str">
        <f>IF(Input!E160&lt;&gt;"",Input!E160,"")</f>
        <v/>
      </c>
      <c r="D160" s="155" t="str">
        <f>IF(Input!F160&lt;&gt;"",Input!F160,"")</f>
        <v/>
      </c>
      <c r="E160" s="154" t="str">
        <f>IF(Input!I160&lt;&gt;"",CONCATENATE(Input!I160,", ",LEFT(Input!H160,1)),"")</f>
        <v/>
      </c>
      <c r="F160" s="156"/>
      <c r="G160" s="157" t="str">
        <f t="shared" si="2"/>
        <v/>
      </c>
      <c r="H160" s="154" t="str">
        <f>IF(A160&lt;&gt;"",VLOOKUP(G160,ScoreRanges!$C$4:$E$8,3),"")</f>
        <v/>
      </c>
      <c r="I160" s="156"/>
      <c r="J160" s="129" t="str">
        <f>IF(AND(ConversionTable!$F$2&lt;&gt;"",A160&lt;&gt;""),VLOOKUP(G160,ConversionTable!B$2:D$402,3),"")</f>
        <v/>
      </c>
      <c r="K160" s="66" t="str">
        <f>IF(AND(ConversionTable!$F$2&lt;&gt;"",A160&lt;&gt;""),VLOOKUP(J160,ConversionTable!I$4:K$7,3),"")</f>
        <v/>
      </c>
      <c r="M160" s="66" t="str">
        <f>IF(A160&lt;&gt;"",(Input!AE160*ScoringModel!$B$11+Input!AF160*ScoringModel!$B$21+Input!AG160*ScoringModel!$B$31)*0.01,"")</f>
        <v/>
      </c>
      <c r="N160" s="66" t="str">
        <f>IF(A160&lt;&gt;"",(Input!J160*ScoringModel!$B$4+Input!K160*ScoringModel!$B$5+Input!L160*ScoringModel!$B$6+Input!M160*ScoringModel!$B$7+Input!N160*ScoringModel!$B$8+Input!O160*ScoringModel!$B$9+Input!P160*ScoringModel!$B$10)*0.01,"")</f>
        <v/>
      </c>
      <c r="O160" s="66" t="str">
        <f>IF(A160&lt;&gt;"",(Input!Q160*ScoringModel!$B$14+Input!R160*ScoringModel!$B$15+Input!S160*ScoringModel!$B$16+Input!T160*ScoringModel!$B$17+Input!U160*ScoringModel!$B$18+Input!V160*ScoringModel!$B$19+Input!W160*ScoringModel!$B$20)*0.01,"")</f>
        <v/>
      </c>
      <c r="P160" s="66" t="str">
        <f>IF(A160&lt;&gt;"",(Input!X160*ScoringModel!$B$24+Input!Y160*ScoringModel!$B$25+Input!Z160*ScoringModel!$B$26+Input!AA160*ScoringModel!$B$27+Input!AB160*ScoringModel!$B$28+Input!AC160*ScoringModel!$B$29+Input!AD160*ScoringModel!$B$30)*0.01,"")</f>
        <v/>
      </c>
    </row>
    <row r="161" spans="1:16" x14ac:dyDescent="0.25">
      <c r="A161" s="154" t="str">
        <f>IF(Input!A161&lt;&gt;"",Input!A161,"")</f>
        <v/>
      </c>
      <c r="B161" s="154" t="str">
        <f>IF(Input!D161&lt;&gt;"",CONCATENATE(Input!D161,", ",Input!C161),"")</f>
        <v/>
      </c>
      <c r="C161" s="154" t="str">
        <f>IF(Input!E161&lt;&gt;"",Input!E161,"")</f>
        <v/>
      </c>
      <c r="D161" s="155" t="str">
        <f>IF(Input!F161&lt;&gt;"",Input!F161,"")</f>
        <v/>
      </c>
      <c r="E161" s="154" t="str">
        <f>IF(Input!I161&lt;&gt;"",CONCATENATE(Input!I161,", ",LEFT(Input!H161,1)),"")</f>
        <v/>
      </c>
      <c r="F161" s="156"/>
      <c r="G161" s="157" t="str">
        <f t="shared" si="2"/>
        <v/>
      </c>
      <c r="H161" s="154" t="str">
        <f>IF(A161&lt;&gt;"",VLOOKUP(G161,ScoreRanges!$C$4:$E$8,3),"")</f>
        <v/>
      </c>
      <c r="I161" s="156"/>
      <c r="J161" s="129" t="str">
        <f>IF(AND(ConversionTable!$F$2&lt;&gt;"",A161&lt;&gt;""),VLOOKUP(G161,ConversionTable!B$2:D$402,3),"")</f>
        <v/>
      </c>
      <c r="K161" s="66" t="str">
        <f>IF(AND(ConversionTable!$F$2&lt;&gt;"",A161&lt;&gt;""),VLOOKUP(J161,ConversionTable!I$4:K$7,3),"")</f>
        <v/>
      </c>
      <c r="M161" s="66" t="str">
        <f>IF(A161&lt;&gt;"",(Input!AE161*ScoringModel!$B$11+Input!AF161*ScoringModel!$B$21+Input!AG161*ScoringModel!$B$31)*0.01,"")</f>
        <v/>
      </c>
      <c r="N161" s="66" t="str">
        <f>IF(A161&lt;&gt;"",(Input!J161*ScoringModel!$B$4+Input!K161*ScoringModel!$B$5+Input!L161*ScoringModel!$B$6+Input!M161*ScoringModel!$B$7+Input!N161*ScoringModel!$B$8+Input!O161*ScoringModel!$B$9+Input!P161*ScoringModel!$B$10)*0.01,"")</f>
        <v/>
      </c>
      <c r="O161" s="66" t="str">
        <f>IF(A161&lt;&gt;"",(Input!Q161*ScoringModel!$B$14+Input!R161*ScoringModel!$B$15+Input!S161*ScoringModel!$B$16+Input!T161*ScoringModel!$B$17+Input!U161*ScoringModel!$B$18+Input!V161*ScoringModel!$B$19+Input!W161*ScoringModel!$B$20)*0.01,"")</f>
        <v/>
      </c>
      <c r="P161" s="66" t="str">
        <f>IF(A161&lt;&gt;"",(Input!X161*ScoringModel!$B$24+Input!Y161*ScoringModel!$B$25+Input!Z161*ScoringModel!$B$26+Input!AA161*ScoringModel!$B$27+Input!AB161*ScoringModel!$B$28+Input!AC161*ScoringModel!$B$29+Input!AD161*ScoringModel!$B$30)*0.01,"")</f>
        <v/>
      </c>
    </row>
    <row r="162" spans="1:16" x14ac:dyDescent="0.25">
      <c r="A162" s="154" t="str">
        <f>IF(Input!A162&lt;&gt;"",Input!A162,"")</f>
        <v/>
      </c>
      <c r="B162" s="154" t="str">
        <f>IF(Input!D162&lt;&gt;"",CONCATENATE(Input!D162,", ",Input!C162),"")</f>
        <v/>
      </c>
      <c r="C162" s="154" t="str">
        <f>IF(Input!E162&lt;&gt;"",Input!E162,"")</f>
        <v/>
      </c>
      <c r="D162" s="155" t="str">
        <f>IF(Input!F162&lt;&gt;"",Input!F162,"")</f>
        <v/>
      </c>
      <c r="E162" s="154" t="str">
        <f>IF(Input!I162&lt;&gt;"",CONCATENATE(Input!I162,", ",LEFT(Input!H162,1)),"")</f>
        <v/>
      </c>
      <c r="F162" s="156"/>
      <c r="G162" s="157" t="str">
        <f t="shared" si="2"/>
        <v/>
      </c>
      <c r="H162" s="154" t="str">
        <f>IF(A162&lt;&gt;"",VLOOKUP(G162,ScoreRanges!$C$4:$E$8,3),"")</f>
        <v/>
      </c>
      <c r="I162" s="156"/>
      <c r="J162" s="129" t="str">
        <f>IF(AND(ConversionTable!$F$2&lt;&gt;"",A162&lt;&gt;""),VLOOKUP(G162,ConversionTable!B$2:D$402,3),"")</f>
        <v/>
      </c>
      <c r="K162" s="66" t="str">
        <f>IF(AND(ConversionTable!$F$2&lt;&gt;"",A162&lt;&gt;""),VLOOKUP(J162,ConversionTable!I$4:K$7,3),"")</f>
        <v/>
      </c>
      <c r="M162" s="66" t="str">
        <f>IF(A162&lt;&gt;"",(Input!AE162*ScoringModel!$B$11+Input!AF162*ScoringModel!$B$21+Input!AG162*ScoringModel!$B$31)*0.01,"")</f>
        <v/>
      </c>
      <c r="N162" s="66" t="str">
        <f>IF(A162&lt;&gt;"",(Input!J162*ScoringModel!$B$4+Input!K162*ScoringModel!$B$5+Input!L162*ScoringModel!$B$6+Input!M162*ScoringModel!$B$7+Input!N162*ScoringModel!$B$8+Input!O162*ScoringModel!$B$9+Input!P162*ScoringModel!$B$10)*0.01,"")</f>
        <v/>
      </c>
      <c r="O162" s="66" t="str">
        <f>IF(A162&lt;&gt;"",(Input!Q162*ScoringModel!$B$14+Input!R162*ScoringModel!$B$15+Input!S162*ScoringModel!$B$16+Input!T162*ScoringModel!$B$17+Input!U162*ScoringModel!$B$18+Input!V162*ScoringModel!$B$19+Input!W162*ScoringModel!$B$20)*0.01,"")</f>
        <v/>
      </c>
      <c r="P162" s="66" t="str">
        <f>IF(A162&lt;&gt;"",(Input!X162*ScoringModel!$B$24+Input!Y162*ScoringModel!$B$25+Input!Z162*ScoringModel!$B$26+Input!AA162*ScoringModel!$B$27+Input!AB162*ScoringModel!$B$28+Input!AC162*ScoringModel!$B$29+Input!AD162*ScoringModel!$B$30)*0.01,"")</f>
        <v/>
      </c>
    </row>
    <row r="163" spans="1:16" x14ac:dyDescent="0.25">
      <c r="A163" s="154" t="str">
        <f>IF(Input!A163&lt;&gt;"",Input!A163,"")</f>
        <v/>
      </c>
      <c r="B163" s="154" t="str">
        <f>IF(Input!D163&lt;&gt;"",CONCATENATE(Input!D163,", ",Input!C163),"")</f>
        <v/>
      </c>
      <c r="C163" s="154" t="str">
        <f>IF(Input!E163&lt;&gt;"",Input!E163,"")</f>
        <v/>
      </c>
      <c r="D163" s="155" t="str">
        <f>IF(Input!F163&lt;&gt;"",Input!F163,"")</f>
        <v/>
      </c>
      <c r="E163" s="154" t="str">
        <f>IF(Input!I163&lt;&gt;"",CONCATENATE(Input!I163,", ",LEFT(Input!H163,1)),"")</f>
        <v/>
      </c>
      <c r="F163" s="156"/>
      <c r="G163" s="157" t="str">
        <f t="shared" si="2"/>
        <v/>
      </c>
      <c r="H163" s="154" t="str">
        <f>IF(A163&lt;&gt;"",VLOOKUP(G163,ScoreRanges!$C$4:$E$8,3),"")</f>
        <v/>
      </c>
      <c r="I163" s="156"/>
      <c r="J163" s="129" t="str">
        <f>IF(AND(ConversionTable!$F$2&lt;&gt;"",A163&lt;&gt;""),VLOOKUP(G163,ConversionTable!B$2:D$402,3),"")</f>
        <v/>
      </c>
      <c r="K163" s="66" t="str">
        <f>IF(AND(ConversionTable!$F$2&lt;&gt;"",A163&lt;&gt;""),VLOOKUP(J163,ConversionTable!I$4:K$7,3),"")</f>
        <v/>
      </c>
      <c r="M163" s="66" t="str">
        <f>IF(A163&lt;&gt;"",(Input!AE163*ScoringModel!$B$11+Input!AF163*ScoringModel!$B$21+Input!AG163*ScoringModel!$B$31)*0.01,"")</f>
        <v/>
      </c>
      <c r="N163" s="66" t="str">
        <f>IF(A163&lt;&gt;"",(Input!J163*ScoringModel!$B$4+Input!K163*ScoringModel!$B$5+Input!L163*ScoringModel!$B$6+Input!M163*ScoringModel!$B$7+Input!N163*ScoringModel!$B$8+Input!O163*ScoringModel!$B$9+Input!P163*ScoringModel!$B$10)*0.01,"")</f>
        <v/>
      </c>
      <c r="O163" s="66" t="str">
        <f>IF(A163&lt;&gt;"",(Input!Q163*ScoringModel!$B$14+Input!R163*ScoringModel!$B$15+Input!S163*ScoringModel!$B$16+Input!T163*ScoringModel!$B$17+Input!U163*ScoringModel!$B$18+Input!V163*ScoringModel!$B$19+Input!W163*ScoringModel!$B$20)*0.01,"")</f>
        <v/>
      </c>
      <c r="P163" s="66" t="str">
        <f>IF(A163&lt;&gt;"",(Input!X163*ScoringModel!$B$24+Input!Y163*ScoringModel!$B$25+Input!Z163*ScoringModel!$B$26+Input!AA163*ScoringModel!$B$27+Input!AB163*ScoringModel!$B$28+Input!AC163*ScoringModel!$B$29+Input!AD163*ScoringModel!$B$30)*0.01,"")</f>
        <v/>
      </c>
    </row>
    <row r="164" spans="1:16" x14ac:dyDescent="0.25">
      <c r="A164" s="154" t="str">
        <f>IF(Input!A164&lt;&gt;"",Input!A164,"")</f>
        <v/>
      </c>
      <c r="B164" s="154" t="str">
        <f>IF(Input!D164&lt;&gt;"",CONCATENATE(Input!D164,", ",Input!C164),"")</f>
        <v/>
      </c>
      <c r="C164" s="154" t="str">
        <f>IF(Input!E164&lt;&gt;"",Input!E164,"")</f>
        <v/>
      </c>
      <c r="D164" s="155" t="str">
        <f>IF(Input!F164&lt;&gt;"",Input!F164,"")</f>
        <v/>
      </c>
      <c r="E164" s="154" t="str">
        <f>IF(Input!I164&lt;&gt;"",CONCATENATE(Input!I164,", ",LEFT(Input!H164,1)),"")</f>
        <v/>
      </c>
      <c r="F164" s="156"/>
      <c r="G164" s="157" t="str">
        <f t="shared" si="2"/>
        <v/>
      </c>
      <c r="H164" s="154" t="str">
        <f>IF(A164&lt;&gt;"",VLOOKUP(G164,ScoreRanges!$C$4:$E$8,3),"")</f>
        <v/>
      </c>
      <c r="I164" s="156"/>
      <c r="J164" s="129" t="str">
        <f>IF(AND(ConversionTable!$F$2&lt;&gt;"",A164&lt;&gt;""),VLOOKUP(G164,ConversionTable!B$2:D$402,3),"")</f>
        <v/>
      </c>
      <c r="K164" s="66" t="str">
        <f>IF(AND(ConversionTable!$F$2&lt;&gt;"",A164&lt;&gt;""),VLOOKUP(J164,ConversionTable!I$4:K$7,3),"")</f>
        <v/>
      </c>
      <c r="M164" s="66" t="str">
        <f>IF(A164&lt;&gt;"",(Input!AE164*ScoringModel!$B$11+Input!AF164*ScoringModel!$B$21+Input!AG164*ScoringModel!$B$31)*0.01,"")</f>
        <v/>
      </c>
      <c r="N164" s="66" t="str">
        <f>IF(A164&lt;&gt;"",(Input!J164*ScoringModel!$B$4+Input!K164*ScoringModel!$B$5+Input!L164*ScoringModel!$B$6+Input!M164*ScoringModel!$B$7+Input!N164*ScoringModel!$B$8+Input!O164*ScoringModel!$B$9+Input!P164*ScoringModel!$B$10)*0.01,"")</f>
        <v/>
      </c>
      <c r="O164" s="66" t="str">
        <f>IF(A164&lt;&gt;"",(Input!Q164*ScoringModel!$B$14+Input!R164*ScoringModel!$B$15+Input!S164*ScoringModel!$B$16+Input!T164*ScoringModel!$B$17+Input!U164*ScoringModel!$B$18+Input!V164*ScoringModel!$B$19+Input!W164*ScoringModel!$B$20)*0.01,"")</f>
        <v/>
      </c>
      <c r="P164" s="66" t="str">
        <f>IF(A164&lt;&gt;"",(Input!X164*ScoringModel!$B$24+Input!Y164*ScoringModel!$B$25+Input!Z164*ScoringModel!$B$26+Input!AA164*ScoringModel!$B$27+Input!AB164*ScoringModel!$B$28+Input!AC164*ScoringModel!$B$29+Input!AD164*ScoringModel!$B$30)*0.01,"")</f>
        <v/>
      </c>
    </row>
    <row r="165" spans="1:16" x14ac:dyDescent="0.25">
      <c r="A165" s="154" t="str">
        <f>IF(Input!A165&lt;&gt;"",Input!A165,"")</f>
        <v/>
      </c>
      <c r="B165" s="154" t="str">
        <f>IF(Input!D165&lt;&gt;"",CONCATENATE(Input!D165,", ",Input!C165),"")</f>
        <v/>
      </c>
      <c r="C165" s="154" t="str">
        <f>IF(Input!E165&lt;&gt;"",Input!E165,"")</f>
        <v/>
      </c>
      <c r="D165" s="155" t="str">
        <f>IF(Input!F165&lt;&gt;"",Input!F165,"")</f>
        <v/>
      </c>
      <c r="E165" s="154" t="str">
        <f>IF(Input!I165&lt;&gt;"",CONCATENATE(Input!I165,", ",LEFT(Input!H165,1)),"")</f>
        <v/>
      </c>
      <c r="F165" s="156"/>
      <c r="G165" s="157" t="str">
        <f t="shared" si="2"/>
        <v/>
      </c>
      <c r="H165" s="154" t="str">
        <f>IF(A165&lt;&gt;"",VLOOKUP(G165,ScoreRanges!$C$4:$E$8,3),"")</f>
        <v/>
      </c>
      <c r="I165" s="156"/>
      <c r="J165" s="129" t="str">
        <f>IF(AND(ConversionTable!$F$2&lt;&gt;"",A165&lt;&gt;""),VLOOKUP(G165,ConversionTable!B$2:D$402,3),"")</f>
        <v/>
      </c>
      <c r="K165" s="66" t="str">
        <f>IF(AND(ConversionTable!$F$2&lt;&gt;"",A165&lt;&gt;""),VLOOKUP(J165,ConversionTable!I$4:K$7,3),"")</f>
        <v/>
      </c>
      <c r="M165" s="66" t="str">
        <f>IF(A165&lt;&gt;"",(Input!AE165*ScoringModel!$B$11+Input!AF165*ScoringModel!$B$21+Input!AG165*ScoringModel!$B$31)*0.01,"")</f>
        <v/>
      </c>
      <c r="N165" s="66" t="str">
        <f>IF(A165&lt;&gt;"",(Input!J165*ScoringModel!$B$4+Input!K165*ScoringModel!$B$5+Input!L165*ScoringModel!$B$6+Input!M165*ScoringModel!$B$7+Input!N165*ScoringModel!$B$8+Input!O165*ScoringModel!$B$9+Input!P165*ScoringModel!$B$10)*0.01,"")</f>
        <v/>
      </c>
      <c r="O165" s="66" t="str">
        <f>IF(A165&lt;&gt;"",(Input!Q165*ScoringModel!$B$14+Input!R165*ScoringModel!$B$15+Input!S165*ScoringModel!$B$16+Input!T165*ScoringModel!$B$17+Input!U165*ScoringModel!$B$18+Input!V165*ScoringModel!$B$19+Input!W165*ScoringModel!$B$20)*0.01,"")</f>
        <v/>
      </c>
      <c r="P165" s="66" t="str">
        <f>IF(A165&lt;&gt;"",(Input!X165*ScoringModel!$B$24+Input!Y165*ScoringModel!$B$25+Input!Z165*ScoringModel!$B$26+Input!AA165*ScoringModel!$B$27+Input!AB165*ScoringModel!$B$28+Input!AC165*ScoringModel!$B$29+Input!AD165*ScoringModel!$B$30)*0.01,"")</f>
        <v/>
      </c>
    </row>
    <row r="166" spans="1:16" x14ac:dyDescent="0.25">
      <c r="A166" s="154" t="str">
        <f>IF(Input!A166&lt;&gt;"",Input!A166,"")</f>
        <v/>
      </c>
      <c r="B166" s="154" t="str">
        <f>IF(Input!D166&lt;&gt;"",CONCATENATE(Input!D166,", ",Input!C166),"")</f>
        <v/>
      </c>
      <c r="C166" s="154" t="str">
        <f>IF(Input!E166&lt;&gt;"",Input!E166,"")</f>
        <v/>
      </c>
      <c r="D166" s="155" t="str">
        <f>IF(Input!F166&lt;&gt;"",Input!F166,"")</f>
        <v/>
      </c>
      <c r="E166" s="154" t="str">
        <f>IF(Input!I166&lt;&gt;"",CONCATENATE(Input!I166,", ",LEFT(Input!H166,1)),"")</f>
        <v/>
      </c>
      <c r="F166" s="156"/>
      <c r="G166" s="157" t="str">
        <f t="shared" si="2"/>
        <v/>
      </c>
      <c r="H166" s="154" t="str">
        <f>IF(A166&lt;&gt;"",VLOOKUP(G166,ScoreRanges!$C$4:$E$8,3),"")</f>
        <v/>
      </c>
      <c r="I166" s="156"/>
      <c r="J166" s="129" t="str">
        <f>IF(AND(ConversionTable!$F$2&lt;&gt;"",A166&lt;&gt;""),VLOOKUP(G166,ConversionTable!B$2:D$402,3),"")</f>
        <v/>
      </c>
      <c r="K166" s="66" t="str">
        <f>IF(AND(ConversionTable!$F$2&lt;&gt;"",A166&lt;&gt;""),VLOOKUP(J166,ConversionTable!I$4:K$7,3),"")</f>
        <v/>
      </c>
      <c r="M166" s="66" t="str">
        <f>IF(A166&lt;&gt;"",(Input!AE166*ScoringModel!$B$11+Input!AF166*ScoringModel!$B$21+Input!AG166*ScoringModel!$B$31)*0.01,"")</f>
        <v/>
      </c>
      <c r="N166" s="66" t="str">
        <f>IF(A166&lt;&gt;"",(Input!J166*ScoringModel!$B$4+Input!K166*ScoringModel!$B$5+Input!L166*ScoringModel!$B$6+Input!M166*ScoringModel!$B$7+Input!N166*ScoringModel!$B$8+Input!O166*ScoringModel!$B$9+Input!P166*ScoringModel!$B$10)*0.01,"")</f>
        <v/>
      </c>
      <c r="O166" s="66" t="str">
        <f>IF(A166&lt;&gt;"",(Input!Q166*ScoringModel!$B$14+Input!R166*ScoringModel!$B$15+Input!S166*ScoringModel!$B$16+Input!T166*ScoringModel!$B$17+Input!U166*ScoringModel!$B$18+Input!V166*ScoringModel!$B$19+Input!W166*ScoringModel!$B$20)*0.01,"")</f>
        <v/>
      </c>
      <c r="P166" s="66" t="str">
        <f>IF(A166&lt;&gt;"",(Input!X166*ScoringModel!$B$24+Input!Y166*ScoringModel!$B$25+Input!Z166*ScoringModel!$B$26+Input!AA166*ScoringModel!$B$27+Input!AB166*ScoringModel!$B$28+Input!AC166*ScoringModel!$B$29+Input!AD166*ScoringModel!$B$30)*0.01,"")</f>
        <v/>
      </c>
    </row>
    <row r="167" spans="1:16" x14ac:dyDescent="0.25">
      <c r="A167" s="154" t="str">
        <f>IF(Input!A167&lt;&gt;"",Input!A167,"")</f>
        <v/>
      </c>
      <c r="B167" s="154" t="str">
        <f>IF(Input!D167&lt;&gt;"",CONCATENATE(Input!D167,", ",Input!C167),"")</f>
        <v/>
      </c>
      <c r="C167" s="154" t="str">
        <f>IF(Input!E167&lt;&gt;"",Input!E167,"")</f>
        <v/>
      </c>
      <c r="D167" s="155" t="str">
        <f>IF(Input!F167&lt;&gt;"",Input!F167,"")</f>
        <v/>
      </c>
      <c r="E167" s="154" t="str">
        <f>IF(Input!I167&lt;&gt;"",CONCATENATE(Input!I167,", ",LEFT(Input!H167,1)),"")</f>
        <v/>
      </c>
      <c r="F167" s="156"/>
      <c r="G167" s="157" t="str">
        <f t="shared" si="2"/>
        <v/>
      </c>
      <c r="H167" s="154" t="str">
        <f>IF(A167&lt;&gt;"",VLOOKUP(G167,ScoreRanges!$C$4:$E$8,3),"")</f>
        <v/>
      </c>
      <c r="I167" s="156"/>
      <c r="J167" s="129" t="str">
        <f>IF(AND(ConversionTable!$F$2&lt;&gt;"",A167&lt;&gt;""),VLOOKUP(G167,ConversionTable!B$2:D$402,3),"")</f>
        <v/>
      </c>
      <c r="K167" s="66" t="str">
        <f>IF(AND(ConversionTable!$F$2&lt;&gt;"",A167&lt;&gt;""),VLOOKUP(J167,ConversionTable!I$4:K$7,3),"")</f>
        <v/>
      </c>
      <c r="M167" s="66" t="str">
        <f>IF(A167&lt;&gt;"",(Input!AE167*ScoringModel!$B$11+Input!AF167*ScoringModel!$B$21+Input!AG167*ScoringModel!$B$31)*0.01,"")</f>
        <v/>
      </c>
      <c r="N167" s="66" t="str">
        <f>IF(A167&lt;&gt;"",(Input!J167*ScoringModel!$B$4+Input!K167*ScoringModel!$B$5+Input!L167*ScoringModel!$B$6+Input!M167*ScoringModel!$B$7+Input!N167*ScoringModel!$B$8+Input!O167*ScoringModel!$B$9+Input!P167*ScoringModel!$B$10)*0.01,"")</f>
        <v/>
      </c>
      <c r="O167" s="66" t="str">
        <f>IF(A167&lt;&gt;"",(Input!Q167*ScoringModel!$B$14+Input!R167*ScoringModel!$B$15+Input!S167*ScoringModel!$B$16+Input!T167*ScoringModel!$B$17+Input!U167*ScoringModel!$B$18+Input!V167*ScoringModel!$B$19+Input!W167*ScoringModel!$B$20)*0.01,"")</f>
        <v/>
      </c>
      <c r="P167" s="66" t="str">
        <f>IF(A167&lt;&gt;"",(Input!X167*ScoringModel!$B$24+Input!Y167*ScoringModel!$B$25+Input!Z167*ScoringModel!$B$26+Input!AA167*ScoringModel!$B$27+Input!AB167*ScoringModel!$B$28+Input!AC167*ScoringModel!$B$29+Input!AD167*ScoringModel!$B$30)*0.01,"")</f>
        <v/>
      </c>
    </row>
    <row r="168" spans="1:16" x14ac:dyDescent="0.25">
      <c r="A168" s="154" t="str">
        <f>IF(Input!A168&lt;&gt;"",Input!A168,"")</f>
        <v/>
      </c>
      <c r="B168" s="154" t="str">
        <f>IF(Input!D168&lt;&gt;"",CONCATENATE(Input!D168,", ",Input!C168),"")</f>
        <v/>
      </c>
      <c r="C168" s="154" t="str">
        <f>IF(Input!E168&lt;&gt;"",Input!E168,"")</f>
        <v/>
      </c>
      <c r="D168" s="155" t="str">
        <f>IF(Input!F168&lt;&gt;"",Input!F168,"")</f>
        <v/>
      </c>
      <c r="E168" s="154" t="str">
        <f>IF(Input!I168&lt;&gt;"",CONCATENATE(Input!I168,", ",LEFT(Input!H168,1)),"")</f>
        <v/>
      </c>
      <c r="F168" s="156"/>
      <c r="G168" s="157" t="str">
        <f t="shared" si="2"/>
        <v/>
      </c>
      <c r="H168" s="154" t="str">
        <f>IF(A168&lt;&gt;"",VLOOKUP(G168,ScoreRanges!$C$4:$E$8,3),"")</f>
        <v/>
      </c>
      <c r="I168" s="156"/>
      <c r="J168" s="129" t="str">
        <f>IF(AND(ConversionTable!$F$2&lt;&gt;"",A168&lt;&gt;""),VLOOKUP(G168,ConversionTable!B$2:D$402,3),"")</f>
        <v/>
      </c>
      <c r="K168" s="66" t="str">
        <f>IF(AND(ConversionTable!$F$2&lt;&gt;"",A168&lt;&gt;""),VLOOKUP(J168,ConversionTable!I$4:K$7,3),"")</f>
        <v/>
      </c>
      <c r="M168" s="66" t="str">
        <f>IF(A168&lt;&gt;"",(Input!AE168*ScoringModel!$B$11+Input!AF168*ScoringModel!$B$21+Input!AG168*ScoringModel!$B$31)*0.01,"")</f>
        <v/>
      </c>
      <c r="N168" s="66" t="str">
        <f>IF(A168&lt;&gt;"",(Input!J168*ScoringModel!$B$4+Input!K168*ScoringModel!$B$5+Input!L168*ScoringModel!$B$6+Input!M168*ScoringModel!$B$7+Input!N168*ScoringModel!$B$8+Input!O168*ScoringModel!$B$9+Input!P168*ScoringModel!$B$10)*0.01,"")</f>
        <v/>
      </c>
      <c r="O168" s="66" t="str">
        <f>IF(A168&lt;&gt;"",(Input!Q168*ScoringModel!$B$14+Input!R168*ScoringModel!$B$15+Input!S168*ScoringModel!$B$16+Input!T168*ScoringModel!$B$17+Input!U168*ScoringModel!$B$18+Input!V168*ScoringModel!$B$19+Input!W168*ScoringModel!$B$20)*0.01,"")</f>
        <v/>
      </c>
      <c r="P168" s="66" t="str">
        <f>IF(A168&lt;&gt;"",(Input!X168*ScoringModel!$B$24+Input!Y168*ScoringModel!$B$25+Input!Z168*ScoringModel!$B$26+Input!AA168*ScoringModel!$B$27+Input!AB168*ScoringModel!$B$28+Input!AC168*ScoringModel!$B$29+Input!AD168*ScoringModel!$B$30)*0.01,"")</f>
        <v/>
      </c>
    </row>
    <row r="169" spans="1:16" x14ac:dyDescent="0.25">
      <c r="A169" s="154" t="str">
        <f>IF(Input!A169&lt;&gt;"",Input!A169,"")</f>
        <v/>
      </c>
      <c r="B169" s="154" t="str">
        <f>IF(Input!D169&lt;&gt;"",CONCATENATE(Input!D169,", ",Input!C169),"")</f>
        <v/>
      </c>
      <c r="C169" s="154" t="str">
        <f>IF(Input!E169&lt;&gt;"",Input!E169,"")</f>
        <v/>
      </c>
      <c r="D169" s="155" t="str">
        <f>IF(Input!F169&lt;&gt;"",Input!F169,"")</f>
        <v/>
      </c>
      <c r="E169" s="154" t="str">
        <f>IF(Input!I169&lt;&gt;"",CONCATENATE(Input!I169,", ",LEFT(Input!H169,1)),"")</f>
        <v/>
      </c>
      <c r="F169" s="156"/>
      <c r="G169" s="157" t="str">
        <f t="shared" si="2"/>
        <v/>
      </c>
      <c r="H169" s="154" t="str">
        <f>IF(A169&lt;&gt;"",VLOOKUP(G169,ScoreRanges!$C$4:$E$8,3),"")</f>
        <v/>
      </c>
      <c r="I169" s="156"/>
      <c r="J169" s="129" t="str">
        <f>IF(AND(ConversionTable!$F$2&lt;&gt;"",A169&lt;&gt;""),VLOOKUP(G169,ConversionTable!B$2:D$402,3),"")</f>
        <v/>
      </c>
      <c r="K169" s="66" t="str">
        <f>IF(AND(ConversionTable!$F$2&lt;&gt;"",A169&lt;&gt;""),VLOOKUP(J169,ConversionTable!I$4:K$7,3),"")</f>
        <v/>
      </c>
      <c r="M169" s="66" t="str">
        <f>IF(A169&lt;&gt;"",(Input!AE169*ScoringModel!$B$11+Input!AF169*ScoringModel!$B$21+Input!AG169*ScoringModel!$B$31)*0.01,"")</f>
        <v/>
      </c>
      <c r="N169" s="66" t="str">
        <f>IF(A169&lt;&gt;"",(Input!J169*ScoringModel!$B$4+Input!K169*ScoringModel!$B$5+Input!L169*ScoringModel!$B$6+Input!M169*ScoringModel!$B$7+Input!N169*ScoringModel!$B$8+Input!O169*ScoringModel!$B$9+Input!P169*ScoringModel!$B$10)*0.01,"")</f>
        <v/>
      </c>
      <c r="O169" s="66" t="str">
        <f>IF(A169&lt;&gt;"",(Input!Q169*ScoringModel!$B$14+Input!R169*ScoringModel!$B$15+Input!S169*ScoringModel!$B$16+Input!T169*ScoringModel!$B$17+Input!U169*ScoringModel!$B$18+Input!V169*ScoringModel!$B$19+Input!W169*ScoringModel!$B$20)*0.01,"")</f>
        <v/>
      </c>
      <c r="P169" s="66" t="str">
        <f>IF(A169&lt;&gt;"",(Input!X169*ScoringModel!$B$24+Input!Y169*ScoringModel!$B$25+Input!Z169*ScoringModel!$B$26+Input!AA169*ScoringModel!$B$27+Input!AB169*ScoringModel!$B$28+Input!AC169*ScoringModel!$B$29+Input!AD169*ScoringModel!$B$30)*0.01,"")</f>
        <v/>
      </c>
    </row>
    <row r="170" spans="1:16" x14ac:dyDescent="0.25">
      <c r="A170" s="154" t="str">
        <f>IF(Input!A170&lt;&gt;"",Input!A170,"")</f>
        <v/>
      </c>
      <c r="B170" s="154" t="str">
        <f>IF(Input!D170&lt;&gt;"",CONCATENATE(Input!D170,", ",Input!C170),"")</f>
        <v/>
      </c>
      <c r="C170" s="154" t="str">
        <f>IF(Input!E170&lt;&gt;"",Input!E170,"")</f>
        <v/>
      </c>
      <c r="D170" s="155" t="str">
        <f>IF(Input!F170&lt;&gt;"",Input!F170,"")</f>
        <v/>
      </c>
      <c r="E170" s="154" t="str">
        <f>IF(Input!I170&lt;&gt;"",CONCATENATE(Input!I170,", ",LEFT(Input!H170,1)),"")</f>
        <v/>
      </c>
      <c r="F170" s="156"/>
      <c r="G170" s="157" t="str">
        <f t="shared" si="2"/>
        <v/>
      </c>
      <c r="H170" s="154" t="str">
        <f>IF(A170&lt;&gt;"",VLOOKUP(G170,ScoreRanges!$C$4:$E$8,3),"")</f>
        <v/>
      </c>
      <c r="I170" s="156"/>
      <c r="J170" s="129" t="str">
        <f>IF(AND(ConversionTable!$F$2&lt;&gt;"",A170&lt;&gt;""),VLOOKUP(G170,ConversionTable!B$2:D$402,3),"")</f>
        <v/>
      </c>
      <c r="K170" s="66" t="str">
        <f>IF(AND(ConversionTable!$F$2&lt;&gt;"",A170&lt;&gt;""),VLOOKUP(J170,ConversionTable!I$4:K$7,3),"")</f>
        <v/>
      </c>
      <c r="M170" s="66" t="str">
        <f>IF(A170&lt;&gt;"",(Input!AE170*ScoringModel!$B$11+Input!AF170*ScoringModel!$B$21+Input!AG170*ScoringModel!$B$31)*0.01,"")</f>
        <v/>
      </c>
      <c r="N170" s="66" t="str">
        <f>IF(A170&lt;&gt;"",(Input!J170*ScoringModel!$B$4+Input!K170*ScoringModel!$B$5+Input!L170*ScoringModel!$B$6+Input!M170*ScoringModel!$B$7+Input!N170*ScoringModel!$B$8+Input!O170*ScoringModel!$B$9+Input!P170*ScoringModel!$B$10)*0.01,"")</f>
        <v/>
      </c>
      <c r="O170" s="66" t="str">
        <f>IF(A170&lt;&gt;"",(Input!Q170*ScoringModel!$B$14+Input!R170*ScoringModel!$B$15+Input!S170*ScoringModel!$B$16+Input!T170*ScoringModel!$B$17+Input!U170*ScoringModel!$B$18+Input!V170*ScoringModel!$B$19+Input!W170*ScoringModel!$B$20)*0.01,"")</f>
        <v/>
      </c>
      <c r="P170" s="66" t="str">
        <f>IF(A170&lt;&gt;"",(Input!X170*ScoringModel!$B$24+Input!Y170*ScoringModel!$B$25+Input!Z170*ScoringModel!$B$26+Input!AA170*ScoringModel!$B$27+Input!AB170*ScoringModel!$B$28+Input!AC170*ScoringModel!$B$29+Input!AD170*ScoringModel!$B$30)*0.01,"")</f>
        <v/>
      </c>
    </row>
    <row r="171" spans="1:16" x14ac:dyDescent="0.25">
      <c r="A171" s="154" t="str">
        <f>IF(Input!A171&lt;&gt;"",Input!A171,"")</f>
        <v/>
      </c>
      <c r="B171" s="154" t="str">
        <f>IF(Input!D171&lt;&gt;"",CONCATENATE(Input!D171,", ",Input!C171),"")</f>
        <v/>
      </c>
      <c r="C171" s="154" t="str">
        <f>IF(Input!E171&lt;&gt;"",Input!E171,"")</f>
        <v/>
      </c>
      <c r="D171" s="155" t="str">
        <f>IF(Input!F171&lt;&gt;"",Input!F171,"")</f>
        <v/>
      </c>
      <c r="E171" s="154" t="str">
        <f>IF(Input!I171&lt;&gt;"",CONCATENATE(Input!I171,", ",LEFT(Input!H171,1)),"")</f>
        <v/>
      </c>
      <c r="F171" s="156"/>
      <c r="G171" s="157" t="str">
        <f t="shared" si="2"/>
        <v/>
      </c>
      <c r="H171" s="154" t="str">
        <f>IF(A171&lt;&gt;"",VLOOKUP(G171,ScoreRanges!$C$4:$E$8,3),"")</f>
        <v/>
      </c>
      <c r="I171" s="156"/>
      <c r="J171" s="129" t="str">
        <f>IF(AND(ConversionTable!$F$2&lt;&gt;"",A171&lt;&gt;""),VLOOKUP(G171,ConversionTable!B$2:D$402,3),"")</f>
        <v/>
      </c>
      <c r="K171" s="66" t="str">
        <f>IF(AND(ConversionTable!$F$2&lt;&gt;"",A171&lt;&gt;""),VLOOKUP(J171,ConversionTable!I$4:K$7,3),"")</f>
        <v/>
      </c>
      <c r="M171" s="66" t="str">
        <f>IF(A171&lt;&gt;"",(Input!AE171*ScoringModel!$B$11+Input!AF171*ScoringModel!$B$21+Input!AG171*ScoringModel!$B$31)*0.01,"")</f>
        <v/>
      </c>
      <c r="N171" s="66" t="str">
        <f>IF(A171&lt;&gt;"",(Input!J171*ScoringModel!$B$4+Input!K171*ScoringModel!$B$5+Input!L171*ScoringModel!$B$6+Input!M171*ScoringModel!$B$7+Input!N171*ScoringModel!$B$8+Input!O171*ScoringModel!$B$9+Input!P171*ScoringModel!$B$10)*0.01,"")</f>
        <v/>
      </c>
      <c r="O171" s="66" t="str">
        <f>IF(A171&lt;&gt;"",(Input!Q171*ScoringModel!$B$14+Input!R171*ScoringModel!$B$15+Input!S171*ScoringModel!$B$16+Input!T171*ScoringModel!$B$17+Input!U171*ScoringModel!$B$18+Input!V171*ScoringModel!$B$19+Input!W171*ScoringModel!$B$20)*0.01,"")</f>
        <v/>
      </c>
      <c r="P171" s="66" t="str">
        <f>IF(A171&lt;&gt;"",(Input!X171*ScoringModel!$B$24+Input!Y171*ScoringModel!$B$25+Input!Z171*ScoringModel!$B$26+Input!AA171*ScoringModel!$B$27+Input!AB171*ScoringModel!$B$28+Input!AC171*ScoringModel!$B$29+Input!AD171*ScoringModel!$B$30)*0.01,"")</f>
        <v/>
      </c>
    </row>
    <row r="172" spans="1:16" x14ac:dyDescent="0.25">
      <c r="A172" s="154" t="str">
        <f>IF(Input!A172&lt;&gt;"",Input!A172,"")</f>
        <v/>
      </c>
      <c r="B172" s="154" t="str">
        <f>IF(Input!D172&lt;&gt;"",CONCATENATE(Input!D172,", ",Input!C172),"")</f>
        <v/>
      </c>
      <c r="C172" s="154" t="str">
        <f>IF(Input!E172&lt;&gt;"",Input!E172,"")</f>
        <v/>
      </c>
      <c r="D172" s="155" t="str">
        <f>IF(Input!F172&lt;&gt;"",Input!F172,"")</f>
        <v/>
      </c>
      <c r="E172" s="154" t="str">
        <f>IF(Input!I172&lt;&gt;"",CONCATENATE(Input!I172,", ",LEFT(Input!H172,1)),"")</f>
        <v/>
      </c>
      <c r="F172" s="156"/>
      <c r="G172" s="157" t="str">
        <f t="shared" si="2"/>
        <v/>
      </c>
      <c r="H172" s="154" t="str">
        <f>IF(A172&lt;&gt;"",VLOOKUP(G172,ScoreRanges!$C$4:$E$8,3),"")</f>
        <v/>
      </c>
      <c r="I172" s="156"/>
      <c r="J172" s="129" t="str">
        <f>IF(AND(ConversionTable!$F$2&lt;&gt;"",A172&lt;&gt;""),VLOOKUP(G172,ConversionTable!B$2:D$402,3),"")</f>
        <v/>
      </c>
      <c r="K172" s="66" t="str">
        <f>IF(AND(ConversionTable!$F$2&lt;&gt;"",A172&lt;&gt;""),VLOOKUP(J172,ConversionTable!I$4:K$7,3),"")</f>
        <v/>
      </c>
      <c r="M172" s="66" t="str">
        <f>IF(A172&lt;&gt;"",(Input!AE172*ScoringModel!$B$11+Input!AF172*ScoringModel!$B$21+Input!AG172*ScoringModel!$B$31)*0.01,"")</f>
        <v/>
      </c>
      <c r="N172" s="66" t="str">
        <f>IF(A172&lt;&gt;"",(Input!J172*ScoringModel!$B$4+Input!K172*ScoringModel!$B$5+Input!L172*ScoringModel!$B$6+Input!M172*ScoringModel!$B$7+Input!N172*ScoringModel!$B$8+Input!O172*ScoringModel!$B$9+Input!P172*ScoringModel!$B$10)*0.01,"")</f>
        <v/>
      </c>
      <c r="O172" s="66" t="str">
        <f>IF(A172&lt;&gt;"",(Input!Q172*ScoringModel!$B$14+Input!R172*ScoringModel!$B$15+Input!S172*ScoringModel!$B$16+Input!T172*ScoringModel!$B$17+Input!U172*ScoringModel!$B$18+Input!V172*ScoringModel!$B$19+Input!W172*ScoringModel!$B$20)*0.01,"")</f>
        <v/>
      </c>
      <c r="P172" s="66" t="str">
        <f>IF(A172&lt;&gt;"",(Input!X172*ScoringModel!$B$24+Input!Y172*ScoringModel!$B$25+Input!Z172*ScoringModel!$B$26+Input!AA172*ScoringModel!$B$27+Input!AB172*ScoringModel!$B$28+Input!AC172*ScoringModel!$B$29+Input!AD172*ScoringModel!$B$30)*0.01,"")</f>
        <v/>
      </c>
    </row>
    <row r="173" spans="1:16" x14ac:dyDescent="0.25">
      <c r="A173" s="154" t="str">
        <f>IF(Input!A173&lt;&gt;"",Input!A173,"")</f>
        <v/>
      </c>
      <c r="B173" s="154" t="str">
        <f>IF(Input!D173&lt;&gt;"",CONCATENATE(Input!D173,", ",Input!C173),"")</f>
        <v/>
      </c>
      <c r="C173" s="154" t="str">
        <f>IF(Input!E173&lt;&gt;"",Input!E173,"")</f>
        <v/>
      </c>
      <c r="D173" s="155" t="str">
        <f>IF(Input!F173&lt;&gt;"",Input!F173,"")</f>
        <v/>
      </c>
      <c r="E173" s="154" t="str">
        <f>IF(Input!I173&lt;&gt;"",CONCATENATE(Input!I173,", ",LEFT(Input!H173,1)),"")</f>
        <v/>
      </c>
      <c r="F173" s="156"/>
      <c r="G173" s="157" t="str">
        <f t="shared" si="2"/>
        <v/>
      </c>
      <c r="H173" s="154" t="str">
        <f>IF(A173&lt;&gt;"",VLOOKUP(G173,ScoreRanges!$C$4:$E$8,3),"")</f>
        <v/>
      </c>
      <c r="I173" s="156"/>
      <c r="J173" s="129" t="str">
        <f>IF(AND(ConversionTable!$F$2&lt;&gt;"",A173&lt;&gt;""),VLOOKUP(G173,ConversionTable!B$2:D$402,3),"")</f>
        <v/>
      </c>
      <c r="K173" s="66" t="str">
        <f>IF(AND(ConversionTable!$F$2&lt;&gt;"",A173&lt;&gt;""),VLOOKUP(J173,ConversionTable!I$4:K$7,3),"")</f>
        <v/>
      </c>
      <c r="M173" s="66" t="str">
        <f>IF(A173&lt;&gt;"",(Input!AE173*ScoringModel!$B$11+Input!AF173*ScoringModel!$B$21+Input!AG173*ScoringModel!$B$31)*0.01,"")</f>
        <v/>
      </c>
      <c r="N173" s="66" t="str">
        <f>IF(A173&lt;&gt;"",(Input!J173*ScoringModel!$B$4+Input!K173*ScoringModel!$B$5+Input!L173*ScoringModel!$B$6+Input!M173*ScoringModel!$B$7+Input!N173*ScoringModel!$B$8+Input!O173*ScoringModel!$B$9+Input!P173*ScoringModel!$B$10)*0.01,"")</f>
        <v/>
      </c>
      <c r="O173" s="66" t="str">
        <f>IF(A173&lt;&gt;"",(Input!Q173*ScoringModel!$B$14+Input!R173*ScoringModel!$B$15+Input!S173*ScoringModel!$B$16+Input!T173*ScoringModel!$B$17+Input!U173*ScoringModel!$B$18+Input!V173*ScoringModel!$B$19+Input!W173*ScoringModel!$B$20)*0.01,"")</f>
        <v/>
      </c>
      <c r="P173" s="66" t="str">
        <f>IF(A173&lt;&gt;"",(Input!X173*ScoringModel!$B$24+Input!Y173*ScoringModel!$B$25+Input!Z173*ScoringModel!$B$26+Input!AA173*ScoringModel!$B$27+Input!AB173*ScoringModel!$B$28+Input!AC173*ScoringModel!$B$29+Input!AD173*ScoringModel!$B$30)*0.01,"")</f>
        <v/>
      </c>
    </row>
    <row r="174" spans="1:16" x14ac:dyDescent="0.25">
      <c r="A174" s="154" t="str">
        <f>IF(Input!A174&lt;&gt;"",Input!A174,"")</f>
        <v/>
      </c>
      <c r="B174" s="154" t="str">
        <f>IF(Input!D174&lt;&gt;"",CONCATENATE(Input!D174,", ",Input!C174),"")</f>
        <v/>
      </c>
      <c r="C174" s="154" t="str">
        <f>IF(Input!E174&lt;&gt;"",Input!E174,"")</f>
        <v/>
      </c>
      <c r="D174" s="155" t="str">
        <f>IF(Input!F174&lt;&gt;"",Input!F174,"")</f>
        <v/>
      </c>
      <c r="E174" s="154" t="str">
        <f>IF(Input!I174&lt;&gt;"",CONCATENATE(Input!I174,", ",LEFT(Input!H174,1)),"")</f>
        <v/>
      </c>
      <c r="F174" s="156"/>
      <c r="G174" s="157" t="str">
        <f t="shared" si="2"/>
        <v/>
      </c>
      <c r="H174" s="154" t="str">
        <f>IF(A174&lt;&gt;"",VLOOKUP(G174,ScoreRanges!$C$4:$E$8,3),"")</f>
        <v/>
      </c>
      <c r="I174" s="156"/>
      <c r="J174" s="129" t="str">
        <f>IF(AND(ConversionTable!$F$2&lt;&gt;"",A174&lt;&gt;""),VLOOKUP(G174,ConversionTable!B$2:D$402,3),"")</f>
        <v/>
      </c>
      <c r="K174" s="66" t="str">
        <f>IF(AND(ConversionTable!$F$2&lt;&gt;"",A174&lt;&gt;""),VLOOKUP(J174,ConversionTable!I$4:K$7,3),"")</f>
        <v/>
      </c>
      <c r="M174" s="66" t="str">
        <f>IF(A174&lt;&gt;"",(Input!AE174*ScoringModel!$B$11+Input!AF174*ScoringModel!$B$21+Input!AG174*ScoringModel!$B$31)*0.01,"")</f>
        <v/>
      </c>
      <c r="N174" s="66" t="str">
        <f>IF(A174&lt;&gt;"",(Input!J174*ScoringModel!$B$4+Input!K174*ScoringModel!$B$5+Input!L174*ScoringModel!$B$6+Input!M174*ScoringModel!$B$7+Input!N174*ScoringModel!$B$8+Input!O174*ScoringModel!$B$9+Input!P174*ScoringModel!$B$10)*0.01,"")</f>
        <v/>
      </c>
      <c r="O174" s="66" t="str">
        <f>IF(A174&lt;&gt;"",(Input!Q174*ScoringModel!$B$14+Input!R174*ScoringModel!$B$15+Input!S174*ScoringModel!$B$16+Input!T174*ScoringModel!$B$17+Input!U174*ScoringModel!$B$18+Input!V174*ScoringModel!$B$19+Input!W174*ScoringModel!$B$20)*0.01,"")</f>
        <v/>
      </c>
      <c r="P174" s="66" t="str">
        <f>IF(A174&lt;&gt;"",(Input!X174*ScoringModel!$B$24+Input!Y174*ScoringModel!$B$25+Input!Z174*ScoringModel!$B$26+Input!AA174*ScoringModel!$B$27+Input!AB174*ScoringModel!$B$28+Input!AC174*ScoringModel!$B$29+Input!AD174*ScoringModel!$B$30)*0.01,"")</f>
        <v/>
      </c>
    </row>
    <row r="175" spans="1:16" x14ac:dyDescent="0.25">
      <c r="A175" s="154" t="str">
        <f>IF(Input!A175&lt;&gt;"",Input!A175,"")</f>
        <v/>
      </c>
      <c r="B175" s="154" t="str">
        <f>IF(Input!D175&lt;&gt;"",CONCATENATE(Input!D175,", ",Input!C175),"")</f>
        <v/>
      </c>
      <c r="C175" s="154" t="str">
        <f>IF(Input!E175&lt;&gt;"",Input!E175,"")</f>
        <v/>
      </c>
      <c r="D175" s="155" t="str">
        <f>IF(Input!F175&lt;&gt;"",Input!F175,"")</f>
        <v/>
      </c>
      <c r="E175" s="154" t="str">
        <f>IF(Input!I175&lt;&gt;"",CONCATENATE(Input!I175,", ",LEFT(Input!H175,1)),"")</f>
        <v/>
      </c>
      <c r="F175" s="156"/>
      <c r="G175" s="157" t="str">
        <f t="shared" si="2"/>
        <v/>
      </c>
      <c r="H175" s="154" t="str">
        <f>IF(A175&lt;&gt;"",VLOOKUP(G175,ScoreRanges!$C$4:$E$8,3),"")</f>
        <v/>
      </c>
      <c r="I175" s="156"/>
      <c r="J175" s="129" t="str">
        <f>IF(AND(ConversionTable!$F$2&lt;&gt;"",A175&lt;&gt;""),VLOOKUP(G175,ConversionTable!B$2:D$402,3),"")</f>
        <v/>
      </c>
      <c r="K175" s="66" t="str">
        <f>IF(AND(ConversionTable!$F$2&lt;&gt;"",A175&lt;&gt;""),VLOOKUP(J175,ConversionTable!I$4:K$7,3),"")</f>
        <v/>
      </c>
      <c r="M175" s="66" t="str">
        <f>IF(A175&lt;&gt;"",(Input!AE175*ScoringModel!$B$11+Input!AF175*ScoringModel!$B$21+Input!AG175*ScoringModel!$B$31)*0.01,"")</f>
        <v/>
      </c>
      <c r="N175" s="66" t="str">
        <f>IF(A175&lt;&gt;"",(Input!J175*ScoringModel!$B$4+Input!K175*ScoringModel!$B$5+Input!L175*ScoringModel!$B$6+Input!M175*ScoringModel!$B$7+Input!N175*ScoringModel!$B$8+Input!O175*ScoringModel!$B$9+Input!P175*ScoringModel!$B$10)*0.01,"")</f>
        <v/>
      </c>
      <c r="O175" s="66" t="str">
        <f>IF(A175&lt;&gt;"",(Input!Q175*ScoringModel!$B$14+Input!R175*ScoringModel!$B$15+Input!S175*ScoringModel!$B$16+Input!T175*ScoringModel!$B$17+Input!U175*ScoringModel!$B$18+Input!V175*ScoringModel!$B$19+Input!W175*ScoringModel!$B$20)*0.01,"")</f>
        <v/>
      </c>
      <c r="P175" s="66" t="str">
        <f>IF(A175&lt;&gt;"",(Input!X175*ScoringModel!$B$24+Input!Y175*ScoringModel!$B$25+Input!Z175*ScoringModel!$B$26+Input!AA175*ScoringModel!$B$27+Input!AB175*ScoringModel!$B$28+Input!AC175*ScoringModel!$B$29+Input!AD175*ScoringModel!$B$30)*0.01,"")</f>
        <v/>
      </c>
    </row>
    <row r="176" spans="1:16" x14ac:dyDescent="0.25">
      <c r="A176" s="154" t="str">
        <f>IF(Input!A176&lt;&gt;"",Input!A176,"")</f>
        <v/>
      </c>
      <c r="B176" s="154" t="str">
        <f>IF(Input!D176&lt;&gt;"",CONCATENATE(Input!D176,", ",Input!C176),"")</f>
        <v/>
      </c>
      <c r="C176" s="154" t="str">
        <f>IF(Input!E176&lt;&gt;"",Input!E176,"")</f>
        <v/>
      </c>
      <c r="D176" s="155" t="str">
        <f>IF(Input!F176&lt;&gt;"",Input!F176,"")</f>
        <v/>
      </c>
      <c r="E176" s="154" t="str">
        <f>IF(Input!I176&lt;&gt;"",CONCATENATE(Input!I176,", ",LEFT(Input!H176,1)),"")</f>
        <v/>
      </c>
      <c r="F176" s="156"/>
      <c r="G176" s="157" t="str">
        <f t="shared" si="2"/>
        <v/>
      </c>
      <c r="H176" s="154" t="str">
        <f>IF(A176&lt;&gt;"",VLOOKUP(G176,ScoreRanges!$C$4:$E$8,3),"")</f>
        <v/>
      </c>
      <c r="I176" s="156"/>
      <c r="J176" s="129" t="str">
        <f>IF(AND(ConversionTable!$F$2&lt;&gt;"",A176&lt;&gt;""),VLOOKUP(G176,ConversionTable!B$2:D$402,3),"")</f>
        <v/>
      </c>
      <c r="K176" s="66" t="str">
        <f>IF(AND(ConversionTable!$F$2&lt;&gt;"",A176&lt;&gt;""),VLOOKUP(J176,ConversionTable!I$4:K$7,3),"")</f>
        <v/>
      </c>
      <c r="M176" s="66" t="str">
        <f>IF(A176&lt;&gt;"",(Input!AE176*ScoringModel!$B$11+Input!AF176*ScoringModel!$B$21+Input!AG176*ScoringModel!$B$31)*0.01,"")</f>
        <v/>
      </c>
      <c r="N176" s="66" t="str">
        <f>IF(A176&lt;&gt;"",(Input!J176*ScoringModel!$B$4+Input!K176*ScoringModel!$B$5+Input!L176*ScoringModel!$B$6+Input!M176*ScoringModel!$B$7+Input!N176*ScoringModel!$B$8+Input!O176*ScoringModel!$B$9+Input!P176*ScoringModel!$B$10)*0.01,"")</f>
        <v/>
      </c>
      <c r="O176" s="66" t="str">
        <f>IF(A176&lt;&gt;"",(Input!Q176*ScoringModel!$B$14+Input!R176*ScoringModel!$B$15+Input!S176*ScoringModel!$B$16+Input!T176*ScoringModel!$B$17+Input!U176*ScoringModel!$B$18+Input!V176*ScoringModel!$B$19+Input!W176*ScoringModel!$B$20)*0.01,"")</f>
        <v/>
      </c>
      <c r="P176" s="66" t="str">
        <f>IF(A176&lt;&gt;"",(Input!X176*ScoringModel!$B$24+Input!Y176*ScoringModel!$B$25+Input!Z176*ScoringModel!$B$26+Input!AA176*ScoringModel!$B$27+Input!AB176*ScoringModel!$B$28+Input!AC176*ScoringModel!$B$29+Input!AD176*ScoringModel!$B$30)*0.01,"")</f>
        <v/>
      </c>
    </row>
    <row r="177" spans="1:16" x14ac:dyDescent="0.25">
      <c r="A177" s="154" t="str">
        <f>IF(Input!A177&lt;&gt;"",Input!A177,"")</f>
        <v/>
      </c>
      <c r="B177" s="154" t="str">
        <f>IF(Input!D177&lt;&gt;"",CONCATENATE(Input!D177,", ",Input!C177),"")</f>
        <v/>
      </c>
      <c r="C177" s="154" t="str">
        <f>IF(Input!E177&lt;&gt;"",Input!E177,"")</f>
        <v/>
      </c>
      <c r="D177" s="155" t="str">
        <f>IF(Input!F177&lt;&gt;"",Input!F177,"")</f>
        <v/>
      </c>
      <c r="E177" s="154" t="str">
        <f>IF(Input!I177&lt;&gt;"",CONCATENATE(Input!I177,", ",LEFT(Input!H177,1)),"")</f>
        <v/>
      </c>
      <c r="F177" s="156"/>
      <c r="G177" s="157" t="str">
        <f t="shared" si="2"/>
        <v/>
      </c>
      <c r="H177" s="154" t="str">
        <f>IF(A177&lt;&gt;"",VLOOKUP(G177,ScoreRanges!$C$4:$E$8,3),"")</f>
        <v/>
      </c>
      <c r="I177" s="156"/>
      <c r="J177" s="129" t="str">
        <f>IF(AND(ConversionTable!$F$2&lt;&gt;"",A177&lt;&gt;""),VLOOKUP(G177,ConversionTable!B$2:D$402,3),"")</f>
        <v/>
      </c>
      <c r="K177" s="66" t="str">
        <f>IF(AND(ConversionTable!$F$2&lt;&gt;"",A177&lt;&gt;""),VLOOKUP(J177,ConversionTable!I$4:K$7,3),"")</f>
        <v/>
      </c>
      <c r="M177" s="66" t="str">
        <f>IF(A177&lt;&gt;"",(Input!AE177*ScoringModel!$B$11+Input!AF177*ScoringModel!$B$21+Input!AG177*ScoringModel!$B$31)*0.01,"")</f>
        <v/>
      </c>
      <c r="N177" s="66" t="str">
        <f>IF(A177&lt;&gt;"",(Input!J177*ScoringModel!$B$4+Input!K177*ScoringModel!$B$5+Input!L177*ScoringModel!$B$6+Input!M177*ScoringModel!$B$7+Input!N177*ScoringModel!$B$8+Input!O177*ScoringModel!$B$9+Input!P177*ScoringModel!$B$10)*0.01,"")</f>
        <v/>
      </c>
      <c r="O177" s="66" t="str">
        <f>IF(A177&lt;&gt;"",(Input!Q177*ScoringModel!$B$14+Input!R177*ScoringModel!$B$15+Input!S177*ScoringModel!$B$16+Input!T177*ScoringModel!$B$17+Input!U177*ScoringModel!$B$18+Input!V177*ScoringModel!$B$19+Input!W177*ScoringModel!$B$20)*0.01,"")</f>
        <v/>
      </c>
      <c r="P177" s="66" t="str">
        <f>IF(A177&lt;&gt;"",(Input!X177*ScoringModel!$B$24+Input!Y177*ScoringModel!$B$25+Input!Z177*ScoringModel!$B$26+Input!AA177*ScoringModel!$B$27+Input!AB177*ScoringModel!$B$28+Input!AC177*ScoringModel!$B$29+Input!AD177*ScoringModel!$B$30)*0.01,"")</f>
        <v/>
      </c>
    </row>
    <row r="178" spans="1:16" x14ac:dyDescent="0.25">
      <c r="A178" s="154" t="str">
        <f>IF(Input!A178&lt;&gt;"",Input!A178,"")</f>
        <v/>
      </c>
      <c r="B178" s="154" t="str">
        <f>IF(Input!D178&lt;&gt;"",CONCATENATE(Input!D178,", ",Input!C178),"")</f>
        <v/>
      </c>
      <c r="C178" s="154" t="str">
        <f>IF(Input!E178&lt;&gt;"",Input!E178,"")</f>
        <v/>
      </c>
      <c r="D178" s="155" t="str">
        <f>IF(Input!F178&lt;&gt;"",Input!F178,"")</f>
        <v/>
      </c>
      <c r="E178" s="154" t="str">
        <f>IF(Input!I178&lt;&gt;"",CONCATENATE(Input!I178,", ",LEFT(Input!H178,1)),"")</f>
        <v/>
      </c>
      <c r="F178" s="156"/>
      <c r="G178" s="157" t="str">
        <f t="shared" si="2"/>
        <v/>
      </c>
      <c r="H178" s="154" t="str">
        <f>IF(A178&lt;&gt;"",VLOOKUP(G178,ScoreRanges!$C$4:$E$8,3),"")</f>
        <v/>
      </c>
      <c r="I178" s="156"/>
      <c r="J178" s="129" t="str">
        <f>IF(AND(ConversionTable!$F$2&lt;&gt;"",A178&lt;&gt;""),VLOOKUP(G178,ConversionTable!B$2:D$402,3),"")</f>
        <v/>
      </c>
      <c r="K178" s="66" t="str">
        <f>IF(AND(ConversionTable!$F$2&lt;&gt;"",A178&lt;&gt;""),VLOOKUP(J178,ConversionTable!I$4:K$7,3),"")</f>
        <v/>
      </c>
      <c r="M178" s="66" t="str">
        <f>IF(A178&lt;&gt;"",(Input!AE178*ScoringModel!$B$11+Input!AF178*ScoringModel!$B$21+Input!AG178*ScoringModel!$B$31)*0.01,"")</f>
        <v/>
      </c>
      <c r="N178" s="66" t="str">
        <f>IF(A178&lt;&gt;"",(Input!J178*ScoringModel!$B$4+Input!K178*ScoringModel!$B$5+Input!L178*ScoringModel!$B$6+Input!M178*ScoringModel!$B$7+Input!N178*ScoringModel!$B$8+Input!O178*ScoringModel!$B$9+Input!P178*ScoringModel!$B$10)*0.01,"")</f>
        <v/>
      </c>
      <c r="O178" s="66" t="str">
        <f>IF(A178&lt;&gt;"",(Input!Q178*ScoringModel!$B$14+Input!R178*ScoringModel!$B$15+Input!S178*ScoringModel!$B$16+Input!T178*ScoringModel!$B$17+Input!U178*ScoringModel!$B$18+Input!V178*ScoringModel!$B$19+Input!W178*ScoringModel!$B$20)*0.01,"")</f>
        <v/>
      </c>
      <c r="P178" s="66" t="str">
        <f>IF(A178&lt;&gt;"",(Input!X178*ScoringModel!$B$24+Input!Y178*ScoringModel!$B$25+Input!Z178*ScoringModel!$B$26+Input!AA178*ScoringModel!$B$27+Input!AB178*ScoringModel!$B$28+Input!AC178*ScoringModel!$B$29+Input!AD178*ScoringModel!$B$30)*0.01,"")</f>
        <v/>
      </c>
    </row>
    <row r="179" spans="1:16" x14ac:dyDescent="0.25">
      <c r="A179" s="154" t="str">
        <f>IF(Input!A179&lt;&gt;"",Input!A179,"")</f>
        <v/>
      </c>
      <c r="B179" s="154" t="str">
        <f>IF(Input!D179&lt;&gt;"",CONCATENATE(Input!D179,", ",Input!C179),"")</f>
        <v/>
      </c>
      <c r="C179" s="154" t="str">
        <f>IF(Input!E179&lt;&gt;"",Input!E179,"")</f>
        <v/>
      </c>
      <c r="D179" s="155" t="str">
        <f>IF(Input!F179&lt;&gt;"",Input!F179,"")</f>
        <v/>
      </c>
      <c r="E179" s="154" t="str">
        <f>IF(Input!I179&lt;&gt;"",CONCATENATE(Input!I179,", ",LEFT(Input!H179,1)),"")</f>
        <v/>
      </c>
      <c r="F179" s="156"/>
      <c r="G179" s="157" t="str">
        <f t="shared" si="2"/>
        <v/>
      </c>
      <c r="H179" s="154" t="str">
        <f>IF(A179&lt;&gt;"",VLOOKUP(G179,ScoreRanges!$C$4:$E$8,3),"")</f>
        <v/>
      </c>
      <c r="I179" s="156"/>
      <c r="J179" s="129" t="str">
        <f>IF(AND(ConversionTable!$F$2&lt;&gt;"",A179&lt;&gt;""),VLOOKUP(G179,ConversionTable!B$2:D$402,3),"")</f>
        <v/>
      </c>
      <c r="K179" s="66" t="str">
        <f>IF(AND(ConversionTable!$F$2&lt;&gt;"",A179&lt;&gt;""),VLOOKUP(J179,ConversionTable!I$4:K$7,3),"")</f>
        <v/>
      </c>
      <c r="M179" s="66" t="str">
        <f>IF(A179&lt;&gt;"",(Input!AE179*ScoringModel!$B$11+Input!AF179*ScoringModel!$B$21+Input!AG179*ScoringModel!$B$31)*0.01,"")</f>
        <v/>
      </c>
      <c r="N179" s="66" t="str">
        <f>IF(A179&lt;&gt;"",(Input!J179*ScoringModel!$B$4+Input!K179*ScoringModel!$B$5+Input!L179*ScoringModel!$B$6+Input!M179*ScoringModel!$B$7+Input!N179*ScoringModel!$B$8+Input!O179*ScoringModel!$B$9+Input!P179*ScoringModel!$B$10)*0.01,"")</f>
        <v/>
      </c>
      <c r="O179" s="66" t="str">
        <f>IF(A179&lt;&gt;"",(Input!Q179*ScoringModel!$B$14+Input!R179*ScoringModel!$B$15+Input!S179*ScoringModel!$B$16+Input!T179*ScoringModel!$B$17+Input!U179*ScoringModel!$B$18+Input!V179*ScoringModel!$B$19+Input!W179*ScoringModel!$B$20)*0.01,"")</f>
        <v/>
      </c>
      <c r="P179" s="66" t="str">
        <f>IF(A179&lt;&gt;"",(Input!X179*ScoringModel!$B$24+Input!Y179*ScoringModel!$B$25+Input!Z179*ScoringModel!$B$26+Input!AA179*ScoringModel!$B$27+Input!AB179*ScoringModel!$B$28+Input!AC179*ScoringModel!$B$29+Input!AD179*ScoringModel!$B$30)*0.01,"")</f>
        <v/>
      </c>
    </row>
    <row r="180" spans="1:16" x14ac:dyDescent="0.25">
      <c r="A180" s="154" t="str">
        <f>IF(Input!A180&lt;&gt;"",Input!A180,"")</f>
        <v/>
      </c>
      <c r="B180" s="154" t="str">
        <f>IF(Input!D180&lt;&gt;"",CONCATENATE(Input!D180,", ",Input!C180),"")</f>
        <v/>
      </c>
      <c r="C180" s="154" t="str">
        <f>IF(Input!E180&lt;&gt;"",Input!E180,"")</f>
        <v/>
      </c>
      <c r="D180" s="155" t="str">
        <f>IF(Input!F180&lt;&gt;"",Input!F180,"")</f>
        <v/>
      </c>
      <c r="E180" s="154" t="str">
        <f>IF(Input!I180&lt;&gt;"",CONCATENATE(Input!I180,", ",LEFT(Input!H180,1)),"")</f>
        <v/>
      </c>
      <c r="F180" s="156"/>
      <c r="G180" s="157" t="str">
        <f t="shared" si="2"/>
        <v/>
      </c>
      <c r="H180" s="154" t="str">
        <f>IF(A180&lt;&gt;"",VLOOKUP(G180,ScoreRanges!$C$4:$E$8,3),"")</f>
        <v/>
      </c>
      <c r="I180" s="156"/>
      <c r="J180" s="129" t="str">
        <f>IF(AND(ConversionTable!$F$2&lt;&gt;"",A180&lt;&gt;""),VLOOKUP(G180,ConversionTable!B$2:D$402,3),"")</f>
        <v/>
      </c>
      <c r="K180" s="66" t="str">
        <f>IF(AND(ConversionTable!$F$2&lt;&gt;"",A180&lt;&gt;""),VLOOKUP(J180,ConversionTable!I$4:K$7,3),"")</f>
        <v/>
      </c>
      <c r="M180" s="66" t="str">
        <f>IF(A180&lt;&gt;"",(Input!AE180*ScoringModel!$B$11+Input!AF180*ScoringModel!$B$21+Input!AG180*ScoringModel!$B$31)*0.01,"")</f>
        <v/>
      </c>
      <c r="N180" s="66" t="str">
        <f>IF(A180&lt;&gt;"",(Input!J180*ScoringModel!$B$4+Input!K180*ScoringModel!$B$5+Input!L180*ScoringModel!$B$6+Input!M180*ScoringModel!$B$7+Input!N180*ScoringModel!$B$8+Input!O180*ScoringModel!$B$9+Input!P180*ScoringModel!$B$10)*0.01,"")</f>
        <v/>
      </c>
      <c r="O180" s="66" t="str">
        <f>IF(A180&lt;&gt;"",(Input!Q180*ScoringModel!$B$14+Input!R180*ScoringModel!$B$15+Input!S180*ScoringModel!$B$16+Input!T180*ScoringModel!$B$17+Input!U180*ScoringModel!$B$18+Input!V180*ScoringModel!$B$19+Input!W180*ScoringModel!$B$20)*0.01,"")</f>
        <v/>
      </c>
      <c r="P180" s="66" t="str">
        <f>IF(A180&lt;&gt;"",(Input!X180*ScoringModel!$B$24+Input!Y180*ScoringModel!$B$25+Input!Z180*ScoringModel!$B$26+Input!AA180*ScoringModel!$B$27+Input!AB180*ScoringModel!$B$28+Input!AC180*ScoringModel!$B$29+Input!AD180*ScoringModel!$B$30)*0.01,"")</f>
        <v/>
      </c>
    </row>
    <row r="181" spans="1:16" x14ac:dyDescent="0.25">
      <c r="A181" s="154" t="str">
        <f>IF(Input!A181&lt;&gt;"",Input!A181,"")</f>
        <v/>
      </c>
      <c r="B181" s="154" t="str">
        <f>IF(Input!D181&lt;&gt;"",CONCATENATE(Input!D181,", ",Input!C181),"")</f>
        <v/>
      </c>
      <c r="C181" s="154" t="str">
        <f>IF(Input!E181&lt;&gt;"",Input!E181,"")</f>
        <v/>
      </c>
      <c r="D181" s="155" t="str">
        <f>IF(Input!F181&lt;&gt;"",Input!F181,"")</f>
        <v/>
      </c>
      <c r="E181" s="154" t="str">
        <f>IF(Input!I181&lt;&gt;"",CONCATENATE(Input!I181,", ",LEFT(Input!H181,1)),"")</f>
        <v/>
      </c>
      <c r="F181" s="156"/>
      <c r="G181" s="157" t="str">
        <f t="shared" si="2"/>
        <v/>
      </c>
      <c r="H181" s="154" t="str">
        <f>IF(A181&lt;&gt;"",VLOOKUP(G181,ScoreRanges!$C$4:$E$8,3),"")</f>
        <v/>
      </c>
      <c r="I181" s="156"/>
      <c r="J181" s="129" t="str">
        <f>IF(AND(ConversionTable!$F$2&lt;&gt;"",A181&lt;&gt;""),VLOOKUP(G181,ConversionTable!B$2:D$402,3),"")</f>
        <v/>
      </c>
      <c r="K181" s="66" t="str">
        <f>IF(AND(ConversionTable!$F$2&lt;&gt;"",A181&lt;&gt;""),VLOOKUP(J181,ConversionTable!I$4:K$7,3),"")</f>
        <v/>
      </c>
      <c r="M181" s="66" t="str">
        <f>IF(A181&lt;&gt;"",(Input!AE181*ScoringModel!$B$11+Input!AF181*ScoringModel!$B$21+Input!AG181*ScoringModel!$B$31)*0.01,"")</f>
        <v/>
      </c>
      <c r="N181" s="66" t="str">
        <f>IF(A181&lt;&gt;"",(Input!J181*ScoringModel!$B$4+Input!K181*ScoringModel!$B$5+Input!L181*ScoringModel!$B$6+Input!M181*ScoringModel!$B$7+Input!N181*ScoringModel!$B$8+Input!O181*ScoringModel!$B$9+Input!P181*ScoringModel!$B$10)*0.01,"")</f>
        <v/>
      </c>
      <c r="O181" s="66" t="str">
        <f>IF(A181&lt;&gt;"",(Input!Q181*ScoringModel!$B$14+Input!R181*ScoringModel!$B$15+Input!S181*ScoringModel!$B$16+Input!T181*ScoringModel!$B$17+Input!U181*ScoringModel!$B$18+Input!V181*ScoringModel!$B$19+Input!W181*ScoringModel!$B$20)*0.01,"")</f>
        <v/>
      </c>
      <c r="P181" s="66" t="str">
        <f>IF(A181&lt;&gt;"",(Input!X181*ScoringModel!$B$24+Input!Y181*ScoringModel!$B$25+Input!Z181*ScoringModel!$B$26+Input!AA181*ScoringModel!$B$27+Input!AB181*ScoringModel!$B$28+Input!AC181*ScoringModel!$B$29+Input!AD181*ScoringModel!$B$30)*0.01,"")</f>
        <v/>
      </c>
    </row>
    <row r="182" spans="1:16" x14ac:dyDescent="0.25">
      <c r="A182" s="154" t="str">
        <f>IF(Input!A182&lt;&gt;"",Input!A182,"")</f>
        <v/>
      </c>
      <c r="B182" s="154" t="str">
        <f>IF(Input!D182&lt;&gt;"",CONCATENATE(Input!D182,", ",Input!C182),"")</f>
        <v/>
      </c>
      <c r="C182" s="154" t="str">
        <f>IF(Input!E182&lt;&gt;"",Input!E182,"")</f>
        <v/>
      </c>
      <c r="D182" s="155" t="str">
        <f>IF(Input!F182&lt;&gt;"",Input!F182,"")</f>
        <v/>
      </c>
      <c r="E182" s="154" t="str">
        <f>IF(Input!I182&lt;&gt;"",CONCATENATE(Input!I182,", ",LEFT(Input!H182,1)),"")</f>
        <v/>
      </c>
      <c r="F182" s="156"/>
      <c r="G182" s="157" t="str">
        <f t="shared" si="2"/>
        <v/>
      </c>
      <c r="H182" s="154" t="str">
        <f>IF(A182&lt;&gt;"",VLOOKUP(G182,ScoreRanges!$C$4:$E$8,3),"")</f>
        <v/>
      </c>
      <c r="I182" s="156"/>
      <c r="J182" s="129" t="str">
        <f>IF(AND(ConversionTable!$F$2&lt;&gt;"",A182&lt;&gt;""),VLOOKUP(G182,ConversionTable!B$2:D$402,3),"")</f>
        <v/>
      </c>
      <c r="K182" s="66" t="str">
        <f>IF(AND(ConversionTable!$F$2&lt;&gt;"",A182&lt;&gt;""),VLOOKUP(J182,ConversionTable!I$4:K$7,3),"")</f>
        <v/>
      </c>
      <c r="M182" s="66" t="str">
        <f>IF(A182&lt;&gt;"",(Input!AE182*ScoringModel!$B$11+Input!AF182*ScoringModel!$B$21+Input!AG182*ScoringModel!$B$31)*0.01,"")</f>
        <v/>
      </c>
      <c r="N182" s="66" t="str">
        <f>IF(A182&lt;&gt;"",(Input!J182*ScoringModel!$B$4+Input!K182*ScoringModel!$B$5+Input!L182*ScoringModel!$B$6+Input!M182*ScoringModel!$B$7+Input!N182*ScoringModel!$B$8+Input!O182*ScoringModel!$B$9+Input!P182*ScoringModel!$B$10)*0.01,"")</f>
        <v/>
      </c>
      <c r="O182" s="66" t="str">
        <f>IF(A182&lt;&gt;"",(Input!Q182*ScoringModel!$B$14+Input!R182*ScoringModel!$B$15+Input!S182*ScoringModel!$B$16+Input!T182*ScoringModel!$B$17+Input!U182*ScoringModel!$B$18+Input!V182*ScoringModel!$B$19+Input!W182*ScoringModel!$B$20)*0.01,"")</f>
        <v/>
      </c>
      <c r="P182" s="66" t="str">
        <f>IF(A182&lt;&gt;"",(Input!X182*ScoringModel!$B$24+Input!Y182*ScoringModel!$B$25+Input!Z182*ScoringModel!$B$26+Input!AA182*ScoringModel!$B$27+Input!AB182*ScoringModel!$B$28+Input!AC182*ScoringModel!$B$29+Input!AD182*ScoringModel!$B$30)*0.01,"")</f>
        <v/>
      </c>
    </row>
    <row r="183" spans="1:16" x14ac:dyDescent="0.25">
      <c r="A183" s="154" t="str">
        <f>IF(Input!A183&lt;&gt;"",Input!A183,"")</f>
        <v/>
      </c>
      <c r="B183" s="154" t="str">
        <f>IF(Input!D183&lt;&gt;"",CONCATENATE(Input!D183,", ",Input!C183),"")</f>
        <v/>
      </c>
      <c r="C183" s="154" t="str">
        <f>IF(Input!E183&lt;&gt;"",Input!E183,"")</f>
        <v/>
      </c>
      <c r="D183" s="155" t="str">
        <f>IF(Input!F183&lt;&gt;"",Input!F183,"")</f>
        <v/>
      </c>
      <c r="E183" s="154" t="str">
        <f>IF(Input!I183&lt;&gt;"",CONCATENATE(Input!I183,", ",LEFT(Input!H183,1)),"")</f>
        <v/>
      </c>
      <c r="F183" s="156"/>
      <c r="G183" s="157" t="str">
        <f t="shared" si="2"/>
        <v/>
      </c>
      <c r="H183" s="154" t="str">
        <f>IF(A183&lt;&gt;"",VLOOKUP(G183,ScoreRanges!$C$4:$E$8,3),"")</f>
        <v/>
      </c>
      <c r="I183" s="156"/>
      <c r="J183" s="129" t="str">
        <f>IF(AND(ConversionTable!$F$2&lt;&gt;"",A183&lt;&gt;""),VLOOKUP(G183,ConversionTable!B$2:D$402,3),"")</f>
        <v/>
      </c>
      <c r="K183" s="66" t="str">
        <f>IF(AND(ConversionTable!$F$2&lt;&gt;"",A183&lt;&gt;""),VLOOKUP(J183,ConversionTable!I$4:K$7,3),"")</f>
        <v/>
      </c>
      <c r="M183" s="66" t="str">
        <f>IF(A183&lt;&gt;"",(Input!AE183*ScoringModel!$B$11+Input!AF183*ScoringModel!$B$21+Input!AG183*ScoringModel!$B$31)*0.01,"")</f>
        <v/>
      </c>
      <c r="N183" s="66" t="str">
        <f>IF(A183&lt;&gt;"",(Input!J183*ScoringModel!$B$4+Input!K183*ScoringModel!$B$5+Input!L183*ScoringModel!$B$6+Input!M183*ScoringModel!$B$7+Input!N183*ScoringModel!$B$8+Input!O183*ScoringModel!$B$9+Input!P183*ScoringModel!$B$10)*0.01,"")</f>
        <v/>
      </c>
      <c r="O183" s="66" t="str">
        <f>IF(A183&lt;&gt;"",(Input!Q183*ScoringModel!$B$14+Input!R183*ScoringModel!$B$15+Input!S183*ScoringModel!$B$16+Input!T183*ScoringModel!$B$17+Input!U183*ScoringModel!$B$18+Input!V183*ScoringModel!$B$19+Input!W183*ScoringModel!$B$20)*0.01,"")</f>
        <v/>
      </c>
      <c r="P183" s="66" t="str">
        <f>IF(A183&lt;&gt;"",(Input!X183*ScoringModel!$B$24+Input!Y183*ScoringModel!$B$25+Input!Z183*ScoringModel!$B$26+Input!AA183*ScoringModel!$B$27+Input!AB183*ScoringModel!$B$28+Input!AC183*ScoringModel!$B$29+Input!AD183*ScoringModel!$B$30)*0.01,"")</f>
        <v/>
      </c>
    </row>
    <row r="184" spans="1:16" x14ac:dyDescent="0.25">
      <c r="A184" s="154" t="str">
        <f>IF(Input!A184&lt;&gt;"",Input!A184,"")</f>
        <v/>
      </c>
      <c r="B184" s="154" t="str">
        <f>IF(Input!D184&lt;&gt;"",CONCATENATE(Input!D184,", ",Input!C184),"")</f>
        <v/>
      </c>
      <c r="C184" s="154" t="str">
        <f>IF(Input!E184&lt;&gt;"",Input!E184,"")</f>
        <v/>
      </c>
      <c r="D184" s="155" t="str">
        <f>IF(Input!F184&lt;&gt;"",Input!F184,"")</f>
        <v/>
      </c>
      <c r="E184" s="154" t="str">
        <f>IF(Input!I184&lt;&gt;"",CONCATENATE(Input!I184,", ",LEFT(Input!H184,1)),"")</f>
        <v/>
      </c>
      <c r="F184" s="156"/>
      <c r="G184" s="157" t="str">
        <f t="shared" si="2"/>
        <v/>
      </c>
      <c r="H184" s="154" t="str">
        <f>IF(A184&lt;&gt;"",VLOOKUP(G184,ScoreRanges!$C$4:$E$8,3),"")</f>
        <v/>
      </c>
      <c r="I184" s="156"/>
      <c r="J184" s="129" t="str">
        <f>IF(AND(ConversionTable!$F$2&lt;&gt;"",A184&lt;&gt;""),VLOOKUP(G184,ConversionTable!B$2:D$402,3),"")</f>
        <v/>
      </c>
      <c r="K184" s="66" t="str">
        <f>IF(AND(ConversionTable!$F$2&lt;&gt;"",A184&lt;&gt;""),VLOOKUP(J184,ConversionTable!I$4:K$7,3),"")</f>
        <v/>
      </c>
      <c r="M184" s="66" t="str">
        <f>IF(A184&lt;&gt;"",(Input!AE184*ScoringModel!$B$11+Input!AF184*ScoringModel!$B$21+Input!AG184*ScoringModel!$B$31)*0.01,"")</f>
        <v/>
      </c>
      <c r="N184" s="66" t="str">
        <f>IF(A184&lt;&gt;"",(Input!J184*ScoringModel!$B$4+Input!K184*ScoringModel!$B$5+Input!L184*ScoringModel!$B$6+Input!M184*ScoringModel!$B$7+Input!N184*ScoringModel!$B$8+Input!O184*ScoringModel!$B$9+Input!P184*ScoringModel!$B$10)*0.01,"")</f>
        <v/>
      </c>
      <c r="O184" s="66" t="str">
        <f>IF(A184&lt;&gt;"",(Input!Q184*ScoringModel!$B$14+Input!R184*ScoringModel!$B$15+Input!S184*ScoringModel!$B$16+Input!T184*ScoringModel!$B$17+Input!U184*ScoringModel!$B$18+Input!V184*ScoringModel!$B$19+Input!W184*ScoringModel!$B$20)*0.01,"")</f>
        <v/>
      </c>
      <c r="P184" s="66" t="str">
        <f>IF(A184&lt;&gt;"",(Input!X184*ScoringModel!$B$24+Input!Y184*ScoringModel!$B$25+Input!Z184*ScoringModel!$B$26+Input!AA184*ScoringModel!$B$27+Input!AB184*ScoringModel!$B$28+Input!AC184*ScoringModel!$B$29+Input!AD184*ScoringModel!$B$30)*0.01,"")</f>
        <v/>
      </c>
    </row>
    <row r="185" spans="1:16" x14ac:dyDescent="0.25">
      <c r="A185" s="154" t="str">
        <f>IF(Input!A185&lt;&gt;"",Input!A185,"")</f>
        <v/>
      </c>
      <c r="B185" s="154" t="str">
        <f>IF(Input!D185&lt;&gt;"",CONCATENATE(Input!D185,", ",Input!C185),"")</f>
        <v/>
      </c>
      <c r="C185" s="154" t="str">
        <f>IF(Input!E185&lt;&gt;"",Input!E185,"")</f>
        <v/>
      </c>
      <c r="D185" s="155" t="str">
        <f>IF(Input!F185&lt;&gt;"",Input!F185,"")</f>
        <v/>
      </c>
      <c r="E185" s="154" t="str">
        <f>IF(Input!I185&lt;&gt;"",CONCATENATE(Input!I185,", ",LEFT(Input!H185,1)),"")</f>
        <v/>
      </c>
      <c r="F185" s="156"/>
      <c r="G185" s="157" t="str">
        <f t="shared" si="2"/>
        <v/>
      </c>
      <c r="H185" s="154" t="str">
        <f>IF(A185&lt;&gt;"",VLOOKUP(G185,ScoreRanges!$C$4:$E$8,3),"")</f>
        <v/>
      </c>
      <c r="I185" s="156"/>
      <c r="J185" s="129" t="str">
        <f>IF(AND(ConversionTable!$F$2&lt;&gt;"",A185&lt;&gt;""),VLOOKUP(G185,ConversionTable!B$2:D$402,3),"")</f>
        <v/>
      </c>
      <c r="K185" s="66" t="str">
        <f>IF(AND(ConversionTable!$F$2&lt;&gt;"",A185&lt;&gt;""),VLOOKUP(J185,ConversionTable!I$4:K$7,3),"")</f>
        <v/>
      </c>
      <c r="M185" s="66" t="str">
        <f>IF(A185&lt;&gt;"",(Input!AE185*ScoringModel!$B$11+Input!AF185*ScoringModel!$B$21+Input!AG185*ScoringModel!$B$31)*0.01,"")</f>
        <v/>
      </c>
      <c r="N185" s="66" t="str">
        <f>IF(A185&lt;&gt;"",(Input!J185*ScoringModel!$B$4+Input!K185*ScoringModel!$B$5+Input!L185*ScoringModel!$B$6+Input!M185*ScoringModel!$B$7+Input!N185*ScoringModel!$B$8+Input!O185*ScoringModel!$B$9+Input!P185*ScoringModel!$B$10)*0.01,"")</f>
        <v/>
      </c>
      <c r="O185" s="66" t="str">
        <f>IF(A185&lt;&gt;"",(Input!Q185*ScoringModel!$B$14+Input!R185*ScoringModel!$B$15+Input!S185*ScoringModel!$B$16+Input!T185*ScoringModel!$B$17+Input!U185*ScoringModel!$B$18+Input!V185*ScoringModel!$B$19+Input!W185*ScoringModel!$B$20)*0.01,"")</f>
        <v/>
      </c>
      <c r="P185" s="66" t="str">
        <f>IF(A185&lt;&gt;"",(Input!X185*ScoringModel!$B$24+Input!Y185*ScoringModel!$B$25+Input!Z185*ScoringModel!$B$26+Input!AA185*ScoringModel!$B$27+Input!AB185*ScoringModel!$B$28+Input!AC185*ScoringModel!$B$29+Input!AD185*ScoringModel!$B$30)*0.01,"")</f>
        <v/>
      </c>
    </row>
    <row r="186" spans="1:16" x14ac:dyDescent="0.25">
      <c r="A186" s="154" t="str">
        <f>IF(Input!A186&lt;&gt;"",Input!A186,"")</f>
        <v/>
      </c>
      <c r="B186" s="154" t="str">
        <f>IF(Input!D186&lt;&gt;"",CONCATENATE(Input!D186,", ",Input!C186),"")</f>
        <v/>
      </c>
      <c r="C186" s="154" t="str">
        <f>IF(Input!E186&lt;&gt;"",Input!E186,"")</f>
        <v/>
      </c>
      <c r="D186" s="155" t="str">
        <f>IF(Input!F186&lt;&gt;"",Input!F186,"")</f>
        <v/>
      </c>
      <c r="E186" s="154" t="str">
        <f>IF(Input!I186&lt;&gt;"",CONCATENATE(Input!I186,", ",LEFT(Input!H186,1)),"")</f>
        <v/>
      </c>
      <c r="F186" s="156"/>
      <c r="G186" s="157" t="str">
        <f t="shared" si="2"/>
        <v/>
      </c>
      <c r="H186" s="154" t="str">
        <f>IF(A186&lt;&gt;"",VLOOKUP(G186,ScoreRanges!$C$4:$E$8,3),"")</f>
        <v/>
      </c>
      <c r="I186" s="156"/>
      <c r="J186" s="129" t="str">
        <f>IF(AND(ConversionTable!$F$2&lt;&gt;"",A186&lt;&gt;""),VLOOKUP(G186,ConversionTable!B$2:D$402,3),"")</f>
        <v/>
      </c>
      <c r="K186" s="66" t="str">
        <f>IF(AND(ConversionTable!$F$2&lt;&gt;"",A186&lt;&gt;""),VLOOKUP(J186,ConversionTable!I$4:K$7,3),"")</f>
        <v/>
      </c>
      <c r="M186" s="66" t="str">
        <f>IF(A186&lt;&gt;"",(Input!AE186*ScoringModel!$B$11+Input!AF186*ScoringModel!$B$21+Input!AG186*ScoringModel!$B$31)*0.01,"")</f>
        <v/>
      </c>
      <c r="N186" s="66" t="str">
        <f>IF(A186&lt;&gt;"",(Input!J186*ScoringModel!$B$4+Input!K186*ScoringModel!$B$5+Input!L186*ScoringModel!$B$6+Input!M186*ScoringModel!$B$7+Input!N186*ScoringModel!$B$8+Input!O186*ScoringModel!$B$9+Input!P186*ScoringModel!$B$10)*0.01,"")</f>
        <v/>
      </c>
      <c r="O186" s="66" t="str">
        <f>IF(A186&lt;&gt;"",(Input!Q186*ScoringModel!$B$14+Input!R186*ScoringModel!$B$15+Input!S186*ScoringModel!$B$16+Input!T186*ScoringModel!$B$17+Input!U186*ScoringModel!$B$18+Input!V186*ScoringModel!$B$19+Input!W186*ScoringModel!$B$20)*0.01,"")</f>
        <v/>
      </c>
      <c r="P186" s="66" t="str">
        <f>IF(A186&lt;&gt;"",(Input!X186*ScoringModel!$B$24+Input!Y186*ScoringModel!$B$25+Input!Z186*ScoringModel!$B$26+Input!AA186*ScoringModel!$B$27+Input!AB186*ScoringModel!$B$28+Input!AC186*ScoringModel!$B$29+Input!AD186*ScoringModel!$B$30)*0.01,"")</f>
        <v/>
      </c>
    </row>
    <row r="187" spans="1:16" x14ac:dyDescent="0.25">
      <c r="A187" s="154" t="str">
        <f>IF(Input!A187&lt;&gt;"",Input!A187,"")</f>
        <v/>
      </c>
      <c r="B187" s="154" t="str">
        <f>IF(Input!D187&lt;&gt;"",CONCATENATE(Input!D187,", ",Input!C187),"")</f>
        <v/>
      </c>
      <c r="C187" s="154" t="str">
        <f>IF(Input!E187&lt;&gt;"",Input!E187,"")</f>
        <v/>
      </c>
      <c r="D187" s="155" t="str">
        <f>IF(Input!F187&lt;&gt;"",Input!F187,"")</f>
        <v/>
      </c>
      <c r="E187" s="154" t="str">
        <f>IF(Input!I187&lt;&gt;"",CONCATENATE(Input!I187,", ",LEFT(Input!H187,1)),"")</f>
        <v/>
      </c>
      <c r="F187" s="156"/>
      <c r="G187" s="157" t="str">
        <f t="shared" si="2"/>
        <v/>
      </c>
      <c r="H187" s="154" t="str">
        <f>IF(A187&lt;&gt;"",VLOOKUP(G187,ScoreRanges!$C$4:$E$8,3),"")</f>
        <v/>
      </c>
      <c r="I187" s="156"/>
      <c r="J187" s="129" t="str">
        <f>IF(AND(ConversionTable!$F$2&lt;&gt;"",A187&lt;&gt;""),VLOOKUP(G187,ConversionTable!B$2:D$402,3),"")</f>
        <v/>
      </c>
      <c r="K187" s="66" t="str">
        <f>IF(AND(ConversionTable!$F$2&lt;&gt;"",A187&lt;&gt;""),VLOOKUP(J187,ConversionTable!I$4:K$7,3),"")</f>
        <v/>
      </c>
      <c r="M187" s="66" t="str">
        <f>IF(A187&lt;&gt;"",(Input!AE187*ScoringModel!$B$11+Input!AF187*ScoringModel!$B$21+Input!AG187*ScoringModel!$B$31)*0.01,"")</f>
        <v/>
      </c>
      <c r="N187" s="66" t="str">
        <f>IF(A187&lt;&gt;"",(Input!J187*ScoringModel!$B$4+Input!K187*ScoringModel!$B$5+Input!L187*ScoringModel!$B$6+Input!M187*ScoringModel!$B$7+Input!N187*ScoringModel!$B$8+Input!O187*ScoringModel!$B$9+Input!P187*ScoringModel!$B$10)*0.01,"")</f>
        <v/>
      </c>
      <c r="O187" s="66" t="str">
        <f>IF(A187&lt;&gt;"",(Input!Q187*ScoringModel!$B$14+Input!R187*ScoringModel!$B$15+Input!S187*ScoringModel!$B$16+Input!T187*ScoringModel!$B$17+Input!U187*ScoringModel!$B$18+Input!V187*ScoringModel!$B$19+Input!W187*ScoringModel!$B$20)*0.01,"")</f>
        <v/>
      </c>
      <c r="P187" s="66" t="str">
        <f>IF(A187&lt;&gt;"",(Input!X187*ScoringModel!$B$24+Input!Y187*ScoringModel!$B$25+Input!Z187*ScoringModel!$B$26+Input!AA187*ScoringModel!$B$27+Input!AB187*ScoringModel!$B$28+Input!AC187*ScoringModel!$B$29+Input!AD187*ScoringModel!$B$30)*0.01,"")</f>
        <v/>
      </c>
    </row>
    <row r="188" spans="1:16" x14ac:dyDescent="0.25">
      <c r="A188" s="154" t="str">
        <f>IF(Input!A188&lt;&gt;"",Input!A188,"")</f>
        <v/>
      </c>
      <c r="B188" s="154" t="str">
        <f>IF(Input!D188&lt;&gt;"",CONCATENATE(Input!D188,", ",Input!C188),"")</f>
        <v/>
      </c>
      <c r="C188" s="154" t="str">
        <f>IF(Input!E188&lt;&gt;"",Input!E188,"")</f>
        <v/>
      </c>
      <c r="D188" s="155" t="str">
        <f>IF(Input!F188&lt;&gt;"",Input!F188,"")</f>
        <v/>
      </c>
      <c r="E188" s="154" t="str">
        <f>IF(Input!I188&lt;&gt;"",CONCATENATE(Input!I188,", ",LEFT(Input!H188,1)),"")</f>
        <v/>
      </c>
      <c r="F188" s="156"/>
      <c r="G188" s="157" t="str">
        <f t="shared" si="2"/>
        <v/>
      </c>
      <c r="H188" s="154" t="str">
        <f>IF(A188&lt;&gt;"",VLOOKUP(G188,ScoreRanges!$C$4:$E$8,3),"")</f>
        <v/>
      </c>
      <c r="I188" s="156"/>
      <c r="J188" s="129" t="str">
        <f>IF(AND(ConversionTable!$F$2&lt;&gt;"",A188&lt;&gt;""),VLOOKUP(G188,ConversionTable!B$2:D$402,3),"")</f>
        <v/>
      </c>
      <c r="K188" s="66" t="str">
        <f>IF(AND(ConversionTable!$F$2&lt;&gt;"",A188&lt;&gt;""),VLOOKUP(J188,ConversionTable!I$4:K$7,3),"")</f>
        <v/>
      </c>
      <c r="M188" s="66" t="str">
        <f>IF(A188&lt;&gt;"",(Input!AE188*ScoringModel!$B$11+Input!AF188*ScoringModel!$B$21+Input!AG188*ScoringModel!$B$31)*0.01,"")</f>
        <v/>
      </c>
      <c r="N188" s="66" t="str">
        <f>IF(A188&lt;&gt;"",(Input!J188*ScoringModel!$B$4+Input!K188*ScoringModel!$B$5+Input!L188*ScoringModel!$B$6+Input!M188*ScoringModel!$B$7+Input!N188*ScoringModel!$B$8+Input!O188*ScoringModel!$B$9+Input!P188*ScoringModel!$B$10)*0.01,"")</f>
        <v/>
      </c>
      <c r="O188" s="66" t="str">
        <f>IF(A188&lt;&gt;"",(Input!Q188*ScoringModel!$B$14+Input!R188*ScoringModel!$B$15+Input!S188*ScoringModel!$B$16+Input!T188*ScoringModel!$B$17+Input!U188*ScoringModel!$B$18+Input!V188*ScoringModel!$B$19+Input!W188*ScoringModel!$B$20)*0.01,"")</f>
        <v/>
      </c>
      <c r="P188" s="66" t="str">
        <f>IF(A188&lt;&gt;"",(Input!X188*ScoringModel!$B$24+Input!Y188*ScoringModel!$B$25+Input!Z188*ScoringModel!$B$26+Input!AA188*ScoringModel!$B$27+Input!AB188*ScoringModel!$B$28+Input!AC188*ScoringModel!$B$29+Input!AD188*ScoringModel!$B$30)*0.01,"")</f>
        <v/>
      </c>
    </row>
    <row r="189" spans="1:16" x14ac:dyDescent="0.25">
      <c r="A189" s="154" t="str">
        <f>IF(Input!A189&lt;&gt;"",Input!A189,"")</f>
        <v/>
      </c>
      <c r="B189" s="154" t="str">
        <f>IF(Input!D189&lt;&gt;"",CONCATENATE(Input!D189,", ",Input!C189),"")</f>
        <v/>
      </c>
      <c r="C189" s="154" t="str">
        <f>IF(Input!E189&lt;&gt;"",Input!E189,"")</f>
        <v/>
      </c>
      <c r="D189" s="155" t="str">
        <f>IF(Input!F189&lt;&gt;"",Input!F189,"")</f>
        <v/>
      </c>
      <c r="E189" s="154" t="str">
        <f>IF(Input!I189&lt;&gt;"",CONCATENATE(Input!I189,", ",LEFT(Input!H189,1)),"")</f>
        <v/>
      </c>
      <c r="F189" s="156"/>
      <c r="G189" s="157" t="str">
        <f t="shared" si="2"/>
        <v/>
      </c>
      <c r="H189" s="154" t="str">
        <f>IF(A189&lt;&gt;"",VLOOKUP(G189,ScoreRanges!$C$4:$E$8,3),"")</f>
        <v/>
      </c>
      <c r="I189" s="156"/>
      <c r="J189" s="129" t="str">
        <f>IF(AND(ConversionTable!$F$2&lt;&gt;"",A189&lt;&gt;""),VLOOKUP(G189,ConversionTable!B$2:D$402,3),"")</f>
        <v/>
      </c>
      <c r="K189" s="66" t="str">
        <f>IF(AND(ConversionTable!$F$2&lt;&gt;"",A189&lt;&gt;""),VLOOKUP(J189,ConversionTable!I$4:K$7,3),"")</f>
        <v/>
      </c>
      <c r="M189" s="66" t="str">
        <f>IF(A189&lt;&gt;"",(Input!AE189*ScoringModel!$B$11+Input!AF189*ScoringModel!$B$21+Input!AG189*ScoringModel!$B$31)*0.01,"")</f>
        <v/>
      </c>
      <c r="N189" s="66" t="str">
        <f>IF(A189&lt;&gt;"",(Input!J189*ScoringModel!$B$4+Input!K189*ScoringModel!$B$5+Input!L189*ScoringModel!$B$6+Input!M189*ScoringModel!$B$7+Input!N189*ScoringModel!$B$8+Input!O189*ScoringModel!$B$9+Input!P189*ScoringModel!$B$10)*0.01,"")</f>
        <v/>
      </c>
      <c r="O189" s="66" t="str">
        <f>IF(A189&lt;&gt;"",(Input!Q189*ScoringModel!$B$14+Input!R189*ScoringModel!$B$15+Input!S189*ScoringModel!$B$16+Input!T189*ScoringModel!$B$17+Input!U189*ScoringModel!$B$18+Input!V189*ScoringModel!$B$19+Input!W189*ScoringModel!$B$20)*0.01,"")</f>
        <v/>
      </c>
      <c r="P189" s="66" t="str">
        <f>IF(A189&lt;&gt;"",(Input!X189*ScoringModel!$B$24+Input!Y189*ScoringModel!$B$25+Input!Z189*ScoringModel!$B$26+Input!AA189*ScoringModel!$B$27+Input!AB189*ScoringModel!$B$28+Input!AC189*ScoringModel!$B$29+Input!AD189*ScoringModel!$B$30)*0.01,"")</f>
        <v/>
      </c>
    </row>
    <row r="190" spans="1:16" x14ac:dyDescent="0.25">
      <c r="A190" s="154" t="str">
        <f>IF(Input!A190&lt;&gt;"",Input!A190,"")</f>
        <v/>
      </c>
      <c r="B190" s="154" t="str">
        <f>IF(Input!D190&lt;&gt;"",CONCATENATE(Input!D190,", ",Input!C190),"")</f>
        <v/>
      </c>
      <c r="C190" s="154" t="str">
        <f>IF(Input!E190&lt;&gt;"",Input!E190,"")</f>
        <v/>
      </c>
      <c r="D190" s="155" t="str">
        <f>IF(Input!F190&lt;&gt;"",Input!F190,"")</f>
        <v/>
      </c>
      <c r="E190" s="154" t="str">
        <f>IF(Input!I190&lt;&gt;"",CONCATENATE(Input!I190,", ",LEFT(Input!H190,1)),"")</f>
        <v/>
      </c>
      <c r="F190" s="156"/>
      <c r="G190" s="157" t="str">
        <f t="shared" si="2"/>
        <v/>
      </c>
      <c r="H190" s="154" t="str">
        <f>IF(A190&lt;&gt;"",VLOOKUP(G190,ScoreRanges!$C$4:$E$8,3),"")</f>
        <v/>
      </c>
      <c r="I190" s="156"/>
      <c r="J190" s="129" t="str">
        <f>IF(AND(ConversionTable!$F$2&lt;&gt;"",A190&lt;&gt;""),VLOOKUP(G190,ConversionTable!B$2:D$402,3),"")</f>
        <v/>
      </c>
      <c r="K190" s="66" t="str">
        <f>IF(AND(ConversionTable!$F$2&lt;&gt;"",A190&lt;&gt;""),VLOOKUP(J190,ConversionTable!I$4:K$7,3),"")</f>
        <v/>
      </c>
      <c r="M190" s="66" t="str">
        <f>IF(A190&lt;&gt;"",(Input!AE190*ScoringModel!$B$11+Input!AF190*ScoringModel!$B$21+Input!AG190*ScoringModel!$B$31)*0.01,"")</f>
        <v/>
      </c>
      <c r="N190" s="66" t="str">
        <f>IF(A190&lt;&gt;"",(Input!J190*ScoringModel!$B$4+Input!K190*ScoringModel!$B$5+Input!L190*ScoringModel!$B$6+Input!M190*ScoringModel!$B$7+Input!N190*ScoringModel!$B$8+Input!O190*ScoringModel!$B$9+Input!P190*ScoringModel!$B$10)*0.01,"")</f>
        <v/>
      </c>
      <c r="O190" s="66" t="str">
        <f>IF(A190&lt;&gt;"",(Input!Q190*ScoringModel!$B$14+Input!R190*ScoringModel!$B$15+Input!S190*ScoringModel!$B$16+Input!T190*ScoringModel!$B$17+Input!U190*ScoringModel!$B$18+Input!V190*ScoringModel!$B$19+Input!W190*ScoringModel!$B$20)*0.01,"")</f>
        <v/>
      </c>
      <c r="P190" s="66" t="str">
        <f>IF(A190&lt;&gt;"",(Input!X190*ScoringModel!$B$24+Input!Y190*ScoringModel!$B$25+Input!Z190*ScoringModel!$B$26+Input!AA190*ScoringModel!$B$27+Input!AB190*ScoringModel!$B$28+Input!AC190*ScoringModel!$B$29+Input!AD190*ScoringModel!$B$30)*0.01,"")</f>
        <v/>
      </c>
    </row>
    <row r="191" spans="1:16" x14ac:dyDescent="0.25">
      <c r="A191" s="154" t="str">
        <f>IF(Input!A191&lt;&gt;"",Input!A191,"")</f>
        <v/>
      </c>
      <c r="B191" s="154" t="str">
        <f>IF(Input!D191&lt;&gt;"",CONCATENATE(Input!D191,", ",Input!C191),"")</f>
        <v/>
      </c>
      <c r="C191" s="154" t="str">
        <f>IF(Input!E191&lt;&gt;"",Input!E191,"")</f>
        <v/>
      </c>
      <c r="D191" s="155" t="str">
        <f>IF(Input!F191&lt;&gt;"",Input!F191,"")</f>
        <v/>
      </c>
      <c r="E191" s="154" t="str">
        <f>IF(Input!I191&lt;&gt;"",CONCATENATE(Input!I191,", ",LEFT(Input!H191,1)),"")</f>
        <v/>
      </c>
      <c r="F191" s="156"/>
      <c r="G191" s="157" t="str">
        <f t="shared" si="2"/>
        <v/>
      </c>
      <c r="H191" s="154" t="str">
        <f>IF(A191&lt;&gt;"",VLOOKUP(G191,ScoreRanges!$C$4:$E$8,3),"")</f>
        <v/>
      </c>
      <c r="I191" s="156"/>
      <c r="J191" s="129" t="str">
        <f>IF(AND(ConversionTable!$F$2&lt;&gt;"",A191&lt;&gt;""),VLOOKUP(G191,ConversionTable!B$2:D$402,3),"")</f>
        <v/>
      </c>
      <c r="K191" s="66" t="str">
        <f>IF(AND(ConversionTable!$F$2&lt;&gt;"",A191&lt;&gt;""),VLOOKUP(J191,ConversionTable!I$4:K$7,3),"")</f>
        <v/>
      </c>
      <c r="M191" s="66" t="str">
        <f>IF(A191&lt;&gt;"",(Input!AE191*ScoringModel!$B$11+Input!AF191*ScoringModel!$B$21+Input!AG191*ScoringModel!$B$31)*0.01,"")</f>
        <v/>
      </c>
      <c r="N191" s="66" t="str">
        <f>IF(A191&lt;&gt;"",(Input!J191*ScoringModel!$B$4+Input!K191*ScoringModel!$B$5+Input!L191*ScoringModel!$B$6+Input!M191*ScoringModel!$B$7+Input!N191*ScoringModel!$B$8+Input!O191*ScoringModel!$B$9+Input!P191*ScoringModel!$B$10)*0.01,"")</f>
        <v/>
      </c>
      <c r="O191" s="66" t="str">
        <f>IF(A191&lt;&gt;"",(Input!Q191*ScoringModel!$B$14+Input!R191*ScoringModel!$B$15+Input!S191*ScoringModel!$B$16+Input!T191*ScoringModel!$B$17+Input!U191*ScoringModel!$B$18+Input!V191*ScoringModel!$B$19+Input!W191*ScoringModel!$B$20)*0.01,"")</f>
        <v/>
      </c>
      <c r="P191" s="66" t="str">
        <f>IF(A191&lt;&gt;"",(Input!X191*ScoringModel!$B$24+Input!Y191*ScoringModel!$B$25+Input!Z191*ScoringModel!$B$26+Input!AA191*ScoringModel!$B$27+Input!AB191*ScoringModel!$B$28+Input!AC191*ScoringModel!$B$29+Input!AD191*ScoringModel!$B$30)*0.01,"")</f>
        <v/>
      </c>
    </row>
    <row r="192" spans="1:16" x14ac:dyDescent="0.25">
      <c r="A192" s="154" t="str">
        <f>IF(Input!A192&lt;&gt;"",Input!A192,"")</f>
        <v/>
      </c>
      <c r="B192" s="154" t="str">
        <f>IF(Input!D192&lt;&gt;"",CONCATENATE(Input!D192,", ",Input!C192),"")</f>
        <v/>
      </c>
      <c r="C192" s="154" t="str">
        <f>IF(Input!E192&lt;&gt;"",Input!E192,"")</f>
        <v/>
      </c>
      <c r="D192" s="155" t="str">
        <f>IF(Input!F192&lt;&gt;"",Input!F192,"")</f>
        <v/>
      </c>
      <c r="E192" s="154" t="str">
        <f>IF(Input!I192&lt;&gt;"",CONCATENATE(Input!I192,", ",LEFT(Input!H192,1)),"")</f>
        <v/>
      </c>
      <c r="F192" s="156"/>
      <c r="G192" s="157" t="str">
        <f t="shared" si="2"/>
        <v/>
      </c>
      <c r="H192" s="154" t="str">
        <f>IF(A192&lt;&gt;"",VLOOKUP(G192,ScoreRanges!$C$4:$E$8,3),"")</f>
        <v/>
      </c>
      <c r="I192" s="156"/>
      <c r="J192" s="129" t="str">
        <f>IF(AND(ConversionTable!$F$2&lt;&gt;"",A192&lt;&gt;""),VLOOKUP(G192,ConversionTable!B$2:D$402,3),"")</f>
        <v/>
      </c>
      <c r="K192" s="66" t="str">
        <f>IF(AND(ConversionTable!$F$2&lt;&gt;"",A192&lt;&gt;""),VLOOKUP(J192,ConversionTable!I$4:K$7,3),"")</f>
        <v/>
      </c>
      <c r="M192" s="66" t="str">
        <f>IF(A192&lt;&gt;"",(Input!AE192*ScoringModel!$B$11+Input!AF192*ScoringModel!$B$21+Input!AG192*ScoringModel!$B$31)*0.01,"")</f>
        <v/>
      </c>
      <c r="N192" s="66" t="str">
        <f>IF(A192&lt;&gt;"",(Input!J192*ScoringModel!$B$4+Input!K192*ScoringModel!$B$5+Input!L192*ScoringModel!$B$6+Input!M192*ScoringModel!$B$7+Input!N192*ScoringModel!$B$8+Input!O192*ScoringModel!$B$9+Input!P192*ScoringModel!$B$10)*0.01,"")</f>
        <v/>
      </c>
      <c r="O192" s="66" t="str">
        <f>IF(A192&lt;&gt;"",(Input!Q192*ScoringModel!$B$14+Input!R192*ScoringModel!$B$15+Input!S192*ScoringModel!$B$16+Input!T192*ScoringModel!$B$17+Input!U192*ScoringModel!$B$18+Input!V192*ScoringModel!$B$19+Input!W192*ScoringModel!$B$20)*0.01,"")</f>
        <v/>
      </c>
      <c r="P192" s="66" t="str">
        <f>IF(A192&lt;&gt;"",(Input!X192*ScoringModel!$B$24+Input!Y192*ScoringModel!$B$25+Input!Z192*ScoringModel!$B$26+Input!AA192*ScoringModel!$B$27+Input!AB192*ScoringModel!$B$28+Input!AC192*ScoringModel!$B$29+Input!AD192*ScoringModel!$B$30)*0.01,"")</f>
        <v/>
      </c>
    </row>
    <row r="193" spans="1:16" x14ac:dyDescent="0.25">
      <c r="A193" s="154" t="str">
        <f>IF(Input!A193&lt;&gt;"",Input!A193,"")</f>
        <v/>
      </c>
      <c r="B193" s="154" t="str">
        <f>IF(Input!D193&lt;&gt;"",CONCATENATE(Input!D193,", ",Input!C193),"")</f>
        <v/>
      </c>
      <c r="C193" s="154" t="str">
        <f>IF(Input!E193&lt;&gt;"",Input!E193,"")</f>
        <v/>
      </c>
      <c r="D193" s="155" t="str">
        <f>IF(Input!F193&lt;&gt;"",Input!F193,"")</f>
        <v/>
      </c>
      <c r="E193" s="154" t="str">
        <f>IF(Input!I193&lt;&gt;"",CONCATENATE(Input!I193,", ",LEFT(Input!H193,1)),"")</f>
        <v/>
      </c>
      <c r="F193" s="156"/>
      <c r="G193" s="157" t="str">
        <f t="shared" si="2"/>
        <v/>
      </c>
      <c r="H193" s="154" t="str">
        <f>IF(A193&lt;&gt;"",VLOOKUP(G193,ScoreRanges!$C$4:$E$8,3),"")</f>
        <v/>
      </c>
      <c r="I193" s="156"/>
      <c r="J193" s="129" t="str">
        <f>IF(AND(ConversionTable!$F$2&lt;&gt;"",A193&lt;&gt;""),VLOOKUP(G193,ConversionTable!B$2:D$402,3),"")</f>
        <v/>
      </c>
      <c r="K193" s="66" t="str">
        <f>IF(AND(ConversionTable!$F$2&lt;&gt;"",A193&lt;&gt;""),VLOOKUP(J193,ConversionTable!I$4:K$7,3),"")</f>
        <v/>
      </c>
      <c r="M193" s="66" t="str">
        <f>IF(A193&lt;&gt;"",(Input!AE193*ScoringModel!$B$11+Input!AF193*ScoringModel!$B$21+Input!AG193*ScoringModel!$B$31)*0.01,"")</f>
        <v/>
      </c>
      <c r="N193" s="66" t="str">
        <f>IF(A193&lt;&gt;"",(Input!J193*ScoringModel!$B$4+Input!K193*ScoringModel!$B$5+Input!L193*ScoringModel!$B$6+Input!M193*ScoringModel!$B$7+Input!N193*ScoringModel!$B$8+Input!O193*ScoringModel!$B$9+Input!P193*ScoringModel!$B$10)*0.01,"")</f>
        <v/>
      </c>
      <c r="O193" s="66" t="str">
        <f>IF(A193&lt;&gt;"",(Input!Q193*ScoringModel!$B$14+Input!R193*ScoringModel!$B$15+Input!S193*ScoringModel!$B$16+Input!T193*ScoringModel!$B$17+Input!U193*ScoringModel!$B$18+Input!V193*ScoringModel!$B$19+Input!W193*ScoringModel!$B$20)*0.01,"")</f>
        <v/>
      </c>
      <c r="P193" s="66" t="str">
        <f>IF(A193&lt;&gt;"",(Input!X193*ScoringModel!$B$24+Input!Y193*ScoringModel!$B$25+Input!Z193*ScoringModel!$B$26+Input!AA193*ScoringModel!$B$27+Input!AB193*ScoringModel!$B$28+Input!AC193*ScoringModel!$B$29+Input!AD193*ScoringModel!$B$30)*0.01,"")</f>
        <v/>
      </c>
    </row>
    <row r="194" spans="1:16" x14ac:dyDescent="0.25">
      <c r="A194" s="154" t="str">
        <f>IF(Input!A194&lt;&gt;"",Input!A194,"")</f>
        <v/>
      </c>
      <c r="B194" s="154" t="str">
        <f>IF(Input!D194&lt;&gt;"",CONCATENATE(Input!D194,", ",Input!C194),"")</f>
        <v/>
      </c>
      <c r="C194" s="154" t="str">
        <f>IF(Input!E194&lt;&gt;"",Input!E194,"")</f>
        <v/>
      </c>
      <c r="D194" s="155" t="str">
        <f>IF(Input!F194&lt;&gt;"",Input!F194,"")</f>
        <v/>
      </c>
      <c r="E194" s="154" t="str">
        <f>IF(Input!I194&lt;&gt;"",CONCATENATE(Input!I194,", ",LEFT(Input!H194,1)),"")</f>
        <v/>
      </c>
      <c r="F194" s="156"/>
      <c r="G194" s="157" t="str">
        <f t="shared" ref="G194:G257" si="3">IF(A194&lt;&gt;"",SUM(M194:P194),"")</f>
        <v/>
      </c>
      <c r="H194" s="154" t="str">
        <f>IF(A194&lt;&gt;"",VLOOKUP(G194,ScoreRanges!$C$4:$E$8,3),"")</f>
        <v/>
      </c>
      <c r="I194" s="156"/>
      <c r="J194" s="129" t="str">
        <f>IF(AND(ConversionTable!$F$2&lt;&gt;"",A194&lt;&gt;""),VLOOKUP(G194,ConversionTable!B$2:D$402,3),"")</f>
        <v/>
      </c>
      <c r="K194" s="66" t="str">
        <f>IF(AND(ConversionTable!$F$2&lt;&gt;"",A194&lt;&gt;""),VLOOKUP(J194,ConversionTable!I$4:K$7,3),"")</f>
        <v/>
      </c>
      <c r="M194" s="66" t="str">
        <f>IF(A194&lt;&gt;"",(Input!AE194*ScoringModel!$B$11+Input!AF194*ScoringModel!$B$21+Input!AG194*ScoringModel!$B$31)*0.01,"")</f>
        <v/>
      </c>
      <c r="N194" s="66" t="str">
        <f>IF(A194&lt;&gt;"",(Input!J194*ScoringModel!$B$4+Input!K194*ScoringModel!$B$5+Input!L194*ScoringModel!$B$6+Input!M194*ScoringModel!$B$7+Input!N194*ScoringModel!$B$8+Input!O194*ScoringModel!$B$9+Input!P194*ScoringModel!$B$10)*0.01,"")</f>
        <v/>
      </c>
      <c r="O194" s="66" t="str">
        <f>IF(A194&lt;&gt;"",(Input!Q194*ScoringModel!$B$14+Input!R194*ScoringModel!$B$15+Input!S194*ScoringModel!$B$16+Input!T194*ScoringModel!$B$17+Input!U194*ScoringModel!$B$18+Input!V194*ScoringModel!$B$19+Input!W194*ScoringModel!$B$20)*0.01,"")</f>
        <v/>
      </c>
      <c r="P194" s="66" t="str">
        <f>IF(A194&lt;&gt;"",(Input!X194*ScoringModel!$B$24+Input!Y194*ScoringModel!$B$25+Input!Z194*ScoringModel!$B$26+Input!AA194*ScoringModel!$B$27+Input!AB194*ScoringModel!$B$28+Input!AC194*ScoringModel!$B$29+Input!AD194*ScoringModel!$B$30)*0.01,"")</f>
        <v/>
      </c>
    </row>
    <row r="195" spans="1:16" x14ac:dyDescent="0.25">
      <c r="A195" s="154" t="str">
        <f>IF(Input!A195&lt;&gt;"",Input!A195,"")</f>
        <v/>
      </c>
      <c r="B195" s="154" t="str">
        <f>IF(Input!D195&lt;&gt;"",CONCATENATE(Input!D195,", ",Input!C195),"")</f>
        <v/>
      </c>
      <c r="C195" s="154" t="str">
        <f>IF(Input!E195&lt;&gt;"",Input!E195,"")</f>
        <v/>
      </c>
      <c r="D195" s="155" t="str">
        <f>IF(Input!F195&lt;&gt;"",Input!F195,"")</f>
        <v/>
      </c>
      <c r="E195" s="154" t="str">
        <f>IF(Input!I195&lt;&gt;"",CONCATENATE(Input!I195,", ",LEFT(Input!H195,1)),"")</f>
        <v/>
      </c>
      <c r="F195" s="156"/>
      <c r="G195" s="157" t="str">
        <f t="shared" si="3"/>
        <v/>
      </c>
      <c r="H195" s="154" t="str">
        <f>IF(A195&lt;&gt;"",VLOOKUP(G195,ScoreRanges!$C$4:$E$8,3),"")</f>
        <v/>
      </c>
      <c r="I195" s="156"/>
      <c r="J195" s="129" t="str">
        <f>IF(AND(ConversionTable!$F$2&lt;&gt;"",A195&lt;&gt;""),VLOOKUP(G195,ConversionTable!B$2:D$402,3),"")</f>
        <v/>
      </c>
      <c r="K195" s="66" t="str">
        <f>IF(AND(ConversionTable!$F$2&lt;&gt;"",A195&lt;&gt;""),VLOOKUP(J195,ConversionTable!I$4:K$7,3),"")</f>
        <v/>
      </c>
      <c r="M195" s="66" t="str">
        <f>IF(A195&lt;&gt;"",(Input!AE195*ScoringModel!$B$11+Input!AF195*ScoringModel!$B$21+Input!AG195*ScoringModel!$B$31)*0.01,"")</f>
        <v/>
      </c>
      <c r="N195" s="66" t="str">
        <f>IF(A195&lt;&gt;"",(Input!J195*ScoringModel!$B$4+Input!K195*ScoringModel!$B$5+Input!L195*ScoringModel!$B$6+Input!M195*ScoringModel!$B$7+Input!N195*ScoringModel!$B$8+Input!O195*ScoringModel!$B$9+Input!P195*ScoringModel!$B$10)*0.01,"")</f>
        <v/>
      </c>
      <c r="O195" s="66" t="str">
        <f>IF(A195&lt;&gt;"",(Input!Q195*ScoringModel!$B$14+Input!R195*ScoringModel!$B$15+Input!S195*ScoringModel!$B$16+Input!T195*ScoringModel!$B$17+Input!U195*ScoringModel!$B$18+Input!V195*ScoringModel!$B$19+Input!W195*ScoringModel!$B$20)*0.01,"")</f>
        <v/>
      </c>
      <c r="P195" s="66" t="str">
        <f>IF(A195&lt;&gt;"",(Input!X195*ScoringModel!$B$24+Input!Y195*ScoringModel!$B$25+Input!Z195*ScoringModel!$B$26+Input!AA195*ScoringModel!$B$27+Input!AB195*ScoringModel!$B$28+Input!AC195*ScoringModel!$B$29+Input!AD195*ScoringModel!$B$30)*0.01,"")</f>
        <v/>
      </c>
    </row>
    <row r="196" spans="1:16" x14ac:dyDescent="0.25">
      <c r="A196" s="154" t="str">
        <f>IF(Input!A196&lt;&gt;"",Input!A196,"")</f>
        <v/>
      </c>
      <c r="B196" s="154" t="str">
        <f>IF(Input!D196&lt;&gt;"",CONCATENATE(Input!D196,", ",Input!C196),"")</f>
        <v/>
      </c>
      <c r="C196" s="154" t="str">
        <f>IF(Input!E196&lt;&gt;"",Input!E196,"")</f>
        <v/>
      </c>
      <c r="D196" s="155" t="str">
        <f>IF(Input!F196&lt;&gt;"",Input!F196,"")</f>
        <v/>
      </c>
      <c r="E196" s="154" t="str">
        <f>IF(Input!I196&lt;&gt;"",CONCATENATE(Input!I196,", ",LEFT(Input!H196,1)),"")</f>
        <v/>
      </c>
      <c r="F196" s="156"/>
      <c r="G196" s="157" t="str">
        <f t="shared" si="3"/>
        <v/>
      </c>
      <c r="H196" s="154" t="str">
        <f>IF(A196&lt;&gt;"",VLOOKUP(G196,ScoreRanges!$C$4:$E$8,3),"")</f>
        <v/>
      </c>
      <c r="I196" s="156"/>
      <c r="J196" s="129" t="str">
        <f>IF(AND(ConversionTable!$F$2&lt;&gt;"",A196&lt;&gt;""),VLOOKUP(G196,ConversionTable!B$2:D$402,3),"")</f>
        <v/>
      </c>
      <c r="K196" s="66" t="str">
        <f>IF(AND(ConversionTable!$F$2&lt;&gt;"",A196&lt;&gt;""),VLOOKUP(J196,ConversionTable!I$4:K$7,3),"")</f>
        <v/>
      </c>
      <c r="M196" s="66" t="str">
        <f>IF(A196&lt;&gt;"",(Input!AE196*ScoringModel!$B$11+Input!AF196*ScoringModel!$B$21+Input!AG196*ScoringModel!$B$31)*0.01,"")</f>
        <v/>
      </c>
      <c r="N196" s="66" t="str">
        <f>IF(A196&lt;&gt;"",(Input!J196*ScoringModel!$B$4+Input!K196*ScoringModel!$B$5+Input!L196*ScoringModel!$B$6+Input!M196*ScoringModel!$B$7+Input!N196*ScoringModel!$B$8+Input!O196*ScoringModel!$B$9+Input!P196*ScoringModel!$B$10)*0.01,"")</f>
        <v/>
      </c>
      <c r="O196" s="66" t="str">
        <f>IF(A196&lt;&gt;"",(Input!Q196*ScoringModel!$B$14+Input!R196*ScoringModel!$B$15+Input!S196*ScoringModel!$B$16+Input!T196*ScoringModel!$B$17+Input!U196*ScoringModel!$B$18+Input!V196*ScoringModel!$B$19+Input!W196*ScoringModel!$B$20)*0.01,"")</f>
        <v/>
      </c>
      <c r="P196" s="66" t="str">
        <f>IF(A196&lt;&gt;"",(Input!X196*ScoringModel!$B$24+Input!Y196*ScoringModel!$B$25+Input!Z196*ScoringModel!$B$26+Input!AA196*ScoringModel!$B$27+Input!AB196*ScoringModel!$B$28+Input!AC196*ScoringModel!$B$29+Input!AD196*ScoringModel!$B$30)*0.01,"")</f>
        <v/>
      </c>
    </row>
    <row r="197" spans="1:16" x14ac:dyDescent="0.25">
      <c r="A197" s="154" t="str">
        <f>IF(Input!A197&lt;&gt;"",Input!A197,"")</f>
        <v/>
      </c>
      <c r="B197" s="154" t="str">
        <f>IF(Input!D197&lt;&gt;"",CONCATENATE(Input!D197,", ",Input!C197),"")</f>
        <v/>
      </c>
      <c r="C197" s="154" t="str">
        <f>IF(Input!E197&lt;&gt;"",Input!E197,"")</f>
        <v/>
      </c>
      <c r="D197" s="155" t="str">
        <f>IF(Input!F197&lt;&gt;"",Input!F197,"")</f>
        <v/>
      </c>
      <c r="E197" s="154" t="str">
        <f>IF(Input!I197&lt;&gt;"",CONCATENATE(Input!I197,", ",LEFT(Input!H197,1)),"")</f>
        <v/>
      </c>
      <c r="F197" s="156"/>
      <c r="G197" s="157" t="str">
        <f t="shared" si="3"/>
        <v/>
      </c>
      <c r="H197" s="154" t="str">
        <f>IF(A197&lt;&gt;"",VLOOKUP(G197,ScoreRanges!$C$4:$E$8,3),"")</f>
        <v/>
      </c>
      <c r="I197" s="156"/>
      <c r="J197" s="129" t="str">
        <f>IF(AND(ConversionTable!$F$2&lt;&gt;"",A197&lt;&gt;""),VLOOKUP(G197,ConversionTable!B$2:D$402,3),"")</f>
        <v/>
      </c>
      <c r="K197" s="66" t="str">
        <f>IF(AND(ConversionTable!$F$2&lt;&gt;"",A197&lt;&gt;""),VLOOKUP(J197,ConversionTable!I$4:K$7,3),"")</f>
        <v/>
      </c>
      <c r="M197" s="66" t="str">
        <f>IF(A197&lt;&gt;"",(Input!AE197*ScoringModel!$B$11+Input!AF197*ScoringModel!$B$21+Input!AG197*ScoringModel!$B$31)*0.01,"")</f>
        <v/>
      </c>
      <c r="N197" s="66" t="str">
        <f>IF(A197&lt;&gt;"",(Input!J197*ScoringModel!$B$4+Input!K197*ScoringModel!$B$5+Input!L197*ScoringModel!$B$6+Input!M197*ScoringModel!$B$7+Input!N197*ScoringModel!$B$8+Input!O197*ScoringModel!$B$9+Input!P197*ScoringModel!$B$10)*0.01,"")</f>
        <v/>
      </c>
      <c r="O197" s="66" t="str">
        <f>IF(A197&lt;&gt;"",(Input!Q197*ScoringModel!$B$14+Input!R197*ScoringModel!$B$15+Input!S197*ScoringModel!$B$16+Input!T197*ScoringModel!$B$17+Input!U197*ScoringModel!$B$18+Input!V197*ScoringModel!$B$19+Input!W197*ScoringModel!$B$20)*0.01,"")</f>
        <v/>
      </c>
      <c r="P197" s="66" t="str">
        <f>IF(A197&lt;&gt;"",(Input!X197*ScoringModel!$B$24+Input!Y197*ScoringModel!$B$25+Input!Z197*ScoringModel!$B$26+Input!AA197*ScoringModel!$B$27+Input!AB197*ScoringModel!$B$28+Input!AC197*ScoringModel!$B$29+Input!AD197*ScoringModel!$B$30)*0.01,"")</f>
        <v/>
      </c>
    </row>
    <row r="198" spans="1:16" x14ac:dyDescent="0.25">
      <c r="A198" s="154" t="str">
        <f>IF(Input!A198&lt;&gt;"",Input!A198,"")</f>
        <v/>
      </c>
      <c r="B198" s="154" t="str">
        <f>IF(Input!D198&lt;&gt;"",CONCATENATE(Input!D198,", ",Input!C198),"")</f>
        <v/>
      </c>
      <c r="C198" s="154" t="str">
        <f>IF(Input!E198&lt;&gt;"",Input!E198,"")</f>
        <v/>
      </c>
      <c r="D198" s="155" t="str">
        <f>IF(Input!F198&lt;&gt;"",Input!F198,"")</f>
        <v/>
      </c>
      <c r="E198" s="154" t="str">
        <f>IF(Input!I198&lt;&gt;"",CONCATENATE(Input!I198,", ",LEFT(Input!H198,1)),"")</f>
        <v/>
      </c>
      <c r="F198" s="156"/>
      <c r="G198" s="157" t="str">
        <f t="shared" si="3"/>
        <v/>
      </c>
      <c r="H198" s="154" t="str">
        <f>IF(A198&lt;&gt;"",VLOOKUP(G198,ScoreRanges!$C$4:$E$8,3),"")</f>
        <v/>
      </c>
      <c r="I198" s="156"/>
      <c r="J198" s="129" t="str">
        <f>IF(AND(ConversionTable!$F$2&lt;&gt;"",A198&lt;&gt;""),VLOOKUP(G198,ConversionTable!B$2:D$402,3),"")</f>
        <v/>
      </c>
      <c r="K198" s="66" t="str">
        <f>IF(AND(ConversionTable!$F$2&lt;&gt;"",A198&lt;&gt;""),VLOOKUP(J198,ConversionTable!I$4:K$7,3),"")</f>
        <v/>
      </c>
      <c r="M198" s="66" t="str">
        <f>IF(A198&lt;&gt;"",(Input!AE198*ScoringModel!$B$11+Input!AF198*ScoringModel!$B$21+Input!AG198*ScoringModel!$B$31)*0.01,"")</f>
        <v/>
      </c>
      <c r="N198" s="66" t="str">
        <f>IF(A198&lt;&gt;"",(Input!J198*ScoringModel!$B$4+Input!K198*ScoringModel!$B$5+Input!L198*ScoringModel!$B$6+Input!M198*ScoringModel!$B$7+Input!N198*ScoringModel!$B$8+Input!O198*ScoringModel!$B$9+Input!P198*ScoringModel!$B$10)*0.01,"")</f>
        <v/>
      </c>
      <c r="O198" s="66" t="str">
        <f>IF(A198&lt;&gt;"",(Input!Q198*ScoringModel!$B$14+Input!R198*ScoringModel!$B$15+Input!S198*ScoringModel!$B$16+Input!T198*ScoringModel!$B$17+Input!U198*ScoringModel!$B$18+Input!V198*ScoringModel!$B$19+Input!W198*ScoringModel!$B$20)*0.01,"")</f>
        <v/>
      </c>
      <c r="P198" s="66" t="str">
        <f>IF(A198&lt;&gt;"",(Input!X198*ScoringModel!$B$24+Input!Y198*ScoringModel!$B$25+Input!Z198*ScoringModel!$B$26+Input!AA198*ScoringModel!$B$27+Input!AB198*ScoringModel!$B$28+Input!AC198*ScoringModel!$B$29+Input!AD198*ScoringModel!$B$30)*0.01,"")</f>
        <v/>
      </c>
    </row>
    <row r="199" spans="1:16" x14ac:dyDescent="0.25">
      <c r="A199" s="154" t="str">
        <f>IF(Input!A199&lt;&gt;"",Input!A199,"")</f>
        <v/>
      </c>
      <c r="B199" s="154" t="str">
        <f>IF(Input!D199&lt;&gt;"",CONCATENATE(Input!D199,", ",Input!C199),"")</f>
        <v/>
      </c>
      <c r="C199" s="154" t="str">
        <f>IF(Input!E199&lt;&gt;"",Input!E199,"")</f>
        <v/>
      </c>
      <c r="D199" s="155" t="str">
        <f>IF(Input!F199&lt;&gt;"",Input!F199,"")</f>
        <v/>
      </c>
      <c r="E199" s="154" t="str">
        <f>IF(Input!I199&lt;&gt;"",CONCATENATE(Input!I199,", ",LEFT(Input!H199,1)),"")</f>
        <v/>
      </c>
      <c r="F199" s="156"/>
      <c r="G199" s="157" t="str">
        <f t="shared" si="3"/>
        <v/>
      </c>
      <c r="H199" s="154" t="str">
        <f>IF(A199&lt;&gt;"",VLOOKUP(G199,ScoreRanges!$C$4:$E$8,3),"")</f>
        <v/>
      </c>
      <c r="I199" s="156"/>
      <c r="J199" s="129" t="str">
        <f>IF(AND(ConversionTable!$F$2&lt;&gt;"",A199&lt;&gt;""),VLOOKUP(G199,ConversionTable!B$2:D$402,3),"")</f>
        <v/>
      </c>
      <c r="K199" s="66" t="str">
        <f>IF(AND(ConversionTable!$F$2&lt;&gt;"",A199&lt;&gt;""),VLOOKUP(J199,ConversionTable!I$4:K$7,3),"")</f>
        <v/>
      </c>
      <c r="M199" s="66" t="str">
        <f>IF(A199&lt;&gt;"",(Input!AE199*ScoringModel!$B$11+Input!AF199*ScoringModel!$B$21+Input!AG199*ScoringModel!$B$31)*0.01,"")</f>
        <v/>
      </c>
      <c r="N199" s="66" t="str">
        <f>IF(A199&lt;&gt;"",(Input!J199*ScoringModel!$B$4+Input!K199*ScoringModel!$B$5+Input!L199*ScoringModel!$B$6+Input!M199*ScoringModel!$B$7+Input!N199*ScoringModel!$B$8+Input!O199*ScoringModel!$B$9+Input!P199*ScoringModel!$B$10)*0.01,"")</f>
        <v/>
      </c>
      <c r="O199" s="66" t="str">
        <f>IF(A199&lt;&gt;"",(Input!Q199*ScoringModel!$B$14+Input!R199*ScoringModel!$B$15+Input!S199*ScoringModel!$B$16+Input!T199*ScoringModel!$B$17+Input!U199*ScoringModel!$B$18+Input!V199*ScoringModel!$B$19+Input!W199*ScoringModel!$B$20)*0.01,"")</f>
        <v/>
      </c>
      <c r="P199" s="66" t="str">
        <f>IF(A199&lt;&gt;"",(Input!X199*ScoringModel!$B$24+Input!Y199*ScoringModel!$B$25+Input!Z199*ScoringModel!$B$26+Input!AA199*ScoringModel!$B$27+Input!AB199*ScoringModel!$B$28+Input!AC199*ScoringModel!$B$29+Input!AD199*ScoringModel!$B$30)*0.01,"")</f>
        <v/>
      </c>
    </row>
    <row r="200" spans="1:16" x14ac:dyDescent="0.25">
      <c r="A200" s="154" t="str">
        <f>IF(Input!A200&lt;&gt;"",Input!A200,"")</f>
        <v/>
      </c>
      <c r="B200" s="154" t="str">
        <f>IF(Input!D200&lt;&gt;"",CONCATENATE(Input!D200,", ",Input!C200),"")</f>
        <v/>
      </c>
      <c r="C200" s="154" t="str">
        <f>IF(Input!E200&lt;&gt;"",Input!E200,"")</f>
        <v/>
      </c>
      <c r="D200" s="155" t="str">
        <f>IF(Input!F200&lt;&gt;"",Input!F200,"")</f>
        <v/>
      </c>
      <c r="E200" s="154" t="str">
        <f>IF(Input!I200&lt;&gt;"",CONCATENATE(Input!I200,", ",LEFT(Input!H200,1)),"")</f>
        <v/>
      </c>
      <c r="F200" s="156"/>
      <c r="G200" s="157" t="str">
        <f t="shared" si="3"/>
        <v/>
      </c>
      <c r="H200" s="154" t="str">
        <f>IF(A200&lt;&gt;"",VLOOKUP(G200,ScoreRanges!$C$4:$E$8,3),"")</f>
        <v/>
      </c>
      <c r="I200" s="156"/>
      <c r="J200" s="129" t="str">
        <f>IF(AND(ConversionTable!$F$2&lt;&gt;"",A200&lt;&gt;""),VLOOKUP(G200,ConversionTable!B$2:D$402,3),"")</f>
        <v/>
      </c>
      <c r="K200" s="66" t="str">
        <f>IF(AND(ConversionTable!$F$2&lt;&gt;"",A200&lt;&gt;""),VLOOKUP(J200,ConversionTable!I$4:K$7,3),"")</f>
        <v/>
      </c>
      <c r="M200" s="66" t="str">
        <f>IF(A200&lt;&gt;"",(Input!AE200*ScoringModel!$B$11+Input!AF200*ScoringModel!$B$21+Input!AG200*ScoringModel!$B$31)*0.01,"")</f>
        <v/>
      </c>
      <c r="N200" s="66" t="str">
        <f>IF(A200&lt;&gt;"",(Input!J200*ScoringModel!$B$4+Input!K200*ScoringModel!$B$5+Input!L200*ScoringModel!$B$6+Input!M200*ScoringModel!$B$7+Input!N200*ScoringModel!$B$8+Input!O200*ScoringModel!$B$9+Input!P200*ScoringModel!$B$10)*0.01,"")</f>
        <v/>
      </c>
      <c r="O200" s="66" t="str">
        <f>IF(A200&lt;&gt;"",(Input!Q200*ScoringModel!$B$14+Input!R200*ScoringModel!$B$15+Input!S200*ScoringModel!$B$16+Input!T200*ScoringModel!$B$17+Input!U200*ScoringModel!$B$18+Input!V200*ScoringModel!$B$19+Input!W200*ScoringModel!$B$20)*0.01,"")</f>
        <v/>
      </c>
      <c r="P200" s="66" t="str">
        <f>IF(A200&lt;&gt;"",(Input!X200*ScoringModel!$B$24+Input!Y200*ScoringModel!$B$25+Input!Z200*ScoringModel!$B$26+Input!AA200*ScoringModel!$B$27+Input!AB200*ScoringModel!$B$28+Input!AC200*ScoringModel!$B$29+Input!AD200*ScoringModel!$B$30)*0.01,"")</f>
        <v/>
      </c>
    </row>
    <row r="201" spans="1:16" x14ac:dyDescent="0.25">
      <c r="A201" s="154" t="str">
        <f>IF(Input!A201&lt;&gt;"",Input!A201,"")</f>
        <v/>
      </c>
      <c r="B201" s="154" t="str">
        <f>IF(Input!D201&lt;&gt;"",CONCATENATE(Input!D201,", ",Input!C201),"")</f>
        <v/>
      </c>
      <c r="C201" s="154" t="str">
        <f>IF(Input!E201&lt;&gt;"",Input!E201,"")</f>
        <v/>
      </c>
      <c r="D201" s="155" t="str">
        <f>IF(Input!F201&lt;&gt;"",Input!F201,"")</f>
        <v/>
      </c>
      <c r="E201" s="154" t="str">
        <f>IF(Input!I201&lt;&gt;"",CONCATENATE(Input!I201,", ",LEFT(Input!H201,1)),"")</f>
        <v/>
      </c>
      <c r="F201" s="156"/>
      <c r="G201" s="157" t="str">
        <f t="shared" si="3"/>
        <v/>
      </c>
      <c r="H201" s="154" t="str">
        <f>IF(A201&lt;&gt;"",VLOOKUP(G201,ScoreRanges!$C$4:$E$8,3),"")</f>
        <v/>
      </c>
      <c r="I201" s="156"/>
      <c r="J201" s="129" t="str">
        <f>IF(AND(ConversionTable!$F$2&lt;&gt;"",A201&lt;&gt;""),VLOOKUP(G201,ConversionTable!B$2:D$402,3),"")</f>
        <v/>
      </c>
      <c r="K201" s="66" t="str">
        <f>IF(AND(ConversionTable!$F$2&lt;&gt;"",A201&lt;&gt;""),VLOOKUP(J201,ConversionTable!I$4:K$7,3),"")</f>
        <v/>
      </c>
      <c r="M201" s="66" t="str">
        <f>IF(A201&lt;&gt;"",(Input!AE201*ScoringModel!$B$11+Input!AF201*ScoringModel!$B$21+Input!AG201*ScoringModel!$B$31)*0.01,"")</f>
        <v/>
      </c>
      <c r="N201" s="66" t="str">
        <f>IF(A201&lt;&gt;"",(Input!J201*ScoringModel!$B$4+Input!K201*ScoringModel!$B$5+Input!L201*ScoringModel!$B$6+Input!M201*ScoringModel!$B$7+Input!N201*ScoringModel!$B$8+Input!O201*ScoringModel!$B$9+Input!P201*ScoringModel!$B$10)*0.01,"")</f>
        <v/>
      </c>
      <c r="O201" s="66" t="str">
        <f>IF(A201&lt;&gt;"",(Input!Q201*ScoringModel!$B$14+Input!R201*ScoringModel!$B$15+Input!S201*ScoringModel!$B$16+Input!T201*ScoringModel!$B$17+Input!U201*ScoringModel!$B$18+Input!V201*ScoringModel!$B$19+Input!W201*ScoringModel!$B$20)*0.01,"")</f>
        <v/>
      </c>
      <c r="P201" s="66" t="str">
        <f>IF(A201&lt;&gt;"",(Input!X201*ScoringModel!$B$24+Input!Y201*ScoringModel!$B$25+Input!Z201*ScoringModel!$B$26+Input!AA201*ScoringModel!$B$27+Input!AB201*ScoringModel!$B$28+Input!AC201*ScoringModel!$B$29+Input!AD201*ScoringModel!$B$30)*0.01,"")</f>
        <v/>
      </c>
    </row>
    <row r="202" spans="1:16" x14ac:dyDescent="0.25">
      <c r="A202" s="154" t="str">
        <f>IF(Input!A202&lt;&gt;"",Input!A202,"")</f>
        <v/>
      </c>
      <c r="B202" s="154" t="str">
        <f>IF(Input!D202&lt;&gt;"",CONCATENATE(Input!D202,", ",Input!C202),"")</f>
        <v/>
      </c>
      <c r="C202" s="154" t="str">
        <f>IF(Input!E202&lt;&gt;"",Input!E202,"")</f>
        <v/>
      </c>
      <c r="D202" s="155" t="str">
        <f>IF(Input!F202&lt;&gt;"",Input!F202,"")</f>
        <v/>
      </c>
      <c r="E202" s="154" t="str">
        <f>IF(Input!I202&lt;&gt;"",CONCATENATE(Input!I202,", ",LEFT(Input!H202,1)),"")</f>
        <v/>
      </c>
      <c r="F202" s="156"/>
      <c r="G202" s="157" t="str">
        <f t="shared" si="3"/>
        <v/>
      </c>
      <c r="H202" s="154" t="str">
        <f>IF(A202&lt;&gt;"",VLOOKUP(G202,ScoreRanges!$C$4:$E$8,3),"")</f>
        <v/>
      </c>
      <c r="I202" s="156"/>
      <c r="J202" s="129" t="str">
        <f>IF(AND(ConversionTable!$F$2&lt;&gt;"",A202&lt;&gt;""),VLOOKUP(G202,ConversionTable!B$2:D$402,3),"")</f>
        <v/>
      </c>
      <c r="K202" s="66" t="str">
        <f>IF(AND(ConversionTable!$F$2&lt;&gt;"",A202&lt;&gt;""),VLOOKUP(J202,ConversionTable!I$4:K$7,3),"")</f>
        <v/>
      </c>
      <c r="M202" s="66" t="str">
        <f>IF(A202&lt;&gt;"",(Input!AE202*ScoringModel!$B$11+Input!AF202*ScoringModel!$B$21+Input!AG202*ScoringModel!$B$31)*0.01,"")</f>
        <v/>
      </c>
      <c r="N202" s="66" t="str">
        <f>IF(A202&lt;&gt;"",(Input!J202*ScoringModel!$B$4+Input!K202*ScoringModel!$B$5+Input!L202*ScoringModel!$B$6+Input!M202*ScoringModel!$B$7+Input!N202*ScoringModel!$B$8+Input!O202*ScoringModel!$B$9+Input!P202*ScoringModel!$B$10)*0.01,"")</f>
        <v/>
      </c>
      <c r="O202" s="66" t="str">
        <f>IF(A202&lt;&gt;"",(Input!Q202*ScoringModel!$B$14+Input!R202*ScoringModel!$B$15+Input!S202*ScoringModel!$B$16+Input!T202*ScoringModel!$B$17+Input!U202*ScoringModel!$B$18+Input!V202*ScoringModel!$B$19+Input!W202*ScoringModel!$B$20)*0.01,"")</f>
        <v/>
      </c>
      <c r="P202" s="66" t="str">
        <f>IF(A202&lt;&gt;"",(Input!X202*ScoringModel!$B$24+Input!Y202*ScoringModel!$B$25+Input!Z202*ScoringModel!$B$26+Input!AA202*ScoringModel!$B$27+Input!AB202*ScoringModel!$B$28+Input!AC202*ScoringModel!$B$29+Input!AD202*ScoringModel!$B$30)*0.01,"")</f>
        <v/>
      </c>
    </row>
    <row r="203" spans="1:16" x14ac:dyDescent="0.25">
      <c r="A203" s="154" t="str">
        <f>IF(Input!A203&lt;&gt;"",Input!A203,"")</f>
        <v/>
      </c>
      <c r="B203" s="154" t="str">
        <f>IF(Input!D203&lt;&gt;"",CONCATENATE(Input!D203,", ",Input!C203),"")</f>
        <v/>
      </c>
      <c r="C203" s="154" t="str">
        <f>IF(Input!E203&lt;&gt;"",Input!E203,"")</f>
        <v/>
      </c>
      <c r="D203" s="155" t="str">
        <f>IF(Input!F203&lt;&gt;"",Input!F203,"")</f>
        <v/>
      </c>
      <c r="E203" s="154" t="str">
        <f>IF(Input!I203&lt;&gt;"",CONCATENATE(Input!I203,", ",LEFT(Input!H203,1)),"")</f>
        <v/>
      </c>
      <c r="F203" s="156"/>
      <c r="G203" s="157" t="str">
        <f t="shared" si="3"/>
        <v/>
      </c>
      <c r="H203" s="154" t="str">
        <f>IF(A203&lt;&gt;"",VLOOKUP(G203,ScoreRanges!$C$4:$E$8,3),"")</f>
        <v/>
      </c>
      <c r="I203" s="156"/>
      <c r="J203" s="129" t="str">
        <f>IF(AND(ConversionTable!$F$2&lt;&gt;"",A203&lt;&gt;""),VLOOKUP(G203,ConversionTable!B$2:D$402,3),"")</f>
        <v/>
      </c>
      <c r="K203" s="66" t="str">
        <f>IF(AND(ConversionTable!$F$2&lt;&gt;"",A203&lt;&gt;""),VLOOKUP(J203,ConversionTable!I$4:K$7,3),"")</f>
        <v/>
      </c>
      <c r="M203" s="66" t="str">
        <f>IF(A203&lt;&gt;"",(Input!AE203*ScoringModel!$B$11+Input!AF203*ScoringModel!$B$21+Input!AG203*ScoringModel!$B$31)*0.01,"")</f>
        <v/>
      </c>
      <c r="N203" s="66" t="str">
        <f>IF(A203&lt;&gt;"",(Input!J203*ScoringModel!$B$4+Input!K203*ScoringModel!$B$5+Input!L203*ScoringModel!$B$6+Input!M203*ScoringModel!$B$7+Input!N203*ScoringModel!$B$8+Input!O203*ScoringModel!$B$9+Input!P203*ScoringModel!$B$10)*0.01,"")</f>
        <v/>
      </c>
      <c r="O203" s="66" t="str">
        <f>IF(A203&lt;&gt;"",(Input!Q203*ScoringModel!$B$14+Input!R203*ScoringModel!$B$15+Input!S203*ScoringModel!$B$16+Input!T203*ScoringModel!$B$17+Input!U203*ScoringModel!$B$18+Input!V203*ScoringModel!$B$19+Input!W203*ScoringModel!$B$20)*0.01,"")</f>
        <v/>
      </c>
      <c r="P203" s="66" t="str">
        <f>IF(A203&lt;&gt;"",(Input!X203*ScoringModel!$B$24+Input!Y203*ScoringModel!$B$25+Input!Z203*ScoringModel!$B$26+Input!AA203*ScoringModel!$B$27+Input!AB203*ScoringModel!$B$28+Input!AC203*ScoringModel!$B$29+Input!AD203*ScoringModel!$B$30)*0.01,"")</f>
        <v/>
      </c>
    </row>
    <row r="204" spans="1:16" x14ac:dyDescent="0.25">
      <c r="A204" s="154" t="str">
        <f>IF(Input!A204&lt;&gt;"",Input!A204,"")</f>
        <v/>
      </c>
      <c r="B204" s="154" t="str">
        <f>IF(Input!D204&lt;&gt;"",CONCATENATE(Input!D204,", ",Input!C204),"")</f>
        <v/>
      </c>
      <c r="C204" s="154" t="str">
        <f>IF(Input!E204&lt;&gt;"",Input!E204,"")</f>
        <v/>
      </c>
      <c r="D204" s="155" t="str">
        <f>IF(Input!F204&lt;&gt;"",Input!F204,"")</f>
        <v/>
      </c>
      <c r="E204" s="154" t="str">
        <f>IF(Input!I204&lt;&gt;"",CONCATENATE(Input!I204,", ",LEFT(Input!H204,1)),"")</f>
        <v/>
      </c>
      <c r="F204" s="156"/>
      <c r="G204" s="157" t="str">
        <f t="shared" si="3"/>
        <v/>
      </c>
      <c r="H204" s="154" t="str">
        <f>IF(A204&lt;&gt;"",VLOOKUP(G204,ScoreRanges!$C$4:$E$8,3),"")</f>
        <v/>
      </c>
      <c r="I204" s="156"/>
      <c r="J204" s="129" t="str">
        <f>IF(AND(ConversionTable!$F$2&lt;&gt;"",A204&lt;&gt;""),VLOOKUP(G204,ConversionTable!B$2:D$402,3),"")</f>
        <v/>
      </c>
      <c r="K204" s="66" t="str">
        <f>IF(AND(ConversionTable!$F$2&lt;&gt;"",A204&lt;&gt;""),VLOOKUP(J204,ConversionTable!I$4:K$7,3),"")</f>
        <v/>
      </c>
      <c r="M204" s="66" t="str">
        <f>IF(A204&lt;&gt;"",(Input!AE204*ScoringModel!$B$11+Input!AF204*ScoringModel!$B$21+Input!AG204*ScoringModel!$B$31)*0.01,"")</f>
        <v/>
      </c>
      <c r="N204" s="66" t="str">
        <f>IF(A204&lt;&gt;"",(Input!J204*ScoringModel!$B$4+Input!K204*ScoringModel!$B$5+Input!L204*ScoringModel!$B$6+Input!M204*ScoringModel!$B$7+Input!N204*ScoringModel!$B$8+Input!O204*ScoringModel!$B$9+Input!P204*ScoringModel!$B$10)*0.01,"")</f>
        <v/>
      </c>
      <c r="O204" s="66" t="str">
        <f>IF(A204&lt;&gt;"",(Input!Q204*ScoringModel!$B$14+Input!R204*ScoringModel!$B$15+Input!S204*ScoringModel!$B$16+Input!T204*ScoringModel!$B$17+Input!U204*ScoringModel!$B$18+Input!V204*ScoringModel!$B$19+Input!W204*ScoringModel!$B$20)*0.01,"")</f>
        <v/>
      </c>
      <c r="P204" s="66" t="str">
        <f>IF(A204&lt;&gt;"",(Input!X204*ScoringModel!$B$24+Input!Y204*ScoringModel!$B$25+Input!Z204*ScoringModel!$B$26+Input!AA204*ScoringModel!$B$27+Input!AB204*ScoringModel!$B$28+Input!AC204*ScoringModel!$B$29+Input!AD204*ScoringModel!$B$30)*0.01,"")</f>
        <v/>
      </c>
    </row>
    <row r="205" spans="1:16" x14ac:dyDescent="0.25">
      <c r="A205" s="154" t="str">
        <f>IF(Input!A205&lt;&gt;"",Input!A205,"")</f>
        <v/>
      </c>
      <c r="B205" s="154" t="str">
        <f>IF(Input!D205&lt;&gt;"",CONCATENATE(Input!D205,", ",Input!C205),"")</f>
        <v/>
      </c>
      <c r="C205" s="154" t="str">
        <f>IF(Input!E205&lt;&gt;"",Input!E205,"")</f>
        <v/>
      </c>
      <c r="D205" s="155" t="str">
        <f>IF(Input!F205&lt;&gt;"",Input!F205,"")</f>
        <v/>
      </c>
      <c r="E205" s="154" t="str">
        <f>IF(Input!I205&lt;&gt;"",CONCATENATE(Input!I205,", ",LEFT(Input!H205,1)),"")</f>
        <v/>
      </c>
      <c r="F205" s="156"/>
      <c r="G205" s="157" t="str">
        <f t="shared" si="3"/>
        <v/>
      </c>
      <c r="H205" s="154" t="str">
        <f>IF(A205&lt;&gt;"",VLOOKUP(G205,ScoreRanges!$C$4:$E$8,3),"")</f>
        <v/>
      </c>
      <c r="I205" s="156"/>
      <c r="J205" s="129" t="str">
        <f>IF(AND(ConversionTable!$F$2&lt;&gt;"",A205&lt;&gt;""),VLOOKUP(G205,ConversionTable!B$2:D$402,3),"")</f>
        <v/>
      </c>
      <c r="K205" s="66" t="str">
        <f>IF(AND(ConversionTable!$F$2&lt;&gt;"",A205&lt;&gt;""),VLOOKUP(J205,ConversionTable!I$4:K$7,3),"")</f>
        <v/>
      </c>
      <c r="M205" s="66" t="str">
        <f>IF(A205&lt;&gt;"",(Input!AE205*ScoringModel!$B$11+Input!AF205*ScoringModel!$B$21+Input!AG205*ScoringModel!$B$31)*0.01,"")</f>
        <v/>
      </c>
      <c r="N205" s="66" t="str">
        <f>IF(A205&lt;&gt;"",(Input!J205*ScoringModel!$B$4+Input!K205*ScoringModel!$B$5+Input!L205*ScoringModel!$B$6+Input!M205*ScoringModel!$B$7+Input!N205*ScoringModel!$B$8+Input!O205*ScoringModel!$B$9+Input!P205*ScoringModel!$B$10)*0.01,"")</f>
        <v/>
      </c>
      <c r="O205" s="66" t="str">
        <f>IF(A205&lt;&gt;"",(Input!Q205*ScoringModel!$B$14+Input!R205*ScoringModel!$B$15+Input!S205*ScoringModel!$B$16+Input!T205*ScoringModel!$B$17+Input!U205*ScoringModel!$B$18+Input!V205*ScoringModel!$B$19+Input!W205*ScoringModel!$B$20)*0.01,"")</f>
        <v/>
      </c>
      <c r="P205" s="66" t="str">
        <f>IF(A205&lt;&gt;"",(Input!X205*ScoringModel!$B$24+Input!Y205*ScoringModel!$B$25+Input!Z205*ScoringModel!$B$26+Input!AA205*ScoringModel!$B$27+Input!AB205*ScoringModel!$B$28+Input!AC205*ScoringModel!$B$29+Input!AD205*ScoringModel!$B$30)*0.01,"")</f>
        <v/>
      </c>
    </row>
    <row r="206" spans="1:16" x14ac:dyDescent="0.25">
      <c r="A206" s="154" t="str">
        <f>IF(Input!A206&lt;&gt;"",Input!A206,"")</f>
        <v/>
      </c>
      <c r="B206" s="154" t="str">
        <f>IF(Input!D206&lt;&gt;"",CONCATENATE(Input!D206,", ",Input!C206),"")</f>
        <v/>
      </c>
      <c r="C206" s="154" t="str">
        <f>IF(Input!E206&lt;&gt;"",Input!E206,"")</f>
        <v/>
      </c>
      <c r="D206" s="155" t="str">
        <f>IF(Input!F206&lt;&gt;"",Input!F206,"")</f>
        <v/>
      </c>
      <c r="E206" s="154" t="str">
        <f>IF(Input!I206&lt;&gt;"",CONCATENATE(Input!I206,", ",LEFT(Input!H206,1)),"")</f>
        <v/>
      </c>
      <c r="F206" s="156"/>
      <c r="G206" s="157" t="str">
        <f t="shared" si="3"/>
        <v/>
      </c>
      <c r="H206" s="154" t="str">
        <f>IF(A206&lt;&gt;"",VLOOKUP(G206,ScoreRanges!$C$4:$E$8,3),"")</f>
        <v/>
      </c>
      <c r="I206" s="156"/>
      <c r="J206" s="129" t="str">
        <f>IF(AND(ConversionTable!$F$2&lt;&gt;"",A206&lt;&gt;""),VLOOKUP(G206,ConversionTable!B$2:D$402,3),"")</f>
        <v/>
      </c>
      <c r="K206" s="66" t="str">
        <f>IF(AND(ConversionTable!$F$2&lt;&gt;"",A206&lt;&gt;""),VLOOKUP(J206,ConversionTable!I$4:K$7,3),"")</f>
        <v/>
      </c>
      <c r="M206" s="66" t="str">
        <f>IF(A206&lt;&gt;"",(Input!AE206*ScoringModel!$B$11+Input!AF206*ScoringModel!$B$21+Input!AG206*ScoringModel!$B$31)*0.01,"")</f>
        <v/>
      </c>
      <c r="N206" s="66" t="str">
        <f>IF(A206&lt;&gt;"",(Input!J206*ScoringModel!$B$4+Input!K206*ScoringModel!$B$5+Input!L206*ScoringModel!$B$6+Input!M206*ScoringModel!$B$7+Input!N206*ScoringModel!$B$8+Input!O206*ScoringModel!$B$9+Input!P206*ScoringModel!$B$10)*0.01,"")</f>
        <v/>
      </c>
      <c r="O206" s="66" t="str">
        <f>IF(A206&lt;&gt;"",(Input!Q206*ScoringModel!$B$14+Input!R206*ScoringModel!$B$15+Input!S206*ScoringModel!$B$16+Input!T206*ScoringModel!$B$17+Input!U206*ScoringModel!$B$18+Input!V206*ScoringModel!$B$19+Input!W206*ScoringModel!$B$20)*0.01,"")</f>
        <v/>
      </c>
      <c r="P206" s="66" t="str">
        <f>IF(A206&lt;&gt;"",(Input!X206*ScoringModel!$B$24+Input!Y206*ScoringModel!$B$25+Input!Z206*ScoringModel!$B$26+Input!AA206*ScoringModel!$B$27+Input!AB206*ScoringModel!$B$28+Input!AC206*ScoringModel!$B$29+Input!AD206*ScoringModel!$B$30)*0.01,"")</f>
        <v/>
      </c>
    </row>
    <row r="207" spans="1:16" x14ac:dyDescent="0.25">
      <c r="A207" s="154" t="str">
        <f>IF(Input!A207&lt;&gt;"",Input!A207,"")</f>
        <v/>
      </c>
      <c r="B207" s="154" t="str">
        <f>IF(Input!D207&lt;&gt;"",CONCATENATE(Input!D207,", ",Input!C207),"")</f>
        <v/>
      </c>
      <c r="C207" s="154" t="str">
        <f>IF(Input!E207&lt;&gt;"",Input!E207,"")</f>
        <v/>
      </c>
      <c r="D207" s="155" t="str">
        <f>IF(Input!F207&lt;&gt;"",Input!F207,"")</f>
        <v/>
      </c>
      <c r="E207" s="154" t="str">
        <f>IF(Input!I207&lt;&gt;"",CONCATENATE(Input!I207,", ",LEFT(Input!H207,1)),"")</f>
        <v/>
      </c>
      <c r="F207" s="156"/>
      <c r="G207" s="157" t="str">
        <f t="shared" si="3"/>
        <v/>
      </c>
      <c r="H207" s="154" t="str">
        <f>IF(A207&lt;&gt;"",VLOOKUP(G207,ScoreRanges!$C$4:$E$8,3),"")</f>
        <v/>
      </c>
      <c r="I207" s="156"/>
      <c r="J207" s="129" t="str">
        <f>IF(AND(ConversionTable!$F$2&lt;&gt;"",A207&lt;&gt;""),VLOOKUP(G207,ConversionTable!B$2:D$402,3),"")</f>
        <v/>
      </c>
      <c r="K207" s="66" t="str">
        <f>IF(AND(ConversionTable!$F$2&lt;&gt;"",A207&lt;&gt;""),VLOOKUP(J207,ConversionTable!I$4:K$7,3),"")</f>
        <v/>
      </c>
      <c r="M207" s="66" t="str">
        <f>IF(A207&lt;&gt;"",(Input!AE207*ScoringModel!$B$11+Input!AF207*ScoringModel!$B$21+Input!AG207*ScoringModel!$B$31)*0.01,"")</f>
        <v/>
      </c>
      <c r="N207" s="66" t="str">
        <f>IF(A207&lt;&gt;"",(Input!J207*ScoringModel!$B$4+Input!K207*ScoringModel!$B$5+Input!L207*ScoringModel!$B$6+Input!M207*ScoringModel!$B$7+Input!N207*ScoringModel!$B$8+Input!O207*ScoringModel!$B$9+Input!P207*ScoringModel!$B$10)*0.01,"")</f>
        <v/>
      </c>
      <c r="O207" s="66" t="str">
        <f>IF(A207&lt;&gt;"",(Input!Q207*ScoringModel!$B$14+Input!R207*ScoringModel!$B$15+Input!S207*ScoringModel!$B$16+Input!T207*ScoringModel!$B$17+Input!U207*ScoringModel!$B$18+Input!V207*ScoringModel!$B$19+Input!W207*ScoringModel!$B$20)*0.01,"")</f>
        <v/>
      </c>
      <c r="P207" s="66" t="str">
        <f>IF(A207&lt;&gt;"",(Input!X207*ScoringModel!$B$24+Input!Y207*ScoringModel!$B$25+Input!Z207*ScoringModel!$B$26+Input!AA207*ScoringModel!$B$27+Input!AB207*ScoringModel!$B$28+Input!AC207*ScoringModel!$B$29+Input!AD207*ScoringModel!$B$30)*0.01,"")</f>
        <v/>
      </c>
    </row>
    <row r="208" spans="1:16" x14ac:dyDescent="0.25">
      <c r="A208" s="154" t="str">
        <f>IF(Input!A208&lt;&gt;"",Input!A208,"")</f>
        <v/>
      </c>
      <c r="B208" s="154" t="str">
        <f>IF(Input!D208&lt;&gt;"",CONCATENATE(Input!D208,", ",Input!C208),"")</f>
        <v/>
      </c>
      <c r="C208" s="154" t="str">
        <f>IF(Input!E208&lt;&gt;"",Input!E208,"")</f>
        <v/>
      </c>
      <c r="D208" s="155" t="str">
        <f>IF(Input!F208&lt;&gt;"",Input!F208,"")</f>
        <v/>
      </c>
      <c r="E208" s="154" t="str">
        <f>IF(Input!I208&lt;&gt;"",CONCATENATE(Input!I208,", ",LEFT(Input!H208,1)),"")</f>
        <v/>
      </c>
      <c r="F208" s="156"/>
      <c r="G208" s="157" t="str">
        <f t="shared" si="3"/>
        <v/>
      </c>
      <c r="H208" s="154" t="str">
        <f>IF(A208&lt;&gt;"",VLOOKUP(G208,ScoreRanges!$C$4:$E$8,3),"")</f>
        <v/>
      </c>
      <c r="I208" s="156"/>
      <c r="J208" s="129" t="str">
        <f>IF(AND(ConversionTable!$F$2&lt;&gt;"",A208&lt;&gt;""),VLOOKUP(G208,ConversionTable!B$2:D$402,3),"")</f>
        <v/>
      </c>
      <c r="K208" s="66" t="str">
        <f>IF(AND(ConversionTable!$F$2&lt;&gt;"",A208&lt;&gt;""),VLOOKUP(J208,ConversionTable!I$4:K$7,3),"")</f>
        <v/>
      </c>
      <c r="M208" s="66" t="str">
        <f>IF(A208&lt;&gt;"",(Input!AE208*ScoringModel!$B$11+Input!AF208*ScoringModel!$B$21+Input!AG208*ScoringModel!$B$31)*0.01,"")</f>
        <v/>
      </c>
      <c r="N208" s="66" t="str">
        <f>IF(A208&lt;&gt;"",(Input!J208*ScoringModel!$B$4+Input!K208*ScoringModel!$B$5+Input!L208*ScoringModel!$B$6+Input!M208*ScoringModel!$B$7+Input!N208*ScoringModel!$B$8+Input!O208*ScoringModel!$B$9+Input!P208*ScoringModel!$B$10)*0.01,"")</f>
        <v/>
      </c>
      <c r="O208" s="66" t="str">
        <f>IF(A208&lt;&gt;"",(Input!Q208*ScoringModel!$B$14+Input!R208*ScoringModel!$B$15+Input!S208*ScoringModel!$B$16+Input!T208*ScoringModel!$B$17+Input!U208*ScoringModel!$B$18+Input!V208*ScoringModel!$B$19+Input!W208*ScoringModel!$B$20)*0.01,"")</f>
        <v/>
      </c>
      <c r="P208" s="66" t="str">
        <f>IF(A208&lt;&gt;"",(Input!X208*ScoringModel!$B$24+Input!Y208*ScoringModel!$B$25+Input!Z208*ScoringModel!$B$26+Input!AA208*ScoringModel!$B$27+Input!AB208*ScoringModel!$B$28+Input!AC208*ScoringModel!$B$29+Input!AD208*ScoringModel!$B$30)*0.01,"")</f>
        <v/>
      </c>
    </row>
    <row r="209" spans="1:16" x14ac:dyDescent="0.25">
      <c r="A209" s="154" t="str">
        <f>IF(Input!A209&lt;&gt;"",Input!A209,"")</f>
        <v/>
      </c>
      <c r="B209" s="154" t="str">
        <f>IF(Input!D209&lt;&gt;"",CONCATENATE(Input!D209,", ",Input!C209),"")</f>
        <v/>
      </c>
      <c r="C209" s="154" t="str">
        <f>IF(Input!E209&lt;&gt;"",Input!E209,"")</f>
        <v/>
      </c>
      <c r="D209" s="155" t="str">
        <f>IF(Input!F209&lt;&gt;"",Input!F209,"")</f>
        <v/>
      </c>
      <c r="E209" s="154" t="str">
        <f>IF(Input!I209&lt;&gt;"",CONCATENATE(Input!I209,", ",LEFT(Input!H209,1)),"")</f>
        <v/>
      </c>
      <c r="F209" s="156"/>
      <c r="G209" s="157" t="str">
        <f t="shared" si="3"/>
        <v/>
      </c>
      <c r="H209" s="154" t="str">
        <f>IF(A209&lt;&gt;"",VLOOKUP(G209,ScoreRanges!$C$4:$E$8,3),"")</f>
        <v/>
      </c>
      <c r="I209" s="156"/>
      <c r="J209" s="129" t="str">
        <f>IF(AND(ConversionTable!$F$2&lt;&gt;"",A209&lt;&gt;""),VLOOKUP(G209,ConversionTable!B$2:D$402,3),"")</f>
        <v/>
      </c>
      <c r="K209" s="66" t="str">
        <f>IF(AND(ConversionTable!$F$2&lt;&gt;"",A209&lt;&gt;""),VLOOKUP(J209,ConversionTable!I$4:K$7,3),"")</f>
        <v/>
      </c>
      <c r="M209" s="66" t="str">
        <f>IF(A209&lt;&gt;"",(Input!AE209*ScoringModel!$B$11+Input!AF209*ScoringModel!$B$21+Input!AG209*ScoringModel!$B$31)*0.01,"")</f>
        <v/>
      </c>
      <c r="N209" s="66" t="str">
        <f>IF(A209&lt;&gt;"",(Input!J209*ScoringModel!$B$4+Input!K209*ScoringModel!$B$5+Input!L209*ScoringModel!$B$6+Input!M209*ScoringModel!$B$7+Input!N209*ScoringModel!$B$8+Input!O209*ScoringModel!$B$9+Input!P209*ScoringModel!$B$10)*0.01,"")</f>
        <v/>
      </c>
      <c r="O209" s="66" t="str">
        <f>IF(A209&lt;&gt;"",(Input!Q209*ScoringModel!$B$14+Input!R209*ScoringModel!$B$15+Input!S209*ScoringModel!$B$16+Input!T209*ScoringModel!$B$17+Input!U209*ScoringModel!$B$18+Input!V209*ScoringModel!$B$19+Input!W209*ScoringModel!$B$20)*0.01,"")</f>
        <v/>
      </c>
      <c r="P209" s="66" t="str">
        <f>IF(A209&lt;&gt;"",(Input!X209*ScoringModel!$B$24+Input!Y209*ScoringModel!$B$25+Input!Z209*ScoringModel!$B$26+Input!AA209*ScoringModel!$B$27+Input!AB209*ScoringModel!$B$28+Input!AC209*ScoringModel!$B$29+Input!AD209*ScoringModel!$B$30)*0.01,"")</f>
        <v/>
      </c>
    </row>
    <row r="210" spans="1:16" x14ac:dyDescent="0.25">
      <c r="A210" s="154" t="str">
        <f>IF(Input!A210&lt;&gt;"",Input!A210,"")</f>
        <v/>
      </c>
      <c r="B210" s="154" t="str">
        <f>IF(Input!D210&lt;&gt;"",CONCATENATE(Input!D210,", ",Input!C210),"")</f>
        <v/>
      </c>
      <c r="C210" s="154" t="str">
        <f>IF(Input!E210&lt;&gt;"",Input!E210,"")</f>
        <v/>
      </c>
      <c r="D210" s="155" t="str">
        <f>IF(Input!F210&lt;&gt;"",Input!F210,"")</f>
        <v/>
      </c>
      <c r="E210" s="154" t="str">
        <f>IF(Input!I210&lt;&gt;"",CONCATENATE(Input!I210,", ",LEFT(Input!H210,1)),"")</f>
        <v/>
      </c>
      <c r="F210" s="156"/>
      <c r="G210" s="157" t="str">
        <f t="shared" si="3"/>
        <v/>
      </c>
      <c r="H210" s="154" t="str">
        <f>IF(A210&lt;&gt;"",VLOOKUP(G210,ScoreRanges!$C$4:$E$8,3),"")</f>
        <v/>
      </c>
      <c r="I210" s="156"/>
      <c r="J210" s="129" t="str">
        <f>IF(AND(ConversionTable!$F$2&lt;&gt;"",A210&lt;&gt;""),VLOOKUP(G210,ConversionTable!B$2:D$402,3),"")</f>
        <v/>
      </c>
      <c r="K210" s="66" t="str">
        <f>IF(AND(ConversionTable!$F$2&lt;&gt;"",A210&lt;&gt;""),VLOOKUP(J210,ConversionTable!I$4:K$7,3),"")</f>
        <v/>
      </c>
      <c r="M210" s="66" t="str">
        <f>IF(A210&lt;&gt;"",(Input!AE210*ScoringModel!$B$11+Input!AF210*ScoringModel!$B$21+Input!AG210*ScoringModel!$B$31)*0.01,"")</f>
        <v/>
      </c>
      <c r="N210" s="66" t="str">
        <f>IF(A210&lt;&gt;"",(Input!J210*ScoringModel!$B$4+Input!K210*ScoringModel!$B$5+Input!L210*ScoringModel!$B$6+Input!M210*ScoringModel!$B$7+Input!N210*ScoringModel!$B$8+Input!O210*ScoringModel!$B$9+Input!P210*ScoringModel!$B$10)*0.01,"")</f>
        <v/>
      </c>
      <c r="O210" s="66" t="str">
        <f>IF(A210&lt;&gt;"",(Input!Q210*ScoringModel!$B$14+Input!R210*ScoringModel!$B$15+Input!S210*ScoringModel!$B$16+Input!T210*ScoringModel!$B$17+Input!U210*ScoringModel!$B$18+Input!V210*ScoringModel!$B$19+Input!W210*ScoringModel!$B$20)*0.01,"")</f>
        <v/>
      </c>
      <c r="P210" s="66" t="str">
        <f>IF(A210&lt;&gt;"",(Input!X210*ScoringModel!$B$24+Input!Y210*ScoringModel!$B$25+Input!Z210*ScoringModel!$B$26+Input!AA210*ScoringModel!$B$27+Input!AB210*ScoringModel!$B$28+Input!AC210*ScoringModel!$B$29+Input!AD210*ScoringModel!$B$30)*0.01,"")</f>
        <v/>
      </c>
    </row>
    <row r="211" spans="1:16" x14ac:dyDescent="0.25">
      <c r="A211" s="154" t="str">
        <f>IF(Input!A211&lt;&gt;"",Input!A211,"")</f>
        <v/>
      </c>
      <c r="B211" s="154" t="str">
        <f>IF(Input!D211&lt;&gt;"",CONCATENATE(Input!D211,", ",Input!C211),"")</f>
        <v/>
      </c>
      <c r="C211" s="154" t="str">
        <f>IF(Input!E211&lt;&gt;"",Input!E211,"")</f>
        <v/>
      </c>
      <c r="D211" s="155" t="str">
        <f>IF(Input!F211&lt;&gt;"",Input!F211,"")</f>
        <v/>
      </c>
      <c r="E211" s="154" t="str">
        <f>IF(Input!I211&lt;&gt;"",CONCATENATE(Input!I211,", ",LEFT(Input!H211,1)),"")</f>
        <v/>
      </c>
      <c r="F211" s="156"/>
      <c r="G211" s="157" t="str">
        <f t="shared" si="3"/>
        <v/>
      </c>
      <c r="H211" s="154" t="str">
        <f>IF(A211&lt;&gt;"",VLOOKUP(G211,ScoreRanges!$C$4:$E$8,3),"")</f>
        <v/>
      </c>
      <c r="I211" s="156"/>
      <c r="J211" s="129" t="str">
        <f>IF(AND(ConversionTable!$F$2&lt;&gt;"",A211&lt;&gt;""),VLOOKUP(G211,ConversionTable!B$2:D$402,3),"")</f>
        <v/>
      </c>
      <c r="K211" s="66" t="str">
        <f>IF(AND(ConversionTable!$F$2&lt;&gt;"",A211&lt;&gt;""),VLOOKUP(J211,ConversionTable!I$4:K$7,3),"")</f>
        <v/>
      </c>
      <c r="M211" s="66" t="str">
        <f>IF(A211&lt;&gt;"",(Input!AE211*ScoringModel!$B$11+Input!AF211*ScoringModel!$B$21+Input!AG211*ScoringModel!$B$31)*0.01,"")</f>
        <v/>
      </c>
      <c r="N211" s="66" t="str">
        <f>IF(A211&lt;&gt;"",(Input!J211*ScoringModel!$B$4+Input!K211*ScoringModel!$B$5+Input!L211*ScoringModel!$B$6+Input!M211*ScoringModel!$B$7+Input!N211*ScoringModel!$B$8+Input!O211*ScoringModel!$B$9+Input!P211*ScoringModel!$B$10)*0.01,"")</f>
        <v/>
      </c>
      <c r="O211" s="66" t="str">
        <f>IF(A211&lt;&gt;"",(Input!Q211*ScoringModel!$B$14+Input!R211*ScoringModel!$B$15+Input!S211*ScoringModel!$B$16+Input!T211*ScoringModel!$B$17+Input!U211*ScoringModel!$B$18+Input!V211*ScoringModel!$B$19+Input!W211*ScoringModel!$B$20)*0.01,"")</f>
        <v/>
      </c>
      <c r="P211" s="66" t="str">
        <f>IF(A211&lt;&gt;"",(Input!X211*ScoringModel!$B$24+Input!Y211*ScoringModel!$B$25+Input!Z211*ScoringModel!$B$26+Input!AA211*ScoringModel!$B$27+Input!AB211*ScoringModel!$B$28+Input!AC211*ScoringModel!$B$29+Input!AD211*ScoringModel!$B$30)*0.01,"")</f>
        <v/>
      </c>
    </row>
    <row r="212" spans="1:16" x14ac:dyDescent="0.25">
      <c r="A212" s="154" t="str">
        <f>IF(Input!A212&lt;&gt;"",Input!A212,"")</f>
        <v/>
      </c>
      <c r="B212" s="154" t="str">
        <f>IF(Input!D212&lt;&gt;"",CONCATENATE(Input!D212,", ",Input!C212),"")</f>
        <v/>
      </c>
      <c r="C212" s="154" t="str">
        <f>IF(Input!E212&lt;&gt;"",Input!E212,"")</f>
        <v/>
      </c>
      <c r="D212" s="155" t="str">
        <f>IF(Input!F212&lt;&gt;"",Input!F212,"")</f>
        <v/>
      </c>
      <c r="E212" s="154" t="str">
        <f>IF(Input!I212&lt;&gt;"",CONCATENATE(Input!I212,", ",LEFT(Input!H212,1)),"")</f>
        <v/>
      </c>
      <c r="F212" s="156"/>
      <c r="G212" s="157" t="str">
        <f t="shared" si="3"/>
        <v/>
      </c>
      <c r="H212" s="154" t="str">
        <f>IF(A212&lt;&gt;"",VLOOKUP(G212,ScoreRanges!$C$4:$E$8,3),"")</f>
        <v/>
      </c>
      <c r="I212" s="156"/>
      <c r="J212" s="129" t="str">
        <f>IF(AND(ConversionTable!$F$2&lt;&gt;"",A212&lt;&gt;""),VLOOKUP(G212,ConversionTable!B$2:D$402,3),"")</f>
        <v/>
      </c>
      <c r="K212" s="66" t="str">
        <f>IF(AND(ConversionTable!$F$2&lt;&gt;"",A212&lt;&gt;""),VLOOKUP(J212,ConversionTable!I$4:K$7,3),"")</f>
        <v/>
      </c>
      <c r="M212" s="66" t="str">
        <f>IF(A212&lt;&gt;"",(Input!AE212*ScoringModel!$B$11+Input!AF212*ScoringModel!$B$21+Input!AG212*ScoringModel!$B$31)*0.01,"")</f>
        <v/>
      </c>
      <c r="N212" s="66" t="str">
        <f>IF(A212&lt;&gt;"",(Input!J212*ScoringModel!$B$4+Input!K212*ScoringModel!$B$5+Input!L212*ScoringModel!$B$6+Input!M212*ScoringModel!$B$7+Input!N212*ScoringModel!$B$8+Input!O212*ScoringModel!$B$9+Input!P212*ScoringModel!$B$10)*0.01,"")</f>
        <v/>
      </c>
      <c r="O212" s="66" t="str">
        <f>IF(A212&lt;&gt;"",(Input!Q212*ScoringModel!$B$14+Input!R212*ScoringModel!$B$15+Input!S212*ScoringModel!$B$16+Input!T212*ScoringModel!$B$17+Input!U212*ScoringModel!$B$18+Input!V212*ScoringModel!$B$19+Input!W212*ScoringModel!$B$20)*0.01,"")</f>
        <v/>
      </c>
      <c r="P212" s="66" t="str">
        <f>IF(A212&lt;&gt;"",(Input!X212*ScoringModel!$B$24+Input!Y212*ScoringModel!$B$25+Input!Z212*ScoringModel!$B$26+Input!AA212*ScoringModel!$B$27+Input!AB212*ScoringModel!$B$28+Input!AC212*ScoringModel!$B$29+Input!AD212*ScoringModel!$B$30)*0.01,"")</f>
        <v/>
      </c>
    </row>
    <row r="213" spans="1:16" x14ac:dyDescent="0.25">
      <c r="A213" s="154" t="str">
        <f>IF(Input!A213&lt;&gt;"",Input!A213,"")</f>
        <v/>
      </c>
      <c r="B213" s="154" t="str">
        <f>IF(Input!D213&lt;&gt;"",CONCATENATE(Input!D213,", ",Input!C213),"")</f>
        <v/>
      </c>
      <c r="C213" s="154" t="str">
        <f>IF(Input!E213&lt;&gt;"",Input!E213,"")</f>
        <v/>
      </c>
      <c r="D213" s="155" t="str">
        <f>IF(Input!F213&lt;&gt;"",Input!F213,"")</f>
        <v/>
      </c>
      <c r="E213" s="154" t="str">
        <f>IF(Input!I213&lt;&gt;"",CONCATENATE(Input!I213,", ",LEFT(Input!H213,1)),"")</f>
        <v/>
      </c>
      <c r="F213" s="156"/>
      <c r="G213" s="157" t="str">
        <f t="shared" si="3"/>
        <v/>
      </c>
      <c r="H213" s="154" t="str">
        <f>IF(A213&lt;&gt;"",VLOOKUP(G213,ScoreRanges!$C$4:$E$8,3),"")</f>
        <v/>
      </c>
      <c r="I213" s="156"/>
      <c r="J213" s="129" t="str">
        <f>IF(AND(ConversionTable!$F$2&lt;&gt;"",A213&lt;&gt;""),VLOOKUP(G213,ConversionTable!B$2:D$402,3),"")</f>
        <v/>
      </c>
      <c r="K213" s="66" t="str">
        <f>IF(AND(ConversionTable!$F$2&lt;&gt;"",A213&lt;&gt;""),VLOOKUP(J213,ConversionTable!I$4:K$7,3),"")</f>
        <v/>
      </c>
      <c r="M213" s="66" t="str">
        <f>IF(A213&lt;&gt;"",(Input!AE213*ScoringModel!$B$11+Input!AF213*ScoringModel!$B$21+Input!AG213*ScoringModel!$B$31)*0.01,"")</f>
        <v/>
      </c>
      <c r="N213" s="66" t="str">
        <f>IF(A213&lt;&gt;"",(Input!J213*ScoringModel!$B$4+Input!K213*ScoringModel!$B$5+Input!L213*ScoringModel!$B$6+Input!M213*ScoringModel!$B$7+Input!N213*ScoringModel!$B$8+Input!O213*ScoringModel!$B$9+Input!P213*ScoringModel!$B$10)*0.01,"")</f>
        <v/>
      </c>
      <c r="O213" s="66" t="str">
        <f>IF(A213&lt;&gt;"",(Input!Q213*ScoringModel!$B$14+Input!R213*ScoringModel!$B$15+Input!S213*ScoringModel!$B$16+Input!T213*ScoringModel!$B$17+Input!U213*ScoringModel!$B$18+Input!V213*ScoringModel!$B$19+Input!W213*ScoringModel!$B$20)*0.01,"")</f>
        <v/>
      </c>
      <c r="P213" s="66" t="str">
        <f>IF(A213&lt;&gt;"",(Input!X213*ScoringModel!$B$24+Input!Y213*ScoringModel!$B$25+Input!Z213*ScoringModel!$B$26+Input!AA213*ScoringModel!$B$27+Input!AB213*ScoringModel!$B$28+Input!AC213*ScoringModel!$B$29+Input!AD213*ScoringModel!$B$30)*0.01,"")</f>
        <v/>
      </c>
    </row>
    <row r="214" spans="1:16" x14ac:dyDescent="0.25">
      <c r="A214" s="154" t="str">
        <f>IF(Input!A214&lt;&gt;"",Input!A214,"")</f>
        <v/>
      </c>
      <c r="B214" s="154" t="str">
        <f>IF(Input!D214&lt;&gt;"",CONCATENATE(Input!D214,", ",Input!C214),"")</f>
        <v/>
      </c>
      <c r="C214" s="154" t="str">
        <f>IF(Input!E214&lt;&gt;"",Input!E214,"")</f>
        <v/>
      </c>
      <c r="D214" s="155" t="str">
        <f>IF(Input!F214&lt;&gt;"",Input!F214,"")</f>
        <v/>
      </c>
      <c r="E214" s="154" t="str">
        <f>IF(Input!I214&lt;&gt;"",CONCATENATE(Input!I214,", ",LEFT(Input!H214,1)),"")</f>
        <v/>
      </c>
      <c r="F214" s="156"/>
      <c r="G214" s="157" t="str">
        <f t="shared" si="3"/>
        <v/>
      </c>
      <c r="H214" s="154" t="str">
        <f>IF(A214&lt;&gt;"",VLOOKUP(G214,ScoreRanges!$C$4:$E$8,3),"")</f>
        <v/>
      </c>
      <c r="I214" s="156"/>
      <c r="J214" s="129" t="str">
        <f>IF(AND(ConversionTable!$F$2&lt;&gt;"",A214&lt;&gt;""),VLOOKUP(G214,ConversionTable!B$2:D$402,3),"")</f>
        <v/>
      </c>
      <c r="K214" s="66" t="str">
        <f>IF(AND(ConversionTable!$F$2&lt;&gt;"",A214&lt;&gt;""),VLOOKUP(J214,ConversionTable!I$4:K$7,3),"")</f>
        <v/>
      </c>
      <c r="M214" s="66" t="str">
        <f>IF(A214&lt;&gt;"",(Input!AE214*ScoringModel!$B$11+Input!AF214*ScoringModel!$B$21+Input!AG214*ScoringModel!$B$31)*0.01,"")</f>
        <v/>
      </c>
      <c r="N214" s="66" t="str">
        <f>IF(A214&lt;&gt;"",(Input!J214*ScoringModel!$B$4+Input!K214*ScoringModel!$B$5+Input!L214*ScoringModel!$B$6+Input!M214*ScoringModel!$B$7+Input!N214*ScoringModel!$B$8+Input!O214*ScoringModel!$B$9+Input!P214*ScoringModel!$B$10)*0.01,"")</f>
        <v/>
      </c>
      <c r="O214" s="66" t="str">
        <f>IF(A214&lt;&gt;"",(Input!Q214*ScoringModel!$B$14+Input!R214*ScoringModel!$B$15+Input!S214*ScoringModel!$B$16+Input!T214*ScoringModel!$B$17+Input!U214*ScoringModel!$B$18+Input!V214*ScoringModel!$B$19+Input!W214*ScoringModel!$B$20)*0.01,"")</f>
        <v/>
      </c>
      <c r="P214" s="66" t="str">
        <f>IF(A214&lt;&gt;"",(Input!X214*ScoringModel!$B$24+Input!Y214*ScoringModel!$B$25+Input!Z214*ScoringModel!$B$26+Input!AA214*ScoringModel!$B$27+Input!AB214*ScoringModel!$B$28+Input!AC214*ScoringModel!$B$29+Input!AD214*ScoringModel!$B$30)*0.01,"")</f>
        <v/>
      </c>
    </row>
    <row r="215" spans="1:16" x14ac:dyDescent="0.25">
      <c r="A215" s="154" t="str">
        <f>IF(Input!A215&lt;&gt;"",Input!A215,"")</f>
        <v/>
      </c>
      <c r="B215" s="154" t="str">
        <f>IF(Input!D215&lt;&gt;"",CONCATENATE(Input!D215,", ",Input!C215),"")</f>
        <v/>
      </c>
      <c r="C215" s="154" t="str">
        <f>IF(Input!E215&lt;&gt;"",Input!E215,"")</f>
        <v/>
      </c>
      <c r="D215" s="155" t="str">
        <f>IF(Input!F215&lt;&gt;"",Input!F215,"")</f>
        <v/>
      </c>
      <c r="E215" s="154" t="str">
        <f>IF(Input!I215&lt;&gt;"",CONCATENATE(Input!I215,", ",LEFT(Input!H215,1)),"")</f>
        <v/>
      </c>
      <c r="F215" s="156"/>
      <c r="G215" s="157" t="str">
        <f t="shared" si="3"/>
        <v/>
      </c>
      <c r="H215" s="154" t="str">
        <f>IF(A215&lt;&gt;"",VLOOKUP(G215,ScoreRanges!$C$4:$E$8,3),"")</f>
        <v/>
      </c>
      <c r="I215" s="156"/>
      <c r="J215" s="129" t="str">
        <f>IF(AND(ConversionTable!$F$2&lt;&gt;"",A215&lt;&gt;""),VLOOKUP(G215,ConversionTable!B$2:D$402,3),"")</f>
        <v/>
      </c>
      <c r="K215" s="66" t="str">
        <f>IF(AND(ConversionTable!$F$2&lt;&gt;"",A215&lt;&gt;""),VLOOKUP(J215,ConversionTable!I$4:K$7,3),"")</f>
        <v/>
      </c>
      <c r="M215" s="66" t="str">
        <f>IF(A215&lt;&gt;"",(Input!AE215*ScoringModel!$B$11+Input!AF215*ScoringModel!$B$21+Input!AG215*ScoringModel!$B$31)*0.01,"")</f>
        <v/>
      </c>
      <c r="N215" s="66" t="str">
        <f>IF(A215&lt;&gt;"",(Input!J215*ScoringModel!$B$4+Input!K215*ScoringModel!$B$5+Input!L215*ScoringModel!$B$6+Input!M215*ScoringModel!$B$7+Input!N215*ScoringModel!$B$8+Input!O215*ScoringModel!$B$9+Input!P215*ScoringModel!$B$10)*0.01,"")</f>
        <v/>
      </c>
      <c r="O215" s="66" t="str">
        <f>IF(A215&lt;&gt;"",(Input!Q215*ScoringModel!$B$14+Input!R215*ScoringModel!$B$15+Input!S215*ScoringModel!$B$16+Input!T215*ScoringModel!$B$17+Input!U215*ScoringModel!$B$18+Input!V215*ScoringModel!$B$19+Input!W215*ScoringModel!$B$20)*0.01,"")</f>
        <v/>
      </c>
      <c r="P215" s="66" t="str">
        <f>IF(A215&lt;&gt;"",(Input!X215*ScoringModel!$B$24+Input!Y215*ScoringModel!$B$25+Input!Z215*ScoringModel!$B$26+Input!AA215*ScoringModel!$B$27+Input!AB215*ScoringModel!$B$28+Input!AC215*ScoringModel!$B$29+Input!AD215*ScoringModel!$B$30)*0.01,"")</f>
        <v/>
      </c>
    </row>
    <row r="216" spans="1:16" x14ac:dyDescent="0.25">
      <c r="A216" s="154" t="str">
        <f>IF(Input!A216&lt;&gt;"",Input!A216,"")</f>
        <v/>
      </c>
      <c r="B216" s="154" t="str">
        <f>IF(Input!D216&lt;&gt;"",CONCATENATE(Input!D216,", ",Input!C216),"")</f>
        <v/>
      </c>
      <c r="C216" s="154" t="str">
        <f>IF(Input!E216&lt;&gt;"",Input!E216,"")</f>
        <v/>
      </c>
      <c r="D216" s="155" t="str">
        <f>IF(Input!F216&lt;&gt;"",Input!F216,"")</f>
        <v/>
      </c>
      <c r="E216" s="154" t="str">
        <f>IF(Input!I216&lt;&gt;"",CONCATENATE(Input!I216,", ",LEFT(Input!H216,1)),"")</f>
        <v/>
      </c>
      <c r="F216" s="156"/>
      <c r="G216" s="157" t="str">
        <f t="shared" si="3"/>
        <v/>
      </c>
      <c r="H216" s="154" t="str">
        <f>IF(A216&lt;&gt;"",VLOOKUP(G216,ScoreRanges!$C$4:$E$8,3),"")</f>
        <v/>
      </c>
      <c r="I216" s="156"/>
      <c r="J216" s="129" t="str">
        <f>IF(AND(ConversionTable!$F$2&lt;&gt;"",A216&lt;&gt;""),VLOOKUP(G216,ConversionTable!B$2:D$402,3),"")</f>
        <v/>
      </c>
      <c r="K216" s="66" t="str">
        <f>IF(AND(ConversionTable!$F$2&lt;&gt;"",A216&lt;&gt;""),VLOOKUP(J216,ConversionTable!I$4:K$7,3),"")</f>
        <v/>
      </c>
      <c r="M216" s="66" t="str">
        <f>IF(A216&lt;&gt;"",(Input!AE216*ScoringModel!$B$11+Input!AF216*ScoringModel!$B$21+Input!AG216*ScoringModel!$B$31)*0.01,"")</f>
        <v/>
      </c>
      <c r="N216" s="66" t="str">
        <f>IF(A216&lt;&gt;"",(Input!J216*ScoringModel!$B$4+Input!K216*ScoringModel!$B$5+Input!L216*ScoringModel!$B$6+Input!M216*ScoringModel!$B$7+Input!N216*ScoringModel!$B$8+Input!O216*ScoringModel!$B$9+Input!P216*ScoringModel!$B$10)*0.01,"")</f>
        <v/>
      </c>
      <c r="O216" s="66" t="str">
        <f>IF(A216&lt;&gt;"",(Input!Q216*ScoringModel!$B$14+Input!R216*ScoringModel!$B$15+Input!S216*ScoringModel!$B$16+Input!T216*ScoringModel!$B$17+Input!U216*ScoringModel!$B$18+Input!V216*ScoringModel!$B$19+Input!W216*ScoringModel!$B$20)*0.01,"")</f>
        <v/>
      </c>
      <c r="P216" s="66" t="str">
        <f>IF(A216&lt;&gt;"",(Input!X216*ScoringModel!$B$24+Input!Y216*ScoringModel!$B$25+Input!Z216*ScoringModel!$B$26+Input!AA216*ScoringModel!$B$27+Input!AB216*ScoringModel!$B$28+Input!AC216*ScoringModel!$B$29+Input!AD216*ScoringModel!$B$30)*0.01,"")</f>
        <v/>
      </c>
    </row>
    <row r="217" spans="1:16" x14ac:dyDescent="0.25">
      <c r="A217" s="154" t="str">
        <f>IF(Input!A217&lt;&gt;"",Input!A217,"")</f>
        <v/>
      </c>
      <c r="B217" s="154" t="str">
        <f>IF(Input!D217&lt;&gt;"",CONCATENATE(Input!D217,", ",Input!C217),"")</f>
        <v/>
      </c>
      <c r="C217" s="154" t="str">
        <f>IF(Input!E217&lt;&gt;"",Input!E217,"")</f>
        <v/>
      </c>
      <c r="D217" s="155" t="str">
        <f>IF(Input!F217&lt;&gt;"",Input!F217,"")</f>
        <v/>
      </c>
      <c r="E217" s="154" t="str">
        <f>IF(Input!I217&lt;&gt;"",CONCATENATE(Input!I217,", ",LEFT(Input!H217,1)),"")</f>
        <v/>
      </c>
      <c r="F217" s="156"/>
      <c r="G217" s="157" t="str">
        <f t="shared" si="3"/>
        <v/>
      </c>
      <c r="H217" s="154" t="str">
        <f>IF(A217&lt;&gt;"",VLOOKUP(G217,ScoreRanges!$C$4:$E$8,3),"")</f>
        <v/>
      </c>
      <c r="I217" s="156"/>
      <c r="J217" s="129" t="str">
        <f>IF(AND(ConversionTable!$F$2&lt;&gt;"",A217&lt;&gt;""),VLOOKUP(G217,ConversionTable!B$2:D$402,3),"")</f>
        <v/>
      </c>
      <c r="K217" s="66" t="str">
        <f>IF(AND(ConversionTable!$F$2&lt;&gt;"",A217&lt;&gt;""),VLOOKUP(J217,ConversionTable!I$4:K$7,3),"")</f>
        <v/>
      </c>
      <c r="M217" s="66" t="str">
        <f>IF(A217&lt;&gt;"",(Input!AE217*ScoringModel!$B$11+Input!AF217*ScoringModel!$B$21+Input!AG217*ScoringModel!$B$31)*0.01,"")</f>
        <v/>
      </c>
      <c r="N217" s="66" t="str">
        <f>IF(A217&lt;&gt;"",(Input!J217*ScoringModel!$B$4+Input!K217*ScoringModel!$B$5+Input!L217*ScoringModel!$B$6+Input!M217*ScoringModel!$B$7+Input!N217*ScoringModel!$B$8+Input!O217*ScoringModel!$B$9+Input!P217*ScoringModel!$B$10)*0.01,"")</f>
        <v/>
      </c>
      <c r="O217" s="66" t="str">
        <f>IF(A217&lt;&gt;"",(Input!Q217*ScoringModel!$B$14+Input!R217*ScoringModel!$B$15+Input!S217*ScoringModel!$B$16+Input!T217*ScoringModel!$B$17+Input!U217*ScoringModel!$B$18+Input!V217*ScoringModel!$B$19+Input!W217*ScoringModel!$B$20)*0.01,"")</f>
        <v/>
      </c>
      <c r="P217" s="66" t="str">
        <f>IF(A217&lt;&gt;"",(Input!X217*ScoringModel!$B$24+Input!Y217*ScoringModel!$B$25+Input!Z217*ScoringModel!$B$26+Input!AA217*ScoringModel!$B$27+Input!AB217*ScoringModel!$B$28+Input!AC217*ScoringModel!$B$29+Input!AD217*ScoringModel!$B$30)*0.01,"")</f>
        <v/>
      </c>
    </row>
    <row r="218" spans="1:16" x14ac:dyDescent="0.25">
      <c r="A218" s="154" t="str">
        <f>IF(Input!A218&lt;&gt;"",Input!A218,"")</f>
        <v/>
      </c>
      <c r="B218" s="154" t="str">
        <f>IF(Input!D218&lt;&gt;"",CONCATENATE(Input!D218,", ",Input!C218),"")</f>
        <v/>
      </c>
      <c r="C218" s="154" t="str">
        <f>IF(Input!E218&lt;&gt;"",Input!E218,"")</f>
        <v/>
      </c>
      <c r="D218" s="155" t="str">
        <f>IF(Input!F218&lt;&gt;"",Input!F218,"")</f>
        <v/>
      </c>
      <c r="E218" s="154" t="str">
        <f>IF(Input!I218&lt;&gt;"",CONCATENATE(Input!I218,", ",LEFT(Input!H218,1)),"")</f>
        <v/>
      </c>
      <c r="F218" s="156"/>
      <c r="G218" s="157" t="str">
        <f t="shared" si="3"/>
        <v/>
      </c>
      <c r="H218" s="154" t="str">
        <f>IF(A218&lt;&gt;"",VLOOKUP(G218,ScoreRanges!$C$4:$E$8,3),"")</f>
        <v/>
      </c>
      <c r="I218" s="156"/>
      <c r="J218" s="129" t="str">
        <f>IF(AND(ConversionTable!$F$2&lt;&gt;"",A218&lt;&gt;""),VLOOKUP(G218,ConversionTable!B$2:D$402,3),"")</f>
        <v/>
      </c>
      <c r="K218" s="66" t="str">
        <f>IF(AND(ConversionTable!$F$2&lt;&gt;"",A218&lt;&gt;""),VLOOKUP(J218,ConversionTable!I$4:K$7,3),"")</f>
        <v/>
      </c>
      <c r="M218" s="66" t="str">
        <f>IF(A218&lt;&gt;"",(Input!AE218*ScoringModel!$B$11+Input!AF218*ScoringModel!$B$21+Input!AG218*ScoringModel!$B$31)*0.01,"")</f>
        <v/>
      </c>
      <c r="N218" s="66" t="str">
        <f>IF(A218&lt;&gt;"",(Input!J218*ScoringModel!$B$4+Input!K218*ScoringModel!$B$5+Input!L218*ScoringModel!$B$6+Input!M218*ScoringModel!$B$7+Input!N218*ScoringModel!$B$8+Input!O218*ScoringModel!$B$9+Input!P218*ScoringModel!$B$10)*0.01,"")</f>
        <v/>
      </c>
      <c r="O218" s="66" t="str">
        <f>IF(A218&lt;&gt;"",(Input!Q218*ScoringModel!$B$14+Input!R218*ScoringModel!$B$15+Input!S218*ScoringModel!$B$16+Input!T218*ScoringModel!$B$17+Input!U218*ScoringModel!$B$18+Input!V218*ScoringModel!$B$19+Input!W218*ScoringModel!$B$20)*0.01,"")</f>
        <v/>
      </c>
      <c r="P218" s="66" t="str">
        <f>IF(A218&lt;&gt;"",(Input!X218*ScoringModel!$B$24+Input!Y218*ScoringModel!$B$25+Input!Z218*ScoringModel!$B$26+Input!AA218*ScoringModel!$B$27+Input!AB218*ScoringModel!$B$28+Input!AC218*ScoringModel!$B$29+Input!AD218*ScoringModel!$B$30)*0.01,"")</f>
        <v/>
      </c>
    </row>
    <row r="219" spans="1:16" x14ac:dyDescent="0.25">
      <c r="A219" s="154" t="str">
        <f>IF(Input!A219&lt;&gt;"",Input!A219,"")</f>
        <v/>
      </c>
      <c r="B219" s="154" t="str">
        <f>IF(Input!D219&lt;&gt;"",CONCATENATE(Input!D219,", ",Input!C219),"")</f>
        <v/>
      </c>
      <c r="C219" s="154" t="str">
        <f>IF(Input!E219&lt;&gt;"",Input!E219,"")</f>
        <v/>
      </c>
      <c r="D219" s="155" t="str">
        <f>IF(Input!F219&lt;&gt;"",Input!F219,"")</f>
        <v/>
      </c>
      <c r="E219" s="154" t="str">
        <f>IF(Input!I219&lt;&gt;"",CONCATENATE(Input!I219,", ",LEFT(Input!H219,1)),"")</f>
        <v/>
      </c>
      <c r="F219" s="156"/>
      <c r="G219" s="157" t="str">
        <f t="shared" si="3"/>
        <v/>
      </c>
      <c r="H219" s="154" t="str">
        <f>IF(A219&lt;&gt;"",VLOOKUP(G219,ScoreRanges!$C$4:$E$8,3),"")</f>
        <v/>
      </c>
      <c r="I219" s="156"/>
      <c r="J219" s="129" t="str">
        <f>IF(AND(ConversionTable!$F$2&lt;&gt;"",A219&lt;&gt;""),VLOOKUP(G219,ConversionTable!B$2:D$402,3),"")</f>
        <v/>
      </c>
      <c r="K219" s="66" t="str">
        <f>IF(AND(ConversionTable!$F$2&lt;&gt;"",A219&lt;&gt;""),VLOOKUP(J219,ConversionTable!I$4:K$7,3),"")</f>
        <v/>
      </c>
      <c r="M219" s="66" t="str">
        <f>IF(A219&lt;&gt;"",(Input!AE219*ScoringModel!$B$11+Input!AF219*ScoringModel!$B$21+Input!AG219*ScoringModel!$B$31)*0.01,"")</f>
        <v/>
      </c>
      <c r="N219" s="66" t="str">
        <f>IF(A219&lt;&gt;"",(Input!J219*ScoringModel!$B$4+Input!K219*ScoringModel!$B$5+Input!L219*ScoringModel!$B$6+Input!M219*ScoringModel!$B$7+Input!N219*ScoringModel!$B$8+Input!O219*ScoringModel!$B$9+Input!P219*ScoringModel!$B$10)*0.01,"")</f>
        <v/>
      </c>
      <c r="O219" s="66" t="str">
        <f>IF(A219&lt;&gt;"",(Input!Q219*ScoringModel!$B$14+Input!R219*ScoringModel!$B$15+Input!S219*ScoringModel!$B$16+Input!T219*ScoringModel!$B$17+Input!U219*ScoringModel!$B$18+Input!V219*ScoringModel!$B$19+Input!W219*ScoringModel!$B$20)*0.01,"")</f>
        <v/>
      </c>
      <c r="P219" s="66" t="str">
        <f>IF(A219&lt;&gt;"",(Input!X219*ScoringModel!$B$24+Input!Y219*ScoringModel!$B$25+Input!Z219*ScoringModel!$B$26+Input!AA219*ScoringModel!$B$27+Input!AB219*ScoringModel!$B$28+Input!AC219*ScoringModel!$B$29+Input!AD219*ScoringModel!$B$30)*0.01,"")</f>
        <v/>
      </c>
    </row>
    <row r="220" spans="1:16" x14ac:dyDescent="0.25">
      <c r="A220" s="154" t="str">
        <f>IF(Input!A220&lt;&gt;"",Input!A220,"")</f>
        <v/>
      </c>
      <c r="B220" s="154" t="str">
        <f>IF(Input!D220&lt;&gt;"",CONCATENATE(Input!D220,", ",Input!C220),"")</f>
        <v/>
      </c>
      <c r="C220" s="154" t="str">
        <f>IF(Input!E220&lt;&gt;"",Input!E220,"")</f>
        <v/>
      </c>
      <c r="D220" s="155" t="str">
        <f>IF(Input!F220&lt;&gt;"",Input!F220,"")</f>
        <v/>
      </c>
      <c r="E220" s="154" t="str">
        <f>IF(Input!I220&lt;&gt;"",CONCATENATE(Input!I220,", ",LEFT(Input!H220,1)),"")</f>
        <v/>
      </c>
      <c r="F220" s="156"/>
      <c r="G220" s="157" t="str">
        <f t="shared" si="3"/>
        <v/>
      </c>
      <c r="H220" s="154" t="str">
        <f>IF(A220&lt;&gt;"",VLOOKUP(G220,ScoreRanges!$C$4:$E$8,3),"")</f>
        <v/>
      </c>
      <c r="I220" s="156"/>
      <c r="J220" s="129" t="str">
        <f>IF(AND(ConversionTable!$F$2&lt;&gt;"",A220&lt;&gt;""),VLOOKUP(G220,ConversionTable!B$2:D$402,3),"")</f>
        <v/>
      </c>
      <c r="K220" s="66" t="str">
        <f>IF(AND(ConversionTable!$F$2&lt;&gt;"",A220&lt;&gt;""),VLOOKUP(J220,ConversionTable!I$4:K$7,3),"")</f>
        <v/>
      </c>
      <c r="M220" s="66" t="str">
        <f>IF(A220&lt;&gt;"",(Input!AE220*ScoringModel!$B$11+Input!AF220*ScoringModel!$B$21+Input!AG220*ScoringModel!$B$31)*0.01,"")</f>
        <v/>
      </c>
      <c r="N220" s="66" t="str">
        <f>IF(A220&lt;&gt;"",(Input!J220*ScoringModel!$B$4+Input!K220*ScoringModel!$B$5+Input!L220*ScoringModel!$B$6+Input!M220*ScoringModel!$B$7+Input!N220*ScoringModel!$B$8+Input!O220*ScoringModel!$B$9+Input!P220*ScoringModel!$B$10)*0.01,"")</f>
        <v/>
      </c>
      <c r="O220" s="66" t="str">
        <f>IF(A220&lt;&gt;"",(Input!Q220*ScoringModel!$B$14+Input!R220*ScoringModel!$B$15+Input!S220*ScoringModel!$B$16+Input!T220*ScoringModel!$B$17+Input!U220*ScoringModel!$B$18+Input!V220*ScoringModel!$B$19+Input!W220*ScoringModel!$B$20)*0.01,"")</f>
        <v/>
      </c>
      <c r="P220" s="66" t="str">
        <f>IF(A220&lt;&gt;"",(Input!X220*ScoringModel!$B$24+Input!Y220*ScoringModel!$B$25+Input!Z220*ScoringModel!$B$26+Input!AA220*ScoringModel!$B$27+Input!AB220*ScoringModel!$B$28+Input!AC220*ScoringModel!$B$29+Input!AD220*ScoringModel!$B$30)*0.01,"")</f>
        <v/>
      </c>
    </row>
    <row r="221" spans="1:16" x14ac:dyDescent="0.25">
      <c r="A221" s="154" t="str">
        <f>IF(Input!A221&lt;&gt;"",Input!A221,"")</f>
        <v/>
      </c>
      <c r="B221" s="154" t="str">
        <f>IF(Input!D221&lt;&gt;"",CONCATENATE(Input!D221,", ",Input!C221),"")</f>
        <v/>
      </c>
      <c r="C221" s="154" t="str">
        <f>IF(Input!E221&lt;&gt;"",Input!E221,"")</f>
        <v/>
      </c>
      <c r="D221" s="155" t="str">
        <f>IF(Input!F221&lt;&gt;"",Input!F221,"")</f>
        <v/>
      </c>
      <c r="E221" s="154" t="str">
        <f>IF(Input!I221&lt;&gt;"",CONCATENATE(Input!I221,", ",LEFT(Input!H221,1)),"")</f>
        <v/>
      </c>
      <c r="F221" s="156"/>
      <c r="G221" s="157" t="str">
        <f t="shared" si="3"/>
        <v/>
      </c>
      <c r="H221" s="154" t="str">
        <f>IF(A221&lt;&gt;"",VLOOKUP(G221,ScoreRanges!$C$4:$E$8,3),"")</f>
        <v/>
      </c>
      <c r="I221" s="156"/>
      <c r="J221" s="129" t="str">
        <f>IF(AND(ConversionTable!$F$2&lt;&gt;"",A221&lt;&gt;""),VLOOKUP(G221,ConversionTable!B$2:D$402,3),"")</f>
        <v/>
      </c>
      <c r="K221" s="66" t="str">
        <f>IF(AND(ConversionTable!$F$2&lt;&gt;"",A221&lt;&gt;""),VLOOKUP(J221,ConversionTable!I$4:K$7,3),"")</f>
        <v/>
      </c>
      <c r="M221" s="66" t="str">
        <f>IF(A221&lt;&gt;"",(Input!AE221*ScoringModel!$B$11+Input!AF221*ScoringModel!$B$21+Input!AG221*ScoringModel!$B$31)*0.01,"")</f>
        <v/>
      </c>
      <c r="N221" s="66" t="str">
        <f>IF(A221&lt;&gt;"",(Input!J221*ScoringModel!$B$4+Input!K221*ScoringModel!$B$5+Input!L221*ScoringModel!$B$6+Input!M221*ScoringModel!$B$7+Input!N221*ScoringModel!$B$8+Input!O221*ScoringModel!$B$9+Input!P221*ScoringModel!$B$10)*0.01,"")</f>
        <v/>
      </c>
      <c r="O221" s="66" t="str">
        <f>IF(A221&lt;&gt;"",(Input!Q221*ScoringModel!$B$14+Input!R221*ScoringModel!$B$15+Input!S221*ScoringModel!$B$16+Input!T221*ScoringModel!$B$17+Input!U221*ScoringModel!$B$18+Input!V221*ScoringModel!$B$19+Input!W221*ScoringModel!$B$20)*0.01,"")</f>
        <v/>
      </c>
      <c r="P221" s="66" t="str">
        <f>IF(A221&lt;&gt;"",(Input!X221*ScoringModel!$B$24+Input!Y221*ScoringModel!$B$25+Input!Z221*ScoringModel!$B$26+Input!AA221*ScoringModel!$B$27+Input!AB221*ScoringModel!$B$28+Input!AC221*ScoringModel!$B$29+Input!AD221*ScoringModel!$B$30)*0.01,"")</f>
        <v/>
      </c>
    </row>
    <row r="222" spans="1:16" x14ac:dyDescent="0.25">
      <c r="A222" s="154" t="str">
        <f>IF(Input!A222&lt;&gt;"",Input!A222,"")</f>
        <v/>
      </c>
      <c r="B222" s="154" t="str">
        <f>IF(Input!D222&lt;&gt;"",CONCATENATE(Input!D222,", ",Input!C222),"")</f>
        <v/>
      </c>
      <c r="C222" s="154" t="str">
        <f>IF(Input!E222&lt;&gt;"",Input!E222,"")</f>
        <v/>
      </c>
      <c r="D222" s="155" t="str">
        <f>IF(Input!F222&lt;&gt;"",Input!F222,"")</f>
        <v/>
      </c>
      <c r="E222" s="154" t="str">
        <f>IF(Input!I222&lt;&gt;"",CONCATENATE(Input!I222,", ",LEFT(Input!H222,1)),"")</f>
        <v/>
      </c>
      <c r="F222" s="156"/>
      <c r="G222" s="157" t="str">
        <f t="shared" si="3"/>
        <v/>
      </c>
      <c r="H222" s="154" t="str">
        <f>IF(A222&lt;&gt;"",VLOOKUP(G222,ScoreRanges!$C$4:$E$8,3),"")</f>
        <v/>
      </c>
      <c r="I222" s="156"/>
      <c r="J222" s="129" t="str">
        <f>IF(AND(ConversionTable!$F$2&lt;&gt;"",A222&lt;&gt;""),VLOOKUP(G222,ConversionTable!B$2:D$402,3),"")</f>
        <v/>
      </c>
      <c r="K222" s="66" t="str">
        <f>IF(AND(ConversionTable!$F$2&lt;&gt;"",A222&lt;&gt;""),VLOOKUP(J222,ConversionTable!I$4:K$7,3),"")</f>
        <v/>
      </c>
      <c r="M222" s="66" t="str">
        <f>IF(A222&lt;&gt;"",(Input!AE222*ScoringModel!$B$11+Input!AF222*ScoringModel!$B$21+Input!AG222*ScoringModel!$B$31)*0.01,"")</f>
        <v/>
      </c>
      <c r="N222" s="66" t="str">
        <f>IF(A222&lt;&gt;"",(Input!J222*ScoringModel!$B$4+Input!K222*ScoringModel!$B$5+Input!L222*ScoringModel!$B$6+Input!M222*ScoringModel!$B$7+Input!N222*ScoringModel!$B$8+Input!O222*ScoringModel!$B$9+Input!P222*ScoringModel!$B$10)*0.01,"")</f>
        <v/>
      </c>
      <c r="O222" s="66" t="str">
        <f>IF(A222&lt;&gt;"",(Input!Q222*ScoringModel!$B$14+Input!R222*ScoringModel!$B$15+Input!S222*ScoringModel!$B$16+Input!T222*ScoringModel!$B$17+Input!U222*ScoringModel!$B$18+Input!V222*ScoringModel!$B$19+Input!W222*ScoringModel!$B$20)*0.01,"")</f>
        <v/>
      </c>
      <c r="P222" s="66" t="str">
        <f>IF(A222&lt;&gt;"",(Input!X222*ScoringModel!$B$24+Input!Y222*ScoringModel!$B$25+Input!Z222*ScoringModel!$B$26+Input!AA222*ScoringModel!$B$27+Input!AB222*ScoringModel!$B$28+Input!AC222*ScoringModel!$B$29+Input!AD222*ScoringModel!$B$30)*0.01,"")</f>
        <v/>
      </c>
    </row>
    <row r="223" spans="1:16" x14ac:dyDescent="0.25">
      <c r="A223" s="154" t="str">
        <f>IF(Input!A223&lt;&gt;"",Input!A223,"")</f>
        <v/>
      </c>
      <c r="B223" s="154" t="str">
        <f>IF(Input!D223&lt;&gt;"",CONCATENATE(Input!D223,", ",Input!C223),"")</f>
        <v/>
      </c>
      <c r="C223" s="154" t="str">
        <f>IF(Input!E223&lt;&gt;"",Input!E223,"")</f>
        <v/>
      </c>
      <c r="D223" s="155" t="str">
        <f>IF(Input!F223&lt;&gt;"",Input!F223,"")</f>
        <v/>
      </c>
      <c r="E223" s="154" t="str">
        <f>IF(Input!I223&lt;&gt;"",CONCATENATE(Input!I223,", ",LEFT(Input!H223,1)),"")</f>
        <v/>
      </c>
      <c r="F223" s="156"/>
      <c r="G223" s="157" t="str">
        <f t="shared" si="3"/>
        <v/>
      </c>
      <c r="H223" s="154" t="str">
        <f>IF(A223&lt;&gt;"",VLOOKUP(G223,ScoreRanges!$C$4:$E$8,3),"")</f>
        <v/>
      </c>
      <c r="I223" s="156"/>
      <c r="J223" s="129" t="str">
        <f>IF(AND(ConversionTable!$F$2&lt;&gt;"",A223&lt;&gt;""),VLOOKUP(G223,ConversionTable!B$2:D$402,3),"")</f>
        <v/>
      </c>
      <c r="K223" s="66" t="str">
        <f>IF(AND(ConversionTable!$F$2&lt;&gt;"",A223&lt;&gt;""),VLOOKUP(J223,ConversionTable!I$4:K$7,3),"")</f>
        <v/>
      </c>
      <c r="M223" s="66" t="str">
        <f>IF(A223&lt;&gt;"",(Input!AE223*ScoringModel!$B$11+Input!AF223*ScoringModel!$B$21+Input!AG223*ScoringModel!$B$31)*0.01,"")</f>
        <v/>
      </c>
      <c r="N223" s="66" t="str">
        <f>IF(A223&lt;&gt;"",(Input!J223*ScoringModel!$B$4+Input!K223*ScoringModel!$B$5+Input!L223*ScoringModel!$B$6+Input!M223*ScoringModel!$B$7+Input!N223*ScoringModel!$B$8+Input!O223*ScoringModel!$B$9+Input!P223*ScoringModel!$B$10)*0.01,"")</f>
        <v/>
      </c>
      <c r="O223" s="66" t="str">
        <f>IF(A223&lt;&gt;"",(Input!Q223*ScoringModel!$B$14+Input!R223*ScoringModel!$B$15+Input!S223*ScoringModel!$B$16+Input!T223*ScoringModel!$B$17+Input!U223*ScoringModel!$B$18+Input!V223*ScoringModel!$B$19+Input!W223*ScoringModel!$B$20)*0.01,"")</f>
        <v/>
      </c>
      <c r="P223" s="66" t="str">
        <f>IF(A223&lt;&gt;"",(Input!X223*ScoringModel!$B$24+Input!Y223*ScoringModel!$B$25+Input!Z223*ScoringModel!$B$26+Input!AA223*ScoringModel!$B$27+Input!AB223*ScoringModel!$B$28+Input!AC223*ScoringModel!$B$29+Input!AD223*ScoringModel!$B$30)*0.01,"")</f>
        <v/>
      </c>
    </row>
    <row r="224" spans="1:16" x14ac:dyDescent="0.25">
      <c r="A224" s="154" t="str">
        <f>IF(Input!A224&lt;&gt;"",Input!A224,"")</f>
        <v/>
      </c>
      <c r="B224" s="154" t="str">
        <f>IF(Input!D224&lt;&gt;"",CONCATENATE(Input!D224,", ",Input!C224),"")</f>
        <v/>
      </c>
      <c r="C224" s="154" t="str">
        <f>IF(Input!E224&lt;&gt;"",Input!E224,"")</f>
        <v/>
      </c>
      <c r="D224" s="155" t="str">
        <f>IF(Input!F224&lt;&gt;"",Input!F224,"")</f>
        <v/>
      </c>
      <c r="E224" s="154" t="str">
        <f>IF(Input!I224&lt;&gt;"",CONCATENATE(Input!I224,", ",LEFT(Input!H224,1)),"")</f>
        <v/>
      </c>
      <c r="F224" s="156"/>
      <c r="G224" s="157" t="str">
        <f t="shared" si="3"/>
        <v/>
      </c>
      <c r="H224" s="154" t="str">
        <f>IF(A224&lt;&gt;"",VLOOKUP(G224,ScoreRanges!$C$4:$E$8,3),"")</f>
        <v/>
      </c>
      <c r="I224" s="156"/>
      <c r="J224" s="129" t="str">
        <f>IF(AND(ConversionTable!$F$2&lt;&gt;"",A224&lt;&gt;""),VLOOKUP(G224,ConversionTable!B$2:D$402,3),"")</f>
        <v/>
      </c>
      <c r="K224" s="66" t="str">
        <f>IF(AND(ConversionTable!$F$2&lt;&gt;"",A224&lt;&gt;""),VLOOKUP(J224,ConversionTable!I$4:K$7,3),"")</f>
        <v/>
      </c>
      <c r="M224" s="66" t="str">
        <f>IF(A224&lt;&gt;"",(Input!AE224*ScoringModel!$B$11+Input!AF224*ScoringModel!$B$21+Input!AG224*ScoringModel!$B$31)*0.01,"")</f>
        <v/>
      </c>
      <c r="N224" s="66" t="str">
        <f>IF(A224&lt;&gt;"",(Input!J224*ScoringModel!$B$4+Input!K224*ScoringModel!$B$5+Input!L224*ScoringModel!$B$6+Input!M224*ScoringModel!$B$7+Input!N224*ScoringModel!$B$8+Input!O224*ScoringModel!$B$9+Input!P224*ScoringModel!$B$10)*0.01,"")</f>
        <v/>
      </c>
      <c r="O224" s="66" t="str">
        <f>IF(A224&lt;&gt;"",(Input!Q224*ScoringModel!$B$14+Input!R224*ScoringModel!$B$15+Input!S224*ScoringModel!$B$16+Input!T224*ScoringModel!$B$17+Input!U224*ScoringModel!$B$18+Input!V224*ScoringModel!$B$19+Input!W224*ScoringModel!$B$20)*0.01,"")</f>
        <v/>
      </c>
      <c r="P224" s="66" t="str">
        <f>IF(A224&lt;&gt;"",(Input!X224*ScoringModel!$B$24+Input!Y224*ScoringModel!$B$25+Input!Z224*ScoringModel!$B$26+Input!AA224*ScoringModel!$B$27+Input!AB224*ScoringModel!$B$28+Input!AC224*ScoringModel!$B$29+Input!AD224*ScoringModel!$B$30)*0.01,"")</f>
        <v/>
      </c>
    </row>
    <row r="225" spans="1:16" x14ac:dyDescent="0.25">
      <c r="A225" s="154" t="str">
        <f>IF(Input!A225&lt;&gt;"",Input!A225,"")</f>
        <v/>
      </c>
      <c r="B225" s="154" t="str">
        <f>IF(Input!D225&lt;&gt;"",CONCATENATE(Input!D225,", ",Input!C225),"")</f>
        <v/>
      </c>
      <c r="C225" s="154" t="str">
        <f>IF(Input!E225&lt;&gt;"",Input!E225,"")</f>
        <v/>
      </c>
      <c r="D225" s="155" t="str">
        <f>IF(Input!F225&lt;&gt;"",Input!F225,"")</f>
        <v/>
      </c>
      <c r="E225" s="154" t="str">
        <f>IF(Input!I225&lt;&gt;"",CONCATENATE(Input!I225,", ",LEFT(Input!H225,1)),"")</f>
        <v/>
      </c>
      <c r="F225" s="156"/>
      <c r="G225" s="157" t="str">
        <f t="shared" si="3"/>
        <v/>
      </c>
      <c r="H225" s="154" t="str">
        <f>IF(A225&lt;&gt;"",VLOOKUP(G225,ScoreRanges!$C$4:$E$8,3),"")</f>
        <v/>
      </c>
      <c r="I225" s="156"/>
      <c r="J225" s="129" t="str">
        <f>IF(AND(ConversionTable!$F$2&lt;&gt;"",A225&lt;&gt;""),VLOOKUP(G225,ConversionTable!B$2:D$402,3),"")</f>
        <v/>
      </c>
      <c r="K225" s="66" t="str">
        <f>IF(AND(ConversionTable!$F$2&lt;&gt;"",A225&lt;&gt;""),VLOOKUP(J225,ConversionTable!I$4:K$7,3),"")</f>
        <v/>
      </c>
      <c r="M225" s="66" t="str">
        <f>IF(A225&lt;&gt;"",(Input!AE225*ScoringModel!$B$11+Input!AF225*ScoringModel!$B$21+Input!AG225*ScoringModel!$B$31)*0.01,"")</f>
        <v/>
      </c>
      <c r="N225" s="66" t="str">
        <f>IF(A225&lt;&gt;"",(Input!J225*ScoringModel!$B$4+Input!K225*ScoringModel!$B$5+Input!L225*ScoringModel!$B$6+Input!M225*ScoringModel!$B$7+Input!N225*ScoringModel!$B$8+Input!O225*ScoringModel!$B$9+Input!P225*ScoringModel!$B$10)*0.01,"")</f>
        <v/>
      </c>
      <c r="O225" s="66" t="str">
        <f>IF(A225&lt;&gt;"",(Input!Q225*ScoringModel!$B$14+Input!R225*ScoringModel!$B$15+Input!S225*ScoringModel!$B$16+Input!T225*ScoringModel!$B$17+Input!U225*ScoringModel!$B$18+Input!V225*ScoringModel!$B$19+Input!W225*ScoringModel!$B$20)*0.01,"")</f>
        <v/>
      </c>
      <c r="P225" s="66" t="str">
        <f>IF(A225&lt;&gt;"",(Input!X225*ScoringModel!$B$24+Input!Y225*ScoringModel!$B$25+Input!Z225*ScoringModel!$B$26+Input!AA225*ScoringModel!$B$27+Input!AB225*ScoringModel!$B$28+Input!AC225*ScoringModel!$B$29+Input!AD225*ScoringModel!$B$30)*0.01,"")</f>
        <v/>
      </c>
    </row>
    <row r="226" spans="1:16" x14ac:dyDescent="0.25">
      <c r="A226" s="154" t="str">
        <f>IF(Input!A226&lt;&gt;"",Input!A226,"")</f>
        <v/>
      </c>
      <c r="B226" s="154" t="str">
        <f>IF(Input!D226&lt;&gt;"",CONCATENATE(Input!D226,", ",Input!C226),"")</f>
        <v/>
      </c>
      <c r="C226" s="154" t="str">
        <f>IF(Input!E226&lt;&gt;"",Input!E226,"")</f>
        <v/>
      </c>
      <c r="D226" s="155" t="str">
        <f>IF(Input!F226&lt;&gt;"",Input!F226,"")</f>
        <v/>
      </c>
      <c r="E226" s="154" t="str">
        <f>IF(Input!I226&lt;&gt;"",CONCATENATE(Input!I226,", ",LEFT(Input!H226,1)),"")</f>
        <v/>
      </c>
      <c r="F226" s="156"/>
      <c r="G226" s="157" t="str">
        <f t="shared" si="3"/>
        <v/>
      </c>
      <c r="H226" s="154" t="str">
        <f>IF(A226&lt;&gt;"",VLOOKUP(G226,ScoreRanges!$C$4:$E$8,3),"")</f>
        <v/>
      </c>
      <c r="I226" s="156"/>
      <c r="J226" s="129" t="str">
        <f>IF(AND(ConversionTable!$F$2&lt;&gt;"",A226&lt;&gt;""),VLOOKUP(G226,ConversionTable!B$2:D$402,3),"")</f>
        <v/>
      </c>
      <c r="K226" s="66" t="str">
        <f>IF(AND(ConversionTable!$F$2&lt;&gt;"",A226&lt;&gt;""),VLOOKUP(J226,ConversionTable!I$4:K$7,3),"")</f>
        <v/>
      </c>
      <c r="M226" s="66" t="str">
        <f>IF(A226&lt;&gt;"",(Input!AE226*ScoringModel!$B$11+Input!AF226*ScoringModel!$B$21+Input!AG226*ScoringModel!$B$31)*0.01,"")</f>
        <v/>
      </c>
      <c r="N226" s="66" t="str">
        <f>IF(A226&lt;&gt;"",(Input!J226*ScoringModel!$B$4+Input!K226*ScoringModel!$B$5+Input!L226*ScoringModel!$B$6+Input!M226*ScoringModel!$B$7+Input!N226*ScoringModel!$B$8+Input!O226*ScoringModel!$B$9+Input!P226*ScoringModel!$B$10)*0.01,"")</f>
        <v/>
      </c>
      <c r="O226" s="66" t="str">
        <f>IF(A226&lt;&gt;"",(Input!Q226*ScoringModel!$B$14+Input!R226*ScoringModel!$B$15+Input!S226*ScoringModel!$B$16+Input!T226*ScoringModel!$B$17+Input!U226*ScoringModel!$B$18+Input!V226*ScoringModel!$B$19+Input!W226*ScoringModel!$B$20)*0.01,"")</f>
        <v/>
      </c>
      <c r="P226" s="66" t="str">
        <f>IF(A226&lt;&gt;"",(Input!X226*ScoringModel!$B$24+Input!Y226*ScoringModel!$B$25+Input!Z226*ScoringModel!$B$26+Input!AA226*ScoringModel!$B$27+Input!AB226*ScoringModel!$B$28+Input!AC226*ScoringModel!$B$29+Input!AD226*ScoringModel!$B$30)*0.01,"")</f>
        <v/>
      </c>
    </row>
    <row r="227" spans="1:16" x14ac:dyDescent="0.25">
      <c r="A227" s="154" t="str">
        <f>IF(Input!A227&lt;&gt;"",Input!A227,"")</f>
        <v/>
      </c>
      <c r="B227" s="154" t="str">
        <f>IF(Input!D227&lt;&gt;"",CONCATENATE(Input!D227,", ",Input!C227),"")</f>
        <v/>
      </c>
      <c r="C227" s="154" t="str">
        <f>IF(Input!E227&lt;&gt;"",Input!E227,"")</f>
        <v/>
      </c>
      <c r="D227" s="155" t="str">
        <f>IF(Input!F227&lt;&gt;"",Input!F227,"")</f>
        <v/>
      </c>
      <c r="E227" s="154" t="str">
        <f>IF(Input!I227&lt;&gt;"",CONCATENATE(Input!I227,", ",LEFT(Input!H227,1)),"")</f>
        <v/>
      </c>
      <c r="F227" s="156"/>
      <c r="G227" s="157" t="str">
        <f t="shared" si="3"/>
        <v/>
      </c>
      <c r="H227" s="154" t="str">
        <f>IF(A227&lt;&gt;"",VLOOKUP(G227,ScoreRanges!$C$4:$E$8,3),"")</f>
        <v/>
      </c>
      <c r="I227" s="156"/>
      <c r="J227" s="129" t="str">
        <f>IF(AND(ConversionTable!$F$2&lt;&gt;"",A227&lt;&gt;""),VLOOKUP(G227,ConversionTable!B$2:D$402,3),"")</f>
        <v/>
      </c>
      <c r="K227" s="66" t="str">
        <f>IF(AND(ConversionTable!$F$2&lt;&gt;"",A227&lt;&gt;""),VLOOKUP(J227,ConversionTable!I$4:K$7,3),"")</f>
        <v/>
      </c>
      <c r="M227" s="66" t="str">
        <f>IF(A227&lt;&gt;"",(Input!AE227*ScoringModel!$B$11+Input!AF227*ScoringModel!$B$21+Input!AG227*ScoringModel!$B$31)*0.01,"")</f>
        <v/>
      </c>
      <c r="N227" s="66" t="str">
        <f>IF(A227&lt;&gt;"",(Input!J227*ScoringModel!$B$4+Input!K227*ScoringModel!$B$5+Input!L227*ScoringModel!$B$6+Input!M227*ScoringModel!$B$7+Input!N227*ScoringModel!$B$8+Input!O227*ScoringModel!$B$9+Input!P227*ScoringModel!$B$10)*0.01,"")</f>
        <v/>
      </c>
      <c r="O227" s="66" t="str">
        <f>IF(A227&lt;&gt;"",(Input!Q227*ScoringModel!$B$14+Input!R227*ScoringModel!$B$15+Input!S227*ScoringModel!$B$16+Input!T227*ScoringModel!$B$17+Input!U227*ScoringModel!$B$18+Input!V227*ScoringModel!$B$19+Input!W227*ScoringModel!$B$20)*0.01,"")</f>
        <v/>
      </c>
      <c r="P227" s="66" t="str">
        <f>IF(A227&lt;&gt;"",(Input!X227*ScoringModel!$B$24+Input!Y227*ScoringModel!$B$25+Input!Z227*ScoringModel!$B$26+Input!AA227*ScoringModel!$B$27+Input!AB227*ScoringModel!$B$28+Input!AC227*ScoringModel!$B$29+Input!AD227*ScoringModel!$B$30)*0.01,"")</f>
        <v/>
      </c>
    </row>
    <row r="228" spans="1:16" x14ac:dyDescent="0.25">
      <c r="A228" s="154" t="str">
        <f>IF(Input!A228&lt;&gt;"",Input!A228,"")</f>
        <v/>
      </c>
      <c r="B228" s="154" t="str">
        <f>IF(Input!D228&lt;&gt;"",CONCATENATE(Input!D228,", ",Input!C228),"")</f>
        <v/>
      </c>
      <c r="C228" s="154" t="str">
        <f>IF(Input!E228&lt;&gt;"",Input!E228,"")</f>
        <v/>
      </c>
      <c r="D228" s="155" t="str">
        <f>IF(Input!F228&lt;&gt;"",Input!F228,"")</f>
        <v/>
      </c>
      <c r="E228" s="154" t="str">
        <f>IF(Input!I228&lt;&gt;"",CONCATENATE(Input!I228,", ",LEFT(Input!H228,1)),"")</f>
        <v/>
      </c>
      <c r="F228" s="156"/>
      <c r="G228" s="157" t="str">
        <f t="shared" si="3"/>
        <v/>
      </c>
      <c r="H228" s="154" t="str">
        <f>IF(A228&lt;&gt;"",VLOOKUP(G228,ScoreRanges!$C$4:$E$8,3),"")</f>
        <v/>
      </c>
      <c r="I228" s="156"/>
      <c r="J228" s="129" t="str">
        <f>IF(AND(ConversionTable!$F$2&lt;&gt;"",A228&lt;&gt;""),VLOOKUP(G228,ConversionTable!B$2:D$402,3),"")</f>
        <v/>
      </c>
      <c r="K228" s="66" t="str">
        <f>IF(AND(ConversionTable!$F$2&lt;&gt;"",A228&lt;&gt;""),VLOOKUP(J228,ConversionTable!I$4:K$7,3),"")</f>
        <v/>
      </c>
      <c r="M228" s="66" t="str">
        <f>IF(A228&lt;&gt;"",(Input!AE228*ScoringModel!$B$11+Input!AF228*ScoringModel!$B$21+Input!AG228*ScoringModel!$B$31)*0.01,"")</f>
        <v/>
      </c>
      <c r="N228" s="66" t="str">
        <f>IF(A228&lt;&gt;"",(Input!J228*ScoringModel!$B$4+Input!K228*ScoringModel!$B$5+Input!L228*ScoringModel!$B$6+Input!M228*ScoringModel!$B$7+Input!N228*ScoringModel!$B$8+Input!O228*ScoringModel!$B$9+Input!P228*ScoringModel!$B$10)*0.01,"")</f>
        <v/>
      </c>
      <c r="O228" s="66" t="str">
        <f>IF(A228&lt;&gt;"",(Input!Q228*ScoringModel!$B$14+Input!R228*ScoringModel!$B$15+Input!S228*ScoringModel!$B$16+Input!T228*ScoringModel!$B$17+Input!U228*ScoringModel!$B$18+Input!V228*ScoringModel!$B$19+Input!W228*ScoringModel!$B$20)*0.01,"")</f>
        <v/>
      </c>
      <c r="P228" s="66" t="str">
        <f>IF(A228&lt;&gt;"",(Input!X228*ScoringModel!$B$24+Input!Y228*ScoringModel!$B$25+Input!Z228*ScoringModel!$B$26+Input!AA228*ScoringModel!$B$27+Input!AB228*ScoringModel!$B$28+Input!AC228*ScoringModel!$B$29+Input!AD228*ScoringModel!$B$30)*0.01,"")</f>
        <v/>
      </c>
    </row>
    <row r="229" spans="1:16" x14ac:dyDescent="0.25">
      <c r="A229" s="154" t="str">
        <f>IF(Input!A229&lt;&gt;"",Input!A229,"")</f>
        <v/>
      </c>
      <c r="B229" s="154" t="str">
        <f>IF(Input!D229&lt;&gt;"",CONCATENATE(Input!D229,", ",Input!C229),"")</f>
        <v/>
      </c>
      <c r="C229" s="154" t="str">
        <f>IF(Input!E229&lt;&gt;"",Input!E229,"")</f>
        <v/>
      </c>
      <c r="D229" s="155" t="str">
        <f>IF(Input!F229&lt;&gt;"",Input!F229,"")</f>
        <v/>
      </c>
      <c r="E229" s="154" t="str">
        <f>IF(Input!I229&lt;&gt;"",CONCATENATE(Input!I229,", ",LEFT(Input!H229,1)),"")</f>
        <v/>
      </c>
      <c r="F229" s="156"/>
      <c r="G229" s="157" t="str">
        <f t="shared" si="3"/>
        <v/>
      </c>
      <c r="H229" s="154" t="str">
        <f>IF(A229&lt;&gt;"",VLOOKUP(G229,ScoreRanges!$C$4:$E$8,3),"")</f>
        <v/>
      </c>
      <c r="I229" s="156"/>
      <c r="J229" s="129" t="str">
        <f>IF(AND(ConversionTable!$F$2&lt;&gt;"",A229&lt;&gt;""),VLOOKUP(G229,ConversionTable!B$2:D$402,3),"")</f>
        <v/>
      </c>
      <c r="K229" s="66" t="str">
        <f>IF(AND(ConversionTable!$F$2&lt;&gt;"",A229&lt;&gt;""),VLOOKUP(J229,ConversionTable!I$4:K$7,3),"")</f>
        <v/>
      </c>
      <c r="M229" s="66" t="str">
        <f>IF(A229&lt;&gt;"",(Input!AE229*ScoringModel!$B$11+Input!AF229*ScoringModel!$B$21+Input!AG229*ScoringModel!$B$31)*0.01,"")</f>
        <v/>
      </c>
      <c r="N229" s="66" t="str">
        <f>IF(A229&lt;&gt;"",(Input!J229*ScoringModel!$B$4+Input!K229*ScoringModel!$B$5+Input!L229*ScoringModel!$B$6+Input!M229*ScoringModel!$B$7+Input!N229*ScoringModel!$B$8+Input!O229*ScoringModel!$B$9+Input!P229*ScoringModel!$B$10)*0.01,"")</f>
        <v/>
      </c>
      <c r="O229" s="66" t="str">
        <f>IF(A229&lt;&gt;"",(Input!Q229*ScoringModel!$B$14+Input!R229*ScoringModel!$B$15+Input!S229*ScoringModel!$B$16+Input!T229*ScoringModel!$B$17+Input!U229*ScoringModel!$B$18+Input!V229*ScoringModel!$B$19+Input!W229*ScoringModel!$B$20)*0.01,"")</f>
        <v/>
      </c>
      <c r="P229" s="66" t="str">
        <f>IF(A229&lt;&gt;"",(Input!X229*ScoringModel!$B$24+Input!Y229*ScoringModel!$B$25+Input!Z229*ScoringModel!$B$26+Input!AA229*ScoringModel!$B$27+Input!AB229*ScoringModel!$B$28+Input!AC229*ScoringModel!$B$29+Input!AD229*ScoringModel!$B$30)*0.01,"")</f>
        <v/>
      </c>
    </row>
    <row r="230" spans="1:16" x14ac:dyDescent="0.25">
      <c r="A230" s="154" t="str">
        <f>IF(Input!A230&lt;&gt;"",Input!A230,"")</f>
        <v/>
      </c>
      <c r="B230" s="154" t="str">
        <f>IF(Input!D230&lt;&gt;"",CONCATENATE(Input!D230,", ",Input!C230),"")</f>
        <v/>
      </c>
      <c r="C230" s="154" t="str">
        <f>IF(Input!E230&lt;&gt;"",Input!E230,"")</f>
        <v/>
      </c>
      <c r="D230" s="155" t="str">
        <f>IF(Input!F230&lt;&gt;"",Input!F230,"")</f>
        <v/>
      </c>
      <c r="E230" s="154" t="str">
        <f>IF(Input!I230&lt;&gt;"",CONCATENATE(Input!I230,", ",LEFT(Input!H230,1)),"")</f>
        <v/>
      </c>
      <c r="F230" s="156"/>
      <c r="G230" s="157" t="str">
        <f t="shared" si="3"/>
        <v/>
      </c>
      <c r="H230" s="154" t="str">
        <f>IF(A230&lt;&gt;"",VLOOKUP(G230,ScoreRanges!$C$4:$E$8,3),"")</f>
        <v/>
      </c>
      <c r="I230" s="156"/>
      <c r="J230" s="129" t="str">
        <f>IF(AND(ConversionTable!$F$2&lt;&gt;"",A230&lt;&gt;""),VLOOKUP(G230,ConversionTable!B$2:D$402,3),"")</f>
        <v/>
      </c>
      <c r="K230" s="66" t="str">
        <f>IF(AND(ConversionTable!$F$2&lt;&gt;"",A230&lt;&gt;""),VLOOKUP(J230,ConversionTable!I$4:K$7,3),"")</f>
        <v/>
      </c>
      <c r="M230" s="66" t="str">
        <f>IF(A230&lt;&gt;"",(Input!AE230*ScoringModel!$B$11+Input!AF230*ScoringModel!$B$21+Input!AG230*ScoringModel!$B$31)*0.01,"")</f>
        <v/>
      </c>
      <c r="N230" s="66" t="str">
        <f>IF(A230&lt;&gt;"",(Input!J230*ScoringModel!$B$4+Input!K230*ScoringModel!$B$5+Input!L230*ScoringModel!$B$6+Input!M230*ScoringModel!$B$7+Input!N230*ScoringModel!$B$8+Input!O230*ScoringModel!$B$9+Input!P230*ScoringModel!$B$10)*0.01,"")</f>
        <v/>
      </c>
      <c r="O230" s="66" t="str">
        <f>IF(A230&lt;&gt;"",(Input!Q230*ScoringModel!$B$14+Input!R230*ScoringModel!$B$15+Input!S230*ScoringModel!$B$16+Input!T230*ScoringModel!$B$17+Input!U230*ScoringModel!$B$18+Input!V230*ScoringModel!$B$19+Input!W230*ScoringModel!$B$20)*0.01,"")</f>
        <v/>
      </c>
      <c r="P230" s="66" t="str">
        <f>IF(A230&lt;&gt;"",(Input!X230*ScoringModel!$B$24+Input!Y230*ScoringModel!$B$25+Input!Z230*ScoringModel!$B$26+Input!AA230*ScoringModel!$B$27+Input!AB230*ScoringModel!$B$28+Input!AC230*ScoringModel!$B$29+Input!AD230*ScoringModel!$B$30)*0.01,"")</f>
        <v/>
      </c>
    </row>
    <row r="231" spans="1:16" x14ac:dyDescent="0.25">
      <c r="A231" s="154" t="str">
        <f>IF(Input!A231&lt;&gt;"",Input!A231,"")</f>
        <v/>
      </c>
      <c r="B231" s="154" t="str">
        <f>IF(Input!D231&lt;&gt;"",CONCATENATE(Input!D231,", ",Input!C231),"")</f>
        <v/>
      </c>
      <c r="C231" s="154" t="str">
        <f>IF(Input!E231&lt;&gt;"",Input!E231,"")</f>
        <v/>
      </c>
      <c r="D231" s="155" t="str">
        <f>IF(Input!F231&lt;&gt;"",Input!F231,"")</f>
        <v/>
      </c>
      <c r="E231" s="154" t="str">
        <f>IF(Input!I231&lt;&gt;"",CONCATENATE(Input!I231,", ",LEFT(Input!H231,1)),"")</f>
        <v/>
      </c>
      <c r="F231" s="156"/>
      <c r="G231" s="157" t="str">
        <f t="shared" si="3"/>
        <v/>
      </c>
      <c r="H231" s="154" t="str">
        <f>IF(A231&lt;&gt;"",VLOOKUP(G231,ScoreRanges!$C$4:$E$8,3),"")</f>
        <v/>
      </c>
      <c r="I231" s="156"/>
      <c r="J231" s="129" t="str">
        <f>IF(AND(ConversionTable!$F$2&lt;&gt;"",A231&lt;&gt;""),VLOOKUP(G231,ConversionTable!B$2:D$402,3),"")</f>
        <v/>
      </c>
      <c r="K231" s="66" t="str">
        <f>IF(AND(ConversionTable!$F$2&lt;&gt;"",A231&lt;&gt;""),VLOOKUP(J231,ConversionTable!I$4:K$7,3),"")</f>
        <v/>
      </c>
      <c r="M231" s="66" t="str">
        <f>IF(A231&lt;&gt;"",(Input!AE231*ScoringModel!$B$11+Input!AF231*ScoringModel!$B$21+Input!AG231*ScoringModel!$B$31)*0.01,"")</f>
        <v/>
      </c>
      <c r="N231" s="66" t="str">
        <f>IF(A231&lt;&gt;"",(Input!J231*ScoringModel!$B$4+Input!K231*ScoringModel!$B$5+Input!L231*ScoringModel!$B$6+Input!M231*ScoringModel!$B$7+Input!N231*ScoringModel!$B$8+Input!O231*ScoringModel!$B$9+Input!P231*ScoringModel!$B$10)*0.01,"")</f>
        <v/>
      </c>
      <c r="O231" s="66" t="str">
        <f>IF(A231&lt;&gt;"",(Input!Q231*ScoringModel!$B$14+Input!R231*ScoringModel!$B$15+Input!S231*ScoringModel!$B$16+Input!T231*ScoringModel!$B$17+Input!U231*ScoringModel!$B$18+Input!V231*ScoringModel!$B$19+Input!W231*ScoringModel!$B$20)*0.01,"")</f>
        <v/>
      </c>
      <c r="P231" s="66" t="str">
        <f>IF(A231&lt;&gt;"",(Input!X231*ScoringModel!$B$24+Input!Y231*ScoringModel!$B$25+Input!Z231*ScoringModel!$B$26+Input!AA231*ScoringModel!$B$27+Input!AB231*ScoringModel!$B$28+Input!AC231*ScoringModel!$B$29+Input!AD231*ScoringModel!$B$30)*0.01,"")</f>
        <v/>
      </c>
    </row>
    <row r="232" spans="1:16" x14ac:dyDescent="0.25">
      <c r="A232" s="154" t="str">
        <f>IF(Input!A232&lt;&gt;"",Input!A232,"")</f>
        <v/>
      </c>
      <c r="B232" s="154" t="str">
        <f>IF(Input!D232&lt;&gt;"",CONCATENATE(Input!D232,", ",Input!C232),"")</f>
        <v/>
      </c>
      <c r="C232" s="154" t="str">
        <f>IF(Input!E232&lt;&gt;"",Input!E232,"")</f>
        <v/>
      </c>
      <c r="D232" s="155" t="str">
        <f>IF(Input!F232&lt;&gt;"",Input!F232,"")</f>
        <v/>
      </c>
      <c r="E232" s="154" t="str">
        <f>IF(Input!I232&lt;&gt;"",CONCATENATE(Input!I232,", ",LEFT(Input!H232,1)),"")</f>
        <v/>
      </c>
      <c r="F232" s="156"/>
      <c r="G232" s="157" t="str">
        <f t="shared" si="3"/>
        <v/>
      </c>
      <c r="H232" s="154" t="str">
        <f>IF(A232&lt;&gt;"",VLOOKUP(G232,ScoreRanges!$C$4:$E$8,3),"")</f>
        <v/>
      </c>
      <c r="I232" s="156"/>
      <c r="J232" s="129" t="str">
        <f>IF(AND(ConversionTable!$F$2&lt;&gt;"",A232&lt;&gt;""),VLOOKUP(G232,ConversionTable!B$2:D$402,3),"")</f>
        <v/>
      </c>
      <c r="K232" s="66" t="str">
        <f>IF(AND(ConversionTable!$F$2&lt;&gt;"",A232&lt;&gt;""),VLOOKUP(J232,ConversionTable!I$4:K$7,3),"")</f>
        <v/>
      </c>
      <c r="M232" s="66" t="str">
        <f>IF(A232&lt;&gt;"",(Input!AE232*ScoringModel!$B$11+Input!AF232*ScoringModel!$B$21+Input!AG232*ScoringModel!$B$31)*0.01,"")</f>
        <v/>
      </c>
      <c r="N232" s="66" t="str">
        <f>IF(A232&lt;&gt;"",(Input!J232*ScoringModel!$B$4+Input!K232*ScoringModel!$B$5+Input!L232*ScoringModel!$B$6+Input!M232*ScoringModel!$B$7+Input!N232*ScoringModel!$B$8+Input!O232*ScoringModel!$B$9+Input!P232*ScoringModel!$B$10)*0.01,"")</f>
        <v/>
      </c>
      <c r="O232" s="66" t="str">
        <f>IF(A232&lt;&gt;"",(Input!Q232*ScoringModel!$B$14+Input!R232*ScoringModel!$B$15+Input!S232*ScoringModel!$B$16+Input!T232*ScoringModel!$B$17+Input!U232*ScoringModel!$B$18+Input!V232*ScoringModel!$B$19+Input!W232*ScoringModel!$B$20)*0.01,"")</f>
        <v/>
      </c>
      <c r="P232" s="66" t="str">
        <f>IF(A232&lt;&gt;"",(Input!X232*ScoringModel!$B$24+Input!Y232*ScoringModel!$B$25+Input!Z232*ScoringModel!$B$26+Input!AA232*ScoringModel!$B$27+Input!AB232*ScoringModel!$B$28+Input!AC232*ScoringModel!$B$29+Input!AD232*ScoringModel!$B$30)*0.01,"")</f>
        <v/>
      </c>
    </row>
    <row r="233" spans="1:16" x14ac:dyDescent="0.25">
      <c r="A233" s="154" t="str">
        <f>IF(Input!A233&lt;&gt;"",Input!A233,"")</f>
        <v/>
      </c>
      <c r="B233" s="154" t="str">
        <f>IF(Input!D233&lt;&gt;"",CONCATENATE(Input!D233,", ",Input!C233),"")</f>
        <v/>
      </c>
      <c r="C233" s="154" t="str">
        <f>IF(Input!E233&lt;&gt;"",Input!E233,"")</f>
        <v/>
      </c>
      <c r="D233" s="155" t="str">
        <f>IF(Input!F233&lt;&gt;"",Input!F233,"")</f>
        <v/>
      </c>
      <c r="E233" s="154" t="str">
        <f>IF(Input!I233&lt;&gt;"",CONCATENATE(Input!I233,", ",LEFT(Input!H233,1)),"")</f>
        <v/>
      </c>
      <c r="F233" s="156"/>
      <c r="G233" s="157" t="str">
        <f t="shared" si="3"/>
        <v/>
      </c>
      <c r="H233" s="154" t="str">
        <f>IF(A233&lt;&gt;"",VLOOKUP(G233,ScoreRanges!$C$4:$E$8,3),"")</f>
        <v/>
      </c>
      <c r="I233" s="156"/>
      <c r="J233" s="129" t="str">
        <f>IF(AND(ConversionTable!$F$2&lt;&gt;"",A233&lt;&gt;""),VLOOKUP(G233,ConversionTable!B$2:D$402,3),"")</f>
        <v/>
      </c>
      <c r="K233" s="66" t="str">
        <f>IF(AND(ConversionTable!$F$2&lt;&gt;"",A233&lt;&gt;""),VLOOKUP(J233,ConversionTable!I$4:K$7,3),"")</f>
        <v/>
      </c>
      <c r="M233" s="66" t="str">
        <f>IF(A233&lt;&gt;"",(Input!AE233*ScoringModel!$B$11+Input!AF233*ScoringModel!$B$21+Input!AG233*ScoringModel!$B$31)*0.01,"")</f>
        <v/>
      </c>
      <c r="N233" s="66" t="str">
        <f>IF(A233&lt;&gt;"",(Input!J233*ScoringModel!$B$4+Input!K233*ScoringModel!$B$5+Input!L233*ScoringModel!$B$6+Input!M233*ScoringModel!$B$7+Input!N233*ScoringModel!$B$8+Input!O233*ScoringModel!$B$9+Input!P233*ScoringModel!$B$10)*0.01,"")</f>
        <v/>
      </c>
      <c r="O233" s="66" t="str">
        <f>IF(A233&lt;&gt;"",(Input!Q233*ScoringModel!$B$14+Input!R233*ScoringModel!$B$15+Input!S233*ScoringModel!$B$16+Input!T233*ScoringModel!$B$17+Input!U233*ScoringModel!$B$18+Input!V233*ScoringModel!$B$19+Input!W233*ScoringModel!$B$20)*0.01,"")</f>
        <v/>
      </c>
      <c r="P233" s="66" t="str">
        <f>IF(A233&lt;&gt;"",(Input!X233*ScoringModel!$B$24+Input!Y233*ScoringModel!$B$25+Input!Z233*ScoringModel!$B$26+Input!AA233*ScoringModel!$B$27+Input!AB233*ScoringModel!$B$28+Input!AC233*ScoringModel!$B$29+Input!AD233*ScoringModel!$B$30)*0.01,"")</f>
        <v/>
      </c>
    </row>
    <row r="234" spans="1:16" x14ac:dyDescent="0.25">
      <c r="A234" s="154" t="str">
        <f>IF(Input!A234&lt;&gt;"",Input!A234,"")</f>
        <v/>
      </c>
      <c r="B234" s="154" t="str">
        <f>IF(Input!D234&lt;&gt;"",CONCATENATE(Input!D234,", ",Input!C234),"")</f>
        <v/>
      </c>
      <c r="C234" s="154" t="str">
        <f>IF(Input!E234&lt;&gt;"",Input!E234,"")</f>
        <v/>
      </c>
      <c r="D234" s="155" t="str">
        <f>IF(Input!F234&lt;&gt;"",Input!F234,"")</f>
        <v/>
      </c>
      <c r="E234" s="154" t="str">
        <f>IF(Input!I234&lt;&gt;"",CONCATENATE(Input!I234,", ",LEFT(Input!H234,1)),"")</f>
        <v/>
      </c>
      <c r="F234" s="156"/>
      <c r="G234" s="157" t="str">
        <f t="shared" si="3"/>
        <v/>
      </c>
      <c r="H234" s="154" t="str">
        <f>IF(A234&lt;&gt;"",VLOOKUP(G234,ScoreRanges!$C$4:$E$8,3),"")</f>
        <v/>
      </c>
      <c r="I234" s="156"/>
      <c r="J234" s="129" t="str">
        <f>IF(AND(ConversionTable!$F$2&lt;&gt;"",A234&lt;&gt;""),VLOOKUP(G234,ConversionTable!B$2:D$402,3),"")</f>
        <v/>
      </c>
      <c r="K234" s="66" t="str">
        <f>IF(AND(ConversionTable!$F$2&lt;&gt;"",A234&lt;&gt;""),VLOOKUP(J234,ConversionTable!I$4:K$7,3),"")</f>
        <v/>
      </c>
      <c r="M234" s="66" t="str">
        <f>IF(A234&lt;&gt;"",(Input!AE234*ScoringModel!$B$11+Input!AF234*ScoringModel!$B$21+Input!AG234*ScoringModel!$B$31)*0.01,"")</f>
        <v/>
      </c>
      <c r="N234" s="66" t="str">
        <f>IF(A234&lt;&gt;"",(Input!J234*ScoringModel!$B$4+Input!K234*ScoringModel!$B$5+Input!L234*ScoringModel!$B$6+Input!M234*ScoringModel!$B$7+Input!N234*ScoringModel!$B$8+Input!O234*ScoringModel!$B$9+Input!P234*ScoringModel!$B$10)*0.01,"")</f>
        <v/>
      </c>
      <c r="O234" s="66" t="str">
        <f>IF(A234&lt;&gt;"",(Input!Q234*ScoringModel!$B$14+Input!R234*ScoringModel!$B$15+Input!S234*ScoringModel!$B$16+Input!T234*ScoringModel!$B$17+Input!U234*ScoringModel!$B$18+Input!V234*ScoringModel!$B$19+Input!W234*ScoringModel!$B$20)*0.01,"")</f>
        <v/>
      </c>
      <c r="P234" s="66" t="str">
        <f>IF(A234&lt;&gt;"",(Input!X234*ScoringModel!$B$24+Input!Y234*ScoringModel!$B$25+Input!Z234*ScoringModel!$B$26+Input!AA234*ScoringModel!$B$27+Input!AB234*ScoringModel!$B$28+Input!AC234*ScoringModel!$B$29+Input!AD234*ScoringModel!$B$30)*0.01,"")</f>
        <v/>
      </c>
    </row>
    <row r="235" spans="1:16" x14ac:dyDescent="0.25">
      <c r="A235" s="154" t="str">
        <f>IF(Input!A235&lt;&gt;"",Input!A235,"")</f>
        <v/>
      </c>
      <c r="B235" s="154" t="str">
        <f>IF(Input!D235&lt;&gt;"",CONCATENATE(Input!D235,", ",Input!C235),"")</f>
        <v/>
      </c>
      <c r="C235" s="154" t="str">
        <f>IF(Input!E235&lt;&gt;"",Input!E235,"")</f>
        <v/>
      </c>
      <c r="D235" s="155" t="str">
        <f>IF(Input!F235&lt;&gt;"",Input!F235,"")</f>
        <v/>
      </c>
      <c r="E235" s="154" t="str">
        <f>IF(Input!I235&lt;&gt;"",CONCATENATE(Input!I235,", ",LEFT(Input!H235,1)),"")</f>
        <v/>
      </c>
      <c r="F235" s="156"/>
      <c r="G235" s="157" t="str">
        <f t="shared" si="3"/>
        <v/>
      </c>
      <c r="H235" s="154" t="str">
        <f>IF(A235&lt;&gt;"",VLOOKUP(G235,ScoreRanges!$C$4:$E$8,3),"")</f>
        <v/>
      </c>
      <c r="I235" s="156"/>
      <c r="J235" s="129" t="str">
        <f>IF(AND(ConversionTable!$F$2&lt;&gt;"",A235&lt;&gt;""),VLOOKUP(G235,ConversionTable!B$2:D$402,3),"")</f>
        <v/>
      </c>
      <c r="K235" s="66" t="str">
        <f>IF(AND(ConversionTable!$F$2&lt;&gt;"",A235&lt;&gt;""),VLOOKUP(J235,ConversionTable!I$4:K$7,3),"")</f>
        <v/>
      </c>
      <c r="M235" s="66" t="str">
        <f>IF(A235&lt;&gt;"",(Input!AE235*ScoringModel!$B$11+Input!AF235*ScoringModel!$B$21+Input!AG235*ScoringModel!$B$31)*0.01,"")</f>
        <v/>
      </c>
      <c r="N235" s="66" t="str">
        <f>IF(A235&lt;&gt;"",(Input!J235*ScoringModel!$B$4+Input!K235*ScoringModel!$B$5+Input!L235*ScoringModel!$B$6+Input!M235*ScoringModel!$B$7+Input!N235*ScoringModel!$B$8+Input!O235*ScoringModel!$B$9+Input!P235*ScoringModel!$B$10)*0.01,"")</f>
        <v/>
      </c>
      <c r="O235" s="66" t="str">
        <f>IF(A235&lt;&gt;"",(Input!Q235*ScoringModel!$B$14+Input!R235*ScoringModel!$B$15+Input!S235*ScoringModel!$B$16+Input!T235*ScoringModel!$B$17+Input!U235*ScoringModel!$B$18+Input!V235*ScoringModel!$B$19+Input!W235*ScoringModel!$B$20)*0.01,"")</f>
        <v/>
      </c>
      <c r="P235" s="66" t="str">
        <f>IF(A235&lt;&gt;"",(Input!X235*ScoringModel!$B$24+Input!Y235*ScoringModel!$B$25+Input!Z235*ScoringModel!$B$26+Input!AA235*ScoringModel!$B$27+Input!AB235*ScoringModel!$B$28+Input!AC235*ScoringModel!$B$29+Input!AD235*ScoringModel!$B$30)*0.01,"")</f>
        <v/>
      </c>
    </row>
    <row r="236" spans="1:16" x14ac:dyDescent="0.25">
      <c r="A236" s="154" t="str">
        <f>IF(Input!A236&lt;&gt;"",Input!A236,"")</f>
        <v/>
      </c>
      <c r="B236" s="154" t="str">
        <f>IF(Input!D236&lt;&gt;"",CONCATENATE(Input!D236,", ",Input!C236),"")</f>
        <v/>
      </c>
      <c r="C236" s="154" t="str">
        <f>IF(Input!E236&lt;&gt;"",Input!E236,"")</f>
        <v/>
      </c>
      <c r="D236" s="155" t="str">
        <f>IF(Input!F236&lt;&gt;"",Input!F236,"")</f>
        <v/>
      </c>
      <c r="E236" s="154" t="str">
        <f>IF(Input!I236&lt;&gt;"",CONCATENATE(Input!I236,", ",LEFT(Input!H236,1)),"")</f>
        <v/>
      </c>
      <c r="F236" s="156"/>
      <c r="G236" s="157" t="str">
        <f t="shared" si="3"/>
        <v/>
      </c>
      <c r="H236" s="154" t="str">
        <f>IF(A236&lt;&gt;"",VLOOKUP(G236,ScoreRanges!$C$4:$E$8,3),"")</f>
        <v/>
      </c>
      <c r="I236" s="156"/>
      <c r="J236" s="129" t="str">
        <f>IF(AND(ConversionTable!$F$2&lt;&gt;"",A236&lt;&gt;""),VLOOKUP(G236,ConversionTable!B$2:D$402,3),"")</f>
        <v/>
      </c>
      <c r="K236" s="66" t="str">
        <f>IF(AND(ConversionTable!$F$2&lt;&gt;"",A236&lt;&gt;""),VLOOKUP(J236,ConversionTable!I$4:K$7,3),"")</f>
        <v/>
      </c>
      <c r="M236" s="66" t="str">
        <f>IF(A236&lt;&gt;"",(Input!AE236*ScoringModel!$B$11+Input!AF236*ScoringModel!$B$21+Input!AG236*ScoringModel!$B$31)*0.01,"")</f>
        <v/>
      </c>
      <c r="N236" s="66" t="str">
        <f>IF(A236&lt;&gt;"",(Input!J236*ScoringModel!$B$4+Input!K236*ScoringModel!$B$5+Input!L236*ScoringModel!$B$6+Input!M236*ScoringModel!$B$7+Input!N236*ScoringModel!$B$8+Input!O236*ScoringModel!$B$9+Input!P236*ScoringModel!$B$10)*0.01,"")</f>
        <v/>
      </c>
      <c r="O236" s="66" t="str">
        <f>IF(A236&lt;&gt;"",(Input!Q236*ScoringModel!$B$14+Input!R236*ScoringModel!$B$15+Input!S236*ScoringModel!$B$16+Input!T236*ScoringModel!$B$17+Input!U236*ScoringModel!$B$18+Input!V236*ScoringModel!$B$19+Input!W236*ScoringModel!$B$20)*0.01,"")</f>
        <v/>
      </c>
      <c r="P236" s="66" t="str">
        <f>IF(A236&lt;&gt;"",(Input!X236*ScoringModel!$B$24+Input!Y236*ScoringModel!$B$25+Input!Z236*ScoringModel!$B$26+Input!AA236*ScoringModel!$B$27+Input!AB236*ScoringModel!$B$28+Input!AC236*ScoringModel!$B$29+Input!AD236*ScoringModel!$B$30)*0.01,"")</f>
        <v/>
      </c>
    </row>
    <row r="237" spans="1:16" x14ac:dyDescent="0.25">
      <c r="A237" s="154" t="str">
        <f>IF(Input!A237&lt;&gt;"",Input!A237,"")</f>
        <v/>
      </c>
      <c r="B237" s="154" t="str">
        <f>IF(Input!D237&lt;&gt;"",CONCATENATE(Input!D237,", ",Input!C237),"")</f>
        <v/>
      </c>
      <c r="C237" s="154" t="str">
        <f>IF(Input!E237&lt;&gt;"",Input!E237,"")</f>
        <v/>
      </c>
      <c r="D237" s="155" t="str">
        <f>IF(Input!F237&lt;&gt;"",Input!F237,"")</f>
        <v/>
      </c>
      <c r="E237" s="154" t="str">
        <f>IF(Input!I237&lt;&gt;"",CONCATENATE(Input!I237,", ",LEFT(Input!H237,1)),"")</f>
        <v/>
      </c>
      <c r="F237" s="156"/>
      <c r="G237" s="157" t="str">
        <f t="shared" si="3"/>
        <v/>
      </c>
      <c r="H237" s="154" t="str">
        <f>IF(A237&lt;&gt;"",VLOOKUP(G237,ScoreRanges!$C$4:$E$8,3),"")</f>
        <v/>
      </c>
      <c r="I237" s="156"/>
      <c r="J237" s="129" t="str">
        <f>IF(AND(ConversionTable!$F$2&lt;&gt;"",A237&lt;&gt;""),VLOOKUP(G237,ConversionTable!B$2:D$402,3),"")</f>
        <v/>
      </c>
      <c r="K237" s="66" t="str">
        <f>IF(AND(ConversionTable!$F$2&lt;&gt;"",A237&lt;&gt;""),VLOOKUP(J237,ConversionTable!I$4:K$7,3),"")</f>
        <v/>
      </c>
      <c r="M237" s="66" t="str">
        <f>IF(A237&lt;&gt;"",(Input!AE237*ScoringModel!$B$11+Input!AF237*ScoringModel!$B$21+Input!AG237*ScoringModel!$B$31)*0.01,"")</f>
        <v/>
      </c>
      <c r="N237" s="66" t="str">
        <f>IF(A237&lt;&gt;"",(Input!J237*ScoringModel!$B$4+Input!K237*ScoringModel!$B$5+Input!L237*ScoringModel!$B$6+Input!M237*ScoringModel!$B$7+Input!N237*ScoringModel!$B$8+Input!O237*ScoringModel!$B$9+Input!P237*ScoringModel!$B$10)*0.01,"")</f>
        <v/>
      </c>
      <c r="O237" s="66" t="str">
        <f>IF(A237&lt;&gt;"",(Input!Q237*ScoringModel!$B$14+Input!R237*ScoringModel!$B$15+Input!S237*ScoringModel!$B$16+Input!T237*ScoringModel!$B$17+Input!U237*ScoringModel!$B$18+Input!V237*ScoringModel!$B$19+Input!W237*ScoringModel!$B$20)*0.01,"")</f>
        <v/>
      </c>
      <c r="P237" s="66" t="str">
        <f>IF(A237&lt;&gt;"",(Input!X237*ScoringModel!$B$24+Input!Y237*ScoringModel!$B$25+Input!Z237*ScoringModel!$B$26+Input!AA237*ScoringModel!$B$27+Input!AB237*ScoringModel!$B$28+Input!AC237*ScoringModel!$B$29+Input!AD237*ScoringModel!$B$30)*0.01,"")</f>
        <v/>
      </c>
    </row>
    <row r="238" spans="1:16" x14ac:dyDescent="0.25">
      <c r="A238" s="154" t="str">
        <f>IF(Input!A238&lt;&gt;"",Input!A238,"")</f>
        <v/>
      </c>
      <c r="B238" s="154" t="str">
        <f>IF(Input!D238&lt;&gt;"",CONCATENATE(Input!D238,", ",Input!C238),"")</f>
        <v/>
      </c>
      <c r="C238" s="154" t="str">
        <f>IF(Input!E238&lt;&gt;"",Input!E238,"")</f>
        <v/>
      </c>
      <c r="D238" s="155" t="str">
        <f>IF(Input!F238&lt;&gt;"",Input!F238,"")</f>
        <v/>
      </c>
      <c r="E238" s="154" t="str">
        <f>IF(Input!I238&lt;&gt;"",CONCATENATE(Input!I238,", ",LEFT(Input!H238,1)),"")</f>
        <v/>
      </c>
      <c r="F238" s="156"/>
      <c r="G238" s="157" t="str">
        <f t="shared" si="3"/>
        <v/>
      </c>
      <c r="H238" s="154" t="str">
        <f>IF(A238&lt;&gt;"",VLOOKUP(G238,ScoreRanges!$C$4:$E$8,3),"")</f>
        <v/>
      </c>
      <c r="I238" s="156"/>
      <c r="J238" s="129" t="str">
        <f>IF(AND(ConversionTable!$F$2&lt;&gt;"",A238&lt;&gt;""),VLOOKUP(G238,ConversionTable!B$2:D$402,3),"")</f>
        <v/>
      </c>
      <c r="K238" s="66" t="str">
        <f>IF(AND(ConversionTable!$F$2&lt;&gt;"",A238&lt;&gt;""),VLOOKUP(J238,ConversionTable!I$4:K$7,3),"")</f>
        <v/>
      </c>
      <c r="M238" s="66" t="str">
        <f>IF(A238&lt;&gt;"",(Input!AE238*ScoringModel!$B$11+Input!AF238*ScoringModel!$B$21+Input!AG238*ScoringModel!$B$31)*0.01,"")</f>
        <v/>
      </c>
      <c r="N238" s="66" t="str">
        <f>IF(A238&lt;&gt;"",(Input!J238*ScoringModel!$B$4+Input!K238*ScoringModel!$B$5+Input!L238*ScoringModel!$B$6+Input!M238*ScoringModel!$B$7+Input!N238*ScoringModel!$B$8+Input!O238*ScoringModel!$B$9+Input!P238*ScoringModel!$B$10)*0.01,"")</f>
        <v/>
      </c>
      <c r="O238" s="66" t="str">
        <f>IF(A238&lt;&gt;"",(Input!Q238*ScoringModel!$B$14+Input!R238*ScoringModel!$B$15+Input!S238*ScoringModel!$B$16+Input!T238*ScoringModel!$B$17+Input!U238*ScoringModel!$B$18+Input!V238*ScoringModel!$B$19+Input!W238*ScoringModel!$B$20)*0.01,"")</f>
        <v/>
      </c>
      <c r="P238" s="66" t="str">
        <f>IF(A238&lt;&gt;"",(Input!X238*ScoringModel!$B$24+Input!Y238*ScoringModel!$B$25+Input!Z238*ScoringModel!$B$26+Input!AA238*ScoringModel!$B$27+Input!AB238*ScoringModel!$B$28+Input!AC238*ScoringModel!$B$29+Input!AD238*ScoringModel!$B$30)*0.01,"")</f>
        <v/>
      </c>
    </row>
    <row r="239" spans="1:16" x14ac:dyDescent="0.25">
      <c r="A239" s="154" t="str">
        <f>IF(Input!A239&lt;&gt;"",Input!A239,"")</f>
        <v/>
      </c>
      <c r="B239" s="154" t="str">
        <f>IF(Input!D239&lt;&gt;"",CONCATENATE(Input!D239,", ",Input!C239),"")</f>
        <v/>
      </c>
      <c r="C239" s="154" t="str">
        <f>IF(Input!E239&lt;&gt;"",Input!E239,"")</f>
        <v/>
      </c>
      <c r="D239" s="155" t="str">
        <f>IF(Input!F239&lt;&gt;"",Input!F239,"")</f>
        <v/>
      </c>
      <c r="E239" s="154" t="str">
        <f>IF(Input!I239&lt;&gt;"",CONCATENATE(Input!I239,", ",LEFT(Input!H239,1)),"")</f>
        <v/>
      </c>
      <c r="F239" s="156"/>
      <c r="G239" s="157" t="str">
        <f t="shared" si="3"/>
        <v/>
      </c>
      <c r="H239" s="154" t="str">
        <f>IF(A239&lt;&gt;"",VLOOKUP(G239,ScoreRanges!$C$4:$E$8,3),"")</f>
        <v/>
      </c>
      <c r="I239" s="156"/>
      <c r="J239" s="129" t="str">
        <f>IF(AND(ConversionTable!$F$2&lt;&gt;"",A239&lt;&gt;""),VLOOKUP(G239,ConversionTable!B$2:D$402,3),"")</f>
        <v/>
      </c>
      <c r="K239" s="66" t="str">
        <f>IF(AND(ConversionTable!$F$2&lt;&gt;"",A239&lt;&gt;""),VLOOKUP(J239,ConversionTable!I$4:K$7,3),"")</f>
        <v/>
      </c>
      <c r="M239" s="66" t="str">
        <f>IF(A239&lt;&gt;"",(Input!AE239*ScoringModel!$B$11+Input!AF239*ScoringModel!$B$21+Input!AG239*ScoringModel!$B$31)*0.01,"")</f>
        <v/>
      </c>
      <c r="N239" s="66" t="str">
        <f>IF(A239&lt;&gt;"",(Input!J239*ScoringModel!$B$4+Input!K239*ScoringModel!$B$5+Input!L239*ScoringModel!$B$6+Input!M239*ScoringModel!$B$7+Input!N239*ScoringModel!$B$8+Input!O239*ScoringModel!$B$9+Input!P239*ScoringModel!$B$10)*0.01,"")</f>
        <v/>
      </c>
      <c r="O239" s="66" t="str">
        <f>IF(A239&lt;&gt;"",(Input!Q239*ScoringModel!$B$14+Input!R239*ScoringModel!$B$15+Input!S239*ScoringModel!$B$16+Input!T239*ScoringModel!$B$17+Input!U239*ScoringModel!$B$18+Input!V239*ScoringModel!$B$19+Input!W239*ScoringModel!$B$20)*0.01,"")</f>
        <v/>
      </c>
      <c r="P239" s="66" t="str">
        <f>IF(A239&lt;&gt;"",(Input!X239*ScoringModel!$B$24+Input!Y239*ScoringModel!$B$25+Input!Z239*ScoringModel!$B$26+Input!AA239*ScoringModel!$B$27+Input!AB239*ScoringModel!$B$28+Input!AC239*ScoringModel!$B$29+Input!AD239*ScoringModel!$B$30)*0.01,"")</f>
        <v/>
      </c>
    </row>
    <row r="240" spans="1:16" x14ac:dyDescent="0.25">
      <c r="A240" s="154" t="str">
        <f>IF(Input!A240&lt;&gt;"",Input!A240,"")</f>
        <v/>
      </c>
      <c r="B240" s="154" t="str">
        <f>IF(Input!D240&lt;&gt;"",CONCATENATE(Input!D240,", ",Input!C240),"")</f>
        <v/>
      </c>
      <c r="C240" s="154" t="str">
        <f>IF(Input!E240&lt;&gt;"",Input!E240,"")</f>
        <v/>
      </c>
      <c r="D240" s="155" t="str">
        <f>IF(Input!F240&lt;&gt;"",Input!F240,"")</f>
        <v/>
      </c>
      <c r="E240" s="154" t="str">
        <f>IF(Input!I240&lt;&gt;"",CONCATENATE(Input!I240,", ",LEFT(Input!H240,1)),"")</f>
        <v/>
      </c>
      <c r="F240" s="156"/>
      <c r="G240" s="157" t="str">
        <f t="shared" si="3"/>
        <v/>
      </c>
      <c r="H240" s="154" t="str">
        <f>IF(A240&lt;&gt;"",VLOOKUP(G240,ScoreRanges!$C$4:$E$8,3),"")</f>
        <v/>
      </c>
      <c r="I240" s="156"/>
      <c r="J240" s="129" t="str">
        <f>IF(AND(ConversionTable!$F$2&lt;&gt;"",A240&lt;&gt;""),VLOOKUP(G240,ConversionTable!B$2:D$402,3),"")</f>
        <v/>
      </c>
      <c r="K240" s="66" t="str">
        <f>IF(AND(ConversionTable!$F$2&lt;&gt;"",A240&lt;&gt;""),VLOOKUP(J240,ConversionTable!I$4:K$7,3),"")</f>
        <v/>
      </c>
      <c r="M240" s="66" t="str">
        <f>IF(A240&lt;&gt;"",(Input!AE240*ScoringModel!$B$11+Input!AF240*ScoringModel!$B$21+Input!AG240*ScoringModel!$B$31)*0.01,"")</f>
        <v/>
      </c>
      <c r="N240" s="66" t="str">
        <f>IF(A240&lt;&gt;"",(Input!J240*ScoringModel!$B$4+Input!K240*ScoringModel!$B$5+Input!L240*ScoringModel!$B$6+Input!M240*ScoringModel!$B$7+Input!N240*ScoringModel!$B$8+Input!O240*ScoringModel!$B$9+Input!P240*ScoringModel!$B$10)*0.01,"")</f>
        <v/>
      </c>
      <c r="O240" s="66" t="str">
        <f>IF(A240&lt;&gt;"",(Input!Q240*ScoringModel!$B$14+Input!R240*ScoringModel!$B$15+Input!S240*ScoringModel!$B$16+Input!T240*ScoringModel!$B$17+Input!U240*ScoringModel!$B$18+Input!V240*ScoringModel!$B$19+Input!W240*ScoringModel!$B$20)*0.01,"")</f>
        <v/>
      </c>
      <c r="P240" s="66" t="str">
        <f>IF(A240&lt;&gt;"",(Input!X240*ScoringModel!$B$24+Input!Y240*ScoringModel!$B$25+Input!Z240*ScoringModel!$B$26+Input!AA240*ScoringModel!$B$27+Input!AB240*ScoringModel!$B$28+Input!AC240*ScoringModel!$B$29+Input!AD240*ScoringModel!$B$30)*0.01,"")</f>
        <v/>
      </c>
    </row>
    <row r="241" spans="1:16" x14ac:dyDescent="0.25">
      <c r="A241" s="154" t="str">
        <f>IF(Input!A241&lt;&gt;"",Input!A241,"")</f>
        <v/>
      </c>
      <c r="B241" s="154" t="str">
        <f>IF(Input!D241&lt;&gt;"",CONCATENATE(Input!D241,", ",Input!C241),"")</f>
        <v/>
      </c>
      <c r="C241" s="154" t="str">
        <f>IF(Input!E241&lt;&gt;"",Input!E241,"")</f>
        <v/>
      </c>
      <c r="D241" s="155" t="str">
        <f>IF(Input!F241&lt;&gt;"",Input!F241,"")</f>
        <v/>
      </c>
      <c r="E241" s="154" t="str">
        <f>IF(Input!I241&lt;&gt;"",CONCATENATE(Input!I241,", ",LEFT(Input!H241,1)),"")</f>
        <v/>
      </c>
      <c r="F241" s="156"/>
      <c r="G241" s="157" t="str">
        <f t="shared" si="3"/>
        <v/>
      </c>
      <c r="H241" s="154" t="str">
        <f>IF(A241&lt;&gt;"",VLOOKUP(G241,ScoreRanges!$C$4:$E$8,3),"")</f>
        <v/>
      </c>
      <c r="I241" s="156"/>
      <c r="J241" s="129" t="str">
        <f>IF(AND(ConversionTable!$F$2&lt;&gt;"",A241&lt;&gt;""),VLOOKUP(G241,ConversionTable!B$2:D$402,3),"")</f>
        <v/>
      </c>
      <c r="K241" s="66" t="str">
        <f>IF(AND(ConversionTable!$F$2&lt;&gt;"",A241&lt;&gt;""),VLOOKUP(J241,ConversionTable!I$4:K$7,3),"")</f>
        <v/>
      </c>
      <c r="M241" s="66" t="str">
        <f>IF(A241&lt;&gt;"",(Input!AE241*ScoringModel!$B$11+Input!AF241*ScoringModel!$B$21+Input!AG241*ScoringModel!$B$31)*0.01,"")</f>
        <v/>
      </c>
      <c r="N241" s="66" t="str">
        <f>IF(A241&lt;&gt;"",(Input!J241*ScoringModel!$B$4+Input!K241*ScoringModel!$B$5+Input!L241*ScoringModel!$B$6+Input!M241*ScoringModel!$B$7+Input!N241*ScoringModel!$B$8+Input!O241*ScoringModel!$B$9+Input!P241*ScoringModel!$B$10)*0.01,"")</f>
        <v/>
      </c>
      <c r="O241" s="66" t="str">
        <f>IF(A241&lt;&gt;"",(Input!Q241*ScoringModel!$B$14+Input!R241*ScoringModel!$B$15+Input!S241*ScoringModel!$B$16+Input!T241*ScoringModel!$B$17+Input!U241*ScoringModel!$B$18+Input!V241*ScoringModel!$B$19+Input!W241*ScoringModel!$B$20)*0.01,"")</f>
        <v/>
      </c>
      <c r="P241" s="66" t="str">
        <f>IF(A241&lt;&gt;"",(Input!X241*ScoringModel!$B$24+Input!Y241*ScoringModel!$B$25+Input!Z241*ScoringModel!$B$26+Input!AA241*ScoringModel!$B$27+Input!AB241*ScoringModel!$B$28+Input!AC241*ScoringModel!$B$29+Input!AD241*ScoringModel!$B$30)*0.01,"")</f>
        <v/>
      </c>
    </row>
    <row r="242" spans="1:16" x14ac:dyDescent="0.25">
      <c r="A242" s="154" t="str">
        <f>IF(Input!A242&lt;&gt;"",Input!A242,"")</f>
        <v/>
      </c>
      <c r="B242" s="154" t="str">
        <f>IF(Input!D242&lt;&gt;"",CONCATENATE(Input!D242,", ",Input!C242),"")</f>
        <v/>
      </c>
      <c r="C242" s="154" t="str">
        <f>IF(Input!E242&lt;&gt;"",Input!E242,"")</f>
        <v/>
      </c>
      <c r="D242" s="155" t="str">
        <f>IF(Input!F242&lt;&gt;"",Input!F242,"")</f>
        <v/>
      </c>
      <c r="E242" s="154" t="str">
        <f>IF(Input!I242&lt;&gt;"",CONCATENATE(Input!I242,", ",LEFT(Input!H242,1)),"")</f>
        <v/>
      </c>
      <c r="F242" s="156"/>
      <c r="G242" s="157" t="str">
        <f t="shared" si="3"/>
        <v/>
      </c>
      <c r="H242" s="154" t="str">
        <f>IF(A242&lt;&gt;"",VLOOKUP(G242,ScoreRanges!$C$4:$E$8,3),"")</f>
        <v/>
      </c>
      <c r="I242" s="156"/>
      <c r="J242" s="129" t="str">
        <f>IF(AND(ConversionTable!$F$2&lt;&gt;"",A242&lt;&gt;""),VLOOKUP(G242,ConversionTable!B$2:D$402,3),"")</f>
        <v/>
      </c>
      <c r="K242" s="66" t="str">
        <f>IF(AND(ConversionTable!$F$2&lt;&gt;"",A242&lt;&gt;""),VLOOKUP(J242,ConversionTable!I$4:K$7,3),"")</f>
        <v/>
      </c>
      <c r="M242" s="66" t="str">
        <f>IF(A242&lt;&gt;"",(Input!AE242*ScoringModel!$B$11+Input!AF242*ScoringModel!$B$21+Input!AG242*ScoringModel!$B$31)*0.01,"")</f>
        <v/>
      </c>
      <c r="N242" s="66" t="str">
        <f>IF(A242&lt;&gt;"",(Input!J242*ScoringModel!$B$4+Input!K242*ScoringModel!$B$5+Input!L242*ScoringModel!$B$6+Input!M242*ScoringModel!$B$7+Input!N242*ScoringModel!$B$8+Input!O242*ScoringModel!$B$9+Input!P242*ScoringModel!$B$10)*0.01,"")</f>
        <v/>
      </c>
      <c r="O242" s="66" t="str">
        <f>IF(A242&lt;&gt;"",(Input!Q242*ScoringModel!$B$14+Input!R242*ScoringModel!$B$15+Input!S242*ScoringModel!$B$16+Input!T242*ScoringModel!$B$17+Input!U242*ScoringModel!$B$18+Input!V242*ScoringModel!$B$19+Input!W242*ScoringModel!$B$20)*0.01,"")</f>
        <v/>
      </c>
      <c r="P242" s="66" t="str">
        <f>IF(A242&lt;&gt;"",(Input!X242*ScoringModel!$B$24+Input!Y242*ScoringModel!$B$25+Input!Z242*ScoringModel!$B$26+Input!AA242*ScoringModel!$B$27+Input!AB242*ScoringModel!$B$28+Input!AC242*ScoringModel!$B$29+Input!AD242*ScoringModel!$B$30)*0.01,"")</f>
        <v/>
      </c>
    </row>
    <row r="243" spans="1:16" x14ac:dyDescent="0.25">
      <c r="A243" s="154" t="str">
        <f>IF(Input!A243&lt;&gt;"",Input!A243,"")</f>
        <v/>
      </c>
      <c r="B243" s="154" t="str">
        <f>IF(Input!D243&lt;&gt;"",CONCATENATE(Input!D243,", ",Input!C243),"")</f>
        <v/>
      </c>
      <c r="C243" s="154" t="str">
        <f>IF(Input!E243&lt;&gt;"",Input!E243,"")</f>
        <v/>
      </c>
      <c r="D243" s="155" t="str">
        <f>IF(Input!F243&lt;&gt;"",Input!F243,"")</f>
        <v/>
      </c>
      <c r="E243" s="154" t="str">
        <f>IF(Input!I243&lt;&gt;"",CONCATENATE(Input!I243,", ",LEFT(Input!H243,1)),"")</f>
        <v/>
      </c>
      <c r="F243" s="156"/>
      <c r="G243" s="157" t="str">
        <f t="shared" si="3"/>
        <v/>
      </c>
      <c r="H243" s="154" t="str">
        <f>IF(A243&lt;&gt;"",VLOOKUP(G243,ScoreRanges!$C$4:$E$8,3),"")</f>
        <v/>
      </c>
      <c r="I243" s="156"/>
      <c r="J243" s="129" t="str">
        <f>IF(AND(ConversionTable!$F$2&lt;&gt;"",A243&lt;&gt;""),VLOOKUP(G243,ConversionTable!B$2:D$402,3),"")</f>
        <v/>
      </c>
      <c r="K243" s="66" t="str">
        <f>IF(AND(ConversionTable!$F$2&lt;&gt;"",A243&lt;&gt;""),VLOOKUP(J243,ConversionTable!I$4:K$7,3),"")</f>
        <v/>
      </c>
      <c r="M243" s="66" t="str">
        <f>IF(A243&lt;&gt;"",(Input!AE243*ScoringModel!$B$11+Input!AF243*ScoringModel!$B$21+Input!AG243*ScoringModel!$B$31)*0.01,"")</f>
        <v/>
      </c>
      <c r="N243" s="66" t="str">
        <f>IF(A243&lt;&gt;"",(Input!J243*ScoringModel!$B$4+Input!K243*ScoringModel!$B$5+Input!L243*ScoringModel!$B$6+Input!M243*ScoringModel!$B$7+Input!N243*ScoringModel!$B$8+Input!O243*ScoringModel!$B$9+Input!P243*ScoringModel!$B$10)*0.01,"")</f>
        <v/>
      </c>
      <c r="O243" s="66" t="str">
        <f>IF(A243&lt;&gt;"",(Input!Q243*ScoringModel!$B$14+Input!R243*ScoringModel!$B$15+Input!S243*ScoringModel!$B$16+Input!T243*ScoringModel!$B$17+Input!U243*ScoringModel!$B$18+Input!V243*ScoringModel!$B$19+Input!W243*ScoringModel!$B$20)*0.01,"")</f>
        <v/>
      </c>
      <c r="P243" s="66" t="str">
        <f>IF(A243&lt;&gt;"",(Input!X243*ScoringModel!$B$24+Input!Y243*ScoringModel!$B$25+Input!Z243*ScoringModel!$B$26+Input!AA243*ScoringModel!$B$27+Input!AB243*ScoringModel!$B$28+Input!AC243*ScoringModel!$B$29+Input!AD243*ScoringModel!$B$30)*0.01,"")</f>
        <v/>
      </c>
    </row>
    <row r="244" spans="1:16" x14ac:dyDescent="0.25">
      <c r="A244" s="154" t="str">
        <f>IF(Input!A244&lt;&gt;"",Input!A244,"")</f>
        <v/>
      </c>
      <c r="B244" s="154" t="str">
        <f>IF(Input!D244&lt;&gt;"",CONCATENATE(Input!D244,", ",Input!C244),"")</f>
        <v/>
      </c>
      <c r="C244" s="154" t="str">
        <f>IF(Input!E244&lt;&gt;"",Input!E244,"")</f>
        <v/>
      </c>
      <c r="D244" s="155" t="str">
        <f>IF(Input!F244&lt;&gt;"",Input!F244,"")</f>
        <v/>
      </c>
      <c r="E244" s="154" t="str">
        <f>IF(Input!I244&lt;&gt;"",CONCATENATE(Input!I244,", ",LEFT(Input!H244,1)),"")</f>
        <v/>
      </c>
      <c r="F244" s="156"/>
      <c r="G244" s="157" t="str">
        <f t="shared" si="3"/>
        <v/>
      </c>
      <c r="H244" s="154" t="str">
        <f>IF(A244&lt;&gt;"",VLOOKUP(G244,ScoreRanges!$C$4:$E$8,3),"")</f>
        <v/>
      </c>
      <c r="I244" s="156"/>
      <c r="J244" s="129" t="str">
        <f>IF(AND(ConversionTable!$F$2&lt;&gt;"",A244&lt;&gt;""),VLOOKUP(G244,ConversionTable!B$2:D$402,3),"")</f>
        <v/>
      </c>
      <c r="K244" s="66" t="str">
        <f>IF(AND(ConversionTable!$F$2&lt;&gt;"",A244&lt;&gt;""),VLOOKUP(J244,ConversionTable!I$4:K$7,3),"")</f>
        <v/>
      </c>
      <c r="M244" s="66" t="str">
        <f>IF(A244&lt;&gt;"",(Input!AE244*ScoringModel!$B$11+Input!AF244*ScoringModel!$B$21+Input!AG244*ScoringModel!$B$31)*0.01,"")</f>
        <v/>
      </c>
      <c r="N244" s="66" t="str">
        <f>IF(A244&lt;&gt;"",(Input!J244*ScoringModel!$B$4+Input!K244*ScoringModel!$B$5+Input!L244*ScoringModel!$B$6+Input!M244*ScoringModel!$B$7+Input!N244*ScoringModel!$B$8+Input!O244*ScoringModel!$B$9+Input!P244*ScoringModel!$B$10)*0.01,"")</f>
        <v/>
      </c>
      <c r="O244" s="66" t="str">
        <f>IF(A244&lt;&gt;"",(Input!Q244*ScoringModel!$B$14+Input!R244*ScoringModel!$B$15+Input!S244*ScoringModel!$B$16+Input!T244*ScoringModel!$B$17+Input!U244*ScoringModel!$B$18+Input!V244*ScoringModel!$B$19+Input!W244*ScoringModel!$B$20)*0.01,"")</f>
        <v/>
      </c>
      <c r="P244" s="66" t="str">
        <f>IF(A244&lt;&gt;"",(Input!X244*ScoringModel!$B$24+Input!Y244*ScoringModel!$B$25+Input!Z244*ScoringModel!$B$26+Input!AA244*ScoringModel!$B$27+Input!AB244*ScoringModel!$B$28+Input!AC244*ScoringModel!$B$29+Input!AD244*ScoringModel!$B$30)*0.01,"")</f>
        <v/>
      </c>
    </row>
    <row r="245" spans="1:16" x14ac:dyDescent="0.25">
      <c r="A245" s="154" t="str">
        <f>IF(Input!A245&lt;&gt;"",Input!A245,"")</f>
        <v/>
      </c>
      <c r="B245" s="154" t="str">
        <f>IF(Input!D245&lt;&gt;"",CONCATENATE(Input!D245,", ",Input!C245),"")</f>
        <v/>
      </c>
      <c r="C245" s="154" t="str">
        <f>IF(Input!E245&lt;&gt;"",Input!E245,"")</f>
        <v/>
      </c>
      <c r="D245" s="155" t="str">
        <f>IF(Input!F245&lt;&gt;"",Input!F245,"")</f>
        <v/>
      </c>
      <c r="E245" s="154" t="str">
        <f>IF(Input!I245&lt;&gt;"",CONCATENATE(Input!I245,", ",LEFT(Input!H245,1)),"")</f>
        <v/>
      </c>
      <c r="F245" s="156"/>
      <c r="G245" s="157" t="str">
        <f t="shared" si="3"/>
        <v/>
      </c>
      <c r="H245" s="154" t="str">
        <f>IF(A245&lt;&gt;"",VLOOKUP(G245,ScoreRanges!$C$4:$E$8,3),"")</f>
        <v/>
      </c>
      <c r="I245" s="156"/>
      <c r="J245" s="129" t="str">
        <f>IF(AND(ConversionTable!$F$2&lt;&gt;"",A245&lt;&gt;""),VLOOKUP(G245,ConversionTable!B$2:D$402,3),"")</f>
        <v/>
      </c>
      <c r="K245" s="66" t="str">
        <f>IF(AND(ConversionTable!$F$2&lt;&gt;"",A245&lt;&gt;""),VLOOKUP(J245,ConversionTable!I$4:K$7,3),"")</f>
        <v/>
      </c>
      <c r="M245" s="66" t="str">
        <f>IF(A245&lt;&gt;"",(Input!AE245*ScoringModel!$B$11+Input!AF245*ScoringModel!$B$21+Input!AG245*ScoringModel!$B$31)*0.01,"")</f>
        <v/>
      </c>
      <c r="N245" s="66" t="str">
        <f>IF(A245&lt;&gt;"",(Input!J245*ScoringModel!$B$4+Input!K245*ScoringModel!$B$5+Input!L245*ScoringModel!$B$6+Input!M245*ScoringModel!$B$7+Input!N245*ScoringModel!$B$8+Input!O245*ScoringModel!$B$9+Input!P245*ScoringModel!$B$10)*0.01,"")</f>
        <v/>
      </c>
      <c r="O245" s="66" t="str">
        <f>IF(A245&lt;&gt;"",(Input!Q245*ScoringModel!$B$14+Input!R245*ScoringModel!$B$15+Input!S245*ScoringModel!$B$16+Input!T245*ScoringModel!$B$17+Input!U245*ScoringModel!$B$18+Input!V245*ScoringModel!$B$19+Input!W245*ScoringModel!$B$20)*0.01,"")</f>
        <v/>
      </c>
      <c r="P245" s="66" t="str">
        <f>IF(A245&lt;&gt;"",(Input!X245*ScoringModel!$B$24+Input!Y245*ScoringModel!$B$25+Input!Z245*ScoringModel!$B$26+Input!AA245*ScoringModel!$B$27+Input!AB245*ScoringModel!$B$28+Input!AC245*ScoringModel!$B$29+Input!AD245*ScoringModel!$B$30)*0.01,"")</f>
        <v/>
      </c>
    </row>
    <row r="246" spans="1:16" x14ac:dyDescent="0.25">
      <c r="A246" s="154" t="str">
        <f>IF(Input!A246&lt;&gt;"",Input!A246,"")</f>
        <v/>
      </c>
      <c r="B246" s="154" t="str">
        <f>IF(Input!D246&lt;&gt;"",CONCATENATE(Input!D246,", ",Input!C246),"")</f>
        <v/>
      </c>
      <c r="C246" s="154" t="str">
        <f>IF(Input!E246&lt;&gt;"",Input!E246,"")</f>
        <v/>
      </c>
      <c r="D246" s="155" t="str">
        <f>IF(Input!F246&lt;&gt;"",Input!F246,"")</f>
        <v/>
      </c>
      <c r="E246" s="154" t="str">
        <f>IF(Input!I246&lt;&gt;"",CONCATENATE(Input!I246,", ",LEFT(Input!H246,1)),"")</f>
        <v/>
      </c>
      <c r="F246" s="156"/>
      <c r="G246" s="157" t="str">
        <f t="shared" si="3"/>
        <v/>
      </c>
      <c r="H246" s="154" t="str">
        <f>IF(A246&lt;&gt;"",VLOOKUP(G246,ScoreRanges!$C$4:$E$8,3),"")</f>
        <v/>
      </c>
      <c r="I246" s="156"/>
      <c r="J246" s="129" t="str">
        <f>IF(AND(ConversionTable!$F$2&lt;&gt;"",A246&lt;&gt;""),VLOOKUP(G246,ConversionTable!B$2:D$402,3),"")</f>
        <v/>
      </c>
      <c r="K246" s="66" t="str">
        <f>IF(AND(ConversionTable!$F$2&lt;&gt;"",A246&lt;&gt;""),VLOOKUP(J246,ConversionTable!I$4:K$7,3),"")</f>
        <v/>
      </c>
      <c r="M246" s="66" t="str">
        <f>IF(A246&lt;&gt;"",(Input!AE246*ScoringModel!$B$11+Input!AF246*ScoringModel!$B$21+Input!AG246*ScoringModel!$B$31)*0.01,"")</f>
        <v/>
      </c>
      <c r="N246" s="66" t="str">
        <f>IF(A246&lt;&gt;"",(Input!J246*ScoringModel!$B$4+Input!K246*ScoringModel!$B$5+Input!L246*ScoringModel!$B$6+Input!M246*ScoringModel!$B$7+Input!N246*ScoringModel!$B$8+Input!O246*ScoringModel!$B$9+Input!P246*ScoringModel!$B$10)*0.01,"")</f>
        <v/>
      </c>
      <c r="O246" s="66" t="str">
        <f>IF(A246&lt;&gt;"",(Input!Q246*ScoringModel!$B$14+Input!R246*ScoringModel!$B$15+Input!S246*ScoringModel!$B$16+Input!T246*ScoringModel!$B$17+Input!U246*ScoringModel!$B$18+Input!V246*ScoringModel!$B$19+Input!W246*ScoringModel!$B$20)*0.01,"")</f>
        <v/>
      </c>
      <c r="P246" s="66" t="str">
        <f>IF(A246&lt;&gt;"",(Input!X246*ScoringModel!$B$24+Input!Y246*ScoringModel!$B$25+Input!Z246*ScoringModel!$B$26+Input!AA246*ScoringModel!$B$27+Input!AB246*ScoringModel!$B$28+Input!AC246*ScoringModel!$B$29+Input!AD246*ScoringModel!$B$30)*0.01,"")</f>
        <v/>
      </c>
    </row>
    <row r="247" spans="1:16" x14ac:dyDescent="0.25">
      <c r="A247" s="154" t="str">
        <f>IF(Input!A247&lt;&gt;"",Input!A247,"")</f>
        <v/>
      </c>
      <c r="B247" s="154" t="str">
        <f>IF(Input!D247&lt;&gt;"",CONCATENATE(Input!D247,", ",Input!C247),"")</f>
        <v/>
      </c>
      <c r="C247" s="154" t="str">
        <f>IF(Input!E247&lt;&gt;"",Input!E247,"")</f>
        <v/>
      </c>
      <c r="D247" s="155" t="str">
        <f>IF(Input!F247&lt;&gt;"",Input!F247,"")</f>
        <v/>
      </c>
      <c r="E247" s="154" t="str">
        <f>IF(Input!I247&lt;&gt;"",CONCATENATE(Input!I247,", ",LEFT(Input!H247,1)),"")</f>
        <v/>
      </c>
      <c r="F247" s="156"/>
      <c r="G247" s="157" t="str">
        <f t="shared" si="3"/>
        <v/>
      </c>
      <c r="H247" s="154" t="str">
        <f>IF(A247&lt;&gt;"",VLOOKUP(G247,ScoreRanges!$C$4:$E$8,3),"")</f>
        <v/>
      </c>
      <c r="I247" s="156"/>
      <c r="J247" s="129" t="str">
        <f>IF(AND(ConversionTable!$F$2&lt;&gt;"",A247&lt;&gt;""),VLOOKUP(G247,ConversionTable!B$2:D$402,3),"")</f>
        <v/>
      </c>
      <c r="K247" s="66" t="str">
        <f>IF(AND(ConversionTable!$F$2&lt;&gt;"",A247&lt;&gt;""),VLOOKUP(J247,ConversionTable!I$4:K$7,3),"")</f>
        <v/>
      </c>
      <c r="M247" s="66" t="str">
        <f>IF(A247&lt;&gt;"",(Input!AE247*ScoringModel!$B$11+Input!AF247*ScoringModel!$B$21+Input!AG247*ScoringModel!$B$31)*0.01,"")</f>
        <v/>
      </c>
      <c r="N247" s="66" t="str">
        <f>IF(A247&lt;&gt;"",(Input!J247*ScoringModel!$B$4+Input!K247*ScoringModel!$B$5+Input!L247*ScoringModel!$B$6+Input!M247*ScoringModel!$B$7+Input!N247*ScoringModel!$B$8+Input!O247*ScoringModel!$B$9+Input!P247*ScoringModel!$B$10)*0.01,"")</f>
        <v/>
      </c>
      <c r="O247" s="66" t="str">
        <f>IF(A247&lt;&gt;"",(Input!Q247*ScoringModel!$B$14+Input!R247*ScoringModel!$B$15+Input!S247*ScoringModel!$B$16+Input!T247*ScoringModel!$B$17+Input!U247*ScoringModel!$B$18+Input!V247*ScoringModel!$B$19+Input!W247*ScoringModel!$B$20)*0.01,"")</f>
        <v/>
      </c>
      <c r="P247" s="66" t="str">
        <f>IF(A247&lt;&gt;"",(Input!X247*ScoringModel!$B$24+Input!Y247*ScoringModel!$B$25+Input!Z247*ScoringModel!$B$26+Input!AA247*ScoringModel!$B$27+Input!AB247*ScoringModel!$B$28+Input!AC247*ScoringModel!$B$29+Input!AD247*ScoringModel!$B$30)*0.01,"")</f>
        <v/>
      </c>
    </row>
    <row r="248" spans="1:16" x14ac:dyDescent="0.25">
      <c r="A248" s="154" t="str">
        <f>IF(Input!A248&lt;&gt;"",Input!A248,"")</f>
        <v/>
      </c>
      <c r="B248" s="154" t="str">
        <f>IF(Input!D248&lt;&gt;"",CONCATENATE(Input!D248,", ",Input!C248),"")</f>
        <v/>
      </c>
      <c r="C248" s="154" t="str">
        <f>IF(Input!E248&lt;&gt;"",Input!E248,"")</f>
        <v/>
      </c>
      <c r="D248" s="155" t="str">
        <f>IF(Input!F248&lt;&gt;"",Input!F248,"")</f>
        <v/>
      </c>
      <c r="E248" s="154" t="str">
        <f>IF(Input!I248&lt;&gt;"",CONCATENATE(Input!I248,", ",LEFT(Input!H248,1)),"")</f>
        <v/>
      </c>
      <c r="F248" s="156"/>
      <c r="G248" s="157" t="str">
        <f t="shared" si="3"/>
        <v/>
      </c>
      <c r="H248" s="154" t="str">
        <f>IF(A248&lt;&gt;"",VLOOKUP(G248,ScoreRanges!$C$4:$E$8,3),"")</f>
        <v/>
      </c>
      <c r="I248" s="156"/>
      <c r="J248" s="129" t="str">
        <f>IF(AND(ConversionTable!$F$2&lt;&gt;"",A248&lt;&gt;""),VLOOKUP(G248,ConversionTable!B$2:D$402,3),"")</f>
        <v/>
      </c>
      <c r="K248" s="66" t="str">
        <f>IF(AND(ConversionTable!$F$2&lt;&gt;"",A248&lt;&gt;""),VLOOKUP(J248,ConversionTable!I$4:K$7,3),"")</f>
        <v/>
      </c>
      <c r="M248" s="66" t="str">
        <f>IF(A248&lt;&gt;"",(Input!AE248*ScoringModel!$B$11+Input!AF248*ScoringModel!$B$21+Input!AG248*ScoringModel!$B$31)*0.01,"")</f>
        <v/>
      </c>
      <c r="N248" s="66" t="str">
        <f>IF(A248&lt;&gt;"",(Input!J248*ScoringModel!$B$4+Input!K248*ScoringModel!$B$5+Input!L248*ScoringModel!$B$6+Input!M248*ScoringModel!$B$7+Input!N248*ScoringModel!$B$8+Input!O248*ScoringModel!$B$9+Input!P248*ScoringModel!$B$10)*0.01,"")</f>
        <v/>
      </c>
      <c r="O248" s="66" t="str">
        <f>IF(A248&lt;&gt;"",(Input!Q248*ScoringModel!$B$14+Input!R248*ScoringModel!$B$15+Input!S248*ScoringModel!$B$16+Input!T248*ScoringModel!$B$17+Input!U248*ScoringModel!$B$18+Input!V248*ScoringModel!$B$19+Input!W248*ScoringModel!$B$20)*0.01,"")</f>
        <v/>
      </c>
      <c r="P248" s="66" t="str">
        <f>IF(A248&lt;&gt;"",(Input!X248*ScoringModel!$B$24+Input!Y248*ScoringModel!$B$25+Input!Z248*ScoringModel!$B$26+Input!AA248*ScoringModel!$B$27+Input!AB248*ScoringModel!$B$28+Input!AC248*ScoringModel!$B$29+Input!AD248*ScoringModel!$B$30)*0.01,"")</f>
        <v/>
      </c>
    </row>
    <row r="249" spans="1:16" x14ac:dyDescent="0.25">
      <c r="A249" s="154" t="str">
        <f>IF(Input!A249&lt;&gt;"",Input!A249,"")</f>
        <v/>
      </c>
      <c r="B249" s="154" t="str">
        <f>IF(Input!D249&lt;&gt;"",CONCATENATE(Input!D249,", ",Input!C249),"")</f>
        <v/>
      </c>
      <c r="C249" s="154" t="str">
        <f>IF(Input!E249&lt;&gt;"",Input!E249,"")</f>
        <v/>
      </c>
      <c r="D249" s="155" t="str">
        <f>IF(Input!F249&lt;&gt;"",Input!F249,"")</f>
        <v/>
      </c>
      <c r="E249" s="154" t="str">
        <f>IF(Input!I249&lt;&gt;"",CONCATENATE(Input!I249,", ",LEFT(Input!H249,1)),"")</f>
        <v/>
      </c>
      <c r="F249" s="156"/>
      <c r="G249" s="157" t="str">
        <f t="shared" si="3"/>
        <v/>
      </c>
      <c r="H249" s="154" t="str">
        <f>IF(A249&lt;&gt;"",VLOOKUP(G249,ScoreRanges!$C$4:$E$8,3),"")</f>
        <v/>
      </c>
      <c r="I249" s="156"/>
      <c r="J249" s="129" t="str">
        <f>IF(AND(ConversionTable!$F$2&lt;&gt;"",A249&lt;&gt;""),VLOOKUP(G249,ConversionTable!B$2:D$402,3),"")</f>
        <v/>
      </c>
      <c r="K249" s="66" t="str">
        <f>IF(AND(ConversionTable!$F$2&lt;&gt;"",A249&lt;&gt;""),VLOOKUP(J249,ConversionTable!I$4:K$7,3),"")</f>
        <v/>
      </c>
      <c r="M249" s="66" t="str">
        <f>IF(A249&lt;&gt;"",(Input!AE249*ScoringModel!$B$11+Input!AF249*ScoringModel!$B$21+Input!AG249*ScoringModel!$B$31)*0.01,"")</f>
        <v/>
      </c>
      <c r="N249" s="66" t="str">
        <f>IF(A249&lt;&gt;"",(Input!J249*ScoringModel!$B$4+Input!K249*ScoringModel!$B$5+Input!L249*ScoringModel!$B$6+Input!M249*ScoringModel!$B$7+Input!N249*ScoringModel!$B$8+Input!O249*ScoringModel!$B$9+Input!P249*ScoringModel!$B$10)*0.01,"")</f>
        <v/>
      </c>
      <c r="O249" s="66" t="str">
        <f>IF(A249&lt;&gt;"",(Input!Q249*ScoringModel!$B$14+Input!R249*ScoringModel!$B$15+Input!S249*ScoringModel!$B$16+Input!T249*ScoringModel!$B$17+Input!U249*ScoringModel!$B$18+Input!V249*ScoringModel!$B$19+Input!W249*ScoringModel!$B$20)*0.01,"")</f>
        <v/>
      </c>
      <c r="P249" s="66" t="str">
        <f>IF(A249&lt;&gt;"",(Input!X249*ScoringModel!$B$24+Input!Y249*ScoringModel!$B$25+Input!Z249*ScoringModel!$B$26+Input!AA249*ScoringModel!$B$27+Input!AB249*ScoringModel!$B$28+Input!AC249*ScoringModel!$B$29+Input!AD249*ScoringModel!$B$30)*0.01,"")</f>
        <v/>
      </c>
    </row>
    <row r="250" spans="1:16" x14ac:dyDescent="0.25">
      <c r="A250" s="154" t="str">
        <f>IF(Input!A250&lt;&gt;"",Input!A250,"")</f>
        <v/>
      </c>
      <c r="B250" s="154" t="str">
        <f>IF(Input!D250&lt;&gt;"",CONCATENATE(Input!D250,", ",Input!C250),"")</f>
        <v/>
      </c>
      <c r="C250" s="154" t="str">
        <f>IF(Input!E250&lt;&gt;"",Input!E250,"")</f>
        <v/>
      </c>
      <c r="D250" s="155" t="str">
        <f>IF(Input!F250&lt;&gt;"",Input!F250,"")</f>
        <v/>
      </c>
      <c r="E250" s="154" t="str">
        <f>IF(Input!I250&lt;&gt;"",CONCATENATE(Input!I250,", ",LEFT(Input!H250,1)),"")</f>
        <v/>
      </c>
      <c r="F250" s="156"/>
      <c r="G250" s="157" t="str">
        <f t="shared" si="3"/>
        <v/>
      </c>
      <c r="H250" s="154" t="str">
        <f>IF(A250&lt;&gt;"",VLOOKUP(G250,ScoreRanges!$C$4:$E$8,3),"")</f>
        <v/>
      </c>
      <c r="I250" s="156"/>
      <c r="J250" s="129" t="str">
        <f>IF(AND(ConversionTable!$F$2&lt;&gt;"",A250&lt;&gt;""),VLOOKUP(G250,ConversionTable!B$2:D$402,3),"")</f>
        <v/>
      </c>
      <c r="K250" s="66" t="str">
        <f>IF(AND(ConversionTable!$F$2&lt;&gt;"",A250&lt;&gt;""),VLOOKUP(J250,ConversionTable!I$4:K$7,3),"")</f>
        <v/>
      </c>
      <c r="M250" s="66" t="str">
        <f>IF(A250&lt;&gt;"",(Input!AE250*ScoringModel!$B$11+Input!AF250*ScoringModel!$B$21+Input!AG250*ScoringModel!$B$31)*0.01,"")</f>
        <v/>
      </c>
      <c r="N250" s="66" t="str">
        <f>IF(A250&lt;&gt;"",(Input!J250*ScoringModel!$B$4+Input!K250*ScoringModel!$B$5+Input!L250*ScoringModel!$B$6+Input!M250*ScoringModel!$B$7+Input!N250*ScoringModel!$B$8+Input!O250*ScoringModel!$B$9+Input!P250*ScoringModel!$B$10)*0.01,"")</f>
        <v/>
      </c>
      <c r="O250" s="66" t="str">
        <f>IF(A250&lt;&gt;"",(Input!Q250*ScoringModel!$B$14+Input!R250*ScoringModel!$B$15+Input!S250*ScoringModel!$B$16+Input!T250*ScoringModel!$B$17+Input!U250*ScoringModel!$B$18+Input!V250*ScoringModel!$B$19+Input!W250*ScoringModel!$B$20)*0.01,"")</f>
        <v/>
      </c>
      <c r="P250" s="66" t="str">
        <f>IF(A250&lt;&gt;"",(Input!X250*ScoringModel!$B$24+Input!Y250*ScoringModel!$B$25+Input!Z250*ScoringModel!$B$26+Input!AA250*ScoringModel!$B$27+Input!AB250*ScoringModel!$B$28+Input!AC250*ScoringModel!$B$29+Input!AD250*ScoringModel!$B$30)*0.01,"")</f>
        <v/>
      </c>
    </row>
    <row r="251" spans="1:16" x14ac:dyDescent="0.25">
      <c r="A251" s="154" t="str">
        <f>IF(Input!A251&lt;&gt;"",Input!A251,"")</f>
        <v/>
      </c>
      <c r="B251" s="154" t="str">
        <f>IF(Input!D251&lt;&gt;"",CONCATENATE(Input!D251,", ",Input!C251),"")</f>
        <v/>
      </c>
      <c r="C251" s="154" t="str">
        <f>IF(Input!E251&lt;&gt;"",Input!E251,"")</f>
        <v/>
      </c>
      <c r="D251" s="155" t="str">
        <f>IF(Input!F251&lt;&gt;"",Input!F251,"")</f>
        <v/>
      </c>
      <c r="E251" s="154" t="str">
        <f>IF(Input!I251&lt;&gt;"",CONCATENATE(Input!I251,", ",LEFT(Input!H251,1)),"")</f>
        <v/>
      </c>
      <c r="F251" s="156"/>
      <c r="G251" s="157" t="str">
        <f t="shared" si="3"/>
        <v/>
      </c>
      <c r="H251" s="154" t="str">
        <f>IF(A251&lt;&gt;"",VLOOKUP(G251,ScoreRanges!$C$4:$E$8,3),"")</f>
        <v/>
      </c>
      <c r="I251" s="156"/>
      <c r="J251" s="129" t="str">
        <f>IF(AND(ConversionTable!$F$2&lt;&gt;"",A251&lt;&gt;""),VLOOKUP(G251,ConversionTable!B$2:D$402,3),"")</f>
        <v/>
      </c>
      <c r="K251" s="66" t="str">
        <f>IF(AND(ConversionTable!$F$2&lt;&gt;"",A251&lt;&gt;""),VLOOKUP(J251,ConversionTable!I$4:K$7,3),"")</f>
        <v/>
      </c>
      <c r="M251" s="66" t="str">
        <f>IF(A251&lt;&gt;"",(Input!AE251*ScoringModel!$B$11+Input!AF251*ScoringModel!$B$21+Input!AG251*ScoringModel!$B$31)*0.01,"")</f>
        <v/>
      </c>
      <c r="N251" s="66" t="str">
        <f>IF(A251&lt;&gt;"",(Input!J251*ScoringModel!$B$4+Input!K251*ScoringModel!$B$5+Input!L251*ScoringModel!$B$6+Input!M251*ScoringModel!$B$7+Input!N251*ScoringModel!$B$8+Input!O251*ScoringModel!$B$9+Input!P251*ScoringModel!$B$10)*0.01,"")</f>
        <v/>
      </c>
      <c r="O251" s="66" t="str">
        <f>IF(A251&lt;&gt;"",(Input!Q251*ScoringModel!$B$14+Input!R251*ScoringModel!$B$15+Input!S251*ScoringModel!$B$16+Input!T251*ScoringModel!$B$17+Input!U251*ScoringModel!$B$18+Input!V251*ScoringModel!$B$19+Input!W251*ScoringModel!$B$20)*0.01,"")</f>
        <v/>
      </c>
      <c r="P251" s="66" t="str">
        <f>IF(A251&lt;&gt;"",(Input!X251*ScoringModel!$B$24+Input!Y251*ScoringModel!$B$25+Input!Z251*ScoringModel!$B$26+Input!AA251*ScoringModel!$B$27+Input!AB251*ScoringModel!$B$28+Input!AC251*ScoringModel!$B$29+Input!AD251*ScoringModel!$B$30)*0.01,"")</f>
        <v/>
      </c>
    </row>
    <row r="252" spans="1:16" x14ac:dyDescent="0.25">
      <c r="A252" s="154" t="str">
        <f>IF(Input!A252&lt;&gt;"",Input!A252,"")</f>
        <v/>
      </c>
      <c r="B252" s="154" t="str">
        <f>IF(Input!D252&lt;&gt;"",CONCATENATE(Input!D252,", ",Input!C252),"")</f>
        <v/>
      </c>
      <c r="C252" s="154" t="str">
        <f>IF(Input!E252&lt;&gt;"",Input!E252,"")</f>
        <v/>
      </c>
      <c r="D252" s="155" t="str">
        <f>IF(Input!F252&lt;&gt;"",Input!F252,"")</f>
        <v/>
      </c>
      <c r="E252" s="154" t="str">
        <f>IF(Input!I252&lt;&gt;"",CONCATENATE(Input!I252,", ",LEFT(Input!H252,1)),"")</f>
        <v/>
      </c>
      <c r="F252" s="156"/>
      <c r="G252" s="157" t="str">
        <f t="shared" si="3"/>
        <v/>
      </c>
      <c r="H252" s="154" t="str">
        <f>IF(A252&lt;&gt;"",VLOOKUP(G252,ScoreRanges!$C$4:$E$8,3),"")</f>
        <v/>
      </c>
      <c r="I252" s="156"/>
      <c r="J252" s="129" t="str">
        <f>IF(AND(ConversionTable!$F$2&lt;&gt;"",A252&lt;&gt;""),VLOOKUP(G252,ConversionTable!B$2:D$402,3),"")</f>
        <v/>
      </c>
      <c r="K252" s="66" t="str">
        <f>IF(AND(ConversionTable!$F$2&lt;&gt;"",A252&lt;&gt;""),VLOOKUP(J252,ConversionTable!I$4:K$7,3),"")</f>
        <v/>
      </c>
      <c r="M252" s="66" t="str">
        <f>IF(A252&lt;&gt;"",(Input!AE252*ScoringModel!$B$11+Input!AF252*ScoringModel!$B$21+Input!AG252*ScoringModel!$B$31)*0.01,"")</f>
        <v/>
      </c>
      <c r="N252" s="66" t="str">
        <f>IF(A252&lt;&gt;"",(Input!J252*ScoringModel!$B$4+Input!K252*ScoringModel!$B$5+Input!L252*ScoringModel!$B$6+Input!M252*ScoringModel!$B$7+Input!N252*ScoringModel!$B$8+Input!O252*ScoringModel!$B$9+Input!P252*ScoringModel!$B$10)*0.01,"")</f>
        <v/>
      </c>
      <c r="O252" s="66" t="str">
        <f>IF(A252&lt;&gt;"",(Input!Q252*ScoringModel!$B$14+Input!R252*ScoringModel!$B$15+Input!S252*ScoringModel!$B$16+Input!T252*ScoringModel!$B$17+Input!U252*ScoringModel!$B$18+Input!V252*ScoringModel!$B$19+Input!W252*ScoringModel!$B$20)*0.01,"")</f>
        <v/>
      </c>
      <c r="P252" s="66" t="str">
        <f>IF(A252&lt;&gt;"",(Input!X252*ScoringModel!$B$24+Input!Y252*ScoringModel!$B$25+Input!Z252*ScoringModel!$B$26+Input!AA252*ScoringModel!$B$27+Input!AB252*ScoringModel!$B$28+Input!AC252*ScoringModel!$B$29+Input!AD252*ScoringModel!$B$30)*0.01,"")</f>
        <v/>
      </c>
    </row>
    <row r="253" spans="1:16" x14ac:dyDescent="0.25">
      <c r="A253" s="154" t="str">
        <f>IF(Input!A253&lt;&gt;"",Input!A253,"")</f>
        <v/>
      </c>
      <c r="B253" s="154" t="str">
        <f>IF(Input!D253&lt;&gt;"",CONCATENATE(Input!D253,", ",Input!C253),"")</f>
        <v/>
      </c>
      <c r="C253" s="154" t="str">
        <f>IF(Input!E253&lt;&gt;"",Input!E253,"")</f>
        <v/>
      </c>
      <c r="D253" s="155" t="str">
        <f>IF(Input!F253&lt;&gt;"",Input!F253,"")</f>
        <v/>
      </c>
      <c r="E253" s="154" t="str">
        <f>IF(Input!I253&lt;&gt;"",CONCATENATE(Input!I253,", ",LEFT(Input!H253,1)),"")</f>
        <v/>
      </c>
      <c r="F253" s="156"/>
      <c r="G253" s="157" t="str">
        <f t="shared" si="3"/>
        <v/>
      </c>
      <c r="H253" s="154" t="str">
        <f>IF(A253&lt;&gt;"",VLOOKUP(G253,ScoreRanges!$C$4:$E$8,3),"")</f>
        <v/>
      </c>
      <c r="I253" s="156"/>
      <c r="J253" s="129" t="str">
        <f>IF(AND(ConversionTable!$F$2&lt;&gt;"",A253&lt;&gt;""),VLOOKUP(G253,ConversionTable!B$2:D$402,3),"")</f>
        <v/>
      </c>
      <c r="K253" s="66" t="str">
        <f>IF(AND(ConversionTable!$F$2&lt;&gt;"",A253&lt;&gt;""),VLOOKUP(J253,ConversionTable!I$4:K$7,3),"")</f>
        <v/>
      </c>
      <c r="M253" s="66" t="str">
        <f>IF(A253&lt;&gt;"",(Input!AE253*ScoringModel!$B$11+Input!AF253*ScoringModel!$B$21+Input!AG253*ScoringModel!$B$31)*0.01,"")</f>
        <v/>
      </c>
      <c r="N253" s="66" t="str">
        <f>IF(A253&lt;&gt;"",(Input!J253*ScoringModel!$B$4+Input!K253*ScoringModel!$B$5+Input!L253*ScoringModel!$B$6+Input!M253*ScoringModel!$B$7+Input!N253*ScoringModel!$B$8+Input!O253*ScoringModel!$B$9+Input!P253*ScoringModel!$B$10)*0.01,"")</f>
        <v/>
      </c>
      <c r="O253" s="66" t="str">
        <f>IF(A253&lt;&gt;"",(Input!Q253*ScoringModel!$B$14+Input!R253*ScoringModel!$B$15+Input!S253*ScoringModel!$B$16+Input!T253*ScoringModel!$B$17+Input!U253*ScoringModel!$B$18+Input!V253*ScoringModel!$B$19+Input!W253*ScoringModel!$B$20)*0.01,"")</f>
        <v/>
      </c>
      <c r="P253" s="66" t="str">
        <f>IF(A253&lt;&gt;"",(Input!X253*ScoringModel!$B$24+Input!Y253*ScoringModel!$B$25+Input!Z253*ScoringModel!$B$26+Input!AA253*ScoringModel!$B$27+Input!AB253*ScoringModel!$B$28+Input!AC253*ScoringModel!$B$29+Input!AD253*ScoringModel!$B$30)*0.01,"")</f>
        <v/>
      </c>
    </row>
    <row r="254" spans="1:16" x14ac:dyDescent="0.25">
      <c r="A254" s="154" t="str">
        <f>IF(Input!A254&lt;&gt;"",Input!A254,"")</f>
        <v/>
      </c>
      <c r="B254" s="154" t="str">
        <f>IF(Input!D254&lt;&gt;"",CONCATENATE(Input!D254,", ",Input!C254),"")</f>
        <v/>
      </c>
      <c r="C254" s="154" t="str">
        <f>IF(Input!E254&lt;&gt;"",Input!E254,"")</f>
        <v/>
      </c>
      <c r="D254" s="155" t="str">
        <f>IF(Input!F254&lt;&gt;"",Input!F254,"")</f>
        <v/>
      </c>
      <c r="E254" s="154" t="str">
        <f>IF(Input!I254&lt;&gt;"",CONCATENATE(Input!I254,", ",LEFT(Input!H254,1)),"")</f>
        <v/>
      </c>
      <c r="F254" s="156"/>
      <c r="G254" s="157" t="str">
        <f t="shared" si="3"/>
        <v/>
      </c>
      <c r="H254" s="154" t="str">
        <f>IF(A254&lt;&gt;"",VLOOKUP(G254,ScoreRanges!$C$4:$E$8,3),"")</f>
        <v/>
      </c>
      <c r="I254" s="156"/>
      <c r="J254" s="129" t="str">
        <f>IF(AND(ConversionTable!$F$2&lt;&gt;"",A254&lt;&gt;""),VLOOKUP(G254,ConversionTable!B$2:D$402,3),"")</f>
        <v/>
      </c>
      <c r="K254" s="66" t="str">
        <f>IF(AND(ConversionTable!$F$2&lt;&gt;"",A254&lt;&gt;""),VLOOKUP(J254,ConversionTable!I$4:K$7,3),"")</f>
        <v/>
      </c>
      <c r="M254" s="66" t="str">
        <f>IF(A254&lt;&gt;"",(Input!AE254*ScoringModel!$B$11+Input!AF254*ScoringModel!$B$21+Input!AG254*ScoringModel!$B$31)*0.01,"")</f>
        <v/>
      </c>
      <c r="N254" s="66" t="str">
        <f>IF(A254&lt;&gt;"",(Input!J254*ScoringModel!$B$4+Input!K254*ScoringModel!$B$5+Input!L254*ScoringModel!$B$6+Input!M254*ScoringModel!$B$7+Input!N254*ScoringModel!$B$8+Input!O254*ScoringModel!$B$9+Input!P254*ScoringModel!$B$10)*0.01,"")</f>
        <v/>
      </c>
      <c r="O254" s="66" t="str">
        <f>IF(A254&lt;&gt;"",(Input!Q254*ScoringModel!$B$14+Input!R254*ScoringModel!$B$15+Input!S254*ScoringModel!$B$16+Input!T254*ScoringModel!$B$17+Input!U254*ScoringModel!$B$18+Input!V254*ScoringModel!$B$19+Input!W254*ScoringModel!$B$20)*0.01,"")</f>
        <v/>
      </c>
      <c r="P254" s="66" t="str">
        <f>IF(A254&lt;&gt;"",(Input!X254*ScoringModel!$B$24+Input!Y254*ScoringModel!$B$25+Input!Z254*ScoringModel!$B$26+Input!AA254*ScoringModel!$B$27+Input!AB254*ScoringModel!$B$28+Input!AC254*ScoringModel!$B$29+Input!AD254*ScoringModel!$B$30)*0.01,"")</f>
        <v/>
      </c>
    </row>
    <row r="255" spans="1:16" x14ac:dyDescent="0.25">
      <c r="A255" s="154" t="str">
        <f>IF(Input!A255&lt;&gt;"",Input!A255,"")</f>
        <v/>
      </c>
      <c r="B255" s="154" t="str">
        <f>IF(Input!D255&lt;&gt;"",CONCATENATE(Input!D255,", ",Input!C255),"")</f>
        <v/>
      </c>
      <c r="C255" s="154" t="str">
        <f>IF(Input!E255&lt;&gt;"",Input!E255,"")</f>
        <v/>
      </c>
      <c r="D255" s="155" t="str">
        <f>IF(Input!F255&lt;&gt;"",Input!F255,"")</f>
        <v/>
      </c>
      <c r="E255" s="154" t="str">
        <f>IF(Input!I255&lt;&gt;"",CONCATENATE(Input!I255,", ",LEFT(Input!H255,1)),"")</f>
        <v/>
      </c>
      <c r="F255" s="156"/>
      <c r="G255" s="157" t="str">
        <f t="shared" si="3"/>
        <v/>
      </c>
      <c r="H255" s="154" t="str">
        <f>IF(A255&lt;&gt;"",VLOOKUP(G255,ScoreRanges!$C$4:$E$8,3),"")</f>
        <v/>
      </c>
      <c r="I255" s="156"/>
      <c r="J255" s="129" t="str">
        <f>IF(AND(ConversionTable!$F$2&lt;&gt;"",A255&lt;&gt;""),VLOOKUP(G255,ConversionTable!B$2:D$402,3),"")</f>
        <v/>
      </c>
      <c r="K255" s="66" t="str">
        <f>IF(AND(ConversionTable!$F$2&lt;&gt;"",A255&lt;&gt;""),VLOOKUP(J255,ConversionTable!I$4:K$7,3),"")</f>
        <v/>
      </c>
      <c r="M255" s="66" t="str">
        <f>IF(A255&lt;&gt;"",(Input!AE255*ScoringModel!$B$11+Input!AF255*ScoringModel!$B$21+Input!AG255*ScoringModel!$B$31)*0.01,"")</f>
        <v/>
      </c>
      <c r="N255" s="66" t="str">
        <f>IF(A255&lt;&gt;"",(Input!J255*ScoringModel!$B$4+Input!K255*ScoringModel!$B$5+Input!L255*ScoringModel!$B$6+Input!M255*ScoringModel!$B$7+Input!N255*ScoringModel!$B$8+Input!O255*ScoringModel!$B$9+Input!P255*ScoringModel!$B$10)*0.01,"")</f>
        <v/>
      </c>
      <c r="O255" s="66" t="str">
        <f>IF(A255&lt;&gt;"",(Input!Q255*ScoringModel!$B$14+Input!R255*ScoringModel!$B$15+Input!S255*ScoringModel!$B$16+Input!T255*ScoringModel!$B$17+Input!U255*ScoringModel!$B$18+Input!V255*ScoringModel!$B$19+Input!W255*ScoringModel!$B$20)*0.01,"")</f>
        <v/>
      </c>
      <c r="P255" s="66" t="str">
        <f>IF(A255&lt;&gt;"",(Input!X255*ScoringModel!$B$24+Input!Y255*ScoringModel!$B$25+Input!Z255*ScoringModel!$B$26+Input!AA255*ScoringModel!$B$27+Input!AB255*ScoringModel!$B$28+Input!AC255*ScoringModel!$B$29+Input!AD255*ScoringModel!$B$30)*0.01,"")</f>
        <v/>
      </c>
    </row>
    <row r="256" spans="1:16" x14ac:dyDescent="0.25">
      <c r="A256" s="154" t="str">
        <f>IF(Input!A256&lt;&gt;"",Input!A256,"")</f>
        <v/>
      </c>
      <c r="B256" s="154" t="str">
        <f>IF(Input!D256&lt;&gt;"",CONCATENATE(Input!D256,", ",Input!C256),"")</f>
        <v/>
      </c>
      <c r="C256" s="154" t="str">
        <f>IF(Input!E256&lt;&gt;"",Input!E256,"")</f>
        <v/>
      </c>
      <c r="D256" s="155" t="str">
        <f>IF(Input!F256&lt;&gt;"",Input!F256,"")</f>
        <v/>
      </c>
      <c r="E256" s="154" t="str">
        <f>IF(Input!I256&lt;&gt;"",CONCATENATE(Input!I256,", ",LEFT(Input!H256,1)),"")</f>
        <v/>
      </c>
      <c r="F256" s="156"/>
      <c r="G256" s="157" t="str">
        <f t="shared" si="3"/>
        <v/>
      </c>
      <c r="H256" s="154" t="str">
        <f>IF(A256&lt;&gt;"",VLOOKUP(G256,ScoreRanges!$C$4:$E$8,3),"")</f>
        <v/>
      </c>
      <c r="I256" s="156"/>
      <c r="J256" s="129" t="str">
        <f>IF(AND(ConversionTable!$F$2&lt;&gt;"",A256&lt;&gt;""),VLOOKUP(G256,ConversionTable!B$2:D$402,3),"")</f>
        <v/>
      </c>
      <c r="K256" s="66" t="str">
        <f>IF(AND(ConversionTable!$F$2&lt;&gt;"",A256&lt;&gt;""),VLOOKUP(J256,ConversionTable!I$4:K$7,3),"")</f>
        <v/>
      </c>
      <c r="M256" s="66" t="str">
        <f>IF(A256&lt;&gt;"",(Input!AE256*ScoringModel!$B$11+Input!AF256*ScoringModel!$B$21+Input!AG256*ScoringModel!$B$31)*0.01,"")</f>
        <v/>
      </c>
      <c r="N256" s="66" t="str">
        <f>IF(A256&lt;&gt;"",(Input!J256*ScoringModel!$B$4+Input!K256*ScoringModel!$B$5+Input!L256*ScoringModel!$B$6+Input!M256*ScoringModel!$B$7+Input!N256*ScoringModel!$B$8+Input!O256*ScoringModel!$B$9+Input!P256*ScoringModel!$B$10)*0.01,"")</f>
        <v/>
      </c>
      <c r="O256" s="66" t="str">
        <f>IF(A256&lt;&gt;"",(Input!Q256*ScoringModel!$B$14+Input!R256*ScoringModel!$B$15+Input!S256*ScoringModel!$B$16+Input!T256*ScoringModel!$B$17+Input!U256*ScoringModel!$B$18+Input!V256*ScoringModel!$B$19+Input!W256*ScoringModel!$B$20)*0.01,"")</f>
        <v/>
      </c>
      <c r="P256" s="66" t="str">
        <f>IF(A256&lt;&gt;"",(Input!X256*ScoringModel!$B$24+Input!Y256*ScoringModel!$B$25+Input!Z256*ScoringModel!$B$26+Input!AA256*ScoringModel!$B$27+Input!AB256*ScoringModel!$B$28+Input!AC256*ScoringModel!$B$29+Input!AD256*ScoringModel!$B$30)*0.01,"")</f>
        <v/>
      </c>
    </row>
    <row r="257" spans="1:16" x14ac:dyDescent="0.25">
      <c r="A257" s="154" t="str">
        <f>IF(Input!A257&lt;&gt;"",Input!A257,"")</f>
        <v/>
      </c>
      <c r="B257" s="154" t="str">
        <f>IF(Input!D257&lt;&gt;"",CONCATENATE(Input!D257,", ",Input!C257),"")</f>
        <v/>
      </c>
      <c r="C257" s="154" t="str">
        <f>IF(Input!E257&lt;&gt;"",Input!E257,"")</f>
        <v/>
      </c>
      <c r="D257" s="155" t="str">
        <f>IF(Input!F257&lt;&gt;"",Input!F257,"")</f>
        <v/>
      </c>
      <c r="E257" s="154" t="str">
        <f>IF(Input!I257&lt;&gt;"",CONCATENATE(Input!I257,", ",LEFT(Input!H257,1)),"")</f>
        <v/>
      </c>
      <c r="F257" s="156"/>
      <c r="G257" s="157" t="str">
        <f t="shared" si="3"/>
        <v/>
      </c>
      <c r="H257" s="154" t="str">
        <f>IF(A257&lt;&gt;"",VLOOKUP(G257,ScoreRanges!$C$4:$E$8,3),"")</f>
        <v/>
      </c>
      <c r="I257" s="156"/>
      <c r="J257" s="129" t="str">
        <f>IF(AND(ConversionTable!$F$2&lt;&gt;"",A257&lt;&gt;""),VLOOKUP(G257,ConversionTable!B$2:D$402,3),"")</f>
        <v/>
      </c>
      <c r="K257" s="66" t="str">
        <f>IF(AND(ConversionTable!$F$2&lt;&gt;"",A257&lt;&gt;""),VLOOKUP(J257,ConversionTable!I$4:K$7,3),"")</f>
        <v/>
      </c>
      <c r="M257" s="66" t="str">
        <f>IF(A257&lt;&gt;"",(Input!AE257*ScoringModel!$B$11+Input!AF257*ScoringModel!$B$21+Input!AG257*ScoringModel!$B$31)*0.01,"")</f>
        <v/>
      </c>
      <c r="N257" s="66" t="str">
        <f>IF(A257&lt;&gt;"",(Input!J257*ScoringModel!$B$4+Input!K257*ScoringModel!$B$5+Input!L257*ScoringModel!$B$6+Input!M257*ScoringModel!$B$7+Input!N257*ScoringModel!$B$8+Input!O257*ScoringModel!$B$9+Input!P257*ScoringModel!$B$10)*0.01,"")</f>
        <v/>
      </c>
      <c r="O257" s="66" t="str">
        <f>IF(A257&lt;&gt;"",(Input!Q257*ScoringModel!$B$14+Input!R257*ScoringModel!$B$15+Input!S257*ScoringModel!$B$16+Input!T257*ScoringModel!$B$17+Input!U257*ScoringModel!$B$18+Input!V257*ScoringModel!$B$19+Input!W257*ScoringModel!$B$20)*0.01,"")</f>
        <v/>
      </c>
      <c r="P257" s="66" t="str">
        <f>IF(A257&lt;&gt;"",(Input!X257*ScoringModel!$B$24+Input!Y257*ScoringModel!$B$25+Input!Z257*ScoringModel!$B$26+Input!AA257*ScoringModel!$B$27+Input!AB257*ScoringModel!$B$28+Input!AC257*ScoringModel!$B$29+Input!AD257*ScoringModel!$B$30)*0.01,"")</f>
        <v/>
      </c>
    </row>
    <row r="258" spans="1:16" x14ac:dyDescent="0.25">
      <c r="A258" s="154" t="str">
        <f>IF(Input!A258&lt;&gt;"",Input!A258,"")</f>
        <v/>
      </c>
      <c r="B258" s="154" t="str">
        <f>IF(Input!D258&lt;&gt;"",CONCATENATE(Input!D258,", ",Input!C258),"")</f>
        <v/>
      </c>
      <c r="C258" s="154" t="str">
        <f>IF(Input!E258&lt;&gt;"",Input!E258,"")</f>
        <v/>
      </c>
      <c r="D258" s="155" t="str">
        <f>IF(Input!F258&lt;&gt;"",Input!F258,"")</f>
        <v/>
      </c>
      <c r="E258" s="154" t="str">
        <f>IF(Input!I258&lt;&gt;"",CONCATENATE(Input!I258,", ",LEFT(Input!H258,1)),"")</f>
        <v/>
      </c>
      <c r="F258" s="156"/>
      <c r="G258" s="157" t="str">
        <f t="shared" ref="G258:G321" si="4">IF(A258&lt;&gt;"",SUM(M258:P258),"")</f>
        <v/>
      </c>
      <c r="H258" s="154" t="str">
        <f>IF(A258&lt;&gt;"",VLOOKUP(G258,ScoreRanges!$C$4:$E$8,3),"")</f>
        <v/>
      </c>
      <c r="I258" s="156"/>
      <c r="J258" s="129" t="str">
        <f>IF(AND(ConversionTable!$F$2&lt;&gt;"",A258&lt;&gt;""),VLOOKUP(G258,ConversionTable!B$2:D$402,3),"")</f>
        <v/>
      </c>
      <c r="K258" s="66" t="str">
        <f>IF(AND(ConversionTable!$F$2&lt;&gt;"",A258&lt;&gt;""),VLOOKUP(J258,ConversionTable!I$4:K$7,3),"")</f>
        <v/>
      </c>
      <c r="M258" s="66" t="str">
        <f>IF(A258&lt;&gt;"",(Input!AE258*ScoringModel!$B$11+Input!AF258*ScoringModel!$B$21+Input!AG258*ScoringModel!$B$31)*0.01,"")</f>
        <v/>
      </c>
      <c r="N258" s="66" t="str">
        <f>IF(A258&lt;&gt;"",(Input!J258*ScoringModel!$B$4+Input!K258*ScoringModel!$B$5+Input!L258*ScoringModel!$B$6+Input!M258*ScoringModel!$B$7+Input!N258*ScoringModel!$B$8+Input!O258*ScoringModel!$B$9+Input!P258*ScoringModel!$B$10)*0.01,"")</f>
        <v/>
      </c>
      <c r="O258" s="66" t="str">
        <f>IF(A258&lt;&gt;"",(Input!Q258*ScoringModel!$B$14+Input!R258*ScoringModel!$B$15+Input!S258*ScoringModel!$B$16+Input!T258*ScoringModel!$B$17+Input!U258*ScoringModel!$B$18+Input!V258*ScoringModel!$B$19+Input!W258*ScoringModel!$B$20)*0.01,"")</f>
        <v/>
      </c>
      <c r="P258" s="66" t="str">
        <f>IF(A258&lt;&gt;"",(Input!X258*ScoringModel!$B$24+Input!Y258*ScoringModel!$B$25+Input!Z258*ScoringModel!$B$26+Input!AA258*ScoringModel!$B$27+Input!AB258*ScoringModel!$B$28+Input!AC258*ScoringModel!$B$29+Input!AD258*ScoringModel!$B$30)*0.01,"")</f>
        <v/>
      </c>
    </row>
    <row r="259" spans="1:16" x14ac:dyDescent="0.25">
      <c r="A259" s="154" t="str">
        <f>IF(Input!A259&lt;&gt;"",Input!A259,"")</f>
        <v/>
      </c>
      <c r="B259" s="154" t="str">
        <f>IF(Input!D259&lt;&gt;"",CONCATENATE(Input!D259,", ",Input!C259),"")</f>
        <v/>
      </c>
      <c r="C259" s="154" t="str">
        <f>IF(Input!E259&lt;&gt;"",Input!E259,"")</f>
        <v/>
      </c>
      <c r="D259" s="155" t="str">
        <f>IF(Input!F259&lt;&gt;"",Input!F259,"")</f>
        <v/>
      </c>
      <c r="E259" s="154" t="str">
        <f>IF(Input!I259&lt;&gt;"",CONCATENATE(Input!I259,", ",LEFT(Input!H259,1)),"")</f>
        <v/>
      </c>
      <c r="F259" s="156"/>
      <c r="G259" s="157" t="str">
        <f t="shared" si="4"/>
        <v/>
      </c>
      <c r="H259" s="154" t="str">
        <f>IF(A259&lt;&gt;"",VLOOKUP(G259,ScoreRanges!$C$4:$E$8,3),"")</f>
        <v/>
      </c>
      <c r="I259" s="156"/>
      <c r="J259" s="129" t="str">
        <f>IF(AND(ConversionTable!$F$2&lt;&gt;"",A259&lt;&gt;""),VLOOKUP(G259,ConversionTable!B$2:D$402,3),"")</f>
        <v/>
      </c>
      <c r="K259" s="66" t="str">
        <f>IF(AND(ConversionTable!$F$2&lt;&gt;"",A259&lt;&gt;""),VLOOKUP(J259,ConversionTable!I$4:K$7,3),"")</f>
        <v/>
      </c>
      <c r="M259" s="66" t="str">
        <f>IF(A259&lt;&gt;"",(Input!AE259*ScoringModel!$B$11+Input!AF259*ScoringModel!$B$21+Input!AG259*ScoringModel!$B$31)*0.01,"")</f>
        <v/>
      </c>
      <c r="N259" s="66" t="str">
        <f>IF(A259&lt;&gt;"",(Input!J259*ScoringModel!$B$4+Input!K259*ScoringModel!$B$5+Input!L259*ScoringModel!$B$6+Input!M259*ScoringModel!$B$7+Input!N259*ScoringModel!$B$8+Input!O259*ScoringModel!$B$9+Input!P259*ScoringModel!$B$10)*0.01,"")</f>
        <v/>
      </c>
      <c r="O259" s="66" t="str">
        <f>IF(A259&lt;&gt;"",(Input!Q259*ScoringModel!$B$14+Input!R259*ScoringModel!$B$15+Input!S259*ScoringModel!$B$16+Input!T259*ScoringModel!$B$17+Input!U259*ScoringModel!$B$18+Input!V259*ScoringModel!$B$19+Input!W259*ScoringModel!$B$20)*0.01,"")</f>
        <v/>
      </c>
      <c r="P259" s="66" t="str">
        <f>IF(A259&lt;&gt;"",(Input!X259*ScoringModel!$B$24+Input!Y259*ScoringModel!$B$25+Input!Z259*ScoringModel!$B$26+Input!AA259*ScoringModel!$B$27+Input!AB259*ScoringModel!$B$28+Input!AC259*ScoringModel!$B$29+Input!AD259*ScoringModel!$B$30)*0.01,"")</f>
        <v/>
      </c>
    </row>
    <row r="260" spans="1:16" x14ac:dyDescent="0.25">
      <c r="A260" s="154" t="str">
        <f>IF(Input!A260&lt;&gt;"",Input!A260,"")</f>
        <v/>
      </c>
      <c r="B260" s="154" t="str">
        <f>IF(Input!D260&lt;&gt;"",CONCATENATE(Input!D260,", ",Input!C260),"")</f>
        <v/>
      </c>
      <c r="C260" s="154" t="str">
        <f>IF(Input!E260&lt;&gt;"",Input!E260,"")</f>
        <v/>
      </c>
      <c r="D260" s="155" t="str">
        <f>IF(Input!F260&lt;&gt;"",Input!F260,"")</f>
        <v/>
      </c>
      <c r="E260" s="154" t="str">
        <f>IF(Input!I260&lt;&gt;"",CONCATENATE(Input!I260,", ",LEFT(Input!H260,1)),"")</f>
        <v/>
      </c>
      <c r="F260" s="156"/>
      <c r="G260" s="157" t="str">
        <f t="shared" si="4"/>
        <v/>
      </c>
      <c r="H260" s="154" t="str">
        <f>IF(A260&lt;&gt;"",VLOOKUP(G260,ScoreRanges!$C$4:$E$8,3),"")</f>
        <v/>
      </c>
      <c r="I260" s="156"/>
      <c r="J260" s="129" t="str">
        <f>IF(AND(ConversionTable!$F$2&lt;&gt;"",A260&lt;&gt;""),VLOOKUP(G260,ConversionTable!B$2:D$402,3),"")</f>
        <v/>
      </c>
      <c r="K260" s="66" t="str">
        <f>IF(AND(ConversionTable!$F$2&lt;&gt;"",A260&lt;&gt;""),VLOOKUP(J260,ConversionTable!I$4:K$7,3),"")</f>
        <v/>
      </c>
      <c r="M260" s="66" t="str">
        <f>IF(A260&lt;&gt;"",(Input!AE260*ScoringModel!$B$11+Input!AF260*ScoringModel!$B$21+Input!AG260*ScoringModel!$B$31)*0.01,"")</f>
        <v/>
      </c>
      <c r="N260" s="66" t="str">
        <f>IF(A260&lt;&gt;"",(Input!J260*ScoringModel!$B$4+Input!K260*ScoringModel!$B$5+Input!L260*ScoringModel!$B$6+Input!M260*ScoringModel!$B$7+Input!N260*ScoringModel!$B$8+Input!O260*ScoringModel!$B$9+Input!P260*ScoringModel!$B$10)*0.01,"")</f>
        <v/>
      </c>
      <c r="O260" s="66" t="str">
        <f>IF(A260&lt;&gt;"",(Input!Q260*ScoringModel!$B$14+Input!R260*ScoringModel!$B$15+Input!S260*ScoringModel!$B$16+Input!T260*ScoringModel!$B$17+Input!U260*ScoringModel!$B$18+Input!V260*ScoringModel!$B$19+Input!W260*ScoringModel!$B$20)*0.01,"")</f>
        <v/>
      </c>
      <c r="P260" s="66" t="str">
        <f>IF(A260&lt;&gt;"",(Input!X260*ScoringModel!$B$24+Input!Y260*ScoringModel!$B$25+Input!Z260*ScoringModel!$B$26+Input!AA260*ScoringModel!$B$27+Input!AB260*ScoringModel!$B$28+Input!AC260*ScoringModel!$B$29+Input!AD260*ScoringModel!$B$30)*0.01,"")</f>
        <v/>
      </c>
    </row>
    <row r="261" spans="1:16" x14ac:dyDescent="0.25">
      <c r="A261" s="154" t="str">
        <f>IF(Input!A261&lt;&gt;"",Input!A261,"")</f>
        <v/>
      </c>
      <c r="B261" s="154" t="str">
        <f>IF(Input!D261&lt;&gt;"",CONCATENATE(Input!D261,", ",Input!C261),"")</f>
        <v/>
      </c>
      <c r="C261" s="154" t="str">
        <f>IF(Input!E261&lt;&gt;"",Input!E261,"")</f>
        <v/>
      </c>
      <c r="D261" s="155" t="str">
        <f>IF(Input!F261&lt;&gt;"",Input!F261,"")</f>
        <v/>
      </c>
      <c r="E261" s="154" t="str">
        <f>IF(Input!I261&lt;&gt;"",CONCATENATE(Input!I261,", ",LEFT(Input!H261,1)),"")</f>
        <v/>
      </c>
      <c r="F261" s="156"/>
      <c r="G261" s="157" t="str">
        <f t="shared" si="4"/>
        <v/>
      </c>
      <c r="H261" s="154" t="str">
        <f>IF(A261&lt;&gt;"",VLOOKUP(G261,ScoreRanges!$C$4:$E$8,3),"")</f>
        <v/>
      </c>
      <c r="I261" s="156"/>
      <c r="J261" s="129" t="str">
        <f>IF(AND(ConversionTable!$F$2&lt;&gt;"",A261&lt;&gt;""),VLOOKUP(G261,ConversionTable!B$2:D$402,3),"")</f>
        <v/>
      </c>
      <c r="K261" s="66" t="str">
        <f>IF(AND(ConversionTable!$F$2&lt;&gt;"",A261&lt;&gt;""),VLOOKUP(J261,ConversionTable!I$4:K$7,3),"")</f>
        <v/>
      </c>
      <c r="M261" s="66" t="str">
        <f>IF(A261&lt;&gt;"",(Input!AE261*ScoringModel!$B$11+Input!AF261*ScoringModel!$B$21+Input!AG261*ScoringModel!$B$31)*0.01,"")</f>
        <v/>
      </c>
      <c r="N261" s="66" t="str">
        <f>IF(A261&lt;&gt;"",(Input!J261*ScoringModel!$B$4+Input!K261*ScoringModel!$B$5+Input!L261*ScoringModel!$B$6+Input!M261*ScoringModel!$B$7+Input!N261*ScoringModel!$B$8+Input!O261*ScoringModel!$B$9+Input!P261*ScoringModel!$B$10)*0.01,"")</f>
        <v/>
      </c>
      <c r="O261" s="66" t="str">
        <f>IF(A261&lt;&gt;"",(Input!Q261*ScoringModel!$B$14+Input!R261*ScoringModel!$B$15+Input!S261*ScoringModel!$B$16+Input!T261*ScoringModel!$B$17+Input!U261*ScoringModel!$B$18+Input!V261*ScoringModel!$B$19+Input!W261*ScoringModel!$B$20)*0.01,"")</f>
        <v/>
      </c>
      <c r="P261" s="66" t="str">
        <f>IF(A261&lt;&gt;"",(Input!X261*ScoringModel!$B$24+Input!Y261*ScoringModel!$B$25+Input!Z261*ScoringModel!$B$26+Input!AA261*ScoringModel!$B$27+Input!AB261*ScoringModel!$B$28+Input!AC261*ScoringModel!$B$29+Input!AD261*ScoringModel!$B$30)*0.01,"")</f>
        <v/>
      </c>
    </row>
    <row r="262" spans="1:16" x14ac:dyDescent="0.25">
      <c r="A262" s="154" t="str">
        <f>IF(Input!A262&lt;&gt;"",Input!A262,"")</f>
        <v/>
      </c>
      <c r="B262" s="154" t="str">
        <f>IF(Input!D262&lt;&gt;"",CONCATENATE(Input!D262,", ",Input!C262),"")</f>
        <v/>
      </c>
      <c r="C262" s="154" t="str">
        <f>IF(Input!E262&lt;&gt;"",Input!E262,"")</f>
        <v/>
      </c>
      <c r="D262" s="155" t="str">
        <f>IF(Input!F262&lt;&gt;"",Input!F262,"")</f>
        <v/>
      </c>
      <c r="E262" s="154" t="str">
        <f>IF(Input!I262&lt;&gt;"",CONCATENATE(Input!I262,", ",LEFT(Input!H262,1)),"")</f>
        <v/>
      </c>
      <c r="F262" s="156"/>
      <c r="G262" s="157" t="str">
        <f t="shared" si="4"/>
        <v/>
      </c>
      <c r="H262" s="154" t="str">
        <f>IF(A262&lt;&gt;"",VLOOKUP(G262,ScoreRanges!$C$4:$E$8,3),"")</f>
        <v/>
      </c>
      <c r="I262" s="156"/>
      <c r="J262" s="129" t="str">
        <f>IF(AND(ConversionTable!$F$2&lt;&gt;"",A262&lt;&gt;""),VLOOKUP(G262,ConversionTable!B$2:D$402,3),"")</f>
        <v/>
      </c>
      <c r="K262" s="66" t="str">
        <f>IF(AND(ConversionTable!$F$2&lt;&gt;"",A262&lt;&gt;""),VLOOKUP(J262,ConversionTable!I$4:K$7,3),"")</f>
        <v/>
      </c>
      <c r="M262" s="66" t="str">
        <f>IF(A262&lt;&gt;"",(Input!AE262*ScoringModel!$B$11+Input!AF262*ScoringModel!$B$21+Input!AG262*ScoringModel!$B$31)*0.01,"")</f>
        <v/>
      </c>
      <c r="N262" s="66" t="str">
        <f>IF(A262&lt;&gt;"",(Input!J262*ScoringModel!$B$4+Input!K262*ScoringModel!$B$5+Input!L262*ScoringModel!$B$6+Input!M262*ScoringModel!$B$7+Input!N262*ScoringModel!$B$8+Input!O262*ScoringModel!$B$9+Input!P262*ScoringModel!$B$10)*0.01,"")</f>
        <v/>
      </c>
      <c r="O262" s="66" t="str">
        <f>IF(A262&lt;&gt;"",(Input!Q262*ScoringModel!$B$14+Input!R262*ScoringModel!$B$15+Input!S262*ScoringModel!$B$16+Input!T262*ScoringModel!$B$17+Input!U262*ScoringModel!$B$18+Input!V262*ScoringModel!$B$19+Input!W262*ScoringModel!$B$20)*0.01,"")</f>
        <v/>
      </c>
      <c r="P262" s="66" t="str">
        <f>IF(A262&lt;&gt;"",(Input!X262*ScoringModel!$B$24+Input!Y262*ScoringModel!$B$25+Input!Z262*ScoringModel!$B$26+Input!AA262*ScoringModel!$B$27+Input!AB262*ScoringModel!$B$28+Input!AC262*ScoringModel!$B$29+Input!AD262*ScoringModel!$B$30)*0.01,"")</f>
        <v/>
      </c>
    </row>
    <row r="263" spans="1:16" x14ac:dyDescent="0.25">
      <c r="A263" s="154" t="str">
        <f>IF(Input!A263&lt;&gt;"",Input!A263,"")</f>
        <v/>
      </c>
      <c r="B263" s="154" t="str">
        <f>IF(Input!D263&lt;&gt;"",CONCATENATE(Input!D263,", ",Input!C263),"")</f>
        <v/>
      </c>
      <c r="C263" s="154" t="str">
        <f>IF(Input!E263&lt;&gt;"",Input!E263,"")</f>
        <v/>
      </c>
      <c r="D263" s="155" t="str">
        <f>IF(Input!F263&lt;&gt;"",Input!F263,"")</f>
        <v/>
      </c>
      <c r="E263" s="154" t="str">
        <f>IF(Input!I263&lt;&gt;"",CONCATENATE(Input!I263,", ",LEFT(Input!H263,1)),"")</f>
        <v/>
      </c>
      <c r="F263" s="156"/>
      <c r="G263" s="157" t="str">
        <f t="shared" si="4"/>
        <v/>
      </c>
      <c r="H263" s="154" t="str">
        <f>IF(A263&lt;&gt;"",VLOOKUP(G263,ScoreRanges!$C$4:$E$8,3),"")</f>
        <v/>
      </c>
      <c r="I263" s="156"/>
      <c r="J263" s="129" t="str">
        <f>IF(AND(ConversionTable!$F$2&lt;&gt;"",A263&lt;&gt;""),VLOOKUP(G263,ConversionTable!B$2:D$402,3),"")</f>
        <v/>
      </c>
      <c r="K263" s="66" t="str">
        <f>IF(AND(ConversionTable!$F$2&lt;&gt;"",A263&lt;&gt;""),VLOOKUP(J263,ConversionTable!I$4:K$7,3),"")</f>
        <v/>
      </c>
      <c r="M263" s="66" t="str">
        <f>IF(A263&lt;&gt;"",(Input!AE263*ScoringModel!$B$11+Input!AF263*ScoringModel!$B$21+Input!AG263*ScoringModel!$B$31)*0.01,"")</f>
        <v/>
      </c>
      <c r="N263" s="66" t="str">
        <f>IF(A263&lt;&gt;"",(Input!J263*ScoringModel!$B$4+Input!K263*ScoringModel!$B$5+Input!L263*ScoringModel!$B$6+Input!M263*ScoringModel!$B$7+Input!N263*ScoringModel!$B$8+Input!O263*ScoringModel!$B$9+Input!P263*ScoringModel!$B$10)*0.01,"")</f>
        <v/>
      </c>
      <c r="O263" s="66" t="str">
        <f>IF(A263&lt;&gt;"",(Input!Q263*ScoringModel!$B$14+Input!R263*ScoringModel!$B$15+Input!S263*ScoringModel!$B$16+Input!T263*ScoringModel!$B$17+Input!U263*ScoringModel!$B$18+Input!V263*ScoringModel!$B$19+Input!W263*ScoringModel!$B$20)*0.01,"")</f>
        <v/>
      </c>
      <c r="P263" s="66" t="str">
        <f>IF(A263&lt;&gt;"",(Input!X263*ScoringModel!$B$24+Input!Y263*ScoringModel!$B$25+Input!Z263*ScoringModel!$B$26+Input!AA263*ScoringModel!$B$27+Input!AB263*ScoringModel!$B$28+Input!AC263*ScoringModel!$B$29+Input!AD263*ScoringModel!$B$30)*0.01,"")</f>
        <v/>
      </c>
    </row>
    <row r="264" spans="1:16" x14ac:dyDescent="0.25">
      <c r="A264" s="154" t="str">
        <f>IF(Input!A264&lt;&gt;"",Input!A264,"")</f>
        <v/>
      </c>
      <c r="B264" s="154" t="str">
        <f>IF(Input!D264&lt;&gt;"",CONCATENATE(Input!D264,", ",Input!C264),"")</f>
        <v/>
      </c>
      <c r="C264" s="154" t="str">
        <f>IF(Input!E264&lt;&gt;"",Input!E264,"")</f>
        <v/>
      </c>
      <c r="D264" s="155" t="str">
        <f>IF(Input!F264&lt;&gt;"",Input!F264,"")</f>
        <v/>
      </c>
      <c r="E264" s="154" t="str">
        <f>IF(Input!I264&lt;&gt;"",CONCATENATE(Input!I264,", ",LEFT(Input!H264,1)),"")</f>
        <v/>
      </c>
      <c r="F264" s="156"/>
      <c r="G264" s="157" t="str">
        <f t="shared" si="4"/>
        <v/>
      </c>
      <c r="H264" s="154" t="str">
        <f>IF(A264&lt;&gt;"",VLOOKUP(G264,ScoreRanges!$C$4:$E$8,3),"")</f>
        <v/>
      </c>
      <c r="I264" s="156"/>
      <c r="J264" s="129" t="str">
        <f>IF(AND(ConversionTable!$F$2&lt;&gt;"",A264&lt;&gt;""),VLOOKUP(G264,ConversionTable!B$2:D$402,3),"")</f>
        <v/>
      </c>
      <c r="K264" s="66" t="str">
        <f>IF(AND(ConversionTable!$F$2&lt;&gt;"",A264&lt;&gt;""),VLOOKUP(J264,ConversionTable!I$4:K$7,3),"")</f>
        <v/>
      </c>
      <c r="M264" s="66" t="str">
        <f>IF(A264&lt;&gt;"",(Input!AE264*ScoringModel!$B$11+Input!AF264*ScoringModel!$B$21+Input!AG264*ScoringModel!$B$31)*0.01,"")</f>
        <v/>
      </c>
      <c r="N264" s="66" t="str">
        <f>IF(A264&lt;&gt;"",(Input!J264*ScoringModel!$B$4+Input!K264*ScoringModel!$B$5+Input!L264*ScoringModel!$B$6+Input!M264*ScoringModel!$B$7+Input!N264*ScoringModel!$B$8+Input!O264*ScoringModel!$B$9+Input!P264*ScoringModel!$B$10)*0.01,"")</f>
        <v/>
      </c>
      <c r="O264" s="66" t="str">
        <f>IF(A264&lt;&gt;"",(Input!Q264*ScoringModel!$B$14+Input!R264*ScoringModel!$B$15+Input!S264*ScoringModel!$B$16+Input!T264*ScoringModel!$B$17+Input!U264*ScoringModel!$B$18+Input!V264*ScoringModel!$B$19+Input!W264*ScoringModel!$B$20)*0.01,"")</f>
        <v/>
      </c>
      <c r="P264" s="66" t="str">
        <f>IF(A264&lt;&gt;"",(Input!X264*ScoringModel!$B$24+Input!Y264*ScoringModel!$B$25+Input!Z264*ScoringModel!$B$26+Input!AA264*ScoringModel!$B$27+Input!AB264*ScoringModel!$B$28+Input!AC264*ScoringModel!$B$29+Input!AD264*ScoringModel!$B$30)*0.01,"")</f>
        <v/>
      </c>
    </row>
    <row r="265" spans="1:16" x14ac:dyDescent="0.25">
      <c r="A265" s="154" t="str">
        <f>IF(Input!A265&lt;&gt;"",Input!A265,"")</f>
        <v/>
      </c>
      <c r="B265" s="154" t="str">
        <f>IF(Input!D265&lt;&gt;"",CONCATENATE(Input!D265,", ",Input!C265),"")</f>
        <v/>
      </c>
      <c r="C265" s="154" t="str">
        <f>IF(Input!E265&lt;&gt;"",Input!E265,"")</f>
        <v/>
      </c>
      <c r="D265" s="155" t="str">
        <f>IF(Input!F265&lt;&gt;"",Input!F265,"")</f>
        <v/>
      </c>
      <c r="E265" s="154" t="str">
        <f>IF(Input!I265&lt;&gt;"",CONCATENATE(Input!I265,", ",LEFT(Input!H265,1)),"")</f>
        <v/>
      </c>
      <c r="F265" s="156"/>
      <c r="G265" s="157" t="str">
        <f t="shared" si="4"/>
        <v/>
      </c>
      <c r="H265" s="154" t="str">
        <f>IF(A265&lt;&gt;"",VLOOKUP(G265,ScoreRanges!$C$4:$E$8,3),"")</f>
        <v/>
      </c>
      <c r="I265" s="156"/>
      <c r="J265" s="129" t="str">
        <f>IF(AND(ConversionTable!$F$2&lt;&gt;"",A265&lt;&gt;""),VLOOKUP(G265,ConversionTable!B$2:D$402,3),"")</f>
        <v/>
      </c>
      <c r="K265" s="66" t="str">
        <f>IF(AND(ConversionTable!$F$2&lt;&gt;"",A265&lt;&gt;""),VLOOKUP(J265,ConversionTable!I$4:K$7,3),"")</f>
        <v/>
      </c>
      <c r="M265" s="66" t="str">
        <f>IF(A265&lt;&gt;"",(Input!AE265*ScoringModel!$B$11+Input!AF265*ScoringModel!$B$21+Input!AG265*ScoringModel!$B$31)*0.01,"")</f>
        <v/>
      </c>
      <c r="N265" s="66" t="str">
        <f>IF(A265&lt;&gt;"",(Input!J265*ScoringModel!$B$4+Input!K265*ScoringModel!$B$5+Input!L265*ScoringModel!$B$6+Input!M265*ScoringModel!$B$7+Input!N265*ScoringModel!$B$8+Input!O265*ScoringModel!$B$9+Input!P265*ScoringModel!$B$10)*0.01,"")</f>
        <v/>
      </c>
      <c r="O265" s="66" t="str">
        <f>IF(A265&lt;&gt;"",(Input!Q265*ScoringModel!$B$14+Input!R265*ScoringModel!$B$15+Input!S265*ScoringModel!$B$16+Input!T265*ScoringModel!$B$17+Input!U265*ScoringModel!$B$18+Input!V265*ScoringModel!$B$19+Input!W265*ScoringModel!$B$20)*0.01,"")</f>
        <v/>
      </c>
      <c r="P265" s="66" t="str">
        <f>IF(A265&lt;&gt;"",(Input!X265*ScoringModel!$B$24+Input!Y265*ScoringModel!$B$25+Input!Z265*ScoringModel!$B$26+Input!AA265*ScoringModel!$B$27+Input!AB265*ScoringModel!$B$28+Input!AC265*ScoringModel!$B$29+Input!AD265*ScoringModel!$B$30)*0.01,"")</f>
        <v/>
      </c>
    </row>
    <row r="266" spans="1:16" x14ac:dyDescent="0.25">
      <c r="A266" s="154" t="str">
        <f>IF(Input!A266&lt;&gt;"",Input!A266,"")</f>
        <v/>
      </c>
      <c r="B266" s="154" t="str">
        <f>IF(Input!D266&lt;&gt;"",CONCATENATE(Input!D266,", ",Input!C266),"")</f>
        <v/>
      </c>
      <c r="C266" s="154" t="str">
        <f>IF(Input!E266&lt;&gt;"",Input!E266,"")</f>
        <v/>
      </c>
      <c r="D266" s="155" t="str">
        <f>IF(Input!F266&lt;&gt;"",Input!F266,"")</f>
        <v/>
      </c>
      <c r="E266" s="154" t="str">
        <f>IF(Input!I266&lt;&gt;"",CONCATENATE(Input!I266,", ",LEFT(Input!H266,1)),"")</f>
        <v/>
      </c>
      <c r="F266" s="156"/>
      <c r="G266" s="157" t="str">
        <f t="shared" si="4"/>
        <v/>
      </c>
      <c r="H266" s="154" t="str">
        <f>IF(A266&lt;&gt;"",VLOOKUP(G266,ScoreRanges!$C$4:$E$8,3),"")</f>
        <v/>
      </c>
      <c r="I266" s="156"/>
      <c r="J266" s="129" t="str">
        <f>IF(AND(ConversionTable!$F$2&lt;&gt;"",A266&lt;&gt;""),VLOOKUP(G266,ConversionTable!B$2:D$402,3),"")</f>
        <v/>
      </c>
      <c r="K266" s="66" t="str">
        <f>IF(AND(ConversionTable!$F$2&lt;&gt;"",A266&lt;&gt;""),VLOOKUP(J266,ConversionTable!I$4:K$7,3),"")</f>
        <v/>
      </c>
      <c r="M266" s="66" t="str">
        <f>IF(A266&lt;&gt;"",(Input!AE266*ScoringModel!$B$11+Input!AF266*ScoringModel!$B$21+Input!AG266*ScoringModel!$B$31)*0.01,"")</f>
        <v/>
      </c>
      <c r="N266" s="66" t="str">
        <f>IF(A266&lt;&gt;"",(Input!J266*ScoringModel!$B$4+Input!K266*ScoringModel!$B$5+Input!L266*ScoringModel!$B$6+Input!M266*ScoringModel!$B$7+Input!N266*ScoringModel!$B$8+Input!O266*ScoringModel!$B$9+Input!P266*ScoringModel!$B$10)*0.01,"")</f>
        <v/>
      </c>
      <c r="O266" s="66" t="str">
        <f>IF(A266&lt;&gt;"",(Input!Q266*ScoringModel!$B$14+Input!R266*ScoringModel!$B$15+Input!S266*ScoringModel!$B$16+Input!T266*ScoringModel!$B$17+Input!U266*ScoringModel!$B$18+Input!V266*ScoringModel!$B$19+Input!W266*ScoringModel!$B$20)*0.01,"")</f>
        <v/>
      </c>
      <c r="P266" s="66" t="str">
        <f>IF(A266&lt;&gt;"",(Input!X266*ScoringModel!$B$24+Input!Y266*ScoringModel!$B$25+Input!Z266*ScoringModel!$B$26+Input!AA266*ScoringModel!$B$27+Input!AB266*ScoringModel!$B$28+Input!AC266*ScoringModel!$B$29+Input!AD266*ScoringModel!$B$30)*0.01,"")</f>
        <v/>
      </c>
    </row>
    <row r="267" spans="1:16" x14ac:dyDescent="0.25">
      <c r="A267" s="154" t="str">
        <f>IF(Input!A267&lt;&gt;"",Input!A267,"")</f>
        <v/>
      </c>
      <c r="B267" s="154" t="str">
        <f>IF(Input!D267&lt;&gt;"",CONCATENATE(Input!D267,", ",Input!C267),"")</f>
        <v/>
      </c>
      <c r="C267" s="154" t="str">
        <f>IF(Input!E267&lt;&gt;"",Input!E267,"")</f>
        <v/>
      </c>
      <c r="D267" s="155" t="str">
        <f>IF(Input!F267&lt;&gt;"",Input!F267,"")</f>
        <v/>
      </c>
      <c r="E267" s="154" t="str">
        <f>IF(Input!I267&lt;&gt;"",CONCATENATE(Input!I267,", ",LEFT(Input!H267,1)),"")</f>
        <v/>
      </c>
      <c r="F267" s="156"/>
      <c r="G267" s="157" t="str">
        <f t="shared" si="4"/>
        <v/>
      </c>
      <c r="H267" s="154" t="str">
        <f>IF(A267&lt;&gt;"",VLOOKUP(G267,ScoreRanges!$C$4:$E$8,3),"")</f>
        <v/>
      </c>
      <c r="I267" s="156"/>
      <c r="J267" s="129" t="str">
        <f>IF(AND(ConversionTable!$F$2&lt;&gt;"",A267&lt;&gt;""),VLOOKUP(G267,ConversionTable!B$2:D$402,3),"")</f>
        <v/>
      </c>
      <c r="K267" s="66" t="str">
        <f>IF(AND(ConversionTable!$F$2&lt;&gt;"",A267&lt;&gt;""),VLOOKUP(J267,ConversionTable!I$4:K$7,3),"")</f>
        <v/>
      </c>
      <c r="M267" s="66" t="str">
        <f>IF(A267&lt;&gt;"",(Input!AE267*ScoringModel!$B$11+Input!AF267*ScoringModel!$B$21+Input!AG267*ScoringModel!$B$31)*0.01,"")</f>
        <v/>
      </c>
      <c r="N267" s="66" t="str">
        <f>IF(A267&lt;&gt;"",(Input!J267*ScoringModel!$B$4+Input!K267*ScoringModel!$B$5+Input!L267*ScoringModel!$B$6+Input!M267*ScoringModel!$B$7+Input!N267*ScoringModel!$B$8+Input!O267*ScoringModel!$B$9+Input!P267*ScoringModel!$B$10)*0.01,"")</f>
        <v/>
      </c>
      <c r="O267" s="66" t="str">
        <f>IF(A267&lt;&gt;"",(Input!Q267*ScoringModel!$B$14+Input!R267*ScoringModel!$B$15+Input!S267*ScoringModel!$B$16+Input!T267*ScoringModel!$B$17+Input!U267*ScoringModel!$B$18+Input!V267*ScoringModel!$B$19+Input!W267*ScoringModel!$B$20)*0.01,"")</f>
        <v/>
      </c>
      <c r="P267" s="66" t="str">
        <f>IF(A267&lt;&gt;"",(Input!X267*ScoringModel!$B$24+Input!Y267*ScoringModel!$B$25+Input!Z267*ScoringModel!$B$26+Input!AA267*ScoringModel!$B$27+Input!AB267*ScoringModel!$B$28+Input!AC267*ScoringModel!$B$29+Input!AD267*ScoringModel!$B$30)*0.01,"")</f>
        <v/>
      </c>
    </row>
    <row r="268" spans="1:16" x14ac:dyDescent="0.25">
      <c r="A268" s="154" t="str">
        <f>IF(Input!A268&lt;&gt;"",Input!A268,"")</f>
        <v/>
      </c>
      <c r="B268" s="154" t="str">
        <f>IF(Input!D268&lt;&gt;"",CONCATENATE(Input!D268,", ",Input!C268),"")</f>
        <v/>
      </c>
      <c r="C268" s="154" t="str">
        <f>IF(Input!E268&lt;&gt;"",Input!E268,"")</f>
        <v/>
      </c>
      <c r="D268" s="155" t="str">
        <f>IF(Input!F268&lt;&gt;"",Input!F268,"")</f>
        <v/>
      </c>
      <c r="E268" s="154" t="str">
        <f>IF(Input!I268&lt;&gt;"",CONCATENATE(Input!I268,", ",LEFT(Input!H268,1)),"")</f>
        <v/>
      </c>
      <c r="F268" s="156"/>
      <c r="G268" s="157" t="str">
        <f t="shared" si="4"/>
        <v/>
      </c>
      <c r="H268" s="154" t="str">
        <f>IF(A268&lt;&gt;"",VLOOKUP(G268,ScoreRanges!$C$4:$E$8,3),"")</f>
        <v/>
      </c>
      <c r="I268" s="156"/>
      <c r="J268" s="129" t="str">
        <f>IF(AND(ConversionTable!$F$2&lt;&gt;"",A268&lt;&gt;""),VLOOKUP(G268,ConversionTable!B$2:D$402,3),"")</f>
        <v/>
      </c>
      <c r="K268" s="66" t="str">
        <f>IF(AND(ConversionTable!$F$2&lt;&gt;"",A268&lt;&gt;""),VLOOKUP(J268,ConversionTable!I$4:K$7,3),"")</f>
        <v/>
      </c>
      <c r="M268" s="66" t="str">
        <f>IF(A268&lt;&gt;"",(Input!AE268*ScoringModel!$B$11+Input!AF268*ScoringModel!$B$21+Input!AG268*ScoringModel!$B$31)*0.01,"")</f>
        <v/>
      </c>
      <c r="N268" s="66" t="str">
        <f>IF(A268&lt;&gt;"",(Input!J268*ScoringModel!$B$4+Input!K268*ScoringModel!$B$5+Input!L268*ScoringModel!$B$6+Input!M268*ScoringModel!$B$7+Input!N268*ScoringModel!$B$8+Input!O268*ScoringModel!$B$9+Input!P268*ScoringModel!$B$10)*0.01,"")</f>
        <v/>
      </c>
      <c r="O268" s="66" t="str">
        <f>IF(A268&lt;&gt;"",(Input!Q268*ScoringModel!$B$14+Input!R268*ScoringModel!$B$15+Input!S268*ScoringModel!$B$16+Input!T268*ScoringModel!$B$17+Input!U268*ScoringModel!$B$18+Input!V268*ScoringModel!$B$19+Input!W268*ScoringModel!$B$20)*0.01,"")</f>
        <v/>
      </c>
      <c r="P268" s="66" t="str">
        <f>IF(A268&lt;&gt;"",(Input!X268*ScoringModel!$B$24+Input!Y268*ScoringModel!$B$25+Input!Z268*ScoringModel!$B$26+Input!AA268*ScoringModel!$B$27+Input!AB268*ScoringModel!$B$28+Input!AC268*ScoringModel!$B$29+Input!AD268*ScoringModel!$B$30)*0.01,"")</f>
        <v/>
      </c>
    </row>
    <row r="269" spans="1:16" x14ac:dyDescent="0.25">
      <c r="A269" s="154" t="str">
        <f>IF(Input!A269&lt;&gt;"",Input!A269,"")</f>
        <v/>
      </c>
      <c r="B269" s="154" t="str">
        <f>IF(Input!D269&lt;&gt;"",CONCATENATE(Input!D269,", ",Input!C269),"")</f>
        <v/>
      </c>
      <c r="C269" s="154" t="str">
        <f>IF(Input!E269&lt;&gt;"",Input!E269,"")</f>
        <v/>
      </c>
      <c r="D269" s="155" t="str">
        <f>IF(Input!F269&lt;&gt;"",Input!F269,"")</f>
        <v/>
      </c>
      <c r="E269" s="154" t="str">
        <f>IF(Input!I269&lt;&gt;"",CONCATENATE(Input!I269,", ",LEFT(Input!H269,1)),"")</f>
        <v/>
      </c>
      <c r="F269" s="156"/>
      <c r="G269" s="157" t="str">
        <f t="shared" si="4"/>
        <v/>
      </c>
      <c r="H269" s="154" t="str">
        <f>IF(A269&lt;&gt;"",VLOOKUP(G269,ScoreRanges!$C$4:$E$8,3),"")</f>
        <v/>
      </c>
      <c r="I269" s="156"/>
      <c r="J269" s="129" t="str">
        <f>IF(AND(ConversionTable!$F$2&lt;&gt;"",A269&lt;&gt;""),VLOOKUP(G269,ConversionTable!B$2:D$402,3),"")</f>
        <v/>
      </c>
      <c r="K269" s="66" t="str">
        <f>IF(AND(ConversionTable!$F$2&lt;&gt;"",A269&lt;&gt;""),VLOOKUP(J269,ConversionTable!I$4:K$7,3),"")</f>
        <v/>
      </c>
      <c r="M269" s="66" t="str">
        <f>IF(A269&lt;&gt;"",(Input!AE269*ScoringModel!$B$11+Input!AF269*ScoringModel!$B$21+Input!AG269*ScoringModel!$B$31)*0.01,"")</f>
        <v/>
      </c>
      <c r="N269" s="66" t="str">
        <f>IF(A269&lt;&gt;"",(Input!J269*ScoringModel!$B$4+Input!K269*ScoringModel!$B$5+Input!L269*ScoringModel!$B$6+Input!M269*ScoringModel!$B$7+Input!N269*ScoringModel!$B$8+Input!O269*ScoringModel!$B$9+Input!P269*ScoringModel!$B$10)*0.01,"")</f>
        <v/>
      </c>
      <c r="O269" s="66" t="str">
        <f>IF(A269&lt;&gt;"",(Input!Q269*ScoringModel!$B$14+Input!R269*ScoringModel!$B$15+Input!S269*ScoringModel!$B$16+Input!T269*ScoringModel!$B$17+Input!U269*ScoringModel!$B$18+Input!V269*ScoringModel!$B$19+Input!W269*ScoringModel!$B$20)*0.01,"")</f>
        <v/>
      </c>
      <c r="P269" s="66" t="str">
        <f>IF(A269&lt;&gt;"",(Input!X269*ScoringModel!$B$24+Input!Y269*ScoringModel!$B$25+Input!Z269*ScoringModel!$B$26+Input!AA269*ScoringModel!$B$27+Input!AB269*ScoringModel!$B$28+Input!AC269*ScoringModel!$B$29+Input!AD269*ScoringModel!$B$30)*0.01,"")</f>
        <v/>
      </c>
    </row>
    <row r="270" spans="1:16" x14ac:dyDescent="0.25">
      <c r="A270" s="154" t="str">
        <f>IF(Input!A270&lt;&gt;"",Input!A270,"")</f>
        <v/>
      </c>
      <c r="B270" s="154" t="str">
        <f>IF(Input!D270&lt;&gt;"",CONCATENATE(Input!D270,", ",Input!C270),"")</f>
        <v/>
      </c>
      <c r="C270" s="154" t="str">
        <f>IF(Input!E270&lt;&gt;"",Input!E270,"")</f>
        <v/>
      </c>
      <c r="D270" s="155" t="str">
        <f>IF(Input!F270&lt;&gt;"",Input!F270,"")</f>
        <v/>
      </c>
      <c r="E270" s="154" t="str">
        <f>IF(Input!I270&lt;&gt;"",CONCATENATE(Input!I270,", ",LEFT(Input!H270,1)),"")</f>
        <v/>
      </c>
      <c r="F270" s="156"/>
      <c r="G270" s="157" t="str">
        <f t="shared" si="4"/>
        <v/>
      </c>
      <c r="H270" s="154" t="str">
        <f>IF(A270&lt;&gt;"",VLOOKUP(G270,ScoreRanges!$C$4:$E$8,3),"")</f>
        <v/>
      </c>
      <c r="I270" s="156"/>
      <c r="J270" s="129" t="str">
        <f>IF(AND(ConversionTable!$F$2&lt;&gt;"",A270&lt;&gt;""),VLOOKUP(G270,ConversionTable!B$2:D$402,3),"")</f>
        <v/>
      </c>
      <c r="K270" s="66" t="str">
        <f>IF(AND(ConversionTable!$F$2&lt;&gt;"",A270&lt;&gt;""),VLOOKUP(J270,ConversionTable!I$4:K$7,3),"")</f>
        <v/>
      </c>
      <c r="M270" s="66" t="str">
        <f>IF(A270&lt;&gt;"",(Input!AE270*ScoringModel!$B$11+Input!AF270*ScoringModel!$B$21+Input!AG270*ScoringModel!$B$31)*0.01,"")</f>
        <v/>
      </c>
      <c r="N270" s="66" t="str">
        <f>IF(A270&lt;&gt;"",(Input!J270*ScoringModel!$B$4+Input!K270*ScoringModel!$B$5+Input!L270*ScoringModel!$B$6+Input!M270*ScoringModel!$B$7+Input!N270*ScoringModel!$B$8+Input!O270*ScoringModel!$B$9+Input!P270*ScoringModel!$B$10)*0.01,"")</f>
        <v/>
      </c>
      <c r="O270" s="66" t="str">
        <f>IF(A270&lt;&gt;"",(Input!Q270*ScoringModel!$B$14+Input!R270*ScoringModel!$B$15+Input!S270*ScoringModel!$B$16+Input!T270*ScoringModel!$B$17+Input!U270*ScoringModel!$B$18+Input!V270*ScoringModel!$B$19+Input!W270*ScoringModel!$B$20)*0.01,"")</f>
        <v/>
      </c>
      <c r="P270" s="66" t="str">
        <f>IF(A270&lt;&gt;"",(Input!X270*ScoringModel!$B$24+Input!Y270*ScoringModel!$B$25+Input!Z270*ScoringModel!$B$26+Input!AA270*ScoringModel!$B$27+Input!AB270*ScoringModel!$B$28+Input!AC270*ScoringModel!$B$29+Input!AD270*ScoringModel!$B$30)*0.01,"")</f>
        <v/>
      </c>
    </row>
    <row r="271" spans="1:16" x14ac:dyDescent="0.25">
      <c r="A271" s="154" t="str">
        <f>IF(Input!A271&lt;&gt;"",Input!A271,"")</f>
        <v/>
      </c>
      <c r="B271" s="154" t="str">
        <f>IF(Input!D271&lt;&gt;"",CONCATENATE(Input!D271,", ",Input!C271),"")</f>
        <v/>
      </c>
      <c r="C271" s="154" t="str">
        <f>IF(Input!E271&lt;&gt;"",Input!E271,"")</f>
        <v/>
      </c>
      <c r="D271" s="155" t="str">
        <f>IF(Input!F271&lt;&gt;"",Input!F271,"")</f>
        <v/>
      </c>
      <c r="E271" s="154" t="str">
        <f>IF(Input!I271&lt;&gt;"",CONCATENATE(Input!I271,", ",LEFT(Input!H271,1)),"")</f>
        <v/>
      </c>
      <c r="F271" s="156"/>
      <c r="G271" s="157" t="str">
        <f t="shared" si="4"/>
        <v/>
      </c>
      <c r="H271" s="154" t="str">
        <f>IF(A271&lt;&gt;"",VLOOKUP(G271,ScoreRanges!$C$4:$E$8,3),"")</f>
        <v/>
      </c>
      <c r="I271" s="156"/>
      <c r="J271" s="129" t="str">
        <f>IF(AND(ConversionTable!$F$2&lt;&gt;"",A271&lt;&gt;""),VLOOKUP(G271,ConversionTable!B$2:D$402,3),"")</f>
        <v/>
      </c>
      <c r="K271" s="66" t="str">
        <f>IF(AND(ConversionTable!$F$2&lt;&gt;"",A271&lt;&gt;""),VLOOKUP(J271,ConversionTable!I$4:K$7,3),"")</f>
        <v/>
      </c>
      <c r="M271" s="66" t="str">
        <f>IF(A271&lt;&gt;"",(Input!AE271*ScoringModel!$B$11+Input!AF271*ScoringModel!$B$21+Input!AG271*ScoringModel!$B$31)*0.01,"")</f>
        <v/>
      </c>
      <c r="N271" s="66" t="str">
        <f>IF(A271&lt;&gt;"",(Input!J271*ScoringModel!$B$4+Input!K271*ScoringModel!$B$5+Input!L271*ScoringModel!$B$6+Input!M271*ScoringModel!$B$7+Input!N271*ScoringModel!$B$8+Input!O271*ScoringModel!$B$9+Input!P271*ScoringModel!$B$10)*0.01,"")</f>
        <v/>
      </c>
      <c r="O271" s="66" t="str">
        <f>IF(A271&lt;&gt;"",(Input!Q271*ScoringModel!$B$14+Input!R271*ScoringModel!$B$15+Input!S271*ScoringModel!$B$16+Input!T271*ScoringModel!$B$17+Input!U271*ScoringModel!$B$18+Input!V271*ScoringModel!$B$19+Input!W271*ScoringModel!$B$20)*0.01,"")</f>
        <v/>
      </c>
      <c r="P271" s="66" t="str">
        <f>IF(A271&lt;&gt;"",(Input!X271*ScoringModel!$B$24+Input!Y271*ScoringModel!$B$25+Input!Z271*ScoringModel!$B$26+Input!AA271*ScoringModel!$B$27+Input!AB271*ScoringModel!$B$28+Input!AC271*ScoringModel!$B$29+Input!AD271*ScoringModel!$B$30)*0.01,"")</f>
        <v/>
      </c>
    </row>
    <row r="272" spans="1:16" x14ac:dyDescent="0.25">
      <c r="A272" s="154" t="str">
        <f>IF(Input!A272&lt;&gt;"",Input!A272,"")</f>
        <v/>
      </c>
      <c r="B272" s="154" t="str">
        <f>IF(Input!D272&lt;&gt;"",CONCATENATE(Input!D272,", ",Input!C272),"")</f>
        <v/>
      </c>
      <c r="C272" s="154" t="str">
        <f>IF(Input!E272&lt;&gt;"",Input!E272,"")</f>
        <v/>
      </c>
      <c r="D272" s="155" t="str">
        <f>IF(Input!F272&lt;&gt;"",Input!F272,"")</f>
        <v/>
      </c>
      <c r="E272" s="154" t="str">
        <f>IF(Input!I272&lt;&gt;"",CONCATENATE(Input!I272,", ",LEFT(Input!H272,1)),"")</f>
        <v/>
      </c>
      <c r="F272" s="156"/>
      <c r="G272" s="157" t="str">
        <f t="shared" si="4"/>
        <v/>
      </c>
      <c r="H272" s="154" t="str">
        <f>IF(A272&lt;&gt;"",VLOOKUP(G272,ScoreRanges!$C$4:$E$8,3),"")</f>
        <v/>
      </c>
      <c r="I272" s="156"/>
      <c r="J272" s="129" t="str">
        <f>IF(AND(ConversionTable!$F$2&lt;&gt;"",A272&lt;&gt;""),VLOOKUP(G272,ConversionTable!B$2:D$402,3),"")</f>
        <v/>
      </c>
      <c r="K272" s="66" t="str">
        <f>IF(AND(ConversionTable!$F$2&lt;&gt;"",A272&lt;&gt;""),VLOOKUP(J272,ConversionTable!I$4:K$7,3),"")</f>
        <v/>
      </c>
      <c r="M272" s="66" t="str">
        <f>IF(A272&lt;&gt;"",(Input!AE272*ScoringModel!$B$11+Input!AF272*ScoringModel!$B$21+Input!AG272*ScoringModel!$B$31)*0.01,"")</f>
        <v/>
      </c>
      <c r="N272" s="66" t="str">
        <f>IF(A272&lt;&gt;"",(Input!J272*ScoringModel!$B$4+Input!K272*ScoringModel!$B$5+Input!L272*ScoringModel!$B$6+Input!M272*ScoringModel!$B$7+Input!N272*ScoringModel!$B$8+Input!O272*ScoringModel!$B$9+Input!P272*ScoringModel!$B$10)*0.01,"")</f>
        <v/>
      </c>
      <c r="O272" s="66" t="str">
        <f>IF(A272&lt;&gt;"",(Input!Q272*ScoringModel!$B$14+Input!R272*ScoringModel!$B$15+Input!S272*ScoringModel!$B$16+Input!T272*ScoringModel!$B$17+Input!U272*ScoringModel!$B$18+Input!V272*ScoringModel!$B$19+Input!W272*ScoringModel!$B$20)*0.01,"")</f>
        <v/>
      </c>
      <c r="P272" s="66" t="str">
        <f>IF(A272&lt;&gt;"",(Input!X272*ScoringModel!$B$24+Input!Y272*ScoringModel!$B$25+Input!Z272*ScoringModel!$B$26+Input!AA272*ScoringModel!$B$27+Input!AB272*ScoringModel!$B$28+Input!AC272*ScoringModel!$B$29+Input!AD272*ScoringModel!$B$30)*0.01,"")</f>
        <v/>
      </c>
    </row>
    <row r="273" spans="1:16" x14ac:dyDescent="0.25">
      <c r="A273" s="154" t="str">
        <f>IF(Input!A273&lt;&gt;"",Input!A273,"")</f>
        <v/>
      </c>
      <c r="B273" s="154" t="str">
        <f>IF(Input!D273&lt;&gt;"",CONCATENATE(Input!D273,", ",Input!C273),"")</f>
        <v/>
      </c>
      <c r="C273" s="154" t="str">
        <f>IF(Input!E273&lt;&gt;"",Input!E273,"")</f>
        <v/>
      </c>
      <c r="D273" s="155" t="str">
        <f>IF(Input!F273&lt;&gt;"",Input!F273,"")</f>
        <v/>
      </c>
      <c r="E273" s="154" t="str">
        <f>IF(Input!I273&lt;&gt;"",CONCATENATE(Input!I273,", ",LEFT(Input!H273,1)),"")</f>
        <v/>
      </c>
      <c r="F273" s="156"/>
      <c r="G273" s="157" t="str">
        <f t="shared" si="4"/>
        <v/>
      </c>
      <c r="H273" s="154" t="str">
        <f>IF(A273&lt;&gt;"",VLOOKUP(G273,ScoreRanges!$C$4:$E$8,3),"")</f>
        <v/>
      </c>
      <c r="I273" s="156"/>
      <c r="J273" s="129" t="str">
        <f>IF(AND(ConversionTable!$F$2&lt;&gt;"",A273&lt;&gt;""),VLOOKUP(G273,ConversionTable!B$2:D$402,3),"")</f>
        <v/>
      </c>
      <c r="K273" s="66" t="str">
        <f>IF(AND(ConversionTable!$F$2&lt;&gt;"",A273&lt;&gt;""),VLOOKUP(J273,ConversionTable!I$4:K$7,3),"")</f>
        <v/>
      </c>
      <c r="M273" s="66" t="str">
        <f>IF(A273&lt;&gt;"",(Input!AE273*ScoringModel!$B$11+Input!AF273*ScoringModel!$B$21+Input!AG273*ScoringModel!$B$31)*0.01,"")</f>
        <v/>
      </c>
      <c r="N273" s="66" t="str">
        <f>IF(A273&lt;&gt;"",(Input!J273*ScoringModel!$B$4+Input!K273*ScoringModel!$B$5+Input!L273*ScoringModel!$B$6+Input!M273*ScoringModel!$B$7+Input!N273*ScoringModel!$B$8+Input!O273*ScoringModel!$B$9+Input!P273*ScoringModel!$B$10)*0.01,"")</f>
        <v/>
      </c>
      <c r="O273" s="66" t="str">
        <f>IF(A273&lt;&gt;"",(Input!Q273*ScoringModel!$B$14+Input!R273*ScoringModel!$B$15+Input!S273*ScoringModel!$B$16+Input!T273*ScoringModel!$B$17+Input!U273*ScoringModel!$B$18+Input!V273*ScoringModel!$B$19+Input!W273*ScoringModel!$B$20)*0.01,"")</f>
        <v/>
      </c>
      <c r="P273" s="66" t="str">
        <f>IF(A273&lt;&gt;"",(Input!X273*ScoringModel!$B$24+Input!Y273*ScoringModel!$B$25+Input!Z273*ScoringModel!$B$26+Input!AA273*ScoringModel!$B$27+Input!AB273*ScoringModel!$B$28+Input!AC273*ScoringModel!$B$29+Input!AD273*ScoringModel!$B$30)*0.01,"")</f>
        <v/>
      </c>
    </row>
    <row r="274" spans="1:16" x14ac:dyDescent="0.25">
      <c r="A274" s="154" t="str">
        <f>IF(Input!A274&lt;&gt;"",Input!A274,"")</f>
        <v/>
      </c>
      <c r="B274" s="154" t="str">
        <f>IF(Input!D274&lt;&gt;"",CONCATENATE(Input!D274,", ",Input!C274),"")</f>
        <v/>
      </c>
      <c r="C274" s="154" t="str">
        <f>IF(Input!E274&lt;&gt;"",Input!E274,"")</f>
        <v/>
      </c>
      <c r="D274" s="155" t="str">
        <f>IF(Input!F274&lt;&gt;"",Input!F274,"")</f>
        <v/>
      </c>
      <c r="E274" s="154" t="str">
        <f>IF(Input!I274&lt;&gt;"",CONCATENATE(Input!I274,", ",LEFT(Input!H274,1)),"")</f>
        <v/>
      </c>
      <c r="F274" s="156"/>
      <c r="G274" s="157" t="str">
        <f t="shared" si="4"/>
        <v/>
      </c>
      <c r="H274" s="154" t="str">
        <f>IF(A274&lt;&gt;"",VLOOKUP(G274,ScoreRanges!$C$4:$E$8,3),"")</f>
        <v/>
      </c>
      <c r="I274" s="156"/>
      <c r="J274" s="129" t="str">
        <f>IF(AND(ConversionTable!$F$2&lt;&gt;"",A274&lt;&gt;""),VLOOKUP(G274,ConversionTable!B$2:D$402,3),"")</f>
        <v/>
      </c>
      <c r="K274" s="66" t="str">
        <f>IF(AND(ConversionTable!$F$2&lt;&gt;"",A274&lt;&gt;""),VLOOKUP(J274,ConversionTable!I$4:K$7,3),"")</f>
        <v/>
      </c>
      <c r="M274" s="66" t="str">
        <f>IF(A274&lt;&gt;"",(Input!AE274*ScoringModel!$B$11+Input!AF274*ScoringModel!$B$21+Input!AG274*ScoringModel!$B$31)*0.01,"")</f>
        <v/>
      </c>
      <c r="N274" s="66" t="str">
        <f>IF(A274&lt;&gt;"",(Input!J274*ScoringModel!$B$4+Input!K274*ScoringModel!$B$5+Input!L274*ScoringModel!$B$6+Input!M274*ScoringModel!$B$7+Input!N274*ScoringModel!$B$8+Input!O274*ScoringModel!$B$9+Input!P274*ScoringModel!$B$10)*0.01,"")</f>
        <v/>
      </c>
      <c r="O274" s="66" t="str">
        <f>IF(A274&lt;&gt;"",(Input!Q274*ScoringModel!$B$14+Input!R274*ScoringModel!$B$15+Input!S274*ScoringModel!$B$16+Input!T274*ScoringModel!$B$17+Input!U274*ScoringModel!$B$18+Input!V274*ScoringModel!$B$19+Input!W274*ScoringModel!$B$20)*0.01,"")</f>
        <v/>
      </c>
      <c r="P274" s="66" t="str">
        <f>IF(A274&lt;&gt;"",(Input!X274*ScoringModel!$B$24+Input!Y274*ScoringModel!$B$25+Input!Z274*ScoringModel!$B$26+Input!AA274*ScoringModel!$B$27+Input!AB274*ScoringModel!$B$28+Input!AC274*ScoringModel!$B$29+Input!AD274*ScoringModel!$B$30)*0.01,"")</f>
        <v/>
      </c>
    </row>
    <row r="275" spans="1:16" x14ac:dyDescent="0.25">
      <c r="A275" s="154" t="str">
        <f>IF(Input!A275&lt;&gt;"",Input!A275,"")</f>
        <v/>
      </c>
      <c r="B275" s="154" t="str">
        <f>IF(Input!D275&lt;&gt;"",CONCATENATE(Input!D275,", ",Input!C275),"")</f>
        <v/>
      </c>
      <c r="C275" s="154" t="str">
        <f>IF(Input!E275&lt;&gt;"",Input!E275,"")</f>
        <v/>
      </c>
      <c r="D275" s="155" t="str">
        <f>IF(Input!F275&lt;&gt;"",Input!F275,"")</f>
        <v/>
      </c>
      <c r="E275" s="154" t="str">
        <f>IF(Input!I275&lt;&gt;"",CONCATENATE(Input!I275,", ",LEFT(Input!H275,1)),"")</f>
        <v/>
      </c>
      <c r="F275" s="156"/>
      <c r="G275" s="157" t="str">
        <f t="shared" si="4"/>
        <v/>
      </c>
      <c r="H275" s="154" t="str">
        <f>IF(A275&lt;&gt;"",VLOOKUP(G275,ScoreRanges!$C$4:$E$8,3),"")</f>
        <v/>
      </c>
      <c r="I275" s="156"/>
      <c r="J275" s="129" t="str">
        <f>IF(AND(ConversionTable!$F$2&lt;&gt;"",A275&lt;&gt;""),VLOOKUP(G275,ConversionTable!B$2:D$402,3),"")</f>
        <v/>
      </c>
      <c r="K275" s="66" t="str">
        <f>IF(AND(ConversionTable!$F$2&lt;&gt;"",A275&lt;&gt;""),VLOOKUP(J275,ConversionTable!I$4:K$7,3),"")</f>
        <v/>
      </c>
      <c r="M275" s="66" t="str">
        <f>IF(A275&lt;&gt;"",(Input!AE275*ScoringModel!$B$11+Input!AF275*ScoringModel!$B$21+Input!AG275*ScoringModel!$B$31)*0.01,"")</f>
        <v/>
      </c>
      <c r="N275" s="66" t="str">
        <f>IF(A275&lt;&gt;"",(Input!J275*ScoringModel!$B$4+Input!K275*ScoringModel!$B$5+Input!L275*ScoringModel!$B$6+Input!M275*ScoringModel!$B$7+Input!N275*ScoringModel!$B$8+Input!O275*ScoringModel!$B$9+Input!P275*ScoringModel!$B$10)*0.01,"")</f>
        <v/>
      </c>
      <c r="O275" s="66" t="str">
        <f>IF(A275&lt;&gt;"",(Input!Q275*ScoringModel!$B$14+Input!R275*ScoringModel!$B$15+Input!S275*ScoringModel!$B$16+Input!T275*ScoringModel!$B$17+Input!U275*ScoringModel!$B$18+Input!V275*ScoringModel!$B$19+Input!W275*ScoringModel!$B$20)*0.01,"")</f>
        <v/>
      </c>
      <c r="P275" s="66" t="str">
        <f>IF(A275&lt;&gt;"",(Input!X275*ScoringModel!$B$24+Input!Y275*ScoringModel!$B$25+Input!Z275*ScoringModel!$B$26+Input!AA275*ScoringModel!$B$27+Input!AB275*ScoringModel!$B$28+Input!AC275*ScoringModel!$B$29+Input!AD275*ScoringModel!$B$30)*0.01,"")</f>
        <v/>
      </c>
    </row>
    <row r="276" spans="1:16" x14ac:dyDescent="0.25">
      <c r="A276" s="154" t="str">
        <f>IF(Input!A276&lt;&gt;"",Input!A276,"")</f>
        <v/>
      </c>
      <c r="B276" s="154" t="str">
        <f>IF(Input!D276&lt;&gt;"",CONCATENATE(Input!D276,", ",Input!C276),"")</f>
        <v/>
      </c>
      <c r="C276" s="154" t="str">
        <f>IF(Input!E276&lt;&gt;"",Input!E276,"")</f>
        <v/>
      </c>
      <c r="D276" s="155" t="str">
        <f>IF(Input!F276&lt;&gt;"",Input!F276,"")</f>
        <v/>
      </c>
      <c r="E276" s="154" t="str">
        <f>IF(Input!I276&lt;&gt;"",CONCATENATE(Input!I276,", ",LEFT(Input!H276,1)),"")</f>
        <v/>
      </c>
      <c r="F276" s="156"/>
      <c r="G276" s="157" t="str">
        <f t="shared" si="4"/>
        <v/>
      </c>
      <c r="H276" s="154" t="str">
        <f>IF(A276&lt;&gt;"",VLOOKUP(G276,ScoreRanges!$C$4:$E$8,3),"")</f>
        <v/>
      </c>
      <c r="I276" s="156"/>
      <c r="J276" s="129" t="str">
        <f>IF(AND(ConversionTable!$F$2&lt;&gt;"",A276&lt;&gt;""),VLOOKUP(G276,ConversionTable!B$2:D$402,3),"")</f>
        <v/>
      </c>
      <c r="K276" s="66" t="str">
        <f>IF(AND(ConversionTable!$F$2&lt;&gt;"",A276&lt;&gt;""),VLOOKUP(J276,ConversionTable!I$4:K$7,3),"")</f>
        <v/>
      </c>
      <c r="M276" s="66" t="str">
        <f>IF(A276&lt;&gt;"",(Input!AE276*ScoringModel!$B$11+Input!AF276*ScoringModel!$B$21+Input!AG276*ScoringModel!$B$31)*0.01,"")</f>
        <v/>
      </c>
      <c r="N276" s="66" t="str">
        <f>IF(A276&lt;&gt;"",(Input!J276*ScoringModel!$B$4+Input!K276*ScoringModel!$B$5+Input!L276*ScoringModel!$B$6+Input!M276*ScoringModel!$B$7+Input!N276*ScoringModel!$B$8+Input!O276*ScoringModel!$B$9+Input!P276*ScoringModel!$B$10)*0.01,"")</f>
        <v/>
      </c>
      <c r="O276" s="66" t="str">
        <f>IF(A276&lt;&gt;"",(Input!Q276*ScoringModel!$B$14+Input!R276*ScoringModel!$B$15+Input!S276*ScoringModel!$B$16+Input!T276*ScoringModel!$B$17+Input!U276*ScoringModel!$B$18+Input!V276*ScoringModel!$B$19+Input!W276*ScoringModel!$B$20)*0.01,"")</f>
        <v/>
      </c>
      <c r="P276" s="66" t="str">
        <f>IF(A276&lt;&gt;"",(Input!X276*ScoringModel!$B$24+Input!Y276*ScoringModel!$B$25+Input!Z276*ScoringModel!$B$26+Input!AA276*ScoringModel!$B$27+Input!AB276*ScoringModel!$B$28+Input!AC276*ScoringModel!$B$29+Input!AD276*ScoringModel!$B$30)*0.01,"")</f>
        <v/>
      </c>
    </row>
    <row r="277" spans="1:16" x14ac:dyDescent="0.25">
      <c r="A277" s="154" t="str">
        <f>IF(Input!A277&lt;&gt;"",Input!A277,"")</f>
        <v/>
      </c>
      <c r="B277" s="154" t="str">
        <f>IF(Input!D277&lt;&gt;"",CONCATENATE(Input!D277,", ",Input!C277),"")</f>
        <v/>
      </c>
      <c r="C277" s="154" t="str">
        <f>IF(Input!E277&lt;&gt;"",Input!E277,"")</f>
        <v/>
      </c>
      <c r="D277" s="155" t="str">
        <f>IF(Input!F277&lt;&gt;"",Input!F277,"")</f>
        <v/>
      </c>
      <c r="E277" s="154" t="str">
        <f>IF(Input!I277&lt;&gt;"",CONCATENATE(Input!I277,", ",LEFT(Input!H277,1)),"")</f>
        <v/>
      </c>
      <c r="F277" s="156"/>
      <c r="G277" s="157" t="str">
        <f t="shared" si="4"/>
        <v/>
      </c>
      <c r="H277" s="154" t="str">
        <f>IF(A277&lt;&gt;"",VLOOKUP(G277,ScoreRanges!$C$4:$E$8,3),"")</f>
        <v/>
      </c>
      <c r="I277" s="156"/>
      <c r="J277" s="129" t="str">
        <f>IF(AND(ConversionTable!$F$2&lt;&gt;"",A277&lt;&gt;""),VLOOKUP(G277,ConversionTable!B$2:D$402,3),"")</f>
        <v/>
      </c>
      <c r="K277" s="66" t="str">
        <f>IF(AND(ConversionTable!$F$2&lt;&gt;"",A277&lt;&gt;""),VLOOKUP(J277,ConversionTable!I$4:K$7,3),"")</f>
        <v/>
      </c>
      <c r="M277" s="66" t="str">
        <f>IF(A277&lt;&gt;"",(Input!AE277*ScoringModel!$B$11+Input!AF277*ScoringModel!$B$21+Input!AG277*ScoringModel!$B$31)*0.01,"")</f>
        <v/>
      </c>
      <c r="N277" s="66" t="str">
        <f>IF(A277&lt;&gt;"",(Input!J277*ScoringModel!$B$4+Input!K277*ScoringModel!$B$5+Input!L277*ScoringModel!$B$6+Input!M277*ScoringModel!$B$7+Input!N277*ScoringModel!$B$8+Input!O277*ScoringModel!$B$9+Input!P277*ScoringModel!$B$10)*0.01,"")</f>
        <v/>
      </c>
      <c r="O277" s="66" t="str">
        <f>IF(A277&lt;&gt;"",(Input!Q277*ScoringModel!$B$14+Input!R277*ScoringModel!$B$15+Input!S277*ScoringModel!$B$16+Input!T277*ScoringModel!$B$17+Input!U277*ScoringModel!$B$18+Input!V277*ScoringModel!$B$19+Input!W277*ScoringModel!$B$20)*0.01,"")</f>
        <v/>
      </c>
      <c r="P277" s="66" t="str">
        <f>IF(A277&lt;&gt;"",(Input!X277*ScoringModel!$B$24+Input!Y277*ScoringModel!$B$25+Input!Z277*ScoringModel!$B$26+Input!AA277*ScoringModel!$B$27+Input!AB277*ScoringModel!$B$28+Input!AC277*ScoringModel!$B$29+Input!AD277*ScoringModel!$B$30)*0.01,"")</f>
        <v/>
      </c>
    </row>
    <row r="278" spans="1:16" x14ac:dyDescent="0.25">
      <c r="A278" s="154" t="str">
        <f>IF(Input!A278&lt;&gt;"",Input!A278,"")</f>
        <v/>
      </c>
      <c r="B278" s="154" t="str">
        <f>IF(Input!D278&lt;&gt;"",CONCATENATE(Input!D278,", ",Input!C278),"")</f>
        <v/>
      </c>
      <c r="C278" s="154" t="str">
        <f>IF(Input!E278&lt;&gt;"",Input!E278,"")</f>
        <v/>
      </c>
      <c r="D278" s="155" t="str">
        <f>IF(Input!F278&lt;&gt;"",Input!F278,"")</f>
        <v/>
      </c>
      <c r="E278" s="154" t="str">
        <f>IF(Input!I278&lt;&gt;"",CONCATENATE(Input!I278,", ",LEFT(Input!H278,1)),"")</f>
        <v/>
      </c>
      <c r="F278" s="156"/>
      <c r="G278" s="157" t="str">
        <f t="shared" si="4"/>
        <v/>
      </c>
      <c r="H278" s="154" t="str">
        <f>IF(A278&lt;&gt;"",VLOOKUP(G278,ScoreRanges!$C$4:$E$8,3),"")</f>
        <v/>
      </c>
      <c r="I278" s="156"/>
      <c r="J278" s="129" t="str">
        <f>IF(AND(ConversionTable!$F$2&lt;&gt;"",A278&lt;&gt;""),VLOOKUP(G278,ConversionTable!B$2:D$402,3),"")</f>
        <v/>
      </c>
      <c r="K278" s="66" t="str">
        <f>IF(AND(ConversionTable!$F$2&lt;&gt;"",A278&lt;&gt;""),VLOOKUP(J278,ConversionTable!I$4:K$7,3),"")</f>
        <v/>
      </c>
      <c r="M278" s="66" t="str">
        <f>IF(A278&lt;&gt;"",(Input!AE278*ScoringModel!$B$11+Input!AF278*ScoringModel!$B$21+Input!AG278*ScoringModel!$B$31)*0.01,"")</f>
        <v/>
      </c>
      <c r="N278" s="66" t="str">
        <f>IF(A278&lt;&gt;"",(Input!J278*ScoringModel!$B$4+Input!K278*ScoringModel!$B$5+Input!L278*ScoringModel!$B$6+Input!M278*ScoringModel!$B$7+Input!N278*ScoringModel!$B$8+Input!O278*ScoringModel!$B$9+Input!P278*ScoringModel!$B$10)*0.01,"")</f>
        <v/>
      </c>
      <c r="O278" s="66" t="str">
        <f>IF(A278&lt;&gt;"",(Input!Q278*ScoringModel!$B$14+Input!R278*ScoringModel!$B$15+Input!S278*ScoringModel!$B$16+Input!T278*ScoringModel!$B$17+Input!U278*ScoringModel!$B$18+Input!V278*ScoringModel!$B$19+Input!W278*ScoringModel!$B$20)*0.01,"")</f>
        <v/>
      </c>
      <c r="P278" s="66" t="str">
        <f>IF(A278&lt;&gt;"",(Input!X278*ScoringModel!$B$24+Input!Y278*ScoringModel!$B$25+Input!Z278*ScoringModel!$B$26+Input!AA278*ScoringModel!$B$27+Input!AB278*ScoringModel!$B$28+Input!AC278*ScoringModel!$B$29+Input!AD278*ScoringModel!$B$30)*0.01,"")</f>
        <v/>
      </c>
    </row>
    <row r="279" spans="1:16" x14ac:dyDescent="0.25">
      <c r="A279" s="154" t="str">
        <f>IF(Input!A279&lt;&gt;"",Input!A279,"")</f>
        <v/>
      </c>
      <c r="B279" s="154" t="str">
        <f>IF(Input!D279&lt;&gt;"",CONCATENATE(Input!D279,", ",Input!C279),"")</f>
        <v/>
      </c>
      <c r="C279" s="154" t="str">
        <f>IF(Input!E279&lt;&gt;"",Input!E279,"")</f>
        <v/>
      </c>
      <c r="D279" s="155" t="str">
        <f>IF(Input!F279&lt;&gt;"",Input!F279,"")</f>
        <v/>
      </c>
      <c r="E279" s="154" t="str">
        <f>IF(Input!I279&lt;&gt;"",CONCATENATE(Input!I279,", ",LEFT(Input!H279,1)),"")</f>
        <v/>
      </c>
      <c r="F279" s="156"/>
      <c r="G279" s="157" t="str">
        <f t="shared" si="4"/>
        <v/>
      </c>
      <c r="H279" s="154" t="str">
        <f>IF(A279&lt;&gt;"",VLOOKUP(G279,ScoreRanges!$C$4:$E$8,3),"")</f>
        <v/>
      </c>
      <c r="I279" s="156"/>
      <c r="J279" s="129" t="str">
        <f>IF(AND(ConversionTable!$F$2&lt;&gt;"",A279&lt;&gt;""),VLOOKUP(G279,ConversionTable!B$2:D$402,3),"")</f>
        <v/>
      </c>
      <c r="K279" s="66" t="str">
        <f>IF(AND(ConversionTable!$F$2&lt;&gt;"",A279&lt;&gt;""),VLOOKUP(J279,ConversionTable!I$4:K$7,3),"")</f>
        <v/>
      </c>
      <c r="M279" s="66" t="str">
        <f>IF(A279&lt;&gt;"",(Input!AE279*ScoringModel!$B$11+Input!AF279*ScoringModel!$B$21+Input!AG279*ScoringModel!$B$31)*0.01,"")</f>
        <v/>
      </c>
      <c r="N279" s="66" t="str">
        <f>IF(A279&lt;&gt;"",(Input!J279*ScoringModel!$B$4+Input!K279*ScoringModel!$B$5+Input!L279*ScoringModel!$B$6+Input!M279*ScoringModel!$B$7+Input!N279*ScoringModel!$B$8+Input!O279*ScoringModel!$B$9+Input!P279*ScoringModel!$B$10)*0.01,"")</f>
        <v/>
      </c>
      <c r="O279" s="66" t="str">
        <f>IF(A279&lt;&gt;"",(Input!Q279*ScoringModel!$B$14+Input!R279*ScoringModel!$B$15+Input!S279*ScoringModel!$B$16+Input!T279*ScoringModel!$B$17+Input!U279*ScoringModel!$B$18+Input!V279*ScoringModel!$B$19+Input!W279*ScoringModel!$B$20)*0.01,"")</f>
        <v/>
      </c>
      <c r="P279" s="66" t="str">
        <f>IF(A279&lt;&gt;"",(Input!X279*ScoringModel!$B$24+Input!Y279*ScoringModel!$B$25+Input!Z279*ScoringModel!$B$26+Input!AA279*ScoringModel!$B$27+Input!AB279*ScoringModel!$B$28+Input!AC279*ScoringModel!$B$29+Input!AD279*ScoringModel!$B$30)*0.01,"")</f>
        <v/>
      </c>
    </row>
    <row r="280" spans="1:16" x14ac:dyDescent="0.25">
      <c r="A280" s="154" t="str">
        <f>IF(Input!A280&lt;&gt;"",Input!A280,"")</f>
        <v/>
      </c>
      <c r="B280" s="154" t="str">
        <f>IF(Input!D280&lt;&gt;"",CONCATENATE(Input!D280,", ",Input!C280),"")</f>
        <v/>
      </c>
      <c r="C280" s="154" t="str">
        <f>IF(Input!E280&lt;&gt;"",Input!E280,"")</f>
        <v/>
      </c>
      <c r="D280" s="155" t="str">
        <f>IF(Input!F280&lt;&gt;"",Input!F280,"")</f>
        <v/>
      </c>
      <c r="E280" s="154" t="str">
        <f>IF(Input!I280&lt;&gt;"",CONCATENATE(Input!I280,", ",LEFT(Input!H280,1)),"")</f>
        <v/>
      </c>
      <c r="F280" s="156"/>
      <c r="G280" s="157" t="str">
        <f t="shared" si="4"/>
        <v/>
      </c>
      <c r="H280" s="154" t="str">
        <f>IF(A280&lt;&gt;"",VLOOKUP(G280,ScoreRanges!$C$4:$E$8,3),"")</f>
        <v/>
      </c>
      <c r="I280" s="156"/>
      <c r="J280" s="129" t="str">
        <f>IF(AND(ConversionTable!$F$2&lt;&gt;"",A280&lt;&gt;""),VLOOKUP(G280,ConversionTable!B$2:D$402,3),"")</f>
        <v/>
      </c>
      <c r="K280" s="66" t="str">
        <f>IF(AND(ConversionTable!$F$2&lt;&gt;"",A280&lt;&gt;""),VLOOKUP(J280,ConversionTable!I$4:K$7,3),"")</f>
        <v/>
      </c>
      <c r="M280" s="66" t="str">
        <f>IF(A280&lt;&gt;"",(Input!AE280*ScoringModel!$B$11+Input!AF280*ScoringModel!$B$21+Input!AG280*ScoringModel!$B$31)*0.01,"")</f>
        <v/>
      </c>
      <c r="N280" s="66" t="str">
        <f>IF(A280&lt;&gt;"",(Input!J280*ScoringModel!$B$4+Input!K280*ScoringModel!$B$5+Input!L280*ScoringModel!$B$6+Input!M280*ScoringModel!$B$7+Input!N280*ScoringModel!$B$8+Input!O280*ScoringModel!$B$9+Input!P280*ScoringModel!$B$10)*0.01,"")</f>
        <v/>
      </c>
      <c r="O280" s="66" t="str">
        <f>IF(A280&lt;&gt;"",(Input!Q280*ScoringModel!$B$14+Input!R280*ScoringModel!$B$15+Input!S280*ScoringModel!$B$16+Input!T280*ScoringModel!$B$17+Input!U280*ScoringModel!$B$18+Input!V280*ScoringModel!$B$19+Input!W280*ScoringModel!$B$20)*0.01,"")</f>
        <v/>
      </c>
      <c r="P280" s="66" t="str">
        <f>IF(A280&lt;&gt;"",(Input!X280*ScoringModel!$B$24+Input!Y280*ScoringModel!$B$25+Input!Z280*ScoringModel!$B$26+Input!AA280*ScoringModel!$B$27+Input!AB280*ScoringModel!$B$28+Input!AC280*ScoringModel!$B$29+Input!AD280*ScoringModel!$B$30)*0.01,"")</f>
        <v/>
      </c>
    </row>
    <row r="281" spans="1:16" x14ac:dyDescent="0.25">
      <c r="A281" s="154" t="str">
        <f>IF(Input!A281&lt;&gt;"",Input!A281,"")</f>
        <v/>
      </c>
      <c r="B281" s="154" t="str">
        <f>IF(Input!D281&lt;&gt;"",CONCATENATE(Input!D281,", ",Input!C281),"")</f>
        <v/>
      </c>
      <c r="C281" s="154" t="str">
        <f>IF(Input!E281&lt;&gt;"",Input!E281,"")</f>
        <v/>
      </c>
      <c r="D281" s="155" t="str">
        <f>IF(Input!F281&lt;&gt;"",Input!F281,"")</f>
        <v/>
      </c>
      <c r="E281" s="154" t="str">
        <f>IF(Input!I281&lt;&gt;"",CONCATENATE(Input!I281,", ",LEFT(Input!H281,1)),"")</f>
        <v/>
      </c>
      <c r="F281" s="156"/>
      <c r="G281" s="157" t="str">
        <f t="shared" si="4"/>
        <v/>
      </c>
      <c r="H281" s="154" t="str">
        <f>IF(A281&lt;&gt;"",VLOOKUP(G281,ScoreRanges!$C$4:$E$8,3),"")</f>
        <v/>
      </c>
      <c r="I281" s="156"/>
      <c r="J281" s="129" t="str">
        <f>IF(AND(ConversionTable!$F$2&lt;&gt;"",A281&lt;&gt;""),VLOOKUP(G281,ConversionTable!B$2:D$402,3),"")</f>
        <v/>
      </c>
      <c r="K281" s="66" t="str">
        <f>IF(AND(ConversionTable!$F$2&lt;&gt;"",A281&lt;&gt;""),VLOOKUP(J281,ConversionTable!I$4:K$7,3),"")</f>
        <v/>
      </c>
      <c r="M281" s="66" t="str">
        <f>IF(A281&lt;&gt;"",(Input!AE281*ScoringModel!$B$11+Input!AF281*ScoringModel!$B$21+Input!AG281*ScoringModel!$B$31)*0.01,"")</f>
        <v/>
      </c>
      <c r="N281" s="66" t="str">
        <f>IF(A281&lt;&gt;"",(Input!J281*ScoringModel!$B$4+Input!K281*ScoringModel!$B$5+Input!L281*ScoringModel!$B$6+Input!M281*ScoringModel!$B$7+Input!N281*ScoringModel!$B$8+Input!O281*ScoringModel!$B$9+Input!P281*ScoringModel!$B$10)*0.01,"")</f>
        <v/>
      </c>
      <c r="O281" s="66" t="str">
        <f>IF(A281&lt;&gt;"",(Input!Q281*ScoringModel!$B$14+Input!R281*ScoringModel!$B$15+Input!S281*ScoringModel!$B$16+Input!T281*ScoringModel!$B$17+Input!U281*ScoringModel!$B$18+Input!V281*ScoringModel!$B$19+Input!W281*ScoringModel!$B$20)*0.01,"")</f>
        <v/>
      </c>
      <c r="P281" s="66" t="str">
        <f>IF(A281&lt;&gt;"",(Input!X281*ScoringModel!$B$24+Input!Y281*ScoringModel!$B$25+Input!Z281*ScoringModel!$B$26+Input!AA281*ScoringModel!$B$27+Input!AB281*ScoringModel!$B$28+Input!AC281*ScoringModel!$B$29+Input!AD281*ScoringModel!$B$30)*0.01,"")</f>
        <v/>
      </c>
    </row>
    <row r="282" spans="1:16" x14ac:dyDescent="0.25">
      <c r="A282" s="154" t="str">
        <f>IF(Input!A282&lt;&gt;"",Input!A282,"")</f>
        <v/>
      </c>
      <c r="B282" s="154" t="str">
        <f>IF(Input!D282&lt;&gt;"",CONCATENATE(Input!D282,", ",Input!C282),"")</f>
        <v/>
      </c>
      <c r="C282" s="154" t="str">
        <f>IF(Input!E282&lt;&gt;"",Input!E282,"")</f>
        <v/>
      </c>
      <c r="D282" s="155" t="str">
        <f>IF(Input!F282&lt;&gt;"",Input!F282,"")</f>
        <v/>
      </c>
      <c r="E282" s="154" t="str">
        <f>IF(Input!I282&lt;&gt;"",CONCATENATE(Input!I282,", ",LEFT(Input!H282,1)),"")</f>
        <v/>
      </c>
      <c r="F282" s="156"/>
      <c r="G282" s="157" t="str">
        <f t="shared" si="4"/>
        <v/>
      </c>
      <c r="H282" s="154" t="str">
        <f>IF(A282&lt;&gt;"",VLOOKUP(G282,ScoreRanges!$C$4:$E$8,3),"")</f>
        <v/>
      </c>
      <c r="I282" s="156"/>
      <c r="J282" s="129" t="str">
        <f>IF(AND(ConversionTable!$F$2&lt;&gt;"",A282&lt;&gt;""),VLOOKUP(G282,ConversionTable!B$2:D$402,3),"")</f>
        <v/>
      </c>
      <c r="K282" s="66" t="str">
        <f>IF(AND(ConversionTable!$F$2&lt;&gt;"",A282&lt;&gt;""),VLOOKUP(J282,ConversionTable!I$4:K$7,3),"")</f>
        <v/>
      </c>
      <c r="M282" s="66" t="str">
        <f>IF(A282&lt;&gt;"",(Input!AE282*ScoringModel!$B$11+Input!AF282*ScoringModel!$B$21+Input!AG282*ScoringModel!$B$31)*0.01,"")</f>
        <v/>
      </c>
      <c r="N282" s="66" t="str">
        <f>IF(A282&lt;&gt;"",(Input!J282*ScoringModel!$B$4+Input!K282*ScoringModel!$B$5+Input!L282*ScoringModel!$B$6+Input!M282*ScoringModel!$B$7+Input!N282*ScoringModel!$B$8+Input!O282*ScoringModel!$B$9+Input!P282*ScoringModel!$B$10)*0.01,"")</f>
        <v/>
      </c>
      <c r="O282" s="66" t="str">
        <f>IF(A282&lt;&gt;"",(Input!Q282*ScoringModel!$B$14+Input!R282*ScoringModel!$B$15+Input!S282*ScoringModel!$B$16+Input!T282*ScoringModel!$B$17+Input!U282*ScoringModel!$B$18+Input!V282*ScoringModel!$B$19+Input!W282*ScoringModel!$B$20)*0.01,"")</f>
        <v/>
      </c>
      <c r="P282" s="66" t="str">
        <f>IF(A282&lt;&gt;"",(Input!X282*ScoringModel!$B$24+Input!Y282*ScoringModel!$B$25+Input!Z282*ScoringModel!$B$26+Input!AA282*ScoringModel!$B$27+Input!AB282*ScoringModel!$B$28+Input!AC282*ScoringModel!$B$29+Input!AD282*ScoringModel!$B$30)*0.01,"")</f>
        <v/>
      </c>
    </row>
    <row r="283" spans="1:16" x14ac:dyDescent="0.25">
      <c r="A283" s="154" t="str">
        <f>IF(Input!A283&lt;&gt;"",Input!A283,"")</f>
        <v/>
      </c>
      <c r="B283" s="154" t="str">
        <f>IF(Input!D283&lt;&gt;"",CONCATENATE(Input!D283,", ",Input!C283),"")</f>
        <v/>
      </c>
      <c r="C283" s="154" t="str">
        <f>IF(Input!E283&lt;&gt;"",Input!E283,"")</f>
        <v/>
      </c>
      <c r="D283" s="155" t="str">
        <f>IF(Input!F283&lt;&gt;"",Input!F283,"")</f>
        <v/>
      </c>
      <c r="E283" s="154" t="str">
        <f>IF(Input!I283&lt;&gt;"",CONCATENATE(Input!I283,", ",LEFT(Input!H283,1)),"")</f>
        <v/>
      </c>
      <c r="F283" s="156"/>
      <c r="G283" s="157" t="str">
        <f t="shared" si="4"/>
        <v/>
      </c>
      <c r="H283" s="154" t="str">
        <f>IF(A283&lt;&gt;"",VLOOKUP(G283,ScoreRanges!$C$4:$E$8,3),"")</f>
        <v/>
      </c>
      <c r="I283" s="156"/>
      <c r="J283" s="129" t="str">
        <f>IF(AND(ConversionTable!$F$2&lt;&gt;"",A283&lt;&gt;""),VLOOKUP(G283,ConversionTable!B$2:D$402,3),"")</f>
        <v/>
      </c>
      <c r="K283" s="66" t="str">
        <f>IF(AND(ConversionTable!$F$2&lt;&gt;"",A283&lt;&gt;""),VLOOKUP(J283,ConversionTable!I$4:K$7,3),"")</f>
        <v/>
      </c>
      <c r="M283" s="66" t="str">
        <f>IF(A283&lt;&gt;"",(Input!AE283*ScoringModel!$B$11+Input!AF283*ScoringModel!$B$21+Input!AG283*ScoringModel!$B$31)*0.01,"")</f>
        <v/>
      </c>
      <c r="N283" s="66" t="str">
        <f>IF(A283&lt;&gt;"",(Input!J283*ScoringModel!$B$4+Input!K283*ScoringModel!$B$5+Input!L283*ScoringModel!$B$6+Input!M283*ScoringModel!$B$7+Input!N283*ScoringModel!$B$8+Input!O283*ScoringModel!$B$9+Input!P283*ScoringModel!$B$10)*0.01,"")</f>
        <v/>
      </c>
      <c r="O283" s="66" t="str">
        <f>IF(A283&lt;&gt;"",(Input!Q283*ScoringModel!$B$14+Input!R283*ScoringModel!$B$15+Input!S283*ScoringModel!$B$16+Input!T283*ScoringModel!$B$17+Input!U283*ScoringModel!$B$18+Input!V283*ScoringModel!$B$19+Input!W283*ScoringModel!$B$20)*0.01,"")</f>
        <v/>
      </c>
      <c r="P283" s="66" t="str">
        <f>IF(A283&lt;&gt;"",(Input!X283*ScoringModel!$B$24+Input!Y283*ScoringModel!$B$25+Input!Z283*ScoringModel!$B$26+Input!AA283*ScoringModel!$B$27+Input!AB283*ScoringModel!$B$28+Input!AC283*ScoringModel!$B$29+Input!AD283*ScoringModel!$B$30)*0.01,"")</f>
        <v/>
      </c>
    </row>
    <row r="284" spans="1:16" x14ac:dyDescent="0.25">
      <c r="A284" s="154" t="str">
        <f>IF(Input!A284&lt;&gt;"",Input!A284,"")</f>
        <v/>
      </c>
      <c r="B284" s="154" t="str">
        <f>IF(Input!D284&lt;&gt;"",CONCATENATE(Input!D284,", ",Input!C284),"")</f>
        <v/>
      </c>
      <c r="C284" s="154" t="str">
        <f>IF(Input!E284&lt;&gt;"",Input!E284,"")</f>
        <v/>
      </c>
      <c r="D284" s="155" t="str">
        <f>IF(Input!F284&lt;&gt;"",Input!F284,"")</f>
        <v/>
      </c>
      <c r="E284" s="154" t="str">
        <f>IF(Input!I284&lt;&gt;"",CONCATENATE(Input!I284,", ",LEFT(Input!H284,1)),"")</f>
        <v/>
      </c>
      <c r="F284" s="156"/>
      <c r="G284" s="157" t="str">
        <f t="shared" si="4"/>
        <v/>
      </c>
      <c r="H284" s="154" t="str">
        <f>IF(A284&lt;&gt;"",VLOOKUP(G284,ScoreRanges!$C$4:$E$8,3),"")</f>
        <v/>
      </c>
      <c r="I284" s="156"/>
      <c r="J284" s="129" t="str">
        <f>IF(AND(ConversionTable!$F$2&lt;&gt;"",A284&lt;&gt;""),VLOOKUP(G284,ConversionTable!B$2:D$402,3),"")</f>
        <v/>
      </c>
      <c r="K284" s="66" t="str">
        <f>IF(AND(ConversionTable!$F$2&lt;&gt;"",A284&lt;&gt;""),VLOOKUP(J284,ConversionTable!I$4:K$7,3),"")</f>
        <v/>
      </c>
      <c r="M284" s="66" t="str">
        <f>IF(A284&lt;&gt;"",(Input!AE284*ScoringModel!$B$11+Input!AF284*ScoringModel!$B$21+Input!AG284*ScoringModel!$B$31)*0.01,"")</f>
        <v/>
      </c>
      <c r="N284" s="66" t="str">
        <f>IF(A284&lt;&gt;"",(Input!J284*ScoringModel!$B$4+Input!K284*ScoringModel!$B$5+Input!L284*ScoringModel!$B$6+Input!M284*ScoringModel!$B$7+Input!N284*ScoringModel!$B$8+Input!O284*ScoringModel!$B$9+Input!P284*ScoringModel!$B$10)*0.01,"")</f>
        <v/>
      </c>
      <c r="O284" s="66" t="str">
        <f>IF(A284&lt;&gt;"",(Input!Q284*ScoringModel!$B$14+Input!R284*ScoringModel!$B$15+Input!S284*ScoringModel!$B$16+Input!T284*ScoringModel!$B$17+Input!U284*ScoringModel!$B$18+Input!V284*ScoringModel!$B$19+Input!W284*ScoringModel!$B$20)*0.01,"")</f>
        <v/>
      </c>
      <c r="P284" s="66" t="str">
        <f>IF(A284&lt;&gt;"",(Input!X284*ScoringModel!$B$24+Input!Y284*ScoringModel!$B$25+Input!Z284*ScoringModel!$B$26+Input!AA284*ScoringModel!$B$27+Input!AB284*ScoringModel!$B$28+Input!AC284*ScoringModel!$B$29+Input!AD284*ScoringModel!$B$30)*0.01,"")</f>
        <v/>
      </c>
    </row>
    <row r="285" spans="1:16" x14ac:dyDescent="0.25">
      <c r="A285" s="154" t="str">
        <f>IF(Input!A285&lt;&gt;"",Input!A285,"")</f>
        <v/>
      </c>
      <c r="B285" s="154" t="str">
        <f>IF(Input!D285&lt;&gt;"",CONCATENATE(Input!D285,", ",Input!C285),"")</f>
        <v/>
      </c>
      <c r="C285" s="154" t="str">
        <f>IF(Input!E285&lt;&gt;"",Input!E285,"")</f>
        <v/>
      </c>
      <c r="D285" s="155" t="str">
        <f>IF(Input!F285&lt;&gt;"",Input!F285,"")</f>
        <v/>
      </c>
      <c r="E285" s="154" t="str">
        <f>IF(Input!I285&lt;&gt;"",CONCATENATE(Input!I285,", ",LEFT(Input!H285,1)),"")</f>
        <v/>
      </c>
      <c r="F285" s="156"/>
      <c r="G285" s="157" t="str">
        <f t="shared" si="4"/>
        <v/>
      </c>
      <c r="H285" s="154" t="str">
        <f>IF(A285&lt;&gt;"",VLOOKUP(G285,ScoreRanges!$C$4:$E$8,3),"")</f>
        <v/>
      </c>
      <c r="I285" s="156"/>
      <c r="J285" s="129" t="str">
        <f>IF(AND(ConversionTable!$F$2&lt;&gt;"",A285&lt;&gt;""),VLOOKUP(G285,ConversionTable!B$2:D$402,3),"")</f>
        <v/>
      </c>
      <c r="K285" s="66" t="str">
        <f>IF(AND(ConversionTable!$F$2&lt;&gt;"",A285&lt;&gt;""),VLOOKUP(J285,ConversionTable!I$4:K$7,3),"")</f>
        <v/>
      </c>
      <c r="M285" s="66" t="str">
        <f>IF(A285&lt;&gt;"",(Input!AE285*ScoringModel!$B$11+Input!AF285*ScoringModel!$B$21+Input!AG285*ScoringModel!$B$31)*0.01,"")</f>
        <v/>
      </c>
      <c r="N285" s="66" t="str">
        <f>IF(A285&lt;&gt;"",(Input!J285*ScoringModel!$B$4+Input!K285*ScoringModel!$B$5+Input!L285*ScoringModel!$B$6+Input!M285*ScoringModel!$B$7+Input!N285*ScoringModel!$B$8+Input!O285*ScoringModel!$B$9+Input!P285*ScoringModel!$B$10)*0.01,"")</f>
        <v/>
      </c>
      <c r="O285" s="66" t="str">
        <f>IF(A285&lt;&gt;"",(Input!Q285*ScoringModel!$B$14+Input!R285*ScoringModel!$B$15+Input!S285*ScoringModel!$B$16+Input!T285*ScoringModel!$B$17+Input!U285*ScoringModel!$B$18+Input!V285*ScoringModel!$B$19+Input!W285*ScoringModel!$B$20)*0.01,"")</f>
        <v/>
      </c>
      <c r="P285" s="66" t="str">
        <f>IF(A285&lt;&gt;"",(Input!X285*ScoringModel!$B$24+Input!Y285*ScoringModel!$B$25+Input!Z285*ScoringModel!$B$26+Input!AA285*ScoringModel!$B$27+Input!AB285*ScoringModel!$B$28+Input!AC285*ScoringModel!$B$29+Input!AD285*ScoringModel!$B$30)*0.01,"")</f>
        <v/>
      </c>
    </row>
    <row r="286" spans="1:16" x14ac:dyDescent="0.25">
      <c r="A286" s="154" t="str">
        <f>IF(Input!A286&lt;&gt;"",Input!A286,"")</f>
        <v/>
      </c>
      <c r="B286" s="154" t="str">
        <f>IF(Input!D286&lt;&gt;"",CONCATENATE(Input!D286,", ",Input!C286),"")</f>
        <v/>
      </c>
      <c r="C286" s="154" t="str">
        <f>IF(Input!E286&lt;&gt;"",Input!E286,"")</f>
        <v/>
      </c>
      <c r="D286" s="155" t="str">
        <f>IF(Input!F286&lt;&gt;"",Input!F286,"")</f>
        <v/>
      </c>
      <c r="E286" s="154" t="str">
        <f>IF(Input!I286&lt;&gt;"",CONCATENATE(Input!I286,", ",LEFT(Input!H286,1)),"")</f>
        <v/>
      </c>
      <c r="F286" s="156"/>
      <c r="G286" s="157" t="str">
        <f t="shared" si="4"/>
        <v/>
      </c>
      <c r="H286" s="154" t="str">
        <f>IF(A286&lt;&gt;"",VLOOKUP(G286,ScoreRanges!$C$4:$E$8,3),"")</f>
        <v/>
      </c>
      <c r="I286" s="156"/>
      <c r="J286" s="129" t="str">
        <f>IF(AND(ConversionTable!$F$2&lt;&gt;"",A286&lt;&gt;""),VLOOKUP(G286,ConversionTable!B$2:D$402,3),"")</f>
        <v/>
      </c>
      <c r="K286" s="66" t="str">
        <f>IF(AND(ConversionTable!$F$2&lt;&gt;"",A286&lt;&gt;""),VLOOKUP(J286,ConversionTable!I$4:K$7,3),"")</f>
        <v/>
      </c>
      <c r="M286" s="66" t="str">
        <f>IF(A286&lt;&gt;"",(Input!AE286*ScoringModel!$B$11+Input!AF286*ScoringModel!$B$21+Input!AG286*ScoringModel!$B$31)*0.01,"")</f>
        <v/>
      </c>
      <c r="N286" s="66" t="str">
        <f>IF(A286&lt;&gt;"",(Input!J286*ScoringModel!$B$4+Input!K286*ScoringModel!$B$5+Input!L286*ScoringModel!$B$6+Input!M286*ScoringModel!$B$7+Input!N286*ScoringModel!$B$8+Input!O286*ScoringModel!$B$9+Input!P286*ScoringModel!$B$10)*0.01,"")</f>
        <v/>
      </c>
      <c r="O286" s="66" t="str">
        <f>IF(A286&lt;&gt;"",(Input!Q286*ScoringModel!$B$14+Input!R286*ScoringModel!$B$15+Input!S286*ScoringModel!$B$16+Input!T286*ScoringModel!$B$17+Input!U286*ScoringModel!$B$18+Input!V286*ScoringModel!$B$19+Input!W286*ScoringModel!$B$20)*0.01,"")</f>
        <v/>
      </c>
      <c r="P286" s="66" t="str">
        <f>IF(A286&lt;&gt;"",(Input!X286*ScoringModel!$B$24+Input!Y286*ScoringModel!$B$25+Input!Z286*ScoringModel!$B$26+Input!AA286*ScoringModel!$B$27+Input!AB286*ScoringModel!$B$28+Input!AC286*ScoringModel!$B$29+Input!AD286*ScoringModel!$B$30)*0.01,"")</f>
        <v/>
      </c>
    </row>
    <row r="287" spans="1:16" x14ac:dyDescent="0.25">
      <c r="A287" s="154" t="str">
        <f>IF(Input!A287&lt;&gt;"",Input!A287,"")</f>
        <v/>
      </c>
      <c r="B287" s="154" t="str">
        <f>IF(Input!D287&lt;&gt;"",CONCATENATE(Input!D287,", ",Input!C287),"")</f>
        <v/>
      </c>
      <c r="C287" s="154" t="str">
        <f>IF(Input!E287&lt;&gt;"",Input!E287,"")</f>
        <v/>
      </c>
      <c r="D287" s="155" t="str">
        <f>IF(Input!F287&lt;&gt;"",Input!F287,"")</f>
        <v/>
      </c>
      <c r="E287" s="154" t="str">
        <f>IF(Input!I287&lt;&gt;"",CONCATENATE(Input!I287,", ",LEFT(Input!H287,1)),"")</f>
        <v/>
      </c>
      <c r="F287" s="156"/>
      <c r="G287" s="157" t="str">
        <f t="shared" si="4"/>
        <v/>
      </c>
      <c r="H287" s="154" t="str">
        <f>IF(A287&lt;&gt;"",VLOOKUP(G287,ScoreRanges!$C$4:$E$8,3),"")</f>
        <v/>
      </c>
      <c r="I287" s="156"/>
      <c r="J287" s="129" t="str">
        <f>IF(AND(ConversionTable!$F$2&lt;&gt;"",A287&lt;&gt;""),VLOOKUP(G287,ConversionTable!B$2:D$402,3),"")</f>
        <v/>
      </c>
      <c r="K287" s="66" t="str">
        <f>IF(AND(ConversionTable!$F$2&lt;&gt;"",A287&lt;&gt;""),VLOOKUP(J287,ConversionTable!I$4:K$7,3),"")</f>
        <v/>
      </c>
      <c r="M287" s="66" t="str">
        <f>IF(A287&lt;&gt;"",(Input!AE287*ScoringModel!$B$11+Input!AF287*ScoringModel!$B$21+Input!AG287*ScoringModel!$B$31)*0.01,"")</f>
        <v/>
      </c>
      <c r="N287" s="66" t="str">
        <f>IF(A287&lt;&gt;"",(Input!J287*ScoringModel!$B$4+Input!K287*ScoringModel!$B$5+Input!L287*ScoringModel!$B$6+Input!M287*ScoringModel!$B$7+Input!N287*ScoringModel!$B$8+Input!O287*ScoringModel!$B$9+Input!P287*ScoringModel!$B$10)*0.01,"")</f>
        <v/>
      </c>
      <c r="O287" s="66" t="str">
        <f>IF(A287&lt;&gt;"",(Input!Q287*ScoringModel!$B$14+Input!R287*ScoringModel!$B$15+Input!S287*ScoringModel!$B$16+Input!T287*ScoringModel!$B$17+Input!U287*ScoringModel!$B$18+Input!V287*ScoringModel!$B$19+Input!W287*ScoringModel!$B$20)*0.01,"")</f>
        <v/>
      </c>
      <c r="P287" s="66" t="str">
        <f>IF(A287&lt;&gt;"",(Input!X287*ScoringModel!$B$24+Input!Y287*ScoringModel!$B$25+Input!Z287*ScoringModel!$B$26+Input!AA287*ScoringModel!$B$27+Input!AB287*ScoringModel!$B$28+Input!AC287*ScoringModel!$B$29+Input!AD287*ScoringModel!$B$30)*0.01,"")</f>
        <v/>
      </c>
    </row>
    <row r="288" spans="1:16" x14ac:dyDescent="0.25">
      <c r="A288" s="154" t="str">
        <f>IF(Input!A288&lt;&gt;"",Input!A288,"")</f>
        <v/>
      </c>
      <c r="B288" s="154" t="str">
        <f>IF(Input!D288&lt;&gt;"",CONCATENATE(Input!D288,", ",Input!C288),"")</f>
        <v/>
      </c>
      <c r="C288" s="154" t="str">
        <f>IF(Input!E288&lt;&gt;"",Input!E288,"")</f>
        <v/>
      </c>
      <c r="D288" s="155" t="str">
        <f>IF(Input!F288&lt;&gt;"",Input!F288,"")</f>
        <v/>
      </c>
      <c r="E288" s="154" t="str">
        <f>IF(Input!I288&lt;&gt;"",CONCATENATE(Input!I288,", ",LEFT(Input!H288,1)),"")</f>
        <v/>
      </c>
      <c r="F288" s="156"/>
      <c r="G288" s="157" t="str">
        <f t="shared" si="4"/>
        <v/>
      </c>
      <c r="H288" s="154" t="str">
        <f>IF(A288&lt;&gt;"",VLOOKUP(G288,ScoreRanges!$C$4:$E$8,3),"")</f>
        <v/>
      </c>
      <c r="I288" s="156"/>
      <c r="J288" s="129" t="str">
        <f>IF(AND(ConversionTable!$F$2&lt;&gt;"",A288&lt;&gt;""),VLOOKUP(G288,ConversionTable!B$2:D$402,3),"")</f>
        <v/>
      </c>
      <c r="K288" s="66" t="str">
        <f>IF(AND(ConversionTable!$F$2&lt;&gt;"",A288&lt;&gt;""),VLOOKUP(J288,ConversionTable!I$4:K$7,3),"")</f>
        <v/>
      </c>
      <c r="M288" s="66" t="str">
        <f>IF(A288&lt;&gt;"",(Input!AE288*ScoringModel!$B$11+Input!AF288*ScoringModel!$B$21+Input!AG288*ScoringModel!$B$31)*0.01,"")</f>
        <v/>
      </c>
      <c r="N288" s="66" t="str">
        <f>IF(A288&lt;&gt;"",(Input!J288*ScoringModel!$B$4+Input!K288*ScoringModel!$B$5+Input!L288*ScoringModel!$B$6+Input!M288*ScoringModel!$B$7+Input!N288*ScoringModel!$B$8+Input!O288*ScoringModel!$B$9+Input!P288*ScoringModel!$B$10)*0.01,"")</f>
        <v/>
      </c>
      <c r="O288" s="66" t="str">
        <f>IF(A288&lt;&gt;"",(Input!Q288*ScoringModel!$B$14+Input!R288*ScoringModel!$B$15+Input!S288*ScoringModel!$B$16+Input!T288*ScoringModel!$B$17+Input!U288*ScoringModel!$B$18+Input!V288*ScoringModel!$B$19+Input!W288*ScoringModel!$B$20)*0.01,"")</f>
        <v/>
      </c>
      <c r="P288" s="66" t="str">
        <f>IF(A288&lt;&gt;"",(Input!X288*ScoringModel!$B$24+Input!Y288*ScoringModel!$B$25+Input!Z288*ScoringModel!$B$26+Input!AA288*ScoringModel!$B$27+Input!AB288*ScoringModel!$B$28+Input!AC288*ScoringModel!$B$29+Input!AD288*ScoringModel!$B$30)*0.01,"")</f>
        <v/>
      </c>
    </row>
    <row r="289" spans="1:16" x14ac:dyDescent="0.25">
      <c r="A289" s="154" t="str">
        <f>IF(Input!A289&lt;&gt;"",Input!A289,"")</f>
        <v/>
      </c>
      <c r="B289" s="154" t="str">
        <f>IF(Input!D289&lt;&gt;"",CONCATENATE(Input!D289,", ",Input!C289),"")</f>
        <v/>
      </c>
      <c r="C289" s="154" t="str">
        <f>IF(Input!E289&lt;&gt;"",Input!E289,"")</f>
        <v/>
      </c>
      <c r="D289" s="155" t="str">
        <f>IF(Input!F289&lt;&gt;"",Input!F289,"")</f>
        <v/>
      </c>
      <c r="E289" s="154" t="str">
        <f>IF(Input!I289&lt;&gt;"",CONCATENATE(Input!I289,", ",LEFT(Input!H289,1)),"")</f>
        <v/>
      </c>
      <c r="F289" s="156"/>
      <c r="G289" s="157" t="str">
        <f t="shared" si="4"/>
        <v/>
      </c>
      <c r="H289" s="154" t="str">
        <f>IF(A289&lt;&gt;"",VLOOKUP(G289,ScoreRanges!$C$4:$E$8,3),"")</f>
        <v/>
      </c>
      <c r="I289" s="156"/>
      <c r="J289" s="129" t="str">
        <f>IF(AND(ConversionTable!$F$2&lt;&gt;"",A289&lt;&gt;""),VLOOKUP(G289,ConversionTable!B$2:D$402,3),"")</f>
        <v/>
      </c>
      <c r="K289" s="66" t="str">
        <f>IF(AND(ConversionTable!$F$2&lt;&gt;"",A289&lt;&gt;""),VLOOKUP(J289,ConversionTable!I$4:K$7,3),"")</f>
        <v/>
      </c>
      <c r="M289" s="66" t="str">
        <f>IF(A289&lt;&gt;"",(Input!AE289*ScoringModel!$B$11+Input!AF289*ScoringModel!$B$21+Input!AG289*ScoringModel!$B$31)*0.01,"")</f>
        <v/>
      </c>
      <c r="N289" s="66" t="str">
        <f>IF(A289&lt;&gt;"",(Input!J289*ScoringModel!$B$4+Input!K289*ScoringModel!$B$5+Input!L289*ScoringModel!$B$6+Input!M289*ScoringModel!$B$7+Input!N289*ScoringModel!$B$8+Input!O289*ScoringModel!$B$9+Input!P289*ScoringModel!$B$10)*0.01,"")</f>
        <v/>
      </c>
      <c r="O289" s="66" t="str">
        <f>IF(A289&lt;&gt;"",(Input!Q289*ScoringModel!$B$14+Input!R289*ScoringModel!$B$15+Input!S289*ScoringModel!$B$16+Input!T289*ScoringModel!$B$17+Input!U289*ScoringModel!$B$18+Input!V289*ScoringModel!$B$19+Input!W289*ScoringModel!$B$20)*0.01,"")</f>
        <v/>
      </c>
      <c r="P289" s="66" t="str">
        <f>IF(A289&lt;&gt;"",(Input!X289*ScoringModel!$B$24+Input!Y289*ScoringModel!$B$25+Input!Z289*ScoringModel!$B$26+Input!AA289*ScoringModel!$B$27+Input!AB289*ScoringModel!$B$28+Input!AC289*ScoringModel!$B$29+Input!AD289*ScoringModel!$B$30)*0.01,"")</f>
        <v/>
      </c>
    </row>
    <row r="290" spans="1:16" x14ac:dyDescent="0.25">
      <c r="A290" s="154" t="str">
        <f>IF(Input!A290&lt;&gt;"",Input!A290,"")</f>
        <v/>
      </c>
      <c r="B290" s="154" t="str">
        <f>IF(Input!D290&lt;&gt;"",CONCATENATE(Input!D290,", ",Input!C290),"")</f>
        <v/>
      </c>
      <c r="C290" s="154" t="str">
        <f>IF(Input!E290&lt;&gt;"",Input!E290,"")</f>
        <v/>
      </c>
      <c r="D290" s="155" t="str">
        <f>IF(Input!F290&lt;&gt;"",Input!F290,"")</f>
        <v/>
      </c>
      <c r="E290" s="154" t="str">
        <f>IF(Input!I290&lt;&gt;"",CONCATENATE(Input!I290,", ",LEFT(Input!H290,1)),"")</f>
        <v/>
      </c>
      <c r="F290" s="156"/>
      <c r="G290" s="157" t="str">
        <f t="shared" si="4"/>
        <v/>
      </c>
      <c r="H290" s="154" t="str">
        <f>IF(A290&lt;&gt;"",VLOOKUP(G290,ScoreRanges!$C$4:$E$8,3),"")</f>
        <v/>
      </c>
      <c r="I290" s="156"/>
      <c r="J290" s="129" t="str">
        <f>IF(AND(ConversionTable!$F$2&lt;&gt;"",A290&lt;&gt;""),VLOOKUP(G290,ConversionTable!B$2:D$402,3),"")</f>
        <v/>
      </c>
      <c r="K290" s="66" t="str">
        <f>IF(AND(ConversionTable!$F$2&lt;&gt;"",A290&lt;&gt;""),VLOOKUP(J290,ConversionTable!I$4:K$7,3),"")</f>
        <v/>
      </c>
      <c r="M290" s="66" t="str">
        <f>IF(A290&lt;&gt;"",(Input!AE290*ScoringModel!$B$11+Input!AF290*ScoringModel!$B$21+Input!AG290*ScoringModel!$B$31)*0.01,"")</f>
        <v/>
      </c>
      <c r="N290" s="66" t="str">
        <f>IF(A290&lt;&gt;"",(Input!J290*ScoringModel!$B$4+Input!K290*ScoringModel!$B$5+Input!L290*ScoringModel!$B$6+Input!M290*ScoringModel!$B$7+Input!N290*ScoringModel!$B$8+Input!O290*ScoringModel!$B$9+Input!P290*ScoringModel!$B$10)*0.01,"")</f>
        <v/>
      </c>
      <c r="O290" s="66" t="str">
        <f>IF(A290&lt;&gt;"",(Input!Q290*ScoringModel!$B$14+Input!R290*ScoringModel!$B$15+Input!S290*ScoringModel!$B$16+Input!T290*ScoringModel!$B$17+Input!U290*ScoringModel!$B$18+Input!V290*ScoringModel!$B$19+Input!W290*ScoringModel!$B$20)*0.01,"")</f>
        <v/>
      </c>
      <c r="P290" s="66" t="str">
        <f>IF(A290&lt;&gt;"",(Input!X290*ScoringModel!$B$24+Input!Y290*ScoringModel!$B$25+Input!Z290*ScoringModel!$B$26+Input!AA290*ScoringModel!$B$27+Input!AB290*ScoringModel!$B$28+Input!AC290*ScoringModel!$B$29+Input!AD290*ScoringModel!$B$30)*0.01,"")</f>
        <v/>
      </c>
    </row>
    <row r="291" spans="1:16" x14ac:dyDescent="0.25">
      <c r="A291" s="154" t="str">
        <f>IF(Input!A291&lt;&gt;"",Input!A291,"")</f>
        <v/>
      </c>
      <c r="B291" s="154" t="str">
        <f>IF(Input!D291&lt;&gt;"",CONCATENATE(Input!D291,", ",Input!C291),"")</f>
        <v/>
      </c>
      <c r="C291" s="154" t="str">
        <f>IF(Input!E291&lt;&gt;"",Input!E291,"")</f>
        <v/>
      </c>
      <c r="D291" s="155" t="str">
        <f>IF(Input!F291&lt;&gt;"",Input!F291,"")</f>
        <v/>
      </c>
      <c r="E291" s="154" t="str">
        <f>IF(Input!I291&lt;&gt;"",CONCATENATE(Input!I291,", ",LEFT(Input!H291,1)),"")</f>
        <v/>
      </c>
      <c r="F291" s="156"/>
      <c r="G291" s="157" t="str">
        <f t="shared" si="4"/>
        <v/>
      </c>
      <c r="H291" s="154" t="str">
        <f>IF(A291&lt;&gt;"",VLOOKUP(G291,ScoreRanges!$C$4:$E$8,3),"")</f>
        <v/>
      </c>
      <c r="I291" s="156"/>
      <c r="J291" s="129" t="str">
        <f>IF(AND(ConversionTable!$F$2&lt;&gt;"",A291&lt;&gt;""),VLOOKUP(G291,ConversionTable!B$2:D$402,3),"")</f>
        <v/>
      </c>
      <c r="K291" s="66" t="str">
        <f>IF(AND(ConversionTable!$F$2&lt;&gt;"",A291&lt;&gt;""),VLOOKUP(J291,ConversionTable!I$4:K$7,3),"")</f>
        <v/>
      </c>
      <c r="M291" s="66" t="str">
        <f>IF(A291&lt;&gt;"",(Input!AE291*ScoringModel!$B$11+Input!AF291*ScoringModel!$B$21+Input!AG291*ScoringModel!$B$31)*0.01,"")</f>
        <v/>
      </c>
      <c r="N291" s="66" t="str">
        <f>IF(A291&lt;&gt;"",(Input!J291*ScoringModel!$B$4+Input!K291*ScoringModel!$B$5+Input!L291*ScoringModel!$B$6+Input!M291*ScoringModel!$B$7+Input!N291*ScoringModel!$B$8+Input!O291*ScoringModel!$B$9+Input!P291*ScoringModel!$B$10)*0.01,"")</f>
        <v/>
      </c>
      <c r="O291" s="66" t="str">
        <f>IF(A291&lt;&gt;"",(Input!Q291*ScoringModel!$B$14+Input!R291*ScoringModel!$B$15+Input!S291*ScoringModel!$B$16+Input!T291*ScoringModel!$B$17+Input!U291*ScoringModel!$B$18+Input!V291*ScoringModel!$B$19+Input!W291*ScoringModel!$B$20)*0.01,"")</f>
        <v/>
      </c>
      <c r="P291" s="66" t="str">
        <f>IF(A291&lt;&gt;"",(Input!X291*ScoringModel!$B$24+Input!Y291*ScoringModel!$B$25+Input!Z291*ScoringModel!$B$26+Input!AA291*ScoringModel!$B$27+Input!AB291*ScoringModel!$B$28+Input!AC291*ScoringModel!$B$29+Input!AD291*ScoringModel!$B$30)*0.01,"")</f>
        <v/>
      </c>
    </row>
    <row r="292" spans="1:16" x14ac:dyDescent="0.25">
      <c r="A292" s="154" t="str">
        <f>IF(Input!A292&lt;&gt;"",Input!A292,"")</f>
        <v/>
      </c>
      <c r="B292" s="154" t="str">
        <f>IF(Input!D292&lt;&gt;"",CONCATENATE(Input!D292,", ",Input!C292),"")</f>
        <v/>
      </c>
      <c r="C292" s="154" t="str">
        <f>IF(Input!E292&lt;&gt;"",Input!E292,"")</f>
        <v/>
      </c>
      <c r="D292" s="155" t="str">
        <f>IF(Input!F292&lt;&gt;"",Input!F292,"")</f>
        <v/>
      </c>
      <c r="E292" s="154" t="str">
        <f>IF(Input!I292&lt;&gt;"",CONCATENATE(Input!I292,", ",LEFT(Input!H292,1)),"")</f>
        <v/>
      </c>
      <c r="F292" s="156"/>
      <c r="G292" s="157" t="str">
        <f t="shared" si="4"/>
        <v/>
      </c>
      <c r="H292" s="154" t="str">
        <f>IF(A292&lt;&gt;"",VLOOKUP(G292,ScoreRanges!$C$4:$E$8,3),"")</f>
        <v/>
      </c>
      <c r="I292" s="156"/>
      <c r="J292" s="129" t="str">
        <f>IF(AND(ConversionTable!$F$2&lt;&gt;"",A292&lt;&gt;""),VLOOKUP(G292,ConversionTable!B$2:D$402,3),"")</f>
        <v/>
      </c>
      <c r="K292" s="66" t="str">
        <f>IF(AND(ConversionTable!$F$2&lt;&gt;"",A292&lt;&gt;""),VLOOKUP(J292,ConversionTable!I$4:K$7,3),"")</f>
        <v/>
      </c>
      <c r="M292" s="66" t="str">
        <f>IF(A292&lt;&gt;"",(Input!AE292*ScoringModel!$B$11+Input!AF292*ScoringModel!$B$21+Input!AG292*ScoringModel!$B$31)*0.01,"")</f>
        <v/>
      </c>
      <c r="N292" s="66" t="str">
        <f>IF(A292&lt;&gt;"",(Input!J292*ScoringModel!$B$4+Input!K292*ScoringModel!$B$5+Input!L292*ScoringModel!$B$6+Input!M292*ScoringModel!$B$7+Input!N292*ScoringModel!$B$8+Input!O292*ScoringModel!$B$9+Input!P292*ScoringModel!$B$10)*0.01,"")</f>
        <v/>
      </c>
      <c r="O292" s="66" t="str">
        <f>IF(A292&lt;&gt;"",(Input!Q292*ScoringModel!$B$14+Input!R292*ScoringModel!$B$15+Input!S292*ScoringModel!$B$16+Input!T292*ScoringModel!$B$17+Input!U292*ScoringModel!$B$18+Input!V292*ScoringModel!$B$19+Input!W292*ScoringModel!$B$20)*0.01,"")</f>
        <v/>
      </c>
      <c r="P292" s="66" t="str">
        <f>IF(A292&lt;&gt;"",(Input!X292*ScoringModel!$B$24+Input!Y292*ScoringModel!$B$25+Input!Z292*ScoringModel!$B$26+Input!AA292*ScoringModel!$B$27+Input!AB292*ScoringModel!$B$28+Input!AC292*ScoringModel!$B$29+Input!AD292*ScoringModel!$B$30)*0.01,"")</f>
        <v/>
      </c>
    </row>
    <row r="293" spans="1:16" x14ac:dyDescent="0.25">
      <c r="A293" s="154" t="str">
        <f>IF(Input!A293&lt;&gt;"",Input!A293,"")</f>
        <v/>
      </c>
      <c r="B293" s="154" t="str">
        <f>IF(Input!D293&lt;&gt;"",CONCATENATE(Input!D293,", ",Input!C293),"")</f>
        <v/>
      </c>
      <c r="C293" s="154" t="str">
        <f>IF(Input!E293&lt;&gt;"",Input!E293,"")</f>
        <v/>
      </c>
      <c r="D293" s="155" t="str">
        <f>IF(Input!F293&lt;&gt;"",Input!F293,"")</f>
        <v/>
      </c>
      <c r="E293" s="154" t="str">
        <f>IF(Input!I293&lt;&gt;"",CONCATENATE(Input!I293,", ",LEFT(Input!H293,1)),"")</f>
        <v/>
      </c>
      <c r="F293" s="156"/>
      <c r="G293" s="157" t="str">
        <f t="shared" si="4"/>
        <v/>
      </c>
      <c r="H293" s="154" t="str">
        <f>IF(A293&lt;&gt;"",VLOOKUP(G293,ScoreRanges!$C$4:$E$8,3),"")</f>
        <v/>
      </c>
      <c r="I293" s="156"/>
      <c r="J293" s="129" t="str">
        <f>IF(AND(ConversionTable!$F$2&lt;&gt;"",A293&lt;&gt;""),VLOOKUP(G293,ConversionTable!B$2:D$402,3),"")</f>
        <v/>
      </c>
      <c r="K293" s="66" t="str">
        <f>IF(AND(ConversionTable!$F$2&lt;&gt;"",A293&lt;&gt;""),VLOOKUP(J293,ConversionTable!I$4:K$7,3),"")</f>
        <v/>
      </c>
      <c r="M293" s="66" t="str">
        <f>IF(A293&lt;&gt;"",(Input!AE293*ScoringModel!$B$11+Input!AF293*ScoringModel!$B$21+Input!AG293*ScoringModel!$B$31)*0.01,"")</f>
        <v/>
      </c>
      <c r="N293" s="66" t="str">
        <f>IF(A293&lt;&gt;"",(Input!J293*ScoringModel!$B$4+Input!K293*ScoringModel!$B$5+Input!L293*ScoringModel!$B$6+Input!M293*ScoringModel!$B$7+Input!N293*ScoringModel!$B$8+Input!O293*ScoringModel!$B$9+Input!P293*ScoringModel!$B$10)*0.01,"")</f>
        <v/>
      </c>
      <c r="O293" s="66" t="str">
        <f>IF(A293&lt;&gt;"",(Input!Q293*ScoringModel!$B$14+Input!R293*ScoringModel!$B$15+Input!S293*ScoringModel!$B$16+Input!T293*ScoringModel!$B$17+Input!U293*ScoringModel!$B$18+Input!V293*ScoringModel!$B$19+Input!W293*ScoringModel!$B$20)*0.01,"")</f>
        <v/>
      </c>
      <c r="P293" s="66" t="str">
        <f>IF(A293&lt;&gt;"",(Input!X293*ScoringModel!$B$24+Input!Y293*ScoringModel!$B$25+Input!Z293*ScoringModel!$B$26+Input!AA293*ScoringModel!$B$27+Input!AB293*ScoringModel!$B$28+Input!AC293*ScoringModel!$B$29+Input!AD293*ScoringModel!$B$30)*0.01,"")</f>
        <v/>
      </c>
    </row>
    <row r="294" spans="1:16" x14ac:dyDescent="0.25">
      <c r="A294" s="154" t="str">
        <f>IF(Input!A294&lt;&gt;"",Input!A294,"")</f>
        <v/>
      </c>
      <c r="B294" s="154" t="str">
        <f>IF(Input!D294&lt;&gt;"",CONCATENATE(Input!D294,", ",Input!C294),"")</f>
        <v/>
      </c>
      <c r="C294" s="154" t="str">
        <f>IF(Input!E294&lt;&gt;"",Input!E294,"")</f>
        <v/>
      </c>
      <c r="D294" s="155" t="str">
        <f>IF(Input!F294&lt;&gt;"",Input!F294,"")</f>
        <v/>
      </c>
      <c r="E294" s="154" t="str">
        <f>IF(Input!I294&lt;&gt;"",CONCATENATE(Input!I294,", ",LEFT(Input!H294,1)),"")</f>
        <v/>
      </c>
      <c r="F294" s="156"/>
      <c r="G294" s="157" t="str">
        <f t="shared" si="4"/>
        <v/>
      </c>
      <c r="H294" s="154" t="str">
        <f>IF(A294&lt;&gt;"",VLOOKUP(G294,ScoreRanges!$C$4:$E$8,3),"")</f>
        <v/>
      </c>
      <c r="I294" s="156"/>
      <c r="J294" s="129" t="str">
        <f>IF(AND(ConversionTable!$F$2&lt;&gt;"",A294&lt;&gt;""),VLOOKUP(G294,ConversionTable!B$2:D$402,3),"")</f>
        <v/>
      </c>
      <c r="K294" s="66" t="str">
        <f>IF(AND(ConversionTable!$F$2&lt;&gt;"",A294&lt;&gt;""),VLOOKUP(J294,ConversionTable!I$4:K$7,3),"")</f>
        <v/>
      </c>
      <c r="M294" s="66" t="str">
        <f>IF(A294&lt;&gt;"",(Input!AE294*ScoringModel!$B$11+Input!AF294*ScoringModel!$B$21+Input!AG294*ScoringModel!$B$31)*0.01,"")</f>
        <v/>
      </c>
      <c r="N294" s="66" t="str">
        <f>IF(A294&lt;&gt;"",(Input!J294*ScoringModel!$B$4+Input!K294*ScoringModel!$B$5+Input!L294*ScoringModel!$B$6+Input!M294*ScoringModel!$B$7+Input!N294*ScoringModel!$B$8+Input!O294*ScoringModel!$B$9+Input!P294*ScoringModel!$B$10)*0.01,"")</f>
        <v/>
      </c>
      <c r="O294" s="66" t="str">
        <f>IF(A294&lt;&gt;"",(Input!Q294*ScoringModel!$B$14+Input!R294*ScoringModel!$B$15+Input!S294*ScoringModel!$B$16+Input!T294*ScoringModel!$B$17+Input!U294*ScoringModel!$B$18+Input!V294*ScoringModel!$B$19+Input!W294*ScoringModel!$B$20)*0.01,"")</f>
        <v/>
      </c>
      <c r="P294" s="66" t="str">
        <f>IF(A294&lt;&gt;"",(Input!X294*ScoringModel!$B$24+Input!Y294*ScoringModel!$B$25+Input!Z294*ScoringModel!$B$26+Input!AA294*ScoringModel!$B$27+Input!AB294*ScoringModel!$B$28+Input!AC294*ScoringModel!$B$29+Input!AD294*ScoringModel!$B$30)*0.01,"")</f>
        <v/>
      </c>
    </row>
    <row r="295" spans="1:16" x14ac:dyDescent="0.25">
      <c r="A295" s="154" t="str">
        <f>IF(Input!A295&lt;&gt;"",Input!A295,"")</f>
        <v/>
      </c>
      <c r="B295" s="154" t="str">
        <f>IF(Input!D295&lt;&gt;"",CONCATENATE(Input!D295,", ",Input!C295),"")</f>
        <v/>
      </c>
      <c r="C295" s="154" t="str">
        <f>IF(Input!E295&lt;&gt;"",Input!E295,"")</f>
        <v/>
      </c>
      <c r="D295" s="155" t="str">
        <f>IF(Input!F295&lt;&gt;"",Input!F295,"")</f>
        <v/>
      </c>
      <c r="E295" s="154" t="str">
        <f>IF(Input!I295&lt;&gt;"",CONCATENATE(Input!I295,", ",LEFT(Input!H295,1)),"")</f>
        <v/>
      </c>
      <c r="F295" s="156"/>
      <c r="G295" s="157" t="str">
        <f t="shared" si="4"/>
        <v/>
      </c>
      <c r="H295" s="154" t="str">
        <f>IF(A295&lt;&gt;"",VLOOKUP(G295,ScoreRanges!$C$4:$E$8,3),"")</f>
        <v/>
      </c>
      <c r="I295" s="156"/>
      <c r="J295" s="129" t="str">
        <f>IF(AND(ConversionTable!$F$2&lt;&gt;"",A295&lt;&gt;""),VLOOKUP(G295,ConversionTable!B$2:D$402,3),"")</f>
        <v/>
      </c>
      <c r="K295" s="66" t="str">
        <f>IF(AND(ConversionTable!$F$2&lt;&gt;"",A295&lt;&gt;""),VLOOKUP(J295,ConversionTable!I$4:K$7,3),"")</f>
        <v/>
      </c>
      <c r="M295" s="66" t="str">
        <f>IF(A295&lt;&gt;"",(Input!AE295*ScoringModel!$B$11+Input!AF295*ScoringModel!$B$21+Input!AG295*ScoringModel!$B$31)*0.01,"")</f>
        <v/>
      </c>
      <c r="N295" s="66" t="str">
        <f>IF(A295&lt;&gt;"",(Input!J295*ScoringModel!$B$4+Input!K295*ScoringModel!$B$5+Input!L295*ScoringModel!$B$6+Input!M295*ScoringModel!$B$7+Input!N295*ScoringModel!$B$8+Input!O295*ScoringModel!$B$9+Input!P295*ScoringModel!$B$10)*0.01,"")</f>
        <v/>
      </c>
      <c r="O295" s="66" t="str">
        <f>IF(A295&lt;&gt;"",(Input!Q295*ScoringModel!$B$14+Input!R295*ScoringModel!$B$15+Input!S295*ScoringModel!$B$16+Input!T295*ScoringModel!$B$17+Input!U295*ScoringModel!$B$18+Input!V295*ScoringModel!$B$19+Input!W295*ScoringModel!$B$20)*0.01,"")</f>
        <v/>
      </c>
      <c r="P295" s="66" t="str">
        <f>IF(A295&lt;&gt;"",(Input!X295*ScoringModel!$B$24+Input!Y295*ScoringModel!$B$25+Input!Z295*ScoringModel!$B$26+Input!AA295*ScoringModel!$B$27+Input!AB295*ScoringModel!$B$28+Input!AC295*ScoringModel!$B$29+Input!AD295*ScoringModel!$B$30)*0.01,"")</f>
        <v/>
      </c>
    </row>
    <row r="296" spans="1:16" x14ac:dyDescent="0.25">
      <c r="A296" s="154" t="str">
        <f>IF(Input!A296&lt;&gt;"",Input!A296,"")</f>
        <v/>
      </c>
      <c r="B296" s="154" t="str">
        <f>IF(Input!D296&lt;&gt;"",CONCATENATE(Input!D296,", ",Input!C296),"")</f>
        <v/>
      </c>
      <c r="C296" s="154" t="str">
        <f>IF(Input!E296&lt;&gt;"",Input!E296,"")</f>
        <v/>
      </c>
      <c r="D296" s="155" t="str">
        <f>IF(Input!F296&lt;&gt;"",Input!F296,"")</f>
        <v/>
      </c>
      <c r="E296" s="154" t="str">
        <f>IF(Input!I296&lt;&gt;"",CONCATENATE(Input!I296,", ",LEFT(Input!H296,1)),"")</f>
        <v/>
      </c>
      <c r="F296" s="156"/>
      <c r="G296" s="157" t="str">
        <f t="shared" si="4"/>
        <v/>
      </c>
      <c r="H296" s="154" t="str">
        <f>IF(A296&lt;&gt;"",VLOOKUP(G296,ScoreRanges!$C$4:$E$8,3),"")</f>
        <v/>
      </c>
      <c r="I296" s="156"/>
      <c r="J296" s="129" t="str">
        <f>IF(AND(ConversionTable!$F$2&lt;&gt;"",A296&lt;&gt;""),VLOOKUP(G296,ConversionTable!B$2:D$402,3),"")</f>
        <v/>
      </c>
      <c r="K296" s="66" t="str">
        <f>IF(AND(ConversionTable!$F$2&lt;&gt;"",A296&lt;&gt;""),VLOOKUP(J296,ConversionTable!I$4:K$7,3),"")</f>
        <v/>
      </c>
      <c r="M296" s="66" t="str">
        <f>IF(A296&lt;&gt;"",(Input!AE296*ScoringModel!$B$11+Input!AF296*ScoringModel!$B$21+Input!AG296*ScoringModel!$B$31)*0.01,"")</f>
        <v/>
      </c>
      <c r="N296" s="66" t="str">
        <f>IF(A296&lt;&gt;"",(Input!J296*ScoringModel!$B$4+Input!K296*ScoringModel!$B$5+Input!L296*ScoringModel!$B$6+Input!M296*ScoringModel!$B$7+Input!N296*ScoringModel!$B$8+Input!O296*ScoringModel!$B$9+Input!P296*ScoringModel!$B$10)*0.01,"")</f>
        <v/>
      </c>
      <c r="O296" s="66" t="str">
        <f>IF(A296&lt;&gt;"",(Input!Q296*ScoringModel!$B$14+Input!R296*ScoringModel!$B$15+Input!S296*ScoringModel!$B$16+Input!T296*ScoringModel!$B$17+Input!U296*ScoringModel!$B$18+Input!V296*ScoringModel!$B$19+Input!W296*ScoringModel!$B$20)*0.01,"")</f>
        <v/>
      </c>
      <c r="P296" s="66" t="str">
        <f>IF(A296&lt;&gt;"",(Input!X296*ScoringModel!$B$24+Input!Y296*ScoringModel!$B$25+Input!Z296*ScoringModel!$B$26+Input!AA296*ScoringModel!$B$27+Input!AB296*ScoringModel!$B$28+Input!AC296*ScoringModel!$B$29+Input!AD296*ScoringModel!$B$30)*0.01,"")</f>
        <v/>
      </c>
    </row>
    <row r="297" spans="1:16" x14ac:dyDescent="0.25">
      <c r="A297" s="154" t="str">
        <f>IF(Input!A297&lt;&gt;"",Input!A297,"")</f>
        <v/>
      </c>
      <c r="B297" s="154" t="str">
        <f>IF(Input!D297&lt;&gt;"",CONCATENATE(Input!D297,", ",Input!C297),"")</f>
        <v/>
      </c>
      <c r="C297" s="154" t="str">
        <f>IF(Input!E297&lt;&gt;"",Input!E297,"")</f>
        <v/>
      </c>
      <c r="D297" s="155" t="str">
        <f>IF(Input!F297&lt;&gt;"",Input!F297,"")</f>
        <v/>
      </c>
      <c r="E297" s="154" t="str">
        <f>IF(Input!I297&lt;&gt;"",CONCATENATE(Input!I297,", ",LEFT(Input!H297,1)),"")</f>
        <v/>
      </c>
      <c r="F297" s="156"/>
      <c r="G297" s="157" t="str">
        <f t="shared" si="4"/>
        <v/>
      </c>
      <c r="H297" s="154" t="str">
        <f>IF(A297&lt;&gt;"",VLOOKUP(G297,ScoreRanges!$C$4:$E$8,3),"")</f>
        <v/>
      </c>
      <c r="I297" s="156"/>
      <c r="J297" s="129" t="str">
        <f>IF(AND(ConversionTable!$F$2&lt;&gt;"",A297&lt;&gt;""),VLOOKUP(G297,ConversionTable!B$2:D$402,3),"")</f>
        <v/>
      </c>
      <c r="K297" s="66" t="str">
        <f>IF(AND(ConversionTable!$F$2&lt;&gt;"",A297&lt;&gt;""),VLOOKUP(J297,ConversionTable!I$4:K$7,3),"")</f>
        <v/>
      </c>
      <c r="M297" s="66" t="str">
        <f>IF(A297&lt;&gt;"",(Input!AE297*ScoringModel!$B$11+Input!AF297*ScoringModel!$B$21+Input!AG297*ScoringModel!$B$31)*0.01,"")</f>
        <v/>
      </c>
      <c r="N297" s="66" t="str">
        <f>IF(A297&lt;&gt;"",(Input!J297*ScoringModel!$B$4+Input!K297*ScoringModel!$B$5+Input!L297*ScoringModel!$B$6+Input!M297*ScoringModel!$B$7+Input!N297*ScoringModel!$B$8+Input!O297*ScoringModel!$B$9+Input!P297*ScoringModel!$B$10)*0.01,"")</f>
        <v/>
      </c>
      <c r="O297" s="66" t="str">
        <f>IF(A297&lt;&gt;"",(Input!Q297*ScoringModel!$B$14+Input!R297*ScoringModel!$B$15+Input!S297*ScoringModel!$B$16+Input!T297*ScoringModel!$B$17+Input!U297*ScoringModel!$B$18+Input!V297*ScoringModel!$B$19+Input!W297*ScoringModel!$B$20)*0.01,"")</f>
        <v/>
      </c>
      <c r="P297" s="66" t="str">
        <f>IF(A297&lt;&gt;"",(Input!X297*ScoringModel!$B$24+Input!Y297*ScoringModel!$B$25+Input!Z297*ScoringModel!$B$26+Input!AA297*ScoringModel!$B$27+Input!AB297*ScoringModel!$B$28+Input!AC297*ScoringModel!$B$29+Input!AD297*ScoringModel!$B$30)*0.01,"")</f>
        <v/>
      </c>
    </row>
    <row r="298" spans="1:16" x14ac:dyDescent="0.25">
      <c r="A298" s="154" t="str">
        <f>IF(Input!A298&lt;&gt;"",Input!A298,"")</f>
        <v/>
      </c>
      <c r="B298" s="154" t="str">
        <f>IF(Input!D298&lt;&gt;"",CONCATENATE(Input!D298,", ",Input!C298),"")</f>
        <v/>
      </c>
      <c r="C298" s="154" t="str">
        <f>IF(Input!E298&lt;&gt;"",Input!E298,"")</f>
        <v/>
      </c>
      <c r="D298" s="155" t="str">
        <f>IF(Input!F298&lt;&gt;"",Input!F298,"")</f>
        <v/>
      </c>
      <c r="E298" s="154" t="str">
        <f>IF(Input!I298&lt;&gt;"",CONCATENATE(Input!I298,", ",LEFT(Input!H298,1)),"")</f>
        <v/>
      </c>
      <c r="F298" s="156"/>
      <c r="G298" s="157" t="str">
        <f t="shared" si="4"/>
        <v/>
      </c>
      <c r="H298" s="154" t="str">
        <f>IF(A298&lt;&gt;"",VLOOKUP(G298,ScoreRanges!$C$4:$E$8,3),"")</f>
        <v/>
      </c>
      <c r="I298" s="156"/>
      <c r="J298" s="129" t="str">
        <f>IF(AND(ConversionTable!$F$2&lt;&gt;"",A298&lt;&gt;""),VLOOKUP(G298,ConversionTable!B$2:D$402,3),"")</f>
        <v/>
      </c>
      <c r="K298" s="66" t="str">
        <f>IF(AND(ConversionTable!$F$2&lt;&gt;"",A298&lt;&gt;""),VLOOKUP(J298,ConversionTable!I$4:K$7,3),"")</f>
        <v/>
      </c>
      <c r="M298" s="66" t="str">
        <f>IF(A298&lt;&gt;"",(Input!AE298*ScoringModel!$B$11+Input!AF298*ScoringModel!$B$21+Input!AG298*ScoringModel!$B$31)*0.01,"")</f>
        <v/>
      </c>
      <c r="N298" s="66" t="str">
        <f>IF(A298&lt;&gt;"",(Input!J298*ScoringModel!$B$4+Input!K298*ScoringModel!$B$5+Input!L298*ScoringModel!$B$6+Input!M298*ScoringModel!$B$7+Input!N298*ScoringModel!$B$8+Input!O298*ScoringModel!$B$9+Input!P298*ScoringModel!$B$10)*0.01,"")</f>
        <v/>
      </c>
      <c r="O298" s="66" t="str">
        <f>IF(A298&lt;&gt;"",(Input!Q298*ScoringModel!$B$14+Input!R298*ScoringModel!$B$15+Input!S298*ScoringModel!$B$16+Input!T298*ScoringModel!$B$17+Input!U298*ScoringModel!$B$18+Input!V298*ScoringModel!$B$19+Input!W298*ScoringModel!$B$20)*0.01,"")</f>
        <v/>
      </c>
      <c r="P298" s="66" t="str">
        <f>IF(A298&lt;&gt;"",(Input!X298*ScoringModel!$B$24+Input!Y298*ScoringModel!$B$25+Input!Z298*ScoringModel!$B$26+Input!AA298*ScoringModel!$B$27+Input!AB298*ScoringModel!$B$28+Input!AC298*ScoringModel!$B$29+Input!AD298*ScoringModel!$B$30)*0.01,"")</f>
        <v/>
      </c>
    </row>
    <row r="299" spans="1:16" x14ac:dyDescent="0.25">
      <c r="A299" s="154" t="str">
        <f>IF(Input!A299&lt;&gt;"",Input!A299,"")</f>
        <v/>
      </c>
      <c r="B299" s="154" t="str">
        <f>IF(Input!D299&lt;&gt;"",CONCATENATE(Input!D299,", ",Input!C299),"")</f>
        <v/>
      </c>
      <c r="C299" s="154" t="str">
        <f>IF(Input!E299&lt;&gt;"",Input!E299,"")</f>
        <v/>
      </c>
      <c r="D299" s="155" t="str">
        <f>IF(Input!F299&lt;&gt;"",Input!F299,"")</f>
        <v/>
      </c>
      <c r="E299" s="154" t="str">
        <f>IF(Input!I299&lt;&gt;"",CONCATENATE(Input!I299,", ",LEFT(Input!H299,1)),"")</f>
        <v/>
      </c>
      <c r="F299" s="156"/>
      <c r="G299" s="157" t="str">
        <f t="shared" si="4"/>
        <v/>
      </c>
      <c r="H299" s="154" t="str">
        <f>IF(A299&lt;&gt;"",VLOOKUP(G299,ScoreRanges!$C$4:$E$8,3),"")</f>
        <v/>
      </c>
      <c r="I299" s="156"/>
      <c r="J299" s="129" t="str">
        <f>IF(AND(ConversionTable!$F$2&lt;&gt;"",A299&lt;&gt;""),VLOOKUP(G299,ConversionTable!B$2:D$402,3),"")</f>
        <v/>
      </c>
      <c r="K299" s="66" t="str">
        <f>IF(AND(ConversionTable!$F$2&lt;&gt;"",A299&lt;&gt;""),VLOOKUP(J299,ConversionTable!I$4:K$7,3),"")</f>
        <v/>
      </c>
      <c r="M299" s="66" t="str">
        <f>IF(A299&lt;&gt;"",(Input!AE299*ScoringModel!$B$11+Input!AF299*ScoringModel!$B$21+Input!AG299*ScoringModel!$B$31)*0.01,"")</f>
        <v/>
      </c>
      <c r="N299" s="66" t="str">
        <f>IF(A299&lt;&gt;"",(Input!J299*ScoringModel!$B$4+Input!K299*ScoringModel!$B$5+Input!L299*ScoringModel!$B$6+Input!M299*ScoringModel!$B$7+Input!N299*ScoringModel!$B$8+Input!O299*ScoringModel!$B$9+Input!P299*ScoringModel!$B$10)*0.01,"")</f>
        <v/>
      </c>
      <c r="O299" s="66" t="str">
        <f>IF(A299&lt;&gt;"",(Input!Q299*ScoringModel!$B$14+Input!R299*ScoringModel!$B$15+Input!S299*ScoringModel!$B$16+Input!T299*ScoringModel!$B$17+Input!U299*ScoringModel!$B$18+Input!V299*ScoringModel!$B$19+Input!W299*ScoringModel!$B$20)*0.01,"")</f>
        <v/>
      </c>
      <c r="P299" s="66" t="str">
        <f>IF(A299&lt;&gt;"",(Input!X299*ScoringModel!$B$24+Input!Y299*ScoringModel!$B$25+Input!Z299*ScoringModel!$B$26+Input!AA299*ScoringModel!$B$27+Input!AB299*ScoringModel!$B$28+Input!AC299*ScoringModel!$B$29+Input!AD299*ScoringModel!$B$30)*0.01,"")</f>
        <v/>
      </c>
    </row>
    <row r="300" spans="1:16" x14ac:dyDescent="0.25">
      <c r="A300" s="154" t="str">
        <f>IF(Input!A300&lt;&gt;"",Input!A300,"")</f>
        <v/>
      </c>
      <c r="B300" s="154" t="str">
        <f>IF(Input!D300&lt;&gt;"",CONCATENATE(Input!D300,", ",Input!C300),"")</f>
        <v/>
      </c>
      <c r="C300" s="154" t="str">
        <f>IF(Input!E300&lt;&gt;"",Input!E300,"")</f>
        <v/>
      </c>
      <c r="D300" s="155" t="str">
        <f>IF(Input!F300&lt;&gt;"",Input!F300,"")</f>
        <v/>
      </c>
      <c r="E300" s="154" t="str">
        <f>IF(Input!I300&lt;&gt;"",CONCATENATE(Input!I300,", ",LEFT(Input!H300,1)),"")</f>
        <v/>
      </c>
      <c r="F300" s="156"/>
      <c r="G300" s="157" t="str">
        <f t="shared" si="4"/>
        <v/>
      </c>
      <c r="H300" s="154" t="str">
        <f>IF(A300&lt;&gt;"",VLOOKUP(G300,ScoreRanges!$C$4:$E$8,3),"")</f>
        <v/>
      </c>
      <c r="I300" s="156"/>
      <c r="J300" s="129" t="str">
        <f>IF(AND(ConversionTable!$F$2&lt;&gt;"",A300&lt;&gt;""),VLOOKUP(G300,ConversionTable!B$2:D$402,3),"")</f>
        <v/>
      </c>
      <c r="K300" s="66" t="str">
        <f>IF(AND(ConversionTable!$F$2&lt;&gt;"",A300&lt;&gt;""),VLOOKUP(J300,ConversionTable!I$4:K$7,3),"")</f>
        <v/>
      </c>
      <c r="M300" s="66" t="str">
        <f>IF(A300&lt;&gt;"",(Input!AE300*ScoringModel!$B$11+Input!AF300*ScoringModel!$B$21+Input!AG300*ScoringModel!$B$31)*0.01,"")</f>
        <v/>
      </c>
      <c r="N300" s="66" t="str">
        <f>IF(A300&lt;&gt;"",(Input!J300*ScoringModel!$B$4+Input!K300*ScoringModel!$B$5+Input!L300*ScoringModel!$B$6+Input!M300*ScoringModel!$B$7+Input!N300*ScoringModel!$B$8+Input!O300*ScoringModel!$B$9+Input!P300*ScoringModel!$B$10)*0.01,"")</f>
        <v/>
      </c>
      <c r="O300" s="66" t="str">
        <f>IF(A300&lt;&gt;"",(Input!Q300*ScoringModel!$B$14+Input!R300*ScoringModel!$B$15+Input!S300*ScoringModel!$B$16+Input!T300*ScoringModel!$B$17+Input!U300*ScoringModel!$B$18+Input!V300*ScoringModel!$B$19+Input!W300*ScoringModel!$B$20)*0.01,"")</f>
        <v/>
      </c>
      <c r="P300" s="66" t="str">
        <f>IF(A300&lt;&gt;"",(Input!X300*ScoringModel!$B$24+Input!Y300*ScoringModel!$B$25+Input!Z300*ScoringModel!$B$26+Input!AA300*ScoringModel!$B$27+Input!AB300*ScoringModel!$B$28+Input!AC300*ScoringModel!$B$29+Input!AD300*ScoringModel!$B$30)*0.01,"")</f>
        <v/>
      </c>
    </row>
    <row r="301" spans="1:16" x14ac:dyDescent="0.25">
      <c r="A301" s="154" t="str">
        <f>IF(Input!A301&lt;&gt;"",Input!A301,"")</f>
        <v/>
      </c>
      <c r="B301" s="154" t="str">
        <f>IF(Input!D301&lt;&gt;"",CONCATENATE(Input!D301,", ",Input!C301),"")</f>
        <v/>
      </c>
      <c r="C301" s="154" t="str">
        <f>IF(Input!E301&lt;&gt;"",Input!E301,"")</f>
        <v/>
      </c>
      <c r="D301" s="155" t="str">
        <f>IF(Input!F301&lt;&gt;"",Input!F301,"")</f>
        <v/>
      </c>
      <c r="E301" s="154" t="str">
        <f>IF(Input!I301&lt;&gt;"",CONCATENATE(Input!I301,", ",LEFT(Input!H301,1)),"")</f>
        <v/>
      </c>
      <c r="F301" s="156"/>
      <c r="G301" s="157" t="str">
        <f t="shared" si="4"/>
        <v/>
      </c>
      <c r="H301" s="154" t="str">
        <f>IF(A301&lt;&gt;"",VLOOKUP(G301,ScoreRanges!$C$4:$E$8,3),"")</f>
        <v/>
      </c>
      <c r="I301" s="156"/>
      <c r="J301" s="129" t="str">
        <f>IF(AND(ConversionTable!$F$2&lt;&gt;"",A301&lt;&gt;""),VLOOKUP(G301,ConversionTable!B$2:D$402,3),"")</f>
        <v/>
      </c>
      <c r="K301" s="66" t="str">
        <f>IF(AND(ConversionTable!$F$2&lt;&gt;"",A301&lt;&gt;""),VLOOKUP(J301,ConversionTable!I$4:K$7,3),"")</f>
        <v/>
      </c>
      <c r="M301" s="66" t="str">
        <f>IF(A301&lt;&gt;"",(Input!AE301*ScoringModel!$B$11+Input!AF301*ScoringModel!$B$21+Input!AG301*ScoringModel!$B$31)*0.01,"")</f>
        <v/>
      </c>
      <c r="N301" s="66" t="str">
        <f>IF(A301&lt;&gt;"",(Input!J301*ScoringModel!$B$4+Input!K301*ScoringModel!$B$5+Input!L301*ScoringModel!$B$6+Input!M301*ScoringModel!$B$7+Input!N301*ScoringModel!$B$8+Input!O301*ScoringModel!$B$9+Input!P301*ScoringModel!$B$10)*0.01,"")</f>
        <v/>
      </c>
      <c r="O301" s="66" t="str">
        <f>IF(A301&lt;&gt;"",(Input!Q301*ScoringModel!$B$14+Input!R301*ScoringModel!$B$15+Input!S301*ScoringModel!$B$16+Input!T301*ScoringModel!$B$17+Input!U301*ScoringModel!$B$18+Input!V301*ScoringModel!$B$19+Input!W301*ScoringModel!$B$20)*0.01,"")</f>
        <v/>
      </c>
      <c r="P301" s="66" t="str">
        <f>IF(A301&lt;&gt;"",(Input!X301*ScoringModel!$B$24+Input!Y301*ScoringModel!$B$25+Input!Z301*ScoringModel!$B$26+Input!AA301*ScoringModel!$B$27+Input!AB301*ScoringModel!$B$28+Input!AC301*ScoringModel!$B$29+Input!AD301*ScoringModel!$B$30)*0.01,"")</f>
        <v/>
      </c>
    </row>
    <row r="302" spans="1:16" x14ac:dyDescent="0.25">
      <c r="A302" s="154" t="str">
        <f>IF(Input!A302&lt;&gt;"",Input!A302,"")</f>
        <v/>
      </c>
      <c r="B302" s="154" t="str">
        <f>IF(Input!D302&lt;&gt;"",CONCATENATE(Input!D302,", ",Input!C302),"")</f>
        <v/>
      </c>
      <c r="C302" s="154" t="str">
        <f>IF(Input!E302&lt;&gt;"",Input!E302,"")</f>
        <v/>
      </c>
      <c r="D302" s="155" t="str">
        <f>IF(Input!F302&lt;&gt;"",Input!F302,"")</f>
        <v/>
      </c>
      <c r="E302" s="154" t="str">
        <f>IF(Input!I302&lt;&gt;"",CONCATENATE(Input!I302,", ",LEFT(Input!H302,1)),"")</f>
        <v/>
      </c>
      <c r="F302" s="156"/>
      <c r="G302" s="157" t="str">
        <f t="shared" si="4"/>
        <v/>
      </c>
      <c r="H302" s="154" t="str">
        <f>IF(A302&lt;&gt;"",VLOOKUP(G302,ScoreRanges!$C$4:$E$8,3),"")</f>
        <v/>
      </c>
      <c r="I302" s="156"/>
      <c r="J302" s="129" t="str">
        <f>IF(AND(ConversionTable!$F$2&lt;&gt;"",A302&lt;&gt;""),VLOOKUP(G302,ConversionTable!B$2:D$402,3),"")</f>
        <v/>
      </c>
      <c r="K302" s="66" t="str">
        <f>IF(AND(ConversionTable!$F$2&lt;&gt;"",A302&lt;&gt;""),VLOOKUP(J302,ConversionTable!I$4:K$7,3),"")</f>
        <v/>
      </c>
      <c r="M302" s="66" t="str">
        <f>IF(A302&lt;&gt;"",(Input!AE302*ScoringModel!$B$11+Input!AF302*ScoringModel!$B$21+Input!AG302*ScoringModel!$B$31)*0.01,"")</f>
        <v/>
      </c>
      <c r="N302" s="66" t="str">
        <f>IF(A302&lt;&gt;"",(Input!J302*ScoringModel!$B$4+Input!K302*ScoringModel!$B$5+Input!L302*ScoringModel!$B$6+Input!M302*ScoringModel!$B$7+Input!N302*ScoringModel!$B$8+Input!O302*ScoringModel!$B$9+Input!P302*ScoringModel!$B$10)*0.01,"")</f>
        <v/>
      </c>
      <c r="O302" s="66" t="str">
        <f>IF(A302&lt;&gt;"",(Input!Q302*ScoringModel!$B$14+Input!R302*ScoringModel!$B$15+Input!S302*ScoringModel!$B$16+Input!T302*ScoringModel!$B$17+Input!U302*ScoringModel!$B$18+Input!V302*ScoringModel!$B$19+Input!W302*ScoringModel!$B$20)*0.01,"")</f>
        <v/>
      </c>
      <c r="P302" s="66" t="str">
        <f>IF(A302&lt;&gt;"",(Input!X302*ScoringModel!$B$24+Input!Y302*ScoringModel!$B$25+Input!Z302*ScoringModel!$B$26+Input!AA302*ScoringModel!$B$27+Input!AB302*ScoringModel!$B$28+Input!AC302*ScoringModel!$B$29+Input!AD302*ScoringModel!$B$30)*0.01,"")</f>
        <v/>
      </c>
    </row>
    <row r="303" spans="1:16" x14ac:dyDescent="0.25">
      <c r="A303" s="154" t="str">
        <f>IF(Input!A303&lt;&gt;"",Input!A303,"")</f>
        <v/>
      </c>
      <c r="B303" s="154" t="str">
        <f>IF(Input!D303&lt;&gt;"",CONCATENATE(Input!D303,", ",Input!C303),"")</f>
        <v/>
      </c>
      <c r="C303" s="154" t="str">
        <f>IF(Input!E303&lt;&gt;"",Input!E303,"")</f>
        <v/>
      </c>
      <c r="D303" s="155" t="str">
        <f>IF(Input!F303&lt;&gt;"",Input!F303,"")</f>
        <v/>
      </c>
      <c r="E303" s="154" t="str">
        <f>IF(Input!I303&lt;&gt;"",CONCATENATE(Input!I303,", ",LEFT(Input!H303,1)),"")</f>
        <v/>
      </c>
      <c r="F303" s="156"/>
      <c r="G303" s="157" t="str">
        <f t="shared" si="4"/>
        <v/>
      </c>
      <c r="H303" s="154" t="str">
        <f>IF(A303&lt;&gt;"",VLOOKUP(G303,ScoreRanges!$C$4:$E$8,3),"")</f>
        <v/>
      </c>
      <c r="I303" s="156"/>
      <c r="J303" s="129" t="str">
        <f>IF(AND(ConversionTable!$F$2&lt;&gt;"",A303&lt;&gt;""),VLOOKUP(G303,ConversionTable!B$2:D$402,3),"")</f>
        <v/>
      </c>
      <c r="K303" s="66" t="str">
        <f>IF(AND(ConversionTable!$F$2&lt;&gt;"",A303&lt;&gt;""),VLOOKUP(J303,ConversionTable!I$4:K$7,3),"")</f>
        <v/>
      </c>
      <c r="M303" s="66" t="str">
        <f>IF(A303&lt;&gt;"",(Input!AE303*ScoringModel!$B$11+Input!AF303*ScoringModel!$B$21+Input!AG303*ScoringModel!$B$31)*0.01,"")</f>
        <v/>
      </c>
      <c r="N303" s="66" t="str">
        <f>IF(A303&lt;&gt;"",(Input!J303*ScoringModel!$B$4+Input!K303*ScoringModel!$B$5+Input!L303*ScoringModel!$B$6+Input!M303*ScoringModel!$B$7+Input!N303*ScoringModel!$B$8+Input!O303*ScoringModel!$B$9+Input!P303*ScoringModel!$B$10)*0.01,"")</f>
        <v/>
      </c>
      <c r="O303" s="66" t="str">
        <f>IF(A303&lt;&gt;"",(Input!Q303*ScoringModel!$B$14+Input!R303*ScoringModel!$B$15+Input!S303*ScoringModel!$B$16+Input!T303*ScoringModel!$B$17+Input!U303*ScoringModel!$B$18+Input!V303*ScoringModel!$B$19+Input!W303*ScoringModel!$B$20)*0.01,"")</f>
        <v/>
      </c>
      <c r="P303" s="66" t="str">
        <f>IF(A303&lt;&gt;"",(Input!X303*ScoringModel!$B$24+Input!Y303*ScoringModel!$B$25+Input!Z303*ScoringModel!$B$26+Input!AA303*ScoringModel!$B$27+Input!AB303*ScoringModel!$B$28+Input!AC303*ScoringModel!$B$29+Input!AD303*ScoringModel!$B$30)*0.01,"")</f>
        <v/>
      </c>
    </row>
    <row r="304" spans="1:16" x14ac:dyDescent="0.25">
      <c r="A304" s="154" t="str">
        <f>IF(Input!A304&lt;&gt;"",Input!A304,"")</f>
        <v/>
      </c>
      <c r="B304" s="154" t="str">
        <f>IF(Input!D304&lt;&gt;"",CONCATENATE(Input!D304,", ",Input!C304),"")</f>
        <v/>
      </c>
      <c r="C304" s="154" t="str">
        <f>IF(Input!E304&lt;&gt;"",Input!E304,"")</f>
        <v/>
      </c>
      <c r="D304" s="155" t="str">
        <f>IF(Input!F304&lt;&gt;"",Input!F304,"")</f>
        <v/>
      </c>
      <c r="E304" s="154" t="str">
        <f>IF(Input!I304&lt;&gt;"",CONCATENATE(Input!I304,", ",LEFT(Input!H304,1)),"")</f>
        <v/>
      </c>
      <c r="F304" s="156"/>
      <c r="G304" s="157" t="str">
        <f t="shared" si="4"/>
        <v/>
      </c>
      <c r="H304" s="154" t="str">
        <f>IF(A304&lt;&gt;"",VLOOKUP(G304,ScoreRanges!$C$4:$E$8,3),"")</f>
        <v/>
      </c>
      <c r="I304" s="156"/>
      <c r="J304" s="129" t="str">
        <f>IF(AND(ConversionTable!$F$2&lt;&gt;"",A304&lt;&gt;""),VLOOKUP(G304,ConversionTable!B$2:D$402,3),"")</f>
        <v/>
      </c>
      <c r="K304" s="66" t="str">
        <f>IF(AND(ConversionTable!$F$2&lt;&gt;"",A304&lt;&gt;""),VLOOKUP(J304,ConversionTable!I$4:K$7,3),"")</f>
        <v/>
      </c>
      <c r="M304" s="66" t="str">
        <f>IF(A304&lt;&gt;"",(Input!AE304*ScoringModel!$B$11+Input!AF304*ScoringModel!$B$21+Input!AG304*ScoringModel!$B$31)*0.01,"")</f>
        <v/>
      </c>
      <c r="N304" s="66" t="str">
        <f>IF(A304&lt;&gt;"",(Input!J304*ScoringModel!$B$4+Input!K304*ScoringModel!$B$5+Input!L304*ScoringModel!$B$6+Input!M304*ScoringModel!$B$7+Input!N304*ScoringModel!$B$8+Input!O304*ScoringModel!$B$9+Input!P304*ScoringModel!$B$10)*0.01,"")</f>
        <v/>
      </c>
      <c r="O304" s="66" t="str">
        <f>IF(A304&lt;&gt;"",(Input!Q304*ScoringModel!$B$14+Input!R304*ScoringModel!$B$15+Input!S304*ScoringModel!$B$16+Input!T304*ScoringModel!$B$17+Input!U304*ScoringModel!$B$18+Input!V304*ScoringModel!$B$19+Input!W304*ScoringModel!$B$20)*0.01,"")</f>
        <v/>
      </c>
      <c r="P304" s="66" t="str">
        <f>IF(A304&lt;&gt;"",(Input!X304*ScoringModel!$B$24+Input!Y304*ScoringModel!$B$25+Input!Z304*ScoringModel!$B$26+Input!AA304*ScoringModel!$B$27+Input!AB304*ScoringModel!$B$28+Input!AC304*ScoringModel!$B$29+Input!AD304*ScoringModel!$B$30)*0.01,"")</f>
        <v/>
      </c>
    </row>
    <row r="305" spans="1:16" x14ac:dyDescent="0.25">
      <c r="A305" s="154" t="str">
        <f>IF(Input!A305&lt;&gt;"",Input!A305,"")</f>
        <v/>
      </c>
      <c r="B305" s="154" t="str">
        <f>IF(Input!D305&lt;&gt;"",CONCATENATE(Input!D305,", ",Input!C305),"")</f>
        <v/>
      </c>
      <c r="C305" s="154" t="str">
        <f>IF(Input!E305&lt;&gt;"",Input!E305,"")</f>
        <v/>
      </c>
      <c r="D305" s="155" t="str">
        <f>IF(Input!F305&lt;&gt;"",Input!F305,"")</f>
        <v/>
      </c>
      <c r="E305" s="154" t="str">
        <f>IF(Input!I305&lt;&gt;"",CONCATENATE(Input!I305,", ",LEFT(Input!H305,1)),"")</f>
        <v/>
      </c>
      <c r="F305" s="156"/>
      <c r="G305" s="157" t="str">
        <f t="shared" si="4"/>
        <v/>
      </c>
      <c r="H305" s="154" t="str">
        <f>IF(A305&lt;&gt;"",VLOOKUP(G305,ScoreRanges!$C$4:$E$8,3),"")</f>
        <v/>
      </c>
      <c r="I305" s="156"/>
      <c r="J305" s="129" t="str">
        <f>IF(AND(ConversionTable!$F$2&lt;&gt;"",A305&lt;&gt;""),VLOOKUP(G305,ConversionTable!B$2:D$402,3),"")</f>
        <v/>
      </c>
      <c r="K305" s="66" t="str">
        <f>IF(AND(ConversionTable!$F$2&lt;&gt;"",A305&lt;&gt;""),VLOOKUP(J305,ConversionTable!I$4:K$7,3),"")</f>
        <v/>
      </c>
      <c r="M305" s="66" t="str">
        <f>IF(A305&lt;&gt;"",(Input!AE305*ScoringModel!$B$11+Input!AF305*ScoringModel!$B$21+Input!AG305*ScoringModel!$B$31)*0.01,"")</f>
        <v/>
      </c>
      <c r="N305" s="66" t="str">
        <f>IF(A305&lt;&gt;"",(Input!J305*ScoringModel!$B$4+Input!K305*ScoringModel!$B$5+Input!L305*ScoringModel!$B$6+Input!M305*ScoringModel!$B$7+Input!N305*ScoringModel!$B$8+Input!O305*ScoringModel!$B$9+Input!P305*ScoringModel!$B$10)*0.01,"")</f>
        <v/>
      </c>
      <c r="O305" s="66" t="str">
        <f>IF(A305&lt;&gt;"",(Input!Q305*ScoringModel!$B$14+Input!R305*ScoringModel!$B$15+Input!S305*ScoringModel!$B$16+Input!T305*ScoringModel!$B$17+Input!U305*ScoringModel!$B$18+Input!V305*ScoringModel!$B$19+Input!W305*ScoringModel!$B$20)*0.01,"")</f>
        <v/>
      </c>
      <c r="P305" s="66" t="str">
        <f>IF(A305&lt;&gt;"",(Input!X305*ScoringModel!$B$24+Input!Y305*ScoringModel!$B$25+Input!Z305*ScoringModel!$B$26+Input!AA305*ScoringModel!$B$27+Input!AB305*ScoringModel!$B$28+Input!AC305*ScoringModel!$B$29+Input!AD305*ScoringModel!$B$30)*0.01,"")</f>
        <v/>
      </c>
    </row>
    <row r="306" spans="1:16" x14ac:dyDescent="0.25">
      <c r="A306" s="154" t="str">
        <f>IF(Input!A306&lt;&gt;"",Input!A306,"")</f>
        <v/>
      </c>
      <c r="B306" s="154" t="str">
        <f>IF(Input!D306&lt;&gt;"",CONCATENATE(Input!D306,", ",Input!C306),"")</f>
        <v/>
      </c>
      <c r="C306" s="154" t="str">
        <f>IF(Input!E306&lt;&gt;"",Input!E306,"")</f>
        <v/>
      </c>
      <c r="D306" s="155" t="str">
        <f>IF(Input!F306&lt;&gt;"",Input!F306,"")</f>
        <v/>
      </c>
      <c r="E306" s="154" t="str">
        <f>IF(Input!I306&lt;&gt;"",CONCATENATE(Input!I306,", ",LEFT(Input!H306,1)),"")</f>
        <v/>
      </c>
      <c r="F306" s="156"/>
      <c r="G306" s="157" t="str">
        <f t="shared" si="4"/>
        <v/>
      </c>
      <c r="H306" s="154" t="str">
        <f>IF(A306&lt;&gt;"",VLOOKUP(G306,ScoreRanges!$C$4:$E$8,3),"")</f>
        <v/>
      </c>
      <c r="I306" s="156"/>
      <c r="J306" s="129" t="str">
        <f>IF(AND(ConversionTable!$F$2&lt;&gt;"",A306&lt;&gt;""),VLOOKUP(G306,ConversionTable!B$2:D$402,3),"")</f>
        <v/>
      </c>
      <c r="K306" s="66" t="str">
        <f>IF(AND(ConversionTable!$F$2&lt;&gt;"",A306&lt;&gt;""),VLOOKUP(J306,ConversionTable!I$4:K$7,3),"")</f>
        <v/>
      </c>
      <c r="M306" s="66" t="str">
        <f>IF(A306&lt;&gt;"",(Input!AE306*ScoringModel!$B$11+Input!AF306*ScoringModel!$B$21+Input!AG306*ScoringModel!$B$31)*0.01,"")</f>
        <v/>
      </c>
      <c r="N306" s="66" t="str">
        <f>IF(A306&lt;&gt;"",(Input!J306*ScoringModel!$B$4+Input!K306*ScoringModel!$B$5+Input!L306*ScoringModel!$B$6+Input!M306*ScoringModel!$B$7+Input!N306*ScoringModel!$B$8+Input!O306*ScoringModel!$B$9+Input!P306*ScoringModel!$B$10)*0.01,"")</f>
        <v/>
      </c>
      <c r="O306" s="66" t="str">
        <f>IF(A306&lt;&gt;"",(Input!Q306*ScoringModel!$B$14+Input!R306*ScoringModel!$B$15+Input!S306*ScoringModel!$B$16+Input!T306*ScoringModel!$B$17+Input!U306*ScoringModel!$B$18+Input!V306*ScoringModel!$B$19+Input!W306*ScoringModel!$B$20)*0.01,"")</f>
        <v/>
      </c>
      <c r="P306" s="66" t="str">
        <f>IF(A306&lt;&gt;"",(Input!X306*ScoringModel!$B$24+Input!Y306*ScoringModel!$B$25+Input!Z306*ScoringModel!$B$26+Input!AA306*ScoringModel!$B$27+Input!AB306*ScoringModel!$B$28+Input!AC306*ScoringModel!$B$29+Input!AD306*ScoringModel!$B$30)*0.01,"")</f>
        <v/>
      </c>
    </row>
    <row r="307" spans="1:16" x14ac:dyDescent="0.25">
      <c r="A307" s="154" t="str">
        <f>IF(Input!A307&lt;&gt;"",Input!A307,"")</f>
        <v/>
      </c>
      <c r="B307" s="154" t="str">
        <f>IF(Input!D307&lt;&gt;"",CONCATENATE(Input!D307,", ",Input!C307),"")</f>
        <v/>
      </c>
      <c r="C307" s="154" t="str">
        <f>IF(Input!E307&lt;&gt;"",Input!E307,"")</f>
        <v/>
      </c>
      <c r="D307" s="155" t="str">
        <f>IF(Input!F307&lt;&gt;"",Input!F307,"")</f>
        <v/>
      </c>
      <c r="E307" s="154" t="str">
        <f>IF(Input!I307&lt;&gt;"",CONCATENATE(Input!I307,", ",LEFT(Input!H307,1)),"")</f>
        <v/>
      </c>
      <c r="F307" s="156"/>
      <c r="G307" s="157" t="str">
        <f t="shared" si="4"/>
        <v/>
      </c>
      <c r="H307" s="154" t="str">
        <f>IF(A307&lt;&gt;"",VLOOKUP(G307,ScoreRanges!$C$4:$E$8,3),"")</f>
        <v/>
      </c>
      <c r="I307" s="156"/>
      <c r="J307" s="129" t="str">
        <f>IF(AND(ConversionTable!$F$2&lt;&gt;"",A307&lt;&gt;""),VLOOKUP(G307,ConversionTable!B$2:D$402,3),"")</f>
        <v/>
      </c>
      <c r="K307" s="66" t="str">
        <f>IF(AND(ConversionTable!$F$2&lt;&gt;"",A307&lt;&gt;""),VLOOKUP(J307,ConversionTable!I$4:K$7,3),"")</f>
        <v/>
      </c>
      <c r="M307" s="66" t="str">
        <f>IF(A307&lt;&gt;"",(Input!AE307*ScoringModel!$B$11+Input!AF307*ScoringModel!$B$21+Input!AG307*ScoringModel!$B$31)*0.01,"")</f>
        <v/>
      </c>
      <c r="N307" s="66" t="str">
        <f>IF(A307&lt;&gt;"",(Input!J307*ScoringModel!$B$4+Input!K307*ScoringModel!$B$5+Input!L307*ScoringModel!$B$6+Input!M307*ScoringModel!$B$7+Input!N307*ScoringModel!$B$8+Input!O307*ScoringModel!$B$9+Input!P307*ScoringModel!$B$10)*0.01,"")</f>
        <v/>
      </c>
      <c r="O307" s="66" t="str">
        <f>IF(A307&lt;&gt;"",(Input!Q307*ScoringModel!$B$14+Input!R307*ScoringModel!$B$15+Input!S307*ScoringModel!$B$16+Input!T307*ScoringModel!$B$17+Input!U307*ScoringModel!$B$18+Input!V307*ScoringModel!$B$19+Input!W307*ScoringModel!$B$20)*0.01,"")</f>
        <v/>
      </c>
      <c r="P307" s="66" t="str">
        <f>IF(A307&lt;&gt;"",(Input!X307*ScoringModel!$B$24+Input!Y307*ScoringModel!$B$25+Input!Z307*ScoringModel!$B$26+Input!AA307*ScoringModel!$B$27+Input!AB307*ScoringModel!$B$28+Input!AC307*ScoringModel!$B$29+Input!AD307*ScoringModel!$B$30)*0.01,"")</f>
        <v/>
      </c>
    </row>
    <row r="308" spans="1:16" x14ac:dyDescent="0.25">
      <c r="A308" s="154" t="str">
        <f>IF(Input!A308&lt;&gt;"",Input!A308,"")</f>
        <v/>
      </c>
      <c r="B308" s="154" t="str">
        <f>IF(Input!D308&lt;&gt;"",CONCATENATE(Input!D308,", ",Input!C308),"")</f>
        <v/>
      </c>
      <c r="C308" s="154" t="str">
        <f>IF(Input!E308&lt;&gt;"",Input!E308,"")</f>
        <v/>
      </c>
      <c r="D308" s="155" t="str">
        <f>IF(Input!F308&lt;&gt;"",Input!F308,"")</f>
        <v/>
      </c>
      <c r="E308" s="154" t="str">
        <f>IF(Input!I308&lt;&gt;"",CONCATENATE(Input!I308,", ",LEFT(Input!H308,1)),"")</f>
        <v/>
      </c>
      <c r="F308" s="156"/>
      <c r="G308" s="157" t="str">
        <f t="shared" si="4"/>
        <v/>
      </c>
      <c r="H308" s="154" t="str">
        <f>IF(A308&lt;&gt;"",VLOOKUP(G308,ScoreRanges!$C$4:$E$8,3),"")</f>
        <v/>
      </c>
      <c r="I308" s="156"/>
      <c r="J308" s="129" t="str">
        <f>IF(AND(ConversionTable!$F$2&lt;&gt;"",A308&lt;&gt;""),VLOOKUP(G308,ConversionTable!B$2:D$402,3),"")</f>
        <v/>
      </c>
      <c r="K308" s="66" t="str">
        <f>IF(AND(ConversionTable!$F$2&lt;&gt;"",A308&lt;&gt;""),VLOOKUP(J308,ConversionTable!I$4:K$7,3),"")</f>
        <v/>
      </c>
      <c r="M308" s="66" t="str">
        <f>IF(A308&lt;&gt;"",(Input!AE308*ScoringModel!$B$11+Input!AF308*ScoringModel!$B$21+Input!AG308*ScoringModel!$B$31)*0.01,"")</f>
        <v/>
      </c>
      <c r="N308" s="66" t="str">
        <f>IF(A308&lt;&gt;"",(Input!J308*ScoringModel!$B$4+Input!K308*ScoringModel!$B$5+Input!L308*ScoringModel!$B$6+Input!M308*ScoringModel!$B$7+Input!N308*ScoringModel!$B$8+Input!O308*ScoringModel!$B$9+Input!P308*ScoringModel!$B$10)*0.01,"")</f>
        <v/>
      </c>
      <c r="O308" s="66" t="str">
        <f>IF(A308&lt;&gt;"",(Input!Q308*ScoringModel!$B$14+Input!R308*ScoringModel!$B$15+Input!S308*ScoringModel!$B$16+Input!T308*ScoringModel!$B$17+Input!U308*ScoringModel!$B$18+Input!V308*ScoringModel!$B$19+Input!W308*ScoringModel!$B$20)*0.01,"")</f>
        <v/>
      </c>
      <c r="P308" s="66" t="str">
        <f>IF(A308&lt;&gt;"",(Input!X308*ScoringModel!$B$24+Input!Y308*ScoringModel!$B$25+Input!Z308*ScoringModel!$B$26+Input!AA308*ScoringModel!$B$27+Input!AB308*ScoringModel!$B$28+Input!AC308*ScoringModel!$B$29+Input!AD308*ScoringModel!$B$30)*0.01,"")</f>
        <v/>
      </c>
    </row>
    <row r="309" spans="1:16" x14ac:dyDescent="0.25">
      <c r="A309" s="154" t="str">
        <f>IF(Input!A309&lt;&gt;"",Input!A309,"")</f>
        <v/>
      </c>
      <c r="B309" s="154" t="str">
        <f>IF(Input!D309&lt;&gt;"",CONCATENATE(Input!D309,", ",Input!C309),"")</f>
        <v/>
      </c>
      <c r="C309" s="154" t="str">
        <f>IF(Input!E309&lt;&gt;"",Input!E309,"")</f>
        <v/>
      </c>
      <c r="D309" s="155" t="str">
        <f>IF(Input!F309&lt;&gt;"",Input!F309,"")</f>
        <v/>
      </c>
      <c r="E309" s="154" t="str">
        <f>IF(Input!I309&lt;&gt;"",CONCATENATE(Input!I309,", ",LEFT(Input!H309,1)),"")</f>
        <v/>
      </c>
      <c r="F309" s="156"/>
      <c r="G309" s="157" t="str">
        <f t="shared" si="4"/>
        <v/>
      </c>
      <c r="H309" s="154" t="str">
        <f>IF(A309&lt;&gt;"",VLOOKUP(G309,ScoreRanges!$C$4:$E$8,3),"")</f>
        <v/>
      </c>
      <c r="I309" s="156"/>
      <c r="J309" s="129" t="str">
        <f>IF(AND(ConversionTable!$F$2&lt;&gt;"",A309&lt;&gt;""),VLOOKUP(G309,ConversionTable!B$2:D$402,3),"")</f>
        <v/>
      </c>
      <c r="K309" s="66" t="str">
        <f>IF(AND(ConversionTable!$F$2&lt;&gt;"",A309&lt;&gt;""),VLOOKUP(J309,ConversionTable!I$4:K$7,3),"")</f>
        <v/>
      </c>
      <c r="M309" s="66" t="str">
        <f>IF(A309&lt;&gt;"",(Input!AE309*ScoringModel!$B$11+Input!AF309*ScoringModel!$B$21+Input!AG309*ScoringModel!$B$31)*0.01,"")</f>
        <v/>
      </c>
      <c r="N309" s="66" t="str">
        <f>IF(A309&lt;&gt;"",(Input!J309*ScoringModel!$B$4+Input!K309*ScoringModel!$B$5+Input!L309*ScoringModel!$B$6+Input!M309*ScoringModel!$B$7+Input!N309*ScoringModel!$B$8+Input!O309*ScoringModel!$B$9+Input!P309*ScoringModel!$B$10)*0.01,"")</f>
        <v/>
      </c>
      <c r="O309" s="66" t="str">
        <f>IF(A309&lt;&gt;"",(Input!Q309*ScoringModel!$B$14+Input!R309*ScoringModel!$B$15+Input!S309*ScoringModel!$B$16+Input!T309*ScoringModel!$B$17+Input!U309*ScoringModel!$B$18+Input!V309*ScoringModel!$B$19+Input!W309*ScoringModel!$B$20)*0.01,"")</f>
        <v/>
      </c>
      <c r="P309" s="66" t="str">
        <f>IF(A309&lt;&gt;"",(Input!X309*ScoringModel!$B$24+Input!Y309*ScoringModel!$B$25+Input!Z309*ScoringModel!$B$26+Input!AA309*ScoringModel!$B$27+Input!AB309*ScoringModel!$B$28+Input!AC309*ScoringModel!$B$29+Input!AD309*ScoringModel!$B$30)*0.01,"")</f>
        <v/>
      </c>
    </row>
    <row r="310" spans="1:16" x14ac:dyDescent="0.25">
      <c r="A310" s="154" t="str">
        <f>IF(Input!A310&lt;&gt;"",Input!A310,"")</f>
        <v/>
      </c>
      <c r="B310" s="154" t="str">
        <f>IF(Input!D310&lt;&gt;"",CONCATENATE(Input!D310,", ",Input!C310),"")</f>
        <v/>
      </c>
      <c r="C310" s="154" t="str">
        <f>IF(Input!E310&lt;&gt;"",Input!E310,"")</f>
        <v/>
      </c>
      <c r="D310" s="155" t="str">
        <f>IF(Input!F310&lt;&gt;"",Input!F310,"")</f>
        <v/>
      </c>
      <c r="E310" s="154" t="str">
        <f>IF(Input!I310&lt;&gt;"",CONCATENATE(Input!I310,", ",LEFT(Input!H310,1)),"")</f>
        <v/>
      </c>
      <c r="F310" s="156"/>
      <c r="G310" s="157" t="str">
        <f t="shared" si="4"/>
        <v/>
      </c>
      <c r="H310" s="154" t="str">
        <f>IF(A310&lt;&gt;"",VLOOKUP(G310,ScoreRanges!$C$4:$E$8,3),"")</f>
        <v/>
      </c>
      <c r="I310" s="156"/>
      <c r="J310" s="129" t="str">
        <f>IF(AND(ConversionTable!$F$2&lt;&gt;"",A310&lt;&gt;""),VLOOKUP(G310,ConversionTable!B$2:D$402,3),"")</f>
        <v/>
      </c>
      <c r="K310" s="66" t="str">
        <f>IF(AND(ConversionTable!$F$2&lt;&gt;"",A310&lt;&gt;""),VLOOKUP(J310,ConversionTable!I$4:K$7,3),"")</f>
        <v/>
      </c>
      <c r="M310" s="66" t="str">
        <f>IF(A310&lt;&gt;"",(Input!AE310*ScoringModel!$B$11+Input!AF310*ScoringModel!$B$21+Input!AG310*ScoringModel!$B$31)*0.01,"")</f>
        <v/>
      </c>
      <c r="N310" s="66" t="str">
        <f>IF(A310&lt;&gt;"",(Input!J310*ScoringModel!$B$4+Input!K310*ScoringModel!$B$5+Input!L310*ScoringModel!$B$6+Input!M310*ScoringModel!$B$7+Input!N310*ScoringModel!$B$8+Input!O310*ScoringModel!$B$9+Input!P310*ScoringModel!$B$10)*0.01,"")</f>
        <v/>
      </c>
      <c r="O310" s="66" t="str">
        <f>IF(A310&lt;&gt;"",(Input!Q310*ScoringModel!$B$14+Input!R310*ScoringModel!$B$15+Input!S310*ScoringModel!$B$16+Input!T310*ScoringModel!$B$17+Input!U310*ScoringModel!$B$18+Input!V310*ScoringModel!$B$19+Input!W310*ScoringModel!$B$20)*0.01,"")</f>
        <v/>
      </c>
      <c r="P310" s="66" t="str">
        <f>IF(A310&lt;&gt;"",(Input!X310*ScoringModel!$B$24+Input!Y310*ScoringModel!$B$25+Input!Z310*ScoringModel!$B$26+Input!AA310*ScoringModel!$B$27+Input!AB310*ScoringModel!$B$28+Input!AC310*ScoringModel!$B$29+Input!AD310*ScoringModel!$B$30)*0.01,"")</f>
        <v/>
      </c>
    </row>
    <row r="311" spans="1:16" x14ac:dyDescent="0.25">
      <c r="A311" s="154" t="str">
        <f>IF(Input!A311&lt;&gt;"",Input!A311,"")</f>
        <v/>
      </c>
      <c r="B311" s="154" t="str">
        <f>IF(Input!D311&lt;&gt;"",CONCATENATE(Input!D311,", ",Input!C311),"")</f>
        <v/>
      </c>
      <c r="C311" s="154" t="str">
        <f>IF(Input!E311&lt;&gt;"",Input!E311,"")</f>
        <v/>
      </c>
      <c r="D311" s="155" t="str">
        <f>IF(Input!F311&lt;&gt;"",Input!F311,"")</f>
        <v/>
      </c>
      <c r="E311" s="154" t="str">
        <f>IF(Input!I311&lt;&gt;"",CONCATENATE(Input!I311,", ",LEFT(Input!H311,1)),"")</f>
        <v/>
      </c>
      <c r="F311" s="156"/>
      <c r="G311" s="157" t="str">
        <f t="shared" si="4"/>
        <v/>
      </c>
      <c r="H311" s="154" t="str">
        <f>IF(A311&lt;&gt;"",VLOOKUP(G311,ScoreRanges!$C$4:$E$8,3),"")</f>
        <v/>
      </c>
      <c r="I311" s="156"/>
      <c r="J311" s="129" t="str">
        <f>IF(AND(ConversionTable!$F$2&lt;&gt;"",A311&lt;&gt;""),VLOOKUP(G311,ConversionTable!B$2:D$402,3),"")</f>
        <v/>
      </c>
      <c r="K311" s="66" t="str">
        <f>IF(AND(ConversionTable!$F$2&lt;&gt;"",A311&lt;&gt;""),VLOOKUP(J311,ConversionTable!I$4:K$7,3),"")</f>
        <v/>
      </c>
      <c r="M311" s="66" t="str">
        <f>IF(A311&lt;&gt;"",(Input!AE311*ScoringModel!$B$11+Input!AF311*ScoringModel!$B$21+Input!AG311*ScoringModel!$B$31)*0.01,"")</f>
        <v/>
      </c>
      <c r="N311" s="66" t="str">
        <f>IF(A311&lt;&gt;"",(Input!J311*ScoringModel!$B$4+Input!K311*ScoringModel!$B$5+Input!L311*ScoringModel!$B$6+Input!M311*ScoringModel!$B$7+Input!N311*ScoringModel!$B$8+Input!O311*ScoringModel!$B$9+Input!P311*ScoringModel!$B$10)*0.01,"")</f>
        <v/>
      </c>
      <c r="O311" s="66" t="str">
        <f>IF(A311&lt;&gt;"",(Input!Q311*ScoringModel!$B$14+Input!R311*ScoringModel!$B$15+Input!S311*ScoringModel!$B$16+Input!T311*ScoringModel!$B$17+Input!U311*ScoringModel!$B$18+Input!V311*ScoringModel!$B$19+Input!W311*ScoringModel!$B$20)*0.01,"")</f>
        <v/>
      </c>
      <c r="P311" s="66" t="str">
        <f>IF(A311&lt;&gt;"",(Input!X311*ScoringModel!$B$24+Input!Y311*ScoringModel!$B$25+Input!Z311*ScoringModel!$B$26+Input!AA311*ScoringModel!$B$27+Input!AB311*ScoringModel!$B$28+Input!AC311*ScoringModel!$B$29+Input!AD311*ScoringModel!$B$30)*0.01,"")</f>
        <v/>
      </c>
    </row>
    <row r="312" spans="1:16" x14ac:dyDescent="0.25">
      <c r="A312" s="154" t="str">
        <f>IF(Input!A312&lt;&gt;"",Input!A312,"")</f>
        <v/>
      </c>
      <c r="B312" s="154" t="str">
        <f>IF(Input!D312&lt;&gt;"",CONCATENATE(Input!D312,", ",Input!C312),"")</f>
        <v/>
      </c>
      <c r="C312" s="154" t="str">
        <f>IF(Input!E312&lt;&gt;"",Input!E312,"")</f>
        <v/>
      </c>
      <c r="D312" s="155" t="str">
        <f>IF(Input!F312&lt;&gt;"",Input!F312,"")</f>
        <v/>
      </c>
      <c r="E312" s="154" t="str">
        <f>IF(Input!I312&lt;&gt;"",CONCATENATE(Input!I312,", ",LEFT(Input!H312,1)),"")</f>
        <v/>
      </c>
      <c r="F312" s="156"/>
      <c r="G312" s="157" t="str">
        <f t="shared" si="4"/>
        <v/>
      </c>
      <c r="H312" s="154" t="str">
        <f>IF(A312&lt;&gt;"",VLOOKUP(G312,ScoreRanges!$C$4:$E$8,3),"")</f>
        <v/>
      </c>
      <c r="I312" s="156"/>
      <c r="J312" s="129" t="str">
        <f>IF(AND(ConversionTable!$F$2&lt;&gt;"",A312&lt;&gt;""),VLOOKUP(G312,ConversionTable!B$2:D$402,3),"")</f>
        <v/>
      </c>
      <c r="K312" s="66" t="str">
        <f>IF(AND(ConversionTable!$F$2&lt;&gt;"",A312&lt;&gt;""),VLOOKUP(J312,ConversionTable!I$4:K$7,3),"")</f>
        <v/>
      </c>
      <c r="M312" s="66" t="str">
        <f>IF(A312&lt;&gt;"",(Input!AE312*ScoringModel!$B$11+Input!AF312*ScoringModel!$B$21+Input!AG312*ScoringModel!$B$31)*0.01,"")</f>
        <v/>
      </c>
      <c r="N312" s="66" t="str">
        <f>IF(A312&lt;&gt;"",(Input!J312*ScoringModel!$B$4+Input!K312*ScoringModel!$B$5+Input!L312*ScoringModel!$B$6+Input!M312*ScoringModel!$B$7+Input!N312*ScoringModel!$B$8+Input!O312*ScoringModel!$B$9+Input!P312*ScoringModel!$B$10)*0.01,"")</f>
        <v/>
      </c>
      <c r="O312" s="66" t="str">
        <f>IF(A312&lt;&gt;"",(Input!Q312*ScoringModel!$B$14+Input!R312*ScoringModel!$B$15+Input!S312*ScoringModel!$B$16+Input!T312*ScoringModel!$B$17+Input!U312*ScoringModel!$B$18+Input!V312*ScoringModel!$B$19+Input!W312*ScoringModel!$B$20)*0.01,"")</f>
        <v/>
      </c>
      <c r="P312" s="66" t="str">
        <f>IF(A312&lt;&gt;"",(Input!X312*ScoringModel!$B$24+Input!Y312*ScoringModel!$B$25+Input!Z312*ScoringModel!$B$26+Input!AA312*ScoringModel!$B$27+Input!AB312*ScoringModel!$B$28+Input!AC312*ScoringModel!$B$29+Input!AD312*ScoringModel!$B$30)*0.01,"")</f>
        <v/>
      </c>
    </row>
    <row r="313" spans="1:16" x14ac:dyDescent="0.25">
      <c r="A313" s="154" t="str">
        <f>IF(Input!A313&lt;&gt;"",Input!A313,"")</f>
        <v/>
      </c>
      <c r="B313" s="154" t="str">
        <f>IF(Input!D313&lt;&gt;"",CONCATENATE(Input!D313,", ",Input!C313),"")</f>
        <v/>
      </c>
      <c r="C313" s="154" t="str">
        <f>IF(Input!E313&lt;&gt;"",Input!E313,"")</f>
        <v/>
      </c>
      <c r="D313" s="155" t="str">
        <f>IF(Input!F313&lt;&gt;"",Input!F313,"")</f>
        <v/>
      </c>
      <c r="E313" s="154" t="str">
        <f>IF(Input!I313&lt;&gt;"",CONCATENATE(Input!I313,", ",LEFT(Input!H313,1)),"")</f>
        <v/>
      </c>
      <c r="F313" s="156"/>
      <c r="G313" s="157" t="str">
        <f t="shared" si="4"/>
        <v/>
      </c>
      <c r="H313" s="154" t="str">
        <f>IF(A313&lt;&gt;"",VLOOKUP(G313,ScoreRanges!$C$4:$E$8,3),"")</f>
        <v/>
      </c>
      <c r="I313" s="156"/>
      <c r="J313" s="129" t="str">
        <f>IF(AND(ConversionTable!$F$2&lt;&gt;"",A313&lt;&gt;""),VLOOKUP(G313,ConversionTable!B$2:D$402,3),"")</f>
        <v/>
      </c>
      <c r="K313" s="66" t="str">
        <f>IF(AND(ConversionTable!$F$2&lt;&gt;"",A313&lt;&gt;""),VLOOKUP(J313,ConversionTable!I$4:K$7,3),"")</f>
        <v/>
      </c>
      <c r="M313" s="66" t="str">
        <f>IF(A313&lt;&gt;"",(Input!AE313*ScoringModel!$B$11+Input!AF313*ScoringModel!$B$21+Input!AG313*ScoringModel!$B$31)*0.01,"")</f>
        <v/>
      </c>
      <c r="N313" s="66" t="str">
        <f>IF(A313&lt;&gt;"",(Input!J313*ScoringModel!$B$4+Input!K313*ScoringModel!$B$5+Input!L313*ScoringModel!$B$6+Input!M313*ScoringModel!$B$7+Input!N313*ScoringModel!$B$8+Input!O313*ScoringModel!$B$9+Input!P313*ScoringModel!$B$10)*0.01,"")</f>
        <v/>
      </c>
      <c r="O313" s="66" t="str">
        <f>IF(A313&lt;&gt;"",(Input!Q313*ScoringModel!$B$14+Input!R313*ScoringModel!$B$15+Input!S313*ScoringModel!$B$16+Input!T313*ScoringModel!$B$17+Input!U313*ScoringModel!$B$18+Input!V313*ScoringModel!$B$19+Input!W313*ScoringModel!$B$20)*0.01,"")</f>
        <v/>
      </c>
      <c r="P313" s="66" t="str">
        <f>IF(A313&lt;&gt;"",(Input!X313*ScoringModel!$B$24+Input!Y313*ScoringModel!$B$25+Input!Z313*ScoringModel!$B$26+Input!AA313*ScoringModel!$B$27+Input!AB313*ScoringModel!$B$28+Input!AC313*ScoringModel!$B$29+Input!AD313*ScoringModel!$B$30)*0.01,"")</f>
        <v/>
      </c>
    </row>
    <row r="314" spans="1:16" x14ac:dyDescent="0.25">
      <c r="A314" s="154" t="str">
        <f>IF(Input!A314&lt;&gt;"",Input!A314,"")</f>
        <v/>
      </c>
      <c r="B314" s="154" t="str">
        <f>IF(Input!D314&lt;&gt;"",CONCATENATE(Input!D314,", ",Input!C314),"")</f>
        <v/>
      </c>
      <c r="C314" s="154" t="str">
        <f>IF(Input!E314&lt;&gt;"",Input!E314,"")</f>
        <v/>
      </c>
      <c r="D314" s="155" t="str">
        <f>IF(Input!F314&lt;&gt;"",Input!F314,"")</f>
        <v/>
      </c>
      <c r="E314" s="154" t="str">
        <f>IF(Input!I314&lt;&gt;"",CONCATENATE(Input!I314,", ",LEFT(Input!H314,1)),"")</f>
        <v/>
      </c>
      <c r="F314" s="156"/>
      <c r="G314" s="157" t="str">
        <f t="shared" si="4"/>
        <v/>
      </c>
      <c r="H314" s="154" t="str">
        <f>IF(A314&lt;&gt;"",VLOOKUP(G314,ScoreRanges!$C$4:$E$8,3),"")</f>
        <v/>
      </c>
      <c r="I314" s="156"/>
      <c r="J314" s="129" t="str">
        <f>IF(AND(ConversionTable!$F$2&lt;&gt;"",A314&lt;&gt;""),VLOOKUP(G314,ConversionTable!B$2:D$402,3),"")</f>
        <v/>
      </c>
      <c r="K314" s="66" t="str">
        <f>IF(AND(ConversionTable!$F$2&lt;&gt;"",A314&lt;&gt;""),VLOOKUP(J314,ConversionTable!I$4:K$7,3),"")</f>
        <v/>
      </c>
      <c r="M314" s="66" t="str">
        <f>IF(A314&lt;&gt;"",(Input!AE314*ScoringModel!$B$11+Input!AF314*ScoringModel!$B$21+Input!AG314*ScoringModel!$B$31)*0.01,"")</f>
        <v/>
      </c>
      <c r="N314" s="66" t="str">
        <f>IF(A314&lt;&gt;"",(Input!J314*ScoringModel!$B$4+Input!K314*ScoringModel!$B$5+Input!L314*ScoringModel!$B$6+Input!M314*ScoringModel!$B$7+Input!N314*ScoringModel!$B$8+Input!O314*ScoringModel!$B$9+Input!P314*ScoringModel!$B$10)*0.01,"")</f>
        <v/>
      </c>
      <c r="O314" s="66" t="str">
        <f>IF(A314&lt;&gt;"",(Input!Q314*ScoringModel!$B$14+Input!R314*ScoringModel!$B$15+Input!S314*ScoringModel!$B$16+Input!T314*ScoringModel!$B$17+Input!U314*ScoringModel!$B$18+Input!V314*ScoringModel!$B$19+Input!W314*ScoringModel!$B$20)*0.01,"")</f>
        <v/>
      </c>
      <c r="P314" s="66" t="str">
        <f>IF(A314&lt;&gt;"",(Input!X314*ScoringModel!$B$24+Input!Y314*ScoringModel!$B$25+Input!Z314*ScoringModel!$B$26+Input!AA314*ScoringModel!$B$27+Input!AB314*ScoringModel!$B$28+Input!AC314*ScoringModel!$B$29+Input!AD314*ScoringModel!$B$30)*0.01,"")</f>
        <v/>
      </c>
    </row>
    <row r="315" spans="1:16" x14ac:dyDescent="0.25">
      <c r="A315" s="154" t="str">
        <f>IF(Input!A315&lt;&gt;"",Input!A315,"")</f>
        <v/>
      </c>
      <c r="B315" s="154" t="str">
        <f>IF(Input!D315&lt;&gt;"",CONCATENATE(Input!D315,", ",Input!C315),"")</f>
        <v/>
      </c>
      <c r="C315" s="154" t="str">
        <f>IF(Input!E315&lt;&gt;"",Input!E315,"")</f>
        <v/>
      </c>
      <c r="D315" s="155" t="str">
        <f>IF(Input!F315&lt;&gt;"",Input!F315,"")</f>
        <v/>
      </c>
      <c r="E315" s="154" t="str">
        <f>IF(Input!I315&lt;&gt;"",CONCATENATE(Input!I315,", ",LEFT(Input!H315,1)),"")</f>
        <v/>
      </c>
      <c r="F315" s="156"/>
      <c r="G315" s="157" t="str">
        <f t="shared" si="4"/>
        <v/>
      </c>
      <c r="H315" s="154" t="str">
        <f>IF(A315&lt;&gt;"",VLOOKUP(G315,ScoreRanges!$C$4:$E$8,3),"")</f>
        <v/>
      </c>
      <c r="I315" s="156"/>
      <c r="J315" s="129" t="str">
        <f>IF(AND(ConversionTable!$F$2&lt;&gt;"",A315&lt;&gt;""),VLOOKUP(G315,ConversionTable!B$2:D$402,3),"")</f>
        <v/>
      </c>
      <c r="K315" s="66" t="str">
        <f>IF(AND(ConversionTable!$F$2&lt;&gt;"",A315&lt;&gt;""),VLOOKUP(J315,ConversionTable!I$4:K$7,3),"")</f>
        <v/>
      </c>
      <c r="M315" s="66" t="str">
        <f>IF(A315&lt;&gt;"",(Input!AE315*ScoringModel!$B$11+Input!AF315*ScoringModel!$B$21+Input!AG315*ScoringModel!$B$31)*0.01,"")</f>
        <v/>
      </c>
      <c r="N315" s="66" t="str">
        <f>IF(A315&lt;&gt;"",(Input!J315*ScoringModel!$B$4+Input!K315*ScoringModel!$B$5+Input!L315*ScoringModel!$B$6+Input!M315*ScoringModel!$B$7+Input!N315*ScoringModel!$B$8+Input!O315*ScoringModel!$B$9+Input!P315*ScoringModel!$B$10)*0.01,"")</f>
        <v/>
      </c>
      <c r="O315" s="66" t="str">
        <f>IF(A315&lt;&gt;"",(Input!Q315*ScoringModel!$B$14+Input!R315*ScoringModel!$B$15+Input!S315*ScoringModel!$B$16+Input!T315*ScoringModel!$B$17+Input!U315*ScoringModel!$B$18+Input!V315*ScoringModel!$B$19+Input!W315*ScoringModel!$B$20)*0.01,"")</f>
        <v/>
      </c>
      <c r="P315" s="66" t="str">
        <f>IF(A315&lt;&gt;"",(Input!X315*ScoringModel!$B$24+Input!Y315*ScoringModel!$B$25+Input!Z315*ScoringModel!$B$26+Input!AA315*ScoringModel!$B$27+Input!AB315*ScoringModel!$B$28+Input!AC315*ScoringModel!$B$29+Input!AD315*ScoringModel!$B$30)*0.01,"")</f>
        <v/>
      </c>
    </row>
    <row r="316" spans="1:16" x14ac:dyDescent="0.25">
      <c r="A316" s="154" t="str">
        <f>IF(Input!A316&lt;&gt;"",Input!A316,"")</f>
        <v/>
      </c>
      <c r="B316" s="154" t="str">
        <f>IF(Input!D316&lt;&gt;"",CONCATENATE(Input!D316,", ",Input!C316),"")</f>
        <v/>
      </c>
      <c r="C316" s="154" t="str">
        <f>IF(Input!E316&lt;&gt;"",Input!E316,"")</f>
        <v/>
      </c>
      <c r="D316" s="155" t="str">
        <f>IF(Input!F316&lt;&gt;"",Input!F316,"")</f>
        <v/>
      </c>
      <c r="E316" s="154" t="str">
        <f>IF(Input!I316&lt;&gt;"",CONCATENATE(Input!I316,", ",LEFT(Input!H316,1)),"")</f>
        <v/>
      </c>
      <c r="F316" s="156"/>
      <c r="G316" s="157" t="str">
        <f t="shared" si="4"/>
        <v/>
      </c>
      <c r="H316" s="154" t="str">
        <f>IF(A316&lt;&gt;"",VLOOKUP(G316,ScoreRanges!$C$4:$E$8,3),"")</f>
        <v/>
      </c>
      <c r="I316" s="156"/>
      <c r="J316" s="129" t="str">
        <f>IF(AND(ConversionTable!$F$2&lt;&gt;"",A316&lt;&gt;""),VLOOKUP(G316,ConversionTable!B$2:D$402,3),"")</f>
        <v/>
      </c>
      <c r="K316" s="66" t="str">
        <f>IF(AND(ConversionTable!$F$2&lt;&gt;"",A316&lt;&gt;""),VLOOKUP(J316,ConversionTable!I$4:K$7,3),"")</f>
        <v/>
      </c>
      <c r="M316" s="66" t="str">
        <f>IF(A316&lt;&gt;"",(Input!AE316*ScoringModel!$B$11+Input!AF316*ScoringModel!$B$21+Input!AG316*ScoringModel!$B$31)*0.01,"")</f>
        <v/>
      </c>
      <c r="N316" s="66" t="str">
        <f>IF(A316&lt;&gt;"",(Input!J316*ScoringModel!$B$4+Input!K316*ScoringModel!$B$5+Input!L316*ScoringModel!$B$6+Input!M316*ScoringModel!$B$7+Input!N316*ScoringModel!$B$8+Input!O316*ScoringModel!$B$9+Input!P316*ScoringModel!$B$10)*0.01,"")</f>
        <v/>
      </c>
      <c r="O316" s="66" t="str">
        <f>IF(A316&lt;&gt;"",(Input!Q316*ScoringModel!$B$14+Input!R316*ScoringModel!$B$15+Input!S316*ScoringModel!$B$16+Input!T316*ScoringModel!$B$17+Input!U316*ScoringModel!$B$18+Input!V316*ScoringModel!$B$19+Input!W316*ScoringModel!$B$20)*0.01,"")</f>
        <v/>
      </c>
      <c r="P316" s="66" t="str">
        <f>IF(A316&lt;&gt;"",(Input!X316*ScoringModel!$B$24+Input!Y316*ScoringModel!$B$25+Input!Z316*ScoringModel!$B$26+Input!AA316*ScoringModel!$B$27+Input!AB316*ScoringModel!$B$28+Input!AC316*ScoringModel!$B$29+Input!AD316*ScoringModel!$B$30)*0.01,"")</f>
        <v/>
      </c>
    </row>
    <row r="317" spans="1:16" x14ac:dyDescent="0.25">
      <c r="A317" s="154" t="str">
        <f>IF(Input!A317&lt;&gt;"",Input!A317,"")</f>
        <v/>
      </c>
      <c r="B317" s="154" t="str">
        <f>IF(Input!D317&lt;&gt;"",CONCATENATE(Input!D317,", ",Input!C317),"")</f>
        <v/>
      </c>
      <c r="C317" s="154" t="str">
        <f>IF(Input!E317&lt;&gt;"",Input!E317,"")</f>
        <v/>
      </c>
      <c r="D317" s="155" t="str">
        <f>IF(Input!F317&lt;&gt;"",Input!F317,"")</f>
        <v/>
      </c>
      <c r="E317" s="154" t="str">
        <f>IF(Input!I317&lt;&gt;"",CONCATENATE(Input!I317,", ",LEFT(Input!H317,1)),"")</f>
        <v/>
      </c>
      <c r="F317" s="156"/>
      <c r="G317" s="157" t="str">
        <f t="shared" si="4"/>
        <v/>
      </c>
      <c r="H317" s="154" t="str">
        <f>IF(A317&lt;&gt;"",VLOOKUP(G317,ScoreRanges!$C$4:$E$8,3),"")</f>
        <v/>
      </c>
      <c r="I317" s="156"/>
      <c r="J317" s="129" t="str">
        <f>IF(AND(ConversionTable!$F$2&lt;&gt;"",A317&lt;&gt;""),VLOOKUP(G317,ConversionTable!B$2:D$402,3),"")</f>
        <v/>
      </c>
      <c r="K317" s="66" t="str">
        <f>IF(AND(ConversionTable!$F$2&lt;&gt;"",A317&lt;&gt;""),VLOOKUP(J317,ConversionTable!I$4:K$7,3),"")</f>
        <v/>
      </c>
      <c r="M317" s="66" t="str">
        <f>IF(A317&lt;&gt;"",(Input!AE317*ScoringModel!$B$11+Input!AF317*ScoringModel!$B$21+Input!AG317*ScoringModel!$B$31)*0.01,"")</f>
        <v/>
      </c>
      <c r="N317" s="66" t="str">
        <f>IF(A317&lt;&gt;"",(Input!J317*ScoringModel!$B$4+Input!K317*ScoringModel!$B$5+Input!L317*ScoringModel!$B$6+Input!M317*ScoringModel!$B$7+Input!N317*ScoringModel!$B$8+Input!O317*ScoringModel!$B$9+Input!P317*ScoringModel!$B$10)*0.01,"")</f>
        <v/>
      </c>
      <c r="O317" s="66" t="str">
        <f>IF(A317&lt;&gt;"",(Input!Q317*ScoringModel!$B$14+Input!R317*ScoringModel!$B$15+Input!S317*ScoringModel!$B$16+Input!T317*ScoringModel!$B$17+Input!U317*ScoringModel!$B$18+Input!V317*ScoringModel!$B$19+Input!W317*ScoringModel!$B$20)*0.01,"")</f>
        <v/>
      </c>
      <c r="P317" s="66" t="str">
        <f>IF(A317&lt;&gt;"",(Input!X317*ScoringModel!$B$24+Input!Y317*ScoringModel!$B$25+Input!Z317*ScoringModel!$B$26+Input!AA317*ScoringModel!$B$27+Input!AB317*ScoringModel!$B$28+Input!AC317*ScoringModel!$B$29+Input!AD317*ScoringModel!$B$30)*0.01,"")</f>
        <v/>
      </c>
    </row>
    <row r="318" spans="1:16" x14ac:dyDescent="0.25">
      <c r="A318" s="154" t="str">
        <f>IF(Input!A318&lt;&gt;"",Input!A318,"")</f>
        <v/>
      </c>
      <c r="B318" s="154" t="str">
        <f>IF(Input!D318&lt;&gt;"",CONCATENATE(Input!D318,", ",Input!C318),"")</f>
        <v/>
      </c>
      <c r="C318" s="154" t="str">
        <f>IF(Input!E318&lt;&gt;"",Input!E318,"")</f>
        <v/>
      </c>
      <c r="D318" s="155" t="str">
        <f>IF(Input!F318&lt;&gt;"",Input!F318,"")</f>
        <v/>
      </c>
      <c r="E318" s="154" t="str">
        <f>IF(Input!I318&lt;&gt;"",CONCATENATE(Input!I318,", ",LEFT(Input!H318,1)),"")</f>
        <v/>
      </c>
      <c r="F318" s="156"/>
      <c r="G318" s="157" t="str">
        <f t="shared" si="4"/>
        <v/>
      </c>
      <c r="H318" s="154" t="str">
        <f>IF(A318&lt;&gt;"",VLOOKUP(G318,ScoreRanges!$C$4:$E$8,3),"")</f>
        <v/>
      </c>
      <c r="I318" s="156"/>
      <c r="J318" s="129" t="str">
        <f>IF(AND(ConversionTable!$F$2&lt;&gt;"",A318&lt;&gt;""),VLOOKUP(G318,ConversionTable!B$2:D$402,3),"")</f>
        <v/>
      </c>
      <c r="K318" s="66" t="str">
        <f>IF(AND(ConversionTable!$F$2&lt;&gt;"",A318&lt;&gt;""),VLOOKUP(J318,ConversionTable!I$4:K$7,3),"")</f>
        <v/>
      </c>
      <c r="M318" s="66" t="str">
        <f>IF(A318&lt;&gt;"",(Input!AE318*ScoringModel!$B$11+Input!AF318*ScoringModel!$B$21+Input!AG318*ScoringModel!$B$31)*0.01,"")</f>
        <v/>
      </c>
      <c r="N318" s="66" t="str">
        <f>IF(A318&lt;&gt;"",(Input!J318*ScoringModel!$B$4+Input!K318*ScoringModel!$B$5+Input!L318*ScoringModel!$B$6+Input!M318*ScoringModel!$B$7+Input!N318*ScoringModel!$B$8+Input!O318*ScoringModel!$B$9+Input!P318*ScoringModel!$B$10)*0.01,"")</f>
        <v/>
      </c>
      <c r="O318" s="66" t="str">
        <f>IF(A318&lt;&gt;"",(Input!Q318*ScoringModel!$B$14+Input!R318*ScoringModel!$B$15+Input!S318*ScoringModel!$B$16+Input!T318*ScoringModel!$B$17+Input!U318*ScoringModel!$B$18+Input!V318*ScoringModel!$B$19+Input!W318*ScoringModel!$B$20)*0.01,"")</f>
        <v/>
      </c>
      <c r="P318" s="66" t="str">
        <f>IF(A318&lt;&gt;"",(Input!X318*ScoringModel!$B$24+Input!Y318*ScoringModel!$B$25+Input!Z318*ScoringModel!$B$26+Input!AA318*ScoringModel!$B$27+Input!AB318*ScoringModel!$B$28+Input!AC318*ScoringModel!$B$29+Input!AD318*ScoringModel!$B$30)*0.01,"")</f>
        <v/>
      </c>
    </row>
    <row r="319" spans="1:16" x14ac:dyDescent="0.25">
      <c r="A319" s="154" t="str">
        <f>IF(Input!A319&lt;&gt;"",Input!A319,"")</f>
        <v/>
      </c>
      <c r="B319" s="154" t="str">
        <f>IF(Input!D319&lt;&gt;"",CONCATENATE(Input!D319,", ",Input!C319),"")</f>
        <v/>
      </c>
      <c r="C319" s="154" t="str">
        <f>IF(Input!E319&lt;&gt;"",Input!E319,"")</f>
        <v/>
      </c>
      <c r="D319" s="155" t="str">
        <f>IF(Input!F319&lt;&gt;"",Input!F319,"")</f>
        <v/>
      </c>
      <c r="E319" s="154" t="str">
        <f>IF(Input!I319&lt;&gt;"",CONCATENATE(Input!I319,", ",LEFT(Input!H319,1)),"")</f>
        <v/>
      </c>
      <c r="F319" s="156"/>
      <c r="G319" s="157" t="str">
        <f t="shared" si="4"/>
        <v/>
      </c>
      <c r="H319" s="154" t="str">
        <f>IF(A319&lt;&gt;"",VLOOKUP(G319,ScoreRanges!$C$4:$E$8,3),"")</f>
        <v/>
      </c>
      <c r="I319" s="156"/>
      <c r="J319" s="129" t="str">
        <f>IF(AND(ConversionTable!$F$2&lt;&gt;"",A319&lt;&gt;""),VLOOKUP(G319,ConversionTable!B$2:D$402,3),"")</f>
        <v/>
      </c>
      <c r="K319" s="66" t="str">
        <f>IF(AND(ConversionTable!$F$2&lt;&gt;"",A319&lt;&gt;""),VLOOKUP(J319,ConversionTable!I$4:K$7,3),"")</f>
        <v/>
      </c>
      <c r="M319" s="66" t="str">
        <f>IF(A319&lt;&gt;"",(Input!AE319*ScoringModel!$B$11+Input!AF319*ScoringModel!$B$21+Input!AG319*ScoringModel!$B$31)*0.01,"")</f>
        <v/>
      </c>
      <c r="N319" s="66" t="str">
        <f>IF(A319&lt;&gt;"",(Input!J319*ScoringModel!$B$4+Input!K319*ScoringModel!$B$5+Input!L319*ScoringModel!$B$6+Input!M319*ScoringModel!$B$7+Input!N319*ScoringModel!$B$8+Input!O319*ScoringModel!$B$9+Input!P319*ScoringModel!$B$10)*0.01,"")</f>
        <v/>
      </c>
      <c r="O319" s="66" t="str">
        <f>IF(A319&lt;&gt;"",(Input!Q319*ScoringModel!$B$14+Input!R319*ScoringModel!$B$15+Input!S319*ScoringModel!$B$16+Input!T319*ScoringModel!$B$17+Input!U319*ScoringModel!$B$18+Input!V319*ScoringModel!$B$19+Input!W319*ScoringModel!$B$20)*0.01,"")</f>
        <v/>
      </c>
      <c r="P319" s="66" t="str">
        <f>IF(A319&lt;&gt;"",(Input!X319*ScoringModel!$B$24+Input!Y319*ScoringModel!$B$25+Input!Z319*ScoringModel!$B$26+Input!AA319*ScoringModel!$B$27+Input!AB319*ScoringModel!$B$28+Input!AC319*ScoringModel!$B$29+Input!AD319*ScoringModel!$B$30)*0.01,"")</f>
        <v/>
      </c>
    </row>
    <row r="320" spans="1:16" x14ac:dyDescent="0.25">
      <c r="A320" s="154" t="str">
        <f>IF(Input!A320&lt;&gt;"",Input!A320,"")</f>
        <v/>
      </c>
      <c r="B320" s="154" t="str">
        <f>IF(Input!D320&lt;&gt;"",CONCATENATE(Input!D320,", ",Input!C320),"")</f>
        <v/>
      </c>
      <c r="C320" s="154" t="str">
        <f>IF(Input!E320&lt;&gt;"",Input!E320,"")</f>
        <v/>
      </c>
      <c r="D320" s="155" t="str">
        <f>IF(Input!F320&lt;&gt;"",Input!F320,"")</f>
        <v/>
      </c>
      <c r="E320" s="154" t="str">
        <f>IF(Input!I320&lt;&gt;"",CONCATENATE(Input!I320,", ",LEFT(Input!H320,1)),"")</f>
        <v/>
      </c>
      <c r="F320" s="156"/>
      <c r="G320" s="157" t="str">
        <f t="shared" si="4"/>
        <v/>
      </c>
      <c r="H320" s="154" t="str">
        <f>IF(A320&lt;&gt;"",VLOOKUP(G320,ScoreRanges!$C$4:$E$8,3),"")</f>
        <v/>
      </c>
      <c r="I320" s="156"/>
      <c r="J320" s="129" t="str">
        <f>IF(AND(ConversionTable!$F$2&lt;&gt;"",A320&lt;&gt;""),VLOOKUP(G320,ConversionTable!B$2:D$402,3),"")</f>
        <v/>
      </c>
      <c r="K320" s="66" t="str">
        <f>IF(AND(ConversionTable!$F$2&lt;&gt;"",A320&lt;&gt;""),VLOOKUP(J320,ConversionTable!I$4:K$7,3),"")</f>
        <v/>
      </c>
      <c r="M320" s="66" t="str">
        <f>IF(A320&lt;&gt;"",(Input!AE320*ScoringModel!$B$11+Input!AF320*ScoringModel!$B$21+Input!AG320*ScoringModel!$B$31)*0.01,"")</f>
        <v/>
      </c>
      <c r="N320" s="66" t="str">
        <f>IF(A320&lt;&gt;"",(Input!J320*ScoringModel!$B$4+Input!K320*ScoringModel!$B$5+Input!L320*ScoringModel!$B$6+Input!M320*ScoringModel!$B$7+Input!N320*ScoringModel!$B$8+Input!O320*ScoringModel!$B$9+Input!P320*ScoringModel!$B$10)*0.01,"")</f>
        <v/>
      </c>
      <c r="O320" s="66" t="str">
        <f>IF(A320&lt;&gt;"",(Input!Q320*ScoringModel!$B$14+Input!R320*ScoringModel!$B$15+Input!S320*ScoringModel!$B$16+Input!T320*ScoringModel!$B$17+Input!U320*ScoringModel!$B$18+Input!V320*ScoringModel!$B$19+Input!W320*ScoringModel!$B$20)*0.01,"")</f>
        <v/>
      </c>
      <c r="P320" s="66" t="str">
        <f>IF(A320&lt;&gt;"",(Input!X320*ScoringModel!$B$24+Input!Y320*ScoringModel!$B$25+Input!Z320*ScoringModel!$B$26+Input!AA320*ScoringModel!$B$27+Input!AB320*ScoringModel!$B$28+Input!AC320*ScoringModel!$B$29+Input!AD320*ScoringModel!$B$30)*0.01,"")</f>
        <v/>
      </c>
    </row>
    <row r="321" spans="1:16" x14ac:dyDescent="0.25">
      <c r="A321" s="154" t="str">
        <f>IF(Input!A321&lt;&gt;"",Input!A321,"")</f>
        <v/>
      </c>
      <c r="B321" s="154" t="str">
        <f>IF(Input!D321&lt;&gt;"",CONCATENATE(Input!D321,", ",Input!C321),"")</f>
        <v/>
      </c>
      <c r="C321" s="154" t="str">
        <f>IF(Input!E321&lt;&gt;"",Input!E321,"")</f>
        <v/>
      </c>
      <c r="D321" s="155" t="str">
        <f>IF(Input!F321&lt;&gt;"",Input!F321,"")</f>
        <v/>
      </c>
      <c r="E321" s="154" t="str">
        <f>IF(Input!I321&lt;&gt;"",CONCATENATE(Input!I321,", ",LEFT(Input!H321,1)),"")</f>
        <v/>
      </c>
      <c r="F321" s="156"/>
      <c r="G321" s="157" t="str">
        <f t="shared" si="4"/>
        <v/>
      </c>
      <c r="H321" s="154" t="str">
        <f>IF(A321&lt;&gt;"",VLOOKUP(G321,ScoreRanges!$C$4:$E$8,3),"")</f>
        <v/>
      </c>
      <c r="I321" s="156"/>
      <c r="J321" s="129" t="str">
        <f>IF(AND(ConversionTable!$F$2&lt;&gt;"",A321&lt;&gt;""),VLOOKUP(G321,ConversionTable!B$2:D$402,3),"")</f>
        <v/>
      </c>
      <c r="K321" s="66" t="str">
        <f>IF(AND(ConversionTable!$F$2&lt;&gt;"",A321&lt;&gt;""),VLOOKUP(J321,ConversionTable!I$4:K$7,3),"")</f>
        <v/>
      </c>
      <c r="M321" s="66" t="str">
        <f>IF(A321&lt;&gt;"",(Input!AE321*ScoringModel!$B$11+Input!AF321*ScoringModel!$B$21+Input!AG321*ScoringModel!$B$31)*0.01,"")</f>
        <v/>
      </c>
      <c r="N321" s="66" t="str">
        <f>IF(A321&lt;&gt;"",(Input!J321*ScoringModel!$B$4+Input!K321*ScoringModel!$B$5+Input!L321*ScoringModel!$B$6+Input!M321*ScoringModel!$B$7+Input!N321*ScoringModel!$B$8+Input!O321*ScoringModel!$B$9+Input!P321*ScoringModel!$B$10)*0.01,"")</f>
        <v/>
      </c>
      <c r="O321" s="66" t="str">
        <f>IF(A321&lt;&gt;"",(Input!Q321*ScoringModel!$B$14+Input!R321*ScoringModel!$B$15+Input!S321*ScoringModel!$B$16+Input!T321*ScoringModel!$B$17+Input!U321*ScoringModel!$B$18+Input!V321*ScoringModel!$B$19+Input!W321*ScoringModel!$B$20)*0.01,"")</f>
        <v/>
      </c>
      <c r="P321" s="66" t="str">
        <f>IF(A321&lt;&gt;"",(Input!X321*ScoringModel!$B$24+Input!Y321*ScoringModel!$B$25+Input!Z321*ScoringModel!$B$26+Input!AA321*ScoringModel!$B$27+Input!AB321*ScoringModel!$B$28+Input!AC321*ScoringModel!$B$29+Input!AD321*ScoringModel!$B$30)*0.01,"")</f>
        <v/>
      </c>
    </row>
    <row r="322" spans="1:16" x14ac:dyDescent="0.25">
      <c r="A322" s="154" t="str">
        <f>IF(Input!A322&lt;&gt;"",Input!A322,"")</f>
        <v/>
      </c>
      <c r="B322" s="154" t="str">
        <f>IF(Input!D322&lt;&gt;"",CONCATENATE(Input!D322,", ",Input!C322),"")</f>
        <v/>
      </c>
      <c r="C322" s="154" t="str">
        <f>IF(Input!E322&lt;&gt;"",Input!E322,"")</f>
        <v/>
      </c>
      <c r="D322" s="155" t="str">
        <f>IF(Input!F322&lt;&gt;"",Input!F322,"")</f>
        <v/>
      </c>
      <c r="E322" s="154" t="str">
        <f>IF(Input!I322&lt;&gt;"",CONCATENATE(Input!I322,", ",LEFT(Input!H322,1)),"")</f>
        <v/>
      </c>
      <c r="F322" s="156"/>
      <c r="G322" s="157" t="str">
        <f t="shared" ref="G322:G385" si="5">IF(A322&lt;&gt;"",SUM(M322:P322),"")</f>
        <v/>
      </c>
      <c r="H322" s="154" t="str">
        <f>IF(A322&lt;&gt;"",VLOOKUP(G322,ScoreRanges!$C$4:$E$8,3),"")</f>
        <v/>
      </c>
      <c r="I322" s="156"/>
      <c r="J322" s="129" t="str">
        <f>IF(AND(ConversionTable!$F$2&lt;&gt;"",A322&lt;&gt;""),VLOOKUP(G322,ConversionTable!B$2:D$402,3),"")</f>
        <v/>
      </c>
      <c r="K322" s="66" t="str">
        <f>IF(AND(ConversionTable!$F$2&lt;&gt;"",A322&lt;&gt;""),VLOOKUP(J322,ConversionTable!I$4:K$7,3),"")</f>
        <v/>
      </c>
      <c r="M322" s="66" t="str">
        <f>IF(A322&lt;&gt;"",(Input!AE322*ScoringModel!$B$11+Input!AF322*ScoringModel!$B$21+Input!AG322*ScoringModel!$B$31)*0.01,"")</f>
        <v/>
      </c>
      <c r="N322" s="66" t="str">
        <f>IF(A322&lt;&gt;"",(Input!J322*ScoringModel!$B$4+Input!K322*ScoringModel!$B$5+Input!L322*ScoringModel!$B$6+Input!M322*ScoringModel!$B$7+Input!N322*ScoringModel!$B$8+Input!O322*ScoringModel!$B$9+Input!P322*ScoringModel!$B$10)*0.01,"")</f>
        <v/>
      </c>
      <c r="O322" s="66" t="str">
        <f>IF(A322&lt;&gt;"",(Input!Q322*ScoringModel!$B$14+Input!R322*ScoringModel!$B$15+Input!S322*ScoringModel!$B$16+Input!T322*ScoringModel!$B$17+Input!U322*ScoringModel!$B$18+Input!V322*ScoringModel!$B$19+Input!W322*ScoringModel!$B$20)*0.01,"")</f>
        <v/>
      </c>
      <c r="P322" s="66" t="str">
        <f>IF(A322&lt;&gt;"",(Input!X322*ScoringModel!$B$24+Input!Y322*ScoringModel!$B$25+Input!Z322*ScoringModel!$B$26+Input!AA322*ScoringModel!$B$27+Input!AB322*ScoringModel!$B$28+Input!AC322*ScoringModel!$B$29+Input!AD322*ScoringModel!$B$30)*0.01,"")</f>
        <v/>
      </c>
    </row>
    <row r="323" spans="1:16" x14ac:dyDescent="0.25">
      <c r="A323" s="154" t="str">
        <f>IF(Input!A323&lt;&gt;"",Input!A323,"")</f>
        <v/>
      </c>
      <c r="B323" s="154" t="str">
        <f>IF(Input!D323&lt;&gt;"",CONCATENATE(Input!D323,", ",Input!C323),"")</f>
        <v/>
      </c>
      <c r="C323" s="154" t="str">
        <f>IF(Input!E323&lt;&gt;"",Input!E323,"")</f>
        <v/>
      </c>
      <c r="D323" s="155" t="str">
        <f>IF(Input!F323&lt;&gt;"",Input!F323,"")</f>
        <v/>
      </c>
      <c r="E323" s="154" t="str">
        <f>IF(Input!I323&lt;&gt;"",CONCATENATE(Input!I323,", ",LEFT(Input!H323,1)),"")</f>
        <v/>
      </c>
      <c r="F323" s="156"/>
      <c r="G323" s="157" t="str">
        <f t="shared" si="5"/>
        <v/>
      </c>
      <c r="H323" s="154" t="str">
        <f>IF(A323&lt;&gt;"",VLOOKUP(G323,ScoreRanges!$C$4:$E$8,3),"")</f>
        <v/>
      </c>
      <c r="I323" s="156"/>
      <c r="J323" s="129" t="str">
        <f>IF(AND(ConversionTable!$F$2&lt;&gt;"",A323&lt;&gt;""),VLOOKUP(G323,ConversionTable!B$2:D$402,3),"")</f>
        <v/>
      </c>
      <c r="K323" s="66" t="str">
        <f>IF(AND(ConversionTable!$F$2&lt;&gt;"",A323&lt;&gt;""),VLOOKUP(J323,ConversionTable!I$4:K$7,3),"")</f>
        <v/>
      </c>
      <c r="M323" s="66" t="str">
        <f>IF(A323&lt;&gt;"",(Input!AE323*ScoringModel!$B$11+Input!AF323*ScoringModel!$B$21+Input!AG323*ScoringModel!$B$31)*0.01,"")</f>
        <v/>
      </c>
      <c r="N323" s="66" t="str">
        <f>IF(A323&lt;&gt;"",(Input!J323*ScoringModel!$B$4+Input!K323*ScoringModel!$B$5+Input!L323*ScoringModel!$B$6+Input!M323*ScoringModel!$B$7+Input!N323*ScoringModel!$B$8+Input!O323*ScoringModel!$B$9+Input!P323*ScoringModel!$B$10)*0.01,"")</f>
        <v/>
      </c>
      <c r="O323" s="66" t="str">
        <f>IF(A323&lt;&gt;"",(Input!Q323*ScoringModel!$B$14+Input!R323*ScoringModel!$B$15+Input!S323*ScoringModel!$B$16+Input!T323*ScoringModel!$B$17+Input!U323*ScoringModel!$B$18+Input!V323*ScoringModel!$B$19+Input!W323*ScoringModel!$B$20)*0.01,"")</f>
        <v/>
      </c>
      <c r="P323" s="66" t="str">
        <f>IF(A323&lt;&gt;"",(Input!X323*ScoringModel!$B$24+Input!Y323*ScoringModel!$B$25+Input!Z323*ScoringModel!$B$26+Input!AA323*ScoringModel!$B$27+Input!AB323*ScoringModel!$B$28+Input!AC323*ScoringModel!$B$29+Input!AD323*ScoringModel!$B$30)*0.01,"")</f>
        <v/>
      </c>
    </row>
    <row r="324" spans="1:16" x14ac:dyDescent="0.25">
      <c r="A324" s="154" t="str">
        <f>IF(Input!A324&lt;&gt;"",Input!A324,"")</f>
        <v/>
      </c>
      <c r="B324" s="154" t="str">
        <f>IF(Input!D324&lt;&gt;"",CONCATENATE(Input!D324,", ",Input!C324),"")</f>
        <v/>
      </c>
      <c r="C324" s="154" t="str">
        <f>IF(Input!E324&lt;&gt;"",Input!E324,"")</f>
        <v/>
      </c>
      <c r="D324" s="155" t="str">
        <f>IF(Input!F324&lt;&gt;"",Input!F324,"")</f>
        <v/>
      </c>
      <c r="E324" s="154" t="str">
        <f>IF(Input!I324&lt;&gt;"",CONCATENATE(Input!I324,", ",LEFT(Input!H324,1)),"")</f>
        <v/>
      </c>
      <c r="F324" s="156"/>
      <c r="G324" s="157" t="str">
        <f t="shared" si="5"/>
        <v/>
      </c>
      <c r="H324" s="154" t="str">
        <f>IF(A324&lt;&gt;"",VLOOKUP(G324,ScoreRanges!$C$4:$E$8,3),"")</f>
        <v/>
      </c>
      <c r="I324" s="156"/>
      <c r="J324" s="129" t="str">
        <f>IF(AND(ConversionTable!$F$2&lt;&gt;"",A324&lt;&gt;""),VLOOKUP(G324,ConversionTable!B$2:D$402,3),"")</f>
        <v/>
      </c>
      <c r="K324" s="66" t="str">
        <f>IF(AND(ConversionTable!$F$2&lt;&gt;"",A324&lt;&gt;""),VLOOKUP(J324,ConversionTable!I$4:K$7,3),"")</f>
        <v/>
      </c>
      <c r="M324" s="66" t="str">
        <f>IF(A324&lt;&gt;"",(Input!AE324*ScoringModel!$B$11+Input!AF324*ScoringModel!$B$21+Input!AG324*ScoringModel!$B$31)*0.01,"")</f>
        <v/>
      </c>
      <c r="N324" s="66" t="str">
        <f>IF(A324&lt;&gt;"",(Input!J324*ScoringModel!$B$4+Input!K324*ScoringModel!$B$5+Input!L324*ScoringModel!$B$6+Input!M324*ScoringModel!$B$7+Input!N324*ScoringModel!$B$8+Input!O324*ScoringModel!$B$9+Input!P324*ScoringModel!$B$10)*0.01,"")</f>
        <v/>
      </c>
      <c r="O324" s="66" t="str">
        <f>IF(A324&lt;&gt;"",(Input!Q324*ScoringModel!$B$14+Input!R324*ScoringModel!$B$15+Input!S324*ScoringModel!$B$16+Input!T324*ScoringModel!$B$17+Input!U324*ScoringModel!$B$18+Input!V324*ScoringModel!$B$19+Input!W324*ScoringModel!$B$20)*0.01,"")</f>
        <v/>
      </c>
      <c r="P324" s="66" t="str">
        <f>IF(A324&lt;&gt;"",(Input!X324*ScoringModel!$B$24+Input!Y324*ScoringModel!$B$25+Input!Z324*ScoringModel!$B$26+Input!AA324*ScoringModel!$B$27+Input!AB324*ScoringModel!$B$28+Input!AC324*ScoringModel!$B$29+Input!AD324*ScoringModel!$B$30)*0.01,"")</f>
        <v/>
      </c>
    </row>
    <row r="325" spans="1:16" x14ac:dyDescent="0.25">
      <c r="A325" s="154" t="str">
        <f>IF(Input!A325&lt;&gt;"",Input!A325,"")</f>
        <v/>
      </c>
      <c r="B325" s="154" t="str">
        <f>IF(Input!D325&lt;&gt;"",CONCATENATE(Input!D325,", ",Input!C325),"")</f>
        <v/>
      </c>
      <c r="C325" s="154" t="str">
        <f>IF(Input!E325&lt;&gt;"",Input!E325,"")</f>
        <v/>
      </c>
      <c r="D325" s="155" t="str">
        <f>IF(Input!F325&lt;&gt;"",Input!F325,"")</f>
        <v/>
      </c>
      <c r="E325" s="154" t="str">
        <f>IF(Input!I325&lt;&gt;"",CONCATENATE(Input!I325,", ",LEFT(Input!H325,1)),"")</f>
        <v/>
      </c>
      <c r="F325" s="156"/>
      <c r="G325" s="157" t="str">
        <f t="shared" si="5"/>
        <v/>
      </c>
      <c r="H325" s="154" t="str">
        <f>IF(A325&lt;&gt;"",VLOOKUP(G325,ScoreRanges!$C$4:$E$8,3),"")</f>
        <v/>
      </c>
      <c r="I325" s="156"/>
      <c r="J325" s="129" t="str">
        <f>IF(AND(ConversionTable!$F$2&lt;&gt;"",A325&lt;&gt;""),VLOOKUP(G325,ConversionTable!B$2:D$402,3),"")</f>
        <v/>
      </c>
      <c r="K325" s="66" t="str">
        <f>IF(AND(ConversionTable!$F$2&lt;&gt;"",A325&lt;&gt;""),VLOOKUP(J325,ConversionTable!I$4:K$7,3),"")</f>
        <v/>
      </c>
      <c r="M325" s="66" t="str">
        <f>IF(A325&lt;&gt;"",(Input!AE325*ScoringModel!$B$11+Input!AF325*ScoringModel!$B$21+Input!AG325*ScoringModel!$B$31)*0.01,"")</f>
        <v/>
      </c>
      <c r="N325" s="66" t="str">
        <f>IF(A325&lt;&gt;"",(Input!J325*ScoringModel!$B$4+Input!K325*ScoringModel!$B$5+Input!L325*ScoringModel!$B$6+Input!M325*ScoringModel!$B$7+Input!N325*ScoringModel!$B$8+Input!O325*ScoringModel!$B$9+Input!P325*ScoringModel!$B$10)*0.01,"")</f>
        <v/>
      </c>
      <c r="O325" s="66" t="str">
        <f>IF(A325&lt;&gt;"",(Input!Q325*ScoringModel!$B$14+Input!R325*ScoringModel!$B$15+Input!S325*ScoringModel!$B$16+Input!T325*ScoringModel!$B$17+Input!U325*ScoringModel!$B$18+Input!V325*ScoringModel!$B$19+Input!W325*ScoringModel!$B$20)*0.01,"")</f>
        <v/>
      </c>
      <c r="P325" s="66" t="str">
        <f>IF(A325&lt;&gt;"",(Input!X325*ScoringModel!$B$24+Input!Y325*ScoringModel!$B$25+Input!Z325*ScoringModel!$B$26+Input!AA325*ScoringModel!$B$27+Input!AB325*ScoringModel!$B$28+Input!AC325*ScoringModel!$B$29+Input!AD325*ScoringModel!$B$30)*0.01,"")</f>
        <v/>
      </c>
    </row>
    <row r="326" spans="1:16" x14ac:dyDescent="0.25">
      <c r="A326" s="154" t="str">
        <f>IF(Input!A326&lt;&gt;"",Input!A326,"")</f>
        <v/>
      </c>
      <c r="B326" s="154" t="str">
        <f>IF(Input!D326&lt;&gt;"",CONCATENATE(Input!D326,", ",Input!C326),"")</f>
        <v/>
      </c>
      <c r="C326" s="154" t="str">
        <f>IF(Input!E326&lt;&gt;"",Input!E326,"")</f>
        <v/>
      </c>
      <c r="D326" s="155" t="str">
        <f>IF(Input!F326&lt;&gt;"",Input!F326,"")</f>
        <v/>
      </c>
      <c r="E326" s="154" t="str">
        <f>IF(Input!I326&lt;&gt;"",CONCATENATE(Input!I326,", ",LEFT(Input!H326,1)),"")</f>
        <v/>
      </c>
      <c r="F326" s="156"/>
      <c r="G326" s="157" t="str">
        <f t="shared" si="5"/>
        <v/>
      </c>
      <c r="H326" s="154" t="str">
        <f>IF(A326&lt;&gt;"",VLOOKUP(G326,ScoreRanges!$C$4:$E$8,3),"")</f>
        <v/>
      </c>
      <c r="I326" s="156"/>
      <c r="J326" s="129" t="str">
        <f>IF(AND(ConversionTable!$F$2&lt;&gt;"",A326&lt;&gt;""),VLOOKUP(G326,ConversionTable!B$2:D$402,3),"")</f>
        <v/>
      </c>
      <c r="K326" s="66" t="str">
        <f>IF(AND(ConversionTable!$F$2&lt;&gt;"",A326&lt;&gt;""),VLOOKUP(J326,ConversionTable!I$4:K$7,3),"")</f>
        <v/>
      </c>
      <c r="M326" s="66" t="str">
        <f>IF(A326&lt;&gt;"",(Input!AE326*ScoringModel!$B$11+Input!AF326*ScoringModel!$B$21+Input!AG326*ScoringModel!$B$31)*0.01,"")</f>
        <v/>
      </c>
      <c r="N326" s="66" t="str">
        <f>IF(A326&lt;&gt;"",(Input!J326*ScoringModel!$B$4+Input!K326*ScoringModel!$B$5+Input!L326*ScoringModel!$B$6+Input!M326*ScoringModel!$B$7+Input!N326*ScoringModel!$B$8+Input!O326*ScoringModel!$B$9+Input!P326*ScoringModel!$B$10)*0.01,"")</f>
        <v/>
      </c>
      <c r="O326" s="66" t="str">
        <f>IF(A326&lt;&gt;"",(Input!Q326*ScoringModel!$B$14+Input!R326*ScoringModel!$B$15+Input!S326*ScoringModel!$B$16+Input!T326*ScoringModel!$B$17+Input!U326*ScoringModel!$B$18+Input!V326*ScoringModel!$B$19+Input!W326*ScoringModel!$B$20)*0.01,"")</f>
        <v/>
      </c>
      <c r="P326" s="66" t="str">
        <f>IF(A326&lt;&gt;"",(Input!X326*ScoringModel!$B$24+Input!Y326*ScoringModel!$B$25+Input!Z326*ScoringModel!$B$26+Input!AA326*ScoringModel!$B$27+Input!AB326*ScoringModel!$B$28+Input!AC326*ScoringModel!$B$29+Input!AD326*ScoringModel!$B$30)*0.01,"")</f>
        <v/>
      </c>
    </row>
    <row r="327" spans="1:16" x14ac:dyDescent="0.25">
      <c r="A327" s="154" t="str">
        <f>IF(Input!A327&lt;&gt;"",Input!A327,"")</f>
        <v/>
      </c>
      <c r="B327" s="154" t="str">
        <f>IF(Input!D327&lt;&gt;"",CONCATENATE(Input!D327,", ",Input!C327),"")</f>
        <v/>
      </c>
      <c r="C327" s="154" t="str">
        <f>IF(Input!E327&lt;&gt;"",Input!E327,"")</f>
        <v/>
      </c>
      <c r="D327" s="155" t="str">
        <f>IF(Input!F327&lt;&gt;"",Input!F327,"")</f>
        <v/>
      </c>
      <c r="E327" s="154" t="str">
        <f>IF(Input!I327&lt;&gt;"",CONCATENATE(Input!I327,", ",LEFT(Input!H327,1)),"")</f>
        <v/>
      </c>
      <c r="F327" s="156"/>
      <c r="G327" s="157" t="str">
        <f t="shared" si="5"/>
        <v/>
      </c>
      <c r="H327" s="154" t="str">
        <f>IF(A327&lt;&gt;"",VLOOKUP(G327,ScoreRanges!$C$4:$E$8,3),"")</f>
        <v/>
      </c>
      <c r="I327" s="156"/>
      <c r="J327" s="129" t="str">
        <f>IF(AND(ConversionTable!$F$2&lt;&gt;"",A327&lt;&gt;""),VLOOKUP(G327,ConversionTable!B$2:D$402,3),"")</f>
        <v/>
      </c>
      <c r="K327" s="66" t="str">
        <f>IF(AND(ConversionTable!$F$2&lt;&gt;"",A327&lt;&gt;""),VLOOKUP(J327,ConversionTable!I$4:K$7,3),"")</f>
        <v/>
      </c>
      <c r="M327" s="66" t="str">
        <f>IF(A327&lt;&gt;"",(Input!AE327*ScoringModel!$B$11+Input!AF327*ScoringModel!$B$21+Input!AG327*ScoringModel!$B$31)*0.01,"")</f>
        <v/>
      </c>
      <c r="N327" s="66" t="str">
        <f>IF(A327&lt;&gt;"",(Input!J327*ScoringModel!$B$4+Input!K327*ScoringModel!$B$5+Input!L327*ScoringModel!$B$6+Input!M327*ScoringModel!$B$7+Input!N327*ScoringModel!$B$8+Input!O327*ScoringModel!$B$9+Input!P327*ScoringModel!$B$10)*0.01,"")</f>
        <v/>
      </c>
      <c r="O327" s="66" t="str">
        <f>IF(A327&lt;&gt;"",(Input!Q327*ScoringModel!$B$14+Input!R327*ScoringModel!$B$15+Input!S327*ScoringModel!$B$16+Input!T327*ScoringModel!$B$17+Input!U327*ScoringModel!$B$18+Input!V327*ScoringModel!$B$19+Input!W327*ScoringModel!$B$20)*0.01,"")</f>
        <v/>
      </c>
      <c r="P327" s="66" t="str">
        <f>IF(A327&lt;&gt;"",(Input!X327*ScoringModel!$B$24+Input!Y327*ScoringModel!$B$25+Input!Z327*ScoringModel!$B$26+Input!AA327*ScoringModel!$B$27+Input!AB327*ScoringModel!$B$28+Input!AC327*ScoringModel!$B$29+Input!AD327*ScoringModel!$B$30)*0.01,"")</f>
        <v/>
      </c>
    </row>
    <row r="328" spans="1:16" x14ac:dyDescent="0.25">
      <c r="A328" s="154" t="str">
        <f>IF(Input!A328&lt;&gt;"",Input!A328,"")</f>
        <v/>
      </c>
      <c r="B328" s="154" t="str">
        <f>IF(Input!D328&lt;&gt;"",CONCATENATE(Input!D328,", ",Input!C328),"")</f>
        <v/>
      </c>
      <c r="C328" s="154" t="str">
        <f>IF(Input!E328&lt;&gt;"",Input!E328,"")</f>
        <v/>
      </c>
      <c r="D328" s="155" t="str">
        <f>IF(Input!F328&lt;&gt;"",Input!F328,"")</f>
        <v/>
      </c>
      <c r="E328" s="154" t="str">
        <f>IF(Input!I328&lt;&gt;"",CONCATENATE(Input!I328,", ",LEFT(Input!H328,1)),"")</f>
        <v/>
      </c>
      <c r="F328" s="156"/>
      <c r="G328" s="157" t="str">
        <f t="shared" si="5"/>
        <v/>
      </c>
      <c r="H328" s="154" t="str">
        <f>IF(A328&lt;&gt;"",VLOOKUP(G328,ScoreRanges!$C$4:$E$8,3),"")</f>
        <v/>
      </c>
      <c r="I328" s="156"/>
      <c r="J328" s="129" t="str">
        <f>IF(AND(ConversionTable!$F$2&lt;&gt;"",A328&lt;&gt;""),VLOOKUP(G328,ConversionTable!B$2:D$402,3),"")</f>
        <v/>
      </c>
      <c r="K328" s="66" t="str">
        <f>IF(AND(ConversionTable!$F$2&lt;&gt;"",A328&lt;&gt;""),VLOOKUP(J328,ConversionTable!I$4:K$7,3),"")</f>
        <v/>
      </c>
      <c r="M328" s="66" t="str">
        <f>IF(A328&lt;&gt;"",(Input!AE328*ScoringModel!$B$11+Input!AF328*ScoringModel!$B$21+Input!AG328*ScoringModel!$B$31)*0.01,"")</f>
        <v/>
      </c>
      <c r="N328" s="66" t="str">
        <f>IF(A328&lt;&gt;"",(Input!J328*ScoringModel!$B$4+Input!K328*ScoringModel!$B$5+Input!L328*ScoringModel!$B$6+Input!M328*ScoringModel!$B$7+Input!N328*ScoringModel!$B$8+Input!O328*ScoringModel!$B$9+Input!P328*ScoringModel!$B$10)*0.01,"")</f>
        <v/>
      </c>
      <c r="O328" s="66" t="str">
        <f>IF(A328&lt;&gt;"",(Input!Q328*ScoringModel!$B$14+Input!R328*ScoringModel!$B$15+Input!S328*ScoringModel!$B$16+Input!T328*ScoringModel!$B$17+Input!U328*ScoringModel!$B$18+Input!V328*ScoringModel!$B$19+Input!W328*ScoringModel!$B$20)*0.01,"")</f>
        <v/>
      </c>
      <c r="P328" s="66" t="str">
        <f>IF(A328&lt;&gt;"",(Input!X328*ScoringModel!$B$24+Input!Y328*ScoringModel!$B$25+Input!Z328*ScoringModel!$B$26+Input!AA328*ScoringModel!$B$27+Input!AB328*ScoringModel!$B$28+Input!AC328*ScoringModel!$B$29+Input!AD328*ScoringModel!$B$30)*0.01,"")</f>
        <v/>
      </c>
    </row>
    <row r="329" spans="1:16" x14ac:dyDescent="0.25">
      <c r="A329" s="154" t="str">
        <f>IF(Input!A329&lt;&gt;"",Input!A329,"")</f>
        <v/>
      </c>
      <c r="B329" s="154" t="str">
        <f>IF(Input!D329&lt;&gt;"",CONCATENATE(Input!D329,", ",Input!C329),"")</f>
        <v/>
      </c>
      <c r="C329" s="154" t="str">
        <f>IF(Input!E329&lt;&gt;"",Input!E329,"")</f>
        <v/>
      </c>
      <c r="D329" s="155" t="str">
        <f>IF(Input!F329&lt;&gt;"",Input!F329,"")</f>
        <v/>
      </c>
      <c r="E329" s="154" t="str">
        <f>IF(Input!I329&lt;&gt;"",CONCATENATE(Input!I329,", ",LEFT(Input!H329,1)),"")</f>
        <v/>
      </c>
      <c r="F329" s="156"/>
      <c r="G329" s="157" t="str">
        <f t="shared" si="5"/>
        <v/>
      </c>
      <c r="H329" s="154" t="str">
        <f>IF(A329&lt;&gt;"",VLOOKUP(G329,ScoreRanges!$C$4:$E$8,3),"")</f>
        <v/>
      </c>
      <c r="I329" s="156"/>
      <c r="J329" s="129" t="str">
        <f>IF(AND(ConversionTable!$F$2&lt;&gt;"",A329&lt;&gt;""),VLOOKUP(G329,ConversionTable!B$2:D$402,3),"")</f>
        <v/>
      </c>
      <c r="K329" s="66" t="str">
        <f>IF(AND(ConversionTable!$F$2&lt;&gt;"",A329&lt;&gt;""),VLOOKUP(J329,ConversionTable!I$4:K$7,3),"")</f>
        <v/>
      </c>
      <c r="M329" s="66" t="str">
        <f>IF(A329&lt;&gt;"",(Input!AE329*ScoringModel!$B$11+Input!AF329*ScoringModel!$B$21+Input!AG329*ScoringModel!$B$31)*0.01,"")</f>
        <v/>
      </c>
      <c r="N329" s="66" t="str">
        <f>IF(A329&lt;&gt;"",(Input!J329*ScoringModel!$B$4+Input!K329*ScoringModel!$B$5+Input!L329*ScoringModel!$B$6+Input!M329*ScoringModel!$B$7+Input!N329*ScoringModel!$B$8+Input!O329*ScoringModel!$B$9+Input!P329*ScoringModel!$B$10)*0.01,"")</f>
        <v/>
      </c>
      <c r="O329" s="66" t="str">
        <f>IF(A329&lt;&gt;"",(Input!Q329*ScoringModel!$B$14+Input!R329*ScoringModel!$B$15+Input!S329*ScoringModel!$B$16+Input!T329*ScoringModel!$B$17+Input!U329*ScoringModel!$B$18+Input!V329*ScoringModel!$B$19+Input!W329*ScoringModel!$B$20)*0.01,"")</f>
        <v/>
      </c>
      <c r="P329" s="66" t="str">
        <f>IF(A329&lt;&gt;"",(Input!X329*ScoringModel!$B$24+Input!Y329*ScoringModel!$B$25+Input!Z329*ScoringModel!$B$26+Input!AA329*ScoringModel!$B$27+Input!AB329*ScoringModel!$B$28+Input!AC329*ScoringModel!$B$29+Input!AD329*ScoringModel!$B$30)*0.01,"")</f>
        <v/>
      </c>
    </row>
    <row r="330" spans="1:16" x14ac:dyDescent="0.25">
      <c r="A330" s="154" t="str">
        <f>IF(Input!A330&lt;&gt;"",Input!A330,"")</f>
        <v/>
      </c>
      <c r="B330" s="154" t="str">
        <f>IF(Input!D330&lt;&gt;"",CONCATENATE(Input!D330,", ",Input!C330),"")</f>
        <v/>
      </c>
      <c r="C330" s="154" t="str">
        <f>IF(Input!E330&lt;&gt;"",Input!E330,"")</f>
        <v/>
      </c>
      <c r="D330" s="155" t="str">
        <f>IF(Input!F330&lt;&gt;"",Input!F330,"")</f>
        <v/>
      </c>
      <c r="E330" s="154" t="str">
        <f>IF(Input!I330&lt;&gt;"",CONCATENATE(Input!I330,", ",LEFT(Input!H330,1)),"")</f>
        <v/>
      </c>
      <c r="F330" s="156"/>
      <c r="G330" s="157" t="str">
        <f t="shared" si="5"/>
        <v/>
      </c>
      <c r="H330" s="154" t="str">
        <f>IF(A330&lt;&gt;"",VLOOKUP(G330,ScoreRanges!$C$4:$E$8,3),"")</f>
        <v/>
      </c>
      <c r="I330" s="156"/>
      <c r="J330" s="129" t="str">
        <f>IF(AND(ConversionTable!$F$2&lt;&gt;"",A330&lt;&gt;""),VLOOKUP(G330,ConversionTable!B$2:D$402,3),"")</f>
        <v/>
      </c>
      <c r="K330" s="66" t="str">
        <f>IF(AND(ConversionTable!$F$2&lt;&gt;"",A330&lt;&gt;""),VLOOKUP(J330,ConversionTable!I$4:K$7,3),"")</f>
        <v/>
      </c>
      <c r="M330" s="66" t="str">
        <f>IF(A330&lt;&gt;"",(Input!AE330*ScoringModel!$B$11+Input!AF330*ScoringModel!$B$21+Input!AG330*ScoringModel!$B$31)*0.01,"")</f>
        <v/>
      </c>
      <c r="N330" s="66" t="str">
        <f>IF(A330&lt;&gt;"",(Input!J330*ScoringModel!$B$4+Input!K330*ScoringModel!$B$5+Input!L330*ScoringModel!$B$6+Input!M330*ScoringModel!$B$7+Input!N330*ScoringModel!$B$8+Input!O330*ScoringModel!$B$9+Input!P330*ScoringModel!$B$10)*0.01,"")</f>
        <v/>
      </c>
      <c r="O330" s="66" t="str">
        <f>IF(A330&lt;&gt;"",(Input!Q330*ScoringModel!$B$14+Input!R330*ScoringModel!$B$15+Input!S330*ScoringModel!$B$16+Input!T330*ScoringModel!$B$17+Input!U330*ScoringModel!$B$18+Input!V330*ScoringModel!$B$19+Input!W330*ScoringModel!$B$20)*0.01,"")</f>
        <v/>
      </c>
      <c r="P330" s="66" t="str">
        <f>IF(A330&lt;&gt;"",(Input!X330*ScoringModel!$B$24+Input!Y330*ScoringModel!$B$25+Input!Z330*ScoringModel!$B$26+Input!AA330*ScoringModel!$B$27+Input!AB330*ScoringModel!$B$28+Input!AC330*ScoringModel!$B$29+Input!AD330*ScoringModel!$B$30)*0.01,"")</f>
        <v/>
      </c>
    </row>
    <row r="331" spans="1:16" x14ac:dyDescent="0.25">
      <c r="A331" s="154" t="str">
        <f>IF(Input!A331&lt;&gt;"",Input!A331,"")</f>
        <v/>
      </c>
      <c r="B331" s="154" t="str">
        <f>IF(Input!D331&lt;&gt;"",CONCATENATE(Input!D331,", ",Input!C331),"")</f>
        <v/>
      </c>
      <c r="C331" s="154" t="str">
        <f>IF(Input!E331&lt;&gt;"",Input!E331,"")</f>
        <v/>
      </c>
      <c r="D331" s="155" t="str">
        <f>IF(Input!F331&lt;&gt;"",Input!F331,"")</f>
        <v/>
      </c>
      <c r="E331" s="154" t="str">
        <f>IF(Input!I331&lt;&gt;"",CONCATENATE(Input!I331,", ",LEFT(Input!H331,1)),"")</f>
        <v/>
      </c>
      <c r="F331" s="156"/>
      <c r="G331" s="157" t="str">
        <f t="shared" si="5"/>
        <v/>
      </c>
      <c r="H331" s="154" t="str">
        <f>IF(A331&lt;&gt;"",VLOOKUP(G331,ScoreRanges!$C$4:$E$8,3),"")</f>
        <v/>
      </c>
      <c r="I331" s="156"/>
      <c r="J331" s="129" t="str">
        <f>IF(AND(ConversionTable!$F$2&lt;&gt;"",A331&lt;&gt;""),VLOOKUP(G331,ConversionTable!B$2:D$402,3),"")</f>
        <v/>
      </c>
      <c r="K331" s="66" t="str">
        <f>IF(AND(ConversionTable!$F$2&lt;&gt;"",A331&lt;&gt;""),VLOOKUP(J331,ConversionTable!I$4:K$7,3),"")</f>
        <v/>
      </c>
      <c r="M331" s="66" t="str">
        <f>IF(A331&lt;&gt;"",(Input!AE331*ScoringModel!$B$11+Input!AF331*ScoringModel!$B$21+Input!AG331*ScoringModel!$B$31)*0.01,"")</f>
        <v/>
      </c>
      <c r="N331" s="66" t="str">
        <f>IF(A331&lt;&gt;"",(Input!J331*ScoringModel!$B$4+Input!K331*ScoringModel!$B$5+Input!L331*ScoringModel!$B$6+Input!M331*ScoringModel!$B$7+Input!N331*ScoringModel!$B$8+Input!O331*ScoringModel!$B$9+Input!P331*ScoringModel!$B$10)*0.01,"")</f>
        <v/>
      </c>
      <c r="O331" s="66" t="str">
        <f>IF(A331&lt;&gt;"",(Input!Q331*ScoringModel!$B$14+Input!R331*ScoringModel!$B$15+Input!S331*ScoringModel!$B$16+Input!T331*ScoringModel!$B$17+Input!U331*ScoringModel!$B$18+Input!V331*ScoringModel!$B$19+Input!W331*ScoringModel!$B$20)*0.01,"")</f>
        <v/>
      </c>
      <c r="P331" s="66" t="str">
        <f>IF(A331&lt;&gt;"",(Input!X331*ScoringModel!$B$24+Input!Y331*ScoringModel!$B$25+Input!Z331*ScoringModel!$B$26+Input!AA331*ScoringModel!$B$27+Input!AB331*ScoringModel!$B$28+Input!AC331*ScoringModel!$B$29+Input!AD331*ScoringModel!$B$30)*0.01,"")</f>
        <v/>
      </c>
    </row>
    <row r="332" spans="1:16" x14ac:dyDescent="0.25">
      <c r="A332" s="154" t="str">
        <f>IF(Input!A332&lt;&gt;"",Input!A332,"")</f>
        <v/>
      </c>
      <c r="B332" s="154" t="str">
        <f>IF(Input!D332&lt;&gt;"",CONCATENATE(Input!D332,", ",Input!C332),"")</f>
        <v/>
      </c>
      <c r="C332" s="154" t="str">
        <f>IF(Input!E332&lt;&gt;"",Input!E332,"")</f>
        <v/>
      </c>
      <c r="D332" s="155" t="str">
        <f>IF(Input!F332&lt;&gt;"",Input!F332,"")</f>
        <v/>
      </c>
      <c r="E332" s="154" t="str">
        <f>IF(Input!I332&lt;&gt;"",CONCATENATE(Input!I332,", ",LEFT(Input!H332,1)),"")</f>
        <v/>
      </c>
      <c r="F332" s="156"/>
      <c r="G332" s="157" t="str">
        <f t="shared" si="5"/>
        <v/>
      </c>
      <c r="H332" s="154" t="str">
        <f>IF(A332&lt;&gt;"",VLOOKUP(G332,ScoreRanges!$C$4:$E$8,3),"")</f>
        <v/>
      </c>
      <c r="I332" s="156"/>
      <c r="J332" s="129" t="str">
        <f>IF(AND(ConversionTable!$F$2&lt;&gt;"",A332&lt;&gt;""),VLOOKUP(G332,ConversionTable!B$2:D$402,3),"")</f>
        <v/>
      </c>
      <c r="K332" s="66" t="str">
        <f>IF(AND(ConversionTable!$F$2&lt;&gt;"",A332&lt;&gt;""),VLOOKUP(J332,ConversionTable!I$4:K$7,3),"")</f>
        <v/>
      </c>
      <c r="M332" s="66" t="str">
        <f>IF(A332&lt;&gt;"",(Input!AE332*ScoringModel!$B$11+Input!AF332*ScoringModel!$B$21+Input!AG332*ScoringModel!$B$31)*0.01,"")</f>
        <v/>
      </c>
      <c r="N332" s="66" t="str">
        <f>IF(A332&lt;&gt;"",(Input!J332*ScoringModel!$B$4+Input!K332*ScoringModel!$B$5+Input!L332*ScoringModel!$B$6+Input!M332*ScoringModel!$B$7+Input!N332*ScoringModel!$B$8+Input!O332*ScoringModel!$B$9+Input!P332*ScoringModel!$B$10)*0.01,"")</f>
        <v/>
      </c>
      <c r="O332" s="66" t="str">
        <f>IF(A332&lt;&gt;"",(Input!Q332*ScoringModel!$B$14+Input!R332*ScoringModel!$B$15+Input!S332*ScoringModel!$B$16+Input!T332*ScoringModel!$B$17+Input!U332*ScoringModel!$B$18+Input!V332*ScoringModel!$B$19+Input!W332*ScoringModel!$B$20)*0.01,"")</f>
        <v/>
      </c>
      <c r="P332" s="66" t="str">
        <f>IF(A332&lt;&gt;"",(Input!X332*ScoringModel!$B$24+Input!Y332*ScoringModel!$B$25+Input!Z332*ScoringModel!$B$26+Input!AA332*ScoringModel!$B$27+Input!AB332*ScoringModel!$B$28+Input!AC332*ScoringModel!$B$29+Input!AD332*ScoringModel!$B$30)*0.01,"")</f>
        <v/>
      </c>
    </row>
    <row r="333" spans="1:16" x14ac:dyDescent="0.25">
      <c r="A333" s="154" t="str">
        <f>IF(Input!A333&lt;&gt;"",Input!A333,"")</f>
        <v/>
      </c>
      <c r="B333" s="154" t="str">
        <f>IF(Input!D333&lt;&gt;"",CONCATENATE(Input!D333,", ",Input!C333),"")</f>
        <v/>
      </c>
      <c r="C333" s="154" t="str">
        <f>IF(Input!E333&lt;&gt;"",Input!E333,"")</f>
        <v/>
      </c>
      <c r="D333" s="155" t="str">
        <f>IF(Input!F333&lt;&gt;"",Input!F333,"")</f>
        <v/>
      </c>
      <c r="E333" s="154" t="str">
        <f>IF(Input!I333&lt;&gt;"",CONCATENATE(Input!I333,", ",LEFT(Input!H333,1)),"")</f>
        <v/>
      </c>
      <c r="F333" s="156"/>
      <c r="G333" s="157" t="str">
        <f t="shared" si="5"/>
        <v/>
      </c>
      <c r="H333" s="154" t="str">
        <f>IF(A333&lt;&gt;"",VLOOKUP(G333,ScoreRanges!$C$4:$E$8,3),"")</f>
        <v/>
      </c>
      <c r="I333" s="156"/>
      <c r="J333" s="129" t="str">
        <f>IF(AND(ConversionTable!$F$2&lt;&gt;"",A333&lt;&gt;""),VLOOKUP(G333,ConversionTable!B$2:D$402,3),"")</f>
        <v/>
      </c>
      <c r="K333" s="66" t="str">
        <f>IF(AND(ConversionTable!$F$2&lt;&gt;"",A333&lt;&gt;""),VLOOKUP(J333,ConversionTable!I$4:K$7,3),"")</f>
        <v/>
      </c>
      <c r="M333" s="66" t="str">
        <f>IF(A333&lt;&gt;"",(Input!AE333*ScoringModel!$B$11+Input!AF333*ScoringModel!$B$21+Input!AG333*ScoringModel!$B$31)*0.01,"")</f>
        <v/>
      </c>
      <c r="N333" s="66" t="str">
        <f>IF(A333&lt;&gt;"",(Input!J333*ScoringModel!$B$4+Input!K333*ScoringModel!$B$5+Input!L333*ScoringModel!$B$6+Input!M333*ScoringModel!$B$7+Input!N333*ScoringModel!$B$8+Input!O333*ScoringModel!$B$9+Input!P333*ScoringModel!$B$10)*0.01,"")</f>
        <v/>
      </c>
      <c r="O333" s="66" t="str">
        <f>IF(A333&lt;&gt;"",(Input!Q333*ScoringModel!$B$14+Input!R333*ScoringModel!$B$15+Input!S333*ScoringModel!$B$16+Input!T333*ScoringModel!$B$17+Input!U333*ScoringModel!$B$18+Input!V333*ScoringModel!$B$19+Input!W333*ScoringModel!$B$20)*0.01,"")</f>
        <v/>
      </c>
      <c r="P333" s="66" t="str">
        <f>IF(A333&lt;&gt;"",(Input!X333*ScoringModel!$B$24+Input!Y333*ScoringModel!$B$25+Input!Z333*ScoringModel!$B$26+Input!AA333*ScoringModel!$B$27+Input!AB333*ScoringModel!$B$28+Input!AC333*ScoringModel!$B$29+Input!AD333*ScoringModel!$B$30)*0.01,"")</f>
        <v/>
      </c>
    </row>
    <row r="334" spans="1:16" x14ac:dyDescent="0.25">
      <c r="A334" s="154" t="str">
        <f>IF(Input!A334&lt;&gt;"",Input!A334,"")</f>
        <v/>
      </c>
      <c r="B334" s="154" t="str">
        <f>IF(Input!D334&lt;&gt;"",CONCATENATE(Input!D334,", ",Input!C334),"")</f>
        <v/>
      </c>
      <c r="C334" s="154" t="str">
        <f>IF(Input!E334&lt;&gt;"",Input!E334,"")</f>
        <v/>
      </c>
      <c r="D334" s="155" t="str">
        <f>IF(Input!F334&lt;&gt;"",Input!F334,"")</f>
        <v/>
      </c>
      <c r="E334" s="154" t="str">
        <f>IF(Input!I334&lt;&gt;"",CONCATENATE(Input!I334,", ",LEFT(Input!H334,1)),"")</f>
        <v/>
      </c>
      <c r="F334" s="156"/>
      <c r="G334" s="157" t="str">
        <f t="shared" si="5"/>
        <v/>
      </c>
      <c r="H334" s="154" t="str">
        <f>IF(A334&lt;&gt;"",VLOOKUP(G334,ScoreRanges!$C$4:$E$8,3),"")</f>
        <v/>
      </c>
      <c r="I334" s="156"/>
      <c r="J334" s="129" t="str">
        <f>IF(AND(ConversionTable!$F$2&lt;&gt;"",A334&lt;&gt;""),VLOOKUP(G334,ConversionTable!B$2:D$402,3),"")</f>
        <v/>
      </c>
      <c r="K334" s="66" t="str">
        <f>IF(AND(ConversionTable!$F$2&lt;&gt;"",A334&lt;&gt;""),VLOOKUP(J334,ConversionTable!I$4:K$7,3),"")</f>
        <v/>
      </c>
      <c r="M334" s="66" t="str">
        <f>IF(A334&lt;&gt;"",(Input!AE334*ScoringModel!$B$11+Input!AF334*ScoringModel!$B$21+Input!AG334*ScoringModel!$B$31)*0.01,"")</f>
        <v/>
      </c>
      <c r="N334" s="66" t="str">
        <f>IF(A334&lt;&gt;"",(Input!J334*ScoringModel!$B$4+Input!K334*ScoringModel!$B$5+Input!L334*ScoringModel!$B$6+Input!M334*ScoringModel!$B$7+Input!N334*ScoringModel!$B$8+Input!O334*ScoringModel!$B$9+Input!P334*ScoringModel!$B$10)*0.01,"")</f>
        <v/>
      </c>
      <c r="O334" s="66" t="str">
        <f>IF(A334&lt;&gt;"",(Input!Q334*ScoringModel!$B$14+Input!R334*ScoringModel!$B$15+Input!S334*ScoringModel!$B$16+Input!T334*ScoringModel!$B$17+Input!U334*ScoringModel!$B$18+Input!V334*ScoringModel!$B$19+Input!W334*ScoringModel!$B$20)*0.01,"")</f>
        <v/>
      </c>
      <c r="P334" s="66" t="str">
        <f>IF(A334&lt;&gt;"",(Input!X334*ScoringModel!$B$24+Input!Y334*ScoringModel!$B$25+Input!Z334*ScoringModel!$B$26+Input!AA334*ScoringModel!$B$27+Input!AB334*ScoringModel!$B$28+Input!AC334*ScoringModel!$B$29+Input!AD334*ScoringModel!$B$30)*0.01,"")</f>
        <v/>
      </c>
    </row>
    <row r="335" spans="1:16" x14ac:dyDescent="0.25">
      <c r="A335" s="154" t="str">
        <f>IF(Input!A335&lt;&gt;"",Input!A335,"")</f>
        <v/>
      </c>
      <c r="B335" s="154" t="str">
        <f>IF(Input!D335&lt;&gt;"",CONCATENATE(Input!D335,", ",Input!C335),"")</f>
        <v/>
      </c>
      <c r="C335" s="154" t="str">
        <f>IF(Input!E335&lt;&gt;"",Input!E335,"")</f>
        <v/>
      </c>
      <c r="D335" s="155" t="str">
        <f>IF(Input!F335&lt;&gt;"",Input!F335,"")</f>
        <v/>
      </c>
      <c r="E335" s="154" t="str">
        <f>IF(Input!I335&lt;&gt;"",CONCATENATE(Input!I335,", ",LEFT(Input!H335,1)),"")</f>
        <v/>
      </c>
      <c r="F335" s="156"/>
      <c r="G335" s="157" t="str">
        <f t="shared" si="5"/>
        <v/>
      </c>
      <c r="H335" s="154" t="str">
        <f>IF(A335&lt;&gt;"",VLOOKUP(G335,ScoreRanges!$C$4:$E$8,3),"")</f>
        <v/>
      </c>
      <c r="I335" s="156"/>
      <c r="J335" s="129" t="str">
        <f>IF(AND(ConversionTable!$F$2&lt;&gt;"",A335&lt;&gt;""),VLOOKUP(G335,ConversionTable!B$2:D$402,3),"")</f>
        <v/>
      </c>
      <c r="K335" s="66" t="str">
        <f>IF(AND(ConversionTable!$F$2&lt;&gt;"",A335&lt;&gt;""),VLOOKUP(J335,ConversionTable!I$4:K$7,3),"")</f>
        <v/>
      </c>
      <c r="M335" s="66" t="str">
        <f>IF(A335&lt;&gt;"",(Input!AE335*ScoringModel!$B$11+Input!AF335*ScoringModel!$B$21+Input!AG335*ScoringModel!$B$31)*0.01,"")</f>
        <v/>
      </c>
      <c r="N335" s="66" t="str">
        <f>IF(A335&lt;&gt;"",(Input!J335*ScoringModel!$B$4+Input!K335*ScoringModel!$B$5+Input!L335*ScoringModel!$B$6+Input!M335*ScoringModel!$B$7+Input!N335*ScoringModel!$B$8+Input!O335*ScoringModel!$B$9+Input!P335*ScoringModel!$B$10)*0.01,"")</f>
        <v/>
      </c>
      <c r="O335" s="66" t="str">
        <f>IF(A335&lt;&gt;"",(Input!Q335*ScoringModel!$B$14+Input!R335*ScoringModel!$B$15+Input!S335*ScoringModel!$B$16+Input!T335*ScoringModel!$B$17+Input!U335*ScoringModel!$B$18+Input!V335*ScoringModel!$B$19+Input!W335*ScoringModel!$B$20)*0.01,"")</f>
        <v/>
      </c>
      <c r="P335" s="66" t="str">
        <f>IF(A335&lt;&gt;"",(Input!X335*ScoringModel!$B$24+Input!Y335*ScoringModel!$B$25+Input!Z335*ScoringModel!$B$26+Input!AA335*ScoringModel!$B$27+Input!AB335*ScoringModel!$B$28+Input!AC335*ScoringModel!$B$29+Input!AD335*ScoringModel!$B$30)*0.01,"")</f>
        <v/>
      </c>
    </row>
    <row r="336" spans="1:16" x14ac:dyDescent="0.25">
      <c r="A336" s="154" t="str">
        <f>IF(Input!A336&lt;&gt;"",Input!A336,"")</f>
        <v/>
      </c>
      <c r="B336" s="154" t="str">
        <f>IF(Input!D336&lt;&gt;"",CONCATENATE(Input!D336,", ",Input!C336),"")</f>
        <v/>
      </c>
      <c r="C336" s="154" t="str">
        <f>IF(Input!E336&lt;&gt;"",Input!E336,"")</f>
        <v/>
      </c>
      <c r="D336" s="155" t="str">
        <f>IF(Input!F336&lt;&gt;"",Input!F336,"")</f>
        <v/>
      </c>
      <c r="E336" s="154" t="str">
        <f>IF(Input!I336&lt;&gt;"",CONCATENATE(Input!I336,", ",LEFT(Input!H336,1)),"")</f>
        <v/>
      </c>
      <c r="F336" s="156"/>
      <c r="G336" s="157" t="str">
        <f t="shared" si="5"/>
        <v/>
      </c>
      <c r="H336" s="154" t="str">
        <f>IF(A336&lt;&gt;"",VLOOKUP(G336,ScoreRanges!$C$4:$E$8,3),"")</f>
        <v/>
      </c>
      <c r="I336" s="156"/>
      <c r="J336" s="129" t="str">
        <f>IF(AND(ConversionTable!$F$2&lt;&gt;"",A336&lt;&gt;""),VLOOKUP(G336,ConversionTable!B$2:D$402,3),"")</f>
        <v/>
      </c>
      <c r="K336" s="66" t="str">
        <f>IF(AND(ConversionTable!$F$2&lt;&gt;"",A336&lt;&gt;""),VLOOKUP(J336,ConversionTable!I$4:K$7,3),"")</f>
        <v/>
      </c>
      <c r="M336" s="66" t="str">
        <f>IF(A336&lt;&gt;"",(Input!AE336*ScoringModel!$B$11+Input!AF336*ScoringModel!$B$21+Input!AG336*ScoringModel!$B$31)*0.01,"")</f>
        <v/>
      </c>
      <c r="N336" s="66" t="str">
        <f>IF(A336&lt;&gt;"",(Input!J336*ScoringModel!$B$4+Input!K336*ScoringModel!$B$5+Input!L336*ScoringModel!$B$6+Input!M336*ScoringModel!$B$7+Input!N336*ScoringModel!$B$8+Input!O336*ScoringModel!$B$9+Input!P336*ScoringModel!$B$10)*0.01,"")</f>
        <v/>
      </c>
      <c r="O336" s="66" t="str">
        <f>IF(A336&lt;&gt;"",(Input!Q336*ScoringModel!$B$14+Input!R336*ScoringModel!$B$15+Input!S336*ScoringModel!$B$16+Input!T336*ScoringModel!$B$17+Input!U336*ScoringModel!$B$18+Input!V336*ScoringModel!$B$19+Input!W336*ScoringModel!$B$20)*0.01,"")</f>
        <v/>
      </c>
      <c r="P336" s="66" t="str">
        <f>IF(A336&lt;&gt;"",(Input!X336*ScoringModel!$B$24+Input!Y336*ScoringModel!$B$25+Input!Z336*ScoringModel!$B$26+Input!AA336*ScoringModel!$B$27+Input!AB336*ScoringModel!$B$28+Input!AC336*ScoringModel!$B$29+Input!AD336*ScoringModel!$B$30)*0.01,"")</f>
        <v/>
      </c>
    </row>
    <row r="337" spans="1:16" x14ac:dyDescent="0.25">
      <c r="A337" s="154" t="str">
        <f>IF(Input!A337&lt;&gt;"",Input!A337,"")</f>
        <v/>
      </c>
      <c r="B337" s="154" t="str">
        <f>IF(Input!D337&lt;&gt;"",CONCATENATE(Input!D337,", ",Input!C337),"")</f>
        <v/>
      </c>
      <c r="C337" s="154" t="str">
        <f>IF(Input!E337&lt;&gt;"",Input!E337,"")</f>
        <v/>
      </c>
      <c r="D337" s="155" t="str">
        <f>IF(Input!F337&lt;&gt;"",Input!F337,"")</f>
        <v/>
      </c>
      <c r="E337" s="154" t="str">
        <f>IF(Input!I337&lt;&gt;"",CONCATENATE(Input!I337,", ",LEFT(Input!H337,1)),"")</f>
        <v/>
      </c>
      <c r="F337" s="156"/>
      <c r="G337" s="157" t="str">
        <f t="shared" si="5"/>
        <v/>
      </c>
      <c r="H337" s="154" t="str">
        <f>IF(A337&lt;&gt;"",VLOOKUP(G337,ScoreRanges!$C$4:$E$8,3),"")</f>
        <v/>
      </c>
      <c r="I337" s="156"/>
      <c r="J337" s="129" t="str">
        <f>IF(AND(ConversionTable!$F$2&lt;&gt;"",A337&lt;&gt;""),VLOOKUP(G337,ConversionTable!B$2:D$402,3),"")</f>
        <v/>
      </c>
      <c r="K337" s="66" t="str">
        <f>IF(AND(ConversionTable!$F$2&lt;&gt;"",A337&lt;&gt;""),VLOOKUP(J337,ConversionTable!I$4:K$7,3),"")</f>
        <v/>
      </c>
      <c r="M337" s="66" t="str">
        <f>IF(A337&lt;&gt;"",(Input!AE337*ScoringModel!$B$11+Input!AF337*ScoringModel!$B$21+Input!AG337*ScoringModel!$B$31)*0.01,"")</f>
        <v/>
      </c>
      <c r="N337" s="66" t="str">
        <f>IF(A337&lt;&gt;"",(Input!J337*ScoringModel!$B$4+Input!K337*ScoringModel!$B$5+Input!L337*ScoringModel!$B$6+Input!M337*ScoringModel!$B$7+Input!N337*ScoringModel!$B$8+Input!O337*ScoringModel!$B$9+Input!P337*ScoringModel!$B$10)*0.01,"")</f>
        <v/>
      </c>
      <c r="O337" s="66" t="str">
        <f>IF(A337&lt;&gt;"",(Input!Q337*ScoringModel!$B$14+Input!R337*ScoringModel!$B$15+Input!S337*ScoringModel!$B$16+Input!T337*ScoringModel!$B$17+Input!U337*ScoringModel!$B$18+Input!V337*ScoringModel!$B$19+Input!W337*ScoringModel!$B$20)*0.01,"")</f>
        <v/>
      </c>
      <c r="P337" s="66" t="str">
        <f>IF(A337&lt;&gt;"",(Input!X337*ScoringModel!$B$24+Input!Y337*ScoringModel!$B$25+Input!Z337*ScoringModel!$B$26+Input!AA337*ScoringModel!$B$27+Input!AB337*ScoringModel!$B$28+Input!AC337*ScoringModel!$B$29+Input!AD337*ScoringModel!$B$30)*0.01,"")</f>
        <v/>
      </c>
    </row>
    <row r="338" spans="1:16" x14ac:dyDescent="0.25">
      <c r="A338" s="154" t="str">
        <f>IF(Input!A338&lt;&gt;"",Input!A338,"")</f>
        <v/>
      </c>
      <c r="B338" s="154" t="str">
        <f>IF(Input!D338&lt;&gt;"",CONCATENATE(Input!D338,", ",Input!C338),"")</f>
        <v/>
      </c>
      <c r="C338" s="154" t="str">
        <f>IF(Input!E338&lt;&gt;"",Input!E338,"")</f>
        <v/>
      </c>
      <c r="D338" s="155" t="str">
        <f>IF(Input!F338&lt;&gt;"",Input!F338,"")</f>
        <v/>
      </c>
      <c r="E338" s="154" t="str">
        <f>IF(Input!I338&lt;&gt;"",CONCATENATE(Input!I338,", ",LEFT(Input!H338,1)),"")</f>
        <v/>
      </c>
      <c r="F338" s="156"/>
      <c r="G338" s="157" t="str">
        <f t="shared" si="5"/>
        <v/>
      </c>
      <c r="H338" s="154" t="str">
        <f>IF(A338&lt;&gt;"",VLOOKUP(G338,ScoreRanges!$C$4:$E$8,3),"")</f>
        <v/>
      </c>
      <c r="I338" s="156"/>
      <c r="J338" s="129" t="str">
        <f>IF(AND(ConversionTable!$F$2&lt;&gt;"",A338&lt;&gt;""),VLOOKUP(G338,ConversionTable!B$2:D$402,3),"")</f>
        <v/>
      </c>
      <c r="K338" s="66" t="str">
        <f>IF(AND(ConversionTable!$F$2&lt;&gt;"",A338&lt;&gt;""),VLOOKUP(J338,ConversionTable!I$4:K$7,3),"")</f>
        <v/>
      </c>
      <c r="M338" s="66" t="str">
        <f>IF(A338&lt;&gt;"",(Input!AE338*ScoringModel!$B$11+Input!AF338*ScoringModel!$B$21+Input!AG338*ScoringModel!$B$31)*0.01,"")</f>
        <v/>
      </c>
      <c r="N338" s="66" t="str">
        <f>IF(A338&lt;&gt;"",(Input!J338*ScoringModel!$B$4+Input!K338*ScoringModel!$B$5+Input!L338*ScoringModel!$B$6+Input!M338*ScoringModel!$B$7+Input!N338*ScoringModel!$B$8+Input!O338*ScoringModel!$B$9+Input!P338*ScoringModel!$B$10)*0.01,"")</f>
        <v/>
      </c>
      <c r="O338" s="66" t="str">
        <f>IF(A338&lt;&gt;"",(Input!Q338*ScoringModel!$B$14+Input!R338*ScoringModel!$B$15+Input!S338*ScoringModel!$B$16+Input!T338*ScoringModel!$B$17+Input!U338*ScoringModel!$B$18+Input!V338*ScoringModel!$B$19+Input!W338*ScoringModel!$B$20)*0.01,"")</f>
        <v/>
      </c>
      <c r="P338" s="66" t="str">
        <f>IF(A338&lt;&gt;"",(Input!X338*ScoringModel!$B$24+Input!Y338*ScoringModel!$B$25+Input!Z338*ScoringModel!$B$26+Input!AA338*ScoringModel!$B$27+Input!AB338*ScoringModel!$B$28+Input!AC338*ScoringModel!$B$29+Input!AD338*ScoringModel!$B$30)*0.01,"")</f>
        <v/>
      </c>
    </row>
    <row r="339" spans="1:16" x14ac:dyDescent="0.25">
      <c r="A339" s="154" t="str">
        <f>IF(Input!A339&lt;&gt;"",Input!A339,"")</f>
        <v/>
      </c>
      <c r="B339" s="154" t="str">
        <f>IF(Input!D339&lt;&gt;"",CONCATENATE(Input!D339,", ",Input!C339),"")</f>
        <v/>
      </c>
      <c r="C339" s="154" t="str">
        <f>IF(Input!E339&lt;&gt;"",Input!E339,"")</f>
        <v/>
      </c>
      <c r="D339" s="155" t="str">
        <f>IF(Input!F339&lt;&gt;"",Input!F339,"")</f>
        <v/>
      </c>
      <c r="E339" s="154" t="str">
        <f>IF(Input!I339&lt;&gt;"",CONCATENATE(Input!I339,", ",LEFT(Input!H339,1)),"")</f>
        <v/>
      </c>
      <c r="F339" s="156"/>
      <c r="G339" s="157" t="str">
        <f t="shared" si="5"/>
        <v/>
      </c>
      <c r="H339" s="154" t="str">
        <f>IF(A339&lt;&gt;"",VLOOKUP(G339,ScoreRanges!$C$4:$E$8,3),"")</f>
        <v/>
      </c>
      <c r="I339" s="156"/>
      <c r="J339" s="129" t="str">
        <f>IF(AND(ConversionTable!$F$2&lt;&gt;"",A339&lt;&gt;""),VLOOKUP(G339,ConversionTable!B$2:D$402,3),"")</f>
        <v/>
      </c>
      <c r="K339" s="66" t="str">
        <f>IF(AND(ConversionTable!$F$2&lt;&gt;"",A339&lt;&gt;""),VLOOKUP(J339,ConversionTable!I$4:K$7,3),"")</f>
        <v/>
      </c>
      <c r="M339" s="66" t="str">
        <f>IF(A339&lt;&gt;"",(Input!AE339*ScoringModel!$B$11+Input!AF339*ScoringModel!$B$21+Input!AG339*ScoringModel!$B$31)*0.01,"")</f>
        <v/>
      </c>
      <c r="N339" s="66" t="str">
        <f>IF(A339&lt;&gt;"",(Input!J339*ScoringModel!$B$4+Input!K339*ScoringModel!$B$5+Input!L339*ScoringModel!$B$6+Input!M339*ScoringModel!$B$7+Input!N339*ScoringModel!$B$8+Input!O339*ScoringModel!$B$9+Input!P339*ScoringModel!$B$10)*0.01,"")</f>
        <v/>
      </c>
      <c r="O339" s="66" t="str">
        <f>IF(A339&lt;&gt;"",(Input!Q339*ScoringModel!$B$14+Input!R339*ScoringModel!$B$15+Input!S339*ScoringModel!$B$16+Input!T339*ScoringModel!$B$17+Input!U339*ScoringModel!$B$18+Input!V339*ScoringModel!$B$19+Input!W339*ScoringModel!$B$20)*0.01,"")</f>
        <v/>
      </c>
      <c r="P339" s="66" t="str">
        <f>IF(A339&lt;&gt;"",(Input!X339*ScoringModel!$B$24+Input!Y339*ScoringModel!$B$25+Input!Z339*ScoringModel!$B$26+Input!AA339*ScoringModel!$B$27+Input!AB339*ScoringModel!$B$28+Input!AC339*ScoringModel!$B$29+Input!AD339*ScoringModel!$B$30)*0.01,"")</f>
        <v/>
      </c>
    </row>
    <row r="340" spans="1:16" x14ac:dyDescent="0.25">
      <c r="A340" s="154" t="str">
        <f>IF(Input!A340&lt;&gt;"",Input!A340,"")</f>
        <v/>
      </c>
      <c r="B340" s="154" t="str">
        <f>IF(Input!D340&lt;&gt;"",CONCATENATE(Input!D340,", ",Input!C340),"")</f>
        <v/>
      </c>
      <c r="C340" s="154" t="str">
        <f>IF(Input!E340&lt;&gt;"",Input!E340,"")</f>
        <v/>
      </c>
      <c r="D340" s="155" t="str">
        <f>IF(Input!F340&lt;&gt;"",Input!F340,"")</f>
        <v/>
      </c>
      <c r="E340" s="154" t="str">
        <f>IF(Input!I340&lt;&gt;"",CONCATENATE(Input!I340,", ",LEFT(Input!H340,1)),"")</f>
        <v/>
      </c>
      <c r="F340" s="156"/>
      <c r="G340" s="157" t="str">
        <f t="shared" si="5"/>
        <v/>
      </c>
      <c r="H340" s="154" t="str">
        <f>IF(A340&lt;&gt;"",VLOOKUP(G340,ScoreRanges!$C$4:$E$8,3),"")</f>
        <v/>
      </c>
      <c r="I340" s="156"/>
      <c r="J340" s="129" t="str">
        <f>IF(AND(ConversionTable!$F$2&lt;&gt;"",A340&lt;&gt;""),VLOOKUP(G340,ConversionTable!B$2:D$402,3),"")</f>
        <v/>
      </c>
      <c r="K340" s="66" t="str">
        <f>IF(AND(ConversionTable!$F$2&lt;&gt;"",A340&lt;&gt;""),VLOOKUP(J340,ConversionTable!I$4:K$7,3),"")</f>
        <v/>
      </c>
      <c r="M340" s="66" t="str">
        <f>IF(A340&lt;&gt;"",(Input!AE340*ScoringModel!$B$11+Input!AF340*ScoringModel!$B$21+Input!AG340*ScoringModel!$B$31)*0.01,"")</f>
        <v/>
      </c>
      <c r="N340" s="66" t="str">
        <f>IF(A340&lt;&gt;"",(Input!J340*ScoringModel!$B$4+Input!K340*ScoringModel!$B$5+Input!L340*ScoringModel!$B$6+Input!M340*ScoringModel!$B$7+Input!N340*ScoringModel!$B$8+Input!O340*ScoringModel!$B$9+Input!P340*ScoringModel!$B$10)*0.01,"")</f>
        <v/>
      </c>
      <c r="O340" s="66" t="str">
        <f>IF(A340&lt;&gt;"",(Input!Q340*ScoringModel!$B$14+Input!R340*ScoringModel!$B$15+Input!S340*ScoringModel!$B$16+Input!T340*ScoringModel!$B$17+Input!U340*ScoringModel!$B$18+Input!V340*ScoringModel!$B$19+Input!W340*ScoringModel!$B$20)*0.01,"")</f>
        <v/>
      </c>
      <c r="P340" s="66" t="str">
        <f>IF(A340&lt;&gt;"",(Input!X340*ScoringModel!$B$24+Input!Y340*ScoringModel!$B$25+Input!Z340*ScoringModel!$B$26+Input!AA340*ScoringModel!$B$27+Input!AB340*ScoringModel!$B$28+Input!AC340*ScoringModel!$B$29+Input!AD340*ScoringModel!$B$30)*0.01,"")</f>
        <v/>
      </c>
    </row>
    <row r="341" spans="1:16" x14ac:dyDescent="0.25">
      <c r="A341" s="154" t="str">
        <f>IF(Input!A341&lt;&gt;"",Input!A341,"")</f>
        <v/>
      </c>
      <c r="B341" s="154" t="str">
        <f>IF(Input!D341&lt;&gt;"",CONCATENATE(Input!D341,", ",Input!C341),"")</f>
        <v/>
      </c>
      <c r="C341" s="154" t="str">
        <f>IF(Input!E341&lt;&gt;"",Input!E341,"")</f>
        <v/>
      </c>
      <c r="D341" s="155" t="str">
        <f>IF(Input!F341&lt;&gt;"",Input!F341,"")</f>
        <v/>
      </c>
      <c r="E341" s="154" t="str">
        <f>IF(Input!I341&lt;&gt;"",CONCATENATE(Input!I341,", ",LEFT(Input!H341,1)),"")</f>
        <v/>
      </c>
      <c r="F341" s="156"/>
      <c r="G341" s="157" t="str">
        <f t="shared" si="5"/>
        <v/>
      </c>
      <c r="H341" s="154" t="str">
        <f>IF(A341&lt;&gt;"",VLOOKUP(G341,ScoreRanges!$C$4:$E$8,3),"")</f>
        <v/>
      </c>
      <c r="I341" s="156"/>
      <c r="J341" s="129" t="str">
        <f>IF(AND(ConversionTable!$F$2&lt;&gt;"",A341&lt;&gt;""),VLOOKUP(G341,ConversionTable!B$2:D$402,3),"")</f>
        <v/>
      </c>
      <c r="K341" s="66" t="str">
        <f>IF(AND(ConversionTable!$F$2&lt;&gt;"",A341&lt;&gt;""),VLOOKUP(J341,ConversionTable!I$4:K$7,3),"")</f>
        <v/>
      </c>
      <c r="M341" s="66" t="str">
        <f>IF(A341&lt;&gt;"",(Input!AE341*ScoringModel!$B$11+Input!AF341*ScoringModel!$B$21+Input!AG341*ScoringModel!$B$31)*0.01,"")</f>
        <v/>
      </c>
      <c r="N341" s="66" t="str">
        <f>IF(A341&lt;&gt;"",(Input!J341*ScoringModel!$B$4+Input!K341*ScoringModel!$B$5+Input!L341*ScoringModel!$B$6+Input!M341*ScoringModel!$B$7+Input!N341*ScoringModel!$B$8+Input!O341*ScoringModel!$B$9+Input!P341*ScoringModel!$B$10)*0.01,"")</f>
        <v/>
      </c>
      <c r="O341" s="66" t="str">
        <f>IF(A341&lt;&gt;"",(Input!Q341*ScoringModel!$B$14+Input!R341*ScoringModel!$B$15+Input!S341*ScoringModel!$B$16+Input!T341*ScoringModel!$B$17+Input!U341*ScoringModel!$B$18+Input!V341*ScoringModel!$B$19+Input!W341*ScoringModel!$B$20)*0.01,"")</f>
        <v/>
      </c>
      <c r="P341" s="66" t="str">
        <f>IF(A341&lt;&gt;"",(Input!X341*ScoringModel!$B$24+Input!Y341*ScoringModel!$B$25+Input!Z341*ScoringModel!$B$26+Input!AA341*ScoringModel!$B$27+Input!AB341*ScoringModel!$B$28+Input!AC341*ScoringModel!$B$29+Input!AD341*ScoringModel!$B$30)*0.01,"")</f>
        <v/>
      </c>
    </row>
    <row r="342" spans="1:16" x14ac:dyDescent="0.25">
      <c r="A342" s="154" t="str">
        <f>IF(Input!A342&lt;&gt;"",Input!A342,"")</f>
        <v/>
      </c>
      <c r="B342" s="154" t="str">
        <f>IF(Input!D342&lt;&gt;"",CONCATENATE(Input!D342,", ",Input!C342),"")</f>
        <v/>
      </c>
      <c r="C342" s="154" t="str">
        <f>IF(Input!E342&lt;&gt;"",Input!E342,"")</f>
        <v/>
      </c>
      <c r="D342" s="155" t="str">
        <f>IF(Input!F342&lt;&gt;"",Input!F342,"")</f>
        <v/>
      </c>
      <c r="E342" s="154" t="str">
        <f>IF(Input!I342&lt;&gt;"",CONCATENATE(Input!I342,", ",LEFT(Input!H342,1)),"")</f>
        <v/>
      </c>
      <c r="F342" s="156"/>
      <c r="G342" s="157" t="str">
        <f t="shared" si="5"/>
        <v/>
      </c>
      <c r="H342" s="154" t="str">
        <f>IF(A342&lt;&gt;"",VLOOKUP(G342,ScoreRanges!$C$4:$E$8,3),"")</f>
        <v/>
      </c>
      <c r="I342" s="156"/>
      <c r="J342" s="129" t="str">
        <f>IF(AND(ConversionTable!$F$2&lt;&gt;"",A342&lt;&gt;""),VLOOKUP(G342,ConversionTable!B$2:D$402,3),"")</f>
        <v/>
      </c>
      <c r="K342" s="66" t="str">
        <f>IF(AND(ConversionTable!$F$2&lt;&gt;"",A342&lt;&gt;""),VLOOKUP(J342,ConversionTable!I$4:K$7,3),"")</f>
        <v/>
      </c>
      <c r="M342" s="66" t="str">
        <f>IF(A342&lt;&gt;"",(Input!AE342*ScoringModel!$B$11+Input!AF342*ScoringModel!$B$21+Input!AG342*ScoringModel!$B$31)*0.01,"")</f>
        <v/>
      </c>
      <c r="N342" s="66" t="str">
        <f>IF(A342&lt;&gt;"",(Input!J342*ScoringModel!$B$4+Input!K342*ScoringModel!$B$5+Input!L342*ScoringModel!$B$6+Input!M342*ScoringModel!$B$7+Input!N342*ScoringModel!$B$8+Input!O342*ScoringModel!$B$9+Input!P342*ScoringModel!$B$10)*0.01,"")</f>
        <v/>
      </c>
      <c r="O342" s="66" t="str">
        <f>IF(A342&lt;&gt;"",(Input!Q342*ScoringModel!$B$14+Input!R342*ScoringModel!$B$15+Input!S342*ScoringModel!$B$16+Input!T342*ScoringModel!$B$17+Input!U342*ScoringModel!$B$18+Input!V342*ScoringModel!$B$19+Input!W342*ScoringModel!$B$20)*0.01,"")</f>
        <v/>
      </c>
      <c r="P342" s="66" t="str">
        <f>IF(A342&lt;&gt;"",(Input!X342*ScoringModel!$B$24+Input!Y342*ScoringModel!$B$25+Input!Z342*ScoringModel!$B$26+Input!AA342*ScoringModel!$B$27+Input!AB342*ScoringModel!$B$28+Input!AC342*ScoringModel!$B$29+Input!AD342*ScoringModel!$B$30)*0.01,"")</f>
        <v/>
      </c>
    </row>
    <row r="343" spans="1:16" x14ac:dyDescent="0.25">
      <c r="A343" s="154" t="str">
        <f>IF(Input!A343&lt;&gt;"",Input!A343,"")</f>
        <v/>
      </c>
      <c r="B343" s="154" t="str">
        <f>IF(Input!D343&lt;&gt;"",CONCATENATE(Input!D343,", ",Input!C343),"")</f>
        <v/>
      </c>
      <c r="C343" s="154" t="str">
        <f>IF(Input!E343&lt;&gt;"",Input!E343,"")</f>
        <v/>
      </c>
      <c r="D343" s="155" t="str">
        <f>IF(Input!F343&lt;&gt;"",Input!F343,"")</f>
        <v/>
      </c>
      <c r="E343" s="154" t="str">
        <f>IF(Input!I343&lt;&gt;"",CONCATENATE(Input!I343,", ",LEFT(Input!H343,1)),"")</f>
        <v/>
      </c>
      <c r="F343" s="156"/>
      <c r="G343" s="157" t="str">
        <f t="shared" si="5"/>
        <v/>
      </c>
      <c r="H343" s="154" t="str">
        <f>IF(A343&lt;&gt;"",VLOOKUP(G343,ScoreRanges!$C$4:$E$8,3),"")</f>
        <v/>
      </c>
      <c r="I343" s="156"/>
      <c r="J343" s="129" t="str">
        <f>IF(AND(ConversionTable!$F$2&lt;&gt;"",A343&lt;&gt;""),VLOOKUP(G343,ConversionTable!B$2:D$402,3),"")</f>
        <v/>
      </c>
      <c r="K343" s="66" t="str">
        <f>IF(AND(ConversionTable!$F$2&lt;&gt;"",A343&lt;&gt;""),VLOOKUP(J343,ConversionTable!I$4:K$7,3),"")</f>
        <v/>
      </c>
      <c r="M343" s="66" t="str">
        <f>IF(A343&lt;&gt;"",(Input!AE343*ScoringModel!$B$11+Input!AF343*ScoringModel!$B$21+Input!AG343*ScoringModel!$B$31)*0.01,"")</f>
        <v/>
      </c>
      <c r="N343" s="66" t="str">
        <f>IF(A343&lt;&gt;"",(Input!J343*ScoringModel!$B$4+Input!K343*ScoringModel!$B$5+Input!L343*ScoringModel!$B$6+Input!M343*ScoringModel!$B$7+Input!N343*ScoringModel!$B$8+Input!O343*ScoringModel!$B$9+Input!P343*ScoringModel!$B$10)*0.01,"")</f>
        <v/>
      </c>
      <c r="O343" s="66" t="str">
        <f>IF(A343&lt;&gt;"",(Input!Q343*ScoringModel!$B$14+Input!R343*ScoringModel!$B$15+Input!S343*ScoringModel!$B$16+Input!T343*ScoringModel!$B$17+Input!U343*ScoringModel!$B$18+Input!V343*ScoringModel!$B$19+Input!W343*ScoringModel!$B$20)*0.01,"")</f>
        <v/>
      </c>
      <c r="P343" s="66" t="str">
        <f>IF(A343&lt;&gt;"",(Input!X343*ScoringModel!$B$24+Input!Y343*ScoringModel!$B$25+Input!Z343*ScoringModel!$B$26+Input!AA343*ScoringModel!$B$27+Input!AB343*ScoringModel!$B$28+Input!AC343*ScoringModel!$B$29+Input!AD343*ScoringModel!$B$30)*0.01,"")</f>
        <v/>
      </c>
    </row>
    <row r="344" spans="1:16" x14ac:dyDescent="0.25">
      <c r="A344" s="154" t="str">
        <f>IF(Input!A344&lt;&gt;"",Input!A344,"")</f>
        <v/>
      </c>
      <c r="B344" s="154" t="str">
        <f>IF(Input!D344&lt;&gt;"",CONCATENATE(Input!D344,", ",Input!C344),"")</f>
        <v/>
      </c>
      <c r="C344" s="154" t="str">
        <f>IF(Input!E344&lt;&gt;"",Input!E344,"")</f>
        <v/>
      </c>
      <c r="D344" s="155" t="str">
        <f>IF(Input!F344&lt;&gt;"",Input!F344,"")</f>
        <v/>
      </c>
      <c r="E344" s="154" t="str">
        <f>IF(Input!I344&lt;&gt;"",CONCATENATE(Input!I344,", ",LEFT(Input!H344,1)),"")</f>
        <v/>
      </c>
      <c r="F344" s="156"/>
      <c r="G344" s="157" t="str">
        <f t="shared" si="5"/>
        <v/>
      </c>
      <c r="H344" s="154" t="str">
        <f>IF(A344&lt;&gt;"",VLOOKUP(G344,ScoreRanges!$C$4:$E$8,3),"")</f>
        <v/>
      </c>
      <c r="I344" s="156"/>
      <c r="J344" s="129" t="str">
        <f>IF(AND(ConversionTable!$F$2&lt;&gt;"",A344&lt;&gt;""),VLOOKUP(G344,ConversionTable!B$2:D$402,3),"")</f>
        <v/>
      </c>
      <c r="K344" s="66" t="str">
        <f>IF(AND(ConversionTable!$F$2&lt;&gt;"",A344&lt;&gt;""),VLOOKUP(J344,ConversionTable!I$4:K$7,3),"")</f>
        <v/>
      </c>
      <c r="M344" s="66" t="str">
        <f>IF(A344&lt;&gt;"",(Input!AE344*ScoringModel!$B$11+Input!AF344*ScoringModel!$B$21+Input!AG344*ScoringModel!$B$31)*0.01,"")</f>
        <v/>
      </c>
      <c r="N344" s="66" t="str">
        <f>IF(A344&lt;&gt;"",(Input!J344*ScoringModel!$B$4+Input!K344*ScoringModel!$B$5+Input!L344*ScoringModel!$B$6+Input!M344*ScoringModel!$B$7+Input!N344*ScoringModel!$B$8+Input!O344*ScoringModel!$B$9+Input!P344*ScoringModel!$B$10)*0.01,"")</f>
        <v/>
      </c>
      <c r="O344" s="66" t="str">
        <f>IF(A344&lt;&gt;"",(Input!Q344*ScoringModel!$B$14+Input!R344*ScoringModel!$B$15+Input!S344*ScoringModel!$B$16+Input!T344*ScoringModel!$B$17+Input!U344*ScoringModel!$B$18+Input!V344*ScoringModel!$B$19+Input!W344*ScoringModel!$B$20)*0.01,"")</f>
        <v/>
      </c>
      <c r="P344" s="66" t="str">
        <f>IF(A344&lt;&gt;"",(Input!X344*ScoringModel!$B$24+Input!Y344*ScoringModel!$B$25+Input!Z344*ScoringModel!$B$26+Input!AA344*ScoringModel!$B$27+Input!AB344*ScoringModel!$B$28+Input!AC344*ScoringModel!$B$29+Input!AD344*ScoringModel!$B$30)*0.01,"")</f>
        <v/>
      </c>
    </row>
    <row r="345" spans="1:16" x14ac:dyDescent="0.25">
      <c r="A345" s="154" t="str">
        <f>IF(Input!A345&lt;&gt;"",Input!A345,"")</f>
        <v/>
      </c>
      <c r="B345" s="154" t="str">
        <f>IF(Input!D345&lt;&gt;"",CONCATENATE(Input!D345,", ",Input!C345),"")</f>
        <v/>
      </c>
      <c r="C345" s="154" t="str">
        <f>IF(Input!E345&lt;&gt;"",Input!E345,"")</f>
        <v/>
      </c>
      <c r="D345" s="155" t="str">
        <f>IF(Input!F345&lt;&gt;"",Input!F345,"")</f>
        <v/>
      </c>
      <c r="E345" s="154" t="str">
        <f>IF(Input!I345&lt;&gt;"",CONCATENATE(Input!I345,", ",LEFT(Input!H345,1)),"")</f>
        <v/>
      </c>
      <c r="F345" s="156"/>
      <c r="G345" s="157" t="str">
        <f t="shared" si="5"/>
        <v/>
      </c>
      <c r="H345" s="154" t="str">
        <f>IF(A345&lt;&gt;"",VLOOKUP(G345,ScoreRanges!$C$4:$E$8,3),"")</f>
        <v/>
      </c>
      <c r="I345" s="156"/>
      <c r="J345" s="129" t="str">
        <f>IF(AND(ConversionTable!$F$2&lt;&gt;"",A345&lt;&gt;""),VLOOKUP(G345,ConversionTable!B$2:D$402,3),"")</f>
        <v/>
      </c>
      <c r="K345" s="66" t="str">
        <f>IF(AND(ConversionTable!$F$2&lt;&gt;"",A345&lt;&gt;""),VLOOKUP(J345,ConversionTable!I$4:K$7,3),"")</f>
        <v/>
      </c>
      <c r="M345" s="66" t="str">
        <f>IF(A345&lt;&gt;"",(Input!AE345*ScoringModel!$B$11+Input!AF345*ScoringModel!$B$21+Input!AG345*ScoringModel!$B$31)*0.01,"")</f>
        <v/>
      </c>
      <c r="N345" s="66" t="str">
        <f>IF(A345&lt;&gt;"",(Input!J345*ScoringModel!$B$4+Input!K345*ScoringModel!$B$5+Input!L345*ScoringModel!$B$6+Input!M345*ScoringModel!$B$7+Input!N345*ScoringModel!$B$8+Input!O345*ScoringModel!$B$9+Input!P345*ScoringModel!$B$10)*0.01,"")</f>
        <v/>
      </c>
      <c r="O345" s="66" t="str">
        <f>IF(A345&lt;&gt;"",(Input!Q345*ScoringModel!$B$14+Input!R345*ScoringModel!$B$15+Input!S345*ScoringModel!$B$16+Input!T345*ScoringModel!$B$17+Input!U345*ScoringModel!$B$18+Input!V345*ScoringModel!$B$19+Input!W345*ScoringModel!$B$20)*0.01,"")</f>
        <v/>
      </c>
      <c r="P345" s="66" t="str">
        <f>IF(A345&lt;&gt;"",(Input!X345*ScoringModel!$B$24+Input!Y345*ScoringModel!$B$25+Input!Z345*ScoringModel!$B$26+Input!AA345*ScoringModel!$B$27+Input!AB345*ScoringModel!$B$28+Input!AC345*ScoringModel!$B$29+Input!AD345*ScoringModel!$B$30)*0.01,"")</f>
        <v/>
      </c>
    </row>
    <row r="346" spans="1:16" x14ac:dyDescent="0.25">
      <c r="A346" s="154" t="str">
        <f>IF(Input!A346&lt;&gt;"",Input!A346,"")</f>
        <v/>
      </c>
      <c r="B346" s="154" t="str">
        <f>IF(Input!D346&lt;&gt;"",CONCATENATE(Input!D346,", ",Input!C346),"")</f>
        <v/>
      </c>
      <c r="C346" s="154" t="str">
        <f>IF(Input!E346&lt;&gt;"",Input!E346,"")</f>
        <v/>
      </c>
      <c r="D346" s="155" t="str">
        <f>IF(Input!F346&lt;&gt;"",Input!F346,"")</f>
        <v/>
      </c>
      <c r="E346" s="154" t="str">
        <f>IF(Input!I346&lt;&gt;"",CONCATENATE(Input!I346,", ",LEFT(Input!H346,1)),"")</f>
        <v/>
      </c>
      <c r="F346" s="156"/>
      <c r="G346" s="157" t="str">
        <f t="shared" si="5"/>
        <v/>
      </c>
      <c r="H346" s="154" t="str">
        <f>IF(A346&lt;&gt;"",VLOOKUP(G346,ScoreRanges!$C$4:$E$8,3),"")</f>
        <v/>
      </c>
      <c r="I346" s="156"/>
      <c r="J346" s="129" t="str">
        <f>IF(AND(ConversionTable!$F$2&lt;&gt;"",A346&lt;&gt;""),VLOOKUP(G346,ConversionTable!B$2:D$402,3),"")</f>
        <v/>
      </c>
      <c r="K346" s="66" t="str">
        <f>IF(AND(ConversionTable!$F$2&lt;&gt;"",A346&lt;&gt;""),VLOOKUP(J346,ConversionTable!I$4:K$7,3),"")</f>
        <v/>
      </c>
      <c r="M346" s="66" t="str">
        <f>IF(A346&lt;&gt;"",(Input!AE346*ScoringModel!$B$11+Input!AF346*ScoringModel!$B$21+Input!AG346*ScoringModel!$B$31)*0.01,"")</f>
        <v/>
      </c>
      <c r="N346" s="66" t="str">
        <f>IF(A346&lt;&gt;"",(Input!J346*ScoringModel!$B$4+Input!K346*ScoringModel!$B$5+Input!L346*ScoringModel!$B$6+Input!M346*ScoringModel!$B$7+Input!N346*ScoringModel!$B$8+Input!O346*ScoringModel!$B$9+Input!P346*ScoringModel!$B$10)*0.01,"")</f>
        <v/>
      </c>
      <c r="O346" s="66" t="str">
        <f>IF(A346&lt;&gt;"",(Input!Q346*ScoringModel!$B$14+Input!R346*ScoringModel!$B$15+Input!S346*ScoringModel!$B$16+Input!T346*ScoringModel!$B$17+Input!U346*ScoringModel!$B$18+Input!V346*ScoringModel!$B$19+Input!W346*ScoringModel!$B$20)*0.01,"")</f>
        <v/>
      </c>
      <c r="P346" s="66" t="str">
        <f>IF(A346&lt;&gt;"",(Input!X346*ScoringModel!$B$24+Input!Y346*ScoringModel!$B$25+Input!Z346*ScoringModel!$B$26+Input!AA346*ScoringModel!$B$27+Input!AB346*ScoringModel!$B$28+Input!AC346*ScoringModel!$B$29+Input!AD346*ScoringModel!$B$30)*0.01,"")</f>
        <v/>
      </c>
    </row>
    <row r="347" spans="1:16" x14ac:dyDescent="0.25">
      <c r="A347" s="154" t="str">
        <f>IF(Input!A347&lt;&gt;"",Input!A347,"")</f>
        <v/>
      </c>
      <c r="B347" s="154" t="str">
        <f>IF(Input!D347&lt;&gt;"",CONCATENATE(Input!D347,", ",Input!C347),"")</f>
        <v/>
      </c>
      <c r="C347" s="154" t="str">
        <f>IF(Input!E347&lt;&gt;"",Input!E347,"")</f>
        <v/>
      </c>
      <c r="D347" s="155" t="str">
        <f>IF(Input!F347&lt;&gt;"",Input!F347,"")</f>
        <v/>
      </c>
      <c r="E347" s="154" t="str">
        <f>IF(Input!I347&lt;&gt;"",CONCATENATE(Input!I347,", ",LEFT(Input!H347,1)),"")</f>
        <v/>
      </c>
      <c r="F347" s="156"/>
      <c r="G347" s="157" t="str">
        <f t="shared" si="5"/>
        <v/>
      </c>
      <c r="H347" s="154" t="str">
        <f>IF(A347&lt;&gt;"",VLOOKUP(G347,ScoreRanges!$C$4:$E$8,3),"")</f>
        <v/>
      </c>
      <c r="I347" s="156"/>
      <c r="J347" s="129" t="str">
        <f>IF(AND(ConversionTable!$F$2&lt;&gt;"",A347&lt;&gt;""),VLOOKUP(G347,ConversionTable!B$2:D$402,3),"")</f>
        <v/>
      </c>
      <c r="K347" s="66" t="str">
        <f>IF(AND(ConversionTable!$F$2&lt;&gt;"",A347&lt;&gt;""),VLOOKUP(J347,ConversionTable!I$4:K$7,3),"")</f>
        <v/>
      </c>
      <c r="M347" s="66" t="str">
        <f>IF(A347&lt;&gt;"",(Input!AE347*ScoringModel!$B$11+Input!AF347*ScoringModel!$B$21+Input!AG347*ScoringModel!$B$31)*0.01,"")</f>
        <v/>
      </c>
      <c r="N347" s="66" t="str">
        <f>IF(A347&lt;&gt;"",(Input!J347*ScoringModel!$B$4+Input!K347*ScoringModel!$B$5+Input!L347*ScoringModel!$B$6+Input!M347*ScoringModel!$B$7+Input!N347*ScoringModel!$B$8+Input!O347*ScoringModel!$B$9+Input!P347*ScoringModel!$B$10)*0.01,"")</f>
        <v/>
      </c>
      <c r="O347" s="66" t="str">
        <f>IF(A347&lt;&gt;"",(Input!Q347*ScoringModel!$B$14+Input!R347*ScoringModel!$B$15+Input!S347*ScoringModel!$B$16+Input!T347*ScoringModel!$B$17+Input!U347*ScoringModel!$B$18+Input!V347*ScoringModel!$B$19+Input!W347*ScoringModel!$B$20)*0.01,"")</f>
        <v/>
      </c>
      <c r="P347" s="66" t="str">
        <f>IF(A347&lt;&gt;"",(Input!X347*ScoringModel!$B$24+Input!Y347*ScoringModel!$B$25+Input!Z347*ScoringModel!$B$26+Input!AA347*ScoringModel!$B$27+Input!AB347*ScoringModel!$B$28+Input!AC347*ScoringModel!$B$29+Input!AD347*ScoringModel!$B$30)*0.01,"")</f>
        <v/>
      </c>
    </row>
    <row r="348" spans="1:16" x14ac:dyDescent="0.25">
      <c r="A348" s="154" t="str">
        <f>IF(Input!A348&lt;&gt;"",Input!A348,"")</f>
        <v/>
      </c>
      <c r="B348" s="154" t="str">
        <f>IF(Input!D348&lt;&gt;"",CONCATENATE(Input!D348,", ",Input!C348),"")</f>
        <v/>
      </c>
      <c r="C348" s="154" t="str">
        <f>IF(Input!E348&lt;&gt;"",Input!E348,"")</f>
        <v/>
      </c>
      <c r="D348" s="155" t="str">
        <f>IF(Input!F348&lt;&gt;"",Input!F348,"")</f>
        <v/>
      </c>
      <c r="E348" s="154" t="str">
        <f>IF(Input!I348&lt;&gt;"",CONCATENATE(Input!I348,", ",LEFT(Input!H348,1)),"")</f>
        <v/>
      </c>
      <c r="F348" s="156"/>
      <c r="G348" s="157" t="str">
        <f t="shared" si="5"/>
        <v/>
      </c>
      <c r="H348" s="154" t="str">
        <f>IF(A348&lt;&gt;"",VLOOKUP(G348,ScoreRanges!$C$4:$E$8,3),"")</f>
        <v/>
      </c>
      <c r="I348" s="156"/>
      <c r="J348" s="129" t="str">
        <f>IF(AND(ConversionTable!$F$2&lt;&gt;"",A348&lt;&gt;""),VLOOKUP(G348,ConversionTable!B$2:D$402,3),"")</f>
        <v/>
      </c>
      <c r="K348" s="66" t="str">
        <f>IF(AND(ConversionTable!$F$2&lt;&gt;"",A348&lt;&gt;""),VLOOKUP(J348,ConversionTable!I$4:K$7,3),"")</f>
        <v/>
      </c>
      <c r="M348" s="66" t="str">
        <f>IF(A348&lt;&gt;"",(Input!AE348*ScoringModel!$B$11+Input!AF348*ScoringModel!$B$21+Input!AG348*ScoringModel!$B$31)*0.01,"")</f>
        <v/>
      </c>
      <c r="N348" s="66" t="str">
        <f>IF(A348&lt;&gt;"",(Input!J348*ScoringModel!$B$4+Input!K348*ScoringModel!$B$5+Input!L348*ScoringModel!$B$6+Input!M348*ScoringModel!$B$7+Input!N348*ScoringModel!$B$8+Input!O348*ScoringModel!$B$9+Input!P348*ScoringModel!$B$10)*0.01,"")</f>
        <v/>
      </c>
      <c r="O348" s="66" t="str">
        <f>IF(A348&lt;&gt;"",(Input!Q348*ScoringModel!$B$14+Input!R348*ScoringModel!$B$15+Input!S348*ScoringModel!$B$16+Input!T348*ScoringModel!$B$17+Input!U348*ScoringModel!$B$18+Input!V348*ScoringModel!$B$19+Input!W348*ScoringModel!$B$20)*0.01,"")</f>
        <v/>
      </c>
      <c r="P348" s="66" t="str">
        <f>IF(A348&lt;&gt;"",(Input!X348*ScoringModel!$B$24+Input!Y348*ScoringModel!$B$25+Input!Z348*ScoringModel!$B$26+Input!AA348*ScoringModel!$B$27+Input!AB348*ScoringModel!$B$28+Input!AC348*ScoringModel!$B$29+Input!AD348*ScoringModel!$B$30)*0.01,"")</f>
        <v/>
      </c>
    </row>
    <row r="349" spans="1:16" x14ac:dyDescent="0.25">
      <c r="A349" s="154" t="str">
        <f>IF(Input!A349&lt;&gt;"",Input!A349,"")</f>
        <v/>
      </c>
      <c r="B349" s="154" t="str">
        <f>IF(Input!D349&lt;&gt;"",CONCATENATE(Input!D349,", ",Input!C349),"")</f>
        <v/>
      </c>
      <c r="C349" s="154" t="str">
        <f>IF(Input!E349&lt;&gt;"",Input!E349,"")</f>
        <v/>
      </c>
      <c r="D349" s="155" t="str">
        <f>IF(Input!F349&lt;&gt;"",Input!F349,"")</f>
        <v/>
      </c>
      <c r="E349" s="154" t="str">
        <f>IF(Input!I349&lt;&gt;"",CONCATENATE(Input!I349,", ",LEFT(Input!H349,1)),"")</f>
        <v/>
      </c>
      <c r="F349" s="156"/>
      <c r="G349" s="157" t="str">
        <f t="shared" si="5"/>
        <v/>
      </c>
      <c r="H349" s="154" t="str">
        <f>IF(A349&lt;&gt;"",VLOOKUP(G349,ScoreRanges!$C$4:$E$8,3),"")</f>
        <v/>
      </c>
      <c r="I349" s="156"/>
      <c r="J349" s="129" t="str">
        <f>IF(AND(ConversionTable!$F$2&lt;&gt;"",A349&lt;&gt;""),VLOOKUP(G349,ConversionTable!B$2:D$402,3),"")</f>
        <v/>
      </c>
      <c r="K349" s="66" t="str">
        <f>IF(AND(ConversionTable!$F$2&lt;&gt;"",A349&lt;&gt;""),VLOOKUP(J349,ConversionTable!I$4:K$7,3),"")</f>
        <v/>
      </c>
      <c r="M349" s="66" t="str">
        <f>IF(A349&lt;&gt;"",(Input!AE349*ScoringModel!$B$11+Input!AF349*ScoringModel!$B$21+Input!AG349*ScoringModel!$B$31)*0.01,"")</f>
        <v/>
      </c>
      <c r="N349" s="66" t="str">
        <f>IF(A349&lt;&gt;"",(Input!J349*ScoringModel!$B$4+Input!K349*ScoringModel!$B$5+Input!L349*ScoringModel!$B$6+Input!M349*ScoringModel!$B$7+Input!N349*ScoringModel!$B$8+Input!O349*ScoringModel!$B$9+Input!P349*ScoringModel!$B$10)*0.01,"")</f>
        <v/>
      </c>
      <c r="O349" s="66" t="str">
        <f>IF(A349&lt;&gt;"",(Input!Q349*ScoringModel!$B$14+Input!R349*ScoringModel!$B$15+Input!S349*ScoringModel!$B$16+Input!T349*ScoringModel!$B$17+Input!U349*ScoringModel!$B$18+Input!V349*ScoringModel!$B$19+Input!W349*ScoringModel!$B$20)*0.01,"")</f>
        <v/>
      </c>
      <c r="P349" s="66" t="str">
        <f>IF(A349&lt;&gt;"",(Input!X349*ScoringModel!$B$24+Input!Y349*ScoringModel!$B$25+Input!Z349*ScoringModel!$B$26+Input!AA349*ScoringModel!$B$27+Input!AB349*ScoringModel!$B$28+Input!AC349*ScoringModel!$B$29+Input!AD349*ScoringModel!$B$30)*0.01,"")</f>
        <v/>
      </c>
    </row>
    <row r="350" spans="1:16" x14ac:dyDescent="0.25">
      <c r="A350" s="154" t="str">
        <f>IF(Input!A350&lt;&gt;"",Input!A350,"")</f>
        <v/>
      </c>
      <c r="B350" s="154" t="str">
        <f>IF(Input!D350&lt;&gt;"",CONCATENATE(Input!D350,", ",Input!C350),"")</f>
        <v/>
      </c>
      <c r="C350" s="154" t="str">
        <f>IF(Input!E350&lt;&gt;"",Input!E350,"")</f>
        <v/>
      </c>
      <c r="D350" s="155" t="str">
        <f>IF(Input!F350&lt;&gt;"",Input!F350,"")</f>
        <v/>
      </c>
      <c r="E350" s="154" t="str">
        <f>IF(Input!I350&lt;&gt;"",CONCATENATE(Input!I350,", ",LEFT(Input!H350,1)),"")</f>
        <v/>
      </c>
      <c r="F350" s="156"/>
      <c r="G350" s="157" t="str">
        <f t="shared" si="5"/>
        <v/>
      </c>
      <c r="H350" s="154" t="str">
        <f>IF(A350&lt;&gt;"",VLOOKUP(G350,ScoreRanges!$C$4:$E$8,3),"")</f>
        <v/>
      </c>
      <c r="I350" s="156"/>
      <c r="J350" s="129" t="str">
        <f>IF(AND(ConversionTable!$F$2&lt;&gt;"",A350&lt;&gt;""),VLOOKUP(G350,ConversionTable!B$2:D$402,3),"")</f>
        <v/>
      </c>
      <c r="K350" s="66" t="str">
        <f>IF(AND(ConversionTable!$F$2&lt;&gt;"",A350&lt;&gt;""),VLOOKUP(J350,ConversionTable!I$4:K$7,3),"")</f>
        <v/>
      </c>
      <c r="M350" s="66" t="str">
        <f>IF(A350&lt;&gt;"",(Input!AE350*ScoringModel!$B$11+Input!AF350*ScoringModel!$B$21+Input!AG350*ScoringModel!$B$31)*0.01,"")</f>
        <v/>
      </c>
      <c r="N350" s="66" t="str">
        <f>IF(A350&lt;&gt;"",(Input!J350*ScoringModel!$B$4+Input!K350*ScoringModel!$B$5+Input!L350*ScoringModel!$B$6+Input!M350*ScoringModel!$B$7+Input!N350*ScoringModel!$B$8+Input!O350*ScoringModel!$B$9+Input!P350*ScoringModel!$B$10)*0.01,"")</f>
        <v/>
      </c>
      <c r="O350" s="66" t="str">
        <f>IF(A350&lt;&gt;"",(Input!Q350*ScoringModel!$B$14+Input!R350*ScoringModel!$B$15+Input!S350*ScoringModel!$B$16+Input!T350*ScoringModel!$B$17+Input!U350*ScoringModel!$B$18+Input!V350*ScoringModel!$B$19+Input!W350*ScoringModel!$B$20)*0.01,"")</f>
        <v/>
      </c>
      <c r="P350" s="66" t="str">
        <f>IF(A350&lt;&gt;"",(Input!X350*ScoringModel!$B$24+Input!Y350*ScoringModel!$B$25+Input!Z350*ScoringModel!$B$26+Input!AA350*ScoringModel!$B$27+Input!AB350*ScoringModel!$B$28+Input!AC350*ScoringModel!$B$29+Input!AD350*ScoringModel!$B$30)*0.01,"")</f>
        <v/>
      </c>
    </row>
    <row r="351" spans="1:16" x14ac:dyDescent="0.25">
      <c r="A351" s="154" t="str">
        <f>IF(Input!A351&lt;&gt;"",Input!A351,"")</f>
        <v/>
      </c>
      <c r="B351" s="154" t="str">
        <f>IF(Input!D351&lt;&gt;"",CONCATENATE(Input!D351,", ",Input!C351),"")</f>
        <v/>
      </c>
      <c r="C351" s="154" t="str">
        <f>IF(Input!E351&lt;&gt;"",Input!E351,"")</f>
        <v/>
      </c>
      <c r="D351" s="155" t="str">
        <f>IF(Input!F351&lt;&gt;"",Input!F351,"")</f>
        <v/>
      </c>
      <c r="E351" s="154" t="str">
        <f>IF(Input!I351&lt;&gt;"",CONCATENATE(Input!I351,", ",LEFT(Input!H351,1)),"")</f>
        <v/>
      </c>
      <c r="F351" s="156"/>
      <c r="G351" s="157" t="str">
        <f t="shared" si="5"/>
        <v/>
      </c>
      <c r="H351" s="154" t="str">
        <f>IF(A351&lt;&gt;"",VLOOKUP(G351,ScoreRanges!$C$4:$E$8,3),"")</f>
        <v/>
      </c>
      <c r="I351" s="156"/>
      <c r="J351" s="129" t="str">
        <f>IF(AND(ConversionTable!$F$2&lt;&gt;"",A351&lt;&gt;""),VLOOKUP(G351,ConversionTable!B$2:D$402,3),"")</f>
        <v/>
      </c>
      <c r="K351" s="66" t="str">
        <f>IF(AND(ConversionTable!$F$2&lt;&gt;"",A351&lt;&gt;""),VLOOKUP(J351,ConversionTable!I$4:K$7,3),"")</f>
        <v/>
      </c>
      <c r="M351" s="66" t="str">
        <f>IF(A351&lt;&gt;"",(Input!AE351*ScoringModel!$B$11+Input!AF351*ScoringModel!$B$21+Input!AG351*ScoringModel!$B$31)*0.01,"")</f>
        <v/>
      </c>
      <c r="N351" s="66" t="str">
        <f>IF(A351&lt;&gt;"",(Input!J351*ScoringModel!$B$4+Input!K351*ScoringModel!$B$5+Input!L351*ScoringModel!$B$6+Input!M351*ScoringModel!$B$7+Input!N351*ScoringModel!$B$8+Input!O351*ScoringModel!$B$9+Input!P351*ScoringModel!$B$10)*0.01,"")</f>
        <v/>
      </c>
      <c r="O351" s="66" t="str">
        <f>IF(A351&lt;&gt;"",(Input!Q351*ScoringModel!$B$14+Input!R351*ScoringModel!$B$15+Input!S351*ScoringModel!$B$16+Input!T351*ScoringModel!$B$17+Input!U351*ScoringModel!$B$18+Input!V351*ScoringModel!$B$19+Input!W351*ScoringModel!$B$20)*0.01,"")</f>
        <v/>
      </c>
      <c r="P351" s="66" t="str">
        <f>IF(A351&lt;&gt;"",(Input!X351*ScoringModel!$B$24+Input!Y351*ScoringModel!$B$25+Input!Z351*ScoringModel!$B$26+Input!AA351*ScoringModel!$B$27+Input!AB351*ScoringModel!$B$28+Input!AC351*ScoringModel!$B$29+Input!AD351*ScoringModel!$B$30)*0.01,"")</f>
        <v/>
      </c>
    </row>
    <row r="352" spans="1:16" x14ac:dyDescent="0.25">
      <c r="A352" s="154" t="str">
        <f>IF(Input!A352&lt;&gt;"",Input!A352,"")</f>
        <v/>
      </c>
      <c r="B352" s="154" t="str">
        <f>IF(Input!D352&lt;&gt;"",CONCATENATE(Input!D352,", ",Input!C352),"")</f>
        <v/>
      </c>
      <c r="C352" s="154" t="str">
        <f>IF(Input!E352&lt;&gt;"",Input!E352,"")</f>
        <v/>
      </c>
      <c r="D352" s="155" t="str">
        <f>IF(Input!F352&lt;&gt;"",Input!F352,"")</f>
        <v/>
      </c>
      <c r="E352" s="154" t="str">
        <f>IF(Input!I352&lt;&gt;"",CONCATENATE(Input!I352,", ",LEFT(Input!H352,1)),"")</f>
        <v/>
      </c>
      <c r="F352" s="156"/>
      <c r="G352" s="157" t="str">
        <f t="shared" si="5"/>
        <v/>
      </c>
      <c r="H352" s="154" t="str">
        <f>IF(A352&lt;&gt;"",VLOOKUP(G352,ScoreRanges!$C$4:$E$8,3),"")</f>
        <v/>
      </c>
      <c r="I352" s="156"/>
      <c r="J352" s="129" t="str">
        <f>IF(AND(ConversionTable!$F$2&lt;&gt;"",A352&lt;&gt;""),VLOOKUP(G352,ConversionTable!B$2:D$402,3),"")</f>
        <v/>
      </c>
      <c r="K352" s="66" t="str">
        <f>IF(AND(ConversionTable!$F$2&lt;&gt;"",A352&lt;&gt;""),VLOOKUP(J352,ConversionTable!I$4:K$7,3),"")</f>
        <v/>
      </c>
      <c r="M352" s="66" t="str">
        <f>IF(A352&lt;&gt;"",(Input!AE352*ScoringModel!$B$11+Input!AF352*ScoringModel!$B$21+Input!AG352*ScoringModel!$B$31)*0.01,"")</f>
        <v/>
      </c>
      <c r="N352" s="66" t="str">
        <f>IF(A352&lt;&gt;"",(Input!J352*ScoringModel!$B$4+Input!K352*ScoringModel!$B$5+Input!L352*ScoringModel!$B$6+Input!M352*ScoringModel!$B$7+Input!N352*ScoringModel!$B$8+Input!O352*ScoringModel!$B$9+Input!P352*ScoringModel!$B$10)*0.01,"")</f>
        <v/>
      </c>
      <c r="O352" s="66" t="str">
        <f>IF(A352&lt;&gt;"",(Input!Q352*ScoringModel!$B$14+Input!R352*ScoringModel!$B$15+Input!S352*ScoringModel!$B$16+Input!T352*ScoringModel!$B$17+Input!U352*ScoringModel!$B$18+Input!V352*ScoringModel!$B$19+Input!W352*ScoringModel!$B$20)*0.01,"")</f>
        <v/>
      </c>
      <c r="P352" s="66" t="str">
        <f>IF(A352&lt;&gt;"",(Input!X352*ScoringModel!$B$24+Input!Y352*ScoringModel!$B$25+Input!Z352*ScoringModel!$B$26+Input!AA352*ScoringModel!$B$27+Input!AB352*ScoringModel!$B$28+Input!AC352*ScoringModel!$B$29+Input!AD352*ScoringModel!$B$30)*0.01,"")</f>
        <v/>
      </c>
    </row>
    <row r="353" spans="1:16" x14ac:dyDescent="0.25">
      <c r="A353" s="154" t="str">
        <f>IF(Input!A353&lt;&gt;"",Input!A353,"")</f>
        <v/>
      </c>
      <c r="B353" s="154" t="str">
        <f>IF(Input!D353&lt;&gt;"",CONCATENATE(Input!D353,", ",Input!C353),"")</f>
        <v/>
      </c>
      <c r="C353" s="154" t="str">
        <f>IF(Input!E353&lt;&gt;"",Input!E353,"")</f>
        <v/>
      </c>
      <c r="D353" s="155" t="str">
        <f>IF(Input!F353&lt;&gt;"",Input!F353,"")</f>
        <v/>
      </c>
      <c r="E353" s="154" t="str">
        <f>IF(Input!I353&lt;&gt;"",CONCATENATE(Input!I353,", ",LEFT(Input!H353,1)),"")</f>
        <v/>
      </c>
      <c r="F353" s="156"/>
      <c r="G353" s="157" t="str">
        <f t="shared" si="5"/>
        <v/>
      </c>
      <c r="H353" s="154" t="str">
        <f>IF(A353&lt;&gt;"",VLOOKUP(G353,ScoreRanges!$C$4:$E$8,3),"")</f>
        <v/>
      </c>
      <c r="I353" s="156"/>
      <c r="J353" s="129" t="str">
        <f>IF(AND(ConversionTable!$F$2&lt;&gt;"",A353&lt;&gt;""),VLOOKUP(G353,ConversionTable!B$2:D$402,3),"")</f>
        <v/>
      </c>
      <c r="K353" s="66" t="str">
        <f>IF(AND(ConversionTable!$F$2&lt;&gt;"",A353&lt;&gt;""),VLOOKUP(J353,ConversionTable!I$4:K$7,3),"")</f>
        <v/>
      </c>
      <c r="M353" s="66" t="str">
        <f>IF(A353&lt;&gt;"",(Input!AE353*ScoringModel!$B$11+Input!AF353*ScoringModel!$B$21+Input!AG353*ScoringModel!$B$31)*0.01,"")</f>
        <v/>
      </c>
      <c r="N353" s="66" t="str">
        <f>IF(A353&lt;&gt;"",(Input!J353*ScoringModel!$B$4+Input!K353*ScoringModel!$B$5+Input!L353*ScoringModel!$B$6+Input!M353*ScoringModel!$B$7+Input!N353*ScoringModel!$B$8+Input!O353*ScoringModel!$B$9+Input!P353*ScoringModel!$B$10)*0.01,"")</f>
        <v/>
      </c>
      <c r="O353" s="66" t="str">
        <f>IF(A353&lt;&gt;"",(Input!Q353*ScoringModel!$B$14+Input!R353*ScoringModel!$B$15+Input!S353*ScoringModel!$B$16+Input!T353*ScoringModel!$B$17+Input!U353*ScoringModel!$B$18+Input!V353*ScoringModel!$B$19+Input!W353*ScoringModel!$B$20)*0.01,"")</f>
        <v/>
      </c>
      <c r="P353" s="66" t="str">
        <f>IF(A353&lt;&gt;"",(Input!X353*ScoringModel!$B$24+Input!Y353*ScoringModel!$B$25+Input!Z353*ScoringModel!$B$26+Input!AA353*ScoringModel!$B$27+Input!AB353*ScoringModel!$B$28+Input!AC353*ScoringModel!$B$29+Input!AD353*ScoringModel!$B$30)*0.01,"")</f>
        <v/>
      </c>
    </row>
    <row r="354" spans="1:16" x14ac:dyDescent="0.25">
      <c r="A354" s="154" t="str">
        <f>IF(Input!A354&lt;&gt;"",Input!A354,"")</f>
        <v/>
      </c>
      <c r="B354" s="154" t="str">
        <f>IF(Input!D354&lt;&gt;"",CONCATENATE(Input!D354,", ",Input!C354),"")</f>
        <v/>
      </c>
      <c r="C354" s="154" t="str">
        <f>IF(Input!E354&lt;&gt;"",Input!E354,"")</f>
        <v/>
      </c>
      <c r="D354" s="155" t="str">
        <f>IF(Input!F354&lt;&gt;"",Input!F354,"")</f>
        <v/>
      </c>
      <c r="E354" s="154" t="str">
        <f>IF(Input!I354&lt;&gt;"",CONCATENATE(Input!I354,", ",LEFT(Input!H354,1)),"")</f>
        <v/>
      </c>
      <c r="F354" s="156"/>
      <c r="G354" s="157" t="str">
        <f t="shared" si="5"/>
        <v/>
      </c>
      <c r="H354" s="154" t="str">
        <f>IF(A354&lt;&gt;"",VLOOKUP(G354,ScoreRanges!$C$4:$E$8,3),"")</f>
        <v/>
      </c>
      <c r="I354" s="156"/>
      <c r="J354" s="129" t="str">
        <f>IF(AND(ConversionTable!$F$2&lt;&gt;"",A354&lt;&gt;""),VLOOKUP(G354,ConversionTable!B$2:D$402,3),"")</f>
        <v/>
      </c>
      <c r="K354" s="66" t="str">
        <f>IF(AND(ConversionTable!$F$2&lt;&gt;"",A354&lt;&gt;""),VLOOKUP(J354,ConversionTable!I$4:K$7,3),"")</f>
        <v/>
      </c>
      <c r="M354" s="66" t="str">
        <f>IF(A354&lt;&gt;"",(Input!AE354*ScoringModel!$B$11+Input!AF354*ScoringModel!$B$21+Input!AG354*ScoringModel!$B$31)*0.01,"")</f>
        <v/>
      </c>
      <c r="N354" s="66" t="str">
        <f>IF(A354&lt;&gt;"",(Input!J354*ScoringModel!$B$4+Input!K354*ScoringModel!$B$5+Input!L354*ScoringModel!$B$6+Input!M354*ScoringModel!$B$7+Input!N354*ScoringModel!$B$8+Input!O354*ScoringModel!$B$9+Input!P354*ScoringModel!$B$10)*0.01,"")</f>
        <v/>
      </c>
      <c r="O354" s="66" t="str">
        <f>IF(A354&lt;&gt;"",(Input!Q354*ScoringModel!$B$14+Input!R354*ScoringModel!$B$15+Input!S354*ScoringModel!$B$16+Input!T354*ScoringModel!$B$17+Input!U354*ScoringModel!$B$18+Input!V354*ScoringModel!$B$19+Input!W354*ScoringModel!$B$20)*0.01,"")</f>
        <v/>
      </c>
      <c r="P354" s="66" t="str">
        <f>IF(A354&lt;&gt;"",(Input!X354*ScoringModel!$B$24+Input!Y354*ScoringModel!$B$25+Input!Z354*ScoringModel!$B$26+Input!AA354*ScoringModel!$B$27+Input!AB354*ScoringModel!$B$28+Input!AC354*ScoringModel!$B$29+Input!AD354*ScoringModel!$B$30)*0.01,"")</f>
        <v/>
      </c>
    </row>
    <row r="355" spans="1:16" x14ac:dyDescent="0.25">
      <c r="A355" s="154" t="str">
        <f>IF(Input!A355&lt;&gt;"",Input!A355,"")</f>
        <v/>
      </c>
      <c r="B355" s="154" t="str">
        <f>IF(Input!D355&lt;&gt;"",CONCATENATE(Input!D355,", ",Input!C355),"")</f>
        <v/>
      </c>
      <c r="C355" s="154" t="str">
        <f>IF(Input!E355&lt;&gt;"",Input!E355,"")</f>
        <v/>
      </c>
      <c r="D355" s="155" t="str">
        <f>IF(Input!F355&lt;&gt;"",Input!F355,"")</f>
        <v/>
      </c>
      <c r="E355" s="154" t="str">
        <f>IF(Input!I355&lt;&gt;"",CONCATENATE(Input!I355,", ",LEFT(Input!H355,1)),"")</f>
        <v/>
      </c>
      <c r="F355" s="156"/>
      <c r="G355" s="157" t="str">
        <f t="shared" si="5"/>
        <v/>
      </c>
      <c r="H355" s="154" t="str">
        <f>IF(A355&lt;&gt;"",VLOOKUP(G355,ScoreRanges!$C$4:$E$8,3),"")</f>
        <v/>
      </c>
      <c r="I355" s="156"/>
      <c r="J355" s="129" t="str">
        <f>IF(AND(ConversionTable!$F$2&lt;&gt;"",A355&lt;&gt;""),VLOOKUP(G355,ConversionTable!B$2:D$402,3),"")</f>
        <v/>
      </c>
      <c r="K355" s="66" t="str">
        <f>IF(AND(ConversionTable!$F$2&lt;&gt;"",A355&lt;&gt;""),VLOOKUP(J355,ConversionTable!I$4:K$7,3),"")</f>
        <v/>
      </c>
      <c r="M355" s="66" t="str">
        <f>IF(A355&lt;&gt;"",(Input!AE355*ScoringModel!$B$11+Input!AF355*ScoringModel!$B$21+Input!AG355*ScoringModel!$B$31)*0.01,"")</f>
        <v/>
      </c>
      <c r="N355" s="66" t="str">
        <f>IF(A355&lt;&gt;"",(Input!J355*ScoringModel!$B$4+Input!K355*ScoringModel!$B$5+Input!L355*ScoringModel!$B$6+Input!M355*ScoringModel!$B$7+Input!N355*ScoringModel!$B$8+Input!O355*ScoringModel!$B$9+Input!P355*ScoringModel!$B$10)*0.01,"")</f>
        <v/>
      </c>
      <c r="O355" s="66" t="str">
        <f>IF(A355&lt;&gt;"",(Input!Q355*ScoringModel!$B$14+Input!R355*ScoringModel!$B$15+Input!S355*ScoringModel!$B$16+Input!T355*ScoringModel!$B$17+Input!U355*ScoringModel!$B$18+Input!V355*ScoringModel!$B$19+Input!W355*ScoringModel!$B$20)*0.01,"")</f>
        <v/>
      </c>
      <c r="P355" s="66" t="str">
        <f>IF(A355&lt;&gt;"",(Input!X355*ScoringModel!$B$24+Input!Y355*ScoringModel!$B$25+Input!Z355*ScoringModel!$B$26+Input!AA355*ScoringModel!$B$27+Input!AB355*ScoringModel!$B$28+Input!AC355*ScoringModel!$B$29+Input!AD355*ScoringModel!$B$30)*0.01,"")</f>
        <v/>
      </c>
    </row>
    <row r="356" spans="1:16" x14ac:dyDescent="0.25">
      <c r="A356" s="154" t="str">
        <f>IF(Input!A356&lt;&gt;"",Input!A356,"")</f>
        <v/>
      </c>
      <c r="B356" s="154" t="str">
        <f>IF(Input!D356&lt;&gt;"",CONCATENATE(Input!D356,", ",Input!C356),"")</f>
        <v/>
      </c>
      <c r="C356" s="154" t="str">
        <f>IF(Input!E356&lt;&gt;"",Input!E356,"")</f>
        <v/>
      </c>
      <c r="D356" s="155" t="str">
        <f>IF(Input!F356&lt;&gt;"",Input!F356,"")</f>
        <v/>
      </c>
      <c r="E356" s="154" t="str">
        <f>IF(Input!I356&lt;&gt;"",CONCATENATE(Input!I356,", ",LEFT(Input!H356,1)),"")</f>
        <v/>
      </c>
      <c r="F356" s="156"/>
      <c r="G356" s="157" t="str">
        <f t="shared" si="5"/>
        <v/>
      </c>
      <c r="H356" s="154" t="str">
        <f>IF(A356&lt;&gt;"",VLOOKUP(G356,ScoreRanges!$C$4:$E$8,3),"")</f>
        <v/>
      </c>
      <c r="I356" s="156"/>
      <c r="J356" s="129" t="str">
        <f>IF(AND(ConversionTable!$F$2&lt;&gt;"",A356&lt;&gt;""),VLOOKUP(G356,ConversionTable!B$2:D$402,3),"")</f>
        <v/>
      </c>
      <c r="K356" s="66" t="str">
        <f>IF(AND(ConversionTable!$F$2&lt;&gt;"",A356&lt;&gt;""),VLOOKUP(J356,ConversionTable!I$4:K$7,3),"")</f>
        <v/>
      </c>
      <c r="M356" s="66" t="str">
        <f>IF(A356&lt;&gt;"",(Input!AE356*ScoringModel!$B$11+Input!AF356*ScoringModel!$B$21+Input!AG356*ScoringModel!$B$31)*0.01,"")</f>
        <v/>
      </c>
      <c r="N356" s="66" t="str">
        <f>IF(A356&lt;&gt;"",(Input!J356*ScoringModel!$B$4+Input!K356*ScoringModel!$B$5+Input!L356*ScoringModel!$B$6+Input!M356*ScoringModel!$B$7+Input!N356*ScoringModel!$B$8+Input!O356*ScoringModel!$B$9+Input!P356*ScoringModel!$B$10)*0.01,"")</f>
        <v/>
      </c>
      <c r="O356" s="66" t="str">
        <f>IF(A356&lt;&gt;"",(Input!Q356*ScoringModel!$B$14+Input!R356*ScoringModel!$B$15+Input!S356*ScoringModel!$B$16+Input!T356*ScoringModel!$B$17+Input!U356*ScoringModel!$B$18+Input!V356*ScoringModel!$B$19+Input!W356*ScoringModel!$B$20)*0.01,"")</f>
        <v/>
      </c>
      <c r="P356" s="66" t="str">
        <f>IF(A356&lt;&gt;"",(Input!X356*ScoringModel!$B$24+Input!Y356*ScoringModel!$B$25+Input!Z356*ScoringModel!$B$26+Input!AA356*ScoringModel!$B$27+Input!AB356*ScoringModel!$B$28+Input!AC356*ScoringModel!$B$29+Input!AD356*ScoringModel!$B$30)*0.01,"")</f>
        <v/>
      </c>
    </row>
    <row r="357" spans="1:16" x14ac:dyDescent="0.25">
      <c r="A357" s="154" t="str">
        <f>IF(Input!A357&lt;&gt;"",Input!A357,"")</f>
        <v/>
      </c>
      <c r="B357" s="154" t="str">
        <f>IF(Input!D357&lt;&gt;"",CONCATENATE(Input!D357,", ",Input!C357),"")</f>
        <v/>
      </c>
      <c r="C357" s="154" t="str">
        <f>IF(Input!E357&lt;&gt;"",Input!E357,"")</f>
        <v/>
      </c>
      <c r="D357" s="155" t="str">
        <f>IF(Input!F357&lt;&gt;"",Input!F357,"")</f>
        <v/>
      </c>
      <c r="E357" s="154" t="str">
        <f>IF(Input!I357&lt;&gt;"",CONCATENATE(Input!I357,", ",LEFT(Input!H357,1)),"")</f>
        <v/>
      </c>
      <c r="F357" s="156"/>
      <c r="G357" s="157" t="str">
        <f t="shared" si="5"/>
        <v/>
      </c>
      <c r="H357" s="154" t="str">
        <f>IF(A357&lt;&gt;"",VLOOKUP(G357,ScoreRanges!$C$4:$E$8,3),"")</f>
        <v/>
      </c>
      <c r="I357" s="156"/>
      <c r="J357" s="129" t="str">
        <f>IF(AND(ConversionTable!$F$2&lt;&gt;"",A357&lt;&gt;""),VLOOKUP(G357,ConversionTable!B$2:D$402,3),"")</f>
        <v/>
      </c>
      <c r="K357" s="66" t="str">
        <f>IF(AND(ConversionTable!$F$2&lt;&gt;"",A357&lt;&gt;""),VLOOKUP(J357,ConversionTable!I$4:K$7,3),"")</f>
        <v/>
      </c>
      <c r="M357" s="66" t="str">
        <f>IF(A357&lt;&gt;"",(Input!AE357*ScoringModel!$B$11+Input!AF357*ScoringModel!$B$21+Input!AG357*ScoringModel!$B$31)*0.01,"")</f>
        <v/>
      </c>
      <c r="N357" s="66" t="str">
        <f>IF(A357&lt;&gt;"",(Input!J357*ScoringModel!$B$4+Input!K357*ScoringModel!$B$5+Input!L357*ScoringModel!$B$6+Input!M357*ScoringModel!$B$7+Input!N357*ScoringModel!$B$8+Input!O357*ScoringModel!$B$9+Input!P357*ScoringModel!$B$10)*0.01,"")</f>
        <v/>
      </c>
      <c r="O357" s="66" t="str">
        <f>IF(A357&lt;&gt;"",(Input!Q357*ScoringModel!$B$14+Input!R357*ScoringModel!$B$15+Input!S357*ScoringModel!$B$16+Input!T357*ScoringModel!$B$17+Input!U357*ScoringModel!$B$18+Input!V357*ScoringModel!$B$19+Input!W357*ScoringModel!$B$20)*0.01,"")</f>
        <v/>
      </c>
      <c r="P357" s="66" t="str">
        <f>IF(A357&lt;&gt;"",(Input!X357*ScoringModel!$B$24+Input!Y357*ScoringModel!$B$25+Input!Z357*ScoringModel!$B$26+Input!AA357*ScoringModel!$B$27+Input!AB357*ScoringModel!$B$28+Input!AC357*ScoringModel!$B$29+Input!AD357*ScoringModel!$B$30)*0.01,"")</f>
        <v/>
      </c>
    </row>
    <row r="358" spans="1:16" x14ac:dyDescent="0.25">
      <c r="A358" s="154" t="str">
        <f>IF(Input!A358&lt;&gt;"",Input!A358,"")</f>
        <v/>
      </c>
      <c r="B358" s="154" t="str">
        <f>IF(Input!D358&lt;&gt;"",CONCATENATE(Input!D358,", ",Input!C358),"")</f>
        <v/>
      </c>
      <c r="C358" s="154" t="str">
        <f>IF(Input!E358&lt;&gt;"",Input!E358,"")</f>
        <v/>
      </c>
      <c r="D358" s="155" t="str">
        <f>IF(Input!F358&lt;&gt;"",Input!F358,"")</f>
        <v/>
      </c>
      <c r="E358" s="154" t="str">
        <f>IF(Input!I358&lt;&gt;"",CONCATENATE(Input!I358,", ",LEFT(Input!H358,1)),"")</f>
        <v/>
      </c>
      <c r="F358" s="156"/>
      <c r="G358" s="157" t="str">
        <f t="shared" si="5"/>
        <v/>
      </c>
      <c r="H358" s="154" t="str">
        <f>IF(A358&lt;&gt;"",VLOOKUP(G358,ScoreRanges!$C$4:$E$8,3),"")</f>
        <v/>
      </c>
      <c r="I358" s="156"/>
      <c r="J358" s="129" t="str">
        <f>IF(AND(ConversionTable!$F$2&lt;&gt;"",A358&lt;&gt;""),VLOOKUP(G358,ConversionTable!B$2:D$402,3),"")</f>
        <v/>
      </c>
      <c r="K358" s="66" t="str">
        <f>IF(AND(ConversionTable!$F$2&lt;&gt;"",A358&lt;&gt;""),VLOOKUP(J358,ConversionTable!I$4:K$7,3),"")</f>
        <v/>
      </c>
      <c r="M358" s="66" t="str">
        <f>IF(A358&lt;&gt;"",(Input!AE358*ScoringModel!$B$11+Input!AF358*ScoringModel!$B$21+Input!AG358*ScoringModel!$B$31)*0.01,"")</f>
        <v/>
      </c>
      <c r="N358" s="66" t="str">
        <f>IF(A358&lt;&gt;"",(Input!J358*ScoringModel!$B$4+Input!K358*ScoringModel!$B$5+Input!L358*ScoringModel!$B$6+Input!M358*ScoringModel!$B$7+Input!N358*ScoringModel!$B$8+Input!O358*ScoringModel!$B$9+Input!P358*ScoringModel!$B$10)*0.01,"")</f>
        <v/>
      </c>
      <c r="O358" s="66" t="str">
        <f>IF(A358&lt;&gt;"",(Input!Q358*ScoringModel!$B$14+Input!R358*ScoringModel!$B$15+Input!S358*ScoringModel!$B$16+Input!T358*ScoringModel!$B$17+Input!U358*ScoringModel!$B$18+Input!V358*ScoringModel!$B$19+Input!W358*ScoringModel!$B$20)*0.01,"")</f>
        <v/>
      </c>
      <c r="P358" s="66" t="str">
        <f>IF(A358&lt;&gt;"",(Input!X358*ScoringModel!$B$24+Input!Y358*ScoringModel!$B$25+Input!Z358*ScoringModel!$B$26+Input!AA358*ScoringModel!$B$27+Input!AB358*ScoringModel!$B$28+Input!AC358*ScoringModel!$B$29+Input!AD358*ScoringModel!$B$30)*0.01,"")</f>
        <v/>
      </c>
    </row>
    <row r="359" spans="1:16" x14ac:dyDescent="0.25">
      <c r="A359" s="154" t="str">
        <f>IF(Input!A359&lt;&gt;"",Input!A359,"")</f>
        <v/>
      </c>
      <c r="B359" s="154" t="str">
        <f>IF(Input!D359&lt;&gt;"",CONCATENATE(Input!D359,", ",Input!C359),"")</f>
        <v/>
      </c>
      <c r="C359" s="154" t="str">
        <f>IF(Input!E359&lt;&gt;"",Input!E359,"")</f>
        <v/>
      </c>
      <c r="D359" s="155" t="str">
        <f>IF(Input!F359&lt;&gt;"",Input!F359,"")</f>
        <v/>
      </c>
      <c r="E359" s="154" t="str">
        <f>IF(Input!I359&lt;&gt;"",CONCATENATE(Input!I359,", ",LEFT(Input!H359,1)),"")</f>
        <v/>
      </c>
      <c r="F359" s="156"/>
      <c r="G359" s="157" t="str">
        <f t="shared" si="5"/>
        <v/>
      </c>
      <c r="H359" s="154" t="str">
        <f>IF(A359&lt;&gt;"",VLOOKUP(G359,ScoreRanges!$C$4:$E$8,3),"")</f>
        <v/>
      </c>
      <c r="I359" s="156"/>
      <c r="J359" s="129" t="str">
        <f>IF(AND(ConversionTable!$F$2&lt;&gt;"",A359&lt;&gt;""),VLOOKUP(G359,ConversionTable!B$2:D$402,3),"")</f>
        <v/>
      </c>
      <c r="K359" s="66" t="str">
        <f>IF(AND(ConversionTable!$F$2&lt;&gt;"",A359&lt;&gt;""),VLOOKUP(J359,ConversionTable!I$4:K$7,3),"")</f>
        <v/>
      </c>
      <c r="M359" s="66" t="str">
        <f>IF(A359&lt;&gt;"",(Input!AE359*ScoringModel!$B$11+Input!AF359*ScoringModel!$B$21+Input!AG359*ScoringModel!$B$31)*0.01,"")</f>
        <v/>
      </c>
      <c r="N359" s="66" t="str">
        <f>IF(A359&lt;&gt;"",(Input!J359*ScoringModel!$B$4+Input!K359*ScoringModel!$B$5+Input!L359*ScoringModel!$B$6+Input!M359*ScoringModel!$B$7+Input!N359*ScoringModel!$B$8+Input!O359*ScoringModel!$B$9+Input!P359*ScoringModel!$B$10)*0.01,"")</f>
        <v/>
      </c>
      <c r="O359" s="66" t="str">
        <f>IF(A359&lt;&gt;"",(Input!Q359*ScoringModel!$B$14+Input!R359*ScoringModel!$B$15+Input!S359*ScoringModel!$B$16+Input!T359*ScoringModel!$B$17+Input!U359*ScoringModel!$B$18+Input!V359*ScoringModel!$B$19+Input!W359*ScoringModel!$B$20)*0.01,"")</f>
        <v/>
      </c>
      <c r="P359" s="66" t="str">
        <f>IF(A359&lt;&gt;"",(Input!X359*ScoringModel!$B$24+Input!Y359*ScoringModel!$B$25+Input!Z359*ScoringModel!$B$26+Input!AA359*ScoringModel!$B$27+Input!AB359*ScoringModel!$B$28+Input!AC359*ScoringModel!$B$29+Input!AD359*ScoringModel!$B$30)*0.01,"")</f>
        <v/>
      </c>
    </row>
    <row r="360" spans="1:16" x14ac:dyDescent="0.25">
      <c r="A360" s="154" t="str">
        <f>IF(Input!A360&lt;&gt;"",Input!A360,"")</f>
        <v/>
      </c>
      <c r="B360" s="154" t="str">
        <f>IF(Input!D360&lt;&gt;"",CONCATENATE(Input!D360,", ",Input!C360),"")</f>
        <v/>
      </c>
      <c r="C360" s="154" t="str">
        <f>IF(Input!E360&lt;&gt;"",Input!E360,"")</f>
        <v/>
      </c>
      <c r="D360" s="155" t="str">
        <f>IF(Input!F360&lt;&gt;"",Input!F360,"")</f>
        <v/>
      </c>
      <c r="E360" s="154" t="str">
        <f>IF(Input!I360&lt;&gt;"",CONCATENATE(Input!I360,", ",LEFT(Input!H360,1)),"")</f>
        <v/>
      </c>
      <c r="F360" s="156"/>
      <c r="G360" s="157" t="str">
        <f t="shared" si="5"/>
        <v/>
      </c>
      <c r="H360" s="154" t="str">
        <f>IF(A360&lt;&gt;"",VLOOKUP(G360,ScoreRanges!$C$4:$E$8,3),"")</f>
        <v/>
      </c>
      <c r="I360" s="156"/>
      <c r="J360" s="129" t="str">
        <f>IF(AND(ConversionTable!$F$2&lt;&gt;"",A360&lt;&gt;""),VLOOKUP(G360,ConversionTable!B$2:D$402,3),"")</f>
        <v/>
      </c>
      <c r="K360" s="66" t="str">
        <f>IF(AND(ConversionTable!$F$2&lt;&gt;"",A360&lt;&gt;""),VLOOKUP(J360,ConversionTable!I$4:K$7,3),"")</f>
        <v/>
      </c>
      <c r="M360" s="66" t="str">
        <f>IF(A360&lt;&gt;"",(Input!AE360*ScoringModel!$B$11+Input!AF360*ScoringModel!$B$21+Input!AG360*ScoringModel!$B$31)*0.01,"")</f>
        <v/>
      </c>
      <c r="N360" s="66" t="str">
        <f>IF(A360&lt;&gt;"",(Input!J360*ScoringModel!$B$4+Input!K360*ScoringModel!$B$5+Input!L360*ScoringModel!$B$6+Input!M360*ScoringModel!$B$7+Input!N360*ScoringModel!$B$8+Input!O360*ScoringModel!$B$9+Input!P360*ScoringModel!$B$10)*0.01,"")</f>
        <v/>
      </c>
      <c r="O360" s="66" t="str">
        <f>IF(A360&lt;&gt;"",(Input!Q360*ScoringModel!$B$14+Input!R360*ScoringModel!$B$15+Input!S360*ScoringModel!$B$16+Input!T360*ScoringModel!$B$17+Input!U360*ScoringModel!$B$18+Input!V360*ScoringModel!$B$19+Input!W360*ScoringModel!$B$20)*0.01,"")</f>
        <v/>
      </c>
      <c r="P360" s="66" t="str">
        <f>IF(A360&lt;&gt;"",(Input!X360*ScoringModel!$B$24+Input!Y360*ScoringModel!$B$25+Input!Z360*ScoringModel!$B$26+Input!AA360*ScoringModel!$B$27+Input!AB360*ScoringModel!$B$28+Input!AC360*ScoringModel!$B$29+Input!AD360*ScoringModel!$B$30)*0.01,"")</f>
        <v/>
      </c>
    </row>
    <row r="361" spans="1:16" x14ac:dyDescent="0.25">
      <c r="A361" s="154" t="str">
        <f>IF(Input!A361&lt;&gt;"",Input!A361,"")</f>
        <v/>
      </c>
      <c r="B361" s="154" t="str">
        <f>IF(Input!D361&lt;&gt;"",CONCATENATE(Input!D361,", ",Input!C361),"")</f>
        <v/>
      </c>
      <c r="C361" s="154" t="str">
        <f>IF(Input!E361&lt;&gt;"",Input!E361,"")</f>
        <v/>
      </c>
      <c r="D361" s="155" t="str">
        <f>IF(Input!F361&lt;&gt;"",Input!F361,"")</f>
        <v/>
      </c>
      <c r="E361" s="154" t="str">
        <f>IF(Input!I361&lt;&gt;"",CONCATENATE(Input!I361,", ",LEFT(Input!H361,1)),"")</f>
        <v/>
      </c>
      <c r="F361" s="156"/>
      <c r="G361" s="157" t="str">
        <f t="shared" si="5"/>
        <v/>
      </c>
      <c r="H361" s="154" t="str">
        <f>IF(A361&lt;&gt;"",VLOOKUP(G361,ScoreRanges!$C$4:$E$8,3),"")</f>
        <v/>
      </c>
      <c r="I361" s="156"/>
      <c r="J361" s="129" t="str">
        <f>IF(AND(ConversionTable!$F$2&lt;&gt;"",A361&lt;&gt;""),VLOOKUP(G361,ConversionTable!B$2:D$402,3),"")</f>
        <v/>
      </c>
      <c r="K361" s="66" t="str">
        <f>IF(AND(ConversionTable!$F$2&lt;&gt;"",A361&lt;&gt;""),VLOOKUP(J361,ConversionTable!I$4:K$7,3),"")</f>
        <v/>
      </c>
      <c r="M361" s="66" t="str">
        <f>IF(A361&lt;&gt;"",(Input!AE361*ScoringModel!$B$11+Input!AF361*ScoringModel!$B$21+Input!AG361*ScoringModel!$B$31)*0.01,"")</f>
        <v/>
      </c>
      <c r="N361" s="66" t="str">
        <f>IF(A361&lt;&gt;"",(Input!J361*ScoringModel!$B$4+Input!K361*ScoringModel!$B$5+Input!L361*ScoringModel!$B$6+Input!M361*ScoringModel!$B$7+Input!N361*ScoringModel!$B$8+Input!O361*ScoringModel!$B$9+Input!P361*ScoringModel!$B$10)*0.01,"")</f>
        <v/>
      </c>
      <c r="O361" s="66" t="str">
        <f>IF(A361&lt;&gt;"",(Input!Q361*ScoringModel!$B$14+Input!R361*ScoringModel!$B$15+Input!S361*ScoringModel!$B$16+Input!T361*ScoringModel!$B$17+Input!U361*ScoringModel!$B$18+Input!V361*ScoringModel!$B$19+Input!W361*ScoringModel!$B$20)*0.01,"")</f>
        <v/>
      </c>
      <c r="P361" s="66" t="str">
        <f>IF(A361&lt;&gt;"",(Input!X361*ScoringModel!$B$24+Input!Y361*ScoringModel!$B$25+Input!Z361*ScoringModel!$B$26+Input!AA361*ScoringModel!$B$27+Input!AB361*ScoringModel!$B$28+Input!AC361*ScoringModel!$B$29+Input!AD361*ScoringModel!$B$30)*0.01,"")</f>
        <v/>
      </c>
    </row>
    <row r="362" spans="1:16" x14ac:dyDescent="0.25">
      <c r="A362" s="154" t="str">
        <f>IF(Input!A362&lt;&gt;"",Input!A362,"")</f>
        <v/>
      </c>
      <c r="B362" s="154" t="str">
        <f>IF(Input!D362&lt;&gt;"",CONCATENATE(Input!D362,", ",Input!C362),"")</f>
        <v/>
      </c>
      <c r="C362" s="154" t="str">
        <f>IF(Input!E362&lt;&gt;"",Input!E362,"")</f>
        <v/>
      </c>
      <c r="D362" s="155" t="str">
        <f>IF(Input!F362&lt;&gt;"",Input!F362,"")</f>
        <v/>
      </c>
      <c r="E362" s="154" t="str">
        <f>IF(Input!I362&lt;&gt;"",CONCATENATE(Input!I362,", ",LEFT(Input!H362,1)),"")</f>
        <v/>
      </c>
      <c r="F362" s="156"/>
      <c r="G362" s="157" t="str">
        <f t="shared" si="5"/>
        <v/>
      </c>
      <c r="H362" s="154" t="str">
        <f>IF(A362&lt;&gt;"",VLOOKUP(G362,ScoreRanges!$C$4:$E$8,3),"")</f>
        <v/>
      </c>
      <c r="I362" s="156"/>
      <c r="J362" s="129" t="str">
        <f>IF(AND(ConversionTable!$F$2&lt;&gt;"",A362&lt;&gt;""),VLOOKUP(G362,ConversionTable!B$2:D$402,3),"")</f>
        <v/>
      </c>
      <c r="K362" s="66" t="str">
        <f>IF(AND(ConversionTable!$F$2&lt;&gt;"",A362&lt;&gt;""),VLOOKUP(J362,ConversionTable!I$4:K$7,3),"")</f>
        <v/>
      </c>
      <c r="M362" s="66" t="str">
        <f>IF(A362&lt;&gt;"",(Input!AE362*ScoringModel!$B$11+Input!AF362*ScoringModel!$B$21+Input!AG362*ScoringModel!$B$31)*0.01,"")</f>
        <v/>
      </c>
      <c r="N362" s="66" t="str">
        <f>IF(A362&lt;&gt;"",(Input!J362*ScoringModel!$B$4+Input!K362*ScoringModel!$B$5+Input!L362*ScoringModel!$B$6+Input!M362*ScoringModel!$B$7+Input!N362*ScoringModel!$B$8+Input!O362*ScoringModel!$B$9+Input!P362*ScoringModel!$B$10)*0.01,"")</f>
        <v/>
      </c>
      <c r="O362" s="66" t="str">
        <f>IF(A362&lt;&gt;"",(Input!Q362*ScoringModel!$B$14+Input!R362*ScoringModel!$B$15+Input!S362*ScoringModel!$B$16+Input!T362*ScoringModel!$B$17+Input!U362*ScoringModel!$B$18+Input!V362*ScoringModel!$B$19+Input!W362*ScoringModel!$B$20)*0.01,"")</f>
        <v/>
      </c>
      <c r="P362" s="66" t="str">
        <f>IF(A362&lt;&gt;"",(Input!X362*ScoringModel!$B$24+Input!Y362*ScoringModel!$B$25+Input!Z362*ScoringModel!$B$26+Input!AA362*ScoringModel!$B$27+Input!AB362*ScoringModel!$B$28+Input!AC362*ScoringModel!$B$29+Input!AD362*ScoringModel!$B$30)*0.01,"")</f>
        <v/>
      </c>
    </row>
    <row r="363" spans="1:16" x14ac:dyDescent="0.25">
      <c r="A363" s="154" t="str">
        <f>IF(Input!A363&lt;&gt;"",Input!A363,"")</f>
        <v/>
      </c>
      <c r="B363" s="154" t="str">
        <f>IF(Input!D363&lt;&gt;"",CONCATENATE(Input!D363,", ",Input!C363),"")</f>
        <v/>
      </c>
      <c r="C363" s="154" t="str">
        <f>IF(Input!E363&lt;&gt;"",Input!E363,"")</f>
        <v/>
      </c>
      <c r="D363" s="155" t="str">
        <f>IF(Input!F363&lt;&gt;"",Input!F363,"")</f>
        <v/>
      </c>
      <c r="E363" s="154" t="str">
        <f>IF(Input!I363&lt;&gt;"",CONCATENATE(Input!I363,", ",LEFT(Input!H363,1)),"")</f>
        <v/>
      </c>
      <c r="F363" s="156"/>
      <c r="G363" s="157" t="str">
        <f t="shared" si="5"/>
        <v/>
      </c>
      <c r="H363" s="154" t="str">
        <f>IF(A363&lt;&gt;"",VLOOKUP(G363,ScoreRanges!$C$4:$E$8,3),"")</f>
        <v/>
      </c>
      <c r="I363" s="156"/>
      <c r="J363" s="129" t="str">
        <f>IF(AND(ConversionTable!$F$2&lt;&gt;"",A363&lt;&gt;""),VLOOKUP(G363,ConversionTable!B$2:D$402,3),"")</f>
        <v/>
      </c>
      <c r="K363" s="66" t="str">
        <f>IF(AND(ConversionTable!$F$2&lt;&gt;"",A363&lt;&gt;""),VLOOKUP(J363,ConversionTable!I$4:K$7,3),"")</f>
        <v/>
      </c>
      <c r="M363" s="66" t="str">
        <f>IF(A363&lt;&gt;"",(Input!AE363*ScoringModel!$B$11+Input!AF363*ScoringModel!$B$21+Input!AG363*ScoringModel!$B$31)*0.01,"")</f>
        <v/>
      </c>
      <c r="N363" s="66" t="str">
        <f>IF(A363&lt;&gt;"",(Input!J363*ScoringModel!$B$4+Input!K363*ScoringModel!$B$5+Input!L363*ScoringModel!$B$6+Input!M363*ScoringModel!$B$7+Input!N363*ScoringModel!$B$8+Input!O363*ScoringModel!$B$9+Input!P363*ScoringModel!$B$10)*0.01,"")</f>
        <v/>
      </c>
      <c r="O363" s="66" t="str">
        <f>IF(A363&lt;&gt;"",(Input!Q363*ScoringModel!$B$14+Input!R363*ScoringModel!$B$15+Input!S363*ScoringModel!$B$16+Input!T363*ScoringModel!$B$17+Input!U363*ScoringModel!$B$18+Input!V363*ScoringModel!$B$19+Input!W363*ScoringModel!$B$20)*0.01,"")</f>
        <v/>
      </c>
      <c r="P363" s="66" t="str">
        <f>IF(A363&lt;&gt;"",(Input!X363*ScoringModel!$B$24+Input!Y363*ScoringModel!$B$25+Input!Z363*ScoringModel!$B$26+Input!AA363*ScoringModel!$B$27+Input!AB363*ScoringModel!$B$28+Input!AC363*ScoringModel!$B$29+Input!AD363*ScoringModel!$B$30)*0.01,"")</f>
        <v/>
      </c>
    </row>
    <row r="364" spans="1:16" x14ac:dyDescent="0.25">
      <c r="A364" s="154" t="str">
        <f>IF(Input!A364&lt;&gt;"",Input!A364,"")</f>
        <v/>
      </c>
      <c r="B364" s="154" t="str">
        <f>IF(Input!D364&lt;&gt;"",CONCATENATE(Input!D364,", ",Input!C364),"")</f>
        <v/>
      </c>
      <c r="C364" s="154" t="str">
        <f>IF(Input!E364&lt;&gt;"",Input!E364,"")</f>
        <v/>
      </c>
      <c r="D364" s="155" t="str">
        <f>IF(Input!F364&lt;&gt;"",Input!F364,"")</f>
        <v/>
      </c>
      <c r="E364" s="154" t="str">
        <f>IF(Input!I364&lt;&gt;"",CONCATENATE(Input!I364,", ",LEFT(Input!H364,1)),"")</f>
        <v/>
      </c>
      <c r="F364" s="156"/>
      <c r="G364" s="157" t="str">
        <f t="shared" si="5"/>
        <v/>
      </c>
      <c r="H364" s="154" t="str">
        <f>IF(A364&lt;&gt;"",VLOOKUP(G364,ScoreRanges!$C$4:$E$8,3),"")</f>
        <v/>
      </c>
      <c r="I364" s="156"/>
      <c r="J364" s="129" t="str">
        <f>IF(AND(ConversionTable!$F$2&lt;&gt;"",A364&lt;&gt;""),VLOOKUP(G364,ConversionTable!B$2:D$402,3),"")</f>
        <v/>
      </c>
      <c r="K364" s="66" t="str">
        <f>IF(AND(ConversionTable!$F$2&lt;&gt;"",A364&lt;&gt;""),VLOOKUP(J364,ConversionTable!I$4:K$7,3),"")</f>
        <v/>
      </c>
      <c r="M364" s="66" t="str">
        <f>IF(A364&lt;&gt;"",(Input!AE364*ScoringModel!$B$11+Input!AF364*ScoringModel!$B$21+Input!AG364*ScoringModel!$B$31)*0.01,"")</f>
        <v/>
      </c>
      <c r="N364" s="66" t="str">
        <f>IF(A364&lt;&gt;"",(Input!J364*ScoringModel!$B$4+Input!K364*ScoringModel!$B$5+Input!L364*ScoringModel!$B$6+Input!M364*ScoringModel!$B$7+Input!N364*ScoringModel!$B$8+Input!O364*ScoringModel!$B$9+Input!P364*ScoringModel!$B$10)*0.01,"")</f>
        <v/>
      </c>
      <c r="O364" s="66" t="str">
        <f>IF(A364&lt;&gt;"",(Input!Q364*ScoringModel!$B$14+Input!R364*ScoringModel!$B$15+Input!S364*ScoringModel!$B$16+Input!T364*ScoringModel!$B$17+Input!U364*ScoringModel!$B$18+Input!V364*ScoringModel!$B$19+Input!W364*ScoringModel!$B$20)*0.01,"")</f>
        <v/>
      </c>
      <c r="P364" s="66" t="str">
        <f>IF(A364&lt;&gt;"",(Input!X364*ScoringModel!$B$24+Input!Y364*ScoringModel!$B$25+Input!Z364*ScoringModel!$B$26+Input!AA364*ScoringModel!$B$27+Input!AB364*ScoringModel!$B$28+Input!AC364*ScoringModel!$B$29+Input!AD364*ScoringModel!$B$30)*0.01,"")</f>
        <v/>
      </c>
    </row>
    <row r="365" spans="1:16" x14ac:dyDescent="0.25">
      <c r="A365" s="154" t="str">
        <f>IF(Input!A365&lt;&gt;"",Input!A365,"")</f>
        <v/>
      </c>
      <c r="B365" s="154" t="str">
        <f>IF(Input!D365&lt;&gt;"",CONCATENATE(Input!D365,", ",Input!C365),"")</f>
        <v/>
      </c>
      <c r="C365" s="154" t="str">
        <f>IF(Input!E365&lt;&gt;"",Input!E365,"")</f>
        <v/>
      </c>
      <c r="D365" s="155" t="str">
        <f>IF(Input!F365&lt;&gt;"",Input!F365,"")</f>
        <v/>
      </c>
      <c r="E365" s="154" t="str">
        <f>IF(Input!I365&lt;&gt;"",CONCATENATE(Input!I365,", ",LEFT(Input!H365,1)),"")</f>
        <v/>
      </c>
      <c r="F365" s="156"/>
      <c r="G365" s="157" t="str">
        <f t="shared" si="5"/>
        <v/>
      </c>
      <c r="H365" s="154" t="str">
        <f>IF(A365&lt;&gt;"",VLOOKUP(G365,ScoreRanges!$C$4:$E$8,3),"")</f>
        <v/>
      </c>
      <c r="I365" s="156"/>
      <c r="J365" s="129" t="str">
        <f>IF(AND(ConversionTable!$F$2&lt;&gt;"",A365&lt;&gt;""),VLOOKUP(G365,ConversionTable!B$2:D$402,3),"")</f>
        <v/>
      </c>
      <c r="K365" s="66" t="str">
        <f>IF(AND(ConversionTable!$F$2&lt;&gt;"",A365&lt;&gt;""),VLOOKUP(J365,ConversionTable!I$4:K$7,3),"")</f>
        <v/>
      </c>
      <c r="M365" s="66" t="str">
        <f>IF(A365&lt;&gt;"",(Input!AE365*ScoringModel!$B$11+Input!AF365*ScoringModel!$B$21+Input!AG365*ScoringModel!$B$31)*0.01,"")</f>
        <v/>
      </c>
      <c r="N365" s="66" t="str">
        <f>IF(A365&lt;&gt;"",(Input!J365*ScoringModel!$B$4+Input!K365*ScoringModel!$B$5+Input!L365*ScoringModel!$B$6+Input!M365*ScoringModel!$B$7+Input!N365*ScoringModel!$B$8+Input!O365*ScoringModel!$B$9+Input!P365*ScoringModel!$B$10)*0.01,"")</f>
        <v/>
      </c>
      <c r="O365" s="66" t="str">
        <f>IF(A365&lt;&gt;"",(Input!Q365*ScoringModel!$B$14+Input!R365*ScoringModel!$B$15+Input!S365*ScoringModel!$B$16+Input!T365*ScoringModel!$B$17+Input!U365*ScoringModel!$B$18+Input!V365*ScoringModel!$B$19+Input!W365*ScoringModel!$B$20)*0.01,"")</f>
        <v/>
      </c>
      <c r="P365" s="66" t="str">
        <f>IF(A365&lt;&gt;"",(Input!X365*ScoringModel!$B$24+Input!Y365*ScoringModel!$B$25+Input!Z365*ScoringModel!$B$26+Input!AA365*ScoringModel!$B$27+Input!AB365*ScoringModel!$B$28+Input!AC365*ScoringModel!$B$29+Input!AD365*ScoringModel!$B$30)*0.01,"")</f>
        <v/>
      </c>
    </row>
    <row r="366" spans="1:16" x14ac:dyDescent="0.25">
      <c r="A366" s="154" t="str">
        <f>IF(Input!A366&lt;&gt;"",Input!A366,"")</f>
        <v/>
      </c>
      <c r="B366" s="154" t="str">
        <f>IF(Input!D366&lt;&gt;"",CONCATENATE(Input!D366,", ",Input!C366),"")</f>
        <v/>
      </c>
      <c r="C366" s="154" t="str">
        <f>IF(Input!E366&lt;&gt;"",Input!E366,"")</f>
        <v/>
      </c>
      <c r="D366" s="155" t="str">
        <f>IF(Input!F366&lt;&gt;"",Input!F366,"")</f>
        <v/>
      </c>
      <c r="E366" s="154" t="str">
        <f>IF(Input!I366&lt;&gt;"",CONCATENATE(Input!I366,", ",LEFT(Input!H366,1)),"")</f>
        <v/>
      </c>
      <c r="F366" s="156"/>
      <c r="G366" s="157" t="str">
        <f t="shared" si="5"/>
        <v/>
      </c>
      <c r="H366" s="154" t="str">
        <f>IF(A366&lt;&gt;"",VLOOKUP(G366,ScoreRanges!$C$4:$E$8,3),"")</f>
        <v/>
      </c>
      <c r="I366" s="156"/>
      <c r="J366" s="129" t="str">
        <f>IF(AND(ConversionTable!$F$2&lt;&gt;"",A366&lt;&gt;""),VLOOKUP(G366,ConversionTable!B$2:D$402,3),"")</f>
        <v/>
      </c>
      <c r="K366" s="66" t="str">
        <f>IF(AND(ConversionTable!$F$2&lt;&gt;"",A366&lt;&gt;""),VLOOKUP(J366,ConversionTable!I$4:K$7,3),"")</f>
        <v/>
      </c>
      <c r="M366" s="66" t="str">
        <f>IF(A366&lt;&gt;"",(Input!AE366*ScoringModel!$B$11+Input!AF366*ScoringModel!$B$21+Input!AG366*ScoringModel!$B$31)*0.01,"")</f>
        <v/>
      </c>
      <c r="N366" s="66" t="str">
        <f>IF(A366&lt;&gt;"",(Input!J366*ScoringModel!$B$4+Input!K366*ScoringModel!$B$5+Input!L366*ScoringModel!$B$6+Input!M366*ScoringModel!$B$7+Input!N366*ScoringModel!$B$8+Input!O366*ScoringModel!$B$9+Input!P366*ScoringModel!$B$10)*0.01,"")</f>
        <v/>
      </c>
      <c r="O366" s="66" t="str">
        <f>IF(A366&lt;&gt;"",(Input!Q366*ScoringModel!$B$14+Input!R366*ScoringModel!$B$15+Input!S366*ScoringModel!$B$16+Input!T366*ScoringModel!$B$17+Input!U366*ScoringModel!$B$18+Input!V366*ScoringModel!$B$19+Input!W366*ScoringModel!$B$20)*0.01,"")</f>
        <v/>
      </c>
      <c r="P366" s="66" t="str">
        <f>IF(A366&lt;&gt;"",(Input!X366*ScoringModel!$B$24+Input!Y366*ScoringModel!$B$25+Input!Z366*ScoringModel!$B$26+Input!AA366*ScoringModel!$B$27+Input!AB366*ScoringModel!$B$28+Input!AC366*ScoringModel!$B$29+Input!AD366*ScoringModel!$B$30)*0.01,"")</f>
        <v/>
      </c>
    </row>
    <row r="367" spans="1:16" x14ac:dyDescent="0.25">
      <c r="A367" s="154" t="str">
        <f>IF(Input!A367&lt;&gt;"",Input!A367,"")</f>
        <v/>
      </c>
      <c r="B367" s="154" t="str">
        <f>IF(Input!D367&lt;&gt;"",CONCATENATE(Input!D367,", ",Input!C367),"")</f>
        <v/>
      </c>
      <c r="C367" s="154" t="str">
        <f>IF(Input!E367&lt;&gt;"",Input!E367,"")</f>
        <v/>
      </c>
      <c r="D367" s="155" t="str">
        <f>IF(Input!F367&lt;&gt;"",Input!F367,"")</f>
        <v/>
      </c>
      <c r="E367" s="154" t="str">
        <f>IF(Input!I367&lt;&gt;"",CONCATENATE(Input!I367,", ",LEFT(Input!H367,1)),"")</f>
        <v/>
      </c>
      <c r="F367" s="156"/>
      <c r="G367" s="157" t="str">
        <f t="shared" si="5"/>
        <v/>
      </c>
      <c r="H367" s="154" t="str">
        <f>IF(A367&lt;&gt;"",VLOOKUP(G367,ScoreRanges!$C$4:$E$8,3),"")</f>
        <v/>
      </c>
      <c r="I367" s="156"/>
      <c r="J367" s="129" t="str">
        <f>IF(AND(ConversionTable!$F$2&lt;&gt;"",A367&lt;&gt;""),VLOOKUP(G367,ConversionTable!B$2:D$402,3),"")</f>
        <v/>
      </c>
      <c r="K367" s="66" t="str">
        <f>IF(AND(ConversionTable!$F$2&lt;&gt;"",A367&lt;&gt;""),VLOOKUP(J367,ConversionTable!I$4:K$7,3),"")</f>
        <v/>
      </c>
      <c r="M367" s="66" t="str">
        <f>IF(A367&lt;&gt;"",(Input!AE367*ScoringModel!$B$11+Input!AF367*ScoringModel!$B$21+Input!AG367*ScoringModel!$B$31)*0.01,"")</f>
        <v/>
      </c>
      <c r="N367" s="66" t="str">
        <f>IF(A367&lt;&gt;"",(Input!J367*ScoringModel!$B$4+Input!K367*ScoringModel!$B$5+Input!L367*ScoringModel!$B$6+Input!M367*ScoringModel!$B$7+Input!N367*ScoringModel!$B$8+Input!O367*ScoringModel!$B$9+Input!P367*ScoringModel!$B$10)*0.01,"")</f>
        <v/>
      </c>
      <c r="O367" s="66" t="str">
        <f>IF(A367&lt;&gt;"",(Input!Q367*ScoringModel!$B$14+Input!R367*ScoringModel!$B$15+Input!S367*ScoringModel!$B$16+Input!T367*ScoringModel!$B$17+Input!U367*ScoringModel!$B$18+Input!V367*ScoringModel!$B$19+Input!W367*ScoringModel!$B$20)*0.01,"")</f>
        <v/>
      </c>
      <c r="P367" s="66" t="str">
        <f>IF(A367&lt;&gt;"",(Input!X367*ScoringModel!$B$24+Input!Y367*ScoringModel!$B$25+Input!Z367*ScoringModel!$B$26+Input!AA367*ScoringModel!$B$27+Input!AB367*ScoringModel!$B$28+Input!AC367*ScoringModel!$B$29+Input!AD367*ScoringModel!$B$30)*0.01,"")</f>
        <v/>
      </c>
    </row>
    <row r="368" spans="1:16" x14ac:dyDescent="0.25">
      <c r="A368" s="154" t="str">
        <f>IF(Input!A368&lt;&gt;"",Input!A368,"")</f>
        <v/>
      </c>
      <c r="B368" s="154" t="str">
        <f>IF(Input!D368&lt;&gt;"",CONCATENATE(Input!D368,", ",Input!C368),"")</f>
        <v/>
      </c>
      <c r="C368" s="154" t="str">
        <f>IF(Input!E368&lt;&gt;"",Input!E368,"")</f>
        <v/>
      </c>
      <c r="D368" s="155" t="str">
        <f>IF(Input!F368&lt;&gt;"",Input!F368,"")</f>
        <v/>
      </c>
      <c r="E368" s="154" t="str">
        <f>IF(Input!I368&lt;&gt;"",CONCATENATE(Input!I368,", ",LEFT(Input!H368,1)),"")</f>
        <v/>
      </c>
      <c r="F368" s="156"/>
      <c r="G368" s="157" t="str">
        <f t="shared" si="5"/>
        <v/>
      </c>
      <c r="H368" s="154" t="str">
        <f>IF(A368&lt;&gt;"",VLOOKUP(G368,ScoreRanges!$C$4:$E$8,3),"")</f>
        <v/>
      </c>
      <c r="I368" s="156"/>
      <c r="J368" s="129" t="str">
        <f>IF(AND(ConversionTable!$F$2&lt;&gt;"",A368&lt;&gt;""),VLOOKUP(G368,ConversionTable!B$2:D$402,3),"")</f>
        <v/>
      </c>
      <c r="K368" s="66" t="str">
        <f>IF(AND(ConversionTable!$F$2&lt;&gt;"",A368&lt;&gt;""),VLOOKUP(J368,ConversionTable!I$4:K$7,3),"")</f>
        <v/>
      </c>
      <c r="M368" s="66" t="str">
        <f>IF(A368&lt;&gt;"",(Input!AE368*ScoringModel!$B$11+Input!AF368*ScoringModel!$B$21+Input!AG368*ScoringModel!$B$31)*0.01,"")</f>
        <v/>
      </c>
      <c r="N368" s="66" t="str">
        <f>IF(A368&lt;&gt;"",(Input!J368*ScoringModel!$B$4+Input!K368*ScoringModel!$B$5+Input!L368*ScoringModel!$B$6+Input!M368*ScoringModel!$B$7+Input!N368*ScoringModel!$B$8+Input!O368*ScoringModel!$B$9+Input!P368*ScoringModel!$B$10)*0.01,"")</f>
        <v/>
      </c>
      <c r="O368" s="66" t="str">
        <f>IF(A368&lt;&gt;"",(Input!Q368*ScoringModel!$B$14+Input!R368*ScoringModel!$B$15+Input!S368*ScoringModel!$B$16+Input!T368*ScoringModel!$B$17+Input!U368*ScoringModel!$B$18+Input!V368*ScoringModel!$B$19+Input!W368*ScoringModel!$B$20)*0.01,"")</f>
        <v/>
      </c>
      <c r="P368" s="66" t="str">
        <f>IF(A368&lt;&gt;"",(Input!X368*ScoringModel!$B$24+Input!Y368*ScoringModel!$B$25+Input!Z368*ScoringModel!$B$26+Input!AA368*ScoringModel!$B$27+Input!AB368*ScoringModel!$B$28+Input!AC368*ScoringModel!$B$29+Input!AD368*ScoringModel!$B$30)*0.01,"")</f>
        <v/>
      </c>
    </row>
    <row r="369" spans="1:16" x14ac:dyDescent="0.25">
      <c r="A369" s="154" t="str">
        <f>IF(Input!A369&lt;&gt;"",Input!A369,"")</f>
        <v/>
      </c>
      <c r="B369" s="154" t="str">
        <f>IF(Input!D369&lt;&gt;"",CONCATENATE(Input!D369,", ",Input!C369),"")</f>
        <v/>
      </c>
      <c r="C369" s="154" t="str">
        <f>IF(Input!E369&lt;&gt;"",Input!E369,"")</f>
        <v/>
      </c>
      <c r="D369" s="155" t="str">
        <f>IF(Input!F369&lt;&gt;"",Input!F369,"")</f>
        <v/>
      </c>
      <c r="E369" s="154" t="str">
        <f>IF(Input!I369&lt;&gt;"",CONCATENATE(Input!I369,", ",LEFT(Input!H369,1)),"")</f>
        <v/>
      </c>
      <c r="F369" s="156"/>
      <c r="G369" s="157" t="str">
        <f t="shared" si="5"/>
        <v/>
      </c>
      <c r="H369" s="154" t="str">
        <f>IF(A369&lt;&gt;"",VLOOKUP(G369,ScoreRanges!$C$4:$E$8,3),"")</f>
        <v/>
      </c>
      <c r="I369" s="156"/>
      <c r="J369" s="129" t="str">
        <f>IF(AND(ConversionTable!$F$2&lt;&gt;"",A369&lt;&gt;""),VLOOKUP(G369,ConversionTable!B$2:D$402,3),"")</f>
        <v/>
      </c>
      <c r="K369" s="66" t="str">
        <f>IF(AND(ConversionTable!$F$2&lt;&gt;"",A369&lt;&gt;""),VLOOKUP(J369,ConversionTable!I$4:K$7,3),"")</f>
        <v/>
      </c>
      <c r="M369" s="66" t="str">
        <f>IF(A369&lt;&gt;"",(Input!AE369*ScoringModel!$B$11+Input!AF369*ScoringModel!$B$21+Input!AG369*ScoringModel!$B$31)*0.01,"")</f>
        <v/>
      </c>
      <c r="N369" s="66" t="str">
        <f>IF(A369&lt;&gt;"",(Input!J369*ScoringModel!$B$4+Input!K369*ScoringModel!$B$5+Input!L369*ScoringModel!$B$6+Input!M369*ScoringModel!$B$7+Input!N369*ScoringModel!$B$8+Input!O369*ScoringModel!$B$9+Input!P369*ScoringModel!$B$10)*0.01,"")</f>
        <v/>
      </c>
      <c r="O369" s="66" t="str">
        <f>IF(A369&lt;&gt;"",(Input!Q369*ScoringModel!$B$14+Input!R369*ScoringModel!$B$15+Input!S369*ScoringModel!$B$16+Input!T369*ScoringModel!$B$17+Input!U369*ScoringModel!$B$18+Input!V369*ScoringModel!$B$19+Input!W369*ScoringModel!$B$20)*0.01,"")</f>
        <v/>
      </c>
      <c r="P369" s="66" t="str">
        <f>IF(A369&lt;&gt;"",(Input!X369*ScoringModel!$B$24+Input!Y369*ScoringModel!$B$25+Input!Z369*ScoringModel!$B$26+Input!AA369*ScoringModel!$B$27+Input!AB369*ScoringModel!$B$28+Input!AC369*ScoringModel!$B$29+Input!AD369*ScoringModel!$B$30)*0.01,"")</f>
        <v/>
      </c>
    </row>
    <row r="370" spans="1:16" x14ac:dyDescent="0.25">
      <c r="A370" s="154" t="str">
        <f>IF(Input!A370&lt;&gt;"",Input!A370,"")</f>
        <v/>
      </c>
      <c r="B370" s="154" t="str">
        <f>IF(Input!D370&lt;&gt;"",CONCATENATE(Input!D370,", ",Input!C370),"")</f>
        <v/>
      </c>
      <c r="C370" s="154" t="str">
        <f>IF(Input!E370&lt;&gt;"",Input!E370,"")</f>
        <v/>
      </c>
      <c r="D370" s="155" t="str">
        <f>IF(Input!F370&lt;&gt;"",Input!F370,"")</f>
        <v/>
      </c>
      <c r="E370" s="154" t="str">
        <f>IF(Input!I370&lt;&gt;"",CONCATENATE(Input!I370,", ",LEFT(Input!H370,1)),"")</f>
        <v/>
      </c>
      <c r="F370" s="156"/>
      <c r="G370" s="157" t="str">
        <f t="shared" si="5"/>
        <v/>
      </c>
      <c r="H370" s="154" t="str">
        <f>IF(A370&lt;&gt;"",VLOOKUP(G370,ScoreRanges!$C$4:$E$8,3),"")</f>
        <v/>
      </c>
      <c r="I370" s="156"/>
      <c r="J370" s="129" t="str">
        <f>IF(AND(ConversionTable!$F$2&lt;&gt;"",A370&lt;&gt;""),VLOOKUP(G370,ConversionTable!B$2:D$402,3),"")</f>
        <v/>
      </c>
      <c r="K370" s="66" t="str">
        <f>IF(AND(ConversionTable!$F$2&lt;&gt;"",A370&lt;&gt;""),VLOOKUP(J370,ConversionTable!I$4:K$7,3),"")</f>
        <v/>
      </c>
      <c r="M370" s="66" t="str">
        <f>IF(A370&lt;&gt;"",(Input!AE370*ScoringModel!$B$11+Input!AF370*ScoringModel!$B$21+Input!AG370*ScoringModel!$B$31)*0.01,"")</f>
        <v/>
      </c>
      <c r="N370" s="66" t="str">
        <f>IF(A370&lt;&gt;"",(Input!J370*ScoringModel!$B$4+Input!K370*ScoringModel!$B$5+Input!L370*ScoringModel!$B$6+Input!M370*ScoringModel!$B$7+Input!N370*ScoringModel!$B$8+Input!O370*ScoringModel!$B$9+Input!P370*ScoringModel!$B$10)*0.01,"")</f>
        <v/>
      </c>
      <c r="O370" s="66" t="str">
        <f>IF(A370&lt;&gt;"",(Input!Q370*ScoringModel!$B$14+Input!R370*ScoringModel!$B$15+Input!S370*ScoringModel!$B$16+Input!T370*ScoringModel!$B$17+Input!U370*ScoringModel!$B$18+Input!V370*ScoringModel!$B$19+Input!W370*ScoringModel!$B$20)*0.01,"")</f>
        <v/>
      </c>
      <c r="P370" s="66" t="str">
        <f>IF(A370&lt;&gt;"",(Input!X370*ScoringModel!$B$24+Input!Y370*ScoringModel!$B$25+Input!Z370*ScoringModel!$B$26+Input!AA370*ScoringModel!$B$27+Input!AB370*ScoringModel!$B$28+Input!AC370*ScoringModel!$B$29+Input!AD370*ScoringModel!$B$30)*0.01,"")</f>
        <v/>
      </c>
    </row>
    <row r="371" spans="1:16" x14ac:dyDescent="0.25">
      <c r="A371" s="154" t="str">
        <f>IF(Input!A371&lt;&gt;"",Input!A371,"")</f>
        <v/>
      </c>
      <c r="B371" s="154" t="str">
        <f>IF(Input!D371&lt;&gt;"",CONCATENATE(Input!D371,", ",Input!C371),"")</f>
        <v/>
      </c>
      <c r="C371" s="154" t="str">
        <f>IF(Input!E371&lt;&gt;"",Input!E371,"")</f>
        <v/>
      </c>
      <c r="D371" s="155" t="str">
        <f>IF(Input!F371&lt;&gt;"",Input!F371,"")</f>
        <v/>
      </c>
      <c r="E371" s="154" t="str">
        <f>IF(Input!I371&lt;&gt;"",CONCATENATE(Input!I371,", ",LEFT(Input!H371,1)),"")</f>
        <v/>
      </c>
      <c r="F371" s="156"/>
      <c r="G371" s="157" t="str">
        <f t="shared" si="5"/>
        <v/>
      </c>
      <c r="H371" s="154" t="str">
        <f>IF(A371&lt;&gt;"",VLOOKUP(G371,ScoreRanges!$C$4:$E$8,3),"")</f>
        <v/>
      </c>
      <c r="I371" s="156"/>
      <c r="J371" s="129" t="str">
        <f>IF(AND(ConversionTable!$F$2&lt;&gt;"",A371&lt;&gt;""),VLOOKUP(G371,ConversionTable!B$2:D$402,3),"")</f>
        <v/>
      </c>
      <c r="K371" s="66" t="str">
        <f>IF(AND(ConversionTable!$F$2&lt;&gt;"",A371&lt;&gt;""),VLOOKUP(J371,ConversionTable!I$4:K$7,3),"")</f>
        <v/>
      </c>
      <c r="M371" s="66" t="str">
        <f>IF(A371&lt;&gt;"",(Input!AE371*ScoringModel!$B$11+Input!AF371*ScoringModel!$B$21+Input!AG371*ScoringModel!$B$31)*0.01,"")</f>
        <v/>
      </c>
      <c r="N371" s="66" t="str">
        <f>IF(A371&lt;&gt;"",(Input!J371*ScoringModel!$B$4+Input!K371*ScoringModel!$B$5+Input!L371*ScoringModel!$B$6+Input!M371*ScoringModel!$B$7+Input!N371*ScoringModel!$B$8+Input!O371*ScoringModel!$B$9+Input!P371*ScoringModel!$B$10)*0.01,"")</f>
        <v/>
      </c>
      <c r="O371" s="66" t="str">
        <f>IF(A371&lt;&gt;"",(Input!Q371*ScoringModel!$B$14+Input!R371*ScoringModel!$B$15+Input!S371*ScoringModel!$B$16+Input!T371*ScoringModel!$B$17+Input!U371*ScoringModel!$B$18+Input!V371*ScoringModel!$B$19+Input!W371*ScoringModel!$B$20)*0.01,"")</f>
        <v/>
      </c>
      <c r="P371" s="66" t="str">
        <f>IF(A371&lt;&gt;"",(Input!X371*ScoringModel!$B$24+Input!Y371*ScoringModel!$B$25+Input!Z371*ScoringModel!$B$26+Input!AA371*ScoringModel!$B$27+Input!AB371*ScoringModel!$B$28+Input!AC371*ScoringModel!$B$29+Input!AD371*ScoringModel!$B$30)*0.01,"")</f>
        <v/>
      </c>
    </row>
    <row r="372" spans="1:16" x14ac:dyDescent="0.25">
      <c r="A372" s="154" t="str">
        <f>IF(Input!A372&lt;&gt;"",Input!A372,"")</f>
        <v/>
      </c>
      <c r="B372" s="154" t="str">
        <f>IF(Input!D372&lt;&gt;"",CONCATENATE(Input!D372,", ",Input!C372),"")</f>
        <v/>
      </c>
      <c r="C372" s="154" t="str">
        <f>IF(Input!E372&lt;&gt;"",Input!E372,"")</f>
        <v/>
      </c>
      <c r="D372" s="155" t="str">
        <f>IF(Input!F372&lt;&gt;"",Input!F372,"")</f>
        <v/>
      </c>
      <c r="E372" s="154" t="str">
        <f>IF(Input!I372&lt;&gt;"",CONCATENATE(Input!I372,", ",LEFT(Input!H372,1)),"")</f>
        <v/>
      </c>
      <c r="F372" s="156"/>
      <c r="G372" s="157" t="str">
        <f t="shared" si="5"/>
        <v/>
      </c>
      <c r="H372" s="154" t="str">
        <f>IF(A372&lt;&gt;"",VLOOKUP(G372,ScoreRanges!$C$4:$E$8,3),"")</f>
        <v/>
      </c>
      <c r="I372" s="156"/>
      <c r="J372" s="129" t="str">
        <f>IF(AND(ConversionTable!$F$2&lt;&gt;"",A372&lt;&gt;""),VLOOKUP(G372,ConversionTable!B$2:D$402,3),"")</f>
        <v/>
      </c>
      <c r="K372" s="66" t="str">
        <f>IF(AND(ConversionTable!$F$2&lt;&gt;"",A372&lt;&gt;""),VLOOKUP(J372,ConversionTable!I$4:K$7,3),"")</f>
        <v/>
      </c>
      <c r="M372" s="66" t="str">
        <f>IF(A372&lt;&gt;"",(Input!AE372*ScoringModel!$B$11+Input!AF372*ScoringModel!$B$21+Input!AG372*ScoringModel!$B$31)*0.01,"")</f>
        <v/>
      </c>
      <c r="N372" s="66" t="str">
        <f>IF(A372&lt;&gt;"",(Input!J372*ScoringModel!$B$4+Input!K372*ScoringModel!$B$5+Input!L372*ScoringModel!$B$6+Input!M372*ScoringModel!$B$7+Input!N372*ScoringModel!$B$8+Input!O372*ScoringModel!$B$9+Input!P372*ScoringModel!$B$10)*0.01,"")</f>
        <v/>
      </c>
      <c r="O372" s="66" t="str">
        <f>IF(A372&lt;&gt;"",(Input!Q372*ScoringModel!$B$14+Input!R372*ScoringModel!$B$15+Input!S372*ScoringModel!$B$16+Input!T372*ScoringModel!$B$17+Input!U372*ScoringModel!$B$18+Input!V372*ScoringModel!$B$19+Input!W372*ScoringModel!$B$20)*0.01,"")</f>
        <v/>
      </c>
      <c r="P372" s="66" t="str">
        <f>IF(A372&lt;&gt;"",(Input!X372*ScoringModel!$B$24+Input!Y372*ScoringModel!$B$25+Input!Z372*ScoringModel!$B$26+Input!AA372*ScoringModel!$B$27+Input!AB372*ScoringModel!$B$28+Input!AC372*ScoringModel!$B$29+Input!AD372*ScoringModel!$B$30)*0.01,"")</f>
        <v/>
      </c>
    </row>
    <row r="373" spans="1:16" x14ac:dyDescent="0.25">
      <c r="A373" s="154" t="str">
        <f>IF(Input!A373&lt;&gt;"",Input!A373,"")</f>
        <v/>
      </c>
      <c r="B373" s="154" t="str">
        <f>IF(Input!D373&lt;&gt;"",CONCATENATE(Input!D373,", ",Input!C373),"")</f>
        <v/>
      </c>
      <c r="C373" s="154" t="str">
        <f>IF(Input!E373&lt;&gt;"",Input!E373,"")</f>
        <v/>
      </c>
      <c r="D373" s="155" t="str">
        <f>IF(Input!F373&lt;&gt;"",Input!F373,"")</f>
        <v/>
      </c>
      <c r="E373" s="154" t="str">
        <f>IF(Input!I373&lt;&gt;"",CONCATENATE(Input!I373,", ",LEFT(Input!H373,1)),"")</f>
        <v/>
      </c>
      <c r="F373" s="156"/>
      <c r="G373" s="157" t="str">
        <f t="shared" si="5"/>
        <v/>
      </c>
      <c r="H373" s="154" t="str">
        <f>IF(A373&lt;&gt;"",VLOOKUP(G373,ScoreRanges!$C$4:$E$8,3),"")</f>
        <v/>
      </c>
      <c r="I373" s="156"/>
      <c r="J373" s="129" t="str">
        <f>IF(AND(ConversionTable!$F$2&lt;&gt;"",A373&lt;&gt;""),VLOOKUP(G373,ConversionTable!B$2:D$402,3),"")</f>
        <v/>
      </c>
      <c r="K373" s="66" t="str">
        <f>IF(AND(ConversionTable!$F$2&lt;&gt;"",A373&lt;&gt;""),VLOOKUP(J373,ConversionTable!I$4:K$7,3),"")</f>
        <v/>
      </c>
      <c r="M373" s="66" t="str">
        <f>IF(A373&lt;&gt;"",(Input!AE373*ScoringModel!$B$11+Input!AF373*ScoringModel!$B$21+Input!AG373*ScoringModel!$B$31)*0.01,"")</f>
        <v/>
      </c>
      <c r="N373" s="66" t="str">
        <f>IF(A373&lt;&gt;"",(Input!J373*ScoringModel!$B$4+Input!K373*ScoringModel!$B$5+Input!L373*ScoringModel!$B$6+Input!M373*ScoringModel!$B$7+Input!N373*ScoringModel!$B$8+Input!O373*ScoringModel!$B$9+Input!P373*ScoringModel!$B$10)*0.01,"")</f>
        <v/>
      </c>
      <c r="O373" s="66" t="str">
        <f>IF(A373&lt;&gt;"",(Input!Q373*ScoringModel!$B$14+Input!R373*ScoringModel!$B$15+Input!S373*ScoringModel!$B$16+Input!T373*ScoringModel!$B$17+Input!U373*ScoringModel!$B$18+Input!V373*ScoringModel!$B$19+Input!W373*ScoringModel!$B$20)*0.01,"")</f>
        <v/>
      </c>
      <c r="P373" s="66" t="str">
        <f>IF(A373&lt;&gt;"",(Input!X373*ScoringModel!$B$24+Input!Y373*ScoringModel!$B$25+Input!Z373*ScoringModel!$B$26+Input!AA373*ScoringModel!$B$27+Input!AB373*ScoringModel!$B$28+Input!AC373*ScoringModel!$B$29+Input!AD373*ScoringModel!$B$30)*0.01,"")</f>
        <v/>
      </c>
    </row>
    <row r="374" spans="1:16" x14ac:dyDescent="0.25">
      <c r="A374" s="154" t="str">
        <f>IF(Input!A374&lt;&gt;"",Input!A374,"")</f>
        <v/>
      </c>
      <c r="B374" s="154" t="str">
        <f>IF(Input!D374&lt;&gt;"",CONCATENATE(Input!D374,", ",Input!C374),"")</f>
        <v/>
      </c>
      <c r="C374" s="154" t="str">
        <f>IF(Input!E374&lt;&gt;"",Input!E374,"")</f>
        <v/>
      </c>
      <c r="D374" s="155" t="str">
        <f>IF(Input!F374&lt;&gt;"",Input!F374,"")</f>
        <v/>
      </c>
      <c r="E374" s="154" t="str">
        <f>IF(Input!I374&lt;&gt;"",CONCATENATE(Input!I374,", ",LEFT(Input!H374,1)),"")</f>
        <v/>
      </c>
      <c r="F374" s="156"/>
      <c r="G374" s="157" t="str">
        <f t="shared" si="5"/>
        <v/>
      </c>
      <c r="H374" s="154" t="str">
        <f>IF(A374&lt;&gt;"",VLOOKUP(G374,ScoreRanges!$C$4:$E$8,3),"")</f>
        <v/>
      </c>
      <c r="I374" s="156"/>
      <c r="J374" s="129" t="str">
        <f>IF(AND(ConversionTable!$F$2&lt;&gt;"",A374&lt;&gt;""),VLOOKUP(G374,ConversionTable!B$2:D$402,3),"")</f>
        <v/>
      </c>
      <c r="K374" s="66" t="str">
        <f>IF(AND(ConversionTable!$F$2&lt;&gt;"",A374&lt;&gt;""),VLOOKUP(J374,ConversionTable!I$4:K$7,3),"")</f>
        <v/>
      </c>
      <c r="M374" s="66" t="str">
        <f>IF(A374&lt;&gt;"",(Input!AE374*ScoringModel!$B$11+Input!AF374*ScoringModel!$B$21+Input!AG374*ScoringModel!$B$31)*0.01,"")</f>
        <v/>
      </c>
      <c r="N374" s="66" t="str">
        <f>IF(A374&lt;&gt;"",(Input!J374*ScoringModel!$B$4+Input!K374*ScoringModel!$B$5+Input!L374*ScoringModel!$B$6+Input!M374*ScoringModel!$B$7+Input!N374*ScoringModel!$B$8+Input!O374*ScoringModel!$B$9+Input!P374*ScoringModel!$B$10)*0.01,"")</f>
        <v/>
      </c>
      <c r="O374" s="66" t="str">
        <f>IF(A374&lt;&gt;"",(Input!Q374*ScoringModel!$B$14+Input!R374*ScoringModel!$B$15+Input!S374*ScoringModel!$B$16+Input!T374*ScoringModel!$B$17+Input!U374*ScoringModel!$B$18+Input!V374*ScoringModel!$B$19+Input!W374*ScoringModel!$B$20)*0.01,"")</f>
        <v/>
      </c>
      <c r="P374" s="66" t="str">
        <f>IF(A374&lt;&gt;"",(Input!X374*ScoringModel!$B$24+Input!Y374*ScoringModel!$B$25+Input!Z374*ScoringModel!$B$26+Input!AA374*ScoringModel!$B$27+Input!AB374*ScoringModel!$B$28+Input!AC374*ScoringModel!$B$29+Input!AD374*ScoringModel!$B$30)*0.01,"")</f>
        <v/>
      </c>
    </row>
    <row r="375" spans="1:16" x14ac:dyDescent="0.25">
      <c r="A375" s="154" t="str">
        <f>IF(Input!A375&lt;&gt;"",Input!A375,"")</f>
        <v/>
      </c>
      <c r="B375" s="154" t="str">
        <f>IF(Input!D375&lt;&gt;"",CONCATENATE(Input!D375,", ",Input!C375),"")</f>
        <v/>
      </c>
      <c r="C375" s="154" t="str">
        <f>IF(Input!E375&lt;&gt;"",Input!E375,"")</f>
        <v/>
      </c>
      <c r="D375" s="155" t="str">
        <f>IF(Input!F375&lt;&gt;"",Input!F375,"")</f>
        <v/>
      </c>
      <c r="E375" s="154" t="str">
        <f>IF(Input!I375&lt;&gt;"",CONCATENATE(Input!I375,", ",LEFT(Input!H375,1)),"")</f>
        <v/>
      </c>
      <c r="F375" s="156"/>
      <c r="G375" s="157" t="str">
        <f t="shared" si="5"/>
        <v/>
      </c>
      <c r="H375" s="154" t="str">
        <f>IF(A375&lt;&gt;"",VLOOKUP(G375,ScoreRanges!$C$4:$E$8,3),"")</f>
        <v/>
      </c>
      <c r="I375" s="156"/>
      <c r="J375" s="129" t="str">
        <f>IF(AND(ConversionTable!$F$2&lt;&gt;"",A375&lt;&gt;""),VLOOKUP(G375,ConversionTable!B$2:D$402,3),"")</f>
        <v/>
      </c>
      <c r="K375" s="66" t="str">
        <f>IF(AND(ConversionTable!$F$2&lt;&gt;"",A375&lt;&gt;""),VLOOKUP(J375,ConversionTable!I$4:K$7,3),"")</f>
        <v/>
      </c>
      <c r="M375" s="66" t="str">
        <f>IF(A375&lt;&gt;"",(Input!AE375*ScoringModel!$B$11+Input!AF375*ScoringModel!$B$21+Input!AG375*ScoringModel!$B$31)*0.01,"")</f>
        <v/>
      </c>
      <c r="N375" s="66" t="str">
        <f>IF(A375&lt;&gt;"",(Input!J375*ScoringModel!$B$4+Input!K375*ScoringModel!$B$5+Input!L375*ScoringModel!$B$6+Input!M375*ScoringModel!$B$7+Input!N375*ScoringModel!$B$8+Input!O375*ScoringModel!$B$9+Input!P375*ScoringModel!$B$10)*0.01,"")</f>
        <v/>
      </c>
      <c r="O375" s="66" t="str">
        <f>IF(A375&lt;&gt;"",(Input!Q375*ScoringModel!$B$14+Input!R375*ScoringModel!$B$15+Input!S375*ScoringModel!$B$16+Input!T375*ScoringModel!$B$17+Input!U375*ScoringModel!$B$18+Input!V375*ScoringModel!$B$19+Input!W375*ScoringModel!$B$20)*0.01,"")</f>
        <v/>
      </c>
      <c r="P375" s="66" t="str">
        <f>IF(A375&lt;&gt;"",(Input!X375*ScoringModel!$B$24+Input!Y375*ScoringModel!$B$25+Input!Z375*ScoringModel!$B$26+Input!AA375*ScoringModel!$B$27+Input!AB375*ScoringModel!$B$28+Input!AC375*ScoringModel!$B$29+Input!AD375*ScoringModel!$B$30)*0.01,"")</f>
        <v/>
      </c>
    </row>
    <row r="376" spans="1:16" x14ac:dyDescent="0.25">
      <c r="A376" s="154" t="str">
        <f>IF(Input!A376&lt;&gt;"",Input!A376,"")</f>
        <v/>
      </c>
      <c r="B376" s="154" t="str">
        <f>IF(Input!D376&lt;&gt;"",CONCATENATE(Input!D376,", ",Input!C376),"")</f>
        <v/>
      </c>
      <c r="C376" s="154" t="str">
        <f>IF(Input!E376&lt;&gt;"",Input!E376,"")</f>
        <v/>
      </c>
      <c r="D376" s="155" t="str">
        <f>IF(Input!F376&lt;&gt;"",Input!F376,"")</f>
        <v/>
      </c>
      <c r="E376" s="154" t="str">
        <f>IF(Input!I376&lt;&gt;"",CONCATENATE(Input!I376,", ",LEFT(Input!H376,1)),"")</f>
        <v/>
      </c>
      <c r="F376" s="156"/>
      <c r="G376" s="157" t="str">
        <f t="shared" si="5"/>
        <v/>
      </c>
      <c r="H376" s="154" t="str">
        <f>IF(A376&lt;&gt;"",VLOOKUP(G376,ScoreRanges!$C$4:$E$8,3),"")</f>
        <v/>
      </c>
      <c r="I376" s="156"/>
      <c r="J376" s="129" t="str">
        <f>IF(AND(ConversionTable!$F$2&lt;&gt;"",A376&lt;&gt;""),VLOOKUP(G376,ConversionTable!B$2:D$402,3),"")</f>
        <v/>
      </c>
      <c r="K376" s="66" t="str">
        <f>IF(AND(ConversionTable!$F$2&lt;&gt;"",A376&lt;&gt;""),VLOOKUP(J376,ConversionTable!I$4:K$7,3),"")</f>
        <v/>
      </c>
      <c r="M376" s="66" t="str">
        <f>IF(A376&lt;&gt;"",(Input!AE376*ScoringModel!$B$11+Input!AF376*ScoringModel!$B$21+Input!AG376*ScoringModel!$B$31)*0.01,"")</f>
        <v/>
      </c>
      <c r="N376" s="66" t="str">
        <f>IF(A376&lt;&gt;"",(Input!J376*ScoringModel!$B$4+Input!K376*ScoringModel!$B$5+Input!L376*ScoringModel!$B$6+Input!M376*ScoringModel!$B$7+Input!N376*ScoringModel!$B$8+Input!O376*ScoringModel!$B$9+Input!P376*ScoringModel!$B$10)*0.01,"")</f>
        <v/>
      </c>
      <c r="O376" s="66" t="str">
        <f>IF(A376&lt;&gt;"",(Input!Q376*ScoringModel!$B$14+Input!R376*ScoringModel!$B$15+Input!S376*ScoringModel!$B$16+Input!T376*ScoringModel!$B$17+Input!U376*ScoringModel!$B$18+Input!V376*ScoringModel!$B$19+Input!W376*ScoringModel!$B$20)*0.01,"")</f>
        <v/>
      </c>
      <c r="P376" s="66" t="str">
        <f>IF(A376&lt;&gt;"",(Input!X376*ScoringModel!$B$24+Input!Y376*ScoringModel!$B$25+Input!Z376*ScoringModel!$B$26+Input!AA376*ScoringModel!$B$27+Input!AB376*ScoringModel!$B$28+Input!AC376*ScoringModel!$B$29+Input!AD376*ScoringModel!$B$30)*0.01,"")</f>
        <v/>
      </c>
    </row>
    <row r="377" spans="1:16" x14ac:dyDescent="0.25">
      <c r="A377" s="154" t="str">
        <f>IF(Input!A377&lt;&gt;"",Input!A377,"")</f>
        <v/>
      </c>
      <c r="B377" s="154" t="str">
        <f>IF(Input!D377&lt;&gt;"",CONCATENATE(Input!D377,", ",Input!C377),"")</f>
        <v/>
      </c>
      <c r="C377" s="154" t="str">
        <f>IF(Input!E377&lt;&gt;"",Input!E377,"")</f>
        <v/>
      </c>
      <c r="D377" s="155" t="str">
        <f>IF(Input!F377&lt;&gt;"",Input!F377,"")</f>
        <v/>
      </c>
      <c r="E377" s="154" t="str">
        <f>IF(Input!I377&lt;&gt;"",CONCATENATE(Input!I377,", ",LEFT(Input!H377,1)),"")</f>
        <v/>
      </c>
      <c r="F377" s="156"/>
      <c r="G377" s="157" t="str">
        <f t="shared" si="5"/>
        <v/>
      </c>
      <c r="H377" s="154" t="str">
        <f>IF(A377&lt;&gt;"",VLOOKUP(G377,ScoreRanges!$C$4:$E$8,3),"")</f>
        <v/>
      </c>
      <c r="I377" s="156"/>
      <c r="J377" s="129" t="str">
        <f>IF(AND(ConversionTable!$F$2&lt;&gt;"",A377&lt;&gt;""),VLOOKUP(G377,ConversionTable!B$2:D$402,3),"")</f>
        <v/>
      </c>
      <c r="K377" s="66" t="str">
        <f>IF(AND(ConversionTable!$F$2&lt;&gt;"",A377&lt;&gt;""),VLOOKUP(J377,ConversionTable!I$4:K$7,3),"")</f>
        <v/>
      </c>
      <c r="M377" s="66" t="str">
        <f>IF(A377&lt;&gt;"",(Input!AE377*ScoringModel!$B$11+Input!AF377*ScoringModel!$B$21+Input!AG377*ScoringModel!$B$31)*0.01,"")</f>
        <v/>
      </c>
      <c r="N377" s="66" t="str">
        <f>IF(A377&lt;&gt;"",(Input!J377*ScoringModel!$B$4+Input!K377*ScoringModel!$B$5+Input!L377*ScoringModel!$B$6+Input!M377*ScoringModel!$B$7+Input!N377*ScoringModel!$B$8+Input!O377*ScoringModel!$B$9+Input!P377*ScoringModel!$B$10)*0.01,"")</f>
        <v/>
      </c>
      <c r="O377" s="66" t="str">
        <f>IF(A377&lt;&gt;"",(Input!Q377*ScoringModel!$B$14+Input!R377*ScoringModel!$B$15+Input!S377*ScoringModel!$B$16+Input!T377*ScoringModel!$B$17+Input!U377*ScoringModel!$B$18+Input!V377*ScoringModel!$B$19+Input!W377*ScoringModel!$B$20)*0.01,"")</f>
        <v/>
      </c>
      <c r="P377" s="66" t="str">
        <f>IF(A377&lt;&gt;"",(Input!X377*ScoringModel!$B$24+Input!Y377*ScoringModel!$B$25+Input!Z377*ScoringModel!$B$26+Input!AA377*ScoringModel!$B$27+Input!AB377*ScoringModel!$B$28+Input!AC377*ScoringModel!$B$29+Input!AD377*ScoringModel!$B$30)*0.01,"")</f>
        <v/>
      </c>
    </row>
    <row r="378" spans="1:16" x14ac:dyDescent="0.25">
      <c r="A378" s="154" t="str">
        <f>IF(Input!A378&lt;&gt;"",Input!A378,"")</f>
        <v/>
      </c>
      <c r="B378" s="154" t="str">
        <f>IF(Input!D378&lt;&gt;"",CONCATENATE(Input!D378,", ",Input!C378),"")</f>
        <v/>
      </c>
      <c r="C378" s="154" t="str">
        <f>IF(Input!E378&lt;&gt;"",Input!E378,"")</f>
        <v/>
      </c>
      <c r="D378" s="155" t="str">
        <f>IF(Input!F378&lt;&gt;"",Input!F378,"")</f>
        <v/>
      </c>
      <c r="E378" s="154" t="str">
        <f>IF(Input!I378&lt;&gt;"",CONCATENATE(Input!I378,", ",LEFT(Input!H378,1)),"")</f>
        <v/>
      </c>
      <c r="F378" s="156"/>
      <c r="G378" s="157" t="str">
        <f t="shared" si="5"/>
        <v/>
      </c>
      <c r="H378" s="154" t="str">
        <f>IF(A378&lt;&gt;"",VLOOKUP(G378,ScoreRanges!$C$4:$E$8,3),"")</f>
        <v/>
      </c>
      <c r="I378" s="156"/>
      <c r="J378" s="129" t="str">
        <f>IF(AND(ConversionTable!$F$2&lt;&gt;"",A378&lt;&gt;""),VLOOKUP(G378,ConversionTable!B$2:D$402,3),"")</f>
        <v/>
      </c>
      <c r="K378" s="66" t="str">
        <f>IF(AND(ConversionTable!$F$2&lt;&gt;"",A378&lt;&gt;""),VLOOKUP(J378,ConversionTable!I$4:K$7,3),"")</f>
        <v/>
      </c>
      <c r="M378" s="66" t="str">
        <f>IF(A378&lt;&gt;"",(Input!AE378*ScoringModel!$B$11+Input!AF378*ScoringModel!$B$21+Input!AG378*ScoringModel!$B$31)*0.01,"")</f>
        <v/>
      </c>
      <c r="N378" s="66" t="str">
        <f>IF(A378&lt;&gt;"",(Input!J378*ScoringModel!$B$4+Input!K378*ScoringModel!$B$5+Input!L378*ScoringModel!$B$6+Input!M378*ScoringModel!$B$7+Input!N378*ScoringModel!$B$8+Input!O378*ScoringModel!$B$9+Input!P378*ScoringModel!$B$10)*0.01,"")</f>
        <v/>
      </c>
      <c r="O378" s="66" t="str">
        <f>IF(A378&lt;&gt;"",(Input!Q378*ScoringModel!$B$14+Input!R378*ScoringModel!$B$15+Input!S378*ScoringModel!$B$16+Input!T378*ScoringModel!$B$17+Input!U378*ScoringModel!$B$18+Input!V378*ScoringModel!$B$19+Input!W378*ScoringModel!$B$20)*0.01,"")</f>
        <v/>
      </c>
      <c r="P378" s="66" t="str">
        <f>IF(A378&lt;&gt;"",(Input!X378*ScoringModel!$B$24+Input!Y378*ScoringModel!$B$25+Input!Z378*ScoringModel!$B$26+Input!AA378*ScoringModel!$B$27+Input!AB378*ScoringModel!$B$28+Input!AC378*ScoringModel!$B$29+Input!AD378*ScoringModel!$B$30)*0.01,"")</f>
        <v/>
      </c>
    </row>
    <row r="379" spans="1:16" x14ac:dyDescent="0.25">
      <c r="A379" s="154" t="str">
        <f>IF(Input!A379&lt;&gt;"",Input!A379,"")</f>
        <v/>
      </c>
      <c r="B379" s="154" t="str">
        <f>IF(Input!D379&lt;&gt;"",CONCATENATE(Input!D379,", ",Input!C379),"")</f>
        <v/>
      </c>
      <c r="C379" s="154" t="str">
        <f>IF(Input!E379&lt;&gt;"",Input!E379,"")</f>
        <v/>
      </c>
      <c r="D379" s="155" t="str">
        <f>IF(Input!F379&lt;&gt;"",Input!F379,"")</f>
        <v/>
      </c>
      <c r="E379" s="154" t="str">
        <f>IF(Input!I379&lt;&gt;"",CONCATENATE(Input!I379,", ",LEFT(Input!H379,1)),"")</f>
        <v/>
      </c>
      <c r="F379" s="156"/>
      <c r="G379" s="157" t="str">
        <f t="shared" si="5"/>
        <v/>
      </c>
      <c r="H379" s="154" t="str">
        <f>IF(A379&lt;&gt;"",VLOOKUP(G379,ScoreRanges!$C$4:$E$8,3),"")</f>
        <v/>
      </c>
      <c r="I379" s="156"/>
      <c r="J379" s="129" t="str">
        <f>IF(AND(ConversionTable!$F$2&lt;&gt;"",A379&lt;&gt;""),VLOOKUP(G379,ConversionTable!B$2:D$402,3),"")</f>
        <v/>
      </c>
      <c r="K379" s="66" t="str">
        <f>IF(AND(ConversionTable!$F$2&lt;&gt;"",A379&lt;&gt;""),VLOOKUP(J379,ConversionTable!I$4:K$7,3),"")</f>
        <v/>
      </c>
      <c r="M379" s="66" t="str">
        <f>IF(A379&lt;&gt;"",(Input!AE379*ScoringModel!$B$11+Input!AF379*ScoringModel!$B$21+Input!AG379*ScoringModel!$B$31)*0.01,"")</f>
        <v/>
      </c>
      <c r="N379" s="66" t="str">
        <f>IF(A379&lt;&gt;"",(Input!J379*ScoringModel!$B$4+Input!K379*ScoringModel!$B$5+Input!L379*ScoringModel!$B$6+Input!M379*ScoringModel!$B$7+Input!N379*ScoringModel!$B$8+Input!O379*ScoringModel!$B$9+Input!P379*ScoringModel!$B$10)*0.01,"")</f>
        <v/>
      </c>
      <c r="O379" s="66" t="str">
        <f>IF(A379&lt;&gt;"",(Input!Q379*ScoringModel!$B$14+Input!R379*ScoringModel!$B$15+Input!S379*ScoringModel!$B$16+Input!T379*ScoringModel!$B$17+Input!U379*ScoringModel!$B$18+Input!V379*ScoringModel!$B$19+Input!W379*ScoringModel!$B$20)*0.01,"")</f>
        <v/>
      </c>
      <c r="P379" s="66" t="str">
        <f>IF(A379&lt;&gt;"",(Input!X379*ScoringModel!$B$24+Input!Y379*ScoringModel!$B$25+Input!Z379*ScoringModel!$B$26+Input!AA379*ScoringModel!$B$27+Input!AB379*ScoringModel!$B$28+Input!AC379*ScoringModel!$B$29+Input!AD379*ScoringModel!$B$30)*0.01,"")</f>
        <v/>
      </c>
    </row>
    <row r="380" spans="1:16" x14ac:dyDescent="0.25">
      <c r="A380" s="154" t="str">
        <f>IF(Input!A380&lt;&gt;"",Input!A380,"")</f>
        <v/>
      </c>
      <c r="B380" s="154" t="str">
        <f>IF(Input!D380&lt;&gt;"",CONCATENATE(Input!D380,", ",Input!C380),"")</f>
        <v/>
      </c>
      <c r="C380" s="154" t="str">
        <f>IF(Input!E380&lt;&gt;"",Input!E380,"")</f>
        <v/>
      </c>
      <c r="D380" s="155" t="str">
        <f>IF(Input!F380&lt;&gt;"",Input!F380,"")</f>
        <v/>
      </c>
      <c r="E380" s="154" t="str">
        <f>IF(Input!I380&lt;&gt;"",CONCATENATE(Input!I380,", ",LEFT(Input!H380,1)),"")</f>
        <v/>
      </c>
      <c r="F380" s="156"/>
      <c r="G380" s="157" t="str">
        <f t="shared" si="5"/>
        <v/>
      </c>
      <c r="H380" s="154" t="str">
        <f>IF(A380&lt;&gt;"",VLOOKUP(G380,ScoreRanges!$C$4:$E$8,3),"")</f>
        <v/>
      </c>
      <c r="I380" s="156"/>
      <c r="J380" s="129" t="str">
        <f>IF(AND(ConversionTable!$F$2&lt;&gt;"",A380&lt;&gt;""),VLOOKUP(G380,ConversionTable!B$2:D$402,3),"")</f>
        <v/>
      </c>
      <c r="K380" s="66" t="str">
        <f>IF(AND(ConversionTable!$F$2&lt;&gt;"",A380&lt;&gt;""),VLOOKUP(J380,ConversionTable!I$4:K$7,3),"")</f>
        <v/>
      </c>
      <c r="M380" s="66" t="str">
        <f>IF(A380&lt;&gt;"",(Input!AE380*ScoringModel!$B$11+Input!AF380*ScoringModel!$B$21+Input!AG380*ScoringModel!$B$31)*0.01,"")</f>
        <v/>
      </c>
      <c r="N380" s="66" t="str">
        <f>IF(A380&lt;&gt;"",(Input!J380*ScoringModel!$B$4+Input!K380*ScoringModel!$B$5+Input!L380*ScoringModel!$B$6+Input!M380*ScoringModel!$B$7+Input!N380*ScoringModel!$B$8+Input!O380*ScoringModel!$B$9+Input!P380*ScoringModel!$B$10)*0.01,"")</f>
        <v/>
      </c>
      <c r="O380" s="66" t="str">
        <f>IF(A380&lt;&gt;"",(Input!Q380*ScoringModel!$B$14+Input!R380*ScoringModel!$B$15+Input!S380*ScoringModel!$B$16+Input!T380*ScoringModel!$B$17+Input!U380*ScoringModel!$B$18+Input!V380*ScoringModel!$B$19+Input!W380*ScoringModel!$B$20)*0.01,"")</f>
        <v/>
      </c>
      <c r="P380" s="66" t="str">
        <f>IF(A380&lt;&gt;"",(Input!X380*ScoringModel!$B$24+Input!Y380*ScoringModel!$B$25+Input!Z380*ScoringModel!$B$26+Input!AA380*ScoringModel!$B$27+Input!AB380*ScoringModel!$B$28+Input!AC380*ScoringModel!$B$29+Input!AD380*ScoringModel!$B$30)*0.01,"")</f>
        <v/>
      </c>
    </row>
    <row r="381" spans="1:16" x14ac:dyDescent="0.25">
      <c r="A381" s="154" t="str">
        <f>IF(Input!A381&lt;&gt;"",Input!A381,"")</f>
        <v/>
      </c>
      <c r="B381" s="154" t="str">
        <f>IF(Input!D381&lt;&gt;"",CONCATENATE(Input!D381,", ",Input!C381),"")</f>
        <v/>
      </c>
      <c r="C381" s="154" t="str">
        <f>IF(Input!E381&lt;&gt;"",Input!E381,"")</f>
        <v/>
      </c>
      <c r="D381" s="155" t="str">
        <f>IF(Input!F381&lt;&gt;"",Input!F381,"")</f>
        <v/>
      </c>
      <c r="E381" s="154" t="str">
        <f>IF(Input!I381&lt;&gt;"",CONCATENATE(Input!I381,", ",LEFT(Input!H381,1)),"")</f>
        <v/>
      </c>
      <c r="F381" s="156"/>
      <c r="G381" s="157" t="str">
        <f t="shared" si="5"/>
        <v/>
      </c>
      <c r="H381" s="154" t="str">
        <f>IF(A381&lt;&gt;"",VLOOKUP(G381,ScoreRanges!$C$4:$E$8,3),"")</f>
        <v/>
      </c>
      <c r="I381" s="156"/>
      <c r="J381" s="129" t="str">
        <f>IF(AND(ConversionTable!$F$2&lt;&gt;"",A381&lt;&gt;""),VLOOKUP(G381,ConversionTable!B$2:D$402,3),"")</f>
        <v/>
      </c>
      <c r="K381" s="66" t="str">
        <f>IF(AND(ConversionTable!$F$2&lt;&gt;"",A381&lt;&gt;""),VLOOKUP(J381,ConversionTable!I$4:K$7,3),"")</f>
        <v/>
      </c>
      <c r="M381" s="66" t="str">
        <f>IF(A381&lt;&gt;"",(Input!AE381*ScoringModel!$B$11+Input!AF381*ScoringModel!$B$21+Input!AG381*ScoringModel!$B$31)*0.01,"")</f>
        <v/>
      </c>
      <c r="N381" s="66" t="str">
        <f>IF(A381&lt;&gt;"",(Input!J381*ScoringModel!$B$4+Input!K381*ScoringModel!$B$5+Input!L381*ScoringModel!$B$6+Input!M381*ScoringModel!$B$7+Input!N381*ScoringModel!$B$8+Input!O381*ScoringModel!$B$9+Input!P381*ScoringModel!$B$10)*0.01,"")</f>
        <v/>
      </c>
      <c r="O381" s="66" t="str">
        <f>IF(A381&lt;&gt;"",(Input!Q381*ScoringModel!$B$14+Input!R381*ScoringModel!$B$15+Input!S381*ScoringModel!$B$16+Input!T381*ScoringModel!$B$17+Input!U381*ScoringModel!$B$18+Input!V381*ScoringModel!$B$19+Input!W381*ScoringModel!$B$20)*0.01,"")</f>
        <v/>
      </c>
      <c r="P381" s="66" t="str">
        <f>IF(A381&lt;&gt;"",(Input!X381*ScoringModel!$B$24+Input!Y381*ScoringModel!$B$25+Input!Z381*ScoringModel!$B$26+Input!AA381*ScoringModel!$B$27+Input!AB381*ScoringModel!$B$28+Input!AC381*ScoringModel!$B$29+Input!AD381*ScoringModel!$B$30)*0.01,"")</f>
        <v/>
      </c>
    </row>
    <row r="382" spans="1:16" x14ac:dyDescent="0.25">
      <c r="A382" s="154" t="str">
        <f>IF(Input!A382&lt;&gt;"",Input!A382,"")</f>
        <v/>
      </c>
      <c r="B382" s="154" t="str">
        <f>IF(Input!D382&lt;&gt;"",CONCATENATE(Input!D382,", ",Input!C382),"")</f>
        <v/>
      </c>
      <c r="C382" s="154" t="str">
        <f>IF(Input!E382&lt;&gt;"",Input!E382,"")</f>
        <v/>
      </c>
      <c r="D382" s="155" t="str">
        <f>IF(Input!F382&lt;&gt;"",Input!F382,"")</f>
        <v/>
      </c>
      <c r="E382" s="154" t="str">
        <f>IF(Input!I382&lt;&gt;"",CONCATENATE(Input!I382,", ",LEFT(Input!H382,1)),"")</f>
        <v/>
      </c>
      <c r="F382" s="156"/>
      <c r="G382" s="157" t="str">
        <f t="shared" si="5"/>
        <v/>
      </c>
      <c r="H382" s="154" t="str">
        <f>IF(A382&lt;&gt;"",VLOOKUP(G382,ScoreRanges!$C$4:$E$8,3),"")</f>
        <v/>
      </c>
      <c r="I382" s="156"/>
      <c r="J382" s="129" t="str">
        <f>IF(AND(ConversionTable!$F$2&lt;&gt;"",A382&lt;&gt;""),VLOOKUP(G382,ConversionTable!B$2:D$402,3),"")</f>
        <v/>
      </c>
      <c r="K382" s="66" t="str">
        <f>IF(AND(ConversionTable!$F$2&lt;&gt;"",A382&lt;&gt;""),VLOOKUP(J382,ConversionTable!I$4:K$7,3),"")</f>
        <v/>
      </c>
      <c r="M382" s="66" t="str">
        <f>IF(A382&lt;&gt;"",(Input!AE382*ScoringModel!$B$11+Input!AF382*ScoringModel!$B$21+Input!AG382*ScoringModel!$B$31)*0.01,"")</f>
        <v/>
      </c>
      <c r="N382" s="66" t="str">
        <f>IF(A382&lt;&gt;"",(Input!J382*ScoringModel!$B$4+Input!K382*ScoringModel!$B$5+Input!L382*ScoringModel!$B$6+Input!M382*ScoringModel!$B$7+Input!N382*ScoringModel!$B$8+Input!O382*ScoringModel!$B$9+Input!P382*ScoringModel!$B$10)*0.01,"")</f>
        <v/>
      </c>
      <c r="O382" s="66" t="str">
        <f>IF(A382&lt;&gt;"",(Input!Q382*ScoringModel!$B$14+Input!R382*ScoringModel!$B$15+Input!S382*ScoringModel!$B$16+Input!T382*ScoringModel!$B$17+Input!U382*ScoringModel!$B$18+Input!V382*ScoringModel!$B$19+Input!W382*ScoringModel!$B$20)*0.01,"")</f>
        <v/>
      </c>
      <c r="P382" s="66" t="str">
        <f>IF(A382&lt;&gt;"",(Input!X382*ScoringModel!$B$24+Input!Y382*ScoringModel!$B$25+Input!Z382*ScoringModel!$B$26+Input!AA382*ScoringModel!$B$27+Input!AB382*ScoringModel!$B$28+Input!AC382*ScoringModel!$B$29+Input!AD382*ScoringModel!$B$30)*0.01,"")</f>
        <v/>
      </c>
    </row>
    <row r="383" spans="1:16" x14ac:dyDescent="0.25">
      <c r="A383" s="154" t="str">
        <f>IF(Input!A383&lt;&gt;"",Input!A383,"")</f>
        <v/>
      </c>
      <c r="B383" s="154" t="str">
        <f>IF(Input!D383&lt;&gt;"",CONCATENATE(Input!D383,", ",Input!C383),"")</f>
        <v/>
      </c>
      <c r="C383" s="154" t="str">
        <f>IF(Input!E383&lt;&gt;"",Input!E383,"")</f>
        <v/>
      </c>
      <c r="D383" s="155" t="str">
        <f>IF(Input!F383&lt;&gt;"",Input!F383,"")</f>
        <v/>
      </c>
      <c r="E383" s="154" t="str">
        <f>IF(Input!I383&lt;&gt;"",CONCATENATE(Input!I383,", ",LEFT(Input!H383,1)),"")</f>
        <v/>
      </c>
      <c r="F383" s="156"/>
      <c r="G383" s="157" t="str">
        <f t="shared" si="5"/>
        <v/>
      </c>
      <c r="H383" s="154" t="str">
        <f>IF(A383&lt;&gt;"",VLOOKUP(G383,ScoreRanges!$C$4:$E$8,3),"")</f>
        <v/>
      </c>
      <c r="I383" s="156"/>
      <c r="J383" s="129" t="str">
        <f>IF(AND(ConversionTable!$F$2&lt;&gt;"",A383&lt;&gt;""),VLOOKUP(G383,ConversionTable!B$2:D$402,3),"")</f>
        <v/>
      </c>
      <c r="K383" s="66" t="str">
        <f>IF(AND(ConversionTable!$F$2&lt;&gt;"",A383&lt;&gt;""),VLOOKUP(J383,ConversionTable!I$4:K$7,3),"")</f>
        <v/>
      </c>
      <c r="M383" s="66" t="str">
        <f>IF(A383&lt;&gt;"",(Input!AE383*ScoringModel!$B$11+Input!AF383*ScoringModel!$B$21+Input!AG383*ScoringModel!$B$31)*0.01,"")</f>
        <v/>
      </c>
      <c r="N383" s="66" t="str">
        <f>IF(A383&lt;&gt;"",(Input!J383*ScoringModel!$B$4+Input!K383*ScoringModel!$B$5+Input!L383*ScoringModel!$B$6+Input!M383*ScoringModel!$B$7+Input!N383*ScoringModel!$B$8+Input!O383*ScoringModel!$B$9+Input!P383*ScoringModel!$B$10)*0.01,"")</f>
        <v/>
      </c>
      <c r="O383" s="66" t="str">
        <f>IF(A383&lt;&gt;"",(Input!Q383*ScoringModel!$B$14+Input!R383*ScoringModel!$B$15+Input!S383*ScoringModel!$B$16+Input!T383*ScoringModel!$B$17+Input!U383*ScoringModel!$B$18+Input!V383*ScoringModel!$B$19+Input!W383*ScoringModel!$B$20)*0.01,"")</f>
        <v/>
      </c>
      <c r="P383" s="66" t="str">
        <f>IF(A383&lt;&gt;"",(Input!X383*ScoringModel!$B$24+Input!Y383*ScoringModel!$B$25+Input!Z383*ScoringModel!$B$26+Input!AA383*ScoringModel!$B$27+Input!AB383*ScoringModel!$B$28+Input!AC383*ScoringModel!$B$29+Input!AD383*ScoringModel!$B$30)*0.01,"")</f>
        <v/>
      </c>
    </row>
    <row r="384" spans="1:16" x14ac:dyDescent="0.25">
      <c r="A384" s="154" t="str">
        <f>IF(Input!A384&lt;&gt;"",Input!A384,"")</f>
        <v/>
      </c>
      <c r="B384" s="154" t="str">
        <f>IF(Input!D384&lt;&gt;"",CONCATENATE(Input!D384,", ",Input!C384),"")</f>
        <v/>
      </c>
      <c r="C384" s="154" t="str">
        <f>IF(Input!E384&lt;&gt;"",Input!E384,"")</f>
        <v/>
      </c>
      <c r="D384" s="155" t="str">
        <f>IF(Input!F384&lt;&gt;"",Input!F384,"")</f>
        <v/>
      </c>
      <c r="E384" s="154" t="str">
        <f>IF(Input!I384&lt;&gt;"",CONCATENATE(Input!I384,", ",LEFT(Input!H384,1)),"")</f>
        <v/>
      </c>
      <c r="F384" s="156"/>
      <c r="G384" s="157" t="str">
        <f t="shared" si="5"/>
        <v/>
      </c>
      <c r="H384" s="154" t="str">
        <f>IF(A384&lt;&gt;"",VLOOKUP(G384,ScoreRanges!$C$4:$E$8,3),"")</f>
        <v/>
      </c>
      <c r="I384" s="156"/>
      <c r="J384" s="129" t="str">
        <f>IF(AND(ConversionTable!$F$2&lt;&gt;"",A384&lt;&gt;""),VLOOKUP(G384,ConversionTable!B$2:D$402,3),"")</f>
        <v/>
      </c>
      <c r="K384" s="66" t="str">
        <f>IF(AND(ConversionTable!$F$2&lt;&gt;"",A384&lt;&gt;""),VLOOKUP(J384,ConversionTable!I$4:K$7,3),"")</f>
        <v/>
      </c>
      <c r="M384" s="66" t="str">
        <f>IF(A384&lt;&gt;"",(Input!AE384*ScoringModel!$B$11+Input!AF384*ScoringModel!$B$21+Input!AG384*ScoringModel!$B$31)*0.01,"")</f>
        <v/>
      </c>
      <c r="N384" s="66" t="str">
        <f>IF(A384&lt;&gt;"",(Input!J384*ScoringModel!$B$4+Input!K384*ScoringModel!$B$5+Input!L384*ScoringModel!$B$6+Input!M384*ScoringModel!$B$7+Input!N384*ScoringModel!$B$8+Input!O384*ScoringModel!$B$9+Input!P384*ScoringModel!$B$10)*0.01,"")</f>
        <v/>
      </c>
      <c r="O384" s="66" t="str">
        <f>IF(A384&lt;&gt;"",(Input!Q384*ScoringModel!$B$14+Input!R384*ScoringModel!$B$15+Input!S384*ScoringModel!$B$16+Input!T384*ScoringModel!$B$17+Input!U384*ScoringModel!$B$18+Input!V384*ScoringModel!$B$19+Input!W384*ScoringModel!$B$20)*0.01,"")</f>
        <v/>
      </c>
      <c r="P384" s="66" t="str">
        <f>IF(A384&lt;&gt;"",(Input!X384*ScoringModel!$B$24+Input!Y384*ScoringModel!$B$25+Input!Z384*ScoringModel!$B$26+Input!AA384*ScoringModel!$B$27+Input!AB384*ScoringModel!$B$28+Input!AC384*ScoringModel!$B$29+Input!AD384*ScoringModel!$B$30)*0.01,"")</f>
        <v/>
      </c>
    </row>
    <row r="385" spans="1:16" x14ac:dyDescent="0.25">
      <c r="A385" s="154" t="str">
        <f>IF(Input!A385&lt;&gt;"",Input!A385,"")</f>
        <v/>
      </c>
      <c r="B385" s="154" t="str">
        <f>IF(Input!D385&lt;&gt;"",CONCATENATE(Input!D385,", ",Input!C385),"")</f>
        <v/>
      </c>
      <c r="C385" s="154" t="str">
        <f>IF(Input!E385&lt;&gt;"",Input!E385,"")</f>
        <v/>
      </c>
      <c r="D385" s="155" t="str">
        <f>IF(Input!F385&lt;&gt;"",Input!F385,"")</f>
        <v/>
      </c>
      <c r="E385" s="154" t="str">
        <f>IF(Input!I385&lt;&gt;"",CONCATENATE(Input!I385,", ",LEFT(Input!H385,1)),"")</f>
        <v/>
      </c>
      <c r="F385" s="156"/>
      <c r="G385" s="157" t="str">
        <f t="shared" si="5"/>
        <v/>
      </c>
      <c r="H385" s="154" t="str">
        <f>IF(A385&lt;&gt;"",VLOOKUP(G385,ScoreRanges!$C$4:$E$8,3),"")</f>
        <v/>
      </c>
      <c r="I385" s="156"/>
      <c r="J385" s="129" t="str">
        <f>IF(AND(ConversionTable!$F$2&lt;&gt;"",A385&lt;&gt;""),VLOOKUP(G385,ConversionTable!B$2:D$402,3),"")</f>
        <v/>
      </c>
      <c r="K385" s="66" t="str">
        <f>IF(AND(ConversionTable!$F$2&lt;&gt;"",A385&lt;&gt;""),VLOOKUP(J385,ConversionTable!I$4:K$7,3),"")</f>
        <v/>
      </c>
      <c r="M385" s="66" t="str">
        <f>IF(A385&lt;&gt;"",(Input!AE385*ScoringModel!$B$11+Input!AF385*ScoringModel!$B$21+Input!AG385*ScoringModel!$B$31)*0.01,"")</f>
        <v/>
      </c>
      <c r="N385" s="66" t="str">
        <f>IF(A385&lt;&gt;"",(Input!J385*ScoringModel!$B$4+Input!K385*ScoringModel!$B$5+Input!L385*ScoringModel!$B$6+Input!M385*ScoringModel!$B$7+Input!N385*ScoringModel!$B$8+Input!O385*ScoringModel!$B$9+Input!P385*ScoringModel!$B$10)*0.01,"")</f>
        <v/>
      </c>
      <c r="O385" s="66" t="str">
        <f>IF(A385&lt;&gt;"",(Input!Q385*ScoringModel!$B$14+Input!R385*ScoringModel!$B$15+Input!S385*ScoringModel!$B$16+Input!T385*ScoringModel!$B$17+Input!U385*ScoringModel!$B$18+Input!V385*ScoringModel!$B$19+Input!W385*ScoringModel!$B$20)*0.01,"")</f>
        <v/>
      </c>
      <c r="P385" s="66" t="str">
        <f>IF(A385&lt;&gt;"",(Input!X385*ScoringModel!$B$24+Input!Y385*ScoringModel!$B$25+Input!Z385*ScoringModel!$B$26+Input!AA385*ScoringModel!$B$27+Input!AB385*ScoringModel!$B$28+Input!AC385*ScoringModel!$B$29+Input!AD385*ScoringModel!$B$30)*0.01,"")</f>
        <v/>
      </c>
    </row>
    <row r="386" spans="1:16" x14ac:dyDescent="0.25">
      <c r="A386" s="154" t="str">
        <f>IF(Input!A386&lt;&gt;"",Input!A386,"")</f>
        <v/>
      </c>
      <c r="B386" s="154" t="str">
        <f>IF(Input!D386&lt;&gt;"",CONCATENATE(Input!D386,", ",Input!C386),"")</f>
        <v/>
      </c>
      <c r="C386" s="154" t="str">
        <f>IF(Input!E386&lt;&gt;"",Input!E386,"")</f>
        <v/>
      </c>
      <c r="D386" s="155" t="str">
        <f>IF(Input!F386&lt;&gt;"",Input!F386,"")</f>
        <v/>
      </c>
      <c r="E386" s="154" t="str">
        <f>IF(Input!I386&lt;&gt;"",CONCATENATE(Input!I386,", ",LEFT(Input!H386,1)),"")</f>
        <v/>
      </c>
      <c r="F386" s="156"/>
      <c r="G386" s="157" t="str">
        <f t="shared" ref="G386:G449" si="6">IF(A386&lt;&gt;"",SUM(M386:P386),"")</f>
        <v/>
      </c>
      <c r="H386" s="154" t="str">
        <f>IF(A386&lt;&gt;"",VLOOKUP(G386,ScoreRanges!$C$4:$E$8,3),"")</f>
        <v/>
      </c>
      <c r="I386" s="156"/>
      <c r="J386" s="129" t="str">
        <f>IF(AND(ConversionTable!$F$2&lt;&gt;"",A386&lt;&gt;""),VLOOKUP(G386,ConversionTable!B$2:D$402,3),"")</f>
        <v/>
      </c>
      <c r="K386" s="66" t="str">
        <f>IF(AND(ConversionTable!$F$2&lt;&gt;"",A386&lt;&gt;""),VLOOKUP(J386,ConversionTable!I$4:K$7,3),"")</f>
        <v/>
      </c>
      <c r="M386" s="66" t="str">
        <f>IF(A386&lt;&gt;"",(Input!AE386*ScoringModel!$B$11+Input!AF386*ScoringModel!$B$21+Input!AG386*ScoringModel!$B$31)*0.01,"")</f>
        <v/>
      </c>
      <c r="N386" s="66" t="str">
        <f>IF(A386&lt;&gt;"",(Input!J386*ScoringModel!$B$4+Input!K386*ScoringModel!$B$5+Input!L386*ScoringModel!$B$6+Input!M386*ScoringModel!$B$7+Input!N386*ScoringModel!$B$8+Input!O386*ScoringModel!$B$9+Input!P386*ScoringModel!$B$10)*0.01,"")</f>
        <v/>
      </c>
      <c r="O386" s="66" t="str">
        <f>IF(A386&lt;&gt;"",(Input!Q386*ScoringModel!$B$14+Input!R386*ScoringModel!$B$15+Input!S386*ScoringModel!$B$16+Input!T386*ScoringModel!$B$17+Input!U386*ScoringModel!$B$18+Input!V386*ScoringModel!$B$19+Input!W386*ScoringModel!$B$20)*0.01,"")</f>
        <v/>
      </c>
      <c r="P386" s="66" t="str">
        <f>IF(A386&lt;&gt;"",(Input!X386*ScoringModel!$B$24+Input!Y386*ScoringModel!$B$25+Input!Z386*ScoringModel!$B$26+Input!AA386*ScoringModel!$B$27+Input!AB386*ScoringModel!$B$28+Input!AC386*ScoringModel!$B$29+Input!AD386*ScoringModel!$B$30)*0.01,"")</f>
        <v/>
      </c>
    </row>
    <row r="387" spans="1:16" x14ac:dyDescent="0.25">
      <c r="A387" s="154" t="str">
        <f>IF(Input!A387&lt;&gt;"",Input!A387,"")</f>
        <v/>
      </c>
      <c r="B387" s="154" t="str">
        <f>IF(Input!D387&lt;&gt;"",CONCATENATE(Input!D387,", ",Input!C387),"")</f>
        <v/>
      </c>
      <c r="C387" s="154" t="str">
        <f>IF(Input!E387&lt;&gt;"",Input!E387,"")</f>
        <v/>
      </c>
      <c r="D387" s="155" t="str">
        <f>IF(Input!F387&lt;&gt;"",Input!F387,"")</f>
        <v/>
      </c>
      <c r="E387" s="154" t="str">
        <f>IF(Input!I387&lt;&gt;"",CONCATENATE(Input!I387,", ",LEFT(Input!H387,1)),"")</f>
        <v/>
      </c>
      <c r="F387" s="156"/>
      <c r="G387" s="157" t="str">
        <f t="shared" si="6"/>
        <v/>
      </c>
      <c r="H387" s="154" t="str">
        <f>IF(A387&lt;&gt;"",VLOOKUP(G387,ScoreRanges!$C$4:$E$8,3),"")</f>
        <v/>
      </c>
      <c r="I387" s="156"/>
      <c r="J387" s="129" t="str">
        <f>IF(AND(ConversionTable!$F$2&lt;&gt;"",A387&lt;&gt;""),VLOOKUP(G387,ConversionTable!B$2:D$402,3),"")</f>
        <v/>
      </c>
      <c r="K387" s="66" t="str">
        <f>IF(AND(ConversionTable!$F$2&lt;&gt;"",A387&lt;&gt;""),VLOOKUP(J387,ConversionTable!I$4:K$7,3),"")</f>
        <v/>
      </c>
      <c r="M387" s="66" t="str">
        <f>IF(A387&lt;&gt;"",(Input!AE387*ScoringModel!$B$11+Input!AF387*ScoringModel!$B$21+Input!AG387*ScoringModel!$B$31)*0.01,"")</f>
        <v/>
      </c>
      <c r="N387" s="66" t="str">
        <f>IF(A387&lt;&gt;"",(Input!J387*ScoringModel!$B$4+Input!K387*ScoringModel!$B$5+Input!L387*ScoringModel!$B$6+Input!M387*ScoringModel!$B$7+Input!N387*ScoringModel!$B$8+Input!O387*ScoringModel!$B$9+Input!P387*ScoringModel!$B$10)*0.01,"")</f>
        <v/>
      </c>
      <c r="O387" s="66" t="str">
        <f>IF(A387&lt;&gt;"",(Input!Q387*ScoringModel!$B$14+Input!R387*ScoringModel!$B$15+Input!S387*ScoringModel!$B$16+Input!T387*ScoringModel!$B$17+Input!U387*ScoringModel!$B$18+Input!V387*ScoringModel!$B$19+Input!W387*ScoringModel!$B$20)*0.01,"")</f>
        <v/>
      </c>
      <c r="P387" s="66" t="str">
        <f>IF(A387&lt;&gt;"",(Input!X387*ScoringModel!$B$24+Input!Y387*ScoringModel!$B$25+Input!Z387*ScoringModel!$B$26+Input!AA387*ScoringModel!$B$27+Input!AB387*ScoringModel!$B$28+Input!AC387*ScoringModel!$B$29+Input!AD387*ScoringModel!$B$30)*0.01,"")</f>
        <v/>
      </c>
    </row>
    <row r="388" spans="1:16" x14ac:dyDescent="0.25">
      <c r="A388" s="154" t="str">
        <f>IF(Input!A388&lt;&gt;"",Input!A388,"")</f>
        <v/>
      </c>
      <c r="B388" s="154" t="str">
        <f>IF(Input!D388&lt;&gt;"",CONCATENATE(Input!D388,", ",Input!C388),"")</f>
        <v/>
      </c>
      <c r="C388" s="154" t="str">
        <f>IF(Input!E388&lt;&gt;"",Input!E388,"")</f>
        <v/>
      </c>
      <c r="D388" s="155" t="str">
        <f>IF(Input!F388&lt;&gt;"",Input!F388,"")</f>
        <v/>
      </c>
      <c r="E388" s="154" t="str">
        <f>IF(Input!I388&lt;&gt;"",CONCATENATE(Input!I388,", ",LEFT(Input!H388,1)),"")</f>
        <v/>
      </c>
      <c r="F388" s="156"/>
      <c r="G388" s="157" t="str">
        <f t="shared" si="6"/>
        <v/>
      </c>
      <c r="H388" s="154" t="str">
        <f>IF(A388&lt;&gt;"",VLOOKUP(G388,ScoreRanges!$C$4:$E$8,3),"")</f>
        <v/>
      </c>
      <c r="I388" s="156"/>
      <c r="J388" s="129" t="str">
        <f>IF(AND(ConversionTable!$F$2&lt;&gt;"",A388&lt;&gt;""),VLOOKUP(G388,ConversionTable!B$2:D$402,3),"")</f>
        <v/>
      </c>
      <c r="K388" s="66" t="str">
        <f>IF(AND(ConversionTable!$F$2&lt;&gt;"",A388&lt;&gt;""),VLOOKUP(J388,ConversionTable!I$4:K$7,3),"")</f>
        <v/>
      </c>
      <c r="M388" s="66" t="str">
        <f>IF(A388&lt;&gt;"",(Input!AE388*ScoringModel!$B$11+Input!AF388*ScoringModel!$B$21+Input!AG388*ScoringModel!$B$31)*0.01,"")</f>
        <v/>
      </c>
      <c r="N388" s="66" t="str">
        <f>IF(A388&lt;&gt;"",(Input!J388*ScoringModel!$B$4+Input!K388*ScoringModel!$B$5+Input!L388*ScoringModel!$B$6+Input!M388*ScoringModel!$B$7+Input!N388*ScoringModel!$B$8+Input!O388*ScoringModel!$B$9+Input!P388*ScoringModel!$B$10)*0.01,"")</f>
        <v/>
      </c>
      <c r="O388" s="66" t="str">
        <f>IF(A388&lt;&gt;"",(Input!Q388*ScoringModel!$B$14+Input!R388*ScoringModel!$B$15+Input!S388*ScoringModel!$B$16+Input!T388*ScoringModel!$B$17+Input!U388*ScoringModel!$B$18+Input!V388*ScoringModel!$B$19+Input!W388*ScoringModel!$B$20)*0.01,"")</f>
        <v/>
      </c>
      <c r="P388" s="66" t="str">
        <f>IF(A388&lt;&gt;"",(Input!X388*ScoringModel!$B$24+Input!Y388*ScoringModel!$B$25+Input!Z388*ScoringModel!$B$26+Input!AA388*ScoringModel!$B$27+Input!AB388*ScoringModel!$B$28+Input!AC388*ScoringModel!$B$29+Input!AD388*ScoringModel!$B$30)*0.01,"")</f>
        <v/>
      </c>
    </row>
    <row r="389" spans="1:16" x14ac:dyDescent="0.25">
      <c r="A389" s="154" t="str">
        <f>IF(Input!A389&lt;&gt;"",Input!A389,"")</f>
        <v/>
      </c>
      <c r="B389" s="154" t="str">
        <f>IF(Input!D389&lt;&gt;"",CONCATENATE(Input!D389,", ",Input!C389),"")</f>
        <v/>
      </c>
      <c r="C389" s="154" t="str">
        <f>IF(Input!E389&lt;&gt;"",Input!E389,"")</f>
        <v/>
      </c>
      <c r="D389" s="155" t="str">
        <f>IF(Input!F389&lt;&gt;"",Input!F389,"")</f>
        <v/>
      </c>
      <c r="E389" s="154" t="str">
        <f>IF(Input!I389&lt;&gt;"",CONCATENATE(Input!I389,", ",LEFT(Input!H389,1)),"")</f>
        <v/>
      </c>
      <c r="F389" s="156"/>
      <c r="G389" s="157" t="str">
        <f t="shared" si="6"/>
        <v/>
      </c>
      <c r="H389" s="154" t="str">
        <f>IF(A389&lt;&gt;"",VLOOKUP(G389,ScoreRanges!$C$4:$E$8,3),"")</f>
        <v/>
      </c>
      <c r="I389" s="156"/>
      <c r="J389" s="129" t="str">
        <f>IF(AND(ConversionTable!$F$2&lt;&gt;"",A389&lt;&gt;""),VLOOKUP(G389,ConversionTable!B$2:D$402,3),"")</f>
        <v/>
      </c>
      <c r="K389" s="66" t="str">
        <f>IF(AND(ConversionTable!$F$2&lt;&gt;"",A389&lt;&gt;""),VLOOKUP(J389,ConversionTable!I$4:K$7,3),"")</f>
        <v/>
      </c>
      <c r="M389" s="66" t="str">
        <f>IF(A389&lt;&gt;"",(Input!AE389*ScoringModel!$B$11+Input!AF389*ScoringModel!$B$21+Input!AG389*ScoringModel!$B$31)*0.01,"")</f>
        <v/>
      </c>
      <c r="N389" s="66" t="str">
        <f>IF(A389&lt;&gt;"",(Input!J389*ScoringModel!$B$4+Input!K389*ScoringModel!$B$5+Input!L389*ScoringModel!$B$6+Input!M389*ScoringModel!$B$7+Input!N389*ScoringModel!$B$8+Input!O389*ScoringModel!$B$9+Input!P389*ScoringModel!$B$10)*0.01,"")</f>
        <v/>
      </c>
      <c r="O389" s="66" t="str">
        <f>IF(A389&lt;&gt;"",(Input!Q389*ScoringModel!$B$14+Input!R389*ScoringModel!$B$15+Input!S389*ScoringModel!$B$16+Input!T389*ScoringModel!$B$17+Input!U389*ScoringModel!$B$18+Input!V389*ScoringModel!$B$19+Input!W389*ScoringModel!$B$20)*0.01,"")</f>
        <v/>
      </c>
      <c r="P389" s="66" t="str">
        <f>IF(A389&lt;&gt;"",(Input!X389*ScoringModel!$B$24+Input!Y389*ScoringModel!$B$25+Input!Z389*ScoringModel!$B$26+Input!AA389*ScoringModel!$B$27+Input!AB389*ScoringModel!$B$28+Input!AC389*ScoringModel!$B$29+Input!AD389*ScoringModel!$B$30)*0.01,"")</f>
        <v/>
      </c>
    </row>
    <row r="390" spans="1:16" x14ac:dyDescent="0.25">
      <c r="A390" s="154" t="str">
        <f>IF(Input!A390&lt;&gt;"",Input!A390,"")</f>
        <v/>
      </c>
      <c r="B390" s="154" t="str">
        <f>IF(Input!D390&lt;&gt;"",CONCATENATE(Input!D390,", ",Input!C390),"")</f>
        <v/>
      </c>
      <c r="C390" s="154" t="str">
        <f>IF(Input!E390&lt;&gt;"",Input!E390,"")</f>
        <v/>
      </c>
      <c r="D390" s="155" t="str">
        <f>IF(Input!F390&lt;&gt;"",Input!F390,"")</f>
        <v/>
      </c>
      <c r="E390" s="154" t="str">
        <f>IF(Input!I390&lt;&gt;"",CONCATENATE(Input!I390,", ",LEFT(Input!H390,1)),"")</f>
        <v/>
      </c>
      <c r="F390" s="156"/>
      <c r="G390" s="157" t="str">
        <f t="shared" si="6"/>
        <v/>
      </c>
      <c r="H390" s="154" t="str">
        <f>IF(A390&lt;&gt;"",VLOOKUP(G390,ScoreRanges!$C$4:$E$8,3),"")</f>
        <v/>
      </c>
      <c r="I390" s="156"/>
      <c r="J390" s="129" t="str">
        <f>IF(AND(ConversionTable!$F$2&lt;&gt;"",A390&lt;&gt;""),VLOOKUP(G390,ConversionTable!B$2:D$402,3),"")</f>
        <v/>
      </c>
      <c r="K390" s="66" t="str">
        <f>IF(AND(ConversionTable!$F$2&lt;&gt;"",A390&lt;&gt;""),VLOOKUP(J390,ConversionTable!I$4:K$7,3),"")</f>
        <v/>
      </c>
      <c r="M390" s="66" t="str">
        <f>IF(A390&lt;&gt;"",(Input!AE390*ScoringModel!$B$11+Input!AF390*ScoringModel!$B$21+Input!AG390*ScoringModel!$B$31)*0.01,"")</f>
        <v/>
      </c>
      <c r="N390" s="66" t="str">
        <f>IF(A390&lt;&gt;"",(Input!J390*ScoringModel!$B$4+Input!K390*ScoringModel!$B$5+Input!L390*ScoringModel!$B$6+Input!M390*ScoringModel!$B$7+Input!N390*ScoringModel!$B$8+Input!O390*ScoringModel!$B$9+Input!P390*ScoringModel!$B$10)*0.01,"")</f>
        <v/>
      </c>
      <c r="O390" s="66" t="str">
        <f>IF(A390&lt;&gt;"",(Input!Q390*ScoringModel!$B$14+Input!R390*ScoringModel!$B$15+Input!S390*ScoringModel!$B$16+Input!T390*ScoringModel!$B$17+Input!U390*ScoringModel!$B$18+Input!V390*ScoringModel!$B$19+Input!W390*ScoringModel!$B$20)*0.01,"")</f>
        <v/>
      </c>
      <c r="P390" s="66" t="str">
        <f>IF(A390&lt;&gt;"",(Input!X390*ScoringModel!$B$24+Input!Y390*ScoringModel!$B$25+Input!Z390*ScoringModel!$B$26+Input!AA390*ScoringModel!$B$27+Input!AB390*ScoringModel!$B$28+Input!AC390*ScoringModel!$B$29+Input!AD390*ScoringModel!$B$30)*0.01,"")</f>
        <v/>
      </c>
    </row>
    <row r="391" spans="1:16" x14ac:dyDescent="0.25">
      <c r="A391" s="154" t="str">
        <f>IF(Input!A391&lt;&gt;"",Input!A391,"")</f>
        <v/>
      </c>
      <c r="B391" s="154" t="str">
        <f>IF(Input!D391&lt;&gt;"",CONCATENATE(Input!D391,", ",Input!C391),"")</f>
        <v/>
      </c>
      <c r="C391" s="154" t="str">
        <f>IF(Input!E391&lt;&gt;"",Input!E391,"")</f>
        <v/>
      </c>
      <c r="D391" s="155" t="str">
        <f>IF(Input!F391&lt;&gt;"",Input!F391,"")</f>
        <v/>
      </c>
      <c r="E391" s="154" t="str">
        <f>IF(Input!I391&lt;&gt;"",CONCATENATE(Input!I391,", ",LEFT(Input!H391,1)),"")</f>
        <v/>
      </c>
      <c r="F391" s="156"/>
      <c r="G391" s="157" t="str">
        <f t="shared" si="6"/>
        <v/>
      </c>
      <c r="H391" s="154" t="str">
        <f>IF(A391&lt;&gt;"",VLOOKUP(G391,ScoreRanges!$C$4:$E$8,3),"")</f>
        <v/>
      </c>
      <c r="I391" s="156"/>
      <c r="J391" s="129" t="str">
        <f>IF(AND(ConversionTable!$F$2&lt;&gt;"",A391&lt;&gt;""),VLOOKUP(G391,ConversionTable!B$2:D$402,3),"")</f>
        <v/>
      </c>
      <c r="K391" s="66" t="str">
        <f>IF(AND(ConversionTable!$F$2&lt;&gt;"",A391&lt;&gt;""),VLOOKUP(J391,ConversionTable!I$4:K$7,3),"")</f>
        <v/>
      </c>
      <c r="M391" s="66" t="str">
        <f>IF(A391&lt;&gt;"",(Input!AE391*ScoringModel!$B$11+Input!AF391*ScoringModel!$B$21+Input!AG391*ScoringModel!$B$31)*0.01,"")</f>
        <v/>
      </c>
      <c r="N391" s="66" t="str">
        <f>IF(A391&lt;&gt;"",(Input!J391*ScoringModel!$B$4+Input!K391*ScoringModel!$B$5+Input!L391*ScoringModel!$B$6+Input!M391*ScoringModel!$B$7+Input!N391*ScoringModel!$B$8+Input!O391*ScoringModel!$B$9+Input!P391*ScoringModel!$B$10)*0.01,"")</f>
        <v/>
      </c>
      <c r="O391" s="66" t="str">
        <f>IF(A391&lt;&gt;"",(Input!Q391*ScoringModel!$B$14+Input!R391*ScoringModel!$B$15+Input!S391*ScoringModel!$B$16+Input!T391*ScoringModel!$B$17+Input!U391*ScoringModel!$B$18+Input!V391*ScoringModel!$B$19+Input!W391*ScoringModel!$B$20)*0.01,"")</f>
        <v/>
      </c>
      <c r="P391" s="66" t="str">
        <f>IF(A391&lt;&gt;"",(Input!X391*ScoringModel!$B$24+Input!Y391*ScoringModel!$B$25+Input!Z391*ScoringModel!$B$26+Input!AA391*ScoringModel!$B$27+Input!AB391*ScoringModel!$B$28+Input!AC391*ScoringModel!$B$29+Input!AD391*ScoringModel!$B$30)*0.01,"")</f>
        <v/>
      </c>
    </row>
    <row r="392" spans="1:16" x14ac:dyDescent="0.25">
      <c r="A392" s="154" t="str">
        <f>IF(Input!A392&lt;&gt;"",Input!A392,"")</f>
        <v/>
      </c>
      <c r="B392" s="154" t="str">
        <f>IF(Input!D392&lt;&gt;"",CONCATENATE(Input!D392,", ",Input!C392),"")</f>
        <v/>
      </c>
      <c r="C392" s="154" t="str">
        <f>IF(Input!E392&lt;&gt;"",Input!E392,"")</f>
        <v/>
      </c>
      <c r="D392" s="155" t="str">
        <f>IF(Input!F392&lt;&gt;"",Input!F392,"")</f>
        <v/>
      </c>
      <c r="E392" s="154" t="str">
        <f>IF(Input!I392&lt;&gt;"",CONCATENATE(Input!I392,", ",LEFT(Input!H392,1)),"")</f>
        <v/>
      </c>
      <c r="F392" s="156"/>
      <c r="G392" s="157" t="str">
        <f t="shared" si="6"/>
        <v/>
      </c>
      <c r="H392" s="154" t="str">
        <f>IF(A392&lt;&gt;"",VLOOKUP(G392,ScoreRanges!$C$4:$E$8,3),"")</f>
        <v/>
      </c>
      <c r="I392" s="156"/>
      <c r="J392" s="129" t="str">
        <f>IF(AND(ConversionTable!$F$2&lt;&gt;"",A392&lt;&gt;""),VLOOKUP(G392,ConversionTable!B$2:D$402,3),"")</f>
        <v/>
      </c>
      <c r="K392" s="66" t="str">
        <f>IF(AND(ConversionTable!$F$2&lt;&gt;"",A392&lt;&gt;""),VLOOKUP(J392,ConversionTable!I$4:K$7,3),"")</f>
        <v/>
      </c>
      <c r="M392" s="66" t="str">
        <f>IF(A392&lt;&gt;"",(Input!AE392*ScoringModel!$B$11+Input!AF392*ScoringModel!$B$21+Input!AG392*ScoringModel!$B$31)*0.01,"")</f>
        <v/>
      </c>
      <c r="N392" s="66" t="str">
        <f>IF(A392&lt;&gt;"",(Input!J392*ScoringModel!$B$4+Input!K392*ScoringModel!$B$5+Input!L392*ScoringModel!$B$6+Input!M392*ScoringModel!$B$7+Input!N392*ScoringModel!$B$8+Input!O392*ScoringModel!$B$9+Input!P392*ScoringModel!$B$10)*0.01,"")</f>
        <v/>
      </c>
      <c r="O392" s="66" t="str">
        <f>IF(A392&lt;&gt;"",(Input!Q392*ScoringModel!$B$14+Input!R392*ScoringModel!$B$15+Input!S392*ScoringModel!$B$16+Input!T392*ScoringModel!$B$17+Input!U392*ScoringModel!$B$18+Input!V392*ScoringModel!$B$19+Input!W392*ScoringModel!$B$20)*0.01,"")</f>
        <v/>
      </c>
      <c r="P392" s="66" t="str">
        <f>IF(A392&lt;&gt;"",(Input!X392*ScoringModel!$B$24+Input!Y392*ScoringModel!$B$25+Input!Z392*ScoringModel!$B$26+Input!AA392*ScoringModel!$B$27+Input!AB392*ScoringModel!$B$28+Input!AC392*ScoringModel!$B$29+Input!AD392*ScoringModel!$B$30)*0.01,"")</f>
        <v/>
      </c>
    </row>
    <row r="393" spans="1:16" x14ac:dyDescent="0.25">
      <c r="A393" s="154" t="str">
        <f>IF(Input!A393&lt;&gt;"",Input!A393,"")</f>
        <v/>
      </c>
      <c r="B393" s="154" t="str">
        <f>IF(Input!D393&lt;&gt;"",CONCATENATE(Input!D393,", ",Input!C393),"")</f>
        <v/>
      </c>
      <c r="C393" s="154" t="str">
        <f>IF(Input!E393&lt;&gt;"",Input!E393,"")</f>
        <v/>
      </c>
      <c r="D393" s="155" t="str">
        <f>IF(Input!F393&lt;&gt;"",Input!F393,"")</f>
        <v/>
      </c>
      <c r="E393" s="154" t="str">
        <f>IF(Input!I393&lt;&gt;"",CONCATENATE(Input!I393,", ",LEFT(Input!H393,1)),"")</f>
        <v/>
      </c>
      <c r="F393" s="156"/>
      <c r="G393" s="157" t="str">
        <f t="shared" si="6"/>
        <v/>
      </c>
      <c r="H393" s="154" t="str">
        <f>IF(A393&lt;&gt;"",VLOOKUP(G393,ScoreRanges!$C$4:$E$8,3),"")</f>
        <v/>
      </c>
      <c r="I393" s="156"/>
      <c r="J393" s="129" t="str">
        <f>IF(AND(ConversionTable!$F$2&lt;&gt;"",A393&lt;&gt;""),VLOOKUP(G393,ConversionTable!B$2:D$402,3),"")</f>
        <v/>
      </c>
      <c r="K393" s="66" t="str">
        <f>IF(AND(ConversionTable!$F$2&lt;&gt;"",A393&lt;&gt;""),VLOOKUP(J393,ConversionTable!I$4:K$7,3),"")</f>
        <v/>
      </c>
      <c r="M393" s="66" t="str">
        <f>IF(A393&lt;&gt;"",(Input!AE393*ScoringModel!$B$11+Input!AF393*ScoringModel!$B$21+Input!AG393*ScoringModel!$B$31)*0.01,"")</f>
        <v/>
      </c>
      <c r="N393" s="66" t="str">
        <f>IF(A393&lt;&gt;"",(Input!J393*ScoringModel!$B$4+Input!K393*ScoringModel!$B$5+Input!L393*ScoringModel!$B$6+Input!M393*ScoringModel!$B$7+Input!N393*ScoringModel!$B$8+Input!O393*ScoringModel!$B$9+Input!P393*ScoringModel!$B$10)*0.01,"")</f>
        <v/>
      </c>
      <c r="O393" s="66" t="str">
        <f>IF(A393&lt;&gt;"",(Input!Q393*ScoringModel!$B$14+Input!R393*ScoringModel!$B$15+Input!S393*ScoringModel!$B$16+Input!T393*ScoringModel!$B$17+Input!U393*ScoringModel!$B$18+Input!V393*ScoringModel!$B$19+Input!W393*ScoringModel!$B$20)*0.01,"")</f>
        <v/>
      </c>
      <c r="P393" s="66" t="str">
        <f>IF(A393&lt;&gt;"",(Input!X393*ScoringModel!$B$24+Input!Y393*ScoringModel!$B$25+Input!Z393*ScoringModel!$B$26+Input!AA393*ScoringModel!$B$27+Input!AB393*ScoringModel!$B$28+Input!AC393*ScoringModel!$B$29+Input!AD393*ScoringModel!$B$30)*0.01,"")</f>
        <v/>
      </c>
    </row>
    <row r="394" spans="1:16" x14ac:dyDescent="0.25">
      <c r="A394" s="154" t="str">
        <f>IF(Input!A394&lt;&gt;"",Input!A394,"")</f>
        <v/>
      </c>
      <c r="B394" s="154" t="str">
        <f>IF(Input!D394&lt;&gt;"",CONCATENATE(Input!D394,", ",Input!C394),"")</f>
        <v/>
      </c>
      <c r="C394" s="154" t="str">
        <f>IF(Input!E394&lt;&gt;"",Input!E394,"")</f>
        <v/>
      </c>
      <c r="D394" s="155" t="str">
        <f>IF(Input!F394&lt;&gt;"",Input!F394,"")</f>
        <v/>
      </c>
      <c r="E394" s="154" t="str">
        <f>IF(Input!I394&lt;&gt;"",CONCATENATE(Input!I394,", ",LEFT(Input!H394,1)),"")</f>
        <v/>
      </c>
      <c r="F394" s="156"/>
      <c r="G394" s="157" t="str">
        <f t="shared" si="6"/>
        <v/>
      </c>
      <c r="H394" s="154" t="str">
        <f>IF(A394&lt;&gt;"",VLOOKUP(G394,ScoreRanges!$C$4:$E$8,3),"")</f>
        <v/>
      </c>
      <c r="I394" s="156"/>
      <c r="J394" s="129" t="str">
        <f>IF(AND(ConversionTable!$F$2&lt;&gt;"",A394&lt;&gt;""),VLOOKUP(G394,ConversionTable!B$2:D$402,3),"")</f>
        <v/>
      </c>
      <c r="K394" s="66" t="str">
        <f>IF(AND(ConversionTable!$F$2&lt;&gt;"",A394&lt;&gt;""),VLOOKUP(J394,ConversionTable!I$4:K$7,3),"")</f>
        <v/>
      </c>
      <c r="M394" s="66" t="str">
        <f>IF(A394&lt;&gt;"",(Input!AE394*ScoringModel!$B$11+Input!AF394*ScoringModel!$B$21+Input!AG394*ScoringModel!$B$31)*0.01,"")</f>
        <v/>
      </c>
      <c r="N394" s="66" t="str">
        <f>IF(A394&lt;&gt;"",(Input!J394*ScoringModel!$B$4+Input!K394*ScoringModel!$B$5+Input!L394*ScoringModel!$B$6+Input!M394*ScoringModel!$B$7+Input!N394*ScoringModel!$B$8+Input!O394*ScoringModel!$B$9+Input!P394*ScoringModel!$B$10)*0.01,"")</f>
        <v/>
      </c>
      <c r="O394" s="66" t="str">
        <f>IF(A394&lt;&gt;"",(Input!Q394*ScoringModel!$B$14+Input!R394*ScoringModel!$B$15+Input!S394*ScoringModel!$B$16+Input!T394*ScoringModel!$B$17+Input!U394*ScoringModel!$B$18+Input!V394*ScoringModel!$B$19+Input!W394*ScoringModel!$B$20)*0.01,"")</f>
        <v/>
      </c>
      <c r="P394" s="66" t="str">
        <f>IF(A394&lt;&gt;"",(Input!X394*ScoringModel!$B$24+Input!Y394*ScoringModel!$B$25+Input!Z394*ScoringModel!$B$26+Input!AA394*ScoringModel!$B$27+Input!AB394*ScoringModel!$B$28+Input!AC394*ScoringModel!$B$29+Input!AD394*ScoringModel!$B$30)*0.01,"")</f>
        <v/>
      </c>
    </row>
    <row r="395" spans="1:16" x14ac:dyDescent="0.25">
      <c r="A395" s="154" t="str">
        <f>IF(Input!A395&lt;&gt;"",Input!A395,"")</f>
        <v/>
      </c>
      <c r="B395" s="154" t="str">
        <f>IF(Input!D395&lt;&gt;"",CONCATENATE(Input!D395,", ",Input!C395),"")</f>
        <v/>
      </c>
      <c r="C395" s="154" t="str">
        <f>IF(Input!E395&lt;&gt;"",Input!E395,"")</f>
        <v/>
      </c>
      <c r="D395" s="155" t="str">
        <f>IF(Input!F395&lt;&gt;"",Input!F395,"")</f>
        <v/>
      </c>
      <c r="E395" s="154" t="str">
        <f>IF(Input!I395&lt;&gt;"",CONCATENATE(Input!I395,", ",LEFT(Input!H395,1)),"")</f>
        <v/>
      </c>
      <c r="F395" s="156"/>
      <c r="G395" s="157" t="str">
        <f t="shared" si="6"/>
        <v/>
      </c>
      <c r="H395" s="154" t="str">
        <f>IF(A395&lt;&gt;"",VLOOKUP(G395,ScoreRanges!$C$4:$E$8,3),"")</f>
        <v/>
      </c>
      <c r="I395" s="156"/>
      <c r="J395" s="129" t="str">
        <f>IF(AND(ConversionTable!$F$2&lt;&gt;"",A395&lt;&gt;""),VLOOKUP(G395,ConversionTable!B$2:D$402,3),"")</f>
        <v/>
      </c>
      <c r="K395" s="66" t="str">
        <f>IF(AND(ConversionTable!$F$2&lt;&gt;"",A395&lt;&gt;""),VLOOKUP(J395,ConversionTable!I$4:K$7,3),"")</f>
        <v/>
      </c>
      <c r="M395" s="66" t="str">
        <f>IF(A395&lt;&gt;"",(Input!AE395*ScoringModel!$B$11+Input!AF395*ScoringModel!$B$21+Input!AG395*ScoringModel!$B$31)*0.01,"")</f>
        <v/>
      </c>
      <c r="N395" s="66" t="str">
        <f>IF(A395&lt;&gt;"",(Input!J395*ScoringModel!$B$4+Input!K395*ScoringModel!$B$5+Input!L395*ScoringModel!$B$6+Input!M395*ScoringModel!$B$7+Input!N395*ScoringModel!$B$8+Input!O395*ScoringModel!$B$9+Input!P395*ScoringModel!$B$10)*0.01,"")</f>
        <v/>
      </c>
      <c r="O395" s="66" t="str">
        <f>IF(A395&lt;&gt;"",(Input!Q395*ScoringModel!$B$14+Input!R395*ScoringModel!$B$15+Input!S395*ScoringModel!$B$16+Input!T395*ScoringModel!$B$17+Input!U395*ScoringModel!$B$18+Input!V395*ScoringModel!$B$19+Input!W395*ScoringModel!$B$20)*0.01,"")</f>
        <v/>
      </c>
      <c r="P395" s="66" t="str">
        <f>IF(A395&lt;&gt;"",(Input!X395*ScoringModel!$B$24+Input!Y395*ScoringModel!$B$25+Input!Z395*ScoringModel!$B$26+Input!AA395*ScoringModel!$B$27+Input!AB395*ScoringModel!$B$28+Input!AC395*ScoringModel!$B$29+Input!AD395*ScoringModel!$B$30)*0.01,"")</f>
        <v/>
      </c>
    </row>
    <row r="396" spans="1:16" x14ac:dyDescent="0.25">
      <c r="A396" s="154" t="str">
        <f>IF(Input!A396&lt;&gt;"",Input!A396,"")</f>
        <v/>
      </c>
      <c r="B396" s="154" t="str">
        <f>IF(Input!D396&lt;&gt;"",CONCATENATE(Input!D396,", ",Input!C396),"")</f>
        <v/>
      </c>
      <c r="C396" s="154" t="str">
        <f>IF(Input!E396&lt;&gt;"",Input!E396,"")</f>
        <v/>
      </c>
      <c r="D396" s="155" t="str">
        <f>IF(Input!F396&lt;&gt;"",Input!F396,"")</f>
        <v/>
      </c>
      <c r="E396" s="154" t="str">
        <f>IF(Input!I396&lt;&gt;"",CONCATENATE(Input!I396,", ",LEFT(Input!H396,1)),"")</f>
        <v/>
      </c>
      <c r="F396" s="156"/>
      <c r="G396" s="157" t="str">
        <f t="shared" si="6"/>
        <v/>
      </c>
      <c r="H396" s="154" t="str">
        <f>IF(A396&lt;&gt;"",VLOOKUP(G396,ScoreRanges!$C$4:$E$8,3),"")</f>
        <v/>
      </c>
      <c r="I396" s="156"/>
      <c r="J396" s="129" t="str">
        <f>IF(AND(ConversionTable!$F$2&lt;&gt;"",A396&lt;&gt;""),VLOOKUP(G396,ConversionTable!B$2:D$402,3),"")</f>
        <v/>
      </c>
      <c r="K396" s="66" t="str">
        <f>IF(AND(ConversionTable!$F$2&lt;&gt;"",A396&lt;&gt;""),VLOOKUP(J396,ConversionTable!I$4:K$7,3),"")</f>
        <v/>
      </c>
      <c r="M396" s="66" t="str">
        <f>IF(A396&lt;&gt;"",(Input!AE396*ScoringModel!$B$11+Input!AF396*ScoringModel!$B$21+Input!AG396*ScoringModel!$B$31)*0.01,"")</f>
        <v/>
      </c>
      <c r="N396" s="66" t="str">
        <f>IF(A396&lt;&gt;"",(Input!J396*ScoringModel!$B$4+Input!K396*ScoringModel!$B$5+Input!L396*ScoringModel!$B$6+Input!M396*ScoringModel!$B$7+Input!N396*ScoringModel!$B$8+Input!O396*ScoringModel!$B$9+Input!P396*ScoringModel!$B$10)*0.01,"")</f>
        <v/>
      </c>
      <c r="O396" s="66" t="str">
        <f>IF(A396&lt;&gt;"",(Input!Q396*ScoringModel!$B$14+Input!R396*ScoringModel!$B$15+Input!S396*ScoringModel!$B$16+Input!T396*ScoringModel!$B$17+Input!U396*ScoringModel!$B$18+Input!V396*ScoringModel!$B$19+Input!W396*ScoringModel!$B$20)*0.01,"")</f>
        <v/>
      </c>
      <c r="P396" s="66" t="str">
        <f>IF(A396&lt;&gt;"",(Input!X396*ScoringModel!$B$24+Input!Y396*ScoringModel!$B$25+Input!Z396*ScoringModel!$B$26+Input!AA396*ScoringModel!$B$27+Input!AB396*ScoringModel!$B$28+Input!AC396*ScoringModel!$B$29+Input!AD396*ScoringModel!$B$30)*0.01,"")</f>
        <v/>
      </c>
    </row>
    <row r="397" spans="1:16" x14ac:dyDescent="0.25">
      <c r="A397" s="154" t="str">
        <f>IF(Input!A397&lt;&gt;"",Input!A397,"")</f>
        <v/>
      </c>
      <c r="B397" s="154" t="str">
        <f>IF(Input!D397&lt;&gt;"",CONCATENATE(Input!D397,", ",Input!C397),"")</f>
        <v/>
      </c>
      <c r="C397" s="154" t="str">
        <f>IF(Input!E397&lt;&gt;"",Input!E397,"")</f>
        <v/>
      </c>
      <c r="D397" s="155" t="str">
        <f>IF(Input!F397&lt;&gt;"",Input!F397,"")</f>
        <v/>
      </c>
      <c r="E397" s="154" t="str">
        <f>IF(Input!I397&lt;&gt;"",CONCATENATE(Input!I397,", ",LEFT(Input!H397,1)),"")</f>
        <v/>
      </c>
      <c r="F397" s="156"/>
      <c r="G397" s="157" t="str">
        <f t="shared" si="6"/>
        <v/>
      </c>
      <c r="H397" s="154" t="str">
        <f>IF(A397&lt;&gt;"",VLOOKUP(G397,ScoreRanges!$C$4:$E$8,3),"")</f>
        <v/>
      </c>
      <c r="I397" s="156"/>
      <c r="J397" s="129" t="str">
        <f>IF(AND(ConversionTable!$F$2&lt;&gt;"",A397&lt;&gt;""),VLOOKUP(G397,ConversionTable!B$2:D$402,3),"")</f>
        <v/>
      </c>
      <c r="K397" s="66" t="str">
        <f>IF(AND(ConversionTable!$F$2&lt;&gt;"",A397&lt;&gt;""),VLOOKUP(J397,ConversionTable!I$4:K$7,3),"")</f>
        <v/>
      </c>
      <c r="M397" s="66" t="str">
        <f>IF(A397&lt;&gt;"",(Input!AE397*ScoringModel!$B$11+Input!AF397*ScoringModel!$B$21+Input!AG397*ScoringModel!$B$31)*0.01,"")</f>
        <v/>
      </c>
      <c r="N397" s="66" t="str">
        <f>IF(A397&lt;&gt;"",(Input!J397*ScoringModel!$B$4+Input!K397*ScoringModel!$B$5+Input!L397*ScoringModel!$B$6+Input!M397*ScoringModel!$B$7+Input!N397*ScoringModel!$B$8+Input!O397*ScoringModel!$B$9+Input!P397*ScoringModel!$B$10)*0.01,"")</f>
        <v/>
      </c>
      <c r="O397" s="66" t="str">
        <f>IF(A397&lt;&gt;"",(Input!Q397*ScoringModel!$B$14+Input!R397*ScoringModel!$B$15+Input!S397*ScoringModel!$B$16+Input!T397*ScoringModel!$B$17+Input!U397*ScoringModel!$B$18+Input!V397*ScoringModel!$B$19+Input!W397*ScoringModel!$B$20)*0.01,"")</f>
        <v/>
      </c>
      <c r="P397" s="66" t="str">
        <f>IF(A397&lt;&gt;"",(Input!X397*ScoringModel!$B$24+Input!Y397*ScoringModel!$B$25+Input!Z397*ScoringModel!$B$26+Input!AA397*ScoringModel!$B$27+Input!AB397*ScoringModel!$B$28+Input!AC397*ScoringModel!$B$29+Input!AD397*ScoringModel!$B$30)*0.01,"")</f>
        <v/>
      </c>
    </row>
    <row r="398" spans="1:16" x14ac:dyDescent="0.25">
      <c r="A398" s="154" t="str">
        <f>IF(Input!A398&lt;&gt;"",Input!A398,"")</f>
        <v/>
      </c>
      <c r="B398" s="154" t="str">
        <f>IF(Input!D398&lt;&gt;"",CONCATENATE(Input!D398,", ",Input!C398),"")</f>
        <v/>
      </c>
      <c r="C398" s="154" t="str">
        <f>IF(Input!E398&lt;&gt;"",Input!E398,"")</f>
        <v/>
      </c>
      <c r="D398" s="155" t="str">
        <f>IF(Input!F398&lt;&gt;"",Input!F398,"")</f>
        <v/>
      </c>
      <c r="E398" s="154" t="str">
        <f>IF(Input!I398&lt;&gt;"",CONCATENATE(Input!I398,", ",LEFT(Input!H398,1)),"")</f>
        <v/>
      </c>
      <c r="F398" s="156"/>
      <c r="G398" s="157" t="str">
        <f t="shared" si="6"/>
        <v/>
      </c>
      <c r="H398" s="154" t="str">
        <f>IF(A398&lt;&gt;"",VLOOKUP(G398,ScoreRanges!$C$4:$E$8,3),"")</f>
        <v/>
      </c>
      <c r="I398" s="156"/>
      <c r="J398" s="129" t="str">
        <f>IF(AND(ConversionTable!$F$2&lt;&gt;"",A398&lt;&gt;""),VLOOKUP(G398,ConversionTable!B$2:D$402,3),"")</f>
        <v/>
      </c>
      <c r="K398" s="66" t="str">
        <f>IF(AND(ConversionTable!$F$2&lt;&gt;"",A398&lt;&gt;""),VLOOKUP(J398,ConversionTable!I$4:K$7,3),"")</f>
        <v/>
      </c>
      <c r="M398" s="66" t="str">
        <f>IF(A398&lt;&gt;"",(Input!AE398*ScoringModel!$B$11+Input!AF398*ScoringModel!$B$21+Input!AG398*ScoringModel!$B$31)*0.01,"")</f>
        <v/>
      </c>
      <c r="N398" s="66" t="str">
        <f>IF(A398&lt;&gt;"",(Input!J398*ScoringModel!$B$4+Input!K398*ScoringModel!$B$5+Input!L398*ScoringModel!$B$6+Input!M398*ScoringModel!$B$7+Input!N398*ScoringModel!$B$8+Input!O398*ScoringModel!$B$9+Input!P398*ScoringModel!$B$10)*0.01,"")</f>
        <v/>
      </c>
      <c r="O398" s="66" t="str">
        <f>IF(A398&lt;&gt;"",(Input!Q398*ScoringModel!$B$14+Input!R398*ScoringModel!$B$15+Input!S398*ScoringModel!$B$16+Input!T398*ScoringModel!$B$17+Input!U398*ScoringModel!$B$18+Input!V398*ScoringModel!$B$19+Input!W398*ScoringModel!$B$20)*0.01,"")</f>
        <v/>
      </c>
      <c r="P398" s="66" t="str">
        <f>IF(A398&lt;&gt;"",(Input!X398*ScoringModel!$B$24+Input!Y398*ScoringModel!$B$25+Input!Z398*ScoringModel!$B$26+Input!AA398*ScoringModel!$B$27+Input!AB398*ScoringModel!$B$28+Input!AC398*ScoringModel!$B$29+Input!AD398*ScoringModel!$B$30)*0.01,"")</f>
        <v/>
      </c>
    </row>
    <row r="399" spans="1:16" x14ac:dyDescent="0.25">
      <c r="A399" s="154" t="str">
        <f>IF(Input!A399&lt;&gt;"",Input!A399,"")</f>
        <v/>
      </c>
      <c r="B399" s="154" t="str">
        <f>IF(Input!D399&lt;&gt;"",CONCATENATE(Input!D399,", ",Input!C399),"")</f>
        <v/>
      </c>
      <c r="C399" s="154" t="str">
        <f>IF(Input!E399&lt;&gt;"",Input!E399,"")</f>
        <v/>
      </c>
      <c r="D399" s="155" t="str">
        <f>IF(Input!F399&lt;&gt;"",Input!F399,"")</f>
        <v/>
      </c>
      <c r="E399" s="154" t="str">
        <f>IF(Input!I399&lt;&gt;"",CONCATENATE(Input!I399,", ",LEFT(Input!H399,1)),"")</f>
        <v/>
      </c>
      <c r="F399" s="156"/>
      <c r="G399" s="157" t="str">
        <f t="shared" si="6"/>
        <v/>
      </c>
      <c r="H399" s="154" t="str">
        <f>IF(A399&lt;&gt;"",VLOOKUP(G399,ScoreRanges!$C$4:$E$8,3),"")</f>
        <v/>
      </c>
      <c r="I399" s="156"/>
      <c r="J399" s="129" t="str">
        <f>IF(AND(ConversionTable!$F$2&lt;&gt;"",A399&lt;&gt;""),VLOOKUP(G399,ConversionTable!B$2:D$402,3),"")</f>
        <v/>
      </c>
      <c r="K399" s="66" t="str">
        <f>IF(AND(ConversionTable!$F$2&lt;&gt;"",A399&lt;&gt;""),VLOOKUP(J399,ConversionTable!I$4:K$7,3),"")</f>
        <v/>
      </c>
      <c r="M399" s="66" t="str">
        <f>IF(A399&lt;&gt;"",(Input!AE399*ScoringModel!$B$11+Input!AF399*ScoringModel!$B$21+Input!AG399*ScoringModel!$B$31)*0.01,"")</f>
        <v/>
      </c>
      <c r="N399" s="66" t="str">
        <f>IF(A399&lt;&gt;"",(Input!J399*ScoringModel!$B$4+Input!K399*ScoringModel!$B$5+Input!L399*ScoringModel!$B$6+Input!M399*ScoringModel!$B$7+Input!N399*ScoringModel!$B$8+Input!O399*ScoringModel!$B$9+Input!P399*ScoringModel!$B$10)*0.01,"")</f>
        <v/>
      </c>
      <c r="O399" s="66" t="str">
        <f>IF(A399&lt;&gt;"",(Input!Q399*ScoringModel!$B$14+Input!R399*ScoringModel!$B$15+Input!S399*ScoringModel!$B$16+Input!T399*ScoringModel!$B$17+Input!U399*ScoringModel!$B$18+Input!V399*ScoringModel!$B$19+Input!W399*ScoringModel!$B$20)*0.01,"")</f>
        <v/>
      </c>
      <c r="P399" s="66" t="str">
        <f>IF(A399&lt;&gt;"",(Input!X399*ScoringModel!$B$24+Input!Y399*ScoringModel!$B$25+Input!Z399*ScoringModel!$B$26+Input!AA399*ScoringModel!$B$27+Input!AB399*ScoringModel!$B$28+Input!AC399*ScoringModel!$B$29+Input!AD399*ScoringModel!$B$30)*0.01,"")</f>
        <v/>
      </c>
    </row>
    <row r="400" spans="1:16" x14ac:dyDescent="0.25">
      <c r="A400" s="154" t="str">
        <f>IF(Input!A400&lt;&gt;"",Input!A400,"")</f>
        <v/>
      </c>
      <c r="B400" s="154" t="str">
        <f>IF(Input!D400&lt;&gt;"",CONCATENATE(Input!D400,", ",Input!C400),"")</f>
        <v/>
      </c>
      <c r="C400" s="154" t="str">
        <f>IF(Input!E400&lt;&gt;"",Input!E400,"")</f>
        <v/>
      </c>
      <c r="D400" s="155" t="str">
        <f>IF(Input!F400&lt;&gt;"",Input!F400,"")</f>
        <v/>
      </c>
      <c r="E400" s="154" t="str">
        <f>IF(Input!I400&lt;&gt;"",CONCATENATE(Input!I400,", ",LEFT(Input!H400,1)),"")</f>
        <v/>
      </c>
      <c r="F400" s="156"/>
      <c r="G400" s="157" t="str">
        <f t="shared" si="6"/>
        <v/>
      </c>
      <c r="H400" s="154" t="str">
        <f>IF(A400&lt;&gt;"",VLOOKUP(G400,ScoreRanges!$C$4:$E$8,3),"")</f>
        <v/>
      </c>
      <c r="I400" s="156"/>
      <c r="J400" s="129" t="str">
        <f>IF(AND(ConversionTable!$F$2&lt;&gt;"",A400&lt;&gt;""),VLOOKUP(G400,ConversionTable!B$2:D$402,3),"")</f>
        <v/>
      </c>
      <c r="K400" s="66" t="str">
        <f>IF(AND(ConversionTable!$F$2&lt;&gt;"",A400&lt;&gt;""),VLOOKUP(J400,ConversionTable!I$4:K$7,3),"")</f>
        <v/>
      </c>
      <c r="M400" s="66" t="str">
        <f>IF(A400&lt;&gt;"",(Input!AE400*ScoringModel!$B$11+Input!AF400*ScoringModel!$B$21+Input!AG400*ScoringModel!$B$31)*0.01,"")</f>
        <v/>
      </c>
      <c r="N400" s="66" t="str">
        <f>IF(A400&lt;&gt;"",(Input!J400*ScoringModel!$B$4+Input!K400*ScoringModel!$B$5+Input!L400*ScoringModel!$B$6+Input!M400*ScoringModel!$B$7+Input!N400*ScoringModel!$B$8+Input!O400*ScoringModel!$B$9+Input!P400*ScoringModel!$B$10)*0.01,"")</f>
        <v/>
      </c>
      <c r="O400" s="66" t="str">
        <f>IF(A400&lt;&gt;"",(Input!Q400*ScoringModel!$B$14+Input!R400*ScoringModel!$B$15+Input!S400*ScoringModel!$B$16+Input!T400*ScoringModel!$B$17+Input!U400*ScoringModel!$B$18+Input!V400*ScoringModel!$B$19+Input!W400*ScoringModel!$B$20)*0.01,"")</f>
        <v/>
      </c>
      <c r="P400" s="66" t="str">
        <f>IF(A400&lt;&gt;"",(Input!X400*ScoringModel!$B$24+Input!Y400*ScoringModel!$B$25+Input!Z400*ScoringModel!$B$26+Input!AA400*ScoringModel!$B$27+Input!AB400*ScoringModel!$B$28+Input!AC400*ScoringModel!$B$29+Input!AD400*ScoringModel!$B$30)*0.01,"")</f>
        <v/>
      </c>
    </row>
    <row r="401" spans="1:16" x14ac:dyDescent="0.25">
      <c r="A401" s="154" t="str">
        <f>IF(Input!A401&lt;&gt;"",Input!A401,"")</f>
        <v/>
      </c>
      <c r="B401" s="154" t="str">
        <f>IF(Input!D401&lt;&gt;"",CONCATENATE(Input!D401,", ",Input!C401),"")</f>
        <v/>
      </c>
      <c r="C401" s="154" t="str">
        <f>IF(Input!E401&lt;&gt;"",Input!E401,"")</f>
        <v/>
      </c>
      <c r="D401" s="155" t="str">
        <f>IF(Input!F401&lt;&gt;"",Input!F401,"")</f>
        <v/>
      </c>
      <c r="E401" s="154" t="str">
        <f>IF(Input!I401&lt;&gt;"",CONCATENATE(Input!I401,", ",LEFT(Input!H401,1)),"")</f>
        <v/>
      </c>
      <c r="F401" s="156"/>
      <c r="G401" s="157" t="str">
        <f t="shared" si="6"/>
        <v/>
      </c>
      <c r="H401" s="154" t="str">
        <f>IF(A401&lt;&gt;"",VLOOKUP(G401,ScoreRanges!$C$4:$E$8,3),"")</f>
        <v/>
      </c>
      <c r="I401" s="156"/>
      <c r="J401" s="129" t="str">
        <f>IF(AND(ConversionTable!$F$2&lt;&gt;"",A401&lt;&gt;""),VLOOKUP(G401,ConversionTable!B$2:D$402,3),"")</f>
        <v/>
      </c>
      <c r="K401" s="66" t="str">
        <f>IF(AND(ConversionTable!$F$2&lt;&gt;"",A401&lt;&gt;""),VLOOKUP(J401,ConversionTable!I$4:K$7,3),"")</f>
        <v/>
      </c>
      <c r="M401" s="66" t="str">
        <f>IF(A401&lt;&gt;"",(Input!AE401*ScoringModel!$B$11+Input!AF401*ScoringModel!$B$21+Input!AG401*ScoringModel!$B$31)*0.01,"")</f>
        <v/>
      </c>
      <c r="N401" s="66" t="str">
        <f>IF(A401&lt;&gt;"",(Input!J401*ScoringModel!$B$4+Input!K401*ScoringModel!$B$5+Input!L401*ScoringModel!$B$6+Input!M401*ScoringModel!$B$7+Input!N401*ScoringModel!$B$8+Input!O401*ScoringModel!$B$9+Input!P401*ScoringModel!$B$10)*0.01,"")</f>
        <v/>
      </c>
      <c r="O401" s="66" t="str">
        <f>IF(A401&lt;&gt;"",(Input!Q401*ScoringModel!$B$14+Input!R401*ScoringModel!$B$15+Input!S401*ScoringModel!$B$16+Input!T401*ScoringModel!$B$17+Input!U401*ScoringModel!$B$18+Input!V401*ScoringModel!$B$19+Input!W401*ScoringModel!$B$20)*0.01,"")</f>
        <v/>
      </c>
      <c r="P401" s="66" t="str">
        <f>IF(A401&lt;&gt;"",(Input!X401*ScoringModel!$B$24+Input!Y401*ScoringModel!$B$25+Input!Z401*ScoringModel!$B$26+Input!AA401*ScoringModel!$B$27+Input!AB401*ScoringModel!$B$28+Input!AC401*ScoringModel!$B$29+Input!AD401*ScoringModel!$B$30)*0.01,"")</f>
        <v/>
      </c>
    </row>
    <row r="402" spans="1:16" x14ac:dyDescent="0.25">
      <c r="A402" s="154" t="str">
        <f>IF(Input!A402&lt;&gt;"",Input!A402,"")</f>
        <v/>
      </c>
      <c r="B402" s="154" t="str">
        <f>IF(Input!D402&lt;&gt;"",CONCATENATE(Input!D402,", ",Input!C402),"")</f>
        <v/>
      </c>
      <c r="C402" s="154" t="str">
        <f>IF(Input!E402&lt;&gt;"",Input!E402,"")</f>
        <v/>
      </c>
      <c r="D402" s="155" t="str">
        <f>IF(Input!F402&lt;&gt;"",Input!F402,"")</f>
        <v/>
      </c>
      <c r="E402" s="154" t="str">
        <f>IF(Input!I402&lt;&gt;"",CONCATENATE(Input!I402,", ",LEFT(Input!H402,1)),"")</f>
        <v/>
      </c>
      <c r="F402" s="156"/>
      <c r="G402" s="157" t="str">
        <f t="shared" si="6"/>
        <v/>
      </c>
      <c r="H402" s="154" t="str">
        <f>IF(A402&lt;&gt;"",VLOOKUP(G402,ScoreRanges!$C$4:$E$8,3),"")</f>
        <v/>
      </c>
      <c r="I402" s="156"/>
      <c r="J402" s="129" t="str">
        <f>IF(AND(ConversionTable!$F$2&lt;&gt;"",A402&lt;&gt;""),VLOOKUP(G402,ConversionTable!B$2:D$402,3),"")</f>
        <v/>
      </c>
      <c r="K402" s="66" t="str">
        <f>IF(AND(ConversionTable!$F$2&lt;&gt;"",A402&lt;&gt;""),VLOOKUP(J402,ConversionTable!I$4:K$7,3),"")</f>
        <v/>
      </c>
      <c r="M402" s="66" t="str">
        <f>IF(A402&lt;&gt;"",(Input!AE402*ScoringModel!$B$11+Input!AF402*ScoringModel!$B$21+Input!AG402*ScoringModel!$B$31)*0.01,"")</f>
        <v/>
      </c>
      <c r="N402" s="66" t="str">
        <f>IF(A402&lt;&gt;"",(Input!J402*ScoringModel!$B$4+Input!K402*ScoringModel!$B$5+Input!L402*ScoringModel!$B$6+Input!M402*ScoringModel!$B$7+Input!N402*ScoringModel!$B$8+Input!O402*ScoringModel!$B$9+Input!P402*ScoringModel!$B$10)*0.01,"")</f>
        <v/>
      </c>
      <c r="O402" s="66" t="str">
        <f>IF(A402&lt;&gt;"",(Input!Q402*ScoringModel!$B$14+Input!R402*ScoringModel!$B$15+Input!S402*ScoringModel!$B$16+Input!T402*ScoringModel!$B$17+Input!U402*ScoringModel!$B$18+Input!V402*ScoringModel!$B$19+Input!W402*ScoringModel!$B$20)*0.01,"")</f>
        <v/>
      </c>
      <c r="P402" s="66" t="str">
        <f>IF(A402&lt;&gt;"",(Input!X402*ScoringModel!$B$24+Input!Y402*ScoringModel!$B$25+Input!Z402*ScoringModel!$B$26+Input!AA402*ScoringModel!$B$27+Input!AB402*ScoringModel!$B$28+Input!AC402*ScoringModel!$B$29+Input!AD402*ScoringModel!$B$30)*0.01,"")</f>
        <v/>
      </c>
    </row>
    <row r="403" spans="1:16" x14ac:dyDescent="0.25">
      <c r="A403" s="154" t="str">
        <f>IF(Input!A403&lt;&gt;"",Input!A403,"")</f>
        <v/>
      </c>
      <c r="B403" s="154" t="str">
        <f>IF(Input!D403&lt;&gt;"",CONCATENATE(Input!D403,", ",Input!C403),"")</f>
        <v/>
      </c>
      <c r="C403" s="154" t="str">
        <f>IF(Input!E403&lt;&gt;"",Input!E403,"")</f>
        <v/>
      </c>
      <c r="D403" s="155" t="str">
        <f>IF(Input!F403&lt;&gt;"",Input!F403,"")</f>
        <v/>
      </c>
      <c r="E403" s="154" t="str">
        <f>IF(Input!I403&lt;&gt;"",CONCATENATE(Input!I403,", ",LEFT(Input!H403,1)),"")</f>
        <v/>
      </c>
      <c r="F403" s="156"/>
      <c r="G403" s="157" t="str">
        <f t="shared" si="6"/>
        <v/>
      </c>
      <c r="H403" s="154" t="str">
        <f>IF(A403&lt;&gt;"",VLOOKUP(G403,ScoreRanges!$C$4:$E$8,3),"")</f>
        <v/>
      </c>
      <c r="I403" s="156"/>
      <c r="J403" s="129" t="str">
        <f>IF(AND(ConversionTable!$F$2&lt;&gt;"",A403&lt;&gt;""),VLOOKUP(G403,ConversionTable!B$2:D$402,3),"")</f>
        <v/>
      </c>
      <c r="K403" s="66" t="str">
        <f>IF(AND(ConversionTable!$F$2&lt;&gt;"",A403&lt;&gt;""),VLOOKUP(J403,ConversionTable!I$4:K$7,3),"")</f>
        <v/>
      </c>
      <c r="M403" s="66" t="str">
        <f>IF(A403&lt;&gt;"",(Input!AE403*ScoringModel!$B$11+Input!AF403*ScoringModel!$B$21+Input!AG403*ScoringModel!$B$31)*0.01,"")</f>
        <v/>
      </c>
      <c r="N403" s="66" t="str">
        <f>IF(A403&lt;&gt;"",(Input!J403*ScoringModel!$B$4+Input!K403*ScoringModel!$B$5+Input!L403*ScoringModel!$B$6+Input!M403*ScoringModel!$B$7+Input!N403*ScoringModel!$B$8+Input!O403*ScoringModel!$B$9+Input!P403*ScoringModel!$B$10)*0.01,"")</f>
        <v/>
      </c>
      <c r="O403" s="66" t="str">
        <f>IF(A403&lt;&gt;"",(Input!Q403*ScoringModel!$B$14+Input!R403*ScoringModel!$B$15+Input!S403*ScoringModel!$B$16+Input!T403*ScoringModel!$B$17+Input!U403*ScoringModel!$B$18+Input!V403*ScoringModel!$B$19+Input!W403*ScoringModel!$B$20)*0.01,"")</f>
        <v/>
      </c>
      <c r="P403" s="66" t="str">
        <f>IF(A403&lt;&gt;"",(Input!X403*ScoringModel!$B$24+Input!Y403*ScoringModel!$B$25+Input!Z403*ScoringModel!$B$26+Input!AA403*ScoringModel!$B$27+Input!AB403*ScoringModel!$B$28+Input!AC403*ScoringModel!$B$29+Input!AD403*ScoringModel!$B$30)*0.01,"")</f>
        <v/>
      </c>
    </row>
    <row r="404" spans="1:16" x14ac:dyDescent="0.25">
      <c r="A404" s="154" t="str">
        <f>IF(Input!A404&lt;&gt;"",Input!A404,"")</f>
        <v/>
      </c>
      <c r="B404" s="154" t="str">
        <f>IF(Input!D404&lt;&gt;"",CONCATENATE(Input!D404,", ",Input!C404),"")</f>
        <v/>
      </c>
      <c r="C404" s="154" t="str">
        <f>IF(Input!E404&lt;&gt;"",Input!E404,"")</f>
        <v/>
      </c>
      <c r="D404" s="155" t="str">
        <f>IF(Input!F404&lt;&gt;"",Input!F404,"")</f>
        <v/>
      </c>
      <c r="E404" s="154" t="str">
        <f>IF(Input!I404&lt;&gt;"",CONCATENATE(Input!I404,", ",LEFT(Input!H404,1)),"")</f>
        <v/>
      </c>
      <c r="F404" s="156"/>
      <c r="G404" s="157" t="str">
        <f t="shared" si="6"/>
        <v/>
      </c>
      <c r="H404" s="154" t="str">
        <f>IF(A404&lt;&gt;"",VLOOKUP(G404,ScoreRanges!$C$4:$E$8,3),"")</f>
        <v/>
      </c>
      <c r="I404" s="156"/>
      <c r="J404" s="129" t="str">
        <f>IF(AND(ConversionTable!$F$2&lt;&gt;"",A404&lt;&gt;""),VLOOKUP(G404,ConversionTable!B$2:D$402,3),"")</f>
        <v/>
      </c>
      <c r="K404" s="66" t="str">
        <f>IF(AND(ConversionTable!$F$2&lt;&gt;"",A404&lt;&gt;""),VLOOKUP(J404,ConversionTable!I$4:K$7,3),"")</f>
        <v/>
      </c>
      <c r="M404" s="66" t="str">
        <f>IF(A404&lt;&gt;"",(Input!AE404*ScoringModel!$B$11+Input!AF404*ScoringModel!$B$21+Input!AG404*ScoringModel!$B$31)*0.01,"")</f>
        <v/>
      </c>
      <c r="N404" s="66" t="str">
        <f>IF(A404&lt;&gt;"",(Input!J404*ScoringModel!$B$4+Input!K404*ScoringModel!$B$5+Input!L404*ScoringModel!$B$6+Input!M404*ScoringModel!$B$7+Input!N404*ScoringModel!$B$8+Input!O404*ScoringModel!$B$9+Input!P404*ScoringModel!$B$10)*0.01,"")</f>
        <v/>
      </c>
      <c r="O404" s="66" t="str">
        <f>IF(A404&lt;&gt;"",(Input!Q404*ScoringModel!$B$14+Input!R404*ScoringModel!$B$15+Input!S404*ScoringModel!$B$16+Input!T404*ScoringModel!$B$17+Input!U404*ScoringModel!$B$18+Input!V404*ScoringModel!$B$19+Input!W404*ScoringModel!$B$20)*0.01,"")</f>
        <v/>
      </c>
      <c r="P404" s="66" t="str">
        <f>IF(A404&lt;&gt;"",(Input!X404*ScoringModel!$B$24+Input!Y404*ScoringModel!$B$25+Input!Z404*ScoringModel!$B$26+Input!AA404*ScoringModel!$B$27+Input!AB404*ScoringModel!$B$28+Input!AC404*ScoringModel!$B$29+Input!AD404*ScoringModel!$B$30)*0.01,"")</f>
        <v/>
      </c>
    </row>
    <row r="405" spans="1:16" x14ac:dyDescent="0.25">
      <c r="A405" s="154" t="str">
        <f>IF(Input!A405&lt;&gt;"",Input!A405,"")</f>
        <v/>
      </c>
      <c r="B405" s="154" t="str">
        <f>IF(Input!D405&lt;&gt;"",CONCATENATE(Input!D405,", ",Input!C405),"")</f>
        <v/>
      </c>
      <c r="C405" s="154" t="str">
        <f>IF(Input!E405&lt;&gt;"",Input!E405,"")</f>
        <v/>
      </c>
      <c r="D405" s="155" t="str">
        <f>IF(Input!F405&lt;&gt;"",Input!F405,"")</f>
        <v/>
      </c>
      <c r="E405" s="154" t="str">
        <f>IF(Input!I405&lt;&gt;"",CONCATENATE(Input!I405,", ",LEFT(Input!H405,1)),"")</f>
        <v/>
      </c>
      <c r="F405" s="156"/>
      <c r="G405" s="157" t="str">
        <f t="shared" si="6"/>
        <v/>
      </c>
      <c r="H405" s="154" t="str">
        <f>IF(A405&lt;&gt;"",VLOOKUP(G405,ScoreRanges!$C$4:$E$8,3),"")</f>
        <v/>
      </c>
      <c r="I405" s="156"/>
      <c r="J405" s="129" t="str">
        <f>IF(AND(ConversionTable!$F$2&lt;&gt;"",A405&lt;&gt;""),VLOOKUP(G405,ConversionTable!B$2:D$402,3),"")</f>
        <v/>
      </c>
      <c r="K405" s="66" t="str">
        <f>IF(AND(ConversionTable!$F$2&lt;&gt;"",A405&lt;&gt;""),VLOOKUP(J405,ConversionTable!I$4:K$7,3),"")</f>
        <v/>
      </c>
      <c r="M405" s="66" t="str">
        <f>IF(A405&lt;&gt;"",(Input!AE405*ScoringModel!$B$11+Input!AF405*ScoringModel!$B$21+Input!AG405*ScoringModel!$B$31)*0.01,"")</f>
        <v/>
      </c>
      <c r="N405" s="66" t="str">
        <f>IF(A405&lt;&gt;"",(Input!J405*ScoringModel!$B$4+Input!K405*ScoringModel!$B$5+Input!L405*ScoringModel!$B$6+Input!M405*ScoringModel!$B$7+Input!N405*ScoringModel!$B$8+Input!O405*ScoringModel!$B$9+Input!P405*ScoringModel!$B$10)*0.01,"")</f>
        <v/>
      </c>
      <c r="O405" s="66" t="str">
        <f>IF(A405&lt;&gt;"",(Input!Q405*ScoringModel!$B$14+Input!R405*ScoringModel!$B$15+Input!S405*ScoringModel!$B$16+Input!T405*ScoringModel!$B$17+Input!U405*ScoringModel!$B$18+Input!V405*ScoringModel!$B$19+Input!W405*ScoringModel!$B$20)*0.01,"")</f>
        <v/>
      </c>
      <c r="P405" s="66" t="str">
        <f>IF(A405&lt;&gt;"",(Input!X405*ScoringModel!$B$24+Input!Y405*ScoringModel!$B$25+Input!Z405*ScoringModel!$B$26+Input!AA405*ScoringModel!$B$27+Input!AB405*ScoringModel!$B$28+Input!AC405*ScoringModel!$B$29+Input!AD405*ScoringModel!$B$30)*0.01,"")</f>
        <v/>
      </c>
    </row>
    <row r="406" spans="1:16" x14ac:dyDescent="0.25">
      <c r="A406" s="154" t="str">
        <f>IF(Input!A406&lt;&gt;"",Input!A406,"")</f>
        <v/>
      </c>
      <c r="B406" s="154" t="str">
        <f>IF(Input!D406&lt;&gt;"",CONCATENATE(Input!D406,", ",Input!C406),"")</f>
        <v/>
      </c>
      <c r="C406" s="154" t="str">
        <f>IF(Input!E406&lt;&gt;"",Input!E406,"")</f>
        <v/>
      </c>
      <c r="D406" s="155" t="str">
        <f>IF(Input!F406&lt;&gt;"",Input!F406,"")</f>
        <v/>
      </c>
      <c r="E406" s="154" t="str">
        <f>IF(Input!I406&lt;&gt;"",CONCATENATE(Input!I406,", ",LEFT(Input!H406,1)),"")</f>
        <v/>
      </c>
      <c r="F406" s="156"/>
      <c r="G406" s="157" t="str">
        <f t="shared" si="6"/>
        <v/>
      </c>
      <c r="H406" s="154" t="str">
        <f>IF(A406&lt;&gt;"",VLOOKUP(G406,ScoreRanges!$C$4:$E$8,3),"")</f>
        <v/>
      </c>
      <c r="I406" s="156"/>
      <c r="J406" s="129" t="str">
        <f>IF(AND(ConversionTable!$F$2&lt;&gt;"",A406&lt;&gt;""),VLOOKUP(G406,ConversionTable!B$2:D$402,3),"")</f>
        <v/>
      </c>
      <c r="K406" s="66" t="str">
        <f>IF(AND(ConversionTable!$F$2&lt;&gt;"",A406&lt;&gt;""),VLOOKUP(J406,ConversionTable!I$4:K$7,3),"")</f>
        <v/>
      </c>
      <c r="M406" s="66" t="str">
        <f>IF(A406&lt;&gt;"",(Input!AE406*ScoringModel!$B$11+Input!AF406*ScoringModel!$B$21+Input!AG406*ScoringModel!$B$31)*0.01,"")</f>
        <v/>
      </c>
      <c r="N406" s="66" t="str">
        <f>IF(A406&lt;&gt;"",(Input!J406*ScoringModel!$B$4+Input!K406*ScoringModel!$B$5+Input!L406*ScoringModel!$B$6+Input!M406*ScoringModel!$B$7+Input!N406*ScoringModel!$B$8+Input!O406*ScoringModel!$B$9+Input!P406*ScoringModel!$B$10)*0.01,"")</f>
        <v/>
      </c>
      <c r="O406" s="66" t="str">
        <f>IF(A406&lt;&gt;"",(Input!Q406*ScoringModel!$B$14+Input!R406*ScoringModel!$B$15+Input!S406*ScoringModel!$B$16+Input!T406*ScoringModel!$B$17+Input!U406*ScoringModel!$B$18+Input!V406*ScoringModel!$B$19+Input!W406*ScoringModel!$B$20)*0.01,"")</f>
        <v/>
      </c>
      <c r="P406" s="66" t="str">
        <f>IF(A406&lt;&gt;"",(Input!X406*ScoringModel!$B$24+Input!Y406*ScoringModel!$B$25+Input!Z406*ScoringModel!$B$26+Input!AA406*ScoringModel!$B$27+Input!AB406*ScoringModel!$B$28+Input!AC406*ScoringModel!$B$29+Input!AD406*ScoringModel!$B$30)*0.01,"")</f>
        <v/>
      </c>
    </row>
    <row r="407" spans="1:16" x14ac:dyDescent="0.25">
      <c r="A407" s="154" t="str">
        <f>IF(Input!A407&lt;&gt;"",Input!A407,"")</f>
        <v/>
      </c>
      <c r="B407" s="154" t="str">
        <f>IF(Input!D407&lt;&gt;"",CONCATENATE(Input!D407,", ",Input!C407),"")</f>
        <v/>
      </c>
      <c r="C407" s="154" t="str">
        <f>IF(Input!E407&lt;&gt;"",Input!E407,"")</f>
        <v/>
      </c>
      <c r="D407" s="155" t="str">
        <f>IF(Input!F407&lt;&gt;"",Input!F407,"")</f>
        <v/>
      </c>
      <c r="E407" s="154" t="str">
        <f>IF(Input!I407&lt;&gt;"",CONCATENATE(Input!I407,", ",LEFT(Input!H407,1)),"")</f>
        <v/>
      </c>
      <c r="F407" s="156"/>
      <c r="G407" s="157" t="str">
        <f t="shared" si="6"/>
        <v/>
      </c>
      <c r="H407" s="154" t="str">
        <f>IF(A407&lt;&gt;"",VLOOKUP(G407,ScoreRanges!$C$4:$E$8,3),"")</f>
        <v/>
      </c>
      <c r="I407" s="156"/>
      <c r="J407" s="129" t="str">
        <f>IF(AND(ConversionTable!$F$2&lt;&gt;"",A407&lt;&gt;""),VLOOKUP(G407,ConversionTable!B$2:D$402,3),"")</f>
        <v/>
      </c>
      <c r="K407" s="66" t="str">
        <f>IF(AND(ConversionTable!$F$2&lt;&gt;"",A407&lt;&gt;""),VLOOKUP(J407,ConversionTable!I$4:K$7,3),"")</f>
        <v/>
      </c>
      <c r="M407" s="66" t="str">
        <f>IF(A407&lt;&gt;"",(Input!AE407*ScoringModel!$B$11+Input!AF407*ScoringModel!$B$21+Input!AG407*ScoringModel!$B$31)*0.01,"")</f>
        <v/>
      </c>
      <c r="N407" s="66" t="str">
        <f>IF(A407&lt;&gt;"",(Input!J407*ScoringModel!$B$4+Input!K407*ScoringModel!$B$5+Input!L407*ScoringModel!$B$6+Input!M407*ScoringModel!$B$7+Input!N407*ScoringModel!$B$8+Input!O407*ScoringModel!$B$9+Input!P407*ScoringModel!$B$10)*0.01,"")</f>
        <v/>
      </c>
      <c r="O407" s="66" t="str">
        <f>IF(A407&lt;&gt;"",(Input!Q407*ScoringModel!$B$14+Input!R407*ScoringModel!$B$15+Input!S407*ScoringModel!$B$16+Input!T407*ScoringModel!$B$17+Input!U407*ScoringModel!$B$18+Input!V407*ScoringModel!$B$19+Input!W407*ScoringModel!$B$20)*0.01,"")</f>
        <v/>
      </c>
      <c r="P407" s="66" t="str">
        <f>IF(A407&lt;&gt;"",(Input!X407*ScoringModel!$B$24+Input!Y407*ScoringModel!$B$25+Input!Z407*ScoringModel!$B$26+Input!AA407*ScoringModel!$B$27+Input!AB407*ScoringModel!$B$28+Input!AC407*ScoringModel!$B$29+Input!AD407*ScoringModel!$B$30)*0.01,"")</f>
        <v/>
      </c>
    </row>
    <row r="408" spans="1:16" x14ac:dyDescent="0.25">
      <c r="A408" s="154" t="str">
        <f>IF(Input!A408&lt;&gt;"",Input!A408,"")</f>
        <v/>
      </c>
      <c r="B408" s="154" t="str">
        <f>IF(Input!D408&lt;&gt;"",CONCATENATE(Input!D408,", ",Input!C408),"")</f>
        <v/>
      </c>
      <c r="C408" s="154" t="str">
        <f>IF(Input!E408&lt;&gt;"",Input!E408,"")</f>
        <v/>
      </c>
      <c r="D408" s="155" t="str">
        <f>IF(Input!F408&lt;&gt;"",Input!F408,"")</f>
        <v/>
      </c>
      <c r="E408" s="154" t="str">
        <f>IF(Input!I408&lt;&gt;"",CONCATENATE(Input!I408,", ",LEFT(Input!H408,1)),"")</f>
        <v/>
      </c>
      <c r="F408" s="156"/>
      <c r="G408" s="157" t="str">
        <f t="shared" si="6"/>
        <v/>
      </c>
      <c r="H408" s="154" t="str">
        <f>IF(A408&lt;&gt;"",VLOOKUP(G408,ScoreRanges!$C$4:$E$8,3),"")</f>
        <v/>
      </c>
      <c r="I408" s="156"/>
      <c r="J408" s="129" t="str">
        <f>IF(AND(ConversionTable!$F$2&lt;&gt;"",A408&lt;&gt;""),VLOOKUP(G408,ConversionTable!B$2:D$402,3),"")</f>
        <v/>
      </c>
      <c r="K408" s="66" t="str">
        <f>IF(AND(ConversionTable!$F$2&lt;&gt;"",A408&lt;&gt;""),VLOOKUP(J408,ConversionTable!I$4:K$7,3),"")</f>
        <v/>
      </c>
      <c r="M408" s="66" t="str">
        <f>IF(A408&lt;&gt;"",(Input!AE408*ScoringModel!$B$11+Input!AF408*ScoringModel!$B$21+Input!AG408*ScoringModel!$B$31)*0.01,"")</f>
        <v/>
      </c>
      <c r="N408" s="66" t="str">
        <f>IF(A408&lt;&gt;"",(Input!J408*ScoringModel!$B$4+Input!K408*ScoringModel!$B$5+Input!L408*ScoringModel!$B$6+Input!M408*ScoringModel!$B$7+Input!N408*ScoringModel!$B$8+Input!O408*ScoringModel!$B$9+Input!P408*ScoringModel!$B$10)*0.01,"")</f>
        <v/>
      </c>
      <c r="O408" s="66" t="str">
        <f>IF(A408&lt;&gt;"",(Input!Q408*ScoringModel!$B$14+Input!R408*ScoringModel!$B$15+Input!S408*ScoringModel!$B$16+Input!T408*ScoringModel!$B$17+Input!U408*ScoringModel!$B$18+Input!V408*ScoringModel!$B$19+Input!W408*ScoringModel!$B$20)*0.01,"")</f>
        <v/>
      </c>
      <c r="P408" s="66" t="str">
        <f>IF(A408&lt;&gt;"",(Input!X408*ScoringModel!$B$24+Input!Y408*ScoringModel!$B$25+Input!Z408*ScoringModel!$B$26+Input!AA408*ScoringModel!$B$27+Input!AB408*ScoringModel!$B$28+Input!AC408*ScoringModel!$B$29+Input!AD408*ScoringModel!$B$30)*0.01,"")</f>
        <v/>
      </c>
    </row>
    <row r="409" spans="1:16" x14ac:dyDescent="0.25">
      <c r="A409" s="154" t="str">
        <f>IF(Input!A409&lt;&gt;"",Input!A409,"")</f>
        <v/>
      </c>
      <c r="B409" s="154" t="str">
        <f>IF(Input!D409&lt;&gt;"",CONCATENATE(Input!D409,", ",Input!C409),"")</f>
        <v/>
      </c>
      <c r="C409" s="154" t="str">
        <f>IF(Input!E409&lt;&gt;"",Input!E409,"")</f>
        <v/>
      </c>
      <c r="D409" s="155" t="str">
        <f>IF(Input!F409&lt;&gt;"",Input!F409,"")</f>
        <v/>
      </c>
      <c r="E409" s="154" t="str">
        <f>IF(Input!I409&lt;&gt;"",CONCATENATE(Input!I409,", ",LEFT(Input!H409,1)),"")</f>
        <v/>
      </c>
      <c r="F409" s="156"/>
      <c r="G409" s="157" t="str">
        <f t="shared" si="6"/>
        <v/>
      </c>
      <c r="H409" s="154" t="str">
        <f>IF(A409&lt;&gt;"",VLOOKUP(G409,ScoreRanges!$C$4:$E$8,3),"")</f>
        <v/>
      </c>
      <c r="I409" s="156"/>
      <c r="J409" s="129" t="str">
        <f>IF(AND(ConversionTable!$F$2&lt;&gt;"",A409&lt;&gt;""),VLOOKUP(G409,ConversionTable!B$2:D$402,3),"")</f>
        <v/>
      </c>
      <c r="K409" s="66" t="str">
        <f>IF(AND(ConversionTable!$F$2&lt;&gt;"",A409&lt;&gt;""),VLOOKUP(J409,ConversionTable!I$4:K$7,3),"")</f>
        <v/>
      </c>
      <c r="M409" s="66" t="str">
        <f>IF(A409&lt;&gt;"",(Input!AE409*ScoringModel!$B$11+Input!AF409*ScoringModel!$B$21+Input!AG409*ScoringModel!$B$31)*0.01,"")</f>
        <v/>
      </c>
      <c r="N409" s="66" t="str">
        <f>IF(A409&lt;&gt;"",(Input!J409*ScoringModel!$B$4+Input!K409*ScoringModel!$B$5+Input!L409*ScoringModel!$B$6+Input!M409*ScoringModel!$B$7+Input!N409*ScoringModel!$B$8+Input!O409*ScoringModel!$B$9+Input!P409*ScoringModel!$B$10)*0.01,"")</f>
        <v/>
      </c>
      <c r="O409" s="66" t="str">
        <f>IF(A409&lt;&gt;"",(Input!Q409*ScoringModel!$B$14+Input!R409*ScoringModel!$B$15+Input!S409*ScoringModel!$B$16+Input!T409*ScoringModel!$B$17+Input!U409*ScoringModel!$B$18+Input!V409*ScoringModel!$B$19+Input!W409*ScoringModel!$B$20)*0.01,"")</f>
        <v/>
      </c>
      <c r="P409" s="66" t="str">
        <f>IF(A409&lt;&gt;"",(Input!X409*ScoringModel!$B$24+Input!Y409*ScoringModel!$B$25+Input!Z409*ScoringModel!$B$26+Input!AA409*ScoringModel!$B$27+Input!AB409*ScoringModel!$B$28+Input!AC409*ScoringModel!$B$29+Input!AD409*ScoringModel!$B$30)*0.01,"")</f>
        <v/>
      </c>
    </row>
    <row r="410" spans="1:16" x14ac:dyDescent="0.25">
      <c r="A410" s="154" t="str">
        <f>IF(Input!A410&lt;&gt;"",Input!A410,"")</f>
        <v/>
      </c>
      <c r="B410" s="154" t="str">
        <f>IF(Input!D410&lt;&gt;"",CONCATENATE(Input!D410,", ",Input!C410),"")</f>
        <v/>
      </c>
      <c r="C410" s="154" t="str">
        <f>IF(Input!E410&lt;&gt;"",Input!E410,"")</f>
        <v/>
      </c>
      <c r="D410" s="155" t="str">
        <f>IF(Input!F410&lt;&gt;"",Input!F410,"")</f>
        <v/>
      </c>
      <c r="E410" s="154" t="str">
        <f>IF(Input!I410&lt;&gt;"",CONCATENATE(Input!I410,", ",LEFT(Input!H410,1)),"")</f>
        <v/>
      </c>
      <c r="F410" s="156"/>
      <c r="G410" s="157" t="str">
        <f t="shared" si="6"/>
        <v/>
      </c>
      <c r="H410" s="154" t="str">
        <f>IF(A410&lt;&gt;"",VLOOKUP(G410,ScoreRanges!$C$4:$E$8,3),"")</f>
        <v/>
      </c>
      <c r="I410" s="156"/>
      <c r="J410" s="129" t="str">
        <f>IF(AND(ConversionTable!$F$2&lt;&gt;"",A410&lt;&gt;""),VLOOKUP(G410,ConversionTable!B$2:D$402,3),"")</f>
        <v/>
      </c>
      <c r="K410" s="66" t="str">
        <f>IF(AND(ConversionTable!$F$2&lt;&gt;"",A410&lt;&gt;""),VLOOKUP(J410,ConversionTable!I$4:K$7,3),"")</f>
        <v/>
      </c>
      <c r="M410" s="66" t="str">
        <f>IF(A410&lt;&gt;"",(Input!AE410*ScoringModel!$B$11+Input!AF410*ScoringModel!$B$21+Input!AG410*ScoringModel!$B$31)*0.01,"")</f>
        <v/>
      </c>
      <c r="N410" s="66" t="str">
        <f>IF(A410&lt;&gt;"",(Input!J410*ScoringModel!$B$4+Input!K410*ScoringModel!$B$5+Input!L410*ScoringModel!$B$6+Input!M410*ScoringModel!$B$7+Input!N410*ScoringModel!$B$8+Input!O410*ScoringModel!$B$9+Input!P410*ScoringModel!$B$10)*0.01,"")</f>
        <v/>
      </c>
      <c r="O410" s="66" t="str">
        <f>IF(A410&lt;&gt;"",(Input!Q410*ScoringModel!$B$14+Input!R410*ScoringModel!$B$15+Input!S410*ScoringModel!$B$16+Input!T410*ScoringModel!$B$17+Input!U410*ScoringModel!$B$18+Input!V410*ScoringModel!$B$19+Input!W410*ScoringModel!$B$20)*0.01,"")</f>
        <v/>
      </c>
      <c r="P410" s="66" t="str">
        <f>IF(A410&lt;&gt;"",(Input!X410*ScoringModel!$B$24+Input!Y410*ScoringModel!$B$25+Input!Z410*ScoringModel!$B$26+Input!AA410*ScoringModel!$B$27+Input!AB410*ScoringModel!$B$28+Input!AC410*ScoringModel!$B$29+Input!AD410*ScoringModel!$B$30)*0.01,"")</f>
        <v/>
      </c>
    </row>
    <row r="411" spans="1:16" x14ac:dyDescent="0.25">
      <c r="A411" s="154" t="str">
        <f>IF(Input!A411&lt;&gt;"",Input!A411,"")</f>
        <v/>
      </c>
      <c r="B411" s="154" t="str">
        <f>IF(Input!D411&lt;&gt;"",CONCATENATE(Input!D411,", ",Input!C411),"")</f>
        <v/>
      </c>
      <c r="C411" s="154" t="str">
        <f>IF(Input!E411&lt;&gt;"",Input!E411,"")</f>
        <v/>
      </c>
      <c r="D411" s="155" t="str">
        <f>IF(Input!F411&lt;&gt;"",Input!F411,"")</f>
        <v/>
      </c>
      <c r="E411" s="154" t="str">
        <f>IF(Input!I411&lt;&gt;"",CONCATENATE(Input!I411,", ",LEFT(Input!H411,1)),"")</f>
        <v/>
      </c>
      <c r="F411" s="156"/>
      <c r="G411" s="157" t="str">
        <f t="shared" si="6"/>
        <v/>
      </c>
      <c r="H411" s="154" t="str">
        <f>IF(A411&lt;&gt;"",VLOOKUP(G411,ScoreRanges!$C$4:$E$8,3),"")</f>
        <v/>
      </c>
      <c r="I411" s="156"/>
      <c r="J411" s="129" t="str">
        <f>IF(AND(ConversionTable!$F$2&lt;&gt;"",A411&lt;&gt;""),VLOOKUP(G411,ConversionTable!B$2:D$402,3),"")</f>
        <v/>
      </c>
      <c r="K411" s="66" t="str">
        <f>IF(AND(ConversionTable!$F$2&lt;&gt;"",A411&lt;&gt;""),VLOOKUP(J411,ConversionTable!I$4:K$7,3),"")</f>
        <v/>
      </c>
      <c r="M411" s="66" t="str">
        <f>IF(A411&lt;&gt;"",(Input!AE411*ScoringModel!$B$11+Input!AF411*ScoringModel!$B$21+Input!AG411*ScoringModel!$B$31)*0.01,"")</f>
        <v/>
      </c>
      <c r="N411" s="66" t="str">
        <f>IF(A411&lt;&gt;"",(Input!J411*ScoringModel!$B$4+Input!K411*ScoringModel!$B$5+Input!L411*ScoringModel!$B$6+Input!M411*ScoringModel!$B$7+Input!N411*ScoringModel!$B$8+Input!O411*ScoringModel!$B$9+Input!P411*ScoringModel!$B$10)*0.01,"")</f>
        <v/>
      </c>
      <c r="O411" s="66" t="str">
        <f>IF(A411&lt;&gt;"",(Input!Q411*ScoringModel!$B$14+Input!R411*ScoringModel!$B$15+Input!S411*ScoringModel!$B$16+Input!T411*ScoringModel!$B$17+Input!U411*ScoringModel!$B$18+Input!V411*ScoringModel!$B$19+Input!W411*ScoringModel!$B$20)*0.01,"")</f>
        <v/>
      </c>
      <c r="P411" s="66" t="str">
        <f>IF(A411&lt;&gt;"",(Input!X411*ScoringModel!$B$24+Input!Y411*ScoringModel!$B$25+Input!Z411*ScoringModel!$B$26+Input!AA411*ScoringModel!$B$27+Input!AB411*ScoringModel!$B$28+Input!AC411*ScoringModel!$B$29+Input!AD411*ScoringModel!$B$30)*0.01,"")</f>
        <v/>
      </c>
    </row>
    <row r="412" spans="1:16" x14ac:dyDescent="0.25">
      <c r="A412" s="154" t="str">
        <f>IF(Input!A412&lt;&gt;"",Input!A412,"")</f>
        <v/>
      </c>
      <c r="B412" s="154" t="str">
        <f>IF(Input!D412&lt;&gt;"",CONCATENATE(Input!D412,", ",Input!C412),"")</f>
        <v/>
      </c>
      <c r="C412" s="154" t="str">
        <f>IF(Input!E412&lt;&gt;"",Input!E412,"")</f>
        <v/>
      </c>
      <c r="D412" s="155" t="str">
        <f>IF(Input!F412&lt;&gt;"",Input!F412,"")</f>
        <v/>
      </c>
      <c r="E412" s="154" t="str">
        <f>IF(Input!I412&lt;&gt;"",CONCATENATE(Input!I412,", ",LEFT(Input!H412,1)),"")</f>
        <v/>
      </c>
      <c r="F412" s="156"/>
      <c r="G412" s="157" t="str">
        <f t="shared" si="6"/>
        <v/>
      </c>
      <c r="H412" s="154" t="str">
        <f>IF(A412&lt;&gt;"",VLOOKUP(G412,ScoreRanges!$C$4:$E$8,3),"")</f>
        <v/>
      </c>
      <c r="I412" s="156"/>
      <c r="J412" s="129" t="str">
        <f>IF(AND(ConversionTable!$F$2&lt;&gt;"",A412&lt;&gt;""),VLOOKUP(G412,ConversionTable!B$2:D$402,3),"")</f>
        <v/>
      </c>
      <c r="K412" s="66" t="str">
        <f>IF(AND(ConversionTable!$F$2&lt;&gt;"",A412&lt;&gt;""),VLOOKUP(J412,ConversionTable!I$4:K$7,3),"")</f>
        <v/>
      </c>
      <c r="M412" s="66" t="str">
        <f>IF(A412&lt;&gt;"",(Input!AE412*ScoringModel!$B$11+Input!AF412*ScoringModel!$B$21+Input!AG412*ScoringModel!$B$31)*0.01,"")</f>
        <v/>
      </c>
      <c r="N412" s="66" t="str">
        <f>IF(A412&lt;&gt;"",(Input!J412*ScoringModel!$B$4+Input!K412*ScoringModel!$B$5+Input!L412*ScoringModel!$B$6+Input!M412*ScoringModel!$B$7+Input!N412*ScoringModel!$B$8+Input!O412*ScoringModel!$B$9+Input!P412*ScoringModel!$B$10)*0.01,"")</f>
        <v/>
      </c>
      <c r="O412" s="66" t="str">
        <f>IF(A412&lt;&gt;"",(Input!Q412*ScoringModel!$B$14+Input!R412*ScoringModel!$B$15+Input!S412*ScoringModel!$B$16+Input!T412*ScoringModel!$B$17+Input!U412*ScoringModel!$B$18+Input!V412*ScoringModel!$B$19+Input!W412*ScoringModel!$B$20)*0.01,"")</f>
        <v/>
      </c>
      <c r="P412" s="66" t="str">
        <f>IF(A412&lt;&gt;"",(Input!X412*ScoringModel!$B$24+Input!Y412*ScoringModel!$B$25+Input!Z412*ScoringModel!$B$26+Input!AA412*ScoringModel!$B$27+Input!AB412*ScoringModel!$B$28+Input!AC412*ScoringModel!$B$29+Input!AD412*ScoringModel!$B$30)*0.01,"")</f>
        <v/>
      </c>
    </row>
    <row r="413" spans="1:16" x14ac:dyDescent="0.25">
      <c r="A413" s="154" t="str">
        <f>IF(Input!A413&lt;&gt;"",Input!A413,"")</f>
        <v/>
      </c>
      <c r="B413" s="154" t="str">
        <f>IF(Input!D413&lt;&gt;"",CONCATENATE(Input!D413,", ",Input!C413),"")</f>
        <v/>
      </c>
      <c r="C413" s="154" t="str">
        <f>IF(Input!E413&lt;&gt;"",Input!E413,"")</f>
        <v/>
      </c>
      <c r="D413" s="155" t="str">
        <f>IF(Input!F413&lt;&gt;"",Input!F413,"")</f>
        <v/>
      </c>
      <c r="E413" s="154" t="str">
        <f>IF(Input!I413&lt;&gt;"",CONCATENATE(Input!I413,", ",LEFT(Input!H413,1)),"")</f>
        <v/>
      </c>
      <c r="F413" s="156"/>
      <c r="G413" s="157" t="str">
        <f t="shared" si="6"/>
        <v/>
      </c>
      <c r="H413" s="154" t="str">
        <f>IF(A413&lt;&gt;"",VLOOKUP(G413,ScoreRanges!$C$4:$E$8,3),"")</f>
        <v/>
      </c>
      <c r="I413" s="156"/>
      <c r="J413" s="129" t="str">
        <f>IF(AND(ConversionTable!$F$2&lt;&gt;"",A413&lt;&gt;""),VLOOKUP(G413,ConversionTable!B$2:D$402,3),"")</f>
        <v/>
      </c>
      <c r="K413" s="66" t="str">
        <f>IF(AND(ConversionTable!$F$2&lt;&gt;"",A413&lt;&gt;""),VLOOKUP(J413,ConversionTable!I$4:K$7,3),"")</f>
        <v/>
      </c>
      <c r="M413" s="66" t="str">
        <f>IF(A413&lt;&gt;"",(Input!AE413*ScoringModel!$B$11+Input!AF413*ScoringModel!$B$21+Input!AG413*ScoringModel!$B$31)*0.01,"")</f>
        <v/>
      </c>
      <c r="N413" s="66" t="str">
        <f>IF(A413&lt;&gt;"",(Input!J413*ScoringModel!$B$4+Input!K413*ScoringModel!$B$5+Input!L413*ScoringModel!$B$6+Input!M413*ScoringModel!$B$7+Input!N413*ScoringModel!$B$8+Input!O413*ScoringModel!$B$9+Input!P413*ScoringModel!$B$10)*0.01,"")</f>
        <v/>
      </c>
      <c r="O413" s="66" t="str">
        <f>IF(A413&lt;&gt;"",(Input!Q413*ScoringModel!$B$14+Input!R413*ScoringModel!$B$15+Input!S413*ScoringModel!$B$16+Input!T413*ScoringModel!$B$17+Input!U413*ScoringModel!$B$18+Input!V413*ScoringModel!$B$19+Input!W413*ScoringModel!$B$20)*0.01,"")</f>
        <v/>
      </c>
      <c r="P413" s="66" t="str">
        <f>IF(A413&lt;&gt;"",(Input!X413*ScoringModel!$B$24+Input!Y413*ScoringModel!$B$25+Input!Z413*ScoringModel!$B$26+Input!AA413*ScoringModel!$B$27+Input!AB413*ScoringModel!$B$28+Input!AC413*ScoringModel!$B$29+Input!AD413*ScoringModel!$B$30)*0.01,"")</f>
        <v/>
      </c>
    </row>
    <row r="414" spans="1:16" x14ac:dyDescent="0.25">
      <c r="A414" s="154" t="str">
        <f>IF(Input!A414&lt;&gt;"",Input!A414,"")</f>
        <v/>
      </c>
      <c r="B414" s="154" t="str">
        <f>IF(Input!D414&lt;&gt;"",CONCATENATE(Input!D414,", ",Input!C414),"")</f>
        <v/>
      </c>
      <c r="C414" s="154" t="str">
        <f>IF(Input!E414&lt;&gt;"",Input!E414,"")</f>
        <v/>
      </c>
      <c r="D414" s="155" t="str">
        <f>IF(Input!F414&lt;&gt;"",Input!F414,"")</f>
        <v/>
      </c>
      <c r="E414" s="154" t="str">
        <f>IF(Input!I414&lt;&gt;"",CONCATENATE(Input!I414,", ",LEFT(Input!H414,1)),"")</f>
        <v/>
      </c>
      <c r="F414" s="156"/>
      <c r="G414" s="157" t="str">
        <f t="shared" si="6"/>
        <v/>
      </c>
      <c r="H414" s="154" t="str">
        <f>IF(A414&lt;&gt;"",VLOOKUP(G414,ScoreRanges!$C$4:$E$8,3),"")</f>
        <v/>
      </c>
      <c r="I414" s="156"/>
      <c r="J414" s="129" t="str">
        <f>IF(AND(ConversionTable!$F$2&lt;&gt;"",A414&lt;&gt;""),VLOOKUP(G414,ConversionTable!B$2:D$402,3),"")</f>
        <v/>
      </c>
      <c r="K414" s="66" t="str">
        <f>IF(AND(ConversionTable!$F$2&lt;&gt;"",A414&lt;&gt;""),VLOOKUP(J414,ConversionTable!I$4:K$7,3),"")</f>
        <v/>
      </c>
      <c r="M414" s="66" t="str">
        <f>IF(A414&lt;&gt;"",(Input!AE414*ScoringModel!$B$11+Input!AF414*ScoringModel!$B$21+Input!AG414*ScoringModel!$B$31)*0.01,"")</f>
        <v/>
      </c>
      <c r="N414" s="66" t="str">
        <f>IF(A414&lt;&gt;"",(Input!J414*ScoringModel!$B$4+Input!K414*ScoringModel!$B$5+Input!L414*ScoringModel!$B$6+Input!M414*ScoringModel!$B$7+Input!N414*ScoringModel!$B$8+Input!O414*ScoringModel!$B$9+Input!P414*ScoringModel!$B$10)*0.01,"")</f>
        <v/>
      </c>
      <c r="O414" s="66" t="str">
        <f>IF(A414&lt;&gt;"",(Input!Q414*ScoringModel!$B$14+Input!R414*ScoringModel!$B$15+Input!S414*ScoringModel!$B$16+Input!T414*ScoringModel!$B$17+Input!U414*ScoringModel!$B$18+Input!V414*ScoringModel!$B$19+Input!W414*ScoringModel!$B$20)*0.01,"")</f>
        <v/>
      </c>
      <c r="P414" s="66" t="str">
        <f>IF(A414&lt;&gt;"",(Input!X414*ScoringModel!$B$24+Input!Y414*ScoringModel!$B$25+Input!Z414*ScoringModel!$B$26+Input!AA414*ScoringModel!$B$27+Input!AB414*ScoringModel!$B$28+Input!AC414*ScoringModel!$B$29+Input!AD414*ScoringModel!$B$30)*0.01,"")</f>
        <v/>
      </c>
    </row>
    <row r="415" spans="1:16" x14ac:dyDescent="0.25">
      <c r="A415" s="154" t="str">
        <f>IF(Input!A415&lt;&gt;"",Input!A415,"")</f>
        <v/>
      </c>
      <c r="B415" s="154" t="str">
        <f>IF(Input!D415&lt;&gt;"",CONCATENATE(Input!D415,", ",Input!C415),"")</f>
        <v/>
      </c>
      <c r="C415" s="154" t="str">
        <f>IF(Input!E415&lt;&gt;"",Input!E415,"")</f>
        <v/>
      </c>
      <c r="D415" s="155" t="str">
        <f>IF(Input!F415&lt;&gt;"",Input!F415,"")</f>
        <v/>
      </c>
      <c r="E415" s="154" t="str">
        <f>IF(Input!I415&lt;&gt;"",CONCATENATE(Input!I415,", ",LEFT(Input!H415,1)),"")</f>
        <v/>
      </c>
      <c r="F415" s="156"/>
      <c r="G415" s="157" t="str">
        <f t="shared" si="6"/>
        <v/>
      </c>
      <c r="H415" s="154" t="str">
        <f>IF(A415&lt;&gt;"",VLOOKUP(G415,ScoreRanges!$C$4:$E$8,3),"")</f>
        <v/>
      </c>
      <c r="I415" s="156"/>
      <c r="J415" s="129" t="str">
        <f>IF(AND(ConversionTable!$F$2&lt;&gt;"",A415&lt;&gt;""),VLOOKUP(G415,ConversionTable!B$2:D$402,3),"")</f>
        <v/>
      </c>
      <c r="K415" s="66" t="str">
        <f>IF(AND(ConversionTable!$F$2&lt;&gt;"",A415&lt;&gt;""),VLOOKUP(J415,ConversionTable!I$4:K$7,3),"")</f>
        <v/>
      </c>
      <c r="M415" s="66" t="str">
        <f>IF(A415&lt;&gt;"",(Input!AE415*ScoringModel!$B$11+Input!AF415*ScoringModel!$B$21+Input!AG415*ScoringModel!$B$31)*0.01,"")</f>
        <v/>
      </c>
      <c r="N415" s="66" t="str">
        <f>IF(A415&lt;&gt;"",(Input!J415*ScoringModel!$B$4+Input!K415*ScoringModel!$B$5+Input!L415*ScoringModel!$B$6+Input!M415*ScoringModel!$B$7+Input!N415*ScoringModel!$B$8+Input!O415*ScoringModel!$B$9+Input!P415*ScoringModel!$B$10)*0.01,"")</f>
        <v/>
      </c>
      <c r="O415" s="66" t="str">
        <f>IF(A415&lt;&gt;"",(Input!Q415*ScoringModel!$B$14+Input!R415*ScoringModel!$B$15+Input!S415*ScoringModel!$B$16+Input!T415*ScoringModel!$B$17+Input!U415*ScoringModel!$B$18+Input!V415*ScoringModel!$B$19+Input!W415*ScoringModel!$B$20)*0.01,"")</f>
        <v/>
      </c>
      <c r="P415" s="66" t="str">
        <f>IF(A415&lt;&gt;"",(Input!X415*ScoringModel!$B$24+Input!Y415*ScoringModel!$B$25+Input!Z415*ScoringModel!$B$26+Input!AA415*ScoringModel!$B$27+Input!AB415*ScoringModel!$B$28+Input!AC415*ScoringModel!$B$29+Input!AD415*ScoringModel!$B$30)*0.01,"")</f>
        <v/>
      </c>
    </row>
    <row r="416" spans="1:16" x14ac:dyDescent="0.25">
      <c r="A416" s="154" t="str">
        <f>IF(Input!A416&lt;&gt;"",Input!A416,"")</f>
        <v/>
      </c>
      <c r="B416" s="154" t="str">
        <f>IF(Input!D416&lt;&gt;"",CONCATENATE(Input!D416,", ",Input!C416),"")</f>
        <v/>
      </c>
      <c r="C416" s="154" t="str">
        <f>IF(Input!E416&lt;&gt;"",Input!E416,"")</f>
        <v/>
      </c>
      <c r="D416" s="155" t="str">
        <f>IF(Input!F416&lt;&gt;"",Input!F416,"")</f>
        <v/>
      </c>
      <c r="E416" s="154" t="str">
        <f>IF(Input!I416&lt;&gt;"",CONCATENATE(Input!I416,", ",LEFT(Input!H416,1)),"")</f>
        <v/>
      </c>
      <c r="F416" s="156"/>
      <c r="G416" s="157" t="str">
        <f t="shared" si="6"/>
        <v/>
      </c>
      <c r="H416" s="154" t="str">
        <f>IF(A416&lt;&gt;"",VLOOKUP(G416,ScoreRanges!$C$4:$E$8,3),"")</f>
        <v/>
      </c>
      <c r="I416" s="156"/>
      <c r="J416" s="129" t="str">
        <f>IF(AND(ConversionTable!$F$2&lt;&gt;"",A416&lt;&gt;""),VLOOKUP(G416,ConversionTable!B$2:D$402,3),"")</f>
        <v/>
      </c>
      <c r="K416" s="66" t="str">
        <f>IF(AND(ConversionTable!$F$2&lt;&gt;"",A416&lt;&gt;""),VLOOKUP(J416,ConversionTable!I$4:K$7,3),"")</f>
        <v/>
      </c>
      <c r="M416" s="66" t="str">
        <f>IF(A416&lt;&gt;"",(Input!AE416*ScoringModel!$B$11+Input!AF416*ScoringModel!$B$21+Input!AG416*ScoringModel!$B$31)*0.01,"")</f>
        <v/>
      </c>
      <c r="N416" s="66" t="str">
        <f>IF(A416&lt;&gt;"",(Input!J416*ScoringModel!$B$4+Input!K416*ScoringModel!$B$5+Input!L416*ScoringModel!$B$6+Input!M416*ScoringModel!$B$7+Input!N416*ScoringModel!$B$8+Input!O416*ScoringModel!$B$9+Input!P416*ScoringModel!$B$10)*0.01,"")</f>
        <v/>
      </c>
      <c r="O416" s="66" t="str">
        <f>IF(A416&lt;&gt;"",(Input!Q416*ScoringModel!$B$14+Input!R416*ScoringModel!$B$15+Input!S416*ScoringModel!$B$16+Input!T416*ScoringModel!$B$17+Input!U416*ScoringModel!$B$18+Input!V416*ScoringModel!$B$19+Input!W416*ScoringModel!$B$20)*0.01,"")</f>
        <v/>
      </c>
      <c r="P416" s="66" t="str">
        <f>IF(A416&lt;&gt;"",(Input!X416*ScoringModel!$B$24+Input!Y416*ScoringModel!$B$25+Input!Z416*ScoringModel!$B$26+Input!AA416*ScoringModel!$B$27+Input!AB416*ScoringModel!$B$28+Input!AC416*ScoringModel!$B$29+Input!AD416*ScoringModel!$B$30)*0.01,"")</f>
        <v/>
      </c>
    </row>
    <row r="417" spans="1:16" x14ac:dyDescent="0.25">
      <c r="A417" s="154" t="str">
        <f>IF(Input!A417&lt;&gt;"",Input!A417,"")</f>
        <v/>
      </c>
      <c r="B417" s="154" t="str">
        <f>IF(Input!D417&lt;&gt;"",CONCATENATE(Input!D417,", ",Input!C417),"")</f>
        <v/>
      </c>
      <c r="C417" s="154" t="str">
        <f>IF(Input!E417&lt;&gt;"",Input!E417,"")</f>
        <v/>
      </c>
      <c r="D417" s="155" t="str">
        <f>IF(Input!F417&lt;&gt;"",Input!F417,"")</f>
        <v/>
      </c>
      <c r="E417" s="154" t="str">
        <f>IF(Input!I417&lt;&gt;"",CONCATENATE(Input!I417,", ",LEFT(Input!H417,1)),"")</f>
        <v/>
      </c>
      <c r="F417" s="156"/>
      <c r="G417" s="157" t="str">
        <f t="shared" si="6"/>
        <v/>
      </c>
      <c r="H417" s="154" t="str">
        <f>IF(A417&lt;&gt;"",VLOOKUP(G417,ScoreRanges!$C$4:$E$8,3),"")</f>
        <v/>
      </c>
      <c r="I417" s="156"/>
      <c r="J417" s="129" t="str">
        <f>IF(AND(ConversionTable!$F$2&lt;&gt;"",A417&lt;&gt;""),VLOOKUP(G417,ConversionTable!B$2:D$402,3),"")</f>
        <v/>
      </c>
      <c r="K417" s="66" t="str">
        <f>IF(AND(ConversionTable!$F$2&lt;&gt;"",A417&lt;&gt;""),VLOOKUP(J417,ConversionTable!I$4:K$7,3),"")</f>
        <v/>
      </c>
      <c r="M417" s="66" t="str">
        <f>IF(A417&lt;&gt;"",(Input!AE417*ScoringModel!$B$11+Input!AF417*ScoringModel!$B$21+Input!AG417*ScoringModel!$B$31)*0.01,"")</f>
        <v/>
      </c>
      <c r="N417" s="66" t="str">
        <f>IF(A417&lt;&gt;"",(Input!J417*ScoringModel!$B$4+Input!K417*ScoringModel!$B$5+Input!L417*ScoringModel!$B$6+Input!M417*ScoringModel!$B$7+Input!N417*ScoringModel!$B$8+Input!O417*ScoringModel!$B$9+Input!P417*ScoringModel!$B$10)*0.01,"")</f>
        <v/>
      </c>
      <c r="O417" s="66" t="str">
        <f>IF(A417&lt;&gt;"",(Input!Q417*ScoringModel!$B$14+Input!R417*ScoringModel!$B$15+Input!S417*ScoringModel!$B$16+Input!T417*ScoringModel!$B$17+Input!U417*ScoringModel!$B$18+Input!V417*ScoringModel!$B$19+Input!W417*ScoringModel!$B$20)*0.01,"")</f>
        <v/>
      </c>
      <c r="P417" s="66" t="str">
        <f>IF(A417&lt;&gt;"",(Input!X417*ScoringModel!$B$24+Input!Y417*ScoringModel!$B$25+Input!Z417*ScoringModel!$B$26+Input!AA417*ScoringModel!$B$27+Input!AB417*ScoringModel!$B$28+Input!AC417*ScoringModel!$B$29+Input!AD417*ScoringModel!$B$30)*0.01,"")</f>
        <v/>
      </c>
    </row>
    <row r="418" spans="1:16" x14ac:dyDescent="0.25">
      <c r="A418" s="154" t="str">
        <f>IF(Input!A418&lt;&gt;"",Input!A418,"")</f>
        <v/>
      </c>
      <c r="B418" s="154" t="str">
        <f>IF(Input!D418&lt;&gt;"",CONCATENATE(Input!D418,", ",Input!C418),"")</f>
        <v/>
      </c>
      <c r="C418" s="154" t="str">
        <f>IF(Input!E418&lt;&gt;"",Input!E418,"")</f>
        <v/>
      </c>
      <c r="D418" s="155" t="str">
        <f>IF(Input!F418&lt;&gt;"",Input!F418,"")</f>
        <v/>
      </c>
      <c r="E418" s="154" t="str">
        <f>IF(Input!I418&lt;&gt;"",CONCATENATE(Input!I418,", ",LEFT(Input!H418,1)),"")</f>
        <v/>
      </c>
      <c r="F418" s="156"/>
      <c r="G418" s="157" t="str">
        <f t="shared" si="6"/>
        <v/>
      </c>
      <c r="H418" s="154" t="str">
        <f>IF(A418&lt;&gt;"",VLOOKUP(G418,ScoreRanges!$C$4:$E$8,3),"")</f>
        <v/>
      </c>
      <c r="I418" s="156"/>
      <c r="J418" s="129" t="str">
        <f>IF(AND(ConversionTable!$F$2&lt;&gt;"",A418&lt;&gt;""),VLOOKUP(G418,ConversionTable!B$2:D$402,3),"")</f>
        <v/>
      </c>
      <c r="K418" s="66" t="str">
        <f>IF(AND(ConversionTable!$F$2&lt;&gt;"",A418&lt;&gt;""),VLOOKUP(J418,ConversionTable!I$4:K$7,3),"")</f>
        <v/>
      </c>
      <c r="M418" s="66" t="str">
        <f>IF(A418&lt;&gt;"",(Input!AE418*ScoringModel!$B$11+Input!AF418*ScoringModel!$B$21+Input!AG418*ScoringModel!$B$31)*0.01,"")</f>
        <v/>
      </c>
      <c r="N418" s="66" t="str">
        <f>IF(A418&lt;&gt;"",(Input!J418*ScoringModel!$B$4+Input!K418*ScoringModel!$B$5+Input!L418*ScoringModel!$B$6+Input!M418*ScoringModel!$B$7+Input!N418*ScoringModel!$B$8+Input!O418*ScoringModel!$B$9+Input!P418*ScoringModel!$B$10)*0.01,"")</f>
        <v/>
      </c>
      <c r="O418" s="66" t="str">
        <f>IF(A418&lt;&gt;"",(Input!Q418*ScoringModel!$B$14+Input!R418*ScoringModel!$B$15+Input!S418*ScoringModel!$B$16+Input!T418*ScoringModel!$B$17+Input!U418*ScoringModel!$B$18+Input!V418*ScoringModel!$B$19+Input!W418*ScoringModel!$B$20)*0.01,"")</f>
        <v/>
      </c>
      <c r="P418" s="66" t="str">
        <f>IF(A418&lt;&gt;"",(Input!X418*ScoringModel!$B$24+Input!Y418*ScoringModel!$B$25+Input!Z418*ScoringModel!$B$26+Input!AA418*ScoringModel!$B$27+Input!AB418*ScoringModel!$B$28+Input!AC418*ScoringModel!$B$29+Input!AD418*ScoringModel!$B$30)*0.01,"")</f>
        <v/>
      </c>
    </row>
    <row r="419" spans="1:16" x14ac:dyDescent="0.25">
      <c r="A419" s="154" t="str">
        <f>IF(Input!A419&lt;&gt;"",Input!A419,"")</f>
        <v/>
      </c>
      <c r="B419" s="154" t="str">
        <f>IF(Input!D419&lt;&gt;"",CONCATENATE(Input!D419,", ",Input!C419),"")</f>
        <v/>
      </c>
      <c r="C419" s="154" t="str">
        <f>IF(Input!E419&lt;&gt;"",Input!E419,"")</f>
        <v/>
      </c>
      <c r="D419" s="155" t="str">
        <f>IF(Input!F419&lt;&gt;"",Input!F419,"")</f>
        <v/>
      </c>
      <c r="E419" s="154" t="str">
        <f>IF(Input!I419&lt;&gt;"",CONCATENATE(Input!I419,", ",LEFT(Input!H419,1)),"")</f>
        <v/>
      </c>
      <c r="F419" s="156"/>
      <c r="G419" s="157" t="str">
        <f t="shared" si="6"/>
        <v/>
      </c>
      <c r="H419" s="154" t="str">
        <f>IF(A419&lt;&gt;"",VLOOKUP(G419,ScoreRanges!$C$4:$E$8,3),"")</f>
        <v/>
      </c>
      <c r="I419" s="156"/>
      <c r="J419" s="129" t="str">
        <f>IF(AND(ConversionTable!$F$2&lt;&gt;"",A419&lt;&gt;""),VLOOKUP(G419,ConversionTable!B$2:D$402,3),"")</f>
        <v/>
      </c>
      <c r="K419" s="66" t="str">
        <f>IF(AND(ConversionTable!$F$2&lt;&gt;"",A419&lt;&gt;""),VLOOKUP(J419,ConversionTable!I$4:K$7,3),"")</f>
        <v/>
      </c>
      <c r="M419" s="66" t="str">
        <f>IF(A419&lt;&gt;"",(Input!AE419*ScoringModel!$B$11+Input!AF419*ScoringModel!$B$21+Input!AG419*ScoringModel!$B$31)*0.01,"")</f>
        <v/>
      </c>
      <c r="N419" s="66" t="str">
        <f>IF(A419&lt;&gt;"",(Input!J419*ScoringModel!$B$4+Input!K419*ScoringModel!$B$5+Input!L419*ScoringModel!$B$6+Input!M419*ScoringModel!$B$7+Input!N419*ScoringModel!$B$8+Input!O419*ScoringModel!$B$9+Input!P419*ScoringModel!$B$10)*0.01,"")</f>
        <v/>
      </c>
      <c r="O419" s="66" t="str">
        <f>IF(A419&lt;&gt;"",(Input!Q419*ScoringModel!$B$14+Input!R419*ScoringModel!$B$15+Input!S419*ScoringModel!$B$16+Input!T419*ScoringModel!$B$17+Input!U419*ScoringModel!$B$18+Input!V419*ScoringModel!$B$19+Input!W419*ScoringModel!$B$20)*0.01,"")</f>
        <v/>
      </c>
      <c r="P419" s="66" t="str">
        <f>IF(A419&lt;&gt;"",(Input!X419*ScoringModel!$B$24+Input!Y419*ScoringModel!$B$25+Input!Z419*ScoringModel!$B$26+Input!AA419*ScoringModel!$B$27+Input!AB419*ScoringModel!$B$28+Input!AC419*ScoringModel!$B$29+Input!AD419*ScoringModel!$B$30)*0.01,"")</f>
        <v/>
      </c>
    </row>
    <row r="420" spans="1:16" x14ac:dyDescent="0.25">
      <c r="A420" s="154" t="str">
        <f>IF(Input!A420&lt;&gt;"",Input!A420,"")</f>
        <v/>
      </c>
      <c r="B420" s="154" t="str">
        <f>IF(Input!D420&lt;&gt;"",CONCATENATE(Input!D420,", ",Input!C420),"")</f>
        <v/>
      </c>
      <c r="C420" s="154" t="str">
        <f>IF(Input!E420&lt;&gt;"",Input!E420,"")</f>
        <v/>
      </c>
      <c r="D420" s="155" t="str">
        <f>IF(Input!F420&lt;&gt;"",Input!F420,"")</f>
        <v/>
      </c>
      <c r="E420" s="154" t="str">
        <f>IF(Input!I420&lt;&gt;"",CONCATENATE(Input!I420,", ",LEFT(Input!H420,1)),"")</f>
        <v/>
      </c>
      <c r="F420" s="156"/>
      <c r="G420" s="157" t="str">
        <f t="shared" si="6"/>
        <v/>
      </c>
      <c r="H420" s="154" t="str">
        <f>IF(A420&lt;&gt;"",VLOOKUP(G420,ScoreRanges!$C$4:$E$8,3),"")</f>
        <v/>
      </c>
      <c r="I420" s="156"/>
      <c r="J420" s="129" t="str">
        <f>IF(AND(ConversionTable!$F$2&lt;&gt;"",A420&lt;&gt;""),VLOOKUP(G420,ConversionTable!B$2:D$402,3),"")</f>
        <v/>
      </c>
      <c r="K420" s="66" t="str">
        <f>IF(AND(ConversionTable!$F$2&lt;&gt;"",A420&lt;&gt;""),VLOOKUP(J420,ConversionTable!I$4:K$7,3),"")</f>
        <v/>
      </c>
      <c r="M420" s="66" t="str">
        <f>IF(A420&lt;&gt;"",(Input!AE420*ScoringModel!$B$11+Input!AF420*ScoringModel!$B$21+Input!AG420*ScoringModel!$B$31)*0.01,"")</f>
        <v/>
      </c>
      <c r="N420" s="66" t="str">
        <f>IF(A420&lt;&gt;"",(Input!J420*ScoringModel!$B$4+Input!K420*ScoringModel!$B$5+Input!L420*ScoringModel!$B$6+Input!M420*ScoringModel!$B$7+Input!N420*ScoringModel!$B$8+Input!O420*ScoringModel!$B$9+Input!P420*ScoringModel!$B$10)*0.01,"")</f>
        <v/>
      </c>
      <c r="O420" s="66" t="str">
        <f>IF(A420&lt;&gt;"",(Input!Q420*ScoringModel!$B$14+Input!R420*ScoringModel!$B$15+Input!S420*ScoringModel!$B$16+Input!T420*ScoringModel!$B$17+Input!U420*ScoringModel!$B$18+Input!V420*ScoringModel!$B$19+Input!W420*ScoringModel!$B$20)*0.01,"")</f>
        <v/>
      </c>
      <c r="P420" s="66" t="str">
        <f>IF(A420&lt;&gt;"",(Input!X420*ScoringModel!$B$24+Input!Y420*ScoringModel!$B$25+Input!Z420*ScoringModel!$B$26+Input!AA420*ScoringModel!$B$27+Input!AB420*ScoringModel!$B$28+Input!AC420*ScoringModel!$B$29+Input!AD420*ScoringModel!$B$30)*0.01,"")</f>
        <v/>
      </c>
    </row>
    <row r="421" spans="1:16" x14ac:dyDescent="0.25">
      <c r="A421" s="154" t="str">
        <f>IF(Input!A421&lt;&gt;"",Input!A421,"")</f>
        <v/>
      </c>
      <c r="B421" s="154" t="str">
        <f>IF(Input!D421&lt;&gt;"",CONCATENATE(Input!D421,", ",Input!C421),"")</f>
        <v/>
      </c>
      <c r="C421" s="154" t="str">
        <f>IF(Input!E421&lt;&gt;"",Input!E421,"")</f>
        <v/>
      </c>
      <c r="D421" s="155" t="str">
        <f>IF(Input!F421&lt;&gt;"",Input!F421,"")</f>
        <v/>
      </c>
      <c r="E421" s="154" t="str">
        <f>IF(Input!I421&lt;&gt;"",CONCATENATE(Input!I421,", ",LEFT(Input!H421,1)),"")</f>
        <v/>
      </c>
      <c r="F421" s="156"/>
      <c r="G421" s="157" t="str">
        <f t="shared" si="6"/>
        <v/>
      </c>
      <c r="H421" s="154" t="str">
        <f>IF(A421&lt;&gt;"",VLOOKUP(G421,ScoreRanges!$C$4:$E$8,3),"")</f>
        <v/>
      </c>
      <c r="I421" s="156"/>
      <c r="J421" s="129" t="str">
        <f>IF(AND(ConversionTable!$F$2&lt;&gt;"",A421&lt;&gt;""),VLOOKUP(G421,ConversionTable!B$2:D$402,3),"")</f>
        <v/>
      </c>
      <c r="K421" s="66" t="str">
        <f>IF(AND(ConversionTable!$F$2&lt;&gt;"",A421&lt;&gt;""),VLOOKUP(J421,ConversionTable!I$4:K$7,3),"")</f>
        <v/>
      </c>
      <c r="M421" s="66" t="str">
        <f>IF(A421&lt;&gt;"",(Input!AE421*ScoringModel!$B$11+Input!AF421*ScoringModel!$B$21+Input!AG421*ScoringModel!$B$31)*0.01,"")</f>
        <v/>
      </c>
      <c r="N421" s="66" t="str">
        <f>IF(A421&lt;&gt;"",(Input!J421*ScoringModel!$B$4+Input!K421*ScoringModel!$B$5+Input!L421*ScoringModel!$B$6+Input!M421*ScoringModel!$B$7+Input!N421*ScoringModel!$B$8+Input!O421*ScoringModel!$B$9+Input!P421*ScoringModel!$B$10)*0.01,"")</f>
        <v/>
      </c>
      <c r="O421" s="66" t="str">
        <f>IF(A421&lt;&gt;"",(Input!Q421*ScoringModel!$B$14+Input!R421*ScoringModel!$B$15+Input!S421*ScoringModel!$B$16+Input!T421*ScoringModel!$B$17+Input!U421*ScoringModel!$B$18+Input!V421*ScoringModel!$B$19+Input!W421*ScoringModel!$B$20)*0.01,"")</f>
        <v/>
      </c>
      <c r="P421" s="66" t="str">
        <f>IF(A421&lt;&gt;"",(Input!X421*ScoringModel!$B$24+Input!Y421*ScoringModel!$B$25+Input!Z421*ScoringModel!$B$26+Input!AA421*ScoringModel!$B$27+Input!AB421*ScoringModel!$B$28+Input!AC421*ScoringModel!$B$29+Input!AD421*ScoringModel!$B$30)*0.01,"")</f>
        <v/>
      </c>
    </row>
    <row r="422" spans="1:16" x14ac:dyDescent="0.25">
      <c r="A422" s="154" t="str">
        <f>IF(Input!A422&lt;&gt;"",Input!A422,"")</f>
        <v/>
      </c>
      <c r="B422" s="154" t="str">
        <f>IF(Input!D422&lt;&gt;"",CONCATENATE(Input!D422,", ",Input!C422),"")</f>
        <v/>
      </c>
      <c r="C422" s="154" t="str">
        <f>IF(Input!E422&lt;&gt;"",Input!E422,"")</f>
        <v/>
      </c>
      <c r="D422" s="155" t="str">
        <f>IF(Input!F422&lt;&gt;"",Input!F422,"")</f>
        <v/>
      </c>
      <c r="E422" s="154" t="str">
        <f>IF(Input!I422&lt;&gt;"",CONCATENATE(Input!I422,", ",LEFT(Input!H422,1)),"")</f>
        <v/>
      </c>
      <c r="F422" s="156"/>
      <c r="G422" s="157" t="str">
        <f t="shared" si="6"/>
        <v/>
      </c>
      <c r="H422" s="154" t="str">
        <f>IF(A422&lt;&gt;"",VLOOKUP(G422,ScoreRanges!$C$4:$E$8,3),"")</f>
        <v/>
      </c>
      <c r="I422" s="156"/>
      <c r="J422" s="129" t="str">
        <f>IF(AND(ConversionTable!$F$2&lt;&gt;"",A422&lt;&gt;""),VLOOKUP(G422,ConversionTable!B$2:D$402,3),"")</f>
        <v/>
      </c>
      <c r="K422" s="66" t="str">
        <f>IF(AND(ConversionTable!$F$2&lt;&gt;"",A422&lt;&gt;""),VLOOKUP(J422,ConversionTable!I$4:K$7,3),"")</f>
        <v/>
      </c>
      <c r="M422" s="66" t="str">
        <f>IF(A422&lt;&gt;"",(Input!AE422*ScoringModel!$B$11+Input!AF422*ScoringModel!$B$21+Input!AG422*ScoringModel!$B$31)*0.01,"")</f>
        <v/>
      </c>
      <c r="N422" s="66" t="str">
        <f>IF(A422&lt;&gt;"",(Input!J422*ScoringModel!$B$4+Input!K422*ScoringModel!$B$5+Input!L422*ScoringModel!$B$6+Input!M422*ScoringModel!$B$7+Input!N422*ScoringModel!$B$8+Input!O422*ScoringModel!$B$9+Input!P422*ScoringModel!$B$10)*0.01,"")</f>
        <v/>
      </c>
      <c r="O422" s="66" t="str">
        <f>IF(A422&lt;&gt;"",(Input!Q422*ScoringModel!$B$14+Input!R422*ScoringModel!$B$15+Input!S422*ScoringModel!$B$16+Input!T422*ScoringModel!$B$17+Input!U422*ScoringModel!$B$18+Input!V422*ScoringModel!$B$19+Input!W422*ScoringModel!$B$20)*0.01,"")</f>
        <v/>
      </c>
      <c r="P422" s="66" t="str">
        <f>IF(A422&lt;&gt;"",(Input!X422*ScoringModel!$B$24+Input!Y422*ScoringModel!$B$25+Input!Z422*ScoringModel!$B$26+Input!AA422*ScoringModel!$B$27+Input!AB422*ScoringModel!$B$28+Input!AC422*ScoringModel!$B$29+Input!AD422*ScoringModel!$B$30)*0.01,"")</f>
        <v/>
      </c>
    </row>
    <row r="423" spans="1:16" x14ac:dyDescent="0.25">
      <c r="A423" s="154" t="str">
        <f>IF(Input!A423&lt;&gt;"",Input!A423,"")</f>
        <v/>
      </c>
      <c r="B423" s="154" t="str">
        <f>IF(Input!D423&lt;&gt;"",CONCATENATE(Input!D423,", ",Input!C423),"")</f>
        <v/>
      </c>
      <c r="C423" s="154" t="str">
        <f>IF(Input!E423&lt;&gt;"",Input!E423,"")</f>
        <v/>
      </c>
      <c r="D423" s="155" t="str">
        <f>IF(Input!F423&lt;&gt;"",Input!F423,"")</f>
        <v/>
      </c>
      <c r="E423" s="154" t="str">
        <f>IF(Input!I423&lt;&gt;"",CONCATENATE(Input!I423,", ",LEFT(Input!H423,1)),"")</f>
        <v/>
      </c>
      <c r="F423" s="156"/>
      <c r="G423" s="157" t="str">
        <f t="shared" si="6"/>
        <v/>
      </c>
      <c r="H423" s="154" t="str">
        <f>IF(A423&lt;&gt;"",VLOOKUP(G423,ScoreRanges!$C$4:$E$8,3),"")</f>
        <v/>
      </c>
      <c r="I423" s="156"/>
      <c r="J423" s="129" t="str">
        <f>IF(AND(ConversionTable!$F$2&lt;&gt;"",A423&lt;&gt;""),VLOOKUP(G423,ConversionTable!B$2:D$402,3),"")</f>
        <v/>
      </c>
      <c r="K423" s="66" t="str">
        <f>IF(AND(ConversionTable!$F$2&lt;&gt;"",A423&lt;&gt;""),VLOOKUP(J423,ConversionTable!I$4:K$7,3),"")</f>
        <v/>
      </c>
      <c r="M423" s="66" t="str">
        <f>IF(A423&lt;&gt;"",(Input!AE423*ScoringModel!$B$11+Input!AF423*ScoringModel!$B$21+Input!AG423*ScoringModel!$B$31)*0.01,"")</f>
        <v/>
      </c>
      <c r="N423" s="66" t="str">
        <f>IF(A423&lt;&gt;"",(Input!J423*ScoringModel!$B$4+Input!K423*ScoringModel!$B$5+Input!L423*ScoringModel!$B$6+Input!M423*ScoringModel!$B$7+Input!N423*ScoringModel!$B$8+Input!O423*ScoringModel!$B$9+Input!P423*ScoringModel!$B$10)*0.01,"")</f>
        <v/>
      </c>
      <c r="O423" s="66" t="str">
        <f>IF(A423&lt;&gt;"",(Input!Q423*ScoringModel!$B$14+Input!R423*ScoringModel!$B$15+Input!S423*ScoringModel!$B$16+Input!T423*ScoringModel!$B$17+Input!U423*ScoringModel!$B$18+Input!V423*ScoringModel!$B$19+Input!W423*ScoringModel!$B$20)*0.01,"")</f>
        <v/>
      </c>
      <c r="P423" s="66" t="str">
        <f>IF(A423&lt;&gt;"",(Input!X423*ScoringModel!$B$24+Input!Y423*ScoringModel!$B$25+Input!Z423*ScoringModel!$B$26+Input!AA423*ScoringModel!$B$27+Input!AB423*ScoringModel!$B$28+Input!AC423*ScoringModel!$B$29+Input!AD423*ScoringModel!$B$30)*0.01,"")</f>
        <v/>
      </c>
    </row>
    <row r="424" spans="1:16" x14ac:dyDescent="0.25">
      <c r="A424" s="154" t="str">
        <f>IF(Input!A424&lt;&gt;"",Input!A424,"")</f>
        <v/>
      </c>
      <c r="B424" s="154" t="str">
        <f>IF(Input!D424&lt;&gt;"",CONCATENATE(Input!D424,", ",Input!C424),"")</f>
        <v/>
      </c>
      <c r="C424" s="154" t="str">
        <f>IF(Input!E424&lt;&gt;"",Input!E424,"")</f>
        <v/>
      </c>
      <c r="D424" s="155" t="str">
        <f>IF(Input!F424&lt;&gt;"",Input!F424,"")</f>
        <v/>
      </c>
      <c r="E424" s="154" t="str">
        <f>IF(Input!I424&lt;&gt;"",CONCATENATE(Input!I424,", ",LEFT(Input!H424,1)),"")</f>
        <v/>
      </c>
      <c r="F424" s="156"/>
      <c r="G424" s="157" t="str">
        <f t="shared" si="6"/>
        <v/>
      </c>
      <c r="H424" s="154" t="str">
        <f>IF(A424&lt;&gt;"",VLOOKUP(G424,ScoreRanges!$C$4:$E$8,3),"")</f>
        <v/>
      </c>
      <c r="I424" s="156"/>
      <c r="J424" s="129" t="str">
        <f>IF(AND(ConversionTable!$F$2&lt;&gt;"",A424&lt;&gt;""),VLOOKUP(G424,ConversionTable!B$2:D$402,3),"")</f>
        <v/>
      </c>
      <c r="K424" s="66" t="str">
        <f>IF(AND(ConversionTable!$F$2&lt;&gt;"",A424&lt;&gt;""),VLOOKUP(J424,ConversionTable!I$4:K$7,3),"")</f>
        <v/>
      </c>
      <c r="M424" s="66" t="str">
        <f>IF(A424&lt;&gt;"",(Input!AE424*ScoringModel!$B$11+Input!AF424*ScoringModel!$B$21+Input!AG424*ScoringModel!$B$31)*0.01,"")</f>
        <v/>
      </c>
      <c r="N424" s="66" t="str">
        <f>IF(A424&lt;&gt;"",(Input!J424*ScoringModel!$B$4+Input!K424*ScoringModel!$B$5+Input!L424*ScoringModel!$B$6+Input!M424*ScoringModel!$B$7+Input!N424*ScoringModel!$B$8+Input!O424*ScoringModel!$B$9+Input!P424*ScoringModel!$B$10)*0.01,"")</f>
        <v/>
      </c>
      <c r="O424" s="66" t="str">
        <f>IF(A424&lt;&gt;"",(Input!Q424*ScoringModel!$B$14+Input!R424*ScoringModel!$B$15+Input!S424*ScoringModel!$B$16+Input!T424*ScoringModel!$B$17+Input!U424*ScoringModel!$B$18+Input!V424*ScoringModel!$B$19+Input!W424*ScoringModel!$B$20)*0.01,"")</f>
        <v/>
      </c>
      <c r="P424" s="66" t="str">
        <f>IF(A424&lt;&gt;"",(Input!X424*ScoringModel!$B$24+Input!Y424*ScoringModel!$B$25+Input!Z424*ScoringModel!$B$26+Input!AA424*ScoringModel!$B$27+Input!AB424*ScoringModel!$B$28+Input!AC424*ScoringModel!$B$29+Input!AD424*ScoringModel!$B$30)*0.01,"")</f>
        <v/>
      </c>
    </row>
    <row r="425" spans="1:16" x14ac:dyDescent="0.25">
      <c r="A425" s="154" t="str">
        <f>IF(Input!A425&lt;&gt;"",Input!A425,"")</f>
        <v/>
      </c>
      <c r="B425" s="154" t="str">
        <f>IF(Input!D425&lt;&gt;"",CONCATENATE(Input!D425,", ",Input!C425),"")</f>
        <v/>
      </c>
      <c r="C425" s="154" t="str">
        <f>IF(Input!E425&lt;&gt;"",Input!E425,"")</f>
        <v/>
      </c>
      <c r="D425" s="155" t="str">
        <f>IF(Input!F425&lt;&gt;"",Input!F425,"")</f>
        <v/>
      </c>
      <c r="E425" s="154" t="str">
        <f>IF(Input!I425&lt;&gt;"",CONCATENATE(Input!I425,", ",LEFT(Input!H425,1)),"")</f>
        <v/>
      </c>
      <c r="F425" s="156"/>
      <c r="G425" s="157" t="str">
        <f t="shared" si="6"/>
        <v/>
      </c>
      <c r="H425" s="154" t="str">
        <f>IF(A425&lt;&gt;"",VLOOKUP(G425,ScoreRanges!$C$4:$E$8,3),"")</f>
        <v/>
      </c>
      <c r="I425" s="156"/>
      <c r="J425" s="129" t="str">
        <f>IF(AND(ConversionTable!$F$2&lt;&gt;"",A425&lt;&gt;""),VLOOKUP(G425,ConversionTable!B$2:D$402,3),"")</f>
        <v/>
      </c>
      <c r="K425" s="66" t="str">
        <f>IF(AND(ConversionTable!$F$2&lt;&gt;"",A425&lt;&gt;""),VLOOKUP(J425,ConversionTable!I$4:K$7,3),"")</f>
        <v/>
      </c>
      <c r="M425" s="66" t="str">
        <f>IF(A425&lt;&gt;"",(Input!AE425*ScoringModel!$B$11+Input!AF425*ScoringModel!$B$21+Input!AG425*ScoringModel!$B$31)*0.01,"")</f>
        <v/>
      </c>
      <c r="N425" s="66" t="str">
        <f>IF(A425&lt;&gt;"",(Input!J425*ScoringModel!$B$4+Input!K425*ScoringModel!$B$5+Input!L425*ScoringModel!$B$6+Input!M425*ScoringModel!$B$7+Input!N425*ScoringModel!$B$8+Input!O425*ScoringModel!$B$9+Input!P425*ScoringModel!$B$10)*0.01,"")</f>
        <v/>
      </c>
      <c r="O425" s="66" t="str">
        <f>IF(A425&lt;&gt;"",(Input!Q425*ScoringModel!$B$14+Input!R425*ScoringModel!$B$15+Input!S425*ScoringModel!$B$16+Input!T425*ScoringModel!$B$17+Input!U425*ScoringModel!$B$18+Input!V425*ScoringModel!$B$19+Input!W425*ScoringModel!$B$20)*0.01,"")</f>
        <v/>
      </c>
      <c r="P425" s="66" t="str">
        <f>IF(A425&lt;&gt;"",(Input!X425*ScoringModel!$B$24+Input!Y425*ScoringModel!$B$25+Input!Z425*ScoringModel!$B$26+Input!AA425*ScoringModel!$B$27+Input!AB425*ScoringModel!$B$28+Input!AC425*ScoringModel!$B$29+Input!AD425*ScoringModel!$B$30)*0.01,"")</f>
        <v/>
      </c>
    </row>
    <row r="426" spans="1:16" x14ac:dyDescent="0.25">
      <c r="A426" s="154" t="str">
        <f>IF(Input!A426&lt;&gt;"",Input!A426,"")</f>
        <v/>
      </c>
      <c r="B426" s="154" t="str">
        <f>IF(Input!D426&lt;&gt;"",CONCATENATE(Input!D426,", ",Input!C426),"")</f>
        <v/>
      </c>
      <c r="C426" s="154" t="str">
        <f>IF(Input!E426&lt;&gt;"",Input!E426,"")</f>
        <v/>
      </c>
      <c r="D426" s="155" t="str">
        <f>IF(Input!F426&lt;&gt;"",Input!F426,"")</f>
        <v/>
      </c>
      <c r="E426" s="154" t="str">
        <f>IF(Input!I426&lt;&gt;"",CONCATENATE(Input!I426,", ",LEFT(Input!H426,1)),"")</f>
        <v/>
      </c>
      <c r="F426" s="156"/>
      <c r="G426" s="157" t="str">
        <f t="shared" si="6"/>
        <v/>
      </c>
      <c r="H426" s="154" t="str">
        <f>IF(A426&lt;&gt;"",VLOOKUP(G426,ScoreRanges!$C$4:$E$8,3),"")</f>
        <v/>
      </c>
      <c r="I426" s="156"/>
      <c r="J426" s="129" t="str">
        <f>IF(AND(ConversionTable!$F$2&lt;&gt;"",A426&lt;&gt;""),VLOOKUP(G426,ConversionTable!B$2:D$402,3),"")</f>
        <v/>
      </c>
      <c r="K426" s="66" t="str">
        <f>IF(AND(ConversionTable!$F$2&lt;&gt;"",A426&lt;&gt;""),VLOOKUP(J426,ConversionTable!I$4:K$7,3),"")</f>
        <v/>
      </c>
      <c r="M426" s="66" t="str">
        <f>IF(A426&lt;&gt;"",(Input!AE426*ScoringModel!$B$11+Input!AF426*ScoringModel!$B$21+Input!AG426*ScoringModel!$B$31)*0.01,"")</f>
        <v/>
      </c>
      <c r="N426" s="66" t="str">
        <f>IF(A426&lt;&gt;"",(Input!J426*ScoringModel!$B$4+Input!K426*ScoringModel!$B$5+Input!L426*ScoringModel!$B$6+Input!M426*ScoringModel!$B$7+Input!N426*ScoringModel!$B$8+Input!O426*ScoringModel!$B$9+Input!P426*ScoringModel!$B$10)*0.01,"")</f>
        <v/>
      </c>
      <c r="O426" s="66" t="str">
        <f>IF(A426&lt;&gt;"",(Input!Q426*ScoringModel!$B$14+Input!R426*ScoringModel!$B$15+Input!S426*ScoringModel!$B$16+Input!T426*ScoringModel!$B$17+Input!U426*ScoringModel!$B$18+Input!V426*ScoringModel!$B$19+Input!W426*ScoringModel!$B$20)*0.01,"")</f>
        <v/>
      </c>
      <c r="P426" s="66" t="str">
        <f>IF(A426&lt;&gt;"",(Input!X426*ScoringModel!$B$24+Input!Y426*ScoringModel!$B$25+Input!Z426*ScoringModel!$B$26+Input!AA426*ScoringModel!$B$27+Input!AB426*ScoringModel!$B$28+Input!AC426*ScoringModel!$B$29+Input!AD426*ScoringModel!$B$30)*0.01,"")</f>
        <v/>
      </c>
    </row>
    <row r="427" spans="1:16" x14ac:dyDescent="0.25">
      <c r="A427" s="154" t="str">
        <f>IF(Input!A427&lt;&gt;"",Input!A427,"")</f>
        <v/>
      </c>
      <c r="B427" s="154" t="str">
        <f>IF(Input!D427&lt;&gt;"",CONCATENATE(Input!D427,", ",Input!C427),"")</f>
        <v/>
      </c>
      <c r="C427" s="154" t="str">
        <f>IF(Input!E427&lt;&gt;"",Input!E427,"")</f>
        <v/>
      </c>
      <c r="D427" s="155" t="str">
        <f>IF(Input!F427&lt;&gt;"",Input!F427,"")</f>
        <v/>
      </c>
      <c r="E427" s="154" t="str">
        <f>IF(Input!I427&lt;&gt;"",CONCATENATE(Input!I427,", ",LEFT(Input!H427,1)),"")</f>
        <v/>
      </c>
      <c r="F427" s="156"/>
      <c r="G427" s="157" t="str">
        <f t="shared" si="6"/>
        <v/>
      </c>
      <c r="H427" s="154" t="str">
        <f>IF(A427&lt;&gt;"",VLOOKUP(G427,ScoreRanges!$C$4:$E$8,3),"")</f>
        <v/>
      </c>
      <c r="I427" s="156"/>
      <c r="J427" s="129" t="str">
        <f>IF(AND(ConversionTable!$F$2&lt;&gt;"",A427&lt;&gt;""),VLOOKUP(G427,ConversionTable!B$2:D$402,3),"")</f>
        <v/>
      </c>
      <c r="K427" s="66" t="str">
        <f>IF(AND(ConversionTable!$F$2&lt;&gt;"",A427&lt;&gt;""),VLOOKUP(J427,ConversionTable!I$4:K$7,3),"")</f>
        <v/>
      </c>
      <c r="M427" s="66" t="str">
        <f>IF(A427&lt;&gt;"",(Input!AE427*ScoringModel!$B$11+Input!AF427*ScoringModel!$B$21+Input!AG427*ScoringModel!$B$31)*0.01,"")</f>
        <v/>
      </c>
      <c r="N427" s="66" t="str">
        <f>IF(A427&lt;&gt;"",(Input!J427*ScoringModel!$B$4+Input!K427*ScoringModel!$B$5+Input!L427*ScoringModel!$B$6+Input!M427*ScoringModel!$B$7+Input!N427*ScoringModel!$B$8+Input!O427*ScoringModel!$B$9+Input!P427*ScoringModel!$B$10)*0.01,"")</f>
        <v/>
      </c>
      <c r="O427" s="66" t="str">
        <f>IF(A427&lt;&gt;"",(Input!Q427*ScoringModel!$B$14+Input!R427*ScoringModel!$B$15+Input!S427*ScoringModel!$B$16+Input!T427*ScoringModel!$B$17+Input!U427*ScoringModel!$B$18+Input!V427*ScoringModel!$B$19+Input!W427*ScoringModel!$B$20)*0.01,"")</f>
        <v/>
      </c>
      <c r="P427" s="66" t="str">
        <f>IF(A427&lt;&gt;"",(Input!X427*ScoringModel!$B$24+Input!Y427*ScoringModel!$B$25+Input!Z427*ScoringModel!$B$26+Input!AA427*ScoringModel!$B$27+Input!AB427*ScoringModel!$B$28+Input!AC427*ScoringModel!$B$29+Input!AD427*ScoringModel!$B$30)*0.01,"")</f>
        <v/>
      </c>
    </row>
    <row r="428" spans="1:16" x14ac:dyDescent="0.25">
      <c r="A428" s="154" t="str">
        <f>IF(Input!A428&lt;&gt;"",Input!A428,"")</f>
        <v/>
      </c>
      <c r="B428" s="154" t="str">
        <f>IF(Input!D428&lt;&gt;"",CONCATENATE(Input!D428,", ",Input!C428),"")</f>
        <v/>
      </c>
      <c r="C428" s="154" t="str">
        <f>IF(Input!E428&lt;&gt;"",Input!E428,"")</f>
        <v/>
      </c>
      <c r="D428" s="155" t="str">
        <f>IF(Input!F428&lt;&gt;"",Input!F428,"")</f>
        <v/>
      </c>
      <c r="E428" s="154" t="str">
        <f>IF(Input!I428&lt;&gt;"",CONCATENATE(Input!I428,", ",LEFT(Input!H428,1)),"")</f>
        <v/>
      </c>
      <c r="F428" s="156"/>
      <c r="G428" s="157" t="str">
        <f t="shared" si="6"/>
        <v/>
      </c>
      <c r="H428" s="154" t="str">
        <f>IF(A428&lt;&gt;"",VLOOKUP(G428,ScoreRanges!$C$4:$E$8,3),"")</f>
        <v/>
      </c>
      <c r="I428" s="156"/>
      <c r="J428" s="129" t="str">
        <f>IF(AND(ConversionTable!$F$2&lt;&gt;"",A428&lt;&gt;""),VLOOKUP(G428,ConversionTable!B$2:D$402,3),"")</f>
        <v/>
      </c>
      <c r="K428" s="66" t="str">
        <f>IF(AND(ConversionTable!$F$2&lt;&gt;"",A428&lt;&gt;""),VLOOKUP(J428,ConversionTable!I$4:K$7,3),"")</f>
        <v/>
      </c>
      <c r="M428" s="66" t="str">
        <f>IF(A428&lt;&gt;"",(Input!AE428*ScoringModel!$B$11+Input!AF428*ScoringModel!$B$21+Input!AG428*ScoringModel!$B$31)*0.01,"")</f>
        <v/>
      </c>
      <c r="N428" s="66" t="str">
        <f>IF(A428&lt;&gt;"",(Input!J428*ScoringModel!$B$4+Input!K428*ScoringModel!$B$5+Input!L428*ScoringModel!$B$6+Input!M428*ScoringModel!$B$7+Input!N428*ScoringModel!$B$8+Input!O428*ScoringModel!$B$9+Input!P428*ScoringModel!$B$10)*0.01,"")</f>
        <v/>
      </c>
      <c r="O428" s="66" t="str">
        <f>IF(A428&lt;&gt;"",(Input!Q428*ScoringModel!$B$14+Input!R428*ScoringModel!$B$15+Input!S428*ScoringModel!$B$16+Input!T428*ScoringModel!$B$17+Input!U428*ScoringModel!$B$18+Input!V428*ScoringModel!$B$19+Input!W428*ScoringModel!$B$20)*0.01,"")</f>
        <v/>
      </c>
      <c r="P428" s="66" t="str">
        <f>IF(A428&lt;&gt;"",(Input!X428*ScoringModel!$B$24+Input!Y428*ScoringModel!$B$25+Input!Z428*ScoringModel!$B$26+Input!AA428*ScoringModel!$B$27+Input!AB428*ScoringModel!$B$28+Input!AC428*ScoringModel!$B$29+Input!AD428*ScoringModel!$B$30)*0.01,"")</f>
        <v/>
      </c>
    </row>
    <row r="429" spans="1:16" x14ac:dyDescent="0.25">
      <c r="A429" s="154" t="str">
        <f>IF(Input!A429&lt;&gt;"",Input!A429,"")</f>
        <v/>
      </c>
      <c r="B429" s="154" t="str">
        <f>IF(Input!D429&lt;&gt;"",CONCATENATE(Input!D429,", ",Input!C429),"")</f>
        <v/>
      </c>
      <c r="C429" s="154" t="str">
        <f>IF(Input!E429&lt;&gt;"",Input!E429,"")</f>
        <v/>
      </c>
      <c r="D429" s="155" t="str">
        <f>IF(Input!F429&lt;&gt;"",Input!F429,"")</f>
        <v/>
      </c>
      <c r="E429" s="154" t="str">
        <f>IF(Input!I429&lt;&gt;"",CONCATENATE(Input!I429,", ",LEFT(Input!H429,1)),"")</f>
        <v/>
      </c>
      <c r="F429" s="156"/>
      <c r="G429" s="157" t="str">
        <f t="shared" si="6"/>
        <v/>
      </c>
      <c r="H429" s="154" t="str">
        <f>IF(A429&lt;&gt;"",VLOOKUP(G429,ScoreRanges!$C$4:$E$8,3),"")</f>
        <v/>
      </c>
      <c r="I429" s="156"/>
      <c r="J429" s="129" t="str">
        <f>IF(AND(ConversionTable!$F$2&lt;&gt;"",A429&lt;&gt;""),VLOOKUP(G429,ConversionTable!B$2:D$402,3),"")</f>
        <v/>
      </c>
      <c r="K429" s="66" t="str">
        <f>IF(AND(ConversionTable!$F$2&lt;&gt;"",A429&lt;&gt;""),VLOOKUP(J429,ConversionTable!I$4:K$7,3),"")</f>
        <v/>
      </c>
      <c r="M429" s="66" t="str">
        <f>IF(A429&lt;&gt;"",(Input!AE429*ScoringModel!$B$11+Input!AF429*ScoringModel!$B$21+Input!AG429*ScoringModel!$B$31)*0.01,"")</f>
        <v/>
      </c>
      <c r="N429" s="66" t="str">
        <f>IF(A429&lt;&gt;"",(Input!J429*ScoringModel!$B$4+Input!K429*ScoringModel!$B$5+Input!L429*ScoringModel!$B$6+Input!M429*ScoringModel!$B$7+Input!N429*ScoringModel!$B$8+Input!O429*ScoringModel!$B$9+Input!P429*ScoringModel!$B$10)*0.01,"")</f>
        <v/>
      </c>
      <c r="O429" s="66" t="str">
        <f>IF(A429&lt;&gt;"",(Input!Q429*ScoringModel!$B$14+Input!R429*ScoringModel!$B$15+Input!S429*ScoringModel!$B$16+Input!T429*ScoringModel!$B$17+Input!U429*ScoringModel!$B$18+Input!V429*ScoringModel!$B$19+Input!W429*ScoringModel!$B$20)*0.01,"")</f>
        <v/>
      </c>
      <c r="P429" s="66" t="str">
        <f>IF(A429&lt;&gt;"",(Input!X429*ScoringModel!$B$24+Input!Y429*ScoringModel!$B$25+Input!Z429*ScoringModel!$B$26+Input!AA429*ScoringModel!$B$27+Input!AB429*ScoringModel!$B$28+Input!AC429*ScoringModel!$B$29+Input!AD429*ScoringModel!$B$30)*0.01,"")</f>
        <v/>
      </c>
    </row>
    <row r="430" spans="1:16" x14ac:dyDescent="0.25">
      <c r="A430" s="154" t="str">
        <f>IF(Input!A430&lt;&gt;"",Input!A430,"")</f>
        <v/>
      </c>
      <c r="B430" s="154" t="str">
        <f>IF(Input!D430&lt;&gt;"",CONCATENATE(Input!D430,", ",Input!C430),"")</f>
        <v/>
      </c>
      <c r="C430" s="154" t="str">
        <f>IF(Input!E430&lt;&gt;"",Input!E430,"")</f>
        <v/>
      </c>
      <c r="D430" s="155" t="str">
        <f>IF(Input!F430&lt;&gt;"",Input!F430,"")</f>
        <v/>
      </c>
      <c r="E430" s="154" t="str">
        <f>IF(Input!I430&lt;&gt;"",CONCATENATE(Input!I430,", ",LEFT(Input!H430,1)),"")</f>
        <v/>
      </c>
      <c r="F430" s="156"/>
      <c r="G430" s="157" t="str">
        <f t="shared" si="6"/>
        <v/>
      </c>
      <c r="H430" s="154" t="str">
        <f>IF(A430&lt;&gt;"",VLOOKUP(G430,ScoreRanges!$C$4:$E$8,3),"")</f>
        <v/>
      </c>
      <c r="I430" s="156"/>
      <c r="J430" s="129" t="str">
        <f>IF(AND(ConversionTable!$F$2&lt;&gt;"",A430&lt;&gt;""),VLOOKUP(G430,ConversionTable!B$2:D$402,3),"")</f>
        <v/>
      </c>
      <c r="K430" s="66" t="str">
        <f>IF(AND(ConversionTable!$F$2&lt;&gt;"",A430&lt;&gt;""),VLOOKUP(J430,ConversionTable!I$4:K$7,3),"")</f>
        <v/>
      </c>
      <c r="M430" s="66" t="str">
        <f>IF(A430&lt;&gt;"",(Input!AE430*ScoringModel!$B$11+Input!AF430*ScoringModel!$B$21+Input!AG430*ScoringModel!$B$31)*0.01,"")</f>
        <v/>
      </c>
      <c r="N430" s="66" t="str">
        <f>IF(A430&lt;&gt;"",(Input!J430*ScoringModel!$B$4+Input!K430*ScoringModel!$B$5+Input!L430*ScoringModel!$B$6+Input!M430*ScoringModel!$B$7+Input!N430*ScoringModel!$B$8+Input!O430*ScoringModel!$B$9+Input!P430*ScoringModel!$B$10)*0.01,"")</f>
        <v/>
      </c>
      <c r="O430" s="66" t="str">
        <f>IF(A430&lt;&gt;"",(Input!Q430*ScoringModel!$B$14+Input!R430*ScoringModel!$B$15+Input!S430*ScoringModel!$B$16+Input!T430*ScoringModel!$B$17+Input!U430*ScoringModel!$B$18+Input!V430*ScoringModel!$B$19+Input!W430*ScoringModel!$B$20)*0.01,"")</f>
        <v/>
      </c>
      <c r="P430" s="66" t="str">
        <f>IF(A430&lt;&gt;"",(Input!X430*ScoringModel!$B$24+Input!Y430*ScoringModel!$B$25+Input!Z430*ScoringModel!$B$26+Input!AA430*ScoringModel!$B$27+Input!AB430*ScoringModel!$B$28+Input!AC430*ScoringModel!$B$29+Input!AD430*ScoringModel!$B$30)*0.01,"")</f>
        <v/>
      </c>
    </row>
    <row r="431" spans="1:16" x14ac:dyDescent="0.25">
      <c r="A431" s="154" t="str">
        <f>IF(Input!A431&lt;&gt;"",Input!A431,"")</f>
        <v/>
      </c>
      <c r="B431" s="154" t="str">
        <f>IF(Input!D431&lt;&gt;"",CONCATENATE(Input!D431,", ",Input!C431),"")</f>
        <v/>
      </c>
      <c r="C431" s="154" t="str">
        <f>IF(Input!E431&lt;&gt;"",Input!E431,"")</f>
        <v/>
      </c>
      <c r="D431" s="155" t="str">
        <f>IF(Input!F431&lt;&gt;"",Input!F431,"")</f>
        <v/>
      </c>
      <c r="E431" s="154" t="str">
        <f>IF(Input!I431&lt;&gt;"",CONCATENATE(Input!I431,", ",LEFT(Input!H431,1)),"")</f>
        <v/>
      </c>
      <c r="F431" s="156"/>
      <c r="G431" s="157" t="str">
        <f t="shared" si="6"/>
        <v/>
      </c>
      <c r="H431" s="154" t="str">
        <f>IF(A431&lt;&gt;"",VLOOKUP(G431,ScoreRanges!$C$4:$E$8,3),"")</f>
        <v/>
      </c>
      <c r="I431" s="156"/>
      <c r="J431" s="129" t="str">
        <f>IF(AND(ConversionTable!$F$2&lt;&gt;"",A431&lt;&gt;""),VLOOKUP(G431,ConversionTable!B$2:D$402,3),"")</f>
        <v/>
      </c>
      <c r="K431" s="66" t="str">
        <f>IF(AND(ConversionTable!$F$2&lt;&gt;"",A431&lt;&gt;""),VLOOKUP(J431,ConversionTable!I$4:K$7,3),"")</f>
        <v/>
      </c>
      <c r="M431" s="66" t="str">
        <f>IF(A431&lt;&gt;"",(Input!AE431*ScoringModel!$B$11+Input!AF431*ScoringModel!$B$21+Input!AG431*ScoringModel!$B$31)*0.01,"")</f>
        <v/>
      </c>
      <c r="N431" s="66" t="str">
        <f>IF(A431&lt;&gt;"",(Input!J431*ScoringModel!$B$4+Input!K431*ScoringModel!$B$5+Input!L431*ScoringModel!$B$6+Input!M431*ScoringModel!$B$7+Input!N431*ScoringModel!$B$8+Input!O431*ScoringModel!$B$9+Input!P431*ScoringModel!$B$10)*0.01,"")</f>
        <v/>
      </c>
      <c r="O431" s="66" t="str">
        <f>IF(A431&lt;&gt;"",(Input!Q431*ScoringModel!$B$14+Input!R431*ScoringModel!$B$15+Input!S431*ScoringModel!$B$16+Input!T431*ScoringModel!$B$17+Input!U431*ScoringModel!$B$18+Input!V431*ScoringModel!$B$19+Input!W431*ScoringModel!$B$20)*0.01,"")</f>
        <v/>
      </c>
      <c r="P431" s="66" t="str">
        <f>IF(A431&lt;&gt;"",(Input!X431*ScoringModel!$B$24+Input!Y431*ScoringModel!$B$25+Input!Z431*ScoringModel!$B$26+Input!AA431*ScoringModel!$B$27+Input!AB431*ScoringModel!$B$28+Input!AC431*ScoringModel!$B$29+Input!AD431*ScoringModel!$B$30)*0.01,"")</f>
        <v/>
      </c>
    </row>
    <row r="432" spans="1:16" x14ac:dyDescent="0.25">
      <c r="A432" s="154" t="str">
        <f>IF(Input!A432&lt;&gt;"",Input!A432,"")</f>
        <v/>
      </c>
      <c r="B432" s="154" t="str">
        <f>IF(Input!D432&lt;&gt;"",CONCATENATE(Input!D432,", ",Input!C432),"")</f>
        <v/>
      </c>
      <c r="C432" s="154" t="str">
        <f>IF(Input!E432&lt;&gt;"",Input!E432,"")</f>
        <v/>
      </c>
      <c r="D432" s="155" t="str">
        <f>IF(Input!F432&lt;&gt;"",Input!F432,"")</f>
        <v/>
      </c>
      <c r="E432" s="154" t="str">
        <f>IF(Input!I432&lt;&gt;"",CONCATENATE(Input!I432,", ",LEFT(Input!H432,1)),"")</f>
        <v/>
      </c>
      <c r="F432" s="156"/>
      <c r="G432" s="157" t="str">
        <f t="shared" si="6"/>
        <v/>
      </c>
      <c r="H432" s="154" t="str">
        <f>IF(A432&lt;&gt;"",VLOOKUP(G432,ScoreRanges!$C$4:$E$8,3),"")</f>
        <v/>
      </c>
      <c r="I432" s="156"/>
      <c r="J432" s="129" t="str">
        <f>IF(AND(ConversionTable!$F$2&lt;&gt;"",A432&lt;&gt;""),VLOOKUP(G432,ConversionTable!B$2:D$402,3),"")</f>
        <v/>
      </c>
      <c r="K432" s="66" t="str">
        <f>IF(AND(ConversionTable!$F$2&lt;&gt;"",A432&lt;&gt;""),VLOOKUP(J432,ConversionTable!I$4:K$7,3),"")</f>
        <v/>
      </c>
      <c r="M432" s="66" t="str">
        <f>IF(A432&lt;&gt;"",(Input!AE432*ScoringModel!$B$11+Input!AF432*ScoringModel!$B$21+Input!AG432*ScoringModel!$B$31)*0.01,"")</f>
        <v/>
      </c>
      <c r="N432" s="66" t="str">
        <f>IF(A432&lt;&gt;"",(Input!J432*ScoringModel!$B$4+Input!K432*ScoringModel!$B$5+Input!L432*ScoringModel!$B$6+Input!M432*ScoringModel!$B$7+Input!N432*ScoringModel!$B$8+Input!O432*ScoringModel!$B$9+Input!P432*ScoringModel!$B$10)*0.01,"")</f>
        <v/>
      </c>
      <c r="O432" s="66" t="str">
        <f>IF(A432&lt;&gt;"",(Input!Q432*ScoringModel!$B$14+Input!R432*ScoringModel!$B$15+Input!S432*ScoringModel!$B$16+Input!T432*ScoringModel!$B$17+Input!U432*ScoringModel!$B$18+Input!V432*ScoringModel!$B$19+Input!W432*ScoringModel!$B$20)*0.01,"")</f>
        <v/>
      </c>
      <c r="P432" s="66" t="str">
        <f>IF(A432&lt;&gt;"",(Input!X432*ScoringModel!$B$24+Input!Y432*ScoringModel!$B$25+Input!Z432*ScoringModel!$B$26+Input!AA432*ScoringModel!$B$27+Input!AB432*ScoringModel!$B$28+Input!AC432*ScoringModel!$B$29+Input!AD432*ScoringModel!$B$30)*0.01,"")</f>
        <v/>
      </c>
    </row>
    <row r="433" spans="1:16" x14ac:dyDescent="0.25">
      <c r="A433" s="154" t="str">
        <f>IF(Input!A433&lt;&gt;"",Input!A433,"")</f>
        <v/>
      </c>
      <c r="B433" s="154" t="str">
        <f>IF(Input!D433&lt;&gt;"",CONCATENATE(Input!D433,", ",Input!C433),"")</f>
        <v/>
      </c>
      <c r="C433" s="154" t="str">
        <f>IF(Input!E433&lt;&gt;"",Input!E433,"")</f>
        <v/>
      </c>
      <c r="D433" s="155" t="str">
        <f>IF(Input!F433&lt;&gt;"",Input!F433,"")</f>
        <v/>
      </c>
      <c r="E433" s="154" t="str">
        <f>IF(Input!I433&lt;&gt;"",CONCATENATE(Input!I433,", ",LEFT(Input!H433,1)),"")</f>
        <v/>
      </c>
      <c r="F433" s="156"/>
      <c r="G433" s="157" t="str">
        <f t="shared" si="6"/>
        <v/>
      </c>
      <c r="H433" s="154" t="str">
        <f>IF(A433&lt;&gt;"",VLOOKUP(G433,ScoreRanges!$C$4:$E$8,3),"")</f>
        <v/>
      </c>
      <c r="I433" s="156"/>
      <c r="J433" s="129" t="str">
        <f>IF(AND(ConversionTable!$F$2&lt;&gt;"",A433&lt;&gt;""),VLOOKUP(G433,ConversionTable!B$2:D$402,3),"")</f>
        <v/>
      </c>
      <c r="K433" s="66" t="str">
        <f>IF(AND(ConversionTable!$F$2&lt;&gt;"",A433&lt;&gt;""),VLOOKUP(J433,ConversionTable!I$4:K$7,3),"")</f>
        <v/>
      </c>
      <c r="M433" s="66" t="str">
        <f>IF(A433&lt;&gt;"",(Input!AE433*ScoringModel!$B$11+Input!AF433*ScoringModel!$B$21+Input!AG433*ScoringModel!$B$31)*0.01,"")</f>
        <v/>
      </c>
      <c r="N433" s="66" t="str">
        <f>IF(A433&lt;&gt;"",(Input!J433*ScoringModel!$B$4+Input!K433*ScoringModel!$B$5+Input!L433*ScoringModel!$B$6+Input!M433*ScoringModel!$B$7+Input!N433*ScoringModel!$B$8+Input!O433*ScoringModel!$B$9+Input!P433*ScoringModel!$B$10)*0.01,"")</f>
        <v/>
      </c>
      <c r="O433" s="66" t="str">
        <f>IF(A433&lt;&gt;"",(Input!Q433*ScoringModel!$B$14+Input!R433*ScoringModel!$B$15+Input!S433*ScoringModel!$B$16+Input!T433*ScoringModel!$B$17+Input!U433*ScoringModel!$B$18+Input!V433*ScoringModel!$B$19+Input!W433*ScoringModel!$B$20)*0.01,"")</f>
        <v/>
      </c>
      <c r="P433" s="66" t="str">
        <f>IF(A433&lt;&gt;"",(Input!X433*ScoringModel!$B$24+Input!Y433*ScoringModel!$B$25+Input!Z433*ScoringModel!$B$26+Input!AA433*ScoringModel!$B$27+Input!AB433*ScoringModel!$B$28+Input!AC433*ScoringModel!$B$29+Input!AD433*ScoringModel!$B$30)*0.01,"")</f>
        <v/>
      </c>
    </row>
    <row r="434" spans="1:16" x14ac:dyDescent="0.25">
      <c r="A434" s="154" t="str">
        <f>IF(Input!A434&lt;&gt;"",Input!A434,"")</f>
        <v/>
      </c>
      <c r="B434" s="154" t="str">
        <f>IF(Input!D434&lt;&gt;"",CONCATENATE(Input!D434,", ",Input!C434),"")</f>
        <v/>
      </c>
      <c r="C434" s="154" t="str">
        <f>IF(Input!E434&lt;&gt;"",Input!E434,"")</f>
        <v/>
      </c>
      <c r="D434" s="155" t="str">
        <f>IF(Input!F434&lt;&gt;"",Input!F434,"")</f>
        <v/>
      </c>
      <c r="E434" s="154" t="str">
        <f>IF(Input!I434&lt;&gt;"",CONCATENATE(Input!I434,", ",LEFT(Input!H434,1)),"")</f>
        <v/>
      </c>
      <c r="F434" s="156"/>
      <c r="G434" s="157" t="str">
        <f t="shared" si="6"/>
        <v/>
      </c>
      <c r="H434" s="154" t="str">
        <f>IF(A434&lt;&gt;"",VLOOKUP(G434,ScoreRanges!$C$4:$E$8,3),"")</f>
        <v/>
      </c>
      <c r="I434" s="156"/>
      <c r="J434" s="129" t="str">
        <f>IF(AND(ConversionTable!$F$2&lt;&gt;"",A434&lt;&gt;""),VLOOKUP(G434,ConversionTable!B$2:D$402,3),"")</f>
        <v/>
      </c>
      <c r="K434" s="66" t="str">
        <f>IF(AND(ConversionTable!$F$2&lt;&gt;"",A434&lt;&gt;""),VLOOKUP(J434,ConversionTable!I$4:K$7,3),"")</f>
        <v/>
      </c>
      <c r="M434" s="66" t="str">
        <f>IF(A434&lt;&gt;"",(Input!AE434*ScoringModel!$B$11+Input!AF434*ScoringModel!$B$21+Input!AG434*ScoringModel!$B$31)*0.01,"")</f>
        <v/>
      </c>
      <c r="N434" s="66" t="str">
        <f>IF(A434&lt;&gt;"",(Input!J434*ScoringModel!$B$4+Input!K434*ScoringModel!$B$5+Input!L434*ScoringModel!$B$6+Input!M434*ScoringModel!$B$7+Input!N434*ScoringModel!$B$8+Input!O434*ScoringModel!$B$9+Input!P434*ScoringModel!$B$10)*0.01,"")</f>
        <v/>
      </c>
      <c r="O434" s="66" t="str">
        <f>IF(A434&lt;&gt;"",(Input!Q434*ScoringModel!$B$14+Input!R434*ScoringModel!$B$15+Input!S434*ScoringModel!$B$16+Input!T434*ScoringModel!$B$17+Input!U434*ScoringModel!$B$18+Input!V434*ScoringModel!$B$19+Input!W434*ScoringModel!$B$20)*0.01,"")</f>
        <v/>
      </c>
      <c r="P434" s="66" t="str">
        <f>IF(A434&lt;&gt;"",(Input!X434*ScoringModel!$B$24+Input!Y434*ScoringModel!$B$25+Input!Z434*ScoringModel!$B$26+Input!AA434*ScoringModel!$B$27+Input!AB434*ScoringModel!$B$28+Input!AC434*ScoringModel!$B$29+Input!AD434*ScoringModel!$B$30)*0.01,"")</f>
        <v/>
      </c>
    </row>
    <row r="435" spans="1:16" x14ac:dyDescent="0.25">
      <c r="A435" s="154" t="str">
        <f>IF(Input!A435&lt;&gt;"",Input!A435,"")</f>
        <v/>
      </c>
      <c r="B435" s="154" t="str">
        <f>IF(Input!D435&lt;&gt;"",CONCATENATE(Input!D435,", ",Input!C435),"")</f>
        <v/>
      </c>
      <c r="C435" s="154" t="str">
        <f>IF(Input!E435&lt;&gt;"",Input!E435,"")</f>
        <v/>
      </c>
      <c r="D435" s="155" t="str">
        <f>IF(Input!F435&lt;&gt;"",Input!F435,"")</f>
        <v/>
      </c>
      <c r="E435" s="154" t="str">
        <f>IF(Input!I435&lt;&gt;"",CONCATENATE(Input!I435,", ",LEFT(Input!H435,1)),"")</f>
        <v/>
      </c>
      <c r="F435" s="156"/>
      <c r="G435" s="157" t="str">
        <f t="shared" si="6"/>
        <v/>
      </c>
      <c r="H435" s="154" t="str">
        <f>IF(A435&lt;&gt;"",VLOOKUP(G435,ScoreRanges!$C$4:$E$8,3),"")</f>
        <v/>
      </c>
      <c r="I435" s="156"/>
      <c r="J435" s="129" t="str">
        <f>IF(AND(ConversionTable!$F$2&lt;&gt;"",A435&lt;&gt;""),VLOOKUP(G435,ConversionTable!B$2:D$402,3),"")</f>
        <v/>
      </c>
      <c r="K435" s="66" t="str">
        <f>IF(AND(ConversionTable!$F$2&lt;&gt;"",A435&lt;&gt;""),VLOOKUP(J435,ConversionTable!I$4:K$7,3),"")</f>
        <v/>
      </c>
      <c r="M435" s="66" t="str">
        <f>IF(A435&lt;&gt;"",(Input!AE435*ScoringModel!$B$11+Input!AF435*ScoringModel!$B$21+Input!AG435*ScoringModel!$B$31)*0.01,"")</f>
        <v/>
      </c>
      <c r="N435" s="66" t="str">
        <f>IF(A435&lt;&gt;"",(Input!J435*ScoringModel!$B$4+Input!K435*ScoringModel!$B$5+Input!L435*ScoringModel!$B$6+Input!M435*ScoringModel!$B$7+Input!N435*ScoringModel!$B$8+Input!O435*ScoringModel!$B$9+Input!P435*ScoringModel!$B$10)*0.01,"")</f>
        <v/>
      </c>
      <c r="O435" s="66" t="str">
        <f>IF(A435&lt;&gt;"",(Input!Q435*ScoringModel!$B$14+Input!R435*ScoringModel!$B$15+Input!S435*ScoringModel!$B$16+Input!T435*ScoringModel!$B$17+Input!U435*ScoringModel!$B$18+Input!V435*ScoringModel!$B$19+Input!W435*ScoringModel!$B$20)*0.01,"")</f>
        <v/>
      </c>
      <c r="P435" s="66" t="str">
        <f>IF(A435&lt;&gt;"",(Input!X435*ScoringModel!$B$24+Input!Y435*ScoringModel!$B$25+Input!Z435*ScoringModel!$B$26+Input!AA435*ScoringModel!$B$27+Input!AB435*ScoringModel!$B$28+Input!AC435*ScoringModel!$B$29+Input!AD435*ScoringModel!$B$30)*0.01,"")</f>
        <v/>
      </c>
    </row>
    <row r="436" spans="1:16" x14ac:dyDescent="0.25">
      <c r="A436" s="154" t="str">
        <f>IF(Input!A436&lt;&gt;"",Input!A436,"")</f>
        <v/>
      </c>
      <c r="B436" s="154" t="str">
        <f>IF(Input!D436&lt;&gt;"",CONCATENATE(Input!D436,", ",Input!C436),"")</f>
        <v/>
      </c>
      <c r="C436" s="154" t="str">
        <f>IF(Input!E436&lt;&gt;"",Input!E436,"")</f>
        <v/>
      </c>
      <c r="D436" s="155" t="str">
        <f>IF(Input!F436&lt;&gt;"",Input!F436,"")</f>
        <v/>
      </c>
      <c r="E436" s="154" t="str">
        <f>IF(Input!I436&lt;&gt;"",CONCATENATE(Input!I436,", ",LEFT(Input!H436,1)),"")</f>
        <v/>
      </c>
      <c r="F436" s="156"/>
      <c r="G436" s="157" t="str">
        <f t="shared" si="6"/>
        <v/>
      </c>
      <c r="H436" s="154" t="str">
        <f>IF(A436&lt;&gt;"",VLOOKUP(G436,ScoreRanges!$C$4:$E$8,3),"")</f>
        <v/>
      </c>
      <c r="I436" s="156"/>
      <c r="J436" s="129" t="str">
        <f>IF(AND(ConversionTable!$F$2&lt;&gt;"",A436&lt;&gt;""),VLOOKUP(G436,ConversionTable!B$2:D$402,3),"")</f>
        <v/>
      </c>
      <c r="K436" s="66" t="str">
        <f>IF(AND(ConversionTable!$F$2&lt;&gt;"",A436&lt;&gt;""),VLOOKUP(J436,ConversionTable!I$4:K$7,3),"")</f>
        <v/>
      </c>
      <c r="M436" s="66" t="str">
        <f>IF(A436&lt;&gt;"",(Input!AE436*ScoringModel!$B$11+Input!AF436*ScoringModel!$B$21+Input!AG436*ScoringModel!$B$31)*0.01,"")</f>
        <v/>
      </c>
      <c r="N436" s="66" t="str">
        <f>IF(A436&lt;&gt;"",(Input!J436*ScoringModel!$B$4+Input!K436*ScoringModel!$B$5+Input!L436*ScoringModel!$B$6+Input!M436*ScoringModel!$B$7+Input!N436*ScoringModel!$B$8+Input!O436*ScoringModel!$B$9+Input!P436*ScoringModel!$B$10)*0.01,"")</f>
        <v/>
      </c>
      <c r="O436" s="66" t="str">
        <f>IF(A436&lt;&gt;"",(Input!Q436*ScoringModel!$B$14+Input!R436*ScoringModel!$B$15+Input!S436*ScoringModel!$B$16+Input!T436*ScoringModel!$B$17+Input!U436*ScoringModel!$B$18+Input!V436*ScoringModel!$B$19+Input!W436*ScoringModel!$B$20)*0.01,"")</f>
        <v/>
      </c>
      <c r="P436" s="66" t="str">
        <f>IF(A436&lt;&gt;"",(Input!X436*ScoringModel!$B$24+Input!Y436*ScoringModel!$B$25+Input!Z436*ScoringModel!$B$26+Input!AA436*ScoringModel!$B$27+Input!AB436*ScoringModel!$B$28+Input!AC436*ScoringModel!$B$29+Input!AD436*ScoringModel!$B$30)*0.01,"")</f>
        <v/>
      </c>
    </row>
    <row r="437" spans="1:16" x14ac:dyDescent="0.25">
      <c r="A437" s="154" t="str">
        <f>IF(Input!A437&lt;&gt;"",Input!A437,"")</f>
        <v/>
      </c>
      <c r="B437" s="154" t="str">
        <f>IF(Input!D437&lt;&gt;"",CONCATENATE(Input!D437,", ",Input!C437),"")</f>
        <v/>
      </c>
      <c r="C437" s="154" t="str">
        <f>IF(Input!E437&lt;&gt;"",Input!E437,"")</f>
        <v/>
      </c>
      <c r="D437" s="155" t="str">
        <f>IF(Input!F437&lt;&gt;"",Input!F437,"")</f>
        <v/>
      </c>
      <c r="E437" s="154" t="str">
        <f>IF(Input!I437&lt;&gt;"",CONCATENATE(Input!I437,", ",LEFT(Input!H437,1)),"")</f>
        <v/>
      </c>
      <c r="F437" s="156"/>
      <c r="G437" s="157" t="str">
        <f t="shared" si="6"/>
        <v/>
      </c>
      <c r="H437" s="154" t="str">
        <f>IF(A437&lt;&gt;"",VLOOKUP(G437,ScoreRanges!$C$4:$E$8,3),"")</f>
        <v/>
      </c>
      <c r="I437" s="156"/>
      <c r="J437" s="129" t="str">
        <f>IF(AND(ConversionTable!$F$2&lt;&gt;"",A437&lt;&gt;""),VLOOKUP(G437,ConversionTable!B$2:D$402,3),"")</f>
        <v/>
      </c>
      <c r="K437" s="66" t="str">
        <f>IF(AND(ConversionTable!$F$2&lt;&gt;"",A437&lt;&gt;""),VLOOKUP(J437,ConversionTable!I$4:K$7,3),"")</f>
        <v/>
      </c>
      <c r="M437" s="66" t="str">
        <f>IF(A437&lt;&gt;"",(Input!AE437*ScoringModel!$B$11+Input!AF437*ScoringModel!$B$21+Input!AG437*ScoringModel!$B$31)*0.01,"")</f>
        <v/>
      </c>
      <c r="N437" s="66" t="str">
        <f>IF(A437&lt;&gt;"",(Input!J437*ScoringModel!$B$4+Input!K437*ScoringModel!$B$5+Input!L437*ScoringModel!$B$6+Input!M437*ScoringModel!$B$7+Input!N437*ScoringModel!$B$8+Input!O437*ScoringModel!$B$9+Input!P437*ScoringModel!$B$10)*0.01,"")</f>
        <v/>
      </c>
      <c r="O437" s="66" t="str">
        <f>IF(A437&lt;&gt;"",(Input!Q437*ScoringModel!$B$14+Input!R437*ScoringModel!$B$15+Input!S437*ScoringModel!$B$16+Input!T437*ScoringModel!$B$17+Input!U437*ScoringModel!$B$18+Input!V437*ScoringModel!$B$19+Input!W437*ScoringModel!$B$20)*0.01,"")</f>
        <v/>
      </c>
      <c r="P437" s="66" t="str">
        <f>IF(A437&lt;&gt;"",(Input!X437*ScoringModel!$B$24+Input!Y437*ScoringModel!$B$25+Input!Z437*ScoringModel!$B$26+Input!AA437*ScoringModel!$B$27+Input!AB437*ScoringModel!$B$28+Input!AC437*ScoringModel!$B$29+Input!AD437*ScoringModel!$B$30)*0.01,"")</f>
        <v/>
      </c>
    </row>
    <row r="438" spans="1:16" x14ac:dyDescent="0.25">
      <c r="A438" s="154" t="str">
        <f>IF(Input!A438&lt;&gt;"",Input!A438,"")</f>
        <v/>
      </c>
      <c r="B438" s="154" t="str">
        <f>IF(Input!D438&lt;&gt;"",CONCATENATE(Input!D438,", ",Input!C438),"")</f>
        <v/>
      </c>
      <c r="C438" s="154" t="str">
        <f>IF(Input!E438&lt;&gt;"",Input!E438,"")</f>
        <v/>
      </c>
      <c r="D438" s="155" t="str">
        <f>IF(Input!F438&lt;&gt;"",Input!F438,"")</f>
        <v/>
      </c>
      <c r="E438" s="154" t="str">
        <f>IF(Input!I438&lt;&gt;"",CONCATENATE(Input!I438,", ",LEFT(Input!H438,1)),"")</f>
        <v/>
      </c>
      <c r="F438" s="156"/>
      <c r="G438" s="157" t="str">
        <f t="shared" si="6"/>
        <v/>
      </c>
      <c r="H438" s="154" t="str">
        <f>IF(A438&lt;&gt;"",VLOOKUP(G438,ScoreRanges!$C$4:$E$8,3),"")</f>
        <v/>
      </c>
      <c r="I438" s="156"/>
      <c r="J438" s="129" t="str">
        <f>IF(AND(ConversionTable!$F$2&lt;&gt;"",A438&lt;&gt;""),VLOOKUP(G438,ConversionTable!B$2:D$402,3),"")</f>
        <v/>
      </c>
      <c r="K438" s="66" t="str">
        <f>IF(AND(ConversionTable!$F$2&lt;&gt;"",A438&lt;&gt;""),VLOOKUP(J438,ConversionTable!I$4:K$7,3),"")</f>
        <v/>
      </c>
      <c r="M438" s="66" t="str">
        <f>IF(A438&lt;&gt;"",(Input!AE438*ScoringModel!$B$11+Input!AF438*ScoringModel!$B$21+Input!AG438*ScoringModel!$B$31)*0.01,"")</f>
        <v/>
      </c>
      <c r="N438" s="66" t="str">
        <f>IF(A438&lt;&gt;"",(Input!J438*ScoringModel!$B$4+Input!K438*ScoringModel!$B$5+Input!L438*ScoringModel!$B$6+Input!M438*ScoringModel!$B$7+Input!N438*ScoringModel!$B$8+Input!O438*ScoringModel!$B$9+Input!P438*ScoringModel!$B$10)*0.01,"")</f>
        <v/>
      </c>
      <c r="O438" s="66" t="str">
        <f>IF(A438&lt;&gt;"",(Input!Q438*ScoringModel!$B$14+Input!R438*ScoringModel!$B$15+Input!S438*ScoringModel!$B$16+Input!T438*ScoringModel!$B$17+Input!U438*ScoringModel!$B$18+Input!V438*ScoringModel!$B$19+Input!W438*ScoringModel!$B$20)*0.01,"")</f>
        <v/>
      </c>
      <c r="P438" s="66" t="str">
        <f>IF(A438&lt;&gt;"",(Input!X438*ScoringModel!$B$24+Input!Y438*ScoringModel!$B$25+Input!Z438*ScoringModel!$B$26+Input!AA438*ScoringModel!$B$27+Input!AB438*ScoringModel!$B$28+Input!AC438*ScoringModel!$B$29+Input!AD438*ScoringModel!$B$30)*0.01,"")</f>
        <v/>
      </c>
    </row>
    <row r="439" spans="1:16" x14ac:dyDescent="0.25">
      <c r="A439" s="154" t="str">
        <f>IF(Input!A439&lt;&gt;"",Input!A439,"")</f>
        <v/>
      </c>
      <c r="B439" s="154" t="str">
        <f>IF(Input!D439&lt;&gt;"",CONCATENATE(Input!D439,", ",Input!C439),"")</f>
        <v/>
      </c>
      <c r="C439" s="154" t="str">
        <f>IF(Input!E439&lt;&gt;"",Input!E439,"")</f>
        <v/>
      </c>
      <c r="D439" s="155" t="str">
        <f>IF(Input!F439&lt;&gt;"",Input!F439,"")</f>
        <v/>
      </c>
      <c r="E439" s="154" t="str">
        <f>IF(Input!I439&lt;&gt;"",CONCATENATE(Input!I439,", ",LEFT(Input!H439,1)),"")</f>
        <v/>
      </c>
      <c r="F439" s="156"/>
      <c r="G439" s="157" t="str">
        <f t="shared" si="6"/>
        <v/>
      </c>
      <c r="H439" s="154" t="str">
        <f>IF(A439&lt;&gt;"",VLOOKUP(G439,ScoreRanges!$C$4:$E$8,3),"")</f>
        <v/>
      </c>
      <c r="I439" s="156"/>
      <c r="J439" s="129" t="str">
        <f>IF(AND(ConversionTable!$F$2&lt;&gt;"",A439&lt;&gt;""),VLOOKUP(G439,ConversionTable!B$2:D$402,3),"")</f>
        <v/>
      </c>
      <c r="K439" s="66" t="str">
        <f>IF(AND(ConversionTable!$F$2&lt;&gt;"",A439&lt;&gt;""),VLOOKUP(J439,ConversionTable!I$4:K$7,3),"")</f>
        <v/>
      </c>
      <c r="M439" s="66" t="str">
        <f>IF(A439&lt;&gt;"",(Input!AE439*ScoringModel!$B$11+Input!AF439*ScoringModel!$B$21+Input!AG439*ScoringModel!$B$31)*0.01,"")</f>
        <v/>
      </c>
      <c r="N439" s="66" t="str">
        <f>IF(A439&lt;&gt;"",(Input!J439*ScoringModel!$B$4+Input!K439*ScoringModel!$B$5+Input!L439*ScoringModel!$B$6+Input!M439*ScoringModel!$B$7+Input!N439*ScoringModel!$B$8+Input!O439*ScoringModel!$B$9+Input!P439*ScoringModel!$B$10)*0.01,"")</f>
        <v/>
      </c>
      <c r="O439" s="66" t="str">
        <f>IF(A439&lt;&gt;"",(Input!Q439*ScoringModel!$B$14+Input!R439*ScoringModel!$B$15+Input!S439*ScoringModel!$B$16+Input!T439*ScoringModel!$B$17+Input!U439*ScoringModel!$B$18+Input!V439*ScoringModel!$B$19+Input!W439*ScoringModel!$B$20)*0.01,"")</f>
        <v/>
      </c>
      <c r="P439" s="66" t="str">
        <f>IF(A439&lt;&gt;"",(Input!X439*ScoringModel!$B$24+Input!Y439*ScoringModel!$B$25+Input!Z439*ScoringModel!$B$26+Input!AA439*ScoringModel!$B$27+Input!AB439*ScoringModel!$B$28+Input!AC439*ScoringModel!$B$29+Input!AD439*ScoringModel!$B$30)*0.01,"")</f>
        <v/>
      </c>
    </row>
    <row r="440" spans="1:16" x14ac:dyDescent="0.25">
      <c r="A440" s="154" t="str">
        <f>IF(Input!A440&lt;&gt;"",Input!A440,"")</f>
        <v/>
      </c>
      <c r="B440" s="154" t="str">
        <f>IF(Input!D440&lt;&gt;"",CONCATENATE(Input!D440,", ",Input!C440),"")</f>
        <v/>
      </c>
      <c r="C440" s="154" t="str">
        <f>IF(Input!E440&lt;&gt;"",Input!E440,"")</f>
        <v/>
      </c>
      <c r="D440" s="155" t="str">
        <f>IF(Input!F440&lt;&gt;"",Input!F440,"")</f>
        <v/>
      </c>
      <c r="E440" s="154" t="str">
        <f>IF(Input!I440&lt;&gt;"",CONCATENATE(Input!I440,", ",LEFT(Input!H440,1)),"")</f>
        <v/>
      </c>
      <c r="F440" s="156"/>
      <c r="G440" s="157" t="str">
        <f t="shared" si="6"/>
        <v/>
      </c>
      <c r="H440" s="154" t="str">
        <f>IF(A440&lt;&gt;"",VLOOKUP(G440,ScoreRanges!$C$4:$E$8,3),"")</f>
        <v/>
      </c>
      <c r="I440" s="156"/>
      <c r="J440" s="129" t="str">
        <f>IF(AND(ConversionTable!$F$2&lt;&gt;"",A440&lt;&gt;""),VLOOKUP(G440,ConversionTable!B$2:D$402,3),"")</f>
        <v/>
      </c>
      <c r="K440" s="66" t="str">
        <f>IF(AND(ConversionTable!$F$2&lt;&gt;"",A440&lt;&gt;""),VLOOKUP(J440,ConversionTable!I$4:K$7,3),"")</f>
        <v/>
      </c>
      <c r="M440" s="66" t="str">
        <f>IF(A440&lt;&gt;"",(Input!AE440*ScoringModel!$B$11+Input!AF440*ScoringModel!$B$21+Input!AG440*ScoringModel!$B$31)*0.01,"")</f>
        <v/>
      </c>
      <c r="N440" s="66" t="str">
        <f>IF(A440&lt;&gt;"",(Input!J440*ScoringModel!$B$4+Input!K440*ScoringModel!$B$5+Input!L440*ScoringModel!$B$6+Input!M440*ScoringModel!$B$7+Input!N440*ScoringModel!$B$8+Input!O440*ScoringModel!$B$9+Input!P440*ScoringModel!$B$10)*0.01,"")</f>
        <v/>
      </c>
      <c r="O440" s="66" t="str">
        <f>IF(A440&lt;&gt;"",(Input!Q440*ScoringModel!$B$14+Input!R440*ScoringModel!$B$15+Input!S440*ScoringModel!$B$16+Input!T440*ScoringModel!$B$17+Input!U440*ScoringModel!$B$18+Input!V440*ScoringModel!$B$19+Input!W440*ScoringModel!$B$20)*0.01,"")</f>
        <v/>
      </c>
      <c r="P440" s="66" t="str">
        <f>IF(A440&lt;&gt;"",(Input!X440*ScoringModel!$B$24+Input!Y440*ScoringModel!$B$25+Input!Z440*ScoringModel!$B$26+Input!AA440*ScoringModel!$B$27+Input!AB440*ScoringModel!$B$28+Input!AC440*ScoringModel!$B$29+Input!AD440*ScoringModel!$B$30)*0.01,"")</f>
        <v/>
      </c>
    </row>
    <row r="441" spans="1:16" x14ac:dyDescent="0.25">
      <c r="A441" s="154" t="str">
        <f>IF(Input!A441&lt;&gt;"",Input!A441,"")</f>
        <v/>
      </c>
      <c r="B441" s="154" t="str">
        <f>IF(Input!D441&lt;&gt;"",CONCATENATE(Input!D441,", ",Input!C441),"")</f>
        <v/>
      </c>
      <c r="C441" s="154" t="str">
        <f>IF(Input!E441&lt;&gt;"",Input!E441,"")</f>
        <v/>
      </c>
      <c r="D441" s="155" t="str">
        <f>IF(Input!F441&lt;&gt;"",Input!F441,"")</f>
        <v/>
      </c>
      <c r="E441" s="154" t="str">
        <f>IF(Input!I441&lt;&gt;"",CONCATENATE(Input!I441,", ",LEFT(Input!H441,1)),"")</f>
        <v/>
      </c>
      <c r="F441" s="156"/>
      <c r="G441" s="157" t="str">
        <f t="shared" si="6"/>
        <v/>
      </c>
      <c r="H441" s="154" t="str">
        <f>IF(A441&lt;&gt;"",VLOOKUP(G441,ScoreRanges!$C$4:$E$8,3),"")</f>
        <v/>
      </c>
      <c r="I441" s="156"/>
      <c r="J441" s="129" t="str">
        <f>IF(AND(ConversionTable!$F$2&lt;&gt;"",A441&lt;&gt;""),VLOOKUP(G441,ConversionTable!B$2:D$402,3),"")</f>
        <v/>
      </c>
      <c r="K441" s="66" t="str">
        <f>IF(AND(ConversionTable!$F$2&lt;&gt;"",A441&lt;&gt;""),VLOOKUP(J441,ConversionTable!I$4:K$7,3),"")</f>
        <v/>
      </c>
      <c r="M441" s="66" t="str">
        <f>IF(A441&lt;&gt;"",(Input!AE441*ScoringModel!$B$11+Input!AF441*ScoringModel!$B$21+Input!AG441*ScoringModel!$B$31)*0.01,"")</f>
        <v/>
      </c>
      <c r="N441" s="66" t="str">
        <f>IF(A441&lt;&gt;"",(Input!J441*ScoringModel!$B$4+Input!K441*ScoringModel!$B$5+Input!L441*ScoringModel!$B$6+Input!M441*ScoringModel!$B$7+Input!N441*ScoringModel!$B$8+Input!O441*ScoringModel!$B$9+Input!P441*ScoringModel!$B$10)*0.01,"")</f>
        <v/>
      </c>
      <c r="O441" s="66" t="str">
        <f>IF(A441&lt;&gt;"",(Input!Q441*ScoringModel!$B$14+Input!R441*ScoringModel!$B$15+Input!S441*ScoringModel!$B$16+Input!T441*ScoringModel!$B$17+Input!U441*ScoringModel!$B$18+Input!V441*ScoringModel!$B$19+Input!W441*ScoringModel!$B$20)*0.01,"")</f>
        <v/>
      </c>
      <c r="P441" s="66" t="str">
        <f>IF(A441&lt;&gt;"",(Input!X441*ScoringModel!$B$24+Input!Y441*ScoringModel!$B$25+Input!Z441*ScoringModel!$B$26+Input!AA441*ScoringModel!$B$27+Input!AB441*ScoringModel!$B$28+Input!AC441*ScoringModel!$B$29+Input!AD441*ScoringModel!$B$30)*0.01,"")</f>
        <v/>
      </c>
    </row>
    <row r="442" spans="1:16" x14ac:dyDescent="0.25">
      <c r="A442" s="154" t="str">
        <f>IF(Input!A442&lt;&gt;"",Input!A442,"")</f>
        <v/>
      </c>
      <c r="B442" s="154" t="str">
        <f>IF(Input!D442&lt;&gt;"",CONCATENATE(Input!D442,", ",Input!C442),"")</f>
        <v/>
      </c>
      <c r="C442" s="154" t="str">
        <f>IF(Input!E442&lt;&gt;"",Input!E442,"")</f>
        <v/>
      </c>
      <c r="D442" s="155" t="str">
        <f>IF(Input!F442&lt;&gt;"",Input!F442,"")</f>
        <v/>
      </c>
      <c r="E442" s="154" t="str">
        <f>IF(Input!I442&lt;&gt;"",CONCATENATE(Input!I442,", ",LEFT(Input!H442,1)),"")</f>
        <v/>
      </c>
      <c r="F442" s="156"/>
      <c r="G442" s="157" t="str">
        <f t="shared" si="6"/>
        <v/>
      </c>
      <c r="H442" s="154" t="str">
        <f>IF(A442&lt;&gt;"",VLOOKUP(G442,ScoreRanges!$C$4:$E$8,3),"")</f>
        <v/>
      </c>
      <c r="I442" s="156"/>
      <c r="J442" s="129" t="str">
        <f>IF(AND(ConversionTable!$F$2&lt;&gt;"",A442&lt;&gt;""),VLOOKUP(G442,ConversionTable!B$2:D$402,3),"")</f>
        <v/>
      </c>
      <c r="K442" s="66" t="str">
        <f>IF(AND(ConversionTable!$F$2&lt;&gt;"",A442&lt;&gt;""),VLOOKUP(J442,ConversionTable!I$4:K$7,3),"")</f>
        <v/>
      </c>
      <c r="M442" s="66" t="str">
        <f>IF(A442&lt;&gt;"",(Input!AE442*ScoringModel!$B$11+Input!AF442*ScoringModel!$B$21+Input!AG442*ScoringModel!$B$31)*0.01,"")</f>
        <v/>
      </c>
      <c r="N442" s="66" t="str">
        <f>IF(A442&lt;&gt;"",(Input!J442*ScoringModel!$B$4+Input!K442*ScoringModel!$B$5+Input!L442*ScoringModel!$B$6+Input!M442*ScoringModel!$B$7+Input!N442*ScoringModel!$B$8+Input!O442*ScoringModel!$B$9+Input!P442*ScoringModel!$B$10)*0.01,"")</f>
        <v/>
      </c>
      <c r="O442" s="66" t="str">
        <f>IF(A442&lt;&gt;"",(Input!Q442*ScoringModel!$B$14+Input!R442*ScoringModel!$B$15+Input!S442*ScoringModel!$B$16+Input!T442*ScoringModel!$B$17+Input!U442*ScoringModel!$B$18+Input!V442*ScoringModel!$B$19+Input!W442*ScoringModel!$B$20)*0.01,"")</f>
        <v/>
      </c>
      <c r="P442" s="66" t="str">
        <f>IF(A442&lt;&gt;"",(Input!X442*ScoringModel!$B$24+Input!Y442*ScoringModel!$B$25+Input!Z442*ScoringModel!$B$26+Input!AA442*ScoringModel!$B$27+Input!AB442*ScoringModel!$B$28+Input!AC442*ScoringModel!$B$29+Input!AD442*ScoringModel!$B$30)*0.01,"")</f>
        <v/>
      </c>
    </row>
    <row r="443" spans="1:16" x14ac:dyDescent="0.25">
      <c r="A443" s="154" t="str">
        <f>IF(Input!A443&lt;&gt;"",Input!A443,"")</f>
        <v/>
      </c>
      <c r="B443" s="154" t="str">
        <f>IF(Input!D443&lt;&gt;"",CONCATENATE(Input!D443,", ",Input!C443),"")</f>
        <v/>
      </c>
      <c r="C443" s="154" t="str">
        <f>IF(Input!E443&lt;&gt;"",Input!E443,"")</f>
        <v/>
      </c>
      <c r="D443" s="155" t="str">
        <f>IF(Input!F443&lt;&gt;"",Input!F443,"")</f>
        <v/>
      </c>
      <c r="E443" s="154" t="str">
        <f>IF(Input!I443&lt;&gt;"",CONCATENATE(Input!I443,", ",LEFT(Input!H443,1)),"")</f>
        <v/>
      </c>
      <c r="F443" s="156"/>
      <c r="G443" s="157" t="str">
        <f t="shared" si="6"/>
        <v/>
      </c>
      <c r="H443" s="154" t="str">
        <f>IF(A443&lt;&gt;"",VLOOKUP(G443,ScoreRanges!$C$4:$E$8,3),"")</f>
        <v/>
      </c>
      <c r="I443" s="156"/>
      <c r="J443" s="129" t="str">
        <f>IF(AND(ConversionTable!$F$2&lt;&gt;"",A443&lt;&gt;""),VLOOKUP(G443,ConversionTable!B$2:D$402,3),"")</f>
        <v/>
      </c>
      <c r="K443" s="66" t="str">
        <f>IF(AND(ConversionTable!$F$2&lt;&gt;"",A443&lt;&gt;""),VLOOKUP(J443,ConversionTable!I$4:K$7,3),"")</f>
        <v/>
      </c>
      <c r="M443" s="66" t="str">
        <f>IF(A443&lt;&gt;"",(Input!AE443*ScoringModel!$B$11+Input!AF443*ScoringModel!$B$21+Input!AG443*ScoringModel!$B$31)*0.01,"")</f>
        <v/>
      </c>
      <c r="N443" s="66" t="str">
        <f>IF(A443&lt;&gt;"",(Input!J443*ScoringModel!$B$4+Input!K443*ScoringModel!$B$5+Input!L443*ScoringModel!$B$6+Input!M443*ScoringModel!$B$7+Input!N443*ScoringModel!$B$8+Input!O443*ScoringModel!$B$9+Input!P443*ScoringModel!$B$10)*0.01,"")</f>
        <v/>
      </c>
      <c r="O443" s="66" t="str">
        <f>IF(A443&lt;&gt;"",(Input!Q443*ScoringModel!$B$14+Input!R443*ScoringModel!$B$15+Input!S443*ScoringModel!$B$16+Input!T443*ScoringModel!$B$17+Input!U443*ScoringModel!$B$18+Input!V443*ScoringModel!$B$19+Input!W443*ScoringModel!$B$20)*0.01,"")</f>
        <v/>
      </c>
      <c r="P443" s="66" t="str">
        <f>IF(A443&lt;&gt;"",(Input!X443*ScoringModel!$B$24+Input!Y443*ScoringModel!$B$25+Input!Z443*ScoringModel!$B$26+Input!AA443*ScoringModel!$B$27+Input!AB443*ScoringModel!$B$28+Input!AC443*ScoringModel!$B$29+Input!AD443*ScoringModel!$B$30)*0.01,"")</f>
        <v/>
      </c>
    </row>
    <row r="444" spans="1:16" x14ac:dyDescent="0.25">
      <c r="A444" s="154" t="str">
        <f>IF(Input!A444&lt;&gt;"",Input!A444,"")</f>
        <v/>
      </c>
      <c r="B444" s="154" t="str">
        <f>IF(Input!D444&lt;&gt;"",CONCATENATE(Input!D444,", ",Input!C444),"")</f>
        <v/>
      </c>
      <c r="C444" s="154" t="str">
        <f>IF(Input!E444&lt;&gt;"",Input!E444,"")</f>
        <v/>
      </c>
      <c r="D444" s="155" t="str">
        <f>IF(Input!F444&lt;&gt;"",Input!F444,"")</f>
        <v/>
      </c>
      <c r="E444" s="154" t="str">
        <f>IF(Input!I444&lt;&gt;"",CONCATENATE(Input!I444,", ",LEFT(Input!H444,1)),"")</f>
        <v/>
      </c>
      <c r="F444" s="156"/>
      <c r="G444" s="157" t="str">
        <f t="shared" si="6"/>
        <v/>
      </c>
      <c r="H444" s="154" t="str">
        <f>IF(A444&lt;&gt;"",VLOOKUP(G444,ScoreRanges!$C$4:$E$8,3),"")</f>
        <v/>
      </c>
      <c r="I444" s="156"/>
      <c r="J444" s="129" t="str">
        <f>IF(AND(ConversionTable!$F$2&lt;&gt;"",A444&lt;&gt;""),VLOOKUP(G444,ConversionTable!B$2:D$402,3),"")</f>
        <v/>
      </c>
      <c r="K444" s="66" t="str">
        <f>IF(AND(ConversionTable!$F$2&lt;&gt;"",A444&lt;&gt;""),VLOOKUP(J444,ConversionTable!I$4:K$7,3),"")</f>
        <v/>
      </c>
      <c r="M444" s="66" t="str">
        <f>IF(A444&lt;&gt;"",(Input!AE444*ScoringModel!$B$11+Input!AF444*ScoringModel!$B$21+Input!AG444*ScoringModel!$B$31)*0.01,"")</f>
        <v/>
      </c>
      <c r="N444" s="66" t="str">
        <f>IF(A444&lt;&gt;"",(Input!J444*ScoringModel!$B$4+Input!K444*ScoringModel!$B$5+Input!L444*ScoringModel!$B$6+Input!M444*ScoringModel!$B$7+Input!N444*ScoringModel!$B$8+Input!O444*ScoringModel!$B$9+Input!P444*ScoringModel!$B$10)*0.01,"")</f>
        <v/>
      </c>
      <c r="O444" s="66" t="str">
        <f>IF(A444&lt;&gt;"",(Input!Q444*ScoringModel!$B$14+Input!R444*ScoringModel!$B$15+Input!S444*ScoringModel!$B$16+Input!T444*ScoringModel!$B$17+Input!U444*ScoringModel!$B$18+Input!V444*ScoringModel!$B$19+Input!W444*ScoringModel!$B$20)*0.01,"")</f>
        <v/>
      </c>
      <c r="P444" s="66" t="str">
        <f>IF(A444&lt;&gt;"",(Input!X444*ScoringModel!$B$24+Input!Y444*ScoringModel!$B$25+Input!Z444*ScoringModel!$B$26+Input!AA444*ScoringModel!$B$27+Input!AB444*ScoringModel!$B$28+Input!AC444*ScoringModel!$B$29+Input!AD444*ScoringModel!$B$30)*0.01,"")</f>
        <v/>
      </c>
    </row>
    <row r="445" spans="1:16" x14ac:dyDescent="0.25">
      <c r="A445" s="154" t="str">
        <f>IF(Input!A445&lt;&gt;"",Input!A445,"")</f>
        <v/>
      </c>
      <c r="B445" s="154" t="str">
        <f>IF(Input!D445&lt;&gt;"",CONCATENATE(Input!D445,", ",Input!C445),"")</f>
        <v/>
      </c>
      <c r="C445" s="154" t="str">
        <f>IF(Input!E445&lt;&gt;"",Input!E445,"")</f>
        <v/>
      </c>
      <c r="D445" s="155" t="str">
        <f>IF(Input!F445&lt;&gt;"",Input!F445,"")</f>
        <v/>
      </c>
      <c r="E445" s="154" t="str">
        <f>IF(Input!I445&lt;&gt;"",CONCATENATE(Input!I445,", ",LEFT(Input!H445,1)),"")</f>
        <v/>
      </c>
      <c r="F445" s="156"/>
      <c r="G445" s="157" t="str">
        <f t="shared" si="6"/>
        <v/>
      </c>
      <c r="H445" s="154" t="str">
        <f>IF(A445&lt;&gt;"",VLOOKUP(G445,ScoreRanges!$C$4:$E$8,3),"")</f>
        <v/>
      </c>
      <c r="I445" s="156"/>
      <c r="J445" s="129" t="str">
        <f>IF(AND(ConversionTable!$F$2&lt;&gt;"",A445&lt;&gt;""),VLOOKUP(G445,ConversionTable!B$2:D$402,3),"")</f>
        <v/>
      </c>
      <c r="K445" s="66" t="str">
        <f>IF(AND(ConversionTable!$F$2&lt;&gt;"",A445&lt;&gt;""),VLOOKUP(J445,ConversionTable!I$4:K$7,3),"")</f>
        <v/>
      </c>
      <c r="M445" s="66" t="str">
        <f>IF(A445&lt;&gt;"",(Input!AE445*ScoringModel!$B$11+Input!AF445*ScoringModel!$B$21+Input!AG445*ScoringModel!$B$31)*0.01,"")</f>
        <v/>
      </c>
      <c r="N445" s="66" t="str">
        <f>IF(A445&lt;&gt;"",(Input!J445*ScoringModel!$B$4+Input!K445*ScoringModel!$B$5+Input!L445*ScoringModel!$B$6+Input!M445*ScoringModel!$B$7+Input!N445*ScoringModel!$B$8+Input!O445*ScoringModel!$B$9+Input!P445*ScoringModel!$B$10)*0.01,"")</f>
        <v/>
      </c>
      <c r="O445" s="66" t="str">
        <f>IF(A445&lt;&gt;"",(Input!Q445*ScoringModel!$B$14+Input!R445*ScoringModel!$B$15+Input!S445*ScoringModel!$B$16+Input!T445*ScoringModel!$B$17+Input!U445*ScoringModel!$B$18+Input!V445*ScoringModel!$B$19+Input!W445*ScoringModel!$B$20)*0.01,"")</f>
        <v/>
      </c>
      <c r="P445" s="66" t="str">
        <f>IF(A445&lt;&gt;"",(Input!X445*ScoringModel!$B$24+Input!Y445*ScoringModel!$B$25+Input!Z445*ScoringModel!$B$26+Input!AA445*ScoringModel!$B$27+Input!AB445*ScoringModel!$B$28+Input!AC445*ScoringModel!$B$29+Input!AD445*ScoringModel!$B$30)*0.01,"")</f>
        <v/>
      </c>
    </row>
    <row r="446" spans="1:16" x14ac:dyDescent="0.25">
      <c r="A446" s="154" t="str">
        <f>IF(Input!A446&lt;&gt;"",Input!A446,"")</f>
        <v/>
      </c>
      <c r="B446" s="154" t="str">
        <f>IF(Input!D446&lt;&gt;"",CONCATENATE(Input!D446,", ",Input!C446),"")</f>
        <v/>
      </c>
      <c r="C446" s="154" t="str">
        <f>IF(Input!E446&lt;&gt;"",Input!E446,"")</f>
        <v/>
      </c>
      <c r="D446" s="155" t="str">
        <f>IF(Input!F446&lt;&gt;"",Input!F446,"")</f>
        <v/>
      </c>
      <c r="E446" s="154" t="str">
        <f>IF(Input!I446&lt;&gt;"",CONCATENATE(Input!I446,", ",LEFT(Input!H446,1)),"")</f>
        <v/>
      </c>
      <c r="F446" s="156"/>
      <c r="G446" s="157" t="str">
        <f t="shared" si="6"/>
        <v/>
      </c>
      <c r="H446" s="154" t="str">
        <f>IF(A446&lt;&gt;"",VLOOKUP(G446,ScoreRanges!$C$4:$E$8,3),"")</f>
        <v/>
      </c>
      <c r="I446" s="156"/>
      <c r="J446" s="129" t="str">
        <f>IF(AND(ConversionTable!$F$2&lt;&gt;"",A446&lt;&gt;""),VLOOKUP(G446,ConversionTable!B$2:D$402,3),"")</f>
        <v/>
      </c>
      <c r="K446" s="66" t="str">
        <f>IF(AND(ConversionTable!$F$2&lt;&gt;"",A446&lt;&gt;""),VLOOKUP(J446,ConversionTable!I$4:K$7,3),"")</f>
        <v/>
      </c>
      <c r="M446" s="66" t="str">
        <f>IF(A446&lt;&gt;"",(Input!AE446*ScoringModel!$B$11+Input!AF446*ScoringModel!$B$21+Input!AG446*ScoringModel!$B$31)*0.01,"")</f>
        <v/>
      </c>
      <c r="N446" s="66" t="str">
        <f>IF(A446&lt;&gt;"",(Input!J446*ScoringModel!$B$4+Input!K446*ScoringModel!$B$5+Input!L446*ScoringModel!$B$6+Input!M446*ScoringModel!$B$7+Input!N446*ScoringModel!$B$8+Input!O446*ScoringModel!$B$9+Input!P446*ScoringModel!$B$10)*0.01,"")</f>
        <v/>
      </c>
      <c r="O446" s="66" t="str">
        <f>IF(A446&lt;&gt;"",(Input!Q446*ScoringModel!$B$14+Input!R446*ScoringModel!$B$15+Input!S446*ScoringModel!$B$16+Input!T446*ScoringModel!$B$17+Input!U446*ScoringModel!$B$18+Input!V446*ScoringModel!$B$19+Input!W446*ScoringModel!$B$20)*0.01,"")</f>
        <v/>
      </c>
      <c r="P446" s="66" t="str">
        <f>IF(A446&lt;&gt;"",(Input!X446*ScoringModel!$B$24+Input!Y446*ScoringModel!$B$25+Input!Z446*ScoringModel!$B$26+Input!AA446*ScoringModel!$B$27+Input!AB446*ScoringModel!$B$28+Input!AC446*ScoringModel!$B$29+Input!AD446*ScoringModel!$B$30)*0.01,"")</f>
        <v/>
      </c>
    </row>
    <row r="447" spans="1:16" x14ac:dyDescent="0.25">
      <c r="A447" s="154" t="str">
        <f>IF(Input!A447&lt;&gt;"",Input!A447,"")</f>
        <v/>
      </c>
      <c r="B447" s="154" t="str">
        <f>IF(Input!D447&lt;&gt;"",CONCATENATE(Input!D447,", ",Input!C447),"")</f>
        <v/>
      </c>
      <c r="C447" s="154" t="str">
        <f>IF(Input!E447&lt;&gt;"",Input!E447,"")</f>
        <v/>
      </c>
      <c r="D447" s="155" t="str">
        <f>IF(Input!F447&lt;&gt;"",Input!F447,"")</f>
        <v/>
      </c>
      <c r="E447" s="154" t="str">
        <f>IF(Input!I447&lt;&gt;"",CONCATENATE(Input!I447,", ",LEFT(Input!H447,1)),"")</f>
        <v/>
      </c>
      <c r="F447" s="156"/>
      <c r="G447" s="157" t="str">
        <f t="shared" si="6"/>
        <v/>
      </c>
      <c r="H447" s="154" t="str">
        <f>IF(A447&lt;&gt;"",VLOOKUP(G447,ScoreRanges!$C$4:$E$8,3),"")</f>
        <v/>
      </c>
      <c r="I447" s="156"/>
      <c r="J447" s="129" t="str">
        <f>IF(AND(ConversionTable!$F$2&lt;&gt;"",A447&lt;&gt;""),VLOOKUP(G447,ConversionTable!B$2:D$402,3),"")</f>
        <v/>
      </c>
      <c r="K447" s="66" t="str">
        <f>IF(AND(ConversionTable!$F$2&lt;&gt;"",A447&lt;&gt;""),VLOOKUP(J447,ConversionTable!I$4:K$7,3),"")</f>
        <v/>
      </c>
      <c r="M447" s="66" t="str">
        <f>IF(A447&lt;&gt;"",(Input!AE447*ScoringModel!$B$11+Input!AF447*ScoringModel!$B$21+Input!AG447*ScoringModel!$B$31)*0.01,"")</f>
        <v/>
      </c>
      <c r="N447" s="66" t="str">
        <f>IF(A447&lt;&gt;"",(Input!J447*ScoringModel!$B$4+Input!K447*ScoringModel!$B$5+Input!L447*ScoringModel!$B$6+Input!M447*ScoringModel!$B$7+Input!N447*ScoringModel!$B$8+Input!O447*ScoringModel!$B$9+Input!P447*ScoringModel!$B$10)*0.01,"")</f>
        <v/>
      </c>
      <c r="O447" s="66" t="str">
        <f>IF(A447&lt;&gt;"",(Input!Q447*ScoringModel!$B$14+Input!R447*ScoringModel!$B$15+Input!S447*ScoringModel!$B$16+Input!T447*ScoringModel!$B$17+Input!U447*ScoringModel!$B$18+Input!V447*ScoringModel!$B$19+Input!W447*ScoringModel!$B$20)*0.01,"")</f>
        <v/>
      </c>
      <c r="P447" s="66" t="str">
        <f>IF(A447&lt;&gt;"",(Input!X447*ScoringModel!$B$24+Input!Y447*ScoringModel!$B$25+Input!Z447*ScoringModel!$B$26+Input!AA447*ScoringModel!$B$27+Input!AB447*ScoringModel!$B$28+Input!AC447*ScoringModel!$B$29+Input!AD447*ScoringModel!$B$30)*0.01,"")</f>
        <v/>
      </c>
    </row>
    <row r="448" spans="1:16" x14ac:dyDescent="0.25">
      <c r="A448" s="154" t="str">
        <f>IF(Input!A448&lt;&gt;"",Input!A448,"")</f>
        <v/>
      </c>
      <c r="B448" s="154" t="str">
        <f>IF(Input!D448&lt;&gt;"",CONCATENATE(Input!D448,", ",Input!C448),"")</f>
        <v/>
      </c>
      <c r="C448" s="154" t="str">
        <f>IF(Input!E448&lt;&gt;"",Input!E448,"")</f>
        <v/>
      </c>
      <c r="D448" s="155" t="str">
        <f>IF(Input!F448&lt;&gt;"",Input!F448,"")</f>
        <v/>
      </c>
      <c r="E448" s="154" t="str">
        <f>IF(Input!I448&lt;&gt;"",CONCATENATE(Input!I448,", ",LEFT(Input!H448,1)),"")</f>
        <v/>
      </c>
      <c r="F448" s="156"/>
      <c r="G448" s="157" t="str">
        <f t="shared" si="6"/>
        <v/>
      </c>
      <c r="H448" s="154" t="str">
        <f>IF(A448&lt;&gt;"",VLOOKUP(G448,ScoreRanges!$C$4:$E$8,3),"")</f>
        <v/>
      </c>
      <c r="I448" s="156"/>
      <c r="J448" s="129" t="str">
        <f>IF(AND(ConversionTable!$F$2&lt;&gt;"",A448&lt;&gt;""),VLOOKUP(G448,ConversionTable!B$2:D$402,3),"")</f>
        <v/>
      </c>
      <c r="K448" s="66" t="str">
        <f>IF(AND(ConversionTable!$F$2&lt;&gt;"",A448&lt;&gt;""),VLOOKUP(J448,ConversionTable!I$4:K$7,3),"")</f>
        <v/>
      </c>
      <c r="M448" s="66" t="str">
        <f>IF(A448&lt;&gt;"",(Input!AE448*ScoringModel!$B$11+Input!AF448*ScoringModel!$B$21+Input!AG448*ScoringModel!$B$31)*0.01,"")</f>
        <v/>
      </c>
      <c r="N448" s="66" t="str">
        <f>IF(A448&lt;&gt;"",(Input!J448*ScoringModel!$B$4+Input!K448*ScoringModel!$B$5+Input!L448*ScoringModel!$B$6+Input!M448*ScoringModel!$B$7+Input!N448*ScoringModel!$B$8+Input!O448*ScoringModel!$B$9+Input!P448*ScoringModel!$B$10)*0.01,"")</f>
        <v/>
      </c>
      <c r="O448" s="66" t="str">
        <f>IF(A448&lt;&gt;"",(Input!Q448*ScoringModel!$B$14+Input!R448*ScoringModel!$B$15+Input!S448*ScoringModel!$B$16+Input!T448*ScoringModel!$B$17+Input!U448*ScoringModel!$B$18+Input!V448*ScoringModel!$B$19+Input!W448*ScoringModel!$B$20)*0.01,"")</f>
        <v/>
      </c>
      <c r="P448" s="66" t="str">
        <f>IF(A448&lt;&gt;"",(Input!X448*ScoringModel!$B$24+Input!Y448*ScoringModel!$B$25+Input!Z448*ScoringModel!$B$26+Input!AA448*ScoringModel!$B$27+Input!AB448*ScoringModel!$B$28+Input!AC448*ScoringModel!$B$29+Input!AD448*ScoringModel!$B$30)*0.01,"")</f>
        <v/>
      </c>
    </row>
    <row r="449" spans="1:16" x14ac:dyDescent="0.25">
      <c r="A449" s="154" t="str">
        <f>IF(Input!A449&lt;&gt;"",Input!A449,"")</f>
        <v/>
      </c>
      <c r="B449" s="154" t="str">
        <f>IF(Input!D449&lt;&gt;"",CONCATENATE(Input!D449,", ",Input!C449),"")</f>
        <v/>
      </c>
      <c r="C449" s="154" t="str">
        <f>IF(Input!E449&lt;&gt;"",Input!E449,"")</f>
        <v/>
      </c>
      <c r="D449" s="155" t="str">
        <f>IF(Input!F449&lt;&gt;"",Input!F449,"")</f>
        <v/>
      </c>
      <c r="E449" s="154" t="str">
        <f>IF(Input!I449&lt;&gt;"",CONCATENATE(Input!I449,", ",LEFT(Input!H449,1)),"")</f>
        <v/>
      </c>
      <c r="F449" s="156"/>
      <c r="G449" s="157" t="str">
        <f t="shared" si="6"/>
        <v/>
      </c>
      <c r="H449" s="154" t="str">
        <f>IF(A449&lt;&gt;"",VLOOKUP(G449,ScoreRanges!$C$4:$E$8,3),"")</f>
        <v/>
      </c>
      <c r="I449" s="156"/>
      <c r="J449" s="129" t="str">
        <f>IF(AND(ConversionTable!$F$2&lt;&gt;"",A449&lt;&gt;""),VLOOKUP(G449,ConversionTable!B$2:D$402,3),"")</f>
        <v/>
      </c>
      <c r="K449" s="66" t="str">
        <f>IF(AND(ConversionTable!$F$2&lt;&gt;"",A449&lt;&gt;""),VLOOKUP(J449,ConversionTable!I$4:K$7,3),"")</f>
        <v/>
      </c>
      <c r="M449" s="66" t="str">
        <f>IF(A449&lt;&gt;"",(Input!AE449*ScoringModel!$B$11+Input!AF449*ScoringModel!$B$21+Input!AG449*ScoringModel!$B$31)*0.01,"")</f>
        <v/>
      </c>
      <c r="N449" s="66" t="str">
        <f>IF(A449&lt;&gt;"",(Input!J449*ScoringModel!$B$4+Input!K449*ScoringModel!$B$5+Input!L449*ScoringModel!$B$6+Input!M449*ScoringModel!$B$7+Input!N449*ScoringModel!$B$8+Input!O449*ScoringModel!$B$9+Input!P449*ScoringModel!$B$10)*0.01,"")</f>
        <v/>
      </c>
      <c r="O449" s="66" t="str">
        <f>IF(A449&lt;&gt;"",(Input!Q449*ScoringModel!$B$14+Input!R449*ScoringModel!$B$15+Input!S449*ScoringModel!$B$16+Input!T449*ScoringModel!$B$17+Input!U449*ScoringModel!$B$18+Input!V449*ScoringModel!$B$19+Input!W449*ScoringModel!$B$20)*0.01,"")</f>
        <v/>
      </c>
      <c r="P449" s="66" t="str">
        <f>IF(A449&lt;&gt;"",(Input!X449*ScoringModel!$B$24+Input!Y449*ScoringModel!$B$25+Input!Z449*ScoringModel!$B$26+Input!AA449*ScoringModel!$B$27+Input!AB449*ScoringModel!$B$28+Input!AC449*ScoringModel!$B$29+Input!AD449*ScoringModel!$B$30)*0.01,"")</f>
        <v/>
      </c>
    </row>
    <row r="450" spans="1:16" x14ac:dyDescent="0.25">
      <c r="A450" s="154" t="str">
        <f>IF(Input!A450&lt;&gt;"",Input!A450,"")</f>
        <v/>
      </c>
      <c r="B450" s="154" t="str">
        <f>IF(Input!D450&lt;&gt;"",CONCATENATE(Input!D450,", ",Input!C450),"")</f>
        <v/>
      </c>
      <c r="C450" s="154" t="str">
        <f>IF(Input!E450&lt;&gt;"",Input!E450,"")</f>
        <v/>
      </c>
      <c r="D450" s="155" t="str">
        <f>IF(Input!F450&lt;&gt;"",Input!F450,"")</f>
        <v/>
      </c>
      <c r="E450" s="154" t="str">
        <f>IF(Input!I450&lt;&gt;"",CONCATENATE(Input!I450,", ",LEFT(Input!H450,1)),"")</f>
        <v/>
      </c>
      <c r="F450" s="156"/>
      <c r="G450" s="157" t="str">
        <f t="shared" ref="G450:G513" si="7">IF(A450&lt;&gt;"",SUM(M450:P450),"")</f>
        <v/>
      </c>
      <c r="H450" s="154" t="str">
        <f>IF(A450&lt;&gt;"",VLOOKUP(G450,ScoreRanges!$C$4:$E$8,3),"")</f>
        <v/>
      </c>
      <c r="I450" s="156"/>
      <c r="J450" s="129" t="str">
        <f>IF(AND(ConversionTable!$F$2&lt;&gt;"",A450&lt;&gt;""),VLOOKUP(G450,ConversionTable!B$2:D$402,3),"")</f>
        <v/>
      </c>
      <c r="K450" s="66" t="str">
        <f>IF(AND(ConversionTable!$F$2&lt;&gt;"",A450&lt;&gt;""),VLOOKUP(J450,ConversionTable!I$4:K$7,3),"")</f>
        <v/>
      </c>
      <c r="M450" s="66" t="str">
        <f>IF(A450&lt;&gt;"",(Input!AE450*ScoringModel!$B$11+Input!AF450*ScoringModel!$B$21+Input!AG450*ScoringModel!$B$31)*0.01,"")</f>
        <v/>
      </c>
      <c r="N450" s="66" t="str">
        <f>IF(A450&lt;&gt;"",(Input!J450*ScoringModel!$B$4+Input!K450*ScoringModel!$B$5+Input!L450*ScoringModel!$B$6+Input!M450*ScoringModel!$B$7+Input!N450*ScoringModel!$B$8+Input!O450*ScoringModel!$B$9+Input!P450*ScoringModel!$B$10)*0.01,"")</f>
        <v/>
      </c>
      <c r="O450" s="66" t="str">
        <f>IF(A450&lt;&gt;"",(Input!Q450*ScoringModel!$B$14+Input!R450*ScoringModel!$B$15+Input!S450*ScoringModel!$B$16+Input!T450*ScoringModel!$B$17+Input!U450*ScoringModel!$B$18+Input!V450*ScoringModel!$B$19+Input!W450*ScoringModel!$B$20)*0.01,"")</f>
        <v/>
      </c>
      <c r="P450" s="66" t="str">
        <f>IF(A450&lt;&gt;"",(Input!X450*ScoringModel!$B$24+Input!Y450*ScoringModel!$B$25+Input!Z450*ScoringModel!$B$26+Input!AA450*ScoringModel!$B$27+Input!AB450*ScoringModel!$B$28+Input!AC450*ScoringModel!$B$29+Input!AD450*ScoringModel!$B$30)*0.01,"")</f>
        <v/>
      </c>
    </row>
    <row r="451" spans="1:16" x14ac:dyDescent="0.25">
      <c r="A451" s="154" t="str">
        <f>IF(Input!A451&lt;&gt;"",Input!A451,"")</f>
        <v/>
      </c>
      <c r="B451" s="154" t="str">
        <f>IF(Input!D451&lt;&gt;"",CONCATENATE(Input!D451,", ",Input!C451),"")</f>
        <v/>
      </c>
      <c r="C451" s="154" t="str">
        <f>IF(Input!E451&lt;&gt;"",Input!E451,"")</f>
        <v/>
      </c>
      <c r="D451" s="155" t="str">
        <f>IF(Input!F451&lt;&gt;"",Input!F451,"")</f>
        <v/>
      </c>
      <c r="E451" s="154" t="str">
        <f>IF(Input!I451&lt;&gt;"",CONCATENATE(Input!I451,", ",LEFT(Input!H451,1)),"")</f>
        <v/>
      </c>
      <c r="F451" s="156"/>
      <c r="G451" s="157" t="str">
        <f t="shared" si="7"/>
        <v/>
      </c>
      <c r="H451" s="154" t="str">
        <f>IF(A451&lt;&gt;"",VLOOKUP(G451,ScoreRanges!$C$4:$E$8,3),"")</f>
        <v/>
      </c>
      <c r="I451" s="156"/>
      <c r="J451" s="129" t="str">
        <f>IF(AND(ConversionTable!$F$2&lt;&gt;"",A451&lt;&gt;""),VLOOKUP(G451,ConversionTable!B$2:D$402,3),"")</f>
        <v/>
      </c>
      <c r="K451" s="66" t="str">
        <f>IF(AND(ConversionTable!$F$2&lt;&gt;"",A451&lt;&gt;""),VLOOKUP(J451,ConversionTable!I$4:K$7,3),"")</f>
        <v/>
      </c>
      <c r="M451" s="66" t="str">
        <f>IF(A451&lt;&gt;"",(Input!AE451*ScoringModel!$B$11+Input!AF451*ScoringModel!$B$21+Input!AG451*ScoringModel!$B$31)*0.01,"")</f>
        <v/>
      </c>
      <c r="N451" s="66" t="str">
        <f>IF(A451&lt;&gt;"",(Input!J451*ScoringModel!$B$4+Input!K451*ScoringModel!$B$5+Input!L451*ScoringModel!$B$6+Input!M451*ScoringModel!$B$7+Input!N451*ScoringModel!$B$8+Input!O451*ScoringModel!$B$9+Input!P451*ScoringModel!$B$10)*0.01,"")</f>
        <v/>
      </c>
      <c r="O451" s="66" t="str">
        <f>IF(A451&lt;&gt;"",(Input!Q451*ScoringModel!$B$14+Input!R451*ScoringModel!$B$15+Input!S451*ScoringModel!$B$16+Input!T451*ScoringModel!$B$17+Input!U451*ScoringModel!$B$18+Input!V451*ScoringModel!$B$19+Input!W451*ScoringModel!$B$20)*0.01,"")</f>
        <v/>
      </c>
      <c r="P451" s="66" t="str">
        <f>IF(A451&lt;&gt;"",(Input!X451*ScoringModel!$B$24+Input!Y451*ScoringModel!$B$25+Input!Z451*ScoringModel!$B$26+Input!AA451*ScoringModel!$B$27+Input!AB451*ScoringModel!$B$28+Input!AC451*ScoringModel!$B$29+Input!AD451*ScoringModel!$B$30)*0.01,"")</f>
        <v/>
      </c>
    </row>
    <row r="452" spans="1:16" x14ac:dyDescent="0.25">
      <c r="A452" s="154" t="str">
        <f>IF(Input!A452&lt;&gt;"",Input!A452,"")</f>
        <v/>
      </c>
      <c r="B452" s="154" t="str">
        <f>IF(Input!D452&lt;&gt;"",CONCATENATE(Input!D452,", ",Input!C452),"")</f>
        <v/>
      </c>
      <c r="C452" s="154" t="str">
        <f>IF(Input!E452&lt;&gt;"",Input!E452,"")</f>
        <v/>
      </c>
      <c r="D452" s="155" t="str">
        <f>IF(Input!F452&lt;&gt;"",Input!F452,"")</f>
        <v/>
      </c>
      <c r="E452" s="154" t="str">
        <f>IF(Input!I452&lt;&gt;"",CONCATENATE(Input!I452,", ",LEFT(Input!H452,1)),"")</f>
        <v/>
      </c>
      <c r="F452" s="156"/>
      <c r="G452" s="157" t="str">
        <f t="shared" si="7"/>
        <v/>
      </c>
      <c r="H452" s="154" t="str">
        <f>IF(A452&lt;&gt;"",VLOOKUP(G452,ScoreRanges!$C$4:$E$8,3),"")</f>
        <v/>
      </c>
      <c r="I452" s="156"/>
      <c r="J452" s="129" t="str">
        <f>IF(AND(ConversionTable!$F$2&lt;&gt;"",A452&lt;&gt;""),VLOOKUP(G452,ConversionTable!B$2:D$402,3),"")</f>
        <v/>
      </c>
      <c r="K452" s="66" t="str">
        <f>IF(AND(ConversionTable!$F$2&lt;&gt;"",A452&lt;&gt;""),VLOOKUP(J452,ConversionTable!I$4:K$7,3),"")</f>
        <v/>
      </c>
      <c r="M452" s="66" t="str">
        <f>IF(A452&lt;&gt;"",(Input!AE452*ScoringModel!$B$11+Input!AF452*ScoringModel!$B$21+Input!AG452*ScoringModel!$B$31)*0.01,"")</f>
        <v/>
      </c>
      <c r="N452" s="66" t="str">
        <f>IF(A452&lt;&gt;"",(Input!J452*ScoringModel!$B$4+Input!K452*ScoringModel!$B$5+Input!L452*ScoringModel!$B$6+Input!M452*ScoringModel!$B$7+Input!N452*ScoringModel!$B$8+Input!O452*ScoringModel!$B$9+Input!P452*ScoringModel!$B$10)*0.01,"")</f>
        <v/>
      </c>
      <c r="O452" s="66" t="str">
        <f>IF(A452&lt;&gt;"",(Input!Q452*ScoringModel!$B$14+Input!R452*ScoringModel!$B$15+Input!S452*ScoringModel!$B$16+Input!T452*ScoringModel!$B$17+Input!U452*ScoringModel!$B$18+Input!V452*ScoringModel!$B$19+Input!W452*ScoringModel!$B$20)*0.01,"")</f>
        <v/>
      </c>
      <c r="P452" s="66" t="str">
        <f>IF(A452&lt;&gt;"",(Input!X452*ScoringModel!$B$24+Input!Y452*ScoringModel!$B$25+Input!Z452*ScoringModel!$B$26+Input!AA452*ScoringModel!$B$27+Input!AB452*ScoringModel!$B$28+Input!AC452*ScoringModel!$B$29+Input!AD452*ScoringModel!$B$30)*0.01,"")</f>
        <v/>
      </c>
    </row>
    <row r="453" spans="1:16" x14ac:dyDescent="0.25">
      <c r="A453" s="154" t="str">
        <f>IF(Input!A453&lt;&gt;"",Input!A453,"")</f>
        <v/>
      </c>
      <c r="B453" s="154" t="str">
        <f>IF(Input!D453&lt;&gt;"",CONCATENATE(Input!D453,", ",Input!C453),"")</f>
        <v/>
      </c>
      <c r="C453" s="154" t="str">
        <f>IF(Input!E453&lt;&gt;"",Input!E453,"")</f>
        <v/>
      </c>
      <c r="D453" s="155" t="str">
        <f>IF(Input!F453&lt;&gt;"",Input!F453,"")</f>
        <v/>
      </c>
      <c r="E453" s="154" t="str">
        <f>IF(Input!I453&lt;&gt;"",CONCATENATE(Input!I453,", ",LEFT(Input!H453,1)),"")</f>
        <v/>
      </c>
      <c r="F453" s="156"/>
      <c r="G453" s="157" t="str">
        <f t="shared" si="7"/>
        <v/>
      </c>
      <c r="H453" s="154" t="str">
        <f>IF(A453&lt;&gt;"",VLOOKUP(G453,ScoreRanges!$C$4:$E$8,3),"")</f>
        <v/>
      </c>
      <c r="I453" s="156"/>
      <c r="J453" s="129" t="str">
        <f>IF(AND(ConversionTable!$F$2&lt;&gt;"",A453&lt;&gt;""),VLOOKUP(G453,ConversionTable!B$2:D$402,3),"")</f>
        <v/>
      </c>
      <c r="K453" s="66" t="str">
        <f>IF(AND(ConversionTable!$F$2&lt;&gt;"",A453&lt;&gt;""),VLOOKUP(J453,ConversionTable!I$4:K$7,3),"")</f>
        <v/>
      </c>
      <c r="M453" s="66" t="str">
        <f>IF(A453&lt;&gt;"",(Input!AE453*ScoringModel!$B$11+Input!AF453*ScoringModel!$B$21+Input!AG453*ScoringModel!$B$31)*0.01,"")</f>
        <v/>
      </c>
      <c r="N453" s="66" t="str">
        <f>IF(A453&lt;&gt;"",(Input!J453*ScoringModel!$B$4+Input!K453*ScoringModel!$B$5+Input!L453*ScoringModel!$B$6+Input!M453*ScoringModel!$B$7+Input!N453*ScoringModel!$B$8+Input!O453*ScoringModel!$B$9+Input!P453*ScoringModel!$B$10)*0.01,"")</f>
        <v/>
      </c>
      <c r="O453" s="66" t="str">
        <f>IF(A453&lt;&gt;"",(Input!Q453*ScoringModel!$B$14+Input!R453*ScoringModel!$B$15+Input!S453*ScoringModel!$B$16+Input!T453*ScoringModel!$B$17+Input!U453*ScoringModel!$B$18+Input!V453*ScoringModel!$B$19+Input!W453*ScoringModel!$B$20)*0.01,"")</f>
        <v/>
      </c>
      <c r="P453" s="66" t="str">
        <f>IF(A453&lt;&gt;"",(Input!X453*ScoringModel!$B$24+Input!Y453*ScoringModel!$B$25+Input!Z453*ScoringModel!$B$26+Input!AA453*ScoringModel!$B$27+Input!AB453*ScoringModel!$B$28+Input!AC453*ScoringModel!$B$29+Input!AD453*ScoringModel!$B$30)*0.01,"")</f>
        <v/>
      </c>
    </row>
    <row r="454" spans="1:16" x14ac:dyDescent="0.25">
      <c r="A454" s="154" t="str">
        <f>IF(Input!A454&lt;&gt;"",Input!A454,"")</f>
        <v/>
      </c>
      <c r="B454" s="154" t="str">
        <f>IF(Input!D454&lt;&gt;"",CONCATENATE(Input!D454,", ",Input!C454),"")</f>
        <v/>
      </c>
      <c r="C454" s="154" t="str">
        <f>IF(Input!E454&lt;&gt;"",Input!E454,"")</f>
        <v/>
      </c>
      <c r="D454" s="155" t="str">
        <f>IF(Input!F454&lt;&gt;"",Input!F454,"")</f>
        <v/>
      </c>
      <c r="E454" s="154" t="str">
        <f>IF(Input!I454&lt;&gt;"",CONCATENATE(Input!I454,", ",LEFT(Input!H454,1)),"")</f>
        <v/>
      </c>
      <c r="F454" s="156"/>
      <c r="G454" s="157" t="str">
        <f t="shared" si="7"/>
        <v/>
      </c>
      <c r="H454" s="154" t="str">
        <f>IF(A454&lt;&gt;"",VLOOKUP(G454,ScoreRanges!$C$4:$E$8,3),"")</f>
        <v/>
      </c>
      <c r="I454" s="156"/>
      <c r="J454" s="129" t="str">
        <f>IF(AND(ConversionTable!$F$2&lt;&gt;"",A454&lt;&gt;""),VLOOKUP(G454,ConversionTable!B$2:D$402,3),"")</f>
        <v/>
      </c>
      <c r="K454" s="66" t="str">
        <f>IF(AND(ConversionTable!$F$2&lt;&gt;"",A454&lt;&gt;""),VLOOKUP(J454,ConversionTable!I$4:K$7,3),"")</f>
        <v/>
      </c>
      <c r="M454" s="66" t="str">
        <f>IF(A454&lt;&gt;"",(Input!AE454*ScoringModel!$B$11+Input!AF454*ScoringModel!$B$21+Input!AG454*ScoringModel!$B$31)*0.01,"")</f>
        <v/>
      </c>
      <c r="N454" s="66" t="str">
        <f>IF(A454&lt;&gt;"",(Input!J454*ScoringModel!$B$4+Input!K454*ScoringModel!$B$5+Input!L454*ScoringModel!$B$6+Input!M454*ScoringModel!$B$7+Input!N454*ScoringModel!$B$8+Input!O454*ScoringModel!$B$9+Input!P454*ScoringModel!$B$10)*0.01,"")</f>
        <v/>
      </c>
      <c r="O454" s="66" t="str">
        <f>IF(A454&lt;&gt;"",(Input!Q454*ScoringModel!$B$14+Input!R454*ScoringModel!$B$15+Input!S454*ScoringModel!$B$16+Input!T454*ScoringModel!$B$17+Input!U454*ScoringModel!$B$18+Input!V454*ScoringModel!$B$19+Input!W454*ScoringModel!$B$20)*0.01,"")</f>
        <v/>
      </c>
      <c r="P454" s="66" t="str">
        <f>IF(A454&lt;&gt;"",(Input!X454*ScoringModel!$B$24+Input!Y454*ScoringModel!$B$25+Input!Z454*ScoringModel!$B$26+Input!AA454*ScoringModel!$B$27+Input!AB454*ScoringModel!$B$28+Input!AC454*ScoringModel!$B$29+Input!AD454*ScoringModel!$B$30)*0.01,"")</f>
        <v/>
      </c>
    </row>
    <row r="455" spans="1:16" x14ac:dyDescent="0.25">
      <c r="A455" s="154" t="str">
        <f>IF(Input!A455&lt;&gt;"",Input!A455,"")</f>
        <v/>
      </c>
      <c r="B455" s="154" t="str">
        <f>IF(Input!D455&lt;&gt;"",CONCATENATE(Input!D455,", ",Input!C455),"")</f>
        <v/>
      </c>
      <c r="C455" s="154" t="str">
        <f>IF(Input!E455&lt;&gt;"",Input!E455,"")</f>
        <v/>
      </c>
      <c r="D455" s="155" t="str">
        <f>IF(Input!F455&lt;&gt;"",Input!F455,"")</f>
        <v/>
      </c>
      <c r="E455" s="154" t="str">
        <f>IF(Input!I455&lt;&gt;"",CONCATENATE(Input!I455,", ",LEFT(Input!H455,1)),"")</f>
        <v/>
      </c>
      <c r="F455" s="156"/>
      <c r="G455" s="157" t="str">
        <f t="shared" si="7"/>
        <v/>
      </c>
      <c r="H455" s="154" t="str">
        <f>IF(A455&lt;&gt;"",VLOOKUP(G455,ScoreRanges!$C$4:$E$8,3),"")</f>
        <v/>
      </c>
      <c r="I455" s="156"/>
      <c r="J455" s="129" t="str">
        <f>IF(AND(ConversionTable!$F$2&lt;&gt;"",A455&lt;&gt;""),VLOOKUP(G455,ConversionTable!B$2:D$402,3),"")</f>
        <v/>
      </c>
      <c r="K455" s="66" t="str">
        <f>IF(AND(ConversionTable!$F$2&lt;&gt;"",A455&lt;&gt;""),VLOOKUP(J455,ConversionTable!I$4:K$7,3),"")</f>
        <v/>
      </c>
      <c r="M455" s="66" t="str">
        <f>IF(A455&lt;&gt;"",(Input!AE455*ScoringModel!$B$11+Input!AF455*ScoringModel!$B$21+Input!AG455*ScoringModel!$B$31)*0.01,"")</f>
        <v/>
      </c>
      <c r="N455" s="66" t="str">
        <f>IF(A455&lt;&gt;"",(Input!J455*ScoringModel!$B$4+Input!K455*ScoringModel!$B$5+Input!L455*ScoringModel!$B$6+Input!M455*ScoringModel!$B$7+Input!N455*ScoringModel!$B$8+Input!O455*ScoringModel!$B$9+Input!P455*ScoringModel!$B$10)*0.01,"")</f>
        <v/>
      </c>
      <c r="O455" s="66" t="str">
        <f>IF(A455&lt;&gt;"",(Input!Q455*ScoringModel!$B$14+Input!R455*ScoringModel!$B$15+Input!S455*ScoringModel!$B$16+Input!T455*ScoringModel!$B$17+Input!U455*ScoringModel!$B$18+Input!V455*ScoringModel!$B$19+Input!W455*ScoringModel!$B$20)*0.01,"")</f>
        <v/>
      </c>
      <c r="P455" s="66" t="str">
        <f>IF(A455&lt;&gt;"",(Input!X455*ScoringModel!$B$24+Input!Y455*ScoringModel!$B$25+Input!Z455*ScoringModel!$B$26+Input!AA455*ScoringModel!$B$27+Input!AB455*ScoringModel!$B$28+Input!AC455*ScoringModel!$B$29+Input!AD455*ScoringModel!$B$30)*0.01,"")</f>
        <v/>
      </c>
    </row>
    <row r="456" spans="1:16" x14ac:dyDescent="0.25">
      <c r="A456" s="154" t="str">
        <f>IF(Input!A456&lt;&gt;"",Input!A456,"")</f>
        <v/>
      </c>
      <c r="B456" s="154" t="str">
        <f>IF(Input!D456&lt;&gt;"",CONCATENATE(Input!D456,", ",Input!C456),"")</f>
        <v/>
      </c>
      <c r="C456" s="154" t="str">
        <f>IF(Input!E456&lt;&gt;"",Input!E456,"")</f>
        <v/>
      </c>
      <c r="D456" s="155" t="str">
        <f>IF(Input!F456&lt;&gt;"",Input!F456,"")</f>
        <v/>
      </c>
      <c r="E456" s="154" t="str">
        <f>IF(Input!I456&lt;&gt;"",CONCATENATE(Input!I456,", ",LEFT(Input!H456,1)),"")</f>
        <v/>
      </c>
      <c r="F456" s="156"/>
      <c r="G456" s="157" t="str">
        <f t="shared" si="7"/>
        <v/>
      </c>
      <c r="H456" s="154" t="str">
        <f>IF(A456&lt;&gt;"",VLOOKUP(G456,ScoreRanges!$C$4:$E$8,3),"")</f>
        <v/>
      </c>
      <c r="I456" s="156"/>
      <c r="J456" s="129" t="str">
        <f>IF(AND(ConversionTable!$F$2&lt;&gt;"",A456&lt;&gt;""),VLOOKUP(G456,ConversionTable!B$2:D$402,3),"")</f>
        <v/>
      </c>
      <c r="K456" s="66" t="str">
        <f>IF(AND(ConversionTable!$F$2&lt;&gt;"",A456&lt;&gt;""),VLOOKUP(J456,ConversionTable!I$4:K$7,3),"")</f>
        <v/>
      </c>
      <c r="M456" s="66" t="str">
        <f>IF(A456&lt;&gt;"",(Input!AE456*ScoringModel!$B$11+Input!AF456*ScoringModel!$B$21+Input!AG456*ScoringModel!$B$31)*0.01,"")</f>
        <v/>
      </c>
      <c r="N456" s="66" t="str">
        <f>IF(A456&lt;&gt;"",(Input!J456*ScoringModel!$B$4+Input!K456*ScoringModel!$B$5+Input!L456*ScoringModel!$B$6+Input!M456*ScoringModel!$B$7+Input!N456*ScoringModel!$B$8+Input!O456*ScoringModel!$B$9+Input!P456*ScoringModel!$B$10)*0.01,"")</f>
        <v/>
      </c>
      <c r="O456" s="66" t="str">
        <f>IF(A456&lt;&gt;"",(Input!Q456*ScoringModel!$B$14+Input!R456*ScoringModel!$B$15+Input!S456*ScoringModel!$B$16+Input!T456*ScoringModel!$B$17+Input!U456*ScoringModel!$B$18+Input!V456*ScoringModel!$B$19+Input!W456*ScoringModel!$B$20)*0.01,"")</f>
        <v/>
      </c>
      <c r="P456" s="66" t="str">
        <f>IF(A456&lt;&gt;"",(Input!X456*ScoringModel!$B$24+Input!Y456*ScoringModel!$B$25+Input!Z456*ScoringModel!$B$26+Input!AA456*ScoringModel!$B$27+Input!AB456*ScoringModel!$B$28+Input!AC456*ScoringModel!$B$29+Input!AD456*ScoringModel!$B$30)*0.01,"")</f>
        <v/>
      </c>
    </row>
    <row r="457" spans="1:16" x14ac:dyDescent="0.25">
      <c r="A457" s="154" t="str">
        <f>IF(Input!A457&lt;&gt;"",Input!A457,"")</f>
        <v/>
      </c>
      <c r="B457" s="154" t="str">
        <f>IF(Input!D457&lt;&gt;"",CONCATENATE(Input!D457,", ",Input!C457),"")</f>
        <v/>
      </c>
      <c r="C457" s="154" t="str">
        <f>IF(Input!E457&lt;&gt;"",Input!E457,"")</f>
        <v/>
      </c>
      <c r="D457" s="155" t="str">
        <f>IF(Input!F457&lt;&gt;"",Input!F457,"")</f>
        <v/>
      </c>
      <c r="E457" s="154" t="str">
        <f>IF(Input!I457&lt;&gt;"",CONCATENATE(Input!I457,", ",LEFT(Input!H457,1)),"")</f>
        <v/>
      </c>
      <c r="F457" s="156"/>
      <c r="G457" s="157" t="str">
        <f t="shared" si="7"/>
        <v/>
      </c>
      <c r="H457" s="154" t="str">
        <f>IF(A457&lt;&gt;"",VLOOKUP(G457,ScoreRanges!$C$4:$E$8,3),"")</f>
        <v/>
      </c>
      <c r="I457" s="156"/>
      <c r="J457" s="129" t="str">
        <f>IF(AND(ConversionTable!$F$2&lt;&gt;"",A457&lt;&gt;""),VLOOKUP(G457,ConversionTable!B$2:D$402,3),"")</f>
        <v/>
      </c>
      <c r="K457" s="66" t="str">
        <f>IF(AND(ConversionTable!$F$2&lt;&gt;"",A457&lt;&gt;""),VLOOKUP(J457,ConversionTable!I$4:K$7,3),"")</f>
        <v/>
      </c>
      <c r="M457" s="66" t="str">
        <f>IF(A457&lt;&gt;"",(Input!AE457*ScoringModel!$B$11+Input!AF457*ScoringModel!$B$21+Input!AG457*ScoringModel!$B$31)*0.01,"")</f>
        <v/>
      </c>
      <c r="N457" s="66" t="str">
        <f>IF(A457&lt;&gt;"",(Input!J457*ScoringModel!$B$4+Input!K457*ScoringModel!$B$5+Input!L457*ScoringModel!$B$6+Input!M457*ScoringModel!$B$7+Input!N457*ScoringModel!$B$8+Input!O457*ScoringModel!$B$9+Input!P457*ScoringModel!$B$10)*0.01,"")</f>
        <v/>
      </c>
      <c r="O457" s="66" t="str">
        <f>IF(A457&lt;&gt;"",(Input!Q457*ScoringModel!$B$14+Input!R457*ScoringModel!$B$15+Input!S457*ScoringModel!$B$16+Input!T457*ScoringModel!$B$17+Input!U457*ScoringModel!$B$18+Input!V457*ScoringModel!$B$19+Input!W457*ScoringModel!$B$20)*0.01,"")</f>
        <v/>
      </c>
      <c r="P457" s="66" t="str">
        <f>IF(A457&lt;&gt;"",(Input!X457*ScoringModel!$B$24+Input!Y457*ScoringModel!$B$25+Input!Z457*ScoringModel!$B$26+Input!AA457*ScoringModel!$B$27+Input!AB457*ScoringModel!$B$28+Input!AC457*ScoringModel!$B$29+Input!AD457*ScoringModel!$B$30)*0.01,"")</f>
        <v/>
      </c>
    </row>
    <row r="458" spans="1:16" x14ac:dyDescent="0.25">
      <c r="A458" s="154" t="str">
        <f>IF(Input!A458&lt;&gt;"",Input!A458,"")</f>
        <v/>
      </c>
      <c r="B458" s="154" t="str">
        <f>IF(Input!D458&lt;&gt;"",CONCATENATE(Input!D458,", ",Input!C458),"")</f>
        <v/>
      </c>
      <c r="C458" s="154" t="str">
        <f>IF(Input!E458&lt;&gt;"",Input!E458,"")</f>
        <v/>
      </c>
      <c r="D458" s="155" t="str">
        <f>IF(Input!F458&lt;&gt;"",Input!F458,"")</f>
        <v/>
      </c>
      <c r="E458" s="154" t="str">
        <f>IF(Input!I458&lt;&gt;"",CONCATENATE(Input!I458,", ",LEFT(Input!H458,1)),"")</f>
        <v/>
      </c>
      <c r="F458" s="156"/>
      <c r="G458" s="157" t="str">
        <f t="shared" si="7"/>
        <v/>
      </c>
      <c r="H458" s="154" t="str">
        <f>IF(A458&lt;&gt;"",VLOOKUP(G458,ScoreRanges!$C$4:$E$8,3),"")</f>
        <v/>
      </c>
      <c r="I458" s="156"/>
      <c r="J458" s="129" t="str">
        <f>IF(AND(ConversionTable!$F$2&lt;&gt;"",A458&lt;&gt;""),VLOOKUP(G458,ConversionTable!B$2:D$402,3),"")</f>
        <v/>
      </c>
      <c r="K458" s="66" t="str">
        <f>IF(AND(ConversionTable!$F$2&lt;&gt;"",A458&lt;&gt;""),VLOOKUP(J458,ConversionTable!I$4:K$7,3),"")</f>
        <v/>
      </c>
      <c r="M458" s="66" t="str">
        <f>IF(A458&lt;&gt;"",(Input!AE458*ScoringModel!$B$11+Input!AF458*ScoringModel!$B$21+Input!AG458*ScoringModel!$B$31)*0.01,"")</f>
        <v/>
      </c>
      <c r="N458" s="66" t="str">
        <f>IF(A458&lt;&gt;"",(Input!J458*ScoringModel!$B$4+Input!K458*ScoringModel!$B$5+Input!L458*ScoringModel!$B$6+Input!M458*ScoringModel!$B$7+Input!N458*ScoringModel!$B$8+Input!O458*ScoringModel!$B$9+Input!P458*ScoringModel!$B$10)*0.01,"")</f>
        <v/>
      </c>
      <c r="O458" s="66" t="str">
        <f>IF(A458&lt;&gt;"",(Input!Q458*ScoringModel!$B$14+Input!R458*ScoringModel!$B$15+Input!S458*ScoringModel!$B$16+Input!T458*ScoringModel!$B$17+Input!U458*ScoringModel!$B$18+Input!V458*ScoringModel!$B$19+Input!W458*ScoringModel!$B$20)*0.01,"")</f>
        <v/>
      </c>
      <c r="P458" s="66" t="str">
        <f>IF(A458&lt;&gt;"",(Input!X458*ScoringModel!$B$24+Input!Y458*ScoringModel!$B$25+Input!Z458*ScoringModel!$B$26+Input!AA458*ScoringModel!$B$27+Input!AB458*ScoringModel!$B$28+Input!AC458*ScoringModel!$B$29+Input!AD458*ScoringModel!$B$30)*0.01,"")</f>
        <v/>
      </c>
    </row>
    <row r="459" spans="1:16" x14ac:dyDescent="0.25">
      <c r="A459" s="154" t="str">
        <f>IF(Input!A459&lt;&gt;"",Input!A459,"")</f>
        <v/>
      </c>
      <c r="B459" s="154" t="str">
        <f>IF(Input!D459&lt;&gt;"",CONCATENATE(Input!D459,", ",Input!C459),"")</f>
        <v/>
      </c>
      <c r="C459" s="154" t="str">
        <f>IF(Input!E459&lt;&gt;"",Input!E459,"")</f>
        <v/>
      </c>
      <c r="D459" s="155" t="str">
        <f>IF(Input!F459&lt;&gt;"",Input!F459,"")</f>
        <v/>
      </c>
      <c r="E459" s="154" t="str">
        <f>IF(Input!I459&lt;&gt;"",CONCATENATE(Input!I459,", ",LEFT(Input!H459,1)),"")</f>
        <v/>
      </c>
      <c r="F459" s="156"/>
      <c r="G459" s="157" t="str">
        <f t="shared" si="7"/>
        <v/>
      </c>
      <c r="H459" s="154" t="str">
        <f>IF(A459&lt;&gt;"",VLOOKUP(G459,ScoreRanges!$C$4:$E$8,3),"")</f>
        <v/>
      </c>
      <c r="I459" s="156"/>
      <c r="J459" s="129" t="str">
        <f>IF(AND(ConversionTable!$F$2&lt;&gt;"",A459&lt;&gt;""),VLOOKUP(G459,ConversionTable!B$2:D$402,3),"")</f>
        <v/>
      </c>
      <c r="K459" s="66" t="str">
        <f>IF(AND(ConversionTable!$F$2&lt;&gt;"",A459&lt;&gt;""),VLOOKUP(J459,ConversionTable!I$4:K$7,3),"")</f>
        <v/>
      </c>
      <c r="M459" s="66" t="str">
        <f>IF(A459&lt;&gt;"",(Input!AE459*ScoringModel!$B$11+Input!AF459*ScoringModel!$B$21+Input!AG459*ScoringModel!$B$31)*0.01,"")</f>
        <v/>
      </c>
      <c r="N459" s="66" t="str">
        <f>IF(A459&lt;&gt;"",(Input!J459*ScoringModel!$B$4+Input!K459*ScoringModel!$B$5+Input!L459*ScoringModel!$B$6+Input!M459*ScoringModel!$B$7+Input!N459*ScoringModel!$B$8+Input!O459*ScoringModel!$B$9+Input!P459*ScoringModel!$B$10)*0.01,"")</f>
        <v/>
      </c>
      <c r="O459" s="66" t="str">
        <f>IF(A459&lt;&gt;"",(Input!Q459*ScoringModel!$B$14+Input!R459*ScoringModel!$B$15+Input!S459*ScoringModel!$B$16+Input!T459*ScoringModel!$B$17+Input!U459*ScoringModel!$B$18+Input!V459*ScoringModel!$B$19+Input!W459*ScoringModel!$B$20)*0.01,"")</f>
        <v/>
      </c>
      <c r="P459" s="66" t="str">
        <f>IF(A459&lt;&gt;"",(Input!X459*ScoringModel!$B$24+Input!Y459*ScoringModel!$B$25+Input!Z459*ScoringModel!$B$26+Input!AA459*ScoringModel!$B$27+Input!AB459*ScoringModel!$B$28+Input!AC459*ScoringModel!$B$29+Input!AD459*ScoringModel!$B$30)*0.01,"")</f>
        <v/>
      </c>
    </row>
    <row r="460" spans="1:16" x14ac:dyDescent="0.25">
      <c r="A460" s="154" t="str">
        <f>IF(Input!A460&lt;&gt;"",Input!A460,"")</f>
        <v/>
      </c>
      <c r="B460" s="154" t="str">
        <f>IF(Input!D460&lt;&gt;"",CONCATENATE(Input!D460,", ",Input!C460),"")</f>
        <v/>
      </c>
      <c r="C460" s="154" t="str">
        <f>IF(Input!E460&lt;&gt;"",Input!E460,"")</f>
        <v/>
      </c>
      <c r="D460" s="155" t="str">
        <f>IF(Input!F460&lt;&gt;"",Input!F460,"")</f>
        <v/>
      </c>
      <c r="E460" s="154" t="str">
        <f>IF(Input!I460&lt;&gt;"",CONCATENATE(Input!I460,", ",LEFT(Input!H460,1)),"")</f>
        <v/>
      </c>
      <c r="F460" s="156"/>
      <c r="G460" s="157" t="str">
        <f t="shared" si="7"/>
        <v/>
      </c>
      <c r="H460" s="154" t="str">
        <f>IF(A460&lt;&gt;"",VLOOKUP(G460,ScoreRanges!$C$4:$E$8,3),"")</f>
        <v/>
      </c>
      <c r="I460" s="156"/>
      <c r="J460" s="129" t="str">
        <f>IF(AND(ConversionTable!$F$2&lt;&gt;"",A460&lt;&gt;""),VLOOKUP(G460,ConversionTable!B$2:D$402,3),"")</f>
        <v/>
      </c>
      <c r="K460" s="66" t="str">
        <f>IF(AND(ConversionTable!$F$2&lt;&gt;"",A460&lt;&gt;""),VLOOKUP(J460,ConversionTable!I$4:K$7,3),"")</f>
        <v/>
      </c>
      <c r="M460" s="66" t="str">
        <f>IF(A460&lt;&gt;"",(Input!AE460*ScoringModel!$B$11+Input!AF460*ScoringModel!$B$21+Input!AG460*ScoringModel!$B$31)*0.01,"")</f>
        <v/>
      </c>
      <c r="N460" s="66" t="str">
        <f>IF(A460&lt;&gt;"",(Input!J460*ScoringModel!$B$4+Input!K460*ScoringModel!$B$5+Input!L460*ScoringModel!$B$6+Input!M460*ScoringModel!$B$7+Input!N460*ScoringModel!$B$8+Input!O460*ScoringModel!$B$9+Input!P460*ScoringModel!$B$10)*0.01,"")</f>
        <v/>
      </c>
      <c r="O460" s="66" t="str">
        <f>IF(A460&lt;&gt;"",(Input!Q460*ScoringModel!$B$14+Input!R460*ScoringModel!$B$15+Input!S460*ScoringModel!$B$16+Input!T460*ScoringModel!$B$17+Input!U460*ScoringModel!$B$18+Input!V460*ScoringModel!$B$19+Input!W460*ScoringModel!$B$20)*0.01,"")</f>
        <v/>
      </c>
      <c r="P460" s="66" t="str">
        <f>IF(A460&lt;&gt;"",(Input!X460*ScoringModel!$B$24+Input!Y460*ScoringModel!$B$25+Input!Z460*ScoringModel!$B$26+Input!AA460*ScoringModel!$B$27+Input!AB460*ScoringModel!$B$28+Input!AC460*ScoringModel!$B$29+Input!AD460*ScoringModel!$B$30)*0.01,"")</f>
        <v/>
      </c>
    </row>
    <row r="461" spans="1:16" x14ac:dyDescent="0.25">
      <c r="A461" s="154" t="str">
        <f>IF(Input!A461&lt;&gt;"",Input!A461,"")</f>
        <v/>
      </c>
      <c r="B461" s="154" t="str">
        <f>IF(Input!D461&lt;&gt;"",CONCATENATE(Input!D461,", ",Input!C461),"")</f>
        <v/>
      </c>
      <c r="C461" s="154" t="str">
        <f>IF(Input!E461&lt;&gt;"",Input!E461,"")</f>
        <v/>
      </c>
      <c r="D461" s="155" t="str">
        <f>IF(Input!F461&lt;&gt;"",Input!F461,"")</f>
        <v/>
      </c>
      <c r="E461" s="154" t="str">
        <f>IF(Input!I461&lt;&gt;"",CONCATENATE(Input!I461,", ",LEFT(Input!H461,1)),"")</f>
        <v/>
      </c>
      <c r="F461" s="156"/>
      <c r="G461" s="157" t="str">
        <f t="shared" si="7"/>
        <v/>
      </c>
      <c r="H461" s="154" t="str">
        <f>IF(A461&lt;&gt;"",VLOOKUP(G461,ScoreRanges!$C$4:$E$8,3),"")</f>
        <v/>
      </c>
      <c r="I461" s="156"/>
      <c r="J461" s="129" t="str">
        <f>IF(AND(ConversionTable!$F$2&lt;&gt;"",A461&lt;&gt;""),VLOOKUP(G461,ConversionTable!B$2:D$402,3),"")</f>
        <v/>
      </c>
      <c r="K461" s="66" t="str">
        <f>IF(AND(ConversionTable!$F$2&lt;&gt;"",A461&lt;&gt;""),VLOOKUP(J461,ConversionTable!I$4:K$7,3),"")</f>
        <v/>
      </c>
      <c r="M461" s="66" t="str">
        <f>IF(A461&lt;&gt;"",(Input!AE461*ScoringModel!$B$11+Input!AF461*ScoringModel!$B$21+Input!AG461*ScoringModel!$B$31)*0.01,"")</f>
        <v/>
      </c>
      <c r="N461" s="66" t="str">
        <f>IF(A461&lt;&gt;"",(Input!J461*ScoringModel!$B$4+Input!K461*ScoringModel!$B$5+Input!L461*ScoringModel!$B$6+Input!M461*ScoringModel!$B$7+Input!N461*ScoringModel!$B$8+Input!O461*ScoringModel!$B$9+Input!P461*ScoringModel!$B$10)*0.01,"")</f>
        <v/>
      </c>
      <c r="O461" s="66" t="str">
        <f>IF(A461&lt;&gt;"",(Input!Q461*ScoringModel!$B$14+Input!R461*ScoringModel!$B$15+Input!S461*ScoringModel!$B$16+Input!T461*ScoringModel!$B$17+Input!U461*ScoringModel!$B$18+Input!V461*ScoringModel!$B$19+Input!W461*ScoringModel!$B$20)*0.01,"")</f>
        <v/>
      </c>
      <c r="P461" s="66" t="str">
        <f>IF(A461&lt;&gt;"",(Input!X461*ScoringModel!$B$24+Input!Y461*ScoringModel!$B$25+Input!Z461*ScoringModel!$B$26+Input!AA461*ScoringModel!$B$27+Input!AB461*ScoringModel!$B$28+Input!AC461*ScoringModel!$B$29+Input!AD461*ScoringModel!$B$30)*0.01,"")</f>
        <v/>
      </c>
    </row>
    <row r="462" spans="1:16" x14ac:dyDescent="0.25">
      <c r="A462" s="154" t="str">
        <f>IF(Input!A462&lt;&gt;"",Input!A462,"")</f>
        <v/>
      </c>
      <c r="B462" s="154" t="str">
        <f>IF(Input!D462&lt;&gt;"",CONCATENATE(Input!D462,", ",Input!C462),"")</f>
        <v/>
      </c>
      <c r="C462" s="154" t="str">
        <f>IF(Input!E462&lt;&gt;"",Input!E462,"")</f>
        <v/>
      </c>
      <c r="D462" s="155" t="str">
        <f>IF(Input!F462&lt;&gt;"",Input!F462,"")</f>
        <v/>
      </c>
      <c r="E462" s="154" t="str">
        <f>IF(Input!I462&lt;&gt;"",CONCATENATE(Input!I462,", ",LEFT(Input!H462,1)),"")</f>
        <v/>
      </c>
      <c r="F462" s="156"/>
      <c r="G462" s="157" t="str">
        <f t="shared" si="7"/>
        <v/>
      </c>
      <c r="H462" s="154" t="str">
        <f>IF(A462&lt;&gt;"",VLOOKUP(G462,ScoreRanges!$C$4:$E$8,3),"")</f>
        <v/>
      </c>
      <c r="I462" s="156"/>
      <c r="J462" s="129" t="str">
        <f>IF(AND(ConversionTable!$F$2&lt;&gt;"",A462&lt;&gt;""),VLOOKUP(G462,ConversionTable!B$2:D$402,3),"")</f>
        <v/>
      </c>
      <c r="K462" s="66" t="str">
        <f>IF(AND(ConversionTable!$F$2&lt;&gt;"",A462&lt;&gt;""),VLOOKUP(J462,ConversionTable!I$4:K$7,3),"")</f>
        <v/>
      </c>
      <c r="M462" s="66" t="str">
        <f>IF(A462&lt;&gt;"",(Input!AE462*ScoringModel!$B$11+Input!AF462*ScoringModel!$B$21+Input!AG462*ScoringModel!$B$31)*0.01,"")</f>
        <v/>
      </c>
      <c r="N462" s="66" t="str">
        <f>IF(A462&lt;&gt;"",(Input!J462*ScoringModel!$B$4+Input!K462*ScoringModel!$B$5+Input!L462*ScoringModel!$B$6+Input!M462*ScoringModel!$B$7+Input!N462*ScoringModel!$B$8+Input!O462*ScoringModel!$B$9+Input!P462*ScoringModel!$B$10)*0.01,"")</f>
        <v/>
      </c>
      <c r="O462" s="66" t="str">
        <f>IF(A462&lt;&gt;"",(Input!Q462*ScoringModel!$B$14+Input!R462*ScoringModel!$B$15+Input!S462*ScoringModel!$B$16+Input!T462*ScoringModel!$B$17+Input!U462*ScoringModel!$B$18+Input!V462*ScoringModel!$B$19+Input!W462*ScoringModel!$B$20)*0.01,"")</f>
        <v/>
      </c>
      <c r="P462" s="66" t="str">
        <f>IF(A462&lt;&gt;"",(Input!X462*ScoringModel!$B$24+Input!Y462*ScoringModel!$B$25+Input!Z462*ScoringModel!$B$26+Input!AA462*ScoringModel!$B$27+Input!AB462*ScoringModel!$B$28+Input!AC462*ScoringModel!$B$29+Input!AD462*ScoringModel!$B$30)*0.01,"")</f>
        <v/>
      </c>
    </row>
    <row r="463" spans="1:16" x14ac:dyDescent="0.25">
      <c r="A463" s="154" t="str">
        <f>IF(Input!A463&lt;&gt;"",Input!A463,"")</f>
        <v/>
      </c>
      <c r="B463" s="154" t="str">
        <f>IF(Input!D463&lt;&gt;"",CONCATENATE(Input!D463,", ",Input!C463),"")</f>
        <v/>
      </c>
      <c r="C463" s="154" t="str">
        <f>IF(Input!E463&lt;&gt;"",Input!E463,"")</f>
        <v/>
      </c>
      <c r="D463" s="155" t="str">
        <f>IF(Input!F463&lt;&gt;"",Input!F463,"")</f>
        <v/>
      </c>
      <c r="E463" s="154" t="str">
        <f>IF(Input!I463&lt;&gt;"",CONCATENATE(Input!I463,", ",LEFT(Input!H463,1)),"")</f>
        <v/>
      </c>
      <c r="F463" s="156"/>
      <c r="G463" s="157" t="str">
        <f t="shared" si="7"/>
        <v/>
      </c>
      <c r="H463" s="154" t="str">
        <f>IF(A463&lt;&gt;"",VLOOKUP(G463,ScoreRanges!$C$4:$E$8,3),"")</f>
        <v/>
      </c>
      <c r="I463" s="156"/>
      <c r="J463" s="129" t="str">
        <f>IF(AND(ConversionTable!$F$2&lt;&gt;"",A463&lt;&gt;""),VLOOKUP(G463,ConversionTable!B$2:D$402,3),"")</f>
        <v/>
      </c>
      <c r="K463" s="66" t="str">
        <f>IF(AND(ConversionTable!$F$2&lt;&gt;"",A463&lt;&gt;""),VLOOKUP(J463,ConversionTable!I$4:K$7,3),"")</f>
        <v/>
      </c>
      <c r="M463" s="66" t="str">
        <f>IF(A463&lt;&gt;"",(Input!AE463*ScoringModel!$B$11+Input!AF463*ScoringModel!$B$21+Input!AG463*ScoringModel!$B$31)*0.01,"")</f>
        <v/>
      </c>
      <c r="N463" s="66" t="str">
        <f>IF(A463&lt;&gt;"",(Input!J463*ScoringModel!$B$4+Input!K463*ScoringModel!$B$5+Input!L463*ScoringModel!$B$6+Input!M463*ScoringModel!$B$7+Input!N463*ScoringModel!$B$8+Input!O463*ScoringModel!$B$9+Input!P463*ScoringModel!$B$10)*0.01,"")</f>
        <v/>
      </c>
      <c r="O463" s="66" t="str">
        <f>IF(A463&lt;&gt;"",(Input!Q463*ScoringModel!$B$14+Input!R463*ScoringModel!$B$15+Input!S463*ScoringModel!$B$16+Input!T463*ScoringModel!$B$17+Input!U463*ScoringModel!$B$18+Input!V463*ScoringModel!$B$19+Input!W463*ScoringModel!$B$20)*0.01,"")</f>
        <v/>
      </c>
      <c r="P463" s="66" t="str">
        <f>IF(A463&lt;&gt;"",(Input!X463*ScoringModel!$B$24+Input!Y463*ScoringModel!$B$25+Input!Z463*ScoringModel!$B$26+Input!AA463*ScoringModel!$B$27+Input!AB463*ScoringModel!$B$28+Input!AC463*ScoringModel!$B$29+Input!AD463*ScoringModel!$B$30)*0.01,"")</f>
        <v/>
      </c>
    </row>
    <row r="464" spans="1:16" x14ac:dyDescent="0.25">
      <c r="A464" s="154" t="str">
        <f>IF(Input!A464&lt;&gt;"",Input!A464,"")</f>
        <v/>
      </c>
      <c r="B464" s="154" t="str">
        <f>IF(Input!D464&lt;&gt;"",CONCATENATE(Input!D464,", ",Input!C464),"")</f>
        <v/>
      </c>
      <c r="C464" s="154" t="str">
        <f>IF(Input!E464&lt;&gt;"",Input!E464,"")</f>
        <v/>
      </c>
      <c r="D464" s="155" t="str">
        <f>IF(Input!F464&lt;&gt;"",Input!F464,"")</f>
        <v/>
      </c>
      <c r="E464" s="154" t="str">
        <f>IF(Input!I464&lt;&gt;"",CONCATENATE(Input!I464,", ",LEFT(Input!H464,1)),"")</f>
        <v/>
      </c>
      <c r="F464" s="156"/>
      <c r="G464" s="157" t="str">
        <f t="shared" si="7"/>
        <v/>
      </c>
      <c r="H464" s="154" t="str">
        <f>IF(A464&lt;&gt;"",VLOOKUP(G464,ScoreRanges!$C$4:$E$8,3),"")</f>
        <v/>
      </c>
      <c r="I464" s="156"/>
      <c r="J464" s="129" t="str">
        <f>IF(AND(ConversionTable!$F$2&lt;&gt;"",A464&lt;&gt;""),VLOOKUP(G464,ConversionTable!B$2:D$402,3),"")</f>
        <v/>
      </c>
      <c r="K464" s="66" t="str">
        <f>IF(AND(ConversionTable!$F$2&lt;&gt;"",A464&lt;&gt;""),VLOOKUP(J464,ConversionTable!I$4:K$7,3),"")</f>
        <v/>
      </c>
      <c r="M464" s="66" t="str">
        <f>IF(A464&lt;&gt;"",(Input!AE464*ScoringModel!$B$11+Input!AF464*ScoringModel!$B$21+Input!AG464*ScoringModel!$B$31)*0.01,"")</f>
        <v/>
      </c>
      <c r="N464" s="66" t="str">
        <f>IF(A464&lt;&gt;"",(Input!J464*ScoringModel!$B$4+Input!K464*ScoringModel!$B$5+Input!L464*ScoringModel!$B$6+Input!M464*ScoringModel!$B$7+Input!N464*ScoringModel!$B$8+Input!O464*ScoringModel!$B$9+Input!P464*ScoringModel!$B$10)*0.01,"")</f>
        <v/>
      </c>
      <c r="O464" s="66" t="str">
        <f>IF(A464&lt;&gt;"",(Input!Q464*ScoringModel!$B$14+Input!R464*ScoringModel!$B$15+Input!S464*ScoringModel!$B$16+Input!T464*ScoringModel!$B$17+Input!U464*ScoringModel!$B$18+Input!V464*ScoringModel!$B$19+Input!W464*ScoringModel!$B$20)*0.01,"")</f>
        <v/>
      </c>
      <c r="P464" s="66" t="str">
        <f>IF(A464&lt;&gt;"",(Input!X464*ScoringModel!$B$24+Input!Y464*ScoringModel!$B$25+Input!Z464*ScoringModel!$B$26+Input!AA464*ScoringModel!$B$27+Input!AB464*ScoringModel!$B$28+Input!AC464*ScoringModel!$B$29+Input!AD464*ScoringModel!$B$30)*0.01,"")</f>
        <v/>
      </c>
    </row>
    <row r="465" spans="1:16" x14ac:dyDescent="0.25">
      <c r="A465" s="154" t="str">
        <f>IF(Input!A465&lt;&gt;"",Input!A465,"")</f>
        <v/>
      </c>
      <c r="B465" s="154" t="str">
        <f>IF(Input!D465&lt;&gt;"",CONCATENATE(Input!D465,", ",Input!C465),"")</f>
        <v/>
      </c>
      <c r="C465" s="154" t="str">
        <f>IF(Input!E465&lt;&gt;"",Input!E465,"")</f>
        <v/>
      </c>
      <c r="D465" s="155" t="str">
        <f>IF(Input!F465&lt;&gt;"",Input!F465,"")</f>
        <v/>
      </c>
      <c r="E465" s="154" t="str">
        <f>IF(Input!I465&lt;&gt;"",CONCATENATE(Input!I465,", ",LEFT(Input!H465,1)),"")</f>
        <v/>
      </c>
      <c r="F465" s="156"/>
      <c r="G465" s="157" t="str">
        <f t="shared" si="7"/>
        <v/>
      </c>
      <c r="H465" s="154" t="str">
        <f>IF(A465&lt;&gt;"",VLOOKUP(G465,ScoreRanges!$C$4:$E$8,3),"")</f>
        <v/>
      </c>
      <c r="I465" s="156"/>
      <c r="J465" s="129" t="str">
        <f>IF(AND(ConversionTable!$F$2&lt;&gt;"",A465&lt;&gt;""),VLOOKUP(G465,ConversionTable!B$2:D$402,3),"")</f>
        <v/>
      </c>
      <c r="K465" s="66" t="str">
        <f>IF(AND(ConversionTable!$F$2&lt;&gt;"",A465&lt;&gt;""),VLOOKUP(J465,ConversionTable!I$4:K$7,3),"")</f>
        <v/>
      </c>
      <c r="M465" s="66" t="str">
        <f>IF(A465&lt;&gt;"",(Input!AE465*ScoringModel!$B$11+Input!AF465*ScoringModel!$B$21+Input!AG465*ScoringModel!$B$31)*0.01,"")</f>
        <v/>
      </c>
      <c r="N465" s="66" t="str">
        <f>IF(A465&lt;&gt;"",(Input!J465*ScoringModel!$B$4+Input!K465*ScoringModel!$B$5+Input!L465*ScoringModel!$B$6+Input!M465*ScoringModel!$B$7+Input!N465*ScoringModel!$B$8+Input!O465*ScoringModel!$B$9+Input!P465*ScoringModel!$B$10)*0.01,"")</f>
        <v/>
      </c>
      <c r="O465" s="66" t="str">
        <f>IF(A465&lt;&gt;"",(Input!Q465*ScoringModel!$B$14+Input!R465*ScoringModel!$B$15+Input!S465*ScoringModel!$B$16+Input!T465*ScoringModel!$B$17+Input!U465*ScoringModel!$B$18+Input!V465*ScoringModel!$B$19+Input!W465*ScoringModel!$B$20)*0.01,"")</f>
        <v/>
      </c>
      <c r="P465" s="66" t="str">
        <f>IF(A465&lt;&gt;"",(Input!X465*ScoringModel!$B$24+Input!Y465*ScoringModel!$B$25+Input!Z465*ScoringModel!$B$26+Input!AA465*ScoringModel!$B$27+Input!AB465*ScoringModel!$B$28+Input!AC465*ScoringModel!$B$29+Input!AD465*ScoringModel!$B$30)*0.01,"")</f>
        <v/>
      </c>
    </row>
    <row r="466" spans="1:16" x14ac:dyDescent="0.25">
      <c r="A466" s="154" t="str">
        <f>IF(Input!A466&lt;&gt;"",Input!A466,"")</f>
        <v/>
      </c>
      <c r="B466" s="154" t="str">
        <f>IF(Input!D466&lt;&gt;"",CONCATENATE(Input!D466,", ",Input!C466),"")</f>
        <v/>
      </c>
      <c r="C466" s="154" t="str">
        <f>IF(Input!E466&lt;&gt;"",Input!E466,"")</f>
        <v/>
      </c>
      <c r="D466" s="155" t="str">
        <f>IF(Input!F466&lt;&gt;"",Input!F466,"")</f>
        <v/>
      </c>
      <c r="E466" s="154" t="str">
        <f>IF(Input!I466&lt;&gt;"",CONCATENATE(Input!I466,", ",LEFT(Input!H466,1)),"")</f>
        <v/>
      </c>
      <c r="F466" s="156"/>
      <c r="G466" s="157" t="str">
        <f t="shared" si="7"/>
        <v/>
      </c>
      <c r="H466" s="154" t="str">
        <f>IF(A466&lt;&gt;"",VLOOKUP(G466,ScoreRanges!$C$4:$E$8,3),"")</f>
        <v/>
      </c>
      <c r="I466" s="156"/>
      <c r="J466" s="129" t="str">
        <f>IF(AND(ConversionTable!$F$2&lt;&gt;"",A466&lt;&gt;""),VLOOKUP(G466,ConversionTable!B$2:D$402,3),"")</f>
        <v/>
      </c>
      <c r="K466" s="66" t="str">
        <f>IF(AND(ConversionTable!$F$2&lt;&gt;"",A466&lt;&gt;""),VLOOKUP(J466,ConversionTable!I$4:K$7,3),"")</f>
        <v/>
      </c>
      <c r="M466" s="66" t="str">
        <f>IF(A466&lt;&gt;"",(Input!AE466*ScoringModel!$B$11+Input!AF466*ScoringModel!$B$21+Input!AG466*ScoringModel!$B$31)*0.01,"")</f>
        <v/>
      </c>
      <c r="N466" s="66" t="str">
        <f>IF(A466&lt;&gt;"",(Input!J466*ScoringModel!$B$4+Input!K466*ScoringModel!$B$5+Input!L466*ScoringModel!$B$6+Input!M466*ScoringModel!$B$7+Input!N466*ScoringModel!$B$8+Input!O466*ScoringModel!$B$9+Input!P466*ScoringModel!$B$10)*0.01,"")</f>
        <v/>
      </c>
      <c r="O466" s="66" t="str">
        <f>IF(A466&lt;&gt;"",(Input!Q466*ScoringModel!$B$14+Input!R466*ScoringModel!$B$15+Input!S466*ScoringModel!$B$16+Input!T466*ScoringModel!$B$17+Input!U466*ScoringModel!$B$18+Input!V466*ScoringModel!$B$19+Input!W466*ScoringModel!$B$20)*0.01,"")</f>
        <v/>
      </c>
      <c r="P466" s="66" t="str">
        <f>IF(A466&lt;&gt;"",(Input!X466*ScoringModel!$B$24+Input!Y466*ScoringModel!$B$25+Input!Z466*ScoringModel!$B$26+Input!AA466*ScoringModel!$B$27+Input!AB466*ScoringModel!$B$28+Input!AC466*ScoringModel!$B$29+Input!AD466*ScoringModel!$B$30)*0.01,"")</f>
        <v/>
      </c>
    </row>
    <row r="467" spans="1:16" x14ac:dyDescent="0.25">
      <c r="A467" s="154" t="str">
        <f>IF(Input!A467&lt;&gt;"",Input!A467,"")</f>
        <v/>
      </c>
      <c r="B467" s="154" t="str">
        <f>IF(Input!D467&lt;&gt;"",CONCATENATE(Input!D467,", ",Input!C467),"")</f>
        <v/>
      </c>
      <c r="C467" s="154" t="str">
        <f>IF(Input!E467&lt;&gt;"",Input!E467,"")</f>
        <v/>
      </c>
      <c r="D467" s="155" t="str">
        <f>IF(Input!F467&lt;&gt;"",Input!F467,"")</f>
        <v/>
      </c>
      <c r="E467" s="154" t="str">
        <f>IF(Input!I467&lt;&gt;"",CONCATENATE(Input!I467,", ",LEFT(Input!H467,1)),"")</f>
        <v/>
      </c>
      <c r="F467" s="156"/>
      <c r="G467" s="157" t="str">
        <f t="shared" si="7"/>
        <v/>
      </c>
      <c r="H467" s="154" t="str">
        <f>IF(A467&lt;&gt;"",VLOOKUP(G467,ScoreRanges!$C$4:$E$8,3),"")</f>
        <v/>
      </c>
      <c r="I467" s="156"/>
      <c r="J467" s="129" t="str">
        <f>IF(AND(ConversionTable!$F$2&lt;&gt;"",A467&lt;&gt;""),VLOOKUP(G467,ConversionTable!B$2:D$402,3),"")</f>
        <v/>
      </c>
      <c r="K467" s="66" t="str">
        <f>IF(AND(ConversionTable!$F$2&lt;&gt;"",A467&lt;&gt;""),VLOOKUP(J467,ConversionTable!I$4:K$7,3),"")</f>
        <v/>
      </c>
      <c r="M467" s="66" t="str">
        <f>IF(A467&lt;&gt;"",(Input!AE467*ScoringModel!$B$11+Input!AF467*ScoringModel!$B$21+Input!AG467*ScoringModel!$B$31)*0.01,"")</f>
        <v/>
      </c>
      <c r="N467" s="66" t="str">
        <f>IF(A467&lt;&gt;"",(Input!J467*ScoringModel!$B$4+Input!K467*ScoringModel!$B$5+Input!L467*ScoringModel!$B$6+Input!M467*ScoringModel!$B$7+Input!N467*ScoringModel!$B$8+Input!O467*ScoringModel!$B$9+Input!P467*ScoringModel!$B$10)*0.01,"")</f>
        <v/>
      </c>
      <c r="O467" s="66" t="str">
        <f>IF(A467&lt;&gt;"",(Input!Q467*ScoringModel!$B$14+Input!R467*ScoringModel!$B$15+Input!S467*ScoringModel!$B$16+Input!T467*ScoringModel!$B$17+Input!U467*ScoringModel!$B$18+Input!V467*ScoringModel!$B$19+Input!W467*ScoringModel!$B$20)*0.01,"")</f>
        <v/>
      </c>
      <c r="P467" s="66" t="str">
        <f>IF(A467&lt;&gt;"",(Input!X467*ScoringModel!$B$24+Input!Y467*ScoringModel!$B$25+Input!Z467*ScoringModel!$B$26+Input!AA467*ScoringModel!$B$27+Input!AB467*ScoringModel!$B$28+Input!AC467*ScoringModel!$B$29+Input!AD467*ScoringModel!$B$30)*0.01,"")</f>
        <v/>
      </c>
    </row>
    <row r="468" spans="1:16" x14ac:dyDescent="0.25">
      <c r="A468" s="154" t="str">
        <f>IF(Input!A468&lt;&gt;"",Input!A468,"")</f>
        <v/>
      </c>
      <c r="B468" s="154" t="str">
        <f>IF(Input!D468&lt;&gt;"",CONCATENATE(Input!D468,", ",Input!C468),"")</f>
        <v/>
      </c>
      <c r="C468" s="154" t="str">
        <f>IF(Input!E468&lt;&gt;"",Input!E468,"")</f>
        <v/>
      </c>
      <c r="D468" s="155" t="str">
        <f>IF(Input!F468&lt;&gt;"",Input!F468,"")</f>
        <v/>
      </c>
      <c r="E468" s="154" t="str">
        <f>IF(Input!I468&lt;&gt;"",CONCATENATE(Input!I468,", ",LEFT(Input!H468,1)),"")</f>
        <v/>
      </c>
      <c r="F468" s="156"/>
      <c r="G468" s="157" t="str">
        <f t="shared" si="7"/>
        <v/>
      </c>
      <c r="H468" s="154" t="str">
        <f>IF(A468&lt;&gt;"",VLOOKUP(G468,ScoreRanges!$C$4:$E$8,3),"")</f>
        <v/>
      </c>
      <c r="I468" s="156"/>
      <c r="J468" s="129" t="str">
        <f>IF(AND(ConversionTable!$F$2&lt;&gt;"",A468&lt;&gt;""),VLOOKUP(G468,ConversionTable!B$2:D$402,3),"")</f>
        <v/>
      </c>
      <c r="K468" s="66" t="str">
        <f>IF(AND(ConversionTable!$F$2&lt;&gt;"",A468&lt;&gt;""),VLOOKUP(J468,ConversionTable!I$4:K$7,3),"")</f>
        <v/>
      </c>
      <c r="M468" s="66" t="str">
        <f>IF(A468&lt;&gt;"",(Input!AE468*ScoringModel!$B$11+Input!AF468*ScoringModel!$B$21+Input!AG468*ScoringModel!$B$31)*0.01,"")</f>
        <v/>
      </c>
      <c r="N468" s="66" t="str">
        <f>IF(A468&lt;&gt;"",(Input!J468*ScoringModel!$B$4+Input!K468*ScoringModel!$B$5+Input!L468*ScoringModel!$B$6+Input!M468*ScoringModel!$B$7+Input!N468*ScoringModel!$B$8+Input!O468*ScoringModel!$B$9+Input!P468*ScoringModel!$B$10)*0.01,"")</f>
        <v/>
      </c>
      <c r="O468" s="66" t="str">
        <f>IF(A468&lt;&gt;"",(Input!Q468*ScoringModel!$B$14+Input!R468*ScoringModel!$B$15+Input!S468*ScoringModel!$B$16+Input!T468*ScoringModel!$B$17+Input!U468*ScoringModel!$B$18+Input!V468*ScoringModel!$B$19+Input!W468*ScoringModel!$B$20)*0.01,"")</f>
        <v/>
      </c>
      <c r="P468" s="66" t="str">
        <f>IF(A468&lt;&gt;"",(Input!X468*ScoringModel!$B$24+Input!Y468*ScoringModel!$B$25+Input!Z468*ScoringModel!$B$26+Input!AA468*ScoringModel!$B$27+Input!AB468*ScoringModel!$B$28+Input!AC468*ScoringModel!$B$29+Input!AD468*ScoringModel!$B$30)*0.01,"")</f>
        <v/>
      </c>
    </row>
    <row r="469" spans="1:16" x14ac:dyDescent="0.25">
      <c r="A469" s="154" t="str">
        <f>IF(Input!A469&lt;&gt;"",Input!A469,"")</f>
        <v/>
      </c>
      <c r="B469" s="154" t="str">
        <f>IF(Input!D469&lt;&gt;"",CONCATENATE(Input!D469,", ",Input!C469),"")</f>
        <v/>
      </c>
      <c r="C469" s="154" t="str">
        <f>IF(Input!E469&lt;&gt;"",Input!E469,"")</f>
        <v/>
      </c>
      <c r="D469" s="155" t="str">
        <f>IF(Input!F469&lt;&gt;"",Input!F469,"")</f>
        <v/>
      </c>
      <c r="E469" s="154" t="str">
        <f>IF(Input!I469&lt;&gt;"",CONCATENATE(Input!I469,", ",LEFT(Input!H469,1)),"")</f>
        <v/>
      </c>
      <c r="F469" s="156"/>
      <c r="G469" s="157" t="str">
        <f t="shared" si="7"/>
        <v/>
      </c>
      <c r="H469" s="154" t="str">
        <f>IF(A469&lt;&gt;"",VLOOKUP(G469,ScoreRanges!$C$4:$E$8,3),"")</f>
        <v/>
      </c>
      <c r="I469" s="156"/>
      <c r="J469" s="129" t="str">
        <f>IF(AND(ConversionTable!$F$2&lt;&gt;"",A469&lt;&gt;""),VLOOKUP(G469,ConversionTable!B$2:D$402,3),"")</f>
        <v/>
      </c>
      <c r="K469" s="66" t="str">
        <f>IF(AND(ConversionTable!$F$2&lt;&gt;"",A469&lt;&gt;""),VLOOKUP(J469,ConversionTable!I$4:K$7,3),"")</f>
        <v/>
      </c>
      <c r="M469" s="66" t="str">
        <f>IF(A469&lt;&gt;"",(Input!AE469*ScoringModel!$B$11+Input!AF469*ScoringModel!$B$21+Input!AG469*ScoringModel!$B$31)*0.01,"")</f>
        <v/>
      </c>
      <c r="N469" s="66" t="str">
        <f>IF(A469&lt;&gt;"",(Input!J469*ScoringModel!$B$4+Input!K469*ScoringModel!$B$5+Input!L469*ScoringModel!$B$6+Input!M469*ScoringModel!$B$7+Input!N469*ScoringModel!$B$8+Input!O469*ScoringModel!$B$9+Input!P469*ScoringModel!$B$10)*0.01,"")</f>
        <v/>
      </c>
      <c r="O469" s="66" t="str">
        <f>IF(A469&lt;&gt;"",(Input!Q469*ScoringModel!$B$14+Input!R469*ScoringModel!$B$15+Input!S469*ScoringModel!$B$16+Input!T469*ScoringModel!$B$17+Input!U469*ScoringModel!$B$18+Input!V469*ScoringModel!$B$19+Input!W469*ScoringModel!$B$20)*0.01,"")</f>
        <v/>
      </c>
      <c r="P469" s="66" t="str">
        <f>IF(A469&lt;&gt;"",(Input!X469*ScoringModel!$B$24+Input!Y469*ScoringModel!$B$25+Input!Z469*ScoringModel!$B$26+Input!AA469*ScoringModel!$B$27+Input!AB469*ScoringModel!$B$28+Input!AC469*ScoringModel!$B$29+Input!AD469*ScoringModel!$B$30)*0.01,"")</f>
        <v/>
      </c>
    </row>
    <row r="470" spans="1:16" x14ac:dyDescent="0.25">
      <c r="A470" s="154" t="str">
        <f>IF(Input!A470&lt;&gt;"",Input!A470,"")</f>
        <v/>
      </c>
      <c r="B470" s="154" t="str">
        <f>IF(Input!D470&lt;&gt;"",CONCATENATE(Input!D470,", ",Input!C470),"")</f>
        <v/>
      </c>
      <c r="C470" s="154" t="str">
        <f>IF(Input!E470&lt;&gt;"",Input!E470,"")</f>
        <v/>
      </c>
      <c r="D470" s="155" t="str">
        <f>IF(Input!F470&lt;&gt;"",Input!F470,"")</f>
        <v/>
      </c>
      <c r="E470" s="154" t="str">
        <f>IF(Input!I470&lt;&gt;"",CONCATENATE(Input!I470,", ",LEFT(Input!H470,1)),"")</f>
        <v/>
      </c>
      <c r="F470" s="156"/>
      <c r="G470" s="157" t="str">
        <f t="shared" si="7"/>
        <v/>
      </c>
      <c r="H470" s="154" t="str">
        <f>IF(A470&lt;&gt;"",VLOOKUP(G470,ScoreRanges!$C$4:$E$8,3),"")</f>
        <v/>
      </c>
      <c r="I470" s="156"/>
      <c r="J470" s="129" t="str">
        <f>IF(AND(ConversionTable!$F$2&lt;&gt;"",A470&lt;&gt;""),VLOOKUP(G470,ConversionTable!B$2:D$402,3),"")</f>
        <v/>
      </c>
      <c r="K470" s="66" t="str">
        <f>IF(AND(ConversionTable!$F$2&lt;&gt;"",A470&lt;&gt;""),VLOOKUP(J470,ConversionTable!I$4:K$7,3),"")</f>
        <v/>
      </c>
      <c r="M470" s="66" t="str">
        <f>IF(A470&lt;&gt;"",(Input!AE470*ScoringModel!$B$11+Input!AF470*ScoringModel!$B$21+Input!AG470*ScoringModel!$B$31)*0.01,"")</f>
        <v/>
      </c>
      <c r="N470" s="66" t="str">
        <f>IF(A470&lt;&gt;"",(Input!J470*ScoringModel!$B$4+Input!K470*ScoringModel!$B$5+Input!L470*ScoringModel!$B$6+Input!M470*ScoringModel!$B$7+Input!N470*ScoringModel!$B$8+Input!O470*ScoringModel!$B$9+Input!P470*ScoringModel!$B$10)*0.01,"")</f>
        <v/>
      </c>
      <c r="O470" s="66" t="str">
        <f>IF(A470&lt;&gt;"",(Input!Q470*ScoringModel!$B$14+Input!R470*ScoringModel!$B$15+Input!S470*ScoringModel!$B$16+Input!T470*ScoringModel!$B$17+Input!U470*ScoringModel!$B$18+Input!V470*ScoringModel!$B$19+Input!W470*ScoringModel!$B$20)*0.01,"")</f>
        <v/>
      </c>
      <c r="P470" s="66" t="str">
        <f>IF(A470&lt;&gt;"",(Input!X470*ScoringModel!$B$24+Input!Y470*ScoringModel!$B$25+Input!Z470*ScoringModel!$B$26+Input!AA470*ScoringModel!$B$27+Input!AB470*ScoringModel!$B$28+Input!AC470*ScoringModel!$B$29+Input!AD470*ScoringModel!$B$30)*0.01,"")</f>
        <v/>
      </c>
    </row>
    <row r="471" spans="1:16" x14ac:dyDescent="0.25">
      <c r="A471" s="154" t="str">
        <f>IF(Input!A471&lt;&gt;"",Input!A471,"")</f>
        <v/>
      </c>
      <c r="B471" s="154" t="str">
        <f>IF(Input!D471&lt;&gt;"",CONCATENATE(Input!D471,", ",Input!C471),"")</f>
        <v/>
      </c>
      <c r="C471" s="154" t="str">
        <f>IF(Input!E471&lt;&gt;"",Input!E471,"")</f>
        <v/>
      </c>
      <c r="D471" s="155" t="str">
        <f>IF(Input!F471&lt;&gt;"",Input!F471,"")</f>
        <v/>
      </c>
      <c r="E471" s="154" t="str">
        <f>IF(Input!I471&lt;&gt;"",CONCATENATE(Input!I471,", ",LEFT(Input!H471,1)),"")</f>
        <v/>
      </c>
      <c r="F471" s="156"/>
      <c r="G471" s="157" t="str">
        <f t="shared" si="7"/>
        <v/>
      </c>
      <c r="H471" s="154" t="str">
        <f>IF(A471&lt;&gt;"",VLOOKUP(G471,ScoreRanges!$C$4:$E$8,3),"")</f>
        <v/>
      </c>
      <c r="I471" s="156"/>
      <c r="J471" s="129" t="str">
        <f>IF(AND(ConversionTable!$F$2&lt;&gt;"",A471&lt;&gt;""),VLOOKUP(G471,ConversionTable!B$2:D$402,3),"")</f>
        <v/>
      </c>
      <c r="K471" s="66" t="str">
        <f>IF(AND(ConversionTable!$F$2&lt;&gt;"",A471&lt;&gt;""),VLOOKUP(J471,ConversionTable!I$4:K$7,3),"")</f>
        <v/>
      </c>
      <c r="M471" s="66" t="str">
        <f>IF(A471&lt;&gt;"",(Input!AE471*ScoringModel!$B$11+Input!AF471*ScoringModel!$B$21+Input!AG471*ScoringModel!$B$31)*0.01,"")</f>
        <v/>
      </c>
      <c r="N471" s="66" t="str">
        <f>IF(A471&lt;&gt;"",(Input!J471*ScoringModel!$B$4+Input!K471*ScoringModel!$B$5+Input!L471*ScoringModel!$B$6+Input!M471*ScoringModel!$B$7+Input!N471*ScoringModel!$B$8+Input!O471*ScoringModel!$B$9+Input!P471*ScoringModel!$B$10)*0.01,"")</f>
        <v/>
      </c>
      <c r="O471" s="66" t="str">
        <f>IF(A471&lt;&gt;"",(Input!Q471*ScoringModel!$B$14+Input!R471*ScoringModel!$B$15+Input!S471*ScoringModel!$B$16+Input!T471*ScoringModel!$B$17+Input!U471*ScoringModel!$B$18+Input!V471*ScoringModel!$B$19+Input!W471*ScoringModel!$B$20)*0.01,"")</f>
        <v/>
      </c>
      <c r="P471" s="66" t="str">
        <f>IF(A471&lt;&gt;"",(Input!X471*ScoringModel!$B$24+Input!Y471*ScoringModel!$B$25+Input!Z471*ScoringModel!$B$26+Input!AA471*ScoringModel!$B$27+Input!AB471*ScoringModel!$B$28+Input!AC471*ScoringModel!$B$29+Input!AD471*ScoringModel!$B$30)*0.01,"")</f>
        <v/>
      </c>
    </row>
    <row r="472" spans="1:16" x14ac:dyDescent="0.25">
      <c r="A472" s="154" t="str">
        <f>IF(Input!A472&lt;&gt;"",Input!A472,"")</f>
        <v/>
      </c>
      <c r="B472" s="154" t="str">
        <f>IF(Input!D472&lt;&gt;"",CONCATENATE(Input!D472,", ",Input!C472),"")</f>
        <v/>
      </c>
      <c r="C472" s="154" t="str">
        <f>IF(Input!E472&lt;&gt;"",Input!E472,"")</f>
        <v/>
      </c>
      <c r="D472" s="155" t="str">
        <f>IF(Input!F472&lt;&gt;"",Input!F472,"")</f>
        <v/>
      </c>
      <c r="E472" s="154" t="str">
        <f>IF(Input!I472&lt;&gt;"",CONCATENATE(Input!I472,", ",LEFT(Input!H472,1)),"")</f>
        <v/>
      </c>
      <c r="F472" s="156"/>
      <c r="G472" s="157" t="str">
        <f t="shared" si="7"/>
        <v/>
      </c>
      <c r="H472" s="154" t="str">
        <f>IF(A472&lt;&gt;"",VLOOKUP(G472,ScoreRanges!$C$4:$E$8,3),"")</f>
        <v/>
      </c>
      <c r="I472" s="156"/>
      <c r="J472" s="129" t="str">
        <f>IF(AND(ConversionTable!$F$2&lt;&gt;"",A472&lt;&gt;""),VLOOKUP(G472,ConversionTable!B$2:D$402,3),"")</f>
        <v/>
      </c>
      <c r="K472" s="66" t="str">
        <f>IF(AND(ConversionTable!$F$2&lt;&gt;"",A472&lt;&gt;""),VLOOKUP(J472,ConversionTable!I$4:K$7,3),"")</f>
        <v/>
      </c>
      <c r="M472" s="66" t="str">
        <f>IF(A472&lt;&gt;"",(Input!AE472*ScoringModel!$B$11+Input!AF472*ScoringModel!$B$21+Input!AG472*ScoringModel!$B$31)*0.01,"")</f>
        <v/>
      </c>
      <c r="N472" s="66" t="str">
        <f>IF(A472&lt;&gt;"",(Input!J472*ScoringModel!$B$4+Input!K472*ScoringModel!$B$5+Input!L472*ScoringModel!$B$6+Input!M472*ScoringModel!$B$7+Input!N472*ScoringModel!$B$8+Input!O472*ScoringModel!$B$9+Input!P472*ScoringModel!$B$10)*0.01,"")</f>
        <v/>
      </c>
      <c r="O472" s="66" t="str">
        <f>IF(A472&lt;&gt;"",(Input!Q472*ScoringModel!$B$14+Input!R472*ScoringModel!$B$15+Input!S472*ScoringModel!$B$16+Input!T472*ScoringModel!$B$17+Input!U472*ScoringModel!$B$18+Input!V472*ScoringModel!$B$19+Input!W472*ScoringModel!$B$20)*0.01,"")</f>
        <v/>
      </c>
      <c r="P472" s="66" t="str">
        <f>IF(A472&lt;&gt;"",(Input!X472*ScoringModel!$B$24+Input!Y472*ScoringModel!$B$25+Input!Z472*ScoringModel!$B$26+Input!AA472*ScoringModel!$B$27+Input!AB472*ScoringModel!$B$28+Input!AC472*ScoringModel!$B$29+Input!AD472*ScoringModel!$B$30)*0.01,"")</f>
        <v/>
      </c>
    </row>
    <row r="473" spans="1:16" x14ac:dyDescent="0.25">
      <c r="A473" s="154" t="str">
        <f>IF(Input!A473&lt;&gt;"",Input!A473,"")</f>
        <v/>
      </c>
      <c r="B473" s="154" t="str">
        <f>IF(Input!D473&lt;&gt;"",CONCATENATE(Input!D473,", ",Input!C473),"")</f>
        <v/>
      </c>
      <c r="C473" s="154" t="str">
        <f>IF(Input!E473&lt;&gt;"",Input!E473,"")</f>
        <v/>
      </c>
      <c r="D473" s="155" t="str">
        <f>IF(Input!F473&lt;&gt;"",Input!F473,"")</f>
        <v/>
      </c>
      <c r="E473" s="154" t="str">
        <f>IF(Input!I473&lt;&gt;"",CONCATENATE(Input!I473,", ",LEFT(Input!H473,1)),"")</f>
        <v/>
      </c>
      <c r="F473" s="156"/>
      <c r="G473" s="157" t="str">
        <f t="shared" si="7"/>
        <v/>
      </c>
      <c r="H473" s="154" t="str">
        <f>IF(A473&lt;&gt;"",VLOOKUP(G473,ScoreRanges!$C$4:$E$8,3),"")</f>
        <v/>
      </c>
      <c r="I473" s="156"/>
      <c r="J473" s="129" t="str">
        <f>IF(AND(ConversionTable!$F$2&lt;&gt;"",A473&lt;&gt;""),VLOOKUP(G473,ConversionTable!B$2:D$402,3),"")</f>
        <v/>
      </c>
      <c r="K473" s="66" t="str">
        <f>IF(AND(ConversionTable!$F$2&lt;&gt;"",A473&lt;&gt;""),VLOOKUP(J473,ConversionTable!I$4:K$7,3),"")</f>
        <v/>
      </c>
      <c r="M473" s="66" t="str">
        <f>IF(A473&lt;&gt;"",(Input!AE473*ScoringModel!$B$11+Input!AF473*ScoringModel!$B$21+Input!AG473*ScoringModel!$B$31)*0.01,"")</f>
        <v/>
      </c>
      <c r="N473" s="66" t="str">
        <f>IF(A473&lt;&gt;"",(Input!J473*ScoringModel!$B$4+Input!K473*ScoringModel!$B$5+Input!L473*ScoringModel!$B$6+Input!M473*ScoringModel!$B$7+Input!N473*ScoringModel!$B$8+Input!O473*ScoringModel!$B$9+Input!P473*ScoringModel!$B$10)*0.01,"")</f>
        <v/>
      </c>
      <c r="O473" s="66" t="str">
        <f>IF(A473&lt;&gt;"",(Input!Q473*ScoringModel!$B$14+Input!R473*ScoringModel!$B$15+Input!S473*ScoringModel!$B$16+Input!T473*ScoringModel!$B$17+Input!U473*ScoringModel!$B$18+Input!V473*ScoringModel!$B$19+Input!W473*ScoringModel!$B$20)*0.01,"")</f>
        <v/>
      </c>
      <c r="P473" s="66" t="str">
        <f>IF(A473&lt;&gt;"",(Input!X473*ScoringModel!$B$24+Input!Y473*ScoringModel!$B$25+Input!Z473*ScoringModel!$B$26+Input!AA473*ScoringModel!$B$27+Input!AB473*ScoringModel!$B$28+Input!AC473*ScoringModel!$B$29+Input!AD473*ScoringModel!$B$30)*0.01,"")</f>
        <v/>
      </c>
    </row>
    <row r="474" spans="1:16" x14ac:dyDescent="0.25">
      <c r="A474" s="154" t="str">
        <f>IF(Input!A474&lt;&gt;"",Input!A474,"")</f>
        <v/>
      </c>
      <c r="B474" s="154" t="str">
        <f>IF(Input!D474&lt;&gt;"",CONCATENATE(Input!D474,", ",Input!C474),"")</f>
        <v/>
      </c>
      <c r="C474" s="154" t="str">
        <f>IF(Input!E474&lt;&gt;"",Input!E474,"")</f>
        <v/>
      </c>
      <c r="D474" s="155" t="str">
        <f>IF(Input!F474&lt;&gt;"",Input!F474,"")</f>
        <v/>
      </c>
      <c r="E474" s="154" t="str">
        <f>IF(Input!I474&lt;&gt;"",CONCATENATE(Input!I474,", ",LEFT(Input!H474,1)),"")</f>
        <v/>
      </c>
      <c r="F474" s="156"/>
      <c r="G474" s="157" t="str">
        <f t="shared" si="7"/>
        <v/>
      </c>
      <c r="H474" s="154" t="str">
        <f>IF(A474&lt;&gt;"",VLOOKUP(G474,ScoreRanges!$C$4:$E$8,3),"")</f>
        <v/>
      </c>
      <c r="I474" s="156"/>
      <c r="J474" s="129" t="str">
        <f>IF(AND(ConversionTable!$F$2&lt;&gt;"",A474&lt;&gt;""),VLOOKUP(G474,ConversionTable!B$2:D$402,3),"")</f>
        <v/>
      </c>
      <c r="K474" s="66" t="str">
        <f>IF(AND(ConversionTable!$F$2&lt;&gt;"",A474&lt;&gt;""),VLOOKUP(J474,ConversionTable!I$4:K$7,3),"")</f>
        <v/>
      </c>
      <c r="M474" s="66" t="str">
        <f>IF(A474&lt;&gt;"",(Input!AE474*ScoringModel!$B$11+Input!AF474*ScoringModel!$B$21+Input!AG474*ScoringModel!$B$31)*0.01,"")</f>
        <v/>
      </c>
      <c r="N474" s="66" t="str">
        <f>IF(A474&lt;&gt;"",(Input!J474*ScoringModel!$B$4+Input!K474*ScoringModel!$B$5+Input!L474*ScoringModel!$B$6+Input!M474*ScoringModel!$B$7+Input!N474*ScoringModel!$B$8+Input!O474*ScoringModel!$B$9+Input!P474*ScoringModel!$B$10)*0.01,"")</f>
        <v/>
      </c>
      <c r="O474" s="66" t="str">
        <f>IF(A474&lt;&gt;"",(Input!Q474*ScoringModel!$B$14+Input!R474*ScoringModel!$B$15+Input!S474*ScoringModel!$B$16+Input!T474*ScoringModel!$B$17+Input!U474*ScoringModel!$B$18+Input!V474*ScoringModel!$B$19+Input!W474*ScoringModel!$B$20)*0.01,"")</f>
        <v/>
      </c>
      <c r="P474" s="66" t="str">
        <f>IF(A474&lt;&gt;"",(Input!X474*ScoringModel!$B$24+Input!Y474*ScoringModel!$B$25+Input!Z474*ScoringModel!$B$26+Input!AA474*ScoringModel!$B$27+Input!AB474*ScoringModel!$B$28+Input!AC474*ScoringModel!$B$29+Input!AD474*ScoringModel!$B$30)*0.01,"")</f>
        <v/>
      </c>
    </row>
    <row r="475" spans="1:16" x14ac:dyDescent="0.25">
      <c r="A475" s="154" t="str">
        <f>IF(Input!A475&lt;&gt;"",Input!A475,"")</f>
        <v/>
      </c>
      <c r="B475" s="154" t="str">
        <f>IF(Input!D475&lt;&gt;"",CONCATENATE(Input!D475,", ",Input!C475),"")</f>
        <v/>
      </c>
      <c r="C475" s="154" t="str">
        <f>IF(Input!E475&lt;&gt;"",Input!E475,"")</f>
        <v/>
      </c>
      <c r="D475" s="155" t="str">
        <f>IF(Input!F475&lt;&gt;"",Input!F475,"")</f>
        <v/>
      </c>
      <c r="E475" s="154" t="str">
        <f>IF(Input!I475&lt;&gt;"",CONCATENATE(Input!I475,", ",LEFT(Input!H475,1)),"")</f>
        <v/>
      </c>
      <c r="F475" s="156"/>
      <c r="G475" s="157" t="str">
        <f t="shared" si="7"/>
        <v/>
      </c>
      <c r="H475" s="154" t="str">
        <f>IF(A475&lt;&gt;"",VLOOKUP(G475,ScoreRanges!$C$4:$E$8,3),"")</f>
        <v/>
      </c>
      <c r="I475" s="156"/>
      <c r="J475" s="129" t="str">
        <f>IF(AND(ConversionTable!$F$2&lt;&gt;"",A475&lt;&gt;""),VLOOKUP(G475,ConversionTable!B$2:D$402,3),"")</f>
        <v/>
      </c>
      <c r="K475" s="66" t="str">
        <f>IF(AND(ConversionTable!$F$2&lt;&gt;"",A475&lt;&gt;""),VLOOKUP(J475,ConversionTable!I$4:K$7,3),"")</f>
        <v/>
      </c>
      <c r="M475" s="66" t="str">
        <f>IF(A475&lt;&gt;"",(Input!AE475*ScoringModel!$B$11+Input!AF475*ScoringModel!$B$21+Input!AG475*ScoringModel!$B$31)*0.01,"")</f>
        <v/>
      </c>
      <c r="N475" s="66" t="str">
        <f>IF(A475&lt;&gt;"",(Input!J475*ScoringModel!$B$4+Input!K475*ScoringModel!$B$5+Input!L475*ScoringModel!$B$6+Input!M475*ScoringModel!$B$7+Input!N475*ScoringModel!$B$8+Input!O475*ScoringModel!$B$9+Input!P475*ScoringModel!$B$10)*0.01,"")</f>
        <v/>
      </c>
      <c r="O475" s="66" t="str">
        <f>IF(A475&lt;&gt;"",(Input!Q475*ScoringModel!$B$14+Input!R475*ScoringModel!$B$15+Input!S475*ScoringModel!$B$16+Input!T475*ScoringModel!$B$17+Input!U475*ScoringModel!$B$18+Input!V475*ScoringModel!$B$19+Input!W475*ScoringModel!$B$20)*0.01,"")</f>
        <v/>
      </c>
      <c r="P475" s="66" t="str">
        <f>IF(A475&lt;&gt;"",(Input!X475*ScoringModel!$B$24+Input!Y475*ScoringModel!$B$25+Input!Z475*ScoringModel!$B$26+Input!AA475*ScoringModel!$B$27+Input!AB475*ScoringModel!$B$28+Input!AC475*ScoringModel!$B$29+Input!AD475*ScoringModel!$B$30)*0.01,"")</f>
        <v/>
      </c>
    </row>
    <row r="476" spans="1:16" x14ac:dyDescent="0.25">
      <c r="A476" s="154" t="str">
        <f>IF(Input!A476&lt;&gt;"",Input!A476,"")</f>
        <v/>
      </c>
      <c r="B476" s="154" t="str">
        <f>IF(Input!D476&lt;&gt;"",CONCATENATE(Input!D476,", ",Input!C476),"")</f>
        <v/>
      </c>
      <c r="C476" s="154" t="str">
        <f>IF(Input!E476&lt;&gt;"",Input!E476,"")</f>
        <v/>
      </c>
      <c r="D476" s="155" t="str">
        <f>IF(Input!F476&lt;&gt;"",Input!F476,"")</f>
        <v/>
      </c>
      <c r="E476" s="154" t="str">
        <f>IF(Input!I476&lt;&gt;"",CONCATENATE(Input!I476,", ",LEFT(Input!H476,1)),"")</f>
        <v/>
      </c>
      <c r="F476" s="156"/>
      <c r="G476" s="157" t="str">
        <f t="shared" si="7"/>
        <v/>
      </c>
      <c r="H476" s="154" t="str">
        <f>IF(A476&lt;&gt;"",VLOOKUP(G476,ScoreRanges!$C$4:$E$8,3),"")</f>
        <v/>
      </c>
      <c r="I476" s="156"/>
      <c r="J476" s="129" t="str">
        <f>IF(AND(ConversionTable!$F$2&lt;&gt;"",A476&lt;&gt;""),VLOOKUP(G476,ConversionTable!B$2:D$402,3),"")</f>
        <v/>
      </c>
      <c r="K476" s="66" t="str">
        <f>IF(AND(ConversionTable!$F$2&lt;&gt;"",A476&lt;&gt;""),VLOOKUP(J476,ConversionTable!I$4:K$7,3),"")</f>
        <v/>
      </c>
      <c r="M476" s="66" t="str">
        <f>IF(A476&lt;&gt;"",(Input!AE476*ScoringModel!$B$11+Input!AF476*ScoringModel!$B$21+Input!AG476*ScoringModel!$B$31)*0.01,"")</f>
        <v/>
      </c>
      <c r="N476" s="66" t="str">
        <f>IF(A476&lt;&gt;"",(Input!J476*ScoringModel!$B$4+Input!K476*ScoringModel!$B$5+Input!L476*ScoringModel!$B$6+Input!M476*ScoringModel!$B$7+Input!N476*ScoringModel!$B$8+Input!O476*ScoringModel!$B$9+Input!P476*ScoringModel!$B$10)*0.01,"")</f>
        <v/>
      </c>
      <c r="O476" s="66" t="str">
        <f>IF(A476&lt;&gt;"",(Input!Q476*ScoringModel!$B$14+Input!R476*ScoringModel!$B$15+Input!S476*ScoringModel!$B$16+Input!T476*ScoringModel!$B$17+Input!U476*ScoringModel!$B$18+Input!V476*ScoringModel!$B$19+Input!W476*ScoringModel!$B$20)*0.01,"")</f>
        <v/>
      </c>
      <c r="P476" s="66" t="str">
        <f>IF(A476&lt;&gt;"",(Input!X476*ScoringModel!$B$24+Input!Y476*ScoringModel!$B$25+Input!Z476*ScoringModel!$B$26+Input!AA476*ScoringModel!$B$27+Input!AB476*ScoringModel!$B$28+Input!AC476*ScoringModel!$B$29+Input!AD476*ScoringModel!$B$30)*0.01,"")</f>
        <v/>
      </c>
    </row>
    <row r="477" spans="1:16" x14ac:dyDescent="0.25">
      <c r="A477" s="154" t="str">
        <f>IF(Input!A477&lt;&gt;"",Input!A477,"")</f>
        <v/>
      </c>
      <c r="B477" s="154" t="str">
        <f>IF(Input!D477&lt;&gt;"",CONCATENATE(Input!D477,", ",Input!C477),"")</f>
        <v/>
      </c>
      <c r="C477" s="154" t="str">
        <f>IF(Input!E477&lt;&gt;"",Input!E477,"")</f>
        <v/>
      </c>
      <c r="D477" s="155" t="str">
        <f>IF(Input!F477&lt;&gt;"",Input!F477,"")</f>
        <v/>
      </c>
      <c r="E477" s="154" t="str">
        <f>IF(Input!I477&lt;&gt;"",CONCATENATE(Input!I477,", ",LEFT(Input!H477,1)),"")</f>
        <v/>
      </c>
      <c r="F477" s="156"/>
      <c r="G477" s="157" t="str">
        <f t="shared" si="7"/>
        <v/>
      </c>
      <c r="H477" s="154" t="str">
        <f>IF(A477&lt;&gt;"",VLOOKUP(G477,ScoreRanges!$C$4:$E$8,3),"")</f>
        <v/>
      </c>
      <c r="I477" s="156"/>
      <c r="J477" s="129" t="str">
        <f>IF(AND(ConversionTable!$F$2&lt;&gt;"",A477&lt;&gt;""),VLOOKUP(G477,ConversionTable!B$2:D$402,3),"")</f>
        <v/>
      </c>
      <c r="K477" s="66" t="str">
        <f>IF(AND(ConversionTable!$F$2&lt;&gt;"",A477&lt;&gt;""),VLOOKUP(J477,ConversionTable!I$4:K$7,3),"")</f>
        <v/>
      </c>
      <c r="M477" s="66" t="str">
        <f>IF(A477&lt;&gt;"",(Input!AE477*ScoringModel!$B$11+Input!AF477*ScoringModel!$B$21+Input!AG477*ScoringModel!$B$31)*0.01,"")</f>
        <v/>
      </c>
      <c r="N477" s="66" t="str">
        <f>IF(A477&lt;&gt;"",(Input!J477*ScoringModel!$B$4+Input!K477*ScoringModel!$B$5+Input!L477*ScoringModel!$B$6+Input!M477*ScoringModel!$B$7+Input!N477*ScoringModel!$B$8+Input!O477*ScoringModel!$B$9+Input!P477*ScoringModel!$B$10)*0.01,"")</f>
        <v/>
      </c>
      <c r="O477" s="66" t="str">
        <f>IF(A477&lt;&gt;"",(Input!Q477*ScoringModel!$B$14+Input!R477*ScoringModel!$B$15+Input!S477*ScoringModel!$B$16+Input!T477*ScoringModel!$B$17+Input!U477*ScoringModel!$B$18+Input!V477*ScoringModel!$B$19+Input!W477*ScoringModel!$B$20)*0.01,"")</f>
        <v/>
      </c>
      <c r="P477" s="66" t="str">
        <f>IF(A477&lt;&gt;"",(Input!X477*ScoringModel!$B$24+Input!Y477*ScoringModel!$B$25+Input!Z477*ScoringModel!$B$26+Input!AA477*ScoringModel!$B$27+Input!AB477*ScoringModel!$B$28+Input!AC477*ScoringModel!$B$29+Input!AD477*ScoringModel!$B$30)*0.01,"")</f>
        <v/>
      </c>
    </row>
    <row r="478" spans="1:16" x14ac:dyDescent="0.25">
      <c r="A478" s="154" t="str">
        <f>IF(Input!A478&lt;&gt;"",Input!A478,"")</f>
        <v/>
      </c>
      <c r="B478" s="154" t="str">
        <f>IF(Input!D478&lt;&gt;"",CONCATENATE(Input!D478,", ",Input!C478),"")</f>
        <v/>
      </c>
      <c r="C478" s="154" t="str">
        <f>IF(Input!E478&lt;&gt;"",Input!E478,"")</f>
        <v/>
      </c>
      <c r="D478" s="155" t="str">
        <f>IF(Input!F478&lt;&gt;"",Input!F478,"")</f>
        <v/>
      </c>
      <c r="E478" s="154" t="str">
        <f>IF(Input!I478&lt;&gt;"",CONCATENATE(Input!I478,", ",LEFT(Input!H478,1)),"")</f>
        <v/>
      </c>
      <c r="F478" s="156"/>
      <c r="G478" s="157" t="str">
        <f t="shared" si="7"/>
        <v/>
      </c>
      <c r="H478" s="154" t="str">
        <f>IF(A478&lt;&gt;"",VLOOKUP(G478,ScoreRanges!$C$4:$E$8,3),"")</f>
        <v/>
      </c>
      <c r="I478" s="156"/>
      <c r="J478" s="129" t="str">
        <f>IF(AND(ConversionTable!$F$2&lt;&gt;"",A478&lt;&gt;""),VLOOKUP(G478,ConversionTable!B$2:D$402,3),"")</f>
        <v/>
      </c>
      <c r="K478" s="66" t="str">
        <f>IF(AND(ConversionTable!$F$2&lt;&gt;"",A478&lt;&gt;""),VLOOKUP(J478,ConversionTable!I$4:K$7,3),"")</f>
        <v/>
      </c>
      <c r="M478" s="66" t="str">
        <f>IF(A478&lt;&gt;"",(Input!AE478*ScoringModel!$B$11+Input!AF478*ScoringModel!$B$21+Input!AG478*ScoringModel!$B$31)*0.01,"")</f>
        <v/>
      </c>
      <c r="N478" s="66" t="str">
        <f>IF(A478&lt;&gt;"",(Input!J478*ScoringModel!$B$4+Input!K478*ScoringModel!$B$5+Input!L478*ScoringModel!$B$6+Input!M478*ScoringModel!$B$7+Input!N478*ScoringModel!$B$8+Input!O478*ScoringModel!$B$9+Input!P478*ScoringModel!$B$10)*0.01,"")</f>
        <v/>
      </c>
      <c r="O478" s="66" t="str">
        <f>IF(A478&lt;&gt;"",(Input!Q478*ScoringModel!$B$14+Input!R478*ScoringModel!$B$15+Input!S478*ScoringModel!$B$16+Input!T478*ScoringModel!$B$17+Input!U478*ScoringModel!$B$18+Input!V478*ScoringModel!$B$19+Input!W478*ScoringModel!$B$20)*0.01,"")</f>
        <v/>
      </c>
      <c r="P478" s="66" t="str">
        <f>IF(A478&lt;&gt;"",(Input!X478*ScoringModel!$B$24+Input!Y478*ScoringModel!$B$25+Input!Z478*ScoringModel!$B$26+Input!AA478*ScoringModel!$B$27+Input!AB478*ScoringModel!$B$28+Input!AC478*ScoringModel!$B$29+Input!AD478*ScoringModel!$B$30)*0.01,"")</f>
        <v/>
      </c>
    </row>
    <row r="479" spans="1:16" x14ac:dyDescent="0.25">
      <c r="A479" s="154" t="str">
        <f>IF(Input!A479&lt;&gt;"",Input!A479,"")</f>
        <v/>
      </c>
      <c r="B479" s="154" t="str">
        <f>IF(Input!D479&lt;&gt;"",CONCATENATE(Input!D479,", ",Input!C479),"")</f>
        <v/>
      </c>
      <c r="C479" s="154" t="str">
        <f>IF(Input!E479&lt;&gt;"",Input!E479,"")</f>
        <v/>
      </c>
      <c r="D479" s="155" t="str">
        <f>IF(Input!F479&lt;&gt;"",Input!F479,"")</f>
        <v/>
      </c>
      <c r="E479" s="154" t="str">
        <f>IF(Input!I479&lt;&gt;"",CONCATENATE(Input!I479,", ",LEFT(Input!H479,1)),"")</f>
        <v/>
      </c>
      <c r="F479" s="156"/>
      <c r="G479" s="157" t="str">
        <f t="shared" si="7"/>
        <v/>
      </c>
      <c r="H479" s="154" t="str">
        <f>IF(A479&lt;&gt;"",VLOOKUP(G479,ScoreRanges!$C$4:$E$8,3),"")</f>
        <v/>
      </c>
      <c r="I479" s="156"/>
      <c r="J479" s="129" t="str">
        <f>IF(AND(ConversionTable!$F$2&lt;&gt;"",A479&lt;&gt;""),VLOOKUP(G479,ConversionTable!B$2:D$402,3),"")</f>
        <v/>
      </c>
      <c r="K479" s="66" t="str">
        <f>IF(AND(ConversionTable!$F$2&lt;&gt;"",A479&lt;&gt;""),VLOOKUP(J479,ConversionTable!I$4:K$7,3),"")</f>
        <v/>
      </c>
      <c r="M479" s="66" t="str">
        <f>IF(A479&lt;&gt;"",(Input!AE479*ScoringModel!$B$11+Input!AF479*ScoringModel!$B$21+Input!AG479*ScoringModel!$B$31)*0.01,"")</f>
        <v/>
      </c>
      <c r="N479" s="66" t="str">
        <f>IF(A479&lt;&gt;"",(Input!J479*ScoringModel!$B$4+Input!K479*ScoringModel!$B$5+Input!L479*ScoringModel!$B$6+Input!M479*ScoringModel!$B$7+Input!N479*ScoringModel!$B$8+Input!O479*ScoringModel!$B$9+Input!P479*ScoringModel!$B$10)*0.01,"")</f>
        <v/>
      </c>
      <c r="O479" s="66" t="str">
        <f>IF(A479&lt;&gt;"",(Input!Q479*ScoringModel!$B$14+Input!R479*ScoringModel!$B$15+Input!S479*ScoringModel!$B$16+Input!T479*ScoringModel!$B$17+Input!U479*ScoringModel!$B$18+Input!V479*ScoringModel!$B$19+Input!W479*ScoringModel!$B$20)*0.01,"")</f>
        <v/>
      </c>
      <c r="P479" s="66" t="str">
        <f>IF(A479&lt;&gt;"",(Input!X479*ScoringModel!$B$24+Input!Y479*ScoringModel!$B$25+Input!Z479*ScoringModel!$B$26+Input!AA479*ScoringModel!$B$27+Input!AB479*ScoringModel!$B$28+Input!AC479*ScoringModel!$B$29+Input!AD479*ScoringModel!$B$30)*0.01,"")</f>
        <v/>
      </c>
    </row>
    <row r="480" spans="1:16" x14ac:dyDescent="0.25">
      <c r="A480" s="154" t="str">
        <f>IF(Input!A480&lt;&gt;"",Input!A480,"")</f>
        <v/>
      </c>
      <c r="B480" s="154" t="str">
        <f>IF(Input!D480&lt;&gt;"",CONCATENATE(Input!D480,", ",Input!C480),"")</f>
        <v/>
      </c>
      <c r="C480" s="154" t="str">
        <f>IF(Input!E480&lt;&gt;"",Input!E480,"")</f>
        <v/>
      </c>
      <c r="D480" s="155" t="str">
        <f>IF(Input!F480&lt;&gt;"",Input!F480,"")</f>
        <v/>
      </c>
      <c r="E480" s="154" t="str">
        <f>IF(Input!I480&lt;&gt;"",CONCATENATE(Input!I480,", ",LEFT(Input!H480,1)),"")</f>
        <v/>
      </c>
      <c r="F480" s="156"/>
      <c r="G480" s="157" t="str">
        <f t="shared" si="7"/>
        <v/>
      </c>
      <c r="H480" s="154" t="str">
        <f>IF(A480&lt;&gt;"",VLOOKUP(G480,ScoreRanges!$C$4:$E$8,3),"")</f>
        <v/>
      </c>
      <c r="I480" s="156"/>
      <c r="J480" s="129" t="str">
        <f>IF(AND(ConversionTable!$F$2&lt;&gt;"",A480&lt;&gt;""),VLOOKUP(G480,ConversionTable!B$2:D$402,3),"")</f>
        <v/>
      </c>
      <c r="K480" s="66" t="str">
        <f>IF(AND(ConversionTable!$F$2&lt;&gt;"",A480&lt;&gt;""),VLOOKUP(J480,ConversionTable!I$4:K$7,3),"")</f>
        <v/>
      </c>
      <c r="M480" s="66" t="str">
        <f>IF(A480&lt;&gt;"",(Input!AE480*ScoringModel!$B$11+Input!AF480*ScoringModel!$B$21+Input!AG480*ScoringModel!$B$31)*0.01,"")</f>
        <v/>
      </c>
      <c r="N480" s="66" t="str">
        <f>IF(A480&lt;&gt;"",(Input!J480*ScoringModel!$B$4+Input!K480*ScoringModel!$B$5+Input!L480*ScoringModel!$B$6+Input!M480*ScoringModel!$B$7+Input!N480*ScoringModel!$B$8+Input!O480*ScoringModel!$B$9+Input!P480*ScoringModel!$B$10)*0.01,"")</f>
        <v/>
      </c>
      <c r="O480" s="66" t="str">
        <f>IF(A480&lt;&gt;"",(Input!Q480*ScoringModel!$B$14+Input!R480*ScoringModel!$B$15+Input!S480*ScoringModel!$B$16+Input!T480*ScoringModel!$B$17+Input!U480*ScoringModel!$B$18+Input!V480*ScoringModel!$B$19+Input!W480*ScoringModel!$B$20)*0.01,"")</f>
        <v/>
      </c>
      <c r="P480" s="66" t="str">
        <f>IF(A480&lt;&gt;"",(Input!X480*ScoringModel!$B$24+Input!Y480*ScoringModel!$B$25+Input!Z480*ScoringModel!$B$26+Input!AA480*ScoringModel!$B$27+Input!AB480*ScoringModel!$B$28+Input!AC480*ScoringModel!$B$29+Input!AD480*ScoringModel!$B$30)*0.01,"")</f>
        <v/>
      </c>
    </row>
    <row r="481" spans="1:16" x14ac:dyDescent="0.25">
      <c r="A481" s="154" t="str">
        <f>IF(Input!A481&lt;&gt;"",Input!A481,"")</f>
        <v/>
      </c>
      <c r="B481" s="154" t="str">
        <f>IF(Input!D481&lt;&gt;"",CONCATENATE(Input!D481,", ",Input!C481),"")</f>
        <v/>
      </c>
      <c r="C481" s="154" t="str">
        <f>IF(Input!E481&lt;&gt;"",Input!E481,"")</f>
        <v/>
      </c>
      <c r="D481" s="155" t="str">
        <f>IF(Input!F481&lt;&gt;"",Input!F481,"")</f>
        <v/>
      </c>
      <c r="E481" s="154" t="str">
        <f>IF(Input!I481&lt;&gt;"",CONCATENATE(Input!I481,", ",LEFT(Input!H481,1)),"")</f>
        <v/>
      </c>
      <c r="F481" s="156"/>
      <c r="G481" s="157" t="str">
        <f t="shared" si="7"/>
        <v/>
      </c>
      <c r="H481" s="154" t="str">
        <f>IF(A481&lt;&gt;"",VLOOKUP(G481,ScoreRanges!$C$4:$E$8,3),"")</f>
        <v/>
      </c>
      <c r="I481" s="156"/>
      <c r="J481" s="129" t="str">
        <f>IF(AND(ConversionTable!$F$2&lt;&gt;"",A481&lt;&gt;""),VLOOKUP(G481,ConversionTable!B$2:D$402,3),"")</f>
        <v/>
      </c>
      <c r="K481" s="66" t="str">
        <f>IF(AND(ConversionTable!$F$2&lt;&gt;"",A481&lt;&gt;""),VLOOKUP(J481,ConversionTable!I$4:K$7,3),"")</f>
        <v/>
      </c>
      <c r="M481" s="66" t="str">
        <f>IF(A481&lt;&gt;"",(Input!AE481*ScoringModel!$B$11+Input!AF481*ScoringModel!$B$21+Input!AG481*ScoringModel!$B$31)*0.01,"")</f>
        <v/>
      </c>
      <c r="N481" s="66" t="str">
        <f>IF(A481&lt;&gt;"",(Input!J481*ScoringModel!$B$4+Input!K481*ScoringModel!$B$5+Input!L481*ScoringModel!$B$6+Input!M481*ScoringModel!$B$7+Input!N481*ScoringModel!$B$8+Input!O481*ScoringModel!$B$9+Input!P481*ScoringModel!$B$10)*0.01,"")</f>
        <v/>
      </c>
      <c r="O481" s="66" t="str">
        <f>IF(A481&lt;&gt;"",(Input!Q481*ScoringModel!$B$14+Input!R481*ScoringModel!$B$15+Input!S481*ScoringModel!$B$16+Input!T481*ScoringModel!$B$17+Input!U481*ScoringModel!$B$18+Input!V481*ScoringModel!$B$19+Input!W481*ScoringModel!$B$20)*0.01,"")</f>
        <v/>
      </c>
      <c r="P481" s="66" t="str">
        <f>IF(A481&lt;&gt;"",(Input!X481*ScoringModel!$B$24+Input!Y481*ScoringModel!$B$25+Input!Z481*ScoringModel!$B$26+Input!AA481*ScoringModel!$B$27+Input!AB481*ScoringModel!$B$28+Input!AC481*ScoringModel!$B$29+Input!AD481*ScoringModel!$B$30)*0.01,"")</f>
        <v/>
      </c>
    </row>
    <row r="482" spans="1:16" x14ac:dyDescent="0.25">
      <c r="A482" s="154" t="str">
        <f>IF(Input!A482&lt;&gt;"",Input!A482,"")</f>
        <v/>
      </c>
      <c r="B482" s="154" t="str">
        <f>IF(Input!D482&lt;&gt;"",CONCATENATE(Input!D482,", ",Input!C482),"")</f>
        <v/>
      </c>
      <c r="C482" s="154" t="str">
        <f>IF(Input!E482&lt;&gt;"",Input!E482,"")</f>
        <v/>
      </c>
      <c r="D482" s="155" t="str">
        <f>IF(Input!F482&lt;&gt;"",Input!F482,"")</f>
        <v/>
      </c>
      <c r="E482" s="154" t="str">
        <f>IF(Input!I482&lt;&gt;"",CONCATENATE(Input!I482,", ",LEFT(Input!H482,1)),"")</f>
        <v/>
      </c>
      <c r="F482" s="156"/>
      <c r="G482" s="157" t="str">
        <f t="shared" si="7"/>
        <v/>
      </c>
      <c r="H482" s="154" t="str">
        <f>IF(A482&lt;&gt;"",VLOOKUP(G482,ScoreRanges!$C$4:$E$8,3),"")</f>
        <v/>
      </c>
      <c r="I482" s="156"/>
      <c r="J482" s="129" t="str">
        <f>IF(AND(ConversionTable!$F$2&lt;&gt;"",A482&lt;&gt;""),VLOOKUP(G482,ConversionTable!B$2:D$402,3),"")</f>
        <v/>
      </c>
      <c r="K482" s="66" t="str">
        <f>IF(AND(ConversionTable!$F$2&lt;&gt;"",A482&lt;&gt;""),VLOOKUP(J482,ConversionTable!I$4:K$7,3),"")</f>
        <v/>
      </c>
      <c r="M482" s="66" t="str">
        <f>IF(A482&lt;&gt;"",(Input!AE482*ScoringModel!$B$11+Input!AF482*ScoringModel!$B$21+Input!AG482*ScoringModel!$B$31)*0.01,"")</f>
        <v/>
      </c>
      <c r="N482" s="66" t="str">
        <f>IF(A482&lt;&gt;"",(Input!J482*ScoringModel!$B$4+Input!K482*ScoringModel!$B$5+Input!L482*ScoringModel!$B$6+Input!M482*ScoringModel!$B$7+Input!N482*ScoringModel!$B$8+Input!O482*ScoringModel!$B$9+Input!P482*ScoringModel!$B$10)*0.01,"")</f>
        <v/>
      </c>
      <c r="O482" s="66" t="str">
        <f>IF(A482&lt;&gt;"",(Input!Q482*ScoringModel!$B$14+Input!R482*ScoringModel!$B$15+Input!S482*ScoringModel!$B$16+Input!T482*ScoringModel!$B$17+Input!U482*ScoringModel!$B$18+Input!V482*ScoringModel!$B$19+Input!W482*ScoringModel!$B$20)*0.01,"")</f>
        <v/>
      </c>
      <c r="P482" s="66" t="str">
        <f>IF(A482&lt;&gt;"",(Input!X482*ScoringModel!$B$24+Input!Y482*ScoringModel!$B$25+Input!Z482*ScoringModel!$B$26+Input!AA482*ScoringModel!$B$27+Input!AB482*ScoringModel!$B$28+Input!AC482*ScoringModel!$B$29+Input!AD482*ScoringModel!$B$30)*0.01,"")</f>
        <v/>
      </c>
    </row>
    <row r="483" spans="1:16" x14ac:dyDescent="0.25">
      <c r="A483" s="154" t="str">
        <f>IF(Input!A483&lt;&gt;"",Input!A483,"")</f>
        <v/>
      </c>
      <c r="B483" s="154" t="str">
        <f>IF(Input!D483&lt;&gt;"",CONCATENATE(Input!D483,", ",Input!C483),"")</f>
        <v/>
      </c>
      <c r="C483" s="154" t="str">
        <f>IF(Input!E483&lt;&gt;"",Input!E483,"")</f>
        <v/>
      </c>
      <c r="D483" s="155" t="str">
        <f>IF(Input!F483&lt;&gt;"",Input!F483,"")</f>
        <v/>
      </c>
      <c r="E483" s="154" t="str">
        <f>IF(Input!I483&lt;&gt;"",CONCATENATE(Input!I483,", ",LEFT(Input!H483,1)),"")</f>
        <v/>
      </c>
      <c r="F483" s="156"/>
      <c r="G483" s="157" t="str">
        <f t="shared" si="7"/>
        <v/>
      </c>
      <c r="H483" s="154" t="str">
        <f>IF(A483&lt;&gt;"",VLOOKUP(G483,ScoreRanges!$C$4:$E$8,3),"")</f>
        <v/>
      </c>
      <c r="I483" s="156"/>
      <c r="J483" s="129" t="str">
        <f>IF(AND(ConversionTable!$F$2&lt;&gt;"",A483&lt;&gt;""),VLOOKUP(G483,ConversionTable!B$2:D$402,3),"")</f>
        <v/>
      </c>
      <c r="K483" s="66" t="str">
        <f>IF(AND(ConversionTable!$F$2&lt;&gt;"",A483&lt;&gt;""),VLOOKUP(J483,ConversionTable!I$4:K$7,3),"")</f>
        <v/>
      </c>
      <c r="M483" s="66" t="str">
        <f>IF(A483&lt;&gt;"",(Input!AE483*ScoringModel!$B$11+Input!AF483*ScoringModel!$B$21+Input!AG483*ScoringModel!$B$31)*0.01,"")</f>
        <v/>
      </c>
      <c r="N483" s="66" t="str">
        <f>IF(A483&lt;&gt;"",(Input!J483*ScoringModel!$B$4+Input!K483*ScoringModel!$B$5+Input!L483*ScoringModel!$B$6+Input!M483*ScoringModel!$B$7+Input!N483*ScoringModel!$B$8+Input!O483*ScoringModel!$B$9+Input!P483*ScoringModel!$B$10)*0.01,"")</f>
        <v/>
      </c>
      <c r="O483" s="66" t="str">
        <f>IF(A483&lt;&gt;"",(Input!Q483*ScoringModel!$B$14+Input!R483*ScoringModel!$B$15+Input!S483*ScoringModel!$B$16+Input!T483*ScoringModel!$B$17+Input!U483*ScoringModel!$B$18+Input!V483*ScoringModel!$B$19+Input!W483*ScoringModel!$B$20)*0.01,"")</f>
        <v/>
      </c>
      <c r="P483" s="66" t="str">
        <f>IF(A483&lt;&gt;"",(Input!X483*ScoringModel!$B$24+Input!Y483*ScoringModel!$B$25+Input!Z483*ScoringModel!$B$26+Input!AA483*ScoringModel!$B$27+Input!AB483*ScoringModel!$B$28+Input!AC483*ScoringModel!$B$29+Input!AD483*ScoringModel!$B$30)*0.01,"")</f>
        <v/>
      </c>
    </row>
    <row r="484" spans="1:16" x14ac:dyDescent="0.25">
      <c r="A484" s="154" t="str">
        <f>IF(Input!A484&lt;&gt;"",Input!A484,"")</f>
        <v/>
      </c>
      <c r="B484" s="154" t="str">
        <f>IF(Input!D484&lt;&gt;"",CONCATENATE(Input!D484,", ",Input!C484),"")</f>
        <v/>
      </c>
      <c r="C484" s="154" t="str">
        <f>IF(Input!E484&lt;&gt;"",Input!E484,"")</f>
        <v/>
      </c>
      <c r="D484" s="155" t="str">
        <f>IF(Input!F484&lt;&gt;"",Input!F484,"")</f>
        <v/>
      </c>
      <c r="E484" s="154" t="str">
        <f>IF(Input!I484&lt;&gt;"",CONCATENATE(Input!I484,", ",LEFT(Input!H484,1)),"")</f>
        <v/>
      </c>
      <c r="F484" s="156"/>
      <c r="G484" s="157" t="str">
        <f t="shared" si="7"/>
        <v/>
      </c>
      <c r="H484" s="154" t="str">
        <f>IF(A484&lt;&gt;"",VLOOKUP(G484,ScoreRanges!$C$4:$E$8,3),"")</f>
        <v/>
      </c>
      <c r="I484" s="156"/>
      <c r="J484" s="129" t="str">
        <f>IF(AND(ConversionTable!$F$2&lt;&gt;"",A484&lt;&gt;""),VLOOKUP(G484,ConversionTable!B$2:D$402,3),"")</f>
        <v/>
      </c>
      <c r="K484" s="66" t="str">
        <f>IF(AND(ConversionTable!$F$2&lt;&gt;"",A484&lt;&gt;""),VLOOKUP(J484,ConversionTable!I$4:K$7,3),"")</f>
        <v/>
      </c>
      <c r="M484" s="66" t="str">
        <f>IF(A484&lt;&gt;"",(Input!AE484*ScoringModel!$B$11+Input!AF484*ScoringModel!$B$21+Input!AG484*ScoringModel!$B$31)*0.01,"")</f>
        <v/>
      </c>
      <c r="N484" s="66" t="str">
        <f>IF(A484&lt;&gt;"",(Input!J484*ScoringModel!$B$4+Input!K484*ScoringModel!$B$5+Input!L484*ScoringModel!$B$6+Input!M484*ScoringModel!$B$7+Input!N484*ScoringModel!$B$8+Input!O484*ScoringModel!$B$9+Input!P484*ScoringModel!$B$10)*0.01,"")</f>
        <v/>
      </c>
      <c r="O484" s="66" t="str">
        <f>IF(A484&lt;&gt;"",(Input!Q484*ScoringModel!$B$14+Input!R484*ScoringModel!$B$15+Input!S484*ScoringModel!$B$16+Input!T484*ScoringModel!$B$17+Input!U484*ScoringModel!$B$18+Input!V484*ScoringModel!$B$19+Input!W484*ScoringModel!$B$20)*0.01,"")</f>
        <v/>
      </c>
      <c r="P484" s="66" t="str">
        <f>IF(A484&lt;&gt;"",(Input!X484*ScoringModel!$B$24+Input!Y484*ScoringModel!$B$25+Input!Z484*ScoringModel!$B$26+Input!AA484*ScoringModel!$B$27+Input!AB484*ScoringModel!$B$28+Input!AC484*ScoringModel!$B$29+Input!AD484*ScoringModel!$B$30)*0.01,"")</f>
        <v/>
      </c>
    </row>
    <row r="485" spans="1:16" x14ac:dyDescent="0.25">
      <c r="A485" s="154" t="str">
        <f>IF(Input!A485&lt;&gt;"",Input!A485,"")</f>
        <v/>
      </c>
      <c r="B485" s="154" t="str">
        <f>IF(Input!D485&lt;&gt;"",CONCATENATE(Input!D485,", ",Input!C485),"")</f>
        <v/>
      </c>
      <c r="C485" s="154" t="str">
        <f>IF(Input!E485&lt;&gt;"",Input!E485,"")</f>
        <v/>
      </c>
      <c r="D485" s="155" t="str">
        <f>IF(Input!F485&lt;&gt;"",Input!F485,"")</f>
        <v/>
      </c>
      <c r="E485" s="154" t="str">
        <f>IF(Input!I485&lt;&gt;"",CONCATENATE(Input!I485,", ",LEFT(Input!H485,1)),"")</f>
        <v/>
      </c>
      <c r="F485" s="156"/>
      <c r="G485" s="157" t="str">
        <f t="shared" si="7"/>
        <v/>
      </c>
      <c r="H485" s="154" t="str">
        <f>IF(A485&lt;&gt;"",VLOOKUP(G485,ScoreRanges!$C$4:$E$8,3),"")</f>
        <v/>
      </c>
      <c r="I485" s="156"/>
      <c r="J485" s="129" t="str">
        <f>IF(AND(ConversionTable!$F$2&lt;&gt;"",A485&lt;&gt;""),VLOOKUP(G485,ConversionTable!B$2:D$402,3),"")</f>
        <v/>
      </c>
      <c r="K485" s="66" t="str">
        <f>IF(AND(ConversionTable!$F$2&lt;&gt;"",A485&lt;&gt;""),VLOOKUP(J485,ConversionTable!I$4:K$7,3),"")</f>
        <v/>
      </c>
      <c r="M485" s="66" t="str">
        <f>IF(A485&lt;&gt;"",(Input!AE485*ScoringModel!$B$11+Input!AF485*ScoringModel!$B$21+Input!AG485*ScoringModel!$B$31)*0.01,"")</f>
        <v/>
      </c>
      <c r="N485" s="66" t="str">
        <f>IF(A485&lt;&gt;"",(Input!J485*ScoringModel!$B$4+Input!K485*ScoringModel!$B$5+Input!L485*ScoringModel!$B$6+Input!M485*ScoringModel!$B$7+Input!N485*ScoringModel!$B$8+Input!O485*ScoringModel!$B$9+Input!P485*ScoringModel!$B$10)*0.01,"")</f>
        <v/>
      </c>
      <c r="O485" s="66" t="str">
        <f>IF(A485&lt;&gt;"",(Input!Q485*ScoringModel!$B$14+Input!R485*ScoringModel!$B$15+Input!S485*ScoringModel!$B$16+Input!T485*ScoringModel!$B$17+Input!U485*ScoringModel!$B$18+Input!V485*ScoringModel!$B$19+Input!W485*ScoringModel!$B$20)*0.01,"")</f>
        <v/>
      </c>
      <c r="P485" s="66" t="str">
        <f>IF(A485&lt;&gt;"",(Input!X485*ScoringModel!$B$24+Input!Y485*ScoringModel!$B$25+Input!Z485*ScoringModel!$B$26+Input!AA485*ScoringModel!$B$27+Input!AB485*ScoringModel!$B$28+Input!AC485*ScoringModel!$B$29+Input!AD485*ScoringModel!$B$30)*0.01,"")</f>
        <v/>
      </c>
    </row>
    <row r="486" spans="1:16" x14ac:dyDescent="0.25">
      <c r="A486" s="154" t="str">
        <f>IF(Input!A486&lt;&gt;"",Input!A486,"")</f>
        <v/>
      </c>
      <c r="B486" s="154" t="str">
        <f>IF(Input!D486&lt;&gt;"",CONCATENATE(Input!D486,", ",Input!C486),"")</f>
        <v/>
      </c>
      <c r="C486" s="154" t="str">
        <f>IF(Input!E486&lt;&gt;"",Input!E486,"")</f>
        <v/>
      </c>
      <c r="D486" s="155" t="str">
        <f>IF(Input!F486&lt;&gt;"",Input!F486,"")</f>
        <v/>
      </c>
      <c r="E486" s="154" t="str">
        <f>IF(Input!I486&lt;&gt;"",CONCATENATE(Input!I486,", ",LEFT(Input!H486,1)),"")</f>
        <v/>
      </c>
      <c r="F486" s="156"/>
      <c r="G486" s="157" t="str">
        <f t="shared" si="7"/>
        <v/>
      </c>
      <c r="H486" s="154" t="str">
        <f>IF(A486&lt;&gt;"",VLOOKUP(G486,ScoreRanges!$C$4:$E$8,3),"")</f>
        <v/>
      </c>
      <c r="I486" s="156"/>
      <c r="J486" s="129" t="str">
        <f>IF(AND(ConversionTable!$F$2&lt;&gt;"",A486&lt;&gt;""),VLOOKUP(G486,ConversionTable!B$2:D$402,3),"")</f>
        <v/>
      </c>
      <c r="K486" s="66" t="str">
        <f>IF(AND(ConversionTable!$F$2&lt;&gt;"",A486&lt;&gt;""),VLOOKUP(J486,ConversionTable!I$4:K$7,3),"")</f>
        <v/>
      </c>
      <c r="M486" s="66" t="str">
        <f>IF(A486&lt;&gt;"",(Input!AE486*ScoringModel!$B$11+Input!AF486*ScoringModel!$B$21+Input!AG486*ScoringModel!$B$31)*0.01,"")</f>
        <v/>
      </c>
      <c r="N486" s="66" t="str">
        <f>IF(A486&lt;&gt;"",(Input!J486*ScoringModel!$B$4+Input!K486*ScoringModel!$B$5+Input!L486*ScoringModel!$B$6+Input!M486*ScoringModel!$B$7+Input!N486*ScoringModel!$B$8+Input!O486*ScoringModel!$B$9+Input!P486*ScoringModel!$B$10)*0.01,"")</f>
        <v/>
      </c>
      <c r="O486" s="66" t="str">
        <f>IF(A486&lt;&gt;"",(Input!Q486*ScoringModel!$B$14+Input!R486*ScoringModel!$B$15+Input!S486*ScoringModel!$B$16+Input!T486*ScoringModel!$B$17+Input!U486*ScoringModel!$B$18+Input!V486*ScoringModel!$B$19+Input!W486*ScoringModel!$B$20)*0.01,"")</f>
        <v/>
      </c>
      <c r="P486" s="66" t="str">
        <f>IF(A486&lt;&gt;"",(Input!X486*ScoringModel!$B$24+Input!Y486*ScoringModel!$B$25+Input!Z486*ScoringModel!$B$26+Input!AA486*ScoringModel!$B$27+Input!AB486*ScoringModel!$B$28+Input!AC486*ScoringModel!$B$29+Input!AD486*ScoringModel!$B$30)*0.01,"")</f>
        <v/>
      </c>
    </row>
    <row r="487" spans="1:16" x14ac:dyDescent="0.25">
      <c r="A487" s="154" t="str">
        <f>IF(Input!A487&lt;&gt;"",Input!A487,"")</f>
        <v/>
      </c>
      <c r="B487" s="154" t="str">
        <f>IF(Input!D487&lt;&gt;"",CONCATENATE(Input!D487,", ",Input!C487),"")</f>
        <v/>
      </c>
      <c r="C487" s="154" t="str">
        <f>IF(Input!E487&lt;&gt;"",Input!E487,"")</f>
        <v/>
      </c>
      <c r="D487" s="155" t="str">
        <f>IF(Input!F487&lt;&gt;"",Input!F487,"")</f>
        <v/>
      </c>
      <c r="E487" s="154" t="str">
        <f>IF(Input!I487&lt;&gt;"",CONCATENATE(Input!I487,", ",LEFT(Input!H487,1)),"")</f>
        <v/>
      </c>
      <c r="F487" s="156"/>
      <c r="G487" s="157" t="str">
        <f t="shared" si="7"/>
        <v/>
      </c>
      <c r="H487" s="154" t="str">
        <f>IF(A487&lt;&gt;"",VLOOKUP(G487,ScoreRanges!$C$4:$E$8,3),"")</f>
        <v/>
      </c>
      <c r="I487" s="156"/>
      <c r="J487" s="129" t="str">
        <f>IF(AND(ConversionTable!$F$2&lt;&gt;"",A487&lt;&gt;""),VLOOKUP(G487,ConversionTable!B$2:D$402,3),"")</f>
        <v/>
      </c>
      <c r="K487" s="66" t="str">
        <f>IF(AND(ConversionTable!$F$2&lt;&gt;"",A487&lt;&gt;""),VLOOKUP(J487,ConversionTable!I$4:K$7,3),"")</f>
        <v/>
      </c>
      <c r="M487" s="66" t="str">
        <f>IF(A487&lt;&gt;"",(Input!AE487*ScoringModel!$B$11+Input!AF487*ScoringModel!$B$21+Input!AG487*ScoringModel!$B$31)*0.01,"")</f>
        <v/>
      </c>
      <c r="N487" s="66" t="str">
        <f>IF(A487&lt;&gt;"",(Input!J487*ScoringModel!$B$4+Input!K487*ScoringModel!$B$5+Input!L487*ScoringModel!$B$6+Input!M487*ScoringModel!$B$7+Input!N487*ScoringModel!$B$8+Input!O487*ScoringModel!$B$9+Input!P487*ScoringModel!$B$10)*0.01,"")</f>
        <v/>
      </c>
      <c r="O487" s="66" t="str">
        <f>IF(A487&lt;&gt;"",(Input!Q487*ScoringModel!$B$14+Input!R487*ScoringModel!$B$15+Input!S487*ScoringModel!$B$16+Input!T487*ScoringModel!$B$17+Input!U487*ScoringModel!$B$18+Input!V487*ScoringModel!$B$19+Input!W487*ScoringModel!$B$20)*0.01,"")</f>
        <v/>
      </c>
      <c r="P487" s="66" t="str">
        <f>IF(A487&lt;&gt;"",(Input!X487*ScoringModel!$B$24+Input!Y487*ScoringModel!$B$25+Input!Z487*ScoringModel!$B$26+Input!AA487*ScoringModel!$B$27+Input!AB487*ScoringModel!$B$28+Input!AC487*ScoringModel!$B$29+Input!AD487*ScoringModel!$B$30)*0.01,"")</f>
        <v/>
      </c>
    </row>
    <row r="488" spans="1:16" x14ac:dyDescent="0.25">
      <c r="A488" s="154" t="str">
        <f>IF(Input!A488&lt;&gt;"",Input!A488,"")</f>
        <v/>
      </c>
      <c r="B488" s="154" t="str">
        <f>IF(Input!D488&lt;&gt;"",CONCATENATE(Input!D488,", ",Input!C488),"")</f>
        <v/>
      </c>
      <c r="C488" s="154" t="str">
        <f>IF(Input!E488&lt;&gt;"",Input!E488,"")</f>
        <v/>
      </c>
      <c r="D488" s="155" t="str">
        <f>IF(Input!F488&lt;&gt;"",Input!F488,"")</f>
        <v/>
      </c>
      <c r="E488" s="154" t="str">
        <f>IF(Input!I488&lt;&gt;"",CONCATENATE(Input!I488,", ",LEFT(Input!H488,1)),"")</f>
        <v/>
      </c>
      <c r="F488" s="156"/>
      <c r="G488" s="157" t="str">
        <f t="shared" si="7"/>
        <v/>
      </c>
      <c r="H488" s="154" t="str">
        <f>IF(A488&lt;&gt;"",VLOOKUP(G488,ScoreRanges!$C$4:$E$8,3),"")</f>
        <v/>
      </c>
      <c r="I488" s="156"/>
      <c r="J488" s="129" t="str">
        <f>IF(AND(ConversionTable!$F$2&lt;&gt;"",A488&lt;&gt;""),VLOOKUP(G488,ConversionTable!B$2:D$402,3),"")</f>
        <v/>
      </c>
      <c r="K488" s="66" t="str">
        <f>IF(AND(ConversionTable!$F$2&lt;&gt;"",A488&lt;&gt;""),VLOOKUP(J488,ConversionTable!I$4:K$7,3),"")</f>
        <v/>
      </c>
      <c r="M488" s="66" t="str">
        <f>IF(A488&lt;&gt;"",(Input!AE488*ScoringModel!$B$11+Input!AF488*ScoringModel!$B$21+Input!AG488*ScoringModel!$B$31)*0.01,"")</f>
        <v/>
      </c>
      <c r="N488" s="66" t="str">
        <f>IF(A488&lt;&gt;"",(Input!J488*ScoringModel!$B$4+Input!K488*ScoringModel!$B$5+Input!L488*ScoringModel!$B$6+Input!M488*ScoringModel!$B$7+Input!N488*ScoringModel!$B$8+Input!O488*ScoringModel!$B$9+Input!P488*ScoringModel!$B$10)*0.01,"")</f>
        <v/>
      </c>
      <c r="O488" s="66" t="str">
        <f>IF(A488&lt;&gt;"",(Input!Q488*ScoringModel!$B$14+Input!R488*ScoringModel!$B$15+Input!S488*ScoringModel!$B$16+Input!T488*ScoringModel!$B$17+Input!U488*ScoringModel!$B$18+Input!V488*ScoringModel!$B$19+Input!W488*ScoringModel!$B$20)*0.01,"")</f>
        <v/>
      </c>
      <c r="P488" s="66" t="str">
        <f>IF(A488&lt;&gt;"",(Input!X488*ScoringModel!$B$24+Input!Y488*ScoringModel!$B$25+Input!Z488*ScoringModel!$B$26+Input!AA488*ScoringModel!$B$27+Input!AB488*ScoringModel!$B$28+Input!AC488*ScoringModel!$B$29+Input!AD488*ScoringModel!$B$30)*0.01,"")</f>
        <v/>
      </c>
    </row>
    <row r="489" spans="1:16" x14ac:dyDescent="0.25">
      <c r="A489" s="154" t="str">
        <f>IF(Input!A489&lt;&gt;"",Input!A489,"")</f>
        <v/>
      </c>
      <c r="B489" s="154" t="str">
        <f>IF(Input!D489&lt;&gt;"",CONCATENATE(Input!D489,", ",Input!C489),"")</f>
        <v/>
      </c>
      <c r="C489" s="154" t="str">
        <f>IF(Input!E489&lt;&gt;"",Input!E489,"")</f>
        <v/>
      </c>
      <c r="D489" s="155" t="str">
        <f>IF(Input!F489&lt;&gt;"",Input!F489,"")</f>
        <v/>
      </c>
      <c r="E489" s="154" t="str">
        <f>IF(Input!I489&lt;&gt;"",CONCATENATE(Input!I489,", ",LEFT(Input!H489,1)),"")</f>
        <v/>
      </c>
      <c r="F489" s="156"/>
      <c r="G489" s="157" t="str">
        <f t="shared" si="7"/>
        <v/>
      </c>
      <c r="H489" s="154" t="str">
        <f>IF(A489&lt;&gt;"",VLOOKUP(G489,ScoreRanges!$C$4:$E$8,3),"")</f>
        <v/>
      </c>
      <c r="I489" s="156"/>
      <c r="J489" s="129" t="str">
        <f>IF(AND(ConversionTable!$F$2&lt;&gt;"",A489&lt;&gt;""),VLOOKUP(G489,ConversionTable!B$2:D$402,3),"")</f>
        <v/>
      </c>
      <c r="K489" s="66" t="str">
        <f>IF(AND(ConversionTable!$F$2&lt;&gt;"",A489&lt;&gt;""),VLOOKUP(J489,ConversionTable!I$4:K$7,3),"")</f>
        <v/>
      </c>
      <c r="M489" s="66" t="str">
        <f>IF(A489&lt;&gt;"",(Input!AE489*ScoringModel!$B$11+Input!AF489*ScoringModel!$B$21+Input!AG489*ScoringModel!$B$31)*0.01,"")</f>
        <v/>
      </c>
      <c r="N489" s="66" t="str">
        <f>IF(A489&lt;&gt;"",(Input!J489*ScoringModel!$B$4+Input!K489*ScoringModel!$B$5+Input!L489*ScoringModel!$B$6+Input!M489*ScoringModel!$B$7+Input!N489*ScoringModel!$B$8+Input!O489*ScoringModel!$B$9+Input!P489*ScoringModel!$B$10)*0.01,"")</f>
        <v/>
      </c>
      <c r="O489" s="66" t="str">
        <f>IF(A489&lt;&gt;"",(Input!Q489*ScoringModel!$B$14+Input!R489*ScoringModel!$B$15+Input!S489*ScoringModel!$B$16+Input!T489*ScoringModel!$B$17+Input!U489*ScoringModel!$B$18+Input!V489*ScoringModel!$B$19+Input!W489*ScoringModel!$B$20)*0.01,"")</f>
        <v/>
      </c>
      <c r="P489" s="66" t="str">
        <f>IF(A489&lt;&gt;"",(Input!X489*ScoringModel!$B$24+Input!Y489*ScoringModel!$B$25+Input!Z489*ScoringModel!$B$26+Input!AA489*ScoringModel!$B$27+Input!AB489*ScoringModel!$B$28+Input!AC489*ScoringModel!$B$29+Input!AD489*ScoringModel!$B$30)*0.01,"")</f>
        <v/>
      </c>
    </row>
    <row r="490" spans="1:16" x14ac:dyDescent="0.25">
      <c r="A490" s="154" t="str">
        <f>IF(Input!A490&lt;&gt;"",Input!A490,"")</f>
        <v/>
      </c>
      <c r="B490" s="154" t="str">
        <f>IF(Input!D490&lt;&gt;"",CONCATENATE(Input!D490,", ",Input!C490),"")</f>
        <v/>
      </c>
      <c r="C490" s="154" t="str">
        <f>IF(Input!E490&lt;&gt;"",Input!E490,"")</f>
        <v/>
      </c>
      <c r="D490" s="155" t="str">
        <f>IF(Input!F490&lt;&gt;"",Input!F490,"")</f>
        <v/>
      </c>
      <c r="E490" s="154" t="str">
        <f>IF(Input!I490&lt;&gt;"",CONCATENATE(Input!I490,", ",LEFT(Input!H490,1)),"")</f>
        <v/>
      </c>
      <c r="F490" s="156"/>
      <c r="G490" s="157" t="str">
        <f t="shared" si="7"/>
        <v/>
      </c>
      <c r="H490" s="154" t="str">
        <f>IF(A490&lt;&gt;"",VLOOKUP(G490,ScoreRanges!$C$4:$E$8,3),"")</f>
        <v/>
      </c>
      <c r="I490" s="156"/>
      <c r="J490" s="129" t="str">
        <f>IF(AND(ConversionTable!$F$2&lt;&gt;"",A490&lt;&gt;""),VLOOKUP(G490,ConversionTable!B$2:D$402,3),"")</f>
        <v/>
      </c>
      <c r="K490" s="66" t="str">
        <f>IF(AND(ConversionTable!$F$2&lt;&gt;"",A490&lt;&gt;""),VLOOKUP(J490,ConversionTable!I$4:K$7,3),"")</f>
        <v/>
      </c>
      <c r="M490" s="66" t="str">
        <f>IF(A490&lt;&gt;"",(Input!AE490*ScoringModel!$B$11+Input!AF490*ScoringModel!$B$21+Input!AG490*ScoringModel!$B$31)*0.01,"")</f>
        <v/>
      </c>
      <c r="N490" s="66" t="str">
        <f>IF(A490&lt;&gt;"",(Input!J490*ScoringModel!$B$4+Input!K490*ScoringModel!$B$5+Input!L490*ScoringModel!$B$6+Input!M490*ScoringModel!$B$7+Input!N490*ScoringModel!$B$8+Input!O490*ScoringModel!$B$9+Input!P490*ScoringModel!$B$10)*0.01,"")</f>
        <v/>
      </c>
      <c r="O490" s="66" t="str">
        <f>IF(A490&lt;&gt;"",(Input!Q490*ScoringModel!$B$14+Input!R490*ScoringModel!$B$15+Input!S490*ScoringModel!$B$16+Input!T490*ScoringModel!$B$17+Input!U490*ScoringModel!$B$18+Input!V490*ScoringModel!$B$19+Input!W490*ScoringModel!$B$20)*0.01,"")</f>
        <v/>
      </c>
      <c r="P490" s="66" t="str">
        <f>IF(A490&lt;&gt;"",(Input!X490*ScoringModel!$B$24+Input!Y490*ScoringModel!$B$25+Input!Z490*ScoringModel!$B$26+Input!AA490*ScoringModel!$B$27+Input!AB490*ScoringModel!$B$28+Input!AC490*ScoringModel!$B$29+Input!AD490*ScoringModel!$B$30)*0.01,"")</f>
        <v/>
      </c>
    </row>
    <row r="491" spans="1:16" x14ac:dyDescent="0.25">
      <c r="A491" s="154" t="str">
        <f>IF(Input!A491&lt;&gt;"",Input!A491,"")</f>
        <v/>
      </c>
      <c r="B491" s="154" t="str">
        <f>IF(Input!D491&lt;&gt;"",CONCATENATE(Input!D491,", ",Input!C491),"")</f>
        <v/>
      </c>
      <c r="C491" s="154" t="str">
        <f>IF(Input!E491&lt;&gt;"",Input!E491,"")</f>
        <v/>
      </c>
      <c r="D491" s="155" t="str">
        <f>IF(Input!F491&lt;&gt;"",Input!F491,"")</f>
        <v/>
      </c>
      <c r="E491" s="154" t="str">
        <f>IF(Input!I491&lt;&gt;"",CONCATENATE(Input!I491,", ",LEFT(Input!H491,1)),"")</f>
        <v/>
      </c>
      <c r="F491" s="156"/>
      <c r="G491" s="157" t="str">
        <f t="shared" si="7"/>
        <v/>
      </c>
      <c r="H491" s="154" t="str">
        <f>IF(A491&lt;&gt;"",VLOOKUP(G491,ScoreRanges!$C$4:$E$8,3),"")</f>
        <v/>
      </c>
      <c r="I491" s="156"/>
      <c r="J491" s="129" t="str">
        <f>IF(AND(ConversionTable!$F$2&lt;&gt;"",A491&lt;&gt;""),VLOOKUP(G491,ConversionTable!B$2:D$402,3),"")</f>
        <v/>
      </c>
      <c r="K491" s="66" t="str">
        <f>IF(AND(ConversionTable!$F$2&lt;&gt;"",A491&lt;&gt;""),VLOOKUP(J491,ConversionTable!I$4:K$7,3),"")</f>
        <v/>
      </c>
      <c r="M491" s="66" t="str">
        <f>IF(A491&lt;&gt;"",(Input!AE491*ScoringModel!$B$11+Input!AF491*ScoringModel!$B$21+Input!AG491*ScoringModel!$B$31)*0.01,"")</f>
        <v/>
      </c>
      <c r="N491" s="66" t="str">
        <f>IF(A491&lt;&gt;"",(Input!J491*ScoringModel!$B$4+Input!K491*ScoringModel!$B$5+Input!L491*ScoringModel!$B$6+Input!M491*ScoringModel!$B$7+Input!N491*ScoringModel!$B$8+Input!O491*ScoringModel!$B$9+Input!P491*ScoringModel!$B$10)*0.01,"")</f>
        <v/>
      </c>
      <c r="O491" s="66" t="str">
        <f>IF(A491&lt;&gt;"",(Input!Q491*ScoringModel!$B$14+Input!R491*ScoringModel!$B$15+Input!S491*ScoringModel!$B$16+Input!T491*ScoringModel!$B$17+Input!U491*ScoringModel!$B$18+Input!V491*ScoringModel!$B$19+Input!W491*ScoringModel!$B$20)*0.01,"")</f>
        <v/>
      </c>
      <c r="P491" s="66" t="str">
        <f>IF(A491&lt;&gt;"",(Input!X491*ScoringModel!$B$24+Input!Y491*ScoringModel!$B$25+Input!Z491*ScoringModel!$B$26+Input!AA491*ScoringModel!$B$27+Input!AB491*ScoringModel!$B$28+Input!AC491*ScoringModel!$B$29+Input!AD491*ScoringModel!$B$30)*0.01,"")</f>
        <v/>
      </c>
    </row>
    <row r="492" spans="1:16" x14ac:dyDescent="0.25">
      <c r="A492" s="154" t="str">
        <f>IF(Input!A492&lt;&gt;"",Input!A492,"")</f>
        <v/>
      </c>
      <c r="B492" s="154" t="str">
        <f>IF(Input!D492&lt;&gt;"",CONCATENATE(Input!D492,", ",Input!C492),"")</f>
        <v/>
      </c>
      <c r="C492" s="154" t="str">
        <f>IF(Input!E492&lt;&gt;"",Input!E492,"")</f>
        <v/>
      </c>
      <c r="D492" s="155" t="str">
        <f>IF(Input!F492&lt;&gt;"",Input!F492,"")</f>
        <v/>
      </c>
      <c r="E492" s="154" t="str">
        <f>IF(Input!I492&lt;&gt;"",CONCATENATE(Input!I492,", ",LEFT(Input!H492,1)),"")</f>
        <v/>
      </c>
      <c r="F492" s="156"/>
      <c r="G492" s="157" t="str">
        <f t="shared" si="7"/>
        <v/>
      </c>
      <c r="H492" s="154" t="str">
        <f>IF(A492&lt;&gt;"",VLOOKUP(G492,ScoreRanges!$C$4:$E$8,3),"")</f>
        <v/>
      </c>
      <c r="I492" s="156"/>
      <c r="J492" s="129" t="str">
        <f>IF(AND(ConversionTable!$F$2&lt;&gt;"",A492&lt;&gt;""),VLOOKUP(G492,ConversionTable!B$2:D$402,3),"")</f>
        <v/>
      </c>
      <c r="K492" s="66" t="str">
        <f>IF(AND(ConversionTable!$F$2&lt;&gt;"",A492&lt;&gt;""),VLOOKUP(J492,ConversionTable!I$4:K$7,3),"")</f>
        <v/>
      </c>
      <c r="M492" s="66" t="str">
        <f>IF(A492&lt;&gt;"",(Input!AE492*ScoringModel!$B$11+Input!AF492*ScoringModel!$B$21+Input!AG492*ScoringModel!$B$31)*0.01,"")</f>
        <v/>
      </c>
      <c r="N492" s="66" t="str">
        <f>IF(A492&lt;&gt;"",(Input!J492*ScoringModel!$B$4+Input!K492*ScoringModel!$B$5+Input!L492*ScoringModel!$B$6+Input!M492*ScoringModel!$B$7+Input!N492*ScoringModel!$B$8+Input!O492*ScoringModel!$B$9+Input!P492*ScoringModel!$B$10)*0.01,"")</f>
        <v/>
      </c>
      <c r="O492" s="66" t="str">
        <f>IF(A492&lt;&gt;"",(Input!Q492*ScoringModel!$B$14+Input!R492*ScoringModel!$B$15+Input!S492*ScoringModel!$B$16+Input!T492*ScoringModel!$B$17+Input!U492*ScoringModel!$B$18+Input!V492*ScoringModel!$B$19+Input!W492*ScoringModel!$B$20)*0.01,"")</f>
        <v/>
      </c>
      <c r="P492" s="66" t="str">
        <f>IF(A492&lt;&gt;"",(Input!X492*ScoringModel!$B$24+Input!Y492*ScoringModel!$B$25+Input!Z492*ScoringModel!$B$26+Input!AA492*ScoringModel!$B$27+Input!AB492*ScoringModel!$B$28+Input!AC492*ScoringModel!$B$29+Input!AD492*ScoringModel!$B$30)*0.01,"")</f>
        <v/>
      </c>
    </row>
    <row r="493" spans="1:16" x14ac:dyDescent="0.25">
      <c r="A493" s="154" t="str">
        <f>IF(Input!A493&lt;&gt;"",Input!A493,"")</f>
        <v/>
      </c>
      <c r="B493" s="154" t="str">
        <f>IF(Input!D493&lt;&gt;"",CONCATENATE(Input!D493,", ",Input!C493),"")</f>
        <v/>
      </c>
      <c r="C493" s="154" t="str">
        <f>IF(Input!E493&lt;&gt;"",Input!E493,"")</f>
        <v/>
      </c>
      <c r="D493" s="155" t="str">
        <f>IF(Input!F493&lt;&gt;"",Input!F493,"")</f>
        <v/>
      </c>
      <c r="E493" s="154" t="str">
        <f>IF(Input!I493&lt;&gt;"",CONCATENATE(Input!I493,", ",LEFT(Input!H493,1)),"")</f>
        <v/>
      </c>
      <c r="F493" s="156"/>
      <c r="G493" s="157" t="str">
        <f t="shared" si="7"/>
        <v/>
      </c>
      <c r="H493" s="154" t="str">
        <f>IF(A493&lt;&gt;"",VLOOKUP(G493,ScoreRanges!$C$4:$E$8,3),"")</f>
        <v/>
      </c>
      <c r="I493" s="156"/>
      <c r="J493" s="129" t="str">
        <f>IF(AND(ConversionTable!$F$2&lt;&gt;"",A493&lt;&gt;""),VLOOKUP(G493,ConversionTable!B$2:D$402,3),"")</f>
        <v/>
      </c>
      <c r="K493" s="66" t="str">
        <f>IF(AND(ConversionTable!$F$2&lt;&gt;"",A493&lt;&gt;""),VLOOKUP(J493,ConversionTable!I$4:K$7,3),"")</f>
        <v/>
      </c>
      <c r="M493" s="66" t="str">
        <f>IF(A493&lt;&gt;"",(Input!AE493*ScoringModel!$B$11+Input!AF493*ScoringModel!$B$21+Input!AG493*ScoringModel!$B$31)*0.01,"")</f>
        <v/>
      </c>
      <c r="N493" s="66" t="str">
        <f>IF(A493&lt;&gt;"",(Input!J493*ScoringModel!$B$4+Input!K493*ScoringModel!$B$5+Input!L493*ScoringModel!$B$6+Input!M493*ScoringModel!$B$7+Input!N493*ScoringModel!$B$8+Input!O493*ScoringModel!$B$9+Input!P493*ScoringModel!$B$10)*0.01,"")</f>
        <v/>
      </c>
      <c r="O493" s="66" t="str">
        <f>IF(A493&lt;&gt;"",(Input!Q493*ScoringModel!$B$14+Input!R493*ScoringModel!$B$15+Input!S493*ScoringModel!$B$16+Input!T493*ScoringModel!$B$17+Input!U493*ScoringModel!$B$18+Input!V493*ScoringModel!$B$19+Input!W493*ScoringModel!$B$20)*0.01,"")</f>
        <v/>
      </c>
      <c r="P493" s="66" t="str">
        <f>IF(A493&lt;&gt;"",(Input!X493*ScoringModel!$B$24+Input!Y493*ScoringModel!$B$25+Input!Z493*ScoringModel!$B$26+Input!AA493*ScoringModel!$B$27+Input!AB493*ScoringModel!$B$28+Input!AC493*ScoringModel!$B$29+Input!AD493*ScoringModel!$B$30)*0.01,"")</f>
        <v/>
      </c>
    </row>
    <row r="494" spans="1:16" x14ac:dyDescent="0.25">
      <c r="A494" s="154" t="str">
        <f>IF(Input!A494&lt;&gt;"",Input!A494,"")</f>
        <v/>
      </c>
      <c r="B494" s="154" t="str">
        <f>IF(Input!D494&lt;&gt;"",CONCATENATE(Input!D494,", ",Input!C494),"")</f>
        <v/>
      </c>
      <c r="C494" s="154" t="str">
        <f>IF(Input!E494&lt;&gt;"",Input!E494,"")</f>
        <v/>
      </c>
      <c r="D494" s="155" t="str">
        <f>IF(Input!F494&lt;&gt;"",Input!F494,"")</f>
        <v/>
      </c>
      <c r="E494" s="154" t="str">
        <f>IF(Input!I494&lt;&gt;"",CONCATENATE(Input!I494,", ",LEFT(Input!H494,1)),"")</f>
        <v/>
      </c>
      <c r="F494" s="156"/>
      <c r="G494" s="157" t="str">
        <f t="shared" si="7"/>
        <v/>
      </c>
      <c r="H494" s="154" t="str">
        <f>IF(A494&lt;&gt;"",VLOOKUP(G494,ScoreRanges!$C$4:$E$8,3),"")</f>
        <v/>
      </c>
      <c r="I494" s="156"/>
      <c r="J494" s="129" t="str">
        <f>IF(AND(ConversionTable!$F$2&lt;&gt;"",A494&lt;&gt;""),VLOOKUP(G494,ConversionTable!B$2:D$402,3),"")</f>
        <v/>
      </c>
      <c r="K494" s="66" t="str">
        <f>IF(AND(ConversionTable!$F$2&lt;&gt;"",A494&lt;&gt;""),VLOOKUP(J494,ConversionTable!I$4:K$7,3),"")</f>
        <v/>
      </c>
      <c r="M494" s="66" t="str">
        <f>IF(A494&lt;&gt;"",(Input!AE494*ScoringModel!$B$11+Input!AF494*ScoringModel!$B$21+Input!AG494*ScoringModel!$B$31)*0.01,"")</f>
        <v/>
      </c>
      <c r="N494" s="66" t="str">
        <f>IF(A494&lt;&gt;"",(Input!J494*ScoringModel!$B$4+Input!K494*ScoringModel!$B$5+Input!L494*ScoringModel!$B$6+Input!M494*ScoringModel!$B$7+Input!N494*ScoringModel!$B$8+Input!O494*ScoringModel!$B$9+Input!P494*ScoringModel!$B$10)*0.01,"")</f>
        <v/>
      </c>
      <c r="O494" s="66" t="str">
        <f>IF(A494&lt;&gt;"",(Input!Q494*ScoringModel!$B$14+Input!R494*ScoringModel!$B$15+Input!S494*ScoringModel!$B$16+Input!T494*ScoringModel!$B$17+Input!U494*ScoringModel!$B$18+Input!V494*ScoringModel!$B$19+Input!W494*ScoringModel!$B$20)*0.01,"")</f>
        <v/>
      </c>
      <c r="P494" s="66" t="str">
        <f>IF(A494&lt;&gt;"",(Input!X494*ScoringModel!$B$24+Input!Y494*ScoringModel!$B$25+Input!Z494*ScoringModel!$B$26+Input!AA494*ScoringModel!$B$27+Input!AB494*ScoringModel!$B$28+Input!AC494*ScoringModel!$B$29+Input!AD494*ScoringModel!$B$30)*0.01,"")</f>
        <v/>
      </c>
    </row>
    <row r="495" spans="1:16" x14ac:dyDescent="0.25">
      <c r="A495" s="154" t="str">
        <f>IF(Input!A495&lt;&gt;"",Input!A495,"")</f>
        <v/>
      </c>
      <c r="B495" s="154" t="str">
        <f>IF(Input!D495&lt;&gt;"",CONCATENATE(Input!D495,", ",Input!C495),"")</f>
        <v/>
      </c>
      <c r="C495" s="154" t="str">
        <f>IF(Input!E495&lt;&gt;"",Input!E495,"")</f>
        <v/>
      </c>
      <c r="D495" s="155" t="str">
        <f>IF(Input!F495&lt;&gt;"",Input!F495,"")</f>
        <v/>
      </c>
      <c r="E495" s="154" t="str">
        <f>IF(Input!I495&lt;&gt;"",CONCATENATE(Input!I495,", ",LEFT(Input!H495,1)),"")</f>
        <v/>
      </c>
      <c r="F495" s="156"/>
      <c r="G495" s="157" t="str">
        <f t="shared" si="7"/>
        <v/>
      </c>
      <c r="H495" s="154" t="str">
        <f>IF(A495&lt;&gt;"",VLOOKUP(G495,ScoreRanges!$C$4:$E$8,3),"")</f>
        <v/>
      </c>
      <c r="I495" s="156"/>
      <c r="J495" s="129" t="str">
        <f>IF(AND(ConversionTable!$F$2&lt;&gt;"",A495&lt;&gt;""),VLOOKUP(G495,ConversionTable!B$2:D$402,3),"")</f>
        <v/>
      </c>
      <c r="K495" s="66" t="str">
        <f>IF(AND(ConversionTable!$F$2&lt;&gt;"",A495&lt;&gt;""),VLOOKUP(J495,ConversionTable!I$4:K$7,3),"")</f>
        <v/>
      </c>
      <c r="M495" s="66" t="str">
        <f>IF(A495&lt;&gt;"",(Input!AE495*ScoringModel!$B$11+Input!AF495*ScoringModel!$B$21+Input!AG495*ScoringModel!$B$31)*0.01,"")</f>
        <v/>
      </c>
      <c r="N495" s="66" t="str">
        <f>IF(A495&lt;&gt;"",(Input!J495*ScoringModel!$B$4+Input!K495*ScoringModel!$B$5+Input!L495*ScoringModel!$B$6+Input!M495*ScoringModel!$B$7+Input!N495*ScoringModel!$B$8+Input!O495*ScoringModel!$B$9+Input!P495*ScoringModel!$B$10)*0.01,"")</f>
        <v/>
      </c>
      <c r="O495" s="66" t="str">
        <f>IF(A495&lt;&gt;"",(Input!Q495*ScoringModel!$B$14+Input!R495*ScoringModel!$B$15+Input!S495*ScoringModel!$B$16+Input!T495*ScoringModel!$B$17+Input!U495*ScoringModel!$B$18+Input!V495*ScoringModel!$B$19+Input!W495*ScoringModel!$B$20)*0.01,"")</f>
        <v/>
      </c>
      <c r="P495" s="66" t="str">
        <f>IF(A495&lt;&gt;"",(Input!X495*ScoringModel!$B$24+Input!Y495*ScoringModel!$B$25+Input!Z495*ScoringModel!$B$26+Input!AA495*ScoringModel!$B$27+Input!AB495*ScoringModel!$B$28+Input!AC495*ScoringModel!$B$29+Input!AD495*ScoringModel!$B$30)*0.01,"")</f>
        <v/>
      </c>
    </row>
    <row r="496" spans="1:16" x14ac:dyDescent="0.25">
      <c r="A496" s="154" t="str">
        <f>IF(Input!A496&lt;&gt;"",Input!A496,"")</f>
        <v/>
      </c>
      <c r="B496" s="154" t="str">
        <f>IF(Input!D496&lt;&gt;"",CONCATENATE(Input!D496,", ",Input!C496),"")</f>
        <v/>
      </c>
      <c r="C496" s="154" t="str">
        <f>IF(Input!E496&lt;&gt;"",Input!E496,"")</f>
        <v/>
      </c>
      <c r="D496" s="155" t="str">
        <f>IF(Input!F496&lt;&gt;"",Input!F496,"")</f>
        <v/>
      </c>
      <c r="E496" s="154" t="str">
        <f>IF(Input!I496&lt;&gt;"",CONCATENATE(Input!I496,", ",LEFT(Input!H496,1)),"")</f>
        <v/>
      </c>
      <c r="F496" s="156"/>
      <c r="G496" s="157" t="str">
        <f t="shared" si="7"/>
        <v/>
      </c>
      <c r="H496" s="154" t="str">
        <f>IF(A496&lt;&gt;"",VLOOKUP(G496,ScoreRanges!$C$4:$E$8,3),"")</f>
        <v/>
      </c>
      <c r="I496" s="156"/>
      <c r="J496" s="129" t="str">
        <f>IF(AND(ConversionTable!$F$2&lt;&gt;"",A496&lt;&gt;""),VLOOKUP(G496,ConversionTable!B$2:D$402,3),"")</f>
        <v/>
      </c>
      <c r="K496" s="66" t="str">
        <f>IF(AND(ConversionTable!$F$2&lt;&gt;"",A496&lt;&gt;""),VLOOKUP(J496,ConversionTable!I$4:K$7,3),"")</f>
        <v/>
      </c>
      <c r="M496" s="66" t="str">
        <f>IF(A496&lt;&gt;"",(Input!AE496*ScoringModel!$B$11+Input!AF496*ScoringModel!$B$21+Input!AG496*ScoringModel!$B$31)*0.01,"")</f>
        <v/>
      </c>
      <c r="N496" s="66" t="str">
        <f>IF(A496&lt;&gt;"",(Input!J496*ScoringModel!$B$4+Input!K496*ScoringModel!$B$5+Input!L496*ScoringModel!$B$6+Input!M496*ScoringModel!$B$7+Input!N496*ScoringModel!$B$8+Input!O496*ScoringModel!$B$9+Input!P496*ScoringModel!$B$10)*0.01,"")</f>
        <v/>
      </c>
      <c r="O496" s="66" t="str">
        <f>IF(A496&lt;&gt;"",(Input!Q496*ScoringModel!$B$14+Input!R496*ScoringModel!$B$15+Input!S496*ScoringModel!$B$16+Input!T496*ScoringModel!$B$17+Input!U496*ScoringModel!$B$18+Input!V496*ScoringModel!$B$19+Input!W496*ScoringModel!$B$20)*0.01,"")</f>
        <v/>
      </c>
      <c r="P496" s="66" t="str">
        <f>IF(A496&lt;&gt;"",(Input!X496*ScoringModel!$B$24+Input!Y496*ScoringModel!$B$25+Input!Z496*ScoringModel!$B$26+Input!AA496*ScoringModel!$B$27+Input!AB496*ScoringModel!$B$28+Input!AC496*ScoringModel!$B$29+Input!AD496*ScoringModel!$B$30)*0.01,"")</f>
        <v/>
      </c>
    </row>
    <row r="497" spans="1:16" x14ac:dyDescent="0.25">
      <c r="A497" s="154" t="str">
        <f>IF(Input!A497&lt;&gt;"",Input!A497,"")</f>
        <v/>
      </c>
      <c r="B497" s="154" t="str">
        <f>IF(Input!D497&lt;&gt;"",CONCATENATE(Input!D497,", ",Input!C497),"")</f>
        <v/>
      </c>
      <c r="C497" s="154" t="str">
        <f>IF(Input!E497&lt;&gt;"",Input!E497,"")</f>
        <v/>
      </c>
      <c r="D497" s="155" t="str">
        <f>IF(Input!F497&lt;&gt;"",Input!F497,"")</f>
        <v/>
      </c>
      <c r="E497" s="154" t="str">
        <f>IF(Input!I497&lt;&gt;"",CONCATENATE(Input!I497,", ",LEFT(Input!H497,1)),"")</f>
        <v/>
      </c>
      <c r="F497" s="156"/>
      <c r="G497" s="157" t="str">
        <f t="shared" si="7"/>
        <v/>
      </c>
      <c r="H497" s="154" t="str">
        <f>IF(A497&lt;&gt;"",VLOOKUP(G497,ScoreRanges!$C$4:$E$8,3),"")</f>
        <v/>
      </c>
      <c r="I497" s="156"/>
      <c r="J497" s="129" t="str">
        <f>IF(AND(ConversionTable!$F$2&lt;&gt;"",A497&lt;&gt;""),VLOOKUP(G497,ConversionTable!B$2:D$402,3),"")</f>
        <v/>
      </c>
      <c r="K497" s="66" t="str">
        <f>IF(AND(ConversionTable!$F$2&lt;&gt;"",A497&lt;&gt;""),VLOOKUP(J497,ConversionTable!I$4:K$7,3),"")</f>
        <v/>
      </c>
      <c r="M497" s="66" t="str">
        <f>IF(A497&lt;&gt;"",(Input!AE497*ScoringModel!$B$11+Input!AF497*ScoringModel!$B$21+Input!AG497*ScoringModel!$B$31)*0.01,"")</f>
        <v/>
      </c>
      <c r="N497" s="66" t="str">
        <f>IF(A497&lt;&gt;"",(Input!J497*ScoringModel!$B$4+Input!K497*ScoringModel!$B$5+Input!L497*ScoringModel!$B$6+Input!M497*ScoringModel!$B$7+Input!N497*ScoringModel!$B$8+Input!O497*ScoringModel!$B$9+Input!P497*ScoringModel!$B$10)*0.01,"")</f>
        <v/>
      </c>
      <c r="O497" s="66" t="str">
        <f>IF(A497&lt;&gt;"",(Input!Q497*ScoringModel!$B$14+Input!R497*ScoringModel!$B$15+Input!S497*ScoringModel!$B$16+Input!T497*ScoringModel!$B$17+Input!U497*ScoringModel!$B$18+Input!V497*ScoringModel!$B$19+Input!W497*ScoringModel!$B$20)*0.01,"")</f>
        <v/>
      </c>
      <c r="P497" s="66" t="str">
        <f>IF(A497&lt;&gt;"",(Input!X497*ScoringModel!$B$24+Input!Y497*ScoringModel!$B$25+Input!Z497*ScoringModel!$B$26+Input!AA497*ScoringModel!$B$27+Input!AB497*ScoringModel!$B$28+Input!AC497*ScoringModel!$B$29+Input!AD497*ScoringModel!$B$30)*0.01,"")</f>
        <v/>
      </c>
    </row>
    <row r="498" spans="1:16" x14ac:dyDescent="0.25">
      <c r="A498" s="154" t="str">
        <f>IF(Input!A498&lt;&gt;"",Input!A498,"")</f>
        <v/>
      </c>
      <c r="B498" s="154" t="str">
        <f>IF(Input!D498&lt;&gt;"",CONCATENATE(Input!D498,", ",Input!C498),"")</f>
        <v/>
      </c>
      <c r="C498" s="154" t="str">
        <f>IF(Input!E498&lt;&gt;"",Input!E498,"")</f>
        <v/>
      </c>
      <c r="D498" s="155" t="str">
        <f>IF(Input!F498&lt;&gt;"",Input!F498,"")</f>
        <v/>
      </c>
      <c r="E498" s="154" t="str">
        <f>IF(Input!I498&lt;&gt;"",CONCATENATE(Input!I498,", ",LEFT(Input!H498,1)),"")</f>
        <v/>
      </c>
      <c r="F498" s="156"/>
      <c r="G498" s="157" t="str">
        <f t="shared" si="7"/>
        <v/>
      </c>
      <c r="H498" s="154" t="str">
        <f>IF(A498&lt;&gt;"",VLOOKUP(G498,ScoreRanges!$C$4:$E$8,3),"")</f>
        <v/>
      </c>
      <c r="I498" s="156"/>
      <c r="J498" s="129" t="str">
        <f>IF(AND(ConversionTable!$F$2&lt;&gt;"",A498&lt;&gt;""),VLOOKUP(G498,ConversionTable!B$2:D$402,3),"")</f>
        <v/>
      </c>
      <c r="K498" s="66" t="str">
        <f>IF(AND(ConversionTable!$F$2&lt;&gt;"",A498&lt;&gt;""),VLOOKUP(J498,ConversionTable!I$4:K$7,3),"")</f>
        <v/>
      </c>
      <c r="M498" s="66" t="str">
        <f>IF(A498&lt;&gt;"",(Input!AE498*ScoringModel!$B$11+Input!AF498*ScoringModel!$B$21+Input!AG498*ScoringModel!$B$31)*0.01,"")</f>
        <v/>
      </c>
      <c r="N498" s="66" t="str">
        <f>IF(A498&lt;&gt;"",(Input!J498*ScoringModel!$B$4+Input!K498*ScoringModel!$B$5+Input!L498*ScoringModel!$B$6+Input!M498*ScoringModel!$B$7+Input!N498*ScoringModel!$B$8+Input!O498*ScoringModel!$B$9+Input!P498*ScoringModel!$B$10)*0.01,"")</f>
        <v/>
      </c>
      <c r="O498" s="66" t="str">
        <f>IF(A498&lt;&gt;"",(Input!Q498*ScoringModel!$B$14+Input!R498*ScoringModel!$B$15+Input!S498*ScoringModel!$B$16+Input!T498*ScoringModel!$B$17+Input!U498*ScoringModel!$B$18+Input!V498*ScoringModel!$B$19+Input!W498*ScoringModel!$B$20)*0.01,"")</f>
        <v/>
      </c>
      <c r="P498" s="66" t="str">
        <f>IF(A498&lt;&gt;"",(Input!X498*ScoringModel!$B$24+Input!Y498*ScoringModel!$B$25+Input!Z498*ScoringModel!$B$26+Input!AA498*ScoringModel!$B$27+Input!AB498*ScoringModel!$B$28+Input!AC498*ScoringModel!$B$29+Input!AD498*ScoringModel!$B$30)*0.01,"")</f>
        <v/>
      </c>
    </row>
    <row r="499" spans="1:16" x14ac:dyDescent="0.25">
      <c r="A499" s="154" t="str">
        <f>IF(Input!A499&lt;&gt;"",Input!A499,"")</f>
        <v/>
      </c>
      <c r="B499" s="154" t="str">
        <f>IF(Input!D499&lt;&gt;"",CONCATENATE(Input!D499,", ",Input!C499),"")</f>
        <v/>
      </c>
      <c r="C499" s="154" t="str">
        <f>IF(Input!E499&lt;&gt;"",Input!E499,"")</f>
        <v/>
      </c>
      <c r="D499" s="155" t="str">
        <f>IF(Input!F499&lt;&gt;"",Input!F499,"")</f>
        <v/>
      </c>
      <c r="E499" s="154" t="str">
        <f>IF(Input!I499&lt;&gt;"",CONCATENATE(Input!I499,", ",LEFT(Input!H499,1)),"")</f>
        <v/>
      </c>
      <c r="F499" s="156"/>
      <c r="G499" s="157" t="str">
        <f t="shared" si="7"/>
        <v/>
      </c>
      <c r="H499" s="154" t="str">
        <f>IF(A499&lt;&gt;"",VLOOKUP(G499,ScoreRanges!$C$4:$E$8,3),"")</f>
        <v/>
      </c>
      <c r="I499" s="156"/>
      <c r="J499" s="129" t="str">
        <f>IF(AND(ConversionTable!$F$2&lt;&gt;"",A499&lt;&gt;""),VLOOKUP(G499,ConversionTable!B$2:D$402,3),"")</f>
        <v/>
      </c>
      <c r="K499" s="66" t="str">
        <f>IF(AND(ConversionTable!$F$2&lt;&gt;"",A499&lt;&gt;""),VLOOKUP(J499,ConversionTable!I$4:K$7,3),"")</f>
        <v/>
      </c>
      <c r="M499" s="66" t="str">
        <f>IF(A499&lt;&gt;"",(Input!AE499*ScoringModel!$B$11+Input!AF499*ScoringModel!$B$21+Input!AG499*ScoringModel!$B$31)*0.01,"")</f>
        <v/>
      </c>
      <c r="N499" s="66" t="str">
        <f>IF(A499&lt;&gt;"",(Input!J499*ScoringModel!$B$4+Input!K499*ScoringModel!$B$5+Input!L499*ScoringModel!$B$6+Input!M499*ScoringModel!$B$7+Input!N499*ScoringModel!$B$8+Input!O499*ScoringModel!$B$9+Input!P499*ScoringModel!$B$10)*0.01,"")</f>
        <v/>
      </c>
      <c r="O499" s="66" t="str">
        <f>IF(A499&lt;&gt;"",(Input!Q499*ScoringModel!$B$14+Input!R499*ScoringModel!$B$15+Input!S499*ScoringModel!$B$16+Input!T499*ScoringModel!$B$17+Input!U499*ScoringModel!$B$18+Input!V499*ScoringModel!$B$19+Input!W499*ScoringModel!$B$20)*0.01,"")</f>
        <v/>
      </c>
      <c r="P499" s="66" t="str">
        <f>IF(A499&lt;&gt;"",(Input!X499*ScoringModel!$B$24+Input!Y499*ScoringModel!$B$25+Input!Z499*ScoringModel!$B$26+Input!AA499*ScoringModel!$B$27+Input!AB499*ScoringModel!$B$28+Input!AC499*ScoringModel!$B$29+Input!AD499*ScoringModel!$B$30)*0.01,"")</f>
        <v/>
      </c>
    </row>
    <row r="500" spans="1:16" x14ac:dyDescent="0.25">
      <c r="A500" s="154" t="str">
        <f>IF(Input!A500&lt;&gt;"",Input!A500,"")</f>
        <v/>
      </c>
      <c r="B500" s="154" t="str">
        <f>IF(Input!D500&lt;&gt;"",CONCATENATE(Input!D500,", ",Input!C500),"")</f>
        <v/>
      </c>
      <c r="C500" s="154" t="str">
        <f>IF(Input!E500&lt;&gt;"",Input!E500,"")</f>
        <v/>
      </c>
      <c r="D500" s="155" t="str">
        <f>IF(Input!F500&lt;&gt;"",Input!F500,"")</f>
        <v/>
      </c>
      <c r="E500" s="154" t="str">
        <f>IF(Input!I500&lt;&gt;"",CONCATENATE(Input!I500,", ",LEFT(Input!H500,1)),"")</f>
        <v/>
      </c>
      <c r="F500" s="156"/>
      <c r="G500" s="157" t="str">
        <f t="shared" si="7"/>
        <v/>
      </c>
      <c r="H500" s="154" t="str">
        <f>IF(A500&lt;&gt;"",VLOOKUP(G500,ScoreRanges!$C$4:$E$8,3),"")</f>
        <v/>
      </c>
      <c r="I500" s="156"/>
      <c r="J500" s="129" t="str">
        <f>IF(AND(ConversionTable!$F$2&lt;&gt;"",A500&lt;&gt;""),VLOOKUP(G500,ConversionTable!B$2:D$402,3),"")</f>
        <v/>
      </c>
      <c r="K500" s="66" t="str">
        <f>IF(AND(ConversionTable!$F$2&lt;&gt;"",A500&lt;&gt;""),VLOOKUP(J500,ConversionTable!I$4:K$7,3),"")</f>
        <v/>
      </c>
      <c r="M500" s="66" t="str">
        <f>IF(A500&lt;&gt;"",(Input!AE500*ScoringModel!$B$11+Input!AF500*ScoringModel!$B$21+Input!AG500*ScoringModel!$B$31)*0.01,"")</f>
        <v/>
      </c>
      <c r="N500" s="66" t="str">
        <f>IF(A500&lt;&gt;"",(Input!J500*ScoringModel!$B$4+Input!K500*ScoringModel!$B$5+Input!L500*ScoringModel!$B$6+Input!M500*ScoringModel!$B$7+Input!N500*ScoringModel!$B$8+Input!O500*ScoringModel!$B$9+Input!P500*ScoringModel!$B$10)*0.01,"")</f>
        <v/>
      </c>
      <c r="O500" s="66" t="str">
        <f>IF(A500&lt;&gt;"",(Input!Q500*ScoringModel!$B$14+Input!R500*ScoringModel!$B$15+Input!S500*ScoringModel!$B$16+Input!T500*ScoringModel!$B$17+Input!U500*ScoringModel!$B$18+Input!V500*ScoringModel!$B$19+Input!W500*ScoringModel!$B$20)*0.01,"")</f>
        <v/>
      </c>
      <c r="P500" s="66" t="str">
        <f>IF(A500&lt;&gt;"",(Input!X500*ScoringModel!$B$24+Input!Y500*ScoringModel!$B$25+Input!Z500*ScoringModel!$B$26+Input!AA500*ScoringModel!$B$27+Input!AB500*ScoringModel!$B$28+Input!AC500*ScoringModel!$B$29+Input!AD500*ScoringModel!$B$30)*0.01,"")</f>
        <v/>
      </c>
    </row>
    <row r="501" spans="1:16" x14ac:dyDescent="0.25">
      <c r="A501" s="154" t="str">
        <f>IF(Input!A501&lt;&gt;"",Input!A501,"")</f>
        <v/>
      </c>
      <c r="B501" s="154" t="str">
        <f>IF(Input!D501&lt;&gt;"",CONCATENATE(Input!D501,", ",Input!C501),"")</f>
        <v/>
      </c>
      <c r="C501" s="154" t="str">
        <f>IF(Input!E501&lt;&gt;"",Input!E501,"")</f>
        <v/>
      </c>
      <c r="D501" s="155" t="str">
        <f>IF(Input!F501&lt;&gt;"",Input!F501,"")</f>
        <v/>
      </c>
      <c r="E501" s="154" t="str">
        <f>IF(Input!I501&lt;&gt;"",CONCATENATE(Input!I501,", ",LEFT(Input!H501,1)),"")</f>
        <v/>
      </c>
      <c r="F501" s="156"/>
      <c r="G501" s="157" t="str">
        <f t="shared" si="7"/>
        <v/>
      </c>
      <c r="H501" s="154" t="str">
        <f>IF(A501&lt;&gt;"",VLOOKUP(G501,ScoreRanges!$C$4:$E$8,3),"")</f>
        <v/>
      </c>
      <c r="I501" s="156"/>
      <c r="J501" s="129" t="str">
        <f>IF(AND(ConversionTable!$F$2&lt;&gt;"",A501&lt;&gt;""),VLOOKUP(G501,ConversionTable!B$2:D$402,3),"")</f>
        <v/>
      </c>
      <c r="K501" s="66" t="str">
        <f>IF(AND(ConversionTable!$F$2&lt;&gt;"",A501&lt;&gt;""),VLOOKUP(J501,ConversionTable!I$4:K$7,3),"")</f>
        <v/>
      </c>
      <c r="M501" s="66" t="str">
        <f>IF(A501&lt;&gt;"",(Input!AE501*ScoringModel!$B$11+Input!AF501*ScoringModel!$B$21+Input!AG501*ScoringModel!$B$31)*0.01,"")</f>
        <v/>
      </c>
      <c r="N501" s="66" t="str">
        <f>IF(A501&lt;&gt;"",(Input!J501*ScoringModel!$B$4+Input!K501*ScoringModel!$B$5+Input!L501*ScoringModel!$B$6+Input!M501*ScoringModel!$B$7+Input!N501*ScoringModel!$B$8+Input!O501*ScoringModel!$B$9+Input!P501*ScoringModel!$B$10)*0.01,"")</f>
        <v/>
      </c>
      <c r="O501" s="66" t="str">
        <f>IF(A501&lt;&gt;"",(Input!Q501*ScoringModel!$B$14+Input!R501*ScoringModel!$B$15+Input!S501*ScoringModel!$B$16+Input!T501*ScoringModel!$B$17+Input!U501*ScoringModel!$B$18+Input!V501*ScoringModel!$B$19+Input!W501*ScoringModel!$B$20)*0.01,"")</f>
        <v/>
      </c>
      <c r="P501" s="66" t="str">
        <f>IF(A501&lt;&gt;"",(Input!X501*ScoringModel!$B$24+Input!Y501*ScoringModel!$B$25+Input!Z501*ScoringModel!$B$26+Input!AA501*ScoringModel!$B$27+Input!AB501*ScoringModel!$B$28+Input!AC501*ScoringModel!$B$29+Input!AD501*ScoringModel!$B$30)*0.01,"")</f>
        <v/>
      </c>
    </row>
    <row r="502" spans="1:16" x14ac:dyDescent="0.25">
      <c r="A502" s="154" t="str">
        <f>IF(Input!A502&lt;&gt;"",Input!A502,"")</f>
        <v/>
      </c>
      <c r="B502" s="154" t="str">
        <f>IF(Input!D502&lt;&gt;"",CONCATENATE(Input!D502,", ",Input!C502),"")</f>
        <v/>
      </c>
      <c r="C502" s="154" t="str">
        <f>IF(Input!E502&lt;&gt;"",Input!E502,"")</f>
        <v/>
      </c>
      <c r="D502" s="155" t="str">
        <f>IF(Input!F502&lt;&gt;"",Input!F502,"")</f>
        <v/>
      </c>
      <c r="E502" s="154" t="str">
        <f>IF(Input!I502&lt;&gt;"",CONCATENATE(Input!I502,", ",LEFT(Input!H502,1)),"")</f>
        <v/>
      </c>
      <c r="F502" s="156"/>
      <c r="G502" s="157" t="str">
        <f t="shared" si="7"/>
        <v/>
      </c>
      <c r="H502" s="154" t="str">
        <f>IF(A502&lt;&gt;"",VLOOKUP(G502,ScoreRanges!$C$4:$E$8,3),"")</f>
        <v/>
      </c>
      <c r="I502" s="156"/>
      <c r="J502" s="129" t="str">
        <f>IF(AND(ConversionTable!$F$2&lt;&gt;"",A502&lt;&gt;""),VLOOKUP(G502,ConversionTable!B$2:D$402,3),"")</f>
        <v/>
      </c>
      <c r="K502" s="66" t="str">
        <f>IF(AND(ConversionTable!$F$2&lt;&gt;"",A502&lt;&gt;""),VLOOKUP(J502,ConversionTable!I$4:K$7,3),"")</f>
        <v/>
      </c>
      <c r="M502" s="66" t="str">
        <f>IF(A502&lt;&gt;"",(Input!AE502*ScoringModel!$B$11+Input!AF502*ScoringModel!$B$21+Input!AG502*ScoringModel!$B$31)*0.01,"")</f>
        <v/>
      </c>
      <c r="N502" s="66" t="str">
        <f>IF(A502&lt;&gt;"",(Input!J502*ScoringModel!$B$4+Input!K502*ScoringModel!$B$5+Input!L502*ScoringModel!$B$6+Input!M502*ScoringModel!$B$7+Input!N502*ScoringModel!$B$8+Input!O502*ScoringModel!$B$9+Input!P502*ScoringModel!$B$10)*0.01,"")</f>
        <v/>
      </c>
      <c r="O502" s="66" t="str">
        <f>IF(A502&lt;&gt;"",(Input!Q502*ScoringModel!$B$14+Input!R502*ScoringModel!$B$15+Input!S502*ScoringModel!$B$16+Input!T502*ScoringModel!$B$17+Input!U502*ScoringModel!$B$18+Input!V502*ScoringModel!$B$19+Input!W502*ScoringModel!$B$20)*0.01,"")</f>
        <v/>
      </c>
      <c r="P502" s="66" t="str">
        <f>IF(A502&lt;&gt;"",(Input!X502*ScoringModel!$B$24+Input!Y502*ScoringModel!$B$25+Input!Z502*ScoringModel!$B$26+Input!AA502*ScoringModel!$B$27+Input!AB502*ScoringModel!$B$28+Input!AC502*ScoringModel!$B$29+Input!AD502*ScoringModel!$B$30)*0.01,"")</f>
        <v/>
      </c>
    </row>
    <row r="503" spans="1:16" x14ac:dyDescent="0.25">
      <c r="A503" s="154" t="str">
        <f>IF(Input!A503&lt;&gt;"",Input!A503,"")</f>
        <v/>
      </c>
      <c r="B503" s="154" t="str">
        <f>IF(Input!D503&lt;&gt;"",CONCATENATE(Input!D503,", ",Input!C503),"")</f>
        <v/>
      </c>
      <c r="C503" s="154" t="str">
        <f>IF(Input!E503&lt;&gt;"",Input!E503,"")</f>
        <v/>
      </c>
      <c r="D503" s="155" t="str">
        <f>IF(Input!F503&lt;&gt;"",Input!F503,"")</f>
        <v/>
      </c>
      <c r="E503" s="154" t="str">
        <f>IF(Input!I503&lt;&gt;"",CONCATENATE(Input!I503,", ",LEFT(Input!H503,1)),"")</f>
        <v/>
      </c>
      <c r="F503" s="156"/>
      <c r="G503" s="157" t="str">
        <f t="shared" si="7"/>
        <v/>
      </c>
      <c r="H503" s="154" t="str">
        <f>IF(A503&lt;&gt;"",VLOOKUP(G503,ScoreRanges!$C$4:$E$8,3),"")</f>
        <v/>
      </c>
      <c r="I503" s="156"/>
      <c r="J503" s="129" t="str">
        <f>IF(AND(ConversionTable!$F$2&lt;&gt;"",A503&lt;&gt;""),VLOOKUP(G503,ConversionTable!B$2:D$402,3),"")</f>
        <v/>
      </c>
      <c r="K503" s="66" t="str">
        <f>IF(AND(ConversionTable!$F$2&lt;&gt;"",A503&lt;&gt;""),VLOOKUP(J503,ConversionTable!I$4:K$7,3),"")</f>
        <v/>
      </c>
      <c r="M503" s="66" t="str">
        <f>IF(A503&lt;&gt;"",(Input!AE503*ScoringModel!$B$11+Input!AF503*ScoringModel!$B$21+Input!AG503*ScoringModel!$B$31)*0.01,"")</f>
        <v/>
      </c>
      <c r="N503" s="66" t="str">
        <f>IF(A503&lt;&gt;"",(Input!J503*ScoringModel!$B$4+Input!K503*ScoringModel!$B$5+Input!L503*ScoringModel!$B$6+Input!M503*ScoringModel!$B$7+Input!N503*ScoringModel!$B$8+Input!O503*ScoringModel!$B$9+Input!P503*ScoringModel!$B$10)*0.01,"")</f>
        <v/>
      </c>
      <c r="O503" s="66" t="str">
        <f>IF(A503&lt;&gt;"",(Input!Q503*ScoringModel!$B$14+Input!R503*ScoringModel!$B$15+Input!S503*ScoringModel!$B$16+Input!T503*ScoringModel!$B$17+Input!U503*ScoringModel!$B$18+Input!V503*ScoringModel!$B$19+Input!W503*ScoringModel!$B$20)*0.01,"")</f>
        <v/>
      </c>
      <c r="P503" s="66" t="str">
        <f>IF(A503&lt;&gt;"",(Input!X503*ScoringModel!$B$24+Input!Y503*ScoringModel!$B$25+Input!Z503*ScoringModel!$B$26+Input!AA503*ScoringModel!$B$27+Input!AB503*ScoringModel!$B$28+Input!AC503*ScoringModel!$B$29+Input!AD503*ScoringModel!$B$30)*0.01,"")</f>
        <v/>
      </c>
    </row>
    <row r="504" spans="1:16" x14ac:dyDescent="0.25">
      <c r="A504" s="154" t="str">
        <f>IF(Input!A504&lt;&gt;"",Input!A504,"")</f>
        <v/>
      </c>
      <c r="B504" s="154" t="str">
        <f>IF(Input!D504&lt;&gt;"",CONCATENATE(Input!D504,", ",Input!C504),"")</f>
        <v/>
      </c>
      <c r="C504" s="154" t="str">
        <f>IF(Input!E504&lt;&gt;"",Input!E504,"")</f>
        <v/>
      </c>
      <c r="D504" s="155" t="str">
        <f>IF(Input!F504&lt;&gt;"",Input!F504,"")</f>
        <v/>
      </c>
      <c r="E504" s="154" t="str">
        <f>IF(Input!I504&lt;&gt;"",CONCATENATE(Input!I504,", ",LEFT(Input!H504,1)),"")</f>
        <v/>
      </c>
      <c r="F504" s="156"/>
      <c r="G504" s="157" t="str">
        <f t="shared" si="7"/>
        <v/>
      </c>
      <c r="H504" s="154" t="str">
        <f>IF(A504&lt;&gt;"",VLOOKUP(G504,ScoreRanges!$C$4:$E$8,3),"")</f>
        <v/>
      </c>
      <c r="I504" s="156"/>
      <c r="J504" s="129" t="str">
        <f>IF(AND(ConversionTable!$F$2&lt;&gt;"",A504&lt;&gt;""),VLOOKUP(G504,ConversionTable!B$2:D$402,3),"")</f>
        <v/>
      </c>
      <c r="K504" s="66" t="str">
        <f>IF(AND(ConversionTable!$F$2&lt;&gt;"",A504&lt;&gt;""),VLOOKUP(J504,ConversionTable!I$4:K$7,3),"")</f>
        <v/>
      </c>
      <c r="M504" s="66" t="str">
        <f>IF(A504&lt;&gt;"",(Input!AE504*ScoringModel!$B$11+Input!AF504*ScoringModel!$B$21+Input!AG504*ScoringModel!$B$31)*0.01,"")</f>
        <v/>
      </c>
      <c r="N504" s="66" t="str">
        <f>IF(A504&lt;&gt;"",(Input!J504*ScoringModel!$B$4+Input!K504*ScoringModel!$B$5+Input!L504*ScoringModel!$B$6+Input!M504*ScoringModel!$B$7+Input!N504*ScoringModel!$B$8+Input!O504*ScoringModel!$B$9+Input!P504*ScoringModel!$B$10)*0.01,"")</f>
        <v/>
      </c>
      <c r="O504" s="66" t="str">
        <f>IF(A504&lt;&gt;"",(Input!Q504*ScoringModel!$B$14+Input!R504*ScoringModel!$B$15+Input!S504*ScoringModel!$B$16+Input!T504*ScoringModel!$B$17+Input!U504*ScoringModel!$B$18+Input!V504*ScoringModel!$B$19+Input!W504*ScoringModel!$B$20)*0.01,"")</f>
        <v/>
      </c>
      <c r="P504" s="66" t="str">
        <f>IF(A504&lt;&gt;"",(Input!X504*ScoringModel!$B$24+Input!Y504*ScoringModel!$B$25+Input!Z504*ScoringModel!$B$26+Input!AA504*ScoringModel!$B$27+Input!AB504*ScoringModel!$B$28+Input!AC504*ScoringModel!$B$29+Input!AD504*ScoringModel!$B$30)*0.01,"")</f>
        <v/>
      </c>
    </row>
    <row r="505" spans="1:16" x14ac:dyDescent="0.25">
      <c r="A505" s="154" t="str">
        <f>IF(Input!A505&lt;&gt;"",Input!A505,"")</f>
        <v/>
      </c>
      <c r="B505" s="154" t="str">
        <f>IF(Input!D505&lt;&gt;"",CONCATENATE(Input!D505,", ",Input!C505),"")</f>
        <v/>
      </c>
      <c r="C505" s="154" t="str">
        <f>IF(Input!E505&lt;&gt;"",Input!E505,"")</f>
        <v/>
      </c>
      <c r="D505" s="155" t="str">
        <f>IF(Input!F505&lt;&gt;"",Input!F505,"")</f>
        <v/>
      </c>
      <c r="E505" s="154" t="str">
        <f>IF(Input!I505&lt;&gt;"",CONCATENATE(Input!I505,", ",LEFT(Input!H505,1)),"")</f>
        <v/>
      </c>
      <c r="F505" s="156"/>
      <c r="G505" s="157" t="str">
        <f t="shared" si="7"/>
        <v/>
      </c>
      <c r="H505" s="154" t="str">
        <f>IF(A505&lt;&gt;"",VLOOKUP(G505,ScoreRanges!$C$4:$E$8,3),"")</f>
        <v/>
      </c>
      <c r="I505" s="156"/>
      <c r="J505" s="129" t="str">
        <f>IF(AND(ConversionTable!$F$2&lt;&gt;"",A505&lt;&gt;""),VLOOKUP(G505,ConversionTable!B$2:D$402,3),"")</f>
        <v/>
      </c>
      <c r="K505" s="66" t="str">
        <f>IF(AND(ConversionTable!$F$2&lt;&gt;"",A505&lt;&gt;""),VLOOKUP(J505,ConversionTable!I$4:K$7,3),"")</f>
        <v/>
      </c>
      <c r="M505" s="66" t="str">
        <f>IF(A505&lt;&gt;"",(Input!AE505*ScoringModel!$B$11+Input!AF505*ScoringModel!$B$21+Input!AG505*ScoringModel!$B$31)*0.01,"")</f>
        <v/>
      </c>
      <c r="N505" s="66" t="str">
        <f>IF(A505&lt;&gt;"",(Input!J505*ScoringModel!$B$4+Input!K505*ScoringModel!$B$5+Input!L505*ScoringModel!$B$6+Input!M505*ScoringModel!$B$7+Input!N505*ScoringModel!$B$8+Input!O505*ScoringModel!$B$9+Input!P505*ScoringModel!$B$10)*0.01,"")</f>
        <v/>
      </c>
      <c r="O505" s="66" t="str">
        <f>IF(A505&lt;&gt;"",(Input!Q505*ScoringModel!$B$14+Input!R505*ScoringModel!$B$15+Input!S505*ScoringModel!$B$16+Input!T505*ScoringModel!$B$17+Input!U505*ScoringModel!$B$18+Input!V505*ScoringModel!$B$19+Input!W505*ScoringModel!$B$20)*0.01,"")</f>
        <v/>
      </c>
      <c r="P505" s="66" t="str">
        <f>IF(A505&lt;&gt;"",(Input!X505*ScoringModel!$B$24+Input!Y505*ScoringModel!$B$25+Input!Z505*ScoringModel!$B$26+Input!AA505*ScoringModel!$B$27+Input!AB505*ScoringModel!$B$28+Input!AC505*ScoringModel!$B$29+Input!AD505*ScoringModel!$B$30)*0.01,"")</f>
        <v/>
      </c>
    </row>
    <row r="506" spans="1:16" x14ac:dyDescent="0.25">
      <c r="A506" s="154" t="str">
        <f>IF(Input!A506&lt;&gt;"",Input!A506,"")</f>
        <v/>
      </c>
      <c r="B506" s="154" t="str">
        <f>IF(Input!D506&lt;&gt;"",CONCATENATE(Input!D506,", ",Input!C506),"")</f>
        <v/>
      </c>
      <c r="C506" s="154" t="str">
        <f>IF(Input!E506&lt;&gt;"",Input!E506,"")</f>
        <v/>
      </c>
      <c r="D506" s="155" t="str">
        <f>IF(Input!F506&lt;&gt;"",Input!F506,"")</f>
        <v/>
      </c>
      <c r="E506" s="154" t="str">
        <f>IF(Input!I506&lt;&gt;"",CONCATENATE(Input!I506,", ",LEFT(Input!H506,1)),"")</f>
        <v/>
      </c>
      <c r="F506" s="156"/>
      <c r="G506" s="157" t="str">
        <f t="shared" si="7"/>
        <v/>
      </c>
      <c r="H506" s="154" t="str">
        <f>IF(A506&lt;&gt;"",VLOOKUP(G506,ScoreRanges!$C$4:$E$8,3),"")</f>
        <v/>
      </c>
      <c r="I506" s="156"/>
      <c r="J506" s="129" t="str">
        <f>IF(AND(ConversionTable!$F$2&lt;&gt;"",A506&lt;&gt;""),VLOOKUP(G506,ConversionTable!B$2:D$402,3),"")</f>
        <v/>
      </c>
      <c r="K506" s="66" t="str">
        <f>IF(AND(ConversionTable!$F$2&lt;&gt;"",A506&lt;&gt;""),VLOOKUP(J506,ConversionTable!I$4:K$7,3),"")</f>
        <v/>
      </c>
      <c r="M506" s="66" t="str">
        <f>IF(A506&lt;&gt;"",(Input!AE506*ScoringModel!$B$11+Input!AF506*ScoringModel!$B$21+Input!AG506*ScoringModel!$B$31)*0.01,"")</f>
        <v/>
      </c>
      <c r="N506" s="66" t="str">
        <f>IF(A506&lt;&gt;"",(Input!J506*ScoringModel!$B$4+Input!K506*ScoringModel!$B$5+Input!L506*ScoringModel!$B$6+Input!M506*ScoringModel!$B$7+Input!N506*ScoringModel!$B$8+Input!O506*ScoringModel!$B$9+Input!P506*ScoringModel!$B$10)*0.01,"")</f>
        <v/>
      </c>
      <c r="O506" s="66" t="str">
        <f>IF(A506&lt;&gt;"",(Input!Q506*ScoringModel!$B$14+Input!R506*ScoringModel!$B$15+Input!S506*ScoringModel!$B$16+Input!T506*ScoringModel!$B$17+Input!U506*ScoringModel!$B$18+Input!V506*ScoringModel!$B$19+Input!W506*ScoringModel!$B$20)*0.01,"")</f>
        <v/>
      </c>
      <c r="P506" s="66" t="str">
        <f>IF(A506&lt;&gt;"",(Input!X506*ScoringModel!$B$24+Input!Y506*ScoringModel!$B$25+Input!Z506*ScoringModel!$B$26+Input!AA506*ScoringModel!$B$27+Input!AB506*ScoringModel!$B$28+Input!AC506*ScoringModel!$B$29+Input!AD506*ScoringModel!$B$30)*0.01,"")</f>
        <v/>
      </c>
    </row>
    <row r="507" spans="1:16" x14ac:dyDescent="0.25">
      <c r="A507" s="154" t="str">
        <f>IF(Input!A507&lt;&gt;"",Input!A507,"")</f>
        <v/>
      </c>
      <c r="B507" s="154" t="str">
        <f>IF(Input!D507&lt;&gt;"",CONCATENATE(Input!D507,", ",Input!C507),"")</f>
        <v/>
      </c>
      <c r="C507" s="154" t="str">
        <f>IF(Input!E507&lt;&gt;"",Input!E507,"")</f>
        <v/>
      </c>
      <c r="D507" s="155" t="str">
        <f>IF(Input!F507&lt;&gt;"",Input!F507,"")</f>
        <v/>
      </c>
      <c r="E507" s="154" t="str">
        <f>IF(Input!I507&lt;&gt;"",CONCATENATE(Input!I507,", ",LEFT(Input!H507,1)),"")</f>
        <v/>
      </c>
      <c r="F507" s="156"/>
      <c r="G507" s="157" t="str">
        <f t="shared" si="7"/>
        <v/>
      </c>
      <c r="H507" s="154" t="str">
        <f>IF(A507&lt;&gt;"",VLOOKUP(G507,ScoreRanges!$C$4:$E$8,3),"")</f>
        <v/>
      </c>
      <c r="I507" s="156"/>
      <c r="J507" s="129" t="str">
        <f>IF(AND(ConversionTable!$F$2&lt;&gt;"",A507&lt;&gt;""),VLOOKUP(G507,ConversionTable!B$2:D$402,3),"")</f>
        <v/>
      </c>
      <c r="K507" s="66" t="str">
        <f>IF(AND(ConversionTable!$F$2&lt;&gt;"",A507&lt;&gt;""),VLOOKUP(J507,ConversionTable!I$4:K$7,3),"")</f>
        <v/>
      </c>
      <c r="M507" s="66" t="str">
        <f>IF(A507&lt;&gt;"",(Input!AE507*ScoringModel!$B$11+Input!AF507*ScoringModel!$B$21+Input!AG507*ScoringModel!$B$31)*0.01,"")</f>
        <v/>
      </c>
      <c r="N507" s="66" t="str">
        <f>IF(A507&lt;&gt;"",(Input!J507*ScoringModel!$B$4+Input!K507*ScoringModel!$B$5+Input!L507*ScoringModel!$B$6+Input!M507*ScoringModel!$B$7+Input!N507*ScoringModel!$B$8+Input!O507*ScoringModel!$B$9+Input!P507*ScoringModel!$B$10)*0.01,"")</f>
        <v/>
      </c>
      <c r="O507" s="66" t="str">
        <f>IF(A507&lt;&gt;"",(Input!Q507*ScoringModel!$B$14+Input!R507*ScoringModel!$B$15+Input!S507*ScoringModel!$B$16+Input!T507*ScoringModel!$B$17+Input!U507*ScoringModel!$B$18+Input!V507*ScoringModel!$B$19+Input!W507*ScoringModel!$B$20)*0.01,"")</f>
        <v/>
      </c>
      <c r="P507" s="66" t="str">
        <f>IF(A507&lt;&gt;"",(Input!X507*ScoringModel!$B$24+Input!Y507*ScoringModel!$B$25+Input!Z507*ScoringModel!$B$26+Input!AA507*ScoringModel!$B$27+Input!AB507*ScoringModel!$B$28+Input!AC507*ScoringModel!$B$29+Input!AD507*ScoringModel!$B$30)*0.01,"")</f>
        <v/>
      </c>
    </row>
    <row r="508" spans="1:16" x14ac:dyDescent="0.25">
      <c r="A508" s="154" t="str">
        <f>IF(Input!A508&lt;&gt;"",Input!A508,"")</f>
        <v/>
      </c>
      <c r="B508" s="154" t="str">
        <f>IF(Input!D508&lt;&gt;"",CONCATENATE(Input!D508,", ",Input!C508),"")</f>
        <v/>
      </c>
      <c r="C508" s="154" t="str">
        <f>IF(Input!E508&lt;&gt;"",Input!E508,"")</f>
        <v/>
      </c>
      <c r="D508" s="155" t="str">
        <f>IF(Input!F508&lt;&gt;"",Input!F508,"")</f>
        <v/>
      </c>
      <c r="E508" s="154" t="str">
        <f>IF(Input!I508&lt;&gt;"",CONCATENATE(Input!I508,", ",LEFT(Input!H508,1)),"")</f>
        <v/>
      </c>
      <c r="F508" s="156"/>
      <c r="G508" s="157" t="str">
        <f t="shared" si="7"/>
        <v/>
      </c>
      <c r="H508" s="154" t="str">
        <f>IF(A508&lt;&gt;"",VLOOKUP(G508,ScoreRanges!$C$4:$E$8,3),"")</f>
        <v/>
      </c>
      <c r="I508" s="156"/>
      <c r="J508" s="129" t="str">
        <f>IF(AND(ConversionTable!$F$2&lt;&gt;"",A508&lt;&gt;""),VLOOKUP(G508,ConversionTable!B$2:D$402,3),"")</f>
        <v/>
      </c>
      <c r="K508" s="66" t="str">
        <f>IF(AND(ConversionTable!$F$2&lt;&gt;"",A508&lt;&gt;""),VLOOKUP(J508,ConversionTable!I$4:K$7,3),"")</f>
        <v/>
      </c>
      <c r="M508" s="66" t="str">
        <f>IF(A508&lt;&gt;"",(Input!AE508*ScoringModel!$B$11+Input!AF508*ScoringModel!$B$21+Input!AG508*ScoringModel!$B$31)*0.01,"")</f>
        <v/>
      </c>
      <c r="N508" s="66" t="str">
        <f>IF(A508&lt;&gt;"",(Input!J508*ScoringModel!$B$4+Input!K508*ScoringModel!$B$5+Input!L508*ScoringModel!$B$6+Input!M508*ScoringModel!$B$7+Input!N508*ScoringModel!$B$8+Input!O508*ScoringModel!$B$9+Input!P508*ScoringModel!$B$10)*0.01,"")</f>
        <v/>
      </c>
      <c r="O508" s="66" t="str">
        <f>IF(A508&lt;&gt;"",(Input!Q508*ScoringModel!$B$14+Input!R508*ScoringModel!$B$15+Input!S508*ScoringModel!$B$16+Input!T508*ScoringModel!$B$17+Input!U508*ScoringModel!$B$18+Input!V508*ScoringModel!$B$19+Input!W508*ScoringModel!$B$20)*0.01,"")</f>
        <v/>
      </c>
      <c r="P508" s="66" t="str">
        <f>IF(A508&lt;&gt;"",(Input!X508*ScoringModel!$B$24+Input!Y508*ScoringModel!$B$25+Input!Z508*ScoringModel!$B$26+Input!AA508*ScoringModel!$B$27+Input!AB508*ScoringModel!$B$28+Input!AC508*ScoringModel!$B$29+Input!AD508*ScoringModel!$B$30)*0.01,"")</f>
        <v/>
      </c>
    </row>
    <row r="509" spans="1:16" x14ac:dyDescent="0.25">
      <c r="A509" s="154" t="str">
        <f>IF(Input!A509&lt;&gt;"",Input!A509,"")</f>
        <v/>
      </c>
      <c r="B509" s="154" t="str">
        <f>IF(Input!D509&lt;&gt;"",CONCATENATE(Input!D509,", ",Input!C509),"")</f>
        <v/>
      </c>
      <c r="C509" s="154" t="str">
        <f>IF(Input!E509&lt;&gt;"",Input!E509,"")</f>
        <v/>
      </c>
      <c r="D509" s="155" t="str">
        <f>IF(Input!F509&lt;&gt;"",Input!F509,"")</f>
        <v/>
      </c>
      <c r="E509" s="154" t="str">
        <f>IF(Input!I509&lt;&gt;"",CONCATENATE(Input!I509,", ",LEFT(Input!H509,1)),"")</f>
        <v/>
      </c>
      <c r="F509" s="156"/>
      <c r="G509" s="157" t="str">
        <f t="shared" si="7"/>
        <v/>
      </c>
      <c r="H509" s="154" t="str">
        <f>IF(A509&lt;&gt;"",VLOOKUP(G509,ScoreRanges!$C$4:$E$8,3),"")</f>
        <v/>
      </c>
      <c r="I509" s="156"/>
      <c r="J509" s="129" t="str">
        <f>IF(AND(ConversionTable!$F$2&lt;&gt;"",A509&lt;&gt;""),VLOOKUP(G509,ConversionTable!B$2:D$402,3),"")</f>
        <v/>
      </c>
      <c r="K509" s="66" t="str">
        <f>IF(AND(ConversionTable!$F$2&lt;&gt;"",A509&lt;&gt;""),VLOOKUP(J509,ConversionTable!I$4:K$7,3),"")</f>
        <v/>
      </c>
      <c r="M509" s="66" t="str">
        <f>IF(A509&lt;&gt;"",(Input!AE509*ScoringModel!$B$11+Input!AF509*ScoringModel!$B$21+Input!AG509*ScoringModel!$B$31)*0.01,"")</f>
        <v/>
      </c>
      <c r="N509" s="66" t="str">
        <f>IF(A509&lt;&gt;"",(Input!J509*ScoringModel!$B$4+Input!K509*ScoringModel!$B$5+Input!L509*ScoringModel!$B$6+Input!M509*ScoringModel!$B$7+Input!N509*ScoringModel!$B$8+Input!O509*ScoringModel!$B$9+Input!P509*ScoringModel!$B$10)*0.01,"")</f>
        <v/>
      </c>
      <c r="O509" s="66" t="str">
        <f>IF(A509&lt;&gt;"",(Input!Q509*ScoringModel!$B$14+Input!R509*ScoringModel!$B$15+Input!S509*ScoringModel!$B$16+Input!T509*ScoringModel!$B$17+Input!U509*ScoringModel!$B$18+Input!V509*ScoringModel!$B$19+Input!W509*ScoringModel!$B$20)*0.01,"")</f>
        <v/>
      </c>
      <c r="P509" s="66" t="str">
        <f>IF(A509&lt;&gt;"",(Input!X509*ScoringModel!$B$24+Input!Y509*ScoringModel!$B$25+Input!Z509*ScoringModel!$B$26+Input!AA509*ScoringModel!$B$27+Input!AB509*ScoringModel!$B$28+Input!AC509*ScoringModel!$B$29+Input!AD509*ScoringModel!$B$30)*0.01,"")</f>
        <v/>
      </c>
    </row>
    <row r="510" spans="1:16" x14ac:dyDescent="0.25">
      <c r="A510" s="154" t="str">
        <f>IF(Input!A510&lt;&gt;"",Input!A510,"")</f>
        <v/>
      </c>
      <c r="B510" s="154" t="str">
        <f>IF(Input!D510&lt;&gt;"",CONCATENATE(Input!D510,", ",Input!C510),"")</f>
        <v/>
      </c>
      <c r="C510" s="154" t="str">
        <f>IF(Input!E510&lt;&gt;"",Input!E510,"")</f>
        <v/>
      </c>
      <c r="D510" s="155" t="str">
        <f>IF(Input!F510&lt;&gt;"",Input!F510,"")</f>
        <v/>
      </c>
      <c r="E510" s="154" t="str">
        <f>IF(Input!I510&lt;&gt;"",CONCATENATE(Input!I510,", ",LEFT(Input!H510,1)),"")</f>
        <v/>
      </c>
      <c r="F510" s="156"/>
      <c r="G510" s="157" t="str">
        <f t="shared" si="7"/>
        <v/>
      </c>
      <c r="H510" s="154" t="str">
        <f>IF(A510&lt;&gt;"",VLOOKUP(G510,ScoreRanges!$C$4:$E$8,3),"")</f>
        <v/>
      </c>
      <c r="I510" s="156"/>
      <c r="J510" s="129" t="str">
        <f>IF(AND(ConversionTable!$F$2&lt;&gt;"",A510&lt;&gt;""),VLOOKUP(G510,ConversionTable!B$2:D$402,3),"")</f>
        <v/>
      </c>
      <c r="K510" s="66" t="str">
        <f>IF(AND(ConversionTable!$F$2&lt;&gt;"",A510&lt;&gt;""),VLOOKUP(J510,ConversionTable!I$4:K$7,3),"")</f>
        <v/>
      </c>
      <c r="M510" s="66" t="str">
        <f>IF(A510&lt;&gt;"",(Input!AE510*ScoringModel!$B$11+Input!AF510*ScoringModel!$B$21+Input!AG510*ScoringModel!$B$31)*0.01,"")</f>
        <v/>
      </c>
      <c r="N510" s="66" t="str">
        <f>IF(A510&lt;&gt;"",(Input!J510*ScoringModel!$B$4+Input!K510*ScoringModel!$B$5+Input!L510*ScoringModel!$B$6+Input!M510*ScoringModel!$B$7+Input!N510*ScoringModel!$B$8+Input!O510*ScoringModel!$B$9+Input!P510*ScoringModel!$B$10)*0.01,"")</f>
        <v/>
      </c>
      <c r="O510" s="66" t="str">
        <f>IF(A510&lt;&gt;"",(Input!Q510*ScoringModel!$B$14+Input!R510*ScoringModel!$B$15+Input!S510*ScoringModel!$B$16+Input!T510*ScoringModel!$B$17+Input!U510*ScoringModel!$B$18+Input!V510*ScoringModel!$B$19+Input!W510*ScoringModel!$B$20)*0.01,"")</f>
        <v/>
      </c>
      <c r="P510" s="66" t="str">
        <f>IF(A510&lt;&gt;"",(Input!X510*ScoringModel!$B$24+Input!Y510*ScoringModel!$B$25+Input!Z510*ScoringModel!$B$26+Input!AA510*ScoringModel!$B$27+Input!AB510*ScoringModel!$B$28+Input!AC510*ScoringModel!$B$29+Input!AD510*ScoringModel!$B$30)*0.01,"")</f>
        <v/>
      </c>
    </row>
    <row r="511" spans="1:16" x14ac:dyDescent="0.25">
      <c r="A511" s="154" t="str">
        <f>IF(Input!A511&lt;&gt;"",Input!A511,"")</f>
        <v/>
      </c>
      <c r="B511" s="154" t="str">
        <f>IF(Input!D511&lt;&gt;"",CONCATENATE(Input!D511,", ",Input!C511),"")</f>
        <v/>
      </c>
      <c r="C511" s="154" t="str">
        <f>IF(Input!E511&lt;&gt;"",Input!E511,"")</f>
        <v/>
      </c>
      <c r="D511" s="155" t="str">
        <f>IF(Input!F511&lt;&gt;"",Input!F511,"")</f>
        <v/>
      </c>
      <c r="E511" s="154" t="str">
        <f>IF(Input!I511&lt;&gt;"",CONCATENATE(Input!I511,", ",LEFT(Input!H511,1)),"")</f>
        <v/>
      </c>
      <c r="F511" s="156"/>
      <c r="G511" s="157" t="str">
        <f t="shared" si="7"/>
        <v/>
      </c>
      <c r="H511" s="154" t="str">
        <f>IF(A511&lt;&gt;"",VLOOKUP(G511,ScoreRanges!$C$4:$E$8,3),"")</f>
        <v/>
      </c>
      <c r="I511" s="156"/>
      <c r="J511" s="129" t="str">
        <f>IF(AND(ConversionTable!$F$2&lt;&gt;"",A511&lt;&gt;""),VLOOKUP(G511,ConversionTable!B$2:D$402,3),"")</f>
        <v/>
      </c>
      <c r="K511" s="66" t="str">
        <f>IF(AND(ConversionTable!$F$2&lt;&gt;"",A511&lt;&gt;""),VLOOKUP(J511,ConversionTable!I$4:K$7,3),"")</f>
        <v/>
      </c>
      <c r="M511" s="66" t="str">
        <f>IF(A511&lt;&gt;"",(Input!AE511*ScoringModel!$B$11+Input!AF511*ScoringModel!$B$21+Input!AG511*ScoringModel!$B$31)*0.01,"")</f>
        <v/>
      </c>
      <c r="N511" s="66" t="str">
        <f>IF(A511&lt;&gt;"",(Input!J511*ScoringModel!$B$4+Input!K511*ScoringModel!$B$5+Input!L511*ScoringModel!$B$6+Input!M511*ScoringModel!$B$7+Input!N511*ScoringModel!$B$8+Input!O511*ScoringModel!$B$9+Input!P511*ScoringModel!$B$10)*0.01,"")</f>
        <v/>
      </c>
      <c r="O511" s="66" t="str">
        <f>IF(A511&lt;&gt;"",(Input!Q511*ScoringModel!$B$14+Input!R511*ScoringModel!$B$15+Input!S511*ScoringModel!$B$16+Input!T511*ScoringModel!$B$17+Input!U511*ScoringModel!$B$18+Input!V511*ScoringModel!$B$19+Input!W511*ScoringModel!$B$20)*0.01,"")</f>
        <v/>
      </c>
      <c r="P511" s="66" t="str">
        <f>IF(A511&lt;&gt;"",(Input!X511*ScoringModel!$B$24+Input!Y511*ScoringModel!$B$25+Input!Z511*ScoringModel!$B$26+Input!AA511*ScoringModel!$B$27+Input!AB511*ScoringModel!$B$28+Input!AC511*ScoringModel!$B$29+Input!AD511*ScoringModel!$B$30)*0.01,"")</f>
        <v/>
      </c>
    </row>
    <row r="512" spans="1:16" x14ac:dyDescent="0.25">
      <c r="A512" s="154" t="str">
        <f>IF(Input!A512&lt;&gt;"",Input!A512,"")</f>
        <v/>
      </c>
      <c r="B512" s="154" t="str">
        <f>IF(Input!D512&lt;&gt;"",CONCATENATE(Input!D512,", ",Input!C512),"")</f>
        <v/>
      </c>
      <c r="C512" s="154" t="str">
        <f>IF(Input!E512&lt;&gt;"",Input!E512,"")</f>
        <v/>
      </c>
      <c r="D512" s="155" t="str">
        <f>IF(Input!F512&lt;&gt;"",Input!F512,"")</f>
        <v/>
      </c>
      <c r="E512" s="154" t="str">
        <f>IF(Input!I512&lt;&gt;"",CONCATENATE(Input!I512,", ",LEFT(Input!H512,1)),"")</f>
        <v/>
      </c>
      <c r="F512" s="156"/>
      <c r="G512" s="157" t="str">
        <f t="shared" si="7"/>
        <v/>
      </c>
      <c r="H512" s="154" t="str">
        <f>IF(A512&lt;&gt;"",VLOOKUP(G512,ScoreRanges!$C$4:$E$8,3),"")</f>
        <v/>
      </c>
      <c r="I512" s="156"/>
      <c r="J512" s="129" t="str">
        <f>IF(AND(ConversionTable!$F$2&lt;&gt;"",A512&lt;&gt;""),VLOOKUP(G512,ConversionTable!B$2:D$402,3),"")</f>
        <v/>
      </c>
      <c r="K512" s="66" t="str">
        <f>IF(AND(ConversionTable!$F$2&lt;&gt;"",A512&lt;&gt;""),VLOOKUP(J512,ConversionTable!I$4:K$7,3),"")</f>
        <v/>
      </c>
      <c r="M512" s="66" t="str">
        <f>IF(A512&lt;&gt;"",(Input!AE512*ScoringModel!$B$11+Input!AF512*ScoringModel!$B$21+Input!AG512*ScoringModel!$B$31)*0.01,"")</f>
        <v/>
      </c>
      <c r="N512" s="66" t="str">
        <f>IF(A512&lt;&gt;"",(Input!J512*ScoringModel!$B$4+Input!K512*ScoringModel!$B$5+Input!L512*ScoringModel!$B$6+Input!M512*ScoringModel!$B$7+Input!N512*ScoringModel!$B$8+Input!O512*ScoringModel!$B$9+Input!P512*ScoringModel!$B$10)*0.01,"")</f>
        <v/>
      </c>
      <c r="O512" s="66" t="str">
        <f>IF(A512&lt;&gt;"",(Input!Q512*ScoringModel!$B$14+Input!R512*ScoringModel!$B$15+Input!S512*ScoringModel!$B$16+Input!T512*ScoringModel!$B$17+Input!U512*ScoringModel!$B$18+Input!V512*ScoringModel!$B$19+Input!W512*ScoringModel!$B$20)*0.01,"")</f>
        <v/>
      </c>
      <c r="P512" s="66" t="str">
        <f>IF(A512&lt;&gt;"",(Input!X512*ScoringModel!$B$24+Input!Y512*ScoringModel!$B$25+Input!Z512*ScoringModel!$B$26+Input!AA512*ScoringModel!$B$27+Input!AB512*ScoringModel!$B$28+Input!AC512*ScoringModel!$B$29+Input!AD512*ScoringModel!$B$30)*0.01,"")</f>
        <v/>
      </c>
    </row>
    <row r="513" spans="1:16" x14ac:dyDescent="0.25">
      <c r="A513" s="154" t="str">
        <f>IF(Input!A513&lt;&gt;"",Input!A513,"")</f>
        <v/>
      </c>
      <c r="B513" s="154" t="str">
        <f>IF(Input!D513&lt;&gt;"",CONCATENATE(Input!D513,", ",Input!C513),"")</f>
        <v/>
      </c>
      <c r="C513" s="154" t="str">
        <f>IF(Input!E513&lt;&gt;"",Input!E513,"")</f>
        <v/>
      </c>
      <c r="D513" s="155" t="str">
        <f>IF(Input!F513&lt;&gt;"",Input!F513,"")</f>
        <v/>
      </c>
      <c r="E513" s="154" t="str">
        <f>IF(Input!I513&lt;&gt;"",CONCATENATE(Input!I513,", ",LEFT(Input!H513,1)),"")</f>
        <v/>
      </c>
      <c r="F513" s="156"/>
      <c r="G513" s="157" t="str">
        <f t="shared" si="7"/>
        <v/>
      </c>
      <c r="H513" s="154" t="str">
        <f>IF(A513&lt;&gt;"",VLOOKUP(G513,ScoreRanges!$C$4:$E$8,3),"")</f>
        <v/>
      </c>
      <c r="I513" s="156"/>
      <c r="J513" s="129" t="str">
        <f>IF(AND(ConversionTable!$F$2&lt;&gt;"",A513&lt;&gt;""),VLOOKUP(G513,ConversionTable!B$2:D$402,3),"")</f>
        <v/>
      </c>
      <c r="K513" s="66" t="str">
        <f>IF(AND(ConversionTable!$F$2&lt;&gt;"",A513&lt;&gt;""),VLOOKUP(J513,ConversionTable!I$4:K$7,3),"")</f>
        <v/>
      </c>
      <c r="M513" s="66" t="str">
        <f>IF(A513&lt;&gt;"",(Input!AE513*ScoringModel!$B$11+Input!AF513*ScoringModel!$B$21+Input!AG513*ScoringModel!$B$31)*0.01,"")</f>
        <v/>
      </c>
      <c r="N513" s="66" t="str">
        <f>IF(A513&lt;&gt;"",(Input!J513*ScoringModel!$B$4+Input!K513*ScoringModel!$B$5+Input!L513*ScoringModel!$B$6+Input!M513*ScoringModel!$B$7+Input!N513*ScoringModel!$B$8+Input!O513*ScoringModel!$B$9+Input!P513*ScoringModel!$B$10)*0.01,"")</f>
        <v/>
      </c>
      <c r="O513" s="66" t="str">
        <f>IF(A513&lt;&gt;"",(Input!Q513*ScoringModel!$B$14+Input!R513*ScoringModel!$B$15+Input!S513*ScoringModel!$B$16+Input!T513*ScoringModel!$B$17+Input!U513*ScoringModel!$B$18+Input!V513*ScoringModel!$B$19+Input!W513*ScoringModel!$B$20)*0.01,"")</f>
        <v/>
      </c>
      <c r="P513" s="66" t="str">
        <f>IF(A513&lt;&gt;"",(Input!X513*ScoringModel!$B$24+Input!Y513*ScoringModel!$B$25+Input!Z513*ScoringModel!$B$26+Input!AA513*ScoringModel!$B$27+Input!AB513*ScoringModel!$B$28+Input!AC513*ScoringModel!$B$29+Input!AD513*ScoringModel!$B$30)*0.01,"")</f>
        <v/>
      </c>
    </row>
    <row r="514" spans="1:16" x14ac:dyDescent="0.25">
      <c r="A514" s="154" t="str">
        <f>IF(Input!A514&lt;&gt;"",Input!A514,"")</f>
        <v/>
      </c>
      <c r="B514" s="154" t="str">
        <f>IF(Input!D514&lt;&gt;"",CONCATENATE(Input!D514,", ",Input!C514),"")</f>
        <v/>
      </c>
      <c r="C514" s="154" t="str">
        <f>IF(Input!E514&lt;&gt;"",Input!E514,"")</f>
        <v/>
      </c>
      <c r="D514" s="155" t="str">
        <f>IF(Input!F514&lt;&gt;"",Input!F514,"")</f>
        <v/>
      </c>
      <c r="E514" s="154" t="str">
        <f>IF(Input!I514&lt;&gt;"",CONCATENATE(Input!I514,", ",LEFT(Input!H514,1)),"")</f>
        <v/>
      </c>
      <c r="F514" s="156"/>
      <c r="G514" s="157" t="str">
        <f t="shared" ref="G514:G577" si="8">IF(A514&lt;&gt;"",SUM(M514:P514),"")</f>
        <v/>
      </c>
      <c r="H514" s="154" t="str">
        <f>IF(A514&lt;&gt;"",VLOOKUP(G514,ScoreRanges!$C$4:$E$8,3),"")</f>
        <v/>
      </c>
      <c r="I514" s="156"/>
      <c r="J514" s="129" t="str">
        <f>IF(AND(ConversionTable!$F$2&lt;&gt;"",A514&lt;&gt;""),VLOOKUP(G514,ConversionTable!B$2:D$402,3),"")</f>
        <v/>
      </c>
      <c r="K514" s="66" t="str">
        <f>IF(AND(ConversionTable!$F$2&lt;&gt;"",A514&lt;&gt;""),VLOOKUP(J514,ConversionTable!I$4:K$7,3),"")</f>
        <v/>
      </c>
      <c r="M514" s="66" t="str">
        <f>IF(A514&lt;&gt;"",(Input!AE514*ScoringModel!$B$11+Input!AF514*ScoringModel!$B$21+Input!AG514*ScoringModel!$B$31)*0.01,"")</f>
        <v/>
      </c>
      <c r="N514" s="66" t="str">
        <f>IF(A514&lt;&gt;"",(Input!J514*ScoringModel!$B$4+Input!K514*ScoringModel!$B$5+Input!L514*ScoringModel!$B$6+Input!M514*ScoringModel!$B$7+Input!N514*ScoringModel!$B$8+Input!O514*ScoringModel!$B$9+Input!P514*ScoringModel!$B$10)*0.01,"")</f>
        <v/>
      </c>
      <c r="O514" s="66" t="str">
        <f>IF(A514&lt;&gt;"",(Input!Q514*ScoringModel!$B$14+Input!R514*ScoringModel!$B$15+Input!S514*ScoringModel!$B$16+Input!T514*ScoringModel!$B$17+Input!U514*ScoringModel!$B$18+Input!V514*ScoringModel!$B$19+Input!W514*ScoringModel!$B$20)*0.01,"")</f>
        <v/>
      </c>
      <c r="P514" s="66" t="str">
        <f>IF(A514&lt;&gt;"",(Input!X514*ScoringModel!$B$24+Input!Y514*ScoringModel!$B$25+Input!Z514*ScoringModel!$B$26+Input!AA514*ScoringModel!$B$27+Input!AB514*ScoringModel!$B$28+Input!AC514*ScoringModel!$B$29+Input!AD514*ScoringModel!$B$30)*0.01,"")</f>
        <v/>
      </c>
    </row>
    <row r="515" spans="1:16" x14ac:dyDescent="0.25">
      <c r="A515" s="154" t="str">
        <f>IF(Input!A515&lt;&gt;"",Input!A515,"")</f>
        <v/>
      </c>
      <c r="B515" s="154" t="str">
        <f>IF(Input!D515&lt;&gt;"",CONCATENATE(Input!D515,", ",Input!C515),"")</f>
        <v/>
      </c>
      <c r="C515" s="154" t="str">
        <f>IF(Input!E515&lt;&gt;"",Input!E515,"")</f>
        <v/>
      </c>
      <c r="D515" s="155" t="str">
        <f>IF(Input!F515&lt;&gt;"",Input!F515,"")</f>
        <v/>
      </c>
      <c r="E515" s="154" t="str">
        <f>IF(Input!I515&lt;&gt;"",CONCATENATE(Input!I515,", ",LEFT(Input!H515,1)),"")</f>
        <v/>
      </c>
      <c r="F515" s="156"/>
      <c r="G515" s="157" t="str">
        <f t="shared" si="8"/>
        <v/>
      </c>
      <c r="H515" s="154" t="str">
        <f>IF(A515&lt;&gt;"",VLOOKUP(G515,ScoreRanges!$C$4:$E$8,3),"")</f>
        <v/>
      </c>
      <c r="I515" s="156"/>
      <c r="J515" s="129" t="str">
        <f>IF(AND(ConversionTable!$F$2&lt;&gt;"",A515&lt;&gt;""),VLOOKUP(G515,ConversionTable!B$2:D$402,3),"")</f>
        <v/>
      </c>
      <c r="K515" s="66" t="str">
        <f>IF(AND(ConversionTable!$F$2&lt;&gt;"",A515&lt;&gt;""),VLOOKUP(J515,ConversionTable!I$4:K$7,3),"")</f>
        <v/>
      </c>
      <c r="M515" s="66" t="str">
        <f>IF(A515&lt;&gt;"",(Input!AE515*ScoringModel!$B$11+Input!AF515*ScoringModel!$B$21+Input!AG515*ScoringModel!$B$31)*0.01,"")</f>
        <v/>
      </c>
      <c r="N515" s="66" t="str">
        <f>IF(A515&lt;&gt;"",(Input!J515*ScoringModel!$B$4+Input!K515*ScoringModel!$B$5+Input!L515*ScoringModel!$B$6+Input!M515*ScoringModel!$B$7+Input!N515*ScoringModel!$B$8+Input!O515*ScoringModel!$B$9+Input!P515*ScoringModel!$B$10)*0.01,"")</f>
        <v/>
      </c>
      <c r="O515" s="66" t="str">
        <f>IF(A515&lt;&gt;"",(Input!Q515*ScoringModel!$B$14+Input!R515*ScoringModel!$B$15+Input!S515*ScoringModel!$B$16+Input!T515*ScoringModel!$B$17+Input!U515*ScoringModel!$B$18+Input!V515*ScoringModel!$B$19+Input!W515*ScoringModel!$B$20)*0.01,"")</f>
        <v/>
      </c>
      <c r="P515" s="66" t="str">
        <f>IF(A515&lt;&gt;"",(Input!X515*ScoringModel!$B$24+Input!Y515*ScoringModel!$B$25+Input!Z515*ScoringModel!$B$26+Input!AA515*ScoringModel!$B$27+Input!AB515*ScoringModel!$B$28+Input!AC515*ScoringModel!$B$29+Input!AD515*ScoringModel!$B$30)*0.01,"")</f>
        <v/>
      </c>
    </row>
    <row r="516" spans="1:16" x14ac:dyDescent="0.25">
      <c r="A516" s="154" t="str">
        <f>IF(Input!A516&lt;&gt;"",Input!A516,"")</f>
        <v/>
      </c>
      <c r="B516" s="154" t="str">
        <f>IF(Input!D516&lt;&gt;"",CONCATENATE(Input!D516,", ",Input!C516),"")</f>
        <v/>
      </c>
      <c r="C516" s="154" t="str">
        <f>IF(Input!E516&lt;&gt;"",Input!E516,"")</f>
        <v/>
      </c>
      <c r="D516" s="155" t="str">
        <f>IF(Input!F516&lt;&gt;"",Input!F516,"")</f>
        <v/>
      </c>
      <c r="E516" s="154" t="str">
        <f>IF(Input!I516&lt;&gt;"",CONCATENATE(Input!I516,", ",LEFT(Input!H516,1)),"")</f>
        <v/>
      </c>
      <c r="F516" s="156"/>
      <c r="G516" s="157" t="str">
        <f t="shared" si="8"/>
        <v/>
      </c>
      <c r="H516" s="154" t="str">
        <f>IF(A516&lt;&gt;"",VLOOKUP(G516,ScoreRanges!$C$4:$E$8,3),"")</f>
        <v/>
      </c>
      <c r="I516" s="156"/>
      <c r="J516" s="129" t="str">
        <f>IF(AND(ConversionTable!$F$2&lt;&gt;"",A516&lt;&gt;""),VLOOKUP(G516,ConversionTable!B$2:D$402,3),"")</f>
        <v/>
      </c>
      <c r="K516" s="66" t="str">
        <f>IF(AND(ConversionTable!$F$2&lt;&gt;"",A516&lt;&gt;""),VLOOKUP(J516,ConversionTable!I$4:K$7,3),"")</f>
        <v/>
      </c>
      <c r="M516" s="66" t="str">
        <f>IF(A516&lt;&gt;"",(Input!AE516*ScoringModel!$B$11+Input!AF516*ScoringModel!$B$21+Input!AG516*ScoringModel!$B$31)*0.01,"")</f>
        <v/>
      </c>
      <c r="N516" s="66" t="str">
        <f>IF(A516&lt;&gt;"",(Input!J516*ScoringModel!$B$4+Input!K516*ScoringModel!$B$5+Input!L516*ScoringModel!$B$6+Input!M516*ScoringModel!$B$7+Input!N516*ScoringModel!$B$8+Input!O516*ScoringModel!$B$9+Input!P516*ScoringModel!$B$10)*0.01,"")</f>
        <v/>
      </c>
      <c r="O516" s="66" t="str">
        <f>IF(A516&lt;&gt;"",(Input!Q516*ScoringModel!$B$14+Input!R516*ScoringModel!$B$15+Input!S516*ScoringModel!$B$16+Input!T516*ScoringModel!$B$17+Input!U516*ScoringModel!$B$18+Input!V516*ScoringModel!$B$19+Input!W516*ScoringModel!$B$20)*0.01,"")</f>
        <v/>
      </c>
      <c r="P516" s="66" t="str">
        <f>IF(A516&lt;&gt;"",(Input!X516*ScoringModel!$B$24+Input!Y516*ScoringModel!$B$25+Input!Z516*ScoringModel!$B$26+Input!AA516*ScoringModel!$B$27+Input!AB516*ScoringModel!$B$28+Input!AC516*ScoringModel!$B$29+Input!AD516*ScoringModel!$B$30)*0.01,"")</f>
        <v/>
      </c>
    </row>
    <row r="517" spans="1:16" x14ac:dyDescent="0.25">
      <c r="A517" s="154" t="str">
        <f>IF(Input!A517&lt;&gt;"",Input!A517,"")</f>
        <v/>
      </c>
      <c r="B517" s="154" t="str">
        <f>IF(Input!D517&lt;&gt;"",CONCATENATE(Input!D517,", ",Input!C517),"")</f>
        <v/>
      </c>
      <c r="C517" s="154" t="str">
        <f>IF(Input!E517&lt;&gt;"",Input!E517,"")</f>
        <v/>
      </c>
      <c r="D517" s="155" t="str">
        <f>IF(Input!F517&lt;&gt;"",Input!F517,"")</f>
        <v/>
      </c>
      <c r="E517" s="154" t="str">
        <f>IF(Input!I517&lt;&gt;"",CONCATENATE(Input!I517,", ",LEFT(Input!H517,1)),"")</f>
        <v/>
      </c>
      <c r="F517" s="156"/>
      <c r="G517" s="157" t="str">
        <f t="shared" si="8"/>
        <v/>
      </c>
      <c r="H517" s="154" t="str">
        <f>IF(A517&lt;&gt;"",VLOOKUP(G517,ScoreRanges!$C$4:$E$8,3),"")</f>
        <v/>
      </c>
      <c r="I517" s="156"/>
      <c r="J517" s="129" t="str">
        <f>IF(AND(ConversionTable!$F$2&lt;&gt;"",A517&lt;&gt;""),VLOOKUP(G517,ConversionTable!B$2:D$402,3),"")</f>
        <v/>
      </c>
      <c r="K517" s="66" t="str">
        <f>IF(AND(ConversionTable!$F$2&lt;&gt;"",A517&lt;&gt;""),VLOOKUP(J517,ConversionTable!I$4:K$7,3),"")</f>
        <v/>
      </c>
      <c r="M517" s="66" t="str">
        <f>IF(A517&lt;&gt;"",(Input!AE517*ScoringModel!$B$11+Input!AF517*ScoringModel!$B$21+Input!AG517*ScoringModel!$B$31)*0.01,"")</f>
        <v/>
      </c>
      <c r="N517" s="66" t="str">
        <f>IF(A517&lt;&gt;"",(Input!J517*ScoringModel!$B$4+Input!K517*ScoringModel!$B$5+Input!L517*ScoringModel!$B$6+Input!M517*ScoringModel!$B$7+Input!N517*ScoringModel!$B$8+Input!O517*ScoringModel!$B$9+Input!P517*ScoringModel!$B$10)*0.01,"")</f>
        <v/>
      </c>
      <c r="O517" s="66" t="str">
        <f>IF(A517&lt;&gt;"",(Input!Q517*ScoringModel!$B$14+Input!R517*ScoringModel!$B$15+Input!S517*ScoringModel!$B$16+Input!T517*ScoringModel!$B$17+Input!U517*ScoringModel!$B$18+Input!V517*ScoringModel!$B$19+Input!W517*ScoringModel!$B$20)*0.01,"")</f>
        <v/>
      </c>
      <c r="P517" s="66" t="str">
        <f>IF(A517&lt;&gt;"",(Input!X517*ScoringModel!$B$24+Input!Y517*ScoringModel!$B$25+Input!Z517*ScoringModel!$B$26+Input!AA517*ScoringModel!$B$27+Input!AB517*ScoringModel!$B$28+Input!AC517*ScoringModel!$B$29+Input!AD517*ScoringModel!$B$30)*0.01,"")</f>
        <v/>
      </c>
    </row>
    <row r="518" spans="1:16" x14ac:dyDescent="0.25">
      <c r="A518" s="154" t="str">
        <f>IF(Input!A518&lt;&gt;"",Input!A518,"")</f>
        <v/>
      </c>
      <c r="B518" s="154" t="str">
        <f>IF(Input!D518&lt;&gt;"",CONCATENATE(Input!D518,", ",Input!C518),"")</f>
        <v/>
      </c>
      <c r="C518" s="154" t="str">
        <f>IF(Input!E518&lt;&gt;"",Input!E518,"")</f>
        <v/>
      </c>
      <c r="D518" s="155" t="str">
        <f>IF(Input!F518&lt;&gt;"",Input!F518,"")</f>
        <v/>
      </c>
      <c r="E518" s="154" t="str">
        <f>IF(Input!I518&lt;&gt;"",CONCATENATE(Input!I518,", ",LEFT(Input!H518,1)),"")</f>
        <v/>
      </c>
      <c r="F518" s="156"/>
      <c r="G518" s="157" t="str">
        <f t="shared" si="8"/>
        <v/>
      </c>
      <c r="H518" s="154" t="str">
        <f>IF(A518&lt;&gt;"",VLOOKUP(G518,ScoreRanges!$C$4:$E$8,3),"")</f>
        <v/>
      </c>
      <c r="I518" s="156"/>
      <c r="J518" s="129" t="str">
        <f>IF(AND(ConversionTable!$F$2&lt;&gt;"",A518&lt;&gt;""),VLOOKUP(G518,ConversionTable!B$2:D$402,3),"")</f>
        <v/>
      </c>
      <c r="K518" s="66" t="str">
        <f>IF(AND(ConversionTable!$F$2&lt;&gt;"",A518&lt;&gt;""),VLOOKUP(J518,ConversionTable!I$4:K$7,3),"")</f>
        <v/>
      </c>
      <c r="M518" s="66" t="str">
        <f>IF(A518&lt;&gt;"",(Input!AE518*ScoringModel!$B$11+Input!AF518*ScoringModel!$B$21+Input!AG518*ScoringModel!$B$31)*0.01,"")</f>
        <v/>
      </c>
      <c r="N518" s="66" t="str">
        <f>IF(A518&lt;&gt;"",(Input!J518*ScoringModel!$B$4+Input!K518*ScoringModel!$B$5+Input!L518*ScoringModel!$B$6+Input!M518*ScoringModel!$B$7+Input!N518*ScoringModel!$B$8+Input!O518*ScoringModel!$B$9+Input!P518*ScoringModel!$B$10)*0.01,"")</f>
        <v/>
      </c>
      <c r="O518" s="66" t="str">
        <f>IF(A518&lt;&gt;"",(Input!Q518*ScoringModel!$B$14+Input!R518*ScoringModel!$B$15+Input!S518*ScoringModel!$B$16+Input!T518*ScoringModel!$B$17+Input!U518*ScoringModel!$B$18+Input!V518*ScoringModel!$B$19+Input!W518*ScoringModel!$B$20)*0.01,"")</f>
        <v/>
      </c>
      <c r="P518" s="66" t="str">
        <f>IF(A518&lt;&gt;"",(Input!X518*ScoringModel!$B$24+Input!Y518*ScoringModel!$B$25+Input!Z518*ScoringModel!$B$26+Input!AA518*ScoringModel!$B$27+Input!AB518*ScoringModel!$B$28+Input!AC518*ScoringModel!$B$29+Input!AD518*ScoringModel!$B$30)*0.01,"")</f>
        <v/>
      </c>
    </row>
    <row r="519" spans="1:16" x14ac:dyDescent="0.25">
      <c r="A519" s="154" t="str">
        <f>IF(Input!A519&lt;&gt;"",Input!A519,"")</f>
        <v/>
      </c>
      <c r="B519" s="154" t="str">
        <f>IF(Input!D519&lt;&gt;"",CONCATENATE(Input!D519,", ",Input!C519),"")</f>
        <v/>
      </c>
      <c r="C519" s="154" t="str">
        <f>IF(Input!E519&lt;&gt;"",Input!E519,"")</f>
        <v/>
      </c>
      <c r="D519" s="155" t="str">
        <f>IF(Input!F519&lt;&gt;"",Input!F519,"")</f>
        <v/>
      </c>
      <c r="E519" s="154" t="str">
        <f>IF(Input!I519&lt;&gt;"",CONCATENATE(Input!I519,", ",LEFT(Input!H519,1)),"")</f>
        <v/>
      </c>
      <c r="F519" s="156"/>
      <c r="G519" s="157" t="str">
        <f t="shared" si="8"/>
        <v/>
      </c>
      <c r="H519" s="154" t="str">
        <f>IF(A519&lt;&gt;"",VLOOKUP(G519,ScoreRanges!$C$4:$E$8,3),"")</f>
        <v/>
      </c>
      <c r="I519" s="156"/>
      <c r="J519" s="129" t="str">
        <f>IF(AND(ConversionTable!$F$2&lt;&gt;"",A519&lt;&gt;""),VLOOKUP(G519,ConversionTable!B$2:D$402,3),"")</f>
        <v/>
      </c>
      <c r="K519" s="66" t="str">
        <f>IF(AND(ConversionTable!$F$2&lt;&gt;"",A519&lt;&gt;""),VLOOKUP(J519,ConversionTable!I$4:K$7,3),"")</f>
        <v/>
      </c>
      <c r="M519" s="66" t="str">
        <f>IF(A519&lt;&gt;"",(Input!AE519*ScoringModel!$B$11+Input!AF519*ScoringModel!$B$21+Input!AG519*ScoringModel!$B$31)*0.01,"")</f>
        <v/>
      </c>
      <c r="N519" s="66" t="str">
        <f>IF(A519&lt;&gt;"",(Input!J519*ScoringModel!$B$4+Input!K519*ScoringModel!$B$5+Input!L519*ScoringModel!$B$6+Input!M519*ScoringModel!$B$7+Input!N519*ScoringModel!$B$8+Input!O519*ScoringModel!$B$9+Input!P519*ScoringModel!$B$10)*0.01,"")</f>
        <v/>
      </c>
      <c r="O519" s="66" t="str">
        <f>IF(A519&lt;&gt;"",(Input!Q519*ScoringModel!$B$14+Input!R519*ScoringModel!$B$15+Input!S519*ScoringModel!$B$16+Input!T519*ScoringModel!$B$17+Input!U519*ScoringModel!$B$18+Input!V519*ScoringModel!$B$19+Input!W519*ScoringModel!$B$20)*0.01,"")</f>
        <v/>
      </c>
      <c r="P519" s="66" t="str">
        <f>IF(A519&lt;&gt;"",(Input!X519*ScoringModel!$B$24+Input!Y519*ScoringModel!$B$25+Input!Z519*ScoringModel!$B$26+Input!AA519*ScoringModel!$B$27+Input!AB519*ScoringModel!$B$28+Input!AC519*ScoringModel!$B$29+Input!AD519*ScoringModel!$B$30)*0.01,"")</f>
        <v/>
      </c>
    </row>
    <row r="520" spans="1:16" x14ac:dyDescent="0.25">
      <c r="A520" s="154" t="str">
        <f>IF(Input!A520&lt;&gt;"",Input!A520,"")</f>
        <v/>
      </c>
      <c r="B520" s="154" t="str">
        <f>IF(Input!D520&lt;&gt;"",CONCATENATE(Input!D520,", ",Input!C520),"")</f>
        <v/>
      </c>
      <c r="C520" s="154" t="str">
        <f>IF(Input!E520&lt;&gt;"",Input!E520,"")</f>
        <v/>
      </c>
      <c r="D520" s="155" t="str">
        <f>IF(Input!F520&lt;&gt;"",Input!F520,"")</f>
        <v/>
      </c>
      <c r="E520" s="154" t="str">
        <f>IF(Input!I520&lt;&gt;"",CONCATENATE(Input!I520,", ",LEFT(Input!H520,1)),"")</f>
        <v/>
      </c>
      <c r="F520" s="156"/>
      <c r="G520" s="157" t="str">
        <f t="shared" si="8"/>
        <v/>
      </c>
      <c r="H520" s="154" t="str">
        <f>IF(A520&lt;&gt;"",VLOOKUP(G520,ScoreRanges!$C$4:$E$8,3),"")</f>
        <v/>
      </c>
      <c r="I520" s="156"/>
      <c r="J520" s="129" t="str">
        <f>IF(AND(ConversionTable!$F$2&lt;&gt;"",A520&lt;&gt;""),VLOOKUP(G520,ConversionTable!B$2:D$402,3),"")</f>
        <v/>
      </c>
      <c r="K520" s="66" t="str">
        <f>IF(AND(ConversionTable!$F$2&lt;&gt;"",A520&lt;&gt;""),VLOOKUP(J520,ConversionTable!I$4:K$7,3),"")</f>
        <v/>
      </c>
      <c r="M520" s="66" t="str">
        <f>IF(A520&lt;&gt;"",(Input!AE520*ScoringModel!$B$11+Input!AF520*ScoringModel!$B$21+Input!AG520*ScoringModel!$B$31)*0.01,"")</f>
        <v/>
      </c>
      <c r="N520" s="66" t="str">
        <f>IF(A520&lt;&gt;"",(Input!J520*ScoringModel!$B$4+Input!K520*ScoringModel!$B$5+Input!L520*ScoringModel!$B$6+Input!M520*ScoringModel!$B$7+Input!N520*ScoringModel!$B$8+Input!O520*ScoringModel!$B$9+Input!P520*ScoringModel!$B$10)*0.01,"")</f>
        <v/>
      </c>
      <c r="O520" s="66" t="str">
        <f>IF(A520&lt;&gt;"",(Input!Q520*ScoringModel!$B$14+Input!R520*ScoringModel!$B$15+Input!S520*ScoringModel!$B$16+Input!T520*ScoringModel!$B$17+Input!U520*ScoringModel!$B$18+Input!V520*ScoringModel!$B$19+Input!W520*ScoringModel!$B$20)*0.01,"")</f>
        <v/>
      </c>
      <c r="P520" s="66" t="str">
        <f>IF(A520&lt;&gt;"",(Input!X520*ScoringModel!$B$24+Input!Y520*ScoringModel!$B$25+Input!Z520*ScoringModel!$B$26+Input!AA520*ScoringModel!$B$27+Input!AB520*ScoringModel!$B$28+Input!AC520*ScoringModel!$B$29+Input!AD520*ScoringModel!$B$30)*0.01,"")</f>
        <v/>
      </c>
    </row>
    <row r="521" spans="1:16" x14ac:dyDescent="0.25">
      <c r="A521" s="154" t="str">
        <f>IF(Input!A521&lt;&gt;"",Input!A521,"")</f>
        <v/>
      </c>
      <c r="B521" s="154" t="str">
        <f>IF(Input!D521&lt;&gt;"",CONCATENATE(Input!D521,", ",Input!C521),"")</f>
        <v/>
      </c>
      <c r="C521" s="154" t="str">
        <f>IF(Input!E521&lt;&gt;"",Input!E521,"")</f>
        <v/>
      </c>
      <c r="D521" s="155" t="str">
        <f>IF(Input!F521&lt;&gt;"",Input!F521,"")</f>
        <v/>
      </c>
      <c r="E521" s="154" t="str">
        <f>IF(Input!I521&lt;&gt;"",CONCATENATE(Input!I521,", ",LEFT(Input!H521,1)),"")</f>
        <v/>
      </c>
      <c r="F521" s="156"/>
      <c r="G521" s="157" t="str">
        <f t="shared" si="8"/>
        <v/>
      </c>
      <c r="H521" s="154" t="str">
        <f>IF(A521&lt;&gt;"",VLOOKUP(G521,ScoreRanges!$C$4:$E$8,3),"")</f>
        <v/>
      </c>
      <c r="I521" s="156"/>
      <c r="J521" s="129" t="str">
        <f>IF(AND(ConversionTable!$F$2&lt;&gt;"",A521&lt;&gt;""),VLOOKUP(G521,ConversionTable!B$2:D$402,3),"")</f>
        <v/>
      </c>
      <c r="K521" s="66" t="str">
        <f>IF(AND(ConversionTable!$F$2&lt;&gt;"",A521&lt;&gt;""),VLOOKUP(J521,ConversionTable!I$4:K$7,3),"")</f>
        <v/>
      </c>
      <c r="M521" s="66" t="str">
        <f>IF(A521&lt;&gt;"",(Input!AE521*ScoringModel!$B$11+Input!AF521*ScoringModel!$B$21+Input!AG521*ScoringModel!$B$31)*0.01,"")</f>
        <v/>
      </c>
      <c r="N521" s="66" t="str">
        <f>IF(A521&lt;&gt;"",(Input!J521*ScoringModel!$B$4+Input!K521*ScoringModel!$B$5+Input!L521*ScoringModel!$B$6+Input!M521*ScoringModel!$B$7+Input!N521*ScoringModel!$B$8+Input!O521*ScoringModel!$B$9+Input!P521*ScoringModel!$B$10)*0.01,"")</f>
        <v/>
      </c>
      <c r="O521" s="66" t="str">
        <f>IF(A521&lt;&gt;"",(Input!Q521*ScoringModel!$B$14+Input!R521*ScoringModel!$B$15+Input!S521*ScoringModel!$B$16+Input!T521*ScoringModel!$B$17+Input!U521*ScoringModel!$B$18+Input!V521*ScoringModel!$B$19+Input!W521*ScoringModel!$B$20)*0.01,"")</f>
        <v/>
      </c>
      <c r="P521" s="66" t="str">
        <f>IF(A521&lt;&gt;"",(Input!X521*ScoringModel!$B$24+Input!Y521*ScoringModel!$B$25+Input!Z521*ScoringModel!$B$26+Input!AA521*ScoringModel!$B$27+Input!AB521*ScoringModel!$B$28+Input!AC521*ScoringModel!$B$29+Input!AD521*ScoringModel!$B$30)*0.01,"")</f>
        <v/>
      </c>
    </row>
    <row r="522" spans="1:16" x14ac:dyDescent="0.25">
      <c r="A522" s="154" t="str">
        <f>IF(Input!A522&lt;&gt;"",Input!A522,"")</f>
        <v/>
      </c>
      <c r="B522" s="154" t="str">
        <f>IF(Input!D522&lt;&gt;"",CONCATENATE(Input!D522,", ",Input!C522),"")</f>
        <v/>
      </c>
      <c r="C522" s="154" t="str">
        <f>IF(Input!E522&lt;&gt;"",Input!E522,"")</f>
        <v/>
      </c>
      <c r="D522" s="155" t="str">
        <f>IF(Input!F522&lt;&gt;"",Input!F522,"")</f>
        <v/>
      </c>
      <c r="E522" s="154" t="str">
        <f>IF(Input!I522&lt;&gt;"",CONCATENATE(Input!I522,", ",LEFT(Input!H522,1)),"")</f>
        <v/>
      </c>
      <c r="F522" s="156"/>
      <c r="G522" s="157" t="str">
        <f t="shared" si="8"/>
        <v/>
      </c>
      <c r="H522" s="154" t="str">
        <f>IF(A522&lt;&gt;"",VLOOKUP(G522,ScoreRanges!$C$4:$E$8,3),"")</f>
        <v/>
      </c>
      <c r="I522" s="156"/>
      <c r="J522" s="129" t="str">
        <f>IF(AND(ConversionTable!$F$2&lt;&gt;"",A522&lt;&gt;""),VLOOKUP(G522,ConversionTable!B$2:D$402,3),"")</f>
        <v/>
      </c>
      <c r="K522" s="66" t="str">
        <f>IF(AND(ConversionTable!$F$2&lt;&gt;"",A522&lt;&gt;""),VLOOKUP(J522,ConversionTable!I$4:K$7,3),"")</f>
        <v/>
      </c>
      <c r="M522" s="66" t="str">
        <f>IF(A522&lt;&gt;"",(Input!AE522*ScoringModel!$B$11+Input!AF522*ScoringModel!$B$21+Input!AG522*ScoringModel!$B$31)*0.01,"")</f>
        <v/>
      </c>
      <c r="N522" s="66" t="str">
        <f>IF(A522&lt;&gt;"",(Input!J522*ScoringModel!$B$4+Input!K522*ScoringModel!$B$5+Input!L522*ScoringModel!$B$6+Input!M522*ScoringModel!$B$7+Input!N522*ScoringModel!$B$8+Input!O522*ScoringModel!$B$9+Input!P522*ScoringModel!$B$10)*0.01,"")</f>
        <v/>
      </c>
      <c r="O522" s="66" t="str">
        <f>IF(A522&lt;&gt;"",(Input!Q522*ScoringModel!$B$14+Input!R522*ScoringModel!$B$15+Input!S522*ScoringModel!$B$16+Input!T522*ScoringModel!$B$17+Input!U522*ScoringModel!$B$18+Input!V522*ScoringModel!$B$19+Input!W522*ScoringModel!$B$20)*0.01,"")</f>
        <v/>
      </c>
      <c r="P522" s="66" t="str">
        <f>IF(A522&lt;&gt;"",(Input!X522*ScoringModel!$B$24+Input!Y522*ScoringModel!$B$25+Input!Z522*ScoringModel!$B$26+Input!AA522*ScoringModel!$B$27+Input!AB522*ScoringModel!$B$28+Input!AC522*ScoringModel!$B$29+Input!AD522*ScoringModel!$B$30)*0.01,"")</f>
        <v/>
      </c>
    </row>
    <row r="523" spans="1:16" x14ac:dyDescent="0.25">
      <c r="A523" s="154" t="str">
        <f>IF(Input!A523&lt;&gt;"",Input!A523,"")</f>
        <v/>
      </c>
      <c r="B523" s="154" t="str">
        <f>IF(Input!D523&lt;&gt;"",CONCATENATE(Input!D523,", ",Input!C523),"")</f>
        <v/>
      </c>
      <c r="C523" s="154" t="str">
        <f>IF(Input!E523&lt;&gt;"",Input!E523,"")</f>
        <v/>
      </c>
      <c r="D523" s="155" t="str">
        <f>IF(Input!F523&lt;&gt;"",Input!F523,"")</f>
        <v/>
      </c>
      <c r="E523" s="154" t="str">
        <f>IF(Input!I523&lt;&gt;"",CONCATENATE(Input!I523,", ",LEFT(Input!H523,1)),"")</f>
        <v/>
      </c>
      <c r="F523" s="156"/>
      <c r="G523" s="157" t="str">
        <f t="shared" si="8"/>
        <v/>
      </c>
      <c r="H523" s="154" t="str">
        <f>IF(A523&lt;&gt;"",VLOOKUP(G523,ScoreRanges!$C$4:$E$8,3),"")</f>
        <v/>
      </c>
      <c r="I523" s="156"/>
      <c r="J523" s="129" t="str">
        <f>IF(AND(ConversionTable!$F$2&lt;&gt;"",A523&lt;&gt;""),VLOOKUP(G523,ConversionTable!B$2:D$402,3),"")</f>
        <v/>
      </c>
      <c r="K523" s="66" t="str">
        <f>IF(AND(ConversionTable!$F$2&lt;&gt;"",A523&lt;&gt;""),VLOOKUP(J523,ConversionTable!I$4:K$7,3),"")</f>
        <v/>
      </c>
      <c r="M523" s="66" t="str">
        <f>IF(A523&lt;&gt;"",(Input!AE523*ScoringModel!$B$11+Input!AF523*ScoringModel!$B$21+Input!AG523*ScoringModel!$B$31)*0.01,"")</f>
        <v/>
      </c>
      <c r="N523" s="66" t="str">
        <f>IF(A523&lt;&gt;"",(Input!J523*ScoringModel!$B$4+Input!K523*ScoringModel!$B$5+Input!L523*ScoringModel!$B$6+Input!M523*ScoringModel!$B$7+Input!N523*ScoringModel!$B$8+Input!O523*ScoringModel!$B$9+Input!P523*ScoringModel!$B$10)*0.01,"")</f>
        <v/>
      </c>
      <c r="O523" s="66" t="str">
        <f>IF(A523&lt;&gt;"",(Input!Q523*ScoringModel!$B$14+Input!R523*ScoringModel!$B$15+Input!S523*ScoringModel!$B$16+Input!T523*ScoringModel!$B$17+Input!U523*ScoringModel!$B$18+Input!V523*ScoringModel!$B$19+Input!W523*ScoringModel!$B$20)*0.01,"")</f>
        <v/>
      </c>
      <c r="P523" s="66" t="str">
        <f>IF(A523&lt;&gt;"",(Input!X523*ScoringModel!$B$24+Input!Y523*ScoringModel!$B$25+Input!Z523*ScoringModel!$B$26+Input!AA523*ScoringModel!$B$27+Input!AB523*ScoringModel!$B$28+Input!AC523*ScoringModel!$B$29+Input!AD523*ScoringModel!$B$30)*0.01,"")</f>
        <v/>
      </c>
    </row>
    <row r="524" spans="1:16" x14ac:dyDescent="0.25">
      <c r="A524" s="154" t="str">
        <f>IF(Input!A524&lt;&gt;"",Input!A524,"")</f>
        <v/>
      </c>
      <c r="B524" s="154" t="str">
        <f>IF(Input!D524&lt;&gt;"",CONCATENATE(Input!D524,", ",Input!C524),"")</f>
        <v/>
      </c>
      <c r="C524" s="154" t="str">
        <f>IF(Input!E524&lt;&gt;"",Input!E524,"")</f>
        <v/>
      </c>
      <c r="D524" s="155" t="str">
        <f>IF(Input!F524&lt;&gt;"",Input!F524,"")</f>
        <v/>
      </c>
      <c r="E524" s="154" t="str">
        <f>IF(Input!I524&lt;&gt;"",CONCATENATE(Input!I524,", ",LEFT(Input!H524,1)),"")</f>
        <v/>
      </c>
      <c r="F524" s="156"/>
      <c r="G524" s="157" t="str">
        <f t="shared" si="8"/>
        <v/>
      </c>
      <c r="H524" s="154" t="str">
        <f>IF(A524&lt;&gt;"",VLOOKUP(G524,ScoreRanges!$C$4:$E$8,3),"")</f>
        <v/>
      </c>
      <c r="I524" s="156"/>
      <c r="J524" s="129" t="str">
        <f>IF(AND(ConversionTable!$F$2&lt;&gt;"",A524&lt;&gt;""),VLOOKUP(G524,ConversionTable!B$2:D$402,3),"")</f>
        <v/>
      </c>
      <c r="K524" s="66" t="str">
        <f>IF(AND(ConversionTable!$F$2&lt;&gt;"",A524&lt;&gt;""),VLOOKUP(J524,ConversionTable!I$4:K$7,3),"")</f>
        <v/>
      </c>
      <c r="M524" s="66" t="str">
        <f>IF(A524&lt;&gt;"",(Input!AE524*ScoringModel!$B$11+Input!AF524*ScoringModel!$B$21+Input!AG524*ScoringModel!$B$31)*0.01,"")</f>
        <v/>
      </c>
      <c r="N524" s="66" t="str">
        <f>IF(A524&lt;&gt;"",(Input!J524*ScoringModel!$B$4+Input!K524*ScoringModel!$B$5+Input!L524*ScoringModel!$B$6+Input!M524*ScoringModel!$B$7+Input!N524*ScoringModel!$B$8+Input!O524*ScoringModel!$B$9+Input!P524*ScoringModel!$B$10)*0.01,"")</f>
        <v/>
      </c>
      <c r="O524" s="66" t="str">
        <f>IF(A524&lt;&gt;"",(Input!Q524*ScoringModel!$B$14+Input!R524*ScoringModel!$B$15+Input!S524*ScoringModel!$B$16+Input!T524*ScoringModel!$B$17+Input!U524*ScoringModel!$B$18+Input!V524*ScoringModel!$B$19+Input!W524*ScoringModel!$B$20)*0.01,"")</f>
        <v/>
      </c>
      <c r="P524" s="66" t="str">
        <f>IF(A524&lt;&gt;"",(Input!X524*ScoringModel!$B$24+Input!Y524*ScoringModel!$B$25+Input!Z524*ScoringModel!$B$26+Input!AA524*ScoringModel!$B$27+Input!AB524*ScoringModel!$B$28+Input!AC524*ScoringModel!$B$29+Input!AD524*ScoringModel!$B$30)*0.01,"")</f>
        <v/>
      </c>
    </row>
    <row r="525" spans="1:16" x14ac:dyDescent="0.25">
      <c r="A525" s="154" t="str">
        <f>IF(Input!A525&lt;&gt;"",Input!A525,"")</f>
        <v/>
      </c>
      <c r="B525" s="154" t="str">
        <f>IF(Input!D525&lt;&gt;"",CONCATENATE(Input!D525,", ",Input!C525),"")</f>
        <v/>
      </c>
      <c r="C525" s="154" t="str">
        <f>IF(Input!E525&lt;&gt;"",Input!E525,"")</f>
        <v/>
      </c>
      <c r="D525" s="155" t="str">
        <f>IF(Input!F525&lt;&gt;"",Input!F525,"")</f>
        <v/>
      </c>
      <c r="E525" s="154" t="str">
        <f>IF(Input!I525&lt;&gt;"",CONCATENATE(Input!I525,", ",LEFT(Input!H525,1)),"")</f>
        <v/>
      </c>
      <c r="F525" s="156"/>
      <c r="G525" s="157" t="str">
        <f t="shared" si="8"/>
        <v/>
      </c>
      <c r="H525" s="154" t="str">
        <f>IF(A525&lt;&gt;"",VLOOKUP(G525,ScoreRanges!$C$4:$E$8,3),"")</f>
        <v/>
      </c>
      <c r="I525" s="156"/>
      <c r="J525" s="129" t="str">
        <f>IF(AND(ConversionTable!$F$2&lt;&gt;"",A525&lt;&gt;""),VLOOKUP(G525,ConversionTable!B$2:D$402,3),"")</f>
        <v/>
      </c>
      <c r="K525" s="66" t="str">
        <f>IF(AND(ConversionTable!$F$2&lt;&gt;"",A525&lt;&gt;""),VLOOKUP(J525,ConversionTable!I$4:K$7,3),"")</f>
        <v/>
      </c>
      <c r="M525" s="66" t="str">
        <f>IF(A525&lt;&gt;"",(Input!AE525*ScoringModel!$B$11+Input!AF525*ScoringModel!$B$21+Input!AG525*ScoringModel!$B$31)*0.01,"")</f>
        <v/>
      </c>
      <c r="N525" s="66" t="str">
        <f>IF(A525&lt;&gt;"",(Input!J525*ScoringModel!$B$4+Input!K525*ScoringModel!$B$5+Input!L525*ScoringModel!$B$6+Input!M525*ScoringModel!$B$7+Input!N525*ScoringModel!$B$8+Input!O525*ScoringModel!$B$9+Input!P525*ScoringModel!$B$10)*0.01,"")</f>
        <v/>
      </c>
      <c r="O525" s="66" t="str">
        <f>IF(A525&lt;&gt;"",(Input!Q525*ScoringModel!$B$14+Input!R525*ScoringModel!$B$15+Input!S525*ScoringModel!$B$16+Input!T525*ScoringModel!$B$17+Input!U525*ScoringModel!$B$18+Input!V525*ScoringModel!$B$19+Input!W525*ScoringModel!$B$20)*0.01,"")</f>
        <v/>
      </c>
      <c r="P525" s="66" t="str">
        <f>IF(A525&lt;&gt;"",(Input!X525*ScoringModel!$B$24+Input!Y525*ScoringModel!$B$25+Input!Z525*ScoringModel!$B$26+Input!AA525*ScoringModel!$B$27+Input!AB525*ScoringModel!$B$28+Input!AC525*ScoringModel!$B$29+Input!AD525*ScoringModel!$B$30)*0.01,"")</f>
        <v/>
      </c>
    </row>
    <row r="526" spans="1:16" x14ac:dyDescent="0.25">
      <c r="A526" s="154" t="str">
        <f>IF(Input!A526&lt;&gt;"",Input!A526,"")</f>
        <v/>
      </c>
      <c r="B526" s="154" t="str">
        <f>IF(Input!D526&lt;&gt;"",CONCATENATE(Input!D526,", ",Input!C526),"")</f>
        <v/>
      </c>
      <c r="C526" s="154" t="str">
        <f>IF(Input!E526&lt;&gt;"",Input!E526,"")</f>
        <v/>
      </c>
      <c r="D526" s="155" t="str">
        <f>IF(Input!F526&lt;&gt;"",Input!F526,"")</f>
        <v/>
      </c>
      <c r="E526" s="154" t="str">
        <f>IF(Input!I526&lt;&gt;"",CONCATENATE(Input!I526,", ",LEFT(Input!H526,1)),"")</f>
        <v/>
      </c>
      <c r="F526" s="156"/>
      <c r="G526" s="157" t="str">
        <f t="shared" si="8"/>
        <v/>
      </c>
      <c r="H526" s="154" t="str">
        <f>IF(A526&lt;&gt;"",VLOOKUP(G526,ScoreRanges!$C$4:$E$8,3),"")</f>
        <v/>
      </c>
      <c r="I526" s="156"/>
      <c r="J526" s="129" t="str">
        <f>IF(AND(ConversionTable!$F$2&lt;&gt;"",A526&lt;&gt;""),VLOOKUP(G526,ConversionTable!B$2:D$402,3),"")</f>
        <v/>
      </c>
      <c r="K526" s="66" t="str">
        <f>IF(AND(ConversionTable!$F$2&lt;&gt;"",A526&lt;&gt;""),VLOOKUP(J526,ConversionTable!I$4:K$7,3),"")</f>
        <v/>
      </c>
      <c r="M526" s="66" t="str">
        <f>IF(A526&lt;&gt;"",(Input!AE526*ScoringModel!$B$11+Input!AF526*ScoringModel!$B$21+Input!AG526*ScoringModel!$B$31)*0.01,"")</f>
        <v/>
      </c>
      <c r="N526" s="66" t="str">
        <f>IF(A526&lt;&gt;"",(Input!J526*ScoringModel!$B$4+Input!K526*ScoringModel!$B$5+Input!L526*ScoringModel!$B$6+Input!M526*ScoringModel!$B$7+Input!N526*ScoringModel!$B$8+Input!O526*ScoringModel!$B$9+Input!P526*ScoringModel!$B$10)*0.01,"")</f>
        <v/>
      </c>
      <c r="O526" s="66" t="str">
        <f>IF(A526&lt;&gt;"",(Input!Q526*ScoringModel!$B$14+Input!R526*ScoringModel!$B$15+Input!S526*ScoringModel!$B$16+Input!T526*ScoringModel!$B$17+Input!U526*ScoringModel!$B$18+Input!V526*ScoringModel!$B$19+Input!W526*ScoringModel!$B$20)*0.01,"")</f>
        <v/>
      </c>
      <c r="P526" s="66" t="str">
        <f>IF(A526&lt;&gt;"",(Input!X526*ScoringModel!$B$24+Input!Y526*ScoringModel!$B$25+Input!Z526*ScoringModel!$B$26+Input!AA526*ScoringModel!$B$27+Input!AB526*ScoringModel!$B$28+Input!AC526*ScoringModel!$B$29+Input!AD526*ScoringModel!$B$30)*0.01,"")</f>
        <v/>
      </c>
    </row>
    <row r="527" spans="1:16" x14ac:dyDescent="0.25">
      <c r="A527" s="154" t="str">
        <f>IF(Input!A527&lt;&gt;"",Input!A527,"")</f>
        <v/>
      </c>
      <c r="B527" s="154" t="str">
        <f>IF(Input!D527&lt;&gt;"",CONCATENATE(Input!D527,", ",Input!C527),"")</f>
        <v/>
      </c>
      <c r="C527" s="154" t="str">
        <f>IF(Input!E527&lt;&gt;"",Input!E527,"")</f>
        <v/>
      </c>
      <c r="D527" s="155" t="str">
        <f>IF(Input!F527&lt;&gt;"",Input!F527,"")</f>
        <v/>
      </c>
      <c r="E527" s="154" t="str">
        <f>IF(Input!I527&lt;&gt;"",CONCATENATE(Input!I527,", ",LEFT(Input!H527,1)),"")</f>
        <v/>
      </c>
      <c r="F527" s="156"/>
      <c r="G527" s="157" t="str">
        <f t="shared" si="8"/>
        <v/>
      </c>
      <c r="H527" s="154" t="str">
        <f>IF(A527&lt;&gt;"",VLOOKUP(G527,ScoreRanges!$C$4:$E$8,3),"")</f>
        <v/>
      </c>
      <c r="I527" s="156"/>
      <c r="J527" s="129" t="str">
        <f>IF(AND(ConversionTable!$F$2&lt;&gt;"",A527&lt;&gt;""),VLOOKUP(G527,ConversionTable!B$2:D$402,3),"")</f>
        <v/>
      </c>
      <c r="K527" s="66" t="str">
        <f>IF(AND(ConversionTable!$F$2&lt;&gt;"",A527&lt;&gt;""),VLOOKUP(J527,ConversionTable!I$4:K$7,3),"")</f>
        <v/>
      </c>
      <c r="M527" s="66" t="str">
        <f>IF(A527&lt;&gt;"",(Input!AE527*ScoringModel!$B$11+Input!AF527*ScoringModel!$B$21+Input!AG527*ScoringModel!$B$31)*0.01,"")</f>
        <v/>
      </c>
      <c r="N527" s="66" t="str">
        <f>IF(A527&lt;&gt;"",(Input!J527*ScoringModel!$B$4+Input!K527*ScoringModel!$B$5+Input!L527*ScoringModel!$B$6+Input!M527*ScoringModel!$B$7+Input!N527*ScoringModel!$B$8+Input!O527*ScoringModel!$B$9+Input!P527*ScoringModel!$B$10)*0.01,"")</f>
        <v/>
      </c>
      <c r="O527" s="66" t="str">
        <f>IF(A527&lt;&gt;"",(Input!Q527*ScoringModel!$B$14+Input!R527*ScoringModel!$B$15+Input!S527*ScoringModel!$B$16+Input!T527*ScoringModel!$B$17+Input!U527*ScoringModel!$B$18+Input!V527*ScoringModel!$B$19+Input!W527*ScoringModel!$B$20)*0.01,"")</f>
        <v/>
      </c>
      <c r="P527" s="66" t="str">
        <f>IF(A527&lt;&gt;"",(Input!X527*ScoringModel!$B$24+Input!Y527*ScoringModel!$B$25+Input!Z527*ScoringModel!$B$26+Input!AA527*ScoringModel!$B$27+Input!AB527*ScoringModel!$B$28+Input!AC527*ScoringModel!$B$29+Input!AD527*ScoringModel!$B$30)*0.01,"")</f>
        <v/>
      </c>
    </row>
    <row r="528" spans="1:16" x14ac:dyDescent="0.25">
      <c r="A528" s="154" t="str">
        <f>IF(Input!A528&lt;&gt;"",Input!A528,"")</f>
        <v/>
      </c>
      <c r="B528" s="154" t="str">
        <f>IF(Input!D528&lt;&gt;"",CONCATENATE(Input!D528,", ",Input!C528),"")</f>
        <v/>
      </c>
      <c r="C528" s="154" t="str">
        <f>IF(Input!E528&lt;&gt;"",Input!E528,"")</f>
        <v/>
      </c>
      <c r="D528" s="155" t="str">
        <f>IF(Input!F528&lt;&gt;"",Input!F528,"")</f>
        <v/>
      </c>
      <c r="E528" s="154" t="str">
        <f>IF(Input!I528&lt;&gt;"",CONCATENATE(Input!I528,", ",LEFT(Input!H528,1)),"")</f>
        <v/>
      </c>
      <c r="F528" s="156"/>
      <c r="G528" s="157" t="str">
        <f t="shared" si="8"/>
        <v/>
      </c>
      <c r="H528" s="154" t="str">
        <f>IF(A528&lt;&gt;"",VLOOKUP(G528,ScoreRanges!$C$4:$E$8,3),"")</f>
        <v/>
      </c>
      <c r="I528" s="156"/>
      <c r="J528" s="129" t="str">
        <f>IF(AND(ConversionTable!$F$2&lt;&gt;"",A528&lt;&gt;""),VLOOKUP(G528,ConversionTable!B$2:D$402,3),"")</f>
        <v/>
      </c>
      <c r="K528" s="66" t="str">
        <f>IF(AND(ConversionTable!$F$2&lt;&gt;"",A528&lt;&gt;""),VLOOKUP(J528,ConversionTable!I$4:K$7,3),"")</f>
        <v/>
      </c>
      <c r="M528" s="66" t="str">
        <f>IF(A528&lt;&gt;"",(Input!AE528*ScoringModel!$B$11+Input!AF528*ScoringModel!$B$21+Input!AG528*ScoringModel!$B$31)*0.01,"")</f>
        <v/>
      </c>
      <c r="N528" s="66" t="str">
        <f>IF(A528&lt;&gt;"",(Input!J528*ScoringModel!$B$4+Input!K528*ScoringModel!$B$5+Input!L528*ScoringModel!$B$6+Input!M528*ScoringModel!$B$7+Input!N528*ScoringModel!$B$8+Input!O528*ScoringModel!$B$9+Input!P528*ScoringModel!$B$10)*0.01,"")</f>
        <v/>
      </c>
      <c r="O528" s="66" t="str">
        <f>IF(A528&lt;&gt;"",(Input!Q528*ScoringModel!$B$14+Input!R528*ScoringModel!$B$15+Input!S528*ScoringModel!$B$16+Input!T528*ScoringModel!$B$17+Input!U528*ScoringModel!$B$18+Input!V528*ScoringModel!$B$19+Input!W528*ScoringModel!$B$20)*0.01,"")</f>
        <v/>
      </c>
      <c r="P528" s="66" t="str">
        <f>IF(A528&lt;&gt;"",(Input!X528*ScoringModel!$B$24+Input!Y528*ScoringModel!$B$25+Input!Z528*ScoringModel!$B$26+Input!AA528*ScoringModel!$B$27+Input!AB528*ScoringModel!$B$28+Input!AC528*ScoringModel!$B$29+Input!AD528*ScoringModel!$B$30)*0.01,"")</f>
        <v/>
      </c>
    </row>
    <row r="529" spans="1:16" x14ac:dyDescent="0.25">
      <c r="A529" s="154" t="str">
        <f>IF(Input!A529&lt;&gt;"",Input!A529,"")</f>
        <v/>
      </c>
      <c r="B529" s="154" t="str">
        <f>IF(Input!D529&lt;&gt;"",CONCATENATE(Input!D529,", ",Input!C529),"")</f>
        <v/>
      </c>
      <c r="C529" s="154" t="str">
        <f>IF(Input!E529&lt;&gt;"",Input!E529,"")</f>
        <v/>
      </c>
      <c r="D529" s="155" t="str">
        <f>IF(Input!F529&lt;&gt;"",Input!F529,"")</f>
        <v/>
      </c>
      <c r="E529" s="154" t="str">
        <f>IF(Input!I529&lt;&gt;"",CONCATENATE(Input!I529,", ",LEFT(Input!H529,1)),"")</f>
        <v/>
      </c>
      <c r="F529" s="156"/>
      <c r="G529" s="157" t="str">
        <f t="shared" si="8"/>
        <v/>
      </c>
      <c r="H529" s="154" t="str">
        <f>IF(A529&lt;&gt;"",VLOOKUP(G529,ScoreRanges!$C$4:$E$8,3),"")</f>
        <v/>
      </c>
      <c r="I529" s="156"/>
      <c r="J529" s="129" t="str">
        <f>IF(AND(ConversionTable!$F$2&lt;&gt;"",A529&lt;&gt;""),VLOOKUP(G529,ConversionTable!B$2:D$402,3),"")</f>
        <v/>
      </c>
      <c r="K529" s="66" t="str">
        <f>IF(AND(ConversionTable!$F$2&lt;&gt;"",A529&lt;&gt;""),VLOOKUP(J529,ConversionTable!I$4:K$7,3),"")</f>
        <v/>
      </c>
      <c r="M529" s="66" t="str">
        <f>IF(A529&lt;&gt;"",(Input!AE529*ScoringModel!$B$11+Input!AF529*ScoringModel!$B$21+Input!AG529*ScoringModel!$B$31)*0.01,"")</f>
        <v/>
      </c>
      <c r="N529" s="66" t="str">
        <f>IF(A529&lt;&gt;"",(Input!J529*ScoringModel!$B$4+Input!K529*ScoringModel!$B$5+Input!L529*ScoringModel!$B$6+Input!M529*ScoringModel!$B$7+Input!N529*ScoringModel!$B$8+Input!O529*ScoringModel!$B$9+Input!P529*ScoringModel!$B$10)*0.01,"")</f>
        <v/>
      </c>
      <c r="O529" s="66" t="str">
        <f>IF(A529&lt;&gt;"",(Input!Q529*ScoringModel!$B$14+Input!R529*ScoringModel!$B$15+Input!S529*ScoringModel!$B$16+Input!T529*ScoringModel!$B$17+Input!U529*ScoringModel!$B$18+Input!V529*ScoringModel!$B$19+Input!W529*ScoringModel!$B$20)*0.01,"")</f>
        <v/>
      </c>
      <c r="P529" s="66" t="str">
        <f>IF(A529&lt;&gt;"",(Input!X529*ScoringModel!$B$24+Input!Y529*ScoringModel!$B$25+Input!Z529*ScoringModel!$B$26+Input!AA529*ScoringModel!$B$27+Input!AB529*ScoringModel!$B$28+Input!AC529*ScoringModel!$B$29+Input!AD529*ScoringModel!$B$30)*0.01,"")</f>
        <v/>
      </c>
    </row>
    <row r="530" spans="1:16" x14ac:dyDescent="0.25">
      <c r="A530" s="154" t="str">
        <f>IF(Input!A530&lt;&gt;"",Input!A530,"")</f>
        <v/>
      </c>
      <c r="B530" s="154" t="str">
        <f>IF(Input!D530&lt;&gt;"",CONCATENATE(Input!D530,", ",Input!C530),"")</f>
        <v/>
      </c>
      <c r="C530" s="154" t="str">
        <f>IF(Input!E530&lt;&gt;"",Input!E530,"")</f>
        <v/>
      </c>
      <c r="D530" s="155" t="str">
        <f>IF(Input!F530&lt;&gt;"",Input!F530,"")</f>
        <v/>
      </c>
      <c r="E530" s="154" t="str">
        <f>IF(Input!I530&lt;&gt;"",CONCATENATE(Input!I530,", ",LEFT(Input!H530,1)),"")</f>
        <v/>
      </c>
      <c r="F530" s="156"/>
      <c r="G530" s="157" t="str">
        <f t="shared" si="8"/>
        <v/>
      </c>
      <c r="H530" s="154" t="str">
        <f>IF(A530&lt;&gt;"",VLOOKUP(G530,ScoreRanges!$C$4:$E$8,3),"")</f>
        <v/>
      </c>
      <c r="I530" s="156"/>
      <c r="J530" s="129" t="str">
        <f>IF(AND(ConversionTable!$F$2&lt;&gt;"",A530&lt;&gt;""),VLOOKUP(G530,ConversionTable!B$2:D$402,3),"")</f>
        <v/>
      </c>
      <c r="K530" s="66" t="str">
        <f>IF(AND(ConversionTable!$F$2&lt;&gt;"",A530&lt;&gt;""),VLOOKUP(J530,ConversionTable!I$4:K$7,3),"")</f>
        <v/>
      </c>
      <c r="M530" s="66" t="str">
        <f>IF(A530&lt;&gt;"",(Input!AE530*ScoringModel!$B$11+Input!AF530*ScoringModel!$B$21+Input!AG530*ScoringModel!$B$31)*0.01,"")</f>
        <v/>
      </c>
      <c r="N530" s="66" t="str">
        <f>IF(A530&lt;&gt;"",(Input!J530*ScoringModel!$B$4+Input!K530*ScoringModel!$B$5+Input!L530*ScoringModel!$B$6+Input!M530*ScoringModel!$B$7+Input!N530*ScoringModel!$B$8+Input!O530*ScoringModel!$B$9+Input!P530*ScoringModel!$B$10)*0.01,"")</f>
        <v/>
      </c>
      <c r="O530" s="66" t="str">
        <f>IF(A530&lt;&gt;"",(Input!Q530*ScoringModel!$B$14+Input!R530*ScoringModel!$B$15+Input!S530*ScoringModel!$B$16+Input!T530*ScoringModel!$B$17+Input!U530*ScoringModel!$B$18+Input!V530*ScoringModel!$B$19+Input!W530*ScoringModel!$B$20)*0.01,"")</f>
        <v/>
      </c>
      <c r="P530" s="66" t="str">
        <f>IF(A530&lt;&gt;"",(Input!X530*ScoringModel!$B$24+Input!Y530*ScoringModel!$B$25+Input!Z530*ScoringModel!$B$26+Input!AA530*ScoringModel!$B$27+Input!AB530*ScoringModel!$B$28+Input!AC530*ScoringModel!$B$29+Input!AD530*ScoringModel!$B$30)*0.01,"")</f>
        <v/>
      </c>
    </row>
    <row r="531" spans="1:16" x14ac:dyDescent="0.25">
      <c r="A531" s="154" t="str">
        <f>IF(Input!A531&lt;&gt;"",Input!A531,"")</f>
        <v/>
      </c>
      <c r="B531" s="154" t="str">
        <f>IF(Input!D531&lt;&gt;"",CONCATENATE(Input!D531,", ",Input!C531),"")</f>
        <v/>
      </c>
      <c r="C531" s="154" t="str">
        <f>IF(Input!E531&lt;&gt;"",Input!E531,"")</f>
        <v/>
      </c>
      <c r="D531" s="155" t="str">
        <f>IF(Input!F531&lt;&gt;"",Input!F531,"")</f>
        <v/>
      </c>
      <c r="E531" s="154" t="str">
        <f>IF(Input!I531&lt;&gt;"",CONCATENATE(Input!I531,", ",LEFT(Input!H531,1)),"")</f>
        <v/>
      </c>
      <c r="F531" s="156"/>
      <c r="G531" s="157" t="str">
        <f t="shared" si="8"/>
        <v/>
      </c>
      <c r="H531" s="154" t="str">
        <f>IF(A531&lt;&gt;"",VLOOKUP(G531,ScoreRanges!$C$4:$E$8,3),"")</f>
        <v/>
      </c>
      <c r="I531" s="156"/>
      <c r="J531" s="129" t="str">
        <f>IF(AND(ConversionTable!$F$2&lt;&gt;"",A531&lt;&gt;""),VLOOKUP(G531,ConversionTable!B$2:D$402,3),"")</f>
        <v/>
      </c>
      <c r="K531" s="66" t="str">
        <f>IF(AND(ConversionTable!$F$2&lt;&gt;"",A531&lt;&gt;""),VLOOKUP(J531,ConversionTable!I$4:K$7,3),"")</f>
        <v/>
      </c>
      <c r="M531" s="66" t="str">
        <f>IF(A531&lt;&gt;"",(Input!AE531*ScoringModel!$B$11+Input!AF531*ScoringModel!$B$21+Input!AG531*ScoringModel!$B$31)*0.01,"")</f>
        <v/>
      </c>
      <c r="N531" s="66" t="str">
        <f>IF(A531&lt;&gt;"",(Input!J531*ScoringModel!$B$4+Input!K531*ScoringModel!$B$5+Input!L531*ScoringModel!$B$6+Input!M531*ScoringModel!$B$7+Input!N531*ScoringModel!$B$8+Input!O531*ScoringModel!$B$9+Input!P531*ScoringModel!$B$10)*0.01,"")</f>
        <v/>
      </c>
      <c r="O531" s="66" t="str">
        <f>IF(A531&lt;&gt;"",(Input!Q531*ScoringModel!$B$14+Input!R531*ScoringModel!$B$15+Input!S531*ScoringModel!$B$16+Input!T531*ScoringModel!$B$17+Input!U531*ScoringModel!$B$18+Input!V531*ScoringModel!$B$19+Input!W531*ScoringModel!$B$20)*0.01,"")</f>
        <v/>
      </c>
      <c r="P531" s="66" t="str">
        <f>IF(A531&lt;&gt;"",(Input!X531*ScoringModel!$B$24+Input!Y531*ScoringModel!$B$25+Input!Z531*ScoringModel!$B$26+Input!AA531*ScoringModel!$B$27+Input!AB531*ScoringModel!$B$28+Input!AC531*ScoringModel!$B$29+Input!AD531*ScoringModel!$B$30)*0.01,"")</f>
        <v/>
      </c>
    </row>
    <row r="532" spans="1:16" x14ac:dyDescent="0.25">
      <c r="A532" s="154" t="str">
        <f>IF(Input!A532&lt;&gt;"",Input!A532,"")</f>
        <v/>
      </c>
      <c r="B532" s="154" t="str">
        <f>IF(Input!D532&lt;&gt;"",CONCATENATE(Input!D532,", ",Input!C532),"")</f>
        <v/>
      </c>
      <c r="C532" s="154" t="str">
        <f>IF(Input!E532&lt;&gt;"",Input!E532,"")</f>
        <v/>
      </c>
      <c r="D532" s="155" t="str">
        <f>IF(Input!F532&lt;&gt;"",Input!F532,"")</f>
        <v/>
      </c>
      <c r="E532" s="154" t="str">
        <f>IF(Input!I532&lt;&gt;"",CONCATENATE(Input!I532,", ",LEFT(Input!H532,1)),"")</f>
        <v/>
      </c>
      <c r="F532" s="156"/>
      <c r="G532" s="157" t="str">
        <f t="shared" si="8"/>
        <v/>
      </c>
      <c r="H532" s="154" t="str">
        <f>IF(A532&lt;&gt;"",VLOOKUP(G532,ScoreRanges!$C$4:$E$8,3),"")</f>
        <v/>
      </c>
      <c r="I532" s="156"/>
      <c r="J532" s="129" t="str">
        <f>IF(AND(ConversionTable!$F$2&lt;&gt;"",A532&lt;&gt;""),VLOOKUP(G532,ConversionTable!B$2:D$402,3),"")</f>
        <v/>
      </c>
      <c r="K532" s="66" t="str">
        <f>IF(AND(ConversionTable!$F$2&lt;&gt;"",A532&lt;&gt;""),VLOOKUP(J532,ConversionTable!I$4:K$7,3),"")</f>
        <v/>
      </c>
      <c r="M532" s="66" t="str">
        <f>IF(A532&lt;&gt;"",(Input!AE532*ScoringModel!$B$11+Input!AF532*ScoringModel!$B$21+Input!AG532*ScoringModel!$B$31)*0.01,"")</f>
        <v/>
      </c>
      <c r="N532" s="66" t="str">
        <f>IF(A532&lt;&gt;"",(Input!J532*ScoringModel!$B$4+Input!K532*ScoringModel!$B$5+Input!L532*ScoringModel!$B$6+Input!M532*ScoringModel!$B$7+Input!N532*ScoringModel!$B$8+Input!O532*ScoringModel!$B$9+Input!P532*ScoringModel!$B$10)*0.01,"")</f>
        <v/>
      </c>
      <c r="O532" s="66" t="str">
        <f>IF(A532&lt;&gt;"",(Input!Q532*ScoringModel!$B$14+Input!R532*ScoringModel!$B$15+Input!S532*ScoringModel!$B$16+Input!T532*ScoringModel!$B$17+Input!U532*ScoringModel!$B$18+Input!V532*ScoringModel!$B$19+Input!W532*ScoringModel!$B$20)*0.01,"")</f>
        <v/>
      </c>
      <c r="P532" s="66" t="str">
        <f>IF(A532&lt;&gt;"",(Input!X532*ScoringModel!$B$24+Input!Y532*ScoringModel!$B$25+Input!Z532*ScoringModel!$B$26+Input!AA532*ScoringModel!$B$27+Input!AB532*ScoringModel!$B$28+Input!AC532*ScoringModel!$B$29+Input!AD532*ScoringModel!$B$30)*0.01,"")</f>
        <v/>
      </c>
    </row>
    <row r="533" spans="1:16" x14ac:dyDescent="0.25">
      <c r="A533" s="154" t="str">
        <f>IF(Input!A533&lt;&gt;"",Input!A533,"")</f>
        <v/>
      </c>
      <c r="B533" s="154" t="str">
        <f>IF(Input!D533&lt;&gt;"",CONCATENATE(Input!D533,", ",Input!C533),"")</f>
        <v/>
      </c>
      <c r="C533" s="154" t="str">
        <f>IF(Input!E533&lt;&gt;"",Input!E533,"")</f>
        <v/>
      </c>
      <c r="D533" s="155" t="str">
        <f>IF(Input!F533&lt;&gt;"",Input!F533,"")</f>
        <v/>
      </c>
      <c r="E533" s="154" t="str">
        <f>IF(Input!I533&lt;&gt;"",CONCATENATE(Input!I533,", ",LEFT(Input!H533,1)),"")</f>
        <v/>
      </c>
      <c r="F533" s="156"/>
      <c r="G533" s="157" t="str">
        <f t="shared" si="8"/>
        <v/>
      </c>
      <c r="H533" s="154" t="str">
        <f>IF(A533&lt;&gt;"",VLOOKUP(G533,ScoreRanges!$C$4:$E$8,3),"")</f>
        <v/>
      </c>
      <c r="I533" s="156"/>
      <c r="J533" s="129" t="str">
        <f>IF(AND(ConversionTable!$F$2&lt;&gt;"",A533&lt;&gt;""),VLOOKUP(G533,ConversionTable!B$2:D$402,3),"")</f>
        <v/>
      </c>
      <c r="K533" s="66" t="str">
        <f>IF(AND(ConversionTable!$F$2&lt;&gt;"",A533&lt;&gt;""),VLOOKUP(J533,ConversionTable!I$4:K$7,3),"")</f>
        <v/>
      </c>
      <c r="M533" s="66" t="str">
        <f>IF(A533&lt;&gt;"",(Input!AE533*ScoringModel!$B$11+Input!AF533*ScoringModel!$B$21+Input!AG533*ScoringModel!$B$31)*0.01,"")</f>
        <v/>
      </c>
      <c r="N533" s="66" t="str">
        <f>IF(A533&lt;&gt;"",(Input!J533*ScoringModel!$B$4+Input!K533*ScoringModel!$B$5+Input!L533*ScoringModel!$B$6+Input!M533*ScoringModel!$B$7+Input!N533*ScoringModel!$B$8+Input!O533*ScoringModel!$B$9+Input!P533*ScoringModel!$B$10)*0.01,"")</f>
        <v/>
      </c>
      <c r="O533" s="66" t="str">
        <f>IF(A533&lt;&gt;"",(Input!Q533*ScoringModel!$B$14+Input!R533*ScoringModel!$B$15+Input!S533*ScoringModel!$B$16+Input!T533*ScoringModel!$B$17+Input!U533*ScoringModel!$B$18+Input!V533*ScoringModel!$B$19+Input!W533*ScoringModel!$B$20)*0.01,"")</f>
        <v/>
      </c>
      <c r="P533" s="66" t="str">
        <f>IF(A533&lt;&gt;"",(Input!X533*ScoringModel!$B$24+Input!Y533*ScoringModel!$B$25+Input!Z533*ScoringModel!$B$26+Input!AA533*ScoringModel!$B$27+Input!AB533*ScoringModel!$B$28+Input!AC533*ScoringModel!$B$29+Input!AD533*ScoringModel!$B$30)*0.01,"")</f>
        <v/>
      </c>
    </row>
    <row r="534" spans="1:16" x14ac:dyDescent="0.25">
      <c r="A534" s="154" t="str">
        <f>IF(Input!A534&lt;&gt;"",Input!A534,"")</f>
        <v/>
      </c>
      <c r="B534" s="154" t="str">
        <f>IF(Input!D534&lt;&gt;"",CONCATENATE(Input!D534,", ",Input!C534),"")</f>
        <v/>
      </c>
      <c r="C534" s="154" t="str">
        <f>IF(Input!E534&lt;&gt;"",Input!E534,"")</f>
        <v/>
      </c>
      <c r="D534" s="155" t="str">
        <f>IF(Input!F534&lt;&gt;"",Input!F534,"")</f>
        <v/>
      </c>
      <c r="E534" s="154" t="str">
        <f>IF(Input!I534&lt;&gt;"",CONCATENATE(Input!I534,", ",LEFT(Input!H534,1)),"")</f>
        <v/>
      </c>
      <c r="F534" s="156"/>
      <c r="G534" s="157" t="str">
        <f t="shared" si="8"/>
        <v/>
      </c>
      <c r="H534" s="154" t="str">
        <f>IF(A534&lt;&gt;"",VLOOKUP(G534,ScoreRanges!$C$4:$E$8,3),"")</f>
        <v/>
      </c>
      <c r="I534" s="156"/>
      <c r="J534" s="129" t="str">
        <f>IF(AND(ConversionTable!$F$2&lt;&gt;"",A534&lt;&gt;""),VLOOKUP(G534,ConversionTable!B$2:D$402,3),"")</f>
        <v/>
      </c>
      <c r="K534" s="66" t="str">
        <f>IF(AND(ConversionTable!$F$2&lt;&gt;"",A534&lt;&gt;""),VLOOKUP(J534,ConversionTable!I$4:K$7,3),"")</f>
        <v/>
      </c>
      <c r="M534" s="66" t="str">
        <f>IF(A534&lt;&gt;"",(Input!AE534*ScoringModel!$B$11+Input!AF534*ScoringModel!$B$21+Input!AG534*ScoringModel!$B$31)*0.01,"")</f>
        <v/>
      </c>
      <c r="N534" s="66" t="str">
        <f>IF(A534&lt;&gt;"",(Input!J534*ScoringModel!$B$4+Input!K534*ScoringModel!$B$5+Input!L534*ScoringModel!$B$6+Input!M534*ScoringModel!$B$7+Input!N534*ScoringModel!$B$8+Input!O534*ScoringModel!$B$9+Input!P534*ScoringModel!$B$10)*0.01,"")</f>
        <v/>
      </c>
      <c r="O534" s="66" t="str">
        <f>IF(A534&lt;&gt;"",(Input!Q534*ScoringModel!$B$14+Input!R534*ScoringModel!$B$15+Input!S534*ScoringModel!$B$16+Input!T534*ScoringModel!$B$17+Input!U534*ScoringModel!$B$18+Input!V534*ScoringModel!$B$19+Input!W534*ScoringModel!$B$20)*0.01,"")</f>
        <v/>
      </c>
      <c r="P534" s="66" t="str">
        <f>IF(A534&lt;&gt;"",(Input!X534*ScoringModel!$B$24+Input!Y534*ScoringModel!$B$25+Input!Z534*ScoringModel!$B$26+Input!AA534*ScoringModel!$B$27+Input!AB534*ScoringModel!$B$28+Input!AC534*ScoringModel!$B$29+Input!AD534*ScoringModel!$B$30)*0.01,"")</f>
        <v/>
      </c>
    </row>
    <row r="535" spans="1:16" x14ac:dyDescent="0.25">
      <c r="A535" s="154" t="str">
        <f>IF(Input!A535&lt;&gt;"",Input!A535,"")</f>
        <v/>
      </c>
      <c r="B535" s="154" t="str">
        <f>IF(Input!D535&lt;&gt;"",CONCATENATE(Input!D535,", ",Input!C535),"")</f>
        <v/>
      </c>
      <c r="C535" s="154" t="str">
        <f>IF(Input!E535&lt;&gt;"",Input!E535,"")</f>
        <v/>
      </c>
      <c r="D535" s="155" t="str">
        <f>IF(Input!F535&lt;&gt;"",Input!F535,"")</f>
        <v/>
      </c>
      <c r="E535" s="154" t="str">
        <f>IF(Input!I535&lt;&gt;"",CONCATENATE(Input!I535,", ",LEFT(Input!H535,1)),"")</f>
        <v/>
      </c>
      <c r="F535" s="156"/>
      <c r="G535" s="157" t="str">
        <f t="shared" si="8"/>
        <v/>
      </c>
      <c r="H535" s="154" t="str">
        <f>IF(A535&lt;&gt;"",VLOOKUP(G535,ScoreRanges!$C$4:$E$8,3),"")</f>
        <v/>
      </c>
      <c r="I535" s="156"/>
      <c r="J535" s="129" t="str">
        <f>IF(AND(ConversionTable!$F$2&lt;&gt;"",A535&lt;&gt;""),VLOOKUP(G535,ConversionTable!B$2:D$402,3),"")</f>
        <v/>
      </c>
      <c r="K535" s="66" t="str">
        <f>IF(AND(ConversionTable!$F$2&lt;&gt;"",A535&lt;&gt;""),VLOOKUP(J535,ConversionTable!I$4:K$7,3),"")</f>
        <v/>
      </c>
      <c r="M535" s="66" t="str">
        <f>IF(A535&lt;&gt;"",(Input!AE535*ScoringModel!$B$11+Input!AF535*ScoringModel!$B$21+Input!AG535*ScoringModel!$B$31)*0.01,"")</f>
        <v/>
      </c>
      <c r="N535" s="66" t="str">
        <f>IF(A535&lt;&gt;"",(Input!J535*ScoringModel!$B$4+Input!K535*ScoringModel!$B$5+Input!L535*ScoringModel!$B$6+Input!M535*ScoringModel!$B$7+Input!N535*ScoringModel!$B$8+Input!O535*ScoringModel!$B$9+Input!P535*ScoringModel!$B$10)*0.01,"")</f>
        <v/>
      </c>
      <c r="O535" s="66" t="str">
        <f>IF(A535&lt;&gt;"",(Input!Q535*ScoringModel!$B$14+Input!R535*ScoringModel!$B$15+Input!S535*ScoringModel!$B$16+Input!T535*ScoringModel!$B$17+Input!U535*ScoringModel!$B$18+Input!V535*ScoringModel!$B$19+Input!W535*ScoringModel!$B$20)*0.01,"")</f>
        <v/>
      </c>
      <c r="P535" s="66" t="str">
        <f>IF(A535&lt;&gt;"",(Input!X535*ScoringModel!$B$24+Input!Y535*ScoringModel!$B$25+Input!Z535*ScoringModel!$B$26+Input!AA535*ScoringModel!$B$27+Input!AB535*ScoringModel!$B$28+Input!AC535*ScoringModel!$B$29+Input!AD535*ScoringModel!$B$30)*0.01,"")</f>
        <v/>
      </c>
    </row>
    <row r="536" spans="1:16" x14ac:dyDescent="0.25">
      <c r="A536" s="154" t="str">
        <f>IF(Input!A536&lt;&gt;"",Input!A536,"")</f>
        <v/>
      </c>
      <c r="B536" s="154" t="str">
        <f>IF(Input!D536&lt;&gt;"",CONCATENATE(Input!D536,", ",Input!C536),"")</f>
        <v/>
      </c>
      <c r="C536" s="154" t="str">
        <f>IF(Input!E536&lt;&gt;"",Input!E536,"")</f>
        <v/>
      </c>
      <c r="D536" s="155" t="str">
        <f>IF(Input!F536&lt;&gt;"",Input!F536,"")</f>
        <v/>
      </c>
      <c r="E536" s="154" t="str">
        <f>IF(Input!I536&lt;&gt;"",CONCATENATE(Input!I536,", ",LEFT(Input!H536,1)),"")</f>
        <v/>
      </c>
      <c r="F536" s="156"/>
      <c r="G536" s="157" t="str">
        <f t="shared" si="8"/>
        <v/>
      </c>
      <c r="H536" s="154" t="str">
        <f>IF(A536&lt;&gt;"",VLOOKUP(G536,ScoreRanges!$C$4:$E$8,3),"")</f>
        <v/>
      </c>
      <c r="I536" s="156"/>
      <c r="J536" s="129" t="str">
        <f>IF(AND(ConversionTable!$F$2&lt;&gt;"",A536&lt;&gt;""),VLOOKUP(G536,ConversionTable!B$2:D$402,3),"")</f>
        <v/>
      </c>
      <c r="K536" s="66" t="str">
        <f>IF(AND(ConversionTable!$F$2&lt;&gt;"",A536&lt;&gt;""),VLOOKUP(J536,ConversionTable!I$4:K$7,3),"")</f>
        <v/>
      </c>
      <c r="M536" s="66" t="str">
        <f>IF(A536&lt;&gt;"",(Input!AE536*ScoringModel!$B$11+Input!AF536*ScoringModel!$B$21+Input!AG536*ScoringModel!$B$31)*0.01,"")</f>
        <v/>
      </c>
      <c r="N536" s="66" t="str">
        <f>IF(A536&lt;&gt;"",(Input!J536*ScoringModel!$B$4+Input!K536*ScoringModel!$B$5+Input!L536*ScoringModel!$B$6+Input!M536*ScoringModel!$B$7+Input!N536*ScoringModel!$B$8+Input!O536*ScoringModel!$B$9+Input!P536*ScoringModel!$B$10)*0.01,"")</f>
        <v/>
      </c>
      <c r="O536" s="66" t="str">
        <f>IF(A536&lt;&gt;"",(Input!Q536*ScoringModel!$B$14+Input!R536*ScoringModel!$B$15+Input!S536*ScoringModel!$B$16+Input!T536*ScoringModel!$B$17+Input!U536*ScoringModel!$B$18+Input!V536*ScoringModel!$B$19+Input!W536*ScoringModel!$B$20)*0.01,"")</f>
        <v/>
      </c>
      <c r="P536" s="66" t="str">
        <f>IF(A536&lt;&gt;"",(Input!X536*ScoringModel!$B$24+Input!Y536*ScoringModel!$B$25+Input!Z536*ScoringModel!$B$26+Input!AA536*ScoringModel!$B$27+Input!AB536*ScoringModel!$B$28+Input!AC536*ScoringModel!$B$29+Input!AD536*ScoringModel!$B$30)*0.01,"")</f>
        <v/>
      </c>
    </row>
    <row r="537" spans="1:16" x14ac:dyDescent="0.25">
      <c r="A537" s="154" t="str">
        <f>IF(Input!A537&lt;&gt;"",Input!A537,"")</f>
        <v/>
      </c>
      <c r="B537" s="154" t="str">
        <f>IF(Input!D537&lt;&gt;"",CONCATENATE(Input!D537,", ",Input!C537),"")</f>
        <v/>
      </c>
      <c r="C537" s="154" t="str">
        <f>IF(Input!E537&lt;&gt;"",Input!E537,"")</f>
        <v/>
      </c>
      <c r="D537" s="155" t="str">
        <f>IF(Input!F537&lt;&gt;"",Input!F537,"")</f>
        <v/>
      </c>
      <c r="E537" s="154" t="str">
        <f>IF(Input!I537&lt;&gt;"",CONCATENATE(Input!I537,", ",LEFT(Input!H537,1)),"")</f>
        <v/>
      </c>
      <c r="F537" s="156"/>
      <c r="G537" s="157" t="str">
        <f t="shared" si="8"/>
        <v/>
      </c>
      <c r="H537" s="154" t="str">
        <f>IF(A537&lt;&gt;"",VLOOKUP(G537,ScoreRanges!$C$4:$E$8,3),"")</f>
        <v/>
      </c>
      <c r="I537" s="156"/>
      <c r="J537" s="129" t="str">
        <f>IF(AND(ConversionTable!$F$2&lt;&gt;"",A537&lt;&gt;""),VLOOKUP(G537,ConversionTable!B$2:D$402,3),"")</f>
        <v/>
      </c>
      <c r="K537" s="66" t="str">
        <f>IF(AND(ConversionTable!$F$2&lt;&gt;"",A537&lt;&gt;""),VLOOKUP(J537,ConversionTable!I$4:K$7,3),"")</f>
        <v/>
      </c>
      <c r="M537" s="66" t="str">
        <f>IF(A537&lt;&gt;"",(Input!AE537*ScoringModel!$B$11+Input!AF537*ScoringModel!$B$21+Input!AG537*ScoringModel!$B$31)*0.01,"")</f>
        <v/>
      </c>
      <c r="N537" s="66" t="str">
        <f>IF(A537&lt;&gt;"",(Input!J537*ScoringModel!$B$4+Input!K537*ScoringModel!$B$5+Input!L537*ScoringModel!$B$6+Input!M537*ScoringModel!$B$7+Input!N537*ScoringModel!$B$8+Input!O537*ScoringModel!$B$9+Input!P537*ScoringModel!$B$10)*0.01,"")</f>
        <v/>
      </c>
      <c r="O537" s="66" t="str">
        <f>IF(A537&lt;&gt;"",(Input!Q537*ScoringModel!$B$14+Input!R537*ScoringModel!$B$15+Input!S537*ScoringModel!$B$16+Input!T537*ScoringModel!$B$17+Input!U537*ScoringModel!$B$18+Input!V537*ScoringModel!$B$19+Input!W537*ScoringModel!$B$20)*0.01,"")</f>
        <v/>
      </c>
      <c r="P537" s="66" t="str">
        <f>IF(A537&lt;&gt;"",(Input!X537*ScoringModel!$B$24+Input!Y537*ScoringModel!$B$25+Input!Z537*ScoringModel!$B$26+Input!AA537*ScoringModel!$B$27+Input!AB537*ScoringModel!$B$28+Input!AC537*ScoringModel!$B$29+Input!AD537*ScoringModel!$B$30)*0.01,"")</f>
        <v/>
      </c>
    </row>
    <row r="538" spans="1:16" x14ac:dyDescent="0.25">
      <c r="A538" s="154" t="str">
        <f>IF(Input!A538&lt;&gt;"",Input!A538,"")</f>
        <v/>
      </c>
      <c r="B538" s="154" t="str">
        <f>IF(Input!D538&lt;&gt;"",CONCATENATE(Input!D538,", ",Input!C538),"")</f>
        <v/>
      </c>
      <c r="C538" s="154" t="str">
        <f>IF(Input!E538&lt;&gt;"",Input!E538,"")</f>
        <v/>
      </c>
      <c r="D538" s="155" t="str">
        <f>IF(Input!F538&lt;&gt;"",Input!F538,"")</f>
        <v/>
      </c>
      <c r="E538" s="154" t="str">
        <f>IF(Input!I538&lt;&gt;"",CONCATENATE(Input!I538,", ",LEFT(Input!H538,1)),"")</f>
        <v/>
      </c>
      <c r="F538" s="156"/>
      <c r="G538" s="157" t="str">
        <f t="shared" si="8"/>
        <v/>
      </c>
      <c r="H538" s="154" t="str">
        <f>IF(A538&lt;&gt;"",VLOOKUP(G538,ScoreRanges!$C$4:$E$8,3),"")</f>
        <v/>
      </c>
      <c r="I538" s="156"/>
      <c r="J538" s="129" t="str">
        <f>IF(AND(ConversionTable!$F$2&lt;&gt;"",A538&lt;&gt;""),VLOOKUP(G538,ConversionTable!B$2:D$402,3),"")</f>
        <v/>
      </c>
      <c r="K538" s="66" t="str">
        <f>IF(AND(ConversionTable!$F$2&lt;&gt;"",A538&lt;&gt;""),VLOOKUP(J538,ConversionTable!I$4:K$7,3),"")</f>
        <v/>
      </c>
      <c r="M538" s="66" t="str">
        <f>IF(A538&lt;&gt;"",(Input!AE538*ScoringModel!$B$11+Input!AF538*ScoringModel!$B$21+Input!AG538*ScoringModel!$B$31)*0.01,"")</f>
        <v/>
      </c>
      <c r="N538" s="66" t="str">
        <f>IF(A538&lt;&gt;"",(Input!J538*ScoringModel!$B$4+Input!K538*ScoringModel!$B$5+Input!L538*ScoringModel!$B$6+Input!M538*ScoringModel!$B$7+Input!N538*ScoringModel!$B$8+Input!O538*ScoringModel!$B$9+Input!P538*ScoringModel!$B$10)*0.01,"")</f>
        <v/>
      </c>
      <c r="O538" s="66" t="str">
        <f>IF(A538&lt;&gt;"",(Input!Q538*ScoringModel!$B$14+Input!R538*ScoringModel!$B$15+Input!S538*ScoringModel!$B$16+Input!T538*ScoringModel!$B$17+Input!U538*ScoringModel!$B$18+Input!V538*ScoringModel!$B$19+Input!W538*ScoringModel!$B$20)*0.01,"")</f>
        <v/>
      </c>
      <c r="P538" s="66" t="str">
        <f>IF(A538&lt;&gt;"",(Input!X538*ScoringModel!$B$24+Input!Y538*ScoringModel!$B$25+Input!Z538*ScoringModel!$B$26+Input!AA538*ScoringModel!$B$27+Input!AB538*ScoringModel!$B$28+Input!AC538*ScoringModel!$B$29+Input!AD538*ScoringModel!$B$30)*0.01,"")</f>
        <v/>
      </c>
    </row>
    <row r="539" spans="1:16" x14ac:dyDescent="0.25">
      <c r="A539" s="154" t="str">
        <f>IF(Input!A539&lt;&gt;"",Input!A539,"")</f>
        <v/>
      </c>
      <c r="B539" s="154" t="str">
        <f>IF(Input!D539&lt;&gt;"",CONCATENATE(Input!D539,", ",Input!C539),"")</f>
        <v/>
      </c>
      <c r="C539" s="154" t="str">
        <f>IF(Input!E539&lt;&gt;"",Input!E539,"")</f>
        <v/>
      </c>
      <c r="D539" s="155" t="str">
        <f>IF(Input!F539&lt;&gt;"",Input!F539,"")</f>
        <v/>
      </c>
      <c r="E539" s="154" t="str">
        <f>IF(Input!I539&lt;&gt;"",CONCATENATE(Input!I539,", ",LEFT(Input!H539,1)),"")</f>
        <v/>
      </c>
      <c r="F539" s="156"/>
      <c r="G539" s="157" t="str">
        <f t="shared" si="8"/>
        <v/>
      </c>
      <c r="H539" s="154" t="str">
        <f>IF(A539&lt;&gt;"",VLOOKUP(G539,ScoreRanges!$C$4:$E$8,3),"")</f>
        <v/>
      </c>
      <c r="I539" s="156"/>
      <c r="J539" s="129" t="str">
        <f>IF(AND(ConversionTable!$F$2&lt;&gt;"",A539&lt;&gt;""),VLOOKUP(G539,ConversionTable!B$2:D$402,3),"")</f>
        <v/>
      </c>
      <c r="K539" s="66" t="str">
        <f>IF(AND(ConversionTable!$F$2&lt;&gt;"",A539&lt;&gt;""),VLOOKUP(J539,ConversionTable!I$4:K$7,3),"")</f>
        <v/>
      </c>
      <c r="M539" s="66" t="str">
        <f>IF(A539&lt;&gt;"",(Input!AE539*ScoringModel!$B$11+Input!AF539*ScoringModel!$B$21+Input!AG539*ScoringModel!$B$31)*0.01,"")</f>
        <v/>
      </c>
      <c r="N539" s="66" t="str">
        <f>IF(A539&lt;&gt;"",(Input!J539*ScoringModel!$B$4+Input!K539*ScoringModel!$B$5+Input!L539*ScoringModel!$B$6+Input!M539*ScoringModel!$B$7+Input!N539*ScoringModel!$B$8+Input!O539*ScoringModel!$B$9+Input!P539*ScoringModel!$B$10)*0.01,"")</f>
        <v/>
      </c>
      <c r="O539" s="66" t="str">
        <f>IF(A539&lt;&gt;"",(Input!Q539*ScoringModel!$B$14+Input!R539*ScoringModel!$B$15+Input!S539*ScoringModel!$B$16+Input!T539*ScoringModel!$B$17+Input!U539*ScoringModel!$B$18+Input!V539*ScoringModel!$B$19+Input!W539*ScoringModel!$B$20)*0.01,"")</f>
        <v/>
      </c>
      <c r="P539" s="66" t="str">
        <f>IF(A539&lt;&gt;"",(Input!X539*ScoringModel!$B$24+Input!Y539*ScoringModel!$B$25+Input!Z539*ScoringModel!$B$26+Input!AA539*ScoringModel!$B$27+Input!AB539*ScoringModel!$B$28+Input!AC539*ScoringModel!$B$29+Input!AD539*ScoringModel!$B$30)*0.01,"")</f>
        <v/>
      </c>
    </row>
    <row r="540" spans="1:16" x14ac:dyDescent="0.25">
      <c r="A540" s="154" t="str">
        <f>IF(Input!A540&lt;&gt;"",Input!A540,"")</f>
        <v/>
      </c>
      <c r="B540" s="154" t="str">
        <f>IF(Input!D540&lt;&gt;"",CONCATENATE(Input!D540,", ",Input!C540),"")</f>
        <v/>
      </c>
      <c r="C540" s="154" t="str">
        <f>IF(Input!E540&lt;&gt;"",Input!E540,"")</f>
        <v/>
      </c>
      <c r="D540" s="155" t="str">
        <f>IF(Input!F540&lt;&gt;"",Input!F540,"")</f>
        <v/>
      </c>
      <c r="E540" s="154" t="str">
        <f>IF(Input!I540&lt;&gt;"",CONCATENATE(Input!I540,", ",LEFT(Input!H540,1)),"")</f>
        <v/>
      </c>
      <c r="F540" s="156"/>
      <c r="G540" s="157" t="str">
        <f t="shared" si="8"/>
        <v/>
      </c>
      <c r="H540" s="154" t="str">
        <f>IF(A540&lt;&gt;"",VLOOKUP(G540,ScoreRanges!$C$4:$E$8,3),"")</f>
        <v/>
      </c>
      <c r="I540" s="156"/>
      <c r="J540" s="129" t="str">
        <f>IF(AND(ConversionTable!$F$2&lt;&gt;"",A540&lt;&gt;""),VLOOKUP(G540,ConversionTable!B$2:D$402,3),"")</f>
        <v/>
      </c>
      <c r="K540" s="66" t="str">
        <f>IF(AND(ConversionTable!$F$2&lt;&gt;"",A540&lt;&gt;""),VLOOKUP(J540,ConversionTable!I$4:K$7,3),"")</f>
        <v/>
      </c>
      <c r="M540" s="66" t="str">
        <f>IF(A540&lt;&gt;"",(Input!AE540*ScoringModel!$B$11+Input!AF540*ScoringModel!$B$21+Input!AG540*ScoringModel!$B$31)*0.01,"")</f>
        <v/>
      </c>
      <c r="N540" s="66" t="str">
        <f>IF(A540&lt;&gt;"",(Input!J540*ScoringModel!$B$4+Input!K540*ScoringModel!$B$5+Input!L540*ScoringModel!$B$6+Input!M540*ScoringModel!$B$7+Input!N540*ScoringModel!$B$8+Input!O540*ScoringModel!$B$9+Input!P540*ScoringModel!$B$10)*0.01,"")</f>
        <v/>
      </c>
      <c r="O540" s="66" t="str">
        <f>IF(A540&lt;&gt;"",(Input!Q540*ScoringModel!$B$14+Input!R540*ScoringModel!$B$15+Input!S540*ScoringModel!$B$16+Input!T540*ScoringModel!$B$17+Input!U540*ScoringModel!$B$18+Input!V540*ScoringModel!$B$19+Input!W540*ScoringModel!$B$20)*0.01,"")</f>
        <v/>
      </c>
      <c r="P540" s="66" t="str">
        <f>IF(A540&lt;&gt;"",(Input!X540*ScoringModel!$B$24+Input!Y540*ScoringModel!$B$25+Input!Z540*ScoringModel!$B$26+Input!AA540*ScoringModel!$B$27+Input!AB540*ScoringModel!$B$28+Input!AC540*ScoringModel!$B$29+Input!AD540*ScoringModel!$B$30)*0.01,"")</f>
        <v/>
      </c>
    </row>
    <row r="541" spans="1:16" x14ac:dyDescent="0.25">
      <c r="A541" s="154" t="str">
        <f>IF(Input!A541&lt;&gt;"",Input!A541,"")</f>
        <v/>
      </c>
      <c r="B541" s="154" t="str">
        <f>IF(Input!D541&lt;&gt;"",CONCATENATE(Input!D541,", ",Input!C541),"")</f>
        <v/>
      </c>
      <c r="C541" s="154" t="str">
        <f>IF(Input!E541&lt;&gt;"",Input!E541,"")</f>
        <v/>
      </c>
      <c r="D541" s="155" t="str">
        <f>IF(Input!F541&lt;&gt;"",Input!F541,"")</f>
        <v/>
      </c>
      <c r="E541" s="154" t="str">
        <f>IF(Input!I541&lt;&gt;"",CONCATENATE(Input!I541,", ",LEFT(Input!H541,1)),"")</f>
        <v/>
      </c>
      <c r="F541" s="156"/>
      <c r="G541" s="157" t="str">
        <f t="shared" si="8"/>
        <v/>
      </c>
      <c r="H541" s="154" t="str">
        <f>IF(A541&lt;&gt;"",VLOOKUP(G541,ScoreRanges!$C$4:$E$8,3),"")</f>
        <v/>
      </c>
      <c r="I541" s="156"/>
      <c r="J541" s="129" t="str">
        <f>IF(AND(ConversionTable!$F$2&lt;&gt;"",A541&lt;&gt;""),VLOOKUP(G541,ConversionTable!B$2:D$402,3),"")</f>
        <v/>
      </c>
      <c r="K541" s="66" t="str">
        <f>IF(AND(ConversionTable!$F$2&lt;&gt;"",A541&lt;&gt;""),VLOOKUP(J541,ConversionTable!I$4:K$7,3),"")</f>
        <v/>
      </c>
      <c r="M541" s="66" t="str">
        <f>IF(A541&lt;&gt;"",(Input!AE541*ScoringModel!$B$11+Input!AF541*ScoringModel!$B$21+Input!AG541*ScoringModel!$B$31)*0.01,"")</f>
        <v/>
      </c>
      <c r="N541" s="66" t="str">
        <f>IF(A541&lt;&gt;"",(Input!J541*ScoringModel!$B$4+Input!K541*ScoringModel!$B$5+Input!L541*ScoringModel!$B$6+Input!M541*ScoringModel!$B$7+Input!N541*ScoringModel!$B$8+Input!O541*ScoringModel!$B$9+Input!P541*ScoringModel!$B$10)*0.01,"")</f>
        <v/>
      </c>
      <c r="O541" s="66" t="str">
        <f>IF(A541&lt;&gt;"",(Input!Q541*ScoringModel!$B$14+Input!R541*ScoringModel!$B$15+Input!S541*ScoringModel!$B$16+Input!T541*ScoringModel!$B$17+Input!U541*ScoringModel!$B$18+Input!V541*ScoringModel!$B$19+Input!W541*ScoringModel!$B$20)*0.01,"")</f>
        <v/>
      </c>
      <c r="P541" s="66" t="str">
        <f>IF(A541&lt;&gt;"",(Input!X541*ScoringModel!$B$24+Input!Y541*ScoringModel!$B$25+Input!Z541*ScoringModel!$B$26+Input!AA541*ScoringModel!$B$27+Input!AB541*ScoringModel!$B$28+Input!AC541*ScoringModel!$B$29+Input!AD541*ScoringModel!$B$30)*0.01,"")</f>
        <v/>
      </c>
    </row>
    <row r="542" spans="1:16" x14ac:dyDescent="0.25">
      <c r="A542" s="154" t="str">
        <f>IF(Input!A542&lt;&gt;"",Input!A542,"")</f>
        <v/>
      </c>
      <c r="B542" s="154" t="str">
        <f>IF(Input!D542&lt;&gt;"",CONCATENATE(Input!D542,", ",Input!C542),"")</f>
        <v/>
      </c>
      <c r="C542" s="154" t="str">
        <f>IF(Input!E542&lt;&gt;"",Input!E542,"")</f>
        <v/>
      </c>
      <c r="D542" s="155" t="str">
        <f>IF(Input!F542&lt;&gt;"",Input!F542,"")</f>
        <v/>
      </c>
      <c r="E542" s="154" t="str">
        <f>IF(Input!I542&lt;&gt;"",CONCATENATE(Input!I542,", ",LEFT(Input!H542,1)),"")</f>
        <v/>
      </c>
      <c r="F542" s="156"/>
      <c r="G542" s="157" t="str">
        <f t="shared" si="8"/>
        <v/>
      </c>
      <c r="H542" s="154" t="str">
        <f>IF(A542&lt;&gt;"",VLOOKUP(G542,ScoreRanges!$C$4:$E$8,3),"")</f>
        <v/>
      </c>
      <c r="I542" s="156"/>
      <c r="J542" s="129" t="str">
        <f>IF(AND(ConversionTable!$F$2&lt;&gt;"",A542&lt;&gt;""),VLOOKUP(G542,ConversionTable!B$2:D$402,3),"")</f>
        <v/>
      </c>
      <c r="K542" s="66" t="str">
        <f>IF(AND(ConversionTable!$F$2&lt;&gt;"",A542&lt;&gt;""),VLOOKUP(J542,ConversionTable!I$4:K$7,3),"")</f>
        <v/>
      </c>
      <c r="M542" s="66" t="str">
        <f>IF(A542&lt;&gt;"",(Input!AE542*ScoringModel!$B$11+Input!AF542*ScoringModel!$B$21+Input!AG542*ScoringModel!$B$31)*0.01,"")</f>
        <v/>
      </c>
      <c r="N542" s="66" t="str">
        <f>IF(A542&lt;&gt;"",(Input!J542*ScoringModel!$B$4+Input!K542*ScoringModel!$B$5+Input!L542*ScoringModel!$B$6+Input!M542*ScoringModel!$B$7+Input!N542*ScoringModel!$B$8+Input!O542*ScoringModel!$B$9+Input!P542*ScoringModel!$B$10)*0.01,"")</f>
        <v/>
      </c>
      <c r="O542" s="66" t="str">
        <f>IF(A542&lt;&gt;"",(Input!Q542*ScoringModel!$B$14+Input!R542*ScoringModel!$B$15+Input!S542*ScoringModel!$B$16+Input!T542*ScoringModel!$B$17+Input!U542*ScoringModel!$B$18+Input!V542*ScoringModel!$B$19+Input!W542*ScoringModel!$B$20)*0.01,"")</f>
        <v/>
      </c>
      <c r="P542" s="66" t="str">
        <f>IF(A542&lt;&gt;"",(Input!X542*ScoringModel!$B$24+Input!Y542*ScoringModel!$B$25+Input!Z542*ScoringModel!$B$26+Input!AA542*ScoringModel!$B$27+Input!AB542*ScoringModel!$B$28+Input!AC542*ScoringModel!$B$29+Input!AD542*ScoringModel!$B$30)*0.01,"")</f>
        <v/>
      </c>
    </row>
    <row r="543" spans="1:16" x14ac:dyDescent="0.25">
      <c r="A543" s="154" t="str">
        <f>IF(Input!A543&lt;&gt;"",Input!A543,"")</f>
        <v/>
      </c>
      <c r="B543" s="154" t="str">
        <f>IF(Input!D543&lt;&gt;"",CONCATENATE(Input!D543,", ",Input!C543),"")</f>
        <v/>
      </c>
      <c r="C543" s="154" t="str">
        <f>IF(Input!E543&lt;&gt;"",Input!E543,"")</f>
        <v/>
      </c>
      <c r="D543" s="155" t="str">
        <f>IF(Input!F543&lt;&gt;"",Input!F543,"")</f>
        <v/>
      </c>
      <c r="E543" s="154" t="str">
        <f>IF(Input!I543&lt;&gt;"",CONCATENATE(Input!I543,", ",LEFT(Input!H543,1)),"")</f>
        <v/>
      </c>
      <c r="F543" s="156"/>
      <c r="G543" s="157" t="str">
        <f t="shared" si="8"/>
        <v/>
      </c>
      <c r="H543" s="154" t="str">
        <f>IF(A543&lt;&gt;"",VLOOKUP(G543,ScoreRanges!$C$4:$E$8,3),"")</f>
        <v/>
      </c>
      <c r="I543" s="156"/>
      <c r="J543" s="129" t="str">
        <f>IF(AND(ConversionTable!$F$2&lt;&gt;"",A543&lt;&gt;""),VLOOKUP(G543,ConversionTable!B$2:D$402,3),"")</f>
        <v/>
      </c>
      <c r="K543" s="66" t="str">
        <f>IF(AND(ConversionTable!$F$2&lt;&gt;"",A543&lt;&gt;""),VLOOKUP(J543,ConversionTable!I$4:K$7,3),"")</f>
        <v/>
      </c>
      <c r="M543" s="66" t="str">
        <f>IF(A543&lt;&gt;"",(Input!AE543*ScoringModel!$B$11+Input!AF543*ScoringModel!$B$21+Input!AG543*ScoringModel!$B$31)*0.01,"")</f>
        <v/>
      </c>
      <c r="N543" s="66" t="str">
        <f>IF(A543&lt;&gt;"",(Input!J543*ScoringModel!$B$4+Input!K543*ScoringModel!$B$5+Input!L543*ScoringModel!$B$6+Input!M543*ScoringModel!$B$7+Input!N543*ScoringModel!$B$8+Input!O543*ScoringModel!$B$9+Input!P543*ScoringModel!$B$10)*0.01,"")</f>
        <v/>
      </c>
      <c r="O543" s="66" t="str">
        <f>IF(A543&lt;&gt;"",(Input!Q543*ScoringModel!$B$14+Input!R543*ScoringModel!$B$15+Input!S543*ScoringModel!$B$16+Input!T543*ScoringModel!$B$17+Input!U543*ScoringModel!$B$18+Input!V543*ScoringModel!$B$19+Input!W543*ScoringModel!$B$20)*0.01,"")</f>
        <v/>
      </c>
      <c r="P543" s="66" t="str">
        <f>IF(A543&lt;&gt;"",(Input!X543*ScoringModel!$B$24+Input!Y543*ScoringModel!$B$25+Input!Z543*ScoringModel!$B$26+Input!AA543*ScoringModel!$B$27+Input!AB543*ScoringModel!$B$28+Input!AC543*ScoringModel!$B$29+Input!AD543*ScoringModel!$B$30)*0.01,"")</f>
        <v/>
      </c>
    </row>
    <row r="544" spans="1:16" x14ac:dyDescent="0.25">
      <c r="A544" s="154" t="str">
        <f>IF(Input!A544&lt;&gt;"",Input!A544,"")</f>
        <v/>
      </c>
      <c r="B544" s="154" t="str">
        <f>IF(Input!D544&lt;&gt;"",CONCATENATE(Input!D544,", ",Input!C544),"")</f>
        <v/>
      </c>
      <c r="C544" s="154" t="str">
        <f>IF(Input!E544&lt;&gt;"",Input!E544,"")</f>
        <v/>
      </c>
      <c r="D544" s="155" t="str">
        <f>IF(Input!F544&lt;&gt;"",Input!F544,"")</f>
        <v/>
      </c>
      <c r="E544" s="154" t="str">
        <f>IF(Input!I544&lt;&gt;"",CONCATENATE(Input!I544,", ",LEFT(Input!H544,1)),"")</f>
        <v/>
      </c>
      <c r="F544" s="156"/>
      <c r="G544" s="157" t="str">
        <f t="shared" si="8"/>
        <v/>
      </c>
      <c r="H544" s="154" t="str">
        <f>IF(A544&lt;&gt;"",VLOOKUP(G544,ScoreRanges!$C$4:$E$8,3),"")</f>
        <v/>
      </c>
      <c r="I544" s="156"/>
      <c r="J544" s="129" t="str">
        <f>IF(AND(ConversionTable!$F$2&lt;&gt;"",A544&lt;&gt;""),VLOOKUP(G544,ConversionTable!B$2:D$402,3),"")</f>
        <v/>
      </c>
      <c r="K544" s="66" t="str">
        <f>IF(AND(ConversionTable!$F$2&lt;&gt;"",A544&lt;&gt;""),VLOOKUP(J544,ConversionTable!I$4:K$7,3),"")</f>
        <v/>
      </c>
      <c r="M544" s="66" t="str">
        <f>IF(A544&lt;&gt;"",(Input!AE544*ScoringModel!$B$11+Input!AF544*ScoringModel!$B$21+Input!AG544*ScoringModel!$B$31)*0.01,"")</f>
        <v/>
      </c>
      <c r="N544" s="66" t="str">
        <f>IF(A544&lt;&gt;"",(Input!J544*ScoringModel!$B$4+Input!K544*ScoringModel!$B$5+Input!L544*ScoringModel!$B$6+Input!M544*ScoringModel!$B$7+Input!N544*ScoringModel!$B$8+Input!O544*ScoringModel!$B$9+Input!P544*ScoringModel!$B$10)*0.01,"")</f>
        <v/>
      </c>
      <c r="O544" s="66" t="str">
        <f>IF(A544&lt;&gt;"",(Input!Q544*ScoringModel!$B$14+Input!R544*ScoringModel!$B$15+Input!S544*ScoringModel!$B$16+Input!T544*ScoringModel!$B$17+Input!U544*ScoringModel!$B$18+Input!V544*ScoringModel!$B$19+Input!W544*ScoringModel!$B$20)*0.01,"")</f>
        <v/>
      </c>
      <c r="P544" s="66" t="str">
        <f>IF(A544&lt;&gt;"",(Input!X544*ScoringModel!$B$24+Input!Y544*ScoringModel!$B$25+Input!Z544*ScoringModel!$B$26+Input!AA544*ScoringModel!$B$27+Input!AB544*ScoringModel!$B$28+Input!AC544*ScoringModel!$B$29+Input!AD544*ScoringModel!$B$30)*0.01,"")</f>
        <v/>
      </c>
    </row>
    <row r="545" spans="1:16" x14ac:dyDescent="0.25">
      <c r="A545" s="154" t="str">
        <f>IF(Input!A545&lt;&gt;"",Input!A545,"")</f>
        <v/>
      </c>
      <c r="B545" s="154" t="str">
        <f>IF(Input!D545&lt;&gt;"",CONCATENATE(Input!D545,", ",Input!C545),"")</f>
        <v/>
      </c>
      <c r="C545" s="154" t="str">
        <f>IF(Input!E545&lt;&gt;"",Input!E545,"")</f>
        <v/>
      </c>
      <c r="D545" s="155" t="str">
        <f>IF(Input!F545&lt;&gt;"",Input!F545,"")</f>
        <v/>
      </c>
      <c r="E545" s="154" t="str">
        <f>IF(Input!I545&lt;&gt;"",CONCATENATE(Input!I545,", ",LEFT(Input!H545,1)),"")</f>
        <v/>
      </c>
      <c r="F545" s="156"/>
      <c r="G545" s="157" t="str">
        <f t="shared" si="8"/>
        <v/>
      </c>
      <c r="H545" s="154" t="str">
        <f>IF(A545&lt;&gt;"",VLOOKUP(G545,ScoreRanges!$C$4:$E$8,3),"")</f>
        <v/>
      </c>
      <c r="I545" s="156"/>
      <c r="J545" s="129" t="str">
        <f>IF(AND(ConversionTable!$F$2&lt;&gt;"",A545&lt;&gt;""),VLOOKUP(G545,ConversionTable!B$2:D$402,3),"")</f>
        <v/>
      </c>
      <c r="K545" s="66" t="str">
        <f>IF(AND(ConversionTable!$F$2&lt;&gt;"",A545&lt;&gt;""),VLOOKUP(J545,ConversionTable!I$4:K$7,3),"")</f>
        <v/>
      </c>
      <c r="M545" s="66" t="str">
        <f>IF(A545&lt;&gt;"",(Input!AE545*ScoringModel!$B$11+Input!AF545*ScoringModel!$B$21+Input!AG545*ScoringModel!$B$31)*0.01,"")</f>
        <v/>
      </c>
      <c r="N545" s="66" t="str">
        <f>IF(A545&lt;&gt;"",(Input!J545*ScoringModel!$B$4+Input!K545*ScoringModel!$B$5+Input!L545*ScoringModel!$B$6+Input!M545*ScoringModel!$B$7+Input!N545*ScoringModel!$B$8+Input!O545*ScoringModel!$B$9+Input!P545*ScoringModel!$B$10)*0.01,"")</f>
        <v/>
      </c>
      <c r="O545" s="66" t="str">
        <f>IF(A545&lt;&gt;"",(Input!Q545*ScoringModel!$B$14+Input!R545*ScoringModel!$B$15+Input!S545*ScoringModel!$B$16+Input!T545*ScoringModel!$B$17+Input!U545*ScoringModel!$B$18+Input!V545*ScoringModel!$B$19+Input!W545*ScoringModel!$B$20)*0.01,"")</f>
        <v/>
      </c>
      <c r="P545" s="66" t="str">
        <f>IF(A545&lt;&gt;"",(Input!X545*ScoringModel!$B$24+Input!Y545*ScoringModel!$B$25+Input!Z545*ScoringModel!$B$26+Input!AA545*ScoringModel!$B$27+Input!AB545*ScoringModel!$B$28+Input!AC545*ScoringModel!$B$29+Input!AD545*ScoringModel!$B$30)*0.01,"")</f>
        <v/>
      </c>
    </row>
    <row r="546" spans="1:16" x14ac:dyDescent="0.25">
      <c r="A546" s="154" t="str">
        <f>IF(Input!A546&lt;&gt;"",Input!A546,"")</f>
        <v/>
      </c>
      <c r="B546" s="154" t="str">
        <f>IF(Input!D546&lt;&gt;"",CONCATENATE(Input!D546,", ",Input!C546),"")</f>
        <v/>
      </c>
      <c r="C546" s="154" t="str">
        <f>IF(Input!E546&lt;&gt;"",Input!E546,"")</f>
        <v/>
      </c>
      <c r="D546" s="155" t="str">
        <f>IF(Input!F546&lt;&gt;"",Input!F546,"")</f>
        <v/>
      </c>
      <c r="E546" s="154" t="str">
        <f>IF(Input!I546&lt;&gt;"",CONCATENATE(Input!I546,", ",LEFT(Input!H546,1)),"")</f>
        <v/>
      </c>
      <c r="F546" s="156"/>
      <c r="G546" s="157" t="str">
        <f t="shared" si="8"/>
        <v/>
      </c>
      <c r="H546" s="154" t="str">
        <f>IF(A546&lt;&gt;"",VLOOKUP(G546,ScoreRanges!$C$4:$E$8,3),"")</f>
        <v/>
      </c>
      <c r="I546" s="156"/>
      <c r="J546" s="129" t="str">
        <f>IF(AND(ConversionTable!$F$2&lt;&gt;"",A546&lt;&gt;""),VLOOKUP(G546,ConversionTable!B$2:D$402,3),"")</f>
        <v/>
      </c>
      <c r="K546" s="66" t="str">
        <f>IF(AND(ConversionTable!$F$2&lt;&gt;"",A546&lt;&gt;""),VLOOKUP(J546,ConversionTable!I$4:K$7,3),"")</f>
        <v/>
      </c>
      <c r="M546" s="66" t="str">
        <f>IF(A546&lt;&gt;"",(Input!AE546*ScoringModel!$B$11+Input!AF546*ScoringModel!$B$21+Input!AG546*ScoringModel!$B$31)*0.01,"")</f>
        <v/>
      </c>
      <c r="N546" s="66" t="str">
        <f>IF(A546&lt;&gt;"",(Input!J546*ScoringModel!$B$4+Input!K546*ScoringModel!$B$5+Input!L546*ScoringModel!$B$6+Input!M546*ScoringModel!$B$7+Input!N546*ScoringModel!$B$8+Input!O546*ScoringModel!$B$9+Input!P546*ScoringModel!$B$10)*0.01,"")</f>
        <v/>
      </c>
      <c r="O546" s="66" t="str">
        <f>IF(A546&lt;&gt;"",(Input!Q546*ScoringModel!$B$14+Input!R546*ScoringModel!$B$15+Input!S546*ScoringModel!$B$16+Input!T546*ScoringModel!$B$17+Input!U546*ScoringModel!$B$18+Input!V546*ScoringModel!$B$19+Input!W546*ScoringModel!$B$20)*0.01,"")</f>
        <v/>
      </c>
      <c r="P546" s="66" t="str">
        <f>IF(A546&lt;&gt;"",(Input!X546*ScoringModel!$B$24+Input!Y546*ScoringModel!$B$25+Input!Z546*ScoringModel!$B$26+Input!AA546*ScoringModel!$B$27+Input!AB546*ScoringModel!$B$28+Input!AC546*ScoringModel!$B$29+Input!AD546*ScoringModel!$B$30)*0.01,"")</f>
        <v/>
      </c>
    </row>
    <row r="547" spans="1:16" x14ac:dyDescent="0.25">
      <c r="A547" s="154" t="str">
        <f>IF(Input!A547&lt;&gt;"",Input!A547,"")</f>
        <v/>
      </c>
      <c r="B547" s="154" t="str">
        <f>IF(Input!D547&lt;&gt;"",CONCATENATE(Input!D547,", ",Input!C547),"")</f>
        <v/>
      </c>
      <c r="C547" s="154" t="str">
        <f>IF(Input!E547&lt;&gt;"",Input!E547,"")</f>
        <v/>
      </c>
      <c r="D547" s="155" t="str">
        <f>IF(Input!F547&lt;&gt;"",Input!F547,"")</f>
        <v/>
      </c>
      <c r="E547" s="154" t="str">
        <f>IF(Input!I547&lt;&gt;"",CONCATENATE(Input!I547,", ",LEFT(Input!H547,1)),"")</f>
        <v/>
      </c>
      <c r="F547" s="156"/>
      <c r="G547" s="157" t="str">
        <f t="shared" si="8"/>
        <v/>
      </c>
      <c r="H547" s="154" t="str">
        <f>IF(A547&lt;&gt;"",VLOOKUP(G547,ScoreRanges!$C$4:$E$8,3),"")</f>
        <v/>
      </c>
      <c r="I547" s="156"/>
      <c r="J547" s="129" t="str">
        <f>IF(AND(ConversionTable!$F$2&lt;&gt;"",A547&lt;&gt;""),VLOOKUP(G547,ConversionTable!B$2:D$402,3),"")</f>
        <v/>
      </c>
      <c r="K547" s="66" t="str">
        <f>IF(AND(ConversionTable!$F$2&lt;&gt;"",A547&lt;&gt;""),VLOOKUP(J547,ConversionTable!I$4:K$7,3),"")</f>
        <v/>
      </c>
      <c r="M547" s="66" t="str">
        <f>IF(A547&lt;&gt;"",(Input!AE547*ScoringModel!$B$11+Input!AF547*ScoringModel!$B$21+Input!AG547*ScoringModel!$B$31)*0.01,"")</f>
        <v/>
      </c>
      <c r="N547" s="66" t="str">
        <f>IF(A547&lt;&gt;"",(Input!J547*ScoringModel!$B$4+Input!K547*ScoringModel!$B$5+Input!L547*ScoringModel!$B$6+Input!M547*ScoringModel!$B$7+Input!N547*ScoringModel!$B$8+Input!O547*ScoringModel!$B$9+Input!P547*ScoringModel!$B$10)*0.01,"")</f>
        <v/>
      </c>
      <c r="O547" s="66" t="str">
        <f>IF(A547&lt;&gt;"",(Input!Q547*ScoringModel!$B$14+Input!R547*ScoringModel!$B$15+Input!S547*ScoringModel!$B$16+Input!T547*ScoringModel!$B$17+Input!U547*ScoringModel!$B$18+Input!V547*ScoringModel!$B$19+Input!W547*ScoringModel!$B$20)*0.01,"")</f>
        <v/>
      </c>
      <c r="P547" s="66" t="str">
        <f>IF(A547&lt;&gt;"",(Input!X547*ScoringModel!$B$24+Input!Y547*ScoringModel!$B$25+Input!Z547*ScoringModel!$B$26+Input!AA547*ScoringModel!$B$27+Input!AB547*ScoringModel!$B$28+Input!AC547*ScoringModel!$B$29+Input!AD547*ScoringModel!$B$30)*0.01,"")</f>
        <v/>
      </c>
    </row>
    <row r="548" spans="1:16" x14ac:dyDescent="0.25">
      <c r="A548" s="154" t="str">
        <f>IF(Input!A548&lt;&gt;"",Input!A548,"")</f>
        <v/>
      </c>
      <c r="B548" s="154" t="str">
        <f>IF(Input!D548&lt;&gt;"",CONCATENATE(Input!D548,", ",Input!C548),"")</f>
        <v/>
      </c>
      <c r="C548" s="154" t="str">
        <f>IF(Input!E548&lt;&gt;"",Input!E548,"")</f>
        <v/>
      </c>
      <c r="D548" s="155" t="str">
        <f>IF(Input!F548&lt;&gt;"",Input!F548,"")</f>
        <v/>
      </c>
      <c r="E548" s="154" t="str">
        <f>IF(Input!I548&lt;&gt;"",CONCATENATE(Input!I548,", ",LEFT(Input!H548,1)),"")</f>
        <v/>
      </c>
      <c r="F548" s="156"/>
      <c r="G548" s="157" t="str">
        <f t="shared" si="8"/>
        <v/>
      </c>
      <c r="H548" s="154" t="str">
        <f>IF(A548&lt;&gt;"",VLOOKUP(G548,ScoreRanges!$C$4:$E$8,3),"")</f>
        <v/>
      </c>
      <c r="I548" s="156"/>
      <c r="J548" s="129" t="str">
        <f>IF(AND(ConversionTable!$F$2&lt;&gt;"",A548&lt;&gt;""),VLOOKUP(G548,ConversionTable!B$2:D$402,3),"")</f>
        <v/>
      </c>
      <c r="K548" s="66" t="str">
        <f>IF(AND(ConversionTable!$F$2&lt;&gt;"",A548&lt;&gt;""),VLOOKUP(J548,ConversionTable!I$4:K$7,3),"")</f>
        <v/>
      </c>
      <c r="M548" s="66" t="str">
        <f>IF(A548&lt;&gt;"",(Input!AE548*ScoringModel!$B$11+Input!AF548*ScoringModel!$B$21+Input!AG548*ScoringModel!$B$31)*0.01,"")</f>
        <v/>
      </c>
      <c r="N548" s="66" t="str">
        <f>IF(A548&lt;&gt;"",(Input!J548*ScoringModel!$B$4+Input!K548*ScoringModel!$B$5+Input!L548*ScoringModel!$B$6+Input!M548*ScoringModel!$B$7+Input!N548*ScoringModel!$B$8+Input!O548*ScoringModel!$B$9+Input!P548*ScoringModel!$B$10)*0.01,"")</f>
        <v/>
      </c>
      <c r="O548" s="66" t="str">
        <f>IF(A548&lt;&gt;"",(Input!Q548*ScoringModel!$B$14+Input!R548*ScoringModel!$B$15+Input!S548*ScoringModel!$B$16+Input!T548*ScoringModel!$B$17+Input!U548*ScoringModel!$B$18+Input!V548*ScoringModel!$B$19+Input!W548*ScoringModel!$B$20)*0.01,"")</f>
        <v/>
      </c>
      <c r="P548" s="66" t="str">
        <f>IF(A548&lt;&gt;"",(Input!X548*ScoringModel!$B$24+Input!Y548*ScoringModel!$B$25+Input!Z548*ScoringModel!$B$26+Input!AA548*ScoringModel!$B$27+Input!AB548*ScoringModel!$B$28+Input!AC548*ScoringModel!$B$29+Input!AD548*ScoringModel!$B$30)*0.01,"")</f>
        <v/>
      </c>
    </row>
    <row r="549" spans="1:16" x14ac:dyDescent="0.25">
      <c r="A549" s="154" t="str">
        <f>IF(Input!A549&lt;&gt;"",Input!A549,"")</f>
        <v/>
      </c>
      <c r="B549" s="154" t="str">
        <f>IF(Input!D549&lt;&gt;"",CONCATENATE(Input!D549,", ",Input!C549),"")</f>
        <v/>
      </c>
      <c r="C549" s="154" t="str">
        <f>IF(Input!E549&lt;&gt;"",Input!E549,"")</f>
        <v/>
      </c>
      <c r="D549" s="155" t="str">
        <f>IF(Input!F549&lt;&gt;"",Input!F549,"")</f>
        <v/>
      </c>
      <c r="E549" s="154" t="str">
        <f>IF(Input!I549&lt;&gt;"",CONCATENATE(Input!I549,", ",LEFT(Input!H549,1)),"")</f>
        <v/>
      </c>
      <c r="F549" s="156"/>
      <c r="G549" s="157" t="str">
        <f t="shared" si="8"/>
        <v/>
      </c>
      <c r="H549" s="154" t="str">
        <f>IF(A549&lt;&gt;"",VLOOKUP(G549,ScoreRanges!$C$4:$E$8,3),"")</f>
        <v/>
      </c>
      <c r="I549" s="156"/>
      <c r="J549" s="129" t="str">
        <f>IF(AND(ConversionTable!$F$2&lt;&gt;"",A549&lt;&gt;""),VLOOKUP(G549,ConversionTable!B$2:D$402,3),"")</f>
        <v/>
      </c>
      <c r="K549" s="66" t="str">
        <f>IF(AND(ConversionTable!$F$2&lt;&gt;"",A549&lt;&gt;""),VLOOKUP(J549,ConversionTable!I$4:K$7,3),"")</f>
        <v/>
      </c>
      <c r="M549" s="66" t="str">
        <f>IF(A549&lt;&gt;"",(Input!AE549*ScoringModel!$B$11+Input!AF549*ScoringModel!$B$21+Input!AG549*ScoringModel!$B$31)*0.01,"")</f>
        <v/>
      </c>
      <c r="N549" s="66" t="str">
        <f>IF(A549&lt;&gt;"",(Input!J549*ScoringModel!$B$4+Input!K549*ScoringModel!$B$5+Input!L549*ScoringModel!$B$6+Input!M549*ScoringModel!$B$7+Input!N549*ScoringModel!$B$8+Input!O549*ScoringModel!$B$9+Input!P549*ScoringModel!$B$10)*0.01,"")</f>
        <v/>
      </c>
      <c r="O549" s="66" t="str">
        <f>IF(A549&lt;&gt;"",(Input!Q549*ScoringModel!$B$14+Input!R549*ScoringModel!$B$15+Input!S549*ScoringModel!$B$16+Input!T549*ScoringModel!$B$17+Input!U549*ScoringModel!$B$18+Input!V549*ScoringModel!$B$19+Input!W549*ScoringModel!$B$20)*0.01,"")</f>
        <v/>
      </c>
      <c r="P549" s="66" t="str">
        <f>IF(A549&lt;&gt;"",(Input!X549*ScoringModel!$B$24+Input!Y549*ScoringModel!$B$25+Input!Z549*ScoringModel!$B$26+Input!AA549*ScoringModel!$B$27+Input!AB549*ScoringModel!$B$28+Input!AC549*ScoringModel!$B$29+Input!AD549*ScoringModel!$B$30)*0.01,"")</f>
        <v/>
      </c>
    </row>
    <row r="550" spans="1:16" x14ac:dyDescent="0.25">
      <c r="A550" s="154" t="str">
        <f>IF(Input!A550&lt;&gt;"",Input!A550,"")</f>
        <v/>
      </c>
      <c r="B550" s="154" t="str">
        <f>IF(Input!D550&lt;&gt;"",CONCATENATE(Input!D550,", ",Input!C550),"")</f>
        <v/>
      </c>
      <c r="C550" s="154" t="str">
        <f>IF(Input!E550&lt;&gt;"",Input!E550,"")</f>
        <v/>
      </c>
      <c r="D550" s="155" t="str">
        <f>IF(Input!F550&lt;&gt;"",Input!F550,"")</f>
        <v/>
      </c>
      <c r="E550" s="154" t="str">
        <f>IF(Input!I550&lt;&gt;"",CONCATENATE(Input!I550,", ",LEFT(Input!H550,1)),"")</f>
        <v/>
      </c>
      <c r="F550" s="156"/>
      <c r="G550" s="157" t="str">
        <f t="shared" si="8"/>
        <v/>
      </c>
      <c r="H550" s="154" t="str">
        <f>IF(A550&lt;&gt;"",VLOOKUP(G550,ScoreRanges!$C$4:$E$8,3),"")</f>
        <v/>
      </c>
      <c r="I550" s="156"/>
      <c r="J550" s="129" t="str">
        <f>IF(AND(ConversionTable!$F$2&lt;&gt;"",A550&lt;&gt;""),VLOOKUP(G550,ConversionTable!B$2:D$402,3),"")</f>
        <v/>
      </c>
      <c r="K550" s="66" t="str">
        <f>IF(AND(ConversionTable!$F$2&lt;&gt;"",A550&lt;&gt;""),VLOOKUP(J550,ConversionTable!I$4:K$7,3),"")</f>
        <v/>
      </c>
      <c r="M550" s="66" t="str">
        <f>IF(A550&lt;&gt;"",(Input!AE550*ScoringModel!$B$11+Input!AF550*ScoringModel!$B$21+Input!AG550*ScoringModel!$B$31)*0.01,"")</f>
        <v/>
      </c>
      <c r="N550" s="66" t="str">
        <f>IF(A550&lt;&gt;"",(Input!J550*ScoringModel!$B$4+Input!K550*ScoringModel!$B$5+Input!L550*ScoringModel!$B$6+Input!M550*ScoringModel!$B$7+Input!N550*ScoringModel!$B$8+Input!O550*ScoringModel!$B$9+Input!P550*ScoringModel!$B$10)*0.01,"")</f>
        <v/>
      </c>
      <c r="O550" s="66" t="str">
        <f>IF(A550&lt;&gt;"",(Input!Q550*ScoringModel!$B$14+Input!R550*ScoringModel!$B$15+Input!S550*ScoringModel!$B$16+Input!T550*ScoringModel!$B$17+Input!U550*ScoringModel!$B$18+Input!V550*ScoringModel!$B$19+Input!W550*ScoringModel!$B$20)*0.01,"")</f>
        <v/>
      </c>
      <c r="P550" s="66" t="str">
        <f>IF(A550&lt;&gt;"",(Input!X550*ScoringModel!$B$24+Input!Y550*ScoringModel!$B$25+Input!Z550*ScoringModel!$B$26+Input!AA550*ScoringModel!$B$27+Input!AB550*ScoringModel!$B$28+Input!AC550*ScoringModel!$B$29+Input!AD550*ScoringModel!$B$30)*0.01,"")</f>
        <v/>
      </c>
    </row>
    <row r="551" spans="1:16" x14ac:dyDescent="0.25">
      <c r="A551" s="154" t="str">
        <f>IF(Input!A551&lt;&gt;"",Input!A551,"")</f>
        <v/>
      </c>
      <c r="B551" s="154" t="str">
        <f>IF(Input!D551&lt;&gt;"",CONCATENATE(Input!D551,", ",Input!C551),"")</f>
        <v/>
      </c>
      <c r="C551" s="154" t="str">
        <f>IF(Input!E551&lt;&gt;"",Input!E551,"")</f>
        <v/>
      </c>
      <c r="D551" s="155" t="str">
        <f>IF(Input!F551&lt;&gt;"",Input!F551,"")</f>
        <v/>
      </c>
      <c r="E551" s="154" t="str">
        <f>IF(Input!I551&lt;&gt;"",CONCATENATE(Input!I551,", ",LEFT(Input!H551,1)),"")</f>
        <v/>
      </c>
      <c r="F551" s="156"/>
      <c r="G551" s="157" t="str">
        <f t="shared" si="8"/>
        <v/>
      </c>
      <c r="H551" s="154" t="str">
        <f>IF(A551&lt;&gt;"",VLOOKUP(G551,ScoreRanges!$C$4:$E$8,3),"")</f>
        <v/>
      </c>
      <c r="I551" s="156"/>
      <c r="J551" s="129" t="str">
        <f>IF(AND(ConversionTable!$F$2&lt;&gt;"",A551&lt;&gt;""),VLOOKUP(G551,ConversionTable!B$2:D$402,3),"")</f>
        <v/>
      </c>
      <c r="K551" s="66" t="str">
        <f>IF(AND(ConversionTable!$F$2&lt;&gt;"",A551&lt;&gt;""),VLOOKUP(J551,ConversionTable!I$4:K$7,3),"")</f>
        <v/>
      </c>
      <c r="M551" s="66" t="str">
        <f>IF(A551&lt;&gt;"",(Input!AE551*ScoringModel!$B$11+Input!AF551*ScoringModel!$B$21+Input!AG551*ScoringModel!$B$31)*0.01,"")</f>
        <v/>
      </c>
      <c r="N551" s="66" t="str">
        <f>IF(A551&lt;&gt;"",(Input!J551*ScoringModel!$B$4+Input!K551*ScoringModel!$B$5+Input!L551*ScoringModel!$B$6+Input!M551*ScoringModel!$B$7+Input!N551*ScoringModel!$B$8+Input!O551*ScoringModel!$B$9+Input!P551*ScoringModel!$B$10)*0.01,"")</f>
        <v/>
      </c>
      <c r="O551" s="66" t="str">
        <f>IF(A551&lt;&gt;"",(Input!Q551*ScoringModel!$B$14+Input!R551*ScoringModel!$B$15+Input!S551*ScoringModel!$B$16+Input!T551*ScoringModel!$B$17+Input!U551*ScoringModel!$B$18+Input!V551*ScoringModel!$B$19+Input!W551*ScoringModel!$B$20)*0.01,"")</f>
        <v/>
      </c>
      <c r="P551" s="66" t="str">
        <f>IF(A551&lt;&gt;"",(Input!X551*ScoringModel!$B$24+Input!Y551*ScoringModel!$B$25+Input!Z551*ScoringModel!$B$26+Input!AA551*ScoringModel!$B$27+Input!AB551*ScoringModel!$B$28+Input!AC551*ScoringModel!$B$29+Input!AD551*ScoringModel!$B$30)*0.01,"")</f>
        <v/>
      </c>
    </row>
    <row r="552" spans="1:16" x14ac:dyDescent="0.25">
      <c r="A552" s="154" t="str">
        <f>IF(Input!A552&lt;&gt;"",Input!A552,"")</f>
        <v/>
      </c>
      <c r="B552" s="154" t="str">
        <f>IF(Input!D552&lt;&gt;"",CONCATENATE(Input!D552,", ",Input!C552),"")</f>
        <v/>
      </c>
      <c r="C552" s="154" t="str">
        <f>IF(Input!E552&lt;&gt;"",Input!E552,"")</f>
        <v/>
      </c>
      <c r="D552" s="155" t="str">
        <f>IF(Input!F552&lt;&gt;"",Input!F552,"")</f>
        <v/>
      </c>
      <c r="E552" s="154" t="str">
        <f>IF(Input!I552&lt;&gt;"",CONCATENATE(Input!I552,", ",LEFT(Input!H552,1)),"")</f>
        <v/>
      </c>
      <c r="F552" s="156"/>
      <c r="G552" s="157" t="str">
        <f t="shared" si="8"/>
        <v/>
      </c>
      <c r="H552" s="154" t="str">
        <f>IF(A552&lt;&gt;"",VLOOKUP(G552,ScoreRanges!$C$4:$E$8,3),"")</f>
        <v/>
      </c>
      <c r="I552" s="156"/>
      <c r="J552" s="129" t="str">
        <f>IF(AND(ConversionTable!$F$2&lt;&gt;"",A552&lt;&gt;""),VLOOKUP(G552,ConversionTable!B$2:D$402,3),"")</f>
        <v/>
      </c>
      <c r="K552" s="66" t="str">
        <f>IF(AND(ConversionTable!$F$2&lt;&gt;"",A552&lt;&gt;""),VLOOKUP(J552,ConversionTable!I$4:K$7,3),"")</f>
        <v/>
      </c>
      <c r="M552" s="66" t="str">
        <f>IF(A552&lt;&gt;"",(Input!AE552*ScoringModel!$B$11+Input!AF552*ScoringModel!$B$21+Input!AG552*ScoringModel!$B$31)*0.01,"")</f>
        <v/>
      </c>
      <c r="N552" s="66" t="str">
        <f>IF(A552&lt;&gt;"",(Input!J552*ScoringModel!$B$4+Input!K552*ScoringModel!$B$5+Input!L552*ScoringModel!$B$6+Input!M552*ScoringModel!$B$7+Input!N552*ScoringModel!$B$8+Input!O552*ScoringModel!$B$9+Input!P552*ScoringModel!$B$10)*0.01,"")</f>
        <v/>
      </c>
      <c r="O552" s="66" t="str">
        <f>IF(A552&lt;&gt;"",(Input!Q552*ScoringModel!$B$14+Input!R552*ScoringModel!$B$15+Input!S552*ScoringModel!$B$16+Input!T552*ScoringModel!$B$17+Input!U552*ScoringModel!$B$18+Input!V552*ScoringModel!$B$19+Input!W552*ScoringModel!$B$20)*0.01,"")</f>
        <v/>
      </c>
      <c r="P552" s="66" t="str">
        <f>IF(A552&lt;&gt;"",(Input!X552*ScoringModel!$B$24+Input!Y552*ScoringModel!$B$25+Input!Z552*ScoringModel!$B$26+Input!AA552*ScoringModel!$B$27+Input!AB552*ScoringModel!$B$28+Input!AC552*ScoringModel!$B$29+Input!AD552*ScoringModel!$B$30)*0.01,"")</f>
        <v/>
      </c>
    </row>
    <row r="553" spans="1:16" x14ac:dyDescent="0.25">
      <c r="A553" s="154" t="str">
        <f>IF(Input!A553&lt;&gt;"",Input!A553,"")</f>
        <v/>
      </c>
      <c r="B553" s="154" t="str">
        <f>IF(Input!D553&lt;&gt;"",CONCATENATE(Input!D553,", ",Input!C553),"")</f>
        <v/>
      </c>
      <c r="C553" s="154" t="str">
        <f>IF(Input!E553&lt;&gt;"",Input!E553,"")</f>
        <v/>
      </c>
      <c r="D553" s="155" t="str">
        <f>IF(Input!F553&lt;&gt;"",Input!F553,"")</f>
        <v/>
      </c>
      <c r="E553" s="154" t="str">
        <f>IF(Input!I553&lt;&gt;"",CONCATENATE(Input!I553,", ",LEFT(Input!H553,1)),"")</f>
        <v/>
      </c>
      <c r="F553" s="156"/>
      <c r="G553" s="157" t="str">
        <f t="shared" si="8"/>
        <v/>
      </c>
      <c r="H553" s="154" t="str">
        <f>IF(A553&lt;&gt;"",VLOOKUP(G553,ScoreRanges!$C$4:$E$8,3),"")</f>
        <v/>
      </c>
      <c r="I553" s="156"/>
      <c r="J553" s="129" t="str">
        <f>IF(AND(ConversionTable!$F$2&lt;&gt;"",A553&lt;&gt;""),VLOOKUP(G553,ConversionTable!B$2:D$402,3),"")</f>
        <v/>
      </c>
      <c r="K553" s="66" t="str">
        <f>IF(AND(ConversionTable!$F$2&lt;&gt;"",A553&lt;&gt;""),VLOOKUP(J553,ConversionTable!I$4:K$7,3),"")</f>
        <v/>
      </c>
      <c r="M553" s="66" t="str">
        <f>IF(A553&lt;&gt;"",(Input!AE553*ScoringModel!$B$11+Input!AF553*ScoringModel!$B$21+Input!AG553*ScoringModel!$B$31)*0.01,"")</f>
        <v/>
      </c>
      <c r="N553" s="66" t="str">
        <f>IF(A553&lt;&gt;"",(Input!J553*ScoringModel!$B$4+Input!K553*ScoringModel!$B$5+Input!L553*ScoringModel!$B$6+Input!M553*ScoringModel!$B$7+Input!N553*ScoringModel!$B$8+Input!O553*ScoringModel!$B$9+Input!P553*ScoringModel!$B$10)*0.01,"")</f>
        <v/>
      </c>
      <c r="O553" s="66" t="str">
        <f>IF(A553&lt;&gt;"",(Input!Q553*ScoringModel!$B$14+Input!R553*ScoringModel!$B$15+Input!S553*ScoringModel!$B$16+Input!T553*ScoringModel!$B$17+Input!U553*ScoringModel!$B$18+Input!V553*ScoringModel!$B$19+Input!W553*ScoringModel!$B$20)*0.01,"")</f>
        <v/>
      </c>
      <c r="P553" s="66" t="str">
        <f>IF(A553&lt;&gt;"",(Input!X553*ScoringModel!$B$24+Input!Y553*ScoringModel!$B$25+Input!Z553*ScoringModel!$B$26+Input!AA553*ScoringModel!$B$27+Input!AB553*ScoringModel!$B$28+Input!AC553*ScoringModel!$B$29+Input!AD553*ScoringModel!$B$30)*0.01,"")</f>
        <v/>
      </c>
    </row>
    <row r="554" spans="1:16" x14ac:dyDescent="0.25">
      <c r="A554" s="154" t="str">
        <f>IF(Input!A554&lt;&gt;"",Input!A554,"")</f>
        <v/>
      </c>
      <c r="B554" s="154" t="str">
        <f>IF(Input!D554&lt;&gt;"",CONCATENATE(Input!D554,", ",Input!C554),"")</f>
        <v/>
      </c>
      <c r="C554" s="154" t="str">
        <f>IF(Input!E554&lt;&gt;"",Input!E554,"")</f>
        <v/>
      </c>
      <c r="D554" s="155" t="str">
        <f>IF(Input!F554&lt;&gt;"",Input!F554,"")</f>
        <v/>
      </c>
      <c r="E554" s="154" t="str">
        <f>IF(Input!I554&lt;&gt;"",CONCATENATE(Input!I554,", ",LEFT(Input!H554,1)),"")</f>
        <v/>
      </c>
      <c r="F554" s="156"/>
      <c r="G554" s="157" t="str">
        <f t="shared" si="8"/>
        <v/>
      </c>
      <c r="H554" s="154" t="str">
        <f>IF(A554&lt;&gt;"",VLOOKUP(G554,ScoreRanges!$C$4:$E$8,3),"")</f>
        <v/>
      </c>
      <c r="I554" s="156"/>
      <c r="J554" s="129" t="str">
        <f>IF(AND(ConversionTable!$F$2&lt;&gt;"",A554&lt;&gt;""),VLOOKUP(G554,ConversionTable!B$2:D$402,3),"")</f>
        <v/>
      </c>
      <c r="K554" s="66" t="str">
        <f>IF(AND(ConversionTable!$F$2&lt;&gt;"",A554&lt;&gt;""),VLOOKUP(J554,ConversionTable!I$4:K$7,3),"")</f>
        <v/>
      </c>
      <c r="M554" s="66" t="str">
        <f>IF(A554&lt;&gt;"",(Input!AE554*ScoringModel!$B$11+Input!AF554*ScoringModel!$B$21+Input!AG554*ScoringModel!$B$31)*0.01,"")</f>
        <v/>
      </c>
      <c r="N554" s="66" t="str">
        <f>IF(A554&lt;&gt;"",(Input!J554*ScoringModel!$B$4+Input!K554*ScoringModel!$B$5+Input!L554*ScoringModel!$B$6+Input!M554*ScoringModel!$B$7+Input!N554*ScoringModel!$B$8+Input!O554*ScoringModel!$B$9+Input!P554*ScoringModel!$B$10)*0.01,"")</f>
        <v/>
      </c>
      <c r="O554" s="66" t="str">
        <f>IF(A554&lt;&gt;"",(Input!Q554*ScoringModel!$B$14+Input!R554*ScoringModel!$B$15+Input!S554*ScoringModel!$B$16+Input!T554*ScoringModel!$B$17+Input!U554*ScoringModel!$B$18+Input!V554*ScoringModel!$B$19+Input!W554*ScoringModel!$B$20)*0.01,"")</f>
        <v/>
      </c>
      <c r="P554" s="66" t="str">
        <f>IF(A554&lt;&gt;"",(Input!X554*ScoringModel!$B$24+Input!Y554*ScoringModel!$B$25+Input!Z554*ScoringModel!$B$26+Input!AA554*ScoringModel!$B$27+Input!AB554*ScoringModel!$B$28+Input!AC554*ScoringModel!$B$29+Input!AD554*ScoringModel!$B$30)*0.01,"")</f>
        <v/>
      </c>
    </row>
    <row r="555" spans="1:16" x14ac:dyDescent="0.25">
      <c r="A555" s="154" t="str">
        <f>IF(Input!A555&lt;&gt;"",Input!A555,"")</f>
        <v/>
      </c>
      <c r="B555" s="154" t="str">
        <f>IF(Input!D555&lt;&gt;"",CONCATENATE(Input!D555,", ",Input!C555),"")</f>
        <v/>
      </c>
      <c r="C555" s="154" t="str">
        <f>IF(Input!E555&lt;&gt;"",Input!E555,"")</f>
        <v/>
      </c>
      <c r="D555" s="155" t="str">
        <f>IF(Input!F555&lt;&gt;"",Input!F555,"")</f>
        <v/>
      </c>
      <c r="E555" s="154" t="str">
        <f>IF(Input!I555&lt;&gt;"",CONCATENATE(Input!I555,", ",LEFT(Input!H555,1)),"")</f>
        <v/>
      </c>
      <c r="F555" s="156"/>
      <c r="G555" s="157" t="str">
        <f t="shared" si="8"/>
        <v/>
      </c>
      <c r="H555" s="154" t="str">
        <f>IF(A555&lt;&gt;"",VLOOKUP(G555,ScoreRanges!$C$4:$E$8,3),"")</f>
        <v/>
      </c>
      <c r="I555" s="156"/>
      <c r="J555" s="129" t="str">
        <f>IF(AND(ConversionTable!$F$2&lt;&gt;"",A555&lt;&gt;""),VLOOKUP(G555,ConversionTable!B$2:D$402,3),"")</f>
        <v/>
      </c>
      <c r="K555" s="66" t="str">
        <f>IF(AND(ConversionTable!$F$2&lt;&gt;"",A555&lt;&gt;""),VLOOKUP(J555,ConversionTable!I$4:K$7,3),"")</f>
        <v/>
      </c>
      <c r="M555" s="66" t="str">
        <f>IF(A555&lt;&gt;"",(Input!AE555*ScoringModel!$B$11+Input!AF555*ScoringModel!$B$21+Input!AG555*ScoringModel!$B$31)*0.01,"")</f>
        <v/>
      </c>
      <c r="N555" s="66" t="str">
        <f>IF(A555&lt;&gt;"",(Input!J555*ScoringModel!$B$4+Input!K555*ScoringModel!$B$5+Input!L555*ScoringModel!$B$6+Input!M555*ScoringModel!$B$7+Input!N555*ScoringModel!$B$8+Input!O555*ScoringModel!$B$9+Input!P555*ScoringModel!$B$10)*0.01,"")</f>
        <v/>
      </c>
      <c r="O555" s="66" t="str">
        <f>IF(A555&lt;&gt;"",(Input!Q555*ScoringModel!$B$14+Input!R555*ScoringModel!$B$15+Input!S555*ScoringModel!$B$16+Input!T555*ScoringModel!$B$17+Input!U555*ScoringModel!$B$18+Input!V555*ScoringModel!$B$19+Input!W555*ScoringModel!$B$20)*0.01,"")</f>
        <v/>
      </c>
      <c r="P555" s="66" t="str">
        <f>IF(A555&lt;&gt;"",(Input!X555*ScoringModel!$B$24+Input!Y555*ScoringModel!$B$25+Input!Z555*ScoringModel!$B$26+Input!AA555*ScoringModel!$B$27+Input!AB555*ScoringModel!$B$28+Input!AC555*ScoringModel!$B$29+Input!AD555*ScoringModel!$B$30)*0.01,"")</f>
        <v/>
      </c>
    </row>
    <row r="556" spans="1:16" x14ac:dyDescent="0.25">
      <c r="A556" s="154" t="str">
        <f>IF(Input!A556&lt;&gt;"",Input!A556,"")</f>
        <v/>
      </c>
      <c r="B556" s="154" t="str">
        <f>IF(Input!D556&lt;&gt;"",CONCATENATE(Input!D556,", ",Input!C556),"")</f>
        <v/>
      </c>
      <c r="C556" s="154" t="str">
        <f>IF(Input!E556&lt;&gt;"",Input!E556,"")</f>
        <v/>
      </c>
      <c r="D556" s="155" t="str">
        <f>IF(Input!F556&lt;&gt;"",Input!F556,"")</f>
        <v/>
      </c>
      <c r="E556" s="154" t="str">
        <f>IF(Input!I556&lt;&gt;"",CONCATENATE(Input!I556,", ",LEFT(Input!H556,1)),"")</f>
        <v/>
      </c>
      <c r="F556" s="156"/>
      <c r="G556" s="157" t="str">
        <f t="shared" si="8"/>
        <v/>
      </c>
      <c r="H556" s="154" t="str">
        <f>IF(A556&lt;&gt;"",VLOOKUP(G556,ScoreRanges!$C$4:$E$8,3),"")</f>
        <v/>
      </c>
      <c r="I556" s="156"/>
      <c r="J556" s="129" t="str">
        <f>IF(AND(ConversionTable!$F$2&lt;&gt;"",A556&lt;&gt;""),VLOOKUP(G556,ConversionTable!B$2:D$402,3),"")</f>
        <v/>
      </c>
      <c r="K556" s="66" t="str">
        <f>IF(AND(ConversionTable!$F$2&lt;&gt;"",A556&lt;&gt;""),VLOOKUP(J556,ConversionTable!I$4:K$7,3),"")</f>
        <v/>
      </c>
      <c r="M556" s="66" t="str">
        <f>IF(A556&lt;&gt;"",(Input!AE556*ScoringModel!$B$11+Input!AF556*ScoringModel!$B$21+Input!AG556*ScoringModel!$B$31)*0.01,"")</f>
        <v/>
      </c>
      <c r="N556" s="66" t="str">
        <f>IF(A556&lt;&gt;"",(Input!J556*ScoringModel!$B$4+Input!K556*ScoringModel!$B$5+Input!L556*ScoringModel!$B$6+Input!M556*ScoringModel!$B$7+Input!N556*ScoringModel!$B$8+Input!O556*ScoringModel!$B$9+Input!P556*ScoringModel!$B$10)*0.01,"")</f>
        <v/>
      </c>
      <c r="O556" s="66" t="str">
        <f>IF(A556&lt;&gt;"",(Input!Q556*ScoringModel!$B$14+Input!R556*ScoringModel!$B$15+Input!S556*ScoringModel!$B$16+Input!T556*ScoringModel!$B$17+Input!U556*ScoringModel!$B$18+Input!V556*ScoringModel!$B$19+Input!W556*ScoringModel!$B$20)*0.01,"")</f>
        <v/>
      </c>
      <c r="P556" s="66" t="str">
        <f>IF(A556&lt;&gt;"",(Input!X556*ScoringModel!$B$24+Input!Y556*ScoringModel!$B$25+Input!Z556*ScoringModel!$B$26+Input!AA556*ScoringModel!$B$27+Input!AB556*ScoringModel!$B$28+Input!AC556*ScoringModel!$B$29+Input!AD556*ScoringModel!$B$30)*0.01,"")</f>
        <v/>
      </c>
    </row>
    <row r="557" spans="1:16" x14ac:dyDescent="0.25">
      <c r="A557" s="154" t="str">
        <f>IF(Input!A557&lt;&gt;"",Input!A557,"")</f>
        <v/>
      </c>
      <c r="B557" s="154" t="str">
        <f>IF(Input!D557&lt;&gt;"",CONCATENATE(Input!D557,", ",Input!C557),"")</f>
        <v/>
      </c>
      <c r="C557" s="154" t="str">
        <f>IF(Input!E557&lt;&gt;"",Input!E557,"")</f>
        <v/>
      </c>
      <c r="D557" s="155" t="str">
        <f>IF(Input!F557&lt;&gt;"",Input!F557,"")</f>
        <v/>
      </c>
      <c r="E557" s="154" t="str">
        <f>IF(Input!I557&lt;&gt;"",CONCATENATE(Input!I557,", ",LEFT(Input!H557,1)),"")</f>
        <v/>
      </c>
      <c r="F557" s="156"/>
      <c r="G557" s="157" t="str">
        <f t="shared" si="8"/>
        <v/>
      </c>
      <c r="H557" s="154" t="str">
        <f>IF(A557&lt;&gt;"",VLOOKUP(G557,ScoreRanges!$C$4:$E$8,3),"")</f>
        <v/>
      </c>
      <c r="I557" s="156"/>
      <c r="J557" s="129" t="str">
        <f>IF(AND(ConversionTable!$F$2&lt;&gt;"",A557&lt;&gt;""),VLOOKUP(G557,ConversionTable!B$2:D$402,3),"")</f>
        <v/>
      </c>
      <c r="K557" s="66" t="str">
        <f>IF(AND(ConversionTable!$F$2&lt;&gt;"",A557&lt;&gt;""),VLOOKUP(J557,ConversionTable!I$4:K$7,3),"")</f>
        <v/>
      </c>
      <c r="M557" s="66" t="str">
        <f>IF(A557&lt;&gt;"",(Input!AE557*ScoringModel!$B$11+Input!AF557*ScoringModel!$B$21+Input!AG557*ScoringModel!$B$31)*0.01,"")</f>
        <v/>
      </c>
      <c r="N557" s="66" t="str">
        <f>IF(A557&lt;&gt;"",(Input!J557*ScoringModel!$B$4+Input!K557*ScoringModel!$B$5+Input!L557*ScoringModel!$B$6+Input!M557*ScoringModel!$B$7+Input!N557*ScoringModel!$B$8+Input!O557*ScoringModel!$B$9+Input!P557*ScoringModel!$B$10)*0.01,"")</f>
        <v/>
      </c>
      <c r="O557" s="66" t="str">
        <f>IF(A557&lt;&gt;"",(Input!Q557*ScoringModel!$B$14+Input!R557*ScoringModel!$B$15+Input!S557*ScoringModel!$B$16+Input!T557*ScoringModel!$B$17+Input!U557*ScoringModel!$B$18+Input!V557*ScoringModel!$B$19+Input!W557*ScoringModel!$B$20)*0.01,"")</f>
        <v/>
      </c>
      <c r="P557" s="66" t="str">
        <f>IF(A557&lt;&gt;"",(Input!X557*ScoringModel!$B$24+Input!Y557*ScoringModel!$B$25+Input!Z557*ScoringModel!$B$26+Input!AA557*ScoringModel!$B$27+Input!AB557*ScoringModel!$B$28+Input!AC557*ScoringModel!$B$29+Input!AD557*ScoringModel!$B$30)*0.01,"")</f>
        <v/>
      </c>
    </row>
    <row r="558" spans="1:16" x14ac:dyDescent="0.25">
      <c r="A558" s="154" t="str">
        <f>IF(Input!A558&lt;&gt;"",Input!A558,"")</f>
        <v/>
      </c>
      <c r="B558" s="154" t="str">
        <f>IF(Input!D558&lt;&gt;"",CONCATENATE(Input!D558,", ",Input!C558),"")</f>
        <v/>
      </c>
      <c r="C558" s="154" t="str">
        <f>IF(Input!E558&lt;&gt;"",Input!E558,"")</f>
        <v/>
      </c>
      <c r="D558" s="155" t="str">
        <f>IF(Input!F558&lt;&gt;"",Input!F558,"")</f>
        <v/>
      </c>
      <c r="E558" s="154" t="str">
        <f>IF(Input!I558&lt;&gt;"",CONCATENATE(Input!I558,", ",LEFT(Input!H558,1)),"")</f>
        <v/>
      </c>
      <c r="F558" s="156"/>
      <c r="G558" s="157" t="str">
        <f t="shared" si="8"/>
        <v/>
      </c>
      <c r="H558" s="154" t="str">
        <f>IF(A558&lt;&gt;"",VLOOKUP(G558,ScoreRanges!$C$4:$E$8,3),"")</f>
        <v/>
      </c>
      <c r="I558" s="156"/>
      <c r="J558" s="129" t="str">
        <f>IF(AND(ConversionTable!$F$2&lt;&gt;"",A558&lt;&gt;""),VLOOKUP(G558,ConversionTable!B$2:D$402,3),"")</f>
        <v/>
      </c>
      <c r="K558" s="66" t="str">
        <f>IF(AND(ConversionTable!$F$2&lt;&gt;"",A558&lt;&gt;""),VLOOKUP(J558,ConversionTable!I$4:K$7,3),"")</f>
        <v/>
      </c>
      <c r="M558" s="66" t="str">
        <f>IF(A558&lt;&gt;"",(Input!AE558*ScoringModel!$B$11+Input!AF558*ScoringModel!$B$21+Input!AG558*ScoringModel!$B$31)*0.01,"")</f>
        <v/>
      </c>
      <c r="N558" s="66" t="str">
        <f>IF(A558&lt;&gt;"",(Input!J558*ScoringModel!$B$4+Input!K558*ScoringModel!$B$5+Input!L558*ScoringModel!$B$6+Input!M558*ScoringModel!$B$7+Input!N558*ScoringModel!$B$8+Input!O558*ScoringModel!$B$9+Input!P558*ScoringModel!$B$10)*0.01,"")</f>
        <v/>
      </c>
      <c r="O558" s="66" t="str">
        <f>IF(A558&lt;&gt;"",(Input!Q558*ScoringModel!$B$14+Input!R558*ScoringModel!$B$15+Input!S558*ScoringModel!$B$16+Input!T558*ScoringModel!$B$17+Input!U558*ScoringModel!$B$18+Input!V558*ScoringModel!$B$19+Input!W558*ScoringModel!$B$20)*0.01,"")</f>
        <v/>
      </c>
      <c r="P558" s="66" t="str">
        <f>IF(A558&lt;&gt;"",(Input!X558*ScoringModel!$B$24+Input!Y558*ScoringModel!$B$25+Input!Z558*ScoringModel!$B$26+Input!AA558*ScoringModel!$B$27+Input!AB558*ScoringModel!$B$28+Input!AC558*ScoringModel!$B$29+Input!AD558*ScoringModel!$B$30)*0.01,"")</f>
        <v/>
      </c>
    </row>
    <row r="559" spans="1:16" x14ac:dyDescent="0.25">
      <c r="A559" s="154" t="str">
        <f>IF(Input!A559&lt;&gt;"",Input!A559,"")</f>
        <v/>
      </c>
      <c r="B559" s="154" t="str">
        <f>IF(Input!D559&lt;&gt;"",CONCATENATE(Input!D559,", ",Input!C559),"")</f>
        <v/>
      </c>
      <c r="C559" s="154" t="str">
        <f>IF(Input!E559&lt;&gt;"",Input!E559,"")</f>
        <v/>
      </c>
      <c r="D559" s="155" t="str">
        <f>IF(Input!F559&lt;&gt;"",Input!F559,"")</f>
        <v/>
      </c>
      <c r="E559" s="154" t="str">
        <f>IF(Input!I559&lt;&gt;"",CONCATENATE(Input!I559,", ",LEFT(Input!H559,1)),"")</f>
        <v/>
      </c>
      <c r="F559" s="156"/>
      <c r="G559" s="157" t="str">
        <f t="shared" si="8"/>
        <v/>
      </c>
      <c r="H559" s="154" t="str">
        <f>IF(A559&lt;&gt;"",VLOOKUP(G559,ScoreRanges!$C$4:$E$8,3),"")</f>
        <v/>
      </c>
      <c r="I559" s="156"/>
      <c r="J559" s="129" t="str">
        <f>IF(AND(ConversionTable!$F$2&lt;&gt;"",A559&lt;&gt;""),VLOOKUP(G559,ConversionTable!B$2:D$402,3),"")</f>
        <v/>
      </c>
      <c r="K559" s="66" t="str">
        <f>IF(AND(ConversionTable!$F$2&lt;&gt;"",A559&lt;&gt;""),VLOOKUP(J559,ConversionTable!I$4:K$7,3),"")</f>
        <v/>
      </c>
      <c r="M559" s="66" t="str">
        <f>IF(A559&lt;&gt;"",(Input!AE559*ScoringModel!$B$11+Input!AF559*ScoringModel!$B$21+Input!AG559*ScoringModel!$B$31)*0.01,"")</f>
        <v/>
      </c>
      <c r="N559" s="66" t="str">
        <f>IF(A559&lt;&gt;"",(Input!J559*ScoringModel!$B$4+Input!K559*ScoringModel!$B$5+Input!L559*ScoringModel!$B$6+Input!M559*ScoringModel!$B$7+Input!N559*ScoringModel!$B$8+Input!O559*ScoringModel!$B$9+Input!P559*ScoringModel!$B$10)*0.01,"")</f>
        <v/>
      </c>
      <c r="O559" s="66" t="str">
        <f>IF(A559&lt;&gt;"",(Input!Q559*ScoringModel!$B$14+Input!R559*ScoringModel!$B$15+Input!S559*ScoringModel!$B$16+Input!T559*ScoringModel!$B$17+Input!U559*ScoringModel!$B$18+Input!V559*ScoringModel!$B$19+Input!W559*ScoringModel!$B$20)*0.01,"")</f>
        <v/>
      </c>
      <c r="P559" s="66" t="str">
        <f>IF(A559&lt;&gt;"",(Input!X559*ScoringModel!$B$24+Input!Y559*ScoringModel!$B$25+Input!Z559*ScoringModel!$B$26+Input!AA559*ScoringModel!$B$27+Input!AB559*ScoringModel!$B$28+Input!AC559*ScoringModel!$B$29+Input!AD559*ScoringModel!$B$30)*0.01,"")</f>
        <v/>
      </c>
    </row>
    <row r="560" spans="1:16" x14ac:dyDescent="0.25">
      <c r="A560" s="154" t="str">
        <f>IF(Input!A560&lt;&gt;"",Input!A560,"")</f>
        <v/>
      </c>
      <c r="B560" s="154" t="str">
        <f>IF(Input!D560&lt;&gt;"",CONCATENATE(Input!D560,", ",Input!C560),"")</f>
        <v/>
      </c>
      <c r="C560" s="154" t="str">
        <f>IF(Input!E560&lt;&gt;"",Input!E560,"")</f>
        <v/>
      </c>
      <c r="D560" s="155" t="str">
        <f>IF(Input!F560&lt;&gt;"",Input!F560,"")</f>
        <v/>
      </c>
      <c r="E560" s="154" t="str">
        <f>IF(Input!I560&lt;&gt;"",CONCATENATE(Input!I560,", ",LEFT(Input!H560,1)),"")</f>
        <v/>
      </c>
      <c r="F560" s="156"/>
      <c r="G560" s="157" t="str">
        <f t="shared" si="8"/>
        <v/>
      </c>
      <c r="H560" s="154" t="str">
        <f>IF(A560&lt;&gt;"",VLOOKUP(G560,ScoreRanges!$C$4:$E$8,3),"")</f>
        <v/>
      </c>
      <c r="I560" s="156"/>
      <c r="J560" s="129" t="str">
        <f>IF(AND(ConversionTable!$F$2&lt;&gt;"",A560&lt;&gt;""),VLOOKUP(G560,ConversionTable!B$2:D$402,3),"")</f>
        <v/>
      </c>
      <c r="K560" s="66" t="str">
        <f>IF(AND(ConversionTable!$F$2&lt;&gt;"",A560&lt;&gt;""),VLOOKUP(J560,ConversionTable!I$4:K$7,3),"")</f>
        <v/>
      </c>
      <c r="M560" s="66" t="str">
        <f>IF(A560&lt;&gt;"",(Input!AE560*ScoringModel!$B$11+Input!AF560*ScoringModel!$B$21+Input!AG560*ScoringModel!$B$31)*0.01,"")</f>
        <v/>
      </c>
      <c r="N560" s="66" t="str">
        <f>IF(A560&lt;&gt;"",(Input!J560*ScoringModel!$B$4+Input!K560*ScoringModel!$B$5+Input!L560*ScoringModel!$B$6+Input!M560*ScoringModel!$B$7+Input!N560*ScoringModel!$B$8+Input!O560*ScoringModel!$B$9+Input!P560*ScoringModel!$B$10)*0.01,"")</f>
        <v/>
      </c>
      <c r="O560" s="66" t="str">
        <f>IF(A560&lt;&gt;"",(Input!Q560*ScoringModel!$B$14+Input!R560*ScoringModel!$B$15+Input!S560*ScoringModel!$B$16+Input!T560*ScoringModel!$B$17+Input!U560*ScoringModel!$B$18+Input!V560*ScoringModel!$B$19+Input!W560*ScoringModel!$B$20)*0.01,"")</f>
        <v/>
      </c>
      <c r="P560" s="66" t="str">
        <f>IF(A560&lt;&gt;"",(Input!X560*ScoringModel!$B$24+Input!Y560*ScoringModel!$B$25+Input!Z560*ScoringModel!$B$26+Input!AA560*ScoringModel!$B$27+Input!AB560*ScoringModel!$B$28+Input!AC560*ScoringModel!$B$29+Input!AD560*ScoringModel!$B$30)*0.01,"")</f>
        <v/>
      </c>
    </row>
    <row r="561" spans="1:16" x14ac:dyDescent="0.25">
      <c r="A561" s="154" t="str">
        <f>IF(Input!A561&lt;&gt;"",Input!A561,"")</f>
        <v/>
      </c>
      <c r="B561" s="154" t="str">
        <f>IF(Input!D561&lt;&gt;"",CONCATENATE(Input!D561,", ",Input!C561),"")</f>
        <v/>
      </c>
      <c r="C561" s="154" t="str">
        <f>IF(Input!E561&lt;&gt;"",Input!E561,"")</f>
        <v/>
      </c>
      <c r="D561" s="155" t="str">
        <f>IF(Input!F561&lt;&gt;"",Input!F561,"")</f>
        <v/>
      </c>
      <c r="E561" s="154" t="str">
        <f>IF(Input!I561&lt;&gt;"",CONCATENATE(Input!I561,", ",LEFT(Input!H561,1)),"")</f>
        <v/>
      </c>
      <c r="F561" s="156"/>
      <c r="G561" s="157" t="str">
        <f t="shared" si="8"/>
        <v/>
      </c>
      <c r="H561" s="154" t="str">
        <f>IF(A561&lt;&gt;"",VLOOKUP(G561,ScoreRanges!$C$4:$E$8,3),"")</f>
        <v/>
      </c>
      <c r="I561" s="156"/>
      <c r="J561" s="129" t="str">
        <f>IF(AND(ConversionTable!$F$2&lt;&gt;"",A561&lt;&gt;""),VLOOKUP(G561,ConversionTable!B$2:D$402,3),"")</f>
        <v/>
      </c>
      <c r="K561" s="66" t="str">
        <f>IF(AND(ConversionTable!$F$2&lt;&gt;"",A561&lt;&gt;""),VLOOKUP(J561,ConversionTable!I$4:K$7,3),"")</f>
        <v/>
      </c>
      <c r="M561" s="66" t="str">
        <f>IF(A561&lt;&gt;"",(Input!AE561*ScoringModel!$B$11+Input!AF561*ScoringModel!$B$21+Input!AG561*ScoringModel!$B$31)*0.01,"")</f>
        <v/>
      </c>
      <c r="N561" s="66" t="str">
        <f>IF(A561&lt;&gt;"",(Input!J561*ScoringModel!$B$4+Input!K561*ScoringModel!$B$5+Input!L561*ScoringModel!$B$6+Input!M561*ScoringModel!$B$7+Input!N561*ScoringModel!$B$8+Input!O561*ScoringModel!$B$9+Input!P561*ScoringModel!$B$10)*0.01,"")</f>
        <v/>
      </c>
      <c r="O561" s="66" t="str">
        <f>IF(A561&lt;&gt;"",(Input!Q561*ScoringModel!$B$14+Input!R561*ScoringModel!$B$15+Input!S561*ScoringModel!$B$16+Input!T561*ScoringModel!$B$17+Input!U561*ScoringModel!$B$18+Input!V561*ScoringModel!$B$19+Input!W561*ScoringModel!$B$20)*0.01,"")</f>
        <v/>
      </c>
      <c r="P561" s="66" t="str">
        <f>IF(A561&lt;&gt;"",(Input!X561*ScoringModel!$B$24+Input!Y561*ScoringModel!$B$25+Input!Z561*ScoringModel!$B$26+Input!AA561*ScoringModel!$B$27+Input!AB561*ScoringModel!$B$28+Input!AC561*ScoringModel!$B$29+Input!AD561*ScoringModel!$B$30)*0.01,"")</f>
        <v/>
      </c>
    </row>
    <row r="562" spans="1:16" x14ac:dyDescent="0.25">
      <c r="A562" s="154" t="str">
        <f>IF(Input!A562&lt;&gt;"",Input!A562,"")</f>
        <v/>
      </c>
      <c r="B562" s="154" t="str">
        <f>IF(Input!D562&lt;&gt;"",CONCATENATE(Input!D562,", ",Input!C562),"")</f>
        <v/>
      </c>
      <c r="C562" s="154" t="str">
        <f>IF(Input!E562&lt;&gt;"",Input!E562,"")</f>
        <v/>
      </c>
      <c r="D562" s="155" t="str">
        <f>IF(Input!F562&lt;&gt;"",Input!F562,"")</f>
        <v/>
      </c>
      <c r="E562" s="154" t="str">
        <f>IF(Input!I562&lt;&gt;"",CONCATENATE(Input!I562,", ",LEFT(Input!H562,1)),"")</f>
        <v/>
      </c>
      <c r="F562" s="156"/>
      <c r="G562" s="157" t="str">
        <f t="shared" si="8"/>
        <v/>
      </c>
      <c r="H562" s="154" t="str">
        <f>IF(A562&lt;&gt;"",VLOOKUP(G562,ScoreRanges!$C$4:$E$8,3),"")</f>
        <v/>
      </c>
      <c r="I562" s="156"/>
      <c r="J562" s="129" t="str">
        <f>IF(AND(ConversionTable!$F$2&lt;&gt;"",A562&lt;&gt;""),VLOOKUP(G562,ConversionTable!B$2:D$402,3),"")</f>
        <v/>
      </c>
      <c r="K562" s="66" t="str">
        <f>IF(AND(ConversionTable!$F$2&lt;&gt;"",A562&lt;&gt;""),VLOOKUP(J562,ConversionTable!I$4:K$7,3),"")</f>
        <v/>
      </c>
      <c r="M562" s="66" t="str">
        <f>IF(A562&lt;&gt;"",(Input!AE562*ScoringModel!$B$11+Input!AF562*ScoringModel!$B$21+Input!AG562*ScoringModel!$B$31)*0.01,"")</f>
        <v/>
      </c>
      <c r="N562" s="66" t="str">
        <f>IF(A562&lt;&gt;"",(Input!J562*ScoringModel!$B$4+Input!K562*ScoringModel!$B$5+Input!L562*ScoringModel!$B$6+Input!M562*ScoringModel!$B$7+Input!N562*ScoringModel!$B$8+Input!O562*ScoringModel!$B$9+Input!P562*ScoringModel!$B$10)*0.01,"")</f>
        <v/>
      </c>
      <c r="O562" s="66" t="str">
        <f>IF(A562&lt;&gt;"",(Input!Q562*ScoringModel!$B$14+Input!R562*ScoringModel!$B$15+Input!S562*ScoringModel!$B$16+Input!T562*ScoringModel!$B$17+Input!U562*ScoringModel!$B$18+Input!V562*ScoringModel!$B$19+Input!W562*ScoringModel!$B$20)*0.01,"")</f>
        <v/>
      </c>
      <c r="P562" s="66" t="str">
        <f>IF(A562&lt;&gt;"",(Input!X562*ScoringModel!$B$24+Input!Y562*ScoringModel!$B$25+Input!Z562*ScoringModel!$B$26+Input!AA562*ScoringModel!$B$27+Input!AB562*ScoringModel!$B$28+Input!AC562*ScoringModel!$B$29+Input!AD562*ScoringModel!$B$30)*0.01,"")</f>
        <v/>
      </c>
    </row>
    <row r="563" spans="1:16" x14ac:dyDescent="0.25">
      <c r="A563" s="154" t="str">
        <f>IF(Input!A563&lt;&gt;"",Input!A563,"")</f>
        <v/>
      </c>
      <c r="B563" s="154" t="str">
        <f>IF(Input!D563&lt;&gt;"",CONCATENATE(Input!D563,", ",Input!C563),"")</f>
        <v/>
      </c>
      <c r="C563" s="154" t="str">
        <f>IF(Input!E563&lt;&gt;"",Input!E563,"")</f>
        <v/>
      </c>
      <c r="D563" s="155" t="str">
        <f>IF(Input!F563&lt;&gt;"",Input!F563,"")</f>
        <v/>
      </c>
      <c r="E563" s="154" t="str">
        <f>IF(Input!I563&lt;&gt;"",CONCATENATE(Input!I563,", ",LEFT(Input!H563,1)),"")</f>
        <v/>
      </c>
      <c r="F563" s="156"/>
      <c r="G563" s="157" t="str">
        <f t="shared" si="8"/>
        <v/>
      </c>
      <c r="H563" s="154" t="str">
        <f>IF(A563&lt;&gt;"",VLOOKUP(G563,ScoreRanges!$C$4:$E$8,3),"")</f>
        <v/>
      </c>
      <c r="I563" s="156"/>
      <c r="J563" s="129" t="str">
        <f>IF(AND(ConversionTable!$F$2&lt;&gt;"",A563&lt;&gt;""),VLOOKUP(G563,ConversionTable!B$2:D$402,3),"")</f>
        <v/>
      </c>
      <c r="K563" s="66" t="str">
        <f>IF(AND(ConversionTable!$F$2&lt;&gt;"",A563&lt;&gt;""),VLOOKUP(J563,ConversionTable!I$4:K$7,3),"")</f>
        <v/>
      </c>
      <c r="M563" s="66" t="str">
        <f>IF(A563&lt;&gt;"",(Input!AE563*ScoringModel!$B$11+Input!AF563*ScoringModel!$B$21+Input!AG563*ScoringModel!$B$31)*0.01,"")</f>
        <v/>
      </c>
      <c r="N563" s="66" t="str">
        <f>IF(A563&lt;&gt;"",(Input!J563*ScoringModel!$B$4+Input!K563*ScoringModel!$B$5+Input!L563*ScoringModel!$B$6+Input!M563*ScoringModel!$B$7+Input!N563*ScoringModel!$B$8+Input!O563*ScoringModel!$B$9+Input!P563*ScoringModel!$B$10)*0.01,"")</f>
        <v/>
      </c>
      <c r="O563" s="66" t="str">
        <f>IF(A563&lt;&gt;"",(Input!Q563*ScoringModel!$B$14+Input!R563*ScoringModel!$B$15+Input!S563*ScoringModel!$B$16+Input!T563*ScoringModel!$B$17+Input!U563*ScoringModel!$B$18+Input!V563*ScoringModel!$B$19+Input!W563*ScoringModel!$B$20)*0.01,"")</f>
        <v/>
      </c>
      <c r="P563" s="66" t="str">
        <f>IF(A563&lt;&gt;"",(Input!X563*ScoringModel!$B$24+Input!Y563*ScoringModel!$B$25+Input!Z563*ScoringModel!$B$26+Input!AA563*ScoringModel!$B$27+Input!AB563*ScoringModel!$B$28+Input!AC563*ScoringModel!$B$29+Input!AD563*ScoringModel!$B$30)*0.01,"")</f>
        <v/>
      </c>
    </row>
    <row r="564" spans="1:16" x14ac:dyDescent="0.25">
      <c r="A564" s="154" t="str">
        <f>IF(Input!A564&lt;&gt;"",Input!A564,"")</f>
        <v/>
      </c>
      <c r="B564" s="154" t="str">
        <f>IF(Input!D564&lt;&gt;"",CONCATENATE(Input!D564,", ",Input!C564),"")</f>
        <v/>
      </c>
      <c r="C564" s="154" t="str">
        <f>IF(Input!E564&lt;&gt;"",Input!E564,"")</f>
        <v/>
      </c>
      <c r="D564" s="155" t="str">
        <f>IF(Input!F564&lt;&gt;"",Input!F564,"")</f>
        <v/>
      </c>
      <c r="E564" s="154" t="str">
        <f>IF(Input!I564&lt;&gt;"",CONCATENATE(Input!I564,", ",LEFT(Input!H564,1)),"")</f>
        <v/>
      </c>
      <c r="F564" s="156"/>
      <c r="G564" s="157" t="str">
        <f t="shared" si="8"/>
        <v/>
      </c>
      <c r="H564" s="154" t="str">
        <f>IF(A564&lt;&gt;"",VLOOKUP(G564,ScoreRanges!$C$4:$E$8,3),"")</f>
        <v/>
      </c>
      <c r="I564" s="156"/>
      <c r="J564" s="129" t="str">
        <f>IF(AND(ConversionTable!$F$2&lt;&gt;"",A564&lt;&gt;""),VLOOKUP(G564,ConversionTable!B$2:D$402,3),"")</f>
        <v/>
      </c>
      <c r="K564" s="66" t="str">
        <f>IF(AND(ConversionTable!$F$2&lt;&gt;"",A564&lt;&gt;""),VLOOKUP(J564,ConversionTable!I$4:K$7,3),"")</f>
        <v/>
      </c>
      <c r="M564" s="66" t="str">
        <f>IF(A564&lt;&gt;"",(Input!AE564*ScoringModel!$B$11+Input!AF564*ScoringModel!$B$21+Input!AG564*ScoringModel!$B$31)*0.01,"")</f>
        <v/>
      </c>
      <c r="N564" s="66" t="str">
        <f>IF(A564&lt;&gt;"",(Input!J564*ScoringModel!$B$4+Input!K564*ScoringModel!$B$5+Input!L564*ScoringModel!$B$6+Input!M564*ScoringModel!$B$7+Input!N564*ScoringModel!$B$8+Input!O564*ScoringModel!$B$9+Input!P564*ScoringModel!$B$10)*0.01,"")</f>
        <v/>
      </c>
      <c r="O564" s="66" t="str">
        <f>IF(A564&lt;&gt;"",(Input!Q564*ScoringModel!$B$14+Input!R564*ScoringModel!$B$15+Input!S564*ScoringModel!$B$16+Input!T564*ScoringModel!$B$17+Input!U564*ScoringModel!$B$18+Input!V564*ScoringModel!$B$19+Input!W564*ScoringModel!$B$20)*0.01,"")</f>
        <v/>
      </c>
      <c r="P564" s="66" t="str">
        <f>IF(A564&lt;&gt;"",(Input!X564*ScoringModel!$B$24+Input!Y564*ScoringModel!$B$25+Input!Z564*ScoringModel!$B$26+Input!AA564*ScoringModel!$B$27+Input!AB564*ScoringModel!$B$28+Input!AC564*ScoringModel!$B$29+Input!AD564*ScoringModel!$B$30)*0.01,"")</f>
        <v/>
      </c>
    </row>
    <row r="565" spans="1:16" x14ac:dyDescent="0.25">
      <c r="A565" s="154" t="str">
        <f>IF(Input!A565&lt;&gt;"",Input!A565,"")</f>
        <v/>
      </c>
      <c r="B565" s="154" t="str">
        <f>IF(Input!D565&lt;&gt;"",CONCATENATE(Input!D565,", ",Input!C565),"")</f>
        <v/>
      </c>
      <c r="C565" s="154" t="str">
        <f>IF(Input!E565&lt;&gt;"",Input!E565,"")</f>
        <v/>
      </c>
      <c r="D565" s="155" t="str">
        <f>IF(Input!F565&lt;&gt;"",Input!F565,"")</f>
        <v/>
      </c>
      <c r="E565" s="154" t="str">
        <f>IF(Input!I565&lt;&gt;"",CONCATENATE(Input!I565,", ",LEFT(Input!H565,1)),"")</f>
        <v/>
      </c>
      <c r="F565" s="156"/>
      <c r="G565" s="157" t="str">
        <f t="shared" si="8"/>
        <v/>
      </c>
      <c r="H565" s="154" t="str">
        <f>IF(A565&lt;&gt;"",VLOOKUP(G565,ScoreRanges!$C$4:$E$8,3),"")</f>
        <v/>
      </c>
      <c r="I565" s="156"/>
      <c r="J565" s="129" t="str">
        <f>IF(AND(ConversionTable!$F$2&lt;&gt;"",A565&lt;&gt;""),VLOOKUP(G565,ConversionTable!B$2:D$402,3),"")</f>
        <v/>
      </c>
      <c r="K565" s="66" t="str">
        <f>IF(AND(ConversionTable!$F$2&lt;&gt;"",A565&lt;&gt;""),VLOOKUP(J565,ConversionTable!I$4:K$7,3),"")</f>
        <v/>
      </c>
      <c r="M565" s="66" t="str">
        <f>IF(A565&lt;&gt;"",(Input!AE565*ScoringModel!$B$11+Input!AF565*ScoringModel!$B$21+Input!AG565*ScoringModel!$B$31)*0.01,"")</f>
        <v/>
      </c>
      <c r="N565" s="66" t="str">
        <f>IF(A565&lt;&gt;"",(Input!J565*ScoringModel!$B$4+Input!K565*ScoringModel!$B$5+Input!L565*ScoringModel!$B$6+Input!M565*ScoringModel!$B$7+Input!N565*ScoringModel!$B$8+Input!O565*ScoringModel!$B$9+Input!P565*ScoringModel!$B$10)*0.01,"")</f>
        <v/>
      </c>
      <c r="O565" s="66" t="str">
        <f>IF(A565&lt;&gt;"",(Input!Q565*ScoringModel!$B$14+Input!R565*ScoringModel!$B$15+Input!S565*ScoringModel!$B$16+Input!T565*ScoringModel!$B$17+Input!U565*ScoringModel!$B$18+Input!V565*ScoringModel!$B$19+Input!W565*ScoringModel!$B$20)*0.01,"")</f>
        <v/>
      </c>
      <c r="P565" s="66" t="str">
        <f>IF(A565&lt;&gt;"",(Input!X565*ScoringModel!$B$24+Input!Y565*ScoringModel!$B$25+Input!Z565*ScoringModel!$B$26+Input!AA565*ScoringModel!$B$27+Input!AB565*ScoringModel!$B$28+Input!AC565*ScoringModel!$B$29+Input!AD565*ScoringModel!$B$30)*0.01,"")</f>
        <v/>
      </c>
    </row>
    <row r="566" spans="1:16" x14ac:dyDescent="0.25">
      <c r="A566" s="154" t="str">
        <f>IF(Input!A566&lt;&gt;"",Input!A566,"")</f>
        <v/>
      </c>
      <c r="B566" s="154" t="str">
        <f>IF(Input!D566&lt;&gt;"",CONCATENATE(Input!D566,", ",Input!C566),"")</f>
        <v/>
      </c>
      <c r="C566" s="154" t="str">
        <f>IF(Input!E566&lt;&gt;"",Input!E566,"")</f>
        <v/>
      </c>
      <c r="D566" s="155" t="str">
        <f>IF(Input!F566&lt;&gt;"",Input!F566,"")</f>
        <v/>
      </c>
      <c r="E566" s="154" t="str">
        <f>IF(Input!I566&lt;&gt;"",CONCATENATE(Input!I566,", ",LEFT(Input!H566,1)),"")</f>
        <v/>
      </c>
      <c r="F566" s="156"/>
      <c r="G566" s="157" t="str">
        <f t="shared" si="8"/>
        <v/>
      </c>
      <c r="H566" s="154" t="str">
        <f>IF(A566&lt;&gt;"",VLOOKUP(G566,ScoreRanges!$C$4:$E$8,3),"")</f>
        <v/>
      </c>
      <c r="I566" s="156"/>
      <c r="J566" s="129" t="str">
        <f>IF(AND(ConversionTable!$F$2&lt;&gt;"",A566&lt;&gt;""),VLOOKUP(G566,ConversionTable!B$2:D$402,3),"")</f>
        <v/>
      </c>
      <c r="K566" s="66" t="str">
        <f>IF(AND(ConversionTable!$F$2&lt;&gt;"",A566&lt;&gt;""),VLOOKUP(J566,ConversionTable!I$4:K$7,3),"")</f>
        <v/>
      </c>
      <c r="M566" s="66" t="str">
        <f>IF(A566&lt;&gt;"",(Input!AE566*ScoringModel!$B$11+Input!AF566*ScoringModel!$B$21+Input!AG566*ScoringModel!$B$31)*0.01,"")</f>
        <v/>
      </c>
      <c r="N566" s="66" t="str">
        <f>IF(A566&lt;&gt;"",(Input!J566*ScoringModel!$B$4+Input!K566*ScoringModel!$B$5+Input!L566*ScoringModel!$B$6+Input!M566*ScoringModel!$B$7+Input!N566*ScoringModel!$B$8+Input!O566*ScoringModel!$B$9+Input!P566*ScoringModel!$B$10)*0.01,"")</f>
        <v/>
      </c>
      <c r="O566" s="66" t="str">
        <f>IF(A566&lt;&gt;"",(Input!Q566*ScoringModel!$B$14+Input!R566*ScoringModel!$B$15+Input!S566*ScoringModel!$B$16+Input!T566*ScoringModel!$B$17+Input!U566*ScoringModel!$B$18+Input!V566*ScoringModel!$B$19+Input!W566*ScoringModel!$B$20)*0.01,"")</f>
        <v/>
      </c>
      <c r="P566" s="66" t="str">
        <f>IF(A566&lt;&gt;"",(Input!X566*ScoringModel!$B$24+Input!Y566*ScoringModel!$B$25+Input!Z566*ScoringModel!$B$26+Input!AA566*ScoringModel!$B$27+Input!AB566*ScoringModel!$B$28+Input!AC566*ScoringModel!$B$29+Input!AD566*ScoringModel!$B$30)*0.01,"")</f>
        <v/>
      </c>
    </row>
    <row r="567" spans="1:16" x14ac:dyDescent="0.25">
      <c r="A567" s="154" t="str">
        <f>IF(Input!A567&lt;&gt;"",Input!A567,"")</f>
        <v/>
      </c>
      <c r="B567" s="154" t="str">
        <f>IF(Input!D567&lt;&gt;"",CONCATENATE(Input!D567,", ",Input!C567),"")</f>
        <v/>
      </c>
      <c r="C567" s="154" t="str">
        <f>IF(Input!E567&lt;&gt;"",Input!E567,"")</f>
        <v/>
      </c>
      <c r="D567" s="155" t="str">
        <f>IF(Input!F567&lt;&gt;"",Input!F567,"")</f>
        <v/>
      </c>
      <c r="E567" s="154" t="str">
        <f>IF(Input!I567&lt;&gt;"",CONCATENATE(Input!I567,", ",LEFT(Input!H567,1)),"")</f>
        <v/>
      </c>
      <c r="F567" s="156"/>
      <c r="G567" s="157" t="str">
        <f t="shared" si="8"/>
        <v/>
      </c>
      <c r="H567" s="154" t="str">
        <f>IF(A567&lt;&gt;"",VLOOKUP(G567,ScoreRanges!$C$4:$E$8,3),"")</f>
        <v/>
      </c>
      <c r="I567" s="156"/>
      <c r="J567" s="129" t="str">
        <f>IF(AND(ConversionTable!$F$2&lt;&gt;"",A567&lt;&gt;""),VLOOKUP(G567,ConversionTable!B$2:D$402,3),"")</f>
        <v/>
      </c>
      <c r="K567" s="66" t="str">
        <f>IF(AND(ConversionTable!$F$2&lt;&gt;"",A567&lt;&gt;""),VLOOKUP(J567,ConversionTable!I$4:K$7,3),"")</f>
        <v/>
      </c>
      <c r="M567" s="66" t="str">
        <f>IF(A567&lt;&gt;"",(Input!AE567*ScoringModel!$B$11+Input!AF567*ScoringModel!$B$21+Input!AG567*ScoringModel!$B$31)*0.01,"")</f>
        <v/>
      </c>
      <c r="N567" s="66" t="str">
        <f>IF(A567&lt;&gt;"",(Input!J567*ScoringModel!$B$4+Input!K567*ScoringModel!$B$5+Input!L567*ScoringModel!$B$6+Input!M567*ScoringModel!$B$7+Input!N567*ScoringModel!$B$8+Input!O567*ScoringModel!$B$9+Input!P567*ScoringModel!$B$10)*0.01,"")</f>
        <v/>
      </c>
      <c r="O567" s="66" t="str">
        <f>IF(A567&lt;&gt;"",(Input!Q567*ScoringModel!$B$14+Input!R567*ScoringModel!$B$15+Input!S567*ScoringModel!$B$16+Input!T567*ScoringModel!$B$17+Input!U567*ScoringModel!$B$18+Input!V567*ScoringModel!$B$19+Input!W567*ScoringModel!$B$20)*0.01,"")</f>
        <v/>
      </c>
      <c r="P567" s="66" t="str">
        <f>IF(A567&lt;&gt;"",(Input!X567*ScoringModel!$B$24+Input!Y567*ScoringModel!$B$25+Input!Z567*ScoringModel!$B$26+Input!AA567*ScoringModel!$B$27+Input!AB567*ScoringModel!$B$28+Input!AC567*ScoringModel!$B$29+Input!AD567*ScoringModel!$B$30)*0.01,"")</f>
        <v/>
      </c>
    </row>
    <row r="568" spans="1:16" x14ac:dyDescent="0.25">
      <c r="A568" s="154" t="str">
        <f>IF(Input!A568&lt;&gt;"",Input!A568,"")</f>
        <v/>
      </c>
      <c r="B568" s="154" t="str">
        <f>IF(Input!D568&lt;&gt;"",CONCATENATE(Input!D568,", ",Input!C568),"")</f>
        <v/>
      </c>
      <c r="C568" s="154" t="str">
        <f>IF(Input!E568&lt;&gt;"",Input!E568,"")</f>
        <v/>
      </c>
      <c r="D568" s="155" t="str">
        <f>IF(Input!F568&lt;&gt;"",Input!F568,"")</f>
        <v/>
      </c>
      <c r="E568" s="154" t="str">
        <f>IF(Input!I568&lt;&gt;"",CONCATENATE(Input!I568,", ",LEFT(Input!H568,1)),"")</f>
        <v/>
      </c>
      <c r="F568" s="156"/>
      <c r="G568" s="157" t="str">
        <f t="shared" si="8"/>
        <v/>
      </c>
      <c r="H568" s="154" t="str">
        <f>IF(A568&lt;&gt;"",VLOOKUP(G568,ScoreRanges!$C$4:$E$8,3),"")</f>
        <v/>
      </c>
      <c r="I568" s="156"/>
      <c r="J568" s="129" t="str">
        <f>IF(AND(ConversionTable!$F$2&lt;&gt;"",A568&lt;&gt;""),VLOOKUP(G568,ConversionTable!B$2:D$402,3),"")</f>
        <v/>
      </c>
      <c r="K568" s="66" t="str">
        <f>IF(AND(ConversionTable!$F$2&lt;&gt;"",A568&lt;&gt;""),VLOOKUP(J568,ConversionTable!I$4:K$7,3),"")</f>
        <v/>
      </c>
      <c r="M568" s="66" t="str">
        <f>IF(A568&lt;&gt;"",(Input!AE568*ScoringModel!$B$11+Input!AF568*ScoringModel!$B$21+Input!AG568*ScoringModel!$B$31)*0.01,"")</f>
        <v/>
      </c>
      <c r="N568" s="66" t="str">
        <f>IF(A568&lt;&gt;"",(Input!J568*ScoringModel!$B$4+Input!K568*ScoringModel!$B$5+Input!L568*ScoringModel!$B$6+Input!M568*ScoringModel!$B$7+Input!N568*ScoringModel!$B$8+Input!O568*ScoringModel!$B$9+Input!P568*ScoringModel!$B$10)*0.01,"")</f>
        <v/>
      </c>
      <c r="O568" s="66" t="str">
        <f>IF(A568&lt;&gt;"",(Input!Q568*ScoringModel!$B$14+Input!R568*ScoringModel!$B$15+Input!S568*ScoringModel!$B$16+Input!T568*ScoringModel!$B$17+Input!U568*ScoringModel!$B$18+Input!V568*ScoringModel!$B$19+Input!W568*ScoringModel!$B$20)*0.01,"")</f>
        <v/>
      </c>
      <c r="P568" s="66" t="str">
        <f>IF(A568&lt;&gt;"",(Input!X568*ScoringModel!$B$24+Input!Y568*ScoringModel!$B$25+Input!Z568*ScoringModel!$B$26+Input!AA568*ScoringModel!$B$27+Input!AB568*ScoringModel!$B$28+Input!AC568*ScoringModel!$B$29+Input!AD568*ScoringModel!$B$30)*0.01,"")</f>
        <v/>
      </c>
    </row>
    <row r="569" spans="1:16" x14ac:dyDescent="0.25">
      <c r="A569" s="154" t="str">
        <f>IF(Input!A569&lt;&gt;"",Input!A569,"")</f>
        <v/>
      </c>
      <c r="B569" s="154" t="str">
        <f>IF(Input!D569&lt;&gt;"",CONCATENATE(Input!D569,", ",Input!C569),"")</f>
        <v/>
      </c>
      <c r="C569" s="154" t="str">
        <f>IF(Input!E569&lt;&gt;"",Input!E569,"")</f>
        <v/>
      </c>
      <c r="D569" s="155" t="str">
        <f>IF(Input!F569&lt;&gt;"",Input!F569,"")</f>
        <v/>
      </c>
      <c r="E569" s="154" t="str">
        <f>IF(Input!I569&lt;&gt;"",CONCATENATE(Input!I569,", ",LEFT(Input!H569,1)),"")</f>
        <v/>
      </c>
      <c r="F569" s="156"/>
      <c r="G569" s="157" t="str">
        <f t="shared" si="8"/>
        <v/>
      </c>
      <c r="H569" s="154" t="str">
        <f>IF(A569&lt;&gt;"",VLOOKUP(G569,ScoreRanges!$C$4:$E$8,3),"")</f>
        <v/>
      </c>
      <c r="I569" s="156"/>
      <c r="J569" s="129" t="str">
        <f>IF(AND(ConversionTable!$F$2&lt;&gt;"",A569&lt;&gt;""),VLOOKUP(G569,ConversionTable!B$2:D$402,3),"")</f>
        <v/>
      </c>
      <c r="K569" s="66" t="str">
        <f>IF(AND(ConversionTable!$F$2&lt;&gt;"",A569&lt;&gt;""),VLOOKUP(J569,ConversionTable!I$4:K$7,3),"")</f>
        <v/>
      </c>
      <c r="M569" s="66" t="str">
        <f>IF(A569&lt;&gt;"",(Input!AE569*ScoringModel!$B$11+Input!AF569*ScoringModel!$B$21+Input!AG569*ScoringModel!$B$31)*0.01,"")</f>
        <v/>
      </c>
      <c r="N569" s="66" t="str">
        <f>IF(A569&lt;&gt;"",(Input!J569*ScoringModel!$B$4+Input!K569*ScoringModel!$B$5+Input!L569*ScoringModel!$B$6+Input!M569*ScoringModel!$B$7+Input!N569*ScoringModel!$B$8+Input!O569*ScoringModel!$B$9+Input!P569*ScoringModel!$B$10)*0.01,"")</f>
        <v/>
      </c>
      <c r="O569" s="66" t="str">
        <f>IF(A569&lt;&gt;"",(Input!Q569*ScoringModel!$B$14+Input!R569*ScoringModel!$B$15+Input!S569*ScoringModel!$B$16+Input!T569*ScoringModel!$B$17+Input!U569*ScoringModel!$B$18+Input!V569*ScoringModel!$B$19+Input!W569*ScoringModel!$B$20)*0.01,"")</f>
        <v/>
      </c>
      <c r="P569" s="66" t="str">
        <f>IF(A569&lt;&gt;"",(Input!X569*ScoringModel!$B$24+Input!Y569*ScoringModel!$B$25+Input!Z569*ScoringModel!$B$26+Input!AA569*ScoringModel!$B$27+Input!AB569*ScoringModel!$B$28+Input!AC569*ScoringModel!$B$29+Input!AD569*ScoringModel!$B$30)*0.01,"")</f>
        <v/>
      </c>
    </row>
    <row r="570" spans="1:16" x14ac:dyDescent="0.25">
      <c r="A570" s="154" t="str">
        <f>IF(Input!A570&lt;&gt;"",Input!A570,"")</f>
        <v/>
      </c>
      <c r="B570" s="154" t="str">
        <f>IF(Input!D570&lt;&gt;"",CONCATENATE(Input!D570,", ",Input!C570),"")</f>
        <v/>
      </c>
      <c r="C570" s="154" t="str">
        <f>IF(Input!E570&lt;&gt;"",Input!E570,"")</f>
        <v/>
      </c>
      <c r="D570" s="155" t="str">
        <f>IF(Input!F570&lt;&gt;"",Input!F570,"")</f>
        <v/>
      </c>
      <c r="E570" s="154" t="str">
        <f>IF(Input!I570&lt;&gt;"",CONCATENATE(Input!I570,", ",LEFT(Input!H570,1)),"")</f>
        <v/>
      </c>
      <c r="F570" s="156"/>
      <c r="G570" s="157" t="str">
        <f t="shared" si="8"/>
        <v/>
      </c>
      <c r="H570" s="154" t="str">
        <f>IF(A570&lt;&gt;"",VLOOKUP(G570,ScoreRanges!$C$4:$E$8,3),"")</f>
        <v/>
      </c>
      <c r="I570" s="156"/>
      <c r="J570" s="129" t="str">
        <f>IF(AND(ConversionTable!$F$2&lt;&gt;"",A570&lt;&gt;""),VLOOKUP(G570,ConversionTable!B$2:D$402,3),"")</f>
        <v/>
      </c>
      <c r="K570" s="66" t="str">
        <f>IF(AND(ConversionTable!$F$2&lt;&gt;"",A570&lt;&gt;""),VLOOKUP(J570,ConversionTable!I$4:K$7,3),"")</f>
        <v/>
      </c>
      <c r="M570" s="66" t="str">
        <f>IF(A570&lt;&gt;"",(Input!AE570*ScoringModel!$B$11+Input!AF570*ScoringModel!$B$21+Input!AG570*ScoringModel!$B$31)*0.01,"")</f>
        <v/>
      </c>
      <c r="N570" s="66" t="str">
        <f>IF(A570&lt;&gt;"",(Input!J570*ScoringModel!$B$4+Input!K570*ScoringModel!$B$5+Input!L570*ScoringModel!$B$6+Input!M570*ScoringModel!$B$7+Input!N570*ScoringModel!$B$8+Input!O570*ScoringModel!$B$9+Input!P570*ScoringModel!$B$10)*0.01,"")</f>
        <v/>
      </c>
      <c r="O570" s="66" t="str">
        <f>IF(A570&lt;&gt;"",(Input!Q570*ScoringModel!$B$14+Input!R570*ScoringModel!$B$15+Input!S570*ScoringModel!$B$16+Input!T570*ScoringModel!$B$17+Input!U570*ScoringModel!$B$18+Input!V570*ScoringModel!$B$19+Input!W570*ScoringModel!$B$20)*0.01,"")</f>
        <v/>
      </c>
      <c r="P570" s="66" t="str">
        <f>IF(A570&lt;&gt;"",(Input!X570*ScoringModel!$B$24+Input!Y570*ScoringModel!$B$25+Input!Z570*ScoringModel!$B$26+Input!AA570*ScoringModel!$B$27+Input!AB570*ScoringModel!$B$28+Input!AC570*ScoringModel!$B$29+Input!AD570*ScoringModel!$B$30)*0.01,"")</f>
        <v/>
      </c>
    </row>
    <row r="571" spans="1:16" x14ac:dyDescent="0.25">
      <c r="A571" s="154" t="str">
        <f>IF(Input!A571&lt;&gt;"",Input!A571,"")</f>
        <v/>
      </c>
      <c r="B571" s="154" t="str">
        <f>IF(Input!D571&lt;&gt;"",CONCATENATE(Input!D571,", ",Input!C571),"")</f>
        <v/>
      </c>
      <c r="C571" s="154" t="str">
        <f>IF(Input!E571&lt;&gt;"",Input!E571,"")</f>
        <v/>
      </c>
      <c r="D571" s="155" t="str">
        <f>IF(Input!F571&lt;&gt;"",Input!F571,"")</f>
        <v/>
      </c>
      <c r="E571" s="154" t="str">
        <f>IF(Input!I571&lt;&gt;"",CONCATENATE(Input!I571,", ",LEFT(Input!H571,1)),"")</f>
        <v/>
      </c>
      <c r="F571" s="156"/>
      <c r="G571" s="157" t="str">
        <f t="shared" si="8"/>
        <v/>
      </c>
      <c r="H571" s="154" t="str">
        <f>IF(A571&lt;&gt;"",VLOOKUP(G571,ScoreRanges!$C$4:$E$8,3),"")</f>
        <v/>
      </c>
      <c r="I571" s="156"/>
      <c r="J571" s="129" t="str">
        <f>IF(AND(ConversionTable!$F$2&lt;&gt;"",A571&lt;&gt;""),VLOOKUP(G571,ConversionTable!B$2:D$402,3),"")</f>
        <v/>
      </c>
      <c r="K571" s="66" t="str">
        <f>IF(AND(ConversionTable!$F$2&lt;&gt;"",A571&lt;&gt;""),VLOOKUP(J571,ConversionTable!I$4:K$7,3),"")</f>
        <v/>
      </c>
      <c r="M571" s="66" t="str">
        <f>IF(A571&lt;&gt;"",(Input!AE571*ScoringModel!$B$11+Input!AF571*ScoringModel!$B$21+Input!AG571*ScoringModel!$B$31)*0.01,"")</f>
        <v/>
      </c>
      <c r="N571" s="66" t="str">
        <f>IF(A571&lt;&gt;"",(Input!J571*ScoringModel!$B$4+Input!K571*ScoringModel!$B$5+Input!L571*ScoringModel!$B$6+Input!M571*ScoringModel!$B$7+Input!N571*ScoringModel!$B$8+Input!O571*ScoringModel!$B$9+Input!P571*ScoringModel!$B$10)*0.01,"")</f>
        <v/>
      </c>
      <c r="O571" s="66" t="str">
        <f>IF(A571&lt;&gt;"",(Input!Q571*ScoringModel!$B$14+Input!R571*ScoringModel!$B$15+Input!S571*ScoringModel!$B$16+Input!T571*ScoringModel!$B$17+Input!U571*ScoringModel!$B$18+Input!V571*ScoringModel!$B$19+Input!W571*ScoringModel!$B$20)*0.01,"")</f>
        <v/>
      </c>
      <c r="P571" s="66" t="str">
        <f>IF(A571&lt;&gt;"",(Input!X571*ScoringModel!$B$24+Input!Y571*ScoringModel!$B$25+Input!Z571*ScoringModel!$B$26+Input!AA571*ScoringModel!$B$27+Input!AB571*ScoringModel!$B$28+Input!AC571*ScoringModel!$B$29+Input!AD571*ScoringModel!$B$30)*0.01,"")</f>
        <v/>
      </c>
    </row>
    <row r="572" spans="1:16" x14ac:dyDescent="0.25">
      <c r="A572" s="154" t="str">
        <f>IF(Input!A572&lt;&gt;"",Input!A572,"")</f>
        <v/>
      </c>
      <c r="B572" s="154" t="str">
        <f>IF(Input!D572&lt;&gt;"",CONCATENATE(Input!D572,", ",Input!C572),"")</f>
        <v/>
      </c>
      <c r="C572" s="154" t="str">
        <f>IF(Input!E572&lt;&gt;"",Input!E572,"")</f>
        <v/>
      </c>
      <c r="D572" s="155" t="str">
        <f>IF(Input!F572&lt;&gt;"",Input!F572,"")</f>
        <v/>
      </c>
      <c r="E572" s="154" t="str">
        <f>IF(Input!I572&lt;&gt;"",CONCATENATE(Input!I572,", ",LEFT(Input!H572,1)),"")</f>
        <v/>
      </c>
      <c r="F572" s="156"/>
      <c r="G572" s="157" t="str">
        <f t="shared" si="8"/>
        <v/>
      </c>
      <c r="H572" s="154" t="str">
        <f>IF(A572&lt;&gt;"",VLOOKUP(G572,ScoreRanges!$C$4:$E$8,3),"")</f>
        <v/>
      </c>
      <c r="I572" s="156"/>
      <c r="J572" s="129" t="str">
        <f>IF(AND(ConversionTable!$F$2&lt;&gt;"",A572&lt;&gt;""),VLOOKUP(G572,ConversionTable!B$2:D$402,3),"")</f>
        <v/>
      </c>
      <c r="K572" s="66" t="str">
        <f>IF(AND(ConversionTable!$F$2&lt;&gt;"",A572&lt;&gt;""),VLOOKUP(J572,ConversionTable!I$4:K$7,3),"")</f>
        <v/>
      </c>
      <c r="M572" s="66" t="str">
        <f>IF(A572&lt;&gt;"",(Input!AE572*ScoringModel!$B$11+Input!AF572*ScoringModel!$B$21+Input!AG572*ScoringModel!$B$31)*0.01,"")</f>
        <v/>
      </c>
      <c r="N572" s="66" t="str">
        <f>IF(A572&lt;&gt;"",(Input!J572*ScoringModel!$B$4+Input!K572*ScoringModel!$B$5+Input!L572*ScoringModel!$B$6+Input!M572*ScoringModel!$B$7+Input!N572*ScoringModel!$B$8+Input!O572*ScoringModel!$B$9+Input!P572*ScoringModel!$B$10)*0.01,"")</f>
        <v/>
      </c>
      <c r="O572" s="66" t="str">
        <f>IF(A572&lt;&gt;"",(Input!Q572*ScoringModel!$B$14+Input!R572*ScoringModel!$B$15+Input!S572*ScoringModel!$B$16+Input!T572*ScoringModel!$B$17+Input!U572*ScoringModel!$B$18+Input!V572*ScoringModel!$B$19+Input!W572*ScoringModel!$B$20)*0.01,"")</f>
        <v/>
      </c>
      <c r="P572" s="66" t="str">
        <f>IF(A572&lt;&gt;"",(Input!X572*ScoringModel!$B$24+Input!Y572*ScoringModel!$B$25+Input!Z572*ScoringModel!$B$26+Input!AA572*ScoringModel!$B$27+Input!AB572*ScoringModel!$B$28+Input!AC572*ScoringModel!$B$29+Input!AD572*ScoringModel!$B$30)*0.01,"")</f>
        <v/>
      </c>
    </row>
    <row r="573" spans="1:16" x14ac:dyDescent="0.25">
      <c r="A573" s="154" t="str">
        <f>IF(Input!A573&lt;&gt;"",Input!A573,"")</f>
        <v/>
      </c>
      <c r="B573" s="154" t="str">
        <f>IF(Input!D573&lt;&gt;"",CONCATENATE(Input!D573,", ",Input!C573),"")</f>
        <v/>
      </c>
      <c r="C573" s="154" t="str">
        <f>IF(Input!E573&lt;&gt;"",Input!E573,"")</f>
        <v/>
      </c>
      <c r="D573" s="155" t="str">
        <f>IF(Input!F573&lt;&gt;"",Input!F573,"")</f>
        <v/>
      </c>
      <c r="E573" s="154" t="str">
        <f>IF(Input!I573&lt;&gt;"",CONCATENATE(Input!I573,", ",LEFT(Input!H573,1)),"")</f>
        <v/>
      </c>
      <c r="F573" s="156"/>
      <c r="G573" s="157" t="str">
        <f t="shared" si="8"/>
        <v/>
      </c>
      <c r="H573" s="154" t="str">
        <f>IF(A573&lt;&gt;"",VLOOKUP(G573,ScoreRanges!$C$4:$E$8,3),"")</f>
        <v/>
      </c>
      <c r="I573" s="156"/>
      <c r="J573" s="129" t="str">
        <f>IF(AND(ConversionTable!$F$2&lt;&gt;"",A573&lt;&gt;""),VLOOKUP(G573,ConversionTable!B$2:D$402,3),"")</f>
        <v/>
      </c>
      <c r="K573" s="66" t="str">
        <f>IF(AND(ConversionTable!$F$2&lt;&gt;"",A573&lt;&gt;""),VLOOKUP(J573,ConversionTable!I$4:K$7,3),"")</f>
        <v/>
      </c>
      <c r="M573" s="66" t="str">
        <f>IF(A573&lt;&gt;"",(Input!AE573*ScoringModel!$B$11+Input!AF573*ScoringModel!$B$21+Input!AG573*ScoringModel!$B$31)*0.01,"")</f>
        <v/>
      </c>
      <c r="N573" s="66" t="str">
        <f>IF(A573&lt;&gt;"",(Input!J573*ScoringModel!$B$4+Input!K573*ScoringModel!$B$5+Input!L573*ScoringModel!$B$6+Input!M573*ScoringModel!$B$7+Input!N573*ScoringModel!$B$8+Input!O573*ScoringModel!$B$9+Input!P573*ScoringModel!$B$10)*0.01,"")</f>
        <v/>
      </c>
      <c r="O573" s="66" t="str">
        <f>IF(A573&lt;&gt;"",(Input!Q573*ScoringModel!$B$14+Input!R573*ScoringModel!$B$15+Input!S573*ScoringModel!$B$16+Input!T573*ScoringModel!$B$17+Input!U573*ScoringModel!$B$18+Input!V573*ScoringModel!$B$19+Input!W573*ScoringModel!$B$20)*0.01,"")</f>
        <v/>
      </c>
      <c r="P573" s="66" t="str">
        <f>IF(A573&lt;&gt;"",(Input!X573*ScoringModel!$B$24+Input!Y573*ScoringModel!$B$25+Input!Z573*ScoringModel!$B$26+Input!AA573*ScoringModel!$B$27+Input!AB573*ScoringModel!$B$28+Input!AC573*ScoringModel!$B$29+Input!AD573*ScoringModel!$B$30)*0.01,"")</f>
        <v/>
      </c>
    </row>
    <row r="574" spans="1:16" x14ac:dyDescent="0.25">
      <c r="A574" s="154" t="str">
        <f>IF(Input!A574&lt;&gt;"",Input!A574,"")</f>
        <v/>
      </c>
      <c r="B574" s="154" t="str">
        <f>IF(Input!D574&lt;&gt;"",CONCATENATE(Input!D574,", ",Input!C574),"")</f>
        <v/>
      </c>
      <c r="C574" s="154" t="str">
        <f>IF(Input!E574&lt;&gt;"",Input!E574,"")</f>
        <v/>
      </c>
      <c r="D574" s="155" t="str">
        <f>IF(Input!F574&lt;&gt;"",Input!F574,"")</f>
        <v/>
      </c>
      <c r="E574" s="154" t="str">
        <f>IF(Input!I574&lt;&gt;"",CONCATENATE(Input!I574,", ",LEFT(Input!H574,1)),"")</f>
        <v/>
      </c>
      <c r="F574" s="156"/>
      <c r="G574" s="157" t="str">
        <f t="shared" si="8"/>
        <v/>
      </c>
      <c r="H574" s="154" t="str">
        <f>IF(A574&lt;&gt;"",VLOOKUP(G574,ScoreRanges!$C$4:$E$8,3),"")</f>
        <v/>
      </c>
      <c r="I574" s="156"/>
      <c r="J574" s="129" t="str">
        <f>IF(AND(ConversionTable!$F$2&lt;&gt;"",A574&lt;&gt;""),VLOOKUP(G574,ConversionTable!B$2:D$402,3),"")</f>
        <v/>
      </c>
      <c r="K574" s="66" t="str">
        <f>IF(AND(ConversionTable!$F$2&lt;&gt;"",A574&lt;&gt;""),VLOOKUP(J574,ConversionTable!I$4:K$7,3),"")</f>
        <v/>
      </c>
      <c r="M574" s="66" t="str">
        <f>IF(A574&lt;&gt;"",(Input!AE574*ScoringModel!$B$11+Input!AF574*ScoringModel!$B$21+Input!AG574*ScoringModel!$B$31)*0.01,"")</f>
        <v/>
      </c>
      <c r="N574" s="66" t="str">
        <f>IF(A574&lt;&gt;"",(Input!J574*ScoringModel!$B$4+Input!K574*ScoringModel!$B$5+Input!L574*ScoringModel!$B$6+Input!M574*ScoringModel!$B$7+Input!N574*ScoringModel!$B$8+Input!O574*ScoringModel!$B$9+Input!P574*ScoringModel!$B$10)*0.01,"")</f>
        <v/>
      </c>
      <c r="O574" s="66" t="str">
        <f>IF(A574&lt;&gt;"",(Input!Q574*ScoringModel!$B$14+Input!R574*ScoringModel!$B$15+Input!S574*ScoringModel!$B$16+Input!T574*ScoringModel!$B$17+Input!U574*ScoringModel!$B$18+Input!V574*ScoringModel!$B$19+Input!W574*ScoringModel!$B$20)*0.01,"")</f>
        <v/>
      </c>
      <c r="P574" s="66" t="str">
        <f>IF(A574&lt;&gt;"",(Input!X574*ScoringModel!$B$24+Input!Y574*ScoringModel!$B$25+Input!Z574*ScoringModel!$B$26+Input!AA574*ScoringModel!$B$27+Input!AB574*ScoringModel!$B$28+Input!AC574*ScoringModel!$B$29+Input!AD574*ScoringModel!$B$30)*0.01,"")</f>
        <v/>
      </c>
    </row>
    <row r="575" spans="1:16" x14ac:dyDescent="0.25">
      <c r="A575" s="154" t="str">
        <f>IF(Input!A575&lt;&gt;"",Input!A575,"")</f>
        <v/>
      </c>
      <c r="B575" s="154" t="str">
        <f>IF(Input!D575&lt;&gt;"",CONCATENATE(Input!D575,", ",Input!C575),"")</f>
        <v/>
      </c>
      <c r="C575" s="154" t="str">
        <f>IF(Input!E575&lt;&gt;"",Input!E575,"")</f>
        <v/>
      </c>
      <c r="D575" s="155" t="str">
        <f>IF(Input!F575&lt;&gt;"",Input!F575,"")</f>
        <v/>
      </c>
      <c r="E575" s="154" t="str">
        <f>IF(Input!I575&lt;&gt;"",CONCATENATE(Input!I575,", ",LEFT(Input!H575,1)),"")</f>
        <v/>
      </c>
      <c r="F575" s="156"/>
      <c r="G575" s="157" t="str">
        <f t="shared" si="8"/>
        <v/>
      </c>
      <c r="H575" s="154" t="str">
        <f>IF(A575&lt;&gt;"",VLOOKUP(G575,ScoreRanges!$C$4:$E$8,3),"")</f>
        <v/>
      </c>
      <c r="I575" s="156"/>
      <c r="J575" s="129" t="str">
        <f>IF(AND(ConversionTable!$F$2&lt;&gt;"",A575&lt;&gt;""),VLOOKUP(G575,ConversionTable!B$2:D$402,3),"")</f>
        <v/>
      </c>
      <c r="K575" s="66" t="str">
        <f>IF(AND(ConversionTable!$F$2&lt;&gt;"",A575&lt;&gt;""),VLOOKUP(J575,ConversionTable!I$4:K$7,3),"")</f>
        <v/>
      </c>
      <c r="M575" s="66" t="str">
        <f>IF(A575&lt;&gt;"",(Input!AE575*ScoringModel!$B$11+Input!AF575*ScoringModel!$B$21+Input!AG575*ScoringModel!$B$31)*0.01,"")</f>
        <v/>
      </c>
      <c r="N575" s="66" t="str">
        <f>IF(A575&lt;&gt;"",(Input!J575*ScoringModel!$B$4+Input!K575*ScoringModel!$B$5+Input!L575*ScoringModel!$B$6+Input!M575*ScoringModel!$B$7+Input!N575*ScoringModel!$B$8+Input!O575*ScoringModel!$B$9+Input!P575*ScoringModel!$B$10)*0.01,"")</f>
        <v/>
      </c>
      <c r="O575" s="66" t="str">
        <f>IF(A575&lt;&gt;"",(Input!Q575*ScoringModel!$B$14+Input!R575*ScoringModel!$B$15+Input!S575*ScoringModel!$B$16+Input!T575*ScoringModel!$B$17+Input!U575*ScoringModel!$B$18+Input!V575*ScoringModel!$B$19+Input!W575*ScoringModel!$B$20)*0.01,"")</f>
        <v/>
      </c>
      <c r="P575" s="66" t="str">
        <f>IF(A575&lt;&gt;"",(Input!X575*ScoringModel!$B$24+Input!Y575*ScoringModel!$B$25+Input!Z575*ScoringModel!$B$26+Input!AA575*ScoringModel!$B$27+Input!AB575*ScoringModel!$B$28+Input!AC575*ScoringModel!$B$29+Input!AD575*ScoringModel!$B$30)*0.01,"")</f>
        <v/>
      </c>
    </row>
    <row r="576" spans="1:16" x14ac:dyDescent="0.25">
      <c r="A576" s="154" t="str">
        <f>IF(Input!A576&lt;&gt;"",Input!A576,"")</f>
        <v/>
      </c>
      <c r="B576" s="154" t="str">
        <f>IF(Input!D576&lt;&gt;"",CONCATENATE(Input!D576,", ",Input!C576),"")</f>
        <v/>
      </c>
      <c r="C576" s="154" t="str">
        <f>IF(Input!E576&lt;&gt;"",Input!E576,"")</f>
        <v/>
      </c>
      <c r="D576" s="155" t="str">
        <f>IF(Input!F576&lt;&gt;"",Input!F576,"")</f>
        <v/>
      </c>
      <c r="E576" s="154" t="str">
        <f>IF(Input!I576&lt;&gt;"",CONCATENATE(Input!I576,", ",LEFT(Input!H576,1)),"")</f>
        <v/>
      </c>
      <c r="F576" s="156"/>
      <c r="G576" s="157" t="str">
        <f t="shared" si="8"/>
        <v/>
      </c>
      <c r="H576" s="154" t="str">
        <f>IF(A576&lt;&gt;"",VLOOKUP(G576,ScoreRanges!$C$4:$E$8,3),"")</f>
        <v/>
      </c>
      <c r="I576" s="156"/>
      <c r="J576" s="129" t="str">
        <f>IF(AND(ConversionTable!$F$2&lt;&gt;"",A576&lt;&gt;""),VLOOKUP(G576,ConversionTable!B$2:D$402,3),"")</f>
        <v/>
      </c>
      <c r="K576" s="66" t="str">
        <f>IF(AND(ConversionTable!$F$2&lt;&gt;"",A576&lt;&gt;""),VLOOKUP(J576,ConversionTable!I$4:K$7,3),"")</f>
        <v/>
      </c>
      <c r="M576" s="66" t="str">
        <f>IF(A576&lt;&gt;"",(Input!AE576*ScoringModel!$B$11+Input!AF576*ScoringModel!$B$21+Input!AG576*ScoringModel!$B$31)*0.01,"")</f>
        <v/>
      </c>
      <c r="N576" s="66" t="str">
        <f>IF(A576&lt;&gt;"",(Input!J576*ScoringModel!$B$4+Input!K576*ScoringModel!$B$5+Input!L576*ScoringModel!$B$6+Input!M576*ScoringModel!$B$7+Input!N576*ScoringModel!$B$8+Input!O576*ScoringModel!$B$9+Input!P576*ScoringModel!$B$10)*0.01,"")</f>
        <v/>
      </c>
      <c r="O576" s="66" t="str">
        <f>IF(A576&lt;&gt;"",(Input!Q576*ScoringModel!$B$14+Input!R576*ScoringModel!$B$15+Input!S576*ScoringModel!$B$16+Input!T576*ScoringModel!$B$17+Input!U576*ScoringModel!$B$18+Input!V576*ScoringModel!$B$19+Input!W576*ScoringModel!$B$20)*0.01,"")</f>
        <v/>
      </c>
      <c r="P576" s="66" t="str">
        <f>IF(A576&lt;&gt;"",(Input!X576*ScoringModel!$B$24+Input!Y576*ScoringModel!$B$25+Input!Z576*ScoringModel!$B$26+Input!AA576*ScoringModel!$B$27+Input!AB576*ScoringModel!$B$28+Input!AC576*ScoringModel!$B$29+Input!AD576*ScoringModel!$B$30)*0.01,"")</f>
        <v/>
      </c>
    </row>
    <row r="577" spans="1:16" x14ac:dyDescent="0.25">
      <c r="A577" s="154" t="str">
        <f>IF(Input!A577&lt;&gt;"",Input!A577,"")</f>
        <v/>
      </c>
      <c r="B577" s="154" t="str">
        <f>IF(Input!D577&lt;&gt;"",CONCATENATE(Input!D577,", ",Input!C577),"")</f>
        <v/>
      </c>
      <c r="C577" s="154" t="str">
        <f>IF(Input!E577&lt;&gt;"",Input!E577,"")</f>
        <v/>
      </c>
      <c r="D577" s="155" t="str">
        <f>IF(Input!F577&lt;&gt;"",Input!F577,"")</f>
        <v/>
      </c>
      <c r="E577" s="154" t="str">
        <f>IF(Input!I577&lt;&gt;"",CONCATENATE(Input!I577,", ",LEFT(Input!H577,1)),"")</f>
        <v/>
      </c>
      <c r="F577" s="156"/>
      <c r="G577" s="157" t="str">
        <f t="shared" si="8"/>
        <v/>
      </c>
      <c r="H577" s="154" t="str">
        <f>IF(A577&lt;&gt;"",VLOOKUP(G577,ScoreRanges!$C$4:$E$8,3),"")</f>
        <v/>
      </c>
      <c r="I577" s="156"/>
      <c r="J577" s="129" t="str">
        <f>IF(AND(ConversionTable!$F$2&lt;&gt;"",A577&lt;&gt;""),VLOOKUP(G577,ConversionTable!B$2:D$402,3),"")</f>
        <v/>
      </c>
      <c r="K577" s="66" t="str">
        <f>IF(AND(ConversionTable!$F$2&lt;&gt;"",A577&lt;&gt;""),VLOOKUP(J577,ConversionTable!I$4:K$7,3),"")</f>
        <v/>
      </c>
      <c r="M577" s="66" t="str">
        <f>IF(A577&lt;&gt;"",(Input!AE577*ScoringModel!$B$11+Input!AF577*ScoringModel!$B$21+Input!AG577*ScoringModel!$B$31)*0.01,"")</f>
        <v/>
      </c>
      <c r="N577" s="66" t="str">
        <f>IF(A577&lt;&gt;"",(Input!J577*ScoringModel!$B$4+Input!K577*ScoringModel!$B$5+Input!L577*ScoringModel!$B$6+Input!M577*ScoringModel!$B$7+Input!N577*ScoringModel!$B$8+Input!O577*ScoringModel!$B$9+Input!P577*ScoringModel!$B$10)*0.01,"")</f>
        <v/>
      </c>
      <c r="O577" s="66" t="str">
        <f>IF(A577&lt;&gt;"",(Input!Q577*ScoringModel!$B$14+Input!R577*ScoringModel!$B$15+Input!S577*ScoringModel!$B$16+Input!T577*ScoringModel!$B$17+Input!U577*ScoringModel!$B$18+Input!V577*ScoringModel!$B$19+Input!W577*ScoringModel!$B$20)*0.01,"")</f>
        <v/>
      </c>
      <c r="P577" s="66" t="str">
        <f>IF(A577&lt;&gt;"",(Input!X577*ScoringModel!$B$24+Input!Y577*ScoringModel!$B$25+Input!Z577*ScoringModel!$B$26+Input!AA577*ScoringModel!$B$27+Input!AB577*ScoringModel!$B$28+Input!AC577*ScoringModel!$B$29+Input!AD577*ScoringModel!$B$30)*0.01,"")</f>
        <v/>
      </c>
    </row>
    <row r="578" spans="1:16" x14ac:dyDescent="0.25">
      <c r="A578" s="154" t="str">
        <f>IF(Input!A578&lt;&gt;"",Input!A578,"")</f>
        <v/>
      </c>
      <c r="B578" s="154" t="str">
        <f>IF(Input!D578&lt;&gt;"",CONCATENATE(Input!D578,", ",Input!C578),"")</f>
        <v/>
      </c>
      <c r="C578" s="154" t="str">
        <f>IF(Input!E578&lt;&gt;"",Input!E578,"")</f>
        <v/>
      </c>
      <c r="D578" s="155" t="str">
        <f>IF(Input!F578&lt;&gt;"",Input!F578,"")</f>
        <v/>
      </c>
      <c r="E578" s="154" t="str">
        <f>IF(Input!I578&lt;&gt;"",CONCATENATE(Input!I578,", ",LEFT(Input!H578,1)),"")</f>
        <v/>
      </c>
      <c r="F578" s="156"/>
      <c r="G578" s="157" t="str">
        <f t="shared" ref="G578:G641" si="9">IF(A578&lt;&gt;"",SUM(M578:P578),"")</f>
        <v/>
      </c>
      <c r="H578" s="154" t="str">
        <f>IF(A578&lt;&gt;"",VLOOKUP(G578,ScoreRanges!$C$4:$E$8,3),"")</f>
        <v/>
      </c>
      <c r="I578" s="156"/>
      <c r="J578" s="129" t="str">
        <f>IF(AND(ConversionTable!$F$2&lt;&gt;"",A578&lt;&gt;""),VLOOKUP(G578,ConversionTable!B$2:D$402,3),"")</f>
        <v/>
      </c>
      <c r="K578" s="66" t="str">
        <f>IF(AND(ConversionTable!$F$2&lt;&gt;"",A578&lt;&gt;""),VLOOKUP(J578,ConversionTable!I$4:K$7,3),"")</f>
        <v/>
      </c>
      <c r="M578" s="66" t="str">
        <f>IF(A578&lt;&gt;"",(Input!AE578*ScoringModel!$B$11+Input!AF578*ScoringModel!$B$21+Input!AG578*ScoringModel!$B$31)*0.01,"")</f>
        <v/>
      </c>
      <c r="N578" s="66" t="str">
        <f>IF(A578&lt;&gt;"",(Input!J578*ScoringModel!$B$4+Input!K578*ScoringModel!$B$5+Input!L578*ScoringModel!$B$6+Input!M578*ScoringModel!$B$7+Input!N578*ScoringModel!$B$8+Input!O578*ScoringModel!$B$9+Input!P578*ScoringModel!$B$10)*0.01,"")</f>
        <v/>
      </c>
      <c r="O578" s="66" t="str">
        <f>IF(A578&lt;&gt;"",(Input!Q578*ScoringModel!$B$14+Input!R578*ScoringModel!$B$15+Input!S578*ScoringModel!$B$16+Input!T578*ScoringModel!$B$17+Input!U578*ScoringModel!$B$18+Input!V578*ScoringModel!$B$19+Input!W578*ScoringModel!$B$20)*0.01,"")</f>
        <v/>
      </c>
      <c r="P578" s="66" t="str">
        <f>IF(A578&lt;&gt;"",(Input!X578*ScoringModel!$B$24+Input!Y578*ScoringModel!$B$25+Input!Z578*ScoringModel!$B$26+Input!AA578*ScoringModel!$B$27+Input!AB578*ScoringModel!$B$28+Input!AC578*ScoringModel!$B$29+Input!AD578*ScoringModel!$B$30)*0.01,"")</f>
        <v/>
      </c>
    </row>
    <row r="579" spans="1:16" x14ac:dyDescent="0.25">
      <c r="A579" s="154" t="str">
        <f>IF(Input!A579&lt;&gt;"",Input!A579,"")</f>
        <v/>
      </c>
      <c r="B579" s="154" t="str">
        <f>IF(Input!D579&lt;&gt;"",CONCATENATE(Input!D579,", ",Input!C579),"")</f>
        <v/>
      </c>
      <c r="C579" s="154" t="str">
        <f>IF(Input!E579&lt;&gt;"",Input!E579,"")</f>
        <v/>
      </c>
      <c r="D579" s="155" t="str">
        <f>IF(Input!F579&lt;&gt;"",Input!F579,"")</f>
        <v/>
      </c>
      <c r="E579" s="154" t="str">
        <f>IF(Input!I579&lt;&gt;"",CONCATENATE(Input!I579,", ",LEFT(Input!H579,1)),"")</f>
        <v/>
      </c>
      <c r="F579" s="156"/>
      <c r="G579" s="157" t="str">
        <f t="shared" si="9"/>
        <v/>
      </c>
      <c r="H579" s="154" t="str">
        <f>IF(A579&lt;&gt;"",VLOOKUP(G579,ScoreRanges!$C$4:$E$8,3),"")</f>
        <v/>
      </c>
      <c r="I579" s="156"/>
      <c r="J579" s="129" t="str">
        <f>IF(AND(ConversionTable!$F$2&lt;&gt;"",A579&lt;&gt;""),VLOOKUP(G579,ConversionTable!B$2:D$402,3),"")</f>
        <v/>
      </c>
      <c r="K579" s="66" t="str">
        <f>IF(AND(ConversionTable!$F$2&lt;&gt;"",A579&lt;&gt;""),VLOOKUP(J579,ConversionTable!I$4:K$7,3),"")</f>
        <v/>
      </c>
      <c r="M579" s="66" t="str">
        <f>IF(A579&lt;&gt;"",(Input!AE579*ScoringModel!$B$11+Input!AF579*ScoringModel!$B$21+Input!AG579*ScoringModel!$B$31)*0.01,"")</f>
        <v/>
      </c>
      <c r="N579" s="66" t="str">
        <f>IF(A579&lt;&gt;"",(Input!J579*ScoringModel!$B$4+Input!K579*ScoringModel!$B$5+Input!L579*ScoringModel!$B$6+Input!M579*ScoringModel!$B$7+Input!N579*ScoringModel!$B$8+Input!O579*ScoringModel!$B$9+Input!P579*ScoringModel!$B$10)*0.01,"")</f>
        <v/>
      </c>
      <c r="O579" s="66" t="str">
        <f>IF(A579&lt;&gt;"",(Input!Q579*ScoringModel!$B$14+Input!R579*ScoringModel!$B$15+Input!S579*ScoringModel!$B$16+Input!T579*ScoringModel!$B$17+Input!U579*ScoringModel!$B$18+Input!V579*ScoringModel!$B$19+Input!W579*ScoringModel!$B$20)*0.01,"")</f>
        <v/>
      </c>
      <c r="P579" s="66" t="str">
        <f>IF(A579&lt;&gt;"",(Input!X579*ScoringModel!$B$24+Input!Y579*ScoringModel!$B$25+Input!Z579*ScoringModel!$B$26+Input!AA579*ScoringModel!$B$27+Input!AB579*ScoringModel!$B$28+Input!AC579*ScoringModel!$B$29+Input!AD579*ScoringModel!$B$30)*0.01,"")</f>
        <v/>
      </c>
    </row>
    <row r="580" spans="1:16" x14ac:dyDescent="0.25">
      <c r="A580" s="154" t="str">
        <f>IF(Input!A580&lt;&gt;"",Input!A580,"")</f>
        <v/>
      </c>
      <c r="B580" s="154" t="str">
        <f>IF(Input!D580&lt;&gt;"",CONCATENATE(Input!D580,", ",Input!C580),"")</f>
        <v/>
      </c>
      <c r="C580" s="154" t="str">
        <f>IF(Input!E580&lt;&gt;"",Input!E580,"")</f>
        <v/>
      </c>
      <c r="D580" s="155" t="str">
        <f>IF(Input!F580&lt;&gt;"",Input!F580,"")</f>
        <v/>
      </c>
      <c r="E580" s="154" t="str">
        <f>IF(Input!I580&lt;&gt;"",CONCATENATE(Input!I580,", ",LEFT(Input!H580,1)),"")</f>
        <v/>
      </c>
      <c r="F580" s="156"/>
      <c r="G580" s="157" t="str">
        <f t="shared" si="9"/>
        <v/>
      </c>
      <c r="H580" s="154" t="str">
        <f>IF(A580&lt;&gt;"",VLOOKUP(G580,ScoreRanges!$C$4:$E$8,3),"")</f>
        <v/>
      </c>
      <c r="I580" s="156"/>
      <c r="J580" s="129" t="str">
        <f>IF(AND(ConversionTable!$F$2&lt;&gt;"",A580&lt;&gt;""),VLOOKUP(G580,ConversionTable!B$2:D$402,3),"")</f>
        <v/>
      </c>
      <c r="K580" s="66" t="str">
        <f>IF(AND(ConversionTable!$F$2&lt;&gt;"",A580&lt;&gt;""),VLOOKUP(J580,ConversionTable!I$4:K$7,3),"")</f>
        <v/>
      </c>
      <c r="M580" s="66" t="str">
        <f>IF(A580&lt;&gt;"",(Input!AE580*ScoringModel!$B$11+Input!AF580*ScoringModel!$B$21+Input!AG580*ScoringModel!$B$31)*0.01,"")</f>
        <v/>
      </c>
      <c r="N580" s="66" t="str">
        <f>IF(A580&lt;&gt;"",(Input!J580*ScoringModel!$B$4+Input!K580*ScoringModel!$B$5+Input!L580*ScoringModel!$B$6+Input!M580*ScoringModel!$B$7+Input!N580*ScoringModel!$B$8+Input!O580*ScoringModel!$B$9+Input!P580*ScoringModel!$B$10)*0.01,"")</f>
        <v/>
      </c>
      <c r="O580" s="66" t="str">
        <f>IF(A580&lt;&gt;"",(Input!Q580*ScoringModel!$B$14+Input!R580*ScoringModel!$B$15+Input!S580*ScoringModel!$B$16+Input!T580*ScoringModel!$B$17+Input!U580*ScoringModel!$B$18+Input!V580*ScoringModel!$B$19+Input!W580*ScoringModel!$B$20)*0.01,"")</f>
        <v/>
      </c>
      <c r="P580" s="66" t="str">
        <f>IF(A580&lt;&gt;"",(Input!X580*ScoringModel!$B$24+Input!Y580*ScoringModel!$B$25+Input!Z580*ScoringModel!$B$26+Input!AA580*ScoringModel!$B$27+Input!AB580*ScoringModel!$B$28+Input!AC580*ScoringModel!$B$29+Input!AD580*ScoringModel!$B$30)*0.01,"")</f>
        <v/>
      </c>
    </row>
    <row r="581" spans="1:16" x14ac:dyDescent="0.25">
      <c r="A581" s="154" t="str">
        <f>IF(Input!A581&lt;&gt;"",Input!A581,"")</f>
        <v/>
      </c>
      <c r="B581" s="154" t="str">
        <f>IF(Input!D581&lt;&gt;"",CONCATENATE(Input!D581,", ",Input!C581),"")</f>
        <v/>
      </c>
      <c r="C581" s="154" t="str">
        <f>IF(Input!E581&lt;&gt;"",Input!E581,"")</f>
        <v/>
      </c>
      <c r="D581" s="155" t="str">
        <f>IF(Input!F581&lt;&gt;"",Input!F581,"")</f>
        <v/>
      </c>
      <c r="E581" s="154" t="str">
        <f>IF(Input!I581&lt;&gt;"",CONCATENATE(Input!I581,", ",LEFT(Input!H581,1)),"")</f>
        <v/>
      </c>
      <c r="F581" s="156"/>
      <c r="G581" s="157" t="str">
        <f t="shared" si="9"/>
        <v/>
      </c>
      <c r="H581" s="154" t="str">
        <f>IF(A581&lt;&gt;"",VLOOKUP(G581,ScoreRanges!$C$4:$E$8,3),"")</f>
        <v/>
      </c>
      <c r="I581" s="156"/>
      <c r="J581" s="129" t="str">
        <f>IF(AND(ConversionTable!$F$2&lt;&gt;"",A581&lt;&gt;""),VLOOKUP(G581,ConversionTable!B$2:D$402,3),"")</f>
        <v/>
      </c>
      <c r="K581" s="66" t="str">
        <f>IF(AND(ConversionTable!$F$2&lt;&gt;"",A581&lt;&gt;""),VLOOKUP(J581,ConversionTable!I$4:K$7,3),"")</f>
        <v/>
      </c>
      <c r="M581" s="66" t="str">
        <f>IF(A581&lt;&gt;"",(Input!AE581*ScoringModel!$B$11+Input!AF581*ScoringModel!$B$21+Input!AG581*ScoringModel!$B$31)*0.01,"")</f>
        <v/>
      </c>
      <c r="N581" s="66" t="str">
        <f>IF(A581&lt;&gt;"",(Input!J581*ScoringModel!$B$4+Input!K581*ScoringModel!$B$5+Input!L581*ScoringModel!$B$6+Input!M581*ScoringModel!$B$7+Input!N581*ScoringModel!$B$8+Input!O581*ScoringModel!$B$9+Input!P581*ScoringModel!$B$10)*0.01,"")</f>
        <v/>
      </c>
      <c r="O581" s="66" t="str">
        <f>IF(A581&lt;&gt;"",(Input!Q581*ScoringModel!$B$14+Input!R581*ScoringModel!$B$15+Input!S581*ScoringModel!$B$16+Input!T581*ScoringModel!$B$17+Input!U581*ScoringModel!$B$18+Input!V581*ScoringModel!$B$19+Input!W581*ScoringModel!$B$20)*0.01,"")</f>
        <v/>
      </c>
      <c r="P581" s="66" t="str">
        <f>IF(A581&lt;&gt;"",(Input!X581*ScoringModel!$B$24+Input!Y581*ScoringModel!$B$25+Input!Z581*ScoringModel!$B$26+Input!AA581*ScoringModel!$B$27+Input!AB581*ScoringModel!$B$28+Input!AC581*ScoringModel!$B$29+Input!AD581*ScoringModel!$B$30)*0.01,"")</f>
        <v/>
      </c>
    </row>
    <row r="582" spans="1:16" x14ac:dyDescent="0.25">
      <c r="A582" s="154" t="str">
        <f>IF(Input!A582&lt;&gt;"",Input!A582,"")</f>
        <v/>
      </c>
      <c r="B582" s="154" t="str">
        <f>IF(Input!D582&lt;&gt;"",CONCATENATE(Input!D582,", ",Input!C582),"")</f>
        <v/>
      </c>
      <c r="C582" s="154" t="str">
        <f>IF(Input!E582&lt;&gt;"",Input!E582,"")</f>
        <v/>
      </c>
      <c r="D582" s="155" t="str">
        <f>IF(Input!F582&lt;&gt;"",Input!F582,"")</f>
        <v/>
      </c>
      <c r="E582" s="154" t="str">
        <f>IF(Input!I582&lt;&gt;"",CONCATENATE(Input!I582,", ",LEFT(Input!H582,1)),"")</f>
        <v/>
      </c>
      <c r="F582" s="156"/>
      <c r="G582" s="157" t="str">
        <f t="shared" si="9"/>
        <v/>
      </c>
      <c r="H582" s="154" t="str">
        <f>IF(A582&lt;&gt;"",VLOOKUP(G582,ScoreRanges!$C$4:$E$8,3),"")</f>
        <v/>
      </c>
      <c r="I582" s="156"/>
      <c r="J582" s="129" t="str">
        <f>IF(AND(ConversionTable!$F$2&lt;&gt;"",A582&lt;&gt;""),VLOOKUP(G582,ConversionTable!B$2:D$402,3),"")</f>
        <v/>
      </c>
      <c r="K582" s="66" t="str">
        <f>IF(AND(ConversionTable!$F$2&lt;&gt;"",A582&lt;&gt;""),VLOOKUP(J582,ConversionTable!I$4:K$7,3),"")</f>
        <v/>
      </c>
      <c r="M582" s="66" t="str">
        <f>IF(A582&lt;&gt;"",(Input!AE582*ScoringModel!$B$11+Input!AF582*ScoringModel!$B$21+Input!AG582*ScoringModel!$B$31)*0.01,"")</f>
        <v/>
      </c>
      <c r="N582" s="66" t="str">
        <f>IF(A582&lt;&gt;"",(Input!J582*ScoringModel!$B$4+Input!K582*ScoringModel!$B$5+Input!L582*ScoringModel!$B$6+Input!M582*ScoringModel!$B$7+Input!N582*ScoringModel!$B$8+Input!O582*ScoringModel!$B$9+Input!P582*ScoringModel!$B$10)*0.01,"")</f>
        <v/>
      </c>
      <c r="O582" s="66" t="str">
        <f>IF(A582&lt;&gt;"",(Input!Q582*ScoringModel!$B$14+Input!R582*ScoringModel!$B$15+Input!S582*ScoringModel!$B$16+Input!T582*ScoringModel!$B$17+Input!U582*ScoringModel!$B$18+Input!V582*ScoringModel!$B$19+Input!W582*ScoringModel!$B$20)*0.01,"")</f>
        <v/>
      </c>
      <c r="P582" s="66" t="str">
        <f>IF(A582&lt;&gt;"",(Input!X582*ScoringModel!$B$24+Input!Y582*ScoringModel!$B$25+Input!Z582*ScoringModel!$B$26+Input!AA582*ScoringModel!$B$27+Input!AB582*ScoringModel!$B$28+Input!AC582*ScoringModel!$B$29+Input!AD582*ScoringModel!$B$30)*0.01,"")</f>
        <v/>
      </c>
    </row>
    <row r="583" spans="1:16" x14ac:dyDescent="0.25">
      <c r="A583" s="154" t="str">
        <f>IF(Input!A583&lt;&gt;"",Input!A583,"")</f>
        <v/>
      </c>
      <c r="B583" s="154" t="str">
        <f>IF(Input!D583&lt;&gt;"",CONCATENATE(Input!D583,", ",Input!C583),"")</f>
        <v/>
      </c>
      <c r="C583" s="154" t="str">
        <f>IF(Input!E583&lt;&gt;"",Input!E583,"")</f>
        <v/>
      </c>
      <c r="D583" s="155" t="str">
        <f>IF(Input!F583&lt;&gt;"",Input!F583,"")</f>
        <v/>
      </c>
      <c r="E583" s="154" t="str">
        <f>IF(Input!I583&lt;&gt;"",CONCATENATE(Input!I583,", ",LEFT(Input!H583,1)),"")</f>
        <v/>
      </c>
      <c r="F583" s="156"/>
      <c r="G583" s="157" t="str">
        <f t="shared" si="9"/>
        <v/>
      </c>
      <c r="H583" s="154" t="str">
        <f>IF(A583&lt;&gt;"",VLOOKUP(G583,ScoreRanges!$C$4:$E$8,3),"")</f>
        <v/>
      </c>
      <c r="I583" s="156"/>
      <c r="J583" s="129" t="str">
        <f>IF(AND(ConversionTable!$F$2&lt;&gt;"",A583&lt;&gt;""),VLOOKUP(G583,ConversionTable!B$2:D$402,3),"")</f>
        <v/>
      </c>
      <c r="K583" s="66" t="str">
        <f>IF(AND(ConversionTable!$F$2&lt;&gt;"",A583&lt;&gt;""),VLOOKUP(J583,ConversionTable!I$4:K$7,3),"")</f>
        <v/>
      </c>
      <c r="M583" s="66" t="str">
        <f>IF(A583&lt;&gt;"",(Input!AE583*ScoringModel!$B$11+Input!AF583*ScoringModel!$B$21+Input!AG583*ScoringModel!$B$31)*0.01,"")</f>
        <v/>
      </c>
      <c r="N583" s="66" t="str">
        <f>IF(A583&lt;&gt;"",(Input!J583*ScoringModel!$B$4+Input!K583*ScoringModel!$B$5+Input!L583*ScoringModel!$B$6+Input!M583*ScoringModel!$B$7+Input!N583*ScoringModel!$B$8+Input!O583*ScoringModel!$B$9+Input!P583*ScoringModel!$B$10)*0.01,"")</f>
        <v/>
      </c>
      <c r="O583" s="66" t="str">
        <f>IF(A583&lt;&gt;"",(Input!Q583*ScoringModel!$B$14+Input!R583*ScoringModel!$B$15+Input!S583*ScoringModel!$B$16+Input!T583*ScoringModel!$B$17+Input!U583*ScoringModel!$B$18+Input!V583*ScoringModel!$B$19+Input!W583*ScoringModel!$B$20)*0.01,"")</f>
        <v/>
      </c>
      <c r="P583" s="66" t="str">
        <f>IF(A583&lt;&gt;"",(Input!X583*ScoringModel!$B$24+Input!Y583*ScoringModel!$B$25+Input!Z583*ScoringModel!$B$26+Input!AA583*ScoringModel!$B$27+Input!AB583*ScoringModel!$B$28+Input!AC583*ScoringModel!$B$29+Input!AD583*ScoringModel!$B$30)*0.01,"")</f>
        <v/>
      </c>
    </row>
    <row r="584" spans="1:16" x14ac:dyDescent="0.25">
      <c r="A584" s="154" t="str">
        <f>IF(Input!A584&lt;&gt;"",Input!A584,"")</f>
        <v/>
      </c>
      <c r="B584" s="154" t="str">
        <f>IF(Input!D584&lt;&gt;"",CONCATENATE(Input!D584,", ",Input!C584),"")</f>
        <v/>
      </c>
      <c r="C584" s="154" t="str">
        <f>IF(Input!E584&lt;&gt;"",Input!E584,"")</f>
        <v/>
      </c>
      <c r="D584" s="155" t="str">
        <f>IF(Input!F584&lt;&gt;"",Input!F584,"")</f>
        <v/>
      </c>
      <c r="E584" s="154" t="str">
        <f>IF(Input!I584&lt;&gt;"",CONCATENATE(Input!I584,", ",LEFT(Input!H584,1)),"")</f>
        <v/>
      </c>
      <c r="F584" s="156"/>
      <c r="G584" s="157" t="str">
        <f t="shared" si="9"/>
        <v/>
      </c>
      <c r="H584" s="154" t="str">
        <f>IF(A584&lt;&gt;"",VLOOKUP(G584,ScoreRanges!$C$4:$E$8,3),"")</f>
        <v/>
      </c>
      <c r="I584" s="156"/>
      <c r="J584" s="129" t="str">
        <f>IF(AND(ConversionTable!$F$2&lt;&gt;"",A584&lt;&gt;""),VLOOKUP(G584,ConversionTable!B$2:D$402,3),"")</f>
        <v/>
      </c>
      <c r="K584" s="66" t="str">
        <f>IF(AND(ConversionTable!$F$2&lt;&gt;"",A584&lt;&gt;""),VLOOKUP(J584,ConversionTable!I$4:K$7,3),"")</f>
        <v/>
      </c>
      <c r="M584" s="66" t="str">
        <f>IF(A584&lt;&gt;"",(Input!AE584*ScoringModel!$B$11+Input!AF584*ScoringModel!$B$21+Input!AG584*ScoringModel!$B$31)*0.01,"")</f>
        <v/>
      </c>
      <c r="N584" s="66" t="str">
        <f>IF(A584&lt;&gt;"",(Input!J584*ScoringModel!$B$4+Input!K584*ScoringModel!$B$5+Input!L584*ScoringModel!$B$6+Input!M584*ScoringModel!$B$7+Input!N584*ScoringModel!$B$8+Input!O584*ScoringModel!$B$9+Input!P584*ScoringModel!$B$10)*0.01,"")</f>
        <v/>
      </c>
      <c r="O584" s="66" t="str">
        <f>IF(A584&lt;&gt;"",(Input!Q584*ScoringModel!$B$14+Input!R584*ScoringModel!$B$15+Input!S584*ScoringModel!$B$16+Input!T584*ScoringModel!$B$17+Input!U584*ScoringModel!$B$18+Input!V584*ScoringModel!$B$19+Input!W584*ScoringModel!$B$20)*0.01,"")</f>
        <v/>
      </c>
      <c r="P584" s="66" t="str">
        <f>IF(A584&lt;&gt;"",(Input!X584*ScoringModel!$B$24+Input!Y584*ScoringModel!$B$25+Input!Z584*ScoringModel!$B$26+Input!AA584*ScoringModel!$B$27+Input!AB584*ScoringModel!$B$28+Input!AC584*ScoringModel!$B$29+Input!AD584*ScoringModel!$B$30)*0.01,"")</f>
        <v/>
      </c>
    </row>
    <row r="585" spans="1:16" x14ac:dyDescent="0.25">
      <c r="A585" s="154" t="str">
        <f>IF(Input!A585&lt;&gt;"",Input!A585,"")</f>
        <v/>
      </c>
      <c r="B585" s="154" t="str">
        <f>IF(Input!D585&lt;&gt;"",CONCATENATE(Input!D585,", ",Input!C585),"")</f>
        <v/>
      </c>
      <c r="C585" s="154" t="str">
        <f>IF(Input!E585&lt;&gt;"",Input!E585,"")</f>
        <v/>
      </c>
      <c r="D585" s="155" t="str">
        <f>IF(Input!F585&lt;&gt;"",Input!F585,"")</f>
        <v/>
      </c>
      <c r="E585" s="154" t="str">
        <f>IF(Input!I585&lt;&gt;"",CONCATENATE(Input!I585,", ",LEFT(Input!H585,1)),"")</f>
        <v/>
      </c>
      <c r="F585" s="156"/>
      <c r="G585" s="157" t="str">
        <f t="shared" si="9"/>
        <v/>
      </c>
      <c r="H585" s="154" t="str">
        <f>IF(A585&lt;&gt;"",VLOOKUP(G585,ScoreRanges!$C$4:$E$8,3),"")</f>
        <v/>
      </c>
      <c r="I585" s="156"/>
      <c r="J585" s="129" t="str">
        <f>IF(AND(ConversionTable!$F$2&lt;&gt;"",A585&lt;&gt;""),VLOOKUP(G585,ConversionTable!B$2:D$402,3),"")</f>
        <v/>
      </c>
      <c r="K585" s="66" t="str">
        <f>IF(AND(ConversionTable!$F$2&lt;&gt;"",A585&lt;&gt;""),VLOOKUP(J585,ConversionTable!I$4:K$7,3),"")</f>
        <v/>
      </c>
      <c r="M585" s="66" t="str">
        <f>IF(A585&lt;&gt;"",(Input!AE585*ScoringModel!$B$11+Input!AF585*ScoringModel!$B$21+Input!AG585*ScoringModel!$B$31)*0.01,"")</f>
        <v/>
      </c>
      <c r="N585" s="66" t="str">
        <f>IF(A585&lt;&gt;"",(Input!J585*ScoringModel!$B$4+Input!K585*ScoringModel!$B$5+Input!L585*ScoringModel!$B$6+Input!M585*ScoringModel!$B$7+Input!N585*ScoringModel!$B$8+Input!O585*ScoringModel!$B$9+Input!P585*ScoringModel!$B$10)*0.01,"")</f>
        <v/>
      </c>
      <c r="O585" s="66" t="str">
        <f>IF(A585&lt;&gt;"",(Input!Q585*ScoringModel!$B$14+Input!R585*ScoringModel!$B$15+Input!S585*ScoringModel!$B$16+Input!T585*ScoringModel!$B$17+Input!U585*ScoringModel!$B$18+Input!V585*ScoringModel!$B$19+Input!W585*ScoringModel!$B$20)*0.01,"")</f>
        <v/>
      </c>
      <c r="P585" s="66" t="str">
        <f>IF(A585&lt;&gt;"",(Input!X585*ScoringModel!$B$24+Input!Y585*ScoringModel!$B$25+Input!Z585*ScoringModel!$B$26+Input!AA585*ScoringModel!$B$27+Input!AB585*ScoringModel!$B$28+Input!AC585*ScoringModel!$B$29+Input!AD585*ScoringModel!$B$30)*0.01,"")</f>
        <v/>
      </c>
    </row>
    <row r="586" spans="1:16" x14ac:dyDescent="0.25">
      <c r="A586" s="154" t="str">
        <f>IF(Input!A586&lt;&gt;"",Input!A586,"")</f>
        <v/>
      </c>
      <c r="B586" s="154" t="str">
        <f>IF(Input!D586&lt;&gt;"",CONCATENATE(Input!D586,", ",Input!C586),"")</f>
        <v/>
      </c>
      <c r="C586" s="154" t="str">
        <f>IF(Input!E586&lt;&gt;"",Input!E586,"")</f>
        <v/>
      </c>
      <c r="D586" s="155" t="str">
        <f>IF(Input!F586&lt;&gt;"",Input!F586,"")</f>
        <v/>
      </c>
      <c r="E586" s="154" t="str">
        <f>IF(Input!I586&lt;&gt;"",CONCATENATE(Input!I586,", ",LEFT(Input!H586,1)),"")</f>
        <v/>
      </c>
      <c r="F586" s="156"/>
      <c r="G586" s="157" t="str">
        <f t="shared" si="9"/>
        <v/>
      </c>
      <c r="H586" s="154" t="str">
        <f>IF(A586&lt;&gt;"",VLOOKUP(G586,ScoreRanges!$C$4:$E$8,3),"")</f>
        <v/>
      </c>
      <c r="I586" s="156"/>
      <c r="J586" s="129" t="str">
        <f>IF(AND(ConversionTable!$F$2&lt;&gt;"",A586&lt;&gt;""),VLOOKUP(G586,ConversionTable!B$2:D$402,3),"")</f>
        <v/>
      </c>
      <c r="K586" s="66" t="str">
        <f>IF(AND(ConversionTable!$F$2&lt;&gt;"",A586&lt;&gt;""),VLOOKUP(J586,ConversionTable!I$4:K$7,3),"")</f>
        <v/>
      </c>
      <c r="M586" s="66" t="str">
        <f>IF(A586&lt;&gt;"",(Input!AE586*ScoringModel!$B$11+Input!AF586*ScoringModel!$B$21+Input!AG586*ScoringModel!$B$31)*0.01,"")</f>
        <v/>
      </c>
      <c r="N586" s="66" t="str">
        <f>IF(A586&lt;&gt;"",(Input!J586*ScoringModel!$B$4+Input!K586*ScoringModel!$B$5+Input!L586*ScoringModel!$B$6+Input!M586*ScoringModel!$B$7+Input!N586*ScoringModel!$B$8+Input!O586*ScoringModel!$B$9+Input!P586*ScoringModel!$B$10)*0.01,"")</f>
        <v/>
      </c>
      <c r="O586" s="66" t="str">
        <f>IF(A586&lt;&gt;"",(Input!Q586*ScoringModel!$B$14+Input!R586*ScoringModel!$B$15+Input!S586*ScoringModel!$B$16+Input!T586*ScoringModel!$B$17+Input!U586*ScoringModel!$B$18+Input!V586*ScoringModel!$B$19+Input!W586*ScoringModel!$B$20)*0.01,"")</f>
        <v/>
      </c>
      <c r="P586" s="66" t="str">
        <f>IF(A586&lt;&gt;"",(Input!X586*ScoringModel!$B$24+Input!Y586*ScoringModel!$B$25+Input!Z586*ScoringModel!$B$26+Input!AA586*ScoringModel!$B$27+Input!AB586*ScoringModel!$B$28+Input!AC586*ScoringModel!$B$29+Input!AD586*ScoringModel!$B$30)*0.01,"")</f>
        <v/>
      </c>
    </row>
    <row r="587" spans="1:16" x14ac:dyDescent="0.25">
      <c r="A587" s="154" t="str">
        <f>IF(Input!A587&lt;&gt;"",Input!A587,"")</f>
        <v/>
      </c>
      <c r="B587" s="154" t="str">
        <f>IF(Input!D587&lt;&gt;"",CONCATENATE(Input!D587,", ",Input!C587),"")</f>
        <v/>
      </c>
      <c r="C587" s="154" t="str">
        <f>IF(Input!E587&lt;&gt;"",Input!E587,"")</f>
        <v/>
      </c>
      <c r="D587" s="155" t="str">
        <f>IF(Input!F587&lt;&gt;"",Input!F587,"")</f>
        <v/>
      </c>
      <c r="E587" s="154" t="str">
        <f>IF(Input!I587&lt;&gt;"",CONCATENATE(Input!I587,", ",LEFT(Input!H587,1)),"")</f>
        <v/>
      </c>
      <c r="F587" s="156"/>
      <c r="G587" s="157" t="str">
        <f t="shared" si="9"/>
        <v/>
      </c>
      <c r="H587" s="154" t="str">
        <f>IF(A587&lt;&gt;"",VLOOKUP(G587,ScoreRanges!$C$4:$E$8,3),"")</f>
        <v/>
      </c>
      <c r="I587" s="156"/>
      <c r="J587" s="129" t="str">
        <f>IF(AND(ConversionTable!$F$2&lt;&gt;"",A587&lt;&gt;""),VLOOKUP(G587,ConversionTable!B$2:D$402,3),"")</f>
        <v/>
      </c>
      <c r="K587" s="66" t="str">
        <f>IF(AND(ConversionTable!$F$2&lt;&gt;"",A587&lt;&gt;""),VLOOKUP(J587,ConversionTable!I$4:K$7,3),"")</f>
        <v/>
      </c>
      <c r="M587" s="66" t="str">
        <f>IF(A587&lt;&gt;"",(Input!AE587*ScoringModel!$B$11+Input!AF587*ScoringModel!$B$21+Input!AG587*ScoringModel!$B$31)*0.01,"")</f>
        <v/>
      </c>
      <c r="N587" s="66" t="str">
        <f>IF(A587&lt;&gt;"",(Input!J587*ScoringModel!$B$4+Input!K587*ScoringModel!$B$5+Input!L587*ScoringModel!$B$6+Input!M587*ScoringModel!$B$7+Input!N587*ScoringModel!$B$8+Input!O587*ScoringModel!$B$9+Input!P587*ScoringModel!$B$10)*0.01,"")</f>
        <v/>
      </c>
      <c r="O587" s="66" t="str">
        <f>IF(A587&lt;&gt;"",(Input!Q587*ScoringModel!$B$14+Input!R587*ScoringModel!$B$15+Input!S587*ScoringModel!$B$16+Input!T587*ScoringModel!$B$17+Input!U587*ScoringModel!$B$18+Input!V587*ScoringModel!$B$19+Input!W587*ScoringModel!$B$20)*0.01,"")</f>
        <v/>
      </c>
      <c r="P587" s="66" t="str">
        <f>IF(A587&lt;&gt;"",(Input!X587*ScoringModel!$B$24+Input!Y587*ScoringModel!$B$25+Input!Z587*ScoringModel!$B$26+Input!AA587*ScoringModel!$B$27+Input!AB587*ScoringModel!$B$28+Input!AC587*ScoringModel!$B$29+Input!AD587*ScoringModel!$B$30)*0.01,"")</f>
        <v/>
      </c>
    </row>
    <row r="588" spans="1:16" x14ac:dyDescent="0.25">
      <c r="A588" s="154" t="str">
        <f>IF(Input!A588&lt;&gt;"",Input!A588,"")</f>
        <v/>
      </c>
      <c r="B588" s="154" t="str">
        <f>IF(Input!D588&lt;&gt;"",CONCATENATE(Input!D588,", ",Input!C588),"")</f>
        <v/>
      </c>
      <c r="C588" s="154" t="str">
        <f>IF(Input!E588&lt;&gt;"",Input!E588,"")</f>
        <v/>
      </c>
      <c r="D588" s="155" t="str">
        <f>IF(Input!F588&lt;&gt;"",Input!F588,"")</f>
        <v/>
      </c>
      <c r="E588" s="154" t="str">
        <f>IF(Input!I588&lt;&gt;"",CONCATENATE(Input!I588,", ",LEFT(Input!H588,1)),"")</f>
        <v/>
      </c>
      <c r="F588" s="156"/>
      <c r="G588" s="157" t="str">
        <f t="shared" si="9"/>
        <v/>
      </c>
      <c r="H588" s="154" t="str">
        <f>IF(A588&lt;&gt;"",VLOOKUP(G588,ScoreRanges!$C$4:$E$8,3),"")</f>
        <v/>
      </c>
      <c r="I588" s="156"/>
      <c r="J588" s="129" t="str">
        <f>IF(AND(ConversionTable!$F$2&lt;&gt;"",A588&lt;&gt;""),VLOOKUP(G588,ConversionTable!B$2:D$402,3),"")</f>
        <v/>
      </c>
      <c r="K588" s="66" t="str">
        <f>IF(AND(ConversionTable!$F$2&lt;&gt;"",A588&lt;&gt;""),VLOOKUP(J588,ConversionTable!I$4:K$7,3),"")</f>
        <v/>
      </c>
      <c r="M588" s="66" t="str">
        <f>IF(A588&lt;&gt;"",(Input!AE588*ScoringModel!$B$11+Input!AF588*ScoringModel!$B$21+Input!AG588*ScoringModel!$B$31)*0.01,"")</f>
        <v/>
      </c>
      <c r="N588" s="66" t="str">
        <f>IF(A588&lt;&gt;"",(Input!J588*ScoringModel!$B$4+Input!K588*ScoringModel!$B$5+Input!L588*ScoringModel!$B$6+Input!M588*ScoringModel!$B$7+Input!N588*ScoringModel!$B$8+Input!O588*ScoringModel!$B$9+Input!P588*ScoringModel!$B$10)*0.01,"")</f>
        <v/>
      </c>
      <c r="O588" s="66" t="str">
        <f>IF(A588&lt;&gt;"",(Input!Q588*ScoringModel!$B$14+Input!R588*ScoringModel!$B$15+Input!S588*ScoringModel!$B$16+Input!T588*ScoringModel!$B$17+Input!U588*ScoringModel!$B$18+Input!V588*ScoringModel!$B$19+Input!W588*ScoringModel!$B$20)*0.01,"")</f>
        <v/>
      </c>
      <c r="P588" s="66" t="str">
        <f>IF(A588&lt;&gt;"",(Input!X588*ScoringModel!$B$24+Input!Y588*ScoringModel!$B$25+Input!Z588*ScoringModel!$B$26+Input!AA588*ScoringModel!$B$27+Input!AB588*ScoringModel!$B$28+Input!AC588*ScoringModel!$B$29+Input!AD588*ScoringModel!$B$30)*0.01,"")</f>
        <v/>
      </c>
    </row>
    <row r="589" spans="1:16" x14ac:dyDescent="0.25">
      <c r="A589" s="154" t="str">
        <f>IF(Input!A589&lt;&gt;"",Input!A589,"")</f>
        <v/>
      </c>
      <c r="B589" s="154" t="str">
        <f>IF(Input!D589&lt;&gt;"",CONCATENATE(Input!D589,", ",Input!C589),"")</f>
        <v/>
      </c>
      <c r="C589" s="154" t="str">
        <f>IF(Input!E589&lt;&gt;"",Input!E589,"")</f>
        <v/>
      </c>
      <c r="D589" s="155" t="str">
        <f>IF(Input!F589&lt;&gt;"",Input!F589,"")</f>
        <v/>
      </c>
      <c r="E589" s="154" t="str">
        <f>IF(Input!I589&lt;&gt;"",CONCATENATE(Input!I589,", ",LEFT(Input!H589,1)),"")</f>
        <v/>
      </c>
      <c r="F589" s="156"/>
      <c r="G589" s="157" t="str">
        <f t="shared" si="9"/>
        <v/>
      </c>
      <c r="H589" s="154" t="str">
        <f>IF(A589&lt;&gt;"",VLOOKUP(G589,ScoreRanges!$C$4:$E$8,3),"")</f>
        <v/>
      </c>
      <c r="I589" s="156"/>
      <c r="J589" s="129" t="str">
        <f>IF(AND(ConversionTable!$F$2&lt;&gt;"",A589&lt;&gt;""),VLOOKUP(G589,ConversionTable!B$2:D$402,3),"")</f>
        <v/>
      </c>
      <c r="K589" s="66" t="str">
        <f>IF(AND(ConversionTable!$F$2&lt;&gt;"",A589&lt;&gt;""),VLOOKUP(J589,ConversionTable!I$4:K$7,3),"")</f>
        <v/>
      </c>
      <c r="M589" s="66" t="str">
        <f>IF(A589&lt;&gt;"",(Input!AE589*ScoringModel!$B$11+Input!AF589*ScoringModel!$B$21+Input!AG589*ScoringModel!$B$31)*0.01,"")</f>
        <v/>
      </c>
      <c r="N589" s="66" t="str">
        <f>IF(A589&lt;&gt;"",(Input!J589*ScoringModel!$B$4+Input!K589*ScoringModel!$B$5+Input!L589*ScoringModel!$B$6+Input!M589*ScoringModel!$B$7+Input!N589*ScoringModel!$B$8+Input!O589*ScoringModel!$B$9+Input!P589*ScoringModel!$B$10)*0.01,"")</f>
        <v/>
      </c>
      <c r="O589" s="66" t="str">
        <f>IF(A589&lt;&gt;"",(Input!Q589*ScoringModel!$B$14+Input!R589*ScoringModel!$B$15+Input!S589*ScoringModel!$B$16+Input!T589*ScoringModel!$B$17+Input!U589*ScoringModel!$B$18+Input!V589*ScoringModel!$B$19+Input!W589*ScoringModel!$B$20)*0.01,"")</f>
        <v/>
      </c>
      <c r="P589" s="66" t="str">
        <f>IF(A589&lt;&gt;"",(Input!X589*ScoringModel!$B$24+Input!Y589*ScoringModel!$B$25+Input!Z589*ScoringModel!$B$26+Input!AA589*ScoringModel!$B$27+Input!AB589*ScoringModel!$B$28+Input!AC589*ScoringModel!$B$29+Input!AD589*ScoringModel!$B$30)*0.01,"")</f>
        <v/>
      </c>
    </row>
    <row r="590" spans="1:16" x14ac:dyDescent="0.25">
      <c r="A590" s="154" t="str">
        <f>IF(Input!A590&lt;&gt;"",Input!A590,"")</f>
        <v/>
      </c>
      <c r="B590" s="154" t="str">
        <f>IF(Input!D590&lt;&gt;"",CONCATENATE(Input!D590,", ",Input!C590),"")</f>
        <v/>
      </c>
      <c r="C590" s="154" t="str">
        <f>IF(Input!E590&lt;&gt;"",Input!E590,"")</f>
        <v/>
      </c>
      <c r="D590" s="155" t="str">
        <f>IF(Input!F590&lt;&gt;"",Input!F590,"")</f>
        <v/>
      </c>
      <c r="E590" s="154" t="str">
        <f>IF(Input!I590&lt;&gt;"",CONCATENATE(Input!I590,", ",LEFT(Input!H590,1)),"")</f>
        <v/>
      </c>
      <c r="F590" s="156"/>
      <c r="G590" s="157" t="str">
        <f t="shared" si="9"/>
        <v/>
      </c>
      <c r="H590" s="154" t="str">
        <f>IF(A590&lt;&gt;"",VLOOKUP(G590,ScoreRanges!$C$4:$E$8,3),"")</f>
        <v/>
      </c>
      <c r="I590" s="156"/>
      <c r="J590" s="129" t="str">
        <f>IF(AND(ConversionTable!$F$2&lt;&gt;"",A590&lt;&gt;""),VLOOKUP(G590,ConversionTable!B$2:D$402,3),"")</f>
        <v/>
      </c>
      <c r="K590" s="66" t="str">
        <f>IF(AND(ConversionTable!$F$2&lt;&gt;"",A590&lt;&gt;""),VLOOKUP(J590,ConversionTable!I$4:K$7,3),"")</f>
        <v/>
      </c>
      <c r="M590" s="66" t="str">
        <f>IF(A590&lt;&gt;"",(Input!AE590*ScoringModel!$B$11+Input!AF590*ScoringModel!$B$21+Input!AG590*ScoringModel!$B$31)*0.01,"")</f>
        <v/>
      </c>
      <c r="N590" s="66" t="str">
        <f>IF(A590&lt;&gt;"",(Input!J590*ScoringModel!$B$4+Input!K590*ScoringModel!$B$5+Input!L590*ScoringModel!$B$6+Input!M590*ScoringModel!$B$7+Input!N590*ScoringModel!$B$8+Input!O590*ScoringModel!$B$9+Input!P590*ScoringModel!$B$10)*0.01,"")</f>
        <v/>
      </c>
      <c r="O590" s="66" t="str">
        <f>IF(A590&lt;&gt;"",(Input!Q590*ScoringModel!$B$14+Input!R590*ScoringModel!$B$15+Input!S590*ScoringModel!$B$16+Input!T590*ScoringModel!$B$17+Input!U590*ScoringModel!$B$18+Input!V590*ScoringModel!$B$19+Input!W590*ScoringModel!$B$20)*0.01,"")</f>
        <v/>
      </c>
      <c r="P590" s="66" t="str">
        <f>IF(A590&lt;&gt;"",(Input!X590*ScoringModel!$B$24+Input!Y590*ScoringModel!$B$25+Input!Z590*ScoringModel!$B$26+Input!AA590*ScoringModel!$B$27+Input!AB590*ScoringModel!$B$28+Input!AC590*ScoringModel!$B$29+Input!AD590*ScoringModel!$B$30)*0.01,"")</f>
        <v/>
      </c>
    </row>
    <row r="591" spans="1:16" x14ac:dyDescent="0.25">
      <c r="A591" s="154" t="str">
        <f>IF(Input!A591&lt;&gt;"",Input!A591,"")</f>
        <v/>
      </c>
      <c r="B591" s="154" t="str">
        <f>IF(Input!D591&lt;&gt;"",CONCATENATE(Input!D591,", ",Input!C591),"")</f>
        <v/>
      </c>
      <c r="C591" s="154" t="str">
        <f>IF(Input!E591&lt;&gt;"",Input!E591,"")</f>
        <v/>
      </c>
      <c r="D591" s="155" t="str">
        <f>IF(Input!F591&lt;&gt;"",Input!F591,"")</f>
        <v/>
      </c>
      <c r="E591" s="154" t="str">
        <f>IF(Input!I591&lt;&gt;"",CONCATENATE(Input!I591,", ",LEFT(Input!H591,1)),"")</f>
        <v/>
      </c>
      <c r="F591" s="156"/>
      <c r="G591" s="157" t="str">
        <f t="shared" si="9"/>
        <v/>
      </c>
      <c r="H591" s="154" t="str">
        <f>IF(A591&lt;&gt;"",VLOOKUP(G591,ScoreRanges!$C$4:$E$8,3),"")</f>
        <v/>
      </c>
      <c r="I591" s="156"/>
      <c r="J591" s="129" t="str">
        <f>IF(AND(ConversionTable!$F$2&lt;&gt;"",A591&lt;&gt;""),VLOOKUP(G591,ConversionTable!B$2:D$402,3),"")</f>
        <v/>
      </c>
      <c r="K591" s="66" t="str">
        <f>IF(AND(ConversionTable!$F$2&lt;&gt;"",A591&lt;&gt;""),VLOOKUP(J591,ConversionTable!I$4:K$7,3),"")</f>
        <v/>
      </c>
      <c r="M591" s="66" t="str">
        <f>IF(A591&lt;&gt;"",(Input!AE591*ScoringModel!$B$11+Input!AF591*ScoringModel!$B$21+Input!AG591*ScoringModel!$B$31)*0.01,"")</f>
        <v/>
      </c>
      <c r="N591" s="66" t="str">
        <f>IF(A591&lt;&gt;"",(Input!J591*ScoringModel!$B$4+Input!K591*ScoringModel!$B$5+Input!L591*ScoringModel!$B$6+Input!M591*ScoringModel!$B$7+Input!N591*ScoringModel!$B$8+Input!O591*ScoringModel!$B$9+Input!P591*ScoringModel!$B$10)*0.01,"")</f>
        <v/>
      </c>
      <c r="O591" s="66" t="str">
        <f>IF(A591&lt;&gt;"",(Input!Q591*ScoringModel!$B$14+Input!R591*ScoringModel!$B$15+Input!S591*ScoringModel!$B$16+Input!T591*ScoringModel!$B$17+Input!U591*ScoringModel!$B$18+Input!V591*ScoringModel!$B$19+Input!W591*ScoringModel!$B$20)*0.01,"")</f>
        <v/>
      </c>
      <c r="P591" s="66" t="str">
        <f>IF(A591&lt;&gt;"",(Input!X591*ScoringModel!$B$24+Input!Y591*ScoringModel!$B$25+Input!Z591*ScoringModel!$B$26+Input!AA591*ScoringModel!$B$27+Input!AB591*ScoringModel!$B$28+Input!AC591*ScoringModel!$B$29+Input!AD591*ScoringModel!$B$30)*0.01,"")</f>
        <v/>
      </c>
    </row>
    <row r="592" spans="1:16" x14ac:dyDescent="0.25">
      <c r="A592" s="154" t="str">
        <f>IF(Input!A592&lt;&gt;"",Input!A592,"")</f>
        <v/>
      </c>
      <c r="B592" s="154" t="str">
        <f>IF(Input!D592&lt;&gt;"",CONCATENATE(Input!D592,", ",Input!C592),"")</f>
        <v/>
      </c>
      <c r="C592" s="154" t="str">
        <f>IF(Input!E592&lt;&gt;"",Input!E592,"")</f>
        <v/>
      </c>
      <c r="D592" s="155" t="str">
        <f>IF(Input!F592&lt;&gt;"",Input!F592,"")</f>
        <v/>
      </c>
      <c r="E592" s="154" t="str">
        <f>IF(Input!I592&lt;&gt;"",CONCATENATE(Input!I592,", ",LEFT(Input!H592,1)),"")</f>
        <v/>
      </c>
      <c r="F592" s="156"/>
      <c r="G592" s="157" t="str">
        <f t="shared" si="9"/>
        <v/>
      </c>
      <c r="H592" s="154" t="str">
        <f>IF(A592&lt;&gt;"",VLOOKUP(G592,ScoreRanges!$C$4:$E$8,3),"")</f>
        <v/>
      </c>
      <c r="I592" s="156"/>
      <c r="J592" s="129" t="str">
        <f>IF(AND(ConversionTable!$F$2&lt;&gt;"",A592&lt;&gt;""),VLOOKUP(G592,ConversionTable!B$2:D$402,3),"")</f>
        <v/>
      </c>
      <c r="K592" s="66" t="str">
        <f>IF(AND(ConversionTable!$F$2&lt;&gt;"",A592&lt;&gt;""),VLOOKUP(J592,ConversionTable!I$4:K$7,3),"")</f>
        <v/>
      </c>
      <c r="M592" s="66" t="str">
        <f>IF(A592&lt;&gt;"",(Input!AE592*ScoringModel!$B$11+Input!AF592*ScoringModel!$B$21+Input!AG592*ScoringModel!$B$31)*0.01,"")</f>
        <v/>
      </c>
      <c r="N592" s="66" t="str">
        <f>IF(A592&lt;&gt;"",(Input!J592*ScoringModel!$B$4+Input!K592*ScoringModel!$B$5+Input!L592*ScoringModel!$B$6+Input!M592*ScoringModel!$B$7+Input!N592*ScoringModel!$B$8+Input!O592*ScoringModel!$B$9+Input!P592*ScoringModel!$B$10)*0.01,"")</f>
        <v/>
      </c>
      <c r="O592" s="66" t="str">
        <f>IF(A592&lt;&gt;"",(Input!Q592*ScoringModel!$B$14+Input!R592*ScoringModel!$B$15+Input!S592*ScoringModel!$B$16+Input!T592*ScoringModel!$B$17+Input!U592*ScoringModel!$B$18+Input!V592*ScoringModel!$B$19+Input!W592*ScoringModel!$B$20)*0.01,"")</f>
        <v/>
      </c>
      <c r="P592" s="66" t="str">
        <f>IF(A592&lt;&gt;"",(Input!X592*ScoringModel!$B$24+Input!Y592*ScoringModel!$B$25+Input!Z592*ScoringModel!$B$26+Input!AA592*ScoringModel!$B$27+Input!AB592*ScoringModel!$B$28+Input!AC592*ScoringModel!$B$29+Input!AD592*ScoringModel!$B$30)*0.01,"")</f>
        <v/>
      </c>
    </row>
    <row r="593" spans="1:16" x14ac:dyDescent="0.25">
      <c r="A593" s="154" t="str">
        <f>IF(Input!A593&lt;&gt;"",Input!A593,"")</f>
        <v/>
      </c>
      <c r="B593" s="154" t="str">
        <f>IF(Input!D593&lt;&gt;"",CONCATENATE(Input!D593,", ",Input!C593),"")</f>
        <v/>
      </c>
      <c r="C593" s="154" t="str">
        <f>IF(Input!E593&lt;&gt;"",Input!E593,"")</f>
        <v/>
      </c>
      <c r="D593" s="155" t="str">
        <f>IF(Input!F593&lt;&gt;"",Input!F593,"")</f>
        <v/>
      </c>
      <c r="E593" s="154" t="str">
        <f>IF(Input!I593&lt;&gt;"",CONCATENATE(Input!I593,", ",LEFT(Input!H593,1)),"")</f>
        <v/>
      </c>
      <c r="F593" s="156"/>
      <c r="G593" s="157" t="str">
        <f t="shared" si="9"/>
        <v/>
      </c>
      <c r="H593" s="154" t="str">
        <f>IF(A593&lt;&gt;"",VLOOKUP(G593,ScoreRanges!$C$4:$E$8,3),"")</f>
        <v/>
      </c>
      <c r="I593" s="156"/>
      <c r="J593" s="129" t="str">
        <f>IF(AND(ConversionTable!$F$2&lt;&gt;"",A593&lt;&gt;""),VLOOKUP(G593,ConversionTable!B$2:D$402,3),"")</f>
        <v/>
      </c>
      <c r="K593" s="66" t="str">
        <f>IF(AND(ConversionTable!$F$2&lt;&gt;"",A593&lt;&gt;""),VLOOKUP(J593,ConversionTable!I$4:K$7,3),"")</f>
        <v/>
      </c>
      <c r="M593" s="66" t="str">
        <f>IF(A593&lt;&gt;"",(Input!AE593*ScoringModel!$B$11+Input!AF593*ScoringModel!$B$21+Input!AG593*ScoringModel!$B$31)*0.01,"")</f>
        <v/>
      </c>
      <c r="N593" s="66" t="str">
        <f>IF(A593&lt;&gt;"",(Input!J593*ScoringModel!$B$4+Input!K593*ScoringModel!$B$5+Input!L593*ScoringModel!$B$6+Input!M593*ScoringModel!$B$7+Input!N593*ScoringModel!$B$8+Input!O593*ScoringModel!$B$9+Input!P593*ScoringModel!$B$10)*0.01,"")</f>
        <v/>
      </c>
      <c r="O593" s="66" t="str">
        <f>IF(A593&lt;&gt;"",(Input!Q593*ScoringModel!$B$14+Input!R593*ScoringModel!$B$15+Input!S593*ScoringModel!$B$16+Input!T593*ScoringModel!$B$17+Input!U593*ScoringModel!$B$18+Input!V593*ScoringModel!$B$19+Input!W593*ScoringModel!$B$20)*0.01,"")</f>
        <v/>
      </c>
      <c r="P593" s="66" t="str">
        <f>IF(A593&lt;&gt;"",(Input!X593*ScoringModel!$B$24+Input!Y593*ScoringModel!$B$25+Input!Z593*ScoringModel!$B$26+Input!AA593*ScoringModel!$B$27+Input!AB593*ScoringModel!$B$28+Input!AC593*ScoringModel!$B$29+Input!AD593*ScoringModel!$B$30)*0.01,"")</f>
        <v/>
      </c>
    </row>
    <row r="594" spans="1:16" x14ac:dyDescent="0.25">
      <c r="A594" s="154" t="str">
        <f>IF(Input!A594&lt;&gt;"",Input!A594,"")</f>
        <v/>
      </c>
      <c r="B594" s="154" t="str">
        <f>IF(Input!D594&lt;&gt;"",CONCATENATE(Input!D594,", ",Input!C594),"")</f>
        <v/>
      </c>
      <c r="C594" s="154" t="str">
        <f>IF(Input!E594&lt;&gt;"",Input!E594,"")</f>
        <v/>
      </c>
      <c r="D594" s="155" t="str">
        <f>IF(Input!F594&lt;&gt;"",Input!F594,"")</f>
        <v/>
      </c>
      <c r="E594" s="154" t="str">
        <f>IF(Input!I594&lt;&gt;"",CONCATENATE(Input!I594,", ",LEFT(Input!H594,1)),"")</f>
        <v/>
      </c>
      <c r="F594" s="156"/>
      <c r="G594" s="157" t="str">
        <f t="shared" si="9"/>
        <v/>
      </c>
      <c r="H594" s="154" t="str">
        <f>IF(A594&lt;&gt;"",VLOOKUP(G594,ScoreRanges!$C$4:$E$8,3),"")</f>
        <v/>
      </c>
      <c r="I594" s="156"/>
      <c r="J594" s="129" t="str">
        <f>IF(AND(ConversionTable!$F$2&lt;&gt;"",A594&lt;&gt;""),VLOOKUP(G594,ConversionTable!B$2:D$402,3),"")</f>
        <v/>
      </c>
      <c r="K594" s="66" t="str">
        <f>IF(AND(ConversionTable!$F$2&lt;&gt;"",A594&lt;&gt;""),VLOOKUP(J594,ConversionTable!I$4:K$7,3),"")</f>
        <v/>
      </c>
      <c r="M594" s="66" t="str">
        <f>IF(A594&lt;&gt;"",(Input!AE594*ScoringModel!$B$11+Input!AF594*ScoringModel!$B$21+Input!AG594*ScoringModel!$B$31)*0.01,"")</f>
        <v/>
      </c>
      <c r="N594" s="66" t="str">
        <f>IF(A594&lt;&gt;"",(Input!J594*ScoringModel!$B$4+Input!K594*ScoringModel!$B$5+Input!L594*ScoringModel!$B$6+Input!M594*ScoringModel!$B$7+Input!N594*ScoringModel!$B$8+Input!O594*ScoringModel!$B$9+Input!P594*ScoringModel!$B$10)*0.01,"")</f>
        <v/>
      </c>
      <c r="O594" s="66" t="str">
        <f>IF(A594&lt;&gt;"",(Input!Q594*ScoringModel!$B$14+Input!R594*ScoringModel!$B$15+Input!S594*ScoringModel!$B$16+Input!T594*ScoringModel!$B$17+Input!U594*ScoringModel!$B$18+Input!V594*ScoringModel!$B$19+Input!W594*ScoringModel!$B$20)*0.01,"")</f>
        <v/>
      </c>
      <c r="P594" s="66" t="str">
        <f>IF(A594&lt;&gt;"",(Input!X594*ScoringModel!$B$24+Input!Y594*ScoringModel!$B$25+Input!Z594*ScoringModel!$B$26+Input!AA594*ScoringModel!$B$27+Input!AB594*ScoringModel!$B$28+Input!AC594*ScoringModel!$B$29+Input!AD594*ScoringModel!$B$30)*0.01,"")</f>
        <v/>
      </c>
    </row>
    <row r="595" spans="1:16" x14ac:dyDescent="0.25">
      <c r="A595" s="154" t="str">
        <f>IF(Input!A595&lt;&gt;"",Input!A595,"")</f>
        <v/>
      </c>
      <c r="B595" s="154" t="str">
        <f>IF(Input!D595&lt;&gt;"",CONCATENATE(Input!D595,", ",Input!C595),"")</f>
        <v/>
      </c>
      <c r="C595" s="154" t="str">
        <f>IF(Input!E595&lt;&gt;"",Input!E595,"")</f>
        <v/>
      </c>
      <c r="D595" s="155" t="str">
        <f>IF(Input!F595&lt;&gt;"",Input!F595,"")</f>
        <v/>
      </c>
      <c r="E595" s="154" t="str">
        <f>IF(Input!I595&lt;&gt;"",CONCATENATE(Input!I595,", ",LEFT(Input!H595,1)),"")</f>
        <v/>
      </c>
      <c r="F595" s="156"/>
      <c r="G595" s="157" t="str">
        <f t="shared" si="9"/>
        <v/>
      </c>
      <c r="H595" s="154" t="str">
        <f>IF(A595&lt;&gt;"",VLOOKUP(G595,ScoreRanges!$C$4:$E$8,3),"")</f>
        <v/>
      </c>
      <c r="I595" s="156"/>
      <c r="J595" s="129" t="str">
        <f>IF(AND(ConversionTable!$F$2&lt;&gt;"",A595&lt;&gt;""),VLOOKUP(G595,ConversionTable!B$2:D$402,3),"")</f>
        <v/>
      </c>
      <c r="K595" s="66" t="str">
        <f>IF(AND(ConversionTable!$F$2&lt;&gt;"",A595&lt;&gt;""),VLOOKUP(J595,ConversionTable!I$4:K$7,3),"")</f>
        <v/>
      </c>
      <c r="M595" s="66" t="str">
        <f>IF(A595&lt;&gt;"",(Input!AE595*ScoringModel!$B$11+Input!AF595*ScoringModel!$B$21+Input!AG595*ScoringModel!$B$31)*0.01,"")</f>
        <v/>
      </c>
      <c r="N595" s="66" t="str">
        <f>IF(A595&lt;&gt;"",(Input!J595*ScoringModel!$B$4+Input!K595*ScoringModel!$B$5+Input!L595*ScoringModel!$B$6+Input!M595*ScoringModel!$B$7+Input!N595*ScoringModel!$B$8+Input!O595*ScoringModel!$B$9+Input!P595*ScoringModel!$B$10)*0.01,"")</f>
        <v/>
      </c>
      <c r="O595" s="66" t="str">
        <f>IF(A595&lt;&gt;"",(Input!Q595*ScoringModel!$B$14+Input!R595*ScoringModel!$B$15+Input!S595*ScoringModel!$B$16+Input!T595*ScoringModel!$B$17+Input!U595*ScoringModel!$B$18+Input!V595*ScoringModel!$B$19+Input!W595*ScoringModel!$B$20)*0.01,"")</f>
        <v/>
      </c>
      <c r="P595" s="66" t="str">
        <f>IF(A595&lt;&gt;"",(Input!X595*ScoringModel!$B$24+Input!Y595*ScoringModel!$B$25+Input!Z595*ScoringModel!$B$26+Input!AA595*ScoringModel!$B$27+Input!AB595*ScoringModel!$B$28+Input!AC595*ScoringModel!$B$29+Input!AD595*ScoringModel!$B$30)*0.01,"")</f>
        <v/>
      </c>
    </row>
    <row r="596" spans="1:16" x14ac:dyDescent="0.25">
      <c r="A596" s="154" t="str">
        <f>IF(Input!A596&lt;&gt;"",Input!A596,"")</f>
        <v/>
      </c>
      <c r="B596" s="154" t="str">
        <f>IF(Input!D596&lt;&gt;"",CONCATENATE(Input!D596,", ",Input!C596),"")</f>
        <v/>
      </c>
      <c r="C596" s="154" t="str">
        <f>IF(Input!E596&lt;&gt;"",Input!E596,"")</f>
        <v/>
      </c>
      <c r="D596" s="155" t="str">
        <f>IF(Input!F596&lt;&gt;"",Input!F596,"")</f>
        <v/>
      </c>
      <c r="E596" s="154" t="str">
        <f>IF(Input!I596&lt;&gt;"",CONCATENATE(Input!I596,", ",LEFT(Input!H596,1)),"")</f>
        <v/>
      </c>
      <c r="F596" s="156"/>
      <c r="G596" s="157" t="str">
        <f t="shared" si="9"/>
        <v/>
      </c>
      <c r="H596" s="154" t="str">
        <f>IF(A596&lt;&gt;"",VLOOKUP(G596,ScoreRanges!$C$4:$E$8,3),"")</f>
        <v/>
      </c>
      <c r="I596" s="156"/>
      <c r="J596" s="129" t="str">
        <f>IF(AND(ConversionTable!$F$2&lt;&gt;"",A596&lt;&gt;""),VLOOKUP(G596,ConversionTable!B$2:D$402,3),"")</f>
        <v/>
      </c>
      <c r="K596" s="66" t="str">
        <f>IF(AND(ConversionTable!$F$2&lt;&gt;"",A596&lt;&gt;""),VLOOKUP(J596,ConversionTable!I$4:K$7,3),"")</f>
        <v/>
      </c>
      <c r="M596" s="66" t="str">
        <f>IF(A596&lt;&gt;"",(Input!AE596*ScoringModel!$B$11+Input!AF596*ScoringModel!$B$21+Input!AG596*ScoringModel!$B$31)*0.01,"")</f>
        <v/>
      </c>
      <c r="N596" s="66" t="str">
        <f>IF(A596&lt;&gt;"",(Input!J596*ScoringModel!$B$4+Input!K596*ScoringModel!$B$5+Input!L596*ScoringModel!$B$6+Input!M596*ScoringModel!$B$7+Input!N596*ScoringModel!$B$8+Input!O596*ScoringModel!$B$9+Input!P596*ScoringModel!$B$10)*0.01,"")</f>
        <v/>
      </c>
      <c r="O596" s="66" t="str">
        <f>IF(A596&lt;&gt;"",(Input!Q596*ScoringModel!$B$14+Input!R596*ScoringModel!$B$15+Input!S596*ScoringModel!$B$16+Input!T596*ScoringModel!$B$17+Input!U596*ScoringModel!$B$18+Input!V596*ScoringModel!$B$19+Input!W596*ScoringModel!$B$20)*0.01,"")</f>
        <v/>
      </c>
      <c r="P596" s="66" t="str">
        <f>IF(A596&lt;&gt;"",(Input!X596*ScoringModel!$B$24+Input!Y596*ScoringModel!$B$25+Input!Z596*ScoringModel!$B$26+Input!AA596*ScoringModel!$B$27+Input!AB596*ScoringModel!$B$28+Input!AC596*ScoringModel!$B$29+Input!AD596*ScoringModel!$B$30)*0.01,"")</f>
        <v/>
      </c>
    </row>
    <row r="597" spans="1:16" x14ac:dyDescent="0.25">
      <c r="A597" s="154" t="str">
        <f>IF(Input!A597&lt;&gt;"",Input!A597,"")</f>
        <v/>
      </c>
      <c r="B597" s="154" t="str">
        <f>IF(Input!D597&lt;&gt;"",CONCATENATE(Input!D597,", ",Input!C597),"")</f>
        <v/>
      </c>
      <c r="C597" s="154" t="str">
        <f>IF(Input!E597&lt;&gt;"",Input!E597,"")</f>
        <v/>
      </c>
      <c r="D597" s="155" t="str">
        <f>IF(Input!F597&lt;&gt;"",Input!F597,"")</f>
        <v/>
      </c>
      <c r="E597" s="154" t="str">
        <f>IF(Input!I597&lt;&gt;"",CONCATENATE(Input!I597,", ",LEFT(Input!H597,1)),"")</f>
        <v/>
      </c>
      <c r="F597" s="156"/>
      <c r="G597" s="157" t="str">
        <f t="shared" si="9"/>
        <v/>
      </c>
      <c r="H597" s="154" t="str">
        <f>IF(A597&lt;&gt;"",VLOOKUP(G597,ScoreRanges!$C$4:$E$8,3),"")</f>
        <v/>
      </c>
      <c r="I597" s="156"/>
      <c r="J597" s="129" t="str">
        <f>IF(AND(ConversionTable!$F$2&lt;&gt;"",A597&lt;&gt;""),VLOOKUP(G597,ConversionTable!B$2:D$402,3),"")</f>
        <v/>
      </c>
      <c r="K597" s="66" t="str">
        <f>IF(AND(ConversionTable!$F$2&lt;&gt;"",A597&lt;&gt;""),VLOOKUP(J597,ConversionTable!I$4:K$7,3),"")</f>
        <v/>
      </c>
      <c r="M597" s="66" t="str">
        <f>IF(A597&lt;&gt;"",(Input!AE597*ScoringModel!$B$11+Input!AF597*ScoringModel!$B$21+Input!AG597*ScoringModel!$B$31)*0.01,"")</f>
        <v/>
      </c>
      <c r="N597" s="66" t="str">
        <f>IF(A597&lt;&gt;"",(Input!J597*ScoringModel!$B$4+Input!K597*ScoringModel!$B$5+Input!L597*ScoringModel!$B$6+Input!M597*ScoringModel!$B$7+Input!N597*ScoringModel!$B$8+Input!O597*ScoringModel!$B$9+Input!P597*ScoringModel!$B$10)*0.01,"")</f>
        <v/>
      </c>
      <c r="O597" s="66" t="str">
        <f>IF(A597&lt;&gt;"",(Input!Q597*ScoringModel!$B$14+Input!R597*ScoringModel!$B$15+Input!S597*ScoringModel!$B$16+Input!T597*ScoringModel!$B$17+Input!U597*ScoringModel!$B$18+Input!V597*ScoringModel!$B$19+Input!W597*ScoringModel!$B$20)*0.01,"")</f>
        <v/>
      </c>
      <c r="P597" s="66" t="str">
        <f>IF(A597&lt;&gt;"",(Input!X597*ScoringModel!$B$24+Input!Y597*ScoringModel!$B$25+Input!Z597*ScoringModel!$B$26+Input!AA597*ScoringModel!$B$27+Input!AB597*ScoringModel!$B$28+Input!AC597*ScoringModel!$B$29+Input!AD597*ScoringModel!$B$30)*0.01,"")</f>
        <v/>
      </c>
    </row>
    <row r="598" spans="1:16" x14ac:dyDescent="0.25">
      <c r="A598" s="154" t="str">
        <f>IF(Input!A598&lt;&gt;"",Input!A598,"")</f>
        <v/>
      </c>
      <c r="B598" s="154" t="str">
        <f>IF(Input!D598&lt;&gt;"",CONCATENATE(Input!D598,", ",Input!C598),"")</f>
        <v/>
      </c>
      <c r="C598" s="154" t="str">
        <f>IF(Input!E598&lt;&gt;"",Input!E598,"")</f>
        <v/>
      </c>
      <c r="D598" s="155" t="str">
        <f>IF(Input!F598&lt;&gt;"",Input!F598,"")</f>
        <v/>
      </c>
      <c r="E598" s="154" t="str">
        <f>IF(Input!I598&lt;&gt;"",CONCATENATE(Input!I598,", ",LEFT(Input!H598,1)),"")</f>
        <v/>
      </c>
      <c r="F598" s="156"/>
      <c r="G598" s="157" t="str">
        <f t="shared" si="9"/>
        <v/>
      </c>
      <c r="H598" s="154" t="str">
        <f>IF(A598&lt;&gt;"",VLOOKUP(G598,ScoreRanges!$C$4:$E$8,3),"")</f>
        <v/>
      </c>
      <c r="I598" s="156"/>
      <c r="J598" s="129" t="str">
        <f>IF(AND(ConversionTable!$F$2&lt;&gt;"",A598&lt;&gt;""),VLOOKUP(G598,ConversionTable!B$2:D$402,3),"")</f>
        <v/>
      </c>
      <c r="K598" s="66" t="str">
        <f>IF(AND(ConversionTable!$F$2&lt;&gt;"",A598&lt;&gt;""),VLOOKUP(J598,ConversionTable!I$4:K$7,3),"")</f>
        <v/>
      </c>
      <c r="M598" s="66" t="str">
        <f>IF(A598&lt;&gt;"",(Input!AE598*ScoringModel!$B$11+Input!AF598*ScoringModel!$B$21+Input!AG598*ScoringModel!$B$31)*0.01,"")</f>
        <v/>
      </c>
      <c r="N598" s="66" t="str">
        <f>IF(A598&lt;&gt;"",(Input!J598*ScoringModel!$B$4+Input!K598*ScoringModel!$B$5+Input!L598*ScoringModel!$B$6+Input!M598*ScoringModel!$B$7+Input!N598*ScoringModel!$B$8+Input!O598*ScoringModel!$B$9+Input!P598*ScoringModel!$B$10)*0.01,"")</f>
        <v/>
      </c>
      <c r="O598" s="66" t="str">
        <f>IF(A598&lt;&gt;"",(Input!Q598*ScoringModel!$B$14+Input!R598*ScoringModel!$B$15+Input!S598*ScoringModel!$B$16+Input!T598*ScoringModel!$B$17+Input!U598*ScoringModel!$B$18+Input!V598*ScoringModel!$B$19+Input!W598*ScoringModel!$B$20)*0.01,"")</f>
        <v/>
      </c>
      <c r="P598" s="66" t="str">
        <f>IF(A598&lt;&gt;"",(Input!X598*ScoringModel!$B$24+Input!Y598*ScoringModel!$B$25+Input!Z598*ScoringModel!$B$26+Input!AA598*ScoringModel!$B$27+Input!AB598*ScoringModel!$B$28+Input!AC598*ScoringModel!$B$29+Input!AD598*ScoringModel!$B$30)*0.01,"")</f>
        <v/>
      </c>
    </row>
    <row r="599" spans="1:16" x14ac:dyDescent="0.25">
      <c r="A599" s="154" t="str">
        <f>IF(Input!A599&lt;&gt;"",Input!A599,"")</f>
        <v/>
      </c>
      <c r="B599" s="154" t="str">
        <f>IF(Input!D599&lt;&gt;"",CONCATENATE(Input!D599,", ",Input!C599),"")</f>
        <v/>
      </c>
      <c r="C599" s="154" t="str">
        <f>IF(Input!E599&lt;&gt;"",Input!E599,"")</f>
        <v/>
      </c>
      <c r="D599" s="155" t="str">
        <f>IF(Input!F599&lt;&gt;"",Input!F599,"")</f>
        <v/>
      </c>
      <c r="E599" s="154" t="str">
        <f>IF(Input!I599&lt;&gt;"",CONCATENATE(Input!I599,", ",LEFT(Input!H599,1)),"")</f>
        <v/>
      </c>
      <c r="F599" s="156"/>
      <c r="G599" s="157" t="str">
        <f t="shared" si="9"/>
        <v/>
      </c>
      <c r="H599" s="154" t="str">
        <f>IF(A599&lt;&gt;"",VLOOKUP(G599,ScoreRanges!$C$4:$E$8,3),"")</f>
        <v/>
      </c>
      <c r="I599" s="156"/>
      <c r="J599" s="129" t="str">
        <f>IF(AND(ConversionTable!$F$2&lt;&gt;"",A599&lt;&gt;""),VLOOKUP(G599,ConversionTable!B$2:D$402,3),"")</f>
        <v/>
      </c>
      <c r="K599" s="66" t="str">
        <f>IF(AND(ConversionTable!$F$2&lt;&gt;"",A599&lt;&gt;""),VLOOKUP(J599,ConversionTable!I$4:K$7,3),"")</f>
        <v/>
      </c>
      <c r="M599" s="66" t="str">
        <f>IF(A599&lt;&gt;"",(Input!AE599*ScoringModel!$B$11+Input!AF599*ScoringModel!$B$21+Input!AG599*ScoringModel!$B$31)*0.01,"")</f>
        <v/>
      </c>
      <c r="N599" s="66" t="str">
        <f>IF(A599&lt;&gt;"",(Input!J599*ScoringModel!$B$4+Input!K599*ScoringModel!$B$5+Input!L599*ScoringModel!$B$6+Input!M599*ScoringModel!$B$7+Input!N599*ScoringModel!$B$8+Input!O599*ScoringModel!$B$9+Input!P599*ScoringModel!$B$10)*0.01,"")</f>
        <v/>
      </c>
      <c r="O599" s="66" t="str">
        <f>IF(A599&lt;&gt;"",(Input!Q599*ScoringModel!$B$14+Input!R599*ScoringModel!$B$15+Input!S599*ScoringModel!$B$16+Input!T599*ScoringModel!$B$17+Input!U599*ScoringModel!$B$18+Input!V599*ScoringModel!$B$19+Input!W599*ScoringModel!$B$20)*0.01,"")</f>
        <v/>
      </c>
      <c r="P599" s="66" t="str">
        <f>IF(A599&lt;&gt;"",(Input!X599*ScoringModel!$B$24+Input!Y599*ScoringModel!$B$25+Input!Z599*ScoringModel!$B$26+Input!AA599*ScoringModel!$B$27+Input!AB599*ScoringModel!$B$28+Input!AC599*ScoringModel!$B$29+Input!AD599*ScoringModel!$B$30)*0.01,"")</f>
        <v/>
      </c>
    </row>
    <row r="600" spans="1:16" x14ac:dyDescent="0.25">
      <c r="A600" s="154" t="str">
        <f>IF(Input!A600&lt;&gt;"",Input!A600,"")</f>
        <v/>
      </c>
      <c r="B600" s="154" t="str">
        <f>IF(Input!D600&lt;&gt;"",CONCATENATE(Input!D600,", ",Input!C600),"")</f>
        <v/>
      </c>
      <c r="C600" s="154" t="str">
        <f>IF(Input!E600&lt;&gt;"",Input!E600,"")</f>
        <v/>
      </c>
      <c r="D600" s="155" t="str">
        <f>IF(Input!F600&lt;&gt;"",Input!F600,"")</f>
        <v/>
      </c>
      <c r="E600" s="154" t="str">
        <f>IF(Input!I600&lt;&gt;"",CONCATENATE(Input!I600,", ",LEFT(Input!H600,1)),"")</f>
        <v/>
      </c>
      <c r="F600" s="156"/>
      <c r="G600" s="157" t="str">
        <f t="shared" si="9"/>
        <v/>
      </c>
      <c r="H600" s="154" t="str">
        <f>IF(A600&lt;&gt;"",VLOOKUP(G600,ScoreRanges!$C$4:$E$8,3),"")</f>
        <v/>
      </c>
      <c r="I600" s="156"/>
      <c r="J600" s="129" t="str">
        <f>IF(AND(ConversionTable!$F$2&lt;&gt;"",A600&lt;&gt;""),VLOOKUP(G600,ConversionTable!B$2:D$402,3),"")</f>
        <v/>
      </c>
      <c r="K600" s="66" t="str">
        <f>IF(AND(ConversionTable!$F$2&lt;&gt;"",A600&lt;&gt;""),VLOOKUP(J600,ConversionTable!I$4:K$7,3),"")</f>
        <v/>
      </c>
      <c r="M600" s="66" t="str">
        <f>IF(A600&lt;&gt;"",(Input!AE600*ScoringModel!$B$11+Input!AF600*ScoringModel!$B$21+Input!AG600*ScoringModel!$B$31)*0.01,"")</f>
        <v/>
      </c>
      <c r="N600" s="66" t="str">
        <f>IF(A600&lt;&gt;"",(Input!J600*ScoringModel!$B$4+Input!K600*ScoringModel!$B$5+Input!L600*ScoringModel!$B$6+Input!M600*ScoringModel!$B$7+Input!N600*ScoringModel!$B$8+Input!O600*ScoringModel!$B$9+Input!P600*ScoringModel!$B$10)*0.01,"")</f>
        <v/>
      </c>
      <c r="O600" s="66" t="str">
        <f>IF(A600&lt;&gt;"",(Input!Q600*ScoringModel!$B$14+Input!R600*ScoringModel!$B$15+Input!S600*ScoringModel!$B$16+Input!T600*ScoringModel!$B$17+Input!U600*ScoringModel!$B$18+Input!V600*ScoringModel!$B$19+Input!W600*ScoringModel!$B$20)*0.01,"")</f>
        <v/>
      </c>
      <c r="P600" s="66" t="str">
        <f>IF(A600&lt;&gt;"",(Input!X600*ScoringModel!$B$24+Input!Y600*ScoringModel!$B$25+Input!Z600*ScoringModel!$B$26+Input!AA600*ScoringModel!$B$27+Input!AB600*ScoringModel!$B$28+Input!AC600*ScoringModel!$B$29+Input!AD600*ScoringModel!$B$30)*0.01,"")</f>
        <v/>
      </c>
    </row>
    <row r="601" spans="1:16" x14ac:dyDescent="0.25">
      <c r="A601" s="154" t="str">
        <f>IF(Input!A601&lt;&gt;"",Input!A601,"")</f>
        <v/>
      </c>
      <c r="B601" s="154" t="str">
        <f>IF(Input!D601&lt;&gt;"",CONCATENATE(Input!D601,", ",Input!C601),"")</f>
        <v/>
      </c>
      <c r="C601" s="154" t="str">
        <f>IF(Input!E601&lt;&gt;"",Input!E601,"")</f>
        <v/>
      </c>
      <c r="D601" s="155" t="str">
        <f>IF(Input!F601&lt;&gt;"",Input!F601,"")</f>
        <v/>
      </c>
      <c r="E601" s="154" t="str">
        <f>IF(Input!I601&lt;&gt;"",CONCATENATE(Input!I601,", ",LEFT(Input!H601,1)),"")</f>
        <v/>
      </c>
      <c r="F601" s="156"/>
      <c r="G601" s="157" t="str">
        <f t="shared" si="9"/>
        <v/>
      </c>
      <c r="H601" s="154" t="str">
        <f>IF(A601&lt;&gt;"",VLOOKUP(G601,ScoreRanges!$C$4:$E$8,3),"")</f>
        <v/>
      </c>
      <c r="I601" s="156"/>
      <c r="J601" s="129" t="str">
        <f>IF(AND(ConversionTable!$F$2&lt;&gt;"",A601&lt;&gt;""),VLOOKUP(G601,ConversionTable!B$2:D$402,3),"")</f>
        <v/>
      </c>
      <c r="K601" s="66" t="str">
        <f>IF(AND(ConversionTable!$F$2&lt;&gt;"",A601&lt;&gt;""),VLOOKUP(J601,ConversionTable!I$4:K$7,3),"")</f>
        <v/>
      </c>
      <c r="M601" s="66" t="str">
        <f>IF(A601&lt;&gt;"",(Input!AE601*ScoringModel!$B$11+Input!AF601*ScoringModel!$B$21+Input!AG601*ScoringModel!$B$31)*0.01,"")</f>
        <v/>
      </c>
      <c r="N601" s="66" t="str">
        <f>IF(A601&lt;&gt;"",(Input!J601*ScoringModel!$B$4+Input!K601*ScoringModel!$B$5+Input!L601*ScoringModel!$B$6+Input!M601*ScoringModel!$B$7+Input!N601*ScoringModel!$B$8+Input!O601*ScoringModel!$B$9+Input!P601*ScoringModel!$B$10)*0.01,"")</f>
        <v/>
      </c>
      <c r="O601" s="66" t="str">
        <f>IF(A601&lt;&gt;"",(Input!Q601*ScoringModel!$B$14+Input!R601*ScoringModel!$B$15+Input!S601*ScoringModel!$B$16+Input!T601*ScoringModel!$B$17+Input!U601*ScoringModel!$B$18+Input!V601*ScoringModel!$B$19+Input!W601*ScoringModel!$B$20)*0.01,"")</f>
        <v/>
      </c>
      <c r="P601" s="66" t="str">
        <f>IF(A601&lt;&gt;"",(Input!X601*ScoringModel!$B$24+Input!Y601*ScoringModel!$B$25+Input!Z601*ScoringModel!$B$26+Input!AA601*ScoringModel!$B$27+Input!AB601*ScoringModel!$B$28+Input!AC601*ScoringModel!$B$29+Input!AD601*ScoringModel!$B$30)*0.01,"")</f>
        <v/>
      </c>
    </row>
    <row r="602" spans="1:16" x14ac:dyDescent="0.25">
      <c r="A602" s="154" t="str">
        <f>IF(Input!A602&lt;&gt;"",Input!A602,"")</f>
        <v/>
      </c>
      <c r="B602" s="154" t="str">
        <f>IF(Input!D602&lt;&gt;"",CONCATENATE(Input!D602,", ",Input!C602),"")</f>
        <v/>
      </c>
      <c r="C602" s="154" t="str">
        <f>IF(Input!E602&lt;&gt;"",Input!E602,"")</f>
        <v/>
      </c>
      <c r="D602" s="155" t="str">
        <f>IF(Input!F602&lt;&gt;"",Input!F602,"")</f>
        <v/>
      </c>
      <c r="E602" s="154" t="str">
        <f>IF(Input!I602&lt;&gt;"",CONCATENATE(Input!I602,", ",LEFT(Input!H602,1)),"")</f>
        <v/>
      </c>
      <c r="F602" s="156"/>
      <c r="G602" s="157" t="str">
        <f t="shared" si="9"/>
        <v/>
      </c>
      <c r="H602" s="154" t="str">
        <f>IF(A602&lt;&gt;"",VLOOKUP(G602,ScoreRanges!$C$4:$E$8,3),"")</f>
        <v/>
      </c>
      <c r="I602" s="156"/>
      <c r="J602" s="129" t="str">
        <f>IF(AND(ConversionTable!$F$2&lt;&gt;"",A602&lt;&gt;""),VLOOKUP(G602,ConversionTable!B$2:D$402,3),"")</f>
        <v/>
      </c>
      <c r="K602" s="66" t="str">
        <f>IF(AND(ConversionTable!$F$2&lt;&gt;"",A602&lt;&gt;""),VLOOKUP(J602,ConversionTable!I$4:K$7,3),"")</f>
        <v/>
      </c>
      <c r="M602" s="66" t="str">
        <f>IF(A602&lt;&gt;"",(Input!AE602*ScoringModel!$B$11+Input!AF602*ScoringModel!$B$21+Input!AG602*ScoringModel!$B$31)*0.01,"")</f>
        <v/>
      </c>
      <c r="N602" s="66" t="str">
        <f>IF(A602&lt;&gt;"",(Input!J602*ScoringModel!$B$4+Input!K602*ScoringModel!$B$5+Input!L602*ScoringModel!$B$6+Input!M602*ScoringModel!$B$7+Input!N602*ScoringModel!$B$8+Input!O602*ScoringModel!$B$9+Input!P602*ScoringModel!$B$10)*0.01,"")</f>
        <v/>
      </c>
      <c r="O602" s="66" t="str">
        <f>IF(A602&lt;&gt;"",(Input!Q602*ScoringModel!$B$14+Input!R602*ScoringModel!$B$15+Input!S602*ScoringModel!$B$16+Input!T602*ScoringModel!$B$17+Input!U602*ScoringModel!$B$18+Input!V602*ScoringModel!$B$19+Input!W602*ScoringModel!$B$20)*0.01,"")</f>
        <v/>
      </c>
      <c r="P602" s="66" t="str">
        <f>IF(A602&lt;&gt;"",(Input!X602*ScoringModel!$B$24+Input!Y602*ScoringModel!$B$25+Input!Z602*ScoringModel!$B$26+Input!AA602*ScoringModel!$B$27+Input!AB602*ScoringModel!$B$28+Input!AC602*ScoringModel!$B$29+Input!AD602*ScoringModel!$B$30)*0.01,"")</f>
        <v/>
      </c>
    </row>
    <row r="603" spans="1:16" x14ac:dyDescent="0.25">
      <c r="A603" s="154" t="str">
        <f>IF(Input!A603&lt;&gt;"",Input!A603,"")</f>
        <v/>
      </c>
      <c r="B603" s="154" t="str">
        <f>IF(Input!D603&lt;&gt;"",CONCATENATE(Input!D603,", ",Input!C603),"")</f>
        <v/>
      </c>
      <c r="C603" s="154" t="str">
        <f>IF(Input!E603&lt;&gt;"",Input!E603,"")</f>
        <v/>
      </c>
      <c r="D603" s="155" t="str">
        <f>IF(Input!F603&lt;&gt;"",Input!F603,"")</f>
        <v/>
      </c>
      <c r="E603" s="154" t="str">
        <f>IF(Input!I603&lt;&gt;"",CONCATENATE(Input!I603,", ",LEFT(Input!H603,1)),"")</f>
        <v/>
      </c>
      <c r="F603" s="156"/>
      <c r="G603" s="157" t="str">
        <f t="shared" si="9"/>
        <v/>
      </c>
      <c r="H603" s="154" t="str">
        <f>IF(A603&lt;&gt;"",VLOOKUP(G603,ScoreRanges!$C$4:$E$8,3),"")</f>
        <v/>
      </c>
      <c r="I603" s="156"/>
      <c r="J603" s="129" t="str">
        <f>IF(AND(ConversionTable!$F$2&lt;&gt;"",A603&lt;&gt;""),VLOOKUP(G603,ConversionTable!B$2:D$402,3),"")</f>
        <v/>
      </c>
      <c r="K603" s="66" t="str">
        <f>IF(AND(ConversionTable!$F$2&lt;&gt;"",A603&lt;&gt;""),VLOOKUP(J603,ConversionTable!I$4:K$7,3),"")</f>
        <v/>
      </c>
      <c r="M603" s="66" t="str">
        <f>IF(A603&lt;&gt;"",(Input!AE603*ScoringModel!$B$11+Input!AF603*ScoringModel!$B$21+Input!AG603*ScoringModel!$B$31)*0.01,"")</f>
        <v/>
      </c>
      <c r="N603" s="66" t="str">
        <f>IF(A603&lt;&gt;"",(Input!J603*ScoringModel!$B$4+Input!K603*ScoringModel!$B$5+Input!L603*ScoringModel!$B$6+Input!M603*ScoringModel!$B$7+Input!N603*ScoringModel!$B$8+Input!O603*ScoringModel!$B$9+Input!P603*ScoringModel!$B$10)*0.01,"")</f>
        <v/>
      </c>
      <c r="O603" s="66" t="str">
        <f>IF(A603&lt;&gt;"",(Input!Q603*ScoringModel!$B$14+Input!R603*ScoringModel!$B$15+Input!S603*ScoringModel!$B$16+Input!T603*ScoringModel!$B$17+Input!U603*ScoringModel!$B$18+Input!V603*ScoringModel!$B$19+Input!W603*ScoringModel!$B$20)*0.01,"")</f>
        <v/>
      </c>
      <c r="P603" s="66" t="str">
        <f>IF(A603&lt;&gt;"",(Input!X603*ScoringModel!$B$24+Input!Y603*ScoringModel!$B$25+Input!Z603*ScoringModel!$B$26+Input!AA603*ScoringModel!$B$27+Input!AB603*ScoringModel!$B$28+Input!AC603*ScoringModel!$B$29+Input!AD603*ScoringModel!$B$30)*0.01,"")</f>
        <v/>
      </c>
    </row>
    <row r="604" spans="1:16" x14ac:dyDescent="0.25">
      <c r="A604" s="154" t="str">
        <f>IF(Input!A604&lt;&gt;"",Input!A604,"")</f>
        <v/>
      </c>
      <c r="B604" s="154" t="str">
        <f>IF(Input!D604&lt;&gt;"",CONCATENATE(Input!D604,", ",Input!C604),"")</f>
        <v/>
      </c>
      <c r="C604" s="154" t="str">
        <f>IF(Input!E604&lt;&gt;"",Input!E604,"")</f>
        <v/>
      </c>
      <c r="D604" s="155" t="str">
        <f>IF(Input!F604&lt;&gt;"",Input!F604,"")</f>
        <v/>
      </c>
      <c r="E604" s="154" t="str">
        <f>IF(Input!I604&lt;&gt;"",CONCATENATE(Input!I604,", ",LEFT(Input!H604,1)),"")</f>
        <v/>
      </c>
      <c r="F604" s="156"/>
      <c r="G604" s="157" t="str">
        <f t="shared" si="9"/>
        <v/>
      </c>
      <c r="H604" s="154" t="str">
        <f>IF(A604&lt;&gt;"",VLOOKUP(G604,ScoreRanges!$C$4:$E$8,3),"")</f>
        <v/>
      </c>
      <c r="I604" s="156"/>
      <c r="J604" s="129" t="str">
        <f>IF(AND(ConversionTable!$F$2&lt;&gt;"",A604&lt;&gt;""),VLOOKUP(G604,ConversionTable!B$2:D$402,3),"")</f>
        <v/>
      </c>
      <c r="K604" s="66" t="str">
        <f>IF(AND(ConversionTable!$F$2&lt;&gt;"",A604&lt;&gt;""),VLOOKUP(J604,ConversionTable!I$4:K$7,3),"")</f>
        <v/>
      </c>
      <c r="M604" s="66" t="str">
        <f>IF(A604&lt;&gt;"",(Input!AE604*ScoringModel!$B$11+Input!AF604*ScoringModel!$B$21+Input!AG604*ScoringModel!$B$31)*0.01,"")</f>
        <v/>
      </c>
      <c r="N604" s="66" t="str">
        <f>IF(A604&lt;&gt;"",(Input!J604*ScoringModel!$B$4+Input!K604*ScoringModel!$B$5+Input!L604*ScoringModel!$B$6+Input!M604*ScoringModel!$B$7+Input!N604*ScoringModel!$B$8+Input!O604*ScoringModel!$B$9+Input!P604*ScoringModel!$B$10)*0.01,"")</f>
        <v/>
      </c>
      <c r="O604" s="66" t="str">
        <f>IF(A604&lt;&gt;"",(Input!Q604*ScoringModel!$B$14+Input!R604*ScoringModel!$B$15+Input!S604*ScoringModel!$B$16+Input!T604*ScoringModel!$B$17+Input!U604*ScoringModel!$B$18+Input!V604*ScoringModel!$B$19+Input!W604*ScoringModel!$B$20)*0.01,"")</f>
        <v/>
      </c>
      <c r="P604" s="66" t="str">
        <f>IF(A604&lt;&gt;"",(Input!X604*ScoringModel!$B$24+Input!Y604*ScoringModel!$B$25+Input!Z604*ScoringModel!$B$26+Input!AA604*ScoringModel!$B$27+Input!AB604*ScoringModel!$B$28+Input!AC604*ScoringModel!$B$29+Input!AD604*ScoringModel!$B$30)*0.01,"")</f>
        <v/>
      </c>
    </row>
    <row r="605" spans="1:16" x14ac:dyDescent="0.25">
      <c r="A605" s="154" t="str">
        <f>IF(Input!A605&lt;&gt;"",Input!A605,"")</f>
        <v/>
      </c>
      <c r="B605" s="154" t="str">
        <f>IF(Input!D605&lt;&gt;"",CONCATENATE(Input!D605,", ",Input!C605),"")</f>
        <v/>
      </c>
      <c r="C605" s="154" t="str">
        <f>IF(Input!E605&lt;&gt;"",Input!E605,"")</f>
        <v/>
      </c>
      <c r="D605" s="155" t="str">
        <f>IF(Input!F605&lt;&gt;"",Input!F605,"")</f>
        <v/>
      </c>
      <c r="E605" s="154" t="str">
        <f>IF(Input!I605&lt;&gt;"",CONCATENATE(Input!I605,", ",LEFT(Input!H605,1)),"")</f>
        <v/>
      </c>
      <c r="F605" s="156"/>
      <c r="G605" s="157" t="str">
        <f t="shared" si="9"/>
        <v/>
      </c>
      <c r="H605" s="154" t="str">
        <f>IF(A605&lt;&gt;"",VLOOKUP(G605,ScoreRanges!$C$4:$E$8,3),"")</f>
        <v/>
      </c>
      <c r="I605" s="156"/>
      <c r="J605" s="129" t="str">
        <f>IF(AND(ConversionTable!$F$2&lt;&gt;"",A605&lt;&gt;""),VLOOKUP(G605,ConversionTable!B$2:D$402,3),"")</f>
        <v/>
      </c>
      <c r="K605" s="66" t="str">
        <f>IF(AND(ConversionTable!$F$2&lt;&gt;"",A605&lt;&gt;""),VLOOKUP(J605,ConversionTable!I$4:K$7,3),"")</f>
        <v/>
      </c>
      <c r="M605" s="66" t="str">
        <f>IF(A605&lt;&gt;"",(Input!AE605*ScoringModel!$B$11+Input!AF605*ScoringModel!$B$21+Input!AG605*ScoringModel!$B$31)*0.01,"")</f>
        <v/>
      </c>
      <c r="N605" s="66" t="str">
        <f>IF(A605&lt;&gt;"",(Input!J605*ScoringModel!$B$4+Input!K605*ScoringModel!$B$5+Input!L605*ScoringModel!$B$6+Input!M605*ScoringModel!$B$7+Input!N605*ScoringModel!$B$8+Input!O605*ScoringModel!$B$9+Input!P605*ScoringModel!$B$10)*0.01,"")</f>
        <v/>
      </c>
      <c r="O605" s="66" t="str">
        <f>IF(A605&lt;&gt;"",(Input!Q605*ScoringModel!$B$14+Input!R605*ScoringModel!$B$15+Input!S605*ScoringModel!$B$16+Input!T605*ScoringModel!$B$17+Input!U605*ScoringModel!$B$18+Input!V605*ScoringModel!$B$19+Input!W605*ScoringModel!$B$20)*0.01,"")</f>
        <v/>
      </c>
      <c r="P605" s="66" t="str">
        <f>IF(A605&lt;&gt;"",(Input!X605*ScoringModel!$B$24+Input!Y605*ScoringModel!$B$25+Input!Z605*ScoringModel!$B$26+Input!AA605*ScoringModel!$B$27+Input!AB605*ScoringModel!$B$28+Input!AC605*ScoringModel!$B$29+Input!AD605*ScoringModel!$B$30)*0.01,"")</f>
        <v/>
      </c>
    </row>
    <row r="606" spans="1:16" x14ac:dyDescent="0.25">
      <c r="A606" s="154" t="str">
        <f>IF(Input!A606&lt;&gt;"",Input!A606,"")</f>
        <v/>
      </c>
      <c r="B606" s="154" t="str">
        <f>IF(Input!D606&lt;&gt;"",CONCATENATE(Input!D606,", ",Input!C606),"")</f>
        <v/>
      </c>
      <c r="C606" s="154" t="str">
        <f>IF(Input!E606&lt;&gt;"",Input!E606,"")</f>
        <v/>
      </c>
      <c r="D606" s="155" t="str">
        <f>IF(Input!F606&lt;&gt;"",Input!F606,"")</f>
        <v/>
      </c>
      <c r="E606" s="154" t="str">
        <f>IF(Input!I606&lt;&gt;"",CONCATENATE(Input!I606,", ",LEFT(Input!H606,1)),"")</f>
        <v/>
      </c>
      <c r="F606" s="156"/>
      <c r="G606" s="157" t="str">
        <f t="shared" si="9"/>
        <v/>
      </c>
      <c r="H606" s="154" t="str">
        <f>IF(A606&lt;&gt;"",VLOOKUP(G606,ScoreRanges!$C$4:$E$8,3),"")</f>
        <v/>
      </c>
      <c r="I606" s="156"/>
      <c r="J606" s="129" t="str">
        <f>IF(AND(ConversionTable!$F$2&lt;&gt;"",A606&lt;&gt;""),VLOOKUP(G606,ConversionTable!B$2:D$402,3),"")</f>
        <v/>
      </c>
      <c r="K606" s="66" t="str">
        <f>IF(AND(ConversionTable!$F$2&lt;&gt;"",A606&lt;&gt;""),VLOOKUP(J606,ConversionTable!I$4:K$7,3),"")</f>
        <v/>
      </c>
      <c r="M606" s="66" t="str">
        <f>IF(A606&lt;&gt;"",(Input!AE606*ScoringModel!$B$11+Input!AF606*ScoringModel!$B$21+Input!AG606*ScoringModel!$B$31)*0.01,"")</f>
        <v/>
      </c>
      <c r="N606" s="66" t="str">
        <f>IF(A606&lt;&gt;"",(Input!J606*ScoringModel!$B$4+Input!K606*ScoringModel!$B$5+Input!L606*ScoringModel!$B$6+Input!M606*ScoringModel!$B$7+Input!N606*ScoringModel!$B$8+Input!O606*ScoringModel!$B$9+Input!P606*ScoringModel!$B$10)*0.01,"")</f>
        <v/>
      </c>
      <c r="O606" s="66" t="str">
        <f>IF(A606&lt;&gt;"",(Input!Q606*ScoringModel!$B$14+Input!R606*ScoringModel!$B$15+Input!S606*ScoringModel!$B$16+Input!T606*ScoringModel!$B$17+Input!U606*ScoringModel!$B$18+Input!V606*ScoringModel!$B$19+Input!W606*ScoringModel!$B$20)*0.01,"")</f>
        <v/>
      </c>
      <c r="P606" s="66" t="str">
        <f>IF(A606&lt;&gt;"",(Input!X606*ScoringModel!$B$24+Input!Y606*ScoringModel!$B$25+Input!Z606*ScoringModel!$B$26+Input!AA606*ScoringModel!$B$27+Input!AB606*ScoringModel!$B$28+Input!AC606*ScoringModel!$B$29+Input!AD606*ScoringModel!$B$30)*0.01,"")</f>
        <v/>
      </c>
    </row>
    <row r="607" spans="1:16" x14ac:dyDescent="0.25">
      <c r="A607" s="154" t="str">
        <f>IF(Input!A607&lt;&gt;"",Input!A607,"")</f>
        <v/>
      </c>
      <c r="B607" s="154" t="str">
        <f>IF(Input!D607&lt;&gt;"",CONCATENATE(Input!D607,", ",Input!C607),"")</f>
        <v/>
      </c>
      <c r="C607" s="154" t="str">
        <f>IF(Input!E607&lt;&gt;"",Input!E607,"")</f>
        <v/>
      </c>
      <c r="D607" s="155" t="str">
        <f>IF(Input!F607&lt;&gt;"",Input!F607,"")</f>
        <v/>
      </c>
      <c r="E607" s="154" t="str">
        <f>IF(Input!I607&lt;&gt;"",CONCATENATE(Input!I607,", ",LEFT(Input!H607,1)),"")</f>
        <v/>
      </c>
      <c r="F607" s="156"/>
      <c r="G607" s="157" t="str">
        <f t="shared" si="9"/>
        <v/>
      </c>
      <c r="H607" s="154" t="str">
        <f>IF(A607&lt;&gt;"",VLOOKUP(G607,ScoreRanges!$C$4:$E$8,3),"")</f>
        <v/>
      </c>
      <c r="I607" s="156"/>
      <c r="J607" s="129" t="str">
        <f>IF(AND(ConversionTable!$F$2&lt;&gt;"",A607&lt;&gt;""),VLOOKUP(G607,ConversionTable!B$2:D$402,3),"")</f>
        <v/>
      </c>
      <c r="K607" s="66" t="str">
        <f>IF(AND(ConversionTable!$F$2&lt;&gt;"",A607&lt;&gt;""),VLOOKUP(J607,ConversionTable!I$4:K$7,3),"")</f>
        <v/>
      </c>
      <c r="M607" s="66" t="str">
        <f>IF(A607&lt;&gt;"",(Input!AE607*ScoringModel!$B$11+Input!AF607*ScoringModel!$B$21+Input!AG607*ScoringModel!$B$31)*0.01,"")</f>
        <v/>
      </c>
      <c r="N607" s="66" t="str">
        <f>IF(A607&lt;&gt;"",(Input!J607*ScoringModel!$B$4+Input!K607*ScoringModel!$B$5+Input!L607*ScoringModel!$B$6+Input!M607*ScoringModel!$B$7+Input!N607*ScoringModel!$B$8+Input!O607*ScoringModel!$B$9+Input!P607*ScoringModel!$B$10)*0.01,"")</f>
        <v/>
      </c>
      <c r="O607" s="66" t="str">
        <f>IF(A607&lt;&gt;"",(Input!Q607*ScoringModel!$B$14+Input!R607*ScoringModel!$B$15+Input!S607*ScoringModel!$B$16+Input!T607*ScoringModel!$B$17+Input!U607*ScoringModel!$B$18+Input!V607*ScoringModel!$B$19+Input!W607*ScoringModel!$B$20)*0.01,"")</f>
        <v/>
      </c>
      <c r="P607" s="66" t="str">
        <f>IF(A607&lt;&gt;"",(Input!X607*ScoringModel!$B$24+Input!Y607*ScoringModel!$B$25+Input!Z607*ScoringModel!$B$26+Input!AA607*ScoringModel!$B$27+Input!AB607*ScoringModel!$B$28+Input!AC607*ScoringModel!$B$29+Input!AD607*ScoringModel!$B$30)*0.01,"")</f>
        <v/>
      </c>
    </row>
    <row r="608" spans="1:16" x14ac:dyDescent="0.25">
      <c r="A608" s="154" t="str">
        <f>IF(Input!A608&lt;&gt;"",Input!A608,"")</f>
        <v/>
      </c>
      <c r="B608" s="154" t="str">
        <f>IF(Input!D608&lt;&gt;"",CONCATENATE(Input!D608,", ",Input!C608),"")</f>
        <v/>
      </c>
      <c r="C608" s="154" t="str">
        <f>IF(Input!E608&lt;&gt;"",Input!E608,"")</f>
        <v/>
      </c>
      <c r="D608" s="155" t="str">
        <f>IF(Input!F608&lt;&gt;"",Input!F608,"")</f>
        <v/>
      </c>
      <c r="E608" s="154" t="str">
        <f>IF(Input!I608&lt;&gt;"",CONCATENATE(Input!I608,", ",LEFT(Input!H608,1)),"")</f>
        <v/>
      </c>
      <c r="F608" s="156"/>
      <c r="G608" s="157" t="str">
        <f t="shared" si="9"/>
        <v/>
      </c>
      <c r="H608" s="154" t="str">
        <f>IF(A608&lt;&gt;"",VLOOKUP(G608,ScoreRanges!$C$4:$E$8,3),"")</f>
        <v/>
      </c>
      <c r="I608" s="156"/>
      <c r="J608" s="129" t="str">
        <f>IF(AND(ConversionTable!$F$2&lt;&gt;"",A608&lt;&gt;""),VLOOKUP(G608,ConversionTable!B$2:D$402,3),"")</f>
        <v/>
      </c>
      <c r="K608" s="66" t="str">
        <f>IF(AND(ConversionTable!$F$2&lt;&gt;"",A608&lt;&gt;""),VLOOKUP(J608,ConversionTable!I$4:K$7,3),"")</f>
        <v/>
      </c>
      <c r="M608" s="66" t="str">
        <f>IF(A608&lt;&gt;"",(Input!AE608*ScoringModel!$B$11+Input!AF608*ScoringModel!$B$21+Input!AG608*ScoringModel!$B$31)*0.01,"")</f>
        <v/>
      </c>
      <c r="N608" s="66" t="str">
        <f>IF(A608&lt;&gt;"",(Input!J608*ScoringModel!$B$4+Input!K608*ScoringModel!$B$5+Input!L608*ScoringModel!$B$6+Input!M608*ScoringModel!$B$7+Input!N608*ScoringModel!$B$8+Input!O608*ScoringModel!$B$9+Input!P608*ScoringModel!$B$10)*0.01,"")</f>
        <v/>
      </c>
      <c r="O608" s="66" t="str">
        <f>IF(A608&lt;&gt;"",(Input!Q608*ScoringModel!$B$14+Input!R608*ScoringModel!$B$15+Input!S608*ScoringModel!$B$16+Input!T608*ScoringModel!$B$17+Input!U608*ScoringModel!$B$18+Input!V608*ScoringModel!$B$19+Input!W608*ScoringModel!$B$20)*0.01,"")</f>
        <v/>
      </c>
      <c r="P608" s="66" t="str">
        <f>IF(A608&lt;&gt;"",(Input!X608*ScoringModel!$B$24+Input!Y608*ScoringModel!$B$25+Input!Z608*ScoringModel!$B$26+Input!AA608*ScoringModel!$B$27+Input!AB608*ScoringModel!$B$28+Input!AC608*ScoringModel!$B$29+Input!AD608*ScoringModel!$B$30)*0.01,"")</f>
        <v/>
      </c>
    </row>
    <row r="609" spans="1:16" x14ac:dyDescent="0.25">
      <c r="A609" s="154" t="str">
        <f>IF(Input!A609&lt;&gt;"",Input!A609,"")</f>
        <v/>
      </c>
      <c r="B609" s="154" t="str">
        <f>IF(Input!D609&lt;&gt;"",CONCATENATE(Input!D609,", ",Input!C609),"")</f>
        <v/>
      </c>
      <c r="C609" s="154" t="str">
        <f>IF(Input!E609&lt;&gt;"",Input!E609,"")</f>
        <v/>
      </c>
      <c r="D609" s="155" t="str">
        <f>IF(Input!F609&lt;&gt;"",Input!F609,"")</f>
        <v/>
      </c>
      <c r="E609" s="154" t="str">
        <f>IF(Input!I609&lt;&gt;"",CONCATENATE(Input!I609,", ",LEFT(Input!H609,1)),"")</f>
        <v/>
      </c>
      <c r="F609" s="156"/>
      <c r="G609" s="157" t="str">
        <f t="shared" si="9"/>
        <v/>
      </c>
      <c r="H609" s="154" t="str">
        <f>IF(A609&lt;&gt;"",VLOOKUP(G609,ScoreRanges!$C$4:$E$8,3),"")</f>
        <v/>
      </c>
      <c r="I609" s="156"/>
      <c r="J609" s="129" t="str">
        <f>IF(AND(ConversionTable!$F$2&lt;&gt;"",A609&lt;&gt;""),VLOOKUP(G609,ConversionTable!B$2:D$402,3),"")</f>
        <v/>
      </c>
      <c r="K609" s="66" t="str">
        <f>IF(AND(ConversionTable!$F$2&lt;&gt;"",A609&lt;&gt;""),VLOOKUP(J609,ConversionTable!I$4:K$7,3),"")</f>
        <v/>
      </c>
      <c r="M609" s="66" t="str">
        <f>IF(A609&lt;&gt;"",(Input!AE609*ScoringModel!$B$11+Input!AF609*ScoringModel!$B$21+Input!AG609*ScoringModel!$B$31)*0.01,"")</f>
        <v/>
      </c>
      <c r="N609" s="66" t="str">
        <f>IF(A609&lt;&gt;"",(Input!J609*ScoringModel!$B$4+Input!K609*ScoringModel!$B$5+Input!L609*ScoringModel!$B$6+Input!M609*ScoringModel!$B$7+Input!N609*ScoringModel!$B$8+Input!O609*ScoringModel!$B$9+Input!P609*ScoringModel!$B$10)*0.01,"")</f>
        <v/>
      </c>
      <c r="O609" s="66" t="str">
        <f>IF(A609&lt;&gt;"",(Input!Q609*ScoringModel!$B$14+Input!R609*ScoringModel!$B$15+Input!S609*ScoringModel!$B$16+Input!T609*ScoringModel!$B$17+Input!U609*ScoringModel!$B$18+Input!V609*ScoringModel!$B$19+Input!W609*ScoringModel!$B$20)*0.01,"")</f>
        <v/>
      </c>
      <c r="P609" s="66" t="str">
        <f>IF(A609&lt;&gt;"",(Input!X609*ScoringModel!$B$24+Input!Y609*ScoringModel!$B$25+Input!Z609*ScoringModel!$B$26+Input!AA609*ScoringModel!$B$27+Input!AB609*ScoringModel!$B$28+Input!AC609*ScoringModel!$B$29+Input!AD609*ScoringModel!$B$30)*0.01,"")</f>
        <v/>
      </c>
    </row>
    <row r="610" spans="1:16" x14ac:dyDescent="0.25">
      <c r="A610" s="154" t="str">
        <f>IF(Input!A610&lt;&gt;"",Input!A610,"")</f>
        <v/>
      </c>
      <c r="B610" s="154" t="str">
        <f>IF(Input!D610&lt;&gt;"",CONCATENATE(Input!D610,", ",Input!C610),"")</f>
        <v/>
      </c>
      <c r="C610" s="154" t="str">
        <f>IF(Input!E610&lt;&gt;"",Input!E610,"")</f>
        <v/>
      </c>
      <c r="D610" s="155" t="str">
        <f>IF(Input!F610&lt;&gt;"",Input!F610,"")</f>
        <v/>
      </c>
      <c r="E610" s="154" t="str">
        <f>IF(Input!I610&lt;&gt;"",CONCATENATE(Input!I610,", ",LEFT(Input!H610,1)),"")</f>
        <v/>
      </c>
      <c r="F610" s="156"/>
      <c r="G610" s="157" t="str">
        <f t="shared" si="9"/>
        <v/>
      </c>
      <c r="H610" s="154" t="str">
        <f>IF(A610&lt;&gt;"",VLOOKUP(G610,ScoreRanges!$C$4:$E$8,3),"")</f>
        <v/>
      </c>
      <c r="I610" s="156"/>
      <c r="J610" s="129" t="str">
        <f>IF(AND(ConversionTable!$F$2&lt;&gt;"",A610&lt;&gt;""),VLOOKUP(G610,ConversionTable!B$2:D$402,3),"")</f>
        <v/>
      </c>
      <c r="K610" s="66" t="str">
        <f>IF(AND(ConversionTable!$F$2&lt;&gt;"",A610&lt;&gt;""),VLOOKUP(J610,ConversionTable!I$4:K$7,3),"")</f>
        <v/>
      </c>
      <c r="M610" s="66" t="str">
        <f>IF(A610&lt;&gt;"",(Input!AE610*ScoringModel!$B$11+Input!AF610*ScoringModel!$B$21+Input!AG610*ScoringModel!$B$31)*0.01,"")</f>
        <v/>
      </c>
      <c r="N610" s="66" t="str">
        <f>IF(A610&lt;&gt;"",(Input!J610*ScoringModel!$B$4+Input!K610*ScoringModel!$B$5+Input!L610*ScoringModel!$B$6+Input!M610*ScoringModel!$B$7+Input!N610*ScoringModel!$B$8+Input!O610*ScoringModel!$B$9+Input!P610*ScoringModel!$B$10)*0.01,"")</f>
        <v/>
      </c>
      <c r="O610" s="66" t="str">
        <f>IF(A610&lt;&gt;"",(Input!Q610*ScoringModel!$B$14+Input!R610*ScoringModel!$B$15+Input!S610*ScoringModel!$B$16+Input!T610*ScoringModel!$B$17+Input!U610*ScoringModel!$B$18+Input!V610*ScoringModel!$B$19+Input!W610*ScoringModel!$B$20)*0.01,"")</f>
        <v/>
      </c>
      <c r="P610" s="66" t="str">
        <f>IF(A610&lt;&gt;"",(Input!X610*ScoringModel!$B$24+Input!Y610*ScoringModel!$B$25+Input!Z610*ScoringModel!$B$26+Input!AA610*ScoringModel!$B$27+Input!AB610*ScoringModel!$B$28+Input!AC610*ScoringModel!$B$29+Input!AD610*ScoringModel!$B$30)*0.01,"")</f>
        <v/>
      </c>
    </row>
    <row r="611" spans="1:16" x14ac:dyDescent="0.25">
      <c r="A611" s="154" t="str">
        <f>IF(Input!A611&lt;&gt;"",Input!A611,"")</f>
        <v/>
      </c>
      <c r="B611" s="154" t="str">
        <f>IF(Input!D611&lt;&gt;"",CONCATENATE(Input!D611,", ",Input!C611),"")</f>
        <v/>
      </c>
      <c r="C611" s="154" t="str">
        <f>IF(Input!E611&lt;&gt;"",Input!E611,"")</f>
        <v/>
      </c>
      <c r="D611" s="155" t="str">
        <f>IF(Input!F611&lt;&gt;"",Input!F611,"")</f>
        <v/>
      </c>
      <c r="E611" s="154" t="str">
        <f>IF(Input!I611&lt;&gt;"",CONCATENATE(Input!I611,", ",LEFT(Input!H611,1)),"")</f>
        <v/>
      </c>
      <c r="F611" s="156"/>
      <c r="G611" s="157" t="str">
        <f t="shared" si="9"/>
        <v/>
      </c>
      <c r="H611" s="154" t="str">
        <f>IF(A611&lt;&gt;"",VLOOKUP(G611,ScoreRanges!$C$4:$E$8,3),"")</f>
        <v/>
      </c>
      <c r="I611" s="156"/>
      <c r="J611" s="129" t="str">
        <f>IF(AND(ConversionTable!$F$2&lt;&gt;"",A611&lt;&gt;""),VLOOKUP(G611,ConversionTable!B$2:D$402,3),"")</f>
        <v/>
      </c>
      <c r="K611" s="66" t="str">
        <f>IF(AND(ConversionTable!$F$2&lt;&gt;"",A611&lt;&gt;""),VLOOKUP(J611,ConversionTable!I$4:K$7,3),"")</f>
        <v/>
      </c>
      <c r="M611" s="66" t="str">
        <f>IF(A611&lt;&gt;"",(Input!AE611*ScoringModel!$B$11+Input!AF611*ScoringModel!$B$21+Input!AG611*ScoringModel!$B$31)*0.01,"")</f>
        <v/>
      </c>
      <c r="N611" s="66" t="str">
        <f>IF(A611&lt;&gt;"",(Input!J611*ScoringModel!$B$4+Input!K611*ScoringModel!$B$5+Input!L611*ScoringModel!$B$6+Input!M611*ScoringModel!$B$7+Input!N611*ScoringModel!$B$8+Input!O611*ScoringModel!$B$9+Input!P611*ScoringModel!$B$10)*0.01,"")</f>
        <v/>
      </c>
      <c r="O611" s="66" t="str">
        <f>IF(A611&lt;&gt;"",(Input!Q611*ScoringModel!$B$14+Input!R611*ScoringModel!$B$15+Input!S611*ScoringModel!$B$16+Input!T611*ScoringModel!$B$17+Input!U611*ScoringModel!$B$18+Input!V611*ScoringModel!$B$19+Input!W611*ScoringModel!$B$20)*0.01,"")</f>
        <v/>
      </c>
      <c r="P611" s="66" t="str">
        <f>IF(A611&lt;&gt;"",(Input!X611*ScoringModel!$B$24+Input!Y611*ScoringModel!$B$25+Input!Z611*ScoringModel!$B$26+Input!AA611*ScoringModel!$B$27+Input!AB611*ScoringModel!$B$28+Input!AC611*ScoringModel!$B$29+Input!AD611*ScoringModel!$B$30)*0.01,"")</f>
        <v/>
      </c>
    </row>
    <row r="612" spans="1:16" x14ac:dyDescent="0.25">
      <c r="A612" s="154" t="str">
        <f>IF(Input!A612&lt;&gt;"",Input!A612,"")</f>
        <v/>
      </c>
      <c r="B612" s="154" t="str">
        <f>IF(Input!D612&lt;&gt;"",CONCATENATE(Input!D612,", ",Input!C612),"")</f>
        <v/>
      </c>
      <c r="C612" s="154" t="str">
        <f>IF(Input!E612&lt;&gt;"",Input!E612,"")</f>
        <v/>
      </c>
      <c r="D612" s="155" t="str">
        <f>IF(Input!F612&lt;&gt;"",Input!F612,"")</f>
        <v/>
      </c>
      <c r="E612" s="154" t="str">
        <f>IF(Input!I612&lt;&gt;"",CONCATENATE(Input!I612,", ",LEFT(Input!H612,1)),"")</f>
        <v/>
      </c>
      <c r="F612" s="156"/>
      <c r="G612" s="157" t="str">
        <f t="shared" si="9"/>
        <v/>
      </c>
      <c r="H612" s="154" t="str">
        <f>IF(A612&lt;&gt;"",VLOOKUP(G612,ScoreRanges!$C$4:$E$8,3),"")</f>
        <v/>
      </c>
      <c r="I612" s="156"/>
      <c r="J612" s="129" t="str">
        <f>IF(AND(ConversionTable!$F$2&lt;&gt;"",A612&lt;&gt;""),VLOOKUP(G612,ConversionTable!B$2:D$402,3),"")</f>
        <v/>
      </c>
      <c r="K612" s="66" t="str">
        <f>IF(AND(ConversionTable!$F$2&lt;&gt;"",A612&lt;&gt;""),VLOOKUP(J612,ConversionTable!I$4:K$7,3),"")</f>
        <v/>
      </c>
      <c r="M612" s="66" t="str">
        <f>IF(A612&lt;&gt;"",(Input!AE612*ScoringModel!$B$11+Input!AF612*ScoringModel!$B$21+Input!AG612*ScoringModel!$B$31)*0.01,"")</f>
        <v/>
      </c>
      <c r="N612" s="66" t="str">
        <f>IF(A612&lt;&gt;"",(Input!J612*ScoringModel!$B$4+Input!K612*ScoringModel!$B$5+Input!L612*ScoringModel!$B$6+Input!M612*ScoringModel!$B$7+Input!N612*ScoringModel!$B$8+Input!O612*ScoringModel!$B$9+Input!P612*ScoringModel!$B$10)*0.01,"")</f>
        <v/>
      </c>
      <c r="O612" s="66" t="str">
        <f>IF(A612&lt;&gt;"",(Input!Q612*ScoringModel!$B$14+Input!R612*ScoringModel!$B$15+Input!S612*ScoringModel!$B$16+Input!T612*ScoringModel!$B$17+Input!U612*ScoringModel!$B$18+Input!V612*ScoringModel!$B$19+Input!W612*ScoringModel!$B$20)*0.01,"")</f>
        <v/>
      </c>
      <c r="P612" s="66" t="str">
        <f>IF(A612&lt;&gt;"",(Input!X612*ScoringModel!$B$24+Input!Y612*ScoringModel!$B$25+Input!Z612*ScoringModel!$B$26+Input!AA612*ScoringModel!$B$27+Input!AB612*ScoringModel!$B$28+Input!AC612*ScoringModel!$B$29+Input!AD612*ScoringModel!$B$30)*0.01,"")</f>
        <v/>
      </c>
    </row>
    <row r="613" spans="1:16" x14ac:dyDescent="0.25">
      <c r="A613" s="154" t="str">
        <f>IF(Input!A613&lt;&gt;"",Input!A613,"")</f>
        <v/>
      </c>
      <c r="B613" s="154" t="str">
        <f>IF(Input!D613&lt;&gt;"",CONCATENATE(Input!D613,", ",Input!C613),"")</f>
        <v/>
      </c>
      <c r="C613" s="154" t="str">
        <f>IF(Input!E613&lt;&gt;"",Input!E613,"")</f>
        <v/>
      </c>
      <c r="D613" s="155" t="str">
        <f>IF(Input!F613&lt;&gt;"",Input!F613,"")</f>
        <v/>
      </c>
      <c r="E613" s="154" t="str">
        <f>IF(Input!I613&lt;&gt;"",CONCATENATE(Input!I613,", ",LEFT(Input!H613,1)),"")</f>
        <v/>
      </c>
      <c r="F613" s="156"/>
      <c r="G613" s="157" t="str">
        <f t="shared" si="9"/>
        <v/>
      </c>
      <c r="H613" s="154" t="str">
        <f>IF(A613&lt;&gt;"",VLOOKUP(G613,ScoreRanges!$C$4:$E$8,3),"")</f>
        <v/>
      </c>
      <c r="I613" s="156"/>
      <c r="J613" s="129" t="str">
        <f>IF(AND(ConversionTable!$F$2&lt;&gt;"",A613&lt;&gt;""),VLOOKUP(G613,ConversionTable!B$2:D$402,3),"")</f>
        <v/>
      </c>
      <c r="K613" s="66" t="str">
        <f>IF(AND(ConversionTable!$F$2&lt;&gt;"",A613&lt;&gt;""),VLOOKUP(J613,ConversionTable!I$4:K$7,3),"")</f>
        <v/>
      </c>
      <c r="M613" s="66" t="str">
        <f>IF(A613&lt;&gt;"",(Input!AE613*ScoringModel!$B$11+Input!AF613*ScoringModel!$B$21+Input!AG613*ScoringModel!$B$31)*0.01,"")</f>
        <v/>
      </c>
      <c r="N613" s="66" t="str">
        <f>IF(A613&lt;&gt;"",(Input!J613*ScoringModel!$B$4+Input!K613*ScoringModel!$B$5+Input!L613*ScoringModel!$B$6+Input!M613*ScoringModel!$B$7+Input!N613*ScoringModel!$B$8+Input!O613*ScoringModel!$B$9+Input!P613*ScoringModel!$B$10)*0.01,"")</f>
        <v/>
      </c>
      <c r="O613" s="66" t="str">
        <f>IF(A613&lt;&gt;"",(Input!Q613*ScoringModel!$B$14+Input!R613*ScoringModel!$B$15+Input!S613*ScoringModel!$B$16+Input!T613*ScoringModel!$B$17+Input!U613*ScoringModel!$B$18+Input!V613*ScoringModel!$B$19+Input!W613*ScoringModel!$B$20)*0.01,"")</f>
        <v/>
      </c>
      <c r="P613" s="66" t="str">
        <f>IF(A613&lt;&gt;"",(Input!X613*ScoringModel!$B$24+Input!Y613*ScoringModel!$B$25+Input!Z613*ScoringModel!$B$26+Input!AA613*ScoringModel!$B$27+Input!AB613*ScoringModel!$B$28+Input!AC613*ScoringModel!$B$29+Input!AD613*ScoringModel!$B$30)*0.01,"")</f>
        <v/>
      </c>
    </row>
    <row r="614" spans="1:16" x14ac:dyDescent="0.25">
      <c r="A614" s="154" t="str">
        <f>IF(Input!A614&lt;&gt;"",Input!A614,"")</f>
        <v/>
      </c>
      <c r="B614" s="154" t="str">
        <f>IF(Input!D614&lt;&gt;"",CONCATENATE(Input!D614,", ",Input!C614),"")</f>
        <v/>
      </c>
      <c r="C614" s="154" t="str">
        <f>IF(Input!E614&lt;&gt;"",Input!E614,"")</f>
        <v/>
      </c>
      <c r="D614" s="155" t="str">
        <f>IF(Input!F614&lt;&gt;"",Input!F614,"")</f>
        <v/>
      </c>
      <c r="E614" s="154" t="str">
        <f>IF(Input!I614&lt;&gt;"",CONCATENATE(Input!I614,", ",LEFT(Input!H614,1)),"")</f>
        <v/>
      </c>
      <c r="F614" s="156"/>
      <c r="G614" s="157" t="str">
        <f t="shared" si="9"/>
        <v/>
      </c>
      <c r="H614" s="154" t="str">
        <f>IF(A614&lt;&gt;"",VLOOKUP(G614,ScoreRanges!$C$4:$E$8,3),"")</f>
        <v/>
      </c>
      <c r="I614" s="156"/>
      <c r="J614" s="129" t="str">
        <f>IF(AND(ConversionTable!$F$2&lt;&gt;"",A614&lt;&gt;""),VLOOKUP(G614,ConversionTable!B$2:D$402,3),"")</f>
        <v/>
      </c>
      <c r="K614" s="66" t="str">
        <f>IF(AND(ConversionTable!$F$2&lt;&gt;"",A614&lt;&gt;""),VLOOKUP(J614,ConversionTable!I$4:K$7,3),"")</f>
        <v/>
      </c>
      <c r="M614" s="66" t="str">
        <f>IF(A614&lt;&gt;"",(Input!AE614*ScoringModel!$B$11+Input!AF614*ScoringModel!$B$21+Input!AG614*ScoringModel!$B$31)*0.01,"")</f>
        <v/>
      </c>
      <c r="N614" s="66" t="str">
        <f>IF(A614&lt;&gt;"",(Input!J614*ScoringModel!$B$4+Input!K614*ScoringModel!$B$5+Input!L614*ScoringModel!$B$6+Input!M614*ScoringModel!$B$7+Input!N614*ScoringModel!$B$8+Input!O614*ScoringModel!$B$9+Input!P614*ScoringModel!$B$10)*0.01,"")</f>
        <v/>
      </c>
      <c r="O614" s="66" t="str">
        <f>IF(A614&lt;&gt;"",(Input!Q614*ScoringModel!$B$14+Input!R614*ScoringModel!$B$15+Input!S614*ScoringModel!$B$16+Input!T614*ScoringModel!$B$17+Input!U614*ScoringModel!$B$18+Input!V614*ScoringModel!$B$19+Input!W614*ScoringModel!$B$20)*0.01,"")</f>
        <v/>
      </c>
      <c r="P614" s="66" t="str">
        <f>IF(A614&lt;&gt;"",(Input!X614*ScoringModel!$B$24+Input!Y614*ScoringModel!$B$25+Input!Z614*ScoringModel!$B$26+Input!AA614*ScoringModel!$B$27+Input!AB614*ScoringModel!$B$28+Input!AC614*ScoringModel!$B$29+Input!AD614*ScoringModel!$B$30)*0.01,"")</f>
        <v/>
      </c>
    </row>
    <row r="615" spans="1:16" x14ac:dyDescent="0.25">
      <c r="A615" s="154" t="str">
        <f>IF(Input!A615&lt;&gt;"",Input!A615,"")</f>
        <v/>
      </c>
      <c r="B615" s="154" t="str">
        <f>IF(Input!D615&lt;&gt;"",CONCATENATE(Input!D615,", ",Input!C615),"")</f>
        <v/>
      </c>
      <c r="C615" s="154" t="str">
        <f>IF(Input!E615&lt;&gt;"",Input!E615,"")</f>
        <v/>
      </c>
      <c r="D615" s="155" t="str">
        <f>IF(Input!F615&lt;&gt;"",Input!F615,"")</f>
        <v/>
      </c>
      <c r="E615" s="154" t="str">
        <f>IF(Input!I615&lt;&gt;"",CONCATENATE(Input!I615,", ",LEFT(Input!H615,1)),"")</f>
        <v/>
      </c>
      <c r="F615" s="156"/>
      <c r="G615" s="157" t="str">
        <f t="shared" si="9"/>
        <v/>
      </c>
      <c r="H615" s="154" t="str">
        <f>IF(A615&lt;&gt;"",VLOOKUP(G615,ScoreRanges!$C$4:$E$8,3),"")</f>
        <v/>
      </c>
      <c r="I615" s="156"/>
      <c r="J615" s="129" t="str">
        <f>IF(AND(ConversionTable!$F$2&lt;&gt;"",A615&lt;&gt;""),VLOOKUP(G615,ConversionTable!B$2:D$402,3),"")</f>
        <v/>
      </c>
      <c r="K615" s="66" t="str">
        <f>IF(AND(ConversionTable!$F$2&lt;&gt;"",A615&lt;&gt;""),VLOOKUP(J615,ConversionTable!I$4:K$7,3),"")</f>
        <v/>
      </c>
      <c r="M615" s="66" t="str">
        <f>IF(A615&lt;&gt;"",(Input!AE615*ScoringModel!$B$11+Input!AF615*ScoringModel!$B$21+Input!AG615*ScoringModel!$B$31)*0.01,"")</f>
        <v/>
      </c>
      <c r="N615" s="66" t="str">
        <f>IF(A615&lt;&gt;"",(Input!J615*ScoringModel!$B$4+Input!K615*ScoringModel!$B$5+Input!L615*ScoringModel!$B$6+Input!M615*ScoringModel!$B$7+Input!N615*ScoringModel!$B$8+Input!O615*ScoringModel!$B$9+Input!P615*ScoringModel!$B$10)*0.01,"")</f>
        <v/>
      </c>
      <c r="O615" s="66" t="str">
        <f>IF(A615&lt;&gt;"",(Input!Q615*ScoringModel!$B$14+Input!R615*ScoringModel!$B$15+Input!S615*ScoringModel!$B$16+Input!T615*ScoringModel!$B$17+Input!U615*ScoringModel!$B$18+Input!V615*ScoringModel!$B$19+Input!W615*ScoringModel!$B$20)*0.01,"")</f>
        <v/>
      </c>
      <c r="P615" s="66" t="str">
        <f>IF(A615&lt;&gt;"",(Input!X615*ScoringModel!$B$24+Input!Y615*ScoringModel!$B$25+Input!Z615*ScoringModel!$B$26+Input!AA615*ScoringModel!$B$27+Input!AB615*ScoringModel!$B$28+Input!AC615*ScoringModel!$B$29+Input!AD615*ScoringModel!$B$30)*0.01,"")</f>
        <v/>
      </c>
    </row>
    <row r="616" spans="1:16" x14ac:dyDescent="0.25">
      <c r="A616" s="154" t="str">
        <f>IF(Input!A616&lt;&gt;"",Input!A616,"")</f>
        <v/>
      </c>
      <c r="B616" s="154" t="str">
        <f>IF(Input!D616&lt;&gt;"",CONCATENATE(Input!D616,", ",Input!C616),"")</f>
        <v/>
      </c>
      <c r="C616" s="154" t="str">
        <f>IF(Input!E616&lt;&gt;"",Input!E616,"")</f>
        <v/>
      </c>
      <c r="D616" s="155" t="str">
        <f>IF(Input!F616&lt;&gt;"",Input!F616,"")</f>
        <v/>
      </c>
      <c r="E616" s="154" t="str">
        <f>IF(Input!I616&lt;&gt;"",CONCATENATE(Input!I616,", ",LEFT(Input!H616,1)),"")</f>
        <v/>
      </c>
      <c r="F616" s="156"/>
      <c r="G616" s="157" t="str">
        <f t="shared" si="9"/>
        <v/>
      </c>
      <c r="H616" s="154" t="str">
        <f>IF(A616&lt;&gt;"",VLOOKUP(G616,ScoreRanges!$C$4:$E$8,3),"")</f>
        <v/>
      </c>
      <c r="I616" s="156"/>
      <c r="J616" s="129" t="str">
        <f>IF(AND(ConversionTable!$F$2&lt;&gt;"",A616&lt;&gt;""),VLOOKUP(G616,ConversionTable!B$2:D$402,3),"")</f>
        <v/>
      </c>
      <c r="K616" s="66" t="str">
        <f>IF(AND(ConversionTable!$F$2&lt;&gt;"",A616&lt;&gt;""),VLOOKUP(J616,ConversionTable!I$4:K$7,3),"")</f>
        <v/>
      </c>
      <c r="M616" s="66" t="str">
        <f>IF(A616&lt;&gt;"",(Input!AE616*ScoringModel!$B$11+Input!AF616*ScoringModel!$B$21+Input!AG616*ScoringModel!$B$31)*0.01,"")</f>
        <v/>
      </c>
      <c r="N616" s="66" t="str">
        <f>IF(A616&lt;&gt;"",(Input!J616*ScoringModel!$B$4+Input!K616*ScoringModel!$B$5+Input!L616*ScoringModel!$B$6+Input!M616*ScoringModel!$B$7+Input!N616*ScoringModel!$B$8+Input!O616*ScoringModel!$B$9+Input!P616*ScoringModel!$B$10)*0.01,"")</f>
        <v/>
      </c>
      <c r="O616" s="66" t="str">
        <f>IF(A616&lt;&gt;"",(Input!Q616*ScoringModel!$B$14+Input!R616*ScoringModel!$B$15+Input!S616*ScoringModel!$B$16+Input!T616*ScoringModel!$B$17+Input!U616*ScoringModel!$B$18+Input!V616*ScoringModel!$B$19+Input!W616*ScoringModel!$B$20)*0.01,"")</f>
        <v/>
      </c>
      <c r="P616" s="66" t="str">
        <f>IF(A616&lt;&gt;"",(Input!X616*ScoringModel!$B$24+Input!Y616*ScoringModel!$B$25+Input!Z616*ScoringModel!$B$26+Input!AA616*ScoringModel!$B$27+Input!AB616*ScoringModel!$B$28+Input!AC616*ScoringModel!$B$29+Input!AD616*ScoringModel!$B$30)*0.01,"")</f>
        <v/>
      </c>
    </row>
    <row r="617" spans="1:16" x14ac:dyDescent="0.25">
      <c r="A617" s="154" t="str">
        <f>IF(Input!A617&lt;&gt;"",Input!A617,"")</f>
        <v/>
      </c>
      <c r="B617" s="154" t="str">
        <f>IF(Input!D617&lt;&gt;"",CONCATENATE(Input!D617,", ",Input!C617),"")</f>
        <v/>
      </c>
      <c r="C617" s="154" t="str">
        <f>IF(Input!E617&lt;&gt;"",Input!E617,"")</f>
        <v/>
      </c>
      <c r="D617" s="155" t="str">
        <f>IF(Input!F617&lt;&gt;"",Input!F617,"")</f>
        <v/>
      </c>
      <c r="E617" s="154" t="str">
        <f>IF(Input!I617&lt;&gt;"",CONCATENATE(Input!I617,", ",LEFT(Input!H617,1)),"")</f>
        <v/>
      </c>
      <c r="F617" s="156"/>
      <c r="G617" s="157" t="str">
        <f t="shared" si="9"/>
        <v/>
      </c>
      <c r="H617" s="154" t="str">
        <f>IF(A617&lt;&gt;"",VLOOKUP(G617,ScoreRanges!$C$4:$E$8,3),"")</f>
        <v/>
      </c>
      <c r="I617" s="156"/>
      <c r="J617" s="129" t="str">
        <f>IF(AND(ConversionTable!$F$2&lt;&gt;"",A617&lt;&gt;""),VLOOKUP(G617,ConversionTable!B$2:D$402,3),"")</f>
        <v/>
      </c>
      <c r="K617" s="66" t="str">
        <f>IF(AND(ConversionTable!$F$2&lt;&gt;"",A617&lt;&gt;""),VLOOKUP(J617,ConversionTable!I$4:K$7,3),"")</f>
        <v/>
      </c>
      <c r="M617" s="66" t="str">
        <f>IF(A617&lt;&gt;"",(Input!AE617*ScoringModel!$B$11+Input!AF617*ScoringModel!$B$21+Input!AG617*ScoringModel!$B$31)*0.01,"")</f>
        <v/>
      </c>
      <c r="N617" s="66" t="str">
        <f>IF(A617&lt;&gt;"",(Input!J617*ScoringModel!$B$4+Input!K617*ScoringModel!$B$5+Input!L617*ScoringModel!$B$6+Input!M617*ScoringModel!$B$7+Input!N617*ScoringModel!$B$8+Input!O617*ScoringModel!$B$9+Input!P617*ScoringModel!$B$10)*0.01,"")</f>
        <v/>
      </c>
      <c r="O617" s="66" t="str">
        <f>IF(A617&lt;&gt;"",(Input!Q617*ScoringModel!$B$14+Input!R617*ScoringModel!$B$15+Input!S617*ScoringModel!$B$16+Input!T617*ScoringModel!$B$17+Input!U617*ScoringModel!$B$18+Input!V617*ScoringModel!$B$19+Input!W617*ScoringModel!$B$20)*0.01,"")</f>
        <v/>
      </c>
      <c r="P617" s="66" t="str">
        <f>IF(A617&lt;&gt;"",(Input!X617*ScoringModel!$B$24+Input!Y617*ScoringModel!$B$25+Input!Z617*ScoringModel!$B$26+Input!AA617*ScoringModel!$B$27+Input!AB617*ScoringModel!$B$28+Input!AC617*ScoringModel!$B$29+Input!AD617*ScoringModel!$B$30)*0.01,"")</f>
        <v/>
      </c>
    </row>
    <row r="618" spans="1:16" x14ac:dyDescent="0.25">
      <c r="A618" s="154" t="str">
        <f>IF(Input!A618&lt;&gt;"",Input!A618,"")</f>
        <v/>
      </c>
      <c r="B618" s="154" t="str">
        <f>IF(Input!D618&lt;&gt;"",CONCATENATE(Input!D618,", ",Input!C618),"")</f>
        <v/>
      </c>
      <c r="C618" s="154" t="str">
        <f>IF(Input!E618&lt;&gt;"",Input!E618,"")</f>
        <v/>
      </c>
      <c r="D618" s="155" t="str">
        <f>IF(Input!F618&lt;&gt;"",Input!F618,"")</f>
        <v/>
      </c>
      <c r="E618" s="154" t="str">
        <f>IF(Input!I618&lt;&gt;"",CONCATENATE(Input!I618,", ",LEFT(Input!H618,1)),"")</f>
        <v/>
      </c>
      <c r="F618" s="156"/>
      <c r="G618" s="157" t="str">
        <f t="shared" si="9"/>
        <v/>
      </c>
      <c r="H618" s="154" t="str">
        <f>IF(A618&lt;&gt;"",VLOOKUP(G618,ScoreRanges!$C$4:$E$8,3),"")</f>
        <v/>
      </c>
      <c r="I618" s="156"/>
      <c r="J618" s="129" t="str">
        <f>IF(AND(ConversionTable!$F$2&lt;&gt;"",A618&lt;&gt;""),VLOOKUP(G618,ConversionTable!B$2:D$402,3),"")</f>
        <v/>
      </c>
      <c r="K618" s="66" t="str">
        <f>IF(AND(ConversionTable!$F$2&lt;&gt;"",A618&lt;&gt;""),VLOOKUP(J618,ConversionTable!I$4:K$7,3),"")</f>
        <v/>
      </c>
      <c r="M618" s="66" t="str">
        <f>IF(A618&lt;&gt;"",(Input!AE618*ScoringModel!$B$11+Input!AF618*ScoringModel!$B$21+Input!AG618*ScoringModel!$B$31)*0.01,"")</f>
        <v/>
      </c>
      <c r="N618" s="66" t="str">
        <f>IF(A618&lt;&gt;"",(Input!J618*ScoringModel!$B$4+Input!K618*ScoringModel!$B$5+Input!L618*ScoringModel!$B$6+Input!M618*ScoringModel!$B$7+Input!N618*ScoringModel!$B$8+Input!O618*ScoringModel!$B$9+Input!P618*ScoringModel!$B$10)*0.01,"")</f>
        <v/>
      </c>
      <c r="O618" s="66" t="str">
        <f>IF(A618&lt;&gt;"",(Input!Q618*ScoringModel!$B$14+Input!R618*ScoringModel!$B$15+Input!S618*ScoringModel!$B$16+Input!T618*ScoringModel!$B$17+Input!U618*ScoringModel!$B$18+Input!V618*ScoringModel!$B$19+Input!W618*ScoringModel!$B$20)*0.01,"")</f>
        <v/>
      </c>
      <c r="P618" s="66" t="str">
        <f>IF(A618&lt;&gt;"",(Input!X618*ScoringModel!$B$24+Input!Y618*ScoringModel!$B$25+Input!Z618*ScoringModel!$B$26+Input!AA618*ScoringModel!$B$27+Input!AB618*ScoringModel!$B$28+Input!AC618*ScoringModel!$B$29+Input!AD618*ScoringModel!$B$30)*0.01,"")</f>
        <v/>
      </c>
    </row>
    <row r="619" spans="1:16" x14ac:dyDescent="0.25">
      <c r="A619" s="154" t="str">
        <f>IF(Input!A619&lt;&gt;"",Input!A619,"")</f>
        <v/>
      </c>
      <c r="B619" s="154" t="str">
        <f>IF(Input!D619&lt;&gt;"",CONCATENATE(Input!D619,", ",Input!C619),"")</f>
        <v/>
      </c>
      <c r="C619" s="154" t="str">
        <f>IF(Input!E619&lt;&gt;"",Input!E619,"")</f>
        <v/>
      </c>
      <c r="D619" s="155" t="str">
        <f>IF(Input!F619&lt;&gt;"",Input!F619,"")</f>
        <v/>
      </c>
      <c r="E619" s="154" t="str">
        <f>IF(Input!I619&lt;&gt;"",CONCATENATE(Input!I619,", ",LEFT(Input!H619,1)),"")</f>
        <v/>
      </c>
      <c r="F619" s="156"/>
      <c r="G619" s="157" t="str">
        <f t="shared" si="9"/>
        <v/>
      </c>
      <c r="H619" s="154" t="str">
        <f>IF(A619&lt;&gt;"",VLOOKUP(G619,ScoreRanges!$C$4:$E$8,3),"")</f>
        <v/>
      </c>
      <c r="I619" s="156"/>
      <c r="J619" s="129" t="str">
        <f>IF(AND(ConversionTable!$F$2&lt;&gt;"",A619&lt;&gt;""),VLOOKUP(G619,ConversionTable!B$2:D$402,3),"")</f>
        <v/>
      </c>
      <c r="K619" s="66" t="str">
        <f>IF(AND(ConversionTable!$F$2&lt;&gt;"",A619&lt;&gt;""),VLOOKUP(J619,ConversionTable!I$4:K$7,3),"")</f>
        <v/>
      </c>
      <c r="M619" s="66" t="str">
        <f>IF(A619&lt;&gt;"",(Input!AE619*ScoringModel!$B$11+Input!AF619*ScoringModel!$B$21+Input!AG619*ScoringModel!$B$31)*0.01,"")</f>
        <v/>
      </c>
      <c r="N619" s="66" t="str">
        <f>IF(A619&lt;&gt;"",(Input!J619*ScoringModel!$B$4+Input!K619*ScoringModel!$B$5+Input!L619*ScoringModel!$B$6+Input!M619*ScoringModel!$B$7+Input!N619*ScoringModel!$B$8+Input!O619*ScoringModel!$B$9+Input!P619*ScoringModel!$B$10)*0.01,"")</f>
        <v/>
      </c>
      <c r="O619" s="66" t="str">
        <f>IF(A619&lt;&gt;"",(Input!Q619*ScoringModel!$B$14+Input!R619*ScoringModel!$B$15+Input!S619*ScoringModel!$B$16+Input!T619*ScoringModel!$B$17+Input!U619*ScoringModel!$B$18+Input!V619*ScoringModel!$B$19+Input!W619*ScoringModel!$B$20)*0.01,"")</f>
        <v/>
      </c>
      <c r="P619" s="66" t="str">
        <f>IF(A619&lt;&gt;"",(Input!X619*ScoringModel!$B$24+Input!Y619*ScoringModel!$B$25+Input!Z619*ScoringModel!$B$26+Input!AA619*ScoringModel!$B$27+Input!AB619*ScoringModel!$B$28+Input!AC619*ScoringModel!$B$29+Input!AD619*ScoringModel!$B$30)*0.01,"")</f>
        <v/>
      </c>
    </row>
    <row r="620" spans="1:16" x14ac:dyDescent="0.25">
      <c r="A620" s="154" t="str">
        <f>IF(Input!A620&lt;&gt;"",Input!A620,"")</f>
        <v/>
      </c>
      <c r="B620" s="154" t="str">
        <f>IF(Input!D620&lt;&gt;"",CONCATENATE(Input!D620,", ",Input!C620),"")</f>
        <v/>
      </c>
      <c r="C620" s="154" t="str">
        <f>IF(Input!E620&lt;&gt;"",Input!E620,"")</f>
        <v/>
      </c>
      <c r="D620" s="155" t="str">
        <f>IF(Input!F620&lt;&gt;"",Input!F620,"")</f>
        <v/>
      </c>
      <c r="E620" s="154" t="str">
        <f>IF(Input!I620&lt;&gt;"",CONCATENATE(Input!I620,", ",LEFT(Input!H620,1)),"")</f>
        <v/>
      </c>
      <c r="F620" s="156"/>
      <c r="G620" s="157" t="str">
        <f t="shared" si="9"/>
        <v/>
      </c>
      <c r="H620" s="154" t="str">
        <f>IF(A620&lt;&gt;"",VLOOKUP(G620,ScoreRanges!$C$4:$E$8,3),"")</f>
        <v/>
      </c>
      <c r="I620" s="156"/>
      <c r="J620" s="129" t="str">
        <f>IF(AND(ConversionTable!$F$2&lt;&gt;"",A620&lt;&gt;""),VLOOKUP(G620,ConversionTable!B$2:D$402,3),"")</f>
        <v/>
      </c>
      <c r="K620" s="66" t="str">
        <f>IF(AND(ConversionTable!$F$2&lt;&gt;"",A620&lt;&gt;""),VLOOKUP(J620,ConversionTable!I$4:K$7,3),"")</f>
        <v/>
      </c>
      <c r="M620" s="66" t="str">
        <f>IF(A620&lt;&gt;"",(Input!AE620*ScoringModel!$B$11+Input!AF620*ScoringModel!$B$21+Input!AG620*ScoringModel!$B$31)*0.01,"")</f>
        <v/>
      </c>
      <c r="N620" s="66" t="str">
        <f>IF(A620&lt;&gt;"",(Input!J620*ScoringModel!$B$4+Input!K620*ScoringModel!$B$5+Input!L620*ScoringModel!$B$6+Input!M620*ScoringModel!$B$7+Input!N620*ScoringModel!$B$8+Input!O620*ScoringModel!$B$9+Input!P620*ScoringModel!$B$10)*0.01,"")</f>
        <v/>
      </c>
      <c r="O620" s="66" t="str">
        <f>IF(A620&lt;&gt;"",(Input!Q620*ScoringModel!$B$14+Input!R620*ScoringModel!$B$15+Input!S620*ScoringModel!$B$16+Input!T620*ScoringModel!$B$17+Input!U620*ScoringModel!$B$18+Input!V620*ScoringModel!$B$19+Input!W620*ScoringModel!$B$20)*0.01,"")</f>
        <v/>
      </c>
      <c r="P620" s="66" t="str">
        <f>IF(A620&lt;&gt;"",(Input!X620*ScoringModel!$B$24+Input!Y620*ScoringModel!$B$25+Input!Z620*ScoringModel!$B$26+Input!AA620*ScoringModel!$B$27+Input!AB620*ScoringModel!$B$28+Input!AC620*ScoringModel!$B$29+Input!AD620*ScoringModel!$B$30)*0.01,"")</f>
        <v/>
      </c>
    </row>
    <row r="621" spans="1:16" x14ac:dyDescent="0.25">
      <c r="A621" s="154" t="str">
        <f>IF(Input!A621&lt;&gt;"",Input!A621,"")</f>
        <v/>
      </c>
      <c r="B621" s="154" t="str">
        <f>IF(Input!D621&lt;&gt;"",CONCATENATE(Input!D621,", ",Input!C621),"")</f>
        <v/>
      </c>
      <c r="C621" s="154" t="str">
        <f>IF(Input!E621&lt;&gt;"",Input!E621,"")</f>
        <v/>
      </c>
      <c r="D621" s="155" t="str">
        <f>IF(Input!F621&lt;&gt;"",Input!F621,"")</f>
        <v/>
      </c>
      <c r="E621" s="154" t="str">
        <f>IF(Input!I621&lt;&gt;"",CONCATENATE(Input!I621,", ",LEFT(Input!H621,1)),"")</f>
        <v/>
      </c>
      <c r="F621" s="156"/>
      <c r="G621" s="157" t="str">
        <f t="shared" si="9"/>
        <v/>
      </c>
      <c r="H621" s="154" t="str">
        <f>IF(A621&lt;&gt;"",VLOOKUP(G621,ScoreRanges!$C$4:$E$8,3),"")</f>
        <v/>
      </c>
      <c r="I621" s="156"/>
      <c r="J621" s="129" t="str">
        <f>IF(AND(ConversionTable!$F$2&lt;&gt;"",A621&lt;&gt;""),VLOOKUP(G621,ConversionTable!B$2:D$402,3),"")</f>
        <v/>
      </c>
      <c r="K621" s="66" t="str">
        <f>IF(AND(ConversionTable!$F$2&lt;&gt;"",A621&lt;&gt;""),VLOOKUP(J621,ConversionTable!I$4:K$7,3),"")</f>
        <v/>
      </c>
      <c r="M621" s="66" t="str">
        <f>IF(A621&lt;&gt;"",(Input!AE621*ScoringModel!$B$11+Input!AF621*ScoringModel!$B$21+Input!AG621*ScoringModel!$B$31)*0.01,"")</f>
        <v/>
      </c>
      <c r="N621" s="66" t="str">
        <f>IF(A621&lt;&gt;"",(Input!J621*ScoringModel!$B$4+Input!K621*ScoringModel!$B$5+Input!L621*ScoringModel!$B$6+Input!M621*ScoringModel!$B$7+Input!N621*ScoringModel!$B$8+Input!O621*ScoringModel!$B$9+Input!P621*ScoringModel!$B$10)*0.01,"")</f>
        <v/>
      </c>
      <c r="O621" s="66" t="str">
        <f>IF(A621&lt;&gt;"",(Input!Q621*ScoringModel!$B$14+Input!R621*ScoringModel!$B$15+Input!S621*ScoringModel!$B$16+Input!T621*ScoringModel!$B$17+Input!U621*ScoringModel!$B$18+Input!V621*ScoringModel!$B$19+Input!W621*ScoringModel!$B$20)*0.01,"")</f>
        <v/>
      </c>
      <c r="P621" s="66" t="str">
        <f>IF(A621&lt;&gt;"",(Input!X621*ScoringModel!$B$24+Input!Y621*ScoringModel!$B$25+Input!Z621*ScoringModel!$B$26+Input!AA621*ScoringModel!$B$27+Input!AB621*ScoringModel!$B$28+Input!AC621*ScoringModel!$B$29+Input!AD621*ScoringModel!$B$30)*0.01,"")</f>
        <v/>
      </c>
    </row>
    <row r="622" spans="1:16" x14ac:dyDescent="0.25">
      <c r="A622" s="154" t="str">
        <f>IF(Input!A622&lt;&gt;"",Input!A622,"")</f>
        <v/>
      </c>
      <c r="B622" s="154" t="str">
        <f>IF(Input!D622&lt;&gt;"",CONCATENATE(Input!D622,", ",Input!C622),"")</f>
        <v/>
      </c>
      <c r="C622" s="154" t="str">
        <f>IF(Input!E622&lt;&gt;"",Input!E622,"")</f>
        <v/>
      </c>
      <c r="D622" s="155" t="str">
        <f>IF(Input!F622&lt;&gt;"",Input!F622,"")</f>
        <v/>
      </c>
      <c r="E622" s="154" t="str">
        <f>IF(Input!I622&lt;&gt;"",CONCATENATE(Input!I622,", ",LEFT(Input!H622,1)),"")</f>
        <v/>
      </c>
      <c r="F622" s="156"/>
      <c r="G622" s="157" t="str">
        <f t="shared" si="9"/>
        <v/>
      </c>
      <c r="H622" s="154" t="str">
        <f>IF(A622&lt;&gt;"",VLOOKUP(G622,ScoreRanges!$C$4:$E$8,3),"")</f>
        <v/>
      </c>
      <c r="I622" s="156"/>
      <c r="J622" s="129" t="str">
        <f>IF(AND(ConversionTable!$F$2&lt;&gt;"",A622&lt;&gt;""),VLOOKUP(G622,ConversionTable!B$2:D$402,3),"")</f>
        <v/>
      </c>
      <c r="K622" s="66" t="str">
        <f>IF(AND(ConversionTable!$F$2&lt;&gt;"",A622&lt;&gt;""),VLOOKUP(J622,ConversionTable!I$4:K$7,3),"")</f>
        <v/>
      </c>
      <c r="M622" s="66" t="str">
        <f>IF(A622&lt;&gt;"",(Input!AE622*ScoringModel!$B$11+Input!AF622*ScoringModel!$B$21+Input!AG622*ScoringModel!$B$31)*0.01,"")</f>
        <v/>
      </c>
      <c r="N622" s="66" t="str">
        <f>IF(A622&lt;&gt;"",(Input!J622*ScoringModel!$B$4+Input!K622*ScoringModel!$B$5+Input!L622*ScoringModel!$B$6+Input!M622*ScoringModel!$B$7+Input!N622*ScoringModel!$B$8+Input!O622*ScoringModel!$B$9+Input!P622*ScoringModel!$B$10)*0.01,"")</f>
        <v/>
      </c>
      <c r="O622" s="66" t="str">
        <f>IF(A622&lt;&gt;"",(Input!Q622*ScoringModel!$B$14+Input!R622*ScoringModel!$B$15+Input!S622*ScoringModel!$B$16+Input!T622*ScoringModel!$B$17+Input!U622*ScoringModel!$B$18+Input!V622*ScoringModel!$B$19+Input!W622*ScoringModel!$B$20)*0.01,"")</f>
        <v/>
      </c>
      <c r="P622" s="66" t="str">
        <f>IF(A622&lt;&gt;"",(Input!X622*ScoringModel!$B$24+Input!Y622*ScoringModel!$B$25+Input!Z622*ScoringModel!$B$26+Input!AA622*ScoringModel!$B$27+Input!AB622*ScoringModel!$B$28+Input!AC622*ScoringModel!$B$29+Input!AD622*ScoringModel!$B$30)*0.01,"")</f>
        <v/>
      </c>
    </row>
    <row r="623" spans="1:16" x14ac:dyDescent="0.25">
      <c r="A623" s="154" t="str">
        <f>IF(Input!A623&lt;&gt;"",Input!A623,"")</f>
        <v/>
      </c>
      <c r="B623" s="154" t="str">
        <f>IF(Input!D623&lt;&gt;"",CONCATENATE(Input!D623,", ",Input!C623),"")</f>
        <v/>
      </c>
      <c r="C623" s="154" t="str">
        <f>IF(Input!E623&lt;&gt;"",Input!E623,"")</f>
        <v/>
      </c>
      <c r="D623" s="155" t="str">
        <f>IF(Input!F623&lt;&gt;"",Input!F623,"")</f>
        <v/>
      </c>
      <c r="E623" s="154" t="str">
        <f>IF(Input!I623&lt;&gt;"",CONCATENATE(Input!I623,", ",LEFT(Input!H623,1)),"")</f>
        <v/>
      </c>
      <c r="F623" s="156"/>
      <c r="G623" s="157" t="str">
        <f t="shared" si="9"/>
        <v/>
      </c>
      <c r="H623" s="154" t="str">
        <f>IF(A623&lt;&gt;"",VLOOKUP(G623,ScoreRanges!$C$4:$E$8,3),"")</f>
        <v/>
      </c>
      <c r="I623" s="156"/>
      <c r="J623" s="129" t="str">
        <f>IF(AND(ConversionTable!$F$2&lt;&gt;"",A623&lt;&gt;""),VLOOKUP(G623,ConversionTable!B$2:D$402,3),"")</f>
        <v/>
      </c>
      <c r="K623" s="66" t="str">
        <f>IF(AND(ConversionTable!$F$2&lt;&gt;"",A623&lt;&gt;""),VLOOKUP(J623,ConversionTable!I$4:K$7,3),"")</f>
        <v/>
      </c>
      <c r="M623" s="66" t="str">
        <f>IF(A623&lt;&gt;"",(Input!AE623*ScoringModel!$B$11+Input!AF623*ScoringModel!$B$21+Input!AG623*ScoringModel!$B$31)*0.01,"")</f>
        <v/>
      </c>
      <c r="N623" s="66" t="str">
        <f>IF(A623&lt;&gt;"",(Input!J623*ScoringModel!$B$4+Input!K623*ScoringModel!$B$5+Input!L623*ScoringModel!$B$6+Input!M623*ScoringModel!$B$7+Input!N623*ScoringModel!$B$8+Input!O623*ScoringModel!$B$9+Input!P623*ScoringModel!$B$10)*0.01,"")</f>
        <v/>
      </c>
      <c r="O623" s="66" t="str">
        <f>IF(A623&lt;&gt;"",(Input!Q623*ScoringModel!$B$14+Input!R623*ScoringModel!$B$15+Input!S623*ScoringModel!$B$16+Input!T623*ScoringModel!$B$17+Input!U623*ScoringModel!$B$18+Input!V623*ScoringModel!$B$19+Input!W623*ScoringModel!$B$20)*0.01,"")</f>
        <v/>
      </c>
      <c r="P623" s="66" t="str">
        <f>IF(A623&lt;&gt;"",(Input!X623*ScoringModel!$B$24+Input!Y623*ScoringModel!$B$25+Input!Z623*ScoringModel!$B$26+Input!AA623*ScoringModel!$B$27+Input!AB623*ScoringModel!$B$28+Input!AC623*ScoringModel!$B$29+Input!AD623*ScoringModel!$B$30)*0.01,"")</f>
        <v/>
      </c>
    </row>
    <row r="624" spans="1:16" x14ac:dyDescent="0.25">
      <c r="A624" s="154" t="str">
        <f>IF(Input!A624&lt;&gt;"",Input!A624,"")</f>
        <v/>
      </c>
      <c r="B624" s="154" t="str">
        <f>IF(Input!D624&lt;&gt;"",CONCATENATE(Input!D624,", ",Input!C624),"")</f>
        <v/>
      </c>
      <c r="C624" s="154" t="str">
        <f>IF(Input!E624&lt;&gt;"",Input!E624,"")</f>
        <v/>
      </c>
      <c r="D624" s="155" t="str">
        <f>IF(Input!F624&lt;&gt;"",Input!F624,"")</f>
        <v/>
      </c>
      <c r="E624" s="154" t="str">
        <f>IF(Input!I624&lt;&gt;"",CONCATENATE(Input!I624,", ",LEFT(Input!H624,1)),"")</f>
        <v/>
      </c>
      <c r="F624" s="156"/>
      <c r="G624" s="157" t="str">
        <f t="shared" si="9"/>
        <v/>
      </c>
      <c r="H624" s="154" t="str">
        <f>IF(A624&lt;&gt;"",VLOOKUP(G624,ScoreRanges!$C$4:$E$8,3),"")</f>
        <v/>
      </c>
      <c r="I624" s="156"/>
      <c r="J624" s="129" t="str">
        <f>IF(AND(ConversionTable!$F$2&lt;&gt;"",A624&lt;&gt;""),VLOOKUP(G624,ConversionTable!B$2:D$402,3),"")</f>
        <v/>
      </c>
      <c r="K624" s="66" t="str">
        <f>IF(AND(ConversionTable!$F$2&lt;&gt;"",A624&lt;&gt;""),VLOOKUP(J624,ConversionTable!I$4:K$7,3),"")</f>
        <v/>
      </c>
      <c r="M624" s="66" t="str">
        <f>IF(A624&lt;&gt;"",(Input!AE624*ScoringModel!$B$11+Input!AF624*ScoringModel!$B$21+Input!AG624*ScoringModel!$B$31)*0.01,"")</f>
        <v/>
      </c>
      <c r="N624" s="66" t="str">
        <f>IF(A624&lt;&gt;"",(Input!J624*ScoringModel!$B$4+Input!K624*ScoringModel!$B$5+Input!L624*ScoringModel!$B$6+Input!M624*ScoringModel!$B$7+Input!N624*ScoringModel!$B$8+Input!O624*ScoringModel!$B$9+Input!P624*ScoringModel!$B$10)*0.01,"")</f>
        <v/>
      </c>
      <c r="O624" s="66" t="str">
        <f>IF(A624&lt;&gt;"",(Input!Q624*ScoringModel!$B$14+Input!R624*ScoringModel!$B$15+Input!S624*ScoringModel!$B$16+Input!T624*ScoringModel!$B$17+Input!U624*ScoringModel!$B$18+Input!V624*ScoringModel!$B$19+Input!W624*ScoringModel!$B$20)*0.01,"")</f>
        <v/>
      </c>
      <c r="P624" s="66" t="str">
        <f>IF(A624&lt;&gt;"",(Input!X624*ScoringModel!$B$24+Input!Y624*ScoringModel!$B$25+Input!Z624*ScoringModel!$B$26+Input!AA624*ScoringModel!$B$27+Input!AB624*ScoringModel!$B$28+Input!AC624*ScoringModel!$B$29+Input!AD624*ScoringModel!$B$30)*0.01,"")</f>
        <v/>
      </c>
    </row>
    <row r="625" spans="1:16" x14ac:dyDescent="0.25">
      <c r="A625" s="154" t="str">
        <f>IF(Input!A625&lt;&gt;"",Input!A625,"")</f>
        <v/>
      </c>
      <c r="B625" s="154" t="str">
        <f>IF(Input!D625&lt;&gt;"",CONCATENATE(Input!D625,", ",Input!C625),"")</f>
        <v/>
      </c>
      <c r="C625" s="154" t="str">
        <f>IF(Input!E625&lt;&gt;"",Input!E625,"")</f>
        <v/>
      </c>
      <c r="D625" s="155" t="str">
        <f>IF(Input!F625&lt;&gt;"",Input!F625,"")</f>
        <v/>
      </c>
      <c r="E625" s="154" t="str">
        <f>IF(Input!I625&lt;&gt;"",CONCATENATE(Input!I625,", ",LEFT(Input!H625,1)),"")</f>
        <v/>
      </c>
      <c r="F625" s="156"/>
      <c r="G625" s="157" t="str">
        <f t="shared" si="9"/>
        <v/>
      </c>
      <c r="H625" s="154" t="str">
        <f>IF(A625&lt;&gt;"",VLOOKUP(G625,ScoreRanges!$C$4:$E$8,3),"")</f>
        <v/>
      </c>
      <c r="I625" s="156"/>
      <c r="J625" s="129" t="str">
        <f>IF(AND(ConversionTable!$F$2&lt;&gt;"",A625&lt;&gt;""),VLOOKUP(G625,ConversionTable!B$2:D$402,3),"")</f>
        <v/>
      </c>
      <c r="K625" s="66" t="str">
        <f>IF(AND(ConversionTable!$F$2&lt;&gt;"",A625&lt;&gt;""),VLOOKUP(J625,ConversionTable!I$4:K$7,3),"")</f>
        <v/>
      </c>
      <c r="M625" s="66" t="str">
        <f>IF(A625&lt;&gt;"",(Input!AE625*ScoringModel!$B$11+Input!AF625*ScoringModel!$B$21+Input!AG625*ScoringModel!$B$31)*0.01,"")</f>
        <v/>
      </c>
      <c r="N625" s="66" t="str">
        <f>IF(A625&lt;&gt;"",(Input!J625*ScoringModel!$B$4+Input!K625*ScoringModel!$B$5+Input!L625*ScoringModel!$B$6+Input!M625*ScoringModel!$B$7+Input!N625*ScoringModel!$B$8+Input!O625*ScoringModel!$B$9+Input!P625*ScoringModel!$B$10)*0.01,"")</f>
        <v/>
      </c>
      <c r="O625" s="66" t="str">
        <f>IF(A625&lt;&gt;"",(Input!Q625*ScoringModel!$B$14+Input!R625*ScoringModel!$B$15+Input!S625*ScoringModel!$B$16+Input!T625*ScoringModel!$B$17+Input!U625*ScoringModel!$B$18+Input!V625*ScoringModel!$B$19+Input!W625*ScoringModel!$B$20)*0.01,"")</f>
        <v/>
      </c>
      <c r="P625" s="66" t="str">
        <f>IF(A625&lt;&gt;"",(Input!X625*ScoringModel!$B$24+Input!Y625*ScoringModel!$B$25+Input!Z625*ScoringModel!$B$26+Input!AA625*ScoringModel!$B$27+Input!AB625*ScoringModel!$B$28+Input!AC625*ScoringModel!$B$29+Input!AD625*ScoringModel!$B$30)*0.01,"")</f>
        <v/>
      </c>
    </row>
    <row r="626" spans="1:16" x14ac:dyDescent="0.25">
      <c r="A626" s="154" t="str">
        <f>IF(Input!A626&lt;&gt;"",Input!A626,"")</f>
        <v/>
      </c>
      <c r="B626" s="154" t="str">
        <f>IF(Input!D626&lt;&gt;"",CONCATENATE(Input!D626,", ",Input!C626),"")</f>
        <v/>
      </c>
      <c r="C626" s="154" t="str">
        <f>IF(Input!E626&lt;&gt;"",Input!E626,"")</f>
        <v/>
      </c>
      <c r="D626" s="155" t="str">
        <f>IF(Input!F626&lt;&gt;"",Input!F626,"")</f>
        <v/>
      </c>
      <c r="E626" s="154" t="str">
        <f>IF(Input!I626&lt;&gt;"",CONCATENATE(Input!I626,", ",LEFT(Input!H626,1)),"")</f>
        <v/>
      </c>
      <c r="F626" s="156"/>
      <c r="G626" s="157" t="str">
        <f t="shared" si="9"/>
        <v/>
      </c>
      <c r="H626" s="154" t="str">
        <f>IF(A626&lt;&gt;"",VLOOKUP(G626,ScoreRanges!$C$4:$E$8,3),"")</f>
        <v/>
      </c>
      <c r="I626" s="156"/>
      <c r="J626" s="129" t="str">
        <f>IF(AND(ConversionTable!$F$2&lt;&gt;"",A626&lt;&gt;""),VLOOKUP(G626,ConversionTable!B$2:D$402,3),"")</f>
        <v/>
      </c>
      <c r="K626" s="66" t="str">
        <f>IF(AND(ConversionTable!$F$2&lt;&gt;"",A626&lt;&gt;""),VLOOKUP(J626,ConversionTable!I$4:K$7,3),"")</f>
        <v/>
      </c>
      <c r="M626" s="66" t="str">
        <f>IF(A626&lt;&gt;"",(Input!AE626*ScoringModel!$B$11+Input!AF626*ScoringModel!$B$21+Input!AG626*ScoringModel!$B$31)*0.01,"")</f>
        <v/>
      </c>
      <c r="N626" s="66" t="str">
        <f>IF(A626&lt;&gt;"",(Input!J626*ScoringModel!$B$4+Input!K626*ScoringModel!$B$5+Input!L626*ScoringModel!$B$6+Input!M626*ScoringModel!$B$7+Input!N626*ScoringModel!$B$8+Input!O626*ScoringModel!$B$9+Input!P626*ScoringModel!$B$10)*0.01,"")</f>
        <v/>
      </c>
      <c r="O626" s="66" t="str">
        <f>IF(A626&lt;&gt;"",(Input!Q626*ScoringModel!$B$14+Input!R626*ScoringModel!$B$15+Input!S626*ScoringModel!$B$16+Input!T626*ScoringModel!$B$17+Input!U626*ScoringModel!$B$18+Input!V626*ScoringModel!$B$19+Input!W626*ScoringModel!$B$20)*0.01,"")</f>
        <v/>
      </c>
      <c r="P626" s="66" t="str">
        <f>IF(A626&lt;&gt;"",(Input!X626*ScoringModel!$B$24+Input!Y626*ScoringModel!$B$25+Input!Z626*ScoringModel!$B$26+Input!AA626*ScoringModel!$B$27+Input!AB626*ScoringModel!$B$28+Input!AC626*ScoringModel!$B$29+Input!AD626*ScoringModel!$B$30)*0.01,"")</f>
        <v/>
      </c>
    </row>
    <row r="627" spans="1:16" x14ac:dyDescent="0.25">
      <c r="A627" s="154" t="str">
        <f>IF(Input!A627&lt;&gt;"",Input!A627,"")</f>
        <v/>
      </c>
      <c r="B627" s="154" t="str">
        <f>IF(Input!D627&lt;&gt;"",CONCATENATE(Input!D627,", ",Input!C627),"")</f>
        <v/>
      </c>
      <c r="C627" s="154" t="str">
        <f>IF(Input!E627&lt;&gt;"",Input!E627,"")</f>
        <v/>
      </c>
      <c r="D627" s="155" t="str">
        <f>IF(Input!F627&lt;&gt;"",Input!F627,"")</f>
        <v/>
      </c>
      <c r="E627" s="154" t="str">
        <f>IF(Input!I627&lt;&gt;"",CONCATENATE(Input!I627,", ",LEFT(Input!H627,1)),"")</f>
        <v/>
      </c>
      <c r="F627" s="156"/>
      <c r="G627" s="157" t="str">
        <f t="shared" si="9"/>
        <v/>
      </c>
      <c r="H627" s="154" t="str">
        <f>IF(A627&lt;&gt;"",VLOOKUP(G627,ScoreRanges!$C$4:$E$8,3),"")</f>
        <v/>
      </c>
      <c r="I627" s="156"/>
      <c r="J627" s="129" t="str">
        <f>IF(AND(ConversionTable!$F$2&lt;&gt;"",A627&lt;&gt;""),VLOOKUP(G627,ConversionTable!B$2:D$402,3),"")</f>
        <v/>
      </c>
      <c r="K627" s="66" t="str">
        <f>IF(AND(ConversionTable!$F$2&lt;&gt;"",A627&lt;&gt;""),VLOOKUP(J627,ConversionTable!I$4:K$7,3),"")</f>
        <v/>
      </c>
      <c r="M627" s="66" t="str">
        <f>IF(A627&lt;&gt;"",(Input!AE627*ScoringModel!$B$11+Input!AF627*ScoringModel!$B$21+Input!AG627*ScoringModel!$B$31)*0.01,"")</f>
        <v/>
      </c>
      <c r="N627" s="66" t="str">
        <f>IF(A627&lt;&gt;"",(Input!J627*ScoringModel!$B$4+Input!K627*ScoringModel!$B$5+Input!L627*ScoringModel!$B$6+Input!M627*ScoringModel!$B$7+Input!N627*ScoringModel!$B$8+Input!O627*ScoringModel!$B$9+Input!P627*ScoringModel!$B$10)*0.01,"")</f>
        <v/>
      </c>
      <c r="O627" s="66" t="str">
        <f>IF(A627&lt;&gt;"",(Input!Q627*ScoringModel!$B$14+Input!R627*ScoringModel!$B$15+Input!S627*ScoringModel!$B$16+Input!T627*ScoringModel!$B$17+Input!U627*ScoringModel!$B$18+Input!V627*ScoringModel!$B$19+Input!W627*ScoringModel!$B$20)*0.01,"")</f>
        <v/>
      </c>
      <c r="P627" s="66" t="str">
        <f>IF(A627&lt;&gt;"",(Input!X627*ScoringModel!$B$24+Input!Y627*ScoringModel!$B$25+Input!Z627*ScoringModel!$B$26+Input!AA627*ScoringModel!$B$27+Input!AB627*ScoringModel!$B$28+Input!AC627*ScoringModel!$B$29+Input!AD627*ScoringModel!$B$30)*0.01,"")</f>
        <v/>
      </c>
    </row>
    <row r="628" spans="1:16" x14ac:dyDescent="0.25">
      <c r="A628" s="154" t="str">
        <f>IF(Input!A628&lt;&gt;"",Input!A628,"")</f>
        <v/>
      </c>
      <c r="B628" s="154" t="str">
        <f>IF(Input!D628&lt;&gt;"",CONCATENATE(Input!D628,", ",Input!C628),"")</f>
        <v/>
      </c>
      <c r="C628" s="154" t="str">
        <f>IF(Input!E628&lt;&gt;"",Input!E628,"")</f>
        <v/>
      </c>
      <c r="D628" s="155" t="str">
        <f>IF(Input!F628&lt;&gt;"",Input!F628,"")</f>
        <v/>
      </c>
      <c r="E628" s="154" t="str">
        <f>IF(Input!I628&lt;&gt;"",CONCATENATE(Input!I628,", ",LEFT(Input!H628,1)),"")</f>
        <v/>
      </c>
      <c r="F628" s="156"/>
      <c r="G628" s="157" t="str">
        <f t="shared" si="9"/>
        <v/>
      </c>
      <c r="H628" s="154" t="str">
        <f>IF(A628&lt;&gt;"",VLOOKUP(G628,ScoreRanges!$C$4:$E$8,3),"")</f>
        <v/>
      </c>
      <c r="I628" s="156"/>
      <c r="J628" s="129" t="str">
        <f>IF(AND(ConversionTable!$F$2&lt;&gt;"",A628&lt;&gt;""),VLOOKUP(G628,ConversionTable!B$2:D$402,3),"")</f>
        <v/>
      </c>
      <c r="K628" s="66" t="str">
        <f>IF(AND(ConversionTable!$F$2&lt;&gt;"",A628&lt;&gt;""),VLOOKUP(J628,ConversionTable!I$4:K$7,3),"")</f>
        <v/>
      </c>
      <c r="M628" s="66" t="str">
        <f>IF(A628&lt;&gt;"",(Input!AE628*ScoringModel!$B$11+Input!AF628*ScoringModel!$B$21+Input!AG628*ScoringModel!$B$31)*0.01,"")</f>
        <v/>
      </c>
      <c r="N628" s="66" t="str">
        <f>IF(A628&lt;&gt;"",(Input!J628*ScoringModel!$B$4+Input!K628*ScoringModel!$B$5+Input!L628*ScoringModel!$B$6+Input!M628*ScoringModel!$B$7+Input!N628*ScoringModel!$B$8+Input!O628*ScoringModel!$B$9+Input!P628*ScoringModel!$B$10)*0.01,"")</f>
        <v/>
      </c>
      <c r="O628" s="66" t="str">
        <f>IF(A628&lt;&gt;"",(Input!Q628*ScoringModel!$B$14+Input!R628*ScoringModel!$B$15+Input!S628*ScoringModel!$B$16+Input!T628*ScoringModel!$B$17+Input!U628*ScoringModel!$B$18+Input!V628*ScoringModel!$B$19+Input!W628*ScoringModel!$B$20)*0.01,"")</f>
        <v/>
      </c>
      <c r="P628" s="66" t="str">
        <f>IF(A628&lt;&gt;"",(Input!X628*ScoringModel!$B$24+Input!Y628*ScoringModel!$B$25+Input!Z628*ScoringModel!$B$26+Input!AA628*ScoringModel!$B$27+Input!AB628*ScoringModel!$B$28+Input!AC628*ScoringModel!$B$29+Input!AD628*ScoringModel!$B$30)*0.01,"")</f>
        <v/>
      </c>
    </row>
    <row r="629" spans="1:16" x14ac:dyDescent="0.25">
      <c r="A629" s="154" t="str">
        <f>IF(Input!A629&lt;&gt;"",Input!A629,"")</f>
        <v/>
      </c>
      <c r="B629" s="154" t="str">
        <f>IF(Input!D629&lt;&gt;"",CONCATENATE(Input!D629,", ",Input!C629),"")</f>
        <v/>
      </c>
      <c r="C629" s="154" t="str">
        <f>IF(Input!E629&lt;&gt;"",Input!E629,"")</f>
        <v/>
      </c>
      <c r="D629" s="155" t="str">
        <f>IF(Input!F629&lt;&gt;"",Input!F629,"")</f>
        <v/>
      </c>
      <c r="E629" s="154" t="str">
        <f>IF(Input!I629&lt;&gt;"",CONCATENATE(Input!I629,", ",LEFT(Input!H629,1)),"")</f>
        <v/>
      </c>
      <c r="F629" s="156"/>
      <c r="G629" s="157" t="str">
        <f t="shared" si="9"/>
        <v/>
      </c>
      <c r="H629" s="154" t="str">
        <f>IF(A629&lt;&gt;"",VLOOKUP(G629,ScoreRanges!$C$4:$E$8,3),"")</f>
        <v/>
      </c>
      <c r="I629" s="156"/>
      <c r="J629" s="129" t="str">
        <f>IF(AND(ConversionTable!$F$2&lt;&gt;"",A629&lt;&gt;""),VLOOKUP(G629,ConversionTable!B$2:D$402,3),"")</f>
        <v/>
      </c>
      <c r="K629" s="66" t="str">
        <f>IF(AND(ConversionTable!$F$2&lt;&gt;"",A629&lt;&gt;""),VLOOKUP(J629,ConversionTable!I$4:K$7,3),"")</f>
        <v/>
      </c>
      <c r="M629" s="66" t="str">
        <f>IF(A629&lt;&gt;"",(Input!AE629*ScoringModel!$B$11+Input!AF629*ScoringModel!$B$21+Input!AG629*ScoringModel!$B$31)*0.01,"")</f>
        <v/>
      </c>
      <c r="N629" s="66" t="str">
        <f>IF(A629&lt;&gt;"",(Input!J629*ScoringModel!$B$4+Input!K629*ScoringModel!$B$5+Input!L629*ScoringModel!$B$6+Input!M629*ScoringModel!$B$7+Input!N629*ScoringModel!$B$8+Input!O629*ScoringModel!$B$9+Input!P629*ScoringModel!$B$10)*0.01,"")</f>
        <v/>
      </c>
      <c r="O629" s="66" t="str">
        <f>IF(A629&lt;&gt;"",(Input!Q629*ScoringModel!$B$14+Input!R629*ScoringModel!$B$15+Input!S629*ScoringModel!$B$16+Input!T629*ScoringModel!$B$17+Input!U629*ScoringModel!$B$18+Input!V629*ScoringModel!$B$19+Input!W629*ScoringModel!$B$20)*0.01,"")</f>
        <v/>
      </c>
      <c r="P629" s="66" t="str">
        <f>IF(A629&lt;&gt;"",(Input!X629*ScoringModel!$B$24+Input!Y629*ScoringModel!$B$25+Input!Z629*ScoringModel!$B$26+Input!AA629*ScoringModel!$B$27+Input!AB629*ScoringModel!$B$28+Input!AC629*ScoringModel!$B$29+Input!AD629*ScoringModel!$B$30)*0.01,"")</f>
        <v/>
      </c>
    </row>
    <row r="630" spans="1:16" x14ac:dyDescent="0.25">
      <c r="A630" s="154" t="str">
        <f>IF(Input!A630&lt;&gt;"",Input!A630,"")</f>
        <v/>
      </c>
      <c r="B630" s="154" t="str">
        <f>IF(Input!D630&lt;&gt;"",CONCATENATE(Input!D630,", ",Input!C630),"")</f>
        <v/>
      </c>
      <c r="C630" s="154" t="str">
        <f>IF(Input!E630&lt;&gt;"",Input!E630,"")</f>
        <v/>
      </c>
      <c r="D630" s="155" t="str">
        <f>IF(Input!F630&lt;&gt;"",Input!F630,"")</f>
        <v/>
      </c>
      <c r="E630" s="154" t="str">
        <f>IF(Input!I630&lt;&gt;"",CONCATENATE(Input!I630,", ",LEFT(Input!H630,1)),"")</f>
        <v/>
      </c>
      <c r="F630" s="156"/>
      <c r="G630" s="157" t="str">
        <f t="shared" si="9"/>
        <v/>
      </c>
      <c r="H630" s="154" t="str">
        <f>IF(A630&lt;&gt;"",VLOOKUP(G630,ScoreRanges!$C$4:$E$8,3),"")</f>
        <v/>
      </c>
      <c r="I630" s="156"/>
      <c r="J630" s="129" t="str">
        <f>IF(AND(ConversionTable!$F$2&lt;&gt;"",A630&lt;&gt;""),VLOOKUP(G630,ConversionTable!B$2:D$402,3),"")</f>
        <v/>
      </c>
      <c r="K630" s="66" t="str">
        <f>IF(AND(ConversionTable!$F$2&lt;&gt;"",A630&lt;&gt;""),VLOOKUP(J630,ConversionTable!I$4:K$7,3),"")</f>
        <v/>
      </c>
      <c r="M630" s="66" t="str">
        <f>IF(A630&lt;&gt;"",(Input!AE630*ScoringModel!$B$11+Input!AF630*ScoringModel!$B$21+Input!AG630*ScoringModel!$B$31)*0.01,"")</f>
        <v/>
      </c>
      <c r="N630" s="66" t="str">
        <f>IF(A630&lt;&gt;"",(Input!J630*ScoringModel!$B$4+Input!K630*ScoringModel!$B$5+Input!L630*ScoringModel!$B$6+Input!M630*ScoringModel!$B$7+Input!N630*ScoringModel!$B$8+Input!O630*ScoringModel!$B$9+Input!P630*ScoringModel!$B$10)*0.01,"")</f>
        <v/>
      </c>
      <c r="O630" s="66" t="str">
        <f>IF(A630&lt;&gt;"",(Input!Q630*ScoringModel!$B$14+Input!R630*ScoringModel!$B$15+Input!S630*ScoringModel!$B$16+Input!T630*ScoringModel!$B$17+Input!U630*ScoringModel!$B$18+Input!V630*ScoringModel!$B$19+Input!W630*ScoringModel!$B$20)*0.01,"")</f>
        <v/>
      </c>
      <c r="P630" s="66" t="str">
        <f>IF(A630&lt;&gt;"",(Input!X630*ScoringModel!$B$24+Input!Y630*ScoringModel!$B$25+Input!Z630*ScoringModel!$B$26+Input!AA630*ScoringModel!$B$27+Input!AB630*ScoringModel!$B$28+Input!AC630*ScoringModel!$B$29+Input!AD630*ScoringModel!$B$30)*0.01,"")</f>
        <v/>
      </c>
    </row>
    <row r="631" spans="1:16" x14ac:dyDescent="0.25">
      <c r="A631" s="154" t="str">
        <f>IF(Input!A631&lt;&gt;"",Input!A631,"")</f>
        <v/>
      </c>
      <c r="B631" s="154" t="str">
        <f>IF(Input!D631&lt;&gt;"",CONCATENATE(Input!D631,", ",Input!C631),"")</f>
        <v/>
      </c>
      <c r="C631" s="154" t="str">
        <f>IF(Input!E631&lt;&gt;"",Input!E631,"")</f>
        <v/>
      </c>
      <c r="D631" s="155" t="str">
        <f>IF(Input!F631&lt;&gt;"",Input!F631,"")</f>
        <v/>
      </c>
      <c r="E631" s="154" t="str">
        <f>IF(Input!I631&lt;&gt;"",CONCATENATE(Input!I631,", ",LEFT(Input!H631,1)),"")</f>
        <v/>
      </c>
      <c r="F631" s="156"/>
      <c r="G631" s="157" t="str">
        <f t="shared" si="9"/>
        <v/>
      </c>
      <c r="H631" s="154" t="str">
        <f>IF(A631&lt;&gt;"",VLOOKUP(G631,ScoreRanges!$C$4:$E$8,3),"")</f>
        <v/>
      </c>
      <c r="I631" s="156"/>
      <c r="J631" s="129" t="str">
        <f>IF(AND(ConversionTable!$F$2&lt;&gt;"",A631&lt;&gt;""),VLOOKUP(G631,ConversionTable!B$2:D$402,3),"")</f>
        <v/>
      </c>
      <c r="K631" s="66" t="str">
        <f>IF(AND(ConversionTable!$F$2&lt;&gt;"",A631&lt;&gt;""),VLOOKUP(J631,ConversionTable!I$4:K$7,3),"")</f>
        <v/>
      </c>
      <c r="M631" s="66" t="str">
        <f>IF(A631&lt;&gt;"",(Input!AE631*ScoringModel!$B$11+Input!AF631*ScoringModel!$B$21+Input!AG631*ScoringModel!$B$31)*0.01,"")</f>
        <v/>
      </c>
      <c r="N631" s="66" t="str">
        <f>IF(A631&lt;&gt;"",(Input!J631*ScoringModel!$B$4+Input!K631*ScoringModel!$B$5+Input!L631*ScoringModel!$B$6+Input!M631*ScoringModel!$B$7+Input!N631*ScoringModel!$B$8+Input!O631*ScoringModel!$B$9+Input!P631*ScoringModel!$B$10)*0.01,"")</f>
        <v/>
      </c>
      <c r="O631" s="66" t="str">
        <f>IF(A631&lt;&gt;"",(Input!Q631*ScoringModel!$B$14+Input!R631*ScoringModel!$B$15+Input!S631*ScoringModel!$B$16+Input!T631*ScoringModel!$B$17+Input!U631*ScoringModel!$B$18+Input!V631*ScoringModel!$B$19+Input!W631*ScoringModel!$B$20)*0.01,"")</f>
        <v/>
      </c>
      <c r="P631" s="66" t="str">
        <f>IF(A631&lt;&gt;"",(Input!X631*ScoringModel!$B$24+Input!Y631*ScoringModel!$B$25+Input!Z631*ScoringModel!$B$26+Input!AA631*ScoringModel!$B$27+Input!AB631*ScoringModel!$B$28+Input!AC631*ScoringModel!$B$29+Input!AD631*ScoringModel!$B$30)*0.01,"")</f>
        <v/>
      </c>
    </row>
    <row r="632" spans="1:16" x14ac:dyDescent="0.25">
      <c r="A632" s="154" t="str">
        <f>IF(Input!A632&lt;&gt;"",Input!A632,"")</f>
        <v/>
      </c>
      <c r="B632" s="154" t="str">
        <f>IF(Input!D632&lt;&gt;"",CONCATENATE(Input!D632,", ",Input!C632),"")</f>
        <v/>
      </c>
      <c r="C632" s="154" t="str">
        <f>IF(Input!E632&lt;&gt;"",Input!E632,"")</f>
        <v/>
      </c>
      <c r="D632" s="155" t="str">
        <f>IF(Input!F632&lt;&gt;"",Input!F632,"")</f>
        <v/>
      </c>
      <c r="E632" s="154" t="str">
        <f>IF(Input!I632&lt;&gt;"",CONCATENATE(Input!I632,", ",LEFT(Input!H632,1)),"")</f>
        <v/>
      </c>
      <c r="F632" s="156"/>
      <c r="G632" s="157" t="str">
        <f t="shared" si="9"/>
        <v/>
      </c>
      <c r="H632" s="154" t="str">
        <f>IF(A632&lt;&gt;"",VLOOKUP(G632,ScoreRanges!$C$4:$E$8,3),"")</f>
        <v/>
      </c>
      <c r="I632" s="156"/>
      <c r="J632" s="129" t="str">
        <f>IF(AND(ConversionTable!$F$2&lt;&gt;"",A632&lt;&gt;""),VLOOKUP(G632,ConversionTable!B$2:D$402,3),"")</f>
        <v/>
      </c>
      <c r="K632" s="66" t="str">
        <f>IF(AND(ConversionTable!$F$2&lt;&gt;"",A632&lt;&gt;""),VLOOKUP(J632,ConversionTable!I$4:K$7,3),"")</f>
        <v/>
      </c>
      <c r="M632" s="66" t="str">
        <f>IF(A632&lt;&gt;"",(Input!AE632*ScoringModel!$B$11+Input!AF632*ScoringModel!$B$21+Input!AG632*ScoringModel!$B$31)*0.01,"")</f>
        <v/>
      </c>
      <c r="N632" s="66" t="str">
        <f>IF(A632&lt;&gt;"",(Input!J632*ScoringModel!$B$4+Input!K632*ScoringModel!$B$5+Input!L632*ScoringModel!$B$6+Input!M632*ScoringModel!$B$7+Input!N632*ScoringModel!$B$8+Input!O632*ScoringModel!$B$9+Input!P632*ScoringModel!$B$10)*0.01,"")</f>
        <v/>
      </c>
      <c r="O632" s="66" t="str">
        <f>IF(A632&lt;&gt;"",(Input!Q632*ScoringModel!$B$14+Input!R632*ScoringModel!$B$15+Input!S632*ScoringModel!$B$16+Input!T632*ScoringModel!$B$17+Input!U632*ScoringModel!$B$18+Input!V632*ScoringModel!$B$19+Input!W632*ScoringModel!$B$20)*0.01,"")</f>
        <v/>
      </c>
      <c r="P632" s="66" t="str">
        <f>IF(A632&lt;&gt;"",(Input!X632*ScoringModel!$B$24+Input!Y632*ScoringModel!$B$25+Input!Z632*ScoringModel!$B$26+Input!AA632*ScoringModel!$B$27+Input!AB632*ScoringModel!$B$28+Input!AC632*ScoringModel!$B$29+Input!AD632*ScoringModel!$B$30)*0.01,"")</f>
        <v/>
      </c>
    </row>
    <row r="633" spans="1:16" x14ac:dyDescent="0.25">
      <c r="A633" s="154" t="str">
        <f>IF(Input!A633&lt;&gt;"",Input!A633,"")</f>
        <v/>
      </c>
      <c r="B633" s="154" t="str">
        <f>IF(Input!D633&lt;&gt;"",CONCATENATE(Input!D633,", ",Input!C633),"")</f>
        <v/>
      </c>
      <c r="C633" s="154" t="str">
        <f>IF(Input!E633&lt;&gt;"",Input!E633,"")</f>
        <v/>
      </c>
      <c r="D633" s="155" t="str">
        <f>IF(Input!F633&lt;&gt;"",Input!F633,"")</f>
        <v/>
      </c>
      <c r="E633" s="154" t="str">
        <f>IF(Input!I633&lt;&gt;"",CONCATENATE(Input!I633,", ",LEFT(Input!H633,1)),"")</f>
        <v/>
      </c>
      <c r="F633" s="156"/>
      <c r="G633" s="157" t="str">
        <f t="shared" si="9"/>
        <v/>
      </c>
      <c r="H633" s="154" t="str">
        <f>IF(A633&lt;&gt;"",VLOOKUP(G633,ScoreRanges!$C$4:$E$8,3),"")</f>
        <v/>
      </c>
      <c r="I633" s="156"/>
      <c r="J633" s="129" t="str">
        <f>IF(AND(ConversionTable!$F$2&lt;&gt;"",A633&lt;&gt;""),VLOOKUP(G633,ConversionTable!B$2:D$402,3),"")</f>
        <v/>
      </c>
      <c r="K633" s="66" t="str">
        <f>IF(AND(ConversionTable!$F$2&lt;&gt;"",A633&lt;&gt;""),VLOOKUP(J633,ConversionTable!I$4:K$7,3),"")</f>
        <v/>
      </c>
      <c r="M633" s="66" t="str">
        <f>IF(A633&lt;&gt;"",(Input!AE633*ScoringModel!$B$11+Input!AF633*ScoringModel!$B$21+Input!AG633*ScoringModel!$B$31)*0.01,"")</f>
        <v/>
      </c>
      <c r="N633" s="66" t="str">
        <f>IF(A633&lt;&gt;"",(Input!J633*ScoringModel!$B$4+Input!K633*ScoringModel!$B$5+Input!L633*ScoringModel!$B$6+Input!M633*ScoringModel!$B$7+Input!N633*ScoringModel!$B$8+Input!O633*ScoringModel!$B$9+Input!P633*ScoringModel!$B$10)*0.01,"")</f>
        <v/>
      </c>
      <c r="O633" s="66" t="str">
        <f>IF(A633&lt;&gt;"",(Input!Q633*ScoringModel!$B$14+Input!R633*ScoringModel!$B$15+Input!S633*ScoringModel!$B$16+Input!T633*ScoringModel!$B$17+Input!U633*ScoringModel!$B$18+Input!V633*ScoringModel!$B$19+Input!W633*ScoringModel!$B$20)*0.01,"")</f>
        <v/>
      </c>
      <c r="P633" s="66" t="str">
        <f>IF(A633&lt;&gt;"",(Input!X633*ScoringModel!$B$24+Input!Y633*ScoringModel!$B$25+Input!Z633*ScoringModel!$B$26+Input!AA633*ScoringModel!$B$27+Input!AB633*ScoringModel!$B$28+Input!AC633*ScoringModel!$B$29+Input!AD633*ScoringModel!$B$30)*0.01,"")</f>
        <v/>
      </c>
    </row>
    <row r="634" spans="1:16" x14ac:dyDescent="0.25">
      <c r="A634" s="154" t="str">
        <f>IF(Input!A634&lt;&gt;"",Input!A634,"")</f>
        <v/>
      </c>
      <c r="B634" s="154" t="str">
        <f>IF(Input!D634&lt;&gt;"",CONCATENATE(Input!D634,", ",Input!C634),"")</f>
        <v/>
      </c>
      <c r="C634" s="154" t="str">
        <f>IF(Input!E634&lt;&gt;"",Input!E634,"")</f>
        <v/>
      </c>
      <c r="D634" s="155" t="str">
        <f>IF(Input!F634&lt;&gt;"",Input!F634,"")</f>
        <v/>
      </c>
      <c r="E634" s="154" t="str">
        <f>IF(Input!I634&lt;&gt;"",CONCATENATE(Input!I634,", ",LEFT(Input!H634,1)),"")</f>
        <v/>
      </c>
      <c r="F634" s="156"/>
      <c r="G634" s="157" t="str">
        <f t="shared" si="9"/>
        <v/>
      </c>
      <c r="H634" s="154" t="str">
        <f>IF(A634&lt;&gt;"",VLOOKUP(G634,ScoreRanges!$C$4:$E$8,3),"")</f>
        <v/>
      </c>
      <c r="I634" s="156"/>
      <c r="J634" s="129" t="str">
        <f>IF(AND(ConversionTable!$F$2&lt;&gt;"",A634&lt;&gt;""),VLOOKUP(G634,ConversionTable!B$2:D$402,3),"")</f>
        <v/>
      </c>
      <c r="K634" s="66" t="str">
        <f>IF(AND(ConversionTable!$F$2&lt;&gt;"",A634&lt;&gt;""),VLOOKUP(J634,ConversionTable!I$4:K$7,3),"")</f>
        <v/>
      </c>
      <c r="M634" s="66" t="str">
        <f>IF(A634&lt;&gt;"",(Input!AE634*ScoringModel!$B$11+Input!AF634*ScoringModel!$B$21+Input!AG634*ScoringModel!$B$31)*0.01,"")</f>
        <v/>
      </c>
      <c r="N634" s="66" t="str">
        <f>IF(A634&lt;&gt;"",(Input!J634*ScoringModel!$B$4+Input!K634*ScoringModel!$B$5+Input!L634*ScoringModel!$B$6+Input!M634*ScoringModel!$B$7+Input!N634*ScoringModel!$B$8+Input!O634*ScoringModel!$B$9+Input!P634*ScoringModel!$B$10)*0.01,"")</f>
        <v/>
      </c>
      <c r="O634" s="66" t="str">
        <f>IF(A634&lt;&gt;"",(Input!Q634*ScoringModel!$B$14+Input!R634*ScoringModel!$B$15+Input!S634*ScoringModel!$B$16+Input!T634*ScoringModel!$B$17+Input!U634*ScoringModel!$B$18+Input!V634*ScoringModel!$B$19+Input!W634*ScoringModel!$B$20)*0.01,"")</f>
        <v/>
      </c>
      <c r="P634" s="66" t="str">
        <f>IF(A634&lt;&gt;"",(Input!X634*ScoringModel!$B$24+Input!Y634*ScoringModel!$B$25+Input!Z634*ScoringModel!$B$26+Input!AA634*ScoringModel!$B$27+Input!AB634*ScoringModel!$B$28+Input!AC634*ScoringModel!$B$29+Input!AD634*ScoringModel!$B$30)*0.01,"")</f>
        <v/>
      </c>
    </row>
    <row r="635" spans="1:16" x14ac:dyDescent="0.25">
      <c r="A635" s="154" t="str">
        <f>IF(Input!A635&lt;&gt;"",Input!A635,"")</f>
        <v/>
      </c>
      <c r="B635" s="154" t="str">
        <f>IF(Input!D635&lt;&gt;"",CONCATENATE(Input!D635,", ",Input!C635),"")</f>
        <v/>
      </c>
      <c r="C635" s="154" t="str">
        <f>IF(Input!E635&lt;&gt;"",Input!E635,"")</f>
        <v/>
      </c>
      <c r="D635" s="155" t="str">
        <f>IF(Input!F635&lt;&gt;"",Input!F635,"")</f>
        <v/>
      </c>
      <c r="E635" s="154" t="str">
        <f>IF(Input!I635&lt;&gt;"",CONCATENATE(Input!I635,", ",LEFT(Input!H635,1)),"")</f>
        <v/>
      </c>
      <c r="F635" s="156"/>
      <c r="G635" s="157" t="str">
        <f t="shared" si="9"/>
        <v/>
      </c>
      <c r="H635" s="154" t="str">
        <f>IF(A635&lt;&gt;"",VLOOKUP(G635,ScoreRanges!$C$4:$E$8,3),"")</f>
        <v/>
      </c>
      <c r="I635" s="156"/>
      <c r="J635" s="129" t="str">
        <f>IF(AND(ConversionTable!$F$2&lt;&gt;"",A635&lt;&gt;""),VLOOKUP(G635,ConversionTable!B$2:D$402,3),"")</f>
        <v/>
      </c>
      <c r="K635" s="66" t="str">
        <f>IF(AND(ConversionTable!$F$2&lt;&gt;"",A635&lt;&gt;""),VLOOKUP(J635,ConversionTable!I$4:K$7,3),"")</f>
        <v/>
      </c>
      <c r="M635" s="66" t="str">
        <f>IF(A635&lt;&gt;"",(Input!AE635*ScoringModel!$B$11+Input!AF635*ScoringModel!$B$21+Input!AG635*ScoringModel!$B$31)*0.01,"")</f>
        <v/>
      </c>
      <c r="N635" s="66" t="str">
        <f>IF(A635&lt;&gt;"",(Input!J635*ScoringModel!$B$4+Input!K635*ScoringModel!$B$5+Input!L635*ScoringModel!$B$6+Input!M635*ScoringModel!$B$7+Input!N635*ScoringModel!$B$8+Input!O635*ScoringModel!$B$9+Input!P635*ScoringModel!$B$10)*0.01,"")</f>
        <v/>
      </c>
      <c r="O635" s="66" t="str">
        <f>IF(A635&lt;&gt;"",(Input!Q635*ScoringModel!$B$14+Input!R635*ScoringModel!$B$15+Input!S635*ScoringModel!$B$16+Input!T635*ScoringModel!$B$17+Input!U635*ScoringModel!$B$18+Input!V635*ScoringModel!$B$19+Input!W635*ScoringModel!$B$20)*0.01,"")</f>
        <v/>
      </c>
      <c r="P635" s="66" t="str">
        <f>IF(A635&lt;&gt;"",(Input!X635*ScoringModel!$B$24+Input!Y635*ScoringModel!$B$25+Input!Z635*ScoringModel!$B$26+Input!AA635*ScoringModel!$B$27+Input!AB635*ScoringModel!$B$28+Input!AC635*ScoringModel!$B$29+Input!AD635*ScoringModel!$B$30)*0.01,"")</f>
        <v/>
      </c>
    </row>
    <row r="636" spans="1:16" x14ac:dyDescent="0.25">
      <c r="A636" s="154" t="str">
        <f>IF(Input!A636&lt;&gt;"",Input!A636,"")</f>
        <v/>
      </c>
      <c r="B636" s="154" t="str">
        <f>IF(Input!D636&lt;&gt;"",CONCATENATE(Input!D636,", ",Input!C636),"")</f>
        <v/>
      </c>
      <c r="C636" s="154" t="str">
        <f>IF(Input!E636&lt;&gt;"",Input!E636,"")</f>
        <v/>
      </c>
      <c r="D636" s="155" t="str">
        <f>IF(Input!F636&lt;&gt;"",Input!F636,"")</f>
        <v/>
      </c>
      <c r="E636" s="154" t="str">
        <f>IF(Input!I636&lt;&gt;"",CONCATENATE(Input!I636,", ",LEFT(Input!H636,1)),"")</f>
        <v/>
      </c>
      <c r="F636" s="156"/>
      <c r="G636" s="157" t="str">
        <f t="shared" si="9"/>
        <v/>
      </c>
      <c r="H636" s="154" t="str">
        <f>IF(A636&lt;&gt;"",VLOOKUP(G636,ScoreRanges!$C$4:$E$8,3),"")</f>
        <v/>
      </c>
      <c r="I636" s="156"/>
      <c r="J636" s="129" t="str">
        <f>IF(AND(ConversionTable!$F$2&lt;&gt;"",A636&lt;&gt;""),VLOOKUP(G636,ConversionTable!B$2:D$402,3),"")</f>
        <v/>
      </c>
      <c r="K636" s="66" t="str">
        <f>IF(AND(ConversionTable!$F$2&lt;&gt;"",A636&lt;&gt;""),VLOOKUP(J636,ConversionTable!I$4:K$7,3),"")</f>
        <v/>
      </c>
      <c r="M636" s="66" t="str">
        <f>IF(A636&lt;&gt;"",(Input!AE636*ScoringModel!$B$11+Input!AF636*ScoringModel!$B$21+Input!AG636*ScoringModel!$B$31)*0.01,"")</f>
        <v/>
      </c>
      <c r="N636" s="66" t="str">
        <f>IF(A636&lt;&gt;"",(Input!J636*ScoringModel!$B$4+Input!K636*ScoringModel!$B$5+Input!L636*ScoringModel!$B$6+Input!M636*ScoringModel!$B$7+Input!N636*ScoringModel!$B$8+Input!O636*ScoringModel!$B$9+Input!P636*ScoringModel!$B$10)*0.01,"")</f>
        <v/>
      </c>
      <c r="O636" s="66" t="str">
        <f>IF(A636&lt;&gt;"",(Input!Q636*ScoringModel!$B$14+Input!R636*ScoringModel!$B$15+Input!S636*ScoringModel!$B$16+Input!T636*ScoringModel!$B$17+Input!U636*ScoringModel!$B$18+Input!V636*ScoringModel!$B$19+Input!W636*ScoringModel!$B$20)*0.01,"")</f>
        <v/>
      </c>
      <c r="P636" s="66" t="str">
        <f>IF(A636&lt;&gt;"",(Input!X636*ScoringModel!$B$24+Input!Y636*ScoringModel!$B$25+Input!Z636*ScoringModel!$B$26+Input!AA636*ScoringModel!$B$27+Input!AB636*ScoringModel!$B$28+Input!AC636*ScoringModel!$B$29+Input!AD636*ScoringModel!$B$30)*0.01,"")</f>
        <v/>
      </c>
    </row>
    <row r="637" spans="1:16" x14ac:dyDescent="0.25">
      <c r="A637" s="154" t="str">
        <f>IF(Input!A637&lt;&gt;"",Input!A637,"")</f>
        <v/>
      </c>
      <c r="B637" s="154" t="str">
        <f>IF(Input!D637&lt;&gt;"",CONCATENATE(Input!D637,", ",Input!C637),"")</f>
        <v/>
      </c>
      <c r="C637" s="154" t="str">
        <f>IF(Input!E637&lt;&gt;"",Input!E637,"")</f>
        <v/>
      </c>
      <c r="D637" s="155" t="str">
        <f>IF(Input!F637&lt;&gt;"",Input!F637,"")</f>
        <v/>
      </c>
      <c r="E637" s="154" t="str">
        <f>IF(Input!I637&lt;&gt;"",CONCATENATE(Input!I637,", ",LEFT(Input!H637,1)),"")</f>
        <v/>
      </c>
      <c r="F637" s="156"/>
      <c r="G637" s="157" t="str">
        <f t="shared" si="9"/>
        <v/>
      </c>
      <c r="H637" s="154" t="str">
        <f>IF(A637&lt;&gt;"",VLOOKUP(G637,ScoreRanges!$C$4:$E$8,3),"")</f>
        <v/>
      </c>
      <c r="I637" s="156"/>
      <c r="J637" s="129" t="str">
        <f>IF(AND(ConversionTable!$F$2&lt;&gt;"",A637&lt;&gt;""),VLOOKUP(G637,ConversionTable!B$2:D$402,3),"")</f>
        <v/>
      </c>
      <c r="K637" s="66" t="str">
        <f>IF(AND(ConversionTable!$F$2&lt;&gt;"",A637&lt;&gt;""),VLOOKUP(J637,ConversionTable!I$4:K$7,3),"")</f>
        <v/>
      </c>
      <c r="M637" s="66" t="str">
        <f>IF(A637&lt;&gt;"",(Input!AE637*ScoringModel!$B$11+Input!AF637*ScoringModel!$B$21+Input!AG637*ScoringModel!$B$31)*0.01,"")</f>
        <v/>
      </c>
      <c r="N637" s="66" t="str">
        <f>IF(A637&lt;&gt;"",(Input!J637*ScoringModel!$B$4+Input!K637*ScoringModel!$B$5+Input!L637*ScoringModel!$B$6+Input!M637*ScoringModel!$B$7+Input!N637*ScoringModel!$B$8+Input!O637*ScoringModel!$B$9+Input!P637*ScoringModel!$B$10)*0.01,"")</f>
        <v/>
      </c>
      <c r="O637" s="66" t="str">
        <f>IF(A637&lt;&gt;"",(Input!Q637*ScoringModel!$B$14+Input!R637*ScoringModel!$B$15+Input!S637*ScoringModel!$B$16+Input!T637*ScoringModel!$B$17+Input!U637*ScoringModel!$B$18+Input!V637*ScoringModel!$B$19+Input!W637*ScoringModel!$B$20)*0.01,"")</f>
        <v/>
      </c>
      <c r="P637" s="66" t="str">
        <f>IF(A637&lt;&gt;"",(Input!X637*ScoringModel!$B$24+Input!Y637*ScoringModel!$B$25+Input!Z637*ScoringModel!$B$26+Input!AA637*ScoringModel!$B$27+Input!AB637*ScoringModel!$B$28+Input!AC637*ScoringModel!$B$29+Input!AD637*ScoringModel!$B$30)*0.01,"")</f>
        <v/>
      </c>
    </row>
    <row r="638" spans="1:16" x14ac:dyDescent="0.25">
      <c r="A638" s="154" t="str">
        <f>IF(Input!A638&lt;&gt;"",Input!A638,"")</f>
        <v/>
      </c>
      <c r="B638" s="154" t="str">
        <f>IF(Input!D638&lt;&gt;"",CONCATENATE(Input!D638,", ",Input!C638),"")</f>
        <v/>
      </c>
      <c r="C638" s="154" t="str">
        <f>IF(Input!E638&lt;&gt;"",Input!E638,"")</f>
        <v/>
      </c>
      <c r="D638" s="155" t="str">
        <f>IF(Input!F638&lt;&gt;"",Input!F638,"")</f>
        <v/>
      </c>
      <c r="E638" s="154" t="str">
        <f>IF(Input!I638&lt;&gt;"",CONCATENATE(Input!I638,", ",LEFT(Input!H638,1)),"")</f>
        <v/>
      </c>
      <c r="F638" s="156"/>
      <c r="G638" s="157" t="str">
        <f t="shared" si="9"/>
        <v/>
      </c>
      <c r="H638" s="154" t="str">
        <f>IF(A638&lt;&gt;"",VLOOKUP(G638,ScoreRanges!$C$4:$E$8,3),"")</f>
        <v/>
      </c>
      <c r="I638" s="156"/>
      <c r="J638" s="129" t="str">
        <f>IF(AND(ConversionTable!$F$2&lt;&gt;"",A638&lt;&gt;""),VLOOKUP(G638,ConversionTable!B$2:D$402,3),"")</f>
        <v/>
      </c>
      <c r="K638" s="66" t="str">
        <f>IF(AND(ConversionTable!$F$2&lt;&gt;"",A638&lt;&gt;""),VLOOKUP(J638,ConversionTable!I$4:K$7,3),"")</f>
        <v/>
      </c>
      <c r="M638" s="66" t="str">
        <f>IF(A638&lt;&gt;"",(Input!AE638*ScoringModel!$B$11+Input!AF638*ScoringModel!$B$21+Input!AG638*ScoringModel!$B$31)*0.01,"")</f>
        <v/>
      </c>
      <c r="N638" s="66" t="str">
        <f>IF(A638&lt;&gt;"",(Input!J638*ScoringModel!$B$4+Input!K638*ScoringModel!$B$5+Input!L638*ScoringModel!$B$6+Input!M638*ScoringModel!$B$7+Input!N638*ScoringModel!$B$8+Input!O638*ScoringModel!$B$9+Input!P638*ScoringModel!$B$10)*0.01,"")</f>
        <v/>
      </c>
      <c r="O638" s="66" t="str">
        <f>IF(A638&lt;&gt;"",(Input!Q638*ScoringModel!$B$14+Input!R638*ScoringModel!$B$15+Input!S638*ScoringModel!$B$16+Input!T638*ScoringModel!$B$17+Input!U638*ScoringModel!$B$18+Input!V638*ScoringModel!$B$19+Input!W638*ScoringModel!$B$20)*0.01,"")</f>
        <v/>
      </c>
      <c r="P638" s="66" t="str">
        <f>IF(A638&lt;&gt;"",(Input!X638*ScoringModel!$B$24+Input!Y638*ScoringModel!$B$25+Input!Z638*ScoringModel!$B$26+Input!AA638*ScoringModel!$B$27+Input!AB638*ScoringModel!$B$28+Input!AC638*ScoringModel!$B$29+Input!AD638*ScoringModel!$B$30)*0.01,"")</f>
        <v/>
      </c>
    </row>
    <row r="639" spans="1:16" x14ac:dyDescent="0.25">
      <c r="A639" s="154" t="str">
        <f>IF(Input!A639&lt;&gt;"",Input!A639,"")</f>
        <v/>
      </c>
      <c r="B639" s="154" t="str">
        <f>IF(Input!D639&lt;&gt;"",CONCATENATE(Input!D639,", ",Input!C639),"")</f>
        <v/>
      </c>
      <c r="C639" s="154" t="str">
        <f>IF(Input!E639&lt;&gt;"",Input!E639,"")</f>
        <v/>
      </c>
      <c r="D639" s="155" t="str">
        <f>IF(Input!F639&lt;&gt;"",Input!F639,"")</f>
        <v/>
      </c>
      <c r="E639" s="154" t="str">
        <f>IF(Input!I639&lt;&gt;"",CONCATENATE(Input!I639,", ",LEFT(Input!H639,1)),"")</f>
        <v/>
      </c>
      <c r="F639" s="156"/>
      <c r="G639" s="157" t="str">
        <f t="shared" si="9"/>
        <v/>
      </c>
      <c r="H639" s="154" t="str">
        <f>IF(A639&lt;&gt;"",VLOOKUP(G639,ScoreRanges!$C$4:$E$8,3),"")</f>
        <v/>
      </c>
      <c r="I639" s="156"/>
      <c r="J639" s="129" t="str">
        <f>IF(AND(ConversionTable!$F$2&lt;&gt;"",A639&lt;&gt;""),VLOOKUP(G639,ConversionTable!B$2:D$402,3),"")</f>
        <v/>
      </c>
      <c r="K639" s="66" t="str">
        <f>IF(AND(ConversionTable!$F$2&lt;&gt;"",A639&lt;&gt;""),VLOOKUP(J639,ConversionTable!I$4:K$7,3),"")</f>
        <v/>
      </c>
      <c r="M639" s="66" t="str">
        <f>IF(A639&lt;&gt;"",(Input!AE639*ScoringModel!$B$11+Input!AF639*ScoringModel!$B$21+Input!AG639*ScoringModel!$B$31)*0.01,"")</f>
        <v/>
      </c>
      <c r="N639" s="66" t="str">
        <f>IF(A639&lt;&gt;"",(Input!J639*ScoringModel!$B$4+Input!K639*ScoringModel!$B$5+Input!L639*ScoringModel!$B$6+Input!M639*ScoringModel!$B$7+Input!N639*ScoringModel!$B$8+Input!O639*ScoringModel!$B$9+Input!P639*ScoringModel!$B$10)*0.01,"")</f>
        <v/>
      </c>
      <c r="O639" s="66" t="str">
        <f>IF(A639&lt;&gt;"",(Input!Q639*ScoringModel!$B$14+Input!R639*ScoringModel!$B$15+Input!S639*ScoringModel!$B$16+Input!T639*ScoringModel!$B$17+Input!U639*ScoringModel!$B$18+Input!V639*ScoringModel!$B$19+Input!W639*ScoringModel!$B$20)*0.01,"")</f>
        <v/>
      </c>
      <c r="P639" s="66" t="str">
        <f>IF(A639&lt;&gt;"",(Input!X639*ScoringModel!$B$24+Input!Y639*ScoringModel!$B$25+Input!Z639*ScoringModel!$B$26+Input!AA639*ScoringModel!$B$27+Input!AB639*ScoringModel!$B$28+Input!AC639*ScoringModel!$B$29+Input!AD639*ScoringModel!$B$30)*0.01,"")</f>
        <v/>
      </c>
    </row>
    <row r="640" spans="1:16" x14ac:dyDescent="0.25">
      <c r="A640" s="154" t="str">
        <f>IF(Input!A640&lt;&gt;"",Input!A640,"")</f>
        <v/>
      </c>
      <c r="B640" s="154" t="str">
        <f>IF(Input!D640&lt;&gt;"",CONCATENATE(Input!D640,", ",Input!C640),"")</f>
        <v/>
      </c>
      <c r="C640" s="154" t="str">
        <f>IF(Input!E640&lt;&gt;"",Input!E640,"")</f>
        <v/>
      </c>
      <c r="D640" s="155" t="str">
        <f>IF(Input!F640&lt;&gt;"",Input!F640,"")</f>
        <v/>
      </c>
      <c r="E640" s="154" t="str">
        <f>IF(Input!I640&lt;&gt;"",CONCATENATE(Input!I640,", ",LEFT(Input!H640,1)),"")</f>
        <v/>
      </c>
      <c r="F640" s="156"/>
      <c r="G640" s="157" t="str">
        <f t="shared" si="9"/>
        <v/>
      </c>
      <c r="H640" s="154" t="str">
        <f>IF(A640&lt;&gt;"",VLOOKUP(G640,ScoreRanges!$C$4:$E$8,3),"")</f>
        <v/>
      </c>
      <c r="I640" s="156"/>
      <c r="J640" s="129" t="str">
        <f>IF(AND(ConversionTable!$F$2&lt;&gt;"",A640&lt;&gt;""),VLOOKUP(G640,ConversionTable!B$2:D$402,3),"")</f>
        <v/>
      </c>
      <c r="K640" s="66" t="str">
        <f>IF(AND(ConversionTable!$F$2&lt;&gt;"",A640&lt;&gt;""),VLOOKUP(J640,ConversionTable!I$4:K$7,3),"")</f>
        <v/>
      </c>
      <c r="M640" s="66" t="str">
        <f>IF(A640&lt;&gt;"",(Input!AE640*ScoringModel!$B$11+Input!AF640*ScoringModel!$B$21+Input!AG640*ScoringModel!$B$31)*0.01,"")</f>
        <v/>
      </c>
      <c r="N640" s="66" t="str">
        <f>IF(A640&lt;&gt;"",(Input!J640*ScoringModel!$B$4+Input!K640*ScoringModel!$B$5+Input!L640*ScoringModel!$B$6+Input!M640*ScoringModel!$B$7+Input!N640*ScoringModel!$B$8+Input!O640*ScoringModel!$B$9+Input!P640*ScoringModel!$B$10)*0.01,"")</f>
        <v/>
      </c>
      <c r="O640" s="66" t="str">
        <f>IF(A640&lt;&gt;"",(Input!Q640*ScoringModel!$B$14+Input!R640*ScoringModel!$B$15+Input!S640*ScoringModel!$B$16+Input!T640*ScoringModel!$B$17+Input!U640*ScoringModel!$B$18+Input!V640*ScoringModel!$B$19+Input!W640*ScoringModel!$B$20)*0.01,"")</f>
        <v/>
      </c>
      <c r="P640" s="66" t="str">
        <f>IF(A640&lt;&gt;"",(Input!X640*ScoringModel!$B$24+Input!Y640*ScoringModel!$B$25+Input!Z640*ScoringModel!$B$26+Input!AA640*ScoringModel!$B$27+Input!AB640*ScoringModel!$B$28+Input!AC640*ScoringModel!$B$29+Input!AD640*ScoringModel!$B$30)*0.01,"")</f>
        <v/>
      </c>
    </row>
    <row r="641" spans="1:16" x14ac:dyDescent="0.25">
      <c r="A641" s="154" t="str">
        <f>IF(Input!A641&lt;&gt;"",Input!A641,"")</f>
        <v/>
      </c>
      <c r="B641" s="154" t="str">
        <f>IF(Input!D641&lt;&gt;"",CONCATENATE(Input!D641,", ",Input!C641),"")</f>
        <v/>
      </c>
      <c r="C641" s="154" t="str">
        <f>IF(Input!E641&lt;&gt;"",Input!E641,"")</f>
        <v/>
      </c>
      <c r="D641" s="155" t="str">
        <f>IF(Input!F641&lt;&gt;"",Input!F641,"")</f>
        <v/>
      </c>
      <c r="E641" s="154" t="str">
        <f>IF(Input!I641&lt;&gt;"",CONCATENATE(Input!I641,", ",LEFT(Input!H641,1)),"")</f>
        <v/>
      </c>
      <c r="F641" s="156"/>
      <c r="G641" s="157" t="str">
        <f t="shared" si="9"/>
        <v/>
      </c>
      <c r="H641" s="154" t="str">
        <f>IF(A641&lt;&gt;"",VLOOKUP(G641,ScoreRanges!$C$4:$E$8,3),"")</f>
        <v/>
      </c>
      <c r="I641" s="156"/>
      <c r="J641" s="129" t="str">
        <f>IF(AND(ConversionTable!$F$2&lt;&gt;"",A641&lt;&gt;""),VLOOKUP(G641,ConversionTable!B$2:D$402,3),"")</f>
        <v/>
      </c>
      <c r="K641" s="66" t="str">
        <f>IF(AND(ConversionTable!$F$2&lt;&gt;"",A641&lt;&gt;""),VLOOKUP(J641,ConversionTable!I$4:K$7,3),"")</f>
        <v/>
      </c>
      <c r="M641" s="66" t="str">
        <f>IF(A641&lt;&gt;"",(Input!AE641*ScoringModel!$B$11+Input!AF641*ScoringModel!$B$21+Input!AG641*ScoringModel!$B$31)*0.01,"")</f>
        <v/>
      </c>
      <c r="N641" s="66" t="str">
        <f>IF(A641&lt;&gt;"",(Input!J641*ScoringModel!$B$4+Input!K641*ScoringModel!$B$5+Input!L641*ScoringModel!$B$6+Input!M641*ScoringModel!$B$7+Input!N641*ScoringModel!$B$8+Input!O641*ScoringModel!$B$9+Input!P641*ScoringModel!$B$10)*0.01,"")</f>
        <v/>
      </c>
      <c r="O641" s="66" t="str">
        <f>IF(A641&lt;&gt;"",(Input!Q641*ScoringModel!$B$14+Input!R641*ScoringModel!$B$15+Input!S641*ScoringModel!$B$16+Input!T641*ScoringModel!$B$17+Input!U641*ScoringModel!$B$18+Input!V641*ScoringModel!$B$19+Input!W641*ScoringModel!$B$20)*0.01,"")</f>
        <v/>
      </c>
      <c r="P641" s="66" t="str">
        <f>IF(A641&lt;&gt;"",(Input!X641*ScoringModel!$B$24+Input!Y641*ScoringModel!$B$25+Input!Z641*ScoringModel!$B$26+Input!AA641*ScoringModel!$B$27+Input!AB641*ScoringModel!$B$28+Input!AC641*ScoringModel!$B$29+Input!AD641*ScoringModel!$B$30)*0.01,"")</f>
        <v/>
      </c>
    </row>
    <row r="642" spans="1:16" x14ac:dyDescent="0.25">
      <c r="A642" s="154" t="str">
        <f>IF(Input!A642&lt;&gt;"",Input!A642,"")</f>
        <v/>
      </c>
      <c r="B642" s="154" t="str">
        <f>IF(Input!D642&lt;&gt;"",CONCATENATE(Input!D642,", ",Input!C642),"")</f>
        <v/>
      </c>
      <c r="C642" s="154" t="str">
        <f>IF(Input!E642&lt;&gt;"",Input!E642,"")</f>
        <v/>
      </c>
      <c r="D642" s="155" t="str">
        <f>IF(Input!F642&lt;&gt;"",Input!F642,"")</f>
        <v/>
      </c>
      <c r="E642" s="154" t="str">
        <f>IF(Input!I642&lt;&gt;"",CONCATENATE(Input!I642,", ",LEFT(Input!H642,1)),"")</f>
        <v/>
      </c>
      <c r="F642" s="156"/>
      <c r="G642" s="157" t="str">
        <f t="shared" ref="G642:G705" si="10">IF(A642&lt;&gt;"",SUM(M642:P642),"")</f>
        <v/>
      </c>
      <c r="H642" s="154" t="str">
        <f>IF(A642&lt;&gt;"",VLOOKUP(G642,ScoreRanges!$C$4:$E$8,3),"")</f>
        <v/>
      </c>
      <c r="I642" s="156"/>
      <c r="J642" s="129" t="str">
        <f>IF(AND(ConversionTable!$F$2&lt;&gt;"",A642&lt;&gt;""),VLOOKUP(G642,ConversionTable!B$2:D$402,3),"")</f>
        <v/>
      </c>
      <c r="K642" s="66" t="str">
        <f>IF(AND(ConversionTable!$F$2&lt;&gt;"",A642&lt;&gt;""),VLOOKUP(J642,ConversionTable!I$4:K$7,3),"")</f>
        <v/>
      </c>
      <c r="M642" s="66" t="str">
        <f>IF(A642&lt;&gt;"",(Input!AE642*ScoringModel!$B$11+Input!AF642*ScoringModel!$B$21+Input!AG642*ScoringModel!$B$31)*0.01,"")</f>
        <v/>
      </c>
      <c r="N642" s="66" t="str">
        <f>IF(A642&lt;&gt;"",(Input!J642*ScoringModel!$B$4+Input!K642*ScoringModel!$B$5+Input!L642*ScoringModel!$B$6+Input!M642*ScoringModel!$B$7+Input!N642*ScoringModel!$B$8+Input!O642*ScoringModel!$B$9+Input!P642*ScoringModel!$B$10)*0.01,"")</f>
        <v/>
      </c>
      <c r="O642" s="66" t="str">
        <f>IF(A642&lt;&gt;"",(Input!Q642*ScoringModel!$B$14+Input!R642*ScoringModel!$B$15+Input!S642*ScoringModel!$B$16+Input!T642*ScoringModel!$B$17+Input!U642*ScoringModel!$B$18+Input!V642*ScoringModel!$B$19+Input!W642*ScoringModel!$B$20)*0.01,"")</f>
        <v/>
      </c>
      <c r="P642" s="66" t="str">
        <f>IF(A642&lt;&gt;"",(Input!X642*ScoringModel!$B$24+Input!Y642*ScoringModel!$B$25+Input!Z642*ScoringModel!$B$26+Input!AA642*ScoringModel!$B$27+Input!AB642*ScoringModel!$B$28+Input!AC642*ScoringModel!$B$29+Input!AD642*ScoringModel!$B$30)*0.01,"")</f>
        <v/>
      </c>
    </row>
    <row r="643" spans="1:16" x14ac:dyDescent="0.25">
      <c r="A643" s="154" t="str">
        <f>IF(Input!A643&lt;&gt;"",Input!A643,"")</f>
        <v/>
      </c>
      <c r="B643" s="154" t="str">
        <f>IF(Input!D643&lt;&gt;"",CONCATENATE(Input!D643,", ",Input!C643),"")</f>
        <v/>
      </c>
      <c r="C643" s="154" t="str">
        <f>IF(Input!E643&lt;&gt;"",Input!E643,"")</f>
        <v/>
      </c>
      <c r="D643" s="155" t="str">
        <f>IF(Input!F643&lt;&gt;"",Input!F643,"")</f>
        <v/>
      </c>
      <c r="E643" s="154" t="str">
        <f>IF(Input!I643&lt;&gt;"",CONCATENATE(Input!I643,", ",LEFT(Input!H643,1)),"")</f>
        <v/>
      </c>
      <c r="F643" s="156"/>
      <c r="G643" s="157" t="str">
        <f t="shared" si="10"/>
        <v/>
      </c>
      <c r="H643" s="154" t="str">
        <f>IF(A643&lt;&gt;"",VLOOKUP(G643,ScoreRanges!$C$4:$E$8,3),"")</f>
        <v/>
      </c>
      <c r="I643" s="156"/>
      <c r="J643" s="129" t="str">
        <f>IF(AND(ConversionTable!$F$2&lt;&gt;"",A643&lt;&gt;""),VLOOKUP(G643,ConversionTable!B$2:D$402,3),"")</f>
        <v/>
      </c>
      <c r="K643" s="66" t="str">
        <f>IF(AND(ConversionTable!$F$2&lt;&gt;"",A643&lt;&gt;""),VLOOKUP(J643,ConversionTable!I$4:K$7,3),"")</f>
        <v/>
      </c>
      <c r="M643" s="66" t="str">
        <f>IF(A643&lt;&gt;"",(Input!AE643*ScoringModel!$B$11+Input!AF643*ScoringModel!$B$21+Input!AG643*ScoringModel!$B$31)*0.01,"")</f>
        <v/>
      </c>
      <c r="N643" s="66" t="str">
        <f>IF(A643&lt;&gt;"",(Input!J643*ScoringModel!$B$4+Input!K643*ScoringModel!$B$5+Input!L643*ScoringModel!$B$6+Input!M643*ScoringModel!$B$7+Input!N643*ScoringModel!$B$8+Input!O643*ScoringModel!$B$9+Input!P643*ScoringModel!$B$10)*0.01,"")</f>
        <v/>
      </c>
      <c r="O643" s="66" t="str">
        <f>IF(A643&lt;&gt;"",(Input!Q643*ScoringModel!$B$14+Input!R643*ScoringModel!$B$15+Input!S643*ScoringModel!$B$16+Input!T643*ScoringModel!$B$17+Input!U643*ScoringModel!$B$18+Input!V643*ScoringModel!$B$19+Input!W643*ScoringModel!$B$20)*0.01,"")</f>
        <v/>
      </c>
      <c r="P643" s="66" t="str">
        <f>IF(A643&lt;&gt;"",(Input!X643*ScoringModel!$B$24+Input!Y643*ScoringModel!$B$25+Input!Z643*ScoringModel!$B$26+Input!AA643*ScoringModel!$B$27+Input!AB643*ScoringModel!$B$28+Input!AC643*ScoringModel!$B$29+Input!AD643*ScoringModel!$B$30)*0.01,"")</f>
        <v/>
      </c>
    </row>
    <row r="644" spans="1:16" x14ac:dyDescent="0.25">
      <c r="A644" s="154" t="str">
        <f>IF(Input!A644&lt;&gt;"",Input!A644,"")</f>
        <v/>
      </c>
      <c r="B644" s="154" t="str">
        <f>IF(Input!D644&lt;&gt;"",CONCATENATE(Input!D644,", ",Input!C644),"")</f>
        <v/>
      </c>
      <c r="C644" s="154" t="str">
        <f>IF(Input!E644&lt;&gt;"",Input!E644,"")</f>
        <v/>
      </c>
      <c r="D644" s="155" t="str">
        <f>IF(Input!F644&lt;&gt;"",Input!F644,"")</f>
        <v/>
      </c>
      <c r="E644" s="154" t="str">
        <f>IF(Input!I644&lt;&gt;"",CONCATENATE(Input!I644,", ",LEFT(Input!H644,1)),"")</f>
        <v/>
      </c>
      <c r="F644" s="156"/>
      <c r="G644" s="157" t="str">
        <f t="shared" si="10"/>
        <v/>
      </c>
      <c r="H644" s="154" t="str">
        <f>IF(A644&lt;&gt;"",VLOOKUP(G644,ScoreRanges!$C$4:$E$8,3),"")</f>
        <v/>
      </c>
      <c r="I644" s="156"/>
      <c r="J644" s="129" t="str">
        <f>IF(AND(ConversionTable!$F$2&lt;&gt;"",A644&lt;&gt;""),VLOOKUP(G644,ConversionTable!B$2:D$402,3),"")</f>
        <v/>
      </c>
      <c r="K644" s="66" t="str">
        <f>IF(AND(ConversionTable!$F$2&lt;&gt;"",A644&lt;&gt;""),VLOOKUP(J644,ConversionTable!I$4:K$7,3),"")</f>
        <v/>
      </c>
      <c r="M644" s="66" t="str">
        <f>IF(A644&lt;&gt;"",(Input!AE644*ScoringModel!$B$11+Input!AF644*ScoringModel!$B$21+Input!AG644*ScoringModel!$B$31)*0.01,"")</f>
        <v/>
      </c>
      <c r="N644" s="66" t="str">
        <f>IF(A644&lt;&gt;"",(Input!J644*ScoringModel!$B$4+Input!K644*ScoringModel!$B$5+Input!L644*ScoringModel!$B$6+Input!M644*ScoringModel!$B$7+Input!N644*ScoringModel!$B$8+Input!O644*ScoringModel!$B$9+Input!P644*ScoringModel!$B$10)*0.01,"")</f>
        <v/>
      </c>
      <c r="O644" s="66" t="str">
        <f>IF(A644&lt;&gt;"",(Input!Q644*ScoringModel!$B$14+Input!R644*ScoringModel!$B$15+Input!S644*ScoringModel!$B$16+Input!T644*ScoringModel!$B$17+Input!U644*ScoringModel!$B$18+Input!V644*ScoringModel!$B$19+Input!W644*ScoringModel!$B$20)*0.01,"")</f>
        <v/>
      </c>
      <c r="P644" s="66" t="str">
        <f>IF(A644&lt;&gt;"",(Input!X644*ScoringModel!$B$24+Input!Y644*ScoringModel!$B$25+Input!Z644*ScoringModel!$B$26+Input!AA644*ScoringModel!$B$27+Input!AB644*ScoringModel!$B$28+Input!AC644*ScoringModel!$B$29+Input!AD644*ScoringModel!$B$30)*0.01,"")</f>
        <v/>
      </c>
    </row>
    <row r="645" spans="1:16" x14ac:dyDescent="0.25">
      <c r="A645" s="154" t="str">
        <f>IF(Input!A645&lt;&gt;"",Input!A645,"")</f>
        <v/>
      </c>
      <c r="B645" s="154" t="str">
        <f>IF(Input!D645&lt;&gt;"",CONCATENATE(Input!D645,", ",Input!C645),"")</f>
        <v/>
      </c>
      <c r="C645" s="154" t="str">
        <f>IF(Input!E645&lt;&gt;"",Input!E645,"")</f>
        <v/>
      </c>
      <c r="D645" s="155" t="str">
        <f>IF(Input!F645&lt;&gt;"",Input!F645,"")</f>
        <v/>
      </c>
      <c r="E645" s="154" t="str">
        <f>IF(Input!I645&lt;&gt;"",CONCATENATE(Input!I645,", ",LEFT(Input!H645,1)),"")</f>
        <v/>
      </c>
      <c r="F645" s="156"/>
      <c r="G645" s="157" t="str">
        <f t="shared" si="10"/>
        <v/>
      </c>
      <c r="H645" s="154" t="str">
        <f>IF(A645&lt;&gt;"",VLOOKUP(G645,ScoreRanges!$C$4:$E$8,3),"")</f>
        <v/>
      </c>
      <c r="I645" s="156"/>
      <c r="J645" s="129" t="str">
        <f>IF(AND(ConversionTable!$F$2&lt;&gt;"",A645&lt;&gt;""),VLOOKUP(G645,ConversionTable!B$2:D$402,3),"")</f>
        <v/>
      </c>
      <c r="K645" s="66" t="str">
        <f>IF(AND(ConversionTable!$F$2&lt;&gt;"",A645&lt;&gt;""),VLOOKUP(J645,ConversionTable!I$4:K$7,3),"")</f>
        <v/>
      </c>
      <c r="M645" s="66" t="str">
        <f>IF(A645&lt;&gt;"",(Input!AE645*ScoringModel!$B$11+Input!AF645*ScoringModel!$B$21+Input!AG645*ScoringModel!$B$31)*0.01,"")</f>
        <v/>
      </c>
      <c r="N645" s="66" t="str">
        <f>IF(A645&lt;&gt;"",(Input!J645*ScoringModel!$B$4+Input!K645*ScoringModel!$B$5+Input!L645*ScoringModel!$B$6+Input!M645*ScoringModel!$B$7+Input!N645*ScoringModel!$B$8+Input!O645*ScoringModel!$B$9+Input!P645*ScoringModel!$B$10)*0.01,"")</f>
        <v/>
      </c>
      <c r="O645" s="66" t="str">
        <f>IF(A645&lt;&gt;"",(Input!Q645*ScoringModel!$B$14+Input!R645*ScoringModel!$B$15+Input!S645*ScoringModel!$B$16+Input!T645*ScoringModel!$B$17+Input!U645*ScoringModel!$B$18+Input!V645*ScoringModel!$B$19+Input!W645*ScoringModel!$B$20)*0.01,"")</f>
        <v/>
      </c>
      <c r="P645" s="66" t="str">
        <f>IF(A645&lt;&gt;"",(Input!X645*ScoringModel!$B$24+Input!Y645*ScoringModel!$B$25+Input!Z645*ScoringModel!$B$26+Input!AA645*ScoringModel!$B$27+Input!AB645*ScoringModel!$B$28+Input!AC645*ScoringModel!$B$29+Input!AD645*ScoringModel!$B$30)*0.01,"")</f>
        <v/>
      </c>
    </row>
    <row r="646" spans="1:16" x14ac:dyDescent="0.25">
      <c r="A646" s="154" t="str">
        <f>IF(Input!A646&lt;&gt;"",Input!A646,"")</f>
        <v/>
      </c>
      <c r="B646" s="154" t="str">
        <f>IF(Input!D646&lt;&gt;"",CONCATENATE(Input!D646,", ",Input!C646),"")</f>
        <v/>
      </c>
      <c r="C646" s="154" t="str">
        <f>IF(Input!E646&lt;&gt;"",Input!E646,"")</f>
        <v/>
      </c>
      <c r="D646" s="155" t="str">
        <f>IF(Input!F646&lt;&gt;"",Input!F646,"")</f>
        <v/>
      </c>
      <c r="E646" s="154" t="str">
        <f>IF(Input!I646&lt;&gt;"",CONCATENATE(Input!I646,", ",LEFT(Input!H646,1)),"")</f>
        <v/>
      </c>
      <c r="F646" s="156"/>
      <c r="G646" s="157" t="str">
        <f t="shared" si="10"/>
        <v/>
      </c>
      <c r="H646" s="154" t="str">
        <f>IF(A646&lt;&gt;"",VLOOKUP(G646,ScoreRanges!$C$4:$E$8,3),"")</f>
        <v/>
      </c>
      <c r="I646" s="156"/>
      <c r="J646" s="129" t="str">
        <f>IF(AND(ConversionTable!$F$2&lt;&gt;"",A646&lt;&gt;""),VLOOKUP(G646,ConversionTable!B$2:D$402,3),"")</f>
        <v/>
      </c>
      <c r="K646" s="66" t="str">
        <f>IF(AND(ConversionTable!$F$2&lt;&gt;"",A646&lt;&gt;""),VLOOKUP(J646,ConversionTable!I$4:K$7,3),"")</f>
        <v/>
      </c>
      <c r="M646" s="66" t="str">
        <f>IF(A646&lt;&gt;"",(Input!AE646*ScoringModel!$B$11+Input!AF646*ScoringModel!$B$21+Input!AG646*ScoringModel!$B$31)*0.01,"")</f>
        <v/>
      </c>
      <c r="N646" s="66" t="str">
        <f>IF(A646&lt;&gt;"",(Input!J646*ScoringModel!$B$4+Input!K646*ScoringModel!$B$5+Input!L646*ScoringModel!$B$6+Input!M646*ScoringModel!$B$7+Input!N646*ScoringModel!$B$8+Input!O646*ScoringModel!$B$9+Input!P646*ScoringModel!$B$10)*0.01,"")</f>
        <v/>
      </c>
      <c r="O646" s="66" t="str">
        <f>IF(A646&lt;&gt;"",(Input!Q646*ScoringModel!$B$14+Input!R646*ScoringModel!$B$15+Input!S646*ScoringModel!$B$16+Input!T646*ScoringModel!$B$17+Input!U646*ScoringModel!$B$18+Input!V646*ScoringModel!$B$19+Input!W646*ScoringModel!$B$20)*0.01,"")</f>
        <v/>
      </c>
      <c r="P646" s="66" t="str">
        <f>IF(A646&lt;&gt;"",(Input!X646*ScoringModel!$B$24+Input!Y646*ScoringModel!$B$25+Input!Z646*ScoringModel!$B$26+Input!AA646*ScoringModel!$B$27+Input!AB646*ScoringModel!$B$28+Input!AC646*ScoringModel!$B$29+Input!AD646*ScoringModel!$B$30)*0.01,"")</f>
        <v/>
      </c>
    </row>
    <row r="647" spans="1:16" x14ac:dyDescent="0.25">
      <c r="A647" s="154" t="str">
        <f>IF(Input!A647&lt;&gt;"",Input!A647,"")</f>
        <v/>
      </c>
      <c r="B647" s="154" t="str">
        <f>IF(Input!D647&lt;&gt;"",CONCATENATE(Input!D647,", ",Input!C647),"")</f>
        <v/>
      </c>
      <c r="C647" s="154" t="str">
        <f>IF(Input!E647&lt;&gt;"",Input!E647,"")</f>
        <v/>
      </c>
      <c r="D647" s="155" t="str">
        <f>IF(Input!F647&lt;&gt;"",Input!F647,"")</f>
        <v/>
      </c>
      <c r="E647" s="154" t="str">
        <f>IF(Input!I647&lt;&gt;"",CONCATENATE(Input!I647,", ",LEFT(Input!H647,1)),"")</f>
        <v/>
      </c>
      <c r="F647" s="156"/>
      <c r="G647" s="157" t="str">
        <f t="shared" si="10"/>
        <v/>
      </c>
      <c r="H647" s="154" t="str">
        <f>IF(A647&lt;&gt;"",VLOOKUP(G647,ScoreRanges!$C$4:$E$8,3),"")</f>
        <v/>
      </c>
      <c r="I647" s="156"/>
      <c r="J647" s="129" t="str">
        <f>IF(AND(ConversionTable!$F$2&lt;&gt;"",A647&lt;&gt;""),VLOOKUP(G647,ConversionTable!B$2:D$402,3),"")</f>
        <v/>
      </c>
      <c r="K647" s="66" t="str">
        <f>IF(AND(ConversionTable!$F$2&lt;&gt;"",A647&lt;&gt;""),VLOOKUP(J647,ConversionTable!I$4:K$7,3),"")</f>
        <v/>
      </c>
      <c r="M647" s="66" t="str">
        <f>IF(A647&lt;&gt;"",(Input!AE647*ScoringModel!$B$11+Input!AF647*ScoringModel!$B$21+Input!AG647*ScoringModel!$B$31)*0.01,"")</f>
        <v/>
      </c>
      <c r="N647" s="66" t="str">
        <f>IF(A647&lt;&gt;"",(Input!J647*ScoringModel!$B$4+Input!K647*ScoringModel!$B$5+Input!L647*ScoringModel!$B$6+Input!M647*ScoringModel!$B$7+Input!N647*ScoringModel!$B$8+Input!O647*ScoringModel!$B$9+Input!P647*ScoringModel!$B$10)*0.01,"")</f>
        <v/>
      </c>
      <c r="O647" s="66" t="str">
        <f>IF(A647&lt;&gt;"",(Input!Q647*ScoringModel!$B$14+Input!R647*ScoringModel!$B$15+Input!S647*ScoringModel!$B$16+Input!T647*ScoringModel!$B$17+Input!U647*ScoringModel!$B$18+Input!V647*ScoringModel!$B$19+Input!W647*ScoringModel!$B$20)*0.01,"")</f>
        <v/>
      </c>
      <c r="P647" s="66" t="str">
        <f>IF(A647&lt;&gt;"",(Input!X647*ScoringModel!$B$24+Input!Y647*ScoringModel!$B$25+Input!Z647*ScoringModel!$B$26+Input!AA647*ScoringModel!$B$27+Input!AB647*ScoringModel!$B$28+Input!AC647*ScoringModel!$B$29+Input!AD647*ScoringModel!$B$30)*0.01,"")</f>
        <v/>
      </c>
    </row>
    <row r="648" spans="1:16" x14ac:dyDescent="0.25">
      <c r="A648" s="154" t="str">
        <f>IF(Input!A648&lt;&gt;"",Input!A648,"")</f>
        <v/>
      </c>
      <c r="B648" s="154" t="str">
        <f>IF(Input!D648&lt;&gt;"",CONCATENATE(Input!D648,", ",Input!C648),"")</f>
        <v/>
      </c>
      <c r="C648" s="154" t="str">
        <f>IF(Input!E648&lt;&gt;"",Input!E648,"")</f>
        <v/>
      </c>
      <c r="D648" s="155" t="str">
        <f>IF(Input!F648&lt;&gt;"",Input!F648,"")</f>
        <v/>
      </c>
      <c r="E648" s="154" t="str">
        <f>IF(Input!I648&lt;&gt;"",CONCATENATE(Input!I648,", ",LEFT(Input!H648,1)),"")</f>
        <v/>
      </c>
      <c r="F648" s="156"/>
      <c r="G648" s="157" t="str">
        <f t="shared" si="10"/>
        <v/>
      </c>
      <c r="H648" s="154" t="str">
        <f>IF(A648&lt;&gt;"",VLOOKUP(G648,ScoreRanges!$C$4:$E$8,3),"")</f>
        <v/>
      </c>
      <c r="I648" s="156"/>
      <c r="J648" s="129" t="str">
        <f>IF(AND(ConversionTable!$F$2&lt;&gt;"",A648&lt;&gt;""),VLOOKUP(G648,ConversionTable!B$2:D$402,3),"")</f>
        <v/>
      </c>
      <c r="K648" s="66" t="str">
        <f>IF(AND(ConversionTable!$F$2&lt;&gt;"",A648&lt;&gt;""),VLOOKUP(J648,ConversionTable!I$4:K$7,3),"")</f>
        <v/>
      </c>
      <c r="M648" s="66" t="str">
        <f>IF(A648&lt;&gt;"",(Input!AE648*ScoringModel!$B$11+Input!AF648*ScoringModel!$B$21+Input!AG648*ScoringModel!$B$31)*0.01,"")</f>
        <v/>
      </c>
      <c r="N648" s="66" t="str">
        <f>IF(A648&lt;&gt;"",(Input!J648*ScoringModel!$B$4+Input!K648*ScoringModel!$B$5+Input!L648*ScoringModel!$B$6+Input!M648*ScoringModel!$B$7+Input!N648*ScoringModel!$B$8+Input!O648*ScoringModel!$B$9+Input!P648*ScoringModel!$B$10)*0.01,"")</f>
        <v/>
      </c>
      <c r="O648" s="66" t="str">
        <f>IF(A648&lt;&gt;"",(Input!Q648*ScoringModel!$B$14+Input!R648*ScoringModel!$B$15+Input!S648*ScoringModel!$B$16+Input!T648*ScoringModel!$B$17+Input!U648*ScoringModel!$B$18+Input!V648*ScoringModel!$B$19+Input!W648*ScoringModel!$B$20)*0.01,"")</f>
        <v/>
      </c>
      <c r="P648" s="66" t="str">
        <f>IF(A648&lt;&gt;"",(Input!X648*ScoringModel!$B$24+Input!Y648*ScoringModel!$B$25+Input!Z648*ScoringModel!$B$26+Input!AA648*ScoringModel!$B$27+Input!AB648*ScoringModel!$B$28+Input!AC648*ScoringModel!$B$29+Input!AD648*ScoringModel!$B$30)*0.01,"")</f>
        <v/>
      </c>
    </row>
    <row r="649" spans="1:16" x14ac:dyDescent="0.25">
      <c r="A649" s="154" t="str">
        <f>IF(Input!A649&lt;&gt;"",Input!A649,"")</f>
        <v/>
      </c>
      <c r="B649" s="154" t="str">
        <f>IF(Input!D649&lt;&gt;"",CONCATENATE(Input!D649,", ",Input!C649),"")</f>
        <v/>
      </c>
      <c r="C649" s="154" t="str">
        <f>IF(Input!E649&lt;&gt;"",Input!E649,"")</f>
        <v/>
      </c>
      <c r="D649" s="155" t="str">
        <f>IF(Input!F649&lt;&gt;"",Input!F649,"")</f>
        <v/>
      </c>
      <c r="E649" s="154" t="str">
        <f>IF(Input!I649&lt;&gt;"",CONCATENATE(Input!I649,", ",LEFT(Input!H649,1)),"")</f>
        <v/>
      </c>
      <c r="F649" s="156"/>
      <c r="G649" s="157" t="str">
        <f t="shared" si="10"/>
        <v/>
      </c>
      <c r="H649" s="154" t="str">
        <f>IF(A649&lt;&gt;"",VLOOKUP(G649,ScoreRanges!$C$4:$E$8,3),"")</f>
        <v/>
      </c>
      <c r="I649" s="156"/>
      <c r="J649" s="129" t="str">
        <f>IF(AND(ConversionTable!$F$2&lt;&gt;"",A649&lt;&gt;""),VLOOKUP(G649,ConversionTable!B$2:D$402,3),"")</f>
        <v/>
      </c>
      <c r="K649" s="66" t="str">
        <f>IF(AND(ConversionTable!$F$2&lt;&gt;"",A649&lt;&gt;""),VLOOKUP(J649,ConversionTable!I$4:K$7,3),"")</f>
        <v/>
      </c>
      <c r="M649" s="66" t="str">
        <f>IF(A649&lt;&gt;"",(Input!AE649*ScoringModel!$B$11+Input!AF649*ScoringModel!$B$21+Input!AG649*ScoringModel!$B$31)*0.01,"")</f>
        <v/>
      </c>
      <c r="N649" s="66" t="str">
        <f>IF(A649&lt;&gt;"",(Input!J649*ScoringModel!$B$4+Input!K649*ScoringModel!$B$5+Input!L649*ScoringModel!$B$6+Input!M649*ScoringModel!$B$7+Input!N649*ScoringModel!$B$8+Input!O649*ScoringModel!$B$9+Input!P649*ScoringModel!$B$10)*0.01,"")</f>
        <v/>
      </c>
      <c r="O649" s="66" t="str">
        <f>IF(A649&lt;&gt;"",(Input!Q649*ScoringModel!$B$14+Input!R649*ScoringModel!$B$15+Input!S649*ScoringModel!$B$16+Input!T649*ScoringModel!$B$17+Input!U649*ScoringModel!$B$18+Input!V649*ScoringModel!$B$19+Input!W649*ScoringModel!$B$20)*0.01,"")</f>
        <v/>
      </c>
      <c r="P649" s="66" t="str">
        <f>IF(A649&lt;&gt;"",(Input!X649*ScoringModel!$B$24+Input!Y649*ScoringModel!$B$25+Input!Z649*ScoringModel!$B$26+Input!AA649*ScoringModel!$B$27+Input!AB649*ScoringModel!$B$28+Input!AC649*ScoringModel!$B$29+Input!AD649*ScoringModel!$B$30)*0.01,"")</f>
        <v/>
      </c>
    </row>
    <row r="650" spans="1:16" x14ac:dyDescent="0.25">
      <c r="A650" s="154" t="str">
        <f>IF(Input!A650&lt;&gt;"",Input!A650,"")</f>
        <v/>
      </c>
      <c r="B650" s="154" t="str">
        <f>IF(Input!D650&lt;&gt;"",CONCATENATE(Input!D650,", ",Input!C650),"")</f>
        <v/>
      </c>
      <c r="C650" s="154" t="str">
        <f>IF(Input!E650&lt;&gt;"",Input!E650,"")</f>
        <v/>
      </c>
      <c r="D650" s="155" t="str">
        <f>IF(Input!F650&lt;&gt;"",Input!F650,"")</f>
        <v/>
      </c>
      <c r="E650" s="154" t="str">
        <f>IF(Input!I650&lt;&gt;"",CONCATENATE(Input!I650,", ",LEFT(Input!H650,1)),"")</f>
        <v/>
      </c>
      <c r="F650" s="156"/>
      <c r="G650" s="157" t="str">
        <f t="shared" si="10"/>
        <v/>
      </c>
      <c r="H650" s="154" t="str">
        <f>IF(A650&lt;&gt;"",VLOOKUP(G650,ScoreRanges!$C$4:$E$8,3),"")</f>
        <v/>
      </c>
      <c r="I650" s="156"/>
      <c r="J650" s="129" t="str">
        <f>IF(AND(ConversionTable!$F$2&lt;&gt;"",A650&lt;&gt;""),VLOOKUP(G650,ConversionTable!B$2:D$402,3),"")</f>
        <v/>
      </c>
      <c r="K650" s="66" t="str">
        <f>IF(AND(ConversionTable!$F$2&lt;&gt;"",A650&lt;&gt;""),VLOOKUP(J650,ConversionTable!I$4:K$7,3),"")</f>
        <v/>
      </c>
      <c r="M650" s="66" t="str">
        <f>IF(A650&lt;&gt;"",(Input!AE650*ScoringModel!$B$11+Input!AF650*ScoringModel!$B$21+Input!AG650*ScoringModel!$B$31)*0.01,"")</f>
        <v/>
      </c>
      <c r="N650" s="66" t="str">
        <f>IF(A650&lt;&gt;"",(Input!J650*ScoringModel!$B$4+Input!K650*ScoringModel!$B$5+Input!L650*ScoringModel!$B$6+Input!M650*ScoringModel!$B$7+Input!N650*ScoringModel!$B$8+Input!O650*ScoringModel!$B$9+Input!P650*ScoringModel!$B$10)*0.01,"")</f>
        <v/>
      </c>
      <c r="O650" s="66" t="str">
        <f>IF(A650&lt;&gt;"",(Input!Q650*ScoringModel!$B$14+Input!R650*ScoringModel!$B$15+Input!S650*ScoringModel!$B$16+Input!T650*ScoringModel!$B$17+Input!U650*ScoringModel!$B$18+Input!V650*ScoringModel!$B$19+Input!W650*ScoringModel!$B$20)*0.01,"")</f>
        <v/>
      </c>
      <c r="P650" s="66" t="str">
        <f>IF(A650&lt;&gt;"",(Input!X650*ScoringModel!$B$24+Input!Y650*ScoringModel!$B$25+Input!Z650*ScoringModel!$B$26+Input!AA650*ScoringModel!$B$27+Input!AB650*ScoringModel!$B$28+Input!AC650*ScoringModel!$B$29+Input!AD650*ScoringModel!$B$30)*0.01,"")</f>
        <v/>
      </c>
    </row>
    <row r="651" spans="1:16" x14ac:dyDescent="0.25">
      <c r="A651" s="154" t="str">
        <f>IF(Input!A651&lt;&gt;"",Input!A651,"")</f>
        <v/>
      </c>
      <c r="B651" s="154" t="str">
        <f>IF(Input!D651&lt;&gt;"",CONCATENATE(Input!D651,", ",Input!C651),"")</f>
        <v/>
      </c>
      <c r="C651" s="154" t="str">
        <f>IF(Input!E651&lt;&gt;"",Input!E651,"")</f>
        <v/>
      </c>
      <c r="D651" s="155" t="str">
        <f>IF(Input!F651&lt;&gt;"",Input!F651,"")</f>
        <v/>
      </c>
      <c r="E651" s="154" t="str">
        <f>IF(Input!I651&lt;&gt;"",CONCATENATE(Input!I651,", ",LEFT(Input!H651,1)),"")</f>
        <v/>
      </c>
      <c r="F651" s="156"/>
      <c r="G651" s="157" t="str">
        <f t="shared" si="10"/>
        <v/>
      </c>
      <c r="H651" s="154" t="str">
        <f>IF(A651&lt;&gt;"",VLOOKUP(G651,ScoreRanges!$C$4:$E$8,3),"")</f>
        <v/>
      </c>
      <c r="I651" s="156"/>
      <c r="J651" s="129" t="str">
        <f>IF(AND(ConversionTable!$F$2&lt;&gt;"",A651&lt;&gt;""),VLOOKUP(G651,ConversionTable!B$2:D$402,3),"")</f>
        <v/>
      </c>
      <c r="K651" s="66" t="str">
        <f>IF(AND(ConversionTable!$F$2&lt;&gt;"",A651&lt;&gt;""),VLOOKUP(J651,ConversionTable!I$4:K$7,3),"")</f>
        <v/>
      </c>
      <c r="M651" s="66" t="str">
        <f>IF(A651&lt;&gt;"",(Input!AE651*ScoringModel!$B$11+Input!AF651*ScoringModel!$B$21+Input!AG651*ScoringModel!$B$31)*0.01,"")</f>
        <v/>
      </c>
      <c r="N651" s="66" t="str">
        <f>IF(A651&lt;&gt;"",(Input!J651*ScoringModel!$B$4+Input!K651*ScoringModel!$B$5+Input!L651*ScoringModel!$B$6+Input!M651*ScoringModel!$B$7+Input!N651*ScoringModel!$B$8+Input!O651*ScoringModel!$B$9+Input!P651*ScoringModel!$B$10)*0.01,"")</f>
        <v/>
      </c>
      <c r="O651" s="66" t="str">
        <f>IF(A651&lt;&gt;"",(Input!Q651*ScoringModel!$B$14+Input!R651*ScoringModel!$B$15+Input!S651*ScoringModel!$B$16+Input!T651*ScoringModel!$B$17+Input!U651*ScoringModel!$B$18+Input!V651*ScoringModel!$B$19+Input!W651*ScoringModel!$B$20)*0.01,"")</f>
        <v/>
      </c>
      <c r="P651" s="66" t="str">
        <f>IF(A651&lt;&gt;"",(Input!X651*ScoringModel!$B$24+Input!Y651*ScoringModel!$B$25+Input!Z651*ScoringModel!$B$26+Input!AA651*ScoringModel!$B$27+Input!AB651*ScoringModel!$B$28+Input!AC651*ScoringModel!$B$29+Input!AD651*ScoringModel!$B$30)*0.01,"")</f>
        <v/>
      </c>
    </row>
    <row r="652" spans="1:16" x14ac:dyDescent="0.25">
      <c r="A652" s="154" t="str">
        <f>IF(Input!A652&lt;&gt;"",Input!A652,"")</f>
        <v/>
      </c>
      <c r="B652" s="154" t="str">
        <f>IF(Input!D652&lt;&gt;"",CONCATENATE(Input!D652,", ",Input!C652),"")</f>
        <v/>
      </c>
      <c r="C652" s="154" t="str">
        <f>IF(Input!E652&lt;&gt;"",Input!E652,"")</f>
        <v/>
      </c>
      <c r="D652" s="155" t="str">
        <f>IF(Input!F652&lt;&gt;"",Input!F652,"")</f>
        <v/>
      </c>
      <c r="E652" s="154" t="str">
        <f>IF(Input!I652&lt;&gt;"",CONCATENATE(Input!I652,", ",LEFT(Input!H652,1)),"")</f>
        <v/>
      </c>
      <c r="F652" s="156"/>
      <c r="G652" s="157" t="str">
        <f t="shared" si="10"/>
        <v/>
      </c>
      <c r="H652" s="154" t="str">
        <f>IF(A652&lt;&gt;"",VLOOKUP(G652,ScoreRanges!$C$4:$E$8,3),"")</f>
        <v/>
      </c>
      <c r="I652" s="156"/>
      <c r="J652" s="129" t="str">
        <f>IF(AND(ConversionTable!$F$2&lt;&gt;"",A652&lt;&gt;""),VLOOKUP(G652,ConversionTable!B$2:D$402,3),"")</f>
        <v/>
      </c>
      <c r="K652" s="66" t="str">
        <f>IF(AND(ConversionTable!$F$2&lt;&gt;"",A652&lt;&gt;""),VLOOKUP(J652,ConversionTable!I$4:K$7,3),"")</f>
        <v/>
      </c>
      <c r="M652" s="66" t="str">
        <f>IF(A652&lt;&gt;"",(Input!AE652*ScoringModel!$B$11+Input!AF652*ScoringModel!$B$21+Input!AG652*ScoringModel!$B$31)*0.01,"")</f>
        <v/>
      </c>
      <c r="N652" s="66" t="str">
        <f>IF(A652&lt;&gt;"",(Input!J652*ScoringModel!$B$4+Input!K652*ScoringModel!$B$5+Input!L652*ScoringModel!$B$6+Input!M652*ScoringModel!$B$7+Input!N652*ScoringModel!$B$8+Input!O652*ScoringModel!$B$9+Input!P652*ScoringModel!$B$10)*0.01,"")</f>
        <v/>
      </c>
      <c r="O652" s="66" t="str">
        <f>IF(A652&lt;&gt;"",(Input!Q652*ScoringModel!$B$14+Input!R652*ScoringModel!$B$15+Input!S652*ScoringModel!$B$16+Input!T652*ScoringModel!$B$17+Input!U652*ScoringModel!$B$18+Input!V652*ScoringModel!$B$19+Input!W652*ScoringModel!$B$20)*0.01,"")</f>
        <v/>
      </c>
      <c r="P652" s="66" t="str">
        <f>IF(A652&lt;&gt;"",(Input!X652*ScoringModel!$B$24+Input!Y652*ScoringModel!$B$25+Input!Z652*ScoringModel!$B$26+Input!AA652*ScoringModel!$B$27+Input!AB652*ScoringModel!$B$28+Input!AC652*ScoringModel!$B$29+Input!AD652*ScoringModel!$B$30)*0.01,"")</f>
        <v/>
      </c>
    </row>
    <row r="653" spans="1:16" x14ac:dyDescent="0.25">
      <c r="A653" s="154" t="str">
        <f>IF(Input!A653&lt;&gt;"",Input!A653,"")</f>
        <v/>
      </c>
      <c r="B653" s="154" t="str">
        <f>IF(Input!D653&lt;&gt;"",CONCATENATE(Input!D653,", ",Input!C653),"")</f>
        <v/>
      </c>
      <c r="C653" s="154" t="str">
        <f>IF(Input!E653&lt;&gt;"",Input!E653,"")</f>
        <v/>
      </c>
      <c r="D653" s="155" t="str">
        <f>IF(Input!F653&lt;&gt;"",Input!F653,"")</f>
        <v/>
      </c>
      <c r="E653" s="154" t="str">
        <f>IF(Input!I653&lt;&gt;"",CONCATENATE(Input!I653,", ",LEFT(Input!H653,1)),"")</f>
        <v/>
      </c>
      <c r="F653" s="156"/>
      <c r="G653" s="157" t="str">
        <f t="shared" si="10"/>
        <v/>
      </c>
      <c r="H653" s="154" t="str">
        <f>IF(A653&lt;&gt;"",VLOOKUP(G653,ScoreRanges!$C$4:$E$8,3),"")</f>
        <v/>
      </c>
      <c r="I653" s="156"/>
      <c r="J653" s="129" t="str">
        <f>IF(AND(ConversionTable!$F$2&lt;&gt;"",A653&lt;&gt;""),VLOOKUP(G653,ConversionTable!B$2:D$402,3),"")</f>
        <v/>
      </c>
      <c r="K653" s="66" t="str">
        <f>IF(AND(ConversionTable!$F$2&lt;&gt;"",A653&lt;&gt;""),VLOOKUP(J653,ConversionTable!I$4:K$7,3),"")</f>
        <v/>
      </c>
      <c r="M653" s="66" t="str">
        <f>IF(A653&lt;&gt;"",(Input!AE653*ScoringModel!$B$11+Input!AF653*ScoringModel!$B$21+Input!AG653*ScoringModel!$B$31)*0.01,"")</f>
        <v/>
      </c>
      <c r="N653" s="66" t="str">
        <f>IF(A653&lt;&gt;"",(Input!J653*ScoringModel!$B$4+Input!K653*ScoringModel!$B$5+Input!L653*ScoringModel!$B$6+Input!M653*ScoringModel!$B$7+Input!N653*ScoringModel!$B$8+Input!O653*ScoringModel!$B$9+Input!P653*ScoringModel!$B$10)*0.01,"")</f>
        <v/>
      </c>
      <c r="O653" s="66" t="str">
        <f>IF(A653&lt;&gt;"",(Input!Q653*ScoringModel!$B$14+Input!R653*ScoringModel!$B$15+Input!S653*ScoringModel!$B$16+Input!T653*ScoringModel!$B$17+Input!U653*ScoringModel!$B$18+Input!V653*ScoringModel!$B$19+Input!W653*ScoringModel!$B$20)*0.01,"")</f>
        <v/>
      </c>
      <c r="P653" s="66" t="str">
        <f>IF(A653&lt;&gt;"",(Input!X653*ScoringModel!$B$24+Input!Y653*ScoringModel!$B$25+Input!Z653*ScoringModel!$B$26+Input!AA653*ScoringModel!$B$27+Input!AB653*ScoringModel!$B$28+Input!AC653*ScoringModel!$B$29+Input!AD653*ScoringModel!$B$30)*0.01,"")</f>
        <v/>
      </c>
    </row>
    <row r="654" spans="1:16" x14ac:dyDescent="0.25">
      <c r="A654" s="154" t="str">
        <f>IF(Input!A654&lt;&gt;"",Input!A654,"")</f>
        <v/>
      </c>
      <c r="B654" s="154" t="str">
        <f>IF(Input!D654&lt;&gt;"",CONCATENATE(Input!D654,", ",Input!C654),"")</f>
        <v/>
      </c>
      <c r="C654" s="154" t="str">
        <f>IF(Input!E654&lt;&gt;"",Input!E654,"")</f>
        <v/>
      </c>
      <c r="D654" s="155" t="str">
        <f>IF(Input!F654&lt;&gt;"",Input!F654,"")</f>
        <v/>
      </c>
      <c r="E654" s="154" t="str">
        <f>IF(Input!I654&lt;&gt;"",CONCATENATE(Input!I654,", ",LEFT(Input!H654,1)),"")</f>
        <v/>
      </c>
      <c r="F654" s="156"/>
      <c r="G654" s="157" t="str">
        <f t="shared" si="10"/>
        <v/>
      </c>
      <c r="H654" s="154" t="str">
        <f>IF(A654&lt;&gt;"",VLOOKUP(G654,ScoreRanges!$C$4:$E$8,3),"")</f>
        <v/>
      </c>
      <c r="I654" s="156"/>
      <c r="J654" s="129" t="str">
        <f>IF(AND(ConversionTable!$F$2&lt;&gt;"",A654&lt;&gt;""),VLOOKUP(G654,ConversionTable!B$2:D$402,3),"")</f>
        <v/>
      </c>
      <c r="K654" s="66" t="str">
        <f>IF(AND(ConversionTable!$F$2&lt;&gt;"",A654&lt;&gt;""),VLOOKUP(J654,ConversionTable!I$4:K$7,3),"")</f>
        <v/>
      </c>
      <c r="M654" s="66" t="str">
        <f>IF(A654&lt;&gt;"",(Input!AE654*ScoringModel!$B$11+Input!AF654*ScoringModel!$B$21+Input!AG654*ScoringModel!$B$31)*0.01,"")</f>
        <v/>
      </c>
      <c r="N654" s="66" t="str">
        <f>IF(A654&lt;&gt;"",(Input!J654*ScoringModel!$B$4+Input!K654*ScoringModel!$B$5+Input!L654*ScoringModel!$B$6+Input!M654*ScoringModel!$B$7+Input!N654*ScoringModel!$B$8+Input!O654*ScoringModel!$B$9+Input!P654*ScoringModel!$B$10)*0.01,"")</f>
        <v/>
      </c>
      <c r="O654" s="66" t="str">
        <f>IF(A654&lt;&gt;"",(Input!Q654*ScoringModel!$B$14+Input!R654*ScoringModel!$B$15+Input!S654*ScoringModel!$B$16+Input!T654*ScoringModel!$B$17+Input!U654*ScoringModel!$B$18+Input!V654*ScoringModel!$B$19+Input!W654*ScoringModel!$B$20)*0.01,"")</f>
        <v/>
      </c>
      <c r="P654" s="66" t="str">
        <f>IF(A654&lt;&gt;"",(Input!X654*ScoringModel!$B$24+Input!Y654*ScoringModel!$B$25+Input!Z654*ScoringModel!$B$26+Input!AA654*ScoringModel!$B$27+Input!AB654*ScoringModel!$B$28+Input!AC654*ScoringModel!$B$29+Input!AD654*ScoringModel!$B$30)*0.01,"")</f>
        <v/>
      </c>
    </row>
    <row r="655" spans="1:16" x14ac:dyDescent="0.25">
      <c r="A655" s="154" t="str">
        <f>IF(Input!A655&lt;&gt;"",Input!A655,"")</f>
        <v/>
      </c>
      <c r="B655" s="154" t="str">
        <f>IF(Input!D655&lt;&gt;"",CONCATENATE(Input!D655,", ",Input!C655),"")</f>
        <v/>
      </c>
      <c r="C655" s="154" t="str">
        <f>IF(Input!E655&lt;&gt;"",Input!E655,"")</f>
        <v/>
      </c>
      <c r="D655" s="155" t="str">
        <f>IF(Input!F655&lt;&gt;"",Input!F655,"")</f>
        <v/>
      </c>
      <c r="E655" s="154" t="str">
        <f>IF(Input!I655&lt;&gt;"",CONCATENATE(Input!I655,", ",LEFT(Input!H655,1)),"")</f>
        <v/>
      </c>
      <c r="F655" s="156"/>
      <c r="G655" s="157" t="str">
        <f t="shared" si="10"/>
        <v/>
      </c>
      <c r="H655" s="154" t="str">
        <f>IF(A655&lt;&gt;"",VLOOKUP(G655,ScoreRanges!$C$4:$E$8,3),"")</f>
        <v/>
      </c>
      <c r="I655" s="156"/>
      <c r="J655" s="129" t="str">
        <f>IF(AND(ConversionTable!$F$2&lt;&gt;"",A655&lt;&gt;""),VLOOKUP(G655,ConversionTable!B$2:D$402,3),"")</f>
        <v/>
      </c>
      <c r="K655" s="66" t="str">
        <f>IF(AND(ConversionTable!$F$2&lt;&gt;"",A655&lt;&gt;""),VLOOKUP(J655,ConversionTable!I$4:K$7,3),"")</f>
        <v/>
      </c>
      <c r="M655" s="66" t="str">
        <f>IF(A655&lt;&gt;"",(Input!AE655*ScoringModel!$B$11+Input!AF655*ScoringModel!$B$21+Input!AG655*ScoringModel!$B$31)*0.01,"")</f>
        <v/>
      </c>
      <c r="N655" s="66" t="str">
        <f>IF(A655&lt;&gt;"",(Input!J655*ScoringModel!$B$4+Input!K655*ScoringModel!$B$5+Input!L655*ScoringModel!$B$6+Input!M655*ScoringModel!$B$7+Input!N655*ScoringModel!$B$8+Input!O655*ScoringModel!$B$9+Input!P655*ScoringModel!$B$10)*0.01,"")</f>
        <v/>
      </c>
      <c r="O655" s="66" t="str">
        <f>IF(A655&lt;&gt;"",(Input!Q655*ScoringModel!$B$14+Input!R655*ScoringModel!$B$15+Input!S655*ScoringModel!$B$16+Input!T655*ScoringModel!$B$17+Input!U655*ScoringModel!$B$18+Input!V655*ScoringModel!$B$19+Input!W655*ScoringModel!$B$20)*0.01,"")</f>
        <v/>
      </c>
      <c r="P655" s="66" t="str">
        <f>IF(A655&lt;&gt;"",(Input!X655*ScoringModel!$B$24+Input!Y655*ScoringModel!$B$25+Input!Z655*ScoringModel!$B$26+Input!AA655*ScoringModel!$B$27+Input!AB655*ScoringModel!$B$28+Input!AC655*ScoringModel!$B$29+Input!AD655*ScoringModel!$B$30)*0.01,"")</f>
        <v/>
      </c>
    </row>
    <row r="656" spans="1:16" x14ac:dyDescent="0.25">
      <c r="A656" s="154" t="str">
        <f>IF(Input!A656&lt;&gt;"",Input!A656,"")</f>
        <v/>
      </c>
      <c r="B656" s="154" t="str">
        <f>IF(Input!D656&lt;&gt;"",CONCATENATE(Input!D656,", ",Input!C656),"")</f>
        <v/>
      </c>
      <c r="C656" s="154" t="str">
        <f>IF(Input!E656&lt;&gt;"",Input!E656,"")</f>
        <v/>
      </c>
      <c r="D656" s="155" t="str">
        <f>IF(Input!F656&lt;&gt;"",Input!F656,"")</f>
        <v/>
      </c>
      <c r="E656" s="154" t="str">
        <f>IF(Input!I656&lt;&gt;"",CONCATENATE(Input!I656,", ",LEFT(Input!H656,1)),"")</f>
        <v/>
      </c>
      <c r="F656" s="156"/>
      <c r="G656" s="157" t="str">
        <f t="shared" si="10"/>
        <v/>
      </c>
      <c r="H656" s="154" t="str">
        <f>IF(A656&lt;&gt;"",VLOOKUP(G656,ScoreRanges!$C$4:$E$8,3),"")</f>
        <v/>
      </c>
      <c r="I656" s="156"/>
      <c r="J656" s="129" t="str">
        <f>IF(AND(ConversionTable!$F$2&lt;&gt;"",A656&lt;&gt;""),VLOOKUP(G656,ConversionTable!B$2:D$402,3),"")</f>
        <v/>
      </c>
      <c r="K656" s="66" t="str">
        <f>IF(AND(ConversionTable!$F$2&lt;&gt;"",A656&lt;&gt;""),VLOOKUP(J656,ConversionTable!I$4:K$7,3),"")</f>
        <v/>
      </c>
      <c r="M656" s="66" t="str">
        <f>IF(A656&lt;&gt;"",(Input!AE656*ScoringModel!$B$11+Input!AF656*ScoringModel!$B$21+Input!AG656*ScoringModel!$B$31)*0.01,"")</f>
        <v/>
      </c>
      <c r="N656" s="66" t="str">
        <f>IF(A656&lt;&gt;"",(Input!J656*ScoringModel!$B$4+Input!K656*ScoringModel!$B$5+Input!L656*ScoringModel!$B$6+Input!M656*ScoringModel!$B$7+Input!N656*ScoringModel!$B$8+Input!O656*ScoringModel!$B$9+Input!P656*ScoringModel!$B$10)*0.01,"")</f>
        <v/>
      </c>
      <c r="O656" s="66" t="str">
        <f>IF(A656&lt;&gt;"",(Input!Q656*ScoringModel!$B$14+Input!R656*ScoringModel!$B$15+Input!S656*ScoringModel!$B$16+Input!T656*ScoringModel!$B$17+Input!U656*ScoringModel!$B$18+Input!V656*ScoringModel!$B$19+Input!W656*ScoringModel!$B$20)*0.01,"")</f>
        <v/>
      </c>
      <c r="P656" s="66" t="str">
        <f>IF(A656&lt;&gt;"",(Input!X656*ScoringModel!$B$24+Input!Y656*ScoringModel!$B$25+Input!Z656*ScoringModel!$B$26+Input!AA656*ScoringModel!$B$27+Input!AB656*ScoringModel!$B$28+Input!AC656*ScoringModel!$B$29+Input!AD656*ScoringModel!$B$30)*0.01,"")</f>
        <v/>
      </c>
    </row>
    <row r="657" spans="1:16" x14ac:dyDescent="0.25">
      <c r="A657" s="154" t="str">
        <f>IF(Input!A657&lt;&gt;"",Input!A657,"")</f>
        <v/>
      </c>
      <c r="B657" s="154" t="str">
        <f>IF(Input!D657&lt;&gt;"",CONCATENATE(Input!D657,", ",Input!C657),"")</f>
        <v/>
      </c>
      <c r="C657" s="154" t="str">
        <f>IF(Input!E657&lt;&gt;"",Input!E657,"")</f>
        <v/>
      </c>
      <c r="D657" s="155" t="str">
        <f>IF(Input!F657&lt;&gt;"",Input!F657,"")</f>
        <v/>
      </c>
      <c r="E657" s="154" t="str">
        <f>IF(Input!I657&lt;&gt;"",CONCATENATE(Input!I657,", ",LEFT(Input!H657,1)),"")</f>
        <v/>
      </c>
      <c r="F657" s="156"/>
      <c r="G657" s="157" t="str">
        <f t="shared" si="10"/>
        <v/>
      </c>
      <c r="H657" s="154" t="str">
        <f>IF(A657&lt;&gt;"",VLOOKUP(G657,ScoreRanges!$C$4:$E$8,3),"")</f>
        <v/>
      </c>
      <c r="I657" s="156"/>
      <c r="J657" s="129" t="str">
        <f>IF(AND(ConversionTable!$F$2&lt;&gt;"",A657&lt;&gt;""),VLOOKUP(G657,ConversionTable!B$2:D$402,3),"")</f>
        <v/>
      </c>
      <c r="K657" s="66" t="str">
        <f>IF(AND(ConversionTable!$F$2&lt;&gt;"",A657&lt;&gt;""),VLOOKUP(J657,ConversionTable!I$4:K$7,3),"")</f>
        <v/>
      </c>
      <c r="M657" s="66" t="str">
        <f>IF(A657&lt;&gt;"",(Input!AE657*ScoringModel!$B$11+Input!AF657*ScoringModel!$B$21+Input!AG657*ScoringModel!$B$31)*0.01,"")</f>
        <v/>
      </c>
      <c r="N657" s="66" t="str">
        <f>IF(A657&lt;&gt;"",(Input!J657*ScoringModel!$B$4+Input!K657*ScoringModel!$B$5+Input!L657*ScoringModel!$B$6+Input!M657*ScoringModel!$B$7+Input!N657*ScoringModel!$B$8+Input!O657*ScoringModel!$B$9+Input!P657*ScoringModel!$B$10)*0.01,"")</f>
        <v/>
      </c>
      <c r="O657" s="66" t="str">
        <f>IF(A657&lt;&gt;"",(Input!Q657*ScoringModel!$B$14+Input!R657*ScoringModel!$B$15+Input!S657*ScoringModel!$B$16+Input!T657*ScoringModel!$B$17+Input!U657*ScoringModel!$B$18+Input!V657*ScoringModel!$B$19+Input!W657*ScoringModel!$B$20)*0.01,"")</f>
        <v/>
      </c>
      <c r="P657" s="66" t="str">
        <f>IF(A657&lt;&gt;"",(Input!X657*ScoringModel!$B$24+Input!Y657*ScoringModel!$B$25+Input!Z657*ScoringModel!$B$26+Input!AA657*ScoringModel!$B$27+Input!AB657*ScoringModel!$B$28+Input!AC657*ScoringModel!$B$29+Input!AD657*ScoringModel!$B$30)*0.01,"")</f>
        <v/>
      </c>
    </row>
    <row r="658" spans="1:16" x14ac:dyDescent="0.25">
      <c r="A658" s="154" t="str">
        <f>IF(Input!A658&lt;&gt;"",Input!A658,"")</f>
        <v/>
      </c>
      <c r="B658" s="154" t="str">
        <f>IF(Input!D658&lt;&gt;"",CONCATENATE(Input!D658,", ",Input!C658),"")</f>
        <v/>
      </c>
      <c r="C658" s="154" t="str">
        <f>IF(Input!E658&lt;&gt;"",Input!E658,"")</f>
        <v/>
      </c>
      <c r="D658" s="155" t="str">
        <f>IF(Input!F658&lt;&gt;"",Input!F658,"")</f>
        <v/>
      </c>
      <c r="E658" s="154" t="str">
        <f>IF(Input!I658&lt;&gt;"",CONCATENATE(Input!I658,", ",LEFT(Input!H658,1)),"")</f>
        <v/>
      </c>
      <c r="F658" s="156"/>
      <c r="G658" s="157" t="str">
        <f t="shared" si="10"/>
        <v/>
      </c>
      <c r="H658" s="154" t="str">
        <f>IF(A658&lt;&gt;"",VLOOKUP(G658,ScoreRanges!$C$4:$E$8,3),"")</f>
        <v/>
      </c>
      <c r="I658" s="156"/>
      <c r="J658" s="129" t="str">
        <f>IF(AND(ConversionTable!$F$2&lt;&gt;"",A658&lt;&gt;""),VLOOKUP(G658,ConversionTable!B$2:D$402,3),"")</f>
        <v/>
      </c>
      <c r="K658" s="66" t="str">
        <f>IF(AND(ConversionTable!$F$2&lt;&gt;"",A658&lt;&gt;""),VLOOKUP(J658,ConversionTable!I$4:K$7,3),"")</f>
        <v/>
      </c>
      <c r="M658" s="66" t="str">
        <f>IF(A658&lt;&gt;"",(Input!AE658*ScoringModel!$B$11+Input!AF658*ScoringModel!$B$21+Input!AG658*ScoringModel!$B$31)*0.01,"")</f>
        <v/>
      </c>
      <c r="N658" s="66" t="str">
        <f>IF(A658&lt;&gt;"",(Input!J658*ScoringModel!$B$4+Input!K658*ScoringModel!$B$5+Input!L658*ScoringModel!$B$6+Input!M658*ScoringModel!$B$7+Input!N658*ScoringModel!$B$8+Input!O658*ScoringModel!$B$9+Input!P658*ScoringModel!$B$10)*0.01,"")</f>
        <v/>
      </c>
      <c r="O658" s="66" t="str">
        <f>IF(A658&lt;&gt;"",(Input!Q658*ScoringModel!$B$14+Input!R658*ScoringModel!$B$15+Input!S658*ScoringModel!$B$16+Input!T658*ScoringModel!$B$17+Input!U658*ScoringModel!$B$18+Input!V658*ScoringModel!$B$19+Input!W658*ScoringModel!$B$20)*0.01,"")</f>
        <v/>
      </c>
      <c r="P658" s="66" t="str">
        <f>IF(A658&lt;&gt;"",(Input!X658*ScoringModel!$B$24+Input!Y658*ScoringModel!$B$25+Input!Z658*ScoringModel!$B$26+Input!AA658*ScoringModel!$B$27+Input!AB658*ScoringModel!$B$28+Input!AC658*ScoringModel!$B$29+Input!AD658*ScoringModel!$B$30)*0.01,"")</f>
        <v/>
      </c>
    </row>
    <row r="659" spans="1:16" x14ac:dyDescent="0.25">
      <c r="A659" s="154" t="str">
        <f>IF(Input!A659&lt;&gt;"",Input!A659,"")</f>
        <v/>
      </c>
      <c r="B659" s="154" t="str">
        <f>IF(Input!D659&lt;&gt;"",CONCATENATE(Input!D659,", ",Input!C659),"")</f>
        <v/>
      </c>
      <c r="C659" s="154" t="str">
        <f>IF(Input!E659&lt;&gt;"",Input!E659,"")</f>
        <v/>
      </c>
      <c r="D659" s="155" t="str">
        <f>IF(Input!F659&lt;&gt;"",Input!F659,"")</f>
        <v/>
      </c>
      <c r="E659" s="154" t="str">
        <f>IF(Input!I659&lt;&gt;"",CONCATENATE(Input!I659,", ",LEFT(Input!H659,1)),"")</f>
        <v/>
      </c>
      <c r="F659" s="156"/>
      <c r="G659" s="157" t="str">
        <f t="shared" si="10"/>
        <v/>
      </c>
      <c r="H659" s="154" t="str">
        <f>IF(A659&lt;&gt;"",VLOOKUP(G659,ScoreRanges!$C$4:$E$8,3),"")</f>
        <v/>
      </c>
      <c r="I659" s="156"/>
      <c r="J659" s="129" t="str">
        <f>IF(AND(ConversionTable!$F$2&lt;&gt;"",A659&lt;&gt;""),VLOOKUP(G659,ConversionTable!B$2:D$402,3),"")</f>
        <v/>
      </c>
      <c r="K659" s="66" t="str">
        <f>IF(AND(ConversionTable!$F$2&lt;&gt;"",A659&lt;&gt;""),VLOOKUP(J659,ConversionTable!I$4:K$7,3),"")</f>
        <v/>
      </c>
      <c r="M659" s="66" t="str">
        <f>IF(A659&lt;&gt;"",(Input!AE659*ScoringModel!$B$11+Input!AF659*ScoringModel!$B$21+Input!AG659*ScoringModel!$B$31)*0.01,"")</f>
        <v/>
      </c>
      <c r="N659" s="66" t="str">
        <f>IF(A659&lt;&gt;"",(Input!J659*ScoringModel!$B$4+Input!K659*ScoringModel!$B$5+Input!L659*ScoringModel!$B$6+Input!M659*ScoringModel!$B$7+Input!N659*ScoringModel!$B$8+Input!O659*ScoringModel!$B$9+Input!P659*ScoringModel!$B$10)*0.01,"")</f>
        <v/>
      </c>
      <c r="O659" s="66" t="str">
        <f>IF(A659&lt;&gt;"",(Input!Q659*ScoringModel!$B$14+Input!R659*ScoringModel!$B$15+Input!S659*ScoringModel!$B$16+Input!T659*ScoringModel!$B$17+Input!U659*ScoringModel!$B$18+Input!V659*ScoringModel!$B$19+Input!W659*ScoringModel!$B$20)*0.01,"")</f>
        <v/>
      </c>
      <c r="P659" s="66" t="str">
        <f>IF(A659&lt;&gt;"",(Input!X659*ScoringModel!$B$24+Input!Y659*ScoringModel!$B$25+Input!Z659*ScoringModel!$B$26+Input!AA659*ScoringModel!$B$27+Input!AB659*ScoringModel!$B$28+Input!AC659*ScoringModel!$B$29+Input!AD659*ScoringModel!$B$30)*0.01,"")</f>
        <v/>
      </c>
    </row>
    <row r="660" spans="1:16" x14ac:dyDescent="0.25">
      <c r="A660" s="154" t="str">
        <f>IF(Input!A660&lt;&gt;"",Input!A660,"")</f>
        <v/>
      </c>
      <c r="B660" s="154" t="str">
        <f>IF(Input!D660&lt;&gt;"",CONCATENATE(Input!D660,", ",Input!C660),"")</f>
        <v/>
      </c>
      <c r="C660" s="154" t="str">
        <f>IF(Input!E660&lt;&gt;"",Input!E660,"")</f>
        <v/>
      </c>
      <c r="D660" s="155" t="str">
        <f>IF(Input!F660&lt;&gt;"",Input!F660,"")</f>
        <v/>
      </c>
      <c r="E660" s="154" t="str">
        <f>IF(Input!I660&lt;&gt;"",CONCATENATE(Input!I660,", ",LEFT(Input!H660,1)),"")</f>
        <v/>
      </c>
      <c r="F660" s="156"/>
      <c r="G660" s="157" t="str">
        <f t="shared" si="10"/>
        <v/>
      </c>
      <c r="H660" s="154" t="str">
        <f>IF(A660&lt;&gt;"",VLOOKUP(G660,ScoreRanges!$C$4:$E$8,3),"")</f>
        <v/>
      </c>
      <c r="I660" s="156"/>
      <c r="J660" s="129" t="str">
        <f>IF(AND(ConversionTable!$F$2&lt;&gt;"",A660&lt;&gt;""),VLOOKUP(G660,ConversionTable!B$2:D$402,3),"")</f>
        <v/>
      </c>
      <c r="K660" s="66" t="str">
        <f>IF(AND(ConversionTable!$F$2&lt;&gt;"",A660&lt;&gt;""),VLOOKUP(J660,ConversionTable!I$4:K$7,3),"")</f>
        <v/>
      </c>
      <c r="M660" s="66" t="str">
        <f>IF(A660&lt;&gt;"",(Input!AE660*ScoringModel!$B$11+Input!AF660*ScoringModel!$B$21+Input!AG660*ScoringModel!$B$31)*0.01,"")</f>
        <v/>
      </c>
      <c r="N660" s="66" t="str">
        <f>IF(A660&lt;&gt;"",(Input!J660*ScoringModel!$B$4+Input!K660*ScoringModel!$B$5+Input!L660*ScoringModel!$B$6+Input!M660*ScoringModel!$B$7+Input!N660*ScoringModel!$B$8+Input!O660*ScoringModel!$B$9+Input!P660*ScoringModel!$B$10)*0.01,"")</f>
        <v/>
      </c>
      <c r="O660" s="66" t="str">
        <f>IF(A660&lt;&gt;"",(Input!Q660*ScoringModel!$B$14+Input!R660*ScoringModel!$B$15+Input!S660*ScoringModel!$B$16+Input!T660*ScoringModel!$B$17+Input!U660*ScoringModel!$B$18+Input!V660*ScoringModel!$B$19+Input!W660*ScoringModel!$B$20)*0.01,"")</f>
        <v/>
      </c>
      <c r="P660" s="66" t="str">
        <f>IF(A660&lt;&gt;"",(Input!X660*ScoringModel!$B$24+Input!Y660*ScoringModel!$B$25+Input!Z660*ScoringModel!$B$26+Input!AA660*ScoringModel!$B$27+Input!AB660*ScoringModel!$B$28+Input!AC660*ScoringModel!$B$29+Input!AD660*ScoringModel!$B$30)*0.01,"")</f>
        <v/>
      </c>
    </row>
    <row r="661" spans="1:16" x14ac:dyDescent="0.25">
      <c r="A661" s="154" t="str">
        <f>IF(Input!A661&lt;&gt;"",Input!A661,"")</f>
        <v/>
      </c>
      <c r="B661" s="154" t="str">
        <f>IF(Input!D661&lt;&gt;"",CONCATENATE(Input!D661,", ",Input!C661),"")</f>
        <v/>
      </c>
      <c r="C661" s="154" t="str">
        <f>IF(Input!E661&lt;&gt;"",Input!E661,"")</f>
        <v/>
      </c>
      <c r="D661" s="155" t="str">
        <f>IF(Input!F661&lt;&gt;"",Input!F661,"")</f>
        <v/>
      </c>
      <c r="E661" s="154" t="str">
        <f>IF(Input!I661&lt;&gt;"",CONCATENATE(Input!I661,", ",LEFT(Input!H661,1)),"")</f>
        <v/>
      </c>
      <c r="F661" s="156"/>
      <c r="G661" s="157" t="str">
        <f t="shared" si="10"/>
        <v/>
      </c>
      <c r="H661" s="154" t="str">
        <f>IF(A661&lt;&gt;"",VLOOKUP(G661,ScoreRanges!$C$4:$E$8,3),"")</f>
        <v/>
      </c>
      <c r="I661" s="156"/>
      <c r="J661" s="129" t="str">
        <f>IF(AND(ConversionTable!$F$2&lt;&gt;"",A661&lt;&gt;""),VLOOKUP(G661,ConversionTable!B$2:D$402,3),"")</f>
        <v/>
      </c>
      <c r="K661" s="66" t="str">
        <f>IF(AND(ConversionTable!$F$2&lt;&gt;"",A661&lt;&gt;""),VLOOKUP(J661,ConversionTable!I$4:K$7,3),"")</f>
        <v/>
      </c>
      <c r="M661" s="66" t="str">
        <f>IF(A661&lt;&gt;"",(Input!AE661*ScoringModel!$B$11+Input!AF661*ScoringModel!$B$21+Input!AG661*ScoringModel!$B$31)*0.01,"")</f>
        <v/>
      </c>
      <c r="N661" s="66" t="str">
        <f>IF(A661&lt;&gt;"",(Input!J661*ScoringModel!$B$4+Input!K661*ScoringModel!$B$5+Input!L661*ScoringModel!$B$6+Input!M661*ScoringModel!$B$7+Input!N661*ScoringModel!$B$8+Input!O661*ScoringModel!$B$9+Input!P661*ScoringModel!$B$10)*0.01,"")</f>
        <v/>
      </c>
      <c r="O661" s="66" t="str">
        <f>IF(A661&lt;&gt;"",(Input!Q661*ScoringModel!$B$14+Input!R661*ScoringModel!$B$15+Input!S661*ScoringModel!$B$16+Input!T661*ScoringModel!$B$17+Input!U661*ScoringModel!$B$18+Input!V661*ScoringModel!$B$19+Input!W661*ScoringModel!$B$20)*0.01,"")</f>
        <v/>
      </c>
      <c r="P661" s="66" t="str">
        <f>IF(A661&lt;&gt;"",(Input!X661*ScoringModel!$B$24+Input!Y661*ScoringModel!$B$25+Input!Z661*ScoringModel!$B$26+Input!AA661*ScoringModel!$B$27+Input!AB661*ScoringModel!$B$28+Input!AC661*ScoringModel!$B$29+Input!AD661*ScoringModel!$B$30)*0.01,"")</f>
        <v/>
      </c>
    </row>
    <row r="662" spans="1:16" x14ac:dyDescent="0.25">
      <c r="A662" s="154" t="str">
        <f>IF(Input!A662&lt;&gt;"",Input!A662,"")</f>
        <v/>
      </c>
      <c r="B662" s="154" t="str">
        <f>IF(Input!D662&lt;&gt;"",CONCATENATE(Input!D662,", ",Input!C662),"")</f>
        <v/>
      </c>
      <c r="C662" s="154" t="str">
        <f>IF(Input!E662&lt;&gt;"",Input!E662,"")</f>
        <v/>
      </c>
      <c r="D662" s="155" t="str">
        <f>IF(Input!F662&lt;&gt;"",Input!F662,"")</f>
        <v/>
      </c>
      <c r="E662" s="154" t="str">
        <f>IF(Input!I662&lt;&gt;"",CONCATENATE(Input!I662,", ",LEFT(Input!H662,1)),"")</f>
        <v/>
      </c>
      <c r="F662" s="156"/>
      <c r="G662" s="157" t="str">
        <f t="shared" si="10"/>
        <v/>
      </c>
      <c r="H662" s="154" t="str">
        <f>IF(A662&lt;&gt;"",VLOOKUP(G662,ScoreRanges!$C$4:$E$8,3),"")</f>
        <v/>
      </c>
      <c r="I662" s="156"/>
      <c r="J662" s="129" t="str">
        <f>IF(AND(ConversionTable!$F$2&lt;&gt;"",A662&lt;&gt;""),VLOOKUP(G662,ConversionTable!B$2:D$402,3),"")</f>
        <v/>
      </c>
      <c r="K662" s="66" t="str">
        <f>IF(AND(ConversionTable!$F$2&lt;&gt;"",A662&lt;&gt;""),VLOOKUP(J662,ConversionTable!I$4:K$7,3),"")</f>
        <v/>
      </c>
      <c r="M662" s="66" t="str">
        <f>IF(A662&lt;&gt;"",(Input!AE662*ScoringModel!$B$11+Input!AF662*ScoringModel!$B$21+Input!AG662*ScoringModel!$B$31)*0.01,"")</f>
        <v/>
      </c>
      <c r="N662" s="66" t="str">
        <f>IF(A662&lt;&gt;"",(Input!J662*ScoringModel!$B$4+Input!K662*ScoringModel!$B$5+Input!L662*ScoringModel!$B$6+Input!M662*ScoringModel!$B$7+Input!N662*ScoringModel!$B$8+Input!O662*ScoringModel!$B$9+Input!P662*ScoringModel!$B$10)*0.01,"")</f>
        <v/>
      </c>
      <c r="O662" s="66" t="str">
        <f>IF(A662&lt;&gt;"",(Input!Q662*ScoringModel!$B$14+Input!R662*ScoringModel!$B$15+Input!S662*ScoringModel!$B$16+Input!T662*ScoringModel!$B$17+Input!U662*ScoringModel!$B$18+Input!V662*ScoringModel!$B$19+Input!W662*ScoringModel!$B$20)*0.01,"")</f>
        <v/>
      </c>
      <c r="P662" s="66" t="str">
        <f>IF(A662&lt;&gt;"",(Input!X662*ScoringModel!$B$24+Input!Y662*ScoringModel!$B$25+Input!Z662*ScoringModel!$B$26+Input!AA662*ScoringModel!$B$27+Input!AB662*ScoringModel!$B$28+Input!AC662*ScoringModel!$B$29+Input!AD662*ScoringModel!$B$30)*0.01,"")</f>
        <v/>
      </c>
    </row>
    <row r="663" spans="1:16" x14ac:dyDescent="0.25">
      <c r="A663" s="154" t="str">
        <f>IF(Input!A663&lt;&gt;"",Input!A663,"")</f>
        <v/>
      </c>
      <c r="B663" s="154" t="str">
        <f>IF(Input!D663&lt;&gt;"",CONCATENATE(Input!D663,", ",Input!C663),"")</f>
        <v/>
      </c>
      <c r="C663" s="154" t="str">
        <f>IF(Input!E663&lt;&gt;"",Input!E663,"")</f>
        <v/>
      </c>
      <c r="D663" s="155" t="str">
        <f>IF(Input!F663&lt;&gt;"",Input!F663,"")</f>
        <v/>
      </c>
      <c r="E663" s="154" t="str">
        <f>IF(Input!I663&lt;&gt;"",CONCATENATE(Input!I663,", ",LEFT(Input!H663,1)),"")</f>
        <v/>
      </c>
      <c r="F663" s="156"/>
      <c r="G663" s="157" t="str">
        <f t="shared" si="10"/>
        <v/>
      </c>
      <c r="H663" s="154" t="str">
        <f>IF(A663&lt;&gt;"",VLOOKUP(G663,ScoreRanges!$C$4:$E$8,3),"")</f>
        <v/>
      </c>
      <c r="I663" s="156"/>
      <c r="J663" s="129" t="str">
        <f>IF(AND(ConversionTable!$F$2&lt;&gt;"",A663&lt;&gt;""),VLOOKUP(G663,ConversionTable!B$2:D$402,3),"")</f>
        <v/>
      </c>
      <c r="K663" s="66" t="str">
        <f>IF(AND(ConversionTable!$F$2&lt;&gt;"",A663&lt;&gt;""),VLOOKUP(J663,ConversionTable!I$4:K$7,3),"")</f>
        <v/>
      </c>
      <c r="M663" s="66" t="str">
        <f>IF(A663&lt;&gt;"",(Input!AE663*ScoringModel!$B$11+Input!AF663*ScoringModel!$B$21+Input!AG663*ScoringModel!$B$31)*0.01,"")</f>
        <v/>
      </c>
      <c r="N663" s="66" t="str">
        <f>IF(A663&lt;&gt;"",(Input!J663*ScoringModel!$B$4+Input!K663*ScoringModel!$B$5+Input!L663*ScoringModel!$B$6+Input!M663*ScoringModel!$B$7+Input!N663*ScoringModel!$B$8+Input!O663*ScoringModel!$B$9+Input!P663*ScoringModel!$B$10)*0.01,"")</f>
        <v/>
      </c>
      <c r="O663" s="66" t="str">
        <f>IF(A663&lt;&gt;"",(Input!Q663*ScoringModel!$B$14+Input!R663*ScoringModel!$B$15+Input!S663*ScoringModel!$B$16+Input!T663*ScoringModel!$B$17+Input!U663*ScoringModel!$B$18+Input!V663*ScoringModel!$B$19+Input!W663*ScoringModel!$B$20)*0.01,"")</f>
        <v/>
      </c>
      <c r="P663" s="66" t="str">
        <f>IF(A663&lt;&gt;"",(Input!X663*ScoringModel!$B$24+Input!Y663*ScoringModel!$B$25+Input!Z663*ScoringModel!$B$26+Input!AA663*ScoringModel!$B$27+Input!AB663*ScoringModel!$B$28+Input!AC663*ScoringModel!$B$29+Input!AD663*ScoringModel!$B$30)*0.01,"")</f>
        <v/>
      </c>
    </row>
    <row r="664" spans="1:16" x14ac:dyDescent="0.25">
      <c r="A664" s="154" t="str">
        <f>IF(Input!A664&lt;&gt;"",Input!A664,"")</f>
        <v/>
      </c>
      <c r="B664" s="154" t="str">
        <f>IF(Input!D664&lt;&gt;"",CONCATENATE(Input!D664,", ",Input!C664),"")</f>
        <v/>
      </c>
      <c r="C664" s="154" t="str">
        <f>IF(Input!E664&lt;&gt;"",Input!E664,"")</f>
        <v/>
      </c>
      <c r="D664" s="155" t="str">
        <f>IF(Input!F664&lt;&gt;"",Input!F664,"")</f>
        <v/>
      </c>
      <c r="E664" s="154" t="str">
        <f>IF(Input!I664&lt;&gt;"",CONCATENATE(Input!I664,", ",LEFT(Input!H664,1)),"")</f>
        <v/>
      </c>
      <c r="F664" s="156"/>
      <c r="G664" s="157" t="str">
        <f t="shared" si="10"/>
        <v/>
      </c>
      <c r="H664" s="154" t="str">
        <f>IF(A664&lt;&gt;"",VLOOKUP(G664,ScoreRanges!$C$4:$E$8,3),"")</f>
        <v/>
      </c>
      <c r="I664" s="156"/>
      <c r="J664" s="129" t="str">
        <f>IF(AND(ConversionTable!$F$2&lt;&gt;"",A664&lt;&gt;""),VLOOKUP(G664,ConversionTable!B$2:D$402,3),"")</f>
        <v/>
      </c>
      <c r="K664" s="66" t="str">
        <f>IF(AND(ConversionTable!$F$2&lt;&gt;"",A664&lt;&gt;""),VLOOKUP(J664,ConversionTable!I$4:K$7,3),"")</f>
        <v/>
      </c>
      <c r="M664" s="66" t="str">
        <f>IF(A664&lt;&gt;"",(Input!AE664*ScoringModel!$B$11+Input!AF664*ScoringModel!$B$21+Input!AG664*ScoringModel!$B$31)*0.01,"")</f>
        <v/>
      </c>
      <c r="N664" s="66" t="str">
        <f>IF(A664&lt;&gt;"",(Input!J664*ScoringModel!$B$4+Input!K664*ScoringModel!$B$5+Input!L664*ScoringModel!$B$6+Input!M664*ScoringModel!$B$7+Input!N664*ScoringModel!$B$8+Input!O664*ScoringModel!$B$9+Input!P664*ScoringModel!$B$10)*0.01,"")</f>
        <v/>
      </c>
      <c r="O664" s="66" t="str">
        <f>IF(A664&lt;&gt;"",(Input!Q664*ScoringModel!$B$14+Input!R664*ScoringModel!$B$15+Input!S664*ScoringModel!$B$16+Input!T664*ScoringModel!$B$17+Input!U664*ScoringModel!$B$18+Input!V664*ScoringModel!$B$19+Input!W664*ScoringModel!$B$20)*0.01,"")</f>
        <v/>
      </c>
      <c r="P664" s="66" t="str">
        <f>IF(A664&lt;&gt;"",(Input!X664*ScoringModel!$B$24+Input!Y664*ScoringModel!$B$25+Input!Z664*ScoringModel!$B$26+Input!AA664*ScoringModel!$B$27+Input!AB664*ScoringModel!$B$28+Input!AC664*ScoringModel!$B$29+Input!AD664*ScoringModel!$B$30)*0.01,"")</f>
        <v/>
      </c>
    </row>
    <row r="665" spans="1:16" x14ac:dyDescent="0.25">
      <c r="A665" s="154" t="str">
        <f>IF(Input!A665&lt;&gt;"",Input!A665,"")</f>
        <v/>
      </c>
      <c r="B665" s="154" t="str">
        <f>IF(Input!D665&lt;&gt;"",CONCATENATE(Input!D665,", ",Input!C665),"")</f>
        <v/>
      </c>
      <c r="C665" s="154" t="str">
        <f>IF(Input!E665&lt;&gt;"",Input!E665,"")</f>
        <v/>
      </c>
      <c r="D665" s="155" t="str">
        <f>IF(Input!F665&lt;&gt;"",Input!F665,"")</f>
        <v/>
      </c>
      <c r="E665" s="154" t="str">
        <f>IF(Input!I665&lt;&gt;"",CONCATENATE(Input!I665,", ",LEFT(Input!H665,1)),"")</f>
        <v/>
      </c>
      <c r="F665" s="156"/>
      <c r="G665" s="157" t="str">
        <f t="shared" si="10"/>
        <v/>
      </c>
      <c r="H665" s="154" t="str">
        <f>IF(A665&lt;&gt;"",VLOOKUP(G665,ScoreRanges!$C$4:$E$8,3),"")</f>
        <v/>
      </c>
      <c r="I665" s="156"/>
      <c r="J665" s="129" t="str">
        <f>IF(AND(ConversionTable!$F$2&lt;&gt;"",A665&lt;&gt;""),VLOOKUP(G665,ConversionTable!B$2:D$402,3),"")</f>
        <v/>
      </c>
      <c r="K665" s="66" t="str">
        <f>IF(AND(ConversionTable!$F$2&lt;&gt;"",A665&lt;&gt;""),VLOOKUP(J665,ConversionTable!I$4:K$7,3),"")</f>
        <v/>
      </c>
      <c r="M665" s="66" t="str">
        <f>IF(A665&lt;&gt;"",(Input!AE665*ScoringModel!$B$11+Input!AF665*ScoringModel!$B$21+Input!AG665*ScoringModel!$B$31)*0.01,"")</f>
        <v/>
      </c>
      <c r="N665" s="66" t="str">
        <f>IF(A665&lt;&gt;"",(Input!J665*ScoringModel!$B$4+Input!K665*ScoringModel!$B$5+Input!L665*ScoringModel!$B$6+Input!M665*ScoringModel!$B$7+Input!N665*ScoringModel!$B$8+Input!O665*ScoringModel!$B$9+Input!P665*ScoringModel!$B$10)*0.01,"")</f>
        <v/>
      </c>
      <c r="O665" s="66" t="str">
        <f>IF(A665&lt;&gt;"",(Input!Q665*ScoringModel!$B$14+Input!R665*ScoringModel!$B$15+Input!S665*ScoringModel!$B$16+Input!T665*ScoringModel!$B$17+Input!U665*ScoringModel!$B$18+Input!V665*ScoringModel!$B$19+Input!W665*ScoringModel!$B$20)*0.01,"")</f>
        <v/>
      </c>
      <c r="P665" s="66" t="str">
        <f>IF(A665&lt;&gt;"",(Input!X665*ScoringModel!$B$24+Input!Y665*ScoringModel!$B$25+Input!Z665*ScoringModel!$B$26+Input!AA665*ScoringModel!$B$27+Input!AB665*ScoringModel!$B$28+Input!AC665*ScoringModel!$B$29+Input!AD665*ScoringModel!$B$30)*0.01,"")</f>
        <v/>
      </c>
    </row>
    <row r="666" spans="1:16" x14ac:dyDescent="0.25">
      <c r="A666" s="154" t="str">
        <f>IF(Input!A666&lt;&gt;"",Input!A666,"")</f>
        <v/>
      </c>
      <c r="B666" s="154" t="str">
        <f>IF(Input!D666&lt;&gt;"",CONCATENATE(Input!D666,", ",Input!C666),"")</f>
        <v/>
      </c>
      <c r="C666" s="154" t="str">
        <f>IF(Input!E666&lt;&gt;"",Input!E666,"")</f>
        <v/>
      </c>
      <c r="D666" s="155" t="str">
        <f>IF(Input!F666&lt;&gt;"",Input!F666,"")</f>
        <v/>
      </c>
      <c r="E666" s="154" t="str">
        <f>IF(Input!I666&lt;&gt;"",CONCATENATE(Input!I666,", ",LEFT(Input!H666,1)),"")</f>
        <v/>
      </c>
      <c r="F666" s="156"/>
      <c r="G666" s="157" t="str">
        <f t="shared" si="10"/>
        <v/>
      </c>
      <c r="H666" s="154" t="str">
        <f>IF(A666&lt;&gt;"",VLOOKUP(G666,ScoreRanges!$C$4:$E$8,3),"")</f>
        <v/>
      </c>
      <c r="I666" s="156"/>
      <c r="J666" s="129" t="str">
        <f>IF(AND(ConversionTable!$F$2&lt;&gt;"",A666&lt;&gt;""),VLOOKUP(G666,ConversionTable!B$2:D$402,3),"")</f>
        <v/>
      </c>
      <c r="K666" s="66" t="str">
        <f>IF(AND(ConversionTable!$F$2&lt;&gt;"",A666&lt;&gt;""),VLOOKUP(J666,ConversionTable!I$4:K$7,3),"")</f>
        <v/>
      </c>
      <c r="M666" s="66" t="str">
        <f>IF(A666&lt;&gt;"",(Input!AE666*ScoringModel!$B$11+Input!AF666*ScoringModel!$B$21+Input!AG666*ScoringModel!$B$31)*0.01,"")</f>
        <v/>
      </c>
      <c r="N666" s="66" t="str">
        <f>IF(A666&lt;&gt;"",(Input!J666*ScoringModel!$B$4+Input!K666*ScoringModel!$B$5+Input!L666*ScoringModel!$B$6+Input!M666*ScoringModel!$B$7+Input!N666*ScoringModel!$B$8+Input!O666*ScoringModel!$B$9+Input!P666*ScoringModel!$B$10)*0.01,"")</f>
        <v/>
      </c>
      <c r="O666" s="66" t="str">
        <f>IF(A666&lt;&gt;"",(Input!Q666*ScoringModel!$B$14+Input!R666*ScoringModel!$B$15+Input!S666*ScoringModel!$B$16+Input!T666*ScoringModel!$B$17+Input!U666*ScoringModel!$B$18+Input!V666*ScoringModel!$B$19+Input!W666*ScoringModel!$B$20)*0.01,"")</f>
        <v/>
      </c>
      <c r="P666" s="66" t="str">
        <f>IF(A666&lt;&gt;"",(Input!X666*ScoringModel!$B$24+Input!Y666*ScoringModel!$B$25+Input!Z666*ScoringModel!$B$26+Input!AA666*ScoringModel!$B$27+Input!AB666*ScoringModel!$B$28+Input!AC666*ScoringModel!$B$29+Input!AD666*ScoringModel!$B$30)*0.01,"")</f>
        <v/>
      </c>
    </row>
    <row r="667" spans="1:16" x14ac:dyDescent="0.25">
      <c r="A667" s="154" t="str">
        <f>IF(Input!A667&lt;&gt;"",Input!A667,"")</f>
        <v/>
      </c>
      <c r="B667" s="154" t="str">
        <f>IF(Input!D667&lt;&gt;"",CONCATENATE(Input!D667,", ",Input!C667),"")</f>
        <v/>
      </c>
      <c r="C667" s="154" t="str">
        <f>IF(Input!E667&lt;&gt;"",Input!E667,"")</f>
        <v/>
      </c>
      <c r="D667" s="155" t="str">
        <f>IF(Input!F667&lt;&gt;"",Input!F667,"")</f>
        <v/>
      </c>
      <c r="E667" s="154" t="str">
        <f>IF(Input!I667&lt;&gt;"",CONCATENATE(Input!I667,", ",LEFT(Input!H667,1)),"")</f>
        <v/>
      </c>
      <c r="F667" s="156"/>
      <c r="G667" s="157" t="str">
        <f t="shared" si="10"/>
        <v/>
      </c>
      <c r="H667" s="154" t="str">
        <f>IF(A667&lt;&gt;"",VLOOKUP(G667,ScoreRanges!$C$4:$E$8,3),"")</f>
        <v/>
      </c>
      <c r="I667" s="156"/>
      <c r="J667" s="129" t="str">
        <f>IF(AND(ConversionTable!$F$2&lt;&gt;"",A667&lt;&gt;""),VLOOKUP(G667,ConversionTable!B$2:D$402,3),"")</f>
        <v/>
      </c>
      <c r="K667" s="66" t="str">
        <f>IF(AND(ConversionTable!$F$2&lt;&gt;"",A667&lt;&gt;""),VLOOKUP(J667,ConversionTable!I$4:K$7,3),"")</f>
        <v/>
      </c>
      <c r="M667" s="66" t="str">
        <f>IF(A667&lt;&gt;"",(Input!AE667*ScoringModel!$B$11+Input!AF667*ScoringModel!$B$21+Input!AG667*ScoringModel!$B$31)*0.01,"")</f>
        <v/>
      </c>
      <c r="N667" s="66" t="str">
        <f>IF(A667&lt;&gt;"",(Input!J667*ScoringModel!$B$4+Input!K667*ScoringModel!$B$5+Input!L667*ScoringModel!$B$6+Input!M667*ScoringModel!$B$7+Input!N667*ScoringModel!$B$8+Input!O667*ScoringModel!$B$9+Input!P667*ScoringModel!$B$10)*0.01,"")</f>
        <v/>
      </c>
      <c r="O667" s="66" t="str">
        <f>IF(A667&lt;&gt;"",(Input!Q667*ScoringModel!$B$14+Input!R667*ScoringModel!$B$15+Input!S667*ScoringModel!$B$16+Input!T667*ScoringModel!$B$17+Input!U667*ScoringModel!$B$18+Input!V667*ScoringModel!$B$19+Input!W667*ScoringModel!$B$20)*0.01,"")</f>
        <v/>
      </c>
      <c r="P667" s="66" t="str">
        <f>IF(A667&lt;&gt;"",(Input!X667*ScoringModel!$B$24+Input!Y667*ScoringModel!$B$25+Input!Z667*ScoringModel!$B$26+Input!AA667*ScoringModel!$B$27+Input!AB667*ScoringModel!$B$28+Input!AC667*ScoringModel!$B$29+Input!AD667*ScoringModel!$B$30)*0.01,"")</f>
        <v/>
      </c>
    </row>
    <row r="668" spans="1:16" x14ac:dyDescent="0.25">
      <c r="A668" s="154" t="str">
        <f>IF(Input!A668&lt;&gt;"",Input!A668,"")</f>
        <v/>
      </c>
      <c r="B668" s="154" t="str">
        <f>IF(Input!D668&lt;&gt;"",CONCATENATE(Input!D668,", ",Input!C668),"")</f>
        <v/>
      </c>
      <c r="C668" s="154" t="str">
        <f>IF(Input!E668&lt;&gt;"",Input!E668,"")</f>
        <v/>
      </c>
      <c r="D668" s="155" t="str">
        <f>IF(Input!F668&lt;&gt;"",Input!F668,"")</f>
        <v/>
      </c>
      <c r="E668" s="154" t="str">
        <f>IF(Input!I668&lt;&gt;"",CONCATENATE(Input!I668,", ",LEFT(Input!H668,1)),"")</f>
        <v/>
      </c>
      <c r="F668" s="156"/>
      <c r="G668" s="157" t="str">
        <f t="shared" si="10"/>
        <v/>
      </c>
      <c r="H668" s="154" t="str">
        <f>IF(A668&lt;&gt;"",VLOOKUP(G668,ScoreRanges!$C$4:$E$8,3),"")</f>
        <v/>
      </c>
      <c r="I668" s="156"/>
      <c r="J668" s="129" t="str">
        <f>IF(AND(ConversionTable!$F$2&lt;&gt;"",A668&lt;&gt;""),VLOOKUP(G668,ConversionTable!B$2:D$402,3),"")</f>
        <v/>
      </c>
      <c r="K668" s="66" t="str">
        <f>IF(AND(ConversionTable!$F$2&lt;&gt;"",A668&lt;&gt;""),VLOOKUP(J668,ConversionTable!I$4:K$7,3),"")</f>
        <v/>
      </c>
      <c r="M668" s="66" t="str">
        <f>IF(A668&lt;&gt;"",(Input!AE668*ScoringModel!$B$11+Input!AF668*ScoringModel!$B$21+Input!AG668*ScoringModel!$B$31)*0.01,"")</f>
        <v/>
      </c>
      <c r="N668" s="66" t="str">
        <f>IF(A668&lt;&gt;"",(Input!J668*ScoringModel!$B$4+Input!K668*ScoringModel!$B$5+Input!L668*ScoringModel!$B$6+Input!M668*ScoringModel!$B$7+Input!N668*ScoringModel!$B$8+Input!O668*ScoringModel!$B$9+Input!P668*ScoringModel!$B$10)*0.01,"")</f>
        <v/>
      </c>
      <c r="O668" s="66" t="str">
        <f>IF(A668&lt;&gt;"",(Input!Q668*ScoringModel!$B$14+Input!R668*ScoringModel!$B$15+Input!S668*ScoringModel!$B$16+Input!T668*ScoringModel!$B$17+Input!U668*ScoringModel!$B$18+Input!V668*ScoringModel!$B$19+Input!W668*ScoringModel!$B$20)*0.01,"")</f>
        <v/>
      </c>
      <c r="P668" s="66" t="str">
        <f>IF(A668&lt;&gt;"",(Input!X668*ScoringModel!$B$24+Input!Y668*ScoringModel!$B$25+Input!Z668*ScoringModel!$B$26+Input!AA668*ScoringModel!$B$27+Input!AB668*ScoringModel!$B$28+Input!AC668*ScoringModel!$B$29+Input!AD668*ScoringModel!$B$30)*0.01,"")</f>
        <v/>
      </c>
    </row>
    <row r="669" spans="1:16" x14ac:dyDescent="0.25">
      <c r="A669" s="154" t="str">
        <f>IF(Input!A669&lt;&gt;"",Input!A669,"")</f>
        <v/>
      </c>
      <c r="B669" s="154" t="str">
        <f>IF(Input!D669&lt;&gt;"",CONCATENATE(Input!D669,", ",Input!C669),"")</f>
        <v/>
      </c>
      <c r="C669" s="154" t="str">
        <f>IF(Input!E669&lt;&gt;"",Input!E669,"")</f>
        <v/>
      </c>
      <c r="D669" s="155" t="str">
        <f>IF(Input!F669&lt;&gt;"",Input!F669,"")</f>
        <v/>
      </c>
      <c r="E669" s="154" t="str">
        <f>IF(Input!I669&lt;&gt;"",CONCATENATE(Input!I669,", ",LEFT(Input!H669,1)),"")</f>
        <v/>
      </c>
      <c r="F669" s="156"/>
      <c r="G669" s="157" t="str">
        <f t="shared" si="10"/>
        <v/>
      </c>
      <c r="H669" s="154" t="str">
        <f>IF(A669&lt;&gt;"",VLOOKUP(G669,ScoreRanges!$C$4:$E$8,3),"")</f>
        <v/>
      </c>
      <c r="I669" s="156"/>
      <c r="J669" s="129" t="str">
        <f>IF(AND(ConversionTable!$F$2&lt;&gt;"",A669&lt;&gt;""),VLOOKUP(G669,ConversionTable!B$2:D$402,3),"")</f>
        <v/>
      </c>
      <c r="K669" s="66" t="str">
        <f>IF(AND(ConversionTable!$F$2&lt;&gt;"",A669&lt;&gt;""),VLOOKUP(J669,ConversionTable!I$4:K$7,3),"")</f>
        <v/>
      </c>
      <c r="M669" s="66" t="str">
        <f>IF(A669&lt;&gt;"",(Input!AE669*ScoringModel!$B$11+Input!AF669*ScoringModel!$B$21+Input!AG669*ScoringModel!$B$31)*0.01,"")</f>
        <v/>
      </c>
      <c r="N669" s="66" t="str">
        <f>IF(A669&lt;&gt;"",(Input!J669*ScoringModel!$B$4+Input!K669*ScoringModel!$B$5+Input!L669*ScoringModel!$B$6+Input!M669*ScoringModel!$B$7+Input!N669*ScoringModel!$B$8+Input!O669*ScoringModel!$B$9+Input!P669*ScoringModel!$B$10)*0.01,"")</f>
        <v/>
      </c>
      <c r="O669" s="66" t="str">
        <f>IF(A669&lt;&gt;"",(Input!Q669*ScoringModel!$B$14+Input!R669*ScoringModel!$B$15+Input!S669*ScoringModel!$B$16+Input!T669*ScoringModel!$B$17+Input!U669*ScoringModel!$B$18+Input!V669*ScoringModel!$B$19+Input!W669*ScoringModel!$B$20)*0.01,"")</f>
        <v/>
      </c>
      <c r="P669" s="66" t="str">
        <f>IF(A669&lt;&gt;"",(Input!X669*ScoringModel!$B$24+Input!Y669*ScoringModel!$B$25+Input!Z669*ScoringModel!$B$26+Input!AA669*ScoringModel!$B$27+Input!AB669*ScoringModel!$B$28+Input!AC669*ScoringModel!$B$29+Input!AD669*ScoringModel!$B$30)*0.01,"")</f>
        <v/>
      </c>
    </row>
    <row r="670" spans="1:16" x14ac:dyDescent="0.25">
      <c r="A670" s="154" t="str">
        <f>IF(Input!A670&lt;&gt;"",Input!A670,"")</f>
        <v/>
      </c>
      <c r="B670" s="154" t="str">
        <f>IF(Input!D670&lt;&gt;"",CONCATENATE(Input!D670,", ",Input!C670),"")</f>
        <v/>
      </c>
      <c r="C670" s="154" t="str">
        <f>IF(Input!E670&lt;&gt;"",Input!E670,"")</f>
        <v/>
      </c>
      <c r="D670" s="155" t="str">
        <f>IF(Input!F670&lt;&gt;"",Input!F670,"")</f>
        <v/>
      </c>
      <c r="E670" s="154" t="str">
        <f>IF(Input!I670&lt;&gt;"",CONCATENATE(Input!I670,", ",LEFT(Input!H670,1)),"")</f>
        <v/>
      </c>
      <c r="F670" s="156"/>
      <c r="G670" s="157" t="str">
        <f t="shared" si="10"/>
        <v/>
      </c>
      <c r="H670" s="154" t="str">
        <f>IF(A670&lt;&gt;"",VLOOKUP(G670,ScoreRanges!$C$4:$E$8,3),"")</f>
        <v/>
      </c>
      <c r="I670" s="156"/>
      <c r="J670" s="129" t="str">
        <f>IF(AND(ConversionTable!$F$2&lt;&gt;"",A670&lt;&gt;""),VLOOKUP(G670,ConversionTable!B$2:D$402,3),"")</f>
        <v/>
      </c>
      <c r="K670" s="66" t="str">
        <f>IF(AND(ConversionTable!$F$2&lt;&gt;"",A670&lt;&gt;""),VLOOKUP(J670,ConversionTable!I$4:K$7,3),"")</f>
        <v/>
      </c>
      <c r="M670" s="66" t="str">
        <f>IF(A670&lt;&gt;"",(Input!AE670*ScoringModel!$B$11+Input!AF670*ScoringModel!$B$21+Input!AG670*ScoringModel!$B$31)*0.01,"")</f>
        <v/>
      </c>
      <c r="N670" s="66" t="str">
        <f>IF(A670&lt;&gt;"",(Input!J670*ScoringModel!$B$4+Input!K670*ScoringModel!$B$5+Input!L670*ScoringModel!$B$6+Input!M670*ScoringModel!$B$7+Input!N670*ScoringModel!$B$8+Input!O670*ScoringModel!$B$9+Input!P670*ScoringModel!$B$10)*0.01,"")</f>
        <v/>
      </c>
      <c r="O670" s="66" t="str">
        <f>IF(A670&lt;&gt;"",(Input!Q670*ScoringModel!$B$14+Input!R670*ScoringModel!$B$15+Input!S670*ScoringModel!$B$16+Input!T670*ScoringModel!$B$17+Input!U670*ScoringModel!$B$18+Input!V670*ScoringModel!$B$19+Input!W670*ScoringModel!$B$20)*0.01,"")</f>
        <v/>
      </c>
      <c r="P670" s="66" t="str">
        <f>IF(A670&lt;&gt;"",(Input!X670*ScoringModel!$B$24+Input!Y670*ScoringModel!$B$25+Input!Z670*ScoringModel!$B$26+Input!AA670*ScoringModel!$B$27+Input!AB670*ScoringModel!$B$28+Input!AC670*ScoringModel!$B$29+Input!AD670*ScoringModel!$B$30)*0.01,"")</f>
        <v/>
      </c>
    </row>
    <row r="671" spans="1:16" x14ac:dyDescent="0.25">
      <c r="A671" s="154" t="str">
        <f>IF(Input!A671&lt;&gt;"",Input!A671,"")</f>
        <v/>
      </c>
      <c r="B671" s="154" t="str">
        <f>IF(Input!D671&lt;&gt;"",CONCATENATE(Input!D671,", ",Input!C671),"")</f>
        <v/>
      </c>
      <c r="C671" s="154" t="str">
        <f>IF(Input!E671&lt;&gt;"",Input!E671,"")</f>
        <v/>
      </c>
      <c r="D671" s="155" t="str">
        <f>IF(Input!F671&lt;&gt;"",Input!F671,"")</f>
        <v/>
      </c>
      <c r="E671" s="154" t="str">
        <f>IF(Input!I671&lt;&gt;"",CONCATENATE(Input!I671,", ",LEFT(Input!H671,1)),"")</f>
        <v/>
      </c>
      <c r="F671" s="156"/>
      <c r="G671" s="157" t="str">
        <f t="shared" si="10"/>
        <v/>
      </c>
      <c r="H671" s="154" t="str">
        <f>IF(A671&lt;&gt;"",VLOOKUP(G671,ScoreRanges!$C$4:$E$8,3),"")</f>
        <v/>
      </c>
      <c r="I671" s="156"/>
      <c r="J671" s="129" t="str">
        <f>IF(AND(ConversionTable!$F$2&lt;&gt;"",A671&lt;&gt;""),VLOOKUP(G671,ConversionTable!B$2:D$402,3),"")</f>
        <v/>
      </c>
      <c r="K671" s="66" t="str">
        <f>IF(AND(ConversionTable!$F$2&lt;&gt;"",A671&lt;&gt;""),VLOOKUP(J671,ConversionTable!I$4:K$7,3),"")</f>
        <v/>
      </c>
      <c r="M671" s="66" t="str">
        <f>IF(A671&lt;&gt;"",(Input!AE671*ScoringModel!$B$11+Input!AF671*ScoringModel!$B$21+Input!AG671*ScoringModel!$B$31)*0.01,"")</f>
        <v/>
      </c>
      <c r="N671" s="66" t="str">
        <f>IF(A671&lt;&gt;"",(Input!J671*ScoringModel!$B$4+Input!K671*ScoringModel!$B$5+Input!L671*ScoringModel!$B$6+Input!M671*ScoringModel!$B$7+Input!N671*ScoringModel!$B$8+Input!O671*ScoringModel!$B$9+Input!P671*ScoringModel!$B$10)*0.01,"")</f>
        <v/>
      </c>
      <c r="O671" s="66" t="str">
        <f>IF(A671&lt;&gt;"",(Input!Q671*ScoringModel!$B$14+Input!R671*ScoringModel!$B$15+Input!S671*ScoringModel!$B$16+Input!T671*ScoringModel!$B$17+Input!U671*ScoringModel!$B$18+Input!V671*ScoringModel!$B$19+Input!W671*ScoringModel!$B$20)*0.01,"")</f>
        <v/>
      </c>
      <c r="P671" s="66" t="str">
        <f>IF(A671&lt;&gt;"",(Input!X671*ScoringModel!$B$24+Input!Y671*ScoringModel!$B$25+Input!Z671*ScoringModel!$B$26+Input!AA671*ScoringModel!$B$27+Input!AB671*ScoringModel!$B$28+Input!AC671*ScoringModel!$B$29+Input!AD671*ScoringModel!$B$30)*0.01,"")</f>
        <v/>
      </c>
    </row>
    <row r="672" spans="1:16" x14ac:dyDescent="0.25">
      <c r="A672" s="154" t="str">
        <f>IF(Input!A672&lt;&gt;"",Input!A672,"")</f>
        <v/>
      </c>
      <c r="B672" s="154" t="str">
        <f>IF(Input!D672&lt;&gt;"",CONCATENATE(Input!D672,", ",Input!C672),"")</f>
        <v/>
      </c>
      <c r="C672" s="154" t="str">
        <f>IF(Input!E672&lt;&gt;"",Input!E672,"")</f>
        <v/>
      </c>
      <c r="D672" s="155" t="str">
        <f>IF(Input!F672&lt;&gt;"",Input!F672,"")</f>
        <v/>
      </c>
      <c r="E672" s="154" t="str">
        <f>IF(Input!I672&lt;&gt;"",CONCATENATE(Input!I672,", ",LEFT(Input!H672,1)),"")</f>
        <v/>
      </c>
      <c r="F672" s="156"/>
      <c r="G672" s="157" t="str">
        <f t="shared" si="10"/>
        <v/>
      </c>
      <c r="H672" s="154" t="str">
        <f>IF(A672&lt;&gt;"",VLOOKUP(G672,ScoreRanges!$C$4:$E$8,3),"")</f>
        <v/>
      </c>
      <c r="I672" s="156"/>
      <c r="J672" s="129" t="str">
        <f>IF(AND(ConversionTable!$F$2&lt;&gt;"",A672&lt;&gt;""),VLOOKUP(G672,ConversionTable!B$2:D$402,3),"")</f>
        <v/>
      </c>
      <c r="K672" s="66" t="str">
        <f>IF(AND(ConversionTable!$F$2&lt;&gt;"",A672&lt;&gt;""),VLOOKUP(J672,ConversionTable!I$4:K$7,3),"")</f>
        <v/>
      </c>
      <c r="M672" s="66" t="str">
        <f>IF(A672&lt;&gt;"",(Input!AE672*ScoringModel!$B$11+Input!AF672*ScoringModel!$B$21+Input!AG672*ScoringModel!$B$31)*0.01,"")</f>
        <v/>
      </c>
      <c r="N672" s="66" t="str">
        <f>IF(A672&lt;&gt;"",(Input!J672*ScoringModel!$B$4+Input!K672*ScoringModel!$B$5+Input!L672*ScoringModel!$B$6+Input!M672*ScoringModel!$B$7+Input!N672*ScoringModel!$B$8+Input!O672*ScoringModel!$B$9+Input!P672*ScoringModel!$B$10)*0.01,"")</f>
        <v/>
      </c>
      <c r="O672" s="66" t="str">
        <f>IF(A672&lt;&gt;"",(Input!Q672*ScoringModel!$B$14+Input!R672*ScoringModel!$B$15+Input!S672*ScoringModel!$B$16+Input!T672*ScoringModel!$B$17+Input!U672*ScoringModel!$B$18+Input!V672*ScoringModel!$B$19+Input!W672*ScoringModel!$B$20)*0.01,"")</f>
        <v/>
      </c>
      <c r="P672" s="66" t="str">
        <f>IF(A672&lt;&gt;"",(Input!X672*ScoringModel!$B$24+Input!Y672*ScoringModel!$B$25+Input!Z672*ScoringModel!$B$26+Input!AA672*ScoringModel!$B$27+Input!AB672*ScoringModel!$B$28+Input!AC672*ScoringModel!$B$29+Input!AD672*ScoringModel!$B$30)*0.01,"")</f>
        <v/>
      </c>
    </row>
    <row r="673" spans="1:16" x14ac:dyDescent="0.25">
      <c r="A673" s="154" t="str">
        <f>IF(Input!A673&lt;&gt;"",Input!A673,"")</f>
        <v/>
      </c>
      <c r="B673" s="154" t="str">
        <f>IF(Input!D673&lt;&gt;"",CONCATENATE(Input!D673,", ",Input!C673),"")</f>
        <v/>
      </c>
      <c r="C673" s="154" t="str">
        <f>IF(Input!E673&lt;&gt;"",Input!E673,"")</f>
        <v/>
      </c>
      <c r="D673" s="155" t="str">
        <f>IF(Input!F673&lt;&gt;"",Input!F673,"")</f>
        <v/>
      </c>
      <c r="E673" s="154" t="str">
        <f>IF(Input!I673&lt;&gt;"",CONCATENATE(Input!I673,", ",LEFT(Input!H673,1)),"")</f>
        <v/>
      </c>
      <c r="F673" s="156"/>
      <c r="G673" s="157" t="str">
        <f t="shared" si="10"/>
        <v/>
      </c>
      <c r="H673" s="154" t="str">
        <f>IF(A673&lt;&gt;"",VLOOKUP(G673,ScoreRanges!$C$4:$E$8,3),"")</f>
        <v/>
      </c>
      <c r="I673" s="156"/>
      <c r="J673" s="129" t="str">
        <f>IF(AND(ConversionTable!$F$2&lt;&gt;"",A673&lt;&gt;""),VLOOKUP(G673,ConversionTable!B$2:D$402,3),"")</f>
        <v/>
      </c>
      <c r="K673" s="66" t="str">
        <f>IF(AND(ConversionTable!$F$2&lt;&gt;"",A673&lt;&gt;""),VLOOKUP(J673,ConversionTable!I$4:K$7,3),"")</f>
        <v/>
      </c>
      <c r="M673" s="66" t="str">
        <f>IF(A673&lt;&gt;"",(Input!AE673*ScoringModel!$B$11+Input!AF673*ScoringModel!$B$21+Input!AG673*ScoringModel!$B$31)*0.01,"")</f>
        <v/>
      </c>
      <c r="N673" s="66" t="str">
        <f>IF(A673&lt;&gt;"",(Input!J673*ScoringModel!$B$4+Input!K673*ScoringModel!$B$5+Input!L673*ScoringModel!$B$6+Input!M673*ScoringModel!$B$7+Input!N673*ScoringModel!$B$8+Input!O673*ScoringModel!$B$9+Input!P673*ScoringModel!$B$10)*0.01,"")</f>
        <v/>
      </c>
      <c r="O673" s="66" t="str">
        <f>IF(A673&lt;&gt;"",(Input!Q673*ScoringModel!$B$14+Input!R673*ScoringModel!$B$15+Input!S673*ScoringModel!$B$16+Input!T673*ScoringModel!$B$17+Input!U673*ScoringModel!$B$18+Input!V673*ScoringModel!$B$19+Input!W673*ScoringModel!$B$20)*0.01,"")</f>
        <v/>
      </c>
      <c r="P673" s="66" t="str">
        <f>IF(A673&lt;&gt;"",(Input!X673*ScoringModel!$B$24+Input!Y673*ScoringModel!$B$25+Input!Z673*ScoringModel!$B$26+Input!AA673*ScoringModel!$B$27+Input!AB673*ScoringModel!$B$28+Input!AC673*ScoringModel!$B$29+Input!AD673*ScoringModel!$B$30)*0.01,"")</f>
        <v/>
      </c>
    </row>
    <row r="674" spans="1:16" x14ac:dyDescent="0.25">
      <c r="A674" s="154" t="str">
        <f>IF(Input!A674&lt;&gt;"",Input!A674,"")</f>
        <v/>
      </c>
      <c r="B674" s="154" t="str">
        <f>IF(Input!D674&lt;&gt;"",CONCATENATE(Input!D674,", ",Input!C674),"")</f>
        <v/>
      </c>
      <c r="C674" s="154" t="str">
        <f>IF(Input!E674&lt;&gt;"",Input!E674,"")</f>
        <v/>
      </c>
      <c r="D674" s="155" t="str">
        <f>IF(Input!F674&lt;&gt;"",Input!F674,"")</f>
        <v/>
      </c>
      <c r="E674" s="154" t="str">
        <f>IF(Input!I674&lt;&gt;"",CONCATENATE(Input!I674,", ",LEFT(Input!H674,1)),"")</f>
        <v/>
      </c>
      <c r="F674" s="156"/>
      <c r="G674" s="157" t="str">
        <f t="shared" si="10"/>
        <v/>
      </c>
      <c r="H674" s="154" t="str">
        <f>IF(A674&lt;&gt;"",VLOOKUP(G674,ScoreRanges!$C$4:$E$8,3),"")</f>
        <v/>
      </c>
      <c r="I674" s="156"/>
      <c r="J674" s="129" t="str">
        <f>IF(AND(ConversionTable!$F$2&lt;&gt;"",A674&lt;&gt;""),VLOOKUP(G674,ConversionTable!B$2:D$402,3),"")</f>
        <v/>
      </c>
      <c r="K674" s="66" t="str">
        <f>IF(AND(ConversionTable!$F$2&lt;&gt;"",A674&lt;&gt;""),VLOOKUP(J674,ConversionTable!I$4:K$7,3),"")</f>
        <v/>
      </c>
      <c r="M674" s="66" t="str">
        <f>IF(A674&lt;&gt;"",(Input!AE674*ScoringModel!$B$11+Input!AF674*ScoringModel!$B$21+Input!AG674*ScoringModel!$B$31)*0.01,"")</f>
        <v/>
      </c>
      <c r="N674" s="66" t="str">
        <f>IF(A674&lt;&gt;"",(Input!J674*ScoringModel!$B$4+Input!K674*ScoringModel!$B$5+Input!L674*ScoringModel!$B$6+Input!M674*ScoringModel!$B$7+Input!N674*ScoringModel!$B$8+Input!O674*ScoringModel!$B$9+Input!P674*ScoringModel!$B$10)*0.01,"")</f>
        <v/>
      </c>
      <c r="O674" s="66" t="str">
        <f>IF(A674&lt;&gt;"",(Input!Q674*ScoringModel!$B$14+Input!R674*ScoringModel!$B$15+Input!S674*ScoringModel!$B$16+Input!T674*ScoringModel!$B$17+Input!U674*ScoringModel!$B$18+Input!V674*ScoringModel!$B$19+Input!W674*ScoringModel!$B$20)*0.01,"")</f>
        <v/>
      </c>
      <c r="P674" s="66" t="str">
        <f>IF(A674&lt;&gt;"",(Input!X674*ScoringModel!$B$24+Input!Y674*ScoringModel!$B$25+Input!Z674*ScoringModel!$B$26+Input!AA674*ScoringModel!$B$27+Input!AB674*ScoringModel!$B$28+Input!AC674*ScoringModel!$B$29+Input!AD674*ScoringModel!$B$30)*0.01,"")</f>
        <v/>
      </c>
    </row>
    <row r="675" spans="1:16" x14ac:dyDescent="0.25">
      <c r="A675" s="154" t="str">
        <f>IF(Input!A675&lt;&gt;"",Input!A675,"")</f>
        <v/>
      </c>
      <c r="B675" s="154" t="str">
        <f>IF(Input!D675&lt;&gt;"",CONCATENATE(Input!D675,", ",Input!C675),"")</f>
        <v/>
      </c>
      <c r="C675" s="154" t="str">
        <f>IF(Input!E675&lt;&gt;"",Input!E675,"")</f>
        <v/>
      </c>
      <c r="D675" s="155" t="str">
        <f>IF(Input!F675&lt;&gt;"",Input!F675,"")</f>
        <v/>
      </c>
      <c r="E675" s="154" t="str">
        <f>IF(Input!I675&lt;&gt;"",CONCATENATE(Input!I675,", ",LEFT(Input!H675,1)),"")</f>
        <v/>
      </c>
      <c r="F675" s="156"/>
      <c r="G675" s="157" t="str">
        <f t="shared" si="10"/>
        <v/>
      </c>
      <c r="H675" s="154" t="str">
        <f>IF(A675&lt;&gt;"",VLOOKUP(G675,ScoreRanges!$C$4:$E$8,3),"")</f>
        <v/>
      </c>
      <c r="I675" s="156"/>
      <c r="J675" s="129" t="str">
        <f>IF(AND(ConversionTable!$F$2&lt;&gt;"",A675&lt;&gt;""),VLOOKUP(G675,ConversionTable!B$2:D$402,3),"")</f>
        <v/>
      </c>
      <c r="K675" s="66" t="str">
        <f>IF(AND(ConversionTable!$F$2&lt;&gt;"",A675&lt;&gt;""),VLOOKUP(J675,ConversionTable!I$4:K$7,3),"")</f>
        <v/>
      </c>
      <c r="M675" s="66" t="str">
        <f>IF(A675&lt;&gt;"",(Input!AE675*ScoringModel!$B$11+Input!AF675*ScoringModel!$B$21+Input!AG675*ScoringModel!$B$31)*0.01,"")</f>
        <v/>
      </c>
      <c r="N675" s="66" t="str">
        <f>IF(A675&lt;&gt;"",(Input!J675*ScoringModel!$B$4+Input!K675*ScoringModel!$B$5+Input!L675*ScoringModel!$B$6+Input!M675*ScoringModel!$B$7+Input!N675*ScoringModel!$B$8+Input!O675*ScoringModel!$B$9+Input!P675*ScoringModel!$B$10)*0.01,"")</f>
        <v/>
      </c>
      <c r="O675" s="66" t="str">
        <f>IF(A675&lt;&gt;"",(Input!Q675*ScoringModel!$B$14+Input!R675*ScoringModel!$B$15+Input!S675*ScoringModel!$B$16+Input!T675*ScoringModel!$B$17+Input!U675*ScoringModel!$B$18+Input!V675*ScoringModel!$B$19+Input!W675*ScoringModel!$B$20)*0.01,"")</f>
        <v/>
      </c>
      <c r="P675" s="66" t="str">
        <f>IF(A675&lt;&gt;"",(Input!X675*ScoringModel!$B$24+Input!Y675*ScoringModel!$B$25+Input!Z675*ScoringModel!$B$26+Input!AA675*ScoringModel!$B$27+Input!AB675*ScoringModel!$B$28+Input!AC675*ScoringModel!$B$29+Input!AD675*ScoringModel!$B$30)*0.01,"")</f>
        <v/>
      </c>
    </row>
    <row r="676" spans="1:16" x14ac:dyDescent="0.25">
      <c r="A676" s="154" t="str">
        <f>IF(Input!A676&lt;&gt;"",Input!A676,"")</f>
        <v/>
      </c>
      <c r="B676" s="154" t="str">
        <f>IF(Input!D676&lt;&gt;"",CONCATENATE(Input!D676,", ",Input!C676),"")</f>
        <v/>
      </c>
      <c r="C676" s="154" t="str">
        <f>IF(Input!E676&lt;&gt;"",Input!E676,"")</f>
        <v/>
      </c>
      <c r="D676" s="155" t="str">
        <f>IF(Input!F676&lt;&gt;"",Input!F676,"")</f>
        <v/>
      </c>
      <c r="E676" s="154" t="str">
        <f>IF(Input!I676&lt;&gt;"",CONCATENATE(Input!I676,", ",LEFT(Input!H676,1)),"")</f>
        <v/>
      </c>
      <c r="F676" s="156"/>
      <c r="G676" s="157" t="str">
        <f t="shared" si="10"/>
        <v/>
      </c>
      <c r="H676" s="154" t="str">
        <f>IF(A676&lt;&gt;"",VLOOKUP(G676,ScoreRanges!$C$4:$E$8,3),"")</f>
        <v/>
      </c>
      <c r="I676" s="156"/>
      <c r="J676" s="129" t="str">
        <f>IF(AND(ConversionTable!$F$2&lt;&gt;"",A676&lt;&gt;""),VLOOKUP(G676,ConversionTable!B$2:D$402,3),"")</f>
        <v/>
      </c>
      <c r="K676" s="66" t="str">
        <f>IF(AND(ConversionTable!$F$2&lt;&gt;"",A676&lt;&gt;""),VLOOKUP(J676,ConversionTable!I$4:K$7,3),"")</f>
        <v/>
      </c>
      <c r="M676" s="66" t="str">
        <f>IF(A676&lt;&gt;"",(Input!AE676*ScoringModel!$B$11+Input!AF676*ScoringModel!$B$21+Input!AG676*ScoringModel!$B$31)*0.01,"")</f>
        <v/>
      </c>
      <c r="N676" s="66" t="str">
        <f>IF(A676&lt;&gt;"",(Input!J676*ScoringModel!$B$4+Input!K676*ScoringModel!$B$5+Input!L676*ScoringModel!$B$6+Input!M676*ScoringModel!$B$7+Input!N676*ScoringModel!$B$8+Input!O676*ScoringModel!$B$9+Input!P676*ScoringModel!$B$10)*0.01,"")</f>
        <v/>
      </c>
      <c r="O676" s="66" t="str">
        <f>IF(A676&lt;&gt;"",(Input!Q676*ScoringModel!$B$14+Input!R676*ScoringModel!$B$15+Input!S676*ScoringModel!$B$16+Input!T676*ScoringModel!$B$17+Input!U676*ScoringModel!$B$18+Input!V676*ScoringModel!$B$19+Input!W676*ScoringModel!$B$20)*0.01,"")</f>
        <v/>
      </c>
      <c r="P676" s="66" t="str">
        <f>IF(A676&lt;&gt;"",(Input!X676*ScoringModel!$B$24+Input!Y676*ScoringModel!$B$25+Input!Z676*ScoringModel!$B$26+Input!AA676*ScoringModel!$B$27+Input!AB676*ScoringModel!$B$28+Input!AC676*ScoringModel!$B$29+Input!AD676*ScoringModel!$B$30)*0.01,"")</f>
        <v/>
      </c>
    </row>
    <row r="677" spans="1:16" x14ac:dyDescent="0.25">
      <c r="A677" s="154" t="str">
        <f>IF(Input!A677&lt;&gt;"",Input!A677,"")</f>
        <v/>
      </c>
      <c r="B677" s="154" t="str">
        <f>IF(Input!D677&lt;&gt;"",CONCATENATE(Input!D677,", ",Input!C677),"")</f>
        <v/>
      </c>
      <c r="C677" s="154" t="str">
        <f>IF(Input!E677&lt;&gt;"",Input!E677,"")</f>
        <v/>
      </c>
      <c r="D677" s="155" t="str">
        <f>IF(Input!F677&lt;&gt;"",Input!F677,"")</f>
        <v/>
      </c>
      <c r="E677" s="154" t="str">
        <f>IF(Input!I677&lt;&gt;"",CONCATENATE(Input!I677,", ",LEFT(Input!H677,1)),"")</f>
        <v/>
      </c>
      <c r="F677" s="156"/>
      <c r="G677" s="157" t="str">
        <f t="shared" si="10"/>
        <v/>
      </c>
      <c r="H677" s="154" t="str">
        <f>IF(A677&lt;&gt;"",VLOOKUP(G677,ScoreRanges!$C$4:$E$8,3),"")</f>
        <v/>
      </c>
      <c r="I677" s="156"/>
      <c r="J677" s="129" t="str">
        <f>IF(AND(ConversionTable!$F$2&lt;&gt;"",A677&lt;&gt;""),VLOOKUP(G677,ConversionTable!B$2:D$402,3),"")</f>
        <v/>
      </c>
      <c r="K677" s="66" t="str">
        <f>IF(AND(ConversionTable!$F$2&lt;&gt;"",A677&lt;&gt;""),VLOOKUP(J677,ConversionTable!I$4:K$7,3),"")</f>
        <v/>
      </c>
      <c r="M677" s="66" t="str">
        <f>IF(A677&lt;&gt;"",(Input!AE677*ScoringModel!$B$11+Input!AF677*ScoringModel!$B$21+Input!AG677*ScoringModel!$B$31)*0.01,"")</f>
        <v/>
      </c>
      <c r="N677" s="66" t="str">
        <f>IF(A677&lt;&gt;"",(Input!J677*ScoringModel!$B$4+Input!K677*ScoringModel!$B$5+Input!L677*ScoringModel!$B$6+Input!M677*ScoringModel!$B$7+Input!N677*ScoringModel!$B$8+Input!O677*ScoringModel!$B$9+Input!P677*ScoringModel!$B$10)*0.01,"")</f>
        <v/>
      </c>
      <c r="O677" s="66" t="str">
        <f>IF(A677&lt;&gt;"",(Input!Q677*ScoringModel!$B$14+Input!R677*ScoringModel!$B$15+Input!S677*ScoringModel!$B$16+Input!T677*ScoringModel!$B$17+Input!U677*ScoringModel!$B$18+Input!V677*ScoringModel!$B$19+Input!W677*ScoringModel!$B$20)*0.01,"")</f>
        <v/>
      </c>
      <c r="P677" s="66" t="str">
        <f>IF(A677&lt;&gt;"",(Input!X677*ScoringModel!$B$24+Input!Y677*ScoringModel!$B$25+Input!Z677*ScoringModel!$B$26+Input!AA677*ScoringModel!$B$27+Input!AB677*ScoringModel!$B$28+Input!AC677*ScoringModel!$B$29+Input!AD677*ScoringModel!$B$30)*0.01,"")</f>
        <v/>
      </c>
    </row>
    <row r="678" spans="1:16" x14ac:dyDescent="0.25">
      <c r="A678" s="154" t="str">
        <f>IF(Input!A678&lt;&gt;"",Input!A678,"")</f>
        <v/>
      </c>
      <c r="B678" s="154" t="str">
        <f>IF(Input!D678&lt;&gt;"",CONCATENATE(Input!D678,", ",Input!C678),"")</f>
        <v/>
      </c>
      <c r="C678" s="154" t="str">
        <f>IF(Input!E678&lt;&gt;"",Input!E678,"")</f>
        <v/>
      </c>
      <c r="D678" s="155" t="str">
        <f>IF(Input!F678&lt;&gt;"",Input!F678,"")</f>
        <v/>
      </c>
      <c r="E678" s="154" t="str">
        <f>IF(Input!I678&lt;&gt;"",CONCATENATE(Input!I678,", ",LEFT(Input!H678,1)),"")</f>
        <v/>
      </c>
      <c r="F678" s="156"/>
      <c r="G678" s="157" t="str">
        <f t="shared" si="10"/>
        <v/>
      </c>
      <c r="H678" s="154" t="str">
        <f>IF(A678&lt;&gt;"",VLOOKUP(G678,ScoreRanges!$C$4:$E$8,3),"")</f>
        <v/>
      </c>
      <c r="I678" s="156"/>
      <c r="J678" s="129" t="str">
        <f>IF(AND(ConversionTable!$F$2&lt;&gt;"",A678&lt;&gt;""),VLOOKUP(G678,ConversionTable!B$2:D$402,3),"")</f>
        <v/>
      </c>
      <c r="K678" s="66" t="str">
        <f>IF(AND(ConversionTable!$F$2&lt;&gt;"",A678&lt;&gt;""),VLOOKUP(J678,ConversionTable!I$4:K$7,3),"")</f>
        <v/>
      </c>
      <c r="M678" s="66" t="str">
        <f>IF(A678&lt;&gt;"",(Input!AE678*ScoringModel!$B$11+Input!AF678*ScoringModel!$B$21+Input!AG678*ScoringModel!$B$31)*0.01,"")</f>
        <v/>
      </c>
      <c r="N678" s="66" t="str">
        <f>IF(A678&lt;&gt;"",(Input!J678*ScoringModel!$B$4+Input!K678*ScoringModel!$B$5+Input!L678*ScoringModel!$B$6+Input!M678*ScoringModel!$B$7+Input!N678*ScoringModel!$B$8+Input!O678*ScoringModel!$B$9+Input!P678*ScoringModel!$B$10)*0.01,"")</f>
        <v/>
      </c>
      <c r="O678" s="66" t="str">
        <f>IF(A678&lt;&gt;"",(Input!Q678*ScoringModel!$B$14+Input!R678*ScoringModel!$B$15+Input!S678*ScoringModel!$B$16+Input!T678*ScoringModel!$B$17+Input!U678*ScoringModel!$B$18+Input!V678*ScoringModel!$B$19+Input!W678*ScoringModel!$B$20)*0.01,"")</f>
        <v/>
      </c>
      <c r="P678" s="66" t="str">
        <f>IF(A678&lt;&gt;"",(Input!X678*ScoringModel!$B$24+Input!Y678*ScoringModel!$B$25+Input!Z678*ScoringModel!$B$26+Input!AA678*ScoringModel!$B$27+Input!AB678*ScoringModel!$B$28+Input!AC678*ScoringModel!$B$29+Input!AD678*ScoringModel!$B$30)*0.01,"")</f>
        <v/>
      </c>
    </row>
    <row r="679" spans="1:16" x14ac:dyDescent="0.25">
      <c r="A679" s="154" t="str">
        <f>IF(Input!A679&lt;&gt;"",Input!A679,"")</f>
        <v/>
      </c>
      <c r="B679" s="154" t="str">
        <f>IF(Input!D679&lt;&gt;"",CONCATENATE(Input!D679,", ",Input!C679),"")</f>
        <v/>
      </c>
      <c r="C679" s="154" t="str">
        <f>IF(Input!E679&lt;&gt;"",Input!E679,"")</f>
        <v/>
      </c>
      <c r="D679" s="155" t="str">
        <f>IF(Input!F679&lt;&gt;"",Input!F679,"")</f>
        <v/>
      </c>
      <c r="E679" s="154" t="str">
        <f>IF(Input!I679&lt;&gt;"",CONCATENATE(Input!I679,", ",LEFT(Input!H679,1)),"")</f>
        <v/>
      </c>
      <c r="F679" s="156"/>
      <c r="G679" s="157" t="str">
        <f t="shared" si="10"/>
        <v/>
      </c>
      <c r="H679" s="154" t="str">
        <f>IF(A679&lt;&gt;"",VLOOKUP(G679,ScoreRanges!$C$4:$E$8,3),"")</f>
        <v/>
      </c>
      <c r="I679" s="156"/>
      <c r="J679" s="129" t="str">
        <f>IF(AND(ConversionTable!$F$2&lt;&gt;"",A679&lt;&gt;""),VLOOKUP(G679,ConversionTable!B$2:D$402,3),"")</f>
        <v/>
      </c>
      <c r="K679" s="66" t="str">
        <f>IF(AND(ConversionTable!$F$2&lt;&gt;"",A679&lt;&gt;""),VLOOKUP(J679,ConversionTable!I$4:K$7,3),"")</f>
        <v/>
      </c>
      <c r="M679" s="66" t="str">
        <f>IF(A679&lt;&gt;"",(Input!AE679*ScoringModel!$B$11+Input!AF679*ScoringModel!$B$21+Input!AG679*ScoringModel!$B$31)*0.01,"")</f>
        <v/>
      </c>
      <c r="N679" s="66" t="str">
        <f>IF(A679&lt;&gt;"",(Input!J679*ScoringModel!$B$4+Input!K679*ScoringModel!$B$5+Input!L679*ScoringModel!$B$6+Input!M679*ScoringModel!$B$7+Input!N679*ScoringModel!$B$8+Input!O679*ScoringModel!$B$9+Input!P679*ScoringModel!$B$10)*0.01,"")</f>
        <v/>
      </c>
      <c r="O679" s="66" t="str">
        <f>IF(A679&lt;&gt;"",(Input!Q679*ScoringModel!$B$14+Input!R679*ScoringModel!$B$15+Input!S679*ScoringModel!$B$16+Input!T679*ScoringModel!$B$17+Input!U679*ScoringModel!$B$18+Input!V679*ScoringModel!$B$19+Input!W679*ScoringModel!$B$20)*0.01,"")</f>
        <v/>
      </c>
      <c r="P679" s="66" t="str">
        <f>IF(A679&lt;&gt;"",(Input!X679*ScoringModel!$B$24+Input!Y679*ScoringModel!$B$25+Input!Z679*ScoringModel!$B$26+Input!AA679*ScoringModel!$B$27+Input!AB679*ScoringModel!$B$28+Input!AC679*ScoringModel!$B$29+Input!AD679*ScoringModel!$B$30)*0.01,"")</f>
        <v/>
      </c>
    </row>
    <row r="680" spans="1:16" x14ac:dyDescent="0.25">
      <c r="A680" s="154" t="str">
        <f>IF(Input!A680&lt;&gt;"",Input!A680,"")</f>
        <v/>
      </c>
      <c r="B680" s="154" t="str">
        <f>IF(Input!D680&lt;&gt;"",CONCATENATE(Input!D680,", ",Input!C680),"")</f>
        <v/>
      </c>
      <c r="C680" s="154" t="str">
        <f>IF(Input!E680&lt;&gt;"",Input!E680,"")</f>
        <v/>
      </c>
      <c r="D680" s="155" t="str">
        <f>IF(Input!F680&lt;&gt;"",Input!F680,"")</f>
        <v/>
      </c>
      <c r="E680" s="154" t="str">
        <f>IF(Input!I680&lt;&gt;"",CONCATENATE(Input!I680,", ",LEFT(Input!H680,1)),"")</f>
        <v/>
      </c>
      <c r="F680" s="156"/>
      <c r="G680" s="157" t="str">
        <f t="shared" si="10"/>
        <v/>
      </c>
      <c r="H680" s="154" t="str">
        <f>IF(A680&lt;&gt;"",VLOOKUP(G680,ScoreRanges!$C$4:$E$8,3),"")</f>
        <v/>
      </c>
      <c r="I680" s="156"/>
      <c r="J680" s="129" t="str">
        <f>IF(AND(ConversionTable!$F$2&lt;&gt;"",A680&lt;&gt;""),VLOOKUP(G680,ConversionTable!B$2:D$402,3),"")</f>
        <v/>
      </c>
      <c r="K680" s="66" t="str">
        <f>IF(AND(ConversionTable!$F$2&lt;&gt;"",A680&lt;&gt;""),VLOOKUP(J680,ConversionTable!I$4:K$7,3),"")</f>
        <v/>
      </c>
      <c r="M680" s="66" t="str">
        <f>IF(A680&lt;&gt;"",(Input!AE680*ScoringModel!$B$11+Input!AF680*ScoringModel!$B$21+Input!AG680*ScoringModel!$B$31)*0.01,"")</f>
        <v/>
      </c>
      <c r="N680" s="66" t="str">
        <f>IF(A680&lt;&gt;"",(Input!J680*ScoringModel!$B$4+Input!K680*ScoringModel!$B$5+Input!L680*ScoringModel!$B$6+Input!M680*ScoringModel!$B$7+Input!N680*ScoringModel!$B$8+Input!O680*ScoringModel!$B$9+Input!P680*ScoringModel!$B$10)*0.01,"")</f>
        <v/>
      </c>
      <c r="O680" s="66" t="str">
        <f>IF(A680&lt;&gt;"",(Input!Q680*ScoringModel!$B$14+Input!R680*ScoringModel!$B$15+Input!S680*ScoringModel!$B$16+Input!T680*ScoringModel!$B$17+Input!U680*ScoringModel!$B$18+Input!V680*ScoringModel!$B$19+Input!W680*ScoringModel!$B$20)*0.01,"")</f>
        <v/>
      </c>
      <c r="P680" s="66" t="str">
        <f>IF(A680&lt;&gt;"",(Input!X680*ScoringModel!$B$24+Input!Y680*ScoringModel!$B$25+Input!Z680*ScoringModel!$B$26+Input!AA680*ScoringModel!$B$27+Input!AB680*ScoringModel!$B$28+Input!AC680*ScoringModel!$B$29+Input!AD680*ScoringModel!$B$30)*0.01,"")</f>
        <v/>
      </c>
    </row>
    <row r="681" spans="1:16" x14ac:dyDescent="0.25">
      <c r="A681" s="154" t="str">
        <f>IF(Input!A681&lt;&gt;"",Input!A681,"")</f>
        <v/>
      </c>
      <c r="B681" s="154" t="str">
        <f>IF(Input!D681&lt;&gt;"",CONCATENATE(Input!D681,", ",Input!C681),"")</f>
        <v/>
      </c>
      <c r="C681" s="154" t="str">
        <f>IF(Input!E681&lt;&gt;"",Input!E681,"")</f>
        <v/>
      </c>
      <c r="D681" s="155" t="str">
        <f>IF(Input!F681&lt;&gt;"",Input!F681,"")</f>
        <v/>
      </c>
      <c r="E681" s="154" t="str">
        <f>IF(Input!I681&lt;&gt;"",CONCATENATE(Input!I681,", ",LEFT(Input!H681,1)),"")</f>
        <v/>
      </c>
      <c r="F681" s="156"/>
      <c r="G681" s="157" t="str">
        <f t="shared" si="10"/>
        <v/>
      </c>
      <c r="H681" s="154" t="str">
        <f>IF(A681&lt;&gt;"",VLOOKUP(G681,ScoreRanges!$C$4:$E$8,3),"")</f>
        <v/>
      </c>
      <c r="I681" s="156"/>
      <c r="J681" s="129" t="str">
        <f>IF(AND(ConversionTable!$F$2&lt;&gt;"",A681&lt;&gt;""),VLOOKUP(G681,ConversionTable!B$2:D$402,3),"")</f>
        <v/>
      </c>
      <c r="K681" s="66" t="str">
        <f>IF(AND(ConversionTable!$F$2&lt;&gt;"",A681&lt;&gt;""),VLOOKUP(J681,ConversionTable!I$4:K$7,3),"")</f>
        <v/>
      </c>
      <c r="M681" s="66" t="str">
        <f>IF(A681&lt;&gt;"",(Input!AE681*ScoringModel!$B$11+Input!AF681*ScoringModel!$B$21+Input!AG681*ScoringModel!$B$31)*0.01,"")</f>
        <v/>
      </c>
      <c r="N681" s="66" t="str">
        <f>IF(A681&lt;&gt;"",(Input!J681*ScoringModel!$B$4+Input!K681*ScoringModel!$B$5+Input!L681*ScoringModel!$B$6+Input!M681*ScoringModel!$B$7+Input!N681*ScoringModel!$B$8+Input!O681*ScoringModel!$B$9+Input!P681*ScoringModel!$B$10)*0.01,"")</f>
        <v/>
      </c>
      <c r="O681" s="66" t="str">
        <f>IF(A681&lt;&gt;"",(Input!Q681*ScoringModel!$B$14+Input!R681*ScoringModel!$B$15+Input!S681*ScoringModel!$B$16+Input!T681*ScoringModel!$B$17+Input!U681*ScoringModel!$B$18+Input!V681*ScoringModel!$B$19+Input!W681*ScoringModel!$B$20)*0.01,"")</f>
        <v/>
      </c>
      <c r="P681" s="66" t="str">
        <f>IF(A681&lt;&gt;"",(Input!X681*ScoringModel!$B$24+Input!Y681*ScoringModel!$B$25+Input!Z681*ScoringModel!$B$26+Input!AA681*ScoringModel!$B$27+Input!AB681*ScoringModel!$B$28+Input!AC681*ScoringModel!$B$29+Input!AD681*ScoringModel!$B$30)*0.01,"")</f>
        <v/>
      </c>
    </row>
    <row r="682" spans="1:16" x14ac:dyDescent="0.25">
      <c r="A682" s="154" t="str">
        <f>IF(Input!A682&lt;&gt;"",Input!A682,"")</f>
        <v/>
      </c>
      <c r="B682" s="154" t="str">
        <f>IF(Input!D682&lt;&gt;"",CONCATENATE(Input!D682,", ",Input!C682),"")</f>
        <v/>
      </c>
      <c r="C682" s="154" t="str">
        <f>IF(Input!E682&lt;&gt;"",Input!E682,"")</f>
        <v/>
      </c>
      <c r="D682" s="155" t="str">
        <f>IF(Input!F682&lt;&gt;"",Input!F682,"")</f>
        <v/>
      </c>
      <c r="E682" s="154" t="str">
        <f>IF(Input!I682&lt;&gt;"",CONCATENATE(Input!I682,", ",LEFT(Input!H682,1)),"")</f>
        <v/>
      </c>
      <c r="F682" s="156"/>
      <c r="G682" s="157" t="str">
        <f t="shared" si="10"/>
        <v/>
      </c>
      <c r="H682" s="154" t="str">
        <f>IF(A682&lt;&gt;"",VLOOKUP(G682,ScoreRanges!$C$4:$E$8,3),"")</f>
        <v/>
      </c>
      <c r="I682" s="156"/>
      <c r="J682" s="129" t="str">
        <f>IF(AND(ConversionTable!$F$2&lt;&gt;"",A682&lt;&gt;""),VLOOKUP(G682,ConversionTable!B$2:D$402,3),"")</f>
        <v/>
      </c>
      <c r="K682" s="66" t="str">
        <f>IF(AND(ConversionTable!$F$2&lt;&gt;"",A682&lt;&gt;""),VLOOKUP(J682,ConversionTable!I$4:K$7,3),"")</f>
        <v/>
      </c>
      <c r="M682" s="66" t="str">
        <f>IF(A682&lt;&gt;"",(Input!AE682*ScoringModel!$B$11+Input!AF682*ScoringModel!$B$21+Input!AG682*ScoringModel!$B$31)*0.01,"")</f>
        <v/>
      </c>
      <c r="N682" s="66" t="str">
        <f>IF(A682&lt;&gt;"",(Input!J682*ScoringModel!$B$4+Input!K682*ScoringModel!$B$5+Input!L682*ScoringModel!$B$6+Input!M682*ScoringModel!$B$7+Input!N682*ScoringModel!$B$8+Input!O682*ScoringModel!$B$9+Input!P682*ScoringModel!$B$10)*0.01,"")</f>
        <v/>
      </c>
      <c r="O682" s="66" t="str">
        <f>IF(A682&lt;&gt;"",(Input!Q682*ScoringModel!$B$14+Input!R682*ScoringModel!$B$15+Input!S682*ScoringModel!$B$16+Input!T682*ScoringModel!$B$17+Input!U682*ScoringModel!$B$18+Input!V682*ScoringModel!$B$19+Input!W682*ScoringModel!$B$20)*0.01,"")</f>
        <v/>
      </c>
      <c r="P682" s="66" t="str">
        <f>IF(A682&lt;&gt;"",(Input!X682*ScoringModel!$B$24+Input!Y682*ScoringModel!$B$25+Input!Z682*ScoringModel!$B$26+Input!AA682*ScoringModel!$B$27+Input!AB682*ScoringModel!$B$28+Input!AC682*ScoringModel!$B$29+Input!AD682*ScoringModel!$B$30)*0.01,"")</f>
        <v/>
      </c>
    </row>
    <row r="683" spans="1:16" x14ac:dyDescent="0.25">
      <c r="A683" s="154" t="str">
        <f>IF(Input!A683&lt;&gt;"",Input!A683,"")</f>
        <v/>
      </c>
      <c r="B683" s="154" t="str">
        <f>IF(Input!D683&lt;&gt;"",CONCATENATE(Input!D683,", ",Input!C683),"")</f>
        <v/>
      </c>
      <c r="C683" s="154" t="str">
        <f>IF(Input!E683&lt;&gt;"",Input!E683,"")</f>
        <v/>
      </c>
      <c r="D683" s="155" t="str">
        <f>IF(Input!F683&lt;&gt;"",Input!F683,"")</f>
        <v/>
      </c>
      <c r="E683" s="154" t="str">
        <f>IF(Input!I683&lt;&gt;"",CONCATENATE(Input!I683,", ",LEFT(Input!H683,1)),"")</f>
        <v/>
      </c>
      <c r="F683" s="156"/>
      <c r="G683" s="157" t="str">
        <f t="shared" si="10"/>
        <v/>
      </c>
      <c r="H683" s="154" t="str">
        <f>IF(A683&lt;&gt;"",VLOOKUP(G683,ScoreRanges!$C$4:$E$8,3),"")</f>
        <v/>
      </c>
      <c r="I683" s="156"/>
      <c r="J683" s="129" t="str">
        <f>IF(AND(ConversionTable!$F$2&lt;&gt;"",A683&lt;&gt;""),VLOOKUP(G683,ConversionTable!B$2:D$402,3),"")</f>
        <v/>
      </c>
      <c r="K683" s="66" t="str">
        <f>IF(AND(ConversionTable!$F$2&lt;&gt;"",A683&lt;&gt;""),VLOOKUP(J683,ConversionTable!I$4:K$7,3),"")</f>
        <v/>
      </c>
      <c r="M683" s="66" t="str">
        <f>IF(A683&lt;&gt;"",(Input!AE683*ScoringModel!$B$11+Input!AF683*ScoringModel!$B$21+Input!AG683*ScoringModel!$B$31)*0.01,"")</f>
        <v/>
      </c>
      <c r="N683" s="66" t="str">
        <f>IF(A683&lt;&gt;"",(Input!J683*ScoringModel!$B$4+Input!K683*ScoringModel!$B$5+Input!L683*ScoringModel!$B$6+Input!M683*ScoringModel!$B$7+Input!N683*ScoringModel!$B$8+Input!O683*ScoringModel!$B$9+Input!P683*ScoringModel!$B$10)*0.01,"")</f>
        <v/>
      </c>
      <c r="O683" s="66" t="str">
        <f>IF(A683&lt;&gt;"",(Input!Q683*ScoringModel!$B$14+Input!R683*ScoringModel!$B$15+Input!S683*ScoringModel!$B$16+Input!T683*ScoringModel!$B$17+Input!U683*ScoringModel!$B$18+Input!V683*ScoringModel!$B$19+Input!W683*ScoringModel!$B$20)*0.01,"")</f>
        <v/>
      </c>
      <c r="P683" s="66" t="str">
        <f>IF(A683&lt;&gt;"",(Input!X683*ScoringModel!$B$24+Input!Y683*ScoringModel!$B$25+Input!Z683*ScoringModel!$B$26+Input!AA683*ScoringModel!$B$27+Input!AB683*ScoringModel!$B$28+Input!AC683*ScoringModel!$B$29+Input!AD683*ScoringModel!$B$30)*0.01,"")</f>
        <v/>
      </c>
    </row>
    <row r="684" spans="1:16" x14ac:dyDescent="0.25">
      <c r="A684" s="154" t="str">
        <f>IF(Input!A684&lt;&gt;"",Input!A684,"")</f>
        <v/>
      </c>
      <c r="B684" s="154" t="str">
        <f>IF(Input!D684&lt;&gt;"",CONCATENATE(Input!D684,", ",Input!C684),"")</f>
        <v/>
      </c>
      <c r="C684" s="154" t="str">
        <f>IF(Input!E684&lt;&gt;"",Input!E684,"")</f>
        <v/>
      </c>
      <c r="D684" s="155" t="str">
        <f>IF(Input!F684&lt;&gt;"",Input!F684,"")</f>
        <v/>
      </c>
      <c r="E684" s="154" t="str">
        <f>IF(Input!I684&lt;&gt;"",CONCATENATE(Input!I684,", ",LEFT(Input!H684,1)),"")</f>
        <v/>
      </c>
      <c r="F684" s="156"/>
      <c r="G684" s="157" t="str">
        <f t="shared" si="10"/>
        <v/>
      </c>
      <c r="H684" s="154" t="str">
        <f>IF(A684&lt;&gt;"",VLOOKUP(G684,ScoreRanges!$C$4:$E$8,3),"")</f>
        <v/>
      </c>
      <c r="I684" s="156"/>
      <c r="J684" s="129" t="str">
        <f>IF(AND(ConversionTable!$F$2&lt;&gt;"",A684&lt;&gt;""),VLOOKUP(G684,ConversionTable!B$2:D$402,3),"")</f>
        <v/>
      </c>
      <c r="K684" s="66" t="str">
        <f>IF(AND(ConversionTable!$F$2&lt;&gt;"",A684&lt;&gt;""),VLOOKUP(J684,ConversionTable!I$4:K$7,3),"")</f>
        <v/>
      </c>
      <c r="M684" s="66" t="str">
        <f>IF(A684&lt;&gt;"",(Input!AE684*ScoringModel!$B$11+Input!AF684*ScoringModel!$B$21+Input!AG684*ScoringModel!$B$31)*0.01,"")</f>
        <v/>
      </c>
      <c r="N684" s="66" t="str">
        <f>IF(A684&lt;&gt;"",(Input!J684*ScoringModel!$B$4+Input!K684*ScoringModel!$B$5+Input!L684*ScoringModel!$B$6+Input!M684*ScoringModel!$B$7+Input!N684*ScoringModel!$B$8+Input!O684*ScoringModel!$B$9+Input!P684*ScoringModel!$B$10)*0.01,"")</f>
        <v/>
      </c>
      <c r="O684" s="66" t="str">
        <f>IF(A684&lt;&gt;"",(Input!Q684*ScoringModel!$B$14+Input!R684*ScoringModel!$B$15+Input!S684*ScoringModel!$B$16+Input!T684*ScoringModel!$B$17+Input!U684*ScoringModel!$B$18+Input!V684*ScoringModel!$B$19+Input!W684*ScoringModel!$B$20)*0.01,"")</f>
        <v/>
      </c>
      <c r="P684" s="66" t="str">
        <f>IF(A684&lt;&gt;"",(Input!X684*ScoringModel!$B$24+Input!Y684*ScoringModel!$B$25+Input!Z684*ScoringModel!$B$26+Input!AA684*ScoringModel!$B$27+Input!AB684*ScoringModel!$B$28+Input!AC684*ScoringModel!$B$29+Input!AD684*ScoringModel!$B$30)*0.01,"")</f>
        <v/>
      </c>
    </row>
    <row r="685" spans="1:16" x14ac:dyDescent="0.25">
      <c r="A685" s="154" t="str">
        <f>IF(Input!A685&lt;&gt;"",Input!A685,"")</f>
        <v/>
      </c>
      <c r="B685" s="154" t="str">
        <f>IF(Input!D685&lt;&gt;"",CONCATENATE(Input!D685,", ",Input!C685),"")</f>
        <v/>
      </c>
      <c r="C685" s="154" t="str">
        <f>IF(Input!E685&lt;&gt;"",Input!E685,"")</f>
        <v/>
      </c>
      <c r="D685" s="155" t="str">
        <f>IF(Input!F685&lt;&gt;"",Input!F685,"")</f>
        <v/>
      </c>
      <c r="E685" s="154" t="str">
        <f>IF(Input!I685&lt;&gt;"",CONCATENATE(Input!I685,", ",LEFT(Input!H685,1)),"")</f>
        <v/>
      </c>
      <c r="F685" s="156"/>
      <c r="G685" s="157" t="str">
        <f t="shared" si="10"/>
        <v/>
      </c>
      <c r="H685" s="154" t="str">
        <f>IF(A685&lt;&gt;"",VLOOKUP(G685,ScoreRanges!$C$4:$E$8,3),"")</f>
        <v/>
      </c>
      <c r="I685" s="156"/>
      <c r="J685" s="129" t="str">
        <f>IF(AND(ConversionTable!$F$2&lt;&gt;"",A685&lt;&gt;""),VLOOKUP(G685,ConversionTable!B$2:D$402,3),"")</f>
        <v/>
      </c>
      <c r="K685" s="66" t="str">
        <f>IF(AND(ConversionTable!$F$2&lt;&gt;"",A685&lt;&gt;""),VLOOKUP(J685,ConversionTable!I$4:K$7,3),"")</f>
        <v/>
      </c>
      <c r="M685" s="66" t="str">
        <f>IF(A685&lt;&gt;"",(Input!AE685*ScoringModel!$B$11+Input!AF685*ScoringModel!$B$21+Input!AG685*ScoringModel!$B$31)*0.01,"")</f>
        <v/>
      </c>
      <c r="N685" s="66" t="str">
        <f>IF(A685&lt;&gt;"",(Input!J685*ScoringModel!$B$4+Input!K685*ScoringModel!$B$5+Input!L685*ScoringModel!$B$6+Input!M685*ScoringModel!$B$7+Input!N685*ScoringModel!$B$8+Input!O685*ScoringModel!$B$9+Input!P685*ScoringModel!$B$10)*0.01,"")</f>
        <v/>
      </c>
      <c r="O685" s="66" t="str">
        <f>IF(A685&lt;&gt;"",(Input!Q685*ScoringModel!$B$14+Input!R685*ScoringModel!$B$15+Input!S685*ScoringModel!$B$16+Input!T685*ScoringModel!$B$17+Input!U685*ScoringModel!$B$18+Input!V685*ScoringModel!$B$19+Input!W685*ScoringModel!$B$20)*0.01,"")</f>
        <v/>
      </c>
      <c r="P685" s="66" t="str">
        <f>IF(A685&lt;&gt;"",(Input!X685*ScoringModel!$B$24+Input!Y685*ScoringModel!$B$25+Input!Z685*ScoringModel!$B$26+Input!AA685*ScoringModel!$B$27+Input!AB685*ScoringModel!$B$28+Input!AC685*ScoringModel!$B$29+Input!AD685*ScoringModel!$B$30)*0.01,"")</f>
        <v/>
      </c>
    </row>
    <row r="686" spans="1:16" x14ac:dyDescent="0.25">
      <c r="A686" s="154" t="str">
        <f>IF(Input!A686&lt;&gt;"",Input!A686,"")</f>
        <v/>
      </c>
      <c r="B686" s="154" t="str">
        <f>IF(Input!D686&lt;&gt;"",CONCATENATE(Input!D686,", ",Input!C686),"")</f>
        <v/>
      </c>
      <c r="C686" s="154" t="str">
        <f>IF(Input!E686&lt;&gt;"",Input!E686,"")</f>
        <v/>
      </c>
      <c r="D686" s="155" t="str">
        <f>IF(Input!F686&lt;&gt;"",Input!F686,"")</f>
        <v/>
      </c>
      <c r="E686" s="154" t="str">
        <f>IF(Input!I686&lt;&gt;"",CONCATENATE(Input!I686,", ",LEFT(Input!H686,1)),"")</f>
        <v/>
      </c>
      <c r="F686" s="156"/>
      <c r="G686" s="157" t="str">
        <f t="shared" si="10"/>
        <v/>
      </c>
      <c r="H686" s="154" t="str">
        <f>IF(A686&lt;&gt;"",VLOOKUP(G686,ScoreRanges!$C$4:$E$8,3),"")</f>
        <v/>
      </c>
      <c r="I686" s="156"/>
      <c r="J686" s="129" t="str">
        <f>IF(AND(ConversionTable!$F$2&lt;&gt;"",A686&lt;&gt;""),VLOOKUP(G686,ConversionTable!B$2:D$402,3),"")</f>
        <v/>
      </c>
      <c r="K686" s="66" t="str">
        <f>IF(AND(ConversionTable!$F$2&lt;&gt;"",A686&lt;&gt;""),VLOOKUP(J686,ConversionTable!I$4:K$7,3),"")</f>
        <v/>
      </c>
      <c r="M686" s="66" t="str">
        <f>IF(A686&lt;&gt;"",(Input!AE686*ScoringModel!$B$11+Input!AF686*ScoringModel!$B$21+Input!AG686*ScoringModel!$B$31)*0.01,"")</f>
        <v/>
      </c>
      <c r="N686" s="66" t="str">
        <f>IF(A686&lt;&gt;"",(Input!J686*ScoringModel!$B$4+Input!K686*ScoringModel!$B$5+Input!L686*ScoringModel!$B$6+Input!M686*ScoringModel!$B$7+Input!N686*ScoringModel!$B$8+Input!O686*ScoringModel!$B$9+Input!P686*ScoringModel!$B$10)*0.01,"")</f>
        <v/>
      </c>
      <c r="O686" s="66" t="str">
        <f>IF(A686&lt;&gt;"",(Input!Q686*ScoringModel!$B$14+Input!R686*ScoringModel!$B$15+Input!S686*ScoringModel!$B$16+Input!T686*ScoringModel!$B$17+Input!U686*ScoringModel!$B$18+Input!V686*ScoringModel!$B$19+Input!W686*ScoringModel!$B$20)*0.01,"")</f>
        <v/>
      </c>
      <c r="P686" s="66" t="str">
        <f>IF(A686&lt;&gt;"",(Input!X686*ScoringModel!$B$24+Input!Y686*ScoringModel!$B$25+Input!Z686*ScoringModel!$B$26+Input!AA686*ScoringModel!$B$27+Input!AB686*ScoringModel!$B$28+Input!AC686*ScoringModel!$B$29+Input!AD686*ScoringModel!$B$30)*0.01,"")</f>
        <v/>
      </c>
    </row>
    <row r="687" spans="1:16" x14ac:dyDescent="0.25">
      <c r="A687" s="154" t="str">
        <f>IF(Input!A687&lt;&gt;"",Input!A687,"")</f>
        <v/>
      </c>
      <c r="B687" s="154" t="str">
        <f>IF(Input!D687&lt;&gt;"",CONCATENATE(Input!D687,", ",Input!C687),"")</f>
        <v/>
      </c>
      <c r="C687" s="154" t="str">
        <f>IF(Input!E687&lt;&gt;"",Input!E687,"")</f>
        <v/>
      </c>
      <c r="D687" s="155" t="str">
        <f>IF(Input!F687&lt;&gt;"",Input!F687,"")</f>
        <v/>
      </c>
      <c r="E687" s="154" t="str">
        <f>IF(Input!I687&lt;&gt;"",CONCATENATE(Input!I687,", ",LEFT(Input!H687,1)),"")</f>
        <v/>
      </c>
      <c r="F687" s="156"/>
      <c r="G687" s="157" t="str">
        <f t="shared" si="10"/>
        <v/>
      </c>
      <c r="H687" s="154" t="str">
        <f>IF(A687&lt;&gt;"",VLOOKUP(G687,ScoreRanges!$C$4:$E$8,3),"")</f>
        <v/>
      </c>
      <c r="I687" s="156"/>
      <c r="J687" s="129" t="str">
        <f>IF(AND(ConversionTable!$F$2&lt;&gt;"",A687&lt;&gt;""),VLOOKUP(G687,ConversionTable!B$2:D$402,3),"")</f>
        <v/>
      </c>
      <c r="K687" s="66" t="str">
        <f>IF(AND(ConversionTable!$F$2&lt;&gt;"",A687&lt;&gt;""),VLOOKUP(J687,ConversionTable!I$4:K$7,3),"")</f>
        <v/>
      </c>
      <c r="M687" s="66" t="str">
        <f>IF(A687&lt;&gt;"",(Input!AE687*ScoringModel!$B$11+Input!AF687*ScoringModel!$B$21+Input!AG687*ScoringModel!$B$31)*0.01,"")</f>
        <v/>
      </c>
      <c r="N687" s="66" t="str">
        <f>IF(A687&lt;&gt;"",(Input!J687*ScoringModel!$B$4+Input!K687*ScoringModel!$B$5+Input!L687*ScoringModel!$B$6+Input!M687*ScoringModel!$B$7+Input!N687*ScoringModel!$B$8+Input!O687*ScoringModel!$B$9+Input!P687*ScoringModel!$B$10)*0.01,"")</f>
        <v/>
      </c>
      <c r="O687" s="66" t="str">
        <f>IF(A687&lt;&gt;"",(Input!Q687*ScoringModel!$B$14+Input!R687*ScoringModel!$B$15+Input!S687*ScoringModel!$B$16+Input!T687*ScoringModel!$B$17+Input!U687*ScoringModel!$B$18+Input!V687*ScoringModel!$B$19+Input!W687*ScoringModel!$B$20)*0.01,"")</f>
        <v/>
      </c>
      <c r="P687" s="66" t="str">
        <f>IF(A687&lt;&gt;"",(Input!X687*ScoringModel!$B$24+Input!Y687*ScoringModel!$B$25+Input!Z687*ScoringModel!$B$26+Input!AA687*ScoringModel!$B$27+Input!AB687*ScoringModel!$B$28+Input!AC687*ScoringModel!$B$29+Input!AD687*ScoringModel!$B$30)*0.01,"")</f>
        <v/>
      </c>
    </row>
    <row r="688" spans="1:16" x14ac:dyDescent="0.25">
      <c r="A688" s="154" t="str">
        <f>IF(Input!A688&lt;&gt;"",Input!A688,"")</f>
        <v/>
      </c>
      <c r="B688" s="154" t="str">
        <f>IF(Input!D688&lt;&gt;"",CONCATENATE(Input!D688,", ",Input!C688),"")</f>
        <v/>
      </c>
      <c r="C688" s="154" t="str">
        <f>IF(Input!E688&lt;&gt;"",Input!E688,"")</f>
        <v/>
      </c>
      <c r="D688" s="155" t="str">
        <f>IF(Input!F688&lt;&gt;"",Input!F688,"")</f>
        <v/>
      </c>
      <c r="E688" s="154" t="str">
        <f>IF(Input!I688&lt;&gt;"",CONCATENATE(Input!I688,", ",LEFT(Input!H688,1)),"")</f>
        <v/>
      </c>
      <c r="F688" s="156"/>
      <c r="G688" s="157" t="str">
        <f t="shared" si="10"/>
        <v/>
      </c>
      <c r="H688" s="154" t="str">
        <f>IF(A688&lt;&gt;"",VLOOKUP(G688,ScoreRanges!$C$4:$E$8,3),"")</f>
        <v/>
      </c>
      <c r="I688" s="156"/>
      <c r="J688" s="129" t="str">
        <f>IF(AND(ConversionTable!$F$2&lt;&gt;"",A688&lt;&gt;""),VLOOKUP(G688,ConversionTable!B$2:D$402,3),"")</f>
        <v/>
      </c>
      <c r="K688" s="66" t="str">
        <f>IF(AND(ConversionTable!$F$2&lt;&gt;"",A688&lt;&gt;""),VLOOKUP(J688,ConversionTable!I$4:K$7,3),"")</f>
        <v/>
      </c>
      <c r="M688" s="66" t="str">
        <f>IF(A688&lt;&gt;"",(Input!AE688*ScoringModel!$B$11+Input!AF688*ScoringModel!$B$21+Input!AG688*ScoringModel!$B$31)*0.01,"")</f>
        <v/>
      </c>
      <c r="N688" s="66" t="str">
        <f>IF(A688&lt;&gt;"",(Input!J688*ScoringModel!$B$4+Input!K688*ScoringModel!$B$5+Input!L688*ScoringModel!$B$6+Input!M688*ScoringModel!$B$7+Input!N688*ScoringModel!$B$8+Input!O688*ScoringModel!$B$9+Input!P688*ScoringModel!$B$10)*0.01,"")</f>
        <v/>
      </c>
      <c r="O688" s="66" t="str">
        <f>IF(A688&lt;&gt;"",(Input!Q688*ScoringModel!$B$14+Input!R688*ScoringModel!$B$15+Input!S688*ScoringModel!$B$16+Input!T688*ScoringModel!$B$17+Input!U688*ScoringModel!$B$18+Input!V688*ScoringModel!$B$19+Input!W688*ScoringModel!$B$20)*0.01,"")</f>
        <v/>
      </c>
      <c r="P688" s="66" t="str">
        <f>IF(A688&lt;&gt;"",(Input!X688*ScoringModel!$B$24+Input!Y688*ScoringModel!$B$25+Input!Z688*ScoringModel!$B$26+Input!AA688*ScoringModel!$B$27+Input!AB688*ScoringModel!$B$28+Input!AC688*ScoringModel!$B$29+Input!AD688*ScoringModel!$B$30)*0.01,"")</f>
        <v/>
      </c>
    </row>
    <row r="689" spans="1:16" x14ac:dyDescent="0.25">
      <c r="A689" s="154" t="str">
        <f>IF(Input!A689&lt;&gt;"",Input!A689,"")</f>
        <v/>
      </c>
      <c r="B689" s="154" t="str">
        <f>IF(Input!D689&lt;&gt;"",CONCATENATE(Input!D689,", ",Input!C689),"")</f>
        <v/>
      </c>
      <c r="C689" s="154" t="str">
        <f>IF(Input!E689&lt;&gt;"",Input!E689,"")</f>
        <v/>
      </c>
      <c r="D689" s="155" t="str">
        <f>IF(Input!F689&lt;&gt;"",Input!F689,"")</f>
        <v/>
      </c>
      <c r="E689" s="154" t="str">
        <f>IF(Input!I689&lt;&gt;"",CONCATENATE(Input!I689,", ",LEFT(Input!H689,1)),"")</f>
        <v/>
      </c>
      <c r="F689" s="156"/>
      <c r="G689" s="157" t="str">
        <f t="shared" si="10"/>
        <v/>
      </c>
      <c r="H689" s="154" t="str">
        <f>IF(A689&lt;&gt;"",VLOOKUP(G689,ScoreRanges!$C$4:$E$8,3),"")</f>
        <v/>
      </c>
      <c r="I689" s="156"/>
      <c r="J689" s="129" t="str">
        <f>IF(AND(ConversionTable!$F$2&lt;&gt;"",A689&lt;&gt;""),VLOOKUP(G689,ConversionTable!B$2:D$402,3),"")</f>
        <v/>
      </c>
      <c r="K689" s="66" t="str">
        <f>IF(AND(ConversionTable!$F$2&lt;&gt;"",A689&lt;&gt;""),VLOOKUP(J689,ConversionTable!I$4:K$7,3),"")</f>
        <v/>
      </c>
      <c r="M689" s="66" t="str">
        <f>IF(A689&lt;&gt;"",(Input!AE689*ScoringModel!$B$11+Input!AF689*ScoringModel!$B$21+Input!AG689*ScoringModel!$B$31)*0.01,"")</f>
        <v/>
      </c>
      <c r="N689" s="66" t="str">
        <f>IF(A689&lt;&gt;"",(Input!J689*ScoringModel!$B$4+Input!K689*ScoringModel!$B$5+Input!L689*ScoringModel!$B$6+Input!M689*ScoringModel!$B$7+Input!N689*ScoringModel!$B$8+Input!O689*ScoringModel!$B$9+Input!P689*ScoringModel!$B$10)*0.01,"")</f>
        <v/>
      </c>
      <c r="O689" s="66" t="str">
        <f>IF(A689&lt;&gt;"",(Input!Q689*ScoringModel!$B$14+Input!R689*ScoringModel!$B$15+Input!S689*ScoringModel!$B$16+Input!T689*ScoringModel!$B$17+Input!U689*ScoringModel!$B$18+Input!V689*ScoringModel!$B$19+Input!W689*ScoringModel!$B$20)*0.01,"")</f>
        <v/>
      </c>
      <c r="P689" s="66" t="str">
        <f>IF(A689&lt;&gt;"",(Input!X689*ScoringModel!$B$24+Input!Y689*ScoringModel!$B$25+Input!Z689*ScoringModel!$B$26+Input!AA689*ScoringModel!$B$27+Input!AB689*ScoringModel!$B$28+Input!AC689*ScoringModel!$B$29+Input!AD689*ScoringModel!$B$30)*0.01,"")</f>
        <v/>
      </c>
    </row>
    <row r="690" spans="1:16" x14ac:dyDescent="0.25">
      <c r="A690" s="154" t="str">
        <f>IF(Input!A690&lt;&gt;"",Input!A690,"")</f>
        <v/>
      </c>
      <c r="B690" s="154" t="str">
        <f>IF(Input!D690&lt;&gt;"",CONCATENATE(Input!D690,", ",Input!C690),"")</f>
        <v/>
      </c>
      <c r="C690" s="154" t="str">
        <f>IF(Input!E690&lt;&gt;"",Input!E690,"")</f>
        <v/>
      </c>
      <c r="D690" s="155" t="str">
        <f>IF(Input!F690&lt;&gt;"",Input!F690,"")</f>
        <v/>
      </c>
      <c r="E690" s="154" t="str">
        <f>IF(Input!I690&lt;&gt;"",CONCATENATE(Input!I690,", ",LEFT(Input!H690,1)),"")</f>
        <v/>
      </c>
      <c r="F690" s="156"/>
      <c r="G690" s="157" t="str">
        <f t="shared" si="10"/>
        <v/>
      </c>
      <c r="H690" s="154" t="str">
        <f>IF(A690&lt;&gt;"",VLOOKUP(G690,ScoreRanges!$C$4:$E$8,3),"")</f>
        <v/>
      </c>
      <c r="I690" s="156"/>
      <c r="J690" s="129" t="str">
        <f>IF(AND(ConversionTable!$F$2&lt;&gt;"",A690&lt;&gt;""),VLOOKUP(G690,ConversionTable!B$2:D$402,3),"")</f>
        <v/>
      </c>
      <c r="K690" s="66" t="str">
        <f>IF(AND(ConversionTable!$F$2&lt;&gt;"",A690&lt;&gt;""),VLOOKUP(J690,ConversionTable!I$4:K$7,3),"")</f>
        <v/>
      </c>
      <c r="M690" s="66" t="str">
        <f>IF(A690&lt;&gt;"",(Input!AE690*ScoringModel!$B$11+Input!AF690*ScoringModel!$B$21+Input!AG690*ScoringModel!$B$31)*0.01,"")</f>
        <v/>
      </c>
      <c r="N690" s="66" t="str">
        <f>IF(A690&lt;&gt;"",(Input!J690*ScoringModel!$B$4+Input!K690*ScoringModel!$B$5+Input!L690*ScoringModel!$B$6+Input!M690*ScoringModel!$B$7+Input!N690*ScoringModel!$B$8+Input!O690*ScoringModel!$B$9+Input!P690*ScoringModel!$B$10)*0.01,"")</f>
        <v/>
      </c>
      <c r="O690" s="66" t="str">
        <f>IF(A690&lt;&gt;"",(Input!Q690*ScoringModel!$B$14+Input!R690*ScoringModel!$B$15+Input!S690*ScoringModel!$B$16+Input!T690*ScoringModel!$B$17+Input!U690*ScoringModel!$B$18+Input!V690*ScoringModel!$B$19+Input!W690*ScoringModel!$B$20)*0.01,"")</f>
        <v/>
      </c>
      <c r="P690" s="66" t="str">
        <f>IF(A690&lt;&gt;"",(Input!X690*ScoringModel!$B$24+Input!Y690*ScoringModel!$B$25+Input!Z690*ScoringModel!$B$26+Input!AA690*ScoringModel!$B$27+Input!AB690*ScoringModel!$B$28+Input!AC690*ScoringModel!$B$29+Input!AD690*ScoringModel!$B$30)*0.01,"")</f>
        <v/>
      </c>
    </row>
    <row r="691" spans="1:16" x14ac:dyDescent="0.25">
      <c r="A691" s="154" t="str">
        <f>IF(Input!A691&lt;&gt;"",Input!A691,"")</f>
        <v/>
      </c>
      <c r="B691" s="154" t="str">
        <f>IF(Input!D691&lt;&gt;"",CONCATENATE(Input!D691,", ",Input!C691),"")</f>
        <v/>
      </c>
      <c r="C691" s="154" t="str">
        <f>IF(Input!E691&lt;&gt;"",Input!E691,"")</f>
        <v/>
      </c>
      <c r="D691" s="155" t="str">
        <f>IF(Input!F691&lt;&gt;"",Input!F691,"")</f>
        <v/>
      </c>
      <c r="E691" s="154" t="str">
        <f>IF(Input!I691&lt;&gt;"",CONCATENATE(Input!I691,", ",LEFT(Input!H691,1)),"")</f>
        <v/>
      </c>
      <c r="F691" s="156"/>
      <c r="G691" s="157" t="str">
        <f t="shared" si="10"/>
        <v/>
      </c>
      <c r="H691" s="154" t="str">
        <f>IF(A691&lt;&gt;"",VLOOKUP(G691,ScoreRanges!$C$4:$E$8,3),"")</f>
        <v/>
      </c>
      <c r="I691" s="156"/>
      <c r="J691" s="129" t="str">
        <f>IF(AND(ConversionTable!$F$2&lt;&gt;"",A691&lt;&gt;""),VLOOKUP(G691,ConversionTable!B$2:D$402,3),"")</f>
        <v/>
      </c>
      <c r="K691" s="66" t="str">
        <f>IF(AND(ConversionTable!$F$2&lt;&gt;"",A691&lt;&gt;""),VLOOKUP(J691,ConversionTable!I$4:K$7,3),"")</f>
        <v/>
      </c>
      <c r="M691" s="66" t="str">
        <f>IF(A691&lt;&gt;"",(Input!AE691*ScoringModel!$B$11+Input!AF691*ScoringModel!$B$21+Input!AG691*ScoringModel!$B$31)*0.01,"")</f>
        <v/>
      </c>
      <c r="N691" s="66" t="str">
        <f>IF(A691&lt;&gt;"",(Input!J691*ScoringModel!$B$4+Input!K691*ScoringModel!$B$5+Input!L691*ScoringModel!$B$6+Input!M691*ScoringModel!$B$7+Input!N691*ScoringModel!$B$8+Input!O691*ScoringModel!$B$9+Input!P691*ScoringModel!$B$10)*0.01,"")</f>
        <v/>
      </c>
      <c r="O691" s="66" t="str">
        <f>IF(A691&lt;&gt;"",(Input!Q691*ScoringModel!$B$14+Input!R691*ScoringModel!$B$15+Input!S691*ScoringModel!$B$16+Input!T691*ScoringModel!$B$17+Input!U691*ScoringModel!$B$18+Input!V691*ScoringModel!$B$19+Input!W691*ScoringModel!$B$20)*0.01,"")</f>
        <v/>
      </c>
      <c r="P691" s="66" t="str">
        <f>IF(A691&lt;&gt;"",(Input!X691*ScoringModel!$B$24+Input!Y691*ScoringModel!$B$25+Input!Z691*ScoringModel!$B$26+Input!AA691*ScoringModel!$B$27+Input!AB691*ScoringModel!$B$28+Input!AC691*ScoringModel!$B$29+Input!AD691*ScoringModel!$B$30)*0.01,"")</f>
        <v/>
      </c>
    </row>
    <row r="692" spans="1:16" x14ac:dyDescent="0.25">
      <c r="A692" s="154" t="str">
        <f>IF(Input!A692&lt;&gt;"",Input!A692,"")</f>
        <v/>
      </c>
      <c r="B692" s="154" t="str">
        <f>IF(Input!D692&lt;&gt;"",CONCATENATE(Input!D692,", ",Input!C692),"")</f>
        <v/>
      </c>
      <c r="C692" s="154" t="str">
        <f>IF(Input!E692&lt;&gt;"",Input!E692,"")</f>
        <v/>
      </c>
      <c r="D692" s="155" t="str">
        <f>IF(Input!F692&lt;&gt;"",Input!F692,"")</f>
        <v/>
      </c>
      <c r="E692" s="154" t="str">
        <f>IF(Input!I692&lt;&gt;"",CONCATENATE(Input!I692,", ",LEFT(Input!H692,1)),"")</f>
        <v/>
      </c>
      <c r="F692" s="156"/>
      <c r="G692" s="157" t="str">
        <f t="shared" si="10"/>
        <v/>
      </c>
      <c r="H692" s="154" t="str">
        <f>IF(A692&lt;&gt;"",VLOOKUP(G692,ScoreRanges!$C$4:$E$8,3),"")</f>
        <v/>
      </c>
      <c r="I692" s="156"/>
      <c r="J692" s="129" t="str">
        <f>IF(AND(ConversionTable!$F$2&lt;&gt;"",A692&lt;&gt;""),VLOOKUP(G692,ConversionTable!B$2:D$402,3),"")</f>
        <v/>
      </c>
      <c r="K692" s="66" t="str">
        <f>IF(AND(ConversionTable!$F$2&lt;&gt;"",A692&lt;&gt;""),VLOOKUP(J692,ConversionTable!I$4:K$7,3),"")</f>
        <v/>
      </c>
      <c r="M692" s="66" t="str">
        <f>IF(A692&lt;&gt;"",(Input!AE692*ScoringModel!$B$11+Input!AF692*ScoringModel!$B$21+Input!AG692*ScoringModel!$B$31)*0.01,"")</f>
        <v/>
      </c>
      <c r="N692" s="66" t="str">
        <f>IF(A692&lt;&gt;"",(Input!J692*ScoringModel!$B$4+Input!K692*ScoringModel!$B$5+Input!L692*ScoringModel!$B$6+Input!M692*ScoringModel!$B$7+Input!N692*ScoringModel!$B$8+Input!O692*ScoringModel!$B$9+Input!P692*ScoringModel!$B$10)*0.01,"")</f>
        <v/>
      </c>
      <c r="O692" s="66" t="str">
        <f>IF(A692&lt;&gt;"",(Input!Q692*ScoringModel!$B$14+Input!R692*ScoringModel!$B$15+Input!S692*ScoringModel!$B$16+Input!T692*ScoringModel!$B$17+Input!U692*ScoringModel!$B$18+Input!V692*ScoringModel!$B$19+Input!W692*ScoringModel!$B$20)*0.01,"")</f>
        <v/>
      </c>
      <c r="P692" s="66" t="str">
        <f>IF(A692&lt;&gt;"",(Input!X692*ScoringModel!$B$24+Input!Y692*ScoringModel!$B$25+Input!Z692*ScoringModel!$B$26+Input!AA692*ScoringModel!$B$27+Input!AB692*ScoringModel!$B$28+Input!AC692*ScoringModel!$B$29+Input!AD692*ScoringModel!$B$30)*0.01,"")</f>
        <v/>
      </c>
    </row>
    <row r="693" spans="1:16" x14ac:dyDescent="0.25">
      <c r="A693" s="154" t="str">
        <f>IF(Input!A693&lt;&gt;"",Input!A693,"")</f>
        <v/>
      </c>
      <c r="B693" s="154" t="str">
        <f>IF(Input!D693&lt;&gt;"",CONCATENATE(Input!D693,", ",Input!C693),"")</f>
        <v/>
      </c>
      <c r="C693" s="154" t="str">
        <f>IF(Input!E693&lt;&gt;"",Input!E693,"")</f>
        <v/>
      </c>
      <c r="D693" s="155" t="str">
        <f>IF(Input!F693&lt;&gt;"",Input!F693,"")</f>
        <v/>
      </c>
      <c r="E693" s="154" t="str">
        <f>IF(Input!I693&lt;&gt;"",CONCATENATE(Input!I693,", ",LEFT(Input!H693,1)),"")</f>
        <v/>
      </c>
      <c r="F693" s="156"/>
      <c r="G693" s="157" t="str">
        <f t="shared" si="10"/>
        <v/>
      </c>
      <c r="H693" s="154" t="str">
        <f>IF(A693&lt;&gt;"",VLOOKUP(G693,ScoreRanges!$C$4:$E$8,3),"")</f>
        <v/>
      </c>
      <c r="I693" s="156"/>
      <c r="J693" s="129" t="str">
        <f>IF(AND(ConversionTable!$F$2&lt;&gt;"",A693&lt;&gt;""),VLOOKUP(G693,ConversionTable!B$2:D$402,3),"")</f>
        <v/>
      </c>
      <c r="K693" s="66" t="str">
        <f>IF(AND(ConversionTable!$F$2&lt;&gt;"",A693&lt;&gt;""),VLOOKUP(J693,ConversionTable!I$4:K$7,3),"")</f>
        <v/>
      </c>
      <c r="M693" s="66" t="str">
        <f>IF(A693&lt;&gt;"",(Input!AE693*ScoringModel!$B$11+Input!AF693*ScoringModel!$B$21+Input!AG693*ScoringModel!$B$31)*0.01,"")</f>
        <v/>
      </c>
      <c r="N693" s="66" t="str">
        <f>IF(A693&lt;&gt;"",(Input!J693*ScoringModel!$B$4+Input!K693*ScoringModel!$B$5+Input!L693*ScoringModel!$B$6+Input!M693*ScoringModel!$B$7+Input!N693*ScoringModel!$B$8+Input!O693*ScoringModel!$B$9+Input!P693*ScoringModel!$B$10)*0.01,"")</f>
        <v/>
      </c>
      <c r="O693" s="66" t="str">
        <f>IF(A693&lt;&gt;"",(Input!Q693*ScoringModel!$B$14+Input!R693*ScoringModel!$B$15+Input!S693*ScoringModel!$B$16+Input!T693*ScoringModel!$B$17+Input!U693*ScoringModel!$B$18+Input!V693*ScoringModel!$B$19+Input!W693*ScoringModel!$B$20)*0.01,"")</f>
        <v/>
      </c>
      <c r="P693" s="66" t="str">
        <f>IF(A693&lt;&gt;"",(Input!X693*ScoringModel!$B$24+Input!Y693*ScoringModel!$B$25+Input!Z693*ScoringModel!$B$26+Input!AA693*ScoringModel!$B$27+Input!AB693*ScoringModel!$B$28+Input!AC693*ScoringModel!$B$29+Input!AD693*ScoringModel!$B$30)*0.01,"")</f>
        <v/>
      </c>
    </row>
    <row r="694" spans="1:16" x14ac:dyDescent="0.25">
      <c r="A694" s="154" t="str">
        <f>IF(Input!A694&lt;&gt;"",Input!A694,"")</f>
        <v/>
      </c>
      <c r="B694" s="154" t="str">
        <f>IF(Input!D694&lt;&gt;"",CONCATENATE(Input!D694,", ",Input!C694),"")</f>
        <v/>
      </c>
      <c r="C694" s="154" t="str">
        <f>IF(Input!E694&lt;&gt;"",Input!E694,"")</f>
        <v/>
      </c>
      <c r="D694" s="155" t="str">
        <f>IF(Input!F694&lt;&gt;"",Input!F694,"")</f>
        <v/>
      </c>
      <c r="E694" s="154" t="str">
        <f>IF(Input!I694&lt;&gt;"",CONCATENATE(Input!I694,", ",LEFT(Input!H694,1)),"")</f>
        <v/>
      </c>
      <c r="F694" s="156"/>
      <c r="G694" s="157" t="str">
        <f t="shared" si="10"/>
        <v/>
      </c>
      <c r="H694" s="154" t="str">
        <f>IF(A694&lt;&gt;"",VLOOKUP(G694,ScoreRanges!$C$4:$E$8,3),"")</f>
        <v/>
      </c>
      <c r="I694" s="156"/>
      <c r="J694" s="129" t="str">
        <f>IF(AND(ConversionTable!$F$2&lt;&gt;"",A694&lt;&gt;""),VLOOKUP(G694,ConversionTable!B$2:D$402,3),"")</f>
        <v/>
      </c>
      <c r="K694" s="66" t="str">
        <f>IF(AND(ConversionTable!$F$2&lt;&gt;"",A694&lt;&gt;""),VLOOKUP(J694,ConversionTable!I$4:K$7,3),"")</f>
        <v/>
      </c>
      <c r="M694" s="66" t="str">
        <f>IF(A694&lt;&gt;"",(Input!AE694*ScoringModel!$B$11+Input!AF694*ScoringModel!$B$21+Input!AG694*ScoringModel!$B$31)*0.01,"")</f>
        <v/>
      </c>
      <c r="N694" s="66" t="str">
        <f>IF(A694&lt;&gt;"",(Input!J694*ScoringModel!$B$4+Input!K694*ScoringModel!$B$5+Input!L694*ScoringModel!$B$6+Input!M694*ScoringModel!$B$7+Input!N694*ScoringModel!$B$8+Input!O694*ScoringModel!$B$9+Input!P694*ScoringModel!$B$10)*0.01,"")</f>
        <v/>
      </c>
      <c r="O694" s="66" t="str">
        <f>IF(A694&lt;&gt;"",(Input!Q694*ScoringModel!$B$14+Input!R694*ScoringModel!$B$15+Input!S694*ScoringModel!$B$16+Input!T694*ScoringModel!$B$17+Input!U694*ScoringModel!$B$18+Input!V694*ScoringModel!$B$19+Input!W694*ScoringModel!$B$20)*0.01,"")</f>
        <v/>
      </c>
      <c r="P694" s="66" t="str">
        <f>IF(A694&lt;&gt;"",(Input!X694*ScoringModel!$B$24+Input!Y694*ScoringModel!$B$25+Input!Z694*ScoringModel!$B$26+Input!AA694*ScoringModel!$B$27+Input!AB694*ScoringModel!$B$28+Input!AC694*ScoringModel!$B$29+Input!AD694*ScoringModel!$B$30)*0.01,"")</f>
        <v/>
      </c>
    </row>
    <row r="695" spans="1:16" x14ac:dyDescent="0.25">
      <c r="A695" s="154" t="str">
        <f>IF(Input!A695&lt;&gt;"",Input!A695,"")</f>
        <v/>
      </c>
      <c r="B695" s="154" t="str">
        <f>IF(Input!D695&lt;&gt;"",CONCATENATE(Input!D695,", ",Input!C695),"")</f>
        <v/>
      </c>
      <c r="C695" s="154" t="str">
        <f>IF(Input!E695&lt;&gt;"",Input!E695,"")</f>
        <v/>
      </c>
      <c r="D695" s="155" t="str">
        <f>IF(Input!F695&lt;&gt;"",Input!F695,"")</f>
        <v/>
      </c>
      <c r="E695" s="154" t="str">
        <f>IF(Input!I695&lt;&gt;"",CONCATENATE(Input!I695,", ",LEFT(Input!H695,1)),"")</f>
        <v/>
      </c>
      <c r="F695" s="156"/>
      <c r="G695" s="157" t="str">
        <f t="shared" si="10"/>
        <v/>
      </c>
      <c r="H695" s="154" t="str">
        <f>IF(A695&lt;&gt;"",VLOOKUP(G695,ScoreRanges!$C$4:$E$8,3),"")</f>
        <v/>
      </c>
      <c r="I695" s="156"/>
      <c r="J695" s="129" t="str">
        <f>IF(AND(ConversionTable!$F$2&lt;&gt;"",A695&lt;&gt;""),VLOOKUP(G695,ConversionTable!B$2:D$402,3),"")</f>
        <v/>
      </c>
      <c r="K695" s="66" t="str">
        <f>IF(AND(ConversionTable!$F$2&lt;&gt;"",A695&lt;&gt;""),VLOOKUP(J695,ConversionTable!I$4:K$7,3),"")</f>
        <v/>
      </c>
      <c r="M695" s="66" t="str">
        <f>IF(A695&lt;&gt;"",(Input!AE695*ScoringModel!$B$11+Input!AF695*ScoringModel!$B$21+Input!AG695*ScoringModel!$B$31)*0.01,"")</f>
        <v/>
      </c>
      <c r="N695" s="66" t="str">
        <f>IF(A695&lt;&gt;"",(Input!J695*ScoringModel!$B$4+Input!K695*ScoringModel!$B$5+Input!L695*ScoringModel!$B$6+Input!M695*ScoringModel!$B$7+Input!N695*ScoringModel!$B$8+Input!O695*ScoringModel!$B$9+Input!P695*ScoringModel!$B$10)*0.01,"")</f>
        <v/>
      </c>
      <c r="O695" s="66" t="str">
        <f>IF(A695&lt;&gt;"",(Input!Q695*ScoringModel!$B$14+Input!R695*ScoringModel!$B$15+Input!S695*ScoringModel!$B$16+Input!T695*ScoringModel!$B$17+Input!U695*ScoringModel!$B$18+Input!V695*ScoringModel!$B$19+Input!W695*ScoringModel!$B$20)*0.01,"")</f>
        <v/>
      </c>
      <c r="P695" s="66" t="str">
        <f>IF(A695&lt;&gt;"",(Input!X695*ScoringModel!$B$24+Input!Y695*ScoringModel!$B$25+Input!Z695*ScoringModel!$B$26+Input!AA695*ScoringModel!$B$27+Input!AB695*ScoringModel!$B$28+Input!AC695*ScoringModel!$B$29+Input!AD695*ScoringModel!$B$30)*0.01,"")</f>
        <v/>
      </c>
    </row>
    <row r="696" spans="1:16" x14ac:dyDescent="0.25">
      <c r="A696" s="154" t="str">
        <f>IF(Input!A696&lt;&gt;"",Input!A696,"")</f>
        <v/>
      </c>
      <c r="B696" s="154" t="str">
        <f>IF(Input!D696&lt;&gt;"",CONCATENATE(Input!D696,", ",Input!C696),"")</f>
        <v/>
      </c>
      <c r="C696" s="154" t="str">
        <f>IF(Input!E696&lt;&gt;"",Input!E696,"")</f>
        <v/>
      </c>
      <c r="D696" s="155" t="str">
        <f>IF(Input!F696&lt;&gt;"",Input!F696,"")</f>
        <v/>
      </c>
      <c r="E696" s="154" t="str">
        <f>IF(Input!I696&lt;&gt;"",CONCATENATE(Input!I696,", ",LEFT(Input!H696,1)),"")</f>
        <v/>
      </c>
      <c r="F696" s="156"/>
      <c r="G696" s="157" t="str">
        <f t="shared" si="10"/>
        <v/>
      </c>
      <c r="H696" s="154" t="str">
        <f>IF(A696&lt;&gt;"",VLOOKUP(G696,ScoreRanges!$C$4:$E$8,3),"")</f>
        <v/>
      </c>
      <c r="I696" s="156"/>
      <c r="J696" s="129" t="str">
        <f>IF(AND(ConversionTable!$F$2&lt;&gt;"",A696&lt;&gt;""),VLOOKUP(G696,ConversionTable!B$2:D$402,3),"")</f>
        <v/>
      </c>
      <c r="K696" s="66" t="str">
        <f>IF(AND(ConversionTable!$F$2&lt;&gt;"",A696&lt;&gt;""),VLOOKUP(J696,ConversionTable!I$4:K$7,3),"")</f>
        <v/>
      </c>
      <c r="M696" s="66" t="str">
        <f>IF(A696&lt;&gt;"",(Input!AE696*ScoringModel!$B$11+Input!AF696*ScoringModel!$B$21+Input!AG696*ScoringModel!$B$31)*0.01,"")</f>
        <v/>
      </c>
      <c r="N696" s="66" t="str">
        <f>IF(A696&lt;&gt;"",(Input!J696*ScoringModel!$B$4+Input!K696*ScoringModel!$B$5+Input!L696*ScoringModel!$B$6+Input!M696*ScoringModel!$B$7+Input!N696*ScoringModel!$B$8+Input!O696*ScoringModel!$B$9+Input!P696*ScoringModel!$B$10)*0.01,"")</f>
        <v/>
      </c>
      <c r="O696" s="66" t="str">
        <f>IF(A696&lt;&gt;"",(Input!Q696*ScoringModel!$B$14+Input!R696*ScoringModel!$B$15+Input!S696*ScoringModel!$B$16+Input!T696*ScoringModel!$B$17+Input!U696*ScoringModel!$B$18+Input!V696*ScoringModel!$B$19+Input!W696*ScoringModel!$B$20)*0.01,"")</f>
        <v/>
      </c>
      <c r="P696" s="66" t="str">
        <f>IF(A696&lt;&gt;"",(Input!X696*ScoringModel!$B$24+Input!Y696*ScoringModel!$B$25+Input!Z696*ScoringModel!$B$26+Input!AA696*ScoringModel!$B$27+Input!AB696*ScoringModel!$B$28+Input!AC696*ScoringModel!$B$29+Input!AD696*ScoringModel!$B$30)*0.01,"")</f>
        <v/>
      </c>
    </row>
    <row r="697" spans="1:16" x14ac:dyDescent="0.25">
      <c r="A697" s="154" t="str">
        <f>IF(Input!A697&lt;&gt;"",Input!A697,"")</f>
        <v/>
      </c>
      <c r="B697" s="154" t="str">
        <f>IF(Input!D697&lt;&gt;"",CONCATENATE(Input!D697,", ",Input!C697),"")</f>
        <v/>
      </c>
      <c r="C697" s="154" t="str">
        <f>IF(Input!E697&lt;&gt;"",Input!E697,"")</f>
        <v/>
      </c>
      <c r="D697" s="155" t="str">
        <f>IF(Input!F697&lt;&gt;"",Input!F697,"")</f>
        <v/>
      </c>
      <c r="E697" s="154" t="str">
        <f>IF(Input!I697&lt;&gt;"",CONCATENATE(Input!I697,", ",LEFT(Input!H697,1)),"")</f>
        <v/>
      </c>
      <c r="F697" s="156"/>
      <c r="G697" s="157" t="str">
        <f t="shared" si="10"/>
        <v/>
      </c>
      <c r="H697" s="154" t="str">
        <f>IF(A697&lt;&gt;"",VLOOKUP(G697,ScoreRanges!$C$4:$E$8,3),"")</f>
        <v/>
      </c>
      <c r="I697" s="156"/>
      <c r="J697" s="129" t="str">
        <f>IF(AND(ConversionTable!$F$2&lt;&gt;"",A697&lt;&gt;""),VLOOKUP(G697,ConversionTable!B$2:D$402,3),"")</f>
        <v/>
      </c>
      <c r="K697" s="66" t="str">
        <f>IF(AND(ConversionTable!$F$2&lt;&gt;"",A697&lt;&gt;""),VLOOKUP(J697,ConversionTable!I$4:K$7,3),"")</f>
        <v/>
      </c>
      <c r="M697" s="66" t="str">
        <f>IF(A697&lt;&gt;"",(Input!AE697*ScoringModel!$B$11+Input!AF697*ScoringModel!$B$21+Input!AG697*ScoringModel!$B$31)*0.01,"")</f>
        <v/>
      </c>
      <c r="N697" s="66" t="str">
        <f>IF(A697&lt;&gt;"",(Input!J697*ScoringModel!$B$4+Input!K697*ScoringModel!$B$5+Input!L697*ScoringModel!$B$6+Input!M697*ScoringModel!$B$7+Input!N697*ScoringModel!$B$8+Input!O697*ScoringModel!$B$9+Input!P697*ScoringModel!$B$10)*0.01,"")</f>
        <v/>
      </c>
      <c r="O697" s="66" t="str">
        <f>IF(A697&lt;&gt;"",(Input!Q697*ScoringModel!$B$14+Input!R697*ScoringModel!$B$15+Input!S697*ScoringModel!$B$16+Input!T697*ScoringModel!$B$17+Input!U697*ScoringModel!$B$18+Input!V697*ScoringModel!$B$19+Input!W697*ScoringModel!$B$20)*0.01,"")</f>
        <v/>
      </c>
      <c r="P697" s="66" t="str">
        <f>IF(A697&lt;&gt;"",(Input!X697*ScoringModel!$B$24+Input!Y697*ScoringModel!$B$25+Input!Z697*ScoringModel!$B$26+Input!AA697*ScoringModel!$B$27+Input!AB697*ScoringModel!$B$28+Input!AC697*ScoringModel!$B$29+Input!AD697*ScoringModel!$B$30)*0.01,"")</f>
        <v/>
      </c>
    </row>
    <row r="698" spans="1:16" x14ac:dyDescent="0.25">
      <c r="A698" s="154" t="str">
        <f>IF(Input!A698&lt;&gt;"",Input!A698,"")</f>
        <v/>
      </c>
      <c r="B698" s="154" t="str">
        <f>IF(Input!D698&lt;&gt;"",CONCATENATE(Input!D698,", ",Input!C698),"")</f>
        <v/>
      </c>
      <c r="C698" s="154" t="str">
        <f>IF(Input!E698&lt;&gt;"",Input!E698,"")</f>
        <v/>
      </c>
      <c r="D698" s="155" t="str">
        <f>IF(Input!F698&lt;&gt;"",Input!F698,"")</f>
        <v/>
      </c>
      <c r="E698" s="154" t="str">
        <f>IF(Input!I698&lt;&gt;"",CONCATENATE(Input!I698,", ",LEFT(Input!H698,1)),"")</f>
        <v/>
      </c>
      <c r="F698" s="156"/>
      <c r="G698" s="157" t="str">
        <f t="shared" si="10"/>
        <v/>
      </c>
      <c r="H698" s="154" t="str">
        <f>IF(A698&lt;&gt;"",VLOOKUP(G698,ScoreRanges!$C$4:$E$8,3),"")</f>
        <v/>
      </c>
      <c r="I698" s="156"/>
      <c r="J698" s="129" t="str">
        <f>IF(AND(ConversionTable!$F$2&lt;&gt;"",A698&lt;&gt;""),VLOOKUP(G698,ConversionTable!B$2:D$402,3),"")</f>
        <v/>
      </c>
      <c r="K698" s="66" t="str">
        <f>IF(AND(ConversionTable!$F$2&lt;&gt;"",A698&lt;&gt;""),VLOOKUP(J698,ConversionTable!I$4:K$7,3),"")</f>
        <v/>
      </c>
      <c r="M698" s="66" t="str">
        <f>IF(A698&lt;&gt;"",(Input!AE698*ScoringModel!$B$11+Input!AF698*ScoringModel!$B$21+Input!AG698*ScoringModel!$B$31)*0.01,"")</f>
        <v/>
      </c>
      <c r="N698" s="66" t="str">
        <f>IF(A698&lt;&gt;"",(Input!J698*ScoringModel!$B$4+Input!K698*ScoringModel!$B$5+Input!L698*ScoringModel!$B$6+Input!M698*ScoringModel!$B$7+Input!N698*ScoringModel!$B$8+Input!O698*ScoringModel!$B$9+Input!P698*ScoringModel!$B$10)*0.01,"")</f>
        <v/>
      </c>
      <c r="O698" s="66" t="str">
        <f>IF(A698&lt;&gt;"",(Input!Q698*ScoringModel!$B$14+Input!R698*ScoringModel!$B$15+Input!S698*ScoringModel!$B$16+Input!T698*ScoringModel!$B$17+Input!U698*ScoringModel!$B$18+Input!V698*ScoringModel!$B$19+Input!W698*ScoringModel!$B$20)*0.01,"")</f>
        <v/>
      </c>
      <c r="P698" s="66" t="str">
        <f>IF(A698&lt;&gt;"",(Input!X698*ScoringModel!$B$24+Input!Y698*ScoringModel!$B$25+Input!Z698*ScoringModel!$B$26+Input!AA698*ScoringModel!$B$27+Input!AB698*ScoringModel!$B$28+Input!AC698*ScoringModel!$B$29+Input!AD698*ScoringModel!$B$30)*0.01,"")</f>
        <v/>
      </c>
    </row>
    <row r="699" spans="1:16" x14ac:dyDescent="0.25">
      <c r="A699" s="154" t="str">
        <f>IF(Input!A699&lt;&gt;"",Input!A699,"")</f>
        <v/>
      </c>
      <c r="B699" s="154" t="str">
        <f>IF(Input!D699&lt;&gt;"",CONCATENATE(Input!D699,", ",Input!C699),"")</f>
        <v/>
      </c>
      <c r="C699" s="154" t="str">
        <f>IF(Input!E699&lt;&gt;"",Input!E699,"")</f>
        <v/>
      </c>
      <c r="D699" s="155" t="str">
        <f>IF(Input!F699&lt;&gt;"",Input!F699,"")</f>
        <v/>
      </c>
      <c r="E699" s="154" t="str">
        <f>IF(Input!I699&lt;&gt;"",CONCATENATE(Input!I699,", ",LEFT(Input!H699,1)),"")</f>
        <v/>
      </c>
      <c r="F699" s="156"/>
      <c r="G699" s="157" t="str">
        <f t="shared" si="10"/>
        <v/>
      </c>
      <c r="H699" s="154" t="str">
        <f>IF(A699&lt;&gt;"",VLOOKUP(G699,ScoreRanges!$C$4:$E$8,3),"")</f>
        <v/>
      </c>
      <c r="I699" s="156"/>
      <c r="J699" s="129" t="str">
        <f>IF(AND(ConversionTable!$F$2&lt;&gt;"",A699&lt;&gt;""),VLOOKUP(G699,ConversionTable!B$2:D$402,3),"")</f>
        <v/>
      </c>
      <c r="K699" s="66" t="str">
        <f>IF(AND(ConversionTable!$F$2&lt;&gt;"",A699&lt;&gt;""),VLOOKUP(J699,ConversionTable!I$4:K$7,3),"")</f>
        <v/>
      </c>
      <c r="M699" s="66" t="str">
        <f>IF(A699&lt;&gt;"",(Input!AE699*ScoringModel!$B$11+Input!AF699*ScoringModel!$B$21+Input!AG699*ScoringModel!$B$31)*0.01,"")</f>
        <v/>
      </c>
      <c r="N699" s="66" t="str">
        <f>IF(A699&lt;&gt;"",(Input!J699*ScoringModel!$B$4+Input!K699*ScoringModel!$B$5+Input!L699*ScoringModel!$B$6+Input!M699*ScoringModel!$B$7+Input!N699*ScoringModel!$B$8+Input!O699*ScoringModel!$B$9+Input!P699*ScoringModel!$B$10)*0.01,"")</f>
        <v/>
      </c>
      <c r="O699" s="66" t="str">
        <f>IF(A699&lt;&gt;"",(Input!Q699*ScoringModel!$B$14+Input!R699*ScoringModel!$B$15+Input!S699*ScoringModel!$B$16+Input!T699*ScoringModel!$B$17+Input!U699*ScoringModel!$B$18+Input!V699*ScoringModel!$B$19+Input!W699*ScoringModel!$B$20)*0.01,"")</f>
        <v/>
      </c>
      <c r="P699" s="66" t="str">
        <f>IF(A699&lt;&gt;"",(Input!X699*ScoringModel!$B$24+Input!Y699*ScoringModel!$B$25+Input!Z699*ScoringModel!$B$26+Input!AA699*ScoringModel!$B$27+Input!AB699*ScoringModel!$B$28+Input!AC699*ScoringModel!$B$29+Input!AD699*ScoringModel!$B$30)*0.01,"")</f>
        <v/>
      </c>
    </row>
    <row r="700" spans="1:16" x14ac:dyDescent="0.25">
      <c r="A700" s="154" t="str">
        <f>IF(Input!A700&lt;&gt;"",Input!A700,"")</f>
        <v/>
      </c>
      <c r="B700" s="154" t="str">
        <f>IF(Input!D700&lt;&gt;"",CONCATENATE(Input!D700,", ",Input!C700),"")</f>
        <v/>
      </c>
      <c r="C700" s="154" t="str">
        <f>IF(Input!E700&lt;&gt;"",Input!E700,"")</f>
        <v/>
      </c>
      <c r="D700" s="155" t="str">
        <f>IF(Input!F700&lt;&gt;"",Input!F700,"")</f>
        <v/>
      </c>
      <c r="E700" s="154" t="str">
        <f>IF(Input!I700&lt;&gt;"",CONCATENATE(Input!I700,", ",LEFT(Input!H700,1)),"")</f>
        <v/>
      </c>
      <c r="F700" s="156"/>
      <c r="G700" s="157" t="str">
        <f t="shared" si="10"/>
        <v/>
      </c>
      <c r="H700" s="154" t="str">
        <f>IF(A700&lt;&gt;"",VLOOKUP(G700,ScoreRanges!$C$4:$E$8,3),"")</f>
        <v/>
      </c>
      <c r="I700" s="156"/>
      <c r="J700" s="129" t="str">
        <f>IF(AND(ConversionTable!$F$2&lt;&gt;"",A700&lt;&gt;""),VLOOKUP(G700,ConversionTable!B$2:D$402,3),"")</f>
        <v/>
      </c>
      <c r="K700" s="66" t="str">
        <f>IF(AND(ConversionTable!$F$2&lt;&gt;"",A700&lt;&gt;""),VLOOKUP(J700,ConversionTable!I$4:K$7,3),"")</f>
        <v/>
      </c>
      <c r="M700" s="66" t="str">
        <f>IF(A700&lt;&gt;"",(Input!AE700*ScoringModel!$B$11+Input!AF700*ScoringModel!$B$21+Input!AG700*ScoringModel!$B$31)*0.01,"")</f>
        <v/>
      </c>
      <c r="N700" s="66" t="str">
        <f>IF(A700&lt;&gt;"",(Input!J700*ScoringModel!$B$4+Input!K700*ScoringModel!$B$5+Input!L700*ScoringModel!$B$6+Input!M700*ScoringModel!$B$7+Input!N700*ScoringModel!$B$8+Input!O700*ScoringModel!$B$9+Input!P700*ScoringModel!$B$10)*0.01,"")</f>
        <v/>
      </c>
      <c r="O700" s="66" t="str">
        <f>IF(A700&lt;&gt;"",(Input!Q700*ScoringModel!$B$14+Input!R700*ScoringModel!$B$15+Input!S700*ScoringModel!$B$16+Input!T700*ScoringModel!$B$17+Input!U700*ScoringModel!$B$18+Input!V700*ScoringModel!$B$19+Input!W700*ScoringModel!$B$20)*0.01,"")</f>
        <v/>
      </c>
      <c r="P700" s="66" t="str">
        <f>IF(A700&lt;&gt;"",(Input!X700*ScoringModel!$B$24+Input!Y700*ScoringModel!$B$25+Input!Z700*ScoringModel!$B$26+Input!AA700*ScoringModel!$B$27+Input!AB700*ScoringModel!$B$28+Input!AC700*ScoringModel!$B$29+Input!AD700*ScoringModel!$B$30)*0.01,"")</f>
        <v/>
      </c>
    </row>
    <row r="701" spans="1:16" x14ac:dyDescent="0.25">
      <c r="A701" s="154" t="str">
        <f>IF(Input!A701&lt;&gt;"",Input!A701,"")</f>
        <v/>
      </c>
      <c r="B701" s="154" t="str">
        <f>IF(Input!D701&lt;&gt;"",CONCATENATE(Input!D701,", ",Input!C701),"")</f>
        <v/>
      </c>
      <c r="C701" s="154" t="str">
        <f>IF(Input!E701&lt;&gt;"",Input!E701,"")</f>
        <v/>
      </c>
      <c r="D701" s="155" t="str">
        <f>IF(Input!F701&lt;&gt;"",Input!F701,"")</f>
        <v/>
      </c>
      <c r="E701" s="154" t="str">
        <f>IF(Input!I701&lt;&gt;"",CONCATENATE(Input!I701,", ",LEFT(Input!H701,1)),"")</f>
        <v/>
      </c>
      <c r="F701" s="156"/>
      <c r="G701" s="157" t="str">
        <f t="shared" si="10"/>
        <v/>
      </c>
      <c r="H701" s="154" t="str">
        <f>IF(A701&lt;&gt;"",VLOOKUP(G701,ScoreRanges!$C$4:$E$8,3),"")</f>
        <v/>
      </c>
      <c r="I701" s="156"/>
      <c r="J701" s="129" t="str">
        <f>IF(AND(ConversionTable!$F$2&lt;&gt;"",A701&lt;&gt;""),VLOOKUP(G701,ConversionTable!B$2:D$402,3),"")</f>
        <v/>
      </c>
      <c r="K701" s="66" t="str">
        <f>IF(AND(ConversionTable!$F$2&lt;&gt;"",A701&lt;&gt;""),VLOOKUP(J701,ConversionTable!I$4:K$7,3),"")</f>
        <v/>
      </c>
      <c r="M701" s="66" t="str">
        <f>IF(A701&lt;&gt;"",(Input!AE701*ScoringModel!$B$11+Input!AF701*ScoringModel!$B$21+Input!AG701*ScoringModel!$B$31)*0.01,"")</f>
        <v/>
      </c>
      <c r="N701" s="66" t="str">
        <f>IF(A701&lt;&gt;"",(Input!J701*ScoringModel!$B$4+Input!K701*ScoringModel!$B$5+Input!L701*ScoringModel!$B$6+Input!M701*ScoringModel!$B$7+Input!N701*ScoringModel!$B$8+Input!O701*ScoringModel!$B$9+Input!P701*ScoringModel!$B$10)*0.01,"")</f>
        <v/>
      </c>
      <c r="O701" s="66" t="str">
        <f>IF(A701&lt;&gt;"",(Input!Q701*ScoringModel!$B$14+Input!R701*ScoringModel!$B$15+Input!S701*ScoringModel!$B$16+Input!T701*ScoringModel!$B$17+Input!U701*ScoringModel!$B$18+Input!V701*ScoringModel!$B$19+Input!W701*ScoringModel!$B$20)*0.01,"")</f>
        <v/>
      </c>
      <c r="P701" s="66" t="str">
        <f>IF(A701&lt;&gt;"",(Input!X701*ScoringModel!$B$24+Input!Y701*ScoringModel!$B$25+Input!Z701*ScoringModel!$B$26+Input!AA701*ScoringModel!$B$27+Input!AB701*ScoringModel!$B$28+Input!AC701*ScoringModel!$B$29+Input!AD701*ScoringModel!$B$30)*0.01,"")</f>
        <v/>
      </c>
    </row>
    <row r="702" spans="1:16" x14ac:dyDescent="0.25">
      <c r="A702" s="154" t="str">
        <f>IF(Input!A702&lt;&gt;"",Input!A702,"")</f>
        <v/>
      </c>
      <c r="B702" s="154" t="str">
        <f>IF(Input!D702&lt;&gt;"",CONCATENATE(Input!D702,", ",Input!C702),"")</f>
        <v/>
      </c>
      <c r="C702" s="154" t="str">
        <f>IF(Input!E702&lt;&gt;"",Input!E702,"")</f>
        <v/>
      </c>
      <c r="D702" s="155" t="str">
        <f>IF(Input!F702&lt;&gt;"",Input!F702,"")</f>
        <v/>
      </c>
      <c r="E702" s="154" t="str">
        <f>IF(Input!I702&lt;&gt;"",CONCATENATE(Input!I702,", ",LEFT(Input!H702,1)),"")</f>
        <v/>
      </c>
      <c r="F702" s="156"/>
      <c r="G702" s="157" t="str">
        <f t="shared" si="10"/>
        <v/>
      </c>
      <c r="H702" s="154" t="str">
        <f>IF(A702&lt;&gt;"",VLOOKUP(G702,ScoreRanges!$C$4:$E$8,3),"")</f>
        <v/>
      </c>
      <c r="I702" s="156"/>
      <c r="J702" s="129" t="str">
        <f>IF(AND(ConversionTable!$F$2&lt;&gt;"",A702&lt;&gt;""),VLOOKUP(G702,ConversionTable!B$2:D$402,3),"")</f>
        <v/>
      </c>
      <c r="K702" s="66" t="str">
        <f>IF(AND(ConversionTable!$F$2&lt;&gt;"",A702&lt;&gt;""),VLOOKUP(J702,ConversionTable!I$4:K$7,3),"")</f>
        <v/>
      </c>
      <c r="M702" s="66" t="str">
        <f>IF(A702&lt;&gt;"",(Input!AE702*ScoringModel!$B$11+Input!AF702*ScoringModel!$B$21+Input!AG702*ScoringModel!$B$31)*0.01,"")</f>
        <v/>
      </c>
      <c r="N702" s="66" t="str">
        <f>IF(A702&lt;&gt;"",(Input!J702*ScoringModel!$B$4+Input!K702*ScoringModel!$B$5+Input!L702*ScoringModel!$B$6+Input!M702*ScoringModel!$B$7+Input!N702*ScoringModel!$B$8+Input!O702*ScoringModel!$B$9+Input!P702*ScoringModel!$B$10)*0.01,"")</f>
        <v/>
      </c>
      <c r="O702" s="66" t="str">
        <f>IF(A702&lt;&gt;"",(Input!Q702*ScoringModel!$B$14+Input!R702*ScoringModel!$B$15+Input!S702*ScoringModel!$B$16+Input!T702*ScoringModel!$B$17+Input!U702*ScoringModel!$B$18+Input!V702*ScoringModel!$B$19+Input!W702*ScoringModel!$B$20)*0.01,"")</f>
        <v/>
      </c>
      <c r="P702" s="66" t="str">
        <f>IF(A702&lt;&gt;"",(Input!X702*ScoringModel!$B$24+Input!Y702*ScoringModel!$B$25+Input!Z702*ScoringModel!$B$26+Input!AA702*ScoringModel!$B$27+Input!AB702*ScoringModel!$B$28+Input!AC702*ScoringModel!$B$29+Input!AD702*ScoringModel!$B$30)*0.01,"")</f>
        <v/>
      </c>
    </row>
    <row r="703" spans="1:16" x14ac:dyDescent="0.25">
      <c r="A703" s="154" t="str">
        <f>IF(Input!A703&lt;&gt;"",Input!A703,"")</f>
        <v/>
      </c>
      <c r="B703" s="154" t="str">
        <f>IF(Input!D703&lt;&gt;"",CONCATENATE(Input!D703,", ",Input!C703),"")</f>
        <v/>
      </c>
      <c r="C703" s="154" t="str">
        <f>IF(Input!E703&lt;&gt;"",Input!E703,"")</f>
        <v/>
      </c>
      <c r="D703" s="155" t="str">
        <f>IF(Input!F703&lt;&gt;"",Input!F703,"")</f>
        <v/>
      </c>
      <c r="E703" s="154" t="str">
        <f>IF(Input!I703&lt;&gt;"",CONCATENATE(Input!I703,", ",LEFT(Input!H703,1)),"")</f>
        <v/>
      </c>
      <c r="F703" s="156"/>
      <c r="G703" s="157" t="str">
        <f t="shared" si="10"/>
        <v/>
      </c>
      <c r="H703" s="154" t="str">
        <f>IF(A703&lt;&gt;"",VLOOKUP(G703,ScoreRanges!$C$4:$E$8,3),"")</f>
        <v/>
      </c>
      <c r="I703" s="156"/>
      <c r="J703" s="129" t="str">
        <f>IF(AND(ConversionTable!$F$2&lt;&gt;"",A703&lt;&gt;""),VLOOKUP(G703,ConversionTable!B$2:D$402,3),"")</f>
        <v/>
      </c>
      <c r="K703" s="66" t="str">
        <f>IF(AND(ConversionTable!$F$2&lt;&gt;"",A703&lt;&gt;""),VLOOKUP(J703,ConversionTable!I$4:K$7,3),"")</f>
        <v/>
      </c>
      <c r="M703" s="66" t="str">
        <f>IF(A703&lt;&gt;"",(Input!AE703*ScoringModel!$B$11+Input!AF703*ScoringModel!$B$21+Input!AG703*ScoringModel!$B$31)*0.01,"")</f>
        <v/>
      </c>
      <c r="N703" s="66" t="str">
        <f>IF(A703&lt;&gt;"",(Input!J703*ScoringModel!$B$4+Input!K703*ScoringModel!$B$5+Input!L703*ScoringModel!$B$6+Input!M703*ScoringModel!$B$7+Input!N703*ScoringModel!$B$8+Input!O703*ScoringModel!$B$9+Input!P703*ScoringModel!$B$10)*0.01,"")</f>
        <v/>
      </c>
      <c r="O703" s="66" t="str">
        <f>IF(A703&lt;&gt;"",(Input!Q703*ScoringModel!$B$14+Input!R703*ScoringModel!$B$15+Input!S703*ScoringModel!$B$16+Input!T703*ScoringModel!$B$17+Input!U703*ScoringModel!$B$18+Input!V703*ScoringModel!$B$19+Input!W703*ScoringModel!$B$20)*0.01,"")</f>
        <v/>
      </c>
      <c r="P703" s="66" t="str">
        <f>IF(A703&lt;&gt;"",(Input!X703*ScoringModel!$B$24+Input!Y703*ScoringModel!$B$25+Input!Z703*ScoringModel!$B$26+Input!AA703*ScoringModel!$B$27+Input!AB703*ScoringModel!$B$28+Input!AC703*ScoringModel!$B$29+Input!AD703*ScoringModel!$B$30)*0.01,"")</f>
        <v/>
      </c>
    </row>
    <row r="704" spans="1:16" x14ac:dyDescent="0.25">
      <c r="A704" s="154" t="str">
        <f>IF(Input!A704&lt;&gt;"",Input!A704,"")</f>
        <v/>
      </c>
      <c r="B704" s="154" t="str">
        <f>IF(Input!D704&lt;&gt;"",CONCATENATE(Input!D704,", ",Input!C704),"")</f>
        <v/>
      </c>
      <c r="C704" s="154" t="str">
        <f>IF(Input!E704&lt;&gt;"",Input!E704,"")</f>
        <v/>
      </c>
      <c r="D704" s="155" t="str">
        <f>IF(Input!F704&lt;&gt;"",Input!F704,"")</f>
        <v/>
      </c>
      <c r="E704" s="154" t="str">
        <f>IF(Input!I704&lt;&gt;"",CONCATENATE(Input!I704,", ",LEFT(Input!H704,1)),"")</f>
        <v/>
      </c>
      <c r="F704" s="156"/>
      <c r="G704" s="157" t="str">
        <f t="shared" si="10"/>
        <v/>
      </c>
      <c r="H704" s="154" t="str">
        <f>IF(A704&lt;&gt;"",VLOOKUP(G704,ScoreRanges!$C$4:$E$8,3),"")</f>
        <v/>
      </c>
      <c r="I704" s="156"/>
      <c r="J704" s="129" t="str">
        <f>IF(AND(ConversionTable!$F$2&lt;&gt;"",A704&lt;&gt;""),VLOOKUP(G704,ConversionTable!B$2:D$402,3),"")</f>
        <v/>
      </c>
      <c r="K704" s="66" t="str">
        <f>IF(AND(ConversionTable!$F$2&lt;&gt;"",A704&lt;&gt;""),VLOOKUP(J704,ConversionTable!I$4:K$7,3),"")</f>
        <v/>
      </c>
      <c r="M704" s="66" t="str">
        <f>IF(A704&lt;&gt;"",(Input!AE704*ScoringModel!$B$11+Input!AF704*ScoringModel!$B$21+Input!AG704*ScoringModel!$B$31)*0.01,"")</f>
        <v/>
      </c>
      <c r="N704" s="66" t="str">
        <f>IF(A704&lt;&gt;"",(Input!J704*ScoringModel!$B$4+Input!K704*ScoringModel!$B$5+Input!L704*ScoringModel!$B$6+Input!M704*ScoringModel!$B$7+Input!N704*ScoringModel!$B$8+Input!O704*ScoringModel!$B$9+Input!P704*ScoringModel!$B$10)*0.01,"")</f>
        <v/>
      </c>
      <c r="O704" s="66" t="str">
        <f>IF(A704&lt;&gt;"",(Input!Q704*ScoringModel!$B$14+Input!R704*ScoringModel!$B$15+Input!S704*ScoringModel!$B$16+Input!T704*ScoringModel!$B$17+Input!U704*ScoringModel!$B$18+Input!V704*ScoringModel!$B$19+Input!W704*ScoringModel!$B$20)*0.01,"")</f>
        <v/>
      </c>
      <c r="P704" s="66" t="str">
        <f>IF(A704&lt;&gt;"",(Input!X704*ScoringModel!$B$24+Input!Y704*ScoringModel!$B$25+Input!Z704*ScoringModel!$B$26+Input!AA704*ScoringModel!$B$27+Input!AB704*ScoringModel!$B$28+Input!AC704*ScoringModel!$B$29+Input!AD704*ScoringModel!$B$30)*0.01,"")</f>
        <v/>
      </c>
    </row>
    <row r="705" spans="1:16" x14ac:dyDescent="0.25">
      <c r="A705" s="154" t="str">
        <f>IF(Input!A705&lt;&gt;"",Input!A705,"")</f>
        <v/>
      </c>
      <c r="B705" s="154" t="str">
        <f>IF(Input!D705&lt;&gt;"",CONCATENATE(Input!D705,", ",Input!C705),"")</f>
        <v/>
      </c>
      <c r="C705" s="154" t="str">
        <f>IF(Input!E705&lt;&gt;"",Input!E705,"")</f>
        <v/>
      </c>
      <c r="D705" s="155" t="str">
        <f>IF(Input!F705&lt;&gt;"",Input!F705,"")</f>
        <v/>
      </c>
      <c r="E705" s="154" t="str">
        <f>IF(Input!I705&lt;&gt;"",CONCATENATE(Input!I705,", ",LEFT(Input!H705,1)),"")</f>
        <v/>
      </c>
      <c r="F705" s="156"/>
      <c r="G705" s="157" t="str">
        <f t="shared" si="10"/>
        <v/>
      </c>
      <c r="H705" s="154" t="str">
        <f>IF(A705&lt;&gt;"",VLOOKUP(G705,ScoreRanges!$C$4:$E$8,3),"")</f>
        <v/>
      </c>
      <c r="I705" s="156"/>
      <c r="J705" s="129" t="str">
        <f>IF(AND(ConversionTable!$F$2&lt;&gt;"",A705&lt;&gt;""),VLOOKUP(G705,ConversionTable!B$2:D$402,3),"")</f>
        <v/>
      </c>
      <c r="K705" s="66" t="str">
        <f>IF(AND(ConversionTable!$F$2&lt;&gt;"",A705&lt;&gt;""),VLOOKUP(J705,ConversionTable!I$4:K$7,3),"")</f>
        <v/>
      </c>
      <c r="M705" s="66" t="str">
        <f>IF(A705&lt;&gt;"",(Input!AE705*ScoringModel!$B$11+Input!AF705*ScoringModel!$B$21+Input!AG705*ScoringModel!$B$31)*0.01,"")</f>
        <v/>
      </c>
      <c r="N705" s="66" t="str">
        <f>IF(A705&lt;&gt;"",(Input!J705*ScoringModel!$B$4+Input!K705*ScoringModel!$B$5+Input!L705*ScoringModel!$B$6+Input!M705*ScoringModel!$B$7+Input!N705*ScoringModel!$B$8+Input!O705*ScoringModel!$B$9+Input!P705*ScoringModel!$B$10)*0.01,"")</f>
        <v/>
      </c>
      <c r="O705" s="66" t="str">
        <f>IF(A705&lt;&gt;"",(Input!Q705*ScoringModel!$B$14+Input!R705*ScoringModel!$B$15+Input!S705*ScoringModel!$B$16+Input!T705*ScoringModel!$B$17+Input!U705*ScoringModel!$B$18+Input!V705*ScoringModel!$B$19+Input!W705*ScoringModel!$B$20)*0.01,"")</f>
        <v/>
      </c>
      <c r="P705" s="66" t="str">
        <f>IF(A705&lt;&gt;"",(Input!X705*ScoringModel!$B$24+Input!Y705*ScoringModel!$B$25+Input!Z705*ScoringModel!$B$26+Input!AA705*ScoringModel!$B$27+Input!AB705*ScoringModel!$B$28+Input!AC705*ScoringModel!$B$29+Input!AD705*ScoringModel!$B$30)*0.01,"")</f>
        <v/>
      </c>
    </row>
    <row r="706" spans="1:16" x14ac:dyDescent="0.25">
      <c r="A706" s="154" t="str">
        <f>IF(Input!A706&lt;&gt;"",Input!A706,"")</f>
        <v/>
      </c>
      <c r="B706" s="154" t="str">
        <f>IF(Input!D706&lt;&gt;"",CONCATENATE(Input!D706,", ",Input!C706),"")</f>
        <v/>
      </c>
      <c r="C706" s="154" t="str">
        <f>IF(Input!E706&lt;&gt;"",Input!E706,"")</f>
        <v/>
      </c>
      <c r="D706" s="155" t="str">
        <f>IF(Input!F706&lt;&gt;"",Input!F706,"")</f>
        <v/>
      </c>
      <c r="E706" s="154" t="str">
        <f>IF(Input!I706&lt;&gt;"",CONCATENATE(Input!I706,", ",LEFT(Input!H706,1)),"")</f>
        <v/>
      </c>
      <c r="F706" s="156"/>
      <c r="G706" s="157" t="str">
        <f t="shared" ref="G706:G769" si="11">IF(A706&lt;&gt;"",SUM(M706:P706),"")</f>
        <v/>
      </c>
      <c r="H706" s="154" t="str">
        <f>IF(A706&lt;&gt;"",VLOOKUP(G706,ScoreRanges!$C$4:$E$8,3),"")</f>
        <v/>
      </c>
      <c r="I706" s="156"/>
      <c r="J706" s="129" t="str">
        <f>IF(AND(ConversionTable!$F$2&lt;&gt;"",A706&lt;&gt;""),VLOOKUP(G706,ConversionTable!B$2:D$402,3),"")</f>
        <v/>
      </c>
      <c r="K706" s="66" t="str">
        <f>IF(AND(ConversionTable!$F$2&lt;&gt;"",A706&lt;&gt;""),VLOOKUP(J706,ConversionTable!I$4:K$7,3),"")</f>
        <v/>
      </c>
      <c r="M706" s="66" t="str">
        <f>IF(A706&lt;&gt;"",(Input!AE706*ScoringModel!$B$11+Input!AF706*ScoringModel!$B$21+Input!AG706*ScoringModel!$B$31)*0.01,"")</f>
        <v/>
      </c>
      <c r="N706" s="66" t="str">
        <f>IF(A706&lt;&gt;"",(Input!J706*ScoringModel!$B$4+Input!K706*ScoringModel!$B$5+Input!L706*ScoringModel!$B$6+Input!M706*ScoringModel!$B$7+Input!N706*ScoringModel!$B$8+Input!O706*ScoringModel!$B$9+Input!P706*ScoringModel!$B$10)*0.01,"")</f>
        <v/>
      </c>
      <c r="O706" s="66" t="str">
        <f>IF(A706&lt;&gt;"",(Input!Q706*ScoringModel!$B$14+Input!R706*ScoringModel!$B$15+Input!S706*ScoringModel!$B$16+Input!T706*ScoringModel!$B$17+Input!U706*ScoringModel!$B$18+Input!V706*ScoringModel!$B$19+Input!W706*ScoringModel!$B$20)*0.01,"")</f>
        <v/>
      </c>
      <c r="P706" s="66" t="str">
        <f>IF(A706&lt;&gt;"",(Input!X706*ScoringModel!$B$24+Input!Y706*ScoringModel!$B$25+Input!Z706*ScoringModel!$B$26+Input!AA706*ScoringModel!$B$27+Input!AB706*ScoringModel!$B$28+Input!AC706*ScoringModel!$B$29+Input!AD706*ScoringModel!$B$30)*0.01,"")</f>
        <v/>
      </c>
    </row>
    <row r="707" spans="1:16" x14ac:dyDescent="0.25">
      <c r="A707" s="154" t="str">
        <f>IF(Input!A707&lt;&gt;"",Input!A707,"")</f>
        <v/>
      </c>
      <c r="B707" s="154" t="str">
        <f>IF(Input!D707&lt;&gt;"",CONCATENATE(Input!D707,", ",Input!C707),"")</f>
        <v/>
      </c>
      <c r="C707" s="154" t="str">
        <f>IF(Input!E707&lt;&gt;"",Input!E707,"")</f>
        <v/>
      </c>
      <c r="D707" s="155" t="str">
        <f>IF(Input!F707&lt;&gt;"",Input!F707,"")</f>
        <v/>
      </c>
      <c r="E707" s="154" t="str">
        <f>IF(Input!I707&lt;&gt;"",CONCATENATE(Input!I707,", ",LEFT(Input!H707,1)),"")</f>
        <v/>
      </c>
      <c r="F707" s="156"/>
      <c r="G707" s="157" t="str">
        <f t="shared" si="11"/>
        <v/>
      </c>
      <c r="H707" s="154" t="str">
        <f>IF(A707&lt;&gt;"",VLOOKUP(G707,ScoreRanges!$C$4:$E$8,3),"")</f>
        <v/>
      </c>
      <c r="I707" s="156"/>
      <c r="J707" s="129" t="str">
        <f>IF(AND(ConversionTable!$F$2&lt;&gt;"",A707&lt;&gt;""),VLOOKUP(G707,ConversionTable!B$2:D$402,3),"")</f>
        <v/>
      </c>
      <c r="K707" s="66" t="str">
        <f>IF(AND(ConversionTable!$F$2&lt;&gt;"",A707&lt;&gt;""),VLOOKUP(J707,ConversionTable!I$4:K$7,3),"")</f>
        <v/>
      </c>
      <c r="M707" s="66" t="str">
        <f>IF(A707&lt;&gt;"",(Input!AE707*ScoringModel!$B$11+Input!AF707*ScoringModel!$B$21+Input!AG707*ScoringModel!$B$31)*0.01,"")</f>
        <v/>
      </c>
      <c r="N707" s="66" t="str">
        <f>IF(A707&lt;&gt;"",(Input!J707*ScoringModel!$B$4+Input!K707*ScoringModel!$B$5+Input!L707*ScoringModel!$B$6+Input!M707*ScoringModel!$B$7+Input!N707*ScoringModel!$B$8+Input!O707*ScoringModel!$B$9+Input!P707*ScoringModel!$B$10)*0.01,"")</f>
        <v/>
      </c>
      <c r="O707" s="66" t="str">
        <f>IF(A707&lt;&gt;"",(Input!Q707*ScoringModel!$B$14+Input!R707*ScoringModel!$B$15+Input!S707*ScoringModel!$B$16+Input!T707*ScoringModel!$B$17+Input!U707*ScoringModel!$B$18+Input!V707*ScoringModel!$B$19+Input!W707*ScoringModel!$B$20)*0.01,"")</f>
        <v/>
      </c>
      <c r="P707" s="66" t="str">
        <f>IF(A707&lt;&gt;"",(Input!X707*ScoringModel!$B$24+Input!Y707*ScoringModel!$B$25+Input!Z707*ScoringModel!$B$26+Input!AA707*ScoringModel!$B$27+Input!AB707*ScoringModel!$B$28+Input!AC707*ScoringModel!$B$29+Input!AD707*ScoringModel!$B$30)*0.01,"")</f>
        <v/>
      </c>
    </row>
    <row r="708" spans="1:16" x14ac:dyDescent="0.25">
      <c r="A708" s="154" t="str">
        <f>IF(Input!A708&lt;&gt;"",Input!A708,"")</f>
        <v/>
      </c>
      <c r="B708" s="154" t="str">
        <f>IF(Input!D708&lt;&gt;"",CONCATENATE(Input!D708,", ",Input!C708),"")</f>
        <v/>
      </c>
      <c r="C708" s="154" t="str">
        <f>IF(Input!E708&lt;&gt;"",Input!E708,"")</f>
        <v/>
      </c>
      <c r="D708" s="155" t="str">
        <f>IF(Input!F708&lt;&gt;"",Input!F708,"")</f>
        <v/>
      </c>
      <c r="E708" s="154" t="str">
        <f>IF(Input!I708&lt;&gt;"",CONCATENATE(Input!I708,", ",LEFT(Input!H708,1)),"")</f>
        <v/>
      </c>
      <c r="F708" s="156"/>
      <c r="G708" s="157" t="str">
        <f t="shared" si="11"/>
        <v/>
      </c>
      <c r="H708" s="154" t="str">
        <f>IF(A708&lt;&gt;"",VLOOKUP(G708,ScoreRanges!$C$4:$E$8,3),"")</f>
        <v/>
      </c>
      <c r="I708" s="156"/>
      <c r="J708" s="129" t="str">
        <f>IF(AND(ConversionTable!$F$2&lt;&gt;"",A708&lt;&gt;""),VLOOKUP(G708,ConversionTable!B$2:D$402,3),"")</f>
        <v/>
      </c>
      <c r="K708" s="66" t="str">
        <f>IF(AND(ConversionTable!$F$2&lt;&gt;"",A708&lt;&gt;""),VLOOKUP(J708,ConversionTable!I$4:K$7,3),"")</f>
        <v/>
      </c>
      <c r="M708" s="66" t="str">
        <f>IF(A708&lt;&gt;"",(Input!AE708*ScoringModel!$B$11+Input!AF708*ScoringModel!$B$21+Input!AG708*ScoringModel!$B$31)*0.01,"")</f>
        <v/>
      </c>
      <c r="N708" s="66" t="str">
        <f>IF(A708&lt;&gt;"",(Input!J708*ScoringModel!$B$4+Input!K708*ScoringModel!$B$5+Input!L708*ScoringModel!$B$6+Input!M708*ScoringModel!$B$7+Input!N708*ScoringModel!$B$8+Input!O708*ScoringModel!$B$9+Input!P708*ScoringModel!$B$10)*0.01,"")</f>
        <v/>
      </c>
      <c r="O708" s="66" t="str">
        <f>IF(A708&lt;&gt;"",(Input!Q708*ScoringModel!$B$14+Input!R708*ScoringModel!$B$15+Input!S708*ScoringModel!$B$16+Input!T708*ScoringModel!$B$17+Input!U708*ScoringModel!$B$18+Input!V708*ScoringModel!$B$19+Input!W708*ScoringModel!$B$20)*0.01,"")</f>
        <v/>
      </c>
      <c r="P708" s="66" t="str">
        <f>IF(A708&lt;&gt;"",(Input!X708*ScoringModel!$B$24+Input!Y708*ScoringModel!$B$25+Input!Z708*ScoringModel!$B$26+Input!AA708*ScoringModel!$B$27+Input!AB708*ScoringModel!$B$28+Input!AC708*ScoringModel!$B$29+Input!AD708*ScoringModel!$B$30)*0.01,"")</f>
        <v/>
      </c>
    </row>
    <row r="709" spans="1:16" x14ac:dyDescent="0.25">
      <c r="A709" s="154" t="str">
        <f>IF(Input!A709&lt;&gt;"",Input!A709,"")</f>
        <v/>
      </c>
      <c r="B709" s="154" t="str">
        <f>IF(Input!D709&lt;&gt;"",CONCATENATE(Input!D709,", ",Input!C709),"")</f>
        <v/>
      </c>
      <c r="C709" s="154" t="str">
        <f>IF(Input!E709&lt;&gt;"",Input!E709,"")</f>
        <v/>
      </c>
      <c r="D709" s="155" t="str">
        <f>IF(Input!F709&lt;&gt;"",Input!F709,"")</f>
        <v/>
      </c>
      <c r="E709" s="154" t="str">
        <f>IF(Input!I709&lt;&gt;"",CONCATENATE(Input!I709,", ",LEFT(Input!H709,1)),"")</f>
        <v/>
      </c>
      <c r="F709" s="156"/>
      <c r="G709" s="157" t="str">
        <f t="shared" si="11"/>
        <v/>
      </c>
      <c r="H709" s="154" t="str">
        <f>IF(A709&lt;&gt;"",VLOOKUP(G709,ScoreRanges!$C$4:$E$8,3),"")</f>
        <v/>
      </c>
      <c r="I709" s="156"/>
      <c r="J709" s="129" t="str">
        <f>IF(AND(ConversionTable!$F$2&lt;&gt;"",A709&lt;&gt;""),VLOOKUP(G709,ConversionTable!B$2:D$402,3),"")</f>
        <v/>
      </c>
      <c r="K709" s="66" t="str">
        <f>IF(AND(ConversionTable!$F$2&lt;&gt;"",A709&lt;&gt;""),VLOOKUP(J709,ConversionTable!I$4:K$7,3),"")</f>
        <v/>
      </c>
      <c r="M709" s="66" t="str">
        <f>IF(A709&lt;&gt;"",(Input!AE709*ScoringModel!$B$11+Input!AF709*ScoringModel!$B$21+Input!AG709*ScoringModel!$B$31)*0.01,"")</f>
        <v/>
      </c>
      <c r="N709" s="66" t="str">
        <f>IF(A709&lt;&gt;"",(Input!J709*ScoringModel!$B$4+Input!K709*ScoringModel!$B$5+Input!L709*ScoringModel!$B$6+Input!M709*ScoringModel!$B$7+Input!N709*ScoringModel!$B$8+Input!O709*ScoringModel!$B$9+Input!P709*ScoringModel!$B$10)*0.01,"")</f>
        <v/>
      </c>
      <c r="O709" s="66" t="str">
        <f>IF(A709&lt;&gt;"",(Input!Q709*ScoringModel!$B$14+Input!R709*ScoringModel!$B$15+Input!S709*ScoringModel!$B$16+Input!T709*ScoringModel!$B$17+Input!U709*ScoringModel!$B$18+Input!V709*ScoringModel!$B$19+Input!W709*ScoringModel!$B$20)*0.01,"")</f>
        <v/>
      </c>
      <c r="P709" s="66" t="str">
        <f>IF(A709&lt;&gt;"",(Input!X709*ScoringModel!$B$24+Input!Y709*ScoringModel!$B$25+Input!Z709*ScoringModel!$B$26+Input!AA709*ScoringModel!$B$27+Input!AB709*ScoringModel!$B$28+Input!AC709*ScoringModel!$B$29+Input!AD709*ScoringModel!$B$30)*0.01,"")</f>
        <v/>
      </c>
    </row>
    <row r="710" spans="1:16" x14ac:dyDescent="0.25">
      <c r="A710" s="154" t="str">
        <f>IF(Input!A710&lt;&gt;"",Input!A710,"")</f>
        <v/>
      </c>
      <c r="B710" s="154" t="str">
        <f>IF(Input!D710&lt;&gt;"",CONCATENATE(Input!D710,", ",Input!C710),"")</f>
        <v/>
      </c>
      <c r="C710" s="154" t="str">
        <f>IF(Input!E710&lt;&gt;"",Input!E710,"")</f>
        <v/>
      </c>
      <c r="D710" s="155" t="str">
        <f>IF(Input!F710&lt;&gt;"",Input!F710,"")</f>
        <v/>
      </c>
      <c r="E710" s="154" t="str">
        <f>IF(Input!I710&lt;&gt;"",CONCATENATE(Input!I710,", ",LEFT(Input!H710,1)),"")</f>
        <v/>
      </c>
      <c r="F710" s="156"/>
      <c r="G710" s="157" t="str">
        <f t="shared" si="11"/>
        <v/>
      </c>
      <c r="H710" s="154" t="str">
        <f>IF(A710&lt;&gt;"",VLOOKUP(G710,ScoreRanges!$C$4:$E$8,3),"")</f>
        <v/>
      </c>
      <c r="I710" s="156"/>
      <c r="J710" s="129" t="str">
        <f>IF(AND(ConversionTable!$F$2&lt;&gt;"",A710&lt;&gt;""),VLOOKUP(G710,ConversionTable!B$2:D$402,3),"")</f>
        <v/>
      </c>
      <c r="K710" s="66" t="str">
        <f>IF(AND(ConversionTable!$F$2&lt;&gt;"",A710&lt;&gt;""),VLOOKUP(J710,ConversionTable!I$4:K$7,3),"")</f>
        <v/>
      </c>
      <c r="M710" s="66" t="str">
        <f>IF(A710&lt;&gt;"",(Input!AE710*ScoringModel!$B$11+Input!AF710*ScoringModel!$B$21+Input!AG710*ScoringModel!$B$31)*0.01,"")</f>
        <v/>
      </c>
      <c r="N710" s="66" t="str">
        <f>IF(A710&lt;&gt;"",(Input!J710*ScoringModel!$B$4+Input!K710*ScoringModel!$B$5+Input!L710*ScoringModel!$B$6+Input!M710*ScoringModel!$B$7+Input!N710*ScoringModel!$B$8+Input!O710*ScoringModel!$B$9+Input!P710*ScoringModel!$B$10)*0.01,"")</f>
        <v/>
      </c>
      <c r="O710" s="66" t="str">
        <f>IF(A710&lt;&gt;"",(Input!Q710*ScoringModel!$B$14+Input!R710*ScoringModel!$B$15+Input!S710*ScoringModel!$B$16+Input!T710*ScoringModel!$B$17+Input!U710*ScoringModel!$B$18+Input!V710*ScoringModel!$B$19+Input!W710*ScoringModel!$B$20)*0.01,"")</f>
        <v/>
      </c>
      <c r="P710" s="66" t="str">
        <f>IF(A710&lt;&gt;"",(Input!X710*ScoringModel!$B$24+Input!Y710*ScoringModel!$B$25+Input!Z710*ScoringModel!$B$26+Input!AA710*ScoringModel!$B$27+Input!AB710*ScoringModel!$B$28+Input!AC710*ScoringModel!$B$29+Input!AD710*ScoringModel!$B$30)*0.01,"")</f>
        <v/>
      </c>
    </row>
    <row r="711" spans="1:16" x14ac:dyDescent="0.25">
      <c r="A711" s="154" t="str">
        <f>IF(Input!A711&lt;&gt;"",Input!A711,"")</f>
        <v/>
      </c>
      <c r="B711" s="154" t="str">
        <f>IF(Input!D711&lt;&gt;"",CONCATENATE(Input!D711,", ",Input!C711),"")</f>
        <v/>
      </c>
      <c r="C711" s="154" t="str">
        <f>IF(Input!E711&lt;&gt;"",Input!E711,"")</f>
        <v/>
      </c>
      <c r="D711" s="155" t="str">
        <f>IF(Input!F711&lt;&gt;"",Input!F711,"")</f>
        <v/>
      </c>
      <c r="E711" s="154" t="str">
        <f>IF(Input!I711&lt;&gt;"",CONCATENATE(Input!I711,", ",LEFT(Input!H711,1)),"")</f>
        <v/>
      </c>
      <c r="F711" s="156"/>
      <c r="G711" s="157" t="str">
        <f t="shared" si="11"/>
        <v/>
      </c>
      <c r="H711" s="154" t="str">
        <f>IF(A711&lt;&gt;"",VLOOKUP(G711,ScoreRanges!$C$4:$E$8,3),"")</f>
        <v/>
      </c>
      <c r="I711" s="156"/>
      <c r="J711" s="129" t="str">
        <f>IF(AND(ConversionTable!$F$2&lt;&gt;"",A711&lt;&gt;""),VLOOKUP(G711,ConversionTable!B$2:D$402,3),"")</f>
        <v/>
      </c>
      <c r="K711" s="66" t="str">
        <f>IF(AND(ConversionTable!$F$2&lt;&gt;"",A711&lt;&gt;""),VLOOKUP(J711,ConversionTable!I$4:K$7,3),"")</f>
        <v/>
      </c>
      <c r="M711" s="66" t="str">
        <f>IF(A711&lt;&gt;"",(Input!AE711*ScoringModel!$B$11+Input!AF711*ScoringModel!$B$21+Input!AG711*ScoringModel!$B$31)*0.01,"")</f>
        <v/>
      </c>
      <c r="N711" s="66" t="str">
        <f>IF(A711&lt;&gt;"",(Input!J711*ScoringModel!$B$4+Input!K711*ScoringModel!$B$5+Input!L711*ScoringModel!$B$6+Input!M711*ScoringModel!$B$7+Input!N711*ScoringModel!$B$8+Input!O711*ScoringModel!$B$9+Input!P711*ScoringModel!$B$10)*0.01,"")</f>
        <v/>
      </c>
      <c r="O711" s="66" t="str">
        <f>IF(A711&lt;&gt;"",(Input!Q711*ScoringModel!$B$14+Input!R711*ScoringModel!$B$15+Input!S711*ScoringModel!$B$16+Input!T711*ScoringModel!$B$17+Input!U711*ScoringModel!$B$18+Input!V711*ScoringModel!$B$19+Input!W711*ScoringModel!$B$20)*0.01,"")</f>
        <v/>
      </c>
      <c r="P711" s="66" t="str">
        <f>IF(A711&lt;&gt;"",(Input!X711*ScoringModel!$B$24+Input!Y711*ScoringModel!$B$25+Input!Z711*ScoringModel!$B$26+Input!AA711*ScoringModel!$B$27+Input!AB711*ScoringModel!$B$28+Input!AC711*ScoringModel!$B$29+Input!AD711*ScoringModel!$B$30)*0.01,"")</f>
        <v/>
      </c>
    </row>
    <row r="712" spans="1:16" x14ac:dyDescent="0.25">
      <c r="A712" s="154" t="str">
        <f>IF(Input!A712&lt;&gt;"",Input!A712,"")</f>
        <v/>
      </c>
      <c r="B712" s="154" t="str">
        <f>IF(Input!D712&lt;&gt;"",CONCATENATE(Input!D712,", ",Input!C712),"")</f>
        <v/>
      </c>
      <c r="C712" s="154" t="str">
        <f>IF(Input!E712&lt;&gt;"",Input!E712,"")</f>
        <v/>
      </c>
      <c r="D712" s="155" t="str">
        <f>IF(Input!F712&lt;&gt;"",Input!F712,"")</f>
        <v/>
      </c>
      <c r="E712" s="154" t="str">
        <f>IF(Input!I712&lt;&gt;"",CONCATENATE(Input!I712,", ",LEFT(Input!H712,1)),"")</f>
        <v/>
      </c>
      <c r="F712" s="156"/>
      <c r="G712" s="157" t="str">
        <f t="shared" si="11"/>
        <v/>
      </c>
      <c r="H712" s="154" t="str">
        <f>IF(A712&lt;&gt;"",VLOOKUP(G712,ScoreRanges!$C$4:$E$8,3),"")</f>
        <v/>
      </c>
      <c r="I712" s="156"/>
      <c r="J712" s="129" t="str">
        <f>IF(AND(ConversionTable!$F$2&lt;&gt;"",A712&lt;&gt;""),VLOOKUP(G712,ConversionTable!B$2:D$402,3),"")</f>
        <v/>
      </c>
      <c r="K712" s="66" t="str">
        <f>IF(AND(ConversionTable!$F$2&lt;&gt;"",A712&lt;&gt;""),VLOOKUP(J712,ConversionTable!I$4:K$7,3),"")</f>
        <v/>
      </c>
      <c r="M712" s="66" t="str">
        <f>IF(A712&lt;&gt;"",(Input!AE712*ScoringModel!$B$11+Input!AF712*ScoringModel!$B$21+Input!AG712*ScoringModel!$B$31)*0.01,"")</f>
        <v/>
      </c>
      <c r="N712" s="66" t="str">
        <f>IF(A712&lt;&gt;"",(Input!J712*ScoringModel!$B$4+Input!K712*ScoringModel!$B$5+Input!L712*ScoringModel!$B$6+Input!M712*ScoringModel!$B$7+Input!N712*ScoringModel!$B$8+Input!O712*ScoringModel!$B$9+Input!P712*ScoringModel!$B$10)*0.01,"")</f>
        <v/>
      </c>
      <c r="O712" s="66" t="str">
        <f>IF(A712&lt;&gt;"",(Input!Q712*ScoringModel!$B$14+Input!R712*ScoringModel!$B$15+Input!S712*ScoringModel!$B$16+Input!T712*ScoringModel!$B$17+Input!U712*ScoringModel!$B$18+Input!V712*ScoringModel!$B$19+Input!W712*ScoringModel!$B$20)*0.01,"")</f>
        <v/>
      </c>
      <c r="P712" s="66" t="str">
        <f>IF(A712&lt;&gt;"",(Input!X712*ScoringModel!$B$24+Input!Y712*ScoringModel!$B$25+Input!Z712*ScoringModel!$B$26+Input!AA712*ScoringModel!$B$27+Input!AB712*ScoringModel!$B$28+Input!AC712*ScoringModel!$B$29+Input!AD712*ScoringModel!$B$30)*0.01,"")</f>
        <v/>
      </c>
    </row>
    <row r="713" spans="1:16" x14ac:dyDescent="0.25">
      <c r="A713" s="154" t="str">
        <f>IF(Input!A713&lt;&gt;"",Input!A713,"")</f>
        <v/>
      </c>
      <c r="B713" s="154" t="str">
        <f>IF(Input!D713&lt;&gt;"",CONCATENATE(Input!D713,", ",Input!C713),"")</f>
        <v/>
      </c>
      <c r="C713" s="154" t="str">
        <f>IF(Input!E713&lt;&gt;"",Input!E713,"")</f>
        <v/>
      </c>
      <c r="D713" s="155" t="str">
        <f>IF(Input!F713&lt;&gt;"",Input!F713,"")</f>
        <v/>
      </c>
      <c r="E713" s="154" t="str">
        <f>IF(Input!I713&lt;&gt;"",CONCATENATE(Input!I713,", ",LEFT(Input!H713,1)),"")</f>
        <v/>
      </c>
      <c r="F713" s="156"/>
      <c r="G713" s="157" t="str">
        <f t="shared" si="11"/>
        <v/>
      </c>
      <c r="H713" s="154" t="str">
        <f>IF(A713&lt;&gt;"",VLOOKUP(G713,ScoreRanges!$C$4:$E$8,3),"")</f>
        <v/>
      </c>
      <c r="I713" s="156"/>
      <c r="J713" s="129" t="str">
        <f>IF(AND(ConversionTable!$F$2&lt;&gt;"",A713&lt;&gt;""),VLOOKUP(G713,ConversionTable!B$2:D$402,3),"")</f>
        <v/>
      </c>
      <c r="K713" s="66" t="str">
        <f>IF(AND(ConversionTable!$F$2&lt;&gt;"",A713&lt;&gt;""),VLOOKUP(J713,ConversionTable!I$4:K$7,3),"")</f>
        <v/>
      </c>
      <c r="M713" s="66" t="str">
        <f>IF(A713&lt;&gt;"",(Input!AE713*ScoringModel!$B$11+Input!AF713*ScoringModel!$B$21+Input!AG713*ScoringModel!$B$31)*0.01,"")</f>
        <v/>
      </c>
      <c r="N713" s="66" t="str">
        <f>IF(A713&lt;&gt;"",(Input!J713*ScoringModel!$B$4+Input!K713*ScoringModel!$B$5+Input!L713*ScoringModel!$B$6+Input!M713*ScoringModel!$B$7+Input!N713*ScoringModel!$B$8+Input!O713*ScoringModel!$B$9+Input!P713*ScoringModel!$B$10)*0.01,"")</f>
        <v/>
      </c>
      <c r="O713" s="66" t="str">
        <f>IF(A713&lt;&gt;"",(Input!Q713*ScoringModel!$B$14+Input!R713*ScoringModel!$B$15+Input!S713*ScoringModel!$B$16+Input!T713*ScoringModel!$B$17+Input!U713*ScoringModel!$B$18+Input!V713*ScoringModel!$B$19+Input!W713*ScoringModel!$B$20)*0.01,"")</f>
        <v/>
      </c>
      <c r="P713" s="66" t="str">
        <f>IF(A713&lt;&gt;"",(Input!X713*ScoringModel!$B$24+Input!Y713*ScoringModel!$B$25+Input!Z713*ScoringModel!$B$26+Input!AA713*ScoringModel!$B$27+Input!AB713*ScoringModel!$B$28+Input!AC713*ScoringModel!$B$29+Input!AD713*ScoringModel!$B$30)*0.01,"")</f>
        <v/>
      </c>
    </row>
    <row r="714" spans="1:16" x14ac:dyDescent="0.25">
      <c r="A714" s="154" t="str">
        <f>IF(Input!A714&lt;&gt;"",Input!A714,"")</f>
        <v/>
      </c>
      <c r="B714" s="154" t="str">
        <f>IF(Input!D714&lt;&gt;"",CONCATENATE(Input!D714,", ",Input!C714),"")</f>
        <v/>
      </c>
      <c r="C714" s="154" t="str">
        <f>IF(Input!E714&lt;&gt;"",Input!E714,"")</f>
        <v/>
      </c>
      <c r="D714" s="155" t="str">
        <f>IF(Input!F714&lt;&gt;"",Input!F714,"")</f>
        <v/>
      </c>
      <c r="E714" s="154" t="str">
        <f>IF(Input!I714&lt;&gt;"",CONCATENATE(Input!I714,", ",LEFT(Input!H714,1)),"")</f>
        <v/>
      </c>
      <c r="F714" s="156"/>
      <c r="G714" s="157" t="str">
        <f t="shared" si="11"/>
        <v/>
      </c>
      <c r="H714" s="154" t="str">
        <f>IF(A714&lt;&gt;"",VLOOKUP(G714,ScoreRanges!$C$4:$E$8,3),"")</f>
        <v/>
      </c>
      <c r="I714" s="156"/>
      <c r="J714" s="129" t="str">
        <f>IF(AND(ConversionTable!$F$2&lt;&gt;"",A714&lt;&gt;""),VLOOKUP(G714,ConversionTable!B$2:D$402,3),"")</f>
        <v/>
      </c>
      <c r="K714" s="66" t="str">
        <f>IF(AND(ConversionTable!$F$2&lt;&gt;"",A714&lt;&gt;""),VLOOKUP(J714,ConversionTable!I$4:K$7,3),"")</f>
        <v/>
      </c>
      <c r="M714" s="66" t="str">
        <f>IF(A714&lt;&gt;"",(Input!AE714*ScoringModel!$B$11+Input!AF714*ScoringModel!$B$21+Input!AG714*ScoringModel!$B$31)*0.01,"")</f>
        <v/>
      </c>
      <c r="N714" s="66" t="str">
        <f>IF(A714&lt;&gt;"",(Input!J714*ScoringModel!$B$4+Input!K714*ScoringModel!$B$5+Input!L714*ScoringModel!$B$6+Input!M714*ScoringModel!$B$7+Input!N714*ScoringModel!$B$8+Input!O714*ScoringModel!$B$9+Input!P714*ScoringModel!$B$10)*0.01,"")</f>
        <v/>
      </c>
      <c r="O714" s="66" t="str">
        <f>IF(A714&lt;&gt;"",(Input!Q714*ScoringModel!$B$14+Input!R714*ScoringModel!$B$15+Input!S714*ScoringModel!$B$16+Input!T714*ScoringModel!$B$17+Input!U714*ScoringModel!$B$18+Input!V714*ScoringModel!$B$19+Input!W714*ScoringModel!$B$20)*0.01,"")</f>
        <v/>
      </c>
      <c r="P714" s="66" t="str">
        <f>IF(A714&lt;&gt;"",(Input!X714*ScoringModel!$B$24+Input!Y714*ScoringModel!$B$25+Input!Z714*ScoringModel!$B$26+Input!AA714*ScoringModel!$B$27+Input!AB714*ScoringModel!$B$28+Input!AC714*ScoringModel!$B$29+Input!AD714*ScoringModel!$B$30)*0.01,"")</f>
        <v/>
      </c>
    </row>
    <row r="715" spans="1:16" x14ac:dyDescent="0.25">
      <c r="A715" s="154" t="str">
        <f>IF(Input!A715&lt;&gt;"",Input!A715,"")</f>
        <v/>
      </c>
      <c r="B715" s="154" t="str">
        <f>IF(Input!D715&lt;&gt;"",CONCATENATE(Input!D715,", ",Input!C715),"")</f>
        <v/>
      </c>
      <c r="C715" s="154" t="str">
        <f>IF(Input!E715&lt;&gt;"",Input!E715,"")</f>
        <v/>
      </c>
      <c r="D715" s="155" t="str">
        <f>IF(Input!F715&lt;&gt;"",Input!F715,"")</f>
        <v/>
      </c>
      <c r="E715" s="154" t="str">
        <f>IF(Input!I715&lt;&gt;"",CONCATENATE(Input!I715,", ",LEFT(Input!H715,1)),"")</f>
        <v/>
      </c>
      <c r="F715" s="156"/>
      <c r="G715" s="157" t="str">
        <f t="shared" si="11"/>
        <v/>
      </c>
      <c r="H715" s="154" t="str">
        <f>IF(A715&lt;&gt;"",VLOOKUP(G715,ScoreRanges!$C$4:$E$8,3),"")</f>
        <v/>
      </c>
      <c r="I715" s="156"/>
      <c r="J715" s="129" t="str">
        <f>IF(AND(ConversionTable!$F$2&lt;&gt;"",A715&lt;&gt;""),VLOOKUP(G715,ConversionTable!B$2:D$402,3),"")</f>
        <v/>
      </c>
      <c r="K715" s="66" t="str">
        <f>IF(AND(ConversionTable!$F$2&lt;&gt;"",A715&lt;&gt;""),VLOOKUP(J715,ConversionTable!I$4:K$7,3),"")</f>
        <v/>
      </c>
      <c r="M715" s="66" t="str">
        <f>IF(A715&lt;&gt;"",(Input!AE715*ScoringModel!$B$11+Input!AF715*ScoringModel!$B$21+Input!AG715*ScoringModel!$B$31)*0.01,"")</f>
        <v/>
      </c>
      <c r="N715" s="66" t="str">
        <f>IF(A715&lt;&gt;"",(Input!J715*ScoringModel!$B$4+Input!K715*ScoringModel!$B$5+Input!L715*ScoringModel!$B$6+Input!M715*ScoringModel!$B$7+Input!N715*ScoringModel!$B$8+Input!O715*ScoringModel!$B$9+Input!P715*ScoringModel!$B$10)*0.01,"")</f>
        <v/>
      </c>
      <c r="O715" s="66" t="str">
        <f>IF(A715&lt;&gt;"",(Input!Q715*ScoringModel!$B$14+Input!R715*ScoringModel!$B$15+Input!S715*ScoringModel!$B$16+Input!T715*ScoringModel!$B$17+Input!U715*ScoringModel!$B$18+Input!V715*ScoringModel!$B$19+Input!W715*ScoringModel!$B$20)*0.01,"")</f>
        <v/>
      </c>
      <c r="P715" s="66" t="str">
        <f>IF(A715&lt;&gt;"",(Input!X715*ScoringModel!$B$24+Input!Y715*ScoringModel!$B$25+Input!Z715*ScoringModel!$B$26+Input!AA715*ScoringModel!$B$27+Input!AB715*ScoringModel!$B$28+Input!AC715*ScoringModel!$B$29+Input!AD715*ScoringModel!$B$30)*0.01,"")</f>
        <v/>
      </c>
    </row>
    <row r="716" spans="1:16" x14ac:dyDescent="0.25">
      <c r="A716" s="154" t="str">
        <f>IF(Input!A716&lt;&gt;"",Input!A716,"")</f>
        <v/>
      </c>
      <c r="B716" s="154" t="str">
        <f>IF(Input!D716&lt;&gt;"",CONCATENATE(Input!D716,", ",Input!C716),"")</f>
        <v/>
      </c>
      <c r="C716" s="154" t="str">
        <f>IF(Input!E716&lt;&gt;"",Input!E716,"")</f>
        <v/>
      </c>
      <c r="D716" s="155" t="str">
        <f>IF(Input!F716&lt;&gt;"",Input!F716,"")</f>
        <v/>
      </c>
      <c r="E716" s="154" t="str">
        <f>IF(Input!I716&lt;&gt;"",CONCATENATE(Input!I716,", ",LEFT(Input!H716,1)),"")</f>
        <v/>
      </c>
      <c r="F716" s="156"/>
      <c r="G716" s="157" t="str">
        <f t="shared" si="11"/>
        <v/>
      </c>
      <c r="H716" s="154" t="str">
        <f>IF(A716&lt;&gt;"",VLOOKUP(G716,ScoreRanges!$C$4:$E$8,3),"")</f>
        <v/>
      </c>
      <c r="I716" s="156"/>
      <c r="J716" s="129" t="str">
        <f>IF(AND(ConversionTable!$F$2&lt;&gt;"",A716&lt;&gt;""),VLOOKUP(G716,ConversionTable!B$2:D$402,3),"")</f>
        <v/>
      </c>
      <c r="K716" s="66" t="str">
        <f>IF(AND(ConversionTable!$F$2&lt;&gt;"",A716&lt;&gt;""),VLOOKUP(J716,ConversionTable!I$4:K$7,3),"")</f>
        <v/>
      </c>
      <c r="M716" s="66" t="str">
        <f>IF(A716&lt;&gt;"",(Input!AE716*ScoringModel!$B$11+Input!AF716*ScoringModel!$B$21+Input!AG716*ScoringModel!$B$31)*0.01,"")</f>
        <v/>
      </c>
      <c r="N716" s="66" t="str">
        <f>IF(A716&lt;&gt;"",(Input!J716*ScoringModel!$B$4+Input!K716*ScoringModel!$B$5+Input!L716*ScoringModel!$B$6+Input!M716*ScoringModel!$B$7+Input!N716*ScoringModel!$B$8+Input!O716*ScoringModel!$B$9+Input!P716*ScoringModel!$B$10)*0.01,"")</f>
        <v/>
      </c>
      <c r="O716" s="66" t="str">
        <f>IF(A716&lt;&gt;"",(Input!Q716*ScoringModel!$B$14+Input!R716*ScoringModel!$B$15+Input!S716*ScoringModel!$B$16+Input!T716*ScoringModel!$B$17+Input!U716*ScoringModel!$B$18+Input!V716*ScoringModel!$B$19+Input!W716*ScoringModel!$B$20)*0.01,"")</f>
        <v/>
      </c>
      <c r="P716" s="66" t="str">
        <f>IF(A716&lt;&gt;"",(Input!X716*ScoringModel!$B$24+Input!Y716*ScoringModel!$B$25+Input!Z716*ScoringModel!$B$26+Input!AA716*ScoringModel!$B$27+Input!AB716*ScoringModel!$B$28+Input!AC716*ScoringModel!$B$29+Input!AD716*ScoringModel!$B$30)*0.01,"")</f>
        <v/>
      </c>
    </row>
    <row r="717" spans="1:16" x14ac:dyDescent="0.25">
      <c r="A717" s="154" t="str">
        <f>IF(Input!A717&lt;&gt;"",Input!A717,"")</f>
        <v/>
      </c>
      <c r="B717" s="154" t="str">
        <f>IF(Input!D717&lt;&gt;"",CONCATENATE(Input!D717,", ",Input!C717),"")</f>
        <v/>
      </c>
      <c r="C717" s="154" t="str">
        <f>IF(Input!E717&lt;&gt;"",Input!E717,"")</f>
        <v/>
      </c>
      <c r="D717" s="155" t="str">
        <f>IF(Input!F717&lt;&gt;"",Input!F717,"")</f>
        <v/>
      </c>
      <c r="E717" s="154" t="str">
        <f>IF(Input!I717&lt;&gt;"",CONCATENATE(Input!I717,", ",LEFT(Input!H717,1)),"")</f>
        <v/>
      </c>
      <c r="F717" s="156"/>
      <c r="G717" s="157" t="str">
        <f t="shared" si="11"/>
        <v/>
      </c>
      <c r="H717" s="154" t="str">
        <f>IF(A717&lt;&gt;"",VLOOKUP(G717,ScoreRanges!$C$4:$E$8,3),"")</f>
        <v/>
      </c>
      <c r="I717" s="156"/>
      <c r="J717" s="129" t="str">
        <f>IF(AND(ConversionTable!$F$2&lt;&gt;"",A717&lt;&gt;""),VLOOKUP(G717,ConversionTable!B$2:D$402,3),"")</f>
        <v/>
      </c>
      <c r="K717" s="66" t="str">
        <f>IF(AND(ConversionTable!$F$2&lt;&gt;"",A717&lt;&gt;""),VLOOKUP(J717,ConversionTable!I$4:K$7,3),"")</f>
        <v/>
      </c>
      <c r="M717" s="66" t="str">
        <f>IF(A717&lt;&gt;"",(Input!AE717*ScoringModel!$B$11+Input!AF717*ScoringModel!$B$21+Input!AG717*ScoringModel!$B$31)*0.01,"")</f>
        <v/>
      </c>
      <c r="N717" s="66" t="str">
        <f>IF(A717&lt;&gt;"",(Input!J717*ScoringModel!$B$4+Input!K717*ScoringModel!$B$5+Input!L717*ScoringModel!$B$6+Input!M717*ScoringModel!$B$7+Input!N717*ScoringModel!$B$8+Input!O717*ScoringModel!$B$9+Input!P717*ScoringModel!$B$10)*0.01,"")</f>
        <v/>
      </c>
      <c r="O717" s="66" t="str">
        <f>IF(A717&lt;&gt;"",(Input!Q717*ScoringModel!$B$14+Input!R717*ScoringModel!$B$15+Input!S717*ScoringModel!$B$16+Input!T717*ScoringModel!$B$17+Input!U717*ScoringModel!$B$18+Input!V717*ScoringModel!$B$19+Input!W717*ScoringModel!$B$20)*0.01,"")</f>
        <v/>
      </c>
      <c r="P717" s="66" t="str">
        <f>IF(A717&lt;&gt;"",(Input!X717*ScoringModel!$B$24+Input!Y717*ScoringModel!$B$25+Input!Z717*ScoringModel!$B$26+Input!AA717*ScoringModel!$B$27+Input!AB717*ScoringModel!$B$28+Input!AC717*ScoringModel!$B$29+Input!AD717*ScoringModel!$B$30)*0.01,"")</f>
        <v/>
      </c>
    </row>
    <row r="718" spans="1:16" x14ac:dyDescent="0.25">
      <c r="A718" s="154" t="str">
        <f>IF(Input!A718&lt;&gt;"",Input!A718,"")</f>
        <v/>
      </c>
      <c r="B718" s="154" t="str">
        <f>IF(Input!D718&lt;&gt;"",CONCATENATE(Input!D718,", ",Input!C718),"")</f>
        <v/>
      </c>
      <c r="C718" s="154" t="str">
        <f>IF(Input!E718&lt;&gt;"",Input!E718,"")</f>
        <v/>
      </c>
      <c r="D718" s="155" t="str">
        <f>IF(Input!F718&lt;&gt;"",Input!F718,"")</f>
        <v/>
      </c>
      <c r="E718" s="154" t="str">
        <f>IF(Input!I718&lt;&gt;"",CONCATENATE(Input!I718,", ",LEFT(Input!H718,1)),"")</f>
        <v/>
      </c>
      <c r="F718" s="156"/>
      <c r="G718" s="157" t="str">
        <f t="shared" si="11"/>
        <v/>
      </c>
      <c r="H718" s="154" t="str">
        <f>IF(A718&lt;&gt;"",VLOOKUP(G718,ScoreRanges!$C$4:$E$8,3),"")</f>
        <v/>
      </c>
      <c r="I718" s="156"/>
      <c r="J718" s="129" t="str">
        <f>IF(AND(ConversionTable!$F$2&lt;&gt;"",A718&lt;&gt;""),VLOOKUP(G718,ConversionTable!B$2:D$402,3),"")</f>
        <v/>
      </c>
      <c r="K718" s="66" t="str">
        <f>IF(AND(ConversionTable!$F$2&lt;&gt;"",A718&lt;&gt;""),VLOOKUP(J718,ConversionTable!I$4:K$7,3),"")</f>
        <v/>
      </c>
      <c r="M718" s="66" t="str">
        <f>IF(A718&lt;&gt;"",(Input!AE718*ScoringModel!$B$11+Input!AF718*ScoringModel!$B$21+Input!AG718*ScoringModel!$B$31)*0.01,"")</f>
        <v/>
      </c>
      <c r="N718" s="66" t="str">
        <f>IF(A718&lt;&gt;"",(Input!J718*ScoringModel!$B$4+Input!K718*ScoringModel!$B$5+Input!L718*ScoringModel!$B$6+Input!M718*ScoringModel!$B$7+Input!N718*ScoringModel!$B$8+Input!O718*ScoringModel!$B$9+Input!P718*ScoringModel!$B$10)*0.01,"")</f>
        <v/>
      </c>
      <c r="O718" s="66" t="str">
        <f>IF(A718&lt;&gt;"",(Input!Q718*ScoringModel!$B$14+Input!R718*ScoringModel!$B$15+Input!S718*ScoringModel!$B$16+Input!T718*ScoringModel!$B$17+Input!U718*ScoringModel!$B$18+Input!V718*ScoringModel!$B$19+Input!W718*ScoringModel!$B$20)*0.01,"")</f>
        <v/>
      </c>
      <c r="P718" s="66" t="str">
        <f>IF(A718&lt;&gt;"",(Input!X718*ScoringModel!$B$24+Input!Y718*ScoringModel!$B$25+Input!Z718*ScoringModel!$B$26+Input!AA718*ScoringModel!$B$27+Input!AB718*ScoringModel!$B$28+Input!AC718*ScoringModel!$B$29+Input!AD718*ScoringModel!$B$30)*0.01,"")</f>
        <v/>
      </c>
    </row>
    <row r="719" spans="1:16" x14ac:dyDescent="0.25">
      <c r="A719" s="154" t="str">
        <f>IF(Input!A719&lt;&gt;"",Input!A719,"")</f>
        <v/>
      </c>
      <c r="B719" s="154" t="str">
        <f>IF(Input!D719&lt;&gt;"",CONCATENATE(Input!D719,", ",Input!C719),"")</f>
        <v/>
      </c>
      <c r="C719" s="154" t="str">
        <f>IF(Input!E719&lt;&gt;"",Input!E719,"")</f>
        <v/>
      </c>
      <c r="D719" s="155" t="str">
        <f>IF(Input!F719&lt;&gt;"",Input!F719,"")</f>
        <v/>
      </c>
      <c r="E719" s="154" t="str">
        <f>IF(Input!I719&lt;&gt;"",CONCATENATE(Input!I719,", ",LEFT(Input!H719,1)),"")</f>
        <v/>
      </c>
      <c r="F719" s="156"/>
      <c r="G719" s="157" t="str">
        <f t="shared" si="11"/>
        <v/>
      </c>
      <c r="H719" s="154" t="str">
        <f>IF(A719&lt;&gt;"",VLOOKUP(G719,ScoreRanges!$C$4:$E$8,3),"")</f>
        <v/>
      </c>
      <c r="I719" s="156"/>
      <c r="J719" s="129" t="str">
        <f>IF(AND(ConversionTable!$F$2&lt;&gt;"",A719&lt;&gt;""),VLOOKUP(G719,ConversionTable!B$2:D$402,3),"")</f>
        <v/>
      </c>
      <c r="K719" s="66" t="str">
        <f>IF(AND(ConversionTable!$F$2&lt;&gt;"",A719&lt;&gt;""),VLOOKUP(J719,ConversionTable!I$4:K$7,3),"")</f>
        <v/>
      </c>
      <c r="M719" s="66" t="str">
        <f>IF(A719&lt;&gt;"",(Input!AE719*ScoringModel!$B$11+Input!AF719*ScoringModel!$B$21+Input!AG719*ScoringModel!$B$31)*0.01,"")</f>
        <v/>
      </c>
      <c r="N719" s="66" t="str">
        <f>IF(A719&lt;&gt;"",(Input!J719*ScoringModel!$B$4+Input!K719*ScoringModel!$B$5+Input!L719*ScoringModel!$B$6+Input!M719*ScoringModel!$B$7+Input!N719*ScoringModel!$B$8+Input!O719*ScoringModel!$B$9+Input!P719*ScoringModel!$B$10)*0.01,"")</f>
        <v/>
      </c>
      <c r="O719" s="66" t="str">
        <f>IF(A719&lt;&gt;"",(Input!Q719*ScoringModel!$B$14+Input!R719*ScoringModel!$B$15+Input!S719*ScoringModel!$B$16+Input!T719*ScoringModel!$B$17+Input!U719*ScoringModel!$B$18+Input!V719*ScoringModel!$B$19+Input!W719*ScoringModel!$B$20)*0.01,"")</f>
        <v/>
      </c>
      <c r="P719" s="66" t="str">
        <f>IF(A719&lt;&gt;"",(Input!X719*ScoringModel!$B$24+Input!Y719*ScoringModel!$B$25+Input!Z719*ScoringModel!$B$26+Input!AA719*ScoringModel!$B$27+Input!AB719*ScoringModel!$B$28+Input!AC719*ScoringModel!$B$29+Input!AD719*ScoringModel!$B$30)*0.01,"")</f>
        <v/>
      </c>
    </row>
    <row r="720" spans="1:16" x14ac:dyDescent="0.25">
      <c r="A720" s="154" t="str">
        <f>IF(Input!A720&lt;&gt;"",Input!A720,"")</f>
        <v/>
      </c>
      <c r="B720" s="154" t="str">
        <f>IF(Input!D720&lt;&gt;"",CONCATENATE(Input!D720,", ",Input!C720),"")</f>
        <v/>
      </c>
      <c r="C720" s="154" t="str">
        <f>IF(Input!E720&lt;&gt;"",Input!E720,"")</f>
        <v/>
      </c>
      <c r="D720" s="155" t="str">
        <f>IF(Input!F720&lt;&gt;"",Input!F720,"")</f>
        <v/>
      </c>
      <c r="E720" s="154" t="str">
        <f>IF(Input!I720&lt;&gt;"",CONCATENATE(Input!I720,", ",LEFT(Input!H720,1)),"")</f>
        <v/>
      </c>
      <c r="F720" s="156"/>
      <c r="G720" s="157" t="str">
        <f t="shared" si="11"/>
        <v/>
      </c>
      <c r="H720" s="154" t="str">
        <f>IF(A720&lt;&gt;"",VLOOKUP(G720,ScoreRanges!$C$4:$E$8,3),"")</f>
        <v/>
      </c>
      <c r="I720" s="156"/>
      <c r="J720" s="129" t="str">
        <f>IF(AND(ConversionTable!$F$2&lt;&gt;"",A720&lt;&gt;""),VLOOKUP(G720,ConversionTable!B$2:D$402,3),"")</f>
        <v/>
      </c>
      <c r="K720" s="66" t="str">
        <f>IF(AND(ConversionTable!$F$2&lt;&gt;"",A720&lt;&gt;""),VLOOKUP(J720,ConversionTable!I$4:K$7,3),"")</f>
        <v/>
      </c>
      <c r="M720" s="66" t="str">
        <f>IF(A720&lt;&gt;"",(Input!AE720*ScoringModel!$B$11+Input!AF720*ScoringModel!$B$21+Input!AG720*ScoringModel!$B$31)*0.01,"")</f>
        <v/>
      </c>
      <c r="N720" s="66" t="str">
        <f>IF(A720&lt;&gt;"",(Input!J720*ScoringModel!$B$4+Input!K720*ScoringModel!$B$5+Input!L720*ScoringModel!$B$6+Input!M720*ScoringModel!$B$7+Input!N720*ScoringModel!$B$8+Input!O720*ScoringModel!$B$9+Input!P720*ScoringModel!$B$10)*0.01,"")</f>
        <v/>
      </c>
      <c r="O720" s="66" t="str">
        <f>IF(A720&lt;&gt;"",(Input!Q720*ScoringModel!$B$14+Input!R720*ScoringModel!$B$15+Input!S720*ScoringModel!$B$16+Input!T720*ScoringModel!$B$17+Input!U720*ScoringModel!$B$18+Input!V720*ScoringModel!$B$19+Input!W720*ScoringModel!$B$20)*0.01,"")</f>
        <v/>
      </c>
      <c r="P720" s="66" t="str">
        <f>IF(A720&lt;&gt;"",(Input!X720*ScoringModel!$B$24+Input!Y720*ScoringModel!$B$25+Input!Z720*ScoringModel!$B$26+Input!AA720*ScoringModel!$B$27+Input!AB720*ScoringModel!$B$28+Input!AC720*ScoringModel!$B$29+Input!AD720*ScoringModel!$B$30)*0.01,"")</f>
        <v/>
      </c>
    </row>
    <row r="721" spans="1:16" x14ac:dyDescent="0.25">
      <c r="A721" s="154" t="str">
        <f>IF(Input!A721&lt;&gt;"",Input!A721,"")</f>
        <v/>
      </c>
      <c r="B721" s="154" t="str">
        <f>IF(Input!D721&lt;&gt;"",CONCATENATE(Input!D721,", ",Input!C721),"")</f>
        <v/>
      </c>
      <c r="C721" s="154" t="str">
        <f>IF(Input!E721&lt;&gt;"",Input!E721,"")</f>
        <v/>
      </c>
      <c r="D721" s="155" t="str">
        <f>IF(Input!F721&lt;&gt;"",Input!F721,"")</f>
        <v/>
      </c>
      <c r="E721" s="154" t="str">
        <f>IF(Input!I721&lt;&gt;"",CONCATENATE(Input!I721,", ",LEFT(Input!H721,1)),"")</f>
        <v/>
      </c>
      <c r="F721" s="156"/>
      <c r="G721" s="157" t="str">
        <f t="shared" si="11"/>
        <v/>
      </c>
      <c r="H721" s="154" t="str">
        <f>IF(A721&lt;&gt;"",VLOOKUP(G721,ScoreRanges!$C$4:$E$8,3),"")</f>
        <v/>
      </c>
      <c r="I721" s="156"/>
      <c r="J721" s="129" t="str">
        <f>IF(AND(ConversionTable!$F$2&lt;&gt;"",A721&lt;&gt;""),VLOOKUP(G721,ConversionTable!B$2:D$402,3),"")</f>
        <v/>
      </c>
      <c r="K721" s="66" t="str">
        <f>IF(AND(ConversionTable!$F$2&lt;&gt;"",A721&lt;&gt;""),VLOOKUP(J721,ConversionTable!I$4:K$7,3),"")</f>
        <v/>
      </c>
      <c r="M721" s="66" t="str">
        <f>IF(A721&lt;&gt;"",(Input!AE721*ScoringModel!$B$11+Input!AF721*ScoringModel!$B$21+Input!AG721*ScoringModel!$B$31)*0.01,"")</f>
        <v/>
      </c>
      <c r="N721" s="66" t="str">
        <f>IF(A721&lt;&gt;"",(Input!J721*ScoringModel!$B$4+Input!K721*ScoringModel!$B$5+Input!L721*ScoringModel!$B$6+Input!M721*ScoringModel!$B$7+Input!N721*ScoringModel!$B$8+Input!O721*ScoringModel!$B$9+Input!P721*ScoringModel!$B$10)*0.01,"")</f>
        <v/>
      </c>
      <c r="O721" s="66" t="str">
        <f>IF(A721&lt;&gt;"",(Input!Q721*ScoringModel!$B$14+Input!R721*ScoringModel!$B$15+Input!S721*ScoringModel!$B$16+Input!T721*ScoringModel!$B$17+Input!U721*ScoringModel!$B$18+Input!V721*ScoringModel!$B$19+Input!W721*ScoringModel!$B$20)*0.01,"")</f>
        <v/>
      </c>
      <c r="P721" s="66" t="str">
        <f>IF(A721&lt;&gt;"",(Input!X721*ScoringModel!$B$24+Input!Y721*ScoringModel!$B$25+Input!Z721*ScoringModel!$B$26+Input!AA721*ScoringModel!$B$27+Input!AB721*ScoringModel!$B$28+Input!AC721*ScoringModel!$B$29+Input!AD721*ScoringModel!$B$30)*0.01,"")</f>
        <v/>
      </c>
    </row>
    <row r="722" spans="1:16" x14ac:dyDescent="0.25">
      <c r="A722" s="154" t="str">
        <f>IF(Input!A722&lt;&gt;"",Input!A722,"")</f>
        <v/>
      </c>
      <c r="B722" s="154" t="str">
        <f>IF(Input!D722&lt;&gt;"",CONCATENATE(Input!D722,", ",Input!C722),"")</f>
        <v/>
      </c>
      <c r="C722" s="154" t="str">
        <f>IF(Input!E722&lt;&gt;"",Input!E722,"")</f>
        <v/>
      </c>
      <c r="D722" s="155" t="str">
        <f>IF(Input!F722&lt;&gt;"",Input!F722,"")</f>
        <v/>
      </c>
      <c r="E722" s="154" t="str">
        <f>IF(Input!I722&lt;&gt;"",CONCATENATE(Input!I722,", ",LEFT(Input!H722,1)),"")</f>
        <v/>
      </c>
      <c r="F722" s="156"/>
      <c r="G722" s="157" t="str">
        <f t="shared" si="11"/>
        <v/>
      </c>
      <c r="H722" s="154" t="str">
        <f>IF(A722&lt;&gt;"",VLOOKUP(G722,ScoreRanges!$C$4:$E$8,3),"")</f>
        <v/>
      </c>
      <c r="I722" s="156"/>
      <c r="J722" s="129" t="str">
        <f>IF(AND(ConversionTable!$F$2&lt;&gt;"",A722&lt;&gt;""),VLOOKUP(G722,ConversionTable!B$2:D$402,3),"")</f>
        <v/>
      </c>
      <c r="K722" s="66" t="str">
        <f>IF(AND(ConversionTable!$F$2&lt;&gt;"",A722&lt;&gt;""),VLOOKUP(J722,ConversionTable!I$4:K$7,3),"")</f>
        <v/>
      </c>
      <c r="M722" s="66" t="str">
        <f>IF(A722&lt;&gt;"",(Input!AE722*ScoringModel!$B$11+Input!AF722*ScoringModel!$B$21+Input!AG722*ScoringModel!$B$31)*0.01,"")</f>
        <v/>
      </c>
      <c r="N722" s="66" t="str">
        <f>IF(A722&lt;&gt;"",(Input!J722*ScoringModel!$B$4+Input!K722*ScoringModel!$B$5+Input!L722*ScoringModel!$B$6+Input!M722*ScoringModel!$B$7+Input!N722*ScoringModel!$B$8+Input!O722*ScoringModel!$B$9+Input!P722*ScoringModel!$B$10)*0.01,"")</f>
        <v/>
      </c>
      <c r="O722" s="66" t="str">
        <f>IF(A722&lt;&gt;"",(Input!Q722*ScoringModel!$B$14+Input!R722*ScoringModel!$B$15+Input!S722*ScoringModel!$B$16+Input!T722*ScoringModel!$B$17+Input!U722*ScoringModel!$B$18+Input!V722*ScoringModel!$B$19+Input!W722*ScoringModel!$B$20)*0.01,"")</f>
        <v/>
      </c>
      <c r="P722" s="66" t="str">
        <f>IF(A722&lt;&gt;"",(Input!X722*ScoringModel!$B$24+Input!Y722*ScoringModel!$B$25+Input!Z722*ScoringModel!$B$26+Input!AA722*ScoringModel!$B$27+Input!AB722*ScoringModel!$B$28+Input!AC722*ScoringModel!$B$29+Input!AD722*ScoringModel!$B$30)*0.01,"")</f>
        <v/>
      </c>
    </row>
    <row r="723" spans="1:16" x14ac:dyDescent="0.25">
      <c r="A723" s="154" t="str">
        <f>IF(Input!A723&lt;&gt;"",Input!A723,"")</f>
        <v/>
      </c>
      <c r="B723" s="154" t="str">
        <f>IF(Input!D723&lt;&gt;"",CONCATENATE(Input!D723,", ",Input!C723),"")</f>
        <v/>
      </c>
      <c r="C723" s="154" t="str">
        <f>IF(Input!E723&lt;&gt;"",Input!E723,"")</f>
        <v/>
      </c>
      <c r="D723" s="155" t="str">
        <f>IF(Input!F723&lt;&gt;"",Input!F723,"")</f>
        <v/>
      </c>
      <c r="E723" s="154" t="str">
        <f>IF(Input!I723&lt;&gt;"",CONCATENATE(Input!I723,", ",LEFT(Input!H723,1)),"")</f>
        <v/>
      </c>
      <c r="F723" s="156"/>
      <c r="G723" s="157" t="str">
        <f t="shared" si="11"/>
        <v/>
      </c>
      <c r="H723" s="154" t="str">
        <f>IF(A723&lt;&gt;"",VLOOKUP(G723,ScoreRanges!$C$4:$E$8,3),"")</f>
        <v/>
      </c>
      <c r="I723" s="156"/>
      <c r="J723" s="129" t="str">
        <f>IF(AND(ConversionTable!$F$2&lt;&gt;"",A723&lt;&gt;""),VLOOKUP(G723,ConversionTable!B$2:D$402,3),"")</f>
        <v/>
      </c>
      <c r="K723" s="66" t="str">
        <f>IF(AND(ConversionTable!$F$2&lt;&gt;"",A723&lt;&gt;""),VLOOKUP(J723,ConversionTable!I$4:K$7,3),"")</f>
        <v/>
      </c>
      <c r="M723" s="66" t="str">
        <f>IF(A723&lt;&gt;"",(Input!AE723*ScoringModel!$B$11+Input!AF723*ScoringModel!$B$21+Input!AG723*ScoringModel!$B$31)*0.01,"")</f>
        <v/>
      </c>
      <c r="N723" s="66" t="str">
        <f>IF(A723&lt;&gt;"",(Input!J723*ScoringModel!$B$4+Input!K723*ScoringModel!$B$5+Input!L723*ScoringModel!$B$6+Input!M723*ScoringModel!$B$7+Input!N723*ScoringModel!$B$8+Input!O723*ScoringModel!$B$9+Input!P723*ScoringModel!$B$10)*0.01,"")</f>
        <v/>
      </c>
      <c r="O723" s="66" t="str">
        <f>IF(A723&lt;&gt;"",(Input!Q723*ScoringModel!$B$14+Input!R723*ScoringModel!$B$15+Input!S723*ScoringModel!$B$16+Input!T723*ScoringModel!$B$17+Input!U723*ScoringModel!$B$18+Input!V723*ScoringModel!$B$19+Input!W723*ScoringModel!$B$20)*0.01,"")</f>
        <v/>
      </c>
      <c r="P723" s="66" t="str">
        <f>IF(A723&lt;&gt;"",(Input!X723*ScoringModel!$B$24+Input!Y723*ScoringModel!$B$25+Input!Z723*ScoringModel!$B$26+Input!AA723*ScoringModel!$B$27+Input!AB723*ScoringModel!$B$28+Input!AC723*ScoringModel!$B$29+Input!AD723*ScoringModel!$B$30)*0.01,"")</f>
        <v/>
      </c>
    </row>
    <row r="724" spans="1:16" x14ac:dyDescent="0.25">
      <c r="A724" s="154" t="str">
        <f>IF(Input!A724&lt;&gt;"",Input!A724,"")</f>
        <v/>
      </c>
      <c r="B724" s="154" t="str">
        <f>IF(Input!D724&lt;&gt;"",CONCATENATE(Input!D724,", ",Input!C724),"")</f>
        <v/>
      </c>
      <c r="C724" s="154" t="str">
        <f>IF(Input!E724&lt;&gt;"",Input!E724,"")</f>
        <v/>
      </c>
      <c r="D724" s="155" t="str">
        <f>IF(Input!F724&lt;&gt;"",Input!F724,"")</f>
        <v/>
      </c>
      <c r="E724" s="154" t="str">
        <f>IF(Input!I724&lt;&gt;"",CONCATENATE(Input!I724,", ",LEFT(Input!H724,1)),"")</f>
        <v/>
      </c>
      <c r="F724" s="156"/>
      <c r="G724" s="157" t="str">
        <f t="shared" si="11"/>
        <v/>
      </c>
      <c r="H724" s="154" t="str">
        <f>IF(A724&lt;&gt;"",VLOOKUP(G724,ScoreRanges!$C$4:$E$8,3),"")</f>
        <v/>
      </c>
      <c r="I724" s="156"/>
      <c r="J724" s="129" t="str">
        <f>IF(AND(ConversionTable!$F$2&lt;&gt;"",A724&lt;&gt;""),VLOOKUP(G724,ConversionTable!B$2:D$402,3),"")</f>
        <v/>
      </c>
      <c r="K724" s="66" t="str">
        <f>IF(AND(ConversionTable!$F$2&lt;&gt;"",A724&lt;&gt;""),VLOOKUP(J724,ConversionTable!I$4:K$7,3),"")</f>
        <v/>
      </c>
      <c r="M724" s="66" t="str">
        <f>IF(A724&lt;&gt;"",(Input!AE724*ScoringModel!$B$11+Input!AF724*ScoringModel!$B$21+Input!AG724*ScoringModel!$B$31)*0.01,"")</f>
        <v/>
      </c>
      <c r="N724" s="66" t="str">
        <f>IF(A724&lt;&gt;"",(Input!J724*ScoringModel!$B$4+Input!K724*ScoringModel!$B$5+Input!L724*ScoringModel!$B$6+Input!M724*ScoringModel!$B$7+Input!N724*ScoringModel!$B$8+Input!O724*ScoringModel!$B$9+Input!P724*ScoringModel!$B$10)*0.01,"")</f>
        <v/>
      </c>
      <c r="O724" s="66" t="str">
        <f>IF(A724&lt;&gt;"",(Input!Q724*ScoringModel!$B$14+Input!R724*ScoringModel!$B$15+Input!S724*ScoringModel!$B$16+Input!T724*ScoringModel!$B$17+Input!U724*ScoringModel!$B$18+Input!V724*ScoringModel!$B$19+Input!W724*ScoringModel!$B$20)*0.01,"")</f>
        <v/>
      </c>
      <c r="P724" s="66" t="str">
        <f>IF(A724&lt;&gt;"",(Input!X724*ScoringModel!$B$24+Input!Y724*ScoringModel!$B$25+Input!Z724*ScoringModel!$B$26+Input!AA724*ScoringModel!$B$27+Input!AB724*ScoringModel!$B$28+Input!AC724*ScoringModel!$B$29+Input!AD724*ScoringModel!$B$30)*0.01,"")</f>
        <v/>
      </c>
    </row>
    <row r="725" spans="1:16" x14ac:dyDescent="0.25">
      <c r="A725" s="154" t="str">
        <f>IF(Input!A725&lt;&gt;"",Input!A725,"")</f>
        <v/>
      </c>
      <c r="B725" s="154" t="str">
        <f>IF(Input!D725&lt;&gt;"",CONCATENATE(Input!D725,", ",Input!C725),"")</f>
        <v/>
      </c>
      <c r="C725" s="154" t="str">
        <f>IF(Input!E725&lt;&gt;"",Input!E725,"")</f>
        <v/>
      </c>
      <c r="D725" s="155" t="str">
        <f>IF(Input!F725&lt;&gt;"",Input!F725,"")</f>
        <v/>
      </c>
      <c r="E725" s="154" t="str">
        <f>IF(Input!I725&lt;&gt;"",CONCATENATE(Input!I725,", ",LEFT(Input!H725,1)),"")</f>
        <v/>
      </c>
      <c r="F725" s="156"/>
      <c r="G725" s="157" t="str">
        <f t="shared" si="11"/>
        <v/>
      </c>
      <c r="H725" s="154" t="str">
        <f>IF(A725&lt;&gt;"",VLOOKUP(G725,ScoreRanges!$C$4:$E$8,3),"")</f>
        <v/>
      </c>
      <c r="I725" s="156"/>
      <c r="J725" s="129" t="str">
        <f>IF(AND(ConversionTable!$F$2&lt;&gt;"",A725&lt;&gt;""),VLOOKUP(G725,ConversionTable!B$2:D$402,3),"")</f>
        <v/>
      </c>
      <c r="K725" s="66" t="str">
        <f>IF(AND(ConversionTable!$F$2&lt;&gt;"",A725&lt;&gt;""),VLOOKUP(J725,ConversionTable!I$4:K$7,3),"")</f>
        <v/>
      </c>
      <c r="M725" s="66" t="str">
        <f>IF(A725&lt;&gt;"",(Input!AE725*ScoringModel!$B$11+Input!AF725*ScoringModel!$B$21+Input!AG725*ScoringModel!$B$31)*0.01,"")</f>
        <v/>
      </c>
      <c r="N725" s="66" t="str">
        <f>IF(A725&lt;&gt;"",(Input!J725*ScoringModel!$B$4+Input!K725*ScoringModel!$B$5+Input!L725*ScoringModel!$B$6+Input!M725*ScoringModel!$B$7+Input!N725*ScoringModel!$B$8+Input!O725*ScoringModel!$B$9+Input!P725*ScoringModel!$B$10)*0.01,"")</f>
        <v/>
      </c>
      <c r="O725" s="66" t="str">
        <f>IF(A725&lt;&gt;"",(Input!Q725*ScoringModel!$B$14+Input!R725*ScoringModel!$B$15+Input!S725*ScoringModel!$B$16+Input!T725*ScoringModel!$B$17+Input!U725*ScoringModel!$B$18+Input!V725*ScoringModel!$B$19+Input!W725*ScoringModel!$B$20)*0.01,"")</f>
        <v/>
      </c>
      <c r="P725" s="66" t="str">
        <f>IF(A725&lt;&gt;"",(Input!X725*ScoringModel!$B$24+Input!Y725*ScoringModel!$B$25+Input!Z725*ScoringModel!$B$26+Input!AA725*ScoringModel!$B$27+Input!AB725*ScoringModel!$B$28+Input!AC725*ScoringModel!$B$29+Input!AD725*ScoringModel!$B$30)*0.01,"")</f>
        <v/>
      </c>
    </row>
    <row r="726" spans="1:16" x14ac:dyDescent="0.25">
      <c r="A726" s="154" t="str">
        <f>IF(Input!A726&lt;&gt;"",Input!A726,"")</f>
        <v/>
      </c>
      <c r="B726" s="154" t="str">
        <f>IF(Input!D726&lt;&gt;"",CONCATENATE(Input!D726,", ",Input!C726),"")</f>
        <v/>
      </c>
      <c r="C726" s="154" t="str">
        <f>IF(Input!E726&lt;&gt;"",Input!E726,"")</f>
        <v/>
      </c>
      <c r="D726" s="155" t="str">
        <f>IF(Input!F726&lt;&gt;"",Input!F726,"")</f>
        <v/>
      </c>
      <c r="E726" s="154" t="str">
        <f>IF(Input!I726&lt;&gt;"",CONCATENATE(Input!I726,", ",LEFT(Input!H726,1)),"")</f>
        <v/>
      </c>
      <c r="F726" s="156"/>
      <c r="G726" s="157" t="str">
        <f t="shared" si="11"/>
        <v/>
      </c>
      <c r="H726" s="154" t="str">
        <f>IF(A726&lt;&gt;"",VLOOKUP(G726,ScoreRanges!$C$4:$E$8,3),"")</f>
        <v/>
      </c>
      <c r="I726" s="156"/>
      <c r="J726" s="129" t="str">
        <f>IF(AND(ConversionTable!$F$2&lt;&gt;"",A726&lt;&gt;""),VLOOKUP(G726,ConversionTable!B$2:D$402,3),"")</f>
        <v/>
      </c>
      <c r="K726" s="66" t="str">
        <f>IF(AND(ConversionTable!$F$2&lt;&gt;"",A726&lt;&gt;""),VLOOKUP(J726,ConversionTable!I$4:K$7,3),"")</f>
        <v/>
      </c>
      <c r="M726" s="66" t="str">
        <f>IF(A726&lt;&gt;"",(Input!AE726*ScoringModel!$B$11+Input!AF726*ScoringModel!$B$21+Input!AG726*ScoringModel!$B$31)*0.01,"")</f>
        <v/>
      </c>
      <c r="N726" s="66" t="str">
        <f>IF(A726&lt;&gt;"",(Input!J726*ScoringModel!$B$4+Input!K726*ScoringModel!$B$5+Input!L726*ScoringModel!$B$6+Input!M726*ScoringModel!$B$7+Input!N726*ScoringModel!$B$8+Input!O726*ScoringModel!$B$9+Input!P726*ScoringModel!$B$10)*0.01,"")</f>
        <v/>
      </c>
      <c r="O726" s="66" t="str">
        <f>IF(A726&lt;&gt;"",(Input!Q726*ScoringModel!$B$14+Input!R726*ScoringModel!$B$15+Input!S726*ScoringModel!$B$16+Input!T726*ScoringModel!$B$17+Input!U726*ScoringModel!$B$18+Input!V726*ScoringModel!$B$19+Input!W726*ScoringModel!$B$20)*0.01,"")</f>
        <v/>
      </c>
      <c r="P726" s="66" t="str">
        <f>IF(A726&lt;&gt;"",(Input!X726*ScoringModel!$B$24+Input!Y726*ScoringModel!$B$25+Input!Z726*ScoringModel!$B$26+Input!AA726*ScoringModel!$B$27+Input!AB726*ScoringModel!$B$28+Input!AC726*ScoringModel!$B$29+Input!AD726*ScoringModel!$B$30)*0.01,"")</f>
        <v/>
      </c>
    </row>
    <row r="727" spans="1:16" x14ac:dyDescent="0.25">
      <c r="A727" s="154" t="str">
        <f>IF(Input!A727&lt;&gt;"",Input!A727,"")</f>
        <v/>
      </c>
      <c r="B727" s="154" t="str">
        <f>IF(Input!D727&lt;&gt;"",CONCATENATE(Input!D727,", ",Input!C727),"")</f>
        <v/>
      </c>
      <c r="C727" s="154" t="str">
        <f>IF(Input!E727&lt;&gt;"",Input!E727,"")</f>
        <v/>
      </c>
      <c r="D727" s="155" t="str">
        <f>IF(Input!F727&lt;&gt;"",Input!F727,"")</f>
        <v/>
      </c>
      <c r="E727" s="154" t="str">
        <f>IF(Input!I727&lt;&gt;"",CONCATENATE(Input!I727,", ",LEFT(Input!H727,1)),"")</f>
        <v/>
      </c>
      <c r="F727" s="156"/>
      <c r="G727" s="157" t="str">
        <f t="shared" si="11"/>
        <v/>
      </c>
      <c r="H727" s="154" t="str">
        <f>IF(A727&lt;&gt;"",VLOOKUP(G727,ScoreRanges!$C$4:$E$8,3),"")</f>
        <v/>
      </c>
      <c r="I727" s="156"/>
      <c r="J727" s="129" t="str">
        <f>IF(AND(ConversionTable!$F$2&lt;&gt;"",A727&lt;&gt;""),VLOOKUP(G727,ConversionTable!B$2:D$402,3),"")</f>
        <v/>
      </c>
      <c r="K727" s="66" t="str">
        <f>IF(AND(ConversionTable!$F$2&lt;&gt;"",A727&lt;&gt;""),VLOOKUP(J727,ConversionTable!I$4:K$7,3),"")</f>
        <v/>
      </c>
      <c r="M727" s="66" t="str">
        <f>IF(A727&lt;&gt;"",(Input!AE727*ScoringModel!$B$11+Input!AF727*ScoringModel!$B$21+Input!AG727*ScoringModel!$B$31)*0.01,"")</f>
        <v/>
      </c>
      <c r="N727" s="66" t="str">
        <f>IF(A727&lt;&gt;"",(Input!J727*ScoringModel!$B$4+Input!K727*ScoringModel!$B$5+Input!L727*ScoringModel!$B$6+Input!M727*ScoringModel!$B$7+Input!N727*ScoringModel!$B$8+Input!O727*ScoringModel!$B$9+Input!P727*ScoringModel!$B$10)*0.01,"")</f>
        <v/>
      </c>
      <c r="O727" s="66" t="str">
        <f>IF(A727&lt;&gt;"",(Input!Q727*ScoringModel!$B$14+Input!R727*ScoringModel!$B$15+Input!S727*ScoringModel!$B$16+Input!T727*ScoringModel!$B$17+Input!U727*ScoringModel!$B$18+Input!V727*ScoringModel!$B$19+Input!W727*ScoringModel!$B$20)*0.01,"")</f>
        <v/>
      </c>
      <c r="P727" s="66" t="str">
        <f>IF(A727&lt;&gt;"",(Input!X727*ScoringModel!$B$24+Input!Y727*ScoringModel!$B$25+Input!Z727*ScoringModel!$B$26+Input!AA727*ScoringModel!$B$27+Input!AB727*ScoringModel!$B$28+Input!AC727*ScoringModel!$B$29+Input!AD727*ScoringModel!$B$30)*0.01,"")</f>
        <v/>
      </c>
    </row>
    <row r="728" spans="1:16" x14ac:dyDescent="0.25">
      <c r="A728" s="154" t="str">
        <f>IF(Input!A728&lt;&gt;"",Input!A728,"")</f>
        <v/>
      </c>
      <c r="B728" s="154" t="str">
        <f>IF(Input!D728&lt;&gt;"",CONCATENATE(Input!D728,", ",Input!C728),"")</f>
        <v/>
      </c>
      <c r="C728" s="154" t="str">
        <f>IF(Input!E728&lt;&gt;"",Input!E728,"")</f>
        <v/>
      </c>
      <c r="D728" s="155" t="str">
        <f>IF(Input!F728&lt;&gt;"",Input!F728,"")</f>
        <v/>
      </c>
      <c r="E728" s="154" t="str">
        <f>IF(Input!I728&lt;&gt;"",CONCATENATE(Input!I728,", ",LEFT(Input!H728,1)),"")</f>
        <v/>
      </c>
      <c r="F728" s="156"/>
      <c r="G728" s="157" t="str">
        <f t="shared" si="11"/>
        <v/>
      </c>
      <c r="H728" s="154" t="str">
        <f>IF(A728&lt;&gt;"",VLOOKUP(G728,ScoreRanges!$C$4:$E$8,3),"")</f>
        <v/>
      </c>
      <c r="I728" s="156"/>
      <c r="J728" s="129" t="str">
        <f>IF(AND(ConversionTable!$F$2&lt;&gt;"",A728&lt;&gt;""),VLOOKUP(G728,ConversionTable!B$2:D$402,3),"")</f>
        <v/>
      </c>
      <c r="K728" s="66" t="str">
        <f>IF(AND(ConversionTable!$F$2&lt;&gt;"",A728&lt;&gt;""),VLOOKUP(J728,ConversionTable!I$4:K$7,3),"")</f>
        <v/>
      </c>
      <c r="M728" s="66" t="str">
        <f>IF(A728&lt;&gt;"",(Input!AE728*ScoringModel!$B$11+Input!AF728*ScoringModel!$B$21+Input!AG728*ScoringModel!$B$31)*0.01,"")</f>
        <v/>
      </c>
      <c r="N728" s="66" t="str">
        <f>IF(A728&lt;&gt;"",(Input!J728*ScoringModel!$B$4+Input!K728*ScoringModel!$B$5+Input!L728*ScoringModel!$B$6+Input!M728*ScoringModel!$B$7+Input!N728*ScoringModel!$B$8+Input!O728*ScoringModel!$B$9+Input!P728*ScoringModel!$B$10)*0.01,"")</f>
        <v/>
      </c>
      <c r="O728" s="66" t="str">
        <f>IF(A728&lt;&gt;"",(Input!Q728*ScoringModel!$B$14+Input!R728*ScoringModel!$B$15+Input!S728*ScoringModel!$B$16+Input!T728*ScoringModel!$B$17+Input!U728*ScoringModel!$B$18+Input!V728*ScoringModel!$B$19+Input!W728*ScoringModel!$B$20)*0.01,"")</f>
        <v/>
      </c>
      <c r="P728" s="66" t="str">
        <f>IF(A728&lt;&gt;"",(Input!X728*ScoringModel!$B$24+Input!Y728*ScoringModel!$B$25+Input!Z728*ScoringModel!$B$26+Input!AA728*ScoringModel!$B$27+Input!AB728*ScoringModel!$B$28+Input!AC728*ScoringModel!$B$29+Input!AD728*ScoringModel!$B$30)*0.01,"")</f>
        <v/>
      </c>
    </row>
    <row r="729" spans="1:16" x14ac:dyDescent="0.25">
      <c r="A729" s="154" t="str">
        <f>IF(Input!A729&lt;&gt;"",Input!A729,"")</f>
        <v/>
      </c>
      <c r="B729" s="154" t="str">
        <f>IF(Input!D729&lt;&gt;"",CONCATENATE(Input!D729,", ",Input!C729),"")</f>
        <v/>
      </c>
      <c r="C729" s="154" t="str">
        <f>IF(Input!E729&lt;&gt;"",Input!E729,"")</f>
        <v/>
      </c>
      <c r="D729" s="155" t="str">
        <f>IF(Input!F729&lt;&gt;"",Input!F729,"")</f>
        <v/>
      </c>
      <c r="E729" s="154" t="str">
        <f>IF(Input!I729&lt;&gt;"",CONCATENATE(Input!I729,", ",LEFT(Input!H729,1)),"")</f>
        <v/>
      </c>
      <c r="F729" s="156"/>
      <c r="G729" s="157" t="str">
        <f t="shared" si="11"/>
        <v/>
      </c>
      <c r="H729" s="154" t="str">
        <f>IF(A729&lt;&gt;"",VLOOKUP(G729,ScoreRanges!$C$4:$E$8,3),"")</f>
        <v/>
      </c>
      <c r="I729" s="156"/>
      <c r="J729" s="129" t="str">
        <f>IF(AND(ConversionTable!$F$2&lt;&gt;"",A729&lt;&gt;""),VLOOKUP(G729,ConversionTable!B$2:D$402,3),"")</f>
        <v/>
      </c>
      <c r="K729" s="66" t="str">
        <f>IF(AND(ConversionTable!$F$2&lt;&gt;"",A729&lt;&gt;""),VLOOKUP(J729,ConversionTable!I$4:K$7,3),"")</f>
        <v/>
      </c>
      <c r="M729" s="66" t="str">
        <f>IF(A729&lt;&gt;"",(Input!AE729*ScoringModel!$B$11+Input!AF729*ScoringModel!$B$21+Input!AG729*ScoringModel!$B$31)*0.01,"")</f>
        <v/>
      </c>
      <c r="N729" s="66" t="str">
        <f>IF(A729&lt;&gt;"",(Input!J729*ScoringModel!$B$4+Input!K729*ScoringModel!$B$5+Input!L729*ScoringModel!$B$6+Input!M729*ScoringModel!$B$7+Input!N729*ScoringModel!$B$8+Input!O729*ScoringModel!$B$9+Input!P729*ScoringModel!$B$10)*0.01,"")</f>
        <v/>
      </c>
      <c r="O729" s="66" t="str">
        <f>IF(A729&lt;&gt;"",(Input!Q729*ScoringModel!$B$14+Input!R729*ScoringModel!$B$15+Input!S729*ScoringModel!$B$16+Input!T729*ScoringModel!$B$17+Input!U729*ScoringModel!$B$18+Input!V729*ScoringModel!$B$19+Input!W729*ScoringModel!$B$20)*0.01,"")</f>
        <v/>
      </c>
      <c r="P729" s="66" t="str">
        <f>IF(A729&lt;&gt;"",(Input!X729*ScoringModel!$B$24+Input!Y729*ScoringModel!$B$25+Input!Z729*ScoringModel!$B$26+Input!AA729*ScoringModel!$B$27+Input!AB729*ScoringModel!$B$28+Input!AC729*ScoringModel!$B$29+Input!AD729*ScoringModel!$B$30)*0.01,"")</f>
        <v/>
      </c>
    </row>
    <row r="730" spans="1:16" x14ac:dyDescent="0.25">
      <c r="A730" s="154" t="str">
        <f>IF(Input!A730&lt;&gt;"",Input!A730,"")</f>
        <v/>
      </c>
      <c r="B730" s="154" t="str">
        <f>IF(Input!D730&lt;&gt;"",CONCATENATE(Input!D730,", ",Input!C730),"")</f>
        <v/>
      </c>
      <c r="C730" s="154" t="str">
        <f>IF(Input!E730&lt;&gt;"",Input!E730,"")</f>
        <v/>
      </c>
      <c r="D730" s="155" t="str">
        <f>IF(Input!F730&lt;&gt;"",Input!F730,"")</f>
        <v/>
      </c>
      <c r="E730" s="154" t="str">
        <f>IF(Input!I730&lt;&gt;"",CONCATENATE(Input!I730,", ",LEFT(Input!H730,1)),"")</f>
        <v/>
      </c>
      <c r="F730" s="156"/>
      <c r="G730" s="157" t="str">
        <f t="shared" si="11"/>
        <v/>
      </c>
      <c r="H730" s="154" t="str">
        <f>IF(A730&lt;&gt;"",VLOOKUP(G730,ScoreRanges!$C$4:$E$8,3),"")</f>
        <v/>
      </c>
      <c r="I730" s="156"/>
      <c r="J730" s="129" t="str">
        <f>IF(AND(ConversionTable!$F$2&lt;&gt;"",A730&lt;&gt;""),VLOOKUP(G730,ConversionTable!B$2:D$402,3),"")</f>
        <v/>
      </c>
      <c r="K730" s="66" t="str">
        <f>IF(AND(ConversionTable!$F$2&lt;&gt;"",A730&lt;&gt;""),VLOOKUP(J730,ConversionTable!I$4:K$7,3),"")</f>
        <v/>
      </c>
      <c r="M730" s="66" t="str">
        <f>IF(A730&lt;&gt;"",(Input!AE730*ScoringModel!$B$11+Input!AF730*ScoringModel!$B$21+Input!AG730*ScoringModel!$B$31)*0.01,"")</f>
        <v/>
      </c>
      <c r="N730" s="66" t="str">
        <f>IF(A730&lt;&gt;"",(Input!J730*ScoringModel!$B$4+Input!K730*ScoringModel!$B$5+Input!L730*ScoringModel!$B$6+Input!M730*ScoringModel!$B$7+Input!N730*ScoringModel!$B$8+Input!O730*ScoringModel!$B$9+Input!P730*ScoringModel!$B$10)*0.01,"")</f>
        <v/>
      </c>
      <c r="O730" s="66" t="str">
        <f>IF(A730&lt;&gt;"",(Input!Q730*ScoringModel!$B$14+Input!R730*ScoringModel!$B$15+Input!S730*ScoringModel!$B$16+Input!T730*ScoringModel!$B$17+Input!U730*ScoringModel!$B$18+Input!V730*ScoringModel!$B$19+Input!W730*ScoringModel!$B$20)*0.01,"")</f>
        <v/>
      </c>
      <c r="P730" s="66" t="str">
        <f>IF(A730&lt;&gt;"",(Input!X730*ScoringModel!$B$24+Input!Y730*ScoringModel!$B$25+Input!Z730*ScoringModel!$B$26+Input!AA730*ScoringModel!$B$27+Input!AB730*ScoringModel!$B$28+Input!AC730*ScoringModel!$B$29+Input!AD730*ScoringModel!$B$30)*0.01,"")</f>
        <v/>
      </c>
    </row>
    <row r="731" spans="1:16" x14ac:dyDescent="0.25">
      <c r="A731" s="154" t="str">
        <f>IF(Input!A731&lt;&gt;"",Input!A731,"")</f>
        <v/>
      </c>
      <c r="B731" s="154" t="str">
        <f>IF(Input!D731&lt;&gt;"",CONCATENATE(Input!D731,", ",Input!C731),"")</f>
        <v/>
      </c>
      <c r="C731" s="154" t="str">
        <f>IF(Input!E731&lt;&gt;"",Input!E731,"")</f>
        <v/>
      </c>
      <c r="D731" s="155" t="str">
        <f>IF(Input!F731&lt;&gt;"",Input!F731,"")</f>
        <v/>
      </c>
      <c r="E731" s="154" t="str">
        <f>IF(Input!I731&lt;&gt;"",CONCATENATE(Input!I731,", ",LEFT(Input!H731,1)),"")</f>
        <v/>
      </c>
      <c r="F731" s="156"/>
      <c r="G731" s="157" t="str">
        <f t="shared" si="11"/>
        <v/>
      </c>
      <c r="H731" s="154" t="str">
        <f>IF(A731&lt;&gt;"",VLOOKUP(G731,ScoreRanges!$C$4:$E$8,3),"")</f>
        <v/>
      </c>
      <c r="I731" s="156"/>
      <c r="J731" s="129" t="str">
        <f>IF(AND(ConversionTable!$F$2&lt;&gt;"",A731&lt;&gt;""),VLOOKUP(G731,ConversionTable!B$2:D$402,3),"")</f>
        <v/>
      </c>
      <c r="K731" s="66" t="str">
        <f>IF(AND(ConversionTable!$F$2&lt;&gt;"",A731&lt;&gt;""),VLOOKUP(J731,ConversionTable!I$4:K$7,3),"")</f>
        <v/>
      </c>
      <c r="M731" s="66" t="str">
        <f>IF(A731&lt;&gt;"",(Input!AE731*ScoringModel!$B$11+Input!AF731*ScoringModel!$B$21+Input!AG731*ScoringModel!$B$31)*0.01,"")</f>
        <v/>
      </c>
      <c r="N731" s="66" t="str">
        <f>IF(A731&lt;&gt;"",(Input!J731*ScoringModel!$B$4+Input!K731*ScoringModel!$B$5+Input!L731*ScoringModel!$B$6+Input!M731*ScoringModel!$B$7+Input!N731*ScoringModel!$B$8+Input!O731*ScoringModel!$B$9+Input!P731*ScoringModel!$B$10)*0.01,"")</f>
        <v/>
      </c>
      <c r="O731" s="66" t="str">
        <f>IF(A731&lt;&gt;"",(Input!Q731*ScoringModel!$B$14+Input!R731*ScoringModel!$B$15+Input!S731*ScoringModel!$B$16+Input!T731*ScoringModel!$B$17+Input!U731*ScoringModel!$B$18+Input!V731*ScoringModel!$B$19+Input!W731*ScoringModel!$B$20)*0.01,"")</f>
        <v/>
      </c>
      <c r="P731" s="66" t="str">
        <f>IF(A731&lt;&gt;"",(Input!X731*ScoringModel!$B$24+Input!Y731*ScoringModel!$B$25+Input!Z731*ScoringModel!$B$26+Input!AA731*ScoringModel!$B$27+Input!AB731*ScoringModel!$B$28+Input!AC731*ScoringModel!$B$29+Input!AD731*ScoringModel!$B$30)*0.01,"")</f>
        <v/>
      </c>
    </row>
    <row r="732" spans="1:16" x14ac:dyDescent="0.25">
      <c r="A732" s="154" t="str">
        <f>IF(Input!A732&lt;&gt;"",Input!A732,"")</f>
        <v/>
      </c>
      <c r="B732" s="154" t="str">
        <f>IF(Input!D732&lt;&gt;"",CONCATENATE(Input!D732,", ",Input!C732),"")</f>
        <v/>
      </c>
      <c r="C732" s="154" t="str">
        <f>IF(Input!E732&lt;&gt;"",Input!E732,"")</f>
        <v/>
      </c>
      <c r="D732" s="155" t="str">
        <f>IF(Input!F732&lt;&gt;"",Input!F732,"")</f>
        <v/>
      </c>
      <c r="E732" s="154" t="str">
        <f>IF(Input!I732&lt;&gt;"",CONCATENATE(Input!I732,", ",LEFT(Input!H732,1)),"")</f>
        <v/>
      </c>
      <c r="F732" s="156"/>
      <c r="G732" s="157" t="str">
        <f t="shared" si="11"/>
        <v/>
      </c>
      <c r="H732" s="154" t="str">
        <f>IF(A732&lt;&gt;"",VLOOKUP(G732,ScoreRanges!$C$4:$E$8,3),"")</f>
        <v/>
      </c>
      <c r="I732" s="156"/>
      <c r="J732" s="129" t="str">
        <f>IF(AND(ConversionTable!$F$2&lt;&gt;"",A732&lt;&gt;""),VLOOKUP(G732,ConversionTable!B$2:D$402,3),"")</f>
        <v/>
      </c>
      <c r="K732" s="66" t="str">
        <f>IF(AND(ConversionTable!$F$2&lt;&gt;"",A732&lt;&gt;""),VLOOKUP(J732,ConversionTable!I$4:K$7,3),"")</f>
        <v/>
      </c>
      <c r="M732" s="66" t="str">
        <f>IF(A732&lt;&gt;"",(Input!AE732*ScoringModel!$B$11+Input!AF732*ScoringModel!$B$21+Input!AG732*ScoringModel!$B$31)*0.01,"")</f>
        <v/>
      </c>
      <c r="N732" s="66" t="str">
        <f>IF(A732&lt;&gt;"",(Input!J732*ScoringModel!$B$4+Input!K732*ScoringModel!$B$5+Input!L732*ScoringModel!$B$6+Input!M732*ScoringModel!$B$7+Input!N732*ScoringModel!$B$8+Input!O732*ScoringModel!$B$9+Input!P732*ScoringModel!$B$10)*0.01,"")</f>
        <v/>
      </c>
      <c r="O732" s="66" t="str">
        <f>IF(A732&lt;&gt;"",(Input!Q732*ScoringModel!$B$14+Input!R732*ScoringModel!$B$15+Input!S732*ScoringModel!$B$16+Input!T732*ScoringModel!$B$17+Input!U732*ScoringModel!$B$18+Input!V732*ScoringModel!$B$19+Input!W732*ScoringModel!$B$20)*0.01,"")</f>
        <v/>
      </c>
      <c r="P732" s="66" t="str">
        <f>IF(A732&lt;&gt;"",(Input!X732*ScoringModel!$B$24+Input!Y732*ScoringModel!$B$25+Input!Z732*ScoringModel!$B$26+Input!AA732*ScoringModel!$B$27+Input!AB732*ScoringModel!$B$28+Input!AC732*ScoringModel!$B$29+Input!AD732*ScoringModel!$B$30)*0.01,"")</f>
        <v/>
      </c>
    </row>
    <row r="733" spans="1:16" x14ac:dyDescent="0.25">
      <c r="A733" s="154" t="str">
        <f>IF(Input!A733&lt;&gt;"",Input!A733,"")</f>
        <v/>
      </c>
      <c r="B733" s="154" t="str">
        <f>IF(Input!D733&lt;&gt;"",CONCATENATE(Input!D733,", ",Input!C733),"")</f>
        <v/>
      </c>
      <c r="C733" s="154" t="str">
        <f>IF(Input!E733&lt;&gt;"",Input!E733,"")</f>
        <v/>
      </c>
      <c r="D733" s="155" t="str">
        <f>IF(Input!F733&lt;&gt;"",Input!F733,"")</f>
        <v/>
      </c>
      <c r="E733" s="154" t="str">
        <f>IF(Input!I733&lt;&gt;"",CONCATENATE(Input!I733,", ",LEFT(Input!H733,1)),"")</f>
        <v/>
      </c>
      <c r="F733" s="156"/>
      <c r="G733" s="157" t="str">
        <f t="shared" si="11"/>
        <v/>
      </c>
      <c r="H733" s="154" t="str">
        <f>IF(A733&lt;&gt;"",VLOOKUP(G733,ScoreRanges!$C$4:$E$8,3),"")</f>
        <v/>
      </c>
      <c r="I733" s="156"/>
      <c r="J733" s="129" t="str">
        <f>IF(AND(ConversionTable!$F$2&lt;&gt;"",A733&lt;&gt;""),VLOOKUP(G733,ConversionTable!B$2:D$402,3),"")</f>
        <v/>
      </c>
      <c r="K733" s="66" t="str">
        <f>IF(AND(ConversionTable!$F$2&lt;&gt;"",A733&lt;&gt;""),VLOOKUP(J733,ConversionTable!I$4:K$7,3),"")</f>
        <v/>
      </c>
      <c r="M733" s="66" t="str">
        <f>IF(A733&lt;&gt;"",(Input!AE733*ScoringModel!$B$11+Input!AF733*ScoringModel!$B$21+Input!AG733*ScoringModel!$B$31)*0.01,"")</f>
        <v/>
      </c>
      <c r="N733" s="66" t="str">
        <f>IF(A733&lt;&gt;"",(Input!J733*ScoringModel!$B$4+Input!K733*ScoringModel!$B$5+Input!L733*ScoringModel!$B$6+Input!M733*ScoringModel!$B$7+Input!N733*ScoringModel!$B$8+Input!O733*ScoringModel!$B$9+Input!P733*ScoringModel!$B$10)*0.01,"")</f>
        <v/>
      </c>
      <c r="O733" s="66" t="str">
        <f>IF(A733&lt;&gt;"",(Input!Q733*ScoringModel!$B$14+Input!R733*ScoringModel!$B$15+Input!S733*ScoringModel!$B$16+Input!T733*ScoringModel!$B$17+Input!U733*ScoringModel!$B$18+Input!V733*ScoringModel!$B$19+Input!W733*ScoringModel!$B$20)*0.01,"")</f>
        <v/>
      </c>
      <c r="P733" s="66" t="str">
        <f>IF(A733&lt;&gt;"",(Input!X733*ScoringModel!$B$24+Input!Y733*ScoringModel!$B$25+Input!Z733*ScoringModel!$B$26+Input!AA733*ScoringModel!$B$27+Input!AB733*ScoringModel!$B$28+Input!AC733*ScoringModel!$B$29+Input!AD733*ScoringModel!$B$30)*0.01,"")</f>
        <v/>
      </c>
    </row>
    <row r="734" spans="1:16" x14ac:dyDescent="0.25">
      <c r="A734" s="154" t="str">
        <f>IF(Input!A734&lt;&gt;"",Input!A734,"")</f>
        <v/>
      </c>
      <c r="B734" s="154" t="str">
        <f>IF(Input!D734&lt;&gt;"",CONCATENATE(Input!D734,", ",Input!C734),"")</f>
        <v/>
      </c>
      <c r="C734" s="154" t="str">
        <f>IF(Input!E734&lt;&gt;"",Input!E734,"")</f>
        <v/>
      </c>
      <c r="D734" s="155" t="str">
        <f>IF(Input!F734&lt;&gt;"",Input!F734,"")</f>
        <v/>
      </c>
      <c r="E734" s="154" t="str">
        <f>IF(Input!I734&lt;&gt;"",CONCATENATE(Input!I734,", ",LEFT(Input!H734,1)),"")</f>
        <v/>
      </c>
      <c r="F734" s="156"/>
      <c r="G734" s="157" t="str">
        <f t="shared" si="11"/>
        <v/>
      </c>
      <c r="H734" s="154" t="str">
        <f>IF(A734&lt;&gt;"",VLOOKUP(G734,ScoreRanges!$C$4:$E$8,3),"")</f>
        <v/>
      </c>
      <c r="I734" s="156"/>
      <c r="J734" s="129" t="str">
        <f>IF(AND(ConversionTable!$F$2&lt;&gt;"",A734&lt;&gt;""),VLOOKUP(G734,ConversionTable!B$2:D$402,3),"")</f>
        <v/>
      </c>
      <c r="K734" s="66" t="str">
        <f>IF(AND(ConversionTable!$F$2&lt;&gt;"",A734&lt;&gt;""),VLOOKUP(J734,ConversionTable!I$4:K$7,3),"")</f>
        <v/>
      </c>
      <c r="M734" s="66" t="str">
        <f>IF(A734&lt;&gt;"",(Input!AE734*ScoringModel!$B$11+Input!AF734*ScoringModel!$B$21+Input!AG734*ScoringModel!$B$31)*0.01,"")</f>
        <v/>
      </c>
      <c r="N734" s="66" t="str">
        <f>IF(A734&lt;&gt;"",(Input!J734*ScoringModel!$B$4+Input!K734*ScoringModel!$B$5+Input!L734*ScoringModel!$B$6+Input!M734*ScoringModel!$B$7+Input!N734*ScoringModel!$B$8+Input!O734*ScoringModel!$B$9+Input!P734*ScoringModel!$B$10)*0.01,"")</f>
        <v/>
      </c>
      <c r="O734" s="66" t="str">
        <f>IF(A734&lt;&gt;"",(Input!Q734*ScoringModel!$B$14+Input!R734*ScoringModel!$B$15+Input!S734*ScoringModel!$B$16+Input!T734*ScoringModel!$B$17+Input!U734*ScoringModel!$B$18+Input!V734*ScoringModel!$B$19+Input!W734*ScoringModel!$B$20)*0.01,"")</f>
        <v/>
      </c>
      <c r="P734" s="66" t="str">
        <f>IF(A734&lt;&gt;"",(Input!X734*ScoringModel!$B$24+Input!Y734*ScoringModel!$B$25+Input!Z734*ScoringModel!$B$26+Input!AA734*ScoringModel!$B$27+Input!AB734*ScoringModel!$B$28+Input!AC734*ScoringModel!$B$29+Input!AD734*ScoringModel!$B$30)*0.01,"")</f>
        <v/>
      </c>
    </row>
    <row r="735" spans="1:16" x14ac:dyDescent="0.25">
      <c r="A735" s="154" t="str">
        <f>IF(Input!A735&lt;&gt;"",Input!A735,"")</f>
        <v/>
      </c>
      <c r="B735" s="154" t="str">
        <f>IF(Input!D735&lt;&gt;"",CONCATENATE(Input!D735,", ",Input!C735),"")</f>
        <v/>
      </c>
      <c r="C735" s="154" t="str">
        <f>IF(Input!E735&lt;&gt;"",Input!E735,"")</f>
        <v/>
      </c>
      <c r="D735" s="155" t="str">
        <f>IF(Input!F735&lt;&gt;"",Input!F735,"")</f>
        <v/>
      </c>
      <c r="E735" s="154" t="str">
        <f>IF(Input!I735&lt;&gt;"",CONCATENATE(Input!I735,", ",LEFT(Input!H735,1)),"")</f>
        <v/>
      </c>
      <c r="F735" s="156"/>
      <c r="G735" s="157" t="str">
        <f t="shared" si="11"/>
        <v/>
      </c>
      <c r="H735" s="154" t="str">
        <f>IF(A735&lt;&gt;"",VLOOKUP(G735,ScoreRanges!$C$4:$E$8,3),"")</f>
        <v/>
      </c>
      <c r="I735" s="156"/>
      <c r="J735" s="129" t="str">
        <f>IF(AND(ConversionTable!$F$2&lt;&gt;"",A735&lt;&gt;""),VLOOKUP(G735,ConversionTable!B$2:D$402,3),"")</f>
        <v/>
      </c>
      <c r="K735" s="66" t="str">
        <f>IF(AND(ConversionTable!$F$2&lt;&gt;"",A735&lt;&gt;""),VLOOKUP(J735,ConversionTable!I$4:K$7,3),"")</f>
        <v/>
      </c>
      <c r="M735" s="66" t="str">
        <f>IF(A735&lt;&gt;"",(Input!AE735*ScoringModel!$B$11+Input!AF735*ScoringModel!$B$21+Input!AG735*ScoringModel!$B$31)*0.01,"")</f>
        <v/>
      </c>
      <c r="N735" s="66" t="str">
        <f>IF(A735&lt;&gt;"",(Input!J735*ScoringModel!$B$4+Input!K735*ScoringModel!$B$5+Input!L735*ScoringModel!$B$6+Input!M735*ScoringModel!$B$7+Input!N735*ScoringModel!$B$8+Input!O735*ScoringModel!$B$9+Input!P735*ScoringModel!$B$10)*0.01,"")</f>
        <v/>
      </c>
      <c r="O735" s="66" t="str">
        <f>IF(A735&lt;&gt;"",(Input!Q735*ScoringModel!$B$14+Input!R735*ScoringModel!$B$15+Input!S735*ScoringModel!$B$16+Input!T735*ScoringModel!$B$17+Input!U735*ScoringModel!$B$18+Input!V735*ScoringModel!$B$19+Input!W735*ScoringModel!$B$20)*0.01,"")</f>
        <v/>
      </c>
      <c r="P735" s="66" t="str">
        <f>IF(A735&lt;&gt;"",(Input!X735*ScoringModel!$B$24+Input!Y735*ScoringModel!$B$25+Input!Z735*ScoringModel!$B$26+Input!AA735*ScoringModel!$B$27+Input!AB735*ScoringModel!$B$28+Input!AC735*ScoringModel!$B$29+Input!AD735*ScoringModel!$B$30)*0.01,"")</f>
        <v/>
      </c>
    </row>
    <row r="736" spans="1:16" x14ac:dyDescent="0.25">
      <c r="A736" s="154" t="str">
        <f>IF(Input!A736&lt;&gt;"",Input!A736,"")</f>
        <v/>
      </c>
      <c r="B736" s="154" t="str">
        <f>IF(Input!D736&lt;&gt;"",CONCATENATE(Input!D736,", ",Input!C736),"")</f>
        <v/>
      </c>
      <c r="C736" s="154" t="str">
        <f>IF(Input!E736&lt;&gt;"",Input!E736,"")</f>
        <v/>
      </c>
      <c r="D736" s="155" t="str">
        <f>IF(Input!F736&lt;&gt;"",Input!F736,"")</f>
        <v/>
      </c>
      <c r="E736" s="154" t="str">
        <f>IF(Input!I736&lt;&gt;"",CONCATENATE(Input!I736,", ",LEFT(Input!H736,1)),"")</f>
        <v/>
      </c>
      <c r="F736" s="156"/>
      <c r="G736" s="157" t="str">
        <f t="shared" si="11"/>
        <v/>
      </c>
      <c r="H736" s="154" t="str">
        <f>IF(A736&lt;&gt;"",VLOOKUP(G736,ScoreRanges!$C$4:$E$8,3),"")</f>
        <v/>
      </c>
      <c r="I736" s="156"/>
      <c r="J736" s="129" t="str">
        <f>IF(AND(ConversionTable!$F$2&lt;&gt;"",A736&lt;&gt;""),VLOOKUP(G736,ConversionTable!B$2:D$402,3),"")</f>
        <v/>
      </c>
      <c r="K736" s="66" t="str">
        <f>IF(AND(ConversionTable!$F$2&lt;&gt;"",A736&lt;&gt;""),VLOOKUP(J736,ConversionTable!I$4:K$7,3),"")</f>
        <v/>
      </c>
      <c r="M736" s="66" t="str">
        <f>IF(A736&lt;&gt;"",(Input!AE736*ScoringModel!$B$11+Input!AF736*ScoringModel!$B$21+Input!AG736*ScoringModel!$B$31)*0.01,"")</f>
        <v/>
      </c>
      <c r="N736" s="66" t="str">
        <f>IF(A736&lt;&gt;"",(Input!J736*ScoringModel!$B$4+Input!K736*ScoringModel!$B$5+Input!L736*ScoringModel!$B$6+Input!M736*ScoringModel!$B$7+Input!N736*ScoringModel!$B$8+Input!O736*ScoringModel!$B$9+Input!P736*ScoringModel!$B$10)*0.01,"")</f>
        <v/>
      </c>
      <c r="O736" s="66" t="str">
        <f>IF(A736&lt;&gt;"",(Input!Q736*ScoringModel!$B$14+Input!R736*ScoringModel!$B$15+Input!S736*ScoringModel!$B$16+Input!T736*ScoringModel!$B$17+Input!U736*ScoringModel!$B$18+Input!V736*ScoringModel!$B$19+Input!W736*ScoringModel!$B$20)*0.01,"")</f>
        <v/>
      </c>
      <c r="P736" s="66" t="str">
        <f>IF(A736&lt;&gt;"",(Input!X736*ScoringModel!$B$24+Input!Y736*ScoringModel!$B$25+Input!Z736*ScoringModel!$B$26+Input!AA736*ScoringModel!$B$27+Input!AB736*ScoringModel!$B$28+Input!AC736*ScoringModel!$B$29+Input!AD736*ScoringModel!$B$30)*0.01,"")</f>
        <v/>
      </c>
    </row>
    <row r="737" spans="1:16" x14ac:dyDescent="0.25">
      <c r="A737" s="154" t="str">
        <f>IF(Input!A737&lt;&gt;"",Input!A737,"")</f>
        <v/>
      </c>
      <c r="B737" s="154" t="str">
        <f>IF(Input!D737&lt;&gt;"",CONCATENATE(Input!D737,", ",Input!C737),"")</f>
        <v/>
      </c>
      <c r="C737" s="154" t="str">
        <f>IF(Input!E737&lt;&gt;"",Input!E737,"")</f>
        <v/>
      </c>
      <c r="D737" s="155" t="str">
        <f>IF(Input!F737&lt;&gt;"",Input!F737,"")</f>
        <v/>
      </c>
      <c r="E737" s="154" t="str">
        <f>IF(Input!I737&lt;&gt;"",CONCATENATE(Input!I737,", ",LEFT(Input!H737,1)),"")</f>
        <v/>
      </c>
      <c r="F737" s="156"/>
      <c r="G737" s="157" t="str">
        <f t="shared" si="11"/>
        <v/>
      </c>
      <c r="H737" s="154" t="str">
        <f>IF(A737&lt;&gt;"",VLOOKUP(G737,ScoreRanges!$C$4:$E$8,3),"")</f>
        <v/>
      </c>
      <c r="I737" s="156"/>
      <c r="J737" s="129" t="str">
        <f>IF(AND(ConversionTable!$F$2&lt;&gt;"",A737&lt;&gt;""),VLOOKUP(G737,ConversionTable!B$2:D$402,3),"")</f>
        <v/>
      </c>
      <c r="K737" s="66" t="str">
        <f>IF(AND(ConversionTable!$F$2&lt;&gt;"",A737&lt;&gt;""),VLOOKUP(J737,ConversionTable!I$4:K$7,3),"")</f>
        <v/>
      </c>
      <c r="M737" s="66" t="str">
        <f>IF(A737&lt;&gt;"",(Input!AE737*ScoringModel!$B$11+Input!AF737*ScoringModel!$B$21+Input!AG737*ScoringModel!$B$31)*0.01,"")</f>
        <v/>
      </c>
      <c r="N737" s="66" t="str">
        <f>IF(A737&lt;&gt;"",(Input!J737*ScoringModel!$B$4+Input!K737*ScoringModel!$B$5+Input!L737*ScoringModel!$B$6+Input!M737*ScoringModel!$B$7+Input!N737*ScoringModel!$B$8+Input!O737*ScoringModel!$B$9+Input!P737*ScoringModel!$B$10)*0.01,"")</f>
        <v/>
      </c>
      <c r="O737" s="66" t="str">
        <f>IF(A737&lt;&gt;"",(Input!Q737*ScoringModel!$B$14+Input!R737*ScoringModel!$B$15+Input!S737*ScoringModel!$B$16+Input!T737*ScoringModel!$B$17+Input!U737*ScoringModel!$B$18+Input!V737*ScoringModel!$B$19+Input!W737*ScoringModel!$B$20)*0.01,"")</f>
        <v/>
      </c>
      <c r="P737" s="66" t="str">
        <f>IF(A737&lt;&gt;"",(Input!X737*ScoringModel!$B$24+Input!Y737*ScoringModel!$B$25+Input!Z737*ScoringModel!$B$26+Input!AA737*ScoringModel!$B$27+Input!AB737*ScoringModel!$B$28+Input!AC737*ScoringModel!$B$29+Input!AD737*ScoringModel!$B$30)*0.01,"")</f>
        <v/>
      </c>
    </row>
    <row r="738" spans="1:16" x14ac:dyDescent="0.25">
      <c r="A738" s="154" t="str">
        <f>IF(Input!A738&lt;&gt;"",Input!A738,"")</f>
        <v/>
      </c>
      <c r="B738" s="154" t="str">
        <f>IF(Input!D738&lt;&gt;"",CONCATENATE(Input!D738,", ",Input!C738),"")</f>
        <v/>
      </c>
      <c r="C738" s="154" t="str">
        <f>IF(Input!E738&lt;&gt;"",Input!E738,"")</f>
        <v/>
      </c>
      <c r="D738" s="155" t="str">
        <f>IF(Input!F738&lt;&gt;"",Input!F738,"")</f>
        <v/>
      </c>
      <c r="E738" s="154" t="str">
        <f>IF(Input!I738&lt;&gt;"",CONCATENATE(Input!I738,", ",LEFT(Input!H738,1)),"")</f>
        <v/>
      </c>
      <c r="F738" s="156"/>
      <c r="G738" s="157" t="str">
        <f t="shared" si="11"/>
        <v/>
      </c>
      <c r="H738" s="154" t="str">
        <f>IF(A738&lt;&gt;"",VLOOKUP(G738,ScoreRanges!$C$4:$E$8,3),"")</f>
        <v/>
      </c>
      <c r="I738" s="156"/>
      <c r="J738" s="129" t="str">
        <f>IF(AND(ConversionTable!$F$2&lt;&gt;"",A738&lt;&gt;""),VLOOKUP(G738,ConversionTable!B$2:D$402,3),"")</f>
        <v/>
      </c>
      <c r="K738" s="66" t="str">
        <f>IF(AND(ConversionTable!$F$2&lt;&gt;"",A738&lt;&gt;""),VLOOKUP(J738,ConversionTable!I$4:K$7,3),"")</f>
        <v/>
      </c>
      <c r="M738" s="66" t="str">
        <f>IF(A738&lt;&gt;"",(Input!AE738*ScoringModel!$B$11+Input!AF738*ScoringModel!$B$21+Input!AG738*ScoringModel!$B$31)*0.01,"")</f>
        <v/>
      </c>
      <c r="N738" s="66" t="str">
        <f>IF(A738&lt;&gt;"",(Input!J738*ScoringModel!$B$4+Input!K738*ScoringModel!$B$5+Input!L738*ScoringModel!$B$6+Input!M738*ScoringModel!$B$7+Input!N738*ScoringModel!$B$8+Input!O738*ScoringModel!$B$9+Input!P738*ScoringModel!$B$10)*0.01,"")</f>
        <v/>
      </c>
      <c r="O738" s="66" t="str">
        <f>IF(A738&lt;&gt;"",(Input!Q738*ScoringModel!$B$14+Input!R738*ScoringModel!$B$15+Input!S738*ScoringModel!$B$16+Input!T738*ScoringModel!$B$17+Input!U738*ScoringModel!$B$18+Input!V738*ScoringModel!$B$19+Input!W738*ScoringModel!$B$20)*0.01,"")</f>
        <v/>
      </c>
      <c r="P738" s="66" t="str">
        <f>IF(A738&lt;&gt;"",(Input!X738*ScoringModel!$B$24+Input!Y738*ScoringModel!$B$25+Input!Z738*ScoringModel!$B$26+Input!AA738*ScoringModel!$B$27+Input!AB738*ScoringModel!$B$28+Input!AC738*ScoringModel!$B$29+Input!AD738*ScoringModel!$B$30)*0.01,"")</f>
        <v/>
      </c>
    </row>
    <row r="739" spans="1:16" x14ac:dyDescent="0.25">
      <c r="A739" s="154" t="str">
        <f>IF(Input!A739&lt;&gt;"",Input!A739,"")</f>
        <v/>
      </c>
      <c r="B739" s="154" t="str">
        <f>IF(Input!D739&lt;&gt;"",CONCATENATE(Input!D739,", ",Input!C739),"")</f>
        <v/>
      </c>
      <c r="C739" s="154" t="str">
        <f>IF(Input!E739&lt;&gt;"",Input!E739,"")</f>
        <v/>
      </c>
      <c r="D739" s="155" t="str">
        <f>IF(Input!F739&lt;&gt;"",Input!F739,"")</f>
        <v/>
      </c>
      <c r="E739" s="154" t="str">
        <f>IF(Input!I739&lt;&gt;"",CONCATENATE(Input!I739,", ",LEFT(Input!H739,1)),"")</f>
        <v/>
      </c>
      <c r="F739" s="156"/>
      <c r="G739" s="157" t="str">
        <f t="shared" si="11"/>
        <v/>
      </c>
      <c r="H739" s="154" t="str">
        <f>IF(A739&lt;&gt;"",VLOOKUP(G739,ScoreRanges!$C$4:$E$8,3),"")</f>
        <v/>
      </c>
      <c r="I739" s="156"/>
      <c r="J739" s="129" t="str">
        <f>IF(AND(ConversionTable!$F$2&lt;&gt;"",A739&lt;&gt;""),VLOOKUP(G739,ConversionTable!B$2:D$402,3),"")</f>
        <v/>
      </c>
      <c r="K739" s="66" t="str">
        <f>IF(AND(ConversionTable!$F$2&lt;&gt;"",A739&lt;&gt;""),VLOOKUP(J739,ConversionTable!I$4:K$7,3),"")</f>
        <v/>
      </c>
      <c r="M739" s="66" t="str">
        <f>IF(A739&lt;&gt;"",(Input!AE739*ScoringModel!$B$11+Input!AF739*ScoringModel!$B$21+Input!AG739*ScoringModel!$B$31)*0.01,"")</f>
        <v/>
      </c>
      <c r="N739" s="66" t="str">
        <f>IF(A739&lt;&gt;"",(Input!J739*ScoringModel!$B$4+Input!K739*ScoringModel!$B$5+Input!L739*ScoringModel!$B$6+Input!M739*ScoringModel!$B$7+Input!N739*ScoringModel!$B$8+Input!O739*ScoringModel!$B$9+Input!P739*ScoringModel!$B$10)*0.01,"")</f>
        <v/>
      </c>
      <c r="O739" s="66" t="str">
        <f>IF(A739&lt;&gt;"",(Input!Q739*ScoringModel!$B$14+Input!R739*ScoringModel!$B$15+Input!S739*ScoringModel!$B$16+Input!T739*ScoringModel!$B$17+Input!U739*ScoringModel!$B$18+Input!V739*ScoringModel!$B$19+Input!W739*ScoringModel!$B$20)*0.01,"")</f>
        <v/>
      </c>
      <c r="P739" s="66" t="str">
        <f>IF(A739&lt;&gt;"",(Input!X739*ScoringModel!$B$24+Input!Y739*ScoringModel!$B$25+Input!Z739*ScoringModel!$B$26+Input!AA739*ScoringModel!$B$27+Input!AB739*ScoringModel!$B$28+Input!AC739*ScoringModel!$B$29+Input!AD739*ScoringModel!$B$30)*0.01,"")</f>
        <v/>
      </c>
    </row>
    <row r="740" spans="1:16" x14ac:dyDescent="0.25">
      <c r="A740" s="154" t="str">
        <f>IF(Input!A740&lt;&gt;"",Input!A740,"")</f>
        <v/>
      </c>
      <c r="B740" s="154" t="str">
        <f>IF(Input!D740&lt;&gt;"",CONCATENATE(Input!D740,", ",Input!C740),"")</f>
        <v/>
      </c>
      <c r="C740" s="154" t="str">
        <f>IF(Input!E740&lt;&gt;"",Input!E740,"")</f>
        <v/>
      </c>
      <c r="D740" s="155" t="str">
        <f>IF(Input!F740&lt;&gt;"",Input!F740,"")</f>
        <v/>
      </c>
      <c r="E740" s="154" t="str">
        <f>IF(Input!I740&lt;&gt;"",CONCATENATE(Input!I740,", ",LEFT(Input!H740,1)),"")</f>
        <v/>
      </c>
      <c r="F740" s="156"/>
      <c r="G740" s="157" t="str">
        <f t="shared" si="11"/>
        <v/>
      </c>
      <c r="H740" s="154" t="str">
        <f>IF(A740&lt;&gt;"",VLOOKUP(G740,ScoreRanges!$C$4:$E$8,3),"")</f>
        <v/>
      </c>
      <c r="I740" s="156"/>
      <c r="J740" s="129" t="str">
        <f>IF(AND(ConversionTable!$F$2&lt;&gt;"",A740&lt;&gt;""),VLOOKUP(G740,ConversionTable!B$2:D$402,3),"")</f>
        <v/>
      </c>
      <c r="K740" s="66" t="str">
        <f>IF(AND(ConversionTable!$F$2&lt;&gt;"",A740&lt;&gt;""),VLOOKUP(J740,ConversionTable!I$4:K$7,3),"")</f>
        <v/>
      </c>
      <c r="M740" s="66" t="str">
        <f>IF(A740&lt;&gt;"",(Input!AE740*ScoringModel!$B$11+Input!AF740*ScoringModel!$B$21+Input!AG740*ScoringModel!$B$31)*0.01,"")</f>
        <v/>
      </c>
      <c r="N740" s="66" t="str">
        <f>IF(A740&lt;&gt;"",(Input!J740*ScoringModel!$B$4+Input!K740*ScoringModel!$B$5+Input!L740*ScoringModel!$B$6+Input!M740*ScoringModel!$B$7+Input!N740*ScoringModel!$B$8+Input!O740*ScoringModel!$B$9+Input!P740*ScoringModel!$B$10)*0.01,"")</f>
        <v/>
      </c>
      <c r="O740" s="66" t="str">
        <f>IF(A740&lt;&gt;"",(Input!Q740*ScoringModel!$B$14+Input!R740*ScoringModel!$B$15+Input!S740*ScoringModel!$B$16+Input!T740*ScoringModel!$B$17+Input!U740*ScoringModel!$B$18+Input!V740*ScoringModel!$B$19+Input!W740*ScoringModel!$B$20)*0.01,"")</f>
        <v/>
      </c>
      <c r="P740" s="66" t="str">
        <f>IF(A740&lt;&gt;"",(Input!X740*ScoringModel!$B$24+Input!Y740*ScoringModel!$B$25+Input!Z740*ScoringModel!$B$26+Input!AA740*ScoringModel!$B$27+Input!AB740*ScoringModel!$B$28+Input!AC740*ScoringModel!$B$29+Input!AD740*ScoringModel!$B$30)*0.01,"")</f>
        <v/>
      </c>
    </row>
    <row r="741" spans="1:16" x14ac:dyDescent="0.25">
      <c r="A741" s="154" t="str">
        <f>IF(Input!A741&lt;&gt;"",Input!A741,"")</f>
        <v/>
      </c>
      <c r="B741" s="154" t="str">
        <f>IF(Input!D741&lt;&gt;"",CONCATENATE(Input!D741,", ",Input!C741),"")</f>
        <v/>
      </c>
      <c r="C741" s="154" t="str">
        <f>IF(Input!E741&lt;&gt;"",Input!E741,"")</f>
        <v/>
      </c>
      <c r="D741" s="155" t="str">
        <f>IF(Input!F741&lt;&gt;"",Input!F741,"")</f>
        <v/>
      </c>
      <c r="E741" s="154" t="str">
        <f>IF(Input!I741&lt;&gt;"",CONCATENATE(Input!I741,", ",LEFT(Input!H741,1)),"")</f>
        <v/>
      </c>
      <c r="F741" s="156"/>
      <c r="G741" s="157" t="str">
        <f t="shared" si="11"/>
        <v/>
      </c>
      <c r="H741" s="154" t="str">
        <f>IF(A741&lt;&gt;"",VLOOKUP(G741,ScoreRanges!$C$4:$E$8,3),"")</f>
        <v/>
      </c>
      <c r="I741" s="156"/>
      <c r="J741" s="129" t="str">
        <f>IF(AND(ConversionTable!$F$2&lt;&gt;"",A741&lt;&gt;""),VLOOKUP(G741,ConversionTable!B$2:D$402,3),"")</f>
        <v/>
      </c>
      <c r="K741" s="66" t="str">
        <f>IF(AND(ConversionTable!$F$2&lt;&gt;"",A741&lt;&gt;""),VLOOKUP(J741,ConversionTable!I$4:K$7,3),"")</f>
        <v/>
      </c>
      <c r="M741" s="66" t="str">
        <f>IF(A741&lt;&gt;"",(Input!AE741*ScoringModel!$B$11+Input!AF741*ScoringModel!$B$21+Input!AG741*ScoringModel!$B$31)*0.01,"")</f>
        <v/>
      </c>
      <c r="N741" s="66" t="str">
        <f>IF(A741&lt;&gt;"",(Input!J741*ScoringModel!$B$4+Input!K741*ScoringModel!$B$5+Input!L741*ScoringModel!$B$6+Input!M741*ScoringModel!$B$7+Input!N741*ScoringModel!$B$8+Input!O741*ScoringModel!$B$9+Input!P741*ScoringModel!$B$10)*0.01,"")</f>
        <v/>
      </c>
      <c r="O741" s="66" t="str">
        <f>IF(A741&lt;&gt;"",(Input!Q741*ScoringModel!$B$14+Input!R741*ScoringModel!$B$15+Input!S741*ScoringModel!$B$16+Input!T741*ScoringModel!$B$17+Input!U741*ScoringModel!$B$18+Input!V741*ScoringModel!$B$19+Input!W741*ScoringModel!$B$20)*0.01,"")</f>
        <v/>
      </c>
      <c r="P741" s="66" t="str">
        <f>IF(A741&lt;&gt;"",(Input!X741*ScoringModel!$B$24+Input!Y741*ScoringModel!$B$25+Input!Z741*ScoringModel!$B$26+Input!AA741*ScoringModel!$B$27+Input!AB741*ScoringModel!$B$28+Input!AC741*ScoringModel!$B$29+Input!AD741*ScoringModel!$B$30)*0.01,"")</f>
        <v/>
      </c>
    </row>
    <row r="742" spans="1:16" x14ac:dyDescent="0.25">
      <c r="A742" s="154" t="str">
        <f>IF(Input!A742&lt;&gt;"",Input!A742,"")</f>
        <v/>
      </c>
      <c r="B742" s="154" t="str">
        <f>IF(Input!D742&lt;&gt;"",CONCATENATE(Input!D742,", ",Input!C742),"")</f>
        <v/>
      </c>
      <c r="C742" s="154" t="str">
        <f>IF(Input!E742&lt;&gt;"",Input!E742,"")</f>
        <v/>
      </c>
      <c r="D742" s="155" t="str">
        <f>IF(Input!F742&lt;&gt;"",Input!F742,"")</f>
        <v/>
      </c>
      <c r="E742" s="154" t="str">
        <f>IF(Input!I742&lt;&gt;"",CONCATENATE(Input!I742,", ",LEFT(Input!H742,1)),"")</f>
        <v/>
      </c>
      <c r="F742" s="156"/>
      <c r="G742" s="157" t="str">
        <f t="shared" si="11"/>
        <v/>
      </c>
      <c r="H742" s="154" t="str">
        <f>IF(A742&lt;&gt;"",VLOOKUP(G742,ScoreRanges!$C$4:$E$8,3),"")</f>
        <v/>
      </c>
      <c r="I742" s="156"/>
      <c r="J742" s="129" t="str">
        <f>IF(AND(ConversionTable!$F$2&lt;&gt;"",A742&lt;&gt;""),VLOOKUP(G742,ConversionTable!B$2:D$402,3),"")</f>
        <v/>
      </c>
      <c r="K742" s="66" t="str">
        <f>IF(AND(ConversionTable!$F$2&lt;&gt;"",A742&lt;&gt;""),VLOOKUP(J742,ConversionTable!I$4:K$7,3),"")</f>
        <v/>
      </c>
      <c r="M742" s="66" t="str">
        <f>IF(A742&lt;&gt;"",(Input!AE742*ScoringModel!$B$11+Input!AF742*ScoringModel!$B$21+Input!AG742*ScoringModel!$B$31)*0.01,"")</f>
        <v/>
      </c>
      <c r="N742" s="66" t="str">
        <f>IF(A742&lt;&gt;"",(Input!J742*ScoringModel!$B$4+Input!K742*ScoringModel!$B$5+Input!L742*ScoringModel!$B$6+Input!M742*ScoringModel!$B$7+Input!N742*ScoringModel!$B$8+Input!O742*ScoringModel!$B$9+Input!P742*ScoringModel!$B$10)*0.01,"")</f>
        <v/>
      </c>
      <c r="O742" s="66" t="str">
        <f>IF(A742&lt;&gt;"",(Input!Q742*ScoringModel!$B$14+Input!R742*ScoringModel!$B$15+Input!S742*ScoringModel!$B$16+Input!T742*ScoringModel!$B$17+Input!U742*ScoringModel!$B$18+Input!V742*ScoringModel!$B$19+Input!W742*ScoringModel!$B$20)*0.01,"")</f>
        <v/>
      </c>
      <c r="P742" s="66" t="str">
        <f>IF(A742&lt;&gt;"",(Input!X742*ScoringModel!$B$24+Input!Y742*ScoringModel!$B$25+Input!Z742*ScoringModel!$B$26+Input!AA742*ScoringModel!$B$27+Input!AB742*ScoringModel!$B$28+Input!AC742*ScoringModel!$B$29+Input!AD742*ScoringModel!$B$30)*0.01,"")</f>
        <v/>
      </c>
    </row>
    <row r="743" spans="1:16" x14ac:dyDescent="0.25">
      <c r="A743" s="154" t="str">
        <f>IF(Input!A743&lt;&gt;"",Input!A743,"")</f>
        <v/>
      </c>
      <c r="B743" s="154" t="str">
        <f>IF(Input!D743&lt;&gt;"",CONCATENATE(Input!D743,", ",Input!C743),"")</f>
        <v/>
      </c>
      <c r="C743" s="154" t="str">
        <f>IF(Input!E743&lt;&gt;"",Input!E743,"")</f>
        <v/>
      </c>
      <c r="D743" s="155" t="str">
        <f>IF(Input!F743&lt;&gt;"",Input!F743,"")</f>
        <v/>
      </c>
      <c r="E743" s="154" t="str">
        <f>IF(Input!I743&lt;&gt;"",CONCATENATE(Input!I743,", ",LEFT(Input!H743,1)),"")</f>
        <v/>
      </c>
      <c r="F743" s="156"/>
      <c r="G743" s="157" t="str">
        <f t="shared" si="11"/>
        <v/>
      </c>
      <c r="H743" s="154" t="str">
        <f>IF(A743&lt;&gt;"",VLOOKUP(G743,ScoreRanges!$C$4:$E$8,3),"")</f>
        <v/>
      </c>
      <c r="I743" s="156"/>
      <c r="J743" s="129" t="str">
        <f>IF(AND(ConversionTable!$F$2&lt;&gt;"",A743&lt;&gt;""),VLOOKUP(G743,ConversionTable!B$2:D$402,3),"")</f>
        <v/>
      </c>
      <c r="K743" s="66" t="str">
        <f>IF(AND(ConversionTable!$F$2&lt;&gt;"",A743&lt;&gt;""),VLOOKUP(J743,ConversionTable!I$4:K$7,3),"")</f>
        <v/>
      </c>
      <c r="M743" s="66" t="str">
        <f>IF(A743&lt;&gt;"",(Input!AE743*ScoringModel!$B$11+Input!AF743*ScoringModel!$B$21+Input!AG743*ScoringModel!$B$31)*0.01,"")</f>
        <v/>
      </c>
      <c r="N743" s="66" t="str">
        <f>IF(A743&lt;&gt;"",(Input!J743*ScoringModel!$B$4+Input!K743*ScoringModel!$B$5+Input!L743*ScoringModel!$B$6+Input!M743*ScoringModel!$B$7+Input!N743*ScoringModel!$B$8+Input!O743*ScoringModel!$B$9+Input!P743*ScoringModel!$B$10)*0.01,"")</f>
        <v/>
      </c>
      <c r="O743" s="66" t="str">
        <f>IF(A743&lt;&gt;"",(Input!Q743*ScoringModel!$B$14+Input!R743*ScoringModel!$B$15+Input!S743*ScoringModel!$B$16+Input!T743*ScoringModel!$B$17+Input!U743*ScoringModel!$B$18+Input!V743*ScoringModel!$B$19+Input!W743*ScoringModel!$B$20)*0.01,"")</f>
        <v/>
      </c>
      <c r="P743" s="66" t="str">
        <f>IF(A743&lt;&gt;"",(Input!X743*ScoringModel!$B$24+Input!Y743*ScoringModel!$B$25+Input!Z743*ScoringModel!$B$26+Input!AA743*ScoringModel!$B$27+Input!AB743*ScoringModel!$B$28+Input!AC743*ScoringModel!$B$29+Input!AD743*ScoringModel!$B$30)*0.01,"")</f>
        <v/>
      </c>
    </row>
    <row r="744" spans="1:16" x14ac:dyDescent="0.25">
      <c r="A744" s="154" t="str">
        <f>IF(Input!A744&lt;&gt;"",Input!A744,"")</f>
        <v/>
      </c>
      <c r="B744" s="154" t="str">
        <f>IF(Input!D744&lt;&gt;"",CONCATENATE(Input!D744,", ",Input!C744),"")</f>
        <v/>
      </c>
      <c r="C744" s="154" t="str">
        <f>IF(Input!E744&lt;&gt;"",Input!E744,"")</f>
        <v/>
      </c>
      <c r="D744" s="155" t="str">
        <f>IF(Input!F744&lt;&gt;"",Input!F744,"")</f>
        <v/>
      </c>
      <c r="E744" s="154" t="str">
        <f>IF(Input!I744&lt;&gt;"",CONCATENATE(Input!I744,", ",LEFT(Input!H744,1)),"")</f>
        <v/>
      </c>
      <c r="F744" s="156"/>
      <c r="G744" s="157" t="str">
        <f t="shared" si="11"/>
        <v/>
      </c>
      <c r="H744" s="154" t="str">
        <f>IF(A744&lt;&gt;"",VLOOKUP(G744,ScoreRanges!$C$4:$E$8,3),"")</f>
        <v/>
      </c>
      <c r="I744" s="156"/>
      <c r="J744" s="129" t="str">
        <f>IF(AND(ConversionTable!$F$2&lt;&gt;"",A744&lt;&gt;""),VLOOKUP(G744,ConversionTable!B$2:D$402,3),"")</f>
        <v/>
      </c>
      <c r="K744" s="66" t="str">
        <f>IF(AND(ConversionTable!$F$2&lt;&gt;"",A744&lt;&gt;""),VLOOKUP(J744,ConversionTable!I$4:K$7,3),"")</f>
        <v/>
      </c>
      <c r="M744" s="66" t="str">
        <f>IF(A744&lt;&gt;"",(Input!AE744*ScoringModel!$B$11+Input!AF744*ScoringModel!$B$21+Input!AG744*ScoringModel!$B$31)*0.01,"")</f>
        <v/>
      </c>
      <c r="N744" s="66" t="str">
        <f>IF(A744&lt;&gt;"",(Input!J744*ScoringModel!$B$4+Input!K744*ScoringModel!$B$5+Input!L744*ScoringModel!$B$6+Input!M744*ScoringModel!$B$7+Input!N744*ScoringModel!$B$8+Input!O744*ScoringModel!$B$9+Input!P744*ScoringModel!$B$10)*0.01,"")</f>
        <v/>
      </c>
      <c r="O744" s="66" t="str">
        <f>IF(A744&lt;&gt;"",(Input!Q744*ScoringModel!$B$14+Input!R744*ScoringModel!$B$15+Input!S744*ScoringModel!$B$16+Input!T744*ScoringModel!$B$17+Input!U744*ScoringModel!$B$18+Input!V744*ScoringModel!$B$19+Input!W744*ScoringModel!$B$20)*0.01,"")</f>
        <v/>
      </c>
      <c r="P744" s="66" t="str">
        <f>IF(A744&lt;&gt;"",(Input!X744*ScoringModel!$B$24+Input!Y744*ScoringModel!$B$25+Input!Z744*ScoringModel!$B$26+Input!AA744*ScoringModel!$B$27+Input!AB744*ScoringModel!$B$28+Input!AC744*ScoringModel!$B$29+Input!AD744*ScoringModel!$B$30)*0.01,"")</f>
        <v/>
      </c>
    </row>
    <row r="745" spans="1:16" x14ac:dyDescent="0.25">
      <c r="A745" s="154" t="str">
        <f>IF(Input!A745&lt;&gt;"",Input!A745,"")</f>
        <v/>
      </c>
      <c r="B745" s="154" t="str">
        <f>IF(Input!D745&lt;&gt;"",CONCATENATE(Input!D745,", ",Input!C745),"")</f>
        <v/>
      </c>
      <c r="C745" s="154" t="str">
        <f>IF(Input!E745&lt;&gt;"",Input!E745,"")</f>
        <v/>
      </c>
      <c r="D745" s="155" t="str">
        <f>IF(Input!F745&lt;&gt;"",Input!F745,"")</f>
        <v/>
      </c>
      <c r="E745" s="154" t="str">
        <f>IF(Input!I745&lt;&gt;"",CONCATENATE(Input!I745,", ",LEFT(Input!H745,1)),"")</f>
        <v/>
      </c>
      <c r="F745" s="156"/>
      <c r="G745" s="157" t="str">
        <f t="shared" si="11"/>
        <v/>
      </c>
      <c r="H745" s="154" t="str">
        <f>IF(A745&lt;&gt;"",VLOOKUP(G745,ScoreRanges!$C$4:$E$8,3),"")</f>
        <v/>
      </c>
      <c r="I745" s="156"/>
      <c r="J745" s="129" t="str">
        <f>IF(AND(ConversionTable!$F$2&lt;&gt;"",A745&lt;&gt;""),VLOOKUP(G745,ConversionTable!B$2:D$402,3),"")</f>
        <v/>
      </c>
      <c r="K745" s="66" t="str">
        <f>IF(AND(ConversionTable!$F$2&lt;&gt;"",A745&lt;&gt;""),VLOOKUP(J745,ConversionTable!I$4:K$7,3),"")</f>
        <v/>
      </c>
      <c r="M745" s="66" t="str">
        <f>IF(A745&lt;&gt;"",(Input!AE745*ScoringModel!$B$11+Input!AF745*ScoringModel!$B$21+Input!AG745*ScoringModel!$B$31)*0.01,"")</f>
        <v/>
      </c>
      <c r="N745" s="66" t="str">
        <f>IF(A745&lt;&gt;"",(Input!J745*ScoringModel!$B$4+Input!K745*ScoringModel!$B$5+Input!L745*ScoringModel!$B$6+Input!M745*ScoringModel!$B$7+Input!N745*ScoringModel!$B$8+Input!O745*ScoringModel!$B$9+Input!P745*ScoringModel!$B$10)*0.01,"")</f>
        <v/>
      </c>
      <c r="O745" s="66" t="str">
        <f>IF(A745&lt;&gt;"",(Input!Q745*ScoringModel!$B$14+Input!R745*ScoringModel!$B$15+Input!S745*ScoringModel!$B$16+Input!T745*ScoringModel!$B$17+Input!U745*ScoringModel!$B$18+Input!V745*ScoringModel!$B$19+Input!W745*ScoringModel!$B$20)*0.01,"")</f>
        <v/>
      </c>
      <c r="P745" s="66" t="str">
        <f>IF(A745&lt;&gt;"",(Input!X745*ScoringModel!$B$24+Input!Y745*ScoringModel!$B$25+Input!Z745*ScoringModel!$B$26+Input!AA745*ScoringModel!$B$27+Input!AB745*ScoringModel!$B$28+Input!AC745*ScoringModel!$B$29+Input!AD745*ScoringModel!$B$30)*0.01,"")</f>
        <v/>
      </c>
    </row>
    <row r="746" spans="1:16" x14ac:dyDescent="0.25">
      <c r="A746" s="154" t="str">
        <f>IF(Input!A746&lt;&gt;"",Input!A746,"")</f>
        <v/>
      </c>
      <c r="B746" s="154" t="str">
        <f>IF(Input!D746&lt;&gt;"",CONCATENATE(Input!D746,", ",Input!C746),"")</f>
        <v/>
      </c>
      <c r="C746" s="154" t="str">
        <f>IF(Input!E746&lt;&gt;"",Input!E746,"")</f>
        <v/>
      </c>
      <c r="D746" s="155" t="str">
        <f>IF(Input!F746&lt;&gt;"",Input!F746,"")</f>
        <v/>
      </c>
      <c r="E746" s="154" t="str">
        <f>IF(Input!I746&lt;&gt;"",CONCATENATE(Input!I746,", ",LEFT(Input!H746,1)),"")</f>
        <v/>
      </c>
      <c r="F746" s="156"/>
      <c r="G746" s="157" t="str">
        <f t="shared" si="11"/>
        <v/>
      </c>
      <c r="H746" s="154" t="str">
        <f>IF(A746&lt;&gt;"",VLOOKUP(G746,ScoreRanges!$C$4:$E$8,3),"")</f>
        <v/>
      </c>
      <c r="I746" s="156"/>
      <c r="J746" s="129" t="str">
        <f>IF(AND(ConversionTable!$F$2&lt;&gt;"",A746&lt;&gt;""),VLOOKUP(G746,ConversionTable!B$2:D$402,3),"")</f>
        <v/>
      </c>
      <c r="K746" s="66" t="str">
        <f>IF(AND(ConversionTable!$F$2&lt;&gt;"",A746&lt;&gt;""),VLOOKUP(J746,ConversionTable!I$4:K$7,3),"")</f>
        <v/>
      </c>
      <c r="M746" s="66" t="str">
        <f>IF(A746&lt;&gt;"",(Input!AE746*ScoringModel!$B$11+Input!AF746*ScoringModel!$B$21+Input!AG746*ScoringModel!$B$31)*0.01,"")</f>
        <v/>
      </c>
      <c r="N746" s="66" t="str">
        <f>IF(A746&lt;&gt;"",(Input!J746*ScoringModel!$B$4+Input!K746*ScoringModel!$B$5+Input!L746*ScoringModel!$B$6+Input!M746*ScoringModel!$B$7+Input!N746*ScoringModel!$B$8+Input!O746*ScoringModel!$B$9+Input!P746*ScoringModel!$B$10)*0.01,"")</f>
        <v/>
      </c>
      <c r="O746" s="66" t="str">
        <f>IF(A746&lt;&gt;"",(Input!Q746*ScoringModel!$B$14+Input!R746*ScoringModel!$B$15+Input!S746*ScoringModel!$B$16+Input!T746*ScoringModel!$B$17+Input!U746*ScoringModel!$B$18+Input!V746*ScoringModel!$B$19+Input!W746*ScoringModel!$B$20)*0.01,"")</f>
        <v/>
      </c>
      <c r="P746" s="66" t="str">
        <f>IF(A746&lt;&gt;"",(Input!X746*ScoringModel!$B$24+Input!Y746*ScoringModel!$B$25+Input!Z746*ScoringModel!$B$26+Input!AA746*ScoringModel!$B$27+Input!AB746*ScoringModel!$B$28+Input!AC746*ScoringModel!$B$29+Input!AD746*ScoringModel!$B$30)*0.01,"")</f>
        <v/>
      </c>
    </row>
    <row r="747" spans="1:16" x14ac:dyDescent="0.25">
      <c r="A747" s="154" t="str">
        <f>IF(Input!A747&lt;&gt;"",Input!A747,"")</f>
        <v/>
      </c>
      <c r="B747" s="154" t="str">
        <f>IF(Input!D747&lt;&gt;"",CONCATENATE(Input!D747,", ",Input!C747),"")</f>
        <v/>
      </c>
      <c r="C747" s="154" t="str">
        <f>IF(Input!E747&lt;&gt;"",Input!E747,"")</f>
        <v/>
      </c>
      <c r="D747" s="155" t="str">
        <f>IF(Input!F747&lt;&gt;"",Input!F747,"")</f>
        <v/>
      </c>
      <c r="E747" s="154" t="str">
        <f>IF(Input!I747&lt;&gt;"",CONCATENATE(Input!I747,", ",LEFT(Input!H747,1)),"")</f>
        <v/>
      </c>
      <c r="F747" s="156"/>
      <c r="G747" s="157" t="str">
        <f t="shared" si="11"/>
        <v/>
      </c>
      <c r="H747" s="154" t="str">
        <f>IF(A747&lt;&gt;"",VLOOKUP(G747,ScoreRanges!$C$4:$E$8,3),"")</f>
        <v/>
      </c>
      <c r="I747" s="156"/>
      <c r="J747" s="129" t="str">
        <f>IF(AND(ConversionTable!$F$2&lt;&gt;"",A747&lt;&gt;""),VLOOKUP(G747,ConversionTable!B$2:D$402,3),"")</f>
        <v/>
      </c>
      <c r="K747" s="66" t="str">
        <f>IF(AND(ConversionTable!$F$2&lt;&gt;"",A747&lt;&gt;""),VLOOKUP(J747,ConversionTable!I$4:K$7,3),"")</f>
        <v/>
      </c>
      <c r="M747" s="66" t="str">
        <f>IF(A747&lt;&gt;"",(Input!AE747*ScoringModel!$B$11+Input!AF747*ScoringModel!$B$21+Input!AG747*ScoringModel!$B$31)*0.01,"")</f>
        <v/>
      </c>
      <c r="N747" s="66" t="str">
        <f>IF(A747&lt;&gt;"",(Input!J747*ScoringModel!$B$4+Input!K747*ScoringModel!$B$5+Input!L747*ScoringModel!$B$6+Input!M747*ScoringModel!$B$7+Input!N747*ScoringModel!$B$8+Input!O747*ScoringModel!$B$9+Input!P747*ScoringModel!$B$10)*0.01,"")</f>
        <v/>
      </c>
      <c r="O747" s="66" t="str">
        <f>IF(A747&lt;&gt;"",(Input!Q747*ScoringModel!$B$14+Input!R747*ScoringModel!$B$15+Input!S747*ScoringModel!$B$16+Input!T747*ScoringModel!$B$17+Input!U747*ScoringModel!$B$18+Input!V747*ScoringModel!$B$19+Input!W747*ScoringModel!$B$20)*0.01,"")</f>
        <v/>
      </c>
      <c r="P747" s="66" t="str">
        <f>IF(A747&lt;&gt;"",(Input!X747*ScoringModel!$B$24+Input!Y747*ScoringModel!$B$25+Input!Z747*ScoringModel!$B$26+Input!AA747*ScoringModel!$B$27+Input!AB747*ScoringModel!$B$28+Input!AC747*ScoringModel!$B$29+Input!AD747*ScoringModel!$B$30)*0.01,"")</f>
        <v/>
      </c>
    </row>
    <row r="748" spans="1:16" x14ac:dyDescent="0.25">
      <c r="A748" s="154" t="str">
        <f>IF(Input!A748&lt;&gt;"",Input!A748,"")</f>
        <v/>
      </c>
      <c r="B748" s="154" t="str">
        <f>IF(Input!D748&lt;&gt;"",CONCATENATE(Input!D748,", ",Input!C748),"")</f>
        <v/>
      </c>
      <c r="C748" s="154" t="str">
        <f>IF(Input!E748&lt;&gt;"",Input!E748,"")</f>
        <v/>
      </c>
      <c r="D748" s="155" t="str">
        <f>IF(Input!F748&lt;&gt;"",Input!F748,"")</f>
        <v/>
      </c>
      <c r="E748" s="154" t="str">
        <f>IF(Input!I748&lt;&gt;"",CONCATENATE(Input!I748,", ",LEFT(Input!H748,1)),"")</f>
        <v/>
      </c>
      <c r="F748" s="156"/>
      <c r="G748" s="157" t="str">
        <f t="shared" si="11"/>
        <v/>
      </c>
      <c r="H748" s="154" t="str">
        <f>IF(A748&lt;&gt;"",VLOOKUP(G748,ScoreRanges!$C$4:$E$8,3),"")</f>
        <v/>
      </c>
      <c r="I748" s="156"/>
      <c r="J748" s="129" t="str">
        <f>IF(AND(ConversionTable!$F$2&lt;&gt;"",A748&lt;&gt;""),VLOOKUP(G748,ConversionTable!B$2:D$402,3),"")</f>
        <v/>
      </c>
      <c r="K748" s="66" t="str">
        <f>IF(AND(ConversionTable!$F$2&lt;&gt;"",A748&lt;&gt;""),VLOOKUP(J748,ConversionTable!I$4:K$7,3),"")</f>
        <v/>
      </c>
      <c r="M748" s="66" t="str">
        <f>IF(A748&lt;&gt;"",(Input!AE748*ScoringModel!$B$11+Input!AF748*ScoringModel!$B$21+Input!AG748*ScoringModel!$B$31)*0.01,"")</f>
        <v/>
      </c>
      <c r="N748" s="66" t="str">
        <f>IF(A748&lt;&gt;"",(Input!J748*ScoringModel!$B$4+Input!K748*ScoringModel!$B$5+Input!L748*ScoringModel!$B$6+Input!M748*ScoringModel!$B$7+Input!N748*ScoringModel!$B$8+Input!O748*ScoringModel!$B$9+Input!P748*ScoringModel!$B$10)*0.01,"")</f>
        <v/>
      </c>
      <c r="O748" s="66" t="str">
        <f>IF(A748&lt;&gt;"",(Input!Q748*ScoringModel!$B$14+Input!R748*ScoringModel!$B$15+Input!S748*ScoringModel!$B$16+Input!T748*ScoringModel!$B$17+Input!U748*ScoringModel!$B$18+Input!V748*ScoringModel!$B$19+Input!W748*ScoringModel!$B$20)*0.01,"")</f>
        <v/>
      </c>
      <c r="P748" s="66" t="str">
        <f>IF(A748&lt;&gt;"",(Input!X748*ScoringModel!$B$24+Input!Y748*ScoringModel!$B$25+Input!Z748*ScoringModel!$B$26+Input!AA748*ScoringModel!$B$27+Input!AB748*ScoringModel!$B$28+Input!AC748*ScoringModel!$B$29+Input!AD748*ScoringModel!$B$30)*0.01,"")</f>
        <v/>
      </c>
    </row>
    <row r="749" spans="1:16" x14ac:dyDescent="0.25">
      <c r="A749" s="154" t="str">
        <f>IF(Input!A749&lt;&gt;"",Input!A749,"")</f>
        <v/>
      </c>
      <c r="B749" s="154" t="str">
        <f>IF(Input!D749&lt;&gt;"",CONCATENATE(Input!D749,", ",Input!C749),"")</f>
        <v/>
      </c>
      <c r="C749" s="154" t="str">
        <f>IF(Input!E749&lt;&gt;"",Input!E749,"")</f>
        <v/>
      </c>
      <c r="D749" s="155" t="str">
        <f>IF(Input!F749&lt;&gt;"",Input!F749,"")</f>
        <v/>
      </c>
      <c r="E749" s="154" t="str">
        <f>IF(Input!I749&lt;&gt;"",CONCATENATE(Input!I749,", ",LEFT(Input!H749,1)),"")</f>
        <v/>
      </c>
      <c r="F749" s="156"/>
      <c r="G749" s="157" t="str">
        <f t="shared" si="11"/>
        <v/>
      </c>
      <c r="H749" s="154" t="str">
        <f>IF(A749&lt;&gt;"",VLOOKUP(G749,ScoreRanges!$C$4:$E$8,3),"")</f>
        <v/>
      </c>
      <c r="I749" s="156"/>
      <c r="J749" s="129" t="str">
        <f>IF(AND(ConversionTable!$F$2&lt;&gt;"",A749&lt;&gt;""),VLOOKUP(G749,ConversionTable!B$2:D$402,3),"")</f>
        <v/>
      </c>
      <c r="K749" s="66" t="str">
        <f>IF(AND(ConversionTable!$F$2&lt;&gt;"",A749&lt;&gt;""),VLOOKUP(J749,ConversionTable!I$4:K$7,3),"")</f>
        <v/>
      </c>
      <c r="M749" s="66" t="str">
        <f>IF(A749&lt;&gt;"",(Input!AE749*ScoringModel!$B$11+Input!AF749*ScoringModel!$B$21+Input!AG749*ScoringModel!$B$31)*0.01,"")</f>
        <v/>
      </c>
      <c r="N749" s="66" t="str">
        <f>IF(A749&lt;&gt;"",(Input!J749*ScoringModel!$B$4+Input!K749*ScoringModel!$B$5+Input!L749*ScoringModel!$B$6+Input!M749*ScoringModel!$B$7+Input!N749*ScoringModel!$B$8+Input!O749*ScoringModel!$B$9+Input!P749*ScoringModel!$B$10)*0.01,"")</f>
        <v/>
      </c>
      <c r="O749" s="66" t="str">
        <f>IF(A749&lt;&gt;"",(Input!Q749*ScoringModel!$B$14+Input!R749*ScoringModel!$B$15+Input!S749*ScoringModel!$B$16+Input!T749*ScoringModel!$B$17+Input!U749*ScoringModel!$B$18+Input!V749*ScoringModel!$B$19+Input!W749*ScoringModel!$B$20)*0.01,"")</f>
        <v/>
      </c>
      <c r="P749" s="66" t="str">
        <f>IF(A749&lt;&gt;"",(Input!X749*ScoringModel!$B$24+Input!Y749*ScoringModel!$B$25+Input!Z749*ScoringModel!$B$26+Input!AA749*ScoringModel!$B$27+Input!AB749*ScoringModel!$B$28+Input!AC749*ScoringModel!$B$29+Input!AD749*ScoringModel!$B$30)*0.01,"")</f>
        <v/>
      </c>
    </row>
    <row r="750" spans="1:16" x14ac:dyDescent="0.25">
      <c r="A750" s="154" t="str">
        <f>IF(Input!A750&lt;&gt;"",Input!A750,"")</f>
        <v/>
      </c>
      <c r="B750" s="154" t="str">
        <f>IF(Input!D750&lt;&gt;"",CONCATENATE(Input!D750,", ",Input!C750),"")</f>
        <v/>
      </c>
      <c r="C750" s="154" t="str">
        <f>IF(Input!E750&lt;&gt;"",Input!E750,"")</f>
        <v/>
      </c>
      <c r="D750" s="155" t="str">
        <f>IF(Input!F750&lt;&gt;"",Input!F750,"")</f>
        <v/>
      </c>
      <c r="E750" s="154" t="str">
        <f>IF(Input!I750&lt;&gt;"",CONCATENATE(Input!I750,", ",LEFT(Input!H750,1)),"")</f>
        <v/>
      </c>
      <c r="F750" s="156"/>
      <c r="G750" s="157" t="str">
        <f t="shared" si="11"/>
        <v/>
      </c>
      <c r="H750" s="154" t="str">
        <f>IF(A750&lt;&gt;"",VLOOKUP(G750,ScoreRanges!$C$4:$E$8,3),"")</f>
        <v/>
      </c>
      <c r="I750" s="156"/>
      <c r="J750" s="129" t="str">
        <f>IF(AND(ConversionTable!$F$2&lt;&gt;"",A750&lt;&gt;""),VLOOKUP(G750,ConversionTable!B$2:D$402,3),"")</f>
        <v/>
      </c>
      <c r="K750" s="66" t="str">
        <f>IF(AND(ConversionTable!$F$2&lt;&gt;"",A750&lt;&gt;""),VLOOKUP(J750,ConversionTable!I$4:K$7,3),"")</f>
        <v/>
      </c>
      <c r="M750" s="66" t="str">
        <f>IF(A750&lt;&gt;"",(Input!AE750*ScoringModel!$B$11+Input!AF750*ScoringModel!$B$21+Input!AG750*ScoringModel!$B$31)*0.01,"")</f>
        <v/>
      </c>
      <c r="N750" s="66" t="str">
        <f>IF(A750&lt;&gt;"",(Input!J750*ScoringModel!$B$4+Input!K750*ScoringModel!$B$5+Input!L750*ScoringModel!$B$6+Input!M750*ScoringModel!$B$7+Input!N750*ScoringModel!$B$8+Input!O750*ScoringModel!$B$9+Input!P750*ScoringModel!$B$10)*0.01,"")</f>
        <v/>
      </c>
      <c r="O750" s="66" t="str">
        <f>IF(A750&lt;&gt;"",(Input!Q750*ScoringModel!$B$14+Input!R750*ScoringModel!$B$15+Input!S750*ScoringModel!$B$16+Input!T750*ScoringModel!$B$17+Input!U750*ScoringModel!$B$18+Input!V750*ScoringModel!$B$19+Input!W750*ScoringModel!$B$20)*0.01,"")</f>
        <v/>
      </c>
      <c r="P750" s="66" t="str">
        <f>IF(A750&lt;&gt;"",(Input!X750*ScoringModel!$B$24+Input!Y750*ScoringModel!$B$25+Input!Z750*ScoringModel!$B$26+Input!AA750*ScoringModel!$B$27+Input!AB750*ScoringModel!$B$28+Input!AC750*ScoringModel!$B$29+Input!AD750*ScoringModel!$B$30)*0.01,"")</f>
        <v/>
      </c>
    </row>
    <row r="751" spans="1:16" x14ac:dyDescent="0.25">
      <c r="A751" s="154" t="str">
        <f>IF(Input!A751&lt;&gt;"",Input!A751,"")</f>
        <v/>
      </c>
      <c r="B751" s="154" t="str">
        <f>IF(Input!D751&lt;&gt;"",CONCATENATE(Input!D751,", ",Input!C751),"")</f>
        <v/>
      </c>
      <c r="C751" s="154" t="str">
        <f>IF(Input!E751&lt;&gt;"",Input!E751,"")</f>
        <v/>
      </c>
      <c r="D751" s="155" t="str">
        <f>IF(Input!F751&lt;&gt;"",Input!F751,"")</f>
        <v/>
      </c>
      <c r="E751" s="154" t="str">
        <f>IF(Input!I751&lt;&gt;"",CONCATENATE(Input!I751,", ",LEFT(Input!H751,1)),"")</f>
        <v/>
      </c>
      <c r="F751" s="156"/>
      <c r="G751" s="157" t="str">
        <f t="shared" si="11"/>
        <v/>
      </c>
      <c r="H751" s="154" t="str">
        <f>IF(A751&lt;&gt;"",VLOOKUP(G751,ScoreRanges!$C$4:$E$8,3),"")</f>
        <v/>
      </c>
      <c r="I751" s="156"/>
      <c r="J751" s="129" t="str">
        <f>IF(AND(ConversionTable!$F$2&lt;&gt;"",A751&lt;&gt;""),VLOOKUP(G751,ConversionTable!B$2:D$402,3),"")</f>
        <v/>
      </c>
      <c r="K751" s="66" t="str">
        <f>IF(AND(ConversionTable!$F$2&lt;&gt;"",A751&lt;&gt;""),VLOOKUP(J751,ConversionTable!I$4:K$7,3),"")</f>
        <v/>
      </c>
      <c r="M751" s="66" t="str">
        <f>IF(A751&lt;&gt;"",(Input!AE751*ScoringModel!$B$11+Input!AF751*ScoringModel!$B$21+Input!AG751*ScoringModel!$B$31)*0.01,"")</f>
        <v/>
      </c>
      <c r="N751" s="66" t="str">
        <f>IF(A751&lt;&gt;"",(Input!J751*ScoringModel!$B$4+Input!K751*ScoringModel!$B$5+Input!L751*ScoringModel!$B$6+Input!M751*ScoringModel!$B$7+Input!N751*ScoringModel!$B$8+Input!O751*ScoringModel!$B$9+Input!P751*ScoringModel!$B$10)*0.01,"")</f>
        <v/>
      </c>
      <c r="O751" s="66" t="str">
        <f>IF(A751&lt;&gt;"",(Input!Q751*ScoringModel!$B$14+Input!R751*ScoringModel!$B$15+Input!S751*ScoringModel!$B$16+Input!T751*ScoringModel!$B$17+Input!U751*ScoringModel!$B$18+Input!V751*ScoringModel!$B$19+Input!W751*ScoringModel!$B$20)*0.01,"")</f>
        <v/>
      </c>
      <c r="P751" s="66" t="str">
        <f>IF(A751&lt;&gt;"",(Input!X751*ScoringModel!$B$24+Input!Y751*ScoringModel!$B$25+Input!Z751*ScoringModel!$B$26+Input!AA751*ScoringModel!$B$27+Input!AB751*ScoringModel!$B$28+Input!AC751*ScoringModel!$B$29+Input!AD751*ScoringModel!$B$30)*0.01,"")</f>
        <v/>
      </c>
    </row>
    <row r="752" spans="1:16" x14ac:dyDescent="0.25">
      <c r="A752" s="154" t="str">
        <f>IF(Input!A752&lt;&gt;"",Input!A752,"")</f>
        <v/>
      </c>
      <c r="B752" s="154" t="str">
        <f>IF(Input!D752&lt;&gt;"",CONCATENATE(Input!D752,", ",Input!C752),"")</f>
        <v/>
      </c>
      <c r="C752" s="154" t="str">
        <f>IF(Input!E752&lt;&gt;"",Input!E752,"")</f>
        <v/>
      </c>
      <c r="D752" s="155" t="str">
        <f>IF(Input!F752&lt;&gt;"",Input!F752,"")</f>
        <v/>
      </c>
      <c r="E752" s="154" t="str">
        <f>IF(Input!I752&lt;&gt;"",CONCATENATE(Input!I752,", ",LEFT(Input!H752,1)),"")</f>
        <v/>
      </c>
      <c r="F752" s="156"/>
      <c r="G752" s="157" t="str">
        <f t="shared" si="11"/>
        <v/>
      </c>
      <c r="H752" s="154" t="str">
        <f>IF(A752&lt;&gt;"",VLOOKUP(G752,ScoreRanges!$C$4:$E$8,3),"")</f>
        <v/>
      </c>
      <c r="I752" s="156"/>
      <c r="J752" s="129" t="str">
        <f>IF(AND(ConversionTable!$F$2&lt;&gt;"",A752&lt;&gt;""),VLOOKUP(G752,ConversionTable!B$2:D$402,3),"")</f>
        <v/>
      </c>
      <c r="K752" s="66" t="str">
        <f>IF(AND(ConversionTable!$F$2&lt;&gt;"",A752&lt;&gt;""),VLOOKUP(J752,ConversionTable!I$4:K$7,3),"")</f>
        <v/>
      </c>
      <c r="M752" s="66" t="str">
        <f>IF(A752&lt;&gt;"",(Input!AE752*ScoringModel!$B$11+Input!AF752*ScoringModel!$B$21+Input!AG752*ScoringModel!$B$31)*0.01,"")</f>
        <v/>
      </c>
      <c r="N752" s="66" t="str">
        <f>IF(A752&lt;&gt;"",(Input!J752*ScoringModel!$B$4+Input!K752*ScoringModel!$B$5+Input!L752*ScoringModel!$B$6+Input!M752*ScoringModel!$B$7+Input!N752*ScoringModel!$B$8+Input!O752*ScoringModel!$B$9+Input!P752*ScoringModel!$B$10)*0.01,"")</f>
        <v/>
      </c>
      <c r="O752" s="66" t="str">
        <f>IF(A752&lt;&gt;"",(Input!Q752*ScoringModel!$B$14+Input!R752*ScoringModel!$B$15+Input!S752*ScoringModel!$B$16+Input!T752*ScoringModel!$B$17+Input!U752*ScoringModel!$B$18+Input!V752*ScoringModel!$B$19+Input!W752*ScoringModel!$B$20)*0.01,"")</f>
        <v/>
      </c>
      <c r="P752" s="66" t="str">
        <f>IF(A752&lt;&gt;"",(Input!X752*ScoringModel!$B$24+Input!Y752*ScoringModel!$B$25+Input!Z752*ScoringModel!$B$26+Input!AA752*ScoringModel!$B$27+Input!AB752*ScoringModel!$B$28+Input!AC752*ScoringModel!$B$29+Input!AD752*ScoringModel!$B$30)*0.01,"")</f>
        <v/>
      </c>
    </row>
    <row r="753" spans="1:16" x14ac:dyDescent="0.25">
      <c r="A753" s="154" t="str">
        <f>IF(Input!A753&lt;&gt;"",Input!A753,"")</f>
        <v/>
      </c>
      <c r="B753" s="154" t="str">
        <f>IF(Input!D753&lt;&gt;"",CONCATENATE(Input!D753,", ",Input!C753),"")</f>
        <v/>
      </c>
      <c r="C753" s="154" t="str">
        <f>IF(Input!E753&lt;&gt;"",Input!E753,"")</f>
        <v/>
      </c>
      <c r="D753" s="155" t="str">
        <f>IF(Input!F753&lt;&gt;"",Input!F753,"")</f>
        <v/>
      </c>
      <c r="E753" s="154" t="str">
        <f>IF(Input!I753&lt;&gt;"",CONCATENATE(Input!I753,", ",LEFT(Input!H753,1)),"")</f>
        <v/>
      </c>
      <c r="F753" s="156"/>
      <c r="G753" s="157" t="str">
        <f t="shared" si="11"/>
        <v/>
      </c>
      <c r="H753" s="154" t="str">
        <f>IF(A753&lt;&gt;"",VLOOKUP(G753,ScoreRanges!$C$4:$E$8,3),"")</f>
        <v/>
      </c>
      <c r="I753" s="156"/>
      <c r="J753" s="129" t="str">
        <f>IF(AND(ConversionTable!$F$2&lt;&gt;"",A753&lt;&gt;""),VLOOKUP(G753,ConversionTable!B$2:D$402,3),"")</f>
        <v/>
      </c>
      <c r="K753" s="66" t="str">
        <f>IF(AND(ConversionTable!$F$2&lt;&gt;"",A753&lt;&gt;""),VLOOKUP(J753,ConversionTable!I$4:K$7,3),"")</f>
        <v/>
      </c>
      <c r="M753" s="66" t="str">
        <f>IF(A753&lt;&gt;"",(Input!AE753*ScoringModel!$B$11+Input!AF753*ScoringModel!$B$21+Input!AG753*ScoringModel!$B$31)*0.01,"")</f>
        <v/>
      </c>
      <c r="N753" s="66" t="str">
        <f>IF(A753&lt;&gt;"",(Input!J753*ScoringModel!$B$4+Input!K753*ScoringModel!$B$5+Input!L753*ScoringModel!$B$6+Input!M753*ScoringModel!$B$7+Input!N753*ScoringModel!$B$8+Input!O753*ScoringModel!$B$9+Input!P753*ScoringModel!$B$10)*0.01,"")</f>
        <v/>
      </c>
      <c r="O753" s="66" t="str">
        <f>IF(A753&lt;&gt;"",(Input!Q753*ScoringModel!$B$14+Input!R753*ScoringModel!$B$15+Input!S753*ScoringModel!$B$16+Input!T753*ScoringModel!$B$17+Input!U753*ScoringModel!$B$18+Input!V753*ScoringModel!$B$19+Input!W753*ScoringModel!$B$20)*0.01,"")</f>
        <v/>
      </c>
      <c r="P753" s="66" t="str">
        <f>IF(A753&lt;&gt;"",(Input!X753*ScoringModel!$B$24+Input!Y753*ScoringModel!$B$25+Input!Z753*ScoringModel!$B$26+Input!AA753*ScoringModel!$B$27+Input!AB753*ScoringModel!$B$28+Input!AC753*ScoringModel!$B$29+Input!AD753*ScoringModel!$B$30)*0.01,"")</f>
        <v/>
      </c>
    </row>
    <row r="754" spans="1:16" x14ac:dyDescent="0.25">
      <c r="A754" s="154" t="str">
        <f>IF(Input!A754&lt;&gt;"",Input!A754,"")</f>
        <v/>
      </c>
      <c r="B754" s="154" t="str">
        <f>IF(Input!D754&lt;&gt;"",CONCATENATE(Input!D754,", ",Input!C754),"")</f>
        <v/>
      </c>
      <c r="C754" s="154" t="str">
        <f>IF(Input!E754&lt;&gt;"",Input!E754,"")</f>
        <v/>
      </c>
      <c r="D754" s="155" t="str">
        <f>IF(Input!F754&lt;&gt;"",Input!F754,"")</f>
        <v/>
      </c>
      <c r="E754" s="154" t="str">
        <f>IF(Input!I754&lt;&gt;"",CONCATENATE(Input!I754,", ",LEFT(Input!H754,1)),"")</f>
        <v/>
      </c>
      <c r="F754" s="156"/>
      <c r="G754" s="157" t="str">
        <f t="shared" si="11"/>
        <v/>
      </c>
      <c r="H754" s="154" t="str">
        <f>IF(A754&lt;&gt;"",VLOOKUP(G754,ScoreRanges!$C$4:$E$8,3),"")</f>
        <v/>
      </c>
      <c r="I754" s="156"/>
      <c r="J754" s="129" t="str">
        <f>IF(AND(ConversionTable!$F$2&lt;&gt;"",A754&lt;&gt;""),VLOOKUP(G754,ConversionTable!B$2:D$402,3),"")</f>
        <v/>
      </c>
      <c r="K754" s="66" t="str">
        <f>IF(AND(ConversionTable!$F$2&lt;&gt;"",A754&lt;&gt;""),VLOOKUP(J754,ConversionTable!I$4:K$7,3),"")</f>
        <v/>
      </c>
      <c r="M754" s="66" t="str">
        <f>IF(A754&lt;&gt;"",(Input!AE754*ScoringModel!$B$11+Input!AF754*ScoringModel!$B$21+Input!AG754*ScoringModel!$B$31)*0.01,"")</f>
        <v/>
      </c>
      <c r="N754" s="66" t="str">
        <f>IF(A754&lt;&gt;"",(Input!J754*ScoringModel!$B$4+Input!K754*ScoringModel!$B$5+Input!L754*ScoringModel!$B$6+Input!M754*ScoringModel!$B$7+Input!N754*ScoringModel!$B$8+Input!O754*ScoringModel!$B$9+Input!P754*ScoringModel!$B$10)*0.01,"")</f>
        <v/>
      </c>
      <c r="O754" s="66" t="str">
        <f>IF(A754&lt;&gt;"",(Input!Q754*ScoringModel!$B$14+Input!R754*ScoringModel!$B$15+Input!S754*ScoringModel!$B$16+Input!T754*ScoringModel!$B$17+Input!U754*ScoringModel!$B$18+Input!V754*ScoringModel!$B$19+Input!W754*ScoringModel!$B$20)*0.01,"")</f>
        <v/>
      </c>
      <c r="P754" s="66" t="str">
        <f>IF(A754&lt;&gt;"",(Input!X754*ScoringModel!$B$24+Input!Y754*ScoringModel!$B$25+Input!Z754*ScoringModel!$B$26+Input!AA754*ScoringModel!$B$27+Input!AB754*ScoringModel!$B$28+Input!AC754*ScoringModel!$B$29+Input!AD754*ScoringModel!$B$30)*0.01,"")</f>
        <v/>
      </c>
    </row>
    <row r="755" spans="1:16" x14ac:dyDescent="0.25">
      <c r="A755" s="154" t="str">
        <f>IF(Input!A755&lt;&gt;"",Input!A755,"")</f>
        <v/>
      </c>
      <c r="B755" s="154" t="str">
        <f>IF(Input!D755&lt;&gt;"",CONCATENATE(Input!D755,", ",Input!C755),"")</f>
        <v/>
      </c>
      <c r="C755" s="154" t="str">
        <f>IF(Input!E755&lt;&gt;"",Input!E755,"")</f>
        <v/>
      </c>
      <c r="D755" s="155" t="str">
        <f>IF(Input!F755&lt;&gt;"",Input!F755,"")</f>
        <v/>
      </c>
      <c r="E755" s="154" t="str">
        <f>IF(Input!I755&lt;&gt;"",CONCATENATE(Input!I755,", ",LEFT(Input!H755,1)),"")</f>
        <v/>
      </c>
      <c r="F755" s="156"/>
      <c r="G755" s="157" t="str">
        <f t="shared" si="11"/>
        <v/>
      </c>
      <c r="H755" s="154" t="str">
        <f>IF(A755&lt;&gt;"",VLOOKUP(G755,ScoreRanges!$C$4:$E$8,3),"")</f>
        <v/>
      </c>
      <c r="I755" s="156"/>
      <c r="J755" s="129" t="str">
        <f>IF(AND(ConversionTable!$F$2&lt;&gt;"",A755&lt;&gt;""),VLOOKUP(G755,ConversionTable!B$2:D$402,3),"")</f>
        <v/>
      </c>
      <c r="K755" s="66" t="str">
        <f>IF(AND(ConversionTable!$F$2&lt;&gt;"",A755&lt;&gt;""),VLOOKUP(J755,ConversionTable!I$4:K$7,3),"")</f>
        <v/>
      </c>
      <c r="M755" s="66" t="str">
        <f>IF(A755&lt;&gt;"",(Input!AE755*ScoringModel!$B$11+Input!AF755*ScoringModel!$B$21+Input!AG755*ScoringModel!$B$31)*0.01,"")</f>
        <v/>
      </c>
      <c r="N755" s="66" t="str">
        <f>IF(A755&lt;&gt;"",(Input!J755*ScoringModel!$B$4+Input!K755*ScoringModel!$B$5+Input!L755*ScoringModel!$B$6+Input!M755*ScoringModel!$B$7+Input!N755*ScoringModel!$B$8+Input!O755*ScoringModel!$B$9+Input!P755*ScoringModel!$B$10)*0.01,"")</f>
        <v/>
      </c>
      <c r="O755" s="66" t="str">
        <f>IF(A755&lt;&gt;"",(Input!Q755*ScoringModel!$B$14+Input!R755*ScoringModel!$B$15+Input!S755*ScoringModel!$B$16+Input!T755*ScoringModel!$B$17+Input!U755*ScoringModel!$B$18+Input!V755*ScoringModel!$B$19+Input!W755*ScoringModel!$B$20)*0.01,"")</f>
        <v/>
      </c>
      <c r="P755" s="66" t="str">
        <f>IF(A755&lt;&gt;"",(Input!X755*ScoringModel!$B$24+Input!Y755*ScoringModel!$B$25+Input!Z755*ScoringModel!$B$26+Input!AA755*ScoringModel!$B$27+Input!AB755*ScoringModel!$B$28+Input!AC755*ScoringModel!$B$29+Input!AD755*ScoringModel!$B$30)*0.01,"")</f>
        <v/>
      </c>
    </row>
    <row r="756" spans="1:16" x14ac:dyDescent="0.25">
      <c r="A756" s="154" t="str">
        <f>IF(Input!A756&lt;&gt;"",Input!A756,"")</f>
        <v/>
      </c>
      <c r="B756" s="154" t="str">
        <f>IF(Input!D756&lt;&gt;"",CONCATENATE(Input!D756,", ",Input!C756),"")</f>
        <v/>
      </c>
      <c r="C756" s="154" t="str">
        <f>IF(Input!E756&lt;&gt;"",Input!E756,"")</f>
        <v/>
      </c>
      <c r="D756" s="155" t="str">
        <f>IF(Input!F756&lt;&gt;"",Input!F756,"")</f>
        <v/>
      </c>
      <c r="E756" s="154" t="str">
        <f>IF(Input!I756&lt;&gt;"",CONCATENATE(Input!I756,", ",LEFT(Input!H756,1)),"")</f>
        <v/>
      </c>
      <c r="F756" s="156"/>
      <c r="G756" s="157" t="str">
        <f t="shared" si="11"/>
        <v/>
      </c>
      <c r="H756" s="154" t="str">
        <f>IF(A756&lt;&gt;"",VLOOKUP(G756,ScoreRanges!$C$4:$E$8,3),"")</f>
        <v/>
      </c>
      <c r="I756" s="156"/>
      <c r="J756" s="129" t="str">
        <f>IF(AND(ConversionTable!$F$2&lt;&gt;"",A756&lt;&gt;""),VLOOKUP(G756,ConversionTable!B$2:D$402,3),"")</f>
        <v/>
      </c>
      <c r="K756" s="66" t="str">
        <f>IF(AND(ConversionTable!$F$2&lt;&gt;"",A756&lt;&gt;""),VLOOKUP(J756,ConversionTable!I$4:K$7,3),"")</f>
        <v/>
      </c>
      <c r="M756" s="66" t="str">
        <f>IF(A756&lt;&gt;"",(Input!AE756*ScoringModel!$B$11+Input!AF756*ScoringModel!$B$21+Input!AG756*ScoringModel!$B$31)*0.01,"")</f>
        <v/>
      </c>
      <c r="N756" s="66" t="str">
        <f>IF(A756&lt;&gt;"",(Input!J756*ScoringModel!$B$4+Input!K756*ScoringModel!$B$5+Input!L756*ScoringModel!$B$6+Input!M756*ScoringModel!$B$7+Input!N756*ScoringModel!$B$8+Input!O756*ScoringModel!$B$9+Input!P756*ScoringModel!$B$10)*0.01,"")</f>
        <v/>
      </c>
      <c r="O756" s="66" t="str">
        <f>IF(A756&lt;&gt;"",(Input!Q756*ScoringModel!$B$14+Input!R756*ScoringModel!$B$15+Input!S756*ScoringModel!$B$16+Input!T756*ScoringModel!$B$17+Input!U756*ScoringModel!$B$18+Input!V756*ScoringModel!$B$19+Input!W756*ScoringModel!$B$20)*0.01,"")</f>
        <v/>
      </c>
      <c r="P756" s="66" t="str">
        <f>IF(A756&lt;&gt;"",(Input!X756*ScoringModel!$B$24+Input!Y756*ScoringModel!$B$25+Input!Z756*ScoringModel!$B$26+Input!AA756*ScoringModel!$B$27+Input!AB756*ScoringModel!$B$28+Input!AC756*ScoringModel!$B$29+Input!AD756*ScoringModel!$B$30)*0.01,"")</f>
        <v/>
      </c>
    </row>
    <row r="757" spans="1:16" x14ac:dyDescent="0.25">
      <c r="A757" s="154" t="str">
        <f>IF(Input!A757&lt;&gt;"",Input!A757,"")</f>
        <v/>
      </c>
      <c r="B757" s="154" t="str">
        <f>IF(Input!D757&lt;&gt;"",CONCATENATE(Input!D757,", ",Input!C757),"")</f>
        <v/>
      </c>
      <c r="C757" s="154" t="str">
        <f>IF(Input!E757&lt;&gt;"",Input!E757,"")</f>
        <v/>
      </c>
      <c r="D757" s="155" t="str">
        <f>IF(Input!F757&lt;&gt;"",Input!F757,"")</f>
        <v/>
      </c>
      <c r="E757" s="154" t="str">
        <f>IF(Input!I757&lt;&gt;"",CONCATENATE(Input!I757,", ",LEFT(Input!H757,1)),"")</f>
        <v/>
      </c>
      <c r="F757" s="156"/>
      <c r="G757" s="157" t="str">
        <f t="shared" si="11"/>
        <v/>
      </c>
      <c r="H757" s="154" t="str">
        <f>IF(A757&lt;&gt;"",VLOOKUP(G757,ScoreRanges!$C$4:$E$8,3),"")</f>
        <v/>
      </c>
      <c r="I757" s="156"/>
      <c r="J757" s="129" t="str">
        <f>IF(AND(ConversionTable!$F$2&lt;&gt;"",A757&lt;&gt;""),VLOOKUP(G757,ConversionTable!B$2:D$402,3),"")</f>
        <v/>
      </c>
      <c r="K757" s="66" t="str">
        <f>IF(AND(ConversionTable!$F$2&lt;&gt;"",A757&lt;&gt;""),VLOOKUP(J757,ConversionTable!I$4:K$7,3),"")</f>
        <v/>
      </c>
      <c r="M757" s="66" t="str">
        <f>IF(A757&lt;&gt;"",(Input!AE757*ScoringModel!$B$11+Input!AF757*ScoringModel!$B$21+Input!AG757*ScoringModel!$B$31)*0.01,"")</f>
        <v/>
      </c>
      <c r="N757" s="66" t="str">
        <f>IF(A757&lt;&gt;"",(Input!J757*ScoringModel!$B$4+Input!K757*ScoringModel!$B$5+Input!L757*ScoringModel!$B$6+Input!M757*ScoringModel!$B$7+Input!N757*ScoringModel!$B$8+Input!O757*ScoringModel!$B$9+Input!P757*ScoringModel!$B$10)*0.01,"")</f>
        <v/>
      </c>
      <c r="O757" s="66" t="str">
        <f>IF(A757&lt;&gt;"",(Input!Q757*ScoringModel!$B$14+Input!R757*ScoringModel!$B$15+Input!S757*ScoringModel!$B$16+Input!T757*ScoringModel!$B$17+Input!U757*ScoringModel!$B$18+Input!V757*ScoringModel!$B$19+Input!W757*ScoringModel!$B$20)*0.01,"")</f>
        <v/>
      </c>
      <c r="P757" s="66" t="str">
        <f>IF(A757&lt;&gt;"",(Input!X757*ScoringModel!$B$24+Input!Y757*ScoringModel!$B$25+Input!Z757*ScoringModel!$B$26+Input!AA757*ScoringModel!$B$27+Input!AB757*ScoringModel!$B$28+Input!AC757*ScoringModel!$B$29+Input!AD757*ScoringModel!$B$30)*0.01,"")</f>
        <v/>
      </c>
    </row>
    <row r="758" spans="1:16" x14ac:dyDescent="0.25">
      <c r="A758" s="154" t="str">
        <f>IF(Input!A758&lt;&gt;"",Input!A758,"")</f>
        <v/>
      </c>
      <c r="B758" s="154" t="str">
        <f>IF(Input!D758&lt;&gt;"",CONCATENATE(Input!D758,", ",Input!C758),"")</f>
        <v/>
      </c>
      <c r="C758" s="154" t="str">
        <f>IF(Input!E758&lt;&gt;"",Input!E758,"")</f>
        <v/>
      </c>
      <c r="D758" s="155" t="str">
        <f>IF(Input!F758&lt;&gt;"",Input!F758,"")</f>
        <v/>
      </c>
      <c r="E758" s="154" t="str">
        <f>IF(Input!I758&lt;&gt;"",CONCATENATE(Input!I758,", ",LEFT(Input!H758,1)),"")</f>
        <v/>
      </c>
      <c r="F758" s="156"/>
      <c r="G758" s="157" t="str">
        <f t="shared" si="11"/>
        <v/>
      </c>
      <c r="H758" s="154" t="str">
        <f>IF(A758&lt;&gt;"",VLOOKUP(G758,ScoreRanges!$C$4:$E$8,3),"")</f>
        <v/>
      </c>
      <c r="I758" s="156"/>
      <c r="J758" s="129" t="str">
        <f>IF(AND(ConversionTable!$F$2&lt;&gt;"",A758&lt;&gt;""),VLOOKUP(G758,ConversionTable!B$2:D$402,3),"")</f>
        <v/>
      </c>
      <c r="K758" s="66" t="str">
        <f>IF(AND(ConversionTable!$F$2&lt;&gt;"",A758&lt;&gt;""),VLOOKUP(J758,ConversionTable!I$4:K$7,3),"")</f>
        <v/>
      </c>
      <c r="M758" s="66" t="str">
        <f>IF(A758&lt;&gt;"",(Input!AE758*ScoringModel!$B$11+Input!AF758*ScoringModel!$B$21+Input!AG758*ScoringModel!$B$31)*0.01,"")</f>
        <v/>
      </c>
      <c r="N758" s="66" t="str">
        <f>IF(A758&lt;&gt;"",(Input!J758*ScoringModel!$B$4+Input!K758*ScoringModel!$B$5+Input!L758*ScoringModel!$B$6+Input!M758*ScoringModel!$B$7+Input!N758*ScoringModel!$B$8+Input!O758*ScoringModel!$B$9+Input!P758*ScoringModel!$B$10)*0.01,"")</f>
        <v/>
      </c>
      <c r="O758" s="66" t="str">
        <f>IF(A758&lt;&gt;"",(Input!Q758*ScoringModel!$B$14+Input!R758*ScoringModel!$B$15+Input!S758*ScoringModel!$B$16+Input!T758*ScoringModel!$B$17+Input!U758*ScoringModel!$B$18+Input!V758*ScoringModel!$B$19+Input!W758*ScoringModel!$B$20)*0.01,"")</f>
        <v/>
      </c>
      <c r="P758" s="66" t="str">
        <f>IF(A758&lt;&gt;"",(Input!X758*ScoringModel!$B$24+Input!Y758*ScoringModel!$B$25+Input!Z758*ScoringModel!$B$26+Input!AA758*ScoringModel!$B$27+Input!AB758*ScoringModel!$B$28+Input!AC758*ScoringModel!$B$29+Input!AD758*ScoringModel!$B$30)*0.01,"")</f>
        <v/>
      </c>
    </row>
    <row r="759" spans="1:16" x14ac:dyDescent="0.25">
      <c r="A759" s="154" t="str">
        <f>IF(Input!A759&lt;&gt;"",Input!A759,"")</f>
        <v/>
      </c>
      <c r="B759" s="154" t="str">
        <f>IF(Input!D759&lt;&gt;"",CONCATENATE(Input!D759,", ",Input!C759),"")</f>
        <v/>
      </c>
      <c r="C759" s="154" t="str">
        <f>IF(Input!E759&lt;&gt;"",Input!E759,"")</f>
        <v/>
      </c>
      <c r="D759" s="155" t="str">
        <f>IF(Input!F759&lt;&gt;"",Input!F759,"")</f>
        <v/>
      </c>
      <c r="E759" s="154" t="str">
        <f>IF(Input!I759&lt;&gt;"",CONCATENATE(Input!I759,", ",LEFT(Input!H759,1)),"")</f>
        <v/>
      </c>
      <c r="F759" s="156"/>
      <c r="G759" s="157" t="str">
        <f t="shared" si="11"/>
        <v/>
      </c>
      <c r="H759" s="154" t="str">
        <f>IF(A759&lt;&gt;"",VLOOKUP(G759,ScoreRanges!$C$4:$E$8,3),"")</f>
        <v/>
      </c>
      <c r="I759" s="156"/>
      <c r="J759" s="129" t="str">
        <f>IF(AND(ConversionTable!$F$2&lt;&gt;"",A759&lt;&gt;""),VLOOKUP(G759,ConversionTable!B$2:D$402,3),"")</f>
        <v/>
      </c>
      <c r="K759" s="66" t="str">
        <f>IF(AND(ConversionTable!$F$2&lt;&gt;"",A759&lt;&gt;""),VLOOKUP(J759,ConversionTable!I$4:K$7,3),"")</f>
        <v/>
      </c>
      <c r="M759" s="66" t="str">
        <f>IF(A759&lt;&gt;"",(Input!AE759*ScoringModel!$B$11+Input!AF759*ScoringModel!$B$21+Input!AG759*ScoringModel!$B$31)*0.01,"")</f>
        <v/>
      </c>
      <c r="N759" s="66" t="str">
        <f>IF(A759&lt;&gt;"",(Input!J759*ScoringModel!$B$4+Input!K759*ScoringModel!$B$5+Input!L759*ScoringModel!$B$6+Input!M759*ScoringModel!$B$7+Input!N759*ScoringModel!$B$8+Input!O759*ScoringModel!$B$9+Input!P759*ScoringModel!$B$10)*0.01,"")</f>
        <v/>
      </c>
      <c r="O759" s="66" t="str">
        <f>IF(A759&lt;&gt;"",(Input!Q759*ScoringModel!$B$14+Input!R759*ScoringModel!$B$15+Input!S759*ScoringModel!$B$16+Input!T759*ScoringModel!$B$17+Input!U759*ScoringModel!$B$18+Input!V759*ScoringModel!$B$19+Input!W759*ScoringModel!$B$20)*0.01,"")</f>
        <v/>
      </c>
      <c r="P759" s="66" t="str">
        <f>IF(A759&lt;&gt;"",(Input!X759*ScoringModel!$B$24+Input!Y759*ScoringModel!$B$25+Input!Z759*ScoringModel!$B$26+Input!AA759*ScoringModel!$B$27+Input!AB759*ScoringModel!$B$28+Input!AC759*ScoringModel!$B$29+Input!AD759*ScoringModel!$B$30)*0.01,"")</f>
        <v/>
      </c>
    </row>
    <row r="760" spans="1:16" x14ac:dyDescent="0.25">
      <c r="A760" s="154" t="str">
        <f>IF(Input!A760&lt;&gt;"",Input!A760,"")</f>
        <v/>
      </c>
      <c r="B760" s="154" t="str">
        <f>IF(Input!D760&lt;&gt;"",CONCATENATE(Input!D760,", ",Input!C760),"")</f>
        <v/>
      </c>
      <c r="C760" s="154" t="str">
        <f>IF(Input!E760&lt;&gt;"",Input!E760,"")</f>
        <v/>
      </c>
      <c r="D760" s="155" t="str">
        <f>IF(Input!F760&lt;&gt;"",Input!F760,"")</f>
        <v/>
      </c>
      <c r="E760" s="154" t="str">
        <f>IF(Input!I760&lt;&gt;"",CONCATENATE(Input!I760,", ",LEFT(Input!H760,1)),"")</f>
        <v/>
      </c>
      <c r="F760" s="156"/>
      <c r="G760" s="157" t="str">
        <f t="shared" si="11"/>
        <v/>
      </c>
      <c r="H760" s="154" t="str">
        <f>IF(A760&lt;&gt;"",VLOOKUP(G760,ScoreRanges!$C$4:$E$8,3),"")</f>
        <v/>
      </c>
      <c r="I760" s="156"/>
      <c r="J760" s="129" t="str">
        <f>IF(AND(ConversionTable!$F$2&lt;&gt;"",A760&lt;&gt;""),VLOOKUP(G760,ConversionTable!B$2:D$402,3),"")</f>
        <v/>
      </c>
      <c r="K760" s="66" t="str">
        <f>IF(AND(ConversionTable!$F$2&lt;&gt;"",A760&lt;&gt;""),VLOOKUP(J760,ConversionTable!I$4:K$7,3),"")</f>
        <v/>
      </c>
      <c r="M760" s="66" t="str">
        <f>IF(A760&lt;&gt;"",(Input!AE760*ScoringModel!$B$11+Input!AF760*ScoringModel!$B$21+Input!AG760*ScoringModel!$B$31)*0.01,"")</f>
        <v/>
      </c>
      <c r="N760" s="66" t="str">
        <f>IF(A760&lt;&gt;"",(Input!J760*ScoringModel!$B$4+Input!K760*ScoringModel!$B$5+Input!L760*ScoringModel!$B$6+Input!M760*ScoringModel!$B$7+Input!N760*ScoringModel!$B$8+Input!O760*ScoringModel!$B$9+Input!P760*ScoringModel!$B$10)*0.01,"")</f>
        <v/>
      </c>
      <c r="O760" s="66" t="str">
        <f>IF(A760&lt;&gt;"",(Input!Q760*ScoringModel!$B$14+Input!R760*ScoringModel!$B$15+Input!S760*ScoringModel!$B$16+Input!T760*ScoringModel!$B$17+Input!U760*ScoringModel!$B$18+Input!V760*ScoringModel!$B$19+Input!W760*ScoringModel!$B$20)*0.01,"")</f>
        <v/>
      </c>
      <c r="P760" s="66" t="str">
        <f>IF(A760&lt;&gt;"",(Input!X760*ScoringModel!$B$24+Input!Y760*ScoringModel!$B$25+Input!Z760*ScoringModel!$B$26+Input!AA760*ScoringModel!$B$27+Input!AB760*ScoringModel!$B$28+Input!AC760*ScoringModel!$B$29+Input!AD760*ScoringModel!$B$30)*0.01,"")</f>
        <v/>
      </c>
    </row>
    <row r="761" spans="1:16" x14ac:dyDescent="0.25">
      <c r="A761" s="154" t="str">
        <f>IF(Input!A761&lt;&gt;"",Input!A761,"")</f>
        <v/>
      </c>
      <c r="B761" s="154" t="str">
        <f>IF(Input!D761&lt;&gt;"",CONCATENATE(Input!D761,", ",Input!C761),"")</f>
        <v/>
      </c>
      <c r="C761" s="154" t="str">
        <f>IF(Input!E761&lt;&gt;"",Input!E761,"")</f>
        <v/>
      </c>
      <c r="D761" s="155" t="str">
        <f>IF(Input!F761&lt;&gt;"",Input!F761,"")</f>
        <v/>
      </c>
      <c r="E761" s="154" t="str">
        <f>IF(Input!I761&lt;&gt;"",CONCATENATE(Input!I761,", ",LEFT(Input!H761,1)),"")</f>
        <v/>
      </c>
      <c r="F761" s="156"/>
      <c r="G761" s="157" t="str">
        <f t="shared" si="11"/>
        <v/>
      </c>
      <c r="H761" s="154" t="str">
        <f>IF(A761&lt;&gt;"",VLOOKUP(G761,ScoreRanges!$C$4:$E$8,3),"")</f>
        <v/>
      </c>
      <c r="I761" s="156"/>
      <c r="J761" s="129" t="str">
        <f>IF(AND(ConversionTable!$F$2&lt;&gt;"",A761&lt;&gt;""),VLOOKUP(G761,ConversionTable!B$2:D$402,3),"")</f>
        <v/>
      </c>
      <c r="K761" s="66" t="str">
        <f>IF(AND(ConversionTable!$F$2&lt;&gt;"",A761&lt;&gt;""),VLOOKUP(J761,ConversionTable!I$4:K$7,3),"")</f>
        <v/>
      </c>
      <c r="M761" s="66" t="str">
        <f>IF(A761&lt;&gt;"",(Input!AE761*ScoringModel!$B$11+Input!AF761*ScoringModel!$B$21+Input!AG761*ScoringModel!$B$31)*0.01,"")</f>
        <v/>
      </c>
      <c r="N761" s="66" t="str">
        <f>IF(A761&lt;&gt;"",(Input!J761*ScoringModel!$B$4+Input!K761*ScoringModel!$B$5+Input!L761*ScoringModel!$B$6+Input!M761*ScoringModel!$B$7+Input!N761*ScoringModel!$B$8+Input!O761*ScoringModel!$B$9+Input!P761*ScoringModel!$B$10)*0.01,"")</f>
        <v/>
      </c>
      <c r="O761" s="66" t="str">
        <f>IF(A761&lt;&gt;"",(Input!Q761*ScoringModel!$B$14+Input!R761*ScoringModel!$B$15+Input!S761*ScoringModel!$B$16+Input!T761*ScoringModel!$B$17+Input!U761*ScoringModel!$B$18+Input!V761*ScoringModel!$B$19+Input!W761*ScoringModel!$B$20)*0.01,"")</f>
        <v/>
      </c>
      <c r="P761" s="66" t="str">
        <f>IF(A761&lt;&gt;"",(Input!X761*ScoringModel!$B$24+Input!Y761*ScoringModel!$B$25+Input!Z761*ScoringModel!$B$26+Input!AA761*ScoringModel!$B$27+Input!AB761*ScoringModel!$B$28+Input!AC761*ScoringModel!$B$29+Input!AD761*ScoringModel!$B$30)*0.01,"")</f>
        <v/>
      </c>
    </row>
    <row r="762" spans="1:16" x14ac:dyDescent="0.25">
      <c r="A762" s="154" t="str">
        <f>IF(Input!A762&lt;&gt;"",Input!A762,"")</f>
        <v/>
      </c>
      <c r="B762" s="154" t="str">
        <f>IF(Input!D762&lt;&gt;"",CONCATENATE(Input!D762,", ",Input!C762),"")</f>
        <v/>
      </c>
      <c r="C762" s="154" t="str">
        <f>IF(Input!E762&lt;&gt;"",Input!E762,"")</f>
        <v/>
      </c>
      <c r="D762" s="155" t="str">
        <f>IF(Input!F762&lt;&gt;"",Input!F762,"")</f>
        <v/>
      </c>
      <c r="E762" s="154" t="str">
        <f>IF(Input!I762&lt;&gt;"",CONCATENATE(Input!I762,", ",LEFT(Input!H762,1)),"")</f>
        <v/>
      </c>
      <c r="F762" s="156"/>
      <c r="G762" s="157" t="str">
        <f t="shared" si="11"/>
        <v/>
      </c>
      <c r="H762" s="154" t="str">
        <f>IF(A762&lt;&gt;"",VLOOKUP(G762,ScoreRanges!$C$4:$E$8,3),"")</f>
        <v/>
      </c>
      <c r="I762" s="156"/>
      <c r="J762" s="129" t="str">
        <f>IF(AND(ConversionTable!$F$2&lt;&gt;"",A762&lt;&gt;""),VLOOKUP(G762,ConversionTable!B$2:D$402,3),"")</f>
        <v/>
      </c>
      <c r="K762" s="66" t="str">
        <f>IF(AND(ConversionTable!$F$2&lt;&gt;"",A762&lt;&gt;""),VLOOKUP(J762,ConversionTable!I$4:K$7,3),"")</f>
        <v/>
      </c>
      <c r="M762" s="66" t="str">
        <f>IF(A762&lt;&gt;"",(Input!AE762*ScoringModel!$B$11+Input!AF762*ScoringModel!$B$21+Input!AG762*ScoringModel!$B$31)*0.01,"")</f>
        <v/>
      </c>
      <c r="N762" s="66" t="str">
        <f>IF(A762&lt;&gt;"",(Input!J762*ScoringModel!$B$4+Input!K762*ScoringModel!$B$5+Input!L762*ScoringModel!$B$6+Input!M762*ScoringModel!$B$7+Input!N762*ScoringModel!$B$8+Input!O762*ScoringModel!$B$9+Input!P762*ScoringModel!$B$10)*0.01,"")</f>
        <v/>
      </c>
      <c r="O762" s="66" t="str">
        <f>IF(A762&lt;&gt;"",(Input!Q762*ScoringModel!$B$14+Input!R762*ScoringModel!$B$15+Input!S762*ScoringModel!$B$16+Input!T762*ScoringModel!$B$17+Input!U762*ScoringModel!$B$18+Input!V762*ScoringModel!$B$19+Input!W762*ScoringModel!$B$20)*0.01,"")</f>
        <v/>
      </c>
      <c r="P762" s="66" t="str">
        <f>IF(A762&lt;&gt;"",(Input!X762*ScoringModel!$B$24+Input!Y762*ScoringModel!$B$25+Input!Z762*ScoringModel!$B$26+Input!AA762*ScoringModel!$B$27+Input!AB762*ScoringModel!$B$28+Input!AC762*ScoringModel!$B$29+Input!AD762*ScoringModel!$B$30)*0.01,"")</f>
        <v/>
      </c>
    </row>
    <row r="763" spans="1:16" x14ac:dyDescent="0.25">
      <c r="A763" s="154" t="str">
        <f>IF(Input!A763&lt;&gt;"",Input!A763,"")</f>
        <v/>
      </c>
      <c r="B763" s="154" t="str">
        <f>IF(Input!D763&lt;&gt;"",CONCATENATE(Input!D763,", ",Input!C763),"")</f>
        <v/>
      </c>
      <c r="C763" s="154" t="str">
        <f>IF(Input!E763&lt;&gt;"",Input!E763,"")</f>
        <v/>
      </c>
      <c r="D763" s="155" t="str">
        <f>IF(Input!F763&lt;&gt;"",Input!F763,"")</f>
        <v/>
      </c>
      <c r="E763" s="154" t="str">
        <f>IF(Input!I763&lt;&gt;"",CONCATENATE(Input!I763,", ",LEFT(Input!H763,1)),"")</f>
        <v/>
      </c>
      <c r="F763" s="156"/>
      <c r="G763" s="157" t="str">
        <f t="shared" si="11"/>
        <v/>
      </c>
      <c r="H763" s="154" t="str">
        <f>IF(A763&lt;&gt;"",VLOOKUP(G763,ScoreRanges!$C$4:$E$8,3),"")</f>
        <v/>
      </c>
      <c r="I763" s="156"/>
      <c r="J763" s="129" t="str">
        <f>IF(AND(ConversionTable!$F$2&lt;&gt;"",A763&lt;&gt;""),VLOOKUP(G763,ConversionTable!B$2:D$402,3),"")</f>
        <v/>
      </c>
      <c r="K763" s="66" t="str">
        <f>IF(AND(ConversionTable!$F$2&lt;&gt;"",A763&lt;&gt;""),VLOOKUP(J763,ConversionTable!I$4:K$7,3),"")</f>
        <v/>
      </c>
      <c r="M763" s="66" t="str">
        <f>IF(A763&lt;&gt;"",(Input!AE763*ScoringModel!$B$11+Input!AF763*ScoringModel!$B$21+Input!AG763*ScoringModel!$B$31)*0.01,"")</f>
        <v/>
      </c>
      <c r="N763" s="66" t="str">
        <f>IF(A763&lt;&gt;"",(Input!J763*ScoringModel!$B$4+Input!K763*ScoringModel!$B$5+Input!L763*ScoringModel!$B$6+Input!M763*ScoringModel!$B$7+Input!N763*ScoringModel!$B$8+Input!O763*ScoringModel!$B$9+Input!P763*ScoringModel!$B$10)*0.01,"")</f>
        <v/>
      </c>
      <c r="O763" s="66" t="str">
        <f>IF(A763&lt;&gt;"",(Input!Q763*ScoringModel!$B$14+Input!R763*ScoringModel!$B$15+Input!S763*ScoringModel!$B$16+Input!T763*ScoringModel!$B$17+Input!U763*ScoringModel!$B$18+Input!V763*ScoringModel!$B$19+Input!W763*ScoringModel!$B$20)*0.01,"")</f>
        <v/>
      </c>
      <c r="P763" s="66" t="str">
        <f>IF(A763&lt;&gt;"",(Input!X763*ScoringModel!$B$24+Input!Y763*ScoringModel!$B$25+Input!Z763*ScoringModel!$B$26+Input!AA763*ScoringModel!$B$27+Input!AB763*ScoringModel!$B$28+Input!AC763*ScoringModel!$B$29+Input!AD763*ScoringModel!$B$30)*0.01,"")</f>
        <v/>
      </c>
    </row>
    <row r="764" spans="1:16" x14ac:dyDescent="0.25">
      <c r="A764" s="154" t="str">
        <f>IF(Input!A764&lt;&gt;"",Input!A764,"")</f>
        <v/>
      </c>
      <c r="B764" s="154" t="str">
        <f>IF(Input!D764&lt;&gt;"",CONCATENATE(Input!D764,", ",Input!C764),"")</f>
        <v/>
      </c>
      <c r="C764" s="154" t="str">
        <f>IF(Input!E764&lt;&gt;"",Input!E764,"")</f>
        <v/>
      </c>
      <c r="D764" s="155" t="str">
        <f>IF(Input!F764&lt;&gt;"",Input!F764,"")</f>
        <v/>
      </c>
      <c r="E764" s="154" t="str">
        <f>IF(Input!I764&lt;&gt;"",CONCATENATE(Input!I764,", ",LEFT(Input!H764,1)),"")</f>
        <v/>
      </c>
      <c r="F764" s="156"/>
      <c r="G764" s="157" t="str">
        <f t="shared" si="11"/>
        <v/>
      </c>
      <c r="H764" s="154" t="str">
        <f>IF(A764&lt;&gt;"",VLOOKUP(G764,ScoreRanges!$C$4:$E$8,3),"")</f>
        <v/>
      </c>
      <c r="I764" s="156"/>
      <c r="J764" s="129" t="str">
        <f>IF(AND(ConversionTable!$F$2&lt;&gt;"",A764&lt;&gt;""),VLOOKUP(G764,ConversionTable!B$2:D$402,3),"")</f>
        <v/>
      </c>
      <c r="K764" s="66" t="str">
        <f>IF(AND(ConversionTable!$F$2&lt;&gt;"",A764&lt;&gt;""),VLOOKUP(J764,ConversionTable!I$4:K$7,3),"")</f>
        <v/>
      </c>
      <c r="M764" s="66" t="str">
        <f>IF(A764&lt;&gt;"",(Input!AE764*ScoringModel!$B$11+Input!AF764*ScoringModel!$B$21+Input!AG764*ScoringModel!$B$31)*0.01,"")</f>
        <v/>
      </c>
      <c r="N764" s="66" t="str">
        <f>IF(A764&lt;&gt;"",(Input!J764*ScoringModel!$B$4+Input!K764*ScoringModel!$B$5+Input!L764*ScoringModel!$B$6+Input!M764*ScoringModel!$B$7+Input!N764*ScoringModel!$B$8+Input!O764*ScoringModel!$B$9+Input!P764*ScoringModel!$B$10)*0.01,"")</f>
        <v/>
      </c>
      <c r="O764" s="66" t="str">
        <f>IF(A764&lt;&gt;"",(Input!Q764*ScoringModel!$B$14+Input!R764*ScoringModel!$B$15+Input!S764*ScoringModel!$B$16+Input!T764*ScoringModel!$B$17+Input!U764*ScoringModel!$B$18+Input!V764*ScoringModel!$B$19+Input!W764*ScoringModel!$B$20)*0.01,"")</f>
        <v/>
      </c>
      <c r="P764" s="66" t="str">
        <f>IF(A764&lt;&gt;"",(Input!X764*ScoringModel!$B$24+Input!Y764*ScoringModel!$B$25+Input!Z764*ScoringModel!$B$26+Input!AA764*ScoringModel!$B$27+Input!AB764*ScoringModel!$B$28+Input!AC764*ScoringModel!$B$29+Input!AD764*ScoringModel!$B$30)*0.01,"")</f>
        <v/>
      </c>
    </row>
    <row r="765" spans="1:16" x14ac:dyDescent="0.25">
      <c r="A765" s="154" t="str">
        <f>IF(Input!A765&lt;&gt;"",Input!A765,"")</f>
        <v/>
      </c>
      <c r="B765" s="154" t="str">
        <f>IF(Input!D765&lt;&gt;"",CONCATENATE(Input!D765,", ",Input!C765),"")</f>
        <v/>
      </c>
      <c r="C765" s="154" t="str">
        <f>IF(Input!E765&lt;&gt;"",Input!E765,"")</f>
        <v/>
      </c>
      <c r="D765" s="155" t="str">
        <f>IF(Input!F765&lt;&gt;"",Input!F765,"")</f>
        <v/>
      </c>
      <c r="E765" s="154" t="str">
        <f>IF(Input!I765&lt;&gt;"",CONCATENATE(Input!I765,", ",LEFT(Input!H765,1)),"")</f>
        <v/>
      </c>
      <c r="F765" s="156"/>
      <c r="G765" s="157" t="str">
        <f t="shared" si="11"/>
        <v/>
      </c>
      <c r="H765" s="154" t="str">
        <f>IF(A765&lt;&gt;"",VLOOKUP(G765,ScoreRanges!$C$4:$E$8,3),"")</f>
        <v/>
      </c>
      <c r="I765" s="156"/>
      <c r="J765" s="129" t="str">
        <f>IF(AND(ConversionTable!$F$2&lt;&gt;"",A765&lt;&gt;""),VLOOKUP(G765,ConversionTable!B$2:D$402,3),"")</f>
        <v/>
      </c>
      <c r="K765" s="66" t="str">
        <f>IF(AND(ConversionTable!$F$2&lt;&gt;"",A765&lt;&gt;""),VLOOKUP(J765,ConversionTable!I$4:K$7,3),"")</f>
        <v/>
      </c>
      <c r="M765" s="66" t="str">
        <f>IF(A765&lt;&gt;"",(Input!AE765*ScoringModel!$B$11+Input!AF765*ScoringModel!$B$21+Input!AG765*ScoringModel!$B$31)*0.01,"")</f>
        <v/>
      </c>
      <c r="N765" s="66" t="str">
        <f>IF(A765&lt;&gt;"",(Input!J765*ScoringModel!$B$4+Input!K765*ScoringModel!$B$5+Input!L765*ScoringModel!$B$6+Input!M765*ScoringModel!$B$7+Input!N765*ScoringModel!$B$8+Input!O765*ScoringModel!$B$9+Input!P765*ScoringModel!$B$10)*0.01,"")</f>
        <v/>
      </c>
      <c r="O765" s="66" t="str">
        <f>IF(A765&lt;&gt;"",(Input!Q765*ScoringModel!$B$14+Input!R765*ScoringModel!$B$15+Input!S765*ScoringModel!$B$16+Input!T765*ScoringModel!$B$17+Input!U765*ScoringModel!$B$18+Input!V765*ScoringModel!$B$19+Input!W765*ScoringModel!$B$20)*0.01,"")</f>
        <v/>
      </c>
      <c r="P765" s="66" t="str">
        <f>IF(A765&lt;&gt;"",(Input!X765*ScoringModel!$B$24+Input!Y765*ScoringModel!$B$25+Input!Z765*ScoringModel!$B$26+Input!AA765*ScoringModel!$B$27+Input!AB765*ScoringModel!$B$28+Input!AC765*ScoringModel!$B$29+Input!AD765*ScoringModel!$B$30)*0.01,"")</f>
        <v/>
      </c>
    </row>
    <row r="766" spans="1:16" x14ac:dyDescent="0.25">
      <c r="A766" s="154" t="str">
        <f>IF(Input!A766&lt;&gt;"",Input!A766,"")</f>
        <v/>
      </c>
      <c r="B766" s="154" t="str">
        <f>IF(Input!D766&lt;&gt;"",CONCATENATE(Input!D766,", ",Input!C766),"")</f>
        <v/>
      </c>
      <c r="C766" s="154" t="str">
        <f>IF(Input!E766&lt;&gt;"",Input!E766,"")</f>
        <v/>
      </c>
      <c r="D766" s="155" t="str">
        <f>IF(Input!F766&lt;&gt;"",Input!F766,"")</f>
        <v/>
      </c>
      <c r="E766" s="154" t="str">
        <f>IF(Input!I766&lt;&gt;"",CONCATENATE(Input!I766,", ",LEFT(Input!H766,1)),"")</f>
        <v/>
      </c>
      <c r="F766" s="156"/>
      <c r="G766" s="157" t="str">
        <f t="shared" si="11"/>
        <v/>
      </c>
      <c r="H766" s="154" t="str">
        <f>IF(A766&lt;&gt;"",VLOOKUP(G766,ScoreRanges!$C$4:$E$8,3),"")</f>
        <v/>
      </c>
      <c r="I766" s="156"/>
      <c r="J766" s="129" t="str">
        <f>IF(AND(ConversionTable!$F$2&lt;&gt;"",A766&lt;&gt;""),VLOOKUP(G766,ConversionTable!B$2:D$402,3),"")</f>
        <v/>
      </c>
      <c r="K766" s="66" t="str">
        <f>IF(AND(ConversionTable!$F$2&lt;&gt;"",A766&lt;&gt;""),VLOOKUP(J766,ConversionTable!I$4:K$7,3),"")</f>
        <v/>
      </c>
      <c r="M766" s="66" t="str">
        <f>IF(A766&lt;&gt;"",(Input!AE766*ScoringModel!$B$11+Input!AF766*ScoringModel!$B$21+Input!AG766*ScoringModel!$B$31)*0.01,"")</f>
        <v/>
      </c>
      <c r="N766" s="66" t="str">
        <f>IF(A766&lt;&gt;"",(Input!J766*ScoringModel!$B$4+Input!K766*ScoringModel!$B$5+Input!L766*ScoringModel!$B$6+Input!M766*ScoringModel!$B$7+Input!N766*ScoringModel!$B$8+Input!O766*ScoringModel!$B$9+Input!P766*ScoringModel!$B$10)*0.01,"")</f>
        <v/>
      </c>
      <c r="O766" s="66" t="str">
        <f>IF(A766&lt;&gt;"",(Input!Q766*ScoringModel!$B$14+Input!R766*ScoringModel!$B$15+Input!S766*ScoringModel!$B$16+Input!T766*ScoringModel!$B$17+Input!U766*ScoringModel!$B$18+Input!V766*ScoringModel!$B$19+Input!W766*ScoringModel!$B$20)*0.01,"")</f>
        <v/>
      </c>
      <c r="P766" s="66" t="str">
        <f>IF(A766&lt;&gt;"",(Input!X766*ScoringModel!$B$24+Input!Y766*ScoringModel!$B$25+Input!Z766*ScoringModel!$B$26+Input!AA766*ScoringModel!$B$27+Input!AB766*ScoringModel!$B$28+Input!AC766*ScoringModel!$B$29+Input!AD766*ScoringModel!$B$30)*0.01,"")</f>
        <v/>
      </c>
    </row>
    <row r="767" spans="1:16" x14ac:dyDescent="0.25">
      <c r="A767" s="154" t="str">
        <f>IF(Input!A767&lt;&gt;"",Input!A767,"")</f>
        <v/>
      </c>
      <c r="B767" s="154" t="str">
        <f>IF(Input!D767&lt;&gt;"",CONCATENATE(Input!D767,", ",Input!C767),"")</f>
        <v/>
      </c>
      <c r="C767" s="154" t="str">
        <f>IF(Input!E767&lt;&gt;"",Input!E767,"")</f>
        <v/>
      </c>
      <c r="D767" s="155" t="str">
        <f>IF(Input!F767&lt;&gt;"",Input!F767,"")</f>
        <v/>
      </c>
      <c r="E767" s="154" t="str">
        <f>IF(Input!I767&lt;&gt;"",CONCATENATE(Input!I767,", ",LEFT(Input!H767,1)),"")</f>
        <v/>
      </c>
      <c r="F767" s="156"/>
      <c r="G767" s="157" t="str">
        <f t="shared" si="11"/>
        <v/>
      </c>
      <c r="H767" s="154" t="str">
        <f>IF(A767&lt;&gt;"",VLOOKUP(G767,ScoreRanges!$C$4:$E$8,3),"")</f>
        <v/>
      </c>
      <c r="I767" s="156"/>
      <c r="J767" s="129" t="str">
        <f>IF(AND(ConversionTable!$F$2&lt;&gt;"",A767&lt;&gt;""),VLOOKUP(G767,ConversionTable!B$2:D$402,3),"")</f>
        <v/>
      </c>
      <c r="K767" s="66" t="str">
        <f>IF(AND(ConversionTable!$F$2&lt;&gt;"",A767&lt;&gt;""),VLOOKUP(J767,ConversionTable!I$4:K$7,3),"")</f>
        <v/>
      </c>
      <c r="M767" s="66" t="str">
        <f>IF(A767&lt;&gt;"",(Input!AE767*ScoringModel!$B$11+Input!AF767*ScoringModel!$B$21+Input!AG767*ScoringModel!$B$31)*0.01,"")</f>
        <v/>
      </c>
      <c r="N767" s="66" t="str">
        <f>IF(A767&lt;&gt;"",(Input!J767*ScoringModel!$B$4+Input!K767*ScoringModel!$B$5+Input!L767*ScoringModel!$B$6+Input!M767*ScoringModel!$B$7+Input!N767*ScoringModel!$B$8+Input!O767*ScoringModel!$B$9+Input!P767*ScoringModel!$B$10)*0.01,"")</f>
        <v/>
      </c>
      <c r="O767" s="66" t="str">
        <f>IF(A767&lt;&gt;"",(Input!Q767*ScoringModel!$B$14+Input!R767*ScoringModel!$B$15+Input!S767*ScoringModel!$B$16+Input!T767*ScoringModel!$B$17+Input!U767*ScoringModel!$B$18+Input!V767*ScoringModel!$B$19+Input!W767*ScoringModel!$B$20)*0.01,"")</f>
        <v/>
      </c>
      <c r="P767" s="66" t="str">
        <f>IF(A767&lt;&gt;"",(Input!X767*ScoringModel!$B$24+Input!Y767*ScoringModel!$B$25+Input!Z767*ScoringModel!$B$26+Input!AA767*ScoringModel!$B$27+Input!AB767*ScoringModel!$B$28+Input!AC767*ScoringModel!$B$29+Input!AD767*ScoringModel!$B$30)*0.01,"")</f>
        <v/>
      </c>
    </row>
    <row r="768" spans="1:16" x14ac:dyDescent="0.25">
      <c r="A768" s="154" t="str">
        <f>IF(Input!A768&lt;&gt;"",Input!A768,"")</f>
        <v/>
      </c>
      <c r="B768" s="154" t="str">
        <f>IF(Input!D768&lt;&gt;"",CONCATENATE(Input!D768,", ",Input!C768),"")</f>
        <v/>
      </c>
      <c r="C768" s="154" t="str">
        <f>IF(Input!E768&lt;&gt;"",Input!E768,"")</f>
        <v/>
      </c>
      <c r="D768" s="155" t="str">
        <f>IF(Input!F768&lt;&gt;"",Input!F768,"")</f>
        <v/>
      </c>
      <c r="E768" s="154" t="str">
        <f>IF(Input!I768&lt;&gt;"",CONCATENATE(Input!I768,", ",LEFT(Input!H768,1)),"")</f>
        <v/>
      </c>
      <c r="F768" s="156"/>
      <c r="G768" s="157" t="str">
        <f t="shared" si="11"/>
        <v/>
      </c>
      <c r="H768" s="154" t="str">
        <f>IF(A768&lt;&gt;"",VLOOKUP(G768,ScoreRanges!$C$4:$E$8,3),"")</f>
        <v/>
      </c>
      <c r="I768" s="156"/>
      <c r="J768" s="129" t="str">
        <f>IF(AND(ConversionTable!$F$2&lt;&gt;"",A768&lt;&gt;""),VLOOKUP(G768,ConversionTable!B$2:D$402,3),"")</f>
        <v/>
      </c>
      <c r="K768" s="66" t="str">
        <f>IF(AND(ConversionTable!$F$2&lt;&gt;"",A768&lt;&gt;""),VLOOKUP(J768,ConversionTable!I$4:K$7,3),"")</f>
        <v/>
      </c>
      <c r="M768" s="66" t="str">
        <f>IF(A768&lt;&gt;"",(Input!AE768*ScoringModel!$B$11+Input!AF768*ScoringModel!$B$21+Input!AG768*ScoringModel!$B$31)*0.01,"")</f>
        <v/>
      </c>
      <c r="N768" s="66" t="str">
        <f>IF(A768&lt;&gt;"",(Input!J768*ScoringModel!$B$4+Input!K768*ScoringModel!$B$5+Input!L768*ScoringModel!$B$6+Input!M768*ScoringModel!$B$7+Input!N768*ScoringModel!$B$8+Input!O768*ScoringModel!$B$9+Input!P768*ScoringModel!$B$10)*0.01,"")</f>
        <v/>
      </c>
      <c r="O768" s="66" t="str">
        <f>IF(A768&lt;&gt;"",(Input!Q768*ScoringModel!$B$14+Input!R768*ScoringModel!$B$15+Input!S768*ScoringModel!$B$16+Input!T768*ScoringModel!$B$17+Input!U768*ScoringModel!$B$18+Input!V768*ScoringModel!$B$19+Input!W768*ScoringModel!$B$20)*0.01,"")</f>
        <v/>
      </c>
      <c r="P768" s="66" t="str">
        <f>IF(A768&lt;&gt;"",(Input!X768*ScoringModel!$B$24+Input!Y768*ScoringModel!$B$25+Input!Z768*ScoringModel!$B$26+Input!AA768*ScoringModel!$B$27+Input!AB768*ScoringModel!$B$28+Input!AC768*ScoringModel!$B$29+Input!AD768*ScoringModel!$B$30)*0.01,"")</f>
        <v/>
      </c>
    </row>
    <row r="769" spans="1:16" x14ac:dyDescent="0.25">
      <c r="A769" s="154" t="str">
        <f>IF(Input!A769&lt;&gt;"",Input!A769,"")</f>
        <v/>
      </c>
      <c r="B769" s="154" t="str">
        <f>IF(Input!D769&lt;&gt;"",CONCATENATE(Input!D769,", ",Input!C769),"")</f>
        <v/>
      </c>
      <c r="C769" s="154" t="str">
        <f>IF(Input!E769&lt;&gt;"",Input!E769,"")</f>
        <v/>
      </c>
      <c r="D769" s="155" t="str">
        <f>IF(Input!F769&lt;&gt;"",Input!F769,"")</f>
        <v/>
      </c>
      <c r="E769" s="154" t="str">
        <f>IF(Input!I769&lt;&gt;"",CONCATENATE(Input!I769,", ",LEFT(Input!H769,1)),"")</f>
        <v/>
      </c>
      <c r="F769" s="156"/>
      <c r="G769" s="157" t="str">
        <f t="shared" si="11"/>
        <v/>
      </c>
      <c r="H769" s="154" t="str">
        <f>IF(A769&lt;&gt;"",VLOOKUP(G769,ScoreRanges!$C$4:$E$8,3),"")</f>
        <v/>
      </c>
      <c r="I769" s="156"/>
      <c r="J769" s="129" t="str">
        <f>IF(AND(ConversionTable!$F$2&lt;&gt;"",A769&lt;&gt;""),VLOOKUP(G769,ConversionTable!B$2:D$402,3),"")</f>
        <v/>
      </c>
      <c r="K769" s="66" t="str">
        <f>IF(AND(ConversionTable!$F$2&lt;&gt;"",A769&lt;&gt;""),VLOOKUP(J769,ConversionTable!I$4:K$7,3),"")</f>
        <v/>
      </c>
      <c r="M769" s="66" t="str">
        <f>IF(A769&lt;&gt;"",(Input!AE769*ScoringModel!$B$11+Input!AF769*ScoringModel!$B$21+Input!AG769*ScoringModel!$B$31)*0.01,"")</f>
        <v/>
      </c>
      <c r="N769" s="66" t="str">
        <f>IF(A769&lt;&gt;"",(Input!J769*ScoringModel!$B$4+Input!K769*ScoringModel!$B$5+Input!L769*ScoringModel!$B$6+Input!M769*ScoringModel!$B$7+Input!N769*ScoringModel!$B$8+Input!O769*ScoringModel!$B$9+Input!P769*ScoringModel!$B$10)*0.01,"")</f>
        <v/>
      </c>
      <c r="O769" s="66" t="str">
        <f>IF(A769&lt;&gt;"",(Input!Q769*ScoringModel!$B$14+Input!R769*ScoringModel!$B$15+Input!S769*ScoringModel!$B$16+Input!T769*ScoringModel!$B$17+Input!U769*ScoringModel!$B$18+Input!V769*ScoringModel!$B$19+Input!W769*ScoringModel!$B$20)*0.01,"")</f>
        <v/>
      </c>
      <c r="P769" s="66" t="str">
        <f>IF(A769&lt;&gt;"",(Input!X769*ScoringModel!$B$24+Input!Y769*ScoringModel!$B$25+Input!Z769*ScoringModel!$B$26+Input!AA769*ScoringModel!$B$27+Input!AB769*ScoringModel!$B$28+Input!AC769*ScoringModel!$B$29+Input!AD769*ScoringModel!$B$30)*0.01,"")</f>
        <v/>
      </c>
    </row>
    <row r="770" spans="1:16" x14ac:dyDescent="0.25">
      <c r="A770" s="154" t="str">
        <f>IF(Input!A770&lt;&gt;"",Input!A770,"")</f>
        <v/>
      </c>
      <c r="B770" s="154" t="str">
        <f>IF(Input!D770&lt;&gt;"",CONCATENATE(Input!D770,", ",Input!C770),"")</f>
        <v/>
      </c>
      <c r="C770" s="154" t="str">
        <f>IF(Input!E770&lt;&gt;"",Input!E770,"")</f>
        <v/>
      </c>
      <c r="D770" s="155" t="str">
        <f>IF(Input!F770&lt;&gt;"",Input!F770,"")</f>
        <v/>
      </c>
      <c r="E770" s="154" t="str">
        <f>IF(Input!I770&lt;&gt;"",CONCATENATE(Input!I770,", ",LEFT(Input!H770,1)),"")</f>
        <v/>
      </c>
      <c r="F770" s="156"/>
      <c r="G770" s="157" t="str">
        <f t="shared" ref="G770:G833" si="12">IF(A770&lt;&gt;"",SUM(M770:P770),"")</f>
        <v/>
      </c>
      <c r="H770" s="154" t="str">
        <f>IF(A770&lt;&gt;"",VLOOKUP(G770,ScoreRanges!$C$4:$E$8,3),"")</f>
        <v/>
      </c>
      <c r="I770" s="156"/>
      <c r="J770" s="129" t="str">
        <f>IF(AND(ConversionTable!$F$2&lt;&gt;"",A770&lt;&gt;""),VLOOKUP(G770,ConversionTable!B$2:D$402,3),"")</f>
        <v/>
      </c>
      <c r="K770" s="66" t="str">
        <f>IF(AND(ConversionTable!$F$2&lt;&gt;"",A770&lt;&gt;""),VLOOKUP(J770,ConversionTable!I$4:K$7,3),"")</f>
        <v/>
      </c>
      <c r="M770" s="66" t="str">
        <f>IF(A770&lt;&gt;"",(Input!AE770*ScoringModel!$B$11+Input!AF770*ScoringModel!$B$21+Input!AG770*ScoringModel!$B$31)*0.01,"")</f>
        <v/>
      </c>
      <c r="N770" s="66" t="str">
        <f>IF(A770&lt;&gt;"",(Input!J770*ScoringModel!$B$4+Input!K770*ScoringModel!$B$5+Input!L770*ScoringModel!$B$6+Input!M770*ScoringModel!$B$7+Input!N770*ScoringModel!$B$8+Input!O770*ScoringModel!$B$9+Input!P770*ScoringModel!$B$10)*0.01,"")</f>
        <v/>
      </c>
      <c r="O770" s="66" t="str">
        <f>IF(A770&lt;&gt;"",(Input!Q770*ScoringModel!$B$14+Input!R770*ScoringModel!$B$15+Input!S770*ScoringModel!$B$16+Input!T770*ScoringModel!$B$17+Input!U770*ScoringModel!$B$18+Input!V770*ScoringModel!$B$19+Input!W770*ScoringModel!$B$20)*0.01,"")</f>
        <v/>
      </c>
      <c r="P770" s="66" t="str">
        <f>IF(A770&lt;&gt;"",(Input!X770*ScoringModel!$B$24+Input!Y770*ScoringModel!$B$25+Input!Z770*ScoringModel!$B$26+Input!AA770*ScoringModel!$B$27+Input!AB770*ScoringModel!$B$28+Input!AC770*ScoringModel!$B$29+Input!AD770*ScoringModel!$B$30)*0.01,"")</f>
        <v/>
      </c>
    </row>
    <row r="771" spans="1:16" x14ac:dyDescent="0.25">
      <c r="A771" s="154" t="str">
        <f>IF(Input!A771&lt;&gt;"",Input!A771,"")</f>
        <v/>
      </c>
      <c r="B771" s="154" t="str">
        <f>IF(Input!D771&lt;&gt;"",CONCATENATE(Input!D771,", ",Input!C771),"")</f>
        <v/>
      </c>
      <c r="C771" s="154" t="str">
        <f>IF(Input!E771&lt;&gt;"",Input!E771,"")</f>
        <v/>
      </c>
      <c r="D771" s="155" t="str">
        <f>IF(Input!F771&lt;&gt;"",Input!F771,"")</f>
        <v/>
      </c>
      <c r="E771" s="154" t="str">
        <f>IF(Input!I771&lt;&gt;"",CONCATENATE(Input!I771,", ",LEFT(Input!H771,1)),"")</f>
        <v/>
      </c>
      <c r="F771" s="156"/>
      <c r="G771" s="157" t="str">
        <f t="shared" si="12"/>
        <v/>
      </c>
      <c r="H771" s="154" t="str">
        <f>IF(A771&lt;&gt;"",VLOOKUP(G771,ScoreRanges!$C$4:$E$8,3),"")</f>
        <v/>
      </c>
      <c r="I771" s="156"/>
      <c r="J771" s="129" t="str">
        <f>IF(AND(ConversionTable!$F$2&lt;&gt;"",A771&lt;&gt;""),VLOOKUP(G771,ConversionTable!B$2:D$402,3),"")</f>
        <v/>
      </c>
      <c r="K771" s="66" t="str">
        <f>IF(AND(ConversionTable!$F$2&lt;&gt;"",A771&lt;&gt;""),VLOOKUP(J771,ConversionTable!I$4:K$7,3),"")</f>
        <v/>
      </c>
      <c r="M771" s="66" t="str">
        <f>IF(A771&lt;&gt;"",(Input!AE771*ScoringModel!$B$11+Input!AF771*ScoringModel!$B$21+Input!AG771*ScoringModel!$B$31)*0.01,"")</f>
        <v/>
      </c>
      <c r="N771" s="66" t="str">
        <f>IF(A771&lt;&gt;"",(Input!J771*ScoringModel!$B$4+Input!K771*ScoringModel!$B$5+Input!L771*ScoringModel!$B$6+Input!M771*ScoringModel!$B$7+Input!N771*ScoringModel!$B$8+Input!O771*ScoringModel!$B$9+Input!P771*ScoringModel!$B$10)*0.01,"")</f>
        <v/>
      </c>
      <c r="O771" s="66" t="str">
        <f>IF(A771&lt;&gt;"",(Input!Q771*ScoringModel!$B$14+Input!R771*ScoringModel!$B$15+Input!S771*ScoringModel!$B$16+Input!T771*ScoringModel!$B$17+Input!U771*ScoringModel!$B$18+Input!V771*ScoringModel!$B$19+Input!W771*ScoringModel!$B$20)*0.01,"")</f>
        <v/>
      </c>
      <c r="P771" s="66" t="str">
        <f>IF(A771&lt;&gt;"",(Input!X771*ScoringModel!$B$24+Input!Y771*ScoringModel!$B$25+Input!Z771*ScoringModel!$B$26+Input!AA771*ScoringModel!$B$27+Input!AB771*ScoringModel!$B$28+Input!AC771*ScoringModel!$B$29+Input!AD771*ScoringModel!$B$30)*0.01,"")</f>
        <v/>
      </c>
    </row>
    <row r="772" spans="1:16" x14ac:dyDescent="0.25">
      <c r="A772" s="154" t="str">
        <f>IF(Input!A772&lt;&gt;"",Input!A772,"")</f>
        <v/>
      </c>
      <c r="B772" s="154" t="str">
        <f>IF(Input!D772&lt;&gt;"",CONCATENATE(Input!D772,", ",Input!C772),"")</f>
        <v/>
      </c>
      <c r="C772" s="154" t="str">
        <f>IF(Input!E772&lt;&gt;"",Input!E772,"")</f>
        <v/>
      </c>
      <c r="D772" s="155" t="str">
        <f>IF(Input!F772&lt;&gt;"",Input!F772,"")</f>
        <v/>
      </c>
      <c r="E772" s="154" t="str">
        <f>IF(Input!I772&lt;&gt;"",CONCATENATE(Input!I772,", ",LEFT(Input!H772,1)),"")</f>
        <v/>
      </c>
      <c r="F772" s="156"/>
      <c r="G772" s="157" t="str">
        <f t="shared" si="12"/>
        <v/>
      </c>
      <c r="H772" s="154" t="str">
        <f>IF(A772&lt;&gt;"",VLOOKUP(G772,ScoreRanges!$C$4:$E$8,3),"")</f>
        <v/>
      </c>
      <c r="I772" s="156"/>
      <c r="J772" s="129" t="str">
        <f>IF(AND(ConversionTable!$F$2&lt;&gt;"",A772&lt;&gt;""),VLOOKUP(G772,ConversionTable!B$2:D$402,3),"")</f>
        <v/>
      </c>
      <c r="K772" s="66" t="str">
        <f>IF(AND(ConversionTable!$F$2&lt;&gt;"",A772&lt;&gt;""),VLOOKUP(J772,ConversionTable!I$4:K$7,3),"")</f>
        <v/>
      </c>
      <c r="M772" s="66" t="str">
        <f>IF(A772&lt;&gt;"",(Input!AE772*ScoringModel!$B$11+Input!AF772*ScoringModel!$B$21+Input!AG772*ScoringModel!$B$31)*0.01,"")</f>
        <v/>
      </c>
      <c r="N772" s="66" t="str">
        <f>IF(A772&lt;&gt;"",(Input!J772*ScoringModel!$B$4+Input!K772*ScoringModel!$B$5+Input!L772*ScoringModel!$B$6+Input!M772*ScoringModel!$B$7+Input!N772*ScoringModel!$B$8+Input!O772*ScoringModel!$B$9+Input!P772*ScoringModel!$B$10)*0.01,"")</f>
        <v/>
      </c>
      <c r="O772" s="66" t="str">
        <f>IF(A772&lt;&gt;"",(Input!Q772*ScoringModel!$B$14+Input!R772*ScoringModel!$B$15+Input!S772*ScoringModel!$B$16+Input!T772*ScoringModel!$B$17+Input!U772*ScoringModel!$B$18+Input!V772*ScoringModel!$B$19+Input!W772*ScoringModel!$B$20)*0.01,"")</f>
        <v/>
      </c>
      <c r="P772" s="66" t="str">
        <f>IF(A772&lt;&gt;"",(Input!X772*ScoringModel!$B$24+Input!Y772*ScoringModel!$B$25+Input!Z772*ScoringModel!$B$26+Input!AA772*ScoringModel!$B$27+Input!AB772*ScoringModel!$B$28+Input!AC772*ScoringModel!$B$29+Input!AD772*ScoringModel!$B$30)*0.01,"")</f>
        <v/>
      </c>
    </row>
    <row r="773" spans="1:16" x14ac:dyDescent="0.25">
      <c r="A773" s="154" t="str">
        <f>IF(Input!A773&lt;&gt;"",Input!A773,"")</f>
        <v/>
      </c>
      <c r="B773" s="154" t="str">
        <f>IF(Input!D773&lt;&gt;"",CONCATENATE(Input!D773,", ",Input!C773),"")</f>
        <v/>
      </c>
      <c r="C773" s="154" t="str">
        <f>IF(Input!E773&lt;&gt;"",Input!E773,"")</f>
        <v/>
      </c>
      <c r="D773" s="155" t="str">
        <f>IF(Input!F773&lt;&gt;"",Input!F773,"")</f>
        <v/>
      </c>
      <c r="E773" s="154" t="str">
        <f>IF(Input!I773&lt;&gt;"",CONCATENATE(Input!I773,", ",LEFT(Input!H773,1)),"")</f>
        <v/>
      </c>
      <c r="F773" s="156"/>
      <c r="G773" s="157" t="str">
        <f t="shared" si="12"/>
        <v/>
      </c>
      <c r="H773" s="154" t="str">
        <f>IF(A773&lt;&gt;"",VLOOKUP(G773,ScoreRanges!$C$4:$E$8,3),"")</f>
        <v/>
      </c>
      <c r="I773" s="156"/>
      <c r="J773" s="129" t="str">
        <f>IF(AND(ConversionTable!$F$2&lt;&gt;"",A773&lt;&gt;""),VLOOKUP(G773,ConversionTable!B$2:D$402,3),"")</f>
        <v/>
      </c>
      <c r="K773" s="66" t="str">
        <f>IF(AND(ConversionTable!$F$2&lt;&gt;"",A773&lt;&gt;""),VLOOKUP(J773,ConversionTable!I$4:K$7,3),"")</f>
        <v/>
      </c>
      <c r="M773" s="66" t="str">
        <f>IF(A773&lt;&gt;"",(Input!AE773*ScoringModel!$B$11+Input!AF773*ScoringModel!$B$21+Input!AG773*ScoringModel!$B$31)*0.01,"")</f>
        <v/>
      </c>
      <c r="N773" s="66" t="str">
        <f>IF(A773&lt;&gt;"",(Input!J773*ScoringModel!$B$4+Input!K773*ScoringModel!$B$5+Input!L773*ScoringModel!$B$6+Input!M773*ScoringModel!$B$7+Input!N773*ScoringModel!$B$8+Input!O773*ScoringModel!$B$9+Input!P773*ScoringModel!$B$10)*0.01,"")</f>
        <v/>
      </c>
      <c r="O773" s="66" t="str">
        <f>IF(A773&lt;&gt;"",(Input!Q773*ScoringModel!$B$14+Input!R773*ScoringModel!$B$15+Input!S773*ScoringModel!$B$16+Input!T773*ScoringModel!$B$17+Input!U773*ScoringModel!$B$18+Input!V773*ScoringModel!$B$19+Input!W773*ScoringModel!$B$20)*0.01,"")</f>
        <v/>
      </c>
      <c r="P773" s="66" t="str">
        <f>IF(A773&lt;&gt;"",(Input!X773*ScoringModel!$B$24+Input!Y773*ScoringModel!$B$25+Input!Z773*ScoringModel!$B$26+Input!AA773*ScoringModel!$B$27+Input!AB773*ScoringModel!$B$28+Input!AC773*ScoringModel!$B$29+Input!AD773*ScoringModel!$B$30)*0.01,"")</f>
        <v/>
      </c>
    </row>
    <row r="774" spans="1:16" x14ac:dyDescent="0.25">
      <c r="A774" s="154" t="str">
        <f>IF(Input!A774&lt;&gt;"",Input!A774,"")</f>
        <v/>
      </c>
      <c r="B774" s="154" t="str">
        <f>IF(Input!D774&lt;&gt;"",CONCATENATE(Input!D774,", ",Input!C774),"")</f>
        <v/>
      </c>
      <c r="C774" s="154" t="str">
        <f>IF(Input!E774&lt;&gt;"",Input!E774,"")</f>
        <v/>
      </c>
      <c r="D774" s="155" t="str">
        <f>IF(Input!F774&lt;&gt;"",Input!F774,"")</f>
        <v/>
      </c>
      <c r="E774" s="154" t="str">
        <f>IF(Input!I774&lt;&gt;"",CONCATENATE(Input!I774,", ",LEFT(Input!H774,1)),"")</f>
        <v/>
      </c>
      <c r="F774" s="156"/>
      <c r="G774" s="157" t="str">
        <f t="shared" si="12"/>
        <v/>
      </c>
      <c r="H774" s="154" t="str">
        <f>IF(A774&lt;&gt;"",VLOOKUP(G774,ScoreRanges!$C$4:$E$8,3),"")</f>
        <v/>
      </c>
      <c r="I774" s="156"/>
      <c r="J774" s="129" t="str">
        <f>IF(AND(ConversionTable!$F$2&lt;&gt;"",A774&lt;&gt;""),VLOOKUP(G774,ConversionTable!B$2:D$402,3),"")</f>
        <v/>
      </c>
      <c r="K774" s="66" t="str">
        <f>IF(AND(ConversionTable!$F$2&lt;&gt;"",A774&lt;&gt;""),VLOOKUP(J774,ConversionTable!I$4:K$7,3),"")</f>
        <v/>
      </c>
      <c r="M774" s="66" t="str">
        <f>IF(A774&lt;&gt;"",(Input!AE774*ScoringModel!$B$11+Input!AF774*ScoringModel!$B$21+Input!AG774*ScoringModel!$B$31)*0.01,"")</f>
        <v/>
      </c>
      <c r="N774" s="66" t="str">
        <f>IF(A774&lt;&gt;"",(Input!J774*ScoringModel!$B$4+Input!K774*ScoringModel!$B$5+Input!L774*ScoringModel!$B$6+Input!M774*ScoringModel!$B$7+Input!N774*ScoringModel!$B$8+Input!O774*ScoringModel!$B$9+Input!P774*ScoringModel!$B$10)*0.01,"")</f>
        <v/>
      </c>
      <c r="O774" s="66" t="str">
        <f>IF(A774&lt;&gt;"",(Input!Q774*ScoringModel!$B$14+Input!R774*ScoringModel!$B$15+Input!S774*ScoringModel!$B$16+Input!T774*ScoringModel!$B$17+Input!U774*ScoringModel!$B$18+Input!V774*ScoringModel!$B$19+Input!W774*ScoringModel!$B$20)*0.01,"")</f>
        <v/>
      </c>
      <c r="P774" s="66" t="str">
        <f>IF(A774&lt;&gt;"",(Input!X774*ScoringModel!$B$24+Input!Y774*ScoringModel!$B$25+Input!Z774*ScoringModel!$B$26+Input!AA774*ScoringModel!$B$27+Input!AB774*ScoringModel!$B$28+Input!AC774*ScoringModel!$B$29+Input!AD774*ScoringModel!$B$30)*0.01,"")</f>
        <v/>
      </c>
    </row>
    <row r="775" spans="1:16" x14ac:dyDescent="0.25">
      <c r="A775" s="154" t="str">
        <f>IF(Input!A775&lt;&gt;"",Input!A775,"")</f>
        <v/>
      </c>
      <c r="B775" s="154" t="str">
        <f>IF(Input!D775&lt;&gt;"",CONCATENATE(Input!D775,", ",Input!C775),"")</f>
        <v/>
      </c>
      <c r="C775" s="154" t="str">
        <f>IF(Input!E775&lt;&gt;"",Input!E775,"")</f>
        <v/>
      </c>
      <c r="D775" s="155" t="str">
        <f>IF(Input!F775&lt;&gt;"",Input!F775,"")</f>
        <v/>
      </c>
      <c r="E775" s="154" t="str">
        <f>IF(Input!I775&lt;&gt;"",CONCATENATE(Input!I775,", ",LEFT(Input!H775,1)),"")</f>
        <v/>
      </c>
      <c r="F775" s="156"/>
      <c r="G775" s="157" t="str">
        <f t="shared" si="12"/>
        <v/>
      </c>
      <c r="H775" s="154" t="str">
        <f>IF(A775&lt;&gt;"",VLOOKUP(G775,ScoreRanges!$C$4:$E$8,3),"")</f>
        <v/>
      </c>
      <c r="I775" s="156"/>
      <c r="J775" s="129" t="str">
        <f>IF(AND(ConversionTable!$F$2&lt;&gt;"",A775&lt;&gt;""),VLOOKUP(G775,ConversionTable!B$2:D$402,3),"")</f>
        <v/>
      </c>
      <c r="K775" s="66" t="str">
        <f>IF(AND(ConversionTable!$F$2&lt;&gt;"",A775&lt;&gt;""),VLOOKUP(J775,ConversionTable!I$4:K$7,3),"")</f>
        <v/>
      </c>
      <c r="M775" s="66" t="str">
        <f>IF(A775&lt;&gt;"",(Input!AE775*ScoringModel!$B$11+Input!AF775*ScoringModel!$B$21+Input!AG775*ScoringModel!$B$31)*0.01,"")</f>
        <v/>
      </c>
      <c r="N775" s="66" t="str">
        <f>IF(A775&lt;&gt;"",(Input!J775*ScoringModel!$B$4+Input!K775*ScoringModel!$B$5+Input!L775*ScoringModel!$B$6+Input!M775*ScoringModel!$B$7+Input!N775*ScoringModel!$B$8+Input!O775*ScoringModel!$B$9+Input!P775*ScoringModel!$B$10)*0.01,"")</f>
        <v/>
      </c>
      <c r="O775" s="66" t="str">
        <f>IF(A775&lt;&gt;"",(Input!Q775*ScoringModel!$B$14+Input!R775*ScoringModel!$B$15+Input!S775*ScoringModel!$B$16+Input!T775*ScoringModel!$B$17+Input!U775*ScoringModel!$B$18+Input!V775*ScoringModel!$B$19+Input!W775*ScoringModel!$B$20)*0.01,"")</f>
        <v/>
      </c>
      <c r="P775" s="66" t="str">
        <f>IF(A775&lt;&gt;"",(Input!X775*ScoringModel!$B$24+Input!Y775*ScoringModel!$B$25+Input!Z775*ScoringModel!$B$26+Input!AA775*ScoringModel!$B$27+Input!AB775*ScoringModel!$B$28+Input!AC775*ScoringModel!$B$29+Input!AD775*ScoringModel!$B$30)*0.01,"")</f>
        <v/>
      </c>
    </row>
    <row r="776" spans="1:16" x14ac:dyDescent="0.25">
      <c r="A776" s="154" t="str">
        <f>IF(Input!A776&lt;&gt;"",Input!A776,"")</f>
        <v/>
      </c>
      <c r="B776" s="154" t="str">
        <f>IF(Input!D776&lt;&gt;"",CONCATENATE(Input!D776,", ",Input!C776),"")</f>
        <v/>
      </c>
      <c r="C776" s="154" t="str">
        <f>IF(Input!E776&lt;&gt;"",Input!E776,"")</f>
        <v/>
      </c>
      <c r="D776" s="155" t="str">
        <f>IF(Input!F776&lt;&gt;"",Input!F776,"")</f>
        <v/>
      </c>
      <c r="E776" s="154" t="str">
        <f>IF(Input!I776&lt;&gt;"",CONCATENATE(Input!I776,", ",LEFT(Input!H776,1)),"")</f>
        <v/>
      </c>
      <c r="F776" s="156"/>
      <c r="G776" s="157" t="str">
        <f t="shared" si="12"/>
        <v/>
      </c>
      <c r="H776" s="154" t="str">
        <f>IF(A776&lt;&gt;"",VLOOKUP(G776,ScoreRanges!$C$4:$E$8,3),"")</f>
        <v/>
      </c>
      <c r="I776" s="156"/>
      <c r="J776" s="129" t="str">
        <f>IF(AND(ConversionTable!$F$2&lt;&gt;"",A776&lt;&gt;""),VLOOKUP(G776,ConversionTable!B$2:D$402,3),"")</f>
        <v/>
      </c>
      <c r="K776" s="66" t="str">
        <f>IF(AND(ConversionTable!$F$2&lt;&gt;"",A776&lt;&gt;""),VLOOKUP(J776,ConversionTable!I$4:K$7,3),"")</f>
        <v/>
      </c>
      <c r="M776" s="66" t="str">
        <f>IF(A776&lt;&gt;"",(Input!AE776*ScoringModel!$B$11+Input!AF776*ScoringModel!$B$21+Input!AG776*ScoringModel!$B$31)*0.01,"")</f>
        <v/>
      </c>
      <c r="N776" s="66" t="str">
        <f>IF(A776&lt;&gt;"",(Input!J776*ScoringModel!$B$4+Input!K776*ScoringModel!$B$5+Input!L776*ScoringModel!$B$6+Input!M776*ScoringModel!$B$7+Input!N776*ScoringModel!$B$8+Input!O776*ScoringModel!$B$9+Input!P776*ScoringModel!$B$10)*0.01,"")</f>
        <v/>
      </c>
      <c r="O776" s="66" t="str">
        <f>IF(A776&lt;&gt;"",(Input!Q776*ScoringModel!$B$14+Input!R776*ScoringModel!$B$15+Input!S776*ScoringModel!$B$16+Input!T776*ScoringModel!$B$17+Input!U776*ScoringModel!$B$18+Input!V776*ScoringModel!$B$19+Input!W776*ScoringModel!$B$20)*0.01,"")</f>
        <v/>
      </c>
      <c r="P776" s="66" t="str">
        <f>IF(A776&lt;&gt;"",(Input!X776*ScoringModel!$B$24+Input!Y776*ScoringModel!$B$25+Input!Z776*ScoringModel!$B$26+Input!AA776*ScoringModel!$B$27+Input!AB776*ScoringModel!$B$28+Input!AC776*ScoringModel!$B$29+Input!AD776*ScoringModel!$B$30)*0.01,"")</f>
        <v/>
      </c>
    </row>
    <row r="777" spans="1:16" x14ac:dyDescent="0.25">
      <c r="A777" s="154" t="str">
        <f>IF(Input!A777&lt;&gt;"",Input!A777,"")</f>
        <v/>
      </c>
      <c r="B777" s="154" t="str">
        <f>IF(Input!D777&lt;&gt;"",CONCATENATE(Input!D777,", ",Input!C777),"")</f>
        <v/>
      </c>
      <c r="C777" s="154" t="str">
        <f>IF(Input!E777&lt;&gt;"",Input!E777,"")</f>
        <v/>
      </c>
      <c r="D777" s="155" t="str">
        <f>IF(Input!F777&lt;&gt;"",Input!F777,"")</f>
        <v/>
      </c>
      <c r="E777" s="154" t="str">
        <f>IF(Input!I777&lt;&gt;"",CONCATENATE(Input!I777,", ",LEFT(Input!H777,1)),"")</f>
        <v/>
      </c>
      <c r="F777" s="156"/>
      <c r="G777" s="157" t="str">
        <f t="shared" si="12"/>
        <v/>
      </c>
      <c r="H777" s="154" t="str">
        <f>IF(A777&lt;&gt;"",VLOOKUP(G777,ScoreRanges!$C$4:$E$8,3),"")</f>
        <v/>
      </c>
      <c r="I777" s="156"/>
      <c r="J777" s="129" t="str">
        <f>IF(AND(ConversionTable!$F$2&lt;&gt;"",A777&lt;&gt;""),VLOOKUP(G777,ConversionTable!B$2:D$402,3),"")</f>
        <v/>
      </c>
      <c r="K777" s="66" t="str">
        <f>IF(AND(ConversionTable!$F$2&lt;&gt;"",A777&lt;&gt;""),VLOOKUP(J777,ConversionTable!I$4:K$7,3),"")</f>
        <v/>
      </c>
      <c r="M777" s="66" t="str">
        <f>IF(A777&lt;&gt;"",(Input!AE777*ScoringModel!$B$11+Input!AF777*ScoringModel!$B$21+Input!AG777*ScoringModel!$B$31)*0.01,"")</f>
        <v/>
      </c>
      <c r="N777" s="66" t="str">
        <f>IF(A777&lt;&gt;"",(Input!J777*ScoringModel!$B$4+Input!K777*ScoringModel!$B$5+Input!L777*ScoringModel!$B$6+Input!M777*ScoringModel!$B$7+Input!N777*ScoringModel!$B$8+Input!O777*ScoringModel!$B$9+Input!P777*ScoringModel!$B$10)*0.01,"")</f>
        <v/>
      </c>
      <c r="O777" s="66" t="str">
        <f>IF(A777&lt;&gt;"",(Input!Q777*ScoringModel!$B$14+Input!R777*ScoringModel!$B$15+Input!S777*ScoringModel!$B$16+Input!T777*ScoringModel!$B$17+Input!U777*ScoringModel!$B$18+Input!V777*ScoringModel!$B$19+Input!W777*ScoringModel!$B$20)*0.01,"")</f>
        <v/>
      </c>
      <c r="P777" s="66" t="str">
        <f>IF(A777&lt;&gt;"",(Input!X777*ScoringModel!$B$24+Input!Y777*ScoringModel!$B$25+Input!Z777*ScoringModel!$B$26+Input!AA777*ScoringModel!$B$27+Input!AB777*ScoringModel!$B$28+Input!AC777*ScoringModel!$B$29+Input!AD777*ScoringModel!$B$30)*0.01,"")</f>
        <v/>
      </c>
    </row>
    <row r="778" spans="1:16" x14ac:dyDescent="0.25">
      <c r="A778" s="154" t="str">
        <f>IF(Input!A778&lt;&gt;"",Input!A778,"")</f>
        <v/>
      </c>
      <c r="B778" s="154" t="str">
        <f>IF(Input!D778&lt;&gt;"",CONCATENATE(Input!D778,", ",Input!C778),"")</f>
        <v/>
      </c>
      <c r="C778" s="154" t="str">
        <f>IF(Input!E778&lt;&gt;"",Input!E778,"")</f>
        <v/>
      </c>
      <c r="D778" s="155" t="str">
        <f>IF(Input!F778&lt;&gt;"",Input!F778,"")</f>
        <v/>
      </c>
      <c r="E778" s="154" t="str">
        <f>IF(Input!I778&lt;&gt;"",CONCATENATE(Input!I778,", ",LEFT(Input!H778,1)),"")</f>
        <v/>
      </c>
      <c r="F778" s="156"/>
      <c r="G778" s="157" t="str">
        <f t="shared" si="12"/>
        <v/>
      </c>
      <c r="H778" s="154" t="str">
        <f>IF(A778&lt;&gt;"",VLOOKUP(G778,ScoreRanges!$C$4:$E$8,3),"")</f>
        <v/>
      </c>
      <c r="I778" s="156"/>
      <c r="J778" s="129" t="str">
        <f>IF(AND(ConversionTable!$F$2&lt;&gt;"",A778&lt;&gt;""),VLOOKUP(G778,ConversionTable!B$2:D$402,3),"")</f>
        <v/>
      </c>
      <c r="K778" s="66" t="str">
        <f>IF(AND(ConversionTable!$F$2&lt;&gt;"",A778&lt;&gt;""),VLOOKUP(J778,ConversionTable!I$4:K$7,3),"")</f>
        <v/>
      </c>
      <c r="M778" s="66" t="str">
        <f>IF(A778&lt;&gt;"",(Input!AE778*ScoringModel!$B$11+Input!AF778*ScoringModel!$B$21+Input!AG778*ScoringModel!$B$31)*0.01,"")</f>
        <v/>
      </c>
      <c r="N778" s="66" t="str">
        <f>IF(A778&lt;&gt;"",(Input!J778*ScoringModel!$B$4+Input!K778*ScoringModel!$B$5+Input!L778*ScoringModel!$B$6+Input!M778*ScoringModel!$B$7+Input!N778*ScoringModel!$B$8+Input!O778*ScoringModel!$B$9+Input!P778*ScoringModel!$B$10)*0.01,"")</f>
        <v/>
      </c>
      <c r="O778" s="66" t="str">
        <f>IF(A778&lt;&gt;"",(Input!Q778*ScoringModel!$B$14+Input!R778*ScoringModel!$B$15+Input!S778*ScoringModel!$B$16+Input!T778*ScoringModel!$B$17+Input!U778*ScoringModel!$B$18+Input!V778*ScoringModel!$B$19+Input!W778*ScoringModel!$B$20)*0.01,"")</f>
        <v/>
      </c>
      <c r="P778" s="66" t="str">
        <f>IF(A778&lt;&gt;"",(Input!X778*ScoringModel!$B$24+Input!Y778*ScoringModel!$B$25+Input!Z778*ScoringModel!$B$26+Input!AA778*ScoringModel!$B$27+Input!AB778*ScoringModel!$B$28+Input!AC778*ScoringModel!$B$29+Input!AD778*ScoringModel!$B$30)*0.01,"")</f>
        <v/>
      </c>
    </row>
    <row r="779" spans="1:16" x14ac:dyDescent="0.25">
      <c r="A779" s="154" t="str">
        <f>IF(Input!A779&lt;&gt;"",Input!A779,"")</f>
        <v/>
      </c>
      <c r="B779" s="154" t="str">
        <f>IF(Input!D779&lt;&gt;"",CONCATENATE(Input!D779,", ",Input!C779),"")</f>
        <v/>
      </c>
      <c r="C779" s="154" t="str">
        <f>IF(Input!E779&lt;&gt;"",Input!E779,"")</f>
        <v/>
      </c>
      <c r="D779" s="155" t="str">
        <f>IF(Input!F779&lt;&gt;"",Input!F779,"")</f>
        <v/>
      </c>
      <c r="E779" s="154" t="str">
        <f>IF(Input!I779&lt;&gt;"",CONCATENATE(Input!I779,", ",LEFT(Input!H779,1)),"")</f>
        <v/>
      </c>
      <c r="F779" s="156"/>
      <c r="G779" s="157" t="str">
        <f t="shared" si="12"/>
        <v/>
      </c>
      <c r="H779" s="154" t="str">
        <f>IF(A779&lt;&gt;"",VLOOKUP(G779,ScoreRanges!$C$4:$E$8,3),"")</f>
        <v/>
      </c>
      <c r="I779" s="156"/>
      <c r="J779" s="129" t="str">
        <f>IF(AND(ConversionTable!$F$2&lt;&gt;"",A779&lt;&gt;""),VLOOKUP(G779,ConversionTable!B$2:D$402,3),"")</f>
        <v/>
      </c>
      <c r="K779" s="66" t="str">
        <f>IF(AND(ConversionTable!$F$2&lt;&gt;"",A779&lt;&gt;""),VLOOKUP(J779,ConversionTable!I$4:K$7,3),"")</f>
        <v/>
      </c>
      <c r="M779" s="66" t="str">
        <f>IF(A779&lt;&gt;"",(Input!AE779*ScoringModel!$B$11+Input!AF779*ScoringModel!$B$21+Input!AG779*ScoringModel!$B$31)*0.01,"")</f>
        <v/>
      </c>
      <c r="N779" s="66" t="str">
        <f>IF(A779&lt;&gt;"",(Input!J779*ScoringModel!$B$4+Input!K779*ScoringModel!$B$5+Input!L779*ScoringModel!$B$6+Input!M779*ScoringModel!$B$7+Input!N779*ScoringModel!$B$8+Input!O779*ScoringModel!$B$9+Input!P779*ScoringModel!$B$10)*0.01,"")</f>
        <v/>
      </c>
      <c r="O779" s="66" t="str">
        <f>IF(A779&lt;&gt;"",(Input!Q779*ScoringModel!$B$14+Input!R779*ScoringModel!$B$15+Input!S779*ScoringModel!$B$16+Input!T779*ScoringModel!$B$17+Input!U779*ScoringModel!$B$18+Input!V779*ScoringModel!$B$19+Input!W779*ScoringModel!$B$20)*0.01,"")</f>
        <v/>
      </c>
      <c r="P779" s="66" t="str">
        <f>IF(A779&lt;&gt;"",(Input!X779*ScoringModel!$B$24+Input!Y779*ScoringModel!$B$25+Input!Z779*ScoringModel!$B$26+Input!AA779*ScoringModel!$B$27+Input!AB779*ScoringModel!$B$28+Input!AC779*ScoringModel!$B$29+Input!AD779*ScoringModel!$B$30)*0.01,"")</f>
        <v/>
      </c>
    </row>
    <row r="780" spans="1:16" x14ac:dyDescent="0.25">
      <c r="A780" s="154" t="str">
        <f>IF(Input!A780&lt;&gt;"",Input!A780,"")</f>
        <v/>
      </c>
      <c r="B780" s="154" t="str">
        <f>IF(Input!D780&lt;&gt;"",CONCATENATE(Input!D780,", ",Input!C780),"")</f>
        <v/>
      </c>
      <c r="C780" s="154" t="str">
        <f>IF(Input!E780&lt;&gt;"",Input!E780,"")</f>
        <v/>
      </c>
      <c r="D780" s="155" t="str">
        <f>IF(Input!F780&lt;&gt;"",Input!F780,"")</f>
        <v/>
      </c>
      <c r="E780" s="154" t="str">
        <f>IF(Input!I780&lt;&gt;"",CONCATENATE(Input!I780,", ",LEFT(Input!H780,1)),"")</f>
        <v/>
      </c>
      <c r="F780" s="156"/>
      <c r="G780" s="157" t="str">
        <f t="shared" si="12"/>
        <v/>
      </c>
      <c r="H780" s="154" t="str">
        <f>IF(A780&lt;&gt;"",VLOOKUP(G780,ScoreRanges!$C$4:$E$8,3),"")</f>
        <v/>
      </c>
      <c r="I780" s="156"/>
      <c r="J780" s="129" t="str">
        <f>IF(AND(ConversionTable!$F$2&lt;&gt;"",A780&lt;&gt;""),VLOOKUP(G780,ConversionTable!B$2:D$402,3),"")</f>
        <v/>
      </c>
      <c r="K780" s="66" t="str">
        <f>IF(AND(ConversionTable!$F$2&lt;&gt;"",A780&lt;&gt;""),VLOOKUP(J780,ConversionTable!I$4:K$7,3),"")</f>
        <v/>
      </c>
      <c r="M780" s="66" t="str">
        <f>IF(A780&lt;&gt;"",(Input!AE780*ScoringModel!$B$11+Input!AF780*ScoringModel!$B$21+Input!AG780*ScoringModel!$B$31)*0.01,"")</f>
        <v/>
      </c>
      <c r="N780" s="66" t="str">
        <f>IF(A780&lt;&gt;"",(Input!J780*ScoringModel!$B$4+Input!K780*ScoringModel!$B$5+Input!L780*ScoringModel!$B$6+Input!M780*ScoringModel!$B$7+Input!N780*ScoringModel!$B$8+Input!O780*ScoringModel!$B$9+Input!P780*ScoringModel!$B$10)*0.01,"")</f>
        <v/>
      </c>
      <c r="O780" s="66" t="str">
        <f>IF(A780&lt;&gt;"",(Input!Q780*ScoringModel!$B$14+Input!R780*ScoringModel!$B$15+Input!S780*ScoringModel!$B$16+Input!T780*ScoringModel!$B$17+Input!U780*ScoringModel!$B$18+Input!V780*ScoringModel!$B$19+Input!W780*ScoringModel!$B$20)*0.01,"")</f>
        <v/>
      </c>
      <c r="P780" s="66" t="str">
        <f>IF(A780&lt;&gt;"",(Input!X780*ScoringModel!$B$24+Input!Y780*ScoringModel!$B$25+Input!Z780*ScoringModel!$B$26+Input!AA780*ScoringModel!$B$27+Input!AB780*ScoringModel!$B$28+Input!AC780*ScoringModel!$B$29+Input!AD780*ScoringModel!$B$30)*0.01,"")</f>
        <v/>
      </c>
    </row>
    <row r="781" spans="1:16" x14ac:dyDescent="0.25">
      <c r="A781" s="154" t="str">
        <f>IF(Input!A781&lt;&gt;"",Input!A781,"")</f>
        <v/>
      </c>
      <c r="B781" s="154" t="str">
        <f>IF(Input!D781&lt;&gt;"",CONCATENATE(Input!D781,", ",Input!C781),"")</f>
        <v/>
      </c>
      <c r="C781" s="154" t="str">
        <f>IF(Input!E781&lt;&gt;"",Input!E781,"")</f>
        <v/>
      </c>
      <c r="D781" s="155" t="str">
        <f>IF(Input!F781&lt;&gt;"",Input!F781,"")</f>
        <v/>
      </c>
      <c r="E781" s="154" t="str">
        <f>IF(Input!I781&lt;&gt;"",CONCATENATE(Input!I781,", ",LEFT(Input!H781,1)),"")</f>
        <v/>
      </c>
      <c r="F781" s="156"/>
      <c r="G781" s="157" t="str">
        <f t="shared" si="12"/>
        <v/>
      </c>
      <c r="H781" s="154" t="str">
        <f>IF(A781&lt;&gt;"",VLOOKUP(G781,ScoreRanges!$C$4:$E$8,3),"")</f>
        <v/>
      </c>
      <c r="I781" s="156"/>
      <c r="J781" s="129" t="str">
        <f>IF(AND(ConversionTable!$F$2&lt;&gt;"",A781&lt;&gt;""),VLOOKUP(G781,ConversionTable!B$2:D$402,3),"")</f>
        <v/>
      </c>
      <c r="K781" s="66" t="str">
        <f>IF(AND(ConversionTable!$F$2&lt;&gt;"",A781&lt;&gt;""),VLOOKUP(J781,ConversionTable!I$4:K$7,3),"")</f>
        <v/>
      </c>
      <c r="M781" s="66" t="str">
        <f>IF(A781&lt;&gt;"",(Input!AE781*ScoringModel!$B$11+Input!AF781*ScoringModel!$B$21+Input!AG781*ScoringModel!$B$31)*0.01,"")</f>
        <v/>
      </c>
      <c r="N781" s="66" t="str">
        <f>IF(A781&lt;&gt;"",(Input!J781*ScoringModel!$B$4+Input!K781*ScoringModel!$B$5+Input!L781*ScoringModel!$B$6+Input!M781*ScoringModel!$B$7+Input!N781*ScoringModel!$B$8+Input!O781*ScoringModel!$B$9+Input!P781*ScoringModel!$B$10)*0.01,"")</f>
        <v/>
      </c>
      <c r="O781" s="66" t="str">
        <f>IF(A781&lt;&gt;"",(Input!Q781*ScoringModel!$B$14+Input!R781*ScoringModel!$B$15+Input!S781*ScoringModel!$B$16+Input!T781*ScoringModel!$B$17+Input!U781*ScoringModel!$B$18+Input!V781*ScoringModel!$B$19+Input!W781*ScoringModel!$B$20)*0.01,"")</f>
        <v/>
      </c>
      <c r="P781" s="66" t="str">
        <f>IF(A781&lt;&gt;"",(Input!X781*ScoringModel!$B$24+Input!Y781*ScoringModel!$B$25+Input!Z781*ScoringModel!$B$26+Input!AA781*ScoringModel!$B$27+Input!AB781*ScoringModel!$B$28+Input!AC781*ScoringModel!$B$29+Input!AD781*ScoringModel!$B$30)*0.01,"")</f>
        <v/>
      </c>
    </row>
    <row r="782" spans="1:16" x14ac:dyDescent="0.25">
      <c r="A782" s="154" t="str">
        <f>IF(Input!A782&lt;&gt;"",Input!A782,"")</f>
        <v/>
      </c>
      <c r="B782" s="154" t="str">
        <f>IF(Input!D782&lt;&gt;"",CONCATENATE(Input!D782,", ",Input!C782),"")</f>
        <v/>
      </c>
      <c r="C782" s="154" t="str">
        <f>IF(Input!E782&lt;&gt;"",Input!E782,"")</f>
        <v/>
      </c>
      <c r="D782" s="155" t="str">
        <f>IF(Input!F782&lt;&gt;"",Input!F782,"")</f>
        <v/>
      </c>
      <c r="E782" s="154" t="str">
        <f>IF(Input!I782&lt;&gt;"",CONCATENATE(Input!I782,", ",LEFT(Input!H782,1)),"")</f>
        <v/>
      </c>
      <c r="F782" s="156"/>
      <c r="G782" s="157" t="str">
        <f t="shared" si="12"/>
        <v/>
      </c>
      <c r="H782" s="154" t="str">
        <f>IF(A782&lt;&gt;"",VLOOKUP(G782,ScoreRanges!$C$4:$E$8,3),"")</f>
        <v/>
      </c>
      <c r="I782" s="156"/>
      <c r="J782" s="129" t="str">
        <f>IF(AND(ConversionTable!$F$2&lt;&gt;"",A782&lt;&gt;""),VLOOKUP(G782,ConversionTable!B$2:D$402,3),"")</f>
        <v/>
      </c>
      <c r="K782" s="66" t="str">
        <f>IF(AND(ConversionTable!$F$2&lt;&gt;"",A782&lt;&gt;""),VLOOKUP(J782,ConversionTable!I$4:K$7,3),"")</f>
        <v/>
      </c>
      <c r="M782" s="66" t="str">
        <f>IF(A782&lt;&gt;"",(Input!AE782*ScoringModel!$B$11+Input!AF782*ScoringModel!$B$21+Input!AG782*ScoringModel!$B$31)*0.01,"")</f>
        <v/>
      </c>
      <c r="N782" s="66" t="str">
        <f>IF(A782&lt;&gt;"",(Input!J782*ScoringModel!$B$4+Input!K782*ScoringModel!$B$5+Input!L782*ScoringModel!$B$6+Input!M782*ScoringModel!$B$7+Input!N782*ScoringModel!$B$8+Input!O782*ScoringModel!$B$9+Input!P782*ScoringModel!$B$10)*0.01,"")</f>
        <v/>
      </c>
      <c r="O782" s="66" t="str">
        <f>IF(A782&lt;&gt;"",(Input!Q782*ScoringModel!$B$14+Input!R782*ScoringModel!$B$15+Input!S782*ScoringModel!$B$16+Input!T782*ScoringModel!$B$17+Input!U782*ScoringModel!$B$18+Input!V782*ScoringModel!$B$19+Input!W782*ScoringModel!$B$20)*0.01,"")</f>
        <v/>
      </c>
      <c r="P782" s="66" t="str">
        <f>IF(A782&lt;&gt;"",(Input!X782*ScoringModel!$B$24+Input!Y782*ScoringModel!$B$25+Input!Z782*ScoringModel!$B$26+Input!AA782*ScoringModel!$B$27+Input!AB782*ScoringModel!$B$28+Input!AC782*ScoringModel!$B$29+Input!AD782*ScoringModel!$B$30)*0.01,"")</f>
        <v/>
      </c>
    </row>
    <row r="783" spans="1:16" x14ac:dyDescent="0.25">
      <c r="A783" s="154" t="str">
        <f>IF(Input!A783&lt;&gt;"",Input!A783,"")</f>
        <v/>
      </c>
      <c r="B783" s="154" t="str">
        <f>IF(Input!D783&lt;&gt;"",CONCATENATE(Input!D783,", ",Input!C783),"")</f>
        <v/>
      </c>
      <c r="C783" s="154" t="str">
        <f>IF(Input!E783&lt;&gt;"",Input!E783,"")</f>
        <v/>
      </c>
      <c r="D783" s="155" t="str">
        <f>IF(Input!F783&lt;&gt;"",Input!F783,"")</f>
        <v/>
      </c>
      <c r="E783" s="154" t="str">
        <f>IF(Input!I783&lt;&gt;"",CONCATENATE(Input!I783,", ",LEFT(Input!H783,1)),"")</f>
        <v/>
      </c>
      <c r="F783" s="156"/>
      <c r="G783" s="157" t="str">
        <f t="shared" si="12"/>
        <v/>
      </c>
      <c r="H783" s="154" t="str">
        <f>IF(A783&lt;&gt;"",VLOOKUP(G783,ScoreRanges!$C$4:$E$8,3),"")</f>
        <v/>
      </c>
      <c r="I783" s="156"/>
      <c r="J783" s="129" t="str">
        <f>IF(AND(ConversionTable!$F$2&lt;&gt;"",A783&lt;&gt;""),VLOOKUP(G783,ConversionTable!B$2:D$402,3),"")</f>
        <v/>
      </c>
      <c r="K783" s="66" t="str">
        <f>IF(AND(ConversionTable!$F$2&lt;&gt;"",A783&lt;&gt;""),VLOOKUP(J783,ConversionTable!I$4:K$7,3),"")</f>
        <v/>
      </c>
      <c r="M783" s="66" t="str">
        <f>IF(A783&lt;&gt;"",(Input!AE783*ScoringModel!$B$11+Input!AF783*ScoringModel!$B$21+Input!AG783*ScoringModel!$B$31)*0.01,"")</f>
        <v/>
      </c>
      <c r="N783" s="66" t="str">
        <f>IF(A783&lt;&gt;"",(Input!J783*ScoringModel!$B$4+Input!K783*ScoringModel!$B$5+Input!L783*ScoringModel!$B$6+Input!M783*ScoringModel!$B$7+Input!N783*ScoringModel!$B$8+Input!O783*ScoringModel!$B$9+Input!P783*ScoringModel!$B$10)*0.01,"")</f>
        <v/>
      </c>
      <c r="O783" s="66" t="str">
        <f>IF(A783&lt;&gt;"",(Input!Q783*ScoringModel!$B$14+Input!R783*ScoringModel!$B$15+Input!S783*ScoringModel!$B$16+Input!T783*ScoringModel!$B$17+Input!U783*ScoringModel!$B$18+Input!V783*ScoringModel!$B$19+Input!W783*ScoringModel!$B$20)*0.01,"")</f>
        <v/>
      </c>
      <c r="P783" s="66" t="str">
        <f>IF(A783&lt;&gt;"",(Input!X783*ScoringModel!$B$24+Input!Y783*ScoringModel!$B$25+Input!Z783*ScoringModel!$B$26+Input!AA783*ScoringModel!$B$27+Input!AB783*ScoringModel!$B$28+Input!AC783*ScoringModel!$B$29+Input!AD783*ScoringModel!$B$30)*0.01,"")</f>
        <v/>
      </c>
    </row>
    <row r="784" spans="1:16" x14ac:dyDescent="0.25">
      <c r="A784" s="154" t="str">
        <f>IF(Input!A784&lt;&gt;"",Input!A784,"")</f>
        <v/>
      </c>
      <c r="B784" s="154" t="str">
        <f>IF(Input!D784&lt;&gt;"",CONCATENATE(Input!D784,", ",Input!C784),"")</f>
        <v/>
      </c>
      <c r="C784" s="154" t="str">
        <f>IF(Input!E784&lt;&gt;"",Input!E784,"")</f>
        <v/>
      </c>
      <c r="D784" s="155" t="str">
        <f>IF(Input!F784&lt;&gt;"",Input!F784,"")</f>
        <v/>
      </c>
      <c r="E784" s="154" t="str">
        <f>IF(Input!I784&lt;&gt;"",CONCATENATE(Input!I784,", ",LEFT(Input!H784,1)),"")</f>
        <v/>
      </c>
      <c r="F784" s="156"/>
      <c r="G784" s="157" t="str">
        <f t="shared" si="12"/>
        <v/>
      </c>
      <c r="H784" s="154" t="str">
        <f>IF(A784&lt;&gt;"",VLOOKUP(G784,ScoreRanges!$C$4:$E$8,3),"")</f>
        <v/>
      </c>
      <c r="I784" s="156"/>
      <c r="J784" s="129" t="str">
        <f>IF(AND(ConversionTable!$F$2&lt;&gt;"",A784&lt;&gt;""),VLOOKUP(G784,ConversionTable!B$2:D$402,3),"")</f>
        <v/>
      </c>
      <c r="K784" s="66" t="str">
        <f>IF(AND(ConversionTable!$F$2&lt;&gt;"",A784&lt;&gt;""),VLOOKUP(J784,ConversionTable!I$4:K$7,3),"")</f>
        <v/>
      </c>
      <c r="M784" s="66" t="str">
        <f>IF(A784&lt;&gt;"",(Input!AE784*ScoringModel!$B$11+Input!AF784*ScoringModel!$B$21+Input!AG784*ScoringModel!$B$31)*0.01,"")</f>
        <v/>
      </c>
      <c r="N784" s="66" t="str">
        <f>IF(A784&lt;&gt;"",(Input!J784*ScoringModel!$B$4+Input!K784*ScoringModel!$B$5+Input!L784*ScoringModel!$B$6+Input!M784*ScoringModel!$B$7+Input!N784*ScoringModel!$B$8+Input!O784*ScoringModel!$B$9+Input!P784*ScoringModel!$B$10)*0.01,"")</f>
        <v/>
      </c>
      <c r="O784" s="66" t="str">
        <f>IF(A784&lt;&gt;"",(Input!Q784*ScoringModel!$B$14+Input!R784*ScoringModel!$B$15+Input!S784*ScoringModel!$B$16+Input!T784*ScoringModel!$B$17+Input!U784*ScoringModel!$B$18+Input!V784*ScoringModel!$B$19+Input!W784*ScoringModel!$B$20)*0.01,"")</f>
        <v/>
      </c>
      <c r="P784" s="66" t="str">
        <f>IF(A784&lt;&gt;"",(Input!X784*ScoringModel!$B$24+Input!Y784*ScoringModel!$B$25+Input!Z784*ScoringModel!$B$26+Input!AA784*ScoringModel!$B$27+Input!AB784*ScoringModel!$B$28+Input!AC784*ScoringModel!$B$29+Input!AD784*ScoringModel!$B$30)*0.01,"")</f>
        <v/>
      </c>
    </row>
    <row r="785" spans="1:16" x14ac:dyDescent="0.25">
      <c r="A785" s="154" t="str">
        <f>IF(Input!A785&lt;&gt;"",Input!A785,"")</f>
        <v/>
      </c>
      <c r="B785" s="154" t="str">
        <f>IF(Input!D785&lt;&gt;"",CONCATENATE(Input!D785,", ",Input!C785),"")</f>
        <v/>
      </c>
      <c r="C785" s="154" t="str">
        <f>IF(Input!E785&lt;&gt;"",Input!E785,"")</f>
        <v/>
      </c>
      <c r="D785" s="155" t="str">
        <f>IF(Input!F785&lt;&gt;"",Input!F785,"")</f>
        <v/>
      </c>
      <c r="E785" s="154" t="str">
        <f>IF(Input!I785&lt;&gt;"",CONCATENATE(Input!I785,", ",LEFT(Input!H785,1)),"")</f>
        <v/>
      </c>
      <c r="F785" s="156"/>
      <c r="G785" s="157" t="str">
        <f t="shared" si="12"/>
        <v/>
      </c>
      <c r="H785" s="154" t="str">
        <f>IF(A785&lt;&gt;"",VLOOKUP(G785,ScoreRanges!$C$4:$E$8,3),"")</f>
        <v/>
      </c>
      <c r="I785" s="156"/>
      <c r="J785" s="129" t="str">
        <f>IF(AND(ConversionTable!$F$2&lt;&gt;"",A785&lt;&gt;""),VLOOKUP(G785,ConversionTable!B$2:D$402,3),"")</f>
        <v/>
      </c>
      <c r="K785" s="66" t="str">
        <f>IF(AND(ConversionTable!$F$2&lt;&gt;"",A785&lt;&gt;""),VLOOKUP(J785,ConversionTable!I$4:K$7,3),"")</f>
        <v/>
      </c>
      <c r="M785" s="66" t="str">
        <f>IF(A785&lt;&gt;"",(Input!AE785*ScoringModel!$B$11+Input!AF785*ScoringModel!$B$21+Input!AG785*ScoringModel!$B$31)*0.01,"")</f>
        <v/>
      </c>
      <c r="N785" s="66" t="str">
        <f>IF(A785&lt;&gt;"",(Input!J785*ScoringModel!$B$4+Input!K785*ScoringModel!$B$5+Input!L785*ScoringModel!$B$6+Input!M785*ScoringModel!$B$7+Input!N785*ScoringModel!$B$8+Input!O785*ScoringModel!$B$9+Input!P785*ScoringModel!$B$10)*0.01,"")</f>
        <v/>
      </c>
      <c r="O785" s="66" t="str">
        <f>IF(A785&lt;&gt;"",(Input!Q785*ScoringModel!$B$14+Input!R785*ScoringModel!$B$15+Input!S785*ScoringModel!$B$16+Input!T785*ScoringModel!$B$17+Input!U785*ScoringModel!$B$18+Input!V785*ScoringModel!$B$19+Input!W785*ScoringModel!$B$20)*0.01,"")</f>
        <v/>
      </c>
      <c r="P785" s="66" t="str">
        <f>IF(A785&lt;&gt;"",(Input!X785*ScoringModel!$B$24+Input!Y785*ScoringModel!$B$25+Input!Z785*ScoringModel!$B$26+Input!AA785*ScoringModel!$B$27+Input!AB785*ScoringModel!$B$28+Input!AC785*ScoringModel!$B$29+Input!AD785*ScoringModel!$B$30)*0.01,"")</f>
        <v/>
      </c>
    </row>
    <row r="786" spans="1:16" x14ac:dyDescent="0.25">
      <c r="A786" s="154" t="str">
        <f>IF(Input!A786&lt;&gt;"",Input!A786,"")</f>
        <v/>
      </c>
      <c r="B786" s="154" t="str">
        <f>IF(Input!D786&lt;&gt;"",CONCATENATE(Input!D786,", ",Input!C786),"")</f>
        <v/>
      </c>
      <c r="C786" s="154" t="str">
        <f>IF(Input!E786&lt;&gt;"",Input!E786,"")</f>
        <v/>
      </c>
      <c r="D786" s="155" t="str">
        <f>IF(Input!F786&lt;&gt;"",Input!F786,"")</f>
        <v/>
      </c>
      <c r="E786" s="154" t="str">
        <f>IF(Input!I786&lt;&gt;"",CONCATENATE(Input!I786,", ",LEFT(Input!H786,1)),"")</f>
        <v/>
      </c>
      <c r="F786" s="156"/>
      <c r="G786" s="157" t="str">
        <f t="shared" si="12"/>
        <v/>
      </c>
      <c r="H786" s="154" t="str">
        <f>IF(A786&lt;&gt;"",VLOOKUP(G786,ScoreRanges!$C$4:$E$8,3),"")</f>
        <v/>
      </c>
      <c r="I786" s="156"/>
      <c r="J786" s="129" t="str">
        <f>IF(AND(ConversionTable!$F$2&lt;&gt;"",A786&lt;&gt;""),VLOOKUP(G786,ConversionTable!B$2:D$402,3),"")</f>
        <v/>
      </c>
      <c r="K786" s="66" t="str">
        <f>IF(AND(ConversionTable!$F$2&lt;&gt;"",A786&lt;&gt;""),VLOOKUP(J786,ConversionTable!I$4:K$7,3),"")</f>
        <v/>
      </c>
      <c r="M786" s="66" t="str">
        <f>IF(A786&lt;&gt;"",(Input!AE786*ScoringModel!$B$11+Input!AF786*ScoringModel!$B$21+Input!AG786*ScoringModel!$B$31)*0.01,"")</f>
        <v/>
      </c>
      <c r="N786" s="66" t="str">
        <f>IF(A786&lt;&gt;"",(Input!J786*ScoringModel!$B$4+Input!K786*ScoringModel!$B$5+Input!L786*ScoringModel!$B$6+Input!M786*ScoringModel!$B$7+Input!N786*ScoringModel!$B$8+Input!O786*ScoringModel!$B$9+Input!P786*ScoringModel!$B$10)*0.01,"")</f>
        <v/>
      </c>
      <c r="O786" s="66" t="str">
        <f>IF(A786&lt;&gt;"",(Input!Q786*ScoringModel!$B$14+Input!R786*ScoringModel!$B$15+Input!S786*ScoringModel!$B$16+Input!T786*ScoringModel!$B$17+Input!U786*ScoringModel!$B$18+Input!V786*ScoringModel!$B$19+Input!W786*ScoringModel!$B$20)*0.01,"")</f>
        <v/>
      </c>
      <c r="P786" s="66" t="str">
        <f>IF(A786&lt;&gt;"",(Input!X786*ScoringModel!$B$24+Input!Y786*ScoringModel!$B$25+Input!Z786*ScoringModel!$B$26+Input!AA786*ScoringModel!$B$27+Input!AB786*ScoringModel!$B$28+Input!AC786*ScoringModel!$B$29+Input!AD786*ScoringModel!$B$30)*0.01,"")</f>
        <v/>
      </c>
    </row>
    <row r="787" spans="1:16" x14ac:dyDescent="0.25">
      <c r="A787" s="154" t="str">
        <f>IF(Input!A787&lt;&gt;"",Input!A787,"")</f>
        <v/>
      </c>
      <c r="B787" s="154" t="str">
        <f>IF(Input!D787&lt;&gt;"",CONCATENATE(Input!D787,", ",Input!C787),"")</f>
        <v/>
      </c>
      <c r="C787" s="154" t="str">
        <f>IF(Input!E787&lt;&gt;"",Input!E787,"")</f>
        <v/>
      </c>
      <c r="D787" s="155" t="str">
        <f>IF(Input!F787&lt;&gt;"",Input!F787,"")</f>
        <v/>
      </c>
      <c r="E787" s="154" t="str">
        <f>IF(Input!I787&lt;&gt;"",CONCATENATE(Input!I787,", ",LEFT(Input!H787,1)),"")</f>
        <v/>
      </c>
      <c r="F787" s="156"/>
      <c r="G787" s="157" t="str">
        <f t="shared" si="12"/>
        <v/>
      </c>
      <c r="H787" s="154" t="str">
        <f>IF(A787&lt;&gt;"",VLOOKUP(G787,ScoreRanges!$C$4:$E$8,3),"")</f>
        <v/>
      </c>
      <c r="I787" s="156"/>
      <c r="J787" s="129" t="str">
        <f>IF(AND(ConversionTable!$F$2&lt;&gt;"",A787&lt;&gt;""),VLOOKUP(G787,ConversionTable!B$2:D$402,3),"")</f>
        <v/>
      </c>
      <c r="K787" s="66" t="str">
        <f>IF(AND(ConversionTable!$F$2&lt;&gt;"",A787&lt;&gt;""),VLOOKUP(J787,ConversionTable!I$4:K$7,3),"")</f>
        <v/>
      </c>
      <c r="M787" s="66" t="str">
        <f>IF(A787&lt;&gt;"",(Input!AE787*ScoringModel!$B$11+Input!AF787*ScoringModel!$B$21+Input!AG787*ScoringModel!$B$31)*0.01,"")</f>
        <v/>
      </c>
      <c r="N787" s="66" t="str">
        <f>IF(A787&lt;&gt;"",(Input!J787*ScoringModel!$B$4+Input!K787*ScoringModel!$B$5+Input!L787*ScoringModel!$B$6+Input!M787*ScoringModel!$B$7+Input!N787*ScoringModel!$B$8+Input!O787*ScoringModel!$B$9+Input!P787*ScoringModel!$B$10)*0.01,"")</f>
        <v/>
      </c>
      <c r="O787" s="66" t="str">
        <f>IF(A787&lt;&gt;"",(Input!Q787*ScoringModel!$B$14+Input!R787*ScoringModel!$B$15+Input!S787*ScoringModel!$B$16+Input!T787*ScoringModel!$B$17+Input!U787*ScoringModel!$B$18+Input!V787*ScoringModel!$B$19+Input!W787*ScoringModel!$B$20)*0.01,"")</f>
        <v/>
      </c>
      <c r="P787" s="66" t="str">
        <f>IF(A787&lt;&gt;"",(Input!X787*ScoringModel!$B$24+Input!Y787*ScoringModel!$B$25+Input!Z787*ScoringModel!$B$26+Input!AA787*ScoringModel!$B$27+Input!AB787*ScoringModel!$B$28+Input!AC787*ScoringModel!$B$29+Input!AD787*ScoringModel!$B$30)*0.01,"")</f>
        <v/>
      </c>
    </row>
    <row r="788" spans="1:16" x14ac:dyDescent="0.25">
      <c r="A788" s="154" t="str">
        <f>IF(Input!A788&lt;&gt;"",Input!A788,"")</f>
        <v/>
      </c>
      <c r="B788" s="154" t="str">
        <f>IF(Input!D788&lt;&gt;"",CONCATENATE(Input!D788,", ",Input!C788),"")</f>
        <v/>
      </c>
      <c r="C788" s="154" t="str">
        <f>IF(Input!E788&lt;&gt;"",Input!E788,"")</f>
        <v/>
      </c>
      <c r="D788" s="155" t="str">
        <f>IF(Input!F788&lt;&gt;"",Input!F788,"")</f>
        <v/>
      </c>
      <c r="E788" s="154" t="str">
        <f>IF(Input!I788&lt;&gt;"",CONCATENATE(Input!I788,", ",LEFT(Input!H788,1)),"")</f>
        <v/>
      </c>
      <c r="F788" s="156"/>
      <c r="G788" s="157" t="str">
        <f t="shared" si="12"/>
        <v/>
      </c>
      <c r="H788" s="154" t="str">
        <f>IF(A788&lt;&gt;"",VLOOKUP(G788,ScoreRanges!$C$4:$E$8,3),"")</f>
        <v/>
      </c>
      <c r="I788" s="156"/>
      <c r="J788" s="129" t="str">
        <f>IF(AND(ConversionTable!$F$2&lt;&gt;"",A788&lt;&gt;""),VLOOKUP(G788,ConversionTable!B$2:D$402,3),"")</f>
        <v/>
      </c>
      <c r="K788" s="66" t="str">
        <f>IF(AND(ConversionTable!$F$2&lt;&gt;"",A788&lt;&gt;""),VLOOKUP(J788,ConversionTable!I$4:K$7,3),"")</f>
        <v/>
      </c>
      <c r="M788" s="66" t="str">
        <f>IF(A788&lt;&gt;"",(Input!AE788*ScoringModel!$B$11+Input!AF788*ScoringModel!$B$21+Input!AG788*ScoringModel!$B$31)*0.01,"")</f>
        <v/>
      </c>
      <c r="N788" s="66" t="str">
        <f>IF(A788&lt;&gt;"",(Input!J788*ScoringModel!$B$4+Input!K788*ScoringModel!$B$5+Input!L788*ScoringModel!$B$6+Input!M788*ScoringModel!$B$7+Input!N788*ScoringModel!$B$8+Input!O788*ScoringModel!$B$9+Input!P788*ScoringModel!$B$10)*0.01,"")</f>
        <v/>
      </c>
      <c r="O788" s="66" t="str">
        <f>IF(A788&lt;&gt;"",(Input!Q788*ScoringModel!$B$14+Input!R788*ScoringModel!$B$15+Input!S788*ScoringModel!$B$16+Input!T788*ScoringModel!$B$17+Input!U788*ScoringModel!$B$18+Input!V788*ScoringModel!$B$19+Input!W788*ScoringModel!$B$20)*0.01,"")</f>
        <v/>
      </c>
      <c r="P788" s="66" t="str">
        <f>IF(A788&lt;&gt;"",(Input!X788*ScoringModel!$B$24+Input!Y788*ScoringModel!$B$25+Input!Z788*ScoringModel!$B$26+Input!AA788*ScoringModel!$B$27+Input!AB788*ScoringModel!$B$28+Input!AC788*ScoringModel!$B$29+Input!AD788*ScoringModel!$B$30)*0.01,"")</f>
        <v/>
      </c>
    </row>
    <row r="789" spans="1:16" x14ac:dyDescent="0.25">
      <c r="A789" s="154" t="str">
        <f>IF(Input!A789&lt;&gt;"",Input!A789,"")</f>
        <v/>
      </c>
      <c r="B789" s="154" t="str">
        <f>IF(Input!D789&lt;&gt;"",CONCATENATE(Input!D789,", ",Input!C789),"")</f>
        <v/>
      </c>
      <c r="C789" s="154" t="str">
        <f>IF(Input!E789&lt;&gt;"",Input!E789,"")</f>
        <v/>
      </c>
      <c r="D789" s="155" t="str">
        <f>IF(Input!F789&lt;&gt;"",Input!F789,"")</f>
        <v/>
      </c>
      <c r="E789" s="154" t="str">
        <f>IF(Input!I789&lt;&gt;"",CONCATENATE(Input!I789,", ",LEFT(Input!H789,1)),"")</f>
        <v/>
      </c>
      <c r="F789" s="156"/>
      <c r="G789" s="157" t="str">
        <f t="shared" si="12"/>
        <v/>
      </c>
      <c r="H789" s="154" t="str">
        <f>IF(A789&lt;&gt;"",VLOOKUP(G789,ScoreRanges!$C$4:$E$8,3),"")</f>
        <v/>
      </c>
      <c r="I789" s="156"/>
      <c r="J789" s="129" t="str">
        <f>IF(AND(ConversionTable!$F$2&lt;&gt;"",A789&lt;&gt;""),VLOOKUP(G789,ConversionTable!B$2:D$402,3),"")</f>
        <v/>
      </c>
      <c r="K789" s="66" t="str">
        <f>IF(AND(ConversionTable!$F$2&lt;&gt;"",A789&lt;&gt;""),VLOOKUP(J789,ConversionTable!I$4:K$7,3),"")</f>
        <v/>
      </c>
      <c r="M789" s="66" t="str">
        <f>IF(A789&lt;&gt;"",(Input!AE789*ScoringModel!$B$11+Input!AF789*ScoringModel!$B$21+Input!AG789*ScoringModel!$B$31)*0.01,"")</f>
        <v/>
      </c>
      <c r="N789" s="66" t="str">
        <f>IF(A789&lt;&gt;"",(Input!J789*ScoringModel!$B$4+Input!K789*ScoringModel!$B$5+Input!L789*ScoringModel!$B$6+Input!M789*ScoringModel!$B$7+Input!N789*ScoringModel!$B$8+Input!O789*ScoringModel!$B$9+Input!P789*ScoringModel!$B$10)*0.01,"")</f>
        <v/>
      </c>
      <c r="O789" s="66" t="str">
        <f>IF(A789&lt;&gt;"",(Input!Q789*ScoringModel!$B$14+Input!R789*ScoringModel!$B$15+Input!S789*ScoringModel!$B$16+Input!T789*ScoringModel!$B$17+Input!U789*ScoringModel!$B$18+Input!V789*ScoringModel!$B$19+Input!W789*ScoringModel!$B$20)*0.01,"")</f>
        <v/>
      </c>
      <c r="P789" s="66" t="str">
        <f>IF(A789&lt;&gt;"",(Input!X789*ScoringModel!$B$24+Input!Y789*ScoringModel!$B$25+Input!Z789*ScoringModel!$B$26+Input!AA789*ScoringModel!$B$27+Input!AB789*ScoringModel!$B$28+Input!AC789*ScoringModel!$B$29+Input!AD789*ScoringModel!$B$30)*0.01,"")</f>
        <v/>
      </c>
    </row>
    <row r="790" spans="1:16" x14ac:dyDescent="0.25">
      <c r="A790" s="154" t="str">
        <f>IF(Input!A790&lt;&gt;"",Input!A790,"")</f>
        <v/>
      </c>
      <c r="B790" s="154" t="str">
        <f>IF(Input!D790&lt;&gt;"",CONCATENATE(Input!D790,", ",Input!C790),"")</f>
        <v/>
      </c>
      <c r="C790" s="154" t="str">
        <f>IF(Input!E790&lt;&gt;"",Input!E790,"")</f>
        <v/>
      </c>
      <c r="D790" s="155" t="str">
        <f>IF(Input!F790&lt;&gt;"",Input!F790,"")</f>
        <v/>
      </c>
      <c r="E790" s="154" t="str">
        <f>IF(Input!I790&lt;&gt;"",CONCATENATE(Input!I790,", ",LEFT(Input!H790,1)),"")</f>
        <v/>
      </c>
      <c r="F790" s="156"/>
      <c r="G790" s="157" t="str">
        <f t="shared" si="12"/>
        <v/>
      </c>
      <c r="H790" s="154" t="str">
        <f>IF(A790&lt;&gt;"",VLOOKUP(G790,ScoreRanges!$C$4:$E$8,3),"")</f>
        <v/>
      </c>
      <c r="I790" s="156"/>
      <c r="J790" s="129" t="str">
        <f>IF(AND(ConversionTable!$F$2&lt;&gt;"",A790&lt;&gt;""),VLOOKUP(G790,ConversionTable!B$2:D$402,3),"")</f>
        <v/>
      </c>
      <c r="K790" s="66" t="str">
        <f>IF(AND(ConversionTable!$F$2&lt;&gt;"",A790&lt;&gt;""),VLOOKUP(J790,ConversionTable!I$4:K$7,3),"")</f>
        <v/>
      </c>
      <c r="M790" s="66" t="str">
        <f>IF(A790&lt;&gt;"",(Input!AE790*ScoringModel!$B$11+Input!AF790*ScoringModel!$B$21+Input!AG790*ScoringModel!$B$31)*0.01,"")</f>
        <v/>
      </c>
      <c r="N790" s="66" t="str">
        <f>IF(A790&lt;&gt;"",(Input!J790*ScoringModel!$B$4+Input!K790*ScoringModel!$B$5+Input!L790*ScoringModel!$B$6+Input!M790*ScoringModel!$B$7+Input!N790*ScoringModel!$B$8+Input!O790*ScoringModel!$B$9+Input!P790*ScoringModel!$B$10)*0.01,"")</f>
        <v/>
      </c>
      <c r="O790" s="66" t="str">
        <f>IF(A790&lt;&gt;"",(Input!Q790*ScoringModel!$B$14+Input!R790*ScoringModel!$B$15+Input!S790*ScoringModel!$B$16+Input!T790*ScoringModel!$B$17+Input!U790*ScoringModel!$B$18+Input!V790*ScoringModel!$B$19+Input!W790*ScoringModel!$B$20)*0.01,"")</f>
        <v/>
      </c>
      <c r="P790" s="66" t="str">
        <f>IF(A790&lt;&gt;"",(Input!X790*ScoringModel!$B$24+Input!Y790*ScoringModel!$B$25+Input!Z790*ScoringModel!$B$26+Input!AA790*ScoringModel!$B$27+Input!AB790*ScoringModel!$B$28+Input!AC790*ScoringModel!$B$29+Input!AD790*ScoringModel!$B$30)*0.01,"")</f>
        <v/>
      </c>
    </row>
    <row r="791" spans="1:16" x14ac:dyDescent="0.25">
      <c r="A791" s="154" t="str">
        <f>IF(Input!A791&lt;&gt;"",Input!A791,"")</f>
        <v/>
      </c>
      <c r="B791" s="154" t="str">
        <f>IF(Input!D791&lt;&gt;"",CONCATENATE(Input!D791,", ",Input!C791),"")</f>
        <v/>
      </c>
      <c r="C791" s="154" t="str">
        <f>IF(Input!E791&lt;&gt;"",Input!E791,"")</f>
        <v/>
      </c>
      <c r="D791" s="155" t="str">
        <f>IF(Input!F791&lt;&gt;"",Input!F791,"")</f>
        <v/>
      </c>
      <c r="E791" s="154" t="str">
        <f>IF(Input!I791&lt;&gt;"",CONCATENATE(Input!I791,", ",LEFT(Input!H791,1)),"")</f>
        <v/>
      </c>
      <c r="F791" s="156"/>
      <c r="G791" s="157" t="str">
        <f t="shared" si="12"/>
        <v/>
      </c>
      <c r="H791" s="154" t="str">
        <f>IF(A791&lt;&gt;"",VLOOKUP(G791,ScoreRanges!$C$4:$E$8,3),"")</f>
        <v/>
      </c>
      <c r="I791" s="156"/>
      <c r="J791" s="129" t="str">
        <f>IF(AND(ConversionTable!$F$2&lt;&gt;"",A791&lt;&gt;""),VLOOKUP(G791,ConversionTable!B$2:D$402,3),"")</f>
        <v/>
      </c>
      <c r="K791" s="66" t="str">
        <f>IF(AND(ConversionTable!$F$2&lt;&gt;"",A791&lt;&gt;""),VLOOKUP(J791,ConversionTable!I$4:K$7,3),"")</f>
        <v/>
      </c>
      <c r="M791" s="66" t="str">
        <f>IF(A791&lt;&gt;"",(Input!AE791*ScoringModel!$B$11+Input!AF791*ScoringModel!$B$21+Input!AG791*ScoringModel!$B$31)*0.01,"")</f>
        <v/>
      </c>
      <c r="N791" s="66" t="str">
        <f>IF(A791&lt;&gt;"",(Input!J791*ScoringModel!$B$4+Input!K791*ScoringModel!$B$5+Input!L791*ScoringModel!$B$6+Input!M791*ScoringModel!$B$7+Input!N791*ScoringModel!$B$8+Input!O791*ScoringModel!$B$9+Input!P791*ScoringModel!$B$10)*0.01,"")</f>
        <v/>
      </c>
      <c r="O791" s="66" t="str">
        <f>IF(A791&lt;&gt;"",(Input!Q791*ScoringModel!$B$14+Input!R791*ScoringModel!$B$15+Input!S791*ScoringModel!$B$16+Input!T791*ScoringModel!$B$17+Input!U791*ScoringModel!$B$18+Input!V791*ScoringModel!$B$19+Input!W791*ScoringModel!$B$20)*0.01,"")</f>
        <v/>
      </c>
      <c r="P791" s="66" t="str">
        <f>IF(A791&lt;&gt;"",(Input!X791*ScoringModel!$B$24+Input!Y791*ScoringModel!$B$25+Input!Z791*ScoringModel!$B$26+Input!AA791*ScoringModel!$B$27+Input!AB791*ScoringModel!$B$28+Input!AC791*ScoringModel!$B$29+Input!AD791*ScoringModel!$B$30)*0.01,"")</f>
        <v/>
      </c>
    </row>
    <row r="792" spans="1:16" x14ac:dyDescent="0.25">
      <c r="A792" s="154" t="str">
        <f>IF(Input!A792&lt;&gt;"",Input!A792,"")</f>
        <v/>
      </c>
      <c r="B792" s="154" t="str">
        <f>IF(Input!D792&lt;&gt;"",CONCATENATE(Input!D792,", ",Input!C792),"")</f>
        <v/>
      </c>
      <c r="C792" s="154" t="str">
        <f>IF(Input!E792&lt;&gt;"",Input!E792,"")</f>
        <v/>
      </c>
      <c r="D792" s="155" t="str">
        <f>IF(Input!F792&lt;&gt;"",Input!F792,"")</f>
        <v/>
      </c>
      <c r="E792" s="154" t="str">
        <f>IF(Input!I792&lt;&gt;"",CONCATENATE(Input!I792,", ",LEFT(Input!H792,1)),"")</f>
        <v/>
      </c>
      <c r="F792" s="156"/>
      <c r="G792" s="157" t="str">
        <f t="shared" si="12"/>
        <v/>
      </c>
      <c r="H792" s="154" t="str">
        <f>IF(A792&lt;&gt;"",VLOOKUP(G792,ScoreRanges!$C$4:$E$8,3),"")</f>
        <v/>
      </c>
      <c r="I792" s="156"/>
      <c r="J792" s="129" t="str">
        <f>IF(AND(ConversionTable!$F$2&lt;&gt;"",A792&lt;&gt;""),VLOOKUP(G792,ConversionTable!B$2:D$402,3),"")</f>
        <v/>
      </c>
      <c r="K792" s="66" t="str">
        <f>IF(AND(ConversionTable!$F$2&lt;&gt;"",A792&lt;&gt;""),VLOOKUP(J792,ConversionTable!I$4:K$7,3),"")</f>
        <v/>
      </c>
      <c r="M792" s="66" t="str">
        <f>IF(A792&lt;&gt;"",(Input!AE792*ScoringModel!$B$11+Input!AF792*ScoringModel!$B$21+Input!AG792*ScoringModel!$B$31)*0.01,"")</f>
        <v/>
      </c>
      <c r="N792" s="66" t="str">
        <f>IF(A792&lt;&gt;"",(Input!J792*ScoringModel!$B$4+Input!K792*ScoringModel!$B$5+Input!L792*ScoringModel!$B$6+Input!M792*ScoringModel!$B$7+Input!N792*ScoringModel!$B$8+Input!O792*ScoringModel!$B$9+Input!P792*ScoringModel!$B$10)*0.01,"")</f>
        <v/>
      </c>
      <c r="O792" s="66" t="str">
        <f>IF(A792&lt;&gt;"",(Input!Q792*ScoringModel!$B$14+Input!R792*ScoringModel!$B$15+Input!S792*ScoringModel!$B$16+Input!T792*ScoringModel!$B$17+Input!U792*ScoringModel!$B$18+Input!V792*ScoringModel!$B$19+Input!W792*ScoringModel!$B$20)*0.01,"")</f>
        <v/>
      </c>
      <c r="P792" s="66" t="str">
        <f>IF(A792&lt;&gt;"",(Input!X792*ScoringModel!$B$24+Input!Y792*ScoringModel!$B$25+Input!Z792*ScoringModel!$B$26+Input!AA792*ScoringModel!$B$27+Input!AB792*ScoringModel!$B$28+Input!AC792*ScoringModel!$B$29+Input!AD792*ScoringModel!$B$30)*0.01,"")</f>
        <v/>
      </c>
    </row>
    <row r="793" spans="1:16" x14ac:dyDescent="0.25">
      <c r="A793" s="154" t="str">
        <f>IF(Input!A793&lt;&gt;"",Input!A793,"")</f>
        <v/>
      </c>
      <c r="B793" s="154" t="str">
        <f>IF(Input!D793&lt;&gt;"",CONCATENATE(Input!D793,", ",Input!C793),"")</f>
        <v/>
      </c>
      <c r="C793" s="154" t="str">
        <f>IF(Input!E793&lt;&gt;"",Input!E793,"")</f>
        <v/>
      </c>
      <c r="D793" s="155" t="str">
        <f>IF(Input!F793&lt;&gt;"",Input!F793,"")</f>
        <v/>
      </c>
      <c r="E793" s="154" t="str">
        <f>IF(Input!I793&lt;&gt;"",CONCATENATE(Input!I793,", ",LEFT(Input!H793,1)),"")</f>
        <v/>
      </c>
      <c r="F793" s="156"/>
      <c r="G793" s="157" t="str">
        <f t="shared" si="12"/>
        <v/>
      </c>
      <c r="H793" s="154" t="str">
        <f>IF(A793&lt;&gt;"",VLOOKUP(G793,ScoreRanges!$C$4:$E$8,3),"")</f>
        <v/>
      </c>
      <c r="I793" s="156"/>
      <c r="J793" s="129" t="str">
        <f>IF(AND(ConversionTable!$F$2&lt;&gt;"",A793&lt;&gt;""),VLOOKUP(G793,ConversionTable!B$2:D$402,3),"")</f>
        <v/>
      </c>
      <c r="K793" s="66" t="str">
        <f>IF(AND(ConversionTable!$F$2&lt;&gt;"",A793&lt;&gt;""),VLOOKUP(J793,ConversionTable!I$4:K$7,3),"")</f>
        <v/>
      </c>
      <c r="M793" s="66" t="str">
        <f>IF(A793&lt;&gt;"",(Input!AE793*ScoringModel!$B$11+Input!AF793*ScoringModel!$B$21+Input!AG793*ScoringModel!$B$31)*0.01,"")</f>
        <v/>
      </c>
      <c r="N793" s="66" t="str">
        <f>IF(A793&lt;&gt;"",(Input!J793*ScoringModel!$B$4+Input!K793*ScoringModel!$B$5+Input!L793*ScoringModel!$B$6+Input!M793*ScoringModel!$B$7+Input!N793*ScoringModel!$B$8+Input!O793*ScoringModel!$B$9+Input!P793*ScoringModel!$B$10)*0.01,"")</f>
        <v/>
      </c>
      <c r="O793" s="66" t="str">
        <f>IF(A793&lt;&gt;"",(Input!Q793*ScoringModel!$B$14+Input!R793*ScoringModel!$B$15+Input!S793*ScoringModel!$B$16+Input!T793*ScoringModel!$B$17+Input!U793*ScoringModel!$B$18+Input!V793*ScoringModel!$B$19+Input!W793*ScoringModel!$B$20)*0.01,"")</f>
        <v/>
      </c>
      <c r="P793" s="66" t="str">
        <f>IF(A793&lt;&gt;"",(Input!X793*ScoringModel!$B$24+Input!Y793*ScoringModel!$B$25+Input!Z793*ScoringModel!$B$26+Input!AA793*ScoringModel!$B$27+Input!AB793*ScoringModel!$B$28+Input!AC793*ScoringModel!$B$29+Input!AD793*ScoringModel!$B$30)*0.01,"")</f>
        <v/>
      </c>
    </row>
    <row r="794" spans="1:16" x14ac:dyDescent="0.25">
      <c r="A794" s="154" t="str">
        <f>IF(Input!A794&lt;&gt;"",Input!A794,"")</f>
        <v/>
      </c>
      <c r="B794" s="154" t="str">
        <f>IF(Input!D794&lt;&gt;"",CONCATENATE(Input!D794,", ",Input!C794),"")</f>
        <v/>
      </c>
      <c r="C794" s="154" t="str">
        <f>IF(Input!E794&lt;&gt;"",Input!E794,"")</f>
        <v/>
      </c>
      <c r="D794" s="155" t="str">
        <f>IF(Input!F794&lt;&gt;"",Input!F794,"")</f>
        <v/>
      </c>
      <c r="E794" s="154" t="str">
        <f>IF(Input!I794&lt;&gt;"",CONCATENATE(Input!I794,", ",LEFT(Input!H794,1)),"")</f>
        <v/>
      </c>
      <c r="F794" s="156"/>
      <c r="G794" s="157" t="str">
        <f t="shared" si="12"/>
        <v/>
      </c>
      <c r="H794" s="154" t="str">
        <f>IF(A794&lt;&gt;"",VLOOKUP(G794,ScoreRanges!$C$4:$E$8,3),"")</f>
        <v/>
      </c>
      <c r="I794" s="156"/>
      <c r="J794" s="129" t="str">
        <f>IF(AND(ConversionTable!$F$2&lt;&gt;"",A794&lt;&gt;""),VLOOKUP(G794,ConversionTable!B$2:D$402,3),"")</f>
        <v/>
      </c>
      <c r="K794" s="66" t="str">
        <f>IF(AND(ConversionTable!$F$2&lt;&gt;"",A794&lt;&gt;""),VLOOKUP(J794,ConversionTable!I$4:K$7,3),"")</f>
        <v/>
      </c>
      <c r="M794" s="66" t="str">
        <f>IF(A794&lt;&gt;"",(Input!AE794*ScoringModel!$B$11+Input!AF794*ScoringModel!$B$21+Input!AG794*ScoringModel!$B$31)*0.01,"")</f>
        <v/>
      </c>
      <c r="N794" s="66" t="str">
        <f>IF(A794&lt;&gt;"",(Input!J794*ScoringModel!$B$4+Input!K794*ScoringModel!$B$5+Input!L794*ScoringModel!$B$6+Input!M794*ScoringModel!$B$7+Input!N794*ScoringModel!$B$8+Input!O794*ScoringModel!$B$9+Input!P794*ScoringModel!$B$10)*0.01,"")</f>
        <v/>
      </c>
      <c r="O794" s="66" t="str">
        <f>IF(A794&lt;&gt;"",(Input!Q794*ScoringModel!$B$14+Input!R794*ScoringModel!$B$15+Input!S794*ScoringModel!$B$16+Input!T794*ScoringModel!$B$17+Input!U794*ScoringModel!$B$18+Input!V794*ScoringModel!$B$19+Input!W794*ScoringModel!$B$20)*0.01,"")</f>
        <v/>
      </c>
      <c r="P794" s="66" t="str">
        <f>IF(A794&lt;&gt;"",(Input!X794*ScoringModel!$B$24+Input!Y794*ScoringModel!$B$25+Input!Z794*ScoringModel!$B$26+Input!AA794*ScoringModel!$B$27+Input!AB794*ScoringModel!$B$28+Input!AC794*ScoringModel!$B$29+Input!AD794*ScoringModel!$B$30)*0.01,"")</f>
        <v/>
      </c>
    </row>
    <row r="795" spans="1:16" x14ac:dyDescent="0.25">
      <c r="A795" s="154" t="str">
        <f>IF(Input!A795&lt;&gt;"",Input!A795,"")</f>
        <v/>
      </c>
      <c r="B795" s="154" t="str">
        <f>IF(Input!D795&lt;&gt;"",CONCATENATE(Input!D795,", ",Input!C795),"")</f>
        <v/>
      </c>
      <c r="C795" s="154" t="str">
        <f>IF(Input!E795&lt;&gt;"",Input!E795,"")</f>
        <v/>
      </c>
      <c r="D795" s="155" t="str">
        <f>IF(Input!F795&lt;&gt;"",Input!F795,"")</f>
        <v/>
      </c>
      <c r="E795" s="154" t="str">
        <f>IF(Input!I795&lt;&gt;"",CONCATENATE(Input!I795,", ",LEFT(Input!H795,1)),"")</f>
        <v/>
      </c>
      <c r="F795" s="156"/>
      <c r="G795" s="157" t="str">
        <f t="shared" si="12"/>
        <v/>
      </c>
      <c r="H795" s="154" t="str">
        <f>IF(A795&lt;&gt;"",VLOOKUP(G795,ScoreRanges!$C$4:$E$8,3),"")</f>
        <v/>
      </c>
      <c r="I795" s="156"/>
      <c r="J795" s="129" t="str">
        <f>IF(AND(ConversionTable!$F$2&lt;&gt;"",A795&lt;&gt;""),VLOOKUP(G795,ConversionTable!B$2:D$402,3),"")</f>
        <v/>
      </c>
      <c r="K795" s="66" t="str">
        <f>IF(AND(ConversionTable!$F$2&lt;&gt;"",A795&lt;&gt;""),VLOOKUP(J795,ConversionTable!I$4:K$7,3),"")</f>
        <v/>
      </c>
      <c r="M795" s="66" t="str">
        <f>IF(A795&lt;&gt;"",(Input!AE795*ScoringModel!$B$11+Input!AF795*ScoringModel!$B$21+Input!AG795*ScoringModel!$B$31)*0.01,"")</f>
        <v/>
      </c>
      <c r="N795" s="66" t="str">
        <f>IF(A795&lt;&gt;"",(Input!J795*ScoringModel!$B$4+Input!K795*ScoringModel!$B$5+Input!L795*ScoringModel!$B$6+Input!M795*ScoringModel!$B$7+Input!N795*ScoringModel!$B$8+Input!O795*ScoringModel!$B$9+Input!P795*ScoringModel!$B$10)*0.01,"")</f>
        <v/>
      </c>
      <c r="O795" s="66" t="str">
        <f>IF(A795&lt;&gt;"",(Input!Q795*ScoringModel!$B$14+Input!R795*ScoringModel!$B$15+Input!S795*ScoringModel!$B$16+Input!T795*ScoringModel!$B$17+Input!U795*ScoringModel!$B$18+Input!V795*ScoringModel!$B$19+Input!W795*ScoringModel!$B$20)*0.01,"")</f>
        <v/>
      </c>
      <c r="P795" s="66" t="str">
        <f>IF(A795&lt;&gt;"",(Input!X795*ScoringModel!$B$24+Input!Y795*ScoringModel!$B$25+Input!Z795*ScoringModel!$B$26+Input!AA795*ScoringModel!$B$27+Input!AB795*ScoringModel!$B$28+Input!AC795*ScoringModel!$B$29+Input!AD795*ScoringModel!$B$30)*0.01,"")</f>
        <v/>
      </c>
    </row>
    <row r="796" spans="1:16" x14ac:dyDescent="0.25">
      <c r="A796" s="154" t="str">
        <f>IF(Input!A796&lt;&gt;"",Input!A796,"")</f>
        <v/>
      </c>
      <c r="B796" s="154" t="str">
        <f>IF(Input!D796&lt;&gt;"",CONCATENATE(Input!D796,", ",Input!C796),"")</f>
        <v/>
      </c>
      <c r="C796" s="154" t="str">
        <f>IF(Input!E796&lt;&gt;"",Input!E796,"")</f>
        <v/>
      </c>
      <c r="D796" s="155" t="str">
        <f>IF(Input!F796&lt;&gt;"",Input!F796,"")</f>
        <v/>
      </c>
      <c r="E796" s="154" t="str">
        <f>IF(Input!I796&lt;&gt;"",CONCATENATE(Input!I796,", ",LEFT(Input!H796,1)),"")</f>
        <v/>
      </c>
      <c r="F796" s="156"/>
      <c r="G796" s="157" t="str">
        <f t="shared" si="12"/>
        <v/>
      </c>
      <c r="H796" s="154" t="str">
        <f>IF(A796&lt;&gt;"",VLOOKUP(G796,ScoreRanges!$C$4:$E$8,3),"")</f>
        <v/>
      </c>
      <c r="I796" s="156"/>
      <c r="J796" s="129" t="str">
        <f>IF(AND(ConversionTable!$F$2&lt;&gt;"",A796&lt;&gt;""),VLOOKUP(G796,ConversionTable!B$2:D$402,3),"")</f>
        <v/>
      </c>
      <c r="K796" s="66" t="str">
        <f>IF(AND(ConversionTable!$F$2&lt;&gt;"",A796&lt;&gt;""),VLOOKUP(J796,ConversionTable!I$4:K$7,3),"")</f>
        <v/>
      </c>
      <c r="M796" s="66" t="str">
        <f>IF(A796&lt;&gt;"",(Input!AE796*ScoringModel!$B$11+Input!AF796*ScoringModel!$B$21+Input!AG796*ScoringModel!$B$31)*0.01,"")</f>
        <v/>
      </c>
      <c r="N796" s="66" t="str">
        <f>IF(A796&lt;&gt;"",(Input!J796*ScoringModel!$B$4+Input!K796*ScoringModel!$B$5+Input!L796*ScoringModel!$B$6+Input!M796*ScoringModel!$B$7+Input!N796*ScoringModel!$B$8+Input!O796*ScoringModel!$B$9+Input!P796*ScoringModel!$B$10)*0.01,"")</f>
        <v/>
      </c>
      <c r="O796" s="66" t="str">
        <f>IF(A796&lt;&gt;"",(Input!Q796*ScoringModel!$B$14+Input!R796*ScoringModel!$B$15+Input!S796*ScoringModel!$B$16+Input!T796*ScoringModel!$B$17+Input!U796*ScoringModel!$B$18+Input!V796*ScoringModel!$B$19+Input!W796*ScoringModel!$B$20)*0.01,"")</f>
        <v/>
      </c>
      <c r="P796" s="66" t="str">
        <f>IF(A796&lt;&gt;"",(Input!X796*ScoringModel!$B$24+Input!Y796*ScoringModel!$B$25+Input!Z796*ScoringModel!$B$26+Input!AA796*ScoringModel!$B$27+Input!AB796*ScoringModel!$B$28+Input!AC796*ScoringModel!$B$29+Input!AD796*ScoringModel!$B$30)*0.01,"")</f>
        <v/>
      </c>
    </row>
    <row r="797" spans="1:16" x14ac:dyDescent="0.25">
      <c r="A797" s="154" t="str">
        <f>IF(Input!A797&lt;&gt;"",Input!A797,"")</f>
        <v/>
      </c>
      <c r="B797" s="154" t="str">
        <f>IF(Input!D797&lt;&gt;"",CONCATENATE(Input!D797,", ",Input!C797),"")</f>
        <v/>
      </c>
      <c r="C797" s="154" t="str">
        <f>IF(Input!E797&lt;&gt;"",Input!E797,"")</f>
        <v/>
      </c>
      <c r="D797" s="155" t="str">
        <f>IF(Input!F797&lt;&gt;"",Input!F797,"")</f>
        <v/>
      </c>
      <c r="E797" s="154" t="str">
        <f>IF(Input!I797&lt;&gt;"",CONCATENATE(Input!I797,", ",LEFT(Input!H797,1)),"")</f>
        <v/>
      </c>
      <c r="F797" s="156"/>
      <c r="G797" s="157" t="str">
        <f t="shared" si="12"/>
        <v/>
      </c>
      <c r="H797" s="154" t="str">
        <f>IF(A797&lt;&gt;"",VLOOKUP(G797,ScoreRanges!$C$4:$E$8,3),"")</f>
        <v/>
      </c>
      <c r="I797" s="156"/>
      <c r="J797" s="129" t="str">
        <f>IF(AND(ConversionTable!$F$2&lt;&gt;"",A797&lt;&gt;""),VLOOKUP(G797,ConversionTable!B$2:D$402,3),"")</f>
        <v/>
      </c>
      <c r="K797" s="66" t="str">
        <f>IF(AND(ConversionTable!$F$2&lt;&gt;"",A797&lt;&gt;""),VLOOKUP(J797,ConversionTable!I$4:K$7,3),"")</f>
        <v/>
      </c>
      <c r="M797" s="66" t="str">
        <f>IF(A797&lt;&gt;"",(Input!AE797*ScoringModel!$B$11+Input!AF797*ScoringModel!$B$21+Input!AG797*ScoringModel!$B$31)*0.01,"")</f>
        <v/>
      </c>
      <c r="N797" s="66" t="str">
        <f>IF(A797&lt;&gt;"",(Input!J797*ScoringModel!$B$4+Input!K797*ScoringModel!$B$5+Input!L797*ScoringModel!$B$6+Input!M797*ScoringModel!$B$7+Input!N797*ScoringModel!$B$8+Input!O797*ScoringModel!$B$9+Input!P797*ScoringModel!$B$10)*0.01,"")</f>
        <v/>
      </c>
      <c r="O797" s="66" t="str">
        <f>IF(A797&lt;&gt;"",(Input!Q797*ScoringModel!$B$14+Input!R797*ScoringModel!$B$15+Input!S797*ScoringModel!$B$16+Input!T797*ScoringModel!$B$17+Input!U797*ScoringModel!$B$18+Input!V797*ScoringModel!$B$19+Input!W797*ScoringModel!$B$20)*0.01,"")</f>
        <v/>
      </c>
      <c r="P797" s="66" t="str">
        <f>IF(A797&lt;&gt;"",(Input!X797*ScoringModel!$B$24+Input!Y797*ScoringModel!$B$25+Input!Z797*ScoringModel!$B$26+Input!AA797*ScoringModel!$B$27+Input!AB797*ScoringModel!$B$28+Input!AC797*ScoringModel!$B$29+Input!AD797*ScoringModel!$B$30)*0.01,"")</f>
        <v/>
      </c>
    </row>
    <row r="798" spans="1:16" x14ac:dyDescent="0.25">
      <c r="A798" s="154" t="str">
        <f>IF(Input!A798&lt;&gt;"",Input!A798,"")</f>
        <v/>
      </c>
      <c r="B798" s="154" t="str">
        <f>IF(Input!D798&lt;&gt;"",CONCATENATE(Input!D798,", ",Input!C798),"")</f>
        <v/>
      </c>
      <c r="C798" s="154" t="str">
        <f>IF(Input!E798&lt;&gt;"",Input!E798,"")</f>
        <v/>
      </c>
      <c r="D798" s="155" t="str">
        <f>IF(Input!F798&lt;&gt;"",Input!F798,"")</f>
        <v/>
      </c>
      <c r="E798" s="154" t="str">
        <f>IF(Input!I798&lt;&gt;"",CONCATENATE(Input!I798,", ",LEFT(Input!H798,1)),"")</f>
        <v/>
      </c>
      <c r="F798" s="156"/>
      <c r="G798" s="157" t="str">
        <f t="shared" si="12"/>
        <v/>
      </c>
      <c r="H798" s="154" t="str">
        <f>IF(A798&lt;&gt;"",VLOOKUP(G798,ScoreRanges!$C$4:$E$8,3),"")</f>
        <v/>
      </c>
      <c r="I798" s="156"/>
      <c r="J798" s="129" t="str">
        <f>IF(AND(ConversionTable!$F$2&lt;&gt;"",A798&lt;&gt;""),VLOOKUP(G798,ConversionTable!B$2:D$402,3),"")</f>
        <v/>
      </c>
      <c r="K798" s="66" t="str">
        <f>IF(AND(ConversionTable!$F$2&lt;&gt;"",A798&lt;&gt;""),VLOOKUP(J798,ConversionTable!I$4:K$7,3),"")</f>
        <v/>
      </c>
      <c r="M798" s="66" t="str">
        <f>IF(A798&lt;&gt;"",(Input!AE798*ScoringModel!$B$11+Input!AF798*ScoringModel!$B$21+Input!AG798*ScoringModel!$B$31)*0.01,"")</f>
        <v/>
      </c>
      <c r="N798" s="66" t="str">
        <f>IF(A798&lt;&gt;"",(Input!J798*ScoringModel!$B$4+Input!K798*ScoringModel!$B$5+Input!L798*ScoringModel!$B$6+Input!M798*ScoringModel!$B$7+Input!N798*ScoringModel!$B$8+Input!O798*ScoringModel!$B$9+Input!P798*ScoringModel!$B$10)*0.01,"")</f>
        <v/>
      </c>
      <c r="O798" s="66" t="str">
        <f>IF(A798&lt;&gt;"",(Input!Q798*ScoringModel!$B$14+Input!R798*ScoringModel!$B$15+Input!S798*ScoringModel!$B$16+Input!T798*ScoringModel!$B$17+Input!U798*ScoringModel!$B$18+Input!V798*ScoringModel!$B$19+Input!W798*ScoringModel!$B$20)*0.01,"")</f>
        <v/>
      </c>
      <c r="P798" s="66" t="str">
        <f>IF(A798&lt;&gt;"",(Input!X798*ScoringModel!$B$24+Input!Y798*ScoringModel!$B$25+Input!Z798*ScoringModel!$B$26+Input!AA798*ScoringModel!$B$27+Input!AB798*ScoringModel!$B$28+Input!AC798*ScoringModel!$B$29+Input!AD798*ScoringModel!$B$30)*0.01,"")</f>
        <v/>
      </c>
    </row>
    <row r="799" spans="1:16" x14ac:dyDescent="0.25">
      <c r="A799" s="154" t="str">
        <f>IF(Input!A799&lt;&gt;"",Input!A799,"")</f>
        <v/>
      </c>
      <c r="B799" s="154" t="str">
        <f>IF(Input!D799&lt;&gt;"",CONCATENATE(Input!D799,", ",Input!C799),"")</f>
        <v/>
      </c>
      <c r="C799" s="154" t="str">
        <f>IF(Input!E799&lt;&gt;"",Input!E799,"")</f>
        <v/>
      </c>
      <c r="D799" s="155" t="str">
        <f>IF(Input!F799&lt;&gt;"",Input!F799,"")</f>
        <v/>
      </c>
      <c r="E799" s="154" t="str">
        <f>IF(Input!I799&lt;&gt;"",CONCATENATE(Input!I799,", ",LEFT(Input!H799,1)),"")</f>
        <v/>
      </c>
      <c r="F799" s="156"/>
      <c r="G799" s="157" t="str">
        <f t="shared" si="12"/>
        <v/>
      </c>
      <c r="H799" s="154" t="str">
        <f>IF(A799&lt;&gt;"",VLOOKUP(G799,ScoreRanges!$C$4:$E$8,3),"")</f>
        <v/>
      </c>
      <c r="I799" s="156"/>
      <c r="J799" s="129" t="str">
        <f>IF(AND(ConversionTable!$F$2&lt;&gt;"",A799&lt;&gt;""),VLOOKUP(G799,ConversionTable!B$2:D$402,3),"")</f>
        <v/>
      </c>
      <c r="K799" s="66" t="str">
        <f>IF(AND(ConversionTable!$F$2&lt;&gt;"",A799&lt;&gt;""),VLOOKUP(J799,ConversionTable!I$4:K$7,3),"")</f>
        <v/>
      </c>
      <c r="M799" s="66" t="str">
        <f>IF(A799&lt;&gt;"",(Input!AE799*ScoringModel!$B$11+Input!AF799*ScoringModel!$B$21+Input!AG799*ScoringModel!$B$31)*0.01,"")</f>
        <v/>
      </c>
      <c r="N799" s="66" t="str">
        <f>IF(A799&lt;&gt;"",(Input!J799*ScoringModel!$B$4+Input!K799*ScoringModel!$B$5+Input!L799*ScoringModel!$B$6+Input!M799*ScoringModel!$B$7+Input!N799*ScoringModel!$B$8+Input!O799*ScoringModel!$B$9+Input!P799*ScoringModel!$B$10)*0.01,"")</f>
        <v/>
      </c>
      <c r="O799" s="66" t="str">
        <f>IF(A799&lt;&gt;"",(Input!Q799*ScoringModel!$B$14+Input!R799*ScoringModel!$B$15+Input!S799*ScoringModel!$B$16+Input!T799*ScoringModel!$B$17+Input!U799*ScoringModel!$B$18+Input!V799*ScoringModel!$B$19+Input!W799*ScoringModel!$B$20)*0.01,"")</f>
        <v/>
      </c>
      <c r="P799" s="66" t="str">
        <f>IF(A799&lt;&gt;"",(Input!X799*ScoringModel!$B$24+Input!Y799*ScoringModel!$B$25+Input!Z799*ScoringModel!$B$26+Input!AA799*ScoringModel!$B$27+Input!AB799*ScoringModel!$B$28+Input!AC799*ScoringModel!$B$29+Input!AD799*ScoringModel!$B$30)*0.01,"")</f>
        <v/>
      </c>
    </row>
    <row r="800" spans="1:16" x14ac:dyDescent="0.25">
      <c r="A800" s="154" t="str">
        <f>IF(Input!A800&lt;&gt;"",Input!A800,"")</f>
        <v/>
      </c>
      <c r="B800" s="154" t="str">
        <f>IF(Input!D800&lt;&gt;"",CONCATENATE(Input!D800,", ",Input!C800),"")</f>
        <v/>
      </c>
      <c r="C800" s="154" t="str">
        <f>IF(Input!E800&lt;&gt;"",Input!E800,"")</f>
        <v/>
      </c>
      <c r="D800" s="155" t="str">
        <f>IF(Input!F800&lt;&gt;"",Input!F800,"")</f>
        <v/>
      </c>
      <c r="E800" s="154" t="str">
        <f>IF(Input!I800&lt;&gt;"",CONCATENATE(Input!I800,", ",LEFT(Input!H800,1)),"")</f>
        <v/>
      </c>
      <c r="F800" s="156"/>
      <c r="G800" s="157" t="str">
        <f t="shared" si="12"/>
        <v/>
      </c>
      <c r="H800" s="154" t="str">
        <f>IF(A800&lt;&gt;"",VLOOKUP(G800,ScoreRanges!$C$4:$E$8,3),"")</f>
        <v/>
      </c>
      <c r="I800" s="156"/>
      <c r="J800" s="129" t="str">
        <f>IF(AND(ConversionTable!$F$2&lt;&gt;"",A800&lt;&gt;""),VLOOKUP(G800,ConversionTable!B$2:D$402,3),"")</f>
        <v/>
      </c>
      <c r="K800" s="66" t="str">
        <f>IF(AND(ConversionTable!$F$2&lt;&gt;"",A800&lt;&gt;""),VLOOKUP(J800,ConversionTable!I$4:K$7,3),"")</f>
        <v/>
      </c>
      <c r="M800" s="66" t="str">
        <f>IF(A800&lt;&gt;"",(Input!AE800*ScoringModel!$B$11+Input!AF800*ScoringModel!$B$21+Input!AG800*ScoringModel!$B$31)*0.01,"")</f>
        <v/>
      </c>
      <c r="N800" s="66" t="str">
        <f>IF(A800&lt;&gt;"",(Input!J800*ScoringModel!$B$4+Input!K800*ScoringModel!$B$5+Input!L800*ScoringModel!$B$6+Input!M800*ScoringModel!$B$7+Input!N800*ScoringModel!$B$8+Input!O800*ScoringModel!$B$9+Input!P800*ScoringModel!$B$10)*0.01,"")</f>
        <v/>
      </c>
      <c r="O800" s="66" t="str">
        <f>IF(A800&lt;&gt;"",(Input!Q800*ScoringModel!$B$14+Input!R800*ScoringModel!$B$15+Input!S800*ScoringModel!$B$16+Input!T800*ScoringModel!$B$17+Input!U800*ScoringModel!$B$18+Input!V800*ScoringModel!$B$19+Input!W800*ScoringModel!$B$20)*0.01,"")</f>
        <v/>
      </c>
      <c r="P800" s="66" t="str">
        <f>IF(A800&lt;&gt;"",(Input!X800*ScoringModel!$B$24+Input!Y800*ScoringModel!$B$25+Input!Z800*ScoringModel!$B$26+Input!AA800*ScoringModel!$B$27+Input!AB800*ScoringModel!$B$28+Input!AC800*ScoringModel!$B$29+Input!AD800*ScoringModel!$B$30)*0.01,"")</f>
        <v/>
      </c>
    </row>
    <row r="801" spans="1:16" x14ac:dyDescent="0.25">
      <c r="A801" s="154" t="str">
        <f>IF(Input!A801&lt;&gt;"",Input!A801,"")</f>
        <v/>
      </c>
      <c r="B801" s="154" t="str">
        <f>IF(Input!D801&lt;&gt;"",CONCATENATE(Input!D801,", ",Input!C801),"")</f>
        <v/>
      </c>
      <c r="C801" s="154" t="str">
        <f>IF(Input!E801&lt;&gt;"",Input!E801,"")</f>
        <v/>
      </c>
      <c r="D801" s="155" t="str">
        <f>IF(Input!F801&lt;&gt;"",Input!F801,"")</f>
        <v/>
      </c>
      <c r="E801" s="154" t="str">
        <f>IF(Input!I801&lt;&gt;"",CONCATENATE(Input!I801,", ",LEFT(Input!H801,1)),"")</f>
        <v/>
      </c>
      <c r="F801" s="156"/>
      <c r="G801" s="157" t="str">
        <f t="shared" si="12"/>
        <v/>
      </c>
      <c r="H801" s="154" t="str">
        <f>IF(A801&lt;&gt;"",VLOOKUP(G801,ScoreRanges!$C$4:$E$8,3),"")</f>
        <v/>
      </c>
      <c r="I801" s="156"/>
      <c r="J801" s="129" t="str">
        <f>IF(AND(ConversionTable!$F$2&lt;&gt;"",A801&lt;&gt;""),VLOOKUP(G801,ConversionTable!B$2:D$402,3),"")</f>
        <v/>
      </c>
      <c r="K801" s="66" t="str">
        <f>IF(AND(ConversionTable!$F$2&lt;&gt;"",A801&lt;&gt;""),VLOOKUP(J801,ConversionTable!I$4:K$7,3),"")</f>
        <v/>
      </c>
      <c r="M801" s="66" t="str">
        <f>IF(A801&lt;&gt;"",(Input!AE801*ScoringModel!$B$11+Input!AF801*ScoringModel!$B$21+Input!AG801*ScoringModel!$B$31)*0.01,"")</f>
        <v/>
      </c>
      <c r="N801" s="66" t="str">
        <f>IF(A801&lt;&gt;"",(Input!J801*ScoringModel!$B$4+Input!K801*ScoringModel!$B$5+Input!L801*ScoringModel!$B$6+Input!M801*ScoringModel!$B$7+Input!N801*ScoringModel!$B$8+Input!O801*ScoringModel!$B$9+Input!P801*ScoringModel!$B$10)*0.01,"")</f>
        <v/>
      </c>
      <c r="O801" s="66" t="str">
        <f>IF(A801&lt;&gt;"",(Input!Q801*ScoringModel!$B$14+Input!R801*ScoringModel!$B$15+Input!S801*ScoringModel!$B$16+Input!T801*ScoringModel!$B$17+Input!U801*ScoringModel!$B$18+Input!V801*ScoringModel!$B$19+Input!W801*ScoringModel!$B$20)*0.01,"")</f>
        <v/>
      </c>
      <c r="P801" s="66" t="str">
        <f>IF(A801&lt;&gt;"",(Input!X801*ScoringModel!$B$24+Input!Y801*ScoringModel!$B$25+Input!Z801*ScoringModel!$B$26+Input!AA801*ScoringModel!$B$27+Input!AB801*ScoringModel!$B$28+Input!AC801*ScoringModel!$B$29+Input!AD801*ScoringModel!$B$30)*0.01,"")</f>
        <v/>
      </c>
    </row>
    <row r="802" spans="1:16" x14ac:dyDescent="0.25">
      <c r="A802" s="154" t="str">
        <f>IF(Input!A802&lt;&gt;"",Input!A802,"")</f>
        <v/>
      </c>
      <c r="B802" s="154" t="str">
        <f>IF(Input!D802&lt;&gt;"",CONCATENATE(Input!D802,", ",Input!C802),"")</f>
        <v/>
      </c>
      <c r="C802" s="154" t="str">
        <f>IF(Input!E802&lt;&gt;"",Input!E802,"")</f>
        <v/>
      </c>
      <c r="D802" s="155" t="str">
        <f>IF(Input!F802&lt;&gt;"",Input!F802,"")</f>
        <v/>
      </c>
      <c r="E802" s="154" t="str">
        <f>IF(Input!I802&lt;&gt;"",CONCATENATE(Input!I802,", ",LEFT(Input!H802,1)),"")</f>
        <v/>
      </c>
      <c r="F802" s="156"/>
      <c r="G802" s="157" t="str">
        <f t="shared" si="12"/>
        <v/>
      </c>
      <c r="H802" s="154" t="str">
        <f>IF(A802&lt;&gt;"",VLOOKUP(G802,ScoreRanges!$C$4:$E$8,3),"")</f>
        <v/>
      </c>
      <c r="I802" s="156"/>
      <c r="J802" s="129" t="str">
        <f>IF(AND(ConversionTable!$F$2&lt;&gt;"",A802&lt;&gt;""),VLOOKUP(G802,ConversionTable!B$2:D$402,3),"")</f>
        <v/>
      </c>
      <c r="K802" s="66" t="str">
        <f>IF(AND(ConversionTable!$F$2&lt;&gt;"",A802&lt;&gt;""),VLOOKUP(J802,ConversionTable!I$4:K$7,3),"")</f>
        <v/>
      </c>
      <c r="M802" s="66" t="str">
        <f>IF(A802&lt;&gt;"",(Input!AE802*ScoringModel!$B$11+Input!AF802*ScoringModel!$B$21+Input!AG802*ScoringModel!$B$31)*0.01,"")</f>
        <v/>
      </c>
      <c r="N802" s="66" t="str">
        <f>IF(A802&lt;&gt;"",(Input!J802*ScoringModel!$B$4+Input!K802*ScoringModel!$B$5+Input!L802*ScoringModel!$B$6+Input!M802*ScoringModel!$B$7+Input!N802*ScoringModel!$B$8+Input!O802*ScoringModel!$B$9+Input!P802*ScoringModel!$B$10)*0.01,"")</f>
        <v/>
      </c>
      <c r="O802" s="66" t="str">
        <f>IF(A802&lt;&gt;"",(Input!Q802*ScoringModel!$B$14+Input!R802*ScoringModel!$B$15+Input!S802*ScoringModel!$B$16+Input!T802*ScoringModel!$B$17+Input!U802*ScoringModel!$B$18+Input!V802*ScoringModel!$B$19+Input!W802*ScoringModel!$B$20)*0.01,"")</f>
        <v/>
      </c>
      <c r="P802" s="66" t="str">
        <f>IF(A802&lt;&gt;"",(Input!X802*ScoringModel!$B$24+Input!Y802*ScoringModel!$B$25+Input!Z802*ScoringModel!$B$26+Input!AA802*ScoringModel!$B$27+Input!AB802*ScoringModel!$B$28+Input!AC802*ScoringModel!$B$29+Input!AD802*ScoringModel!$B$30)*0.01,"")</f>
        <v/>
      </c>
    </row>
    <row r="803" spans="1:16" x14ac:dyDescent="0.25">
      <c r="A803" s="154" t="str">
        <f>IF(Input!A803&lt;&gt;"",Input!A803,"")</f>
        <v/>
      </c>
      <c r="B803" s="154" t="str">
        <f>IF(Input!D803&lt;&gt;"",CONCATENATE(Input!D803,", ",Input!C803),"")</f>
        <v/>
      </c>
      <c r="C803" s="154" t="str">
        <f>IF(Input!E803&lt;&gt;"",Input!E803,"")</f>
        <v/>
      </c>
      <c r="D803" s="155" t="str">
        <f>IF(Input!F803&lt;&gt;"",Input!F803,"")</f>
        <v/>
      </c>
      <c r="E803" s="154" t="str">
        <f>IF(Input!I803&lt;&gt;"",CONCATENATE(Input!I803,", ",LEFT(Input!H803,1)),"")</f>
        <v/>
      </c>
      <c r="F803" s="156"/>
      <c r="G803" s="157" t="str">
        <f t="shared" si="12"/>
        <v/>
      </c>
      <c r="H803" s="154" t="str">
        <f>IF(A803&lt;&gt;"",VLOOKUP(G803,ScoreRanges!$C$4:$E$8,3),"")</f>
        <v/>
      </c>
      <c r="I803" s="156"/>
      <c r="J803" s="129" t="str">
        <f>IF(AND(ConversionTable!$F$2&lt;&gt;"",A803&lt;&gt;""),VLOOKUP(G803,ConversionTable!B$2:D$402,3),"")</f>
        <v/>
      </c>
      <c r="K803" s="66" t="str">
        <f>IF(AND(ConversionTable!$F$2&lt;&gt;"",A803&lt;&gt;""),VLOOKUP(J803,ConversionTable!I$4:K$7,3),"")</f>
        <v/>
      </c>
      <c r="M803" s="66" t="str">
        <f>IF(A803&lt;&gt;"",(Input!AE803*ScoringModel!$B$11+Input!AF803*ScoringModel!$B$21+Input!AG803*ScoringModel!$B$31)*0.01,"")</f>
        <v/>
      </c>
      <c r="N803" s="66" t="str">
        <f>IF(A803&lt;&gt;"",(Input!J803*ScoringModel!$B$4+Input!K803*ScoringModel!$B$5+Input!L803*ScoringModel!$B$6+Input!M803*ScoringModel!$B$7+Input!N803*ScoringModel!$B$8+Input!O803*ScoringModel!$B$9+Input!P803*ScoringModel!$B$10)*0.01,"")</f>
        <v/>
      </c>
      <c r="O803" s="66" t="str">
        <f>IF(A803&lt;&gt;"",(Input!Q803*ScoringModel!$B$14+Input!R803*ScoringModel!$B$15+Input!S803*ScoringModel!$B$16+Input!T803*ScoringModel!$B$17+Input!U803*ScoringModel!$B$18+Input!V803*ScoringModel!$B$19+Input!W803*ScoringModel!$B$20)*0.01,"")</f>
        <v/>
      </c>
      <c r="P803" s="66" t="str">
        <f>IF(A803&lt;&gt;"",(Input!X803*ScoringModel!$B$24+Input!Y803*ScoringModel!$B$25+Input!Z803*ScoringModel!$B$26+Input!AA803*ScoringModel!$B$27+Input!AB803*ScoringModel!$B$28+Input!AC803*ScoringModel!$B$29+Input!AD803*ScoringModel!$B$30)*0.01,"")</f>
        <v/>
      </c>
    </row>
    <row r="804" spans="1:16" x14ac:dyDescent="0.25">
      <c r="A804" s="154" t="str">
        <f>IF(Input!A804&lt;&gt;"",Input!A804,"")</f>
        <v/>
      </c>
      <c r="B804" s="154" t="str">
        <f>IF(Input!D804&lt;&gt;"",CONCATENATE(Input!D804,", ",Input!C804),"")</f>
        <v/>
      </c>
      <c r="C804" s="154" t="str">
        <f>IF(Input!E804&lt;&gt;"",Input!E804,"")</f>
        <v/>
      </c>
      <c r="D804" s="155" t="str">
        <f>IF(Input!F804&lt;&gt;"",Input!F804,"")</f>
        <v/>
      </c>
      <c r="E804" s="154" t="str">
        <f>IF(Input!I804&lt;&gt;"",CONCATENATE(Input!I804,", ",LEFT(Input!H804,1)),"")</f>
        <v/>
      </c>
      <c r="F804" s="156"/>
      <c r="G804" s="157" t="str">
        <f t="shared" si="12"/>
        <v/>
      </c>
      <c r="H804" s="154" t="str">
        <f>IF(A804&lt;&gt;"",VLOOKUP(G804,ScoreRanges!$C$4:$E$8,3),"")</f>
        <v/>
      </c>
      <c r="I804" s="156"/>
      <c r="J804" s="129" t="str">
        <f>IF(AND(ConversionTable!$F$2&lt;&gt;"",A804&lt;&gt;""),VLOOKUP(G804,ConversionTable!B$2:D$402,3),"")</f>
        <v/>
      </c>
      <c r="K804" s="66" t="str">
        <f>IF(AND(ConversionTable!$F$2&lt;&gt;"",A804&lt;&gt;""),VLOOKUP(J804,ConversionTable!I$4:K$7,3),"")</f>
        <v/>
      </c>
      <c r="M804" s="66" t="str">
        <f>IF(A804&lt;&gt;"",(Input!AE804*ScoringModel!$B$11+Input!AF804*ScoringModel!$B$21+Input!AG804*ScoringModel!$B$31)*0.01,"")</f>
        <v/>
      </c>
      <c r="N804" s="66" t="str">
        <f>IF(A804&lt;&gt;"",(Input!J804*ScoringModel!$B$4+Input!K804*ScoringModel!$B$5+Input!L804*ScoringModel!$B$6+Input!M804*ScoringModel!$B$7+Input!N804*ScoringModel!$B$8+Input!O804*ScoringModel!$B$9+Input!P804*ScoringModel!$B$10)*0.01,"")</f>
        <v/>
      </c>
      <c r="O804" s="66" t="str">
        <f>IF(A804&lt;&gt;"",(Input!Q804*ScoringModel!$B$14+Input!R804*ScoringModel!$B$15+Input!S804*ScoringModel!$B$16+Input!T804*ScoringModel!$B$17+Input!U804*ScoringModel!$B$18+Input!V804*ScoringModel!$B$19+Input!W804*ScoringModel!$B$20)*0.01,"")</f>
        <v/>
      </c>
      <c r="P804" s="66" t="str">
        <f>IF(A804&lt;&gt;"",(Input!X804*ScoringModel!$B$24+Input!Y804*ScoringModel!$B$25+Input!Z804*ScoringModel!$B$26+Input!AA804*ScoringModel!$B$27+Input!AB804*ScoringModel!$B$28+Input!AC804*ScoringModel!$B$29+Input!AD804*ScoringModel!$B$30)*0.01,"")</f>
        <v/>
      </c>
    </row>
    <row r="805" spans="1:16" x14ac:dyDescent="0.25">
      <c r="A805" s="154" t="str">
        <f>IF(Input!A805&lt;&gt;"",Input!A805,"")</f>
        <v/>
      </c>
      <c r="B805" s="154" t="str">
        <f>IF(Input!D805&lt;&gt;"",CONCATENATE(Input!D805,", ",Input!C805),"")</f>
        <v/>
      </c>
      <c r="C805" s="154" t="str">
        <f>IF(Input!E805&lt;&gt;"",Input!E805,"")</f>
        <v/>
      </c>
      <c r="D805" s="155" t="str">
        <f>IF(Input!F805&lt;&gt;"",Input!F805,"")</f>
        <v/>
      </c>
      <c r="E805" s="154" t="str">
        <f>IF(Input!I805&lt;&gt;"",CONCATENATE(Input!I805,", ",LEFT(Input!H805,1)),"")</f>
        <v/>
      </c>
      <c r="F805" s="156"/>
      <c r="G805" s="157" t="str">
        <f t="shared" si="12"/>
        <v/>
      </c>
      <c r="H805" s="154" t="str">
        <f>IF(A805&lt;&gt;"",VLOOKUP(G805,ScoreRanges!$C$4:$E$8,3),"")</f>
        <v/>
      </c>
      <c r="I805" s="156"/>
      <c r="J805" s="129" t="str">
        <f>IF(AND(ConversionTable!$F$2&lt;&gt;"",A805&lt;&gt;""),VLOOKUP(G805,ConversionTable!B$2:D$402,3),"")</f>
        <v/>
      </c>
      <c r="K805" s="66" t="str">
        <f>IF(AND(ConversionTable!$F$2&lt;&gt;"",A805&lt;&gt;""),VLOOKUP(J805,ConversionTable!I$4:K$7,3),"")</f>
        <v/>
      </c>
      <c r="M805" s="66" t="str">
        <f>IF(A805&lt;&gt;"",(Input!AE805*ScoringModel!$B$11+Input!AF805*ScoringModel!$B$21+Input!AG805*ScoringModel!$B$31)*0.01,"")</f>
        <v/>
      </c>
      <c r="N805" s="66" t="str">
        <f>IF(A805&lt;&gt;"",(Input!J805*ScoringModel!$B$4+Input!K805*ScoringModel!$B$5+Input!L805*ScoringModel!$B$6+Input!M805*ScoringModel!$B$7+Input!N805*ScoringModel!$B$8+Input!O805*ScoringModel!$B$9+Input!P805*ScoringModel!$B$10)*0.01,"")</f>
        <v/>
      </c>
      <c r="O805" s="66" t="str">
        <f>IF(A805&lt;&gt;"",(Input!Q805*ScoringModel!$B$14+Input!R805*ScoringModel!$B$15+Input!S805*ScoringModel!$B$16+Input!T805*ScoringModel!$B$17+Input!U805*ScoringModel!$B$18+Input!V805*ScoringModel!$B$19+Input!W805*ScoringModel!$B$20)*0.01,"")</f>
        <v/>
      </c>
      <c r="P805" s="66" t="str">
        <f>IF(A805&lt;&gt;"",(Input!X805*ScoringModel!$B$24+Input!Y805*ScoringModel!$B$25+Input!Z805*ScoringModel!$B$26+Input!AA805*ScoringModel!$B$27+Input!AB805*ScoringModel!$B$28+Input!AC805*ScoringModel!$B$29+Input!AD805*ScoringModel!$B$30)*0.01,"")</f>
        <v/>
      </c>
    </row>
    <row r="806" spans="1:16" x14ac:dyDescent="0.25">
      <c r="A806" s="154" t="str">
        <f>IF(Input!A806&lt;&gt;"",Input!A806,"")</f>
        <v/>
      </c>
      <c r="B806" s="154" t="str">
        <f>IF(Input!D806&lt;&gt;"",CONCATENATE(Input!D806,", ",Input!C806),"")</f>
        <v/>
      </c>
      <c r="C806" s="154" t="str">
        <f>IF(Input!E806&lt;&gt;"",Input!E806,"")</f>
        <v/>
      </c>
      <c r="D806" s="155" t="str">
        <f>IF(Input!F806&lt;&gt;"",Input!F806,"")</f>
        <v/>
      </c>
      <c r="E806" s="154" t="str">
        <f>IF(Input!I806&lt;&gt;"",CONCATENATE(Input!I806,", ",LEFT(Input!H806,1)),"")</f>
        <v/>
      </c>
      <c r="F806" s="156"/>
      <c r="G806" s="157" t="str">
        <f t="shared" si="12"/>
        <v/>
      </c>
      <c r="H806" s="154" t="str">
        <f>IF(A806&lt;&gt;"",VLOOKUP(G806,ScoreRanges!$C$4:$E$8,3),"")</f>
        <v/>
      </c>
      <c r="I806" s="156"/>
      <c r="J806" s="129" t="str">
        <f>IF(AND(ConversionTable!$F$2&lt;&gt;"",A806&lt;&gt;""),VLOOKUP(G806,ConversionTable!B$2:D$402,3),"")</f>
        <v/>
      </c>
      <c r="K806" s="66" t="str">
        <f>IF(AND(ConversionTable!$F$2&lt;&gt;"",A806&lt;&gt;""),VLOOKUP(J806,ConversionTable!I$4:K$7,3),"")</f>
        <v/>
      </c>
      <c r="M806" s="66" t="str">
        <f>IF(A806&lt;&gt;"",(Input!AE806*ScoringModel!$B$11+Input!AF806*ScoringModel!$B$21+Input!AG806*ScoringModel!$B$31)*0.01,"")</f>
        <v/>
      </c>
      <c r="N806" s="66" t="str">
        <f>IF(A806&lt;&gt;"",(Input!J806*ScoringModel!$B$4+Input!K806*ScoringModel!$B$5+Input!L806*ScoringModel!$B$6+Input!M806*ScoringModel!$B$7+Input!N806*ScoringModel!$B$8+Input!O806*ScoringModel!$B$9+Input!P806*ScoringModel!$B$10)*0.01,"")</f>
        <v/>
      </c>
      <c r="O806" s="66" t="str">
        <f>IF(A806&lt;&gt;"",(Input!Q806*ScoringModel!$B$14+Input!R806*ScoringModel!$B$15+Input!S806*ScoringModel!$B$16+Input!T806*ScoringModel!$B$17+Input!U806*ScoringModel!$B$18+Input!V806*ScoringModel!$B$19+Input!W806*ScoringModel!$B$20)*0.01,"")</f>
        <v/>
      </c>
      <c r="P806" s="66" t="str">
        <f>IF(A806&lt;&gt;"",(Input!X806*ScoringModel!$B$24+Input!Y806*ScoringModel!$B$25+Input!Z806*ScoringModel!$B$26+Input!AA806*ScoringModel!$B$27+Input!AB806*ScoringModel!$B$28+Input!AC806*ScoringModel!$B$29+Input!AD806*ScoringModel!$B$30)*0.01,"")</f>
        <v/>
      </c>
    </row>
    <row r="807" spans="1:16" x14ac:dyDescent="0.25">
      <c r="A807" s="154" t="str">
        <f>IF(Input!A807&lt;&gt;"",Input!A807,"")</f>
        <v/>
      </c>
      <c r="B807" s="154" t="str">
        <f>IF(Input!D807&lt;&gt;"",CONCATENATE(Input!D807,", ",Input!C807),"")</f>
        <v/>
      </c>
      <c r="C807" s="154" t="str">
        <f>IF(Input!E807&lt;&gt;"",Input!E807,"")</f>
        <v/>
      </c>
      <c r="D807" s="155" t="str">
        <f>IF(Input!F807&lt;&gt;"",Input!F807,"")</f>
        <v/>
      </c>
      <c r="E807" s="154" t="str">
        <f>IF(Input!I807&lt;&gt;"",CONCATENATE(Input!I807,", ",LEFT(Input!H807,1)),"")</f>
        <v/>
      </c>
      <c r="F807" s="156"/>
      <c r="G807" s="157" t="str">
        <f t="shared" si="12"/>
        <v/>
      </c>
      <c r="H807" s="154" t="str">
        <f>IF(A807&lt;&gt;"",VLOOKUP(G807,ScoreRanges!$C$4:$E$8,3),"")</f>
        <v/>
      </c>
      <c r="I807" s="156"/>
      <c r="J807" s="129" t="str">
        <f>IF(AND(ConversionTable!$F$2&lt;&gt;"",A807&lt;&gt;""),VLOOKUP(G807,ConversionTable!B$2:D$402,3),"")</f>
        <v/>
      </c>
      <c r="K807" s="66" t="str">
        <f>IF(AND(ConversionTable!$F$2&lt;&gt;"",A807&lt;&gt;""),VLOOKUP(J807,ConversionTable!I$4:K$7,3),"")</f>
        <v/>
      </c>
      <c r="M807" s="66" t="str">
        <f>IF(A807&lt;&gt;"",(Input!AE807*ScoringModel!$B$11+Input!AF807*ScoringModel!$B$21+Input!AG807*ScoringModel!$B$31)*0.01,"")</f>
        <v/>
      </c>
      <c r="N807" s="66" t="str">
        <f>IF(A807&lt;&gt;"",(Input!J807*ScoringModel!$B$4+Input!K807*ScoringModel!$B$5+Input!L807*ScoringModel!$B$6+Input!M807*ScoringModel!$B$7+Input!N807*ScoringModel!$B$8+Input!O807*ScoringModel!$B$9+Input!P807*ScoringModel!$B$10)*0.01,"")</f>
        <v/>
      </c>
      <c r="O807" s="66" t="str">
        <f>IF(A807&lt;&gt;"",(Input!Q807*ScoringModel!$B$14+Input!R807*ScoringModel!$B$15+Input!S807*ScoringModel!$B$16+Input!T807*ScoringModel!$B$17+Input!U807*ScoringModel!$B$18+Input!V807*ScoringModel!$B$19+Input!W807*ScoringModel!$B$20)*0.01,"")</f>
        <v/>
      </c>
      <c r="P807" s="66" t="str">
        <f>IF(A807&lt;&gt;"",(Input!X807*ScoringModel!$B$24+Input!Y807*ScoringModel!$B$25+Input!Z807*ScoringModel!$B$26+Input!AA807*ScoringModel!$B$27+Input!AB807*ScoringModel!$B$28+Input!AC807*ScoringModel!$B$29+Input!AD807*ScoringModel!$B$30)*0.01,"")</f>
        <v/>
      </c>
    </row>
    <row r="808" spans="1:16" x14ac:dyDescent="0.25">
      <c r="A808" s="154" t="str">
        <f>IF(Input!A808&lt;&gt;"",Input!A808,"")</f>
        <v/>
      </c>
      <c r="B808" s="154" t="str">
        <f>IF(Input!D808&lt;&gt;"",CONCATENATE(Input!D808,", ",Input!C808),"")</f>
        <v/>
      </c>
      <c r="C808" s="154" t="str">
        <f>IF(Input!E808&lt;&gt;"",Input!E808,"")</f>
        <v/>
      </c>
      <c r="D808" s="155" t="str">
        <f>IF(Input!F808&lt;&gt;"",Input!F808,"")</f>
        <v/>
      </c>
      <c r="E808" s="154" t="str">
        <f>IF(Input!I808&lt;&gt;"",CONCATENATE(Input!I808,", ",LEFT(Input!H808,1)),"")</f>
        <v/>
      </c>
      <c r="F808" s="156"/>
      <c r="G808" s="157" t="str">
        <f t="shared" si="12"/>
        <v/>
      </c>
      <c r="H808" s="154" t="str">
        <f>IF(A808&lt;&gt;"",VLOOKUP(G808,ScoreRanges!$C$4:$E$8,3),"")</f>
        <v/>
      </c>
      <c r="I808" s="156"/>
      <c r="J808" s="129" t="str">
        <f>IF(AND(ConversionTable!$F$2&lt;&gt;"",A808&lt;&gt;""),VLOOKUP(G808,ConversionTable!B$2:D$402,3),"")</f>
        <v/>
      </c>
      <c r="K808" s="66" t="str">
        <f>IF(AND(ConversionTable!$F$2&lt;&gt;"",A808&lt;&gt;""),VLOOKUP(J808,ConversionTable!I$4:K$7,3),"")</f>
        <v/>
      </c>
      <c r="M808" s="66" t="str">
        <f>IF(A808&lt;&gt;"",(Input!AE808*ScoringModel!$B$11+Input!AF808*ScoringModel!$B$21+Input!AG808*ScoringModel!$B$31)*0.01,"")</f>
        <v/>
      </c>
      <c r="N808" s="66" t="str">
        <f>IF(A808&lt;&gt;"",(Input!J808*ScoringModel!$B$4+Input!K808*ScoringModel!$B$5+Input!L808*ScoringModel!$B$6+Input!M808*ScoringModel!$B$7+Input!N808*ScoringModel!$B$8+Input!O808*ScoringModel!$B$9+Input!P808*ScoringModel!$B$10)*0.01,"")</f>
        <v/>
      </c>
      <c r="O808" s="66" t="str">
        <f>IF(A808&lt;&gt;"",(Input!Q808*ScoringModel!$B$14+Input!R808*ScoringModel!$B$15+Input!S808*ScoringModel!$B$16+Input!T808*ScoringModel!$B$17+Input!U808*ScoringModel!$B$18+Input!V808*ScoringModel!$B$19+Input!W808*ScoringModel!$B$20)*0.01,"")</f>
        <v/>
      </c>
      <c r="P808" s="66" t="str">
        <f>IF(A808&lt;&gt;"",(Input!X808*ScoringModel!$B$24+Input!Y808*ScoringModel!$B$25+Input!Z808*ScoringModel!$B$26+Input!AA808*ScoringModel!$B$27+Input!AB808*ScoringModel!$B$28+Input!AC808*ScoringModel!$B$29+Input!AD808*ScoringModel!$B$30)*0.01,"")</f>
        <v/>
      </c>
    </row>
    <row r="809" spans="1:16" x14ac:dyDescent="0.25">
      <c r="A809" s="154" t="str">
        <f>IF(Input!A809&lt;&gt;"",Input!A809,"")</f>
        <v/>
      </c>
      <c r="B809" s="154" t="str">
        <f>IF(Input!D809&lt;&gt;"",CONCATENATE(Input!D809,", ",Input!C809),"")</f>
        <v/>
      </c>
      <c r="C809" s="154" t="str">
        <f>IF(Input!E809&lt;&gt;"",Input!E809,"")</f>
        <v/>
      </c>
      <c r="D809" s="155" t="str">
        <f>IF(Input!F809&lt;&gt;"",Input!F809,"")</f>
        <v/>
      </c>
      <c r="E809" s="154" t="str">
        <f>IF(Input!I809&lt;&gt;"",CONCATENATE(Input!I809,", ",LEFT(Input!H809,1)),"")</f>
        <v/>
      </c>
      <c r="F809" s="156"/>
      <c r="G809" s="157" t="str">
        <f t="shared" si="12"/>
        <v/>
      </c>
      <c r="H809" s="154" t="str">
        <f>IF(A809&lt;&gt;"",VLOOKUP(G809,ScoreRanges!$C$4:$E$8,3),"")</f>
        <v/>
      </c>
      <c r="I809" s="156"/>
      <c r="J809" s="129" t="str">
        <f>IF(AND(ConversionTable!$F$2&lt;&gt;"",A809&lt;&gt;""),VLOOKUP(G809,ConversionTable!B$2:D$402,3),"")</f>
        <v/>
      </c>
      <c r="K809" s="66" t="str">
        <f>IF(AND(ConversionTable!$F$2&lt;&gt;"",A809&lt;&gt;""),VLOOKUP(J809,ConversionTable!I$4:K$7,3),"")</f>
        <v/>
      </c>
      <c r="M809" s="66" t="str">
        <f>IF(A809&lt;&gt;"",(Input!AE809*ScoringModel!$B$11+Input!AF809*ScoringModel!$B$21+Input!AG809*ScoringModel!$B$31)*0.01,"")</f>
        <v/>
      </c>
      <c r="N809" s="66" t="str">
        <f>IF(A809&lt;&gt;"",(Input!J809*ScoringModel!$B$4+Input!K809*ScoringModel!$B$5+Input!L809*ScoringModel!$B$6+Input!M809*ScoringModel!$B$7+Input!N809*ScoringModel!$B$8+Input!O809*ScoringModel!$B$9+Input!P809*ScoringModel!$B$10)*0.01,"")</f>
        <v/>
      </c>
      <c r="O809" s="66" t="str">
        <f>IF(A809&lt;&gt;"",(Input!Q809*ScoringModel!$B$14+Input!R809*ScoringModel!$B$15+Input!S809*ScoringModel!$B$16+Input!T809*ScoringModel!$B$17+Input!U809*ScoringModel!$B$18+Input!V809*ScoringModel!$B$19+Input!W809*ScoringModel!$B$20)*0.01,"")</f>
        <v/>
      </c>
      <c r="P809" s="66" t="str">
        <f>IF(A809&lt;&gt;"",(Input!X809*ScoringModel!$B$24+Input!Y809*ScoringModel!$B$25+Input!Z809*ScoringModel!$B$26+Input!AA809*ScoringModel!$B$27+Input!AB809*ScoringModel!$B$28+Input!AC809*ScoringModel!$B$29+Input!AD809*ScoringModel!$B$30)*0.01,"")</f>
        <v/>
      </c>
    </row>
    <row r="810" spans="1:16" x14ac:dyDescent="0.25">
      <c r="A810" s="154" t="str">
        <f>IF(Input!A810&lt;&gt;"",Input!A810,"")</f>
        <v/>
      </c>
      <c r="B810" s="154" t="str">
        <f>IF(Input!D810&lt;&gt;"",CONCATENATE(Input!D810,", ",Input!C810),"")</f>
        <v/>
      </c>
      <c r="C810" s="154" t="str">
        <f>IF(Input!E810&lt;&gt;"",Input!E810,"")</f>
        <v/>
      </c>
      <c r="D810" s="155" t="str">
        <f>IF(Input!F810&lt;&gt;"",Input!F810,"")</f>
        <v/>
      </c>
      <c r="E810" s="154" t="str">
        <f>IF(Input!I810&lt;&gt;"",CONCATENATE(Input!I810,", ",LEFT(Input!H810,1)),"")</f>
        <v/>
      </c>
      <c r="F810" s="156"/>
      <c r="G810" s="157" t="str">
        <f t="shared" si="12"/>
        <v/>
      </c>
      <c r="H810" s="154" t="str">
        <f>IF(A810&lt;&gt;"",VLOOKUP(G810,ScoreRanges!$C$4:$E$8,3),"")</f>
        <v/>
      </c>
      <c r="I810" s="156"/>
      <c r="J810" s="129" t="str">
        <f>IF(AND(ConversionTable!$F$2&lt;&gt;"",A810&lt;&gt;""),VLOOKUP(G810,ConversionTable!B$2:D$402,3),"")</f>
        <v/>
      </c>
      <c r="K810" s="66" t="str">
        <f>IF(AND(ConversionTable!$F$2&lt;&gt;"",A810&lt;&gt;""),VLOOKUP(J810,ConversionTable!I$4:K$7,3),"")</f>
        <v/>
      </c>
      <c r="M810" s="66" t="str">
        <f>IF(A810&lt;&gt;"",(Input!AE810*ScoringModel!$B$11+Input!AF810*ScoringModel!$B$21+Input!AG810*ScoringModel!$B$31)*0.01,"")</f>
        <v/>
      </c>
      <c r="N810" s="66" t="str">
        <f>IF(A810&lt;&gt;"",(Input!J810*ScoringModel!$B$4+Input!K810*ScoringModel!$B$5+Input!L810*ScoringModel!$B$6+Input!M810*ScoringModel!$B$7+Input!N810*ScoringModel!$B$8+Input!O810*ScoringModel!$B$9+Input!P810*ScoringModel!$B$10)*0.01,"")</f>
        <v/>
      </c>
      <c r="O810" s="66" t="str">
        <f>IF(A810&lt;&gt;"",(Input!Q810*ScoringModel!$B$14+Input!R810*ScoringModel!$B$15+Input!S810*ScoringModel!$B$16+Input!T810*ScoringModel!$B$17+Input!U810*ScoringModel!$B$18+Input!V810*ScoringModel!$B$19+Input!W810*ScoringModel!$B$20)*0.01,"")</f>
        <v/>
      </c>
      <c r="P810" s="66" t="str">
        <f>IF(A810&lt;&gt;"",(Input!X810*ScoringModel!$B$24+Input!Y810*ScoringModel!$B$25+Input!Z810*ScoringModel!$B$26+Input!AA810*ScoringModel!$B$27+Input!AB810*ScoringModel!$B$28+Input!AC810*ScoringModel!$B$29+Input!AD810*ScoringModel!$B$30)*0.01,"")</f>
        <v/>
      </c>
    </row>
    <row r="811" spans="1:16" x14ac:dyDescent="0.25">
      <c r="A811" s="154" t="str">
        <f>IF(Input!A811&lt;&gt;"",Input!A811,"")</f>
        <v/>
      </c>
      <c r="B811" s="154" t="str">
        <f>IF(Input!D811&lt;&gt;"",CONCATENATE(Input!D811,", ",Input!C811),"")</f>
        <v/>
      </c>
      <c r="C811" s="154" t="str">
        <f>IF(Input!E811&lt;&gt;"",Input!E811,"")</f>
        <v/>
      </c>
      <c r="D811" s="155" t="str">
        <f>IF(Input!F811&lt;&gt;"",Input!F811,"")</f>
        <v/>
      </c>
      <c r="E811" s="154" t="str">
        <f>IF(Input!I811&lt;&gt;"",CONCATENATE(Input!I811,", ",LEFT(Input!H811,1)),"")</f>
        <v/>
      </c>
      <c r="F811" s="156"/>
      <c r="G811" s="157" t="str">
        <f t="shared" si="12"/>
        <v/>
      </c>
      <c r="H811" s="154" t="str">
        <f>IF(A811&lt;&gt;"",VLOOKUP(G811,ScoreRanges!$C$4:$E$8,3),"")</f>
        <v/>
      </c>
      <c r="I811" s="156"/>
      <c r="J811" s="129" t="str">
        <f>IF(AND(ConversionTable!$F$2&lt;&gt;"",A811&lt;&gt;""),VLOOKUP(G811,ConversionTable!B$2:D$402,3),"")</f>
        <v/>
      </c>
      <c r="K811" s="66" t="str">
        <f>IF(AND(ConversionTable!$F$2&lt;&gt;"",A811&lt;&gt;""),VLOOKUP(J811,ConversionTable!I$4:K$7,3),"")</f>
        <v/>
      </c>
      <c r="M811" s="66" t="str">
        <f>IF(A811&lt;&gt;"",(Input!AE811*ScoringModel!$B$11+Input!AF811*ScoringModel!$B$21+Input!AG811*ScoringModel!$B$31)*0.01,"")</f>
        <v/>
      </c>
      <c r="N811" s="66" t="str">
        <f>IF(A811&lt;&gt;"",(Input!J811*ScoringModel!$B$4+Input!K811*ScoringModel!$B$5+Input!L811*ScoringModel!$B$6+Input!M811*ScoringModel!$B$7+Input!N811*ScoringModel!$B$8+Input!O811*ScoringModel!$B$9+Input!P811*ScoringModel!$B$10)*0.01,"")</f>
        <v/>
      </c>
      <c r="O811" s="66" t="str">
        <f>IF(A811&lt;&gt;"",(Input!Q811*ScoringModel!$B$14+Input!R811*ScoringModel!$B$15+Input!S811*ScoringModel!$B$16+Input!T811*ScoringModel!$B$17+Input!U811*ScoringModel!$B$18+Input!V811*ScoringModel!$B$19+Input!W811*ScoringModel!$B$20)*0.01,"")</f>
        <v/>
      </c>
      <c r="P811" s="66" t="str">
        <f>IF(A811&lt;&gt;"",(Input!X811*ScoringModel!$B$24+Input!Y811*ScoringModel!$B$25+Input!Z811*ScoringModel!$B$26+Input!AA811*ScoringModel!$B$27+Input!AB811*ScoringModel!$B$28+Input!AC811*ScoringModel!$B$29+Input!AD811*ScoringModel!$B$30)*0.01,"")</f>
        <v/>
      </c>
    </row>
    <row r="812" spans="1:16" x14ac:dyDescent="0.25">
      <c r="A812" s="154" t="str">
        <f>IF(Input!A812&lt;&gt;"",Input!A812,"")</f>
        <v/>
      </c>
      <c r="B812" s="154" t="str">
        <f>IF(Input!D812&lt;&gt;"",CONCATENATE(Input!D812,", ",Input!C812),"")</f>
        <v/>
      </c>
      <c r="C812" s="154" t="str">
        <f>IF(Input!E812&lt;&gt;"",Input!E812,"")</f>
        <v/>
      </c>
      <c r="D812" s="155" t="str">
        <f>IF(Input!F812&lt;&gt;"",Input!F812,"")</f>
        <v/>
      </c>
      <c r="E812" s="154" t="str">
        <f>IF(Input!I812&lt;&gt;"",CONCATENATE(Input!I812,", ",LEFT(Input!H812,1)),"")</f>
        <v/>
      </c>
      <c r="F812" s="156"/>
      <c r="G812" s="157" t="str">
        <f t="shared" si="12"/>
        <v/>
      </c>
      <c r="H812" s="154" t="str">
        <f>IF(A812&lt;&gt;"",VLOOKUP(G812,ScoreRanges!$C$4:$E$8,3),"")</f>
        <v/>
      </c>
      <c r="I812" s="156"/>
      <c r="J812" s="129" t="str">
        <f>IF(AND(ConversionTable!$F$2&lt;&gt;"",A812&lt;&gt;""),VLOOKUP(G812,ConversionTable!B$2:D$402,3),"")</f>
        <v/>
      </c>
      <c r="K812" s="66" t="str">
        <f>IF(AND(ConversionTable!$F$2&lt;&gt;"",A812&lt;&gt;""),VLOOKUP(J812,ConversionTable!I$4:K$7,3),"")</f>
        <v/>
      </c>
      <c r="M812" s="66" t="str">
        <f>IF(A812&lt;&gt;"",(Input!AE812*ScoringModel!$B$11+Input!AF812*ScoringModel!$B$21+Input!AG812*ScoringModel!$B$31)*0.01,"")</f>
        <v/>
      </c>
      <c r="N812" s="66" t="str">
        <f>IF(A812&lt;&gt;"",(Input!J812*ScoringModel!$B$4+Input!K812*ScoringModel!$B$5+Input!L812*ScoringModel!$B$6+Input!M812*ScoringModel!$B$7+Input!N812*ScoringModel!$B$8+Input!O812*ScoringModel!$B$9+Input!P812*ScoringModel!$B$10)*0.01,"")</f>
        <v/>
      </c>
      <c r="O812" s="66" t="str">
        <f>IF(A812&lt;&gt;"",(Input!Q812*ScoringModel!$B$14+Input!R812*ScoringModel!$B$15+Input!S812*ScoringModel!$B$16+Input!T812*ScoringModel!$B$17+Input!U812*ScoringModel!$B$18+Input!V812*ScoringModel!$B$19+Input!W812*ScoringModel!$B$20)*0.01,"")</f>
        <v/>
      </c>
      <c r="P812" s="66" t="str">
        <f>IF(A812&lt;&gt;"",(Input!X812*ScoringModel!$B$24+Input!Y812*ScoringModel!$B$25+Input!Z812*ScoringModel!$B$26+Input!AA812*ScoringModel!$B$27+Input!AB812*ScoringModel!$B$28+Input!AC812*ScoringModel!$B$29+Input!AD812*ScoringModel!$B$30)*0.01,"")</f>
        <v/>
      </c>
    </row>
    <row r="813" spans="1:16" x14ac:dyDescent="0.25">
      <c r="A813" s="154" t="str">
        <f>IF(Input!A813&lt;&gt;"",Input!A813,"")</f>
        <v/>
      </c>
      <c r="B813" s="154" t="str">
        <f>IF(Input!D813&lt;&gt;"",CONCATENATE(Input!D813,", ",Input!C813),"")</f>
        <v/>
      </c>
      <c r="C813" s="154" t="str">
        <f>IF(Input!E813&lt;&gt;"",Input!E813,"")</f>
        <v/>
      </c>
      <c r="D813" s="155" t="str">
        <f>IF(Input!F813&lt;&gt;"",Input!F813,"")</f>
        <v/>
      </c>
      <c r="E813" s="154" t="str">
        <f>IF(Input!I813&lt;&gt;"",CONCATENATE(Input!I813,", ",LEFT(Input!H813,1)),"")</f>
        <v/>
      </c>
      <c r="F813" s="156"/>
      <c r="G813" s="157" t="str">
        <f t="shared" si="12"/>
        <v/>
      </c>
      <c r="H813" s="154" t="str">
        <f>IF(A813&lt;&gt;"",VLOOKUP(G813,ScoreRanges!$C$4:$E$8,3),"")</f>
        <v/>
      </c>
      <c r="I813" s="156"/>
      <c r="J813" s="129" t="str">
        <f>IF(AND(ConversionTable!$F$2&lt;&gt;"",A813&lt;&gt;""),VLOOKUP(G813,ConversionTable!B$2:D$402,3),"")</f>
        <v/>
      </c>
      <c r="K813" s="66" t="str">
        <f>IF(AND(ConversionTable!$F$2&lt;&gt;"",A813&lt;&gt;""),VLOOKUP(J813,ConversionTable!I$4:K$7,3),"")</f>
        <v/>
      </c>
      <c r="M813" s="66" t="str">
        <f>IF(A813&lt;&gt;"",(Input!AE813*ScoringModel!$B$11+Input!AF813*ScoringModel!$B$21+Input!AG813*ScoringModel!$B$31)*0.01,"")</f>
        <v/>
      </c>
      <c r="N813" s="66" t="str">
        <f>IF(A813&lt;&gt;"",(Input!J813*ScoringModel!$B$4+Input!K813*ScoringModel!$B$5+Input!L813*ScoringModel!$B$6+Input!M813*ScoringModel!$B$7+Input!N813*ScoringModel!$B$8+Input!O813*ScoringModel!$B$9+Input!P813*ScoringModel!$B$10)*0.01,"")</f>
        <v/>
      </c>
      <c r="O813" s="66" t="str">
        <f>IF(A813&lt;&gt;"",(Input!Q813*ScoringModel!$B$14+Input!R813*ScoringModel!$B$15+Input!S813*ScoringModel!$B$16+Input!T813*ScoringModel!$B$17+Input!U813*ScoringModel!$B$18+Input!V813*ScoringModel!$B$19+Input!W813*ScoringModel!$B$20)*0.01,"")</f>
        <v/>
      </c>
      <c r="P813" s="66" t="str">
        <f>IF(A813&lt;&gt;"",(Input!X813*ScoringModel!$B$24+Input!Y813*ScoringModel!$B$25+Input!Z813*ScoringModel!$B$26+Input!AA813*ScoringModel!$B$27+Input!AB813*ScoringModel!$B$28+Input!AC813*ScoringModel!$B$29+Input!AD813*ScoringModel!$B$30)*0.01,"")</f>
        <v/>
      </c>
    </row>
    <row r="814" spans="1:16" x14ac:dyDescent="0.25">
      <c r="A814" s="154" t="str">
        <f>IF(Input!A814&lt;&gt;"",Input!A814,"")</f>
        <v/>
      </c>
      <c r="B814" s="154" t="str">
        <f>IF(Input!D814&lt;&gt;"",CONCATENATE(Input!D814,", ",Input!C814),"")</f>
        <v/>
      </c>
      <c r="C814" s="154" t="str">
        <f>IF(Input!E814&lt;&gt;"",Input!E814,"")</f>
        <v/>
      </c>
      <c r="D814" s="155" t="str">
        <f>IF(Input!F814&lt;&gt;"",Input!F814,"")</f>
        <v/>
      </c>
      <c r="E814" s="154" t="str">
        <f>IF(Input!I814&lt;&gt;"",CONCATENATE(Input!I814,", ",LEFT(Input!H814,1)),"")</f>
        <v/>
      </c>
      <c r="F814" s="156"/>
      <c r="G814" s="157" t="str">
        <f t="shared" si="12"/>
        <v/>
      </c>
      <c r="H814" s="154" t="str">
        <f>IF(A814&lt;&gt;"",VLOOKUP(G814,ScoreRanges!$C$4:$E$8,3),"")</f>
        <v/>
      </c>
      <c r="I814" s="156"/>
      <c r="J814" s="129" t="str">
        <f>IF(AND(ConversionTable!$F$2&lt;&gt;"",A814&lt;&gt;""),VLOOKUP(G814,ConversionTable!B$2:D$402,3),"")</f>
        <v/>
      </c>
      <c r="K814" s="66" t="str">
        <f>IF(AND(ConversionTable!$F$2&lt;&gt;"",A814&lt;&gt;""),VLOOKUP(J814,ConversionTable!I$4:K$7,3),"")</f>
        <v/>
      </c>
      <c r="M814" s="66" t="str">
        <f>IF(A814&lt;&gt;"",(Input!AE814*ScoringModel!$B$11+Input!AF814*ScoringModel!$B$21+Input!AG814*ScoringModel!$B$31)*0.01,"")</f>
        <v/>
      </c>
      <c r="N814" s="66" t="str">
        <f>IF(A814&lt;&gt;"",(Input!J814*ScoringModel!$B$4+Input!K814*ScoringModel!$B$5+Input!L814*ScoringModel!$B$6+Input!M814*ScoringModel!$B$7+Input!N814*ScoringModel!$B$8+Input!O814*ScoringModel!$B$9+Input!P814*ScoringModel!$B$10)*0.01,"")</f>
        <v/>
      </c>
      <c r="O814" s="66" t="str">
        <f>IF(A814&lt;&gt;"",(Input!Q814*ScoringModel!$B$14+Input!R814*ScoringModel!$B$15+Input!S814*ScoringModel!$B$16+Input!T814*ScoringModel!$B$17+Input!U814*ScoringModel!$B$18+Input!V814*ScoringModel!$B$19+Input!W814*ScoringModel!$B$20)*0.01,"")</f>
        <v/>
      </c>
      <c r="P814" s="66" t="str">
        <f>IF(A814&lt;&gt;"",(Input!X814*ScoringModel!$B$24+Input!Y814*ScoringModel!$B$25+Input!Z814*ScoringModel!$B$26+Input!AA814*ScoringModel!$B$27+Input!AB814*ScoringModel!$B$28+Input!AC814*ScoringModel!$B$29+Input!AD814*ScoringModel!$B$30)*0.01,"")</f>
        <v/>
      </c>
    </row>
    <row r="815" spans="1:16" x14ac:dyDescent="0.25">
      <c r="A815" s="154" t="str">
        <f>IF(Input!A815&lt;&gt;"",Input!A815,"")</f>
        <v/>
      </c>
      <c r="B815" s="154" t="str">
        <f>IF(Input!D815&lt;&gt;"",CONCATENATE(Input!D815,", ",Input!C815),"")</f>
        <v/>
      </c>
      <c r="C815" s="154" t="str">
        <f>IF(Input!E815&lt;&gt;"",Input!E815,"")</f>
        <v/>
      </c>
      <c r="D815" s="155" t="str">
        <f>IF(Input!F815&lt;&gt;"",Input!F815,"")</f>
        <v/>
      </c>
      <c r="E815" s="154" t="str">
        <f>IF(Input!I815&lt;&gt;"",CONCATENATE(Input!I815,", ",LEFT(Input!H815,1)),"")</f>
        <v/>
      </c>
      <c r="F815" s="156"/>
      <c r="G815" s="157" t="str">
        <f t="shared" si="12"/>
        <v/>
      </c>
      <c r="H815" s="154" t="str">
        <f>IF(A815&lt;&gt;"",VLOOKUP(G815,ScoreRanges!$C$4:$E$8,3),"")</f>
        <v/>
      </c>
      <c r="I815" s="156"/>
      <c r="J815" s="129" t="str">
        <f>IF(AND(ConversionTable!$F$2&lt;&gt;"",A815&lt;&gt;""),VLOOKUP(G815,ConversionTable!B$2:D$402,3),"")</f>
        <v/>
      </c>
      <c r="K815" s="66" t="str">
        <f>IF(AND(ConversionTable!$F$2&lt;&gt;"",A815&lt;&gt;""),VLOOKUP(J815,ConversionTable!I$4:K$7,3),"")</f>
        <v/>
      </c>
      <c r="M815" s="66" t="str">
        <f>IF(A815&lt;&gt;"",(Input!AE815*ScoringModel!$B$11+Input!AF815*ScoringModel!$B$21+Input!AG815*ScoringModel!$B$31)*0.01,"")</f>
        <v/>
      </c>
      <c r="N815" s="66" t="str">
        <f>IF(A815&lt;&gt;"",(Input!J815*ScoringModel!$B$4+Input!K815*ScoringModel!$B$5+Input!L815*ScoringModel!$B$6+Input!M815*ScoringModel!$B$7+Input!N815*ScoringModel!$B$8+Input!O815*ScoringModel!$B$9+Input!P815*ScoringModel!$B$10)*0.01,"")</f>
        <v/>
      </c>
      <c r="O815" s="66" t="str">
        <f>IF(A815&lt;&gt;"",(Input!Q815*ScoringModel!$B$14+Input!R815*ScoringModel!$B$15+Input!S815*ScoringModel!$B$16+Input!T815*ScoringModel!$B$17+Input!U815*ScoringModel!$B$18+Input!V815*ScoringModel!$B$19+Input!W815*ScoringModel!$B$20)*0.01,"")</f>
        <v/>
      </c>
      <c r="P815" s="66" t="str">
        <f>IF(A815&lt;&gt;"",(Input!X815*ScoringModel!$B$24+Input!Y815*ScoringModel!$B$25+Input!Z815*ScoringModel!$B$26+Input!AA815*ScoringModel!$B$27+Input!AB815*ScoringModel!$B$28+Input!AC815*ScoringModel!$B$29+Input!AD815*ScoringModel!$B$30)*0.01,"")</f>
        <v/>
      </c>
    </row>
    <row r="816" spans="1:16" x14ac:dyDescent="0.25">
      <c r="A816" s="154" t="str">
        <f>IF(Input!A816&lt;&gt;"",Input!A816,"")</f>
        <v/>
      </c>
      <c r="B816" s="154" t="str">
        <f>IF(Input!D816&lt;&gt;"",CONCATENATE(Input!D816,", ",Input!C816),"")</f>
        <v/>
      </c>
      <c r="C816" s="154" t="str">
        <f>IF(Input!E816&lt;&gt;"",Input!E816,"")</f>
        <v/>
      </c>
      <c r="D816" s="155" t="str">
        <f>IF(Input!F816&lt;&gt;"",Input!F816,"")</f>
        <v/>
      </c>
      <c r="E816" s="154" t="str">
        <f>IF(Input!I816&lt;&gt;"",CONCATENATE(Input!I816,", ",LEFT(Input!H816,1)),"")</f>
        <v/>
      </c>
      <c r="F816" s="156"/>
      <c r="G816" s="157" t="str">
        <f t="shared" si="12"/>
        <v/>
      </c>
      <c r="H816" s="154" t="str">
        <f>IF(A816&lt;&gt;"",VLOOKUP(G816,ScoreRanges!$C$4:$E$8,3),"")</f>
        <v/>
      </c>
      <c r="I816" s="156"/>
      <c r="J816" s="129" t="str">
        <f>IF(AND(ConversionTable!$F$2&lt;&gt;"",A816&lt;&gt;""),VLOOKUP(G816,ConversionTable!B$2:D$402,3),"")</f>
        <v/>
      </c>
      <c r="K816" s="66" t="str">
        <f>IF(AND(ConversionTable!$F$2&lt;&gt;"",A816&lt;&gt;""),VLOOKUP(J816,ConversionTable!I$4:K$7,3),"")</f>
        <v/>
      </c>
      <c r="M816" s="66" t="str">
        <f>IF(A816&lt;&gt;"",(Input!AE816*ScoringModel!$B$11+Input!AF816*ScoringModel!$B$21+Input!AG816*ScoringModel!$B$31)*0.01,"")</f>
        <v/>
      </c>
      <c r="N816" s="66" t="str">
        <f>IF(A816&lt;&gt;"",(Input!J816*ScoringModel!$B$4+Input!K816*ScoringModel!$B$5+Input!L816*ScoringModel!$B$6+Input!M816*ScoringModel!$B$7+Input!N816*ScoringModel!$B$8+Input!O816*ScoringModel!$B$9+Input!P816*ScoringModel!$B$10)*0.01,"")</f>
        <v/>
      </c>
      <c r="O816" s="66" t="str">
        <f>IF(A816&lt;&gt;"",(Input!Q816*ScoringModel!$B$14+Input!R816*ScoringModel!$B$15+Input!S816*ScoringModel!$B$16+Input!T816*ScoringModel!$B$17+Input!U816*ScoringModel!$B$18+Input!V816*ScoringModel!$B$19+Input!W816*ScoringModel!$B$20)*0.01,"")</f>
        <v/>
      </c>
      <c r="P816" s="66" t="str">
        <f>IF(A816&lt;&gt;"",(Input!X816*ScoringModel!$B$24+Input!Y816*ScoringModel!$B$25+Input!Z816*ScoringModel!$B$26+Input!AA816*ScoringModel!$B$27+Input!AB816*ScoringModel!$B$28+Input!AC816*ScoringModel!$B$29+Input!AD816*ScoringModel!$B$30)*0.01,"")</f>
        <v/>
      </c>
    </row>
    <row r="817" spans="1:16" x14ac:dyDescent="0.25">
      <c r="A817" s="154" t="str">
        <f>IF(Input!A817&lt;&gt;"",Input!A817,"")</f>
        <v/>
      </c>
      <c r="B817" s="154" t="str">
        <f>IF(Input!D817&lt;&gt;"",CONCATENATE(Input!D817,", ",Input!C817),"")</f>
        <v/>
      </c>
      <c r="C817" s="154" t="str">
        <f>IF(Input!E817&lt;&gt;"",Input!E817,"")</f>
        <v/>
      </c>
      <c r="D817" s="155" t="str">
        <f>IF(Input!F817&lt;&gt;"",Input!F817,"")</f>
        <v/>
      </c>
      <c r="E817" s="154" t="str">
        <f>IF(Input!I817&lt;&gt;"",CONCATENATE(Input!I817,", ",LEFT(Input!H817,1)),"")</f>
        <v/>
      </c>
      <c r="F817" s="156"/>
      <c r="G817" s="157" t="str">
        <f t="shared" si="12"/>
        <v/>
      </c>
      <c r="H817" s="154" t="str">
        <f>IF(A817&lt;&gt;"",VLOOKUP(G817,ScoreRanges!$C$4:$E$8,3),"")</f>
        <v/>
      </c>
      <c r="I817" s="156"/>
      <c r="J817" s="129" t="str">
        <f>IF(AND(ConversionTable!$F$2&lt;&gt;"",A817&lt;&gt;""),VLOOKUP(G817,ConversionTable!B$2:D$402,3),"")</f>
        <v/>
      </c>
      <c r="K817" s="66" t="str">
        <f>IF(AND(ConversionTable!$F$2&lt;&gt;"",A817&lt;&gt;""),VLOOKUP(J817,ConversionTable!I$4:K$7,3),"")</f>
        <v/>
      </c>
      <c r="M817" s="66" t="str">
        <f>IF(A817&lt;&gt;"",(Input!AE817*ScoringModel!$B$11+Input!AF817*ScoringModel!$B$21+Input!AG817*ScoringModel!$B$31)*0.01,"")</f>
        <v/>
      </c>
      <c r="N817" s="66" t="str">
        <f>IF(A817&lt;&gt;"",(Input!J817*ScoringModel!$B$4+Input!K817*ScoringModel!$B$5+Input!L817*ScoringModel!$B$6+Input!M817*ScoringModel!$B$7+Input!N817*ScoringModel!$B$8+Input!O817*ScoringModel!$B$9+Input!P817*ScoringModel!$B$10)*0.01,"")</f>
        <v/>
      </c>
      <c r="O817" s="66" t="str">
        <f>IF(A817&lt;&gt;"",(Input!Q817*ScoringModel!$B$14+Input!R817*ScoringModel!$B$15+Input!S817*ScoringModel!$B$16+Input!T817*ScoringModel!$B$17+Input!U817*ScoringModel!$B$18+Input!V817*ScoringModel!$B$19+Input!W817*ScoringModel!$B$20)*0.01,"")</f>
        <v/>
      </c>
      <c r="P817" s="66" t="str">
        <f>IF(A817&lt;&gt;"",(Input!X817*ScoringModel!$B$24+Input!Y817*ScoringModel!$B$25+Input!Z817*ScoringModel!$B$26+Input!AA817*ScoringModel!$B$27+Input!AB817*ScoringModel!$B$28+Input!AC817*ScoringModel!$B$29+Input!AD817*ScoringModel!$B$30)*0.01,"")</f>
        <v/>
      </c>
    </row>
    <row r="818" spans="1:16" x14ac:dyDescent="0.25">
      <c r="A818" s="154" t="str">
        <f>IF(Input!A818&lt;&gt;"",Input!A818,"")</f>
        <v/>
      </c>
      <c r="B818" s="154" t="str">
        <f>IF(Input!D818&lt;&gt;"",CONCATENATE(Input!D818,", ",Input!C818),"")</f>
        <v/>
      </c>
      <c r="C818" s="154" t="str">
        <f>IF(Input!E818&lt;&gt;"",Input!E818,"")</f>
        <v/>
      </c>
      <c r="D818" s="155" t="str">
        <f>IF(Input!F818&lt;&gt;"",Input!F818,"")</f>
        <v/>
      </c>
      <c r="E818" s="154" t="str">
        <f>IF(Input!I818&lt;&gt;"",CONCATENATE(Input!I818,", ",LEFT(Input!H818,1)),"")</f>
        <v/>
      </c>
      <c r="F818" s="156"/>
      <c r="G818" s="157" t="str">
        <f t="shared" si="12"/>
        <v/>
      </c>
      <c r="H818" s="154" t="str">
        <f>IF(A818&lt;&gt;"",VLOOKUP(G818,ScoreRanges!$C$4:$E$8,3),"")</f>
        <v/>
      </c>
      <c r="I818" s="156"/>
      <c r="J818" s="129" t="str">
        <f>IF(AND(ConversionTable!$F$2&lt;&gt;"",A818&lt;&gt;""),VLOOKUP(G818,ConversionTable!B$2:D$402,3),"")</f>
        <v/>
      </c>
      <c r="K818" s="66" t="str">
        <f>IF(AND(ConversionTable!$F$2&lt;&gt;"",A818&lt;&gt;""),VLOOKUP(J818,ConversionTable!I$4:K$7,3),"")</f>
        <v/>
      </c>
      <c r="M818" s="66" t="str">
        <f>IF(A818&lt;&gt;"",(Input!AE818*ScoringModel!$B$11+Input!AF818*ScoringModel!$B$21+Input!AG818*ScoringModel!$B$31)*0.01,"")</f>
        <v/>
      </c>
      <c r="N818" s="66" t="str">
        <f>IF(A818&lt;&gt;"",(Input!J818*ScoringModel!$B$4+Input!K818*ScoringModel!$B$5+Input!L818*ScoringModel!$B$6+Input!M818*ScoringModel!$B$7+Input!N818*ScoringModel!$B$8+Input!O818*ScoringModel!$B$9+Input!P818*ScoringModel!$B$10)*0.01,"")</f>
        <v/>
      </c>
      <c r="O818" s="66" t="str">
        <f>IF(A818&lt;&gt;"",(Input!Q818*ScoringModel!$B$14+Input!R818*ScoringModel!$B$15+Input!S818*ScoringModel!$B$16+Input!T818*ScoringModel!$B$17+Input!U818*ScoringModel!$B$18+Input!V818*ScoringModel!$B$19+Input!W818*ScoringModel!$B$20)*0.01,"")</f>
        <v/>
      </c>
      <c r="P818" s="66" t="str">
        <f>IF(A818&lt;&gt;"",(Input!X818*ScoringModel!$B$24+Input!Y818*ScoringModel!$B$25+Input!Z818*ScoringModel!$B$26+Input!AA818*ScoringModel!$B$27+Input!AB818*ScoringModel!$B$28+Input!AC818*ScoringModel!$B$29+Input!AD818*ScoringModel!$B$30)*0.01,"")</f>
        <v/>
      </c>
    </row>
    <row r="819" spans="1:16" x14ac:dyDescent="0.25">
      <c r="A819" s="154" t="str">
        <f>IF(Input!A819&lt;&gt;"",Input!A819,"")</f>
        <v/>
      </c>
      <c r="B819" s="154" t="str">
        <f>IF(Input!D819&lt;&gt;"",CONCATENATE(Input!D819,", ",Input!C819),"")</f>
        <v/>
      </c>
      <c r="C819" s="154" t="str">
        <f>IF(Input!E819&lt;&gt;"",Input!E819,"")</f>
        <v/>
      </c>
      <c r="D819" s="155" t="str">
        <f>IF(Input!F819&lt;&gt;"",Input!F819,"")</f>
        <v/>
      </c>
      <c r="E819" s="154" t="str">
        <f>IF(Input!I819&lt;&gt;"",CONCATENATE(Input!I819,", ",LEFT(Input!H819,1)),"")</f>
        <v/>
      </c>
      <c r="F819" s="156"/>
      <c r="G819" s="157" t="str">
        <f t="shared" si="12"/>
        <v/>
      </c>
      <c r="H819" s="154" t="str">
        <f>IF(A819&lt;&gt;"",VLOOKUP(G819,ScoreRanges!$C$4:$E$8,3),"")</f>
        <v/>
      </c>
      <c r="I819" s="156"/>
      <c r="J819" s="129" t="str">
        <f>IF(AND(ConversionTable!$F$2&lt;&gt;"",A819&lt;&gt;""),VLOOKUP(G819,ConversionTable!B$2:D$402,3),"")</f>
        <v/>
      </c>
      <c r="K819" s="66" t="str">
        <f>IF(AND(ConversionTable!$F$2&lt;&gt;"",A819&lt;&gt;""),VLOOKUP(J819,ConversionTable!I$4:K$7,3),"")</f>
        <v/>
      </c>
      <c r="M819" s="66" t="str">
        <f>IF(A819&lt;&gt;"",(Input!AE819*ScoringModel!$B$11+Input!AF819*ScoringModel!$B$21+Input!AG819*ScoringModel!$B$31)*0.01,"")</f>
        <v/>
      </c>
      <c r="N819" s="66" t="str">
        <f>IF(A819&lt;&gt;"",(Input!J819*ScoringModel!$B$4+Input!K819*ScoringModel!$B$5+Input!L819*ScoringModel!$B$6+Input!M819*ScoringModel!$B$7+Input!N819*ScoringModel!$B$8+Input!O819*ScoringModel!$B$9+Input!P819*ScoringModel!$B$10)*0.01,"")</f>
        <v/>
      </c>
      <c r="O819" s="66" t="str">
        <f>IF(A819&lt;&gt;"",(Input!Q819*ScoringModel!$B$14+Input!R819*ScoringModel!$B$15+Input!S819*ScoringModel!$B$16+Input!T819*ScoringModel!$B$17+Input!U819*ScoringModel!$B$18+Input!V819*ScoringModel!$B$19+Input!W819*ScoringModel!$B$20)*0.01,"")</f>
        <v/>
      </c>
      <c r="P819" s="66" t="str">
        <f>IF(A819&lt;&gt;"",(Input!X819*ScoringModel!$B$24+Input!Y819*ScoringModel!$B$25+Input!Z819*ScoringModel!$B$26+Input!AA819*ScoringModel!$B$27+Input!AB819*ScoringModel!$B$28+Input!AC819*ScoringModel!$B$29+Input!AD819*ScoringModel!$B$30)*0.01,"")</f>
        <v/>
      </c>
    </row>
    <row r="820" spans="1:16" x14ac:dyDescent="0.25">
      <c r="A820" s="154" t="str">
        <f>IF(Input!A820&lt;&gt;"",Input!A820,"")</f>
        <v/>
      </c>
      <c r="B820" s="154" t="str">
        <f>IF(Input!D820&lt;&gt;"",CONCATENATE(Input!D820,", ",Input!C820),"")</f>
        <v/>
      </c>
      <c r="C820" s="154" t="str">
        <f>IF(Input!E820&lt;&gt;"",Input!E820,"")</f>
        <v/>
      </c>
      <c r="D820" s="155" t="str">
        <f>IF(Input!F820&lt;&gt;"",Input!F820,"")</f>
        <v/>
      </c>
      <c r="E820" s="154" t="str">
        <f>IF(Input!I820&lt;&gt;"",CONCATENATE(Input!I820,", ",LEFT(Input!H820,1)),"")</f>
        <v/>
      </c>
      <c r="F820" s="156"/>
      <c r="G820" s="157" t="str">
        <f t="shared" si="12"/>
        <v/>
      </c>
      <c r="H820" s="154" t="str">
        <f>IF(A820&lt;&gt;"",VLOOKUP(G820,ScoreRanges!$C$4:$E$8,3),"")</f>
        <v/>
      </c>
      <c r="I820" s="156"/>
      <c r="J820" s="129" t="str">
        <f>IF(AND(ConversionTable!$F$2&lt;&gt;"",A820&lt;&gt;""),VLOOKUP(G820,ConversionTable!B$2:D$402,3),"")</f>
        <v/>
      </c>
      <c r="K820" s="66" t="str">
        <f>IF(AND(ConversionTable!$F$2&lt;&gt;"",A820&lt;&gt;""),VLOOKUP(J820,ConversionTable!I$4:K$7,3),"")</f>
        <v/>
      </c>
      <c r="M820" s="66" t="str">
        <f>IF(A820&lt;&gt;"",(Input!AE820*ScoringModel!$B$11+Input!AF820*ScoringModel!$B$21+Input!AG820*ScoringModel!$B$31)*0.01,"")</f>
        <v/>
      </c>
      <c r="N820" s="66" t="str">
        <f>IF(A820&lt;&gt;"",(Input!J820*ScoringModel!$B$4+Input!K820*ScoringModel!$B$5+Input!L820*ScoringModel!$B$6+Input!M820*ScoringModel!$B$7+Input!N820*ScoringModel!$B$8+Input!O820*ScoringModel!$B$9+Input!P820*ScoringModel!$B$10)*0.01,"")</f>
        <v/>
      </c>
      <c r="O820" s="66" t="str">
        <f>IF(A820&lt;&gt;"",(Input!Q820*ScoringModel!$B$14+Input!R820*ScoringModel!$B$15+Input!S820*ScoringModel!$B$16+Input!T820*ScoringModel!$B$17+Input!U820*ScoringModel!$B$18+Input!V820*ScoringModel!$B$19+Input!W820*ScoringModel!$B$20)*0.01,"")</f>
        <v/>
      </c>
      <c r="P820" s="66" t="str">
        <f>IF(A820&lt;&gt;"",(Input!X820*ScoringModel!$B$24+Input!Y820*ScoringModel!$B$25+Input!Z820*ScoringModel!$B$26+Input!AA820*ScoringModel!$B$27+Input!AB820*ScoringModel!$B$28+Input!AC820*ScoringModel!$B$29+Input!AD820*ScoringModel!$B$30)*0.01,"")</f>
        <v/>
      </c>
    </row>
    <row r="821" spans="1:16" x14ac:dyDescent="0.25">
      <c r="A821" s="154" t="str">
        <f>IF(Input!A821&lt;&gt;"",Input!A821,"")</f>
        <v/>
      </c>
      <c r="B821" s="154" t="str">
        <f>IF(Input!D821&lt;&gt;"",CONCATENATE(Input!D821,", ",Input!C821),"")</f>
        <v/>
      </c>
      <c r="C821" s="154" t="str">
        <f>IF(Input!E821&lt;&gt;"",Input!E821,"")</f>
        <v/>
      </c>
      <c r="D821" s="155" t="str">
        <f>IF(Input!F821&lt;&gt;"",Input!F821,"")</f>
        <v/>
      </c>
      <c r="E821" s="154" t="str">
        <f>IF(Input!I821&lt;&gt;"",CONCATENATE(Input!I821,", ",LEFT(Input!H821,1)),"")</f>
        <v/>
      </c>
      <c r="F821" s="156"/>
      <c r="G821" s="157" t="str">
        <f t="shared" si="12"/>
        <v/>
      </c>
      <c r="H821" s="154" t="str">
        <f>IF(A821&lt;&gt;"",VLOOKUP(G821,ScoreRanges!$C$4:$E$8,3),"")</f>
        <v/>
      </c>
      <c r="I821" s="156"/>
      <c r="J821" s="129" t="str">
        <f>IF(AND(ConversionTable!$F$2&lt;&gt;"",A821&lt;&gt;""),VLOOKUP(G821,ConversionTable!B$2:D$402,3),"")</f>
        <v/>
      </c>
      <c r="K821" s="66" t="str">
        <f>IF(AND(ConversionTable!$F$2&lt;&gt;"",A821&lt;&gt;""),VLOOKUP(J821,ConversionTable!I$4:K$7,3),"")</f>
        <v/>
      </c>
      <c r="M821" s="66" t="str">
        <f>IF(A821&lt;&gt;"",(Input!AE821*ScoringModel!$B$11+Input!AF821*ScoringModel!$B$21+Input!AG821*ScoringModel!$B$31)*0.01,"")</f>
        <v/>
      </c>
      <c r="N821" s="66" t="str">
        <f>IF(A821&lt;&gt;"",(Input!J821*ScoringModel!$B$4+Input!K821*ScoringModel!$B$5+Input!L821*ScoringModel!$B$6+Input!M821*ScoringModel!$B$7+Input!N821*ScoringModel!$B$8+Input!O821*ScoringModel!$B$9+Input!P821*ScoringModel!$B$10)*0.01,"")</f>
        <v/>
      </c>
      <c r="O821" s="66" t="str">
        <f>IF(A821&lt;&gt;"",(Input!Q821*ScoringModel!$B$14+Input!R821*ScoringModel!$B$15+Input!S821*ScoringModel!$B$16+Input!T821*ScoringModel!$B$17+Input!U821*ScoringModel!$B$18+Input!V821*ScoringModel!$B$19+Input!W821*ScoringModel!$B$20)*0.01,"")</f>
        <v/>
      </c>
      <c r="P821" s="66" t="str">
        <f>IF(A821&lt;&gt;"",(Input!X821*ScoringModel!$B$24+Input!Y821*ScoringModel!$B$25+Input!Z821*ScoringModel!$B$26+Input!AA821*ScoringModel!$B$27+Input!AB821*ScoringModel!$B$28+Input!AC821*ScoringModel!$B$29+Input!AD821*ScoringModel!$B$30)*0.01,"")</f>
        <v/>
      </c>
    </row>
    <row r="822" spans="1:16" x14ac:dyDescent="0.25">
      <c r="A822" s="154" t="str">
        <f>IF(Input!A822&lt;&gt;"",Input!A822,"")</f>
        <v/>
      </c>
      <c r="B822" s="154" t="str">
        <f>IF(Input!D822&lt;&gt;"",CONCATENATE(Input!D822,", ",Input!C822),"")</f>
        <v/>
      </c>
      <c r="C822" s="154" t="str">
        <f>IF(Input!E822&lt;&gt;"",Input!E822,"")</f>
        <v/>
      </c>
      <c r="D822" s="155" t="str">
        <f>IF(Input!F822&lt;&gt;"",Input!F822,"")</f>
        <v/>
      </c>
      <c r="E822" s="154" t="str">
        <f>IF(Input!I822&lt;&gt;"",CONCATENATE(Input!I822,", ",LEFT(Input!H822,1)),"")</f>
        <v/>
      </c>
      <c r="F822" s="156"/>
      <c r="G822" s="157" t="str">
        <f t="shared" si="12"/>
        <v/>
      </c>
      <c r="H822" s="154" t="str">
        <f>IF(A822&lt;&gt;"",VLOOKUP(G822,ScoreRanges!$C$4:$E$8,3),"")</f>
        <v/>
      </c>
      <c r="I822" s="156"/>
      <c r="J822" s="129" t="str">
        <f>IF(AND(ConversionTable!$F$2&lt;&gt;"",A822&lt;&gt;""),VLOOKUP(G822,ConversionTable!B$2:D$402,3),"")</f>
        <v/>
      </c>
      <c r="K822" s="66" t="str">
        <f>IF(AND(ConversionTable!$F$2&lt;&gt;"",A822&lt;&gt;""),VLOOKUP(J822,ConversionTable!I$4:K$7,3),"")</f>
        <v/>
      </c>
      <c r="M822" s="66" t="str">
        <f>IF(A822&lt;&gt;"",(Input!AE822*ScoringModel!$B$11+Input!AF822*ScoringModel!$B$21+Input!AG822*ScoringModel!$B$31)*0.01,"")</f>
        <v/>
      </c>
      <c r="N822" s="66" t="str">
        <f>IF(A822&lt;&gt;"",(Input!J822*ScoringModel!$B$4+Input!K822*ScoringModel!$B$5+Input!L822*ScoringModel!$B$6+Input!M822*ScoringModel!$B$7+Input!N822*ScoringModel!$B$8+Input!O822*ScoringModel!$B$9+Input!P822*ScoringModel!$B$10)*0.01,"")</f>
        <v/>
      </c>
      <c r="O822" s="66" t="str">
        <f>IF(A822&lt;&gt;"",(Input!Q822*ScoringModel!$B$14+Input!R822*ScoringModel!$B$15+Input!S822*ScoringModel!$B$16+Input!T822*ScoringModel!$B$17+Input!U822*ScoringModel!$B$18+Input!V822*ScoringModel!$B$19+Input!W822*ScoringModel!$B$20)*0.01,"")</f>
        <v/>
      </c>
      <c r="P822" s="66" t="str">
        <f>IF(A822&lt;&gt;"",(Input!X822*ScoringModel!$B$24+Input!Y822*ScoringModel!$B$25+Input!Z822*ScoringModel!$B$26+Input!AA822*ScoringModel!$B$27+Input!AB822*ScoringModel!$B$28+Input!AC822*ScoringModel!$B$29+Input!AD822*ScoringModel!$B$30)*0.01,"")</f>
        <v/>
      </c>
    </row>
    <row r="823" spans="1:16" x14ac:dyDescent="0.25">
      <c r="A823" s="154" t="str">
        <f>IF(Input!A823&lt;&gt;"",Input!A823,"")</f>
        <v/>
      </c>
      <c r="B823" s="154" t="str">
        <f>IF(Input!D823&lt;&gt;"",CONCATENATE(Input!D823,", ",Input!C823),"")</f>
        <v/>
      </c>
      <c r="C823" s="154" t="str">
        <f>IF(Input!E823&lt;&gt;"",Input!E823,"")</f>
        <v/>
      </c>
      <c r="D823" s="155" t="str">
        <f>IF(Input!F823&lt;&gt;"",Input!F823,"")</f>
        <v/>
      </c>
      <c r="E823" s="154" t="str">
        <f>IF(Input!I823&lt;&gt;"",CONCATENATE(Input!I823,", ",LEFT(Input!H823,1)),"")</f>
        <v/>
      </c>
      <c r="F823" s="156"/>
      <c r="G823" s="157" t="str">
        <f t="shared" si="12"/>
        <v/>
      </c>
      <c r="H823" s="154" t="str">
        <f>IF(A823&lt;&gt;"",VLOOKUP(G823,ScoreRanges!$C$4:$E$8,3),"")</f>
        <v/>
      </c>
      <c r="I823" s="156"/>
      <c r="J823" s="129" t="str">
        <f>IF(AND(ConversionTable!$F$2&lt;&gt;"",A823&lt;&gt;""),VLOOKUP(G823,ConversionTable!B$2:D$402,3),"")</f>
        <v/>
      </c>
      <c r="K823" s="66" t="str">
        <f>IF(AND(ConversionTable!$F$2&lt;&gt;"",A823&lt;&gt;""),VLOOKUP(J823,ConversionTable!I$4:K$7,3),"")</f>
        <v/>
      </c>
      <c r="M823" s="66" t="str">
        <f>IF(A823&lt;&gt;"",(Input!AE823*ScoringModel!$B$11+Input!AF823*ScoringModel!$B$21+Input!AG823*ScoringModel!$B$31)*0.01,"")</f>
        <v/>
      </c>
      <c r="N823" s="66" t="str">
        <f>IF(A823&lt;&gt;"",(Input!J823*ScoringModel!$B$4+Input!K823*ScoringModel!$B$5+Input!L823*ScoringModel!$B$6+Input!M823*ScoringModel!$B$7+Input!N823*ScoringModel!$B$8+Input!O823*ScoringModel!$B$9+Input!P823*ScoringModel!$B$10)*0.01,"")</f>
        <v/>
      </c>
      <c r="O823" s="66" t="str">
        <f>IF(A823&lt;&gt;"",(Input!Q823*ScoringModel!$B$14+Input!R823*ScoringModel!$B$15+Input!S823*ScoringModel!$B$16+Input!T823*ScoringModel!$B$17+Input!U823*ScoringModel!$B$18+Input!V823*ScoringModel!$B$19+Input!W823*ScoringModel!$B$20)*0.01,"")</f>
        <v/>
      </c>
      <c r="P823" s="66" t="str">
        <f>IF(A823&lt;&gt;"",(Input!X823*ScoringModel!$B$24+Input!Y823*ScoringModel!$B$25+Input!Z823*ScoringModel!$B$26+Input!AA823*ScoringModel!$B$27+Input!AB823*ScoringModel!$B$28+Input!AC823*ScoringModel!$B$29+Input!AD823*ScoringModel!$B$30)*0.01,"")</f>
        <v/>
      </c>
    </row>
    <row r="824" spans="1:16" x14ac:dyDescent="0.25">
      <c r="A824" s="154" t="str">
        <f>IF(Input!A824&lt;&gt;"",Input!A824,"")</f>
        <v/>
      </c>
      <c r="B824" s="154" t="str">
        <f>IF(Input!D824&lt;&gt;"",CONCATENATE(Input!D824,", ",Input!C824),"")</f>
        <v/>
      </c>
      <c r="C824" s="154" t="str">
        <f>IF(Input!E824&lt;&gt;"",Input!E824,"")</f>
        <v/>
      </c>
      <c r="D824" s="155" t="str">
        <f>IF(Input!F824&lt;&gt;"",Input!F824,"")</f>
        <v/>
      </c>
      <c r="E824" s="154" t="str">
        <f>IF(Input!I824&lt;&gt;"",CONCATENATE(Input!I824,", ",LEFT(Input!H824,1)),"")</f>
        <v/>
      </c>
      <c r="F824" s="156"/>
      <c r="G824" s="157" t="str">
        <f t="shared" si="12"/>
        <v/>
      </c>
      <c r="H824" s="154" t="str">
        <f>IF(A824&lt;&gt;"",VLOOKUP(G824,ScoreRanges!$C$4:$E$8,3),"")</f>
        <v/>
      </c>
      <c r="I824" s="156"/>
      <c r="J824" s="129" t="str">
        <f>IF(AND(ConversionTable!$F$2&lt;&gt;"",A824&lt;&gt;""),VLOOKUP(G824,ConversionTable!B$2:D$402,3),"")</f>
        <v/>
      </c>
      <c r="K824" s="66" t="str">
        <f>IF(AND(ConversionTable!$F$2&lt;&gt;"",A824&lt;&gt;""),VLOOKUP(J824,ConversionTable!I$4:K$7,3),"")</f>
        <v/>
      </c>
      <c r="M824" s="66" t="str">
        <f>IF(A824&lt;&gt;"",(Input!AE824*ScoringModel!$B$11+Input!AF824*ScoringModel!$B$21+Input!AG824*ScoringModel!$B$31)*0.01,"")</f>
        <v/>
      </c>
      <c r="N824" s="66" t="str">
        <f>IF(A824&lt;&gt;"",(Input!J824*ScoringModel!$B$4+Input!K824*ScoringModel!$B$5+Input!L824*ScoringModel!$B$6+Input!M824*ScoringModel!$B$7+Input!N824*ScoringModel!$B$8+Input!O824*ScoringModel!$B$9+Input!P824*ScoringModel!$B$10)*0.01,"")</f>
        <v/>
      </c>
      <c r="O824" s="66" t="str">
        <f>IF(A824&lt;&gt;"",(Input!Q824*ScoringModel!$B$14+Input!R824*ScoringModel!$B$15+Input!S824*ScoringModel!$B$16+Input!T824*ScoringModel!$B$17+Input!U824*ScoringModel!$B$18+Input!V824*ScoringModel!$B$19+Input!W824*ScoringModel!$B$20)*0.01,"")</f>
        <v/>
      </c>
      <c r="P824" s="66" t="str">
        <f>IF(A824&lt;&gt;"",(Input!X824*ScoringModel!$B$24+Input!Y824*ScoringModel!$B$25+Input!Z824*ScoringModel!$B$26+Input!AA824*ScoringModel!$B$27+Input!AB824*ScoringModel!$B$28+Input!AC824*ScoringModel!$B$29+Input!AD824*ScoringModel!$B$30)*0.01,"")</f>
        <v/>
      </c>
    </row>
    <row r="825" spans="1:16" x14ac:dyDescent="0.25">
      <c r="A825" s="154" t="str">
        <f>IF(Input!A825&lt;&gt;"",Input!A825,"")</f>
        <v/>
      </c>
      <c r="B825" s="154" t="str">
        <f>IF(Input!D825&lt;&gt;"",CONCATENATE(Input!D825,", ",Input!C825),"")</f>
        <v/>
      </c>
      <c r="C825" s="154" t="str">
        <f>IF(Input!E825&lt;&gt;"",Input!E825,"")</f>
        <v/>
      </c>
      <c r="D825" s="155" t="str">
        <f>IF(Input!F825&lt;&gt;"",Input!F825,"")</f>
        <v/>
      </c>
      <c r="E825" s="154" t="str">
        <f>IF(Input!I825&lt;&gt;"",CONCATENATE(Input!I825,", ",LEFT(Input!H825,1)),"")</f>
        <v/>
      </c>
      <c r="F825" s="156"/>
      <c r="G825" s="157" t="str">
        <f t="shared" si="12"/>
        <v/>
      </c>
      <c r="H825" s="154" t="str">
        <f>IF(A825&lt;&gt;"",VLOOKUP(G825,ScoreRanges!$C$4:$E$8,3),"")</f>
        <v/>
      </c>
      <c r="I825" s="156"/>
      <c r="J825" s="129" t="str">
        <f>IF(AND(ConversionTable!$F$2&lt;&gt;"",A825&lt;&gt;""),VLOOKUP(G825,ConversionTable!B$2:D$402,3),"")</f>
        <v/>
      </c>
      <c r="K825" s="66" t="str">
        <f>IF(AND(ConversionTable!$F$2&lt;&gt;"",A825&lt;&gt;""),VLOOKUP(J825,ConversionTable!I$4:K$7,3),"")</f>
        <v/>
      </c>
      <c r="M825" s="66" t="str">
        <f>IF(A825&lt;&gt;"",(Input!AE825*ScoringModel!$B$11+Input!AF825*ScoringModel!$B$21+Input!AG825*ScoringModel!$B$31)*0.01,"")</f>
        <v/>
      </c>
      <c r="N825" s="66" t="str">
        <f>IF(A825&lt;&gt;"",(Input!J825*ScoringModel!$B$4+Input!K825*ScoringModel!$B$5+Input!L825*ScoringModel!$B$6+Input!M825*ScoringModel!$B$7+Input!N825*ScoringModel!$B$8+Input!O825*ScoringModel!$B$9+Input!P825*ScoringModel!$B$10)*0.01,"")</f>
        <v/>
      </c>
      <c r="O825" s="66" t="str">
        <f>IF(A825&lt;&gt;"",(Input!Q825*ScoringModel!$B$14+Input!R825*ScoringModel!$B$15+Input!S825*ScoringModel!$B$16+Input!T825*ScoringModel!$B$17+Input!U825*ScoringModel!$B$18+Input!V825*ScoringModel!$B$19+Input!W825*ScoringModel!$B$20)*0.01,"")</f>
        <v/>
      </c>
      <c r="P825" s="66" t="str">
        <f>IF(A825&lt;&gt;"",(Input!X825*ScoringModel!$B$24+Input!Y825*ScoringModel!$B$25+Input!Z825*ScoringModel!$B$26+Input!AA825*ScoringModel!$B$27+Input!AB825*ScoringModel!$B$28+Input!AC825*ScoringModel!$B$29+Input!AD825*ScoringModel!$B$30)*0.01,"")</f>
        <v/>
      </c>
    </row>
    <row r="826" spans="1:16" x14ac:dyDescent="0.25">
      <c r="A826" s="154" t="str">
        <f>IF(Input!A826&lt;&gt;"",Input!A826,"")</f>
        <v/>
      </c>
      <c r="B826" s="154" t="str">
        <f>IF(Input!D826&lt;&gt;"",CONCATENATE(Input!D826,", ",Input!C826),"")</f>
        <v/>
      </c>
      <c r="C826" s="154" t="str">
        <f>IF(Input!E826&lt;&gt;"",Input!E826,"")</f>
        <v/>
      </c>
      <c r="D826" s="155" t="str">
        <f>IF(Input!F826&lt;&gt;"",Input!F826,"")</f>
        <v/>
      </c>
      <c r="E826" s="154" t="str">
        <f>IF(Input!I826&lt;&gt;"",CONCATENATE(Input!I826,", ",LEFT(Input!H826,1)),"")</f>
        <v/>
      </c>
      <c r="F826" s="156"/>
      <c r="G826" s="157" t="str">
        <f t="shared" si="12"/>
        <v/>
      </c>
      <c r="H826" s="154" t="str">
        <f>IF(A826&lt;&gt;"",VLOOKUP(G826,ScoreRanges!$C$4:$E$8,3),"")</f>
        <v/>
      </c>
      <c r="I826" s="156"/>
      <c r="J826" s="129" t="str">
        <f>IF(AND(ConversionTable!$F$2&lt;&gt;"",A826&lt;&gt;""),VLOOKUP(G826,ConversionTable!B$2:D$402,3),"")</f>
        <v/>
      </c>
      <c r="K826" s="66" t="str">
        <f>IF(AND(ConversionTable!$F$2&lt;&gt;"",A826&lt;&gt;""),VLOOKUP(J826,ConversionTable!I$4:K$7,3),"")</f>
        <v/>
      </c>
      <c r="M826" s="66" t="str">
        <f>IF(A826&lt;&gt;"",(Input!AE826*ScoringModel!$B$11+Input!AF826*ScoringModel!$B$21+Input!AG826*ScoringModel!$B$31)*0.01,"")</f>
        <v/>
      </c>
      <c r="N826" s="66" t="str">
        <f>IF(A826&lt;&gt;"",(Input!J826*ScoringModel!$B$4+Input!K826*ScoringModel!$B$5+Input!L826*ScoringModel!$B$6+Input!M826*ScoringModel!$B$7+Input!N826*ScoringModel!$B$8+Input!O826*ScoringModel!$B$9+Input!P826*ScoringModel!$B$10)*0.01,"")</f>
        <v/>
      </c>
      <c r="O826" s="66" t="str">
        <f>IF(A826&lt;&gt;"",(Input!Q826*ScoringModel!$B$14+Input!R826*ScoringModel!$B$15+Input!S826*ScoringModel!$B$16+Input!T826*ScoringModel!$B$17+Input!U826*ScoringModel!$B$18+Input!V826*ScoringModel!$B$19+Input!W826*ScoringModel!$B$20)*0.01,"")</f>
        <v/>
      </c>
      <c r="P826" s="66" t="str">
        <f>IF(A826&lt;&gt;"",(Input!X826*ScoringModel!$B$24+Input!Y826*ScoringModel!$B$25+Input!Z826*ScoringModel!$B$26+Input!AA826*ScoringModel!$B$27+Input!AB826*ScoringModel!$B$28+Input!AC826*ScoringModel!$B$29+Input!AD826*ScoringModel!$B$30)*0.01,"")</f>
        <v/>
      </c>
    </row>
    <row r="827" spans="1:16" x14ac:dyDescent="0.25">
      <c r="A827" s="154" t="str">
        <f>IF(Input!A827&lt;&gt;"",Input!A827,"")</f>
        <v/>
      </c>
      <c r="B827" s="154" t="str">
        <f>IF(Input!D827&lt;&gt;"",CONCATENATE(Input!D827,", ",Input!C827),"")</f>
        <v/>
      </c>
      <c r="C827" s="154" t="str">
        <f>IF(Input!E827&lt;&gt;"",Input!E827,"")</f>
        <v/>
      </c>
      <c r="D827" s="155" t="str">
        <f>IF(Input!F827&lt;&gt;"",Input!F827,"")</f>
        <v/>
      </c>
      <c r="E827" s="154" t="str">
        <f>IF(Input!I827&lt;&gt;"",CONCATENATE(Input!I827,", ",LEFT(Input!H827,1)),"")</f>
        <v/>
      </c>
      <c r="F827" s="156"/>
      <c r="G827" s="157" t="str">
        <f t="shared" si="12"/>
        <v/>
      </c>
      <c r="H827" s="154" t="str">
        <f>IF(A827&lt;&gt;"",VLOOKUP(G827,ScoreRanges!$C$4:$E$8,3),"")</f>
        <v/>
      </c>
      <c r="I827" s="156"/>
      <c r="J827" s="129" t="str">
        <f>IF(AND(ConversionTable!$F$2&lt;&gt;"",A827&lt;&gt;""),VLOOKUP(G827,ConversionTable!B$2:D$402,3),"")</f>
        <v/>
      </c>
      <c r="K827" s="66" t="str">
        <f>IF(AND(ConversionTable!$F$2&lt;&gt;"",A827&lt;&gt;""),VLOOKUP(J827,ConversionTable!I$4:K$7,3),"")</f>
        <v/>
      </c>
      <c r="M827" s="66" t="str">
        <f>IF(A827&lt;&gt;"",(Input!AE827*ScoringModel!$B$11+Input!AF827*ScoringModel!$B$21+Input!AG827*ScoringModel!$B$31)*0.01,"")</f>
        <v/>
      </c>
      <c r="N827" s="66" t="str">
        <f>IF(A827&lt;&gt;"",(Input!J827*ScoringModel!$B$4+Input!K827*ScoringModel!$B$5+Input!L827*ScoringModel!$B$6+Input!M827*ScoringModel!$B$7+Input!N827*ScoringModel!$B$8+Input!O827*ScoringModel!$B$9+Input!P827*ScoringModel!$B$10)*0.01,"")</f>
        <v/>
      </c>
      <c r="O827" s="66" t="str">
        <f>IF(A827&lt;&gt;"",(Input!Q827*ScoringModel!$B$14+Input!R827*ScoringModel!$B$15+Input!S827*ScoringModel!$B$16+Input!T827*ScoringModel!$B$17+Input!U827*ScoringModel!$B$18+Input!V827*ScoringModel!$B$19+Input!W827*ScoringModel!$B$20)*0.01,"")</f>
        <v/>
      </c>
      <c r="P827" s="66" t="str">
        <f>IF(A827&lt;&gt;"",(Input!X827*ScoringModel!$B$24+Input!Y827*ScoringModel!$B$25+Input!Z827*ScoringModel!$B$26+Input!AA827*ScoringModel!$B$27+Input!AB827*ScoringModel!$B$28+Input!AC827*ScoringModel!$B$29+Input!AD827*ScoringModel!$B$30)*0.01,"")</f>
        <v/>
      </c>
    </row>
    <row r="828" spans="1:16" x14ac:dyDescent="0.25">
      <c r="A828" s="154" t="str">
        <f>IF(Input!A828&lt;&gt;"",Input!A828,"")</f>
        <v/>
      </c>
      <c r="B828" s="154" t="str">
        <f>IF(Input!D828&lt;&gt;"",CONCATENATE(Input!D828,", ",Input!C828),"")</f>
        <v/>
      </c>
      <c r="C828" s="154" t="str">
        <f>IF(Input!E828&lt;&gt;"",Input!E828,"")</f>
        <v/>
      </c>
      <c r="D828" s="155" t="str">
        <f>IF(Input!F828&lt;&gt;"",Input!F828,"")</f>
        <v/>
      </c>
      <c r="E828" s="154" t="str">
        <f>IF(Input!I828&lt;&gt;"",CONCATENATE(Input!I828,", ",LEFT(Input!H828,1)),"")</f>
        <v/>
      </c>
      <c r="F828" s="156"/>
      <c r="G828" s="157" t="str">
        <f t="shared" si="12"/>
        <v/>
      </c>
      <c r="H828" s="154" t="str">
        <f>IF(A828&lt;&gt;"",VLOOKUP(G828,ScoreRanges!$C$4:$E$8,3),"")</f>
        <v/>
      </c>
      <c r="I828" s="156"/>
      <c r="J828" s="129" t="str">
        <f>IF(AND(ConversionTable!$F$2&lt;&gt;"",A828&lt;&gt;""),VLOOKUP(G828,ConversionTable!B$2:D$402,3),"")</f>
        <v/>
      </c>
      <c r="K828" s="66" t="str">
        <f>IF(AND(ConversionTable!$F$2&lt;&gt;"",A828&lt;&gt;""),VLOOKUP(J828,ConversionTable!I$4:K$7,3),"")</f>
        <v/>
      </c>
      <c r="M828" s="66" t="str">
        <f>IF(A828&lt;&gt;"",(Input!AE828*ScoringModel!$B$11+Input!AF828*ScoringModel!$B$21+Input!AG828*ScoringModel!$B$31)*0.01,"")</f>
        <v/>
      </c>
      <c r="N828" s="66" t="str">
        <f>IF(A828&lt;&gt;"",(Input!J828*ScoringModel!$B$4+Input!K828*ScoringModel!$B$5+Input!L828*ScoringModel!$B$6+Input!M828*ScoringModel!$B$7+Input!N828*ScoringModel!$B$8+Input!O828*ScoringModel!$B$9+Input!P828*ScoringModel!$B$10)*0.01,"")</f>
        <v/>
      </c>
      <c r="O828" s="66" t="str">
        <f>IF(A828&lt;&gt;"",(Input!Q828*ScoringModel!$B$14+Input!R828*ScoringModel!$B$15+Input!S828*ScoringModel!$B$16+Input!T828*ScoringModel!$B$17+Input!U828*ScoringModel!$B$18+Input!V828*ScoringModel!$B$19+Input!W828*ScoringModel!$B$20)*0.01,"")</f>
        <v/>
      </c>
      <c r="P828" s="66" t="str">
        <f>IF(A828&lt;&gt;"",(Input!X828*ScoringModel!$B$24+Input!Y828*ScoringModel!$B$25+Input!Z828*ScoringModel!$B$26+Input!AA828*ScoringModel!$B$27+Input!AB828*ScoringModel!$B$28+Input!AC828*ScoringModel!$B$29+Input!AD828*ScoringModel!$B$30)*0.01,"")</f>
        <v/>
      </c>
    </row>
    <row r="829" spans="1:16" x14ac:dyDescent="0.25">
      <c r="A829" s="154" t="str">
        <f>IF(Input!A829&lt;&gt;"",Input!A829,"")</f>
        <v/>
      </c>
      <c r="B829" s="154" t="str">
        <f>IF(Input!D829&lt;&gt;"",CONCATENATE(Input!D829,", ",Input!C829),"")</f>
        <v/>
      </c>
      <c r="C829" s="154" t="str">
        <f>IF(Input!E829&lt;&gt;"",Input!E829,"")</f>
        <v/>
      </c>
      <c r="D829" s="155" t="str">
        <f>IF(Input!F829&lt;&gt;"",Input!F829,"")</f>
        <v/>
      </c>
      <c r="E829" s="154" t="str">
        <f>IF(Input!I829&lt;&gt;"",CONCATENATE(Input!I829,", ",LEFT(Input!H829,1)),"")</f>
        <v/>
      </c>
      <c r="F829" s="156"/>
      <c r="G829" s="157" t="str">
        <f t="shared" si="12"/>
        <v/>
      </c>
      <c r="H829" s="154" t="str">
        <f>IF(A829&lt;&gt;"",VLOOKUP(G829,ScoreRanges!$C$4:$E$8,3),"")</f>
        <v/>
      </c>
      <c r="I829" s="156"/>
      <c r="J829" s="129" t="str">
        <f>IF(AND(ConversionTable!$F$2&lt;&gt;"",A829&lt;&gt;""),VLOOKUP(G829,ConversionTable!B$2:D$402,3),"")</f>
        <v/>
      </c>
      <c r="K829" s="66" t="str">
        <f>IF(AND(ConversionTable!$F$2&lt;&gt;"",A829&lt;&gt;""),VLOOKUP(J829,ConversionTable!I$4:K$7,3),"")</f>
        <v/>
      </c>
      <c r="M829" s="66" t="str">
        <f>IF(A829&lt;&gt;"",(Input!AE829*ScoringModel!$B$11+Input!AF829*ScoringModel!$B$21+Input!AG829*ScoringModel!$B$31)*0.01,"")</f>
        <v/>
      </c>
      <c r="N829" s="66" t="str">
        <f>IF(A829&lt;&gt;"",(Input!J829*ScoringModel!$B$4+Input!K829*ScoringModel!$B$5+Input!L829*ScoringModel!$B$6+Input!M829*ScoringModel!$B$7+Input!N829*ScoringModel!$B$8+Input!O829*ScoringModel!$B$9+Input!P829*ScoringModel!$B$10)*0.01,"")</f>
        <v/>
      </c>
      <c r="O829" s="66" t="str">
        <f>IF(A829&lt;&gt;"",(Input!Q829*ScoringModel!$B$14+Input!R829*ScoringModel!$B$15+Input!S829*ScoringModel!$B$16+Input!T829*ScoringModel!$B$17+Input!U829*ScoringModel!$B$18+Input!V829*ScoringModel!$B$19+Input!W829*ScoringModel!$B$20)*0.01,"")</f>
        <v/>
      </c>
      <c r="P829" s="66" t="str">
        <f>IF(A829&lt;&gt;"",(Input!X829*ScoringModel!$B$24+Input!Y829*ScoringModel!$B$25+Input!Z829*ScoringModel!$B$26+Input!AA829*ScoringModel!$B$27+Input!AB829*ScoringModel!$B$28+Input!AC829*ScoringModel!$B$29+Input!AD829*ScoringModel!$B$30)*0.01,"")</f>
        <v/>
      </c>
    </row>
    <row r="830" spans="1:16" x14ac:dyDescent="0.25">
      <c r="A830" s="154" t="str">
        <f>IF(Input!A830&lt;&gt;"",Input!A830,"")</f>
        <v/>
      </c>
      <c r="B830" s="154" t="str">
        <f>IF(Input!D830&lt;&gt;"",CONCATENATE(Input!D830,", ",Input!C830),"")</f>
        <v/>
      </c>
      <c r="C830" s="154" t="str">
        <f>IF(Input!E830&lt;&gt;"",Input!E830,"")</f>
        <v/>
      </c>
      <c r="D830" s="155" t="str">
        <f>IF(Input!F830&lt;&gt;"",Input!F830,"")</f>
        <v/>
      </c>
      <c r="E830" s="154" t="str">
        <f>IF(Input!I830&lt;&gt;"",CONCATENATE(Input!I830,", ",LEFT(Input!H830,1)),"")</f>
        <v/>
      </c>
      <c r="F830" s="156"/>
      <c r="G830" s="157" t="str">
        <f t="shared" si="12"/>
        <v/>
      </c>
      <c r="H830" s="154" t="str">
        <f>IF(A830&lt;&gt;"",VLOOKUP(G830,ScoreRanges!$C$4:$E$8,3),"")</f>
        <v/>
      </c>
      <c r="I830" s="156"/>
      <c r="J830" s="129" t="str">
        <f>IF(AND(ConversionTable!$F$2&lt;&gt;"",A830&lt;&gt;""),VLOOKUP(G830,ConversionTable!B$2:D$402,3),"")</f>
        <v/>
      </c>
      <c r="K830" s="66" t="str">
        <f>IF(AND(ConversionTable!$F$2&lt;&gt;"",A830&lt;&gt;""),VLOOKUP(J830,ConversionTable!I$4:K$7,3),"")</f>
        <v/>
      </c>
      <c r="M830" s="66" t="str">
        <f>IF(A830&lt;&gt;"",(Input!AE830*ScoringModel!$B$11+Input!AF830*ScoringModel!$B$21+Input!AG830*ScoringModel!$B$31)*0.01,"")</f>
        <v/>
      </c>
      <c r="N830" s="66" t="str">
        <f>IF(A830&lt;&gt;"",(Input!J830*ScoringModel!$B$4+Input!K830*ScoringModel!$B$5+Input!L830*ScoringModel!$B$6+Input!M830*ScoringModel!$B$7+Input!N830*ScoringModel!$B$8+Input!O830*ScoringModel!$B$9+Input!P830*ScoringModel!$B$10)*0.01,"")</f>
        <v/>
      </c>
      <c r="O830" s="66" t="str">
        <f>IF(A830&lt;&gt;"",(Input!Q830*ScoringModel!$B$14+Input!R830*ScoringModel!$B$15+Input!S830*ScoringModel!$B$16+Input!T830*ScoringModel!$B$17+Input!U830*ScoringModel!$B$18+Input!V830*ScoringModel!$B$19+Input!W830*ScoringModel!$B$20)*0.01,"")</f>
        <v/>
      </c>
      <c r="P830" s="66" t="str">
        <f>IF(A830&lt;&gt;"",(Input!X830*ScoringModel!$B$24+Input!Y830*ScoringModel!$B$25+Input!Z830*ScoringModel!$B$26+Input!AA830*ScoringModel!$B$27+Input!AB830*ScoringModel!$B$28+Input!AC830*ScoringModel!$B$29+Input!AD830*ScoringModel!$B$30)*0.01,"")</f>
        <v/>
      </c>
    </row>
    <row r="831" spans="1:16" x14ac:dyDescent="0.25">
      <c r="A831" s="154" t="str">
        <f>IF(Input!A831&lt;&gt;"",Input!A831,"")</f>
        <v/>
      </c>
      <c r="B831" s="154" t="str">
        <f>IF(Input!D831&lt;&gt;"",CONCATENATE(Input!D831,", ",Input!C831),"")</f>
        <v/>
      </c>
      <c r="C831" s="154" t="str">
        <f>IF(Input!E831&lt;&gt;"",Input!E831,"")</f>
        <v/>
      </c>
      <c r="D831" s="155" t="str">
        <f>IF(Input!F831&lt;&gt;"",Input!F831,"")</f>
        <v/>
      </c>
      <c r="E831" s="154" t="str">
        <f>IF(Input!I831&lt;&gt;"",CONCATENATE(Input!I831,", ",LEFT(Input!H831,1)),"")</f>
        <v/>
      </c>
      <c r="F831" s="156"/>
      <c r="G831" s="157" t="str">
        <f t="shared" si="12"/>
        <v/>
      </c>
      <c r="H831" s="154" t="str">
        <f>IF(A831&lt;&gt;"",VLOOKUP(G831,ScoreRanges!$C$4:$E$8,3),"")</f>
        <v/>
      </c>
      <c r="I831" s="156"/>
      <c r="J831" s="129" t="str">
        <f>IF(AND(ConversionTable!$F$2&lt;&gt;"",A831&lt;&gt;""),VLOOKUP(G831,ConversionTable!B$2:D$402,3),"")</f>
        <v/>
      </c>
      <c r="K831" s="66" t="str">
        <f>IF(AND(ConversionTable!$F$2&lt;&gt;"",A831&lt;&gt;""),VLOOKUP(J831,ConversionTable!I$4:K$7,3),"")</f>
        <v/>
      </c>
      <c r="M831" s="66" t="str">
        <f>IF(A831&lt;&gt;"",(Input!AE831*ScoringModel!$B$11+Input!AF831*ScoringModel!$B$21+Input!AG831*ScoringModel!$B$31)*0.01,"")</f>
        <v/>
      </c>
      <c r="N831" s="66" t="str">
        <f>IF(A831&lt;&gt;"",(Input!J831*ScoringModel!$B$4+Input!K831*ScoringModel!$B$5+Input!L831*ScoringModel!$B$6+Input!M831*ScoringModel!$B$7+Input!N831*ScoringModel!$B$8+Input!O831*ScoringModel!$B$9+Input!P831*ScoringModel!$B$10)*0.01,"")</f>
        <v/>
      </c>
      <c r="O831" s="66" t="str">
        <f>IF(A831&lt;&gt;"",(Input!Q831*ScoringModel!$B$14+Input!R831*ScoringModel!$B$15+Input!S831*ScoringModel!$B$16+Input!T831*ScoringModel!$B$17+Input!U831*ScoringModel!$B$18+Input!V831*ScoringModel!$B$19+Input!W831*ScoringModel!$B$20)*0.01,"")</f>
        <v/>
      </c>
      <c r="P831" s="66" t="str">
        <f>IF(A831&lt;&gt;"",(Input!X831*ScoringModel!$B$24+Input!Y831*ScoringModel!$B$25+Input!Z831*ScoringModel!$B$26+Input!AA831*ScoringModel!$B$27+Input!AB831*ScoringModel!$B$28+Input!AC831*ScoringModel!$B$29+Input!AD831*ScoringModel!$B$30)*0.01,"")</f>
        <v/>
      </c>
    </row>
    <row r="832" spans="1:16" x14ac:dyDescent="0.25">
      <c r="A832" s="154" t="str">
        <f>IF(Input!A832&lt;&gt;"",Input!A832,"")</f>
        <v/>
      </c>
      <c r="B832" s="154" t="str">
        <f>IF(Input!D832&lt;&gt;"",CONCATENATE(Input!D832,", ",Input!C832),"")</f>
        <v/>
      </c>
      <c r="C832" s="154" t="str">
        <f>IF(Input!E832&lt;&gt;"",Input!E832,"")</f>
        <v/>
      </c>
      <c r="D832" s="155" t="str">
        <f>IF(Input!F832&lt;&gt;"",Input!F832,"")</f>
        <v/>
      </c>
      <c r="E832" s="154" t="str">
        <f>IF(Input!I832&lt;&gt;"",CONCATENATE(Input!I832,", ",LEFT(Input!H832,1)),"")</f>
        <v/>
      </c>
      <c r="F832" s="156"/>
      <c r="G832" s="157" t="str">
        <f t="shared" si="12"/>
        <v/>
      </c>
      <c r="H832" s="154" t="str">
        <f>IF(A832&lt;&gt;"",VLOOKUP(G832,ScoreRanges!$C$4:$E$8,3),"")</f>
        <v/>
      </c>
      <c r="I832" s="156"/>
      <c r="J832" s="129" t="str">
        <f>IF(AND(ConversionTable!$F$2&lt;&gt;"",A832&lt;&gt;""),VLOOKUP(G832,ConversionTable!B$2:D$402,3),"")</f>
        <v/>
      </c>
      <c r="K832" s="66" t="str">
        <f>IF(AND(ConversionTable!$F$2&lt;&gt;"",A832&lt;&gt;""),VLOOKUP(J832,ConversionTable!I$4:K$7,3),"")</f>
        <v/>
      </c>
      <c r="M832" s="66" t="str">
        <f>IF(A832&lt;&gt;"",(Input!AE832*ScoringModel!$B$11+Input!AF832*ScoringModel!$B$21+Input!AG832*ScoringModel!$B$31)*0.01,"")</f>
        <v/>
      </c>
      <c r="N832" s="66" t="str">
        <f>IF(A832&lt;&gt;"",(Input!J832*ScoringModel!$B$4+Input!K832*ScoringModel!$B$5+Input!L832*ScoringModel!$B$6+Input!M832*ScoringModel!$B$7+Input!N832*ScoringModel!$B$8+Input!O832*ScoringModel!$B$9+Input!P832*ScoringModel!$B$10)*0.01,"")</f>
        <v/>
      </c>
      <c r="O832" s="66" t="str">
        <f>IF(A832&lt;&gt;"",(Input!Q832*ScoringModel!$B$14+Input!R832*ScoringModel!$B$15+Input!S832*ScoringModel!$B$16+Input!T832*ScoringModel!$B$17+Input!U832*ScoringModel!$B$18+Input!V832*ScoringModel!$B$19+Input!W832*ScoringModel!$B$20)*0.01,"")</f>
        <v/>
      </c>
      <c r="P832" s="66" t="str">
        <f>IF(A832&lt;&gt;"",(Input!X832*ScoringModel!$B$24+Input!Y832*ScoringModel!$B$25+Input!Z832*ScoringModel!$B$26+Input!AA832*ScoringModel!$B$27+Input!AB832*ScoringModel!$B$28+Input!AC832*ScoringModel!$B$29+Input!AD832*ScoringModel!$B$30)*0.01,"")</f>
        <v/>
      </c>
    </row>
    <row r="833" spans="1:16" x14ac:dyDescent="0.25">
      <c r="A833" s="154" t="str">
        <f>IF(Input!A833&lt;&gt;"",Input!A833,"")</f>
        <v/>
      </c>
      <c r="B833" s="154" t="str">
        <f>IF(Input!D833&lt;&gt;"",CONCATENATE(Input!D833,", ",Input!C833),"")</f>
        <v/>
      </c>
      <c r="C833" s="154" t="str">
        <f>IF(Input!E833&lt;&gt;"",Input!E833,"")</f>
        <v/>
      </c>
      <c r="D833" s="155" t="str">
        <f>IF(Input!F833&lt;&gt;"",Input!F833,"")</f>
        <v/>
      </c>
      <c r="E833" s="154" t="str">
        <f>IF(Input!I833&lt;&gt;"",CONCATENATE(Input!I833,", ",LEFT(Input!H833,1)),"")</f>
        <v/>
      </c>
      <c r="F833" s="156"/>
      <c r="G833" s="157" t="str">
        <f t="shared" si="12"/>
        <v/>
      </c>
      <c r="H833" s="154" t="str">
        <f>IF(A833&lt;&gt;"",VLOOKUP(G833,ScoreRanges!$C$4:$E$8,3),"")</f>
        <v/>
      </c>
      <c r="I833" s="156"/>
      <c r="J833" s="129" t="str">
        <f>IF(AND(ConversionTable!$F$2&lt;&gt;"",A833&lt;&gt;""),VLOOKUP(G833,ConversionTable!B$2:D$402,3),"")</f>
        <v/>
      </c>
      <c r="K833" s="66" t="str">
        <f>IF(AND(ConversionTable!$F$2&lt;&gt;"",A833&lt;&gt;""),VLOOKUP(J833,ConversionTable!I$4:K$7,3),"")</f>
        <v/>
      </c>
      <c r="M833" s="66" t="str">
        <f>IF(A833&lt;&gt;"",(Input!AE833*ScoringModel!$B$11+Input!AF833*ScoringModel!$B$21+Input!AG833*ScoringModel!$B$31)*0.01,"")</f>
        <v/>
      </c>
      <c r="N833" s="66" t="str">
        <f>IF(A833&lt;&gt;"",(Input!J833*ScoringModel!$B$4+Input!K833*ScoringModel!$B$5+Input!L833*ScoringModel!$B$6+Input!M833*ScoringModel!$B$7+Input!N833*ScoringModel!$B$8+Input!O833*ScoringModel!$B$9+Input!P833*ScoringModel!$B$10)*0.01,"")</f>
        <v/>
      </c>
      <c r="O833" s="66" t="str">
        <f>IF(A833&lt;&gt;"",(Input!Q833*ScoringModel!$B$14+Input!R833*ScoringModel!$B$15+Input!S833*ScoringModel!$B$16+Input!T833*ScoringModel!$B$17+Input!U833*ScoringModel!$B$18+Input!V833*ScoringModel!$B$19+Input!W833*ScoringModel!$B$20)*0.01,"")</f>
        <v/>
      </c>
      <c r="P833" s="66" t="str">
        <f>IF(A833&lt;&gt;"",(Input!X833*ScoringModel!$B$24+Input!Y833*ScoringModel!$B$25+Input!Z833*ScoringModel!$B$26+Input!AA833*ScoringModel!$B$27+Input!AB833*ScoringModel!$B$28+Input!AC833*ScoringModel!$B$29+Input!AD833*ScoringModel!$B$30)*0.01,"")</f>
        <v/>
      </c>
    </row>
    <row r="834" spans="1:16" x14ac:dyDescent="0.25">
      <c r="A834" s="154" t="str">
        <f>IF(Input!A834&lt;&gt;"",Input!A834,"")</f>
        <v/>
      </c>
      <c r="B834" s="154" t="str">
        <f>IF(Input!D834&lt;&gt;"",CONCATENATE(Input!D834,", ",Input!C834),"")</f>
        <v/>
      </c>
      <c r="C834" s="154" t="str">
        <f>IF(Input!E834&lt;&gt;"",Input!E834,"")</f>
        <v/>
      </c>
      <c r="D834" s="155" t="str">
        <f>IF(Input!F834&lt;&gt;"",Input!F834,"")</f>
        <v/>
      </c>
      <c r="E834" s="154" t="str">
        <f>IF(Input!I834&lt;&gt;"",CONCATENATE(Input!I834,", ",LEFT(Input!H834,1)),"")</f>
        <v/>
      </c>
      <c r="F834" s="156"/>
      <c r="G834" s="157" t="str">
        <f t="shared" ref="G834:G897" si="13">IF(A834&lt;&gt;"",SUM(M834:P834),"")</f>
        <v/>
      </c>
      <c r="H834" s="154" t="str">
        <f>IF(A834&lt;&gt;"",VLOOKUP(G834,ScoreRanges!$C$4:$E$8,3),"")</f>
        <v/>
      </c>
      <c r="I834" s="156"/>
      <c r="J834" s="129" t="str">
        <f>IF(AND(ConversionTable!$F$2&lt;&gt;"",A834&lt;&gt;""),VLOOKUP(G834,ConversionTable!B$2:D$402,3),"")</f>
        <v/>
      </c>
      <c r="K834" s="66" t="str">
        <f>IF(AND(ConversionTable!$F$2&lt;&gt;"",A834&lt;&gt;""),VLOOKUP(J834,ConversionTable!I$4:K$7,3),"")</f>
        <v/>
      </c>
      <c r="M834" s="66" t="str">
        <f>IF(A834&lt;&gt;"",(Input!AE834*ScoringModel!$B$11+Input!AF834*ScoringModel!$B$21+Input!AG834*ScoringModel!$B$31)*0.01,"")</f>
        <v/>
      </c>
      <c r="N834" s="66" t="str">
        <f>IF(A834&lt;&gt;"",(Input!J834*ScoringModel!$B$4+Input!K834*ScoringModel!$B$5+Input!L834*ScoringModel!$B$6+Input!M834*ScoringModel!$B$7+Input!N834*ScoringModel!$B$8+Input!O834*ScoringModel!$B$9+Input!P834*ScoringModel!$B$10)*0.01,"")</f>
        <v/>
      </c>
      <c r="O834" s="66" t="str">
        <f>IF(A834&lt;&gt;"",(Input!Q834*ScoringModel!$B$14+Input!R834*ScoringModel!$B$15+Input!S834*ScoringModel!$B$16+Input!T834*ScoringModel!$B$17+Input!U834*ScoringModel!$B$18+Input!V834*ScoringModel!$B$19+Input!W834*ScoringModel!$B$20)*0.01,"")</f>
        <v/>
      </c>
      <c r="P834" s="66" t="str">
        <f>IF(A834&lt;&gt;"",(Input!X834*ScoringModel!$B$24+Input!Y834*ScoringModel!$B$25+Input!Z834*ScoringModel!$B$26+Input!AA834*ScoringModel!$B$27+Input!AB834*ScoringModel!$B$28+Input!AC834*ScoringModel!$B$29+Input!AD834*ScoringModel!$B$30)*0.01,"")</f>
        <v/>
      </c>
    </row>
    <row r="835" spans="1:16" x14ac:dyDescent="0.25">
      <c r="A835" s="154" t="str">
        <f>IF(Input!A835&lt;&gt;"",Input!A835,"")</f>
        <v/>
      </c>
      <c r="B835" s="154" t="str">
        <f>IF(Input!D835&lt;&gt;"",CONCATENATE(Input!D835,", ",Input!C835),"")</f>
        <v/>
      </c>
      <c r="C835" s="154" t="str">
        <f>IF(Input!E835&lt;&gt;"",Input!E835,"")</f>
        <v/>
      </c>
      <c r="D835" s="155" t="str">
        <f>IF(Input!F835&lt;&gt;"",Input!F835,"")</f>
        <v/>
      </c>
      <c r="E835" s="154" t="str">
        <f>IF(Input!I835&lt;&gt;"",CONCATENATE(Input!I835,", ",LEFT(Input!H835,1)),"")</f>
        <v/>
      </c>
      <c r="F835" s="156"/>
      <c r="G835" s="157" t="str">
        <f t="shared" si="13"/>
        <v/>
      </c>
      <c r="H835" s="154" t="str">
        <f>IF(A835&lt;&gt;"",VLOOKUP(G835,ScoreRanges!$C$4:$E$8,3),"")</f>
        <v/>
      </c>
      <c r="I835" s="156"/>
      <c r="J835" s="129" t="str">
        <f>IF(AND(ConversionTable!$F$2&lt;&gt;"",A835&lt;&gt;""),VLOOKUP(G835,ConversionTable!B$2:D$402,3),"")</f>
        <v/>
      </c>
      <c r="K835" s="66" t="str">
        <f>IF(AND(ConversionTable!$F$2&lt;&gt;"",A835&lt;&gt;""),VLOOKUP(J835,ConversionTable!I$4:K$7,3),"")</f>
        <v/>
      </c>
      <c r="M835" s="66" t="str">
        <f>IF(A835&lt;&gt;"",(Input!AE835*ScoringModel!$B$11+Input!AF835*ScoringModel!$B$21+Input!AG835*ScoringModel!$B$31)*0.01,"")</f>
        <v/>
      </c>
      <c r="N835" s="66" t="str">
        <f>IF(A835&lt;&gt;"",(Input!J835*ScoringModel!$B$4+Input!K835*ScoringModel!$B$5+Input!L835*ScoringModel!$B$6+Input!M835*ScoringModel!$B$7+Input!N835*ScoringModel!$B$8+Input!O835*ScoringModel!$B$9+Input!P835*ScoringModel!$B$10)*0.01,"")</f>
        <v/>
      </c>
      <c r="O835" s="66" t="str">
        <f>IF(A835&lt;&gt;"",(Input!Q835*ScoringModel!$B$14+Input!R835*ScoringModel!$B$15+Input!S835*ScoringModel!$B$16+Input!T835*ScoringModel!$B$17+Input!U835*ScoringModel!$B$18+Input!V835*ScoringModel!$B$19+Input!W835*ScoringModel!$B$20)*0.01,"")</f>
        <v/>
      </c>
      <c r="P835" s="66" t="str">
        <f>IF(A835&lt;&gt;"",(Input!X835*ScoringModel!$B$24+Input!Y835*ScoringModel!$B$25+Input!Z835*ScoringModel!$B$26+Input!AA835*ScoringModel!$B$27+Input!AB835*ScoringModel!$B$28+Input!AC835*ScoringModel!$B$29+Input!AD835*ScoringModel!$B$30)*0.01,"")</f>
        <v/>
      </c>
    </row>
    <row r="836" spans="1:16" x14ac:dyDescent="0.25">
      <c r="A836" s="154" t="str">
        <f>IF(Input!A836&lt;&gt;"",Input!A836,"")</f>
        <v/>
      </c>
      <c r="B836" s="154" t="str">
        <f>IF(Input!D836&lt;&gt;"",CONCATENATE(Input!D836,", ",Input!C836),"")</f>
        <v/>
      </c>
      <c r="C836" s="154" t="str">
        <f>IF(Input!E836&lt;&gt;"",Input!E836,"")</f>
        <v/>
      </c>
      <c r="D836" s="155" t="str">
        <f>IF(Input!F836&lt;&gt;"",Input!F836,"")</f>
        <v/>
      </c>
      <c r="E836" s="154" t="str">
        <f>IF(Input!I836&lt;&gt;"",CONCATENATE(Input!I836,", ",LEFT(Input!H836,1)),"")</f>
        <v/>
      </c>
      <c r="F836" s="156"/>
      <c r="G836" s="157" t="str">
        <f t="shared" si="13"/>
        <v/>
      </c>
      <c r="H836" s="154" t="str">
        <f>IF(A836&lt;&gt;"",VLOOKUP(G836,ScoreRanges!$C$4:$E$8,3),"")</f>
        <v/>
      </c>
      <c r="I836" s="156"/>
      <c r="J836" s="129" t="str">
        <f>IF(AND(ConversionTable!$F$2&lt;&gt;"",A836&lt;&gt;""),VLOOKUP(G836,ConversionTable!B$2:D$402,3),"")</f>
        <v/>
      </c>
      <c r="K836" s="66" t="str">
        <f>IF(AND(ConversionTable!$F$2&lt;&gt;"",A836&lt;&gt;""),VLOOKUP(J836,ConversionTable!I$4:K$7,3),"")</f>
        <v/>
      </c>
      <c r="M836" s="66" t="str">
        <f>IF(A836&lt;&gt;"",(Input!AE836*ScoringModel!$B$11+Input!AF836*ScoringModel!$B$21+Input!AG836*ScoringModel!$B$31)*0.01,"")</f>
        <v/>
      </c>
      <c r="N836" s="66" t="str">
        <f>IF(A836&lt;&gt;"",(Input!J836*ScoringModel!$B$4+Input!K836*ScoringModel!$B$5+Input!L836*ScoringModel!$B$6+Input!M836*ScoringModel!$B$7+Input!N836*ScoringModel!$B$8+Input!O836*ScoringModel!$B$9+Input!P836*ScoringModel!$B$10)*0.01,"")</f>
        <v/>
      </c>
      <c r="O836" s="66" t="str">
        <f>IF(A836&lt;&gt;"",(Input!Q836*ScoringModel!$B$14+Input!R836*ScoringModel!$B$15+Input!S836*ScoringModel!$B$16+Input!T836*ScoringModel!$B$17+Input!U836*ScoringModel!$B$18+Input!V836*ScoringModel!$B$19+Input!W836*ScoringModel!$B$20)*0.01,"")</f>
        <v/>
      </c>
      <c r="P836" s="66" t="str">
        <f>IF(A836&lt;&gt;"",(Input!X836*ScoringModel!$B$24+Input!Y836*ScoringModel!$B$25+Input!Z836*ScoringModel!$B$26+Input!AA836*ScoringModel!$B$27+Input!AB836*ScoringModel!$B$28+Input!AC836*ScoringModel!$B$29+Input!AD836*ScoringModel!$B$30)*0.01,"")</f>
        <v/>
      </c>
    </row>
    <row r="837" spans="1:16" x14ac:dyDescent="0.25">
      <c r="A837" s="154" t="str">
        <f>IF(Input!A837&lt;&gt;"",Input!A837,"")</f>
        <v/>
      </c>
      <c r="B837" s="154" t="str">
        <f>IF(Input!D837&lt;&gt;"",CONCATENATE(Input!D837,", ",Input!C837),"")</f>
        <v/>
      </c>
      <c r="C837" s="154" t="str">
        <f>IF(Input!E837&lt;&gt;"",Input!E837,"")</f>
        <v/>
      </c>
      <c r="D837" s="155" t="str">
        <f>IF(Input!F837&lt;&gt;"",Input!F837,"")</f>
        <v/>
      </c>
      <c r="E837" s="154" t="str">
        <f>IF(Input!I837&lt;&gt;"",CONCATENATE(Input!I837,", ",LEFT(Input!H837,1)),"")</f>
        <v/>
      </c>
      <c r="F837" s="156"/>
      <c r="G837" s="157" t="str">
        <f t="shared" si="13"/>
        <v/>
      </c>
      <c r="H837" s="154" t="str">
        <f>IF(A837&lt;&gt;"",VLOOKUP(G837,ScoreRanges!$C$4:$E$8,3),"")</f>
        <v/>
      </c>
      <c r="I837" s="156"/>
      <c r="J837" s="129" t="str">
        <f>IF(AND(ConversionTable!$F$2&lt;&gt;"",A837&lt;&gt;""),VLOOKUP(G837,ConversionTable!B$2:D$402,3),"")</f>
        <v/>
      </c>
      <c r="K837" s="66" t="str">
        <f>IF(AND(ConversionTable!$F$2&lt;&gt;"",A837&lt;&gt;""),VLOOKUP(J837,ConversionTable!I$4:K$7,3),"")</f>
        <v/>
      </c>
      <c r="M837" s="66" t="str">
        <f>IF(A837&lt;&gt;"",(Input!AE837*ScoringModel!$B$11+Input!AF837*ScoringModel!$B$21+Input!AG837*ScoringModel!$B$31)*0.01,"")</f>
        <v/>
      </c>
      <c r="N837" s="66" t="str">
        <f>IF(A837&lt;&gt;"",(Input!J837*ScoringModel!$B$4+Input!K837*ScoringModel!$B$5+Input!L837*ScoringModel!$B$6+Input!M837*ScoringModel!$B$7+Input!N837*ScoringModel!$B$8+Input!O837*ScoringModel!$B$9+Input!P837*ScoringModel!$B$10)*0.01,"")</f>
        <v/>
      </c>
      <c r="O837" s="66" t="str">
        <f>IF(A837&lt;&gt;"",(Input!Q837*ScoringModel!$B$14+Input!R837*ScoringModel!$B$15+Input!S837*ScoringModel!$B$16+Input!T837*ScoringModel!$B$17+Input!U837*ScoringModel!$B$18+Input!V837*ScoringModel!$B$19+Input!W837*ScoringModel!$B$20)*0.01,"")</f>
        <v/>
      </c>
      <c r="P837" s="66" t="str">
        <f>IF(A837&lt;&gt;"",(Input!X837*ScoringModel!$B$24+Input!Y837*ScoringModel!$B$25+Input!Z837*ScoringModel!$B$26+Input!AA837*ScoringModel!$B$27+Input!AB837*ScoringModel!$B$28+Input!AC837*ScoringModel!$B$29+Input!AD837*ScoringModel!$B$30)*0.01,"")</f>
        <v/>
      </c>
    </row>
    <row r="838" spans="1:16" x14ac:dyDescent="0.25">
      <c r="A838" s="154" t="str">
        <f>IF(Input!A838&lt;&gt;"",Input!A838,"")</f>
        <v/>
      </c>
      <c r="B838" s="154" t="str">
        <f>IF(Input!D838&lt;&gt;"",CONCATENATE(Input!D838,", ",Input!C838),"")</f>
        <v/>
      </c>
      <c r="C838" s="154" t="str">
        <f>IF(Input!E838&lt;&gt;"",Input!E838,"")</f>
        <v/>
      </c>
      <c r="D838" s="155" t="str">
        <f>IF(Input!F838&lt;&gt;"",Input!F838,"")</f>
        <v/>
      </c>
      <c r="E838" s="154" t="str">
        <f>IF(Input!I838&lt;&gt;"",CONCATENATE(Input!I838,", ",LEFT(Input!H838,1)),"")</f>
        <v/>
      </c>
      <c r="F838" s="156"/>
      <c r="G838" s="157" t="str">
        <f t="shared" si="13"/>
        <v/>
      </c>
      <c r="H838" s="154" t="str">
        <f>IF(A838&lt;&gt;"",VLOOKUP(G838,ScoreRanges!$C$4:$E$8,3),"")</f>
        <v/>
      </c>
      <c r="I838" s="156"/>
      <c r="J838" s="129" t="str">
        <f>IF(AND(ConversionTable!$F$2&lt;&gt;"",A838&lt;&gt;""),VLOOKUP(G838,ConversionTable!B$2:D$402,3),"")</f>
        <v/>
      </c>
      <c r="K838" s="66" t="str">
        <f>IF(AND(ConversionTable!$F$2&lt;&gt;"",A838&lt;&gt;""),VLOOKUP(J838,ConversionTable!I$4:K$7,3),"")</f>
        <v/>
      </c>
      <c r="M838" s="66" t="str">
        <f>IF(A838&lt;&gt;"",(Input!AE838*ScoringModel!$B$11+Input!AF838*ScoringModel!$B$21+Input!AG838*ScoringModel!$B$31)*0.01,"")</f>
        <v/>
      </c>
      <c r="N838" s="66" t="str">
        <f>IF(A838&lt;&gt;"",(Input!J838*ScoringModel!$B$4+Input!K838*ScoringModel!$B$5+Input!L838*ScoringModel!$B$6+Input!M838*ScoringModel!$B$7+Input!N838*ScoringModel!$B$8+Input!O838*ScoringModel!$B$9+Input!P838*ScoringModel!$B$10)*0.01,"")</f>
        <v/>
      </c>
      <c r="O838" s="66" t="str">
        <f>IF(A838&lt;&gt;"",(Input!Q838*ScoringModel!$B$14+Input!R838*ScoringModel!$B$15+Input!S838*ScoringModel!$B$16+Input!T838*ScoringModel!$B$17+Input!U838*ScoringModel!$B$18+Input!V838*ScoringModel!$B$19+Input!W838*ScoringModel!$B$20)*0.01,"")</f>
        <v/>
      </c>
      <c r="P838" s="66" t="str">
        <f>IF(A838&lt;&gt;"",(Input!X838*ScoringModel!$B$24+Input!Y838*ScoringModel!$B$25+Input!Z838*ScoringModel!$B$26+Input!AA838*ScoringModel!$B$27+Input!AB838*ScoringModel!$B$28+Input!AC838*ScoringModel!$B$29+Input!AD838*ScoringModel!$B$30)*0.01,"")</f>
        <v/>
      </c>
    </row>
    <row r="839" spans="1:16" x14ac:dyDescent="0.25">
      <c r="A839" s="154" t="str">
        <f>IF(Input!A839&lt;&gt;"",Input!A839,"")</f>
        <v/>
      </c>
      <c r="B839" s="154" t="str">
        <f>IF(Input!D839&lt;&gt;"",CONCATENATE(Input!D839,", ",Input!C839),"")</f>
        <v/>
      </c>
      <c r="C839" s="154" t="str">
        <f>IF(Input!E839&lt;&gt;"",Input!E839,"")</f>
        <v/>
      </c>
      <c r="D839" s="155" t="str">
        <f>IF(Input!F839&lt;&gt;"",Input!F839,"")</f>
        <v/>
      </c>
      <c r="E839" s="154" t="str">
        <f>IF(Input!I839&lt;&gt;"",CONCATENATE(Input!I839,", ",LEFT(Input!H839,1)),"")</f>
        <v/>
      </c>
      <c r="F839" s="156"/>
      <c r="G839" s="157" t="str">
        <f t="shared" si="13"/>
        <v/>
      </c>
      <c r="H839" s="154" t="str">
        <f>IF(A839&lt;&gt;"",VLOOKUP(G839,ScoreRanges!$C$4:$E$8,3),"")</f>
        <v/>
      </c>
      <c r="I839" s="156"/>
      <c r="J839" s="129" t="str">
        <f>IF(AND(ConversionTable!$F$2&lt;&gt;"",A839&lt;&gt;""),VLOOKUP(G839,ConversionTable!B$2:D$402,3),"")</f>
        <v/>
      </c>
      <c r="K839" s="66" t="str">
        <f>IF(AND(ConversionTable!$F$2&lt;&gt;"",A839&lt;&gt;""),VLOOKUP(J839,ConversionTable!I$4:K$7,3),"")</f>
        <v/>
      </c>
      <c r="M839" s="66" t="str">
        <f>IF(A839&lt;&gt;"",(Input!AE839*ScoringModel!$B$11+Input!AF839*ScoringModel!$B$21+Input!AG839*ScoringModel!$B$31)*0.01,"")</f>
        <v/>
      </c>
      <c r="N839" s="66" t="str">
        <f>IF(A839&lt;&gt;"",(Input!J839*ScoringModel!$B$4+Input!K839*ScoringModel!$B$5+Input!L839*ScoringModel!$B$6+Input!M839*ScoringModel!$B$7+Input!N839*ScoringModel!$B$8+Input!O839*ScoringModel!$B$9+Input!P839*ScoringModel!$B$10)*0.01,"")</f>
        <v/>
      </c>
      <c r="O839" s="66" t="str">
        <f>IF(A839&lt;&gt;"",(Input!Q839*ScoringModel!$B$14+Input!R839*ScoringModel!$B$15+Input!S839*ScoringModel!$B$16+Input!T839*ScoringModel!$B$17+Input!U839*ScoringModel!$B$18+Input!V839*ScoringModel!$B$19+Input!W839*ScoringModel!$B$20)*0.01,"")</f>
        <v/>
      </c>
      <c r="P839" s="66" t="str">
        <f>IF(A839&lt;&gt;"",(Input!X839*ScoringModel!$B$24+Input!Y839*ScoringModel!$B$25+Input!Z839*ScoringModel!$B$26+Input!AA839*ScoringModel!$B$27+Input!AB839*ScoringModel!$B$28+Input!AC839*ScoringModel!$B$29+Input!AD839*ScoringModel!$B$30)*0.01,"")</f>
        <v/>
      </c>
    </row>
    <row r="840" spans="1:16" x14ac:dyDescent="0.25">
      <c r="A840" s="154" t="str">
        <f>IF(Input!A840&lt;&gt;"",Input!A840,"")</f>
        <v/>
      </c>
      <c r="B840" s="154" t="str">
        <f>IF(Input!D840&lt;&gt;"",CONCATENATE(Input!D840,", ",Input!C840),"")</f>
        <v/>
      </c>
      <c r="C840" s="154" t="str">
        <f>IF(Input!E840&lt;&gt;"",Input!E840,"")</f>
        <v/>
      </c>
      <c r="D840" s="155" t="str">
        <f>IF(Input!F840&lt;&gt;"",Input!F840,"")</f>
        <v/>
      </c>
      <c r="E840" s="154" t="str">
        <f>IF(Input!I840&lt;&gt;"",CONCATENATE(Input!I840,", ",LEFT(Input!H840,1)),"")</f>
        <v/>
      </c>
      <c r="F840" s="156"/>
      <c r="G840" s="157" t="str">
        <f t="shared" si="13"/>
        <v/>
      </c>
      <c r="H840" s="154" t="str">
        <f>IF(A840&lt;&gt;"",VLOOKUP(G840,ScoreRanges!$C$4:$E$8,3),"")</f>
        <v/>
      </c>
      <c r="I840" s="156"/>
      <c r="J840" s="129" t="str">
        <f>IF(AND(ConversionTable!$F$2&lt;&gt;"",A840&lt;&gt;""),VLOOKUP(G840,ConversionTable!B$2:D$402,3),"")</f>
        <v/>
      </c>
      <c r="K840" s="66" t="str">
        <f>IF(AND(ConversionTable!$F$2&lt;&gt;"",A840&lt;&gt;""),VLOOKUP(J840,ConversionTable!I$4:K$7,3),"")</f>
        <v/>
      </c>
      <c r="M840" s="66" t="str">
        <f>IF(A840&lt;&gt;"",(Input!AE840*ScoringModel!$B$11+Input!AF840*ScoringModel!$B$21+Input!AG840*ScoringModel!$B$31)*0.01,"")</f>
        <v/>
      </c>
      <c r="N840" s="66" t="str">
        <f>IF(A840&lt;&gt;"",(Input!J840*ScoringModel!$B$4+Input!K840*ScoringModel!$B$5+Input!L840*ScoringModel!$B$6+Input!M840*ScoringModel!$B$7+Input!N840*ScoringModel!$B$8+Input!O840*ScoringModel!$B$9+Input!P840*ScoringModel!$B$10)*0.01,"")</f>
        <v/>
      </c>
      <c r="O840" s="66" t="str">
        <f>IF(A840&lt;&gt;"",(Input!Q840*ScoringModel!$B$14+Input!R840*ScoringModel!$B$15+Input!S840*ScoringModel!$B$16+Input!T840*ScoringModel!$B$17+Input!U840*ScoringModel!$B$18+Input!V840*ScoringModel!$B$19+Input!W840*ScoringModel!$B$20)*0.01,"")</f>
        <v/>
      </c>
      <c r="P840" s="66" t="str">
        <f>IF(A840&lt;&gt;"",(Input!X840*ScoringModel!$B$24+Input!Y840*ScoringModel!$B$25+Input!Z840*ScoringModel!$B$26+Input!AA840*ScoringModel!$B$27+Input!AB840*ScoringModel!$B$28+Input!AC840*ScoringModel!$B$29+Input!AD840*ScoringModel!$B$30)*0.01,"")</f>
        <v/>
      </c>
    </row>
    <row r="841" spans="1:16" x14ac:dyDescent="0.25">
      <c r="A841" s="154" t="str">
        <f>IF(Input!A841&lt;&gt;"",Input!A841,"")</f>
        <v/>
      </c>
      <c r="B841" s="154" t="str">
        <f>IF(Input!D841&lt;&gt;"",CONCATENATE(Input!D841,", ",Input!C841),"")</f>
        <v/>
      </c>
      <c r="C841" s="154" t="str">
        <f>IF(Input!E841&lt;&gt;"",Input!E841,"")</f>
        <v/>
      </c>
      <c r="D841" s="155" t="str">
        <f>IF(Input!F841&lt;&gt;"",Input!F841,"")</f>
        <v/>
      </c>
      <c r="E841" s="154" t="str">
        <f>IF(Input!I841&lt;&gt;"",CONCATENATE(Input!I841,", ",LEFT(Input!H841,1)),"")</f>
        <v/>
      </c>
      <c r="F841" s="156"/>
      <c r="G841" s="157" t="str">
        <f t="shared" si="13"/>
        <v/>
      </c>
      <c r="H841" s="154" t="str">
        <f>IF(A841&lt;&gt;"",VLOOKUP(G841,ScoreRanges!$C$4:$E$8,3),"")</f>
        <v/>
      </c>
      <c r="I841" s="156"/>
      <c r="J841" s="129" t="str">
        <f>IF(AND(ConversionTable!$F$2&lt;&gt;"",A841&lt;&gt;""),VLOOKUP(G841,ConversionTable!B$2:D$402,3),"")</f>
        <v/>
      </c>
      <c r="K841" s="66" t="str">
        <f>IF(AND(ConversionTable!$F$2&lt;&gt;"",A841&lt;&gt;""),VLOOKUP(J841,ConversionTable!I$4:K$7,3),"")</f>
        <v/>
      </c>
      <c r="M841" s="66" t="str">
        <f>IF(A841&lt;&gt;"",(Input!AE841*ScoringModel!$B$11+Input!AF841*ScoringModel!$B$21+Input!AG841*ScoringModel!$B$31)*0.01,"")</f>
        <v/>
      </c>
      <c r="N841" s="66" t="str">
        <f>IF(A841&lt;&gt;"",(Input!J841*ScoringModel!$B$4+Input!K841*ScoringModel!$B$5+Input!L841*ScoringModel!$B$6+Input!M841*ScoringModel!$B$7+Input!N841*ScoringModel!$B$8+Input!O841*ScoringModel!$B$9+Input!P841*ScoringModel!$B$10)*0.01,"")</f>
        <v/>
      </c>
      <c r="O841" s="66" t="str">
        <f>IF(A841&lt;&gt;"",(Input!Q841*ScoringModel!$B$14+Input!R841*ScoringModel!$B$15+Input!S841*ScoringModel!$B$16+Input!T841*ScoringModel!$B$17+Input!U841*ScoringModel!$B$18+Input!V841*ScoringModel!$B$19+Input!W841*ScoringModel!$B$20)*0.01,"")</f>
        <v/>
      </c>
      <c r="P841" s="66" t="str">
        <f>IF(A841&lt;&gt;"",(Input!X841*ScoringModel!$B$24+Input!Y841*ScoringModel!$B$25+Input!Z841*ScoringModel!$B$26+Input!AA841*ScoringModel!$B$27+Input!AB841*ScoringModel!$B$28+Input!AC841*ScoringModel!$B$29+Input!AD841*ScoringModel!$B$30)*0.01,"")</f>
        <v/>
      </c>
    </row>
    <row r="842" spans="1:16" x14ac:dyDescent="0.25">
      <c r="A842" s="154" t="str">
        <f>IF(Input!A842&lt;&gt;"",Input!A842,"")</f>
        <v/>
      </c>
      <c r="B842" s="154" t="str">
        <f>IF(Input!D842&lt;&gt;"",CONCATENATE(Input!D842,", ",Input!C842),"")</f>
        <v/>
      </c>
      <c r="C842" s="154" t="str">
        <f>IF(Input!E842&lt;&gt;"",Input!E842,"")</f>
        <v/>
      </c>
      <c r="D842" s="155" t="str">
        <f>IF(Input!F842&lt;&gt;"",Input!F842,"")</f>
        <v/>
      </c>
      <c r="E842" s="154" t="str">
        <f>IF(Input!I842&lt;&gt;"",CONCATENATE(Input!I842,", ",LEFT(Input!H842,1)),"")</f>
        <v/>
      </c>
      <c r="F842" s="156"/>
      <c r="G842" s="157" t="str">
        <f t="shared" si="13"/>
        <v/>
      </c>
      <c r="H842" s="154" t="str">
        <f>IF(A842&lt;&gt;"",VLOOKUP(G842,ScoreRanges!$C$4:$E$8,3),"")</f>
        <v/>
      </c>
      <c r="I842" s="156"/>
      <c r="J842" s="129" t="str">
        <f>IF(AND(ConversionTable!$F$2&lt;&gt;"",A842&lt;&gt;""),VLOOKUP(G842,ConversionTable!B$2:D$402,3),"")</f>
        <v/>
      </c>
      <c r="K842" s="66" t="str">
        <f>IF(AND(ConversionTable!$F$2&lt;&gt;"",A842&lt;&gt;""),VLOOKUP(J842,ConversionTable!I$4:K$7,3),"")</f>
        <v/>
      </c>
      <c r="M842" s="66" t="str">
        <f>IF(A842&lt;&gt;"",(Input!AE842*ScoringModel!$B$11+Input!AF842*ScoringModel!$B$21+Input!AG842*ScoringModel!$B$31)*0.01,"")</f>
        <v/>
      </c>
      <c r="N842" s="66" t="str">
        <f>IF(A842&lt;&gt;"",(Input!J842*ScoringModel!$B$4+Input!K842*ScoringModel!$B$5+Input!L842*ScoringModel!$B$6+Input!M842*ScoringModel!$B$7+Input!N842*ScoringModel!$B$8+Input!O842*ScoringModel!$B$9+Input!P842*ScoringModel!$B$10)*0.01,"")</f>
        <v/>
      </c>
      <c r="O842" s="66" t="str">
        <f>IF(A842&lt;&gt;"",(Input!Q842*ScoringModel!$B$14+Input!R842*ScoringModel!$B$15+Input!S842*ScoringModel!$B$16+Input!T842*ScoringModel!$B$17+Input!U842*ScoringModel!$B$18+Input!V842*ScoringModel!$B$19+Input!W842*ScoringModel!$B$20)*0.01,"")</f>
        <v/>
      </c>
      <c r="P842" s="66" t="str">
        <f>IF(A842&lt;&gt;"",(Input!X842*ScoringModel!$B$24+Input!Y842*ScoringModel!$B$25+Input!Z842*ScoringModel!$B$26+Input!AA842*ScoringModel!$B$27+Input!AB842*ScoringModel!$B$28+Input!AC842*ScoringModel!$B$29+Input!AD842*ScoringModel!$B$30)*0.01,"")</f>
        <v/>
      </c>
    </row>
    <row r="843" spans="1:16" x14ac:dyDescent="0.25">
      <c r="A843" s="154" t="str">
        <f>IF(Input!A843&lt;&gt;"",Input!A843,"")</f>
        <v/>
      </c>
      <c r="B843" s="154" t="str">
        <f>IF(Input!D843&lt;&gt;"",CONCATENATE(Input!D843,", ",Input!C843),"")</f>
        <v/>
      </c>
      <c r="C843" s="154" t="str">
        <f>IF(Input!E843&lt;&gt;"",Input!E843,"")</f>
        <v/>
      </c>
      <c r="D843" s="155" t="str">
        <f>IF(Input!F843&lt;&gt;"",Input!F843,"")</f>
        <v/>
      </c>
      <c r="E843" s="154" t="str">
        <f>IF(Input!I843&lt;&gt;"",CONCATENATE(Input!I843,", ",LEFT(Input!H843,1)),"")</f>
        <v/>
      </c>
      <c r="F843" s="156"/>
      <c r="G843" s="157" t="str">
        <f t="shared" si="13"/>
        <v/>
      </c>
      <c r="H843" s="154" t="str">
        <f>IF(A843&lt;&gt;"",VLOOKUP(G843,ScoreRanges!$C$4:$E$8,3),"")</f>
        <v/>
      </c>
      <c r="I843" s="156"/>
      <c r="J843" s="129" t="str">
        <f>IF(AND(ConversionTable!$F$2&lt;&gt;"",A843&lt;&gt;""),VLOOKUP(G843,ConversionTable!B$2:D$402,3),"")</f>
        <v/>
      </c>
      <c r="K843" s="66" t="str">
        <f>IF(AND(ConversionTable!$F$2&lt;&gt;"",A843&lt;&gt;""),VLOOKUP(J843,ConversionTable!I$4:K$7,3),"")</f>
        <v/>
      </c>
      <c r="M843" s="66" t="str">
        <f>IF(A843&lt;&gt;"",(Input!AE843*ScoringModel!$B$11+Input!AF843*ScoringModel!$B$21+Input!AG843*ScoringModel!$B$31)*0.01,"")</f>
        <v/>
      </c>
      <c r="N843" s="66" t="str">
        <f>IF(A843&lt;&gt;"",(Input!J843*ScoringModel!$B$4+Input!K843*ScoringModel!$B$5+Input!L843*ScoringModel!$B$6+Input!M843*ScoringModel!$B$7+Input!N843*ScoringModel!$B$8+Input!O843*ScoringModel!$B$9+Input!P843*ScoringModel!$B$10)*0.01,"")</f>
        <v/>
      </c>
      <c r="O843" s="66" t="str">
        <f>IF(A843&lt;&gt;"",(Input!Q843*ScoringModel!$B$14+Input!R843*ScoringModel!$B$15+Input!S843*ScoringModel!$B$16+Input!T843*ScoringModel!$B$17+Input!U843*ScoringModel!$B$18+Input!V843*ScoringModel!$B$19+Input!W843*ScoringModel!$B$20)*0.01,"")</f>
        <v/>
      </c>
      <c r="P843" s="66" t="str">
        <f>IF(A843&lt;&gt;"",(Input!X843*ScoringModel!$B$24+Input!Y843*ScoringModel!$B$25+Input!Z843*ScoringModel!$B$26+Input!AA843*ScoringModel!$B$27+Input!AB843*ScoringModel!$B$28+Input!AC843*ScoringModel!$B$29+Input!AD843*ScoringModel!$B$30)*0.01,"")</f>
        <v/>
      </c>
    </row>
    <row r="844" spans="1:16" x14ac:dyDescent="0.25">
      <c r="A844" s="154" t="str">
        <f>IF(Input!A844&lt;&gt;"",Input!A844,"")</f>
        <v/>
      </c>
      <c r="B844" s="154" t="str">
        <f>IF(Input!D844&lt;&gt;"",CONCATENATE(Input!D844,", ",Input!C844),"")</f>
        <v/>
      </c>
      <c r="C844" s="154" t="str">
        <f>IF(Input!E844&lt;&gt;"",Input!E844,"")</f>
        <v/>
      </c>
      <c r="D844" s="155" t="str">
        <f>IF(Input!F844&lt;&gt;"",Input!F844,"")</f>
        <v/>
      </c>
      <c r="E844" s="154" t="str">
        <f>IF(Input!I844&lt;&gt;"",CONCATENATE(Input!I844,", ",LEFT(Input!H844,1)),"")</f>
        <v/>
      </c>
      <c r="F844" s="156"/>
      <c r="G844" s="157" t="str">
        <f t="shared" si="13"/>
        <v/>
      </c>
      <c r="H844" s="154" t="str">
        <f>IF(A844&lt;&gt;"",VLOOKUP(G844,ScoreRanges!$C$4:$E$8,3),"")</f>
        <v/>
      </c>
      <c r="I844" s="156"/>
      <c r="J844" s="129" t="str">
        <f>IF(AND(ConversionTable!$F$2&lt;&gt;"",A844&lt;&gt;""),VLOOKUP(G844,ConversionTable!B$2:D$402,3),"")</f>
        <v/>
      </c>
      <c r="K844" s="66" t="str">
        <f>IF(AND(ConversionTable!$F$2&lt;&gt;"",A844&lt;&gt;""),VLOOKUP(J844,ConversionTable!I$4:K$7,3),"")</f>
        <v/>
      </c>
      <c r="M844" s="66" t="str">
        <f>IF(A844&lt;&gt;"",(Input!AE844*ScoringModel!$B$11+Input!AF844*ScoringModel!$B$21+Input!AG844*ScoringModel!$B$31)*0.01,"")</f>
        <v/>
      </c>
      <c r="N844" s="66" t="str">
        <f>IF(A844&lt;&gt;"",(Input!J844*ScoringModel!$B$4+Input!K844*ScoringModel!$B$5+Input!L844*ScoringModel!$B$6+Input!M844*ScoringModel!$B$7+Input!N844*ScoringModel!$B$8+Input!O844*ScoringModel!$B$9+Input!P844*ScoringModel!$B$10)*0.01,"")</f>
        <v/>
      </c>
      <c r="O844" s="66" t="str">
        <f>IF(A844&lt;&gt;"",(Input!Q844*ScoringModel!$B$14+Input!R844*ScoringModel!$B$15+Input!S844*ScoringModel!$B$16+Input!T844*ScoringModel!$B$17+Input!U844*ScoringModel!$B$18+Input!V844*ScoringModel!$B$19+Input!W844*ScoringModel!$B$20)*0.01,"")</f>
        <v/>
      </c>
      <c r="P844" s="66" t="str">
        <f>IF(A844&lt;&gt;"",(Input!X844*ScoringModel!$B$24+Input!Y844*ScoringModel!$B$25+Input!Z844*ScoringModel!$B$26+Input!AA844*ScoringModel!$B$27+Input!AB844*ScoringModel!$B$28+Input!AC844*ScoringModel!$B$29+Input!AD844*ScoringModel!$B$30)*0.01,"")</f>
        <v/>
      </c>
    </row>
    <row r="845" spans="1:16" x14ac:dyDescent="0.25">
      <c r="A845" s="154" t="str">
        <f>IF(Input!A845&lt;&gt;"",Input!A845,"")</f>
        <v/>
      </c>
      <c r="B845" s="154" t="str">
        <f>IF(Input!D845&lt;&gt;"",CONCATENATE(Input!D845,", ",Input!C845),"")</f>
        <v/>
      </c>
      <c r="C845" s="154" t="str">
        <f>IF(Input!E845&lt;&gt;"",Input!E845,"")</f>
        <v/>
      </c>
      <c r="D845" s="155" t="str">
        <f>IF(Input!F845&lt;&gt;"",Input!F845,"")</f>
        <v/>
      </c>
      <c r="E845" s="154" t="str">
        <f>IF(Input!I845&lt;&gt;"",CONCATENATE(Input!I845,", ",LEFT(Input!H845,1)),"")</f>
        <v/>
      </c>
      <c r="F845" s="156"/>
      <c r="G845" s="157" t="str">
        <f t="shared" si="13"/>
        <v/>
      </c>
      <c r="H845" s="154" t="str">
        <f>IF(A845&lt;&gt;"",VLOOKUP(G845,ScoreRanges!$C$4:$E$8,3),"")</f>
        <v/>
      </c>
      <c r="I845" s="156"/>
      <c r="J845" s="129" t="str">
        <f>IF(AND(ConversionTable!$F$2&lt;&gt;"",A845&lt;&gt;""),VLOOKUP(G845,ConversionTable!B$2:D$402,3),"")</f>
        <v/>
      </c>
      <c r="K845" s="66" t="str">
        <f>IF(AND(ConversionTable!$F$2&lt;&gt;"",A845&lt;&gt;""),VLOOKUP(J845,ConversionTable!I$4:K$7,3),"")</f>
        <v/>
      </c>
      <c r="M845" s="66" t="str">
        <f>IF(A845&lt;&gt;"",(Input!AE845*ScoringModel!$B$11+Input!AF845*ScoringModel!$B$21+Input!AG845*ScoringModel!$B$31)*0.01,"")</f>
        <v/>
      </c>
      <c r="N845" s="66" t="str">
        <f>IF(A845&lt;&gt;"",(Input!J845*ScoringModel!$B$4+Input!K845*ScoringModel!$B$5+Input!L845*ScoringModel!$B$6+Input!M845*ScoringModel!$B$7+Input!N845*ScoringModel!$B$8+Input!O845*ScoringModel!$B$9+Input!P845*ScoringModel!$B$10)*0.01,"")</f>
        <v/>
      </c>
      <c r="O845" s="66" t="str">
        <f>IF(A845&lt;&gt;"",(Input!Q845*ScoringModel!$B$14+Input!R845*ScoringModel!$B$15+Input!S845*ScoringModel!$B$16+Input!T845*ScoringModel!$B$17+Input!U845*ScoringModel!$B$18+Input!V845*ScoringModel!$B$19+Input!W845*ScoringModel!$B$20)*0.01,"")</f>
        <v/>
      </c>
      <c r="P845" s="66" t="str">
        <f>IF(A845&lt;&gt;"",(Input!X845*ScoringModel!$B$24+Input!Y845*ScoringModel!$B$25+Input!Z845*ScoringModel!$B$26+Input!AA845*ScoringModel!$B$27+Input!AB845*ScoringModel!$B$28+Input!AC845*ScoringModel!$B$29+Input!AD845*ScoringModel!$B$30)*0.01,"")</f>
        <v/>
      </c>
    </row>
    <row r="846" spans="1:16" x14ac:dyDescent="0.25">
      <c r="A846" s="154" t="str">
        <f>IF(Input!A846&lt;&gt;"",Input!A846,"")</f>
        <v/>
      </c>
      <c r="B846" s="154" t="str">
        <f>IF(Input!D846&lt;&gt;"",CONCATENATE(Input!D846,", ",Input!C846),"")</f>
        <v/>
      </c>
      <c r="C846" s="154" t="str">
        <f>IF(Input!E846&lt;&gt;"",Input!E846,"")</f>
        <v/>
      </c>
      <c r="D846" s="155" t="str">
        <f>IF(Input!F846&lt;&gt;"",Input!F846,"")</f>
        <v/>
      </c>
      <c r="E846" s="154" t="str">
        <f>IF(Input!I846&lt;&gt;"",CONCATENATE(Input!I846,", ",LEFT(Input!H846,1)),"")</f>
        <v/>
      </c>
      <c r="F846" s="156"/>
      <c r="G846" s="157" t="str">
        <f t="shared" si="13"/>
        <v/>
      </c>
      <c r="H846" s="154" t="str">
        <f>IF(A846&lt;&gt;"",VLOOKUP(G846,ScoreRanges!$C$4:$E$8,3),"")</f>
        <v/>
      </c>
      <c r="I846" s="156"/>
      <c r="J846" s="129" t="str">
        <f>IF(AND(ConversionTable!$F$2&lt;&gt;"",A846&lt;&gt;""),VLOOKUP(G846,ConversionTable!B$2:D$402,3),"")</f>
        <v/>
      </c>
      <c r="K846" s="66" t="str">
        <f>IF(AND(ConversionTable!$F$2&lt;&gt;"",A846&lt;&gt;""),VLOOKUP(J846,ConversionTable!I$4:K$7,3),"")</f>
        <v/>
      </c>
      <c r="M846" s="66" t="str">
        <f>IF(A846&lt;&gt;"",(Input!AE846*ScoringModel!$B$11+Input!AF846*ScoringModel!$B$21+Input!AG846*ScoringModel!$B$31)*0.01,"")</f>
        <v/>
      </c>
      <c r="N846" s="66" t="str">
        <f>IF(A846&lt;&gt;"",(Input!J846*ScoringModel!$B$4+Input!K846*ScoringModel!$B$5+Input!L846*ScoringModel!$B$6+Input!M846*ScoringModel!$B$7+Input!N846*ScoringModel!$B$8+Input!O846*ScoringModel!$B$9+Input!P846*ScoringModel!$B$10)*0.01,"")</f>
        <v/>
      </c>
      <c r="O846" s="66" t="str">
        <f>IF(A846&lt;&gt;"",(Input!Q846*ScoringModel!$B$14+Input!R846*ScoringModel!$B$15+Input!S846*ScoringModel!$B$16+Input!T846*ScoringModel!$B$17+Input!U846*ScoringModel!$B$18+Input!V846*ScoringModel!$B$19+Input!W846*ScoringModel!$B$20)*0.01,"")</f>
        <v/>
      </c>
      <c r="P846" s="66" t="str">
        <f>IF(A846&lt;&gt;"",(Input!X846*ScoringModel!$B$24+Input!Y846*ScoringModel!$B$25+Input!Z846*ScoringModel!$B$26+Input!AA846*ScoringModel!$B$27+Input!AB846*ScoringModel!$B$28+Input!AC846*ScoringModel!$B$29+Input!AD846*ScoringModel!$B$30)*0.01,"")</f>
        <v/>
      </c>
    </row>
    <row r="847" spans="1:16" x14ac:dyDescent="0.25">
      <c r="A847" s="154" t="str">
        <f>IF(Input!A847&lt;&gt;"",Input!A847,"")</f>
        <v/>
      </c>
      <c r="B847" s="154" t="str">
        <f>IF(Input!D847&lt;&gt;"",CONCATENATE(Input!D847,", ",Input!C847),"")</f>
        <v/>
      </c>
      <c r="C847" s="154" t="str">
        <f>IF(Input!E847&lt;&gt;"",Input!E847,"")</f>
        <v/>
      </c>
      <c r="D847" s="155" t="str">
        <f>IF(Input!F847&lt;&gt;"",Input!F847,"")</f>
        <v/>
      </c>
      <c r="E847" s="154" t="str">
        <f>IF(Input!I847&lt;&gt;"",CONCATENATE(Input!I847,", ",LEFT(Input!H847,1)),"")</f>
        <v/>
      </c>
      <c r="F847" s="156"/>
      <c r="G847" s="157" t="str">
        <f t="shared" si="13"/>
        <v/>
      </c>
      <c r="H847" s="154" t="str">
        <f>IF(A847&lt;&gt;"",VLOOKUP(G847,ScoreRanges!$C$4:$E$8,3),"")</f>
        <v/>
      </c>
      <c r="I847" s="156"/>
      <c r="J847" s="129" t="str">
        <f>IF(AND(ConversionTable!$F$2&lt;&gt;"",A847&lt;&gt;""),VLOOKUP(G847,ConversionTable!B$2:D$402,3),"")</f>
        <v/>
      </c>
      <c r="K847" s="66" t="str">
        <f>IF(AND(ConversionTable!$F$2&lt;&gt;"",A847&lt;&gt;""),VLOOKUP(J847,ConversionTable!I$4:K$7,3),"")</f>
        <v/>
      </c>
      <c r="M847" s="66" t="str">
        <f>IF(A847&lt;&gt;"",(Input!AE847*ScoringModel!$B$11+Input!AF847*ScoringModel!$B$21+Input!AG847*ScoringModel!$B$31)*0.01,"")</f>
        <v/>
      </c>
      <c r="N847" s="66" t="str">
        <f>IF(A847&lt;&gt;"",(Input!J847*ScoringModel!$B$4+Input!K847*ScoringModel!$B$5+Input!L847*ScoringModel!$B$6+Input!M847*ScoringModel!$B$7+Input!N847*ScoringModel!$B$8+Input!O847*ScoringModel!$B$9+Input!P847*ScoringModel!$B$10)*0.01,"")</f>
        <v/>
      </c>
      <c r="O847" s="66" t="str">
        <f>IF(A847&lt;&gt;"",(Input!Q847*ScoringModel!$B$14+Input!R847*ScoringModel!$B$15+Input!S847*ScoringModel!$B$16+Input!T847*ScoringModel!$B$17+Input!U847*ScoringModel!$B$18+Input!V847*ScoringModel!$B$19+Input!W847*ScoringModel!$B$20)*0.01,"")</f>
        <v/>
      </c>
      <c r="P847" s="66" t="str">
        <f>IF(A847&lt;&gt;"",(Input!X847*ScoringModel!$B$24+Input!Y847*ScoringModel!$B$25+Input!Z847*ScoringModel!$B$26+Input!AA847*ScoringModel!$B$27+Input!AB847*ScoringModel!$B$28+Input!AC847*ScoringModel!$B$29+Input!AD847*ScoringModel!$B$30)*0.01,"")</f>
        <v/>
      </c>
    </row>
    <row r="848" spans="1:16" x14ac:dyDescent="0.25">
      <c r="A848" s="154" t="str">
        <f>IF(Input!A848&lt;&gt;"",Input!A848,"")</f>
        <v/>
      </c>
      <c r="B848" s="154" t="str">
        <f>IF(Input!D848&lt;&gt;"",CONCATENATE(Input!D848,", ",Input!C848),"")</f>
        <v/>
      </c>
      <c r="C848" s="154" t="str">
        <f>IF(Input!E848&lt;&gt;"",Input!E848,"")</f>
        <v/>
      </c>
      <c r="D848" s="155" t="str">
        <f>IF(Input!F848&lt;&gt;"",Input!F848,"")</f>
        <v/>
      </c>
      <c r="E848" s="154" t="str">
        <f>IF(Input!I848&lt;&gt;"",CONCATENATE(Input!I848,", ",LEFT(Input!H848,1)),"")</f>
        <v/>
      </c>
      <c r="F848" s="156"/>
      <c r="G848" s="157" t="str">
        <f t="shared" si="13"/>
        <v/>
      </c>
      <c r="H848" s="154" t="str">
        <f>IF(A848&lt;&gt;"",VLOOKUP(G848,ScoreRanges!$C$4:$E$8,3),"")</f>
        <v/>
      </c>
      <c r="I848" s="156"/>
      <c r="J848" s="129" t="str">
        <f>IF(AND(ConversionTable!$F$2&lt;&gt;"",A848&lt;&gt;""),VLOOKUP(G848,ConversionTable!B$2:D$402,3),"")</f>
        <v/>
      </c>
      <c r="K848" s="66" t="str">
        <f>IF(AND(ConversionTable!$F$2&lt;&gt;"",A848&lt;&gt;""),VLOOKUP(J848,ConversionTable!I$4:K$7,3),"")</f>
        <v/>
      </c>
      <c r="M848" s="66" t="str">
        <f>IF(A848&lt;&gt;"",(Input!AE848*ScoringModel!$B$11+Input!AF848*ScoringModel!$B$21+Input!AG848*ScoringModel!$B$31)*0.01,"")</f>
        <v/>
      </c>
      <c r="N848" s="66" t="str">
        <f>IF(A848&lt;&gt;"",(Input!J848*ScoringModel!$B$4+Input!K848*ScoringModel!$B$5+Input!L848*ScoringModel!$B$6+Input!M848*ScoringModel!$B$7+Input!N848*ScoringModel!$B$8+Input!O848*ScoringModel!$B$9+Input!P848*ScoringModel!$B$10)*0.01,"")</f>
        <v/>
      </c>
      <c r="O848" s="66" t="str">
        <f>IF(A848&lt;&gt;"",(Input!Q848*ScoringModel!$B$14+Input!R848*ScoringModel!$B$15+Input!S848*ScoringModel!$B$16+Input!T848*ScoringModel!$B$17+Input!U848*ScoringModel!$B$18+Input!V848*ScoringModel!$B$19+Input!W848*ScoringModel!$B$20)*0.01,"")</f>
        <v/>
      </c>
      <c r="P848" s="66" t="str">
        <f>IF(A848&lt;&gt;"",(Input!X848*ScoringModel!$B$24+Input!Y848*ScoringModel!$B$25+Input!Z848*ScoringModel!$B$26+Input!AA848*ScoringModel!$B$27+Input!AB848*ScoringModel!$B$28+Input!AC848*ScoringModel!$B$29+Input!AD848*ScoringModel!$B$30)*0.01,"")</f>
        <v/>
      </c>
    </row>
    <row r="849" spans="1:16" x14ac:dyDescent="0.25">
      <c r="A849" s="154" t="str">
        <f>IF(Input!A849&lt;&gt;"",Input!A849,"")</f>
        <v/>
      </c>
      <c r="B849" s="154" t="str">
        <f>IF(Input!D849&lt;&gt;"",CONCATENATE(Input!D849,", ",Input!C849),"")</f>
        <v/>
      </c>
      <c r="C849" s="154" t="str">
        <f>IF(Input!E849&lt;&gt;"",Input!E849,"")</f>
        <v/>
      </c>
      <c r="D849" s="155" t="str">
        <f>IF(Input!F849&lt;&gt;"",Input!F849,"")</f>
        <v/>
      </c>
      <c r="E849" s="154" t="str">
        <f>IF(Input!I849&lt;&gt;"",CONCATENATE(Input!I849,", ",LEFT(Input!H849,1)),"")</f>
        <v/>
      </c>
      <c r="F849" s="156"/>
      <c r="G849" s="157" t="str">
        <f t="shared" si="13"/>
        <v/>
      </c>
      <c r="H849" s="154" t="str">
        <f>IF(A849&lt;&gt;"",VLOOKUP(G849,ScoreRanges!$C$4:$E$8,3),"")</f>
        <v/>
      </c>
      <c r="I849" s="156"/>
      <c r="J849" s="129" t="str">
        <f>IF(AND(ConversionTable!$F$2&lt;&gt;"",A849&lt;&gt;""),VLOOKUP(G849,ConversionTable!B$2:D$402,3),"")</f>
        <v/>
      </c>
      <c r="K849" s="66" t="str">
        <f>IF(AND(ConversionTable!$F$2&lt;&gt;"",A849&lt;&gt;""),VLOOKUP(J849,ConversionTable!I$4:K$7,3),"")</f>
        <v/>
      </c>
      <c r="M849" s="66" t="str">
        <f>IF(A849&lt;&gt;"",(Input!AE849*ScoringModel!$B$11+Input!AF849*ScoringModel!$B$21+Input!AG849*ScoringModel!$B$31)*0.01,"")</f>
        <v/>
      </c>
      <c r="N849" s="66" t="str">
        <f>IF(A849&lt;&gt;"",(Input!J849*ScoringModel!$B$4+Input!K849*ScoringModel!$B$5+Input!L849*ScoringModel!$B$6+Input!M849*ScoringModel!$B$7+Input!N849*ScoringModel!$B$8+Input!O849*ScoringModel!$B$9+Input!P849*ScoringModel!$B$10)*0.01,"")</f>
        <v/>
      </c>
      <c r="O849" s="66" t="str">
        <f>IF(A849&lt;&gt;"",(Input!Q849*ScoringModel!$B$14+Input!R849*ScoringModel!$B$15+Input!S849*ScoringModel!$B$16+Input!T849*ScoringModel!$B$17+Input!U849*ScoringModel!$B$18+Input!V849*ScoringModel!$B$19+Input!W849*ScoringModel!$B$20)*0.01,"")</f>
        <v/>
      </c>
      <c r="P849" s="66" t="str">
        <f>IF(A849&lt;&gt;"",(Input!X849*ScoringModel!$B$24+Input!Y849*ScoringModel!$B$25+Input!Z849*ScoringModel!$B$26+Input!AA849*ScoringModel!$B$27+Input!AB849*ScoringModel!$B$28+Input!AC849*ScoringModel!$B$29+Input!AD849*ScoringModel!$B$30)*0.01,"")</f>
        <v/>
      </c>
    </row>
    <row r="850" spans="1:16" x14ac:dyDescent="0.25">
      <c r="A850" s="154" t="str">
        <f>IF(Input!A850&lt;&gt;"",Input!A850,"")</f>
        <v/>
      </c>
      <c r="B850" s="154" t="str">
        <f>IF(Input!D850&lt;&gt;"",CONCATENATE(Input!D850,", ",Input!C850),"")</f>
        <v/>
      </c>
      <c r="C850" s="154" t="str">
        <f>IF(Input!E850&lt;&gt;"",Input!E850,"")</f>
        <v/>
      </c>
      <c r="D850" s="155" t="str">
        <f>IF(Input!F850&lt;&gt;"",Input!F850,"")</f>
        <v/>
      </c>
      <c r="E850" s="154" t="str">
        <f>IF(Input!I850&lt;&gt;"",CONCATENATE(Input!I850,", ",LEFT(Input!H850,1)),"")</f>
        <v/>
      </c>
      <c r="F850" s="156"/>
      <c r="G850" s="157" t="str">
        <f t="shared" si="13"/>
        <v/>
      </c>
      <c r="H850" s="154" t="str">
        <f>IF(A850&lt;&gt;"",VLOOKUP(G850,ScoreRanges!$C$4:$E$8,3),"")</f>
        <v/>
      </c>
      <c r="I850" s="156"/>
      <c r="J850" s="129" t="str">
        <f>IF(AND(ConversionTable!$F$2&lt;&gt;"",A850&lt;&gt;""),VLOOKUP(G850,ConversionTable!B$2:D$402,3),"")</f>
        <v/>
      </c>
      <c r="K850" s="66" t="str">
        <f>IF(AND(ConversionTable!$F$2&lt;&gt;"",A850&lt;&gt;""),VLOOKUP(J850,ConversionTable!I$4:K$7,3),"")</f>
        <v/>
      </c>
      <c r="M850" s="66" t="str">
        <f>IF(A850&lt;&gt;"",(Input!AE850*ScoringModel!$B$11+Input!AF850*ScoringModel!$B$21+Input!AG850*ScoringModel!$B$31)*0.01,"")</f>
        <v/>
      </c>
      <c r="N850" s="66" t="str">
        <f>IF(A850&lt;&gt;"",(Input!J850*ScoringModel!$B$4+Input!K850*ScoringModel!$B$5+Input!L850*ScoringModel!$B$6+Input!M850*ScoringModel!$B$7+Input!N850*ScoringModel!$B$8+Input!O850*ScoringModel!$B$9+Input!P850*ScoringModel!$B$10)*0.01,"")</f>
        <v/>
      </c>
      <c r="O850" s="66" t="str">
        <f>IF(A850&lt;&gt;"",(Input!Q850*ScoringModel!$B$14+Input!R850*ScoringModel!$B$15+Input!S850*ScoringModel!$B$16+Input!T850*ScoringModel!$B$17+Input!U850*ScoringModel!$B$18+Input!V850*ScoringModel!$B$19+Input!W850*ScoringModel!$B$20)*0.01,"")</f>
        <v/>
      </c>
      <c r="P850" s="66" t="str">
        <f>IF(A850&lt;&gt;"",(Input!X850*ScoringModel!$B$24+Input!Y850*ScoringModel!$B$25+Input!Z850*ScoringModel!$B$26+Input!AA850*ScoringModel!$B$27+Input!AB850*ScoringModel!$B$28+Input!AC850*ScoringModel!$B$29+Input!AD850*ScoringModel!$B$30)*0.01,"")</f>
        <v/>
      </c>
    </row>
    <row r="851" spans="1:16" x14ac:dyDescent="0.25">
      <c r="A851" s="154" t="str">
        <f>IF(Input!A851&lt;&gt;"",Input!A851,"")</f>
        <v/>
      </c>
      <c r="B851" s="154" t="str">
        <f>IF(Input!D851&lt;&gt;"",CONCATENATE(Input!D851,", ",Input!C851),"")</f>
        <v/>
      </c>
      <c r="C851" s="154" t="str">
        <f>IF(Input!E851&lt;&gt;"",Input!E851,"")</f>
        <v/>
      </c>
      <c r="D851" s="155" t="str">
        <f>IF(Input!F851&lt;&gt;"",Input!F851,"")</f>
        <v/>
      </c>
      <c r="E851" s="154" t="str">
        <f>IF(Input!I851&lt;&gt;"",CONCATENATE(Input!I851,", ",LEFT(Input!H851,1)),"")</f>
        <v/>
      </c>
      <c r="F851" s="156"/>
      <c r="G851" s="157" t="str">
        <f t="shared" si="13"/>
        <v/>
      </c>
      <c r="H851" s="154" t="str">
        <f>IF(A851&lt;&gt;"",VLOOKUP(G851,ScoreRanges!$C$4:$E$8,3),"")</f>
        <v/>
      </c>
      <c r="I851" s="156"/>
      <c r="J851" s="129" t="str">
        <f>IF(AND(ConversionTable!$F$2&lt;&gt;"",A851&lt;&gt;""),VLOOKUP(G851,ConversionTable!B$2:D$402,3),"")</f>
        <v/>
      </c>
      <c r="K851" s="66" t="str">
        <f>IF(AND(ConversionTable!$F$2&lt;&gt;"",A851&lt;&gt;""),VLOOKUP(J851,ConversionTable!I$4:K$7,3),"")</f>
        <v/>
      </c>
      <c r="M851" s="66" t="str">
        <f>IF(A851&lt;&gt;"",(Input!AE851*ScoringModel!$B$11+Input!AF851*ScoringModel!$B$21+Input!AG851*ScoringModel!$B$31)*0.01,"")</f>
        <v/>
      </c>
      <c r="N851" s="66" t="str">
        <f>IF(A851&lt;&gt;"",(Input!J851*ScoringModel!$B$4+Input!K851*ScoringModel!$B$5+Input!L851*ScoringModel!$B$6+Input!M851*ScoringModel!$B$7+Input!N851*ScoringModel!$B$8+Input!O851*ScoringModel!$B$9+Input!P851*ScoringModel!$B$10)*0.01,"")</f>
        <v/>
      </c>
      <c r="O851" s="66" t="str">
        <f>IF(A851&lt;&gt;"",(Input!Q851*ScoringModel!$B$14+Input!R851*ScoringModel!$B$15+Input!S851*ScoringModel!$B$16+Input!T851*ScoringModel!$B$17+Input!U851*ScoringModel!$B$18+Input!V851*ScoringModel!$B$19+Input!W851*ScoringModel!$B$20)*0.01,"")</f>
        <v/>
      </c>
      <c r="P851" s="66" t="str">
        <f>IF(A851&lt;&gt;"",(Input!X851*ScoringModel!$B$24+Input!Y851*ScoringModel!$B$25+Input!Z851*ScoringModel!$B$26+Input!AA851*ScoringModel!$B$27+Input!AB851*ScoringModel!$B$28+Input!AC851*ScoringModel!$B$29+Input!AD851*ScoringModel!$B$30)*0.01,"")</f>
        <v/>
      </c>
    </row>
    <row r="852" spans="1:16" x14ac:dyDescent="0.25">
      <c r="A852" s="154" t="str">
        <f>IF(Input!A852&lt;&gt;"",Input!A852,"")</f>
        <v/>
      </c>
      <c r="B852" s="154" t="str">
        <f>IF(Input!D852&lt;&gt;"",CONCATENATE(Input!D852,", ",Input!C852),"")</f>
        <v/>
      </c>
      <c r="C852" s="154" t="str">
        <f>IF(Input!E852&lt;&gt;"",Input!E852,"")</f>
        <v/>
      </c>
      <c r="D852" s="155" t="str">
        <f>IF(Input!F852&lt;&gt;"",Input!F852,"")</f>
        <v/>
      </c>
      <c r="E852" s="154" t="str">
        <f>IF(Input!I852&lt;&gt;"",CONCATENATE(Input!I852,", ",LEFT(Input!H852,1)),"")</f>
        <v/>
      </c>
      <c r="F852" s="156"/>
      <c r="G852" s="157" t="str">
        <f t="shared" si="13"/>
        <v/>
      </c>
      <c r="H852" s="154" t="str">
        <f>IF(A852&lt;&gt;"",VLOOKUP(G852,ScoreRanges!$C$4:$E$8,3),"")</f>
        <v/>
      </c>
      <c r="I852" s="156"/>
      <c r="J852" s="129" t="str">
        <f>IF(AND(ConversionTable!$F$2&lt;&gt;"",A852&lt;&gt;""),VLOOKUP(G852,ConversionTable!B$2:D$402,3),"")</f>
        <v/>
      </c>
      <c r="K852" s="66" t="str">
        <f>IF(AND(ConversionTable!$F$2&lt;&gt;"",A852&lt;&gt;""),VLOOKUP(J852,ConversionTable!I$4:K$7,3),"")</f>
        <v/>
      </c>
      <c r="M852" s="66" t="str">
        <f>IF(A852&lt;&gt;"",(Input!AE852*ScoringModel!$B$11+Input!AF852*ScoringModel!$B$21+Input!AG852*ScoringModel!$B$31)*0.01,"")</f>
        <v/>
      </c>
      <c r="N852" s="66" t="str">
        <f>IF(A852&lt;&gt;"",(Input!J852*ScoringModel!$B$4+Input!K852*ScoringModel!$B$5+Input!L852*ScoringModel!$B$6+Input!M852*ScoringModel!$B$7+Input!N852*ScoringModel!$B$8+Input!O852*ScoringModel!$B$9+Input!P852*ScoringModel!$B$10)*0.01,"")</f>
        <v/>
      </c>
      <c r="O852" s="66" t="str">
        <f>IF(A852&lt;&gt;"",(Input!Q852*ScoringModel!$B$14+Input!R852*ScoringModel!$B$15+Input!S852*ScoringModel!$B$16+Input!T852*ScoringModel!$B$17+Input!U852*ScoringModel!$B$18+Input!V852*ScoringModel!$B$19+Input!W852*ScoringModel!$B$20)*0.01,"")</f>
        <v/>
      </c>
      <c r="P852" s="66" t="str">
        <f>IF(A852&lt;&gt;"",(Input!X852*ScoringModel!$B$24+Input!Y852*ScoringModel!$B$25+Input!Z852*ScoringModel!$B$26+Input!AA852*ScoringModel!$B$27+Input!AB852*ScoringModel!$B$28+Input!AC852*ScoringModel!$B$29+Input!AD852*ScoringModel!$B$30)*0.01,"")</f>
        <v/>
      </c>
    </row>
    <row r="853" spans="1:16" x14ac:dyDescent="0.25">
      <c r="A853" s="154" t="str">
        <f>IF(Input!A853&lt;&gt;"",Input!A853,"")</f>
        <v/>
      </c>
      <c r="B853" s="154" t="str">
        <f>IF(Input!D853&lt;&gt;"",CONCATENATE(Input!D853,", ",Input!C853),"")</f>
        <v/>
      </c>
      <c r="C853" s="154" t="str">
        <f>IF(Input!E853&lt;&gt;"",Input!E853,"")</f>
        <v/>
      </c>
      <c r="D853" s="155" t="str">
        <f>IF(Input!F853&lt;&gt;"",Input!F853,"")</f>
        <v/>
      </c>
      <c r="E853" s="154" t="str">
        <f>IF(Input!I853&lt;&gt;"",CONCATENATE(Input!I853,", ",LEFT(Input!H853,1)),"")</f>
        <v/>
      </c>
      <c r="F853" s="156"/>
      <c r="G853" s="157" t="str">
        <f t="shared" si="13"/>
        <v/>
      </c>
      <c r="H853" s="154" t="str">
        <f>IF(A853&lt;&gt;"",VLOOKUP(G853,ScoreRanges!$C$4:$E$8,3),"")</f>
        <v/>
      </c>
      <c r="I853" s="156"/>
      <c r="J853" s="129" t="str">
        <f>IF(AND(ConversionTable!$F$2&lt;&gt;"",A853&lt;&gt;""),VLOOKUP(G853,ConversionTable!B$2:D$402,3),"")</f>
        <v/>
      </c>
      <c r="K853" s="66" t="str">
        <f>IF(AND(ConversionTable!$F$2&lt;&gt;"",A853&lt;&gt;""),VLOOKUP(J853,ConversionTable!I$4:K$7,3),"")</f>
        <v/>
      </c>
      <c r="M853" s="66" t="str">
        <f>IF(A853&lt;&gt;"",(Input!AE853*ScoringModel!$B$11+Input!AF853*ScoringModel!$B$21+Input!AG853*ScoringModel!$B$31)*0.01,"")</f>
        <v/>
      </c>
      <c r="N853" s="66" t="str">
        <f>IF(A853&lt;&gt;"",(Input!J853*ScoringModel!$B$4+Input!K853*ScoringModel!$B$5+Input!L853*ScoringModel!$B$6+Input!M853*ScoringModel!$B$7+Input!N853*ScoringModel!$B$8+Input!O853*ScoringModel!$B$9+Input!P853*ScoringModel!$B$10)*0.01,"")</f>
        <v/>
      </c>
      <c r="O853" s="66" t="str">
        <f>IF(A853&lt;&gt;"",(Input!Q853*ScoringModel!$B$14+Input!R853*ScoringModel!$B$15+Input!S853*ScoringModel!$B$16+Input!T853*ScoringModel!$B$17+Input!U853*ScoringModel!$B$18+Input!V853*ScoringModel!$B$19+Input!W853*ScoringModel!$B$20)*0.01,"")</f>
        <v/>
      </c>
      <c r="P853" s="66" t="str">
        <f>IF(A853&lt;&gt;"",(Input!X853*ScoringModel!$B$24+Input!Y853*ScoringModel!$B$25+Input!Z853*ScoringModel!$B$26+Input!AA853*ScoringModel!$B$27+Input!AB853*ScoringModel!$B$28+Input!AC853*ScoringModel!$B$29+Input!AD853*ScoringModel!$B$30)*0.01,"")</f>
        <v/>
      </c>
    </row>
    <row r="854" spans="1:16" x14ac:dyDescent="0.25">
      <c r="A854" s="154" t="str">
        <f>IF(Input!A854&lt;&gt;"",Input!A854,"")</f>
        <v/>
      </c>
      <c r="B854" s="154" t="str">
        <f>IF(Input!D854&lt;&gt;"",CONCATENATE(Input!D854,", ",Input!C854),"")</f>
        <v/>
      </c>
      <c r="C854" s="154" t="str">
        <f>IF(Input!E854&lt;&gt;"",Input!E854,"")</f>
        <v/>
      </c>
      <c r="D854" s="155" t="str">
        <f>IF(Input!F854&lt;&gt;"",Input!F854,"")</f>
        <v/>
      </c>
      <c r="E854" s="154" t="str">
        <f>IF(Input!I854&lt;&gt;"",CONCATENATE(Input!I854,", ",LEFT(Input!H854,1)),"")</f>
        <v/>
      </c>
      <c r="F854" s="156"/>
      <c r="G854" s="157" t="str">
        <f t="shared" si="13"/>
        <v/>
      </c>
      <c r="H854" s="154" t="str">
        <f>IF(A854&lt;&gt;"",VLOOKUP(G854,ScoreRanges!$C$4:$E$8,3),"")</f>
        <v/>
      </c>
      <c r="I854" s="156"/>
      <c r="J854" s="129" t="str">
        <f>IF(AND(ConversionTable!$F$2&lt;&gt;"",A854&lt;&gt;""),VLOOKUP(G854,ConversionTable!B$2:D$402,3),"")</f>
        <v/>
      </c>
      <c r="K854" s="66" t="str">
        <f>IF(AND(ConversionTable!$F$2&lt;&gt;"",A854&lt;&gt;""),VLOOKUP(J854,ConversionTable!I$4:K$7,3),"")</f>
        <v/>
      </c>
      <c r="M854" s="66" t="str">
        <f>IF(A854&lt;&gt;"",(Input!AE854*ScoringModel!$B$11+Input!AF854*ScoringModel!$B$21+Input!AG854*ScoringModel!$B$31)*0.01,"")</f>
        <v/>
      </c>
      <c r="N854" s="66" t="str">
        <f>IF(A854&lt;&gt;"",(Input!J854*ScoringModel!$B$4+Input!K854*ScoringModel!$B$5+Input!L854*ScoringModel!$B$6+Input!M854*ScoringModel!$B$7+Input!N854*ScoringModel!$B$8+Input!O854*ScoringModel!$B$9+Input!P854*ScoringModel!$B$10)*0.01,"")</f>
        <v/>
      </c>
      <c r="O854" s="66" t="str">
        <f>IF(A854&lt;&gt;"",(Input!Q854*ScoringModel!$B$14+Input!R854*ScoringModel!$B$15+Input!S854*ScoringModel!$B$16+Input!T854*ScoringModel!$B$17+Input!U854*ScoringModel!$B$18+Input!V854*ScoringModel!$B$19+Input!W854*ScoringModel!$B$20)*0.01,"")</f>
        <v/>
      </c>
      <c r="P854" s="66" t="str">
        <f>IF(A854&lt;&gt;"",(Input!X854*ScoringModel!$B$24+Input!Y854*ScoringModel!$B$25+Input!Z854*ScoringModel!$B$26+Input!AA854*ScoringModel!$B$27+Input!AB854*ScoringModel!$B$28+Input!AC854*ScoringModel!$B$29+Input!AD854*ScoringModel!$B$30)*0.01,"")</f>
        <v/>
      </c>
    </row>
    <row r="855" spans="1:16" x14ac:dyDescent="0.25">
      <c r="A855" s="154" t="str">
        <f>IF(Input!A855&lt;&gt;"",Input!A855,"")</f>
        <v/>
      </c>
      <c r="B855" s="154" t="str">
        <f>IF(Input!D855&lt;&gt;"",CONCATENATE(Input!D855,", ",Input!C855),"")</f>
        <v/>
      </c>
      <c r="C855" s="154" t="str">
        <f>IF(Input!E855&lt;&gt;"",Input!E855,"")</f>
        <v/>
      </c>
      <c r="D855" s="155" t="str">
        <f>IF(Input!F855&lt;&gt;"",Input!F855,"")</f>
        <v/>
      </c>
      <c r="E855" s="154" t="str">
        <f>IF(Input!I855&lt;&gt;"",CONCATENATE(Input!I855,", ",LEFT(Input!H855,1)),"")</f>
        <v/>
      </c>
      <c r="F855" s="156"/>
      <c r="G855" s="157" t="str">
        <f t="shared" si="13"/>
        <v/>
      </c>
      <c r="H855" s="154" t="str">
        <f>IF(A855&lt;&gt;"",VLOOKUP(G855,ScoreRanges!$C$4:$E$8,3),"")</f>
        <v/>
      </c>
      <c r="I855" s="156"/>
      <c r="J855" s="129" t="str">
        <f>IF(AND(ConversionTable!$F$2&lt;&gt;"",A855&lt;&gt;""),VLOOKUP(G855,ConversionTable!B$2:D$402,3),"")</f>
        <v/>
      </c>
      <c r="K855" s="66" t="str">
        <f>IF(AND(ConversionTable!$F$2&lt;&gt;"",A855&lt;&gt;""),VLOOKUP(J855,ConversionTable!I$4:K$7,3),"")</f>
        <v/>
      </c>
      <c r="M855" s="66" t="str">
        <f>IF(A855&lt;&gt;"",(Input!AE855*ScoringModel!$B$11+Input!AF855*ScoringModel!$B$21+Input!AG855*ScoringModel!$B$31)*0.01,"")</f>
        <v/>
      </c>
      <c r="N855" s="66" t="str">
        <f>IF(A855&lt;&gt;"",(Input!J855*ScoringModel!$B$4+Input!K855*ScoringModel!$B$5+Input!L855*ScoringModel!$B$6+Input!M855*ScoringModel!$B$7+Input!N855*ScoringModel!$B$8+Input!O855*ScoringModel!$B$9+Input!P855*ScoringModel!$B$10)*0.01,"")</f>
        <v/>
      </c>
      <c r="O855" s="66" t="str">
        <f>IF(A855&lt;&gt;"",(Input!Q855*ScoringModel!$B$14+Input!R855*ScoringModel!$B$15+Input!S855*ScoringModel!$B$16+Input!T855*ScoringModel!$B$17+Input!U855*ScoringModel!$B$18+Input!V855*ScoringModel!$B$19+Input!W855*ScoringModel!$B$20)*0.01,"")</f>
        <v/>
      </c>
      <c r="P855" s="66" t="str">
        <f>IF(A855&lt;&gt;"",(Input!X855*ScoringModel!$B$24+Input!Y855*ScoringModel!$B$25+Input!Z855*ScoringModel!$B$26+Input!AA855*ScoringModel!$B$27+Input!AB855*ScoringModel!$B$28+Input!AC855*ScoringModel!$B$29+Input!AD855*ScoringModel!$B$30)*0.01,"")</f>
        <v/>
      </c>
    </row>
    <row r="856" spans="1:16" x14ac:dyDescent="0.25">
      <c r="A856" s="154" t="str">
        <f>IF(Input!A856&lt;&gt;"",Input!A856,"")</f>
        <v/>
      </c>
      <c r="B856" s="154" t="str">
        <f>IF(Input!D856&lt;&gt;"",CONCATENATE(Input!D856,", ",Input!C856),"")</f>
        <v/>
      </c>
      <c r="C856" s="154" t="str">
        <f>IF(Input!E856&lt;&gt;"",Input!E856,"")</f>
        <v/>
      </c>
      <c r="D856" s="155" t="str">
        <f>IF(Input!F856&lt;&gt;"",Input!F856,"")</f>
        <v/>
      </c>
      <c r="E856" s="154" t="str">
        <f>IF(Input!I856&lt;&gt;"",CONCATENATE(Input!I856,", ",LEFT(Input!H856,1)),"")</f>
        <v/>
      </c>
      <c r="F856" s="156"/>
      <c r="G856" s="157" t="str">
        <f t="shared" si="13"/>
        <v/>
      </c>
      <c r="H856" s="154" t="str">
        <f>IF(A856&lt;&gt;"",VLOOKUP(G856,ScoreRanges!$C$4:$E$8,3),"")</f>
        <v/>
      </c>
      <c r="I856" s="156"/>
      <c r="J856" s="129" t="str">
        <f>IF(AND(ConversionTable!$F$2&lt;&gt;"",A856&lt;&gt;""),VLOOKUP(G856,ConversionTable!B$2:D$402,3),"")</f>
        <v/>
      </c>
      <c r="K856" s="66" t="str">
        <f>IF(AND(ConversionTable!$F$2&lt;&gt;"",A856&lt;&gt;""),VLOOKUP(J856,ConversionTable!I$4:K$7,3),"")</f>
        <v/>
      </c>
      <c r="M856" s="66" t="str">
        <f>IF(A856&lt;&gt;"",(Input!AE856*ScoringModel!$B$11+Input!AF856*ScoringModel!$B$21+Input!AG856*ScoringModel!$B$31)*0.01,"")</f>
        <v/>
      </c>
      <c r="N856" s="66" t="str">
        <f>IF(A856&lt;&gt;"",(Input!J856*ScoringModel!$B$4+Input!K856*ScoringModel!$B$5+Input!L856*ScoringModel!$B$6+Input!M856*ScoringModel!$B$7+Input!N856*ScoringModel!$B$8+Input!O856*ScoringModel!$B$9+Input!P856*ScoringModel!$B$10)*0.01,"")</f>
        <v/>
      </c>
      <c r="O856" s="66" t="str">
        <f>IF(A856&lt;&gt;"",(Input!Q856*ScoringModel!$B$14+Input!R856*ScoringModel!$B$15+Input!S856*ScoringModel!$B$16+Input!T856*ScoringModel!$B$17+Input!U856*ScoringModel!$B$18+Input!V856*ScoringModel!$B$19+Input!W856*ScoringModel!$B$20)*0.01,"")</f>
        <v/>
      </c>
      <c r="P856" s="66" t="str">
        <f>IF(A856&lt;&gt;"",(Input!X856*ScoringModel!$B$24+Input!Y856*ScoringModel!$B$25+Input!Z856*ScoringModel!$B$26+Input!AA856*ScoringModel!$B$27+Input!AB856*ScoringModel!$B$28+Input!AC856*ScoringModel!$B$29+Input!AD856*ScoringModel!$B$30)*0.01,"")</f>
        <v/>
      </c>
    </row>
    <row r="857" spans="1:16" x14ac:dyDescent="0.25">
      <c r="A857" s="154" t="str">
        <f>IF(Input!A857&lt;&gt;"",Input!A857,"")</f>
        <v/>
      </c>
      <c r="B857" s="154" t="str">
        <f>IF(Input!D857&lt;&gt;"",CONCATENATE(Input!D857,", ",Input!C857),"")</f>
        <v/>
      </c>
      <c r="C857" s="154" t="str">
        <f>IF(Input!E857&lt;&gt;"",Input!E857,"")</f>
        <v/>
      </c>
      <c r="D857" s="155" t="str">
        <f>IF(Input!F857&lt;&gt;"",Input!F857,"")</f>
        <v/>
      </c>
      <c r="E857" s="154" t="str">
        <f>IF(Input!I857&lt;&gt;"",CONCATENATE(Input!I857,", ",LEFT(Input!H857,1)),"")</f>
        <v/>
      </c>
      <c r="F857" s="156"/>
      <c r="G857" s="157" t="str">
        <f t="shared" si="13"/>
        <v/>
      </c>
      <c r="H857" s="154" t="str">
        <f>IF(A857&lt;&gt;"",VLOOKUP(G857,ScoreRanges!$C$4:$E$8,3),"")</f>
        <v/>
      </c>
      <c r="I857" s="156"/>
      <c r="J857" s="129" t="str">
        <f>IF(AND(ConversionTable!$F$2&lt;&gt;"",A857&lt;&gt;""),VLOOKUP(G857,ConversionTable!B$2:D$402,3),"")</f>
        <v/>
      </c>
      <c r="K857" s="66" t="str">
        <f>IF(AND(ConversionTable!$F$2&lt;&gt;"",A857&lt;&gt;""),VLOOKUP(J857,ConversionTable!I$4:K$7,3),"")</f>
        <v/>
      </c>
      <c r="M857" s="66" t="str">
        <f>IF(A857&lt;&gt;"",(Input!AE857*ScoringModel!$B$11+Input!AF857*ScoringModel!$B$21+Input!AG857*ScoringModel!$B$31)*0.01,"")</f>
        <v/>
      </c>
      <c r="N857" s="66" t="str">
        <f>IF(A857&lt;&gt;"",(Input!J857*ScoringModel!$B$4+Input!K857*ScoringModel!$B$5+Input!L857*ScoringModel!$B$6+Input!M857*ScoringModel!$B$7+Input!N857*ScoringModel!$B$8+Input!O857*ScoringModel!$B$9+Input!P857*ScoringModel!$B$10)*0.01,"")</f>
        <v/>
      </c>
      <c r="O857" s="66" t="str">
        <f>IF(A857&lt;&gt;"",(Input!Q857*ScoringModel!$B$14+Input!R857*ScoringModel!$B$15+Input!S857*ScoringModel!$B$16+Input!T857*ScoringModel!$B$17+Input!U857*ScoringModel!$B$18+Input!V857*ScoringModel!$B$19+Input!W857*ScoringModel!$B$20)*0.01,"")</f>
        <v/>
      </c>
      <c r="P857" s="66" t="str">
        <f>IF(A857&lt;&gt;"",(Input!X857*ScoringModel!$B$24+Input!Y857*ScoringModel!$B$25+Input!Z857*ScoringModel!$B$26+Input!AA857*ScoringModel!$B$27+Input!AB857*ScoringModel!$B$28+Input!AC857*ScoringModel!$B$29+Input!AD857*ScoringModel!$B$30)*0.01,"")</f>
        <v/>
      </c>
    </row>
    <row r="858" spans="1:16" x14ac:dyDescent="0.25">
      <c r="A858" s="154" t="str">
        <f>IF(Input!A858&lt;&gt;"",Input!A858,"")</f>
        <v/>
      </c>
      <c r="B858" s="154" t="str">
        <f>IF(Input!D858&lt;&gt;"",CONCATENATE(Input!D858,", ",Input!C858),"")</f>
        <v/>
      </c>
      <c r="C858" s="154" t="str">
        <f>IF(Input!E858&lt;&gt;"",Input!E858,"")</f>
        <v/>
      </c>
      <c r="D858" s="155" t="str">
        <f>IF(Input!F858&lt;&gt;"",Input!F858,"")</f>
        <v/>
      </c>
      <c r="E858" s="154" t="str">
        <f>IF(Input!I858&lt;&gt;"",CONCATENATE(Input!I858,", ",LEFT(Input!H858,1)),"")</f>
        <v/>
      </c>
      <c r="F858" s="156"/>
      <c r="G858" s="157" t="str">
        <f t="shared" si="13"/>
        <v/>
      </c>
      <c r="H858" s="154" t="str">
        <f>IF(A858&lt;&gt;"",VLOOKUP(G858,ScoreRanges!$C$4:$E$8,3),"")</f>
        <v/>
      </c>
      <c r="I858" s="156"/>
      <c r="J858" s="129" t="str">
        <f>IF(AND(ConversionTable!$F$2&lt;&gt;"",A858&lt;&gt;""),VLOOKUP(G858,ConversionTable!B$2:D$402,3),"")</f>
        <v/>
      </c>
      <c r="K858" s="66" t="str">
        <f>IF(AND(ConversionTable!$F$2&lt;&gt;"",A858&lt;&gt;""),VLOOKUP(J858,ConversionTable!I$4:K$7,3),"")</f>
        <v/>
      </c>
      <c r="M858" s="66" t="str">
        <f>IF(A858&lt;&gt;"",(Input!AE858*ScoringModel!$B$11+Input!AF858*ScoringModel!$B$21+Input!AG858*ScoringModel!$B$31)*0.01,"")</f>
        <v/>
      </c>
      <c r="N858" s="66" t="str">
        <f>IF(A858&lt;&gt;"",(Input!J858*ScoringModel!$B$4+Input!K858*ScoringModel!$B$5+Input!L858*ScoringModel!$B$6+Input!M858*ScoringModel!$B$7+Input!N858*ScoringModel!$B$8+Input!O858*ScoringModel!$B$9+Input!P858*ScoringModel!$B$10)*0.01,"")</f>
        <v/>
      </c>
      <c r="O858" s="66" t="str">
        <f>IF(A858&lt;&gt;"",(Input!Q858*ScoringModel!$B$14+Input!R858*ScoringModel!$B$15+Input!S858*ScoringModel!$B$16+Input!T858*ScoringModel!$B$17+Input!U858*ScoringModel!$B$18+Input!V858*ScoringModel!$B$19+Input!W858*ScoringModel!$B$20)*0.01,"")</f>
        <v/>
      </c>
      <c r="P858" s="66" t="str">
        <f>IF(A858&lt;&gt;"",(Input!X858*ScoringModel!$B$24+Input!Y858*ScoringModel!$B$25+Input!Z858*ScoringModel!$B$26+Input!AA858*ScoringModel!$B$27+Input!AB858*ScoringModel!$B$28+Input!AC858*ScoringModel!$B$29+Input!AD858*ScoringModel!$B$30)*0.01,"")</f>
        <v/>
      </c>
    </row>
    <row r="859" spans="1:16" x14ac:dyDescent="0.25">
      <c r="A859" s="154" t="str">
        <f>IF(Input!A859&lt;&gt;"",Input!A859,"")</f>
        <v/>
      </c>
      <c r="B859" s="154" t="str">
        <f>IF(Input!D859&lt;&gt;"",CONCATENATE(Input!D859,", ",Input!C859),"")</f>
        <v/>
      </c>
      <c r="C859" s="154" t="str">
        <f>IF(Input!E859&lt;&gt;"",Input!E859,"")</f>
        <v/>
      </c>
      <c r="D859" s="155" t="str">
        <f>IF(Input!F859&lt;&gt;"",Input!F859,"")</f>
        <v/>
      </c>
      <c r="E859" s="154" t="str">
        <f>IF(Input!I859&lt;&gt;"",CONCATENATE(Input!I859,", ",LEFT(Input!H859,1)),"")</f>
        <v/>
      </c>
      <c r="F859" s="156"/>
      <c r="G859" s="157" t="str">
        <f t="shared" si="13"/>
        <v/>
      </c>
      <c r="H859" s="154" t="str">
        <f>IF(A859&lt;&gt;"",VLOOKUP(G859,ScoreRanges!$C$4:$E$8,3),"")</f>
        <v/>
      </c>
      <c r="I859" s="156"/>
      <c r="J859" s="129" t="str">
        <f>IF(AND(ConversionTable!$F$2&lt;&gt;"",A859&lt;&gt;""),VLOOKUP(G859,ConversionTable!B$2:D$402,3),"")</f>
        <v/>
      </c>
      <c r="K859" s="66" t="str">
        <f>IF(AND(ConversionTable!$F$2&lt;&gt;"",A859&lt;&gt;""),VLOOKUP(J859,ConversionTable!I$4:K$7,3),"")</f>
        <v/>
      </c>
      <c r="M859" s="66" t="str">
        <f>IF(A859&lt;&gt;"",(Input!AE859*ScoringModel!$B$11+Input!AF859*ScoringModel!$B$21+Input!AG859*ScoringModel!$B$31)*0.01,"")</f>
        <v/>
      </c>
      <c r="N859" s="66" t="str">
        <f>IF(A859&lt;&gt;"",(Input!J859*ScoringModel!$B$4+Input!K859*ScoringModel!$B$5+Input!L859*ScoringModel!$B$6+Input!M859*ScoringModel!$B$7+Input!N859*ScoringModel!$B$8+Input!O859*ScoringModel!$B$9+Input!P859*ScoringModel!$B$10)*0.01,"")</f>
        <v/>
      </c>
      <c r="O859" s="66" t="str">
        <f>IF(A859&lt;&gt;"",(Input!Q859*ScoringModel!$B$14+Input!R859*ScoringModel!$B$15+Input!S859*ScoringModel!$B$16+Input!T859*ScoringModel!$B$17+Input!U859*ScoringModel!$B$18+Input!V859*ScoringModel!$B$19+Input!W859*ScoringModel!$B$20)*0.01,"")</f>
        <v/>
      </c>
      <c r="P859" s="66" t="str">
        <f>IF(A859&lt;&gt;"",(Input!X859*ScoringModel!$B$24+Input!Y859*ScoringModel!$B$25+Input!Z859*ScoringModel!$B$26+Input!AA859*ScoringModel!$B$27+Input!AB859*ScoringModel!$B$28+Input!AC859*ScoringModel!$B$29+Input!AD859*ScoringModel!$B$30)*0.01,"")</f>
        <v/>
      </c>
    </row>
    <row r="860" spans="1:16" x14ac:dyDescent="0.25">
      <c r="A860" s="154" t="str">
        <f>IF(Input!A860&lt;&gt;"",Input!A860,"")</f>
        <v/>
      </c>
      <c r="B860" s="154" t="str">
        <f>IF(Input!D860&lt;&gt;"",CONCATENATE(Input!D860,", ",Input!C860),"")</f>
        <v/>
      </c>
      <c r="C860" s="154" t="str">
        <f>IF(Input!E860&lt;&gt;"",Input!E860,"")</f>
        <v/>
      </c>
      <c r="D860" s="155" t="str">
        <f>IF(Input!F860&lt;&gt;"",Input!F860,"")</f>
        <v/>
      </c>
      <c r="E860" s="154" t="str">
        <f>IF(Input!I860&lt;&gt;"",CONCATENATE(Input!I860,", ",LEFT(Input!H860,1)),"")</f>
        <v/>
      </c>
      <c r="F860" s="156"/>
      <c r="G860" s="157" t="str">
        <f t="shared" si="13"/>
        <v/>
      </c>
      <c r="H860" s="154" t="str">
        <f>IF(A860&lt;&gt;"",VLOOKUP(G860,ScoreRanges!$C$4:$E$8,3),"")</f>
        <v/>
      </c>
      <c r="I860" s="156"/>
      <c r="J860" s="129" t="str">
        <f>IF(AND(ConversionTable!$F$2&lt;&gt;"",A860&lt;&gt;""),VLOOKUP(G860,ConversionTable!B$2:D$402,3),"")</f>
        <v/>
      </c>
      <c r="K860" s="66" t="str">
        <f>IF(AND(ConversionTable!$F$2&lt;&gt;"",A860&lt;&gt;""),VLOOKUP(J860,ConversionTable!I$4:K$7,3),"")</f>
        <v/>
      </c>
      <c r="M860" s="66" t="str">
        <f>IF(A860&lt;&gt;"",(Input!AE860*ScoringModel!$B$11+Input!AF860*ScoringModel!$B$21+Input!AG860*ScoringModel!$B$31)*0.01,"")</f>
        <v/>
      </c>
      <c r="N860" s="66" t="str">
        <f>IF(A860&lt;&gt;"",(Input!J860*ScoringModel!$B$4+Input!K860*ScoringModel!$B$5+Input!L860*ScoringModel!$B$6+Input!M860*ScoringModel!$B$7+Input!N860*ScoringModel!$B$8+Input!O860*ScoringModel!$B$9+Input!P860*ScoringModel!$B$10)*0.01,"")</f>
        <v/>
      </c>
      <c r="O860" s="66" t="str">
        <f>IF(A860&lt;&gt;"",(Input!Q860*ScoringModel!$B$14+Input!R860*ScoringModel!$B$15+Input!S860*ScoringModel!$B$16+Input!T860*ScoringModel!$B$17+Input!U860*ScoringModel!$B$18+Input!V860*ScoringModel!$B$19+Input!W860*ScoringModel!$B$20)*0.01,"")</f>
        <v/>
      </c>
      <c r="P860" s="66" t="str">
        <f>IF(A860&lt;&gt;"",(Input!X860*ScoringModel!$B$24+Input!Y860*ScoringModel!$B$25+Input!Z860*ScoringModel!$B$26+Input!AA860*ScoringModel!$B$27+Input!AB860*ScoringModel!$B$28+Input!AC860*ScoringModel!$B$29+Input!AD860*ScoringModel!$B$30)*0.01,"")</f>
        <v/>
      </c>
    </row>
    <row r="861" spans="1:16" x14ac:dyDescent="0.25">
      <c r="A861" s="154" t="str">
        <f>IF(Input!A861&lt;&gt;"",Input!A861,"")</f>
        <v/>
      </c>
      <c r="B861" s="154" t="str">
        <f>IF(Input!D861&lt;&gt;"",CONCATENATE(Input!D861,", ",Input!C861),"")</f>
        <v/>
      </c>
      <c r="C861" s="154" t="str">
        <f>IF(Input!E861&lt;&gt;"",Input!E861,"")</f>
        <v/>
      </c>
      <c r="D861" s="155" t="str">
        <f>IF(Input!F861&lt;&gt;"",Input!F861,"")</f>
        <v/>
      </c>
      <c r="E861" s="154" t="str">
        <f>IF(Input!I861&lt;&gt;"",CONCATENATE(Input!I861,", ",LEFT(Input!H861,1)),"")</f>
        <v/>
      </c>
      <c r="F861" s="156"/>
      <c r="G861" s="157" t="str">
        <f t="shared" si="13"/>
        <v/>
      </c>
      <c r="H861" s="154" t="str">
        <f>IF(A861&lt;&gt;"",VLOOKUP(G861,ScoreRanges!$C$4:$E$8,3),"")</f>
        <v/>
      </c>
      <c r="I861" s="156"/>
      <c r="J861" s="129" t="str">
        <f>IF(AND(ConversionTable!$F$2&lt;&gt;"",A861&lt;&gt;""),VLOOKUP(G861,ConversionTable!B$2:D$402,3),"")</f>
        <v/>
      </c>
      <c r="K861" s="66" t="str">
        <f>IF(AND(ConversionTable!$F$2&lt;&gt;"",A861&lt;&gt;""),VLOOKUP(J861,ConversionTable!I$4:K$7,3),"")</f>
        <v/>
      </c>
      <c r="M861" s="66" t="str">
        <f>IF(A861&lt;&gt;"",(Input!AE861*ScoringModel!$B$11+Input!AF861*ScoringModel!$B$21+Input!AG861*ScoringModel!$B$31)*0.01,"")</f>
        <v/>
      </c>
      <c r="N861" s="66" t="str">
        <f>IF(A861&lt;&gt;"",(Input!J861*ScoringModel!$B$4+Input!K861*ScoringModel!$B$5+Input!L861*ScoringModel!$B$6+Input!M861*ScoringModel!$B$7+Input!N861*ScoringModel!$B$8+Input!O861*ScoringModel!$B$9+Input!P861*ScoringModel!$B$10)*0.01,"")</f>
        <v/>
      </c>
      <c r="O861" s="66" t="str">
        <f>IF(A861&lt;&gt;"",(Input!Q861*ScoringModel!$B$14+Input!R861*ScoringModel!$B$15+Input!S861*ScoringModel!$B$16+Input!T861*ScoringModel!$B$17+Input!U861*ScoringModel!$B$18+Input!V861*ScoringModel!$B$19+Input!W861*ScoringModel!$B$20)*0.01,"")</f>
        <v/>
      </c>
      <c r="P861" s="66" t="str">
        <f>IF(A861&lt;&gt;"",(Input!X861*ScoringModel!$B$24+Input!Y861*ScoringModel!$B$25+Input!Z861*ScoringModel!$B$26+Input!AA861*ScoringModel!$B$27+Input!AB861*ScoringModel!$B$28+Input!AC861*ScoringModel!$B$29+Input!AD861*ScoringModel!$B$30)*0.01,"")</f>
        <v/>
      </c>
    </row>
    <row r="862" spans="1:16" x14ac:dyDescent="0.25">
      <c r="A862" s="154" t="str">
        <f>IF(Input!A862&lt;&gt;"",Input!A862,"")</f>
        <v/>
      </c>
      <c r="B862" s="154" t="str">
        <f>IF(Input!D862&lt;&gt;"",CONCATENATE(Input!D862,", ",Input!C862),"")</f>
        <v/>
      </c>
      <c r="C862" s="154" t="str">
        <f>IF(Input!E862&lt;&gt;"",Input!E862,"")</f>
        <v/>
      </c>
      <c r="D862" s="155" t="str">
        <f>IF(Input!F862&lt;&gt;"",Input!F862,"")</f>
        <v/>
      </c>
      <c r="E862" s="154" t="str">
        <f>IF(Input!I862&lt;&gt;"",CONCATENATE(Input!I862,", ",LEFT(Input!H862,1)),"")</f>
        <v/>
      </c>
      <c r="F862" s="156"/>
      <c r="G862" s="157" t="str">
        <f t="shared" si="13"/>
        <v/>
      </c>
      <c r="H862" s="154" t="str">
        <f>IF(A862&lt;&gt;"",VLOOKUP(G862,ScoreRanges!$C$4:$E$8,3),"")</f>
        <v/>
      </c>
      <c r="I862" s="156"/>
      <c r="J862" s="129" t="str">
        <f>IF(AND(ConversionTable!$F$2&lt;&gt;"",A862&lt;&gt;""),VLOOKUP(G862,ConversionTable!B$2:D$402,3),"")</f>
        <v/>
      </c>
      <c r="K862" s="66" t="str">
        <f>IF(AND(ConversionTable!$F$2&lt;&gt;"",A862&lt;&gt;""),VLOOKUP(J862,ConversionTable!I$4:K$7,3),"")</f>
        <v/>
      </c>
      <c r="M862" s="66" t="str">
        <f>IF(A862&lt;&gt;"",(Input!AE862*ScoringModel!$B$11+Input!AF862*ScoringModel!$B$21+Input!AG862*ScoringModel!$B$31)*0.01,"")</f>
        <v/>
      </c>
      <c r="N862" s="66" t="str">
        <f>IF(A862&lt;&gt;"",(Input!J862*ScoringModel!$B$4+Input!K862*ScoringModel!$B$5+Input!L862*ScoringModel!$B$6+Input!M862*ScoringModel!$B$7+Input!N862*ScoringModel!$B$8+Input!O862*ScoringModel!$B$9+Input!P862*ScoringModel!$B$10)*0.01,"")</f>
        <v/>
      </c>
      <c r="O862" s="66" t="str">
        <f>IF(A862&lt;&gt;"",(Input!Q862*ScoringModel!$B$14+Input!R862*ScoringModel!$B$15+Input!S862*ScoringModel!$B$16+Input!T862*ScoringModel!$B$17+Input!U862*ScoringModel!$B$18+Input!V862*ScoringModel!$B$19+Input!W862*ScoringModel!$B$20)*0.01,"")</f>
        <v/>
      </c>
      <c r="P862" s="66" t="str">
        <f>IF(A862&lt;&gt;"",(Input!X862*ScoringModel!$B$24+Input!Y862*ScoringModel!$B$25+Input!Z862*ScoringModel!$B$26+Input!AA862*ScoringModel!$B$27+Input!AB862*ScoringModel!$B$28+Input!AC862*ScoringModel!$B$29+Input!AD862*ScoringModel!$B$30)*0.01,"")</f>
        <v/>
      </c>
    </row>
    <row r="863" spans="1:16" x14ac:dyDescent="0.25">
      <c r="A863" s="154" t="str">
        <f>IF(Input!A863&lt;&gt;"",Input!A863,"")</f>
        <v/>
      </c>
      <c r="B863" s="154" t="str">
        <f>IF(Input!D863&lt;&gt;"",CONCATENATE(Input!D863,", ",Input!C863),"")</f>
        <v/>
      </c>
      <c r="C863" s="154" t="str">
        <f>IF(Input!E863&lt;&gt;"",Input!E863,"")</f>
        <v/>
      </c>
      <c r="D863" s="155" t="str">
        <f>IF(Input!F863&lt;&gt;"",Input!F863,"")</f>
        <v/>
      </c>
      <c r="E863" s="154" t="str">
        <f>IF(Input!I863&lt;&gt;"",CONCATENATE(Input!I863,", ",LEFT(Input!H863,1)),"")</f>
        <v/>
      </c>
      <c r="F863" s="156"/>
      <c r="G863" s="157" t="str">
        <f t="shared" si="13"/>
        <v/>
      </c>
      <c r="H863" s="154" t="str">
        <f>IF(A863&lt;&gt;"",VLOOKUP(G863,ScoreRanges!$C$4:$E$8,3),"")</f>
        <v/>
      </c>
      <c r="I863" s="156"/>
      <c r="J863" s="129" t="str">
        <f>IF(AND(ConversionTable!$F$2&lt;&gt;"",A863&lt;&gt;""),VLOOKUP(G863,ConversionTable!B$2:D$402,3),"")</f>
        <v/>
      </c>
      <c r="K863" s="66" t="str">
        <f>IF(AND(ConversionTable!$F$2&lt;&gt;"",A863&lt;&gt;""),VLOOKUP(J863,ConversionTable!I$4:K$7,3),"")</f>
        <v/>
      </c>
      <c r="M863" s="66" t="str">
        <f>IF(A863&lt;&gt;"",(Input!AE863*ScoringModel!$B$11+Input!AF863*ScoringModel!$B$21+Input!AG863*ScoringModel!$B$31)*0.01,"")</f>
        <v/>
      </c>
      <c r="N863" s="66" t="str">
        <f>IF(A863&lt;&gt;"",(Input!J863*ScoringModel!$B$4+Input!K863*ScoringModel!$B$5+Input!L863*ScoringModel!$B$6+Input!M863*ScoringModel!$B$7+Input!N863*ScoringModel!$B$8+Input!O863*ScoringModel!$B$9+Input!P863*ScoringModel!$B$10)*0.01,"")</f>
        <v/>
      </c>
      <c r="O863" s="66" t="str">
        <f>IF(A863&lt;&gt;"",(Input!Q863*ScoringModel!$B$14+Input!R863*ScoringModel!$B$15+Input!S863*ScoringModel!$B$16+Input!T863*ScoringModel!$B$17+Input!U863*ScoringModel!$B$18+Input!V863*ScoringModel!$B$19+Input!W863*ScoringModel!$B$20)*0.01,"")</f>
        <v/>
      </c>
      <c r="P863" s="66" t="str">
        <f>IF(A863&lt;&gt;"",(Input!X863*ScoringModel!$B$24+Input!Y863*ScoringModel!$B$25+Input!Z863*ScoringModel!$B$26+Input!AA863*ScoringModel!$B$27+Input!AB863*ScoringModel!$B$28+Input!AC863*ScoringModel!$B$29+Input!AD863*ScoringModel!$B$30)*0.01,"")</f>
        <v/>
      </c>
    </row>
    <row r="864" spans="1:16" x14ac:dyDescent="0.25">
      <c r="A864" s="154" t="str">
        <f>IF(Input!A864&lt;&gt;"",Input!A864,"")</f>
        <v/>
      </c>
      <c r="B864" s="154" t="str">
        <f>IF(Input!D864&lt;&gt;"",CONCATENATE(Input!D864,", ",Input!C864),"")</f>
        <v/>
      </c>
      <c r="C864" s="154" t="str">
        <f>IF(Input!E864&lt;&gt;"",Input!E864,"")</f>
        <v/>
      </c>
      <c r="D864" s="155" t="str">
        <f>IF(Input!F864&lt;&gt;"",Input!F864,"")</f>
        <v/>
      </c>
      <c r="E864" s="154" t="str">
        <f>IF(Input!I864&lt;&gt;"",CONCATENATE(Input!I864,", ",LEFT(Input!H864,1)),"")</f>
        <v/>
      </c>
      <c r="F864" s="156"/>
      <c r="G864" s="157" t="str">
        <f t="shared" si="13"/>
        <v/>
      </c>
      <c r="H864" s="154" t="str">
        <f>IF(A864&lt;&gt;"",VLOOKUP(G864,ScoreRanges!$C$4:$E$8,3),"")</f>
        <v/>
      </c>
      <c r="I864" s="156"/>
      <c r="J864" s="129" t="str">
        <f>IF(AND(ConversionTable!$F$2&lt;&gt;"",A864&lt;&gt;""),VLOOKUP(G864,ConversionTable!B$2:D$402,3),"")</f>
        <v/>
      </c>
      <c r="K864" s="66" t="str">
        <f>IF(AND(ConversionTable!$F$2&lt;&gt;"",A864&lt;&gt;""),VLOOKUP(J864,ConversionTable!I$4:K$7,3),"")</f>
        <v/>
      </c>
      <c r="M864" s="66" t="str">
        <f>IF(A864&lt;&gt;"",(Input!AE864*ScoringModel!$B$11+Input!AF864*ScoringModel!$B$21+Input!AG864*ScoringModel!$B$31)*0.01,"")</f>
        <v/>
      </c>
      <c r="N864" s="66" t="str">
        <f>IF(A864&lt;&gt;"",(Input!J864*ScoringModel!$B$4+Input!K864*ScoringModel!$B$5+Input!L864*ScoringModel!$B$6+Input!M864*ScoringModel!$B$7+Input!N864*ScoringModel!$B$8+Input!O864*ScoringModel!$B$9+Input!P864*ScoringModel!$B$10)*0.01,"")</f>
        <v/>
      </c>
      <c r="O864" s="66" t="str">
        <f>IF(A864&lt;&gt;"",(Input!Q864*ScoringModel!$B$14+Input!R864*ScoringModel!$B$15+Input!S864*ScoringModel!$B$16+Input!T864*ScoringModel!$B$17+Input!U864*ScoringModel!$B$18+Input!V864*ScoringModel!$B$19+Input!W864*ScoringModel!$B$20)*0.01,"")</f>
        <v/>
      </c>
      <c r="P864" s="66" t="str">
        <f>IF(A864&lt;&gt;"",(Input!X864*ScoringModel!$B$24+Input!Y864*ScoringModel!$B$25+Input!Z864*ScoringModel!$B$26+Input!AA864*ScoringModel!$B$27+Input!AB864*ScoringModel!$B$28+Input!AC864*ScoringModel!$B$29+Input!AD864*ScoringModel!$B$30)*0.01,"")</f>
        <v/>
      </c>
    </row>
    <row r="865" spans="1:16" x14ac:dyDescent="0.25">
      <c r="A865" s="154" t="str">
        <f>IF(Input!A865&lt;&gt;"",Input!A865,"")</f>
        <v/>
      </c>
      <c r="B865" s="154" t="str">
        <f>IF(Input!D865&lt;&gt;"",CONCATENATE(Input!D865,", ",Input!C865),"")</f>
        <v/>
      </c>
      <c r="C865" s="154" t="str">
        <f>IF(Input!E865&lt;&gt;"",Input!E865,"")</f>
        <v/>
      </c>
      <c r="D865" s="155" t="str">
        <f>IF(Input!F865&lt;&gt;"",Input!F865,"")</f>
        <v/>
      </c>
      <c r="E865" s="154" t="str">
        <f>IF(Input!I865&lt;&gt;"",CONCATENATE(Input!I865,", ",LEFT(Input!H865,1)),"")</f>
        <v/>
      </c>
      <c r="F865" s="156"/>
      <c r="G865" s="157" t="str">
        <f t="shared" si="13"/>
        <v/>
      </c>
      <c r="H865" s="154" t="str">
        <f>IF(A865&lt;&gt;"",VLOOKUP(G865,ScoreRanges!$C$4:$E$8,3),"")</f>
        <v/>
      </c>
      <c r="I865" s="156"/>
      <c r="J865" s="129" t="str">
        <f>IF(AND(ConversionTable!$F$2&lt;&gt;"",A865&lt;&gt;""),VLOOKUP(G865,ConversionTable!B$2:D$402,3),"")</f>
        <v/>
      </c>
      <c r="K865" s="66" t="str">
        <f>IF(AND(ConversionTable!$F$2&lt;&gt;"",A865&lt;&gt;""),VLOOKUP(J865,ConversionTable!I$4:K$7,3),"")</f>
        <v/>
      </c>
      <c r="M865" s="66" t="str">
        <f>IF(A865&lt;&gt;"",(Input!AE865*ScoringModel!$B$11+Input!AF865*ScoringModel!$B$21+Input!AG865*ScoringModel!$B$31)*0.01,"")</f>
        <v/>
      </c>
      <c r="N865" s="66" t="str">
        <f>IF(A865&lt;&gt;"",(Input!J865*ScoringModel!$B$4+Input!K865*ScoringModel!$B$5+Input!L865*ScoringModel!$B$6+Input!M865*ScoringModel!$B$7+Input!N865*ScoringModel!$B$8+Input!O865*ScoringModel!$B$9+Input!P865*ScoringModel!$B$10)*0.01,"")</f>
        <v/>
      </c>
      <c r="O865" s="66" t="str">
        <f>IF(A865&lt;&gt;"",(Input!Q865*ScoringModel!$B$14+Input!R865*ScoringModel!$B$15+Input!S865*ScoringModel!$B$16+Input!T865*ScoringModel!$B$17+Input!U865*ScoringModel!$B$18+Input!V865*ScoringModel!$B$19+Input!W865*ScoringModel!$B$20)*0.01,"")</f>
        <v/>
      </c>
      <c r="P865" s="66" t="str">
        <f>IF(A865&lt;&gt;"",(Input!X865*ScoringModel!$B$24+Input!Y865*ScoringModel!$B$25+Input!Z865*ScoringModel!$B$26+Input!AA865*ScoringModel!$B$27+Input!AB865*ScoringModel!$B$28+Input!AC865*ScoringModel!$B$29+Input!AD865*ScoringModel!$B$30)*0.01,"")</f>
        <v/>
      </c>
    </row>
    <row r="866" spans="1:16" x14ac:dyDescent="0.25">
      <c r="A866" s="154" t="str">
        <f>IF(Input!A866&lt;&gt;"",Input!A866,"")</f>
        <v/>
      </c>
      <c r="B866" s="154" t="str">
        <f>IF(Input!D866&lt;&gt;"",CONCATENATE(Input!D866,", ",Input!C866),"")</f>
        <v/>
      </c>
      <c r="C866" s="154" t="str">
        <f>IF(Input!E866&lt;&gt;"",Input!E866,"")</f>
        <v/>
      </c>
      <c r="D866" s="155" t="str">
        <f>IF(Input!F866&lt;&gt;"",Input!F866,"")</f>
        <v/>
      </c>
      <c r="E866" s="154" t="str">
        <f>IF(Input!I866&lt;&gt;"",CONCATENATE(Input!I866,", ",LEFT(Input!H866,1)),"")</f>
        <v/>
      </c>
      <c r="F866" s="156"/>
      <c r="G866" s="157" t="str">
        <f t="shared" si="13"/>
        <v/>
      </c>
      <c r="H866" s="154" t="str">
        <f>IF(A866&lt;&gt;"",VLOOKUP(G866,ScoreRanges!$C$4:$E$8,3),"")</f>
        <v/>
      </c>
      <c r="I866" s="156"/>
      <c r="J866" s="129" t="str">
        <f>IF(AND(ConversionTable!$F$2&lt;&gt;"",A866&lt;&gt;""),VLOOKUP(G866,ConversionTable!B$2:D$402,3),"")</f>
        <v/>
      </c>
      <c r="K866" s="66" t="str">
        <f>IF(AND(ConversionTable!$F$2&lt;&gt;"",A866&lt;&gt;""),VLOOKUP(J866,ConversionTable!I$4:K$7,3),"")</f>
        <v/>
      </c>
      <c r="M866" s="66" t="str">
        <f>IF(A866&lt;&gt;"",(Input!AE866*ScoringModel!$B$11+Input!AF866*ScoringModel!$B$21+Input!AG866*ScoringModel!$B$31)*0.01,"")</f>
        <v/>
      </c>
      <c r="N866" s="66" t="str">
        <f>IF(A866&lt;&gt;"",(Input!J866*ScoringModel!$B$4+Input!K866*ScoringModel!$B$5+Input!L866*ScoringModel!$B$6+Input!M866*ScoringModel!$B$7+Input!N866*ScoringModel!$B$8+Input!O866*ScoringModel!$B$9+Input!P866*ScoringModel!$B$10)*0.01,"")</f>
        <v/>
      </c>
      <c r="O866" s="66" t="str">
        <f>IF(A866&lt;&gt;"",(Input!Q866*ScoringModel!$B$14+Input!R866*ScoringModel!$B$15+Input!S866*ScoringModel!$B$16+Input!T866*ScoringModel!$B$17+Input!U866*ScoringModel!$B$18+Input!V866*ScoringModel!$B$19+Input!W866*ScoringModel!$B$20)*0.01,"")</f>
        <v/>
      </c>
      <c r="P866" s="66" t="str">
        <f>IF(A866&lt;&gt;"",(Input!X866*ScoringModel!$B$24+Input!Y866*ScoringModel!$B$25+Input!Z866*ScoringModel!$B$26+Input!AA866*ScoringModel!$B$27+Input!AB866*ScoringModel!$B$28+Input!AC866*ScoringModel!$B$29+Input!AD866*ScoringModel!$B$30)*0.01,"")</f>
        <v/>
      </c>
    </row>
    <row r="867" spans="1:16" x14ac:dyDescent="0.25">
      <c r="A867" s="154" t="str">
        <f>IF(Input!A867&lt;&gt;"",Input!A867,"")</f>
        <v/>
      </c>
      <c r="B867" s="154" t="str">
        <f>IF(Input!D867&lt;&gt;"",CONCATENATE(Input!D867,", ",Input!C867),"")</f>
        <v/>
      </c>
      <c r="C867" s="154" t="str">
        <f>IF(Input!E867&lt;&gt;"",Input!E867,"")</f>
        <v/>
      </c>
      <c r="D867" s="155" t="str">
        <f>IF(Input!F867&lt;&gt;"",Input!F867,"")</f>
        <v/>
      </c>
      <c r="E867" s="154" t="str">
        <f>IF(Input!I867&lt;&gt;"",CONCATENATE(Input!I867,", ",LEFT(Input!H867,1)),"")</f>
        <v/>
      </c>
      <c r="F867" s="156"/>
      <c r="G867" s="157" t="str">
        <f t="shared" si="13"/>
        <v/>
      </c>
      <c r="H867" s="154" t="str">
        <f>IF(A867&lt;&gt;"",VLOOKUP(G867,ScoreRanges!$C$4:$E$8,3),"")</f>
        <v/>
      </c>
      <c r="I867" s="156"/>
      <c r="J867" s="129" t="str">
        <f>IF(AND(ConversionTable!$F$2&lt;&gt;"",A867&lt;&gt;""),VLOOKUP(G867,ConversionTable!B$2:D$402,3),"")</f>
        <v/>
      </c>
      <c r="K867" s="66" t="str">
        <f>IF(AND(ConversionTable!$F$2&lt;&gt;"",A867&lt;&gt;""),VLOOKUP(J867,ConversionTable!I$4:K$7,3),"")</f>
        <v/>
      </c>
      <c r="M867" s="66" t="str">
        <f>IF(A867&lt;&gt;"",(Input!AE867*ScoringModel!$B$11+Input!AF867*ScoringModel!$B$21+Input!AG867*ScoringModel!$B$31)*0.01,"")</f>
        <v/>
      </c>
      <c r="N867" s="66" t="str">
        <f>IF(A867&lt;&gt;"",(Input!J867*ScoringModel!$B$4+Input!K867*ScoringModel!$B$5+Input!L867*ScoringModel!$B$6+Input!M867*ScoringModel!$B$7+Input!N867*ScoringModel!$B$8+Input!O867*ScoringModel!$B$9+Input!P867*ScoringModel!$B$10)*0.01,"")</f>
        <v/>
      </c>
      <c r="O867" s="66" t="str">
        <f>IF(A867&lt;&gt;"",(Input!Q867*ScoringModel!$B$14+Input!R867*ScoringModel!$B$15+Input!S867*ScoringModel!$B$16+Input!T867*ScoringModel!$B$17+Input!U867*ScoringModel!$B$18+Input!V867*ScoringModel!$B$19+Input!W867*ScoringModel!$B$20)*0.01,"")</f>
        <v/>
      </c>
      <c r="P867" s="66" t="str">
        <f>IF(A867&lt;&gt;"",(Input!X867*ScoringModel!$B$24+Input!Y867*ScoringModel!$B$25+Input!Z867*ScoringModel!$B$26+Input!AA867*ScoringModel!$B$27+Input!AB867*ScoringModel!$B$28+Input!AC867*ScoringModel!$B$29+Input!AD867*ScoringModel!$B$30)*0.01,"")</f>
        <v/>
      </c>
    </row>
    <row r="868" spans="1:16" x14ac:dyDescent="0.25">
      <c r="A868" s="154" t="str">
        <f>IF(Input!A868&lt;&gt;"",Input!A868,"")</f>
        <v/>
      </c>
      <c r="B868" s="154" t="str">
        <f>IF(Input!D868&lt;&gt;"",CONCATENATE(Input!D868,", ",Input!C868),"")</f>
        <v/>
      </c>
      <c r="C868" s="154" t="str">
        <f>IF(Input!E868&lt;&gt;"",Input!E868,"")</f>
        <v/>
      </c>
      <c r="D868" s="155" t="str">
        <f>IF(Input!F868&lt;&gt;"",Input!F868,"")</f>
        <v/>
      </c>
      <c r="E868" s="154" t="str">
        <f>IF(Input!I868&lt;&gt;"",CONCATENATE(Input!I868,", ",LEFT(Input!H868,1)),"")</f>
        <v/>
      </c>
      <c r="F868" s="156"/>
      <c r="G868" s="157" t="str">
        <f t="shared" si="13"/>
        <v/>
      </c>
      <c r="H868" s="154" t="str">
        <f>IF(A868&lt;&gt;"",VLOOKUP(G868,ScoreRanges!$C$4:$E$8,3),"")</f>
        <v/>
      </c>
      <c r="I868" s="156"/>
      <c r="J868" s="129" t="str">
        <f>IF(AND(ConversionTable!$F$2&lt;&gt;"",A868&lt;&gt;""),VLOOKUP(G868,ConversionTable!B$2:D$402,3),"")</f>
        <v/>
      </c>
      <c r="K868" s="66" t="str">
        <f>IF(AND(ConversionTable!$F$2&lt;&gt;"",A868&lt;&gt;""),VLOOKUP(J868,ConversionTable!I$4:K$7,3),"")</f>
        <v/>
      </c>
      <c r="M868" s="66" t="str">
        <f>IF(A868&lt;&gt;"",(Input!AE868*ScoringModel!$B$11+Input!AF868*ScoringModel!$B$21+Input!AG868*ScoringModel!$B$31)*0.01,"")</f>
        <v/>
      </c>
      <c r="N868" s="66" t="str">
        <f>IF(A868&lt;&gt;"",(Input!J868*ScoringModel!$B$4+Input!K868*ScoringModel!$B$5+Input!L868*ScoringModel!$B$6+Input!M868*ScoringModel!$B$7+Input!N868*ScoringModel!$B$8+Input!O868*ScoringModel!$B$9+Input!P868*ScoringModel!$B$10)*0.01,"")</f>
        <v/>
      </c>
      <c r="O868" s="66" t="str">
        <f>IF(A868&lt;&gt;"",(Input!Q868*ScoringModel!$B$14+Input!R868*ScoringModel!$B$15+Input!S868*ScoringModel!$B$16+Input!T868*ScoringModel!$B$17+Input!U868*ScoringModel!$B$18+Input!V868*ScoringModel!$B$19+Input!W868*ScoringModel!$B$20)*0.01,"")</f>
        <v/>
      </c>
      <c r="P868" s="66" t="str">
        <f>IF(A868&lt;&gt;"",(Input!X868*ScoringModel!$B$24+Input!Y868*ScoringModel!$B$25+Input!Z868*ScoringModel!$B$26+Input!AA868*ScoringModel!$B$27+Input!AB868*ScoringModel!$B$28+Input!AC868*ScoringModel!$B$29+Input!AD868*ScoringModel!$B$30)*0.01,"")</f>
        <v/>
      </c>
    </row>
    <row r="869" spans="1:16" x14ac:dyDescent="0.25">
      <c r="A869" s="154" t="str">
        <f>IF(Input!A869&lt;&gt;"",Input!A869,"")</f>
        <v/>
      </c>
      <c r="B869" s="154" t="str">
        <f>IF(Input!D869&lt;&gt;"",CONCATENATE(Input!D869,", ",Input!C869),"")</f>
        <v/>
      </c>
      <c r="C869" s="154" t="str">
        <f>IF(Input!E869&lt;&gt;"",Input!E869,"")</f>
        <v/>
      </c>
      <c r="D869" s="155" t="str">
        <f>IF(Input!F869&lt;&gt;"",Input!F869,"")</f>
        <v/>
      </c>
      <c r="E869" s="154" t="str">
        <f>IF(Input!I869&lt;&gt;"",CONCATENATE(Input!I869,", ",LEFT(Input!H869,1)),"")</f>
        <v/>
      </c>
      <c r="F869" s="156"/>
      <c r="G869" s="157" t="str">
        <f t="shared" si="13"/>
        <v/>
      </c>
      <c r="H869" s="154" t="str">
        <f>IF(A869&lt;&gt;"",VLOOKUP(G869,ScoreRanges!$C$4:$E$8,3),"")</f>
        <v/>
      </c>
      <c r="I869" s="156"/>
      <c r="J869" s="129" t="str">
        <f>IF(AND(ConversionTable!$F$2&lt;&gt;"",A869&lt;&gt;""),VLOOKUP(G869,ConversionTable!B$2:D$402,3),"")</f>
        <v/>
      </c>
      <c r="K869" s="66" t="str">
        <f>IF(AND(ConversionTable!$F$2&lt;&gt;"",A869&lt;&gt;""),VLOOKUP(J869,ConversionTable!I$4:K$7,3),"")</f>
        <v/>
      </c>
      <c r="M869" s="66" t="str">
        <f>IF(A869&lt;&gt;"",(Input!AE869*ScoringModel!$B$11+Input!AF869*ScoringModel!$B$21+Input!AG869*ScoringModel!$B$31)*0.01,"")</f>
        <v/>
      </c>
      <c r="N869" s="66" t="str">
        <f>IF(A869&lt;&gt;"",(Input!J869*ScoringModel!$B$4+Input!K869*ScoringModel!$B$5+Input!L869*ScoringModel!$B$6+Input!M869*ScoringModel!$B$7+Input!N869*ScoringModel!$B$8+Input!O869*ScoringModel!$B$9+Input!P869*ScoringModel!$B$10)*0.01,"")</f>
        <v/>
      </c>
      <c r="O869" s="66" t="str">
        <f>IF(A869&lt;&gt;"",(Input!Q869*ScoringModel!$B$14+Input!R869*ScoringModel!$B$15+Input!S869*ScoringModel!$B$16+Input!T869*ScoringModel!$B$17+Input!U869*ScoringModel!$B$18+Input!V869*ScoringModel!$B$19+Input!W869*ScoringModel!$B$20)*0.01,"")</f>
        <v/>
      </c>
      <c r="P869" s="66" t="str">
        <f>IF(A869&lt;&gt;"",(Input!X869*ScoringModel!$B$24+Input!Y869*ScoringModel!$B$25+Input!Z869*ScoringModel!$B$26+Input!AA869*ScoringModel!$B$27+Input!AB869*ScoringModel!$B$28+Input!AC869*ScoringModel!$B$29+Input!AD869*ScoringModel!$B$30)*0.01,"")</f>
        <v/>
      </c>
    </row>
    <row r="870" spans="1:16" x14ac:dyDescent="0.25">
      <c r="A870" s="154" t="str">
        <f>IF(Input!A870&lt;&gt;"",Input!A870,"")</f>
        <v/>
      </c>
      <c r="B870" s="154" t="str">
        <f>IF(Input!D870&lt;&gt;"",CONCATENATE(Input!D870,", ",Input!C870),"")</f>
        <v/>
      </c>
      <c r="C870" s="154" t="str">
        <f>IF(Input!E870&lt;&gt;"",Input!E870,"")</f>
        <v/>
      </c>
      <c r="D870" s="155" t="str">
        <f>IF(Input!F870&lt;&gt;"",Input!F870,"")</f>
        <v/>
      </c>
      <c r="E870" s="154" t="str">
        <f>IF(Input!I870&lt;&gt;"",CONCATENATE(Input!I870,", ",LEFT(Input!H870,1)),"")</f>
        <v/>
      </c>
      <c r="F870" s="156"/>
      <c r="G870" s="157" t="str">
        <f t="shared" si="13"/>
        <v/>
      </c>
      <c r="H870" s="154" t="str">
        <f>IF(A870&lt;&gt;"",VLOOKUP(G870,ScoreRanges!$C$4:$E$8,3),"")</f>
        <v/>
      </c>
      <c r="I870" s="156"/>
      <c r="J870" s="129" t="str">
        <f>IF(AND(ConversionTable!$F$2&lt;&gt;"",A870&lt;&gt;""),VLOOKUP(G870,ConversionTable!B$2:D$402,3),"")</f>
        <v/>
      </c>
      <c r="K870" s="66" t="str">
        <f>IF(AND(ConversionTable!$F$2&lt;&gt;"",A870&lt;&gt;""),VLOOKUP(J870,ConversionTable!I$4:K$7,3),"")</f>
        <v/>
      </c>
      <c r="M870" s="66" t="str">
        <f>IF(A870&lt;&gt;"",(Input!AE870*ScoringModel!$B$11+Input!AF870*ScoringModel!$B$21+Input!AG870*ScoringModel!$B$31)*0.01,"")</f>
        <v/>
      </c>
      <c r="N870" s="66" t="str">
        <f>IF(A870&lt;&gt;"",(Input!J870*ScoringModel!$B$4+Input!K870*ScoringModel!$B$5+Input!L870*ScoringModel!$B$6+Input!M870*ScoringModel!$B$7+Input!N870*ScoringModel!$B$8+Input!O870*ScoringModel!$B$9+Input!P870*ScoringModel!$B$10)*0.01,"")</f>
        <v/>
      </c>
      <c r="O870" s="66" t="str">
        <f>IF(A870&lt;&gt;"",(Input!Q870*ScoringModel!$B$14+Input!R870*ScoringModel!$B$15+Input!S870*ScoringModel!$B$16+Input!T870*ScoringModel!$B$17+Input!U870*ScoringModel!$B$18+Input!V870*ScoringModel!$B$19+Input!W870*ScoringModel!$B$20)*0.01,"")</f>
        <v/>
      </c>
      <c r="P870" s="66" t="str">
        <f>IF(A870&lt;&gt;"",(Input!X870*ScoringModel!$B$24+Input!Y870*ScoringModel!$B$25+Input!Z870*ScoringModel!$B$26+Input!AA870*ScoringModel!$B$27+Input!AB870*ScoringModel!$B$28+Input!AC870*ScoringModel!$B$29+Input!AD870*ScoringModel!$B$30)*0.01,"")</f>
        <v/>
      </c>
    </row>
    <row r="871" spans="1:16" x14ac:dyDescent="0.25">
      <c r="A871" s="154" t="str">
        <f>IF(Input!A871&lt;&gt;"",Input!A871,"")</f>
        <v/>
      </c>
      <c r="B871" s="154" t="str">
        <f>IF(Input!D871&lt;&gt;"",CONCATENATE(Input!D871,", ",Input!C871),"")</f>
        <v/>
      </c>
      <c r="C871" s="154" t="str">
        <f>IF(Input!E871&lt;&gt;"",Input!E871,"")</f>
        <v/>
      </c>
      <c r="D871" s="155" t="str">
        <f>IF(Input!F871&lt;&gt;"",Input!F871,"")</f>
        <v/>
      </c>
      <c r="E871" s="154" t="str">
        <f>IF(Input!I871&lt;&gt;"",CONCATENATE(Input!I871,", ",LEFT(Input!H871,1)),"")</f>
        <v/>
      </c>
      <c r="F871" s="156"/>
      <c r="G871" s="157" t="str">
        <f t="shared" si="13"/>
        <v/>
      </c>
      <c r="H871" s="154" t="str">
        <f>IF(A871&lt;&gt;"",VLOOKUP(G871,ScoreRanges!$C$4:$E$8,3),"")</f>
        <v/>
      </c>
      <c r="I871" s="156"/>
      <c r="J871" s="129" t="str">
        <f>IF(AND(ConversionTable!$F$2&lt;&gt;"",A871&lt;&gt;""),VLOOKUP(G871,ConversionTable!B$2:D$402,3),"")</f>
        <v/>
      </c>
      <c r="K871" s="66" t="str">
        <f>IF(AND(ConversionTable!$F$2&lt;&gt;"",A871&lt;&gt;""),VLOOKUP(J871,ConversionTable!I$4:K$7,3),"")</f>
        <v/>
      </c>
      <c r="M871" s="66" t="str">
        <f>IF(A871&lt;&gt;"",(Input!AE871*ScoringModel!$B$11+Input!AF871*ScoringModel!$B$21+Input!AG871*ScoringModel!$B$31)*0.01,"")</f>
        <v/>
      </c>
      <c r="N871" s="66" t="str">
        <f>IF(A871&lt;&gt;"",(Input!J871*ScoringModel!$B$4+Input!K871*ScoringModel!$B$5+Input!L871*ScoringModel!$B$6+Input!M871*ScoringModel!$B$7+Input!N871*ScoringModel!$B$8+Input!O871*ScoringModel!$B$9+Input!P871*ScoringModel!$B$10)*0.01,"")</f>
        <v/>
      </c>
      <c r="O871" s="66" t="str">
        <f>IF(A871&lt;&gt;"",(Input!Q871*ScoringModel!$B$14+Input!R871*ScoringModel!$B$15+Input!S871*ScoringModel!$B$16+Input!T871*ScoringModel!$B$17+Input!U871*ScoringModel!$B$18+Input!V871*ScoringModel!$B$19+Input!W871*ScoringModel!$B$20)*0.01,"")</f>
        <v/>
      </c>
      <c r="P871" s="66" t="str">
        <f>IF(A871&lt;&gt;"",(Input!X871*ScoringModel!$B$24+Input!Y871*ScoringModel!$B$25+Input!Z871*ScoringModel!$B$26+Input!AA871*ScoringModel!$B$27+Input!AB871*ScoringModel!$B$28+Input!AC871*ScoringModel!$B$29+Input!AD871*ScoringModel!$B$30)*0.01,"")</f>
        <v/>
      </c>
    </row>
    <row r="872" spans="1:16" x14ac:dyDescent="0.25">
      <c r="A872" s="154" t="str">
        <f>IF(Input!A872&lt;&gt;"",Input!A872,"")</f>
        <v/>
      </c>
      <c r="B872" s="154" t="str">
        <f>IF(Input!D872&lt;&gt;"",CONCATENATE(Input!D872,", ",Input!C872),"")</f>
        <v/>
      </c>
      <c r="C872" s="154" t="str">
        <f>IF(Input!E872&lt;&gt;"",Input!E872,"")</f>
        <v/>
      </c>
      <c r="D872" s="155" t="str">
        <f>IF(Input!F872&lt;&gt;"",Input!F872,"")</f>
        <v/>
      </c>
      <c r="E872" s="154" t="str">
        <f>IF(Input!I872&lt;&gt;"",CONCATENATE(Input!I872,", ",LEFT(Input!H872,1)),"")</f>
        <v/>
      </c>
      <c r="F872" s="156"/>
      <c r="G872" s="157" t="str">
        <f t="shared" si="13"/>
        <v/>
      </c>
      <c r="H872" s="154" t="str">
        <f>IF(A872&lt;&gt;"",VLOOKUP(G872,ScoreRanges!$C$4:$E$8,3),"")</f>
        <v/>
      </c>
      <c r="I872" s="156"/>
      <c r="J872" s="129" t="str">
        <f>IF(AND(ConversionTable!$F$2&lt;&gt;"",A872&lt;&gt;""),VLOOKUP(G872,ConversionTable!B$2:D$402,3),"")</f>
        <v/>
      </c>
      <c r="K872" s="66" t="str">
        <f>IF(AND(ConversionTable!$F$2&lt;&gt;"",A872&lt;&gt;""),VLOOKUP(J872,ConversionTable!I$4:K$7,3),"")</f>
        <v/>
      </c>
      <c r="M872" s="66" t="str">
        <f>IF(A872&lt;&gt;"",(Input!AE872*ScoringModel!$B$11+Input!AF872*ScoringModel!$B$21+Input!AG872*ScoringModel!$B$31)*0.01,"")</f>
        <v/>
      </c>
      <c r="N872" s="66" t="str">
        <f>IF(A872&lt;&gt;"",(Input!J872*ScoringModel!$B$4+Input!K872*ScoringModel!$B$5+Input!L872*ScoringModel!$B$6+Input!M872*ScoringModel!$B$7+Input!N872*ScoringModel!$B$8+Input!O872*ScoringModel!$B$9+Input!P872*ScoringModel!$B$10)*0.01,"")</f>
        <v/>
      </c>
      <c r="O872" s="66" t="str">
        <f>IF(A872&lt;&gt;"",(Input!Q872*ScoringModel!$B$14+Input!R872*ScoringModel!$B$15+Input!S872*ScoringModel!$B$16+Input!T872*ScoringModel!$B$17+Input!U872*ScoringModel!$B$18+Input!V872*ScoringModel!$B$19+Input!W872*ScoringModel!$B$20)*0.01,"")</f>
        <v/>
      </c>
      <c r="P872" s="66" t="str">
        <f>IF(A872&lt;&gt;"",(Input!X872*ScoringModel!$B$24+Input!Y872*ScoringModel!$B$25+Input!Z872*ScoringModel!$B$26+Input!AA872*ScoringModel!$B$27+Input!AB872*ScoringModel!$B$28+Input!AC872*ScoringModel!$B$29+Input!AD872*ScoringModel!$B$30)*0.01,"")</f>
        <v/>
      </c>
    </row>
    <row r="873" spans="1:16" x14ac:dyDescent="0.25">
      <c r="A873" s="154" t="str">
        <f>IF(Input!A873&lt;&gt;"",Input!A873,"")</f>
        <v/>
      </c>
      <c r="B873" s="154" t="str">
        <f>IF(Input!D873&lt;&gt;"",CONCATENATE(Input!D873,", ",Input!C873),"")</f>
        <v/>
      </c>
      <c r="C873" s="154" t="str">
        <f>IF(Input!E873&lt;&gt;"",Input!E873,"")</f>
        <v/>
      </c>
      <c r="D873" s="155" t="str">
        <f>IF(Input!F873&lt;&gt;"",Input!F873,"")</f>
        <v/>
      </c>
      <c r="E873" s="154" t="str">
        <f>IF(Input!I873&lt;&gt;"",CONCATENATE(Input!I873,", ",LEFT(Input!H873,1)),"")</f>
        <v/>
      </c>
      <c r="F873" s="156"/>
      <c r="G873" s="157" t="str">
        <f t="shared" si="13"/>
        <v/>
      </c>
      <c r="H873" s="154" t="str">
        <f>IF(A873&lt;&gt;"",VLOOKUP(G873,ScoreRanges!$C$4:$E$8,3),"")</f>
        <v/>
      </c>
      <c r="I873" s="156"/>
      <c r="J873" s="129" t="str">
        <f>IF(AND(ConversionTable!$F$2&lt;&gt;"",A873&lt;&gt;""),VLOOKUP(G873,ConversionTable!B$2:D$402,3),"")</f>
        <v/>
      </c>
      <c r="K873" s="66" t="str">
        <f>IF(AND(ConversionTable!$F$2&lt;&gt;"",A873&lt;&gt;""),VLOOKUP(J873,ConversionTable!I$4:K$7,3),"")</f>
        <v/>
      </c>
      <c r="M873" s="66" t="str">
        <f>IF(A873&lt;&gt;"",(Input!AE873*ScoringModel!$B$11+Input!AF873*ScoringModel!$B$21+Input!AG873*ScoringModel!$B$31)*0.01,"")</f>
        <v/>
      </c>
      <c r="N873" s="66" t="str">
        <f>IF(A873&lt;&gt;"",(Input!J873*ScoringModel!$B$4+Input!K873*ScoringModel!$B$5+Input!L873*ScoringModel!$B$6+Input!M873*ScoringModel!$B$7+Input!N873*ScoringModel!$B$8+Input!O873*ScoringModel!$B$9+Input!P873*ScoringModel!$B$10)*0.01,"")</f>
        <v/>
      </c>
      <c r="O873" s="66" t="str">
        <f>IF(A873&lt;&gt;"",(Input!Q873*ScoringModel!$B$14+Input!R873*ScoringModel!$B$15+Input!S873*ScoringModel!$B$16+Input!T873*ScoringModel!$B$17+Input!U873*ScoringModel!$B$18+Input!V873*ScoringModel!$B$19+Input!W873*ScoringModel!$B$20)*0.01,"")</f>
        <v/>
      </c>
      <c r="P873" s="66" t="str">
        <f>IF(A873&lt;&gt;"",(Input!X873*ScoringModel!$B$24+Input!Y873*ScoringModel!$B$25+Input!Z873*ScoringModel!$B$26+Input!AA873*ScoringModel!$B$27+Input!AB873*ScoringModel!$B$28+Input!AC873*ScoringModel!$B$29+Input!AD873*ScoringModel!$B$30)*0.01,"")</f>
        <v/>
      </c>
    </row>
    <row r="874" spans="1:16" x14ac:dyDescent="0.25">
      <c r="A874" s="154" t="str">
        <f>IF(Input!A874&lt;&gt;"",Input!A874,"")</f>
        <v/>
      </c>
      <c r="B874" s="154" t="str">
        <f>IF(Input!D874&lt;&gt;"",CONCATENATE(Input!D874,", ",Input!C874),"")</f>
        <v/>
      </c>
      <c r="C874" s="154" t="str">
        <f>IF(Input!E874&lt;&gt;"",Input!E874,"")</f>
        <v/>
      </c>
      <c r="D874" s="155" t="str">
        <f>IF(Input!F874&lt;&gt;"",Input!F874,"")</f>
        <v/>
      </c>
      <c r="E874" s="154" t="str">
        <f>IF(Input!I874&lt;&gt;"",CONCATENATE(Input!I874,", ",LEFT(Input!H874,1)),"")</f>
        <v/>
      </c>
      <c r="F874" s="156"/>
      <c r="G874" s="157" t="str">
        <f t="shared" si="13"/>
        <v/>
      </c>
      <c r="H874" s="154" t="str">
        <f>IF(A874&lt;&gt;"",VLOOKUP(G874,ScoreRanges!$C$4:$E$8,3),"")</f>
        <v/>
      </c>
      <c r="I874" s="156"/>
      <c r="J874" s="129" t="str">
        <f>IF(AND(ConversionTable!$F$2&lt;&gt;"",A874&lt;&gt;""),VLOOKUP(G874,ConversionTable!B$2:D$402,3),"")</f>
        <v/>
      </c>
      <c r="K874" s="66" t="str">
        <f>IF(AND(ConversionTable!$F$2&lt;&gt;"",A874&lt;&gt;""),VLOOKUP(J874,ConversionTable!I$4:K$7,3),"")</f>
        <v/>
      </c>
      <c r="M874" s="66" t="str">
        <f>IF(A874&lt;&gt;"",(Input!AE874*ScoringModel!$B$11+Input!AF874*ScoringModel!$B$21+Input!AG874*ScoringModel!$B$31)*0.01,"")</f>
        <v/>
      </c>
      <c r="N874" s="66" t="str">
        <f>IF(A874&lt;&gt;"",(Input!J874*ScoringModel!$B$4+Input!K874*ScoringModel!$B$5+Input!L874*ScoringModel!$B$6+Input!M874*ScoringModel!$B$7+Input!N874*ScoringModel!$B$8+Input!O874*ScoringModel!$B$9+Input!P874*ScoringModel!$B$10)*0.01,"")</f>
        <v/>
      </c>
      <c r="O874" s="66" t="str">
        <f>IF(A874&lt;&gt;"",(Input!Q874*ScoringModel!$B$14+Input!R874*ScoringModel!$B$15+Input!S874*ScoringModel!$B$16+Input!T874*ScoringModel!$B$17+Input!U874*ScoringModel!$B$18+Input!V874*ScoringModel!$B$19+Input!W874*ScoringModel!$B$20)*0.01,"")</f>
        <v/>
      </c>
      <c r="P874" s="66" t="str">
        <f>IF(A874&lt;&gt;"",(Input!X874*ScoringModel!$B$24+Input!Y874*ScoringModel!$B$25+Input!Z874*ScoringModel!$B$26+Input!AA874*ScoringModel!$B$27+Input!AB874*ScoringModel!$B$28+Input!AC874*ScoringModel!$B$29+Input!AD874*ScoringModel!$B$30)*0.01,"")</f>
        <v/>
      </c>
    </row>
    <row r="875" spans="1:16" x14ac:dyDescent="0.25">
      <c r="A875" s="154" t="str">
        <f>IF(Input!A875&lt;&gt;"",Input!A875,"")</f>
        <v/>
      </c>
      <c r="B875" s="154" t="str">
        <f>IF(Input!D875&lt;&gt;"",CONCATENATE(Input!D875,", ",Input!C875),"")</f>
        <v/>
      </c>
      <c r="C875" s="154" t="str">
        <f>IF(Input!E875&lt;&gt;"",Input!E875,"")</f>
        <v/>
      </c>
      <c r="D875" s="155" t="str">
        <f>IF(Input!F875&lt;&gt;"",Input!F875,"")</f>
        <v/>
      </c>
      <c r="E875" s="154" t="str">
        <f>IF(Input!I875&lt;&gt;"",CONCATENATE(Input!I875,", ",LEFT(Input!H875,1)),"")</f>
        <v/>
      </c>
      <c r="F875" s="156"/>
      <c r="G875" s="157" t="str">
        <f t="shared" si="13"/>
        <v/>
      </c>
      <c r="H875" s="154" t="str">
        <f>IF(A875&lt;&gt;"",VLOOKUP(G875,ScoreRanges!$C$4:$E$8,3),"")</f>
        <v/>
      </c>
      <c r="I875" s="156"/>
      <c r="J875" s="129" t="str">
        <f>IF(AND(ConversionTable!$F$2&lt;&gt;"",A875&lt;&gt;""),VLOOKUP(G875,ConversionTable!B$2:D$402,3),"")</f>
        <v/>
      </c>
      <c r="K875" s="66" t="str">
        <f>IF(AND(ConversionTable!$F$2&lt;&gt;"",A875&lt;&gt;""),VLOOKUP(J875,ConversionTable!I$4:K$7,3),"")</f>
        <v/>
      </c>
      <c r="M875" s="66" t="str">
        <f>IF(A875&lt;&gt;"",(Input!AE875*ScoringModel!$B$11+Input!AF875*ScoringModel!$B$21+Input!AG875*ScoringModel!$B$31)*0.01,"")</f>
        <v/>
      </c>
      <c r="N875" s="66" t="str">
        <f>IF(A875&lt;&gt;"",(Input!J875*ScoringModel!$B$4+Input!K875*ScoringModel!$B$5+Input!L875*ScoringModel!$B$6+Input!M875*ScoringModel!$B$7+Input!N875*ScoringModel!$B$8+Input!O875*ScoringModel!$B$9+Input!P875*ScoringModel!$B$10)*0.01,"")</f>
        <v/>
      </c>
      <c r="O875" s="66" t="str">
        <f>IF(A875&lt;&gt;"",(Input!Q875*ScoringModel!$B$14+Input!R875*ScoringModel!$B$15+Input!S875*ScoringModel!$B$16+Input!T875*ScoringModel!$B$17+Input!U875*ScoringModel!$B$18+Input!V875*ScoringModel!$B$19+Input!W875*ScoringModel!$B$20)*0.01,"")</f>
        <v/>
      </c>
      <c r="P875" s="66" t="str">
        <f>IF(A875&lt;&gt;"",(Input!X875*ScoringModel!$B$24+Input!Y875*ScoringModel!$B$25+Input!Z875*ScoringModel!$B$26+Input!AA875*ScoringModel!$B$27+Input!AB875*ScoringModel!$B$28+Input!AC875*ScoringModel!$B$29+Input!AD875*ScoringModel!$B$30)*0.01,"")</f>
        <v/>
      </c>
    </row>
    <row r="876" spans="1:16" x14ac:dyDescent="0.25">
      <c r="A876" s="154" t="str">
        <f>IF(Input!A876&lt;&gt;"",Input!A876,"")</f>
        <v/>
      </c>
      <c r="B876" s="154" t="str">
        <f>IF(Input!D876&lt;&gt;"",CONCATENATE(Input!D876,", ",Input!C876),"")</f>
        <v/>
      </c>
      <c r="C876" s="154" t="str">
        <f>IF(Input!E876&lt;&gt;"",Input!E876,"")</f>
        <v/>
      </c>
      <c r="D876" s="155" t="str">
        <f>IF(Input!F876&lt;&gt;"",Input!F876,"")</f>
        <v/>
      </c>
      <c r="E876" s="154" t="str">
        <f>IF(Input!I876&lt;&gt;"",CONCATENATE(Input!I876,", ",LEFT(Input!H876,1)),"")</f>
        <v/>
      </c>
      <c r="F876" s="156"/>
      <c r="G876" s="157" t="str">
        <f t="shared" si="13"/>
        <v/>
      </c>
      <c r="H876" s="154" t="str">
        <f>IF(A876&lt;&gt;"",VLOOKUP(G876,ScoreRanges!$C$4:$E$8,3),"")</f>
        <v/>
      </c>
      <c r="I876" s="156"/>
      <c r="J876" s="129" t="str">
        <f>IF(AND(ConversionTable!$F$2&lt;&gt;"",A876&lt;&gt;""),VLOOKUP(G876,ConversionTable!B$2:D$402,3),"")</f>
        <v/>
      </c>
      <c r="K876" s="66" t="str">
        <f>IF(AND(ConversionTable!$F$2&lt;&gt;"",A876&lt;&gt;""),VLOOKUP(J876,ConversionTable!I$4:K$7,3),"")</f>
        <v/>
      </c>
      <c r="M876" s="66" t="str">
        <f>IF(A876&lt;&gt;"",(Input!AE876*ScoringModel!$B$11+Input!AF876*ScoringModel!$B$21+Input!AG876*ScoringModel!$B$31)*0.01,"")</f>
        <v/>
      </c>
      <c r="N876" s="66" t="str">
        <f>IF(A876&lt;&gt;"",(Input!J876*ScoringModel!$B$4+Input!K876*ScoringModel!$B$5+Input!L876*ScoringModel!$B$6+Input!M876*ScoringModel!$B$7+Input!N876*ScoringModel!$B$8+Input!O876*ScoringModel!$B$9+Input!P876*ScoringModel!$B$10)*0.01,"")</f>
        <v/>
      </c>
      <c r="O876" s="66" t="str">
        <f>IF(A876&lt;&gt;"",(Input!Q876*ScoringModel!$B$14+Input!R876*ScoringModel!$B$15+Input!S876*ScoringModel!$B$16+Input!T876*ScoringModel!$B$17+Input!U876*ScoringModel!$B$18+Input!V876*ScoringModel!$B$19+Input!W876*ScoringModel!$B$20)*0.01,"")</f>
        <v/>
      </c>
      <c r="P876" s="66" t="str">
        <f>IF(A876&lt;&gt;"",(Input!X876*ScoringModel!$B$24+Input!Y876*ScoringModel!$B$25+Input!Z876*ScoringModel!$B$26+Input!AA876*ScoringModel!$B$27+Input!AB876*ScoringModel!$B$28+Input!AC876*ScoringModel!$B$29+Input!AD876*ScoringModel!$B$30)*0.01,"")</f>
        <v/>
      </c>
    </row>
    <row r="877" spans="1:16" x14ac:dyDescent="0.25">
      <c r="A877" s="154" t="str">
        <f>IF(Input!A877&lt;&gt;"",Input!A877,"")</f>
        <v/>
      </c>
      <c r="B877" s="154" t="str">
        <f>IF(Input!D877&lt;&gt;"",CONCATENATE(Input!D877,", ",Input!C877),"")</f>
        <v/>
      </c>
      <c r="C877" s="154" t="str">
        <f>IF(Input!E877&lt;&gt;"",Input!E877,"")</f>
        <v/>
      </c>
      <c r="D877" s="155" t="str">
        <f>IF(Input!F877&lt;&gt;"",Input!F877,"")</f>
        <v/>
      </c>
      <c r="E877" s="154" t="str">
        <f>IF(Input!I877&lt;&gt;"",CONCATENATE(Input!I877,", ",LEFT(Input!H877,1)),"")</f>
        <v/>
      </c>
      <c r="F877" s="156"/>
      <c r="G877" s="157" t="str">
        <f t="shared" si="13"/>
        <v/>
      </c>
      <c r="H877" s="154" t="str">
        <f>IF(A877&lt;&gt;"",VLOOKUP(G877,ScoreRanges!$C$4:$E$8,3),"")</f>
        <v/>
      </c>
      <c r="I877" s="156"/>
      <c r="J877" s="129" t="str">
        <f>IF(AND(ConversionTable!$F$2&lt;&gt;"",A877&lt;&gt;""),VLOOKUP(G877,ConversionTable!B$2:D$402,3),"")</f>
        <v/>
      </c>
      <c r="K877" s="66" t="str">
        <f>IF(AND(ConversionTable!$F$2&lt;&gt;"",A877&lt;&gt;""),VLOOKUP(J877,ConversionTable!I$4:K$7,3),"")</f>
        <v/>
      </c>
      <c r="M877" s="66" t="str">
        <f>IF(A877&lt;&gt;"",(Input!AE877*ScoringModel!$B$11+Input!AF877*ScoringModel!$B$21+Input!AG877*ScoringModel!$B$31)*0.01,"")</f>
        <v/>
      </c>
      <c r="N877" s="66" t="str">
        <f>IF(A877&lt;&gt;"",(Input!J877*ScoringModel!$B$4+Input!K877*ScoringModel!$B$5+Input!L877*ScoringModel!$B$6+Input!M877*ScoringModel!$B$7+Input!N877*ScoringModel!$B$8+Input!O877*ScoringModel!$B$9+Input!P877*ScoringModel!$B$10)*0.01,"")</f>
        <v/>
      </c>
      <c r="O877" s="66" t="str">
        <f>IF(A877&lt;&gt;"",(Input!Q877*ScoringModel!$B$14+Input!R877*ScoringModel!$B$15+Input!S877*ScoringModel!$B$16+Input!T877*ScoringModel!$B$17+Input!U877*ScoringModel!$B$18+Input!V877*ScoringModel!$B$19+Input!W877*ScoringModel!$B$20)*0.01,"")</f>
        <v/>
      </c>
      <c r="P877" s="66" t="str">
        <f>IF(A877&lt;&gt;"",(Input!X877*ScoringModel!$B$24+Input!Y877*ScoringModel!$B$25+Input!Z877*ScoringModel!$B$26+Input!AA877*ScoringModel!$B$27+Input!AB877*ScoringModel!$B$28+Input!AC877*ScoringModel!$B$29+Input!AD877*ScoringModel!$B$30)*0.01,"")</f>
        <v/>
      </c>
    </row>
    <row r="878" spans="1:16" x14ac:dyDescent="0.25">
      <c r="A878" s="154" t="str">
        <f>IF(Input!A878&lt;&gt;"",Input!A878,"")</f>
        <v/>
      </c>
      <c r="B878" s="154" t="str">
        <f>IF(Input!D878&lt;&gt;"",CONCATENATE(Input!D878,", ",Input!C878),"")</f>
        <v/>
      </c>
      <c r="C878" s="154" t="str">
        <f>IF(Input!E878&lt;&gt;"",Input!E878,"")</f>
        <v/>
      </c>
      <c r="D878" s="155" t="str">
        <f>IF(Input!F878&lt;&gt;"",Input!F878,"")</f>
        <v/>
      </c>
      <c r="E878" s="154" t="str">
        <f>IF(Input!I878&lt;&gt;"",CONCATENATE(Input!I878,", ",LEFT(Input!H878,1)),"")</f>
        <v/>
      </c>
      <c r="F878" s="156"/>
      <c r="G878" s="157" t="str">
        <f t="shared" si="13"/>
        <v/>
      </c>
      <c r="H878" s="154" t="str">
        <f>IF(A878&lt;&gt;"",VLOOKUP(G878,ScoreRanges!$C$4:$E$8,3),"")</f>
        <v/>
      </c>
      <c r="I878" s="156"/>
      <c r="J878" s="129" t="str">
        <f>IF(AND(ConversionTable!$F$2&lt;&gt;"",A878&lt;&gt;""),VLOOKUP(G878,ConversionTable!B$2:D$402,3),"")</f>
        <v/>
      </c>
      <c r="K878" s="66" t="str">
        <f>IF(AND(ConversionTable!$F$2&lt;&gt;"",A878&lt;&gt;""),VLOOKUP(J878,ConversionTable!I$4:K$7,3),"")</f>
        <v/>
      </c>
      <c r="M878" s="66" t="str">
        <f>IF(A878&lt;&gt;"",(Input!AE878*ScoringModel!$B$11+Input!AF878*ScoringModel!$B$21+Input!AG878*ScoringModel!$B$31)*0.01,"")</f>
        <v/>
      </c>
      <c r="N878" s="66" t="str">
        <f>IF(A878&lt;&gt;"",(Input!J878*ScoringModel!$B$4+Input!K878*ScoringModel!$B$5+Input!L878*ScoringModel!$B$6+Input!M878*ScoringModel!$B$7+Input!N878*ScoringModel!$B$8+Input!O878*ScoringModel!$B$9+Input!P878*ScoringModel!$B$10)*0.01,"")</f>
        <v/>
      </c>
      <c r="O878" s="66" t="str">
        <f>IF(A878&lt;&gt;"",(Input!Q878*ScoringModel!$B$14+Input!R878*ScoringModel!$B$15+Input!S878*ScoringModel!$B$16+Input!T878*ScoringModel!$B$17+Input!U878*ScoringModel!$B$18+Input!V878*ScoringModel!$B$19+Input!W878*ScoringModel!$B$20)*0.01,"")</f>
        <v/>
      </c>
      <c r="P878" s="66" t="str">
        <f>IF(A878&lt;&gt;"",(Input!X878*ScoringModel!$B$24+Input!Y878*ScoringModel!$B$25+Input!Z878*ScoringModel!$B$26+Input!AA878*ScoringModel!$B$27+Input!AB878*ScoringModel!$B$28+Input!AC878*ScoringModel!$B$29+Input!AD878*ScoringModel!$B$30)*0.01,"")</f>
        <v/>
      </c>
    </row>
    <row r="879" spans="1:16" x14ac:dyDescent="0.25">
      <c r="A879" s="154" t="str">
        <f>IF(Input!A879&lt;&gt;"",Input!A879,"")</f>
        <v/>
      </c>
      <c r="B879" s="154" t="str">
        <f>IF(Input!D879&lt;&gt;"",CONCATENATE(Input!D879,", ",Input!C879),"")</f>
        <v/>
      </c>
      <c r="C879" s="154" t="str">
        <f>IF(Input!E879&lt;&gt;"",Input!E879,"")</f>
        <v/>
      </c>
      <c r="D879" s="155" t="str">
        <f>IF(Input!F879&lt;&gt;"",Input!F879,"")</f>
        <v/>
      </c>
      <c r="E879" s="154" t="str">
        <f>IF(Input!I879&lt;&gt;"",CONCATENATE(Input!I879,", ",LEFT(Input!H879,1)),"")</f>
        <v/>
      </c>
      <c r="F879" s="156"/>
      <c r="G879" s="157" t="str">
        <f t="shared" si="13"/>
        <v/>
      </c>
      <c r="H879" s="154" t="str">
        <f>IF(A879&lt;&gt;"",VLOOKUP(G879,ScoreRanges!$C$4:$E$8,3),"")</f>
        <v/>
      </c>
      <c r="I879" s="156"/>
      <c r="J879" s="129" t="str">
        <f>IF(AND(ConversionTable!$F$2&lt;&gt;"",A879&lt;&gt;""),VLOOKUP(G879,ConversionTable!B$2:D$402,3),"")</f>
        <v/>
      </c>
      <c r="K879" s="66" t="str">
        <f>IF(AND(ConversionTable!$F$2&lt;&gt;"",A879&lt;&gt;""),VLOOKUP(J879,ConversionTable!I$4:K$7,3),"")</f>
        <v/>
      </c>
      <c r="M879" s="66" t="str">
        <f>IF(A879&lt;&gt;"",(Input!AE879*ScoringModel!$B$11+Input!AF879*ScoringModel!$B$21+Input!AG879*ScoringModel!$B$31)*0.01,"")</f>
        <v/>
      </c>
      <c r="N879" s="66" t="str">
        <f>IF(A879&lt;&gt;"",(Input!J879*ScoringModel!$B$4+Input!K879*ScoringModel!$B$5+Input!L879*ScoringModel!$B$6+Input!M879*ScoringModel!$B$7+Input!N879*ScoringModel!$B$8+Input!O879*ScoringModel!$B$9+Input!P879*ScoringModel!$B$10)*0.01,"")</f>
        <v/>
      </c>
      <c r="O879" s="66" t="str">
        <f>IF(A879&lt;&gt;"",(Input!Q879*ScoringModel!$B$14+Input!R879*ScoringModel!$B$15+Input!S879*ScoringModel!$B$16+Input!T879*ScoringModel!$B$17+Input!U879*ScoringModel!$B$18+Input!V879*ScoringModel!$B$19+Input!W879*ScoringModel!$B$20)*0.01,"")</f>
        <v/>
      </c>
      <c r="P879" s="66" t="str">
        <f>IF(A879&lt;&gt;"",(Input!X879*ScoringModel!$B$24+Input!Y879*ScoringModel!$B$25+Input!Z879*ScoringModel!$B$26+Input!AA879*ScoringModel!$B$27+Input!AB879*ScoringModel!$B$28+Input!AC879*ScoringModel!$B$29+Input!AD879*ScoringModel!$B$30)*0.01,"")</f>
        <v/>
      </c>
    </row>
    <row r="880" spans="1:16" x14ac:dyDescent="0.25">
      <c r="A880" s="154" t="str">
        <f>IF(Input!A880&lt;&gt;"",Input!A880,"")</f>
        <v/>
      </c>
      <c r="B880" s="154" t="str">
        <f>IF(Input!D880&lt;&gt;"",CONCATENATE(Input!D880,", ",Input!C880),"")</f>
        <v/>
      </c>
      <c r="C880" s="154" t="str">
        <f>IF(Input!E880&lt;&gt;"",Input!E880,"")</f>
        <v/>
      </c>
      <c r="D880" s="155" t="str">
        <f>IF(Input!F880&lt;&gt;"",Input!F880,"")</f>
        <v/>
      </c>
      <c r="E880" s="154" t="str">
        <f>IF(Input!I880&lt;&gt;"",CONCATENATE(Input!I880,", ",LEFT(Input!H880,1)),"")</f>
        <v/>
      </c>
      <c r="F880" s="156"/>
      <c r="G880" s="157" t="str">
        <f t="shared" si="13"/>
        <v/>
      </c>
      <c r="H880" s="154" t="str">
        <f>IF(A880&lt;&gt;"",VLOOKUP(G880,ScoreRanges!$C$4:$E$8,3),"")</f>
        <v/>
      </c>
      <c r="I880" s="156"/>
      <c r="J880" s="129" t="str">
        <f>IF(AND(ConversionTable!$F$2&lt;&gt;"",A880&lt;&gt;""),VLOOKUP(G880,ConversionTable!B$2:D$402,3),"")</f>
        <v/>
      </c>
      <c r="K880" s="66" t="str">
        <f>IF(AND(ConversionTable!$F$2&lt;&gt;"",A880&lt;&gt;""),VLOOKUP(J880,ConversionTable!I$4:K$7,3),"")</f>
        <v/>
      </c>
      <c r="M880" s="66" t="str">
        <f>IF(A880&lt;&gt;"",(Input!AE880*ScoringModel!$B$11+Input!AF880*ScoringModel!$B$21+Input!AG880*ScoringModel!$B$31)*0.01,"")</f>
        <v/>
      </c>
      <c r="N880" s="66" t="str">
        <f>IF(A880&lt;&gt;"",(Input!J880*ScoringModel!$B$4+Input!K880*ScoringModel!$B$5+Input!L880*ScoringModel!$B$6+Input!M880*ScoringModel!$B$7+Input!N880*ScoringModel!$B$8+Input!O880*ScoringModel!$B$9+Input!P880*ScoringModel!$B$10)*0.01,"")</f>
        <v/>
      </c>
      <c r="O880" s="66" t="str">
        <f>IF(A880&lt;&gt;"",(Input!Q880*ScoringModel!$B$14+Input!R880*ScoringModel!$B$15+Input!S880*ScoringModel!$B$16+Input!T880*ScoringModel!$B$17+Input!U880*ScoringModel!$B$18+Input!V880*ScoringModel!$B$19+Input!W880*ScoringModel!$B$20)*0.01,"")</f>
        <v/>
      </c>
      <c r="P880" s="66" t="str">
        <f>IF(A880&lt;&gt;"",(Input!X880*ScoringModel!$B$24+Input!Y880*ScoringModel!$B$25+Input!Z880*ScoringModel!$B$26+Input!AA880*ScoringModel!$B$27+Input!AB880*ScoringModel!$B$28+Input!AC880*ScoringModel!$B$29+Input!AD880*ScoringModel!$B$30)*0.01,"")</f>
        <v/>
      </c>
    </row>
    <row r="881" spans="1:16" x14ac:dyDescent="0.25">
      <c r="A881" s="154" t="str">
        <f>IF(Input!A881&lt;&gt;"",Input!A881,"")</f>
        <v/>
      </c>
      <c r="B881" s="154" t="str">
        <f>IF(Input!D881&lt;&gt;"",CONCATENATE(Input!D881,", ",Input!C881),"")</f>
        <v/>
      </c>
      <c r="C881" s="154" t="str">
        <f>IF(Input!E881&lt;&gt;"",Input!E881,"")</f>
        <v/>
      </c>
      <c r="D881" s="155" t="str">
        <f>IF(Input!F881&lt;&gt;"",Input!F881,"")</f>
        <v/>
      </c>
      <c r="E881" s="154" t="str">
        <f>IF(Input!I881&lt;&gt;"",CONCATENATE(Input!I881,", ",LEFT(Input!H881,1)),"")</f>
        <v/>
      </c>
      <c r="F881" s="156"/>
      <c r="G881" s="157" t="str">
        <f t="shared" si="13"/>
        <v/>
      </c>
      <c r="H881" s="154" t="str">
        <f>IF(A881&lt;&gt;"",VLOOKUP(G881,ScoreRanges!$C$4:$E$8,3),"")</f>
        <v/>
      </c>
      <c r="I881" s="156"/>
      <c r="J881" s="129" t="str">
        <f>IF(AND(ConversionTable!$F$2&lt;&gt;"",A881&lt;&gt;""),VLOOKUP(G881,ConversionTable!B$2:D$402,3),"")</f>
        <v/>
      </c>
      <c r="K881" s="66" t="str">
        <f>IF(AND(ConversionTable!$F$2&lt;&gt;"",A881&lt;&gt;""),VLOOKUP(J881,ConversionTable!I$4:K$7,3),"")</f>
        <v/>
      </c>
      <c r="M881" s="66" t="str">
        <f>IF(A881&lt;&gt;"",(Input!AE881*ScoringModel!$B$11+Input!AF881*ScoringModel!$B$21+Input!AG881*ScoringModel!$B$31)*0.01,"")</f>
        <v/>
      </c>
      <c r="N881" s="66" t="str">
        <f>IF(A881&lt;&gt;"",(Input!J881*ScoringModel!$B$4+Input!K881*ScoringModel!$B$5+Input!L881*ScoringModel!$B$6+Input!M881*ScoringModel!$B$7+Input!N881*ScoringModel!$B$8+Input!O881*ScoringModel!$B$9+Input!P881*ScoringModel!$B$10)*0.01,"")</f>
        <v/>
      </c>
      <c r="O881" s="66" t="str">
        <f>IF(A881&lt;&gt;"",(Input!Q881*ScoringModel!$B$14+Input!R881*ScoringModel!$B$15+Input!S881*ScoringModel!$B$16+Input!T881*ScoringModel!$B$17+Input!U881*ScoringModel!$B$18+Input!V881*ScoringModel!$B$19+Input!W881*ScoringModel!$B$20)*0.01,"")</f>
        <v/>
      </c>
      <c r="P881" s="66" t="str">
        <f>IF(A881&lt;&gt;"",(Input!X881*ScoringModel!$B$24+Input!Y881*ScoringModel!$B$25+Input!Z881*ScoringModel!$B$26+Input!AA881*ScoringModel!$B$27+Input!AB881*ScoringModel!$B$28+Input!AC881*ScoringModel!$B$29+Input!AD881*ScoringModel!$B$30)*0.01,"")</f>
        <v/>
      </c>
    </row>
    <row r="882" spans="1:16" x14ac:dyDescent="0.25">
      <c r="A882" s="154" t="str">
        <f>IF(Input!A882&lt;&gt;"",Input!A882,"")</f>
        <v/>
      </c>
      <c r="B882" s="154" t="str">
        <f>IF(Input!D882&lt;&gt;"",CONCATENATE(Input!D882,", ",Input!C882),"")</f>
        <v/>
      </c>
      <c r="C882" s="154" t="str">
        <f>IF(Input!E882&lt;&gt;"",Input!E882,"")</f>
        <v/>
      </c>
      <c r="D882" s="155" t="str">
        <f>IF(Input!F882&lt;&gt;"",Input!F882,"")</f>
        <v/>
      </c>
      <c r="E882" s="154" t="str">
        <f>IF(Input!I882&lt;&gt;"",CONCATENATE(Input!I882,", ",LEFT(Input!H882,1)),"")</f>
        <v/>
      </c>
      <c r="F882" s="156"/>
      <c r="G882" s="157" t="str">
        <f t="shared" si="13"/>
        <v/>
      </c>
      <c r="H882" s="154" t="str">
        <f>IF(A882&lt;&gt;"",VLOOKUP(G882,ScoreRanges!$C$4:$E$8,3),"")</f>
        <v/>
      </c>
      <c r="I882" s="156"/>
      <c r="J882" s="129" t="str">
        <f>IF(AND(ConversionTable!$F$2&lt;&gt;"",A882&lt;&gt;""),VLOOKUP(G882,ConversionTable!B$2:D$402,3),"")</f>
        <v/>
      </c>
      <c r="K882" s="66" t="str">
        <f>IF(AND(ConversionTable!$F$2&lt;&gt;"",A882&lt;&gt;""),VLOOKUP(J882,ConversionTable!I$4:K$7,3),"")</f>
        <v/>
      </c>
      <c r="M882" s="66" t="str">
        <f>IF(A882&lt;&gt;"",(Input!AE882*ScoringModel!$B$11+Input!AF882*ScoringModel!$B$21+Input!AG882*ScoringModel!$B$31)*0.01,"")</f>
        <v/>
      </c>
      <c r="N882" s="66" t="str">
        <f>IF(A882&lt;&gt;"",(Input!J882*ScoringModel!$B$4+Input!K882*ScoringModel!$B$5+Input!L882*ScoringModel!$B$6+Input!M882*ScoringModel!$B$7+Input!N882*ScoringModel!$B$8+Input!O882*ScoringModel!$B$9+Input!P882*ScoringModel!$B$10)*0.01,"")</f>
        <v/>
      </c>
      <c r="O882" s="66" t="str">
        <f>IF(A882&lt;&gt;"",(Input!Q882*ScoringModel!$B$14+Input!R882*ScoringModel!$B$15+Input!S882*ScoringModel!$B$16+Input!T882*ScoringModel!$B$17+Input!U882*ScoringModel!$B$18+Input!V882*ScoringModel!$B$19+Input!W882*ScoringModel!$B$20)*0.01,"")</f>
        <v/>
      </c>
      <c r="P882" s="66" t="str">
        <f>IF(A882&lt;&gt;"",(Input!X882*ScoringModel!$B$24+Input!Y882*ScoringModel!$B$25+Input!Z882*ScoringModel!$B$26+Input!AA882*ScoringModel!$B$27+Input!AB882*ScoringModel!$B$28+Input!AC882*ScoringModel!$B$29+Input!AD882*ScoringModel!$B$30)*0.01,"")</f>
        <v/>
      </c>
    </row>
    <row r="883" spans="1:16" x14ac:dyDescent="0.25">
      <c r="A883" s="154" t="str">
        <f>IF(Input!A883&lt;&gt;"",Input!A883,"")</f>
        <v/>
      </c>
      <c r="B883" s="154" t="str">
        <f>IF(Input!D883&lt;&gt;"",CONCATENATE(Input!D883,", ",Input!C883),"")</f>
        <v/>
      </c>
      <c r="C883" s="154" t="str">
        <f>IF(Input!E883&lt;&gt;"",Input!E883,"")</f>
        <v/>
      </c>
      <c r="D883" s="155" t="str">
        <f>IF(Input!F883&lt;&gt;"",Input!F883,"")</f>
        <v/>
      </c>
      <c r="E883" s="154" t="str">
        <f>IF(Input!I883&lt;&gt;"",CONCATENATE(Input!I883,", ",LEFT(Input!H883,1)),"")</f>
        <v/>
      </c>
      <c r="F883" s="156"/>
      <c r="G883" s="157" t="str">
        <f t="shared" si="13"/>
        <v/>
      </c>
      <c r="H883" s="154" t="str">
        <f>IF(A883&lt;&gt;"",VLOOKUP(G883,ScoreRanges!$C$4:$E$8,3),"")</f>
        <v/>
      </c>
      <c r="I883" s="156"/>
      <c r="J883" s="129" t="str">
        <f>IF(AND(ConversionTable!$F$2&lt;&gt;"",A883&lt;&gt;""),VLOOKUP(G883,ConversionTable!B$2:D$402,3),"")</f>
        <v/>
      </c>
      <c r="K883" s="66" t="str">
        <f>IF(AND(ConversionTable!$F$2&lt;&gt;"",A883&lt;&gt;""),VLOOKUP(J883,ConversionTable!I$4:K$7,3),"")</f>
        <v/>
      </c>
      <c r="M883" s="66" t="str">
        <f>IF(A883&lt;&gt;"",(Input!AE883*ScoringModel!$B$11+Input!AF883*ScoringModel!$B$21+Input!AG883*ScoringModel!$B$31)*0.01,"")</f>
        <v/>
      </c>
      <c r="N883" s="66" t="str">
        <f>IF(A883&lt;&gt;"",(Input!J883*ScoringModel!$B$4+Input!K883*ScoringModel!$B$5+Input!L883*ScoringModel!$B$6+Input!M883*ScoringModel!$B$7+Input!N883*ScoringModel!$B$8+Input!O883*ScoringModel!$B$9+Input!P883*ScoringModel!$B$10)*0.01,"")</f>
        <v/>
      </c>
      <c r="O883" s="66" t="str">
        <f>IF(A883&lt;&gt;"",(Input!Q883*ScoringModel!$B$14+Input!R883*ScoringModel!$B$15+Input!S883*ScoringModel!$B$16+Input!T883*ScoringModel!$B$17+Input!U883*ScoringModel!$B$18+Input!V883*ScoringModel!$B$19+Input!W883*ScoringModel!$B$20)*0.01,"")</f>
        <v/>
      </c>
      <c r="P883" s="66" t="str">
        <f>IF(A883&lt;&gt;"",(Input!X883*ScoringModel!$B$24+Input!Y883*ScoringModel!$B$25+Input!Z883*ScoringModel!$B$26+Input!AA883*ScoringModel!$B$27+Input!AB883*ScoringModel!$B$28+Input!AC883*ScoringModel!$B$29+Input!AD883*ScoringModel!$B$30)*0.01,"")</f>
        <v/>
      </c>
    </row>
    <row r="884" spans="1:16" x14ac:dyDescent="0.25">
      <c r="A884" s="154" t="str">
        <f>IF(Input!A884&lt;&gt;"",Input!A884,"")</f>
        <v/>
      </c>
      <c r="B884" s="154" t="str">
        <f>IF(Input!D884&lt;&gt;"",CONCATENATE(Input!D884,", ",Input!C884),"")</f>
        <v/>
      </c>
      <c r="C884" s="154" t="str">
        <f>IF(Input!E884&lt;&gt;"",Input!E884,"")</f>
        <v/>
      </c>
      <c r="D884" s="155" t="str">
        <f>IF(Input!F884&lt;&gt;"",Input!F884,"")</f>
        <v/>
      </c>
      <c r="E884" s="154" t="str">
        <f>IF(Input!I884&lt;&gt;"",CONCATENATE(Input!I884,", ",LEFT(Input!H884,1)),"")</f>
        <v/>
      </c>
      <c r="F884" s="156"/>
      <c r="G884" s="157" t="str">
        <f t="shared" si="13"/>
        <v/>
      </c>
      <c r="H884" s="154" t="str">
        <f>IF(A884&lt;&gt;"",VLOOKUP(G884,ScoreRanges!$C$4:$E$8,3),"")</f>
        <v/>
      </c>
      <c r="I884" s="156"/>
      <c r="J884" s="129" t="str">
        <f>IF(AND(ConversionTable!$F$2&lt;&gt;"",A884&lt;&gt;""),VLOOKUP(G884,ConversionTable!B$2:D$402,3),"")</f>
        <v/>
      </c>
      <c r="K884" s="66" t="str">
        <f>IF(AND(ConversionTable!$F$2&lt;&gt;"",A884&lt;&gt;""),VLOOKUP(J884,ConversionTable!I$4:K$7,3),"")</f>
        <v/>
      </c>
      <c r="M884" s="66" t="str">
        <f>IF(A884&lt;&gt;"",(Input!AE884*ScoringModel!$B$11+Input!AF884*ScoringModel!$B$21+Input!AG884*ScoringModel!$B$31)*0.01,"")</f>
        <v/>
      </c>
      <c r="N884" s="66" t="str">
        <f>IF(A884&lt;&gt;"",(Input!J884*ScoringModel!$B$4+Input!K884*ScoringModel!$B$5+Input!L884*ScoringModel!$B$6+Input!M884*ScoringModel!$B$7+Input!N884*ScoringModel!$B$8+Input!O884*ScoringModel!$B$9+Input!P884*ScoringModel!$B$10)*0.01,"")</f>
        <v/>
      </c>
      <c r="O884" s="66" t="str">
        <f>IF(A884&lt;&gt;"",(Input!Q884*ScoringModel!$B$14+Input!R884*ScoringModel!$B$15+Input!S884*ScoringModel!$B$16+Input!T884*ScoringModel!$B$17+Input!U884*ScoringModel!$B$18+Input!V884*ScoringModel!$B$19+Input!W884*ScoringModel!$B$20)*0.01,"")</f>
        <v/>
      </c>
      <c r="P884" s="66" t="str">
        <f>IF(A884&lt;&gt;"",(Input!X884*ScoringModel!$B$24+Input!Y884*ScoringModel!$B$25+Input!Z884*ScoringModel!$B$26+Input!AA884*ScoringModel!$B$27+Input!AB884*ScoringModel!$B$28+Input!AC884*ScoringModel!$B$29+Input!AD884*ScoringModel!$B$30)*0.01,"")</f>
        <v/>
      </c>
    </row>
    <row r="885" spans="1:16" x14ac:dyDescent="0.25">
      <c r="A885" s="154" t="str">
        <f>IF(Input!A885&lt;&gt;"",Input!A885,"")</f>
        <v/>
      </c>
      <c r="B885" s="154" t="str">
        <f>IF(Input!D885&lt;&gt;"",CONCATENATE(Input!D885,", ",Input!C885),"")</f>
        <v/>
      </c>
      <c r="C885" s="154" t="str">
        <f>IF(Input!E885&lt;&gt;"",Input!E885,"")</f>
        <v/>
      </c>
      <c r="D885" s="155" t="str">
        <f>IF(Input!F885&lt;&gt;"",Input!F885,"")</f>
        <v/>
      </c>
      <c r="E885" s="154" t="str">
        <f>IF(Input!I885&lt;&gt;"",CONCATENATE(Input!I885,", ",LEFT(Input!H885,1)),"")</f>
        <v/>
      </c>
      <c r="F885" s="156"/>
      <c r="G885" s="157" t="str">
        <f t="shared" si="13"/>
        <v/>
      </c>
      <c r="H885" s="154" t="str">
        <f>IF(A885&lt;&gt;"",VLOOKUP(G885,ScoreRanges!$C$4:$E$8,3),"")</f>
        <v/>
      </c>
      <c r="I885" s="156"/>
      <c r="J885" s="129" t="str">
        <f>IF(AND(ConversionTable!$F$2&lt;&gt;"",A885&lt;&gt;""),VLOOKUP(G885,ConversionTable!B$2:D$402,3),"")</f>
        <v/>
      </c>
      <c r="K885" s="66" t="str">
        <f>IF(AND(ConversionTable!$F$2&lt;&gt;"",A885&lt;&gt;""),VLOOKUP(J885,ConversionTable!I$4:K$7,3),"")</f>
        <v/>
      </c>
      <c r="M885" s="66" t="str">
        <f>IF(A885&lt;&gt;"",(Input!AE885*ScoringModel!$B$11+Input!AF885*ScoringModel!$B$21+Input!AG885*ScoringModel!$B$31)*0.01,"")</f>
        <v/>
      </c>
      <c r="N885" s="66" t="str">
        <f>IF(A885&lt;&gt;"",(Input!J885*ScoringModel!$B$4+Input!K885*ScoringModel!$B$5+Input!L885*ScoringModel!$B$6+Input!M885*ScoringModel!$B$7+Input!N885*ScoringModel!$B$8+Input!O885*ScoringModel!$B$9+Input!P885*ScoringModel!$B$10)*0.01,"")</f>
        <v/>
      </c>
      <c r="O885" s="66" t="str">
        <f>IF(A885&lt;&gt;"",(Input!Q885*ScoringModel!$B$14+Input!R885*ScoringModel!$B$15+Input!S885*ScoringModel!$B$16+Input!T885*ScoringModel!$B$17+Input!U885*ScoringModel!$B$18+Input!V885*ScoringModel!$B$19+Input!W885*ScoringModel!$B$20)*0.01,"")</f>
        <v/>
      </c>
      <c r="P885" s="66" t="str">
        <f>IF(A885&lt;&gt;"",(Input!X885*ScoringModel!$B$24+Input!Y885*ScoringModel!$B$25+Input!Z885*ScoringModel!$B$26+Input!AA885*ScoringModel!$B$27+Input!AB885*ScoringModel!$B$28+Input!AC885*ScoringModel!$B$29+Input!AD885*ScoringModel!$B$30)*0.01,"")</f>
        <v/>
      </c>
    </row>
    <row r="886" spans="1:16" x14ac:dyDescent="0.25">
      <c r="A886" s="154" t="str">
        <f>IF(Input!A886&lt;&gt;"",Input!A886,"")</f>
        <v/>
      </c>
      <c r="B886" s="154" t="str">
        <f>IF(Input!D886&lt;&gt;"",CONCATENATE(Input!D886,", ",Input!C886),"")</f>
        <v/>
      </c>
      <c r="C886" s="154" t="str">
        <f>IF(Input!E886&lt;&gt;"",Input!E886,"")</f>
        <v/>
      </c>
      <c r="D886" s="155" t="str">
        <f>IF(Input!F886&lt;&gt;"",Input!F886,"")</f>
        <v/>
      </c>
      <c r="E886" s="154" t="str">
        <f>IF(Input!I886&lt;&gt;"",CONCATENATE(Input!I886,", ",LEFT(Input!H886,1)),"")</f>
        <v/>
      </c>
      <c r="F886" s="156"/>
      <c r="G886" s="157" t="str">
        <f t="shared" si="13"/>
        <v/>
      </c>
      <c r="H886" s="154" t="str">
        <f>IF(A886&lt;&gt;"",VLOOKUP(G886,ScoreRanges!$C$4:$E$8,3),"")</f>
        <v/>
      </c>
      <c r="I886" s="156"/>
      <c r="J886" s="129" t="str">
        <f>IF(AND(ConversionTable!$F$2&lt;&gt;"",A886&lt;&gt;""),VLOOKUP(G886,ConversionTable!B$2:D$402,3),"")</f>
        <v/>
      </c>
      <c r="K886" s="66" t="str">
        <f>IF(AND(ConversionTable!$F$2&lt;&gt;"",A886&lt;&gt;""),VLOOKUP(J886,ConversionTable!I$4:K$7,3),"")</f>
        <v/>
      </c>
      <c r="M886" s="66" t="str">
        <f>IF(A886&lt;&gt;"",(Input!AE886*ScoringModel!$B$11+Input!AF886*ScoringModel!$B$21+Input!AG886*ScoringModel!$B$31)*0.01,"")</f>
        <v/>
      </c>
      <c r="N886" s="66" t="str">
        <f>IF(A886&lt;&gt;"",(Input!J886*ScoringModel!$B$4+Input!K886*ScoringModel!$B$5+Input!L886*ScoringModel!$B$6+Input!M886*ScoringModel!$B$7+Input!N886*ScoringModel!$B$8+Input!O886*ScoringModel!$B$9+Input!P886*ScoringModel!$B$10)*0.01,"")</f>
        <v/>
      </c>
      <c r="O886" s="66" t="str">
        <f>IF(A886&lt;&gt;"",(Input!Q886*ScoringModel!$B$14+Input!R886*ScoringModel!$B$15+Input!S886*ScoringModel!$B$16+Input!T886*ScoringModel!$B$17+Input!U886*ScoringModel!$B$18+Input!V886*ScoringModel!$B$19+Input!W886*ScoringModel!$B$20)*0.01,"")</f>
        <v/>
      </c>
      <c r="P886" s="66" t="str">
        <f>IF(A886&lt;&gt;"",(Input!X886*ScoringModel!$B$24+Input!Y886*ScoringModel!$B$25+Input!Z886*ScoringModel!$B$26+Input!AA886*ScoringModel!$B$27+Input!AB886*ScoringModel!$B$28+Input!AC886*ScoringModel!$B$29+Input!AD886*ScoringModel!$B$30)*0.01,"")</f>
        <v/>
      </c>
    </row>
    <row r="887" spans="1:16" x14ac:dyDescent="0.25">
      <c r="A887" s="154" t="str">
        <f>IF(Input!A887&lt;&gt;"",Input!A887,"")</f>
        <v/>
      </c>
      <c r="B887" s="154" t="str">
        <f>IF(Input!D887&lt;&gt;"",CONCATENATE(Input!D887,", ",Input!C887),"")</f>
        <v/>
      </c>
      <c r="C887" s="154" t="str">
        <f>IF(Input!E887&lt;&gt;"",Input!E887,"")</f>
        <v/>
      </c>
      <c r="D887" s="155" t="str">
        <f>IF(Input!F887&lt;&gt;"",Input!F887,"")</f>
        <v/>
      </c>
      <c r="E887" s="154" t="str">
        <f>IF(Input!I887&lt;&gt;"",CONCATENATE(Input!I887,", ",LEFT(Input!H887,1)),"")</f>
        <v/>
      </c>
      <c r="F887" s="156"/>
      <c r="G887" s="157" t="str">
        <f t="shared" si="13"/>
        <v/>
      </c>
      <c r="H887" s="154" t="str">
        <f>IF(A887&lt;&gt;"",VLOOKUP(G887,ScoreRanges!$C$4:$E$8,3),"")</f>
        <v/>
      </c>
      <c r="I887" s="156"/>
      <c r="J887" s="129" t="str">
        <f>IF(AND(ConversionTable!$F$2&lt;&gt;"",A887&lt;&gt;""),VLOOKUP(G887,ConversionTable!B$2:D$402,3),"")</f>
        <v/>
      </c>
      <c r="K887" s="66" t="str">
        <f>IF(AND(ConversionTable!$F$2&lt;&gt;"",A887&lt;&gt;""),VLOOKUP(J887,ConversionTable!I$4:K$7,3),"")</f>
        <v/>
      </c>
      <c r="M887" s="66" t="str">
        <f>IF(A887&lt;&gt;"",(Input!AE887*ScoringModel!$B$11+Input!AF887*ScoringModel!$B$21+Input!AG887*ScoringModel!$B$31)*0.01,"")</f>
        <v/>
      </c>
      <c r="N887" s="66" t="str">
        <f>IF(A887&lt;&gt;"",(Input!J887*ScoringModel!$B$4+Input!K887*ScoringModel!$B$5+Input!L887*ScoringModel!$B$6+Input!M887*ScoringModel!$B$7+Input!N887*ScoringModel!$B$8+Input!O887*ScoringModel!$B$9+Input!P887*ScoringModel!$B$10)*0.01,"")</f>
        <v/>
      </c>
      <c r="O887" s="66" t="str">
        <f>IF(A887&lt;&gt;"",(Input!Q887*ScoringModel!$B$14+Input!R887*ScoringModel!$B$15+Input!S887*ScoringModel!$B$16+Input!T887*ScoringModel!$B$17+Input!U887*ScoringModel!$B$18+Input!V887*ScoringModel!$B$19+Input!W887*ScoringModel!$B$20)*0.01,"")</f>
        <v/>
      </c>
      <c r="P887" s="66" t="str">
        <f>IF(A887&lt;&gt;"",(Input!X887*ScoringModel!$B$24+Input!Y887*ScoringModel!$B$25+Input!Z887*ScoringModel!$B$26+Input!AA887*ScoringModel!$B$27+Input!AB887*ScoringModel!$B$28+Input!AC887*ScoringModel!$B$29+Input!AD887*ScoringModel!$B$30)*0.01,"")</f>
        <v/>
      </c>
    </row>
    <row r="888" spans="1:16" x14ac:dyDescent="0.25">
      <c r="A888" s="154" t="str">
        <f>IF(Input!A888&lt;&gt;"",Input!A888,"")</f>
        <v/>
      </c>
      <c r="B888" s="154" t="str">
        <f>IF(Input!D888&lt;&gt;"",CONCATENATE(Input!D888,", ",Input!C888),"")</f>
        <v/>
      </c>
      <c r="C888" s="154" t="str">
        <f>IF(Input!E888&lt;&gt;"",Input!E888,"")</f>
        <v/>
      </c>
      <c r="D888" s="155" t="str">
        <f>IF(Input!F888&lt;&gt;"",Input!F888,"")</f>
        <v/>
      </c>
      <c r="E888" s="154" t="str">
        <f>IF(Input!I888&lt;&gt;"",CONCATENATE(Input!I888,", ",LEFT(Input!H888,1)),"")</f>
        <v/>
      </c>
      <c r="F888" s="156"/>
      <c r="G888" s="157" t="str">
        <f t="shared" si="13"/>
        <v/>
      </c>
      <c r="H888" s="154" t="str">
        <f>IF(A888&lt;&gt;"",VLOOKUP(G888,ScoreRanges!$C$4:$E$8,3),"")</f>
        <v/>
      </c>
      <c r="I888" s="156"/>
      <c r="J888" s="129" t="str">
        <f>IF(AND(ConversionTable!$F$2&lt;&gt;"",A888&lt;&gt;""),VLOOKUP(G888,ConversionTable!B$2:D$402,3),"")</f>
        <v/>
      </c>
      <c r="K888" s="66" t="str">
        <f>IF(AND(ConversionTable!$F$2&lt;&gt;"",A888&lt;&gt;""),VLOOKUP(J888,ConversionTable!I$4:K$7,3),"")</f>
        <v/>
      </c>
      <c r="M888" s="66" t="str">
        <f>IF(A888&lt;&gt;"",(Input!AE888*ScoringModel!$B$11+Input!AF888*ScoringModel!$B$21+Input!AG888*ScoringModel!$B$31)*0.01,"")</f>
        <v/>
      </c>
      <c r="N888" s="66" t="str">
        <f>IF(A888&lt;&gt;"",(Input!J888*ScoringModel!$B$4+Input!K888*ScoringModel!$B$5+Input!L888*ScoringModel!$B$6+Input!M888*ScoringModel!$B$7+Input!N888*ScoringModel!$B$8+Input!O888*ScoringModel!$B$9+Input!P888*ScoringModel!$B$10)*0.01,"")</f>
        <v/>
      </c>
      <c r="O888" s="66" t="str">
        <f>IF(A888&lt;&gt;"",(Input!Q888*ScoringModel!$B$14+Input!R888*ScoringModel!$B$15+Input!S888*ScoringModel!$B$16+Input!T888*ScoringModel!$B$17+Input!U888*ScoringModel!$B$18+Input!V888*ScoringModel!$B$19+Input!W888*ScoringModel!$B$20)*0.01,"")</f>
        <v/>
      </c>
      <c r="P888" s="66" t="str">
        <f>IF(A888&lt;&gt;"",(Input!X888*ScoringModel!$B$24+Input!Y888*ScoringModel!$B$25+Input!Z888*ScoringModel!$B$26+Input!AA888*ScoringModel!$B$27+Input!AB888*ScoringModel!$B$28+Input!AC888*ScoringModel!$B$29+Input!AD888*ScoringModel!$B$30)*0.01,"")</f>
        <v/>
      </c>
    </row>
    <row r="889" spans="1:16" x14ac:dyDescent="0.25">
      <c r="A889" s="154" t="str">
        <f>IF(Input!A889&lt;&gt;"",Input!A889,"")</f>
        <v/>
      </c>
      <c r="B889" s="154" t="str">
        <f>IF(Input!D889&lt;&gt;"",CONCATENATE(Input!D889,", ",Input!C889),"")</f>
        <v/>
      </c>
      <c r="C889" s="154" t="str">
        <f>IF(Input!E889&lt;&gt;"",Input!E889,"")</f>
        <v/>
      </c>
      <c r="D889" s="155" t="str">
        <f>IF(Input!F889&lt;&gt;"",Input!F889,"")</f>
        <v/>
      </c>
      <c r="E889" s="154" t="str">
        <f>IF(Input!I889&lt;&gt;"",CONCATENATE(Input!I889,", ",LEFT(Input!H889,1)),"")</f>
        <v/>
      </c>
      <c r="F889" s="156"/>
      <c r="G889" s="157" t="str">
        <f t="shared" si="13"/>
        <v/>
      </c>
      <c r="H889" s="154" t="str">
        <f>IF(A889&lt;&gt;"",VLOOKUP(G889,ScoreRanges!$C$4:$E$8,3),"")</f>
        <v/>
      </c>
      <c r="I889" s="156"/>
      <c r="J889" s="129" t="str">
        <f>IF(AND(ConversionTable!$F$2&lt;&gt;"",A889&lt;&gt;""),VLOOKUP(G889,ConversionTable!B$2:D$402,3),"")</f>
        <v/>
      </c>
      <c r="K889" s="66" t="str">
        <f>IF(AND(ConversionTable!$F$2&lt;&gt;"",A889&lt;&gt;""),VLOOKUP(J889,ConversionTable!I$4:K$7,3),"")</f>
        <v/>
      </c>
      <c r="M889" s="66" t="str">
        <f>IF(A889&lt;&gt;"",(Input!AE889*ScoringModel!$B$11+Input!AF889*ScoringModel!$B$21+Input!AG889*ScoringModel!$B$31)*0.01,"")</f>
        <v/>
      </c>
      <c r="N889" s="66" t="str">
        <f>IF(A889&lt;&gt;"",(Input!J889*ScoringModel!$B$4+Input!K889*ScoringModel!$B$5+Input!L889*ScoringModel!$B$6+Input!M889*ScoringModel!$B$7+Input!N889*ScoringModel!$B$8+Input!O889*ScoringModel!$B$9+Input!P889*ScoringModel!$B$10)*0.01,"")</f>
        <v/>
      </c>
      <c r="O889" s="66" t="str">
        <f>IF(A889&lt;&gt;"",(Input!Q889*ScoringModel!$B$14+Input!R889*ScoringModel!$B$15+Input!S889*ScoringModel!$B$16+Input!T889*ScoringModel!$B$17+Input!U889*ScoringModel!$B$18+Input!V889*ScoringModel!$B$19+Input!W889*ScoringModel!$B$20)*0.01,"")</f>
        <v/>
      </c>
      <c r="P889" s="66" t="str">
        <f>IF(A889&lt;&gt;"",(Input!X889*ScoringModel!$B$24+Input!Y889*ScoringModel!$B$25+Input!Z889*ScoringModel!$B$26+Input!AA889*ScoringModel!$B$27+Input!AB889*ScoringModel!$B$28+Input!AC889*ScoringModel!$B$29+Input!AD889*ScoringModel!$B$30)*0.01,"")</f>
        <v/>
      </c>
    </row>
    <row r="890" spans="1:16" x14ac:dyDescent="0.25">
      <c r="A890" s="154" t="str">
        <f>IF(Input!A890&lt;&gt;"",Input!A890,"")</f>
        <v/>
      </c>
      <c r="B890" s="154" t="str">
        <f>IF(Input!D890&lt;&gt;"",CONCATENATE(Input!D890,", ",Input!C890),"")</f>
        <v/>
      </c>
      <c r="C890" s="154" t="str">
        <f>IF(Input!E890&lt;&gt;"",Input!E890,"")</f>
        <v/>
      </c>
      <c r="D890" s="155" t="str">
        <f>IF(Input!F890&lt;&gt;"",Input!F890,"")</f>
        <v/>
      </c>
      <c r="E890" s="154" t="str">
        <f>IF(Input!I890&lt;&gt;"",CONCATENATE(Input!I890,", ",LEFT(Input!H890,1)),"")</f>
        <v/>
      </c>
      <c r="F890" s="156"/>
      <c r="G890" s="157" t="str">
        <f t="shared" si="13"/>
        <v/>
      </c>
      <c r="H890" s="154" t="str">
        <f>IF(A890&lt;&gt;"",VLOOKUP(G890,ScoreRanges!$C$4:$E$8,3),"")</f>
        <v/>
      </c>
      <c r="I890" s="156"/>
      <c r="J890" s="129" t="str">
        <f>IF(AND(ConversionTable!$F$2&lt;&gt;"",A890&lt;&gt;""),VLOOKUP(G890,ConversionTable!B$2:D$402,3),"")</f>
        <v/>
      </c>
      <c r="K890" s="66" t="str">
        <f>IF(AND(ConversionTable!$F$2&lt;&gt;"",A890&lt;&gt;""),VLOOKUP(J890,ConversionTable!I$4:K$7,3),"")</f>
        <v/>
      </c>
      <c r="M890" s="66" t="str">
        <f>IF(A890&lt;&gt;"",(Input!AE890*ScoringModel!$B$11+Input!AF890*ScoringModel!$B$21+Input!AG890*ScoringModel!$B$31)*0.01,"")</f>
        <v/>
      </c>
      <c r="N890" s="66" t="str">
        <f>IF(A890&lt;&gt;"",(Input!J890*ScoringModel!$B$4+Input!K890*ScoringModel!$B$5+Input!L890*ScoringModel!$B$6+Input!M890*ScoringModel!$B$7+Input!N890*ScoringModel!$B$8+Input!O890*ScoringModel!$B$9+Input!P890*ScoringModel!$B$10)*0.01,"")</f>
        <v/>
      </c>
      <c r="O890" s="66" t="str">
        <f>IF(A890&lt;&gt;"",(Input!Q890*ScoringModel!$B$14+Input!R890*ScoringModel!$B$15+Input!S890*ScoringModel!$B$16+Input!T890*ScoringModel!$B$17+Input!U890*ScoringModel!$B$18+Input!V890*ScoringModel!$B$19+Input!W890*ScoringModel!$B$20)*0.01,"")</f>
        <v/>
      </c>
      <c r="P890" s="66" t="str">
        <f>IF(A890&lt;&gt;"",(Input!X890*ScoringModel!$B$24+Input!Y890*ScoringModel!$B$25+Input!Z890*ScoringModel!$B$26+Input!AA890*ScoringModel!$B$27+Input!AB890*ScoringModel!$B$28+Input!AC890*ScoringModel!$B$29+Input!AD890*ScoringModel!$B$30)*0.01,"")</f>
        <v/>
      </c>
    </row>
    <row r="891" spans="1:16" x14ac:dyDescent="0.25">
      <c r="A891" s="154" t="str">
        <f>IF(Input!A891&lt;&gt;"",Input!A891,"")</f>
        <v/>
      </c>
      <c r="B891" s="154" t="str">
        <f>IF(Input!D891&lt;&gt;"",CONCATENATE(Input!D891,", ",Input!C891),"")</f>
        <v/>
      </c>
      <c r="C891" s="154" t="str">
        <f>IF(Input!E891&lt;&gt;"",Input!E891,"")</f>
        <v/>
      </c>
      <c r="D891" s="155" t="str">
        <f>IF(Input!F891&lt;&gt;"",Input!F891,"")</f>
        <v/>
      </c>
      <c r="E891" s="154" t="str">
        <f>IF(Input!I891&lt;&gt;"",CONCATENATE(Input!I891,", ",LEFT(Input!H891,1)),"")</f>
        <v/>
      </c>
      <c r="F891" s="156"/>
      <c r="G891" s="157" t="str">
        <f t="shared" si="13"/>
        <v/>
      </c>
      <c r="H891" s="154" t="str">
        <f>IF(A891&lt;&gt;"",VLOOKUP(G891,ScoreRanges!$C$4:$E$8,3),"")</f>
        <v/>
      </c>
      <c r="I891" s="156"/>
      <c r="J891" s="129" t="str">
        <f>IF(AND(ConversionTable!$F$2&lt;&gt;"",A891&lt;&gt;""),VLOOKUP(G891,ConversionTable!B$2:D$402,3),"")</f>
        <v/>
      </c>
      <c r="K891" s="66" t="str">
        <f>IF(AND(ConversionTable!$F$2&lt;&gt;"",A891&lt;&gt;""),VLOOKUP(J891,ConversionTable!I$4:K$7,3),"")</f>
        <v/>
      </c>
      <c r="M891" s="66" t="str">
        <f>IF(A891&lt;&gt;"",(Input!AE891*ScoringModel!$B$11+Input!AF891*ScoringModel!$B$21+Input!AG891*ScoringModel!$B$31)*0.01,"")</f>
        <v/>
      </c>
      <c r="N891" s="66" t="str">
        <f>IF(A891&lt;&gt;"",(Input!J891*ScoringModel!$B$4+Input!K891*ScoringModel!$B$5+Input!L891*ScoringModel!$B$6+Input!M891*ScoringModel!$B$7+Input!N891*ScoringModel!$B$8+Input!O891*ScoringModel!$B$9+Input!P891*ScoringModel!$B$10)*0.01,"")</f>
        <v/>
      </c>
      <c r="O891" s="66" t="str">
        <f>IF(A891&lt;&gt;"",(Input!Q891*ScoringModel!$B$14+Input!R891*ScoringModel!$B$15+Input!S891*ScoringModel!$B$16+Input!T891*ScoringModel!$B$17+Input!U891*ScoringModel!$B$18+Input!V891*ScoringModel!$B$19+Input!W891*ScoringModel!$B$20)*0.01,"")</f>
        <v/>
      </c>
      <c r="P891" s="66" t="str">
        <f>IF(A891&lt;&gt;"",(Input!X891*ScoringModel!$B$24+Input!Y891*ScoringModel!$B$25+Input!Z891*ScoringModel!$B$26+Input!AA891*ScoringModel!$B$27+Input!AB891*ScoringModel!$B$28+Input!AC891*ScoringModel!$B$29+Input!AD891*ScoringModel!$B$30)*0.01,"")</f>
        <v/>
      </c>
    </row>
    <row r="892" spans="1:16" x14ac:dyDescent="0.25">
      <c r="A892" s="154" t="str">
        <f>IF(Input!A892&lt;&gt;"",Input!A892,"")</f>
        <v/>
      </c>
      <c r="B892" s="154" t="str">
        <f>IF(Input!D892&lt;&gt;"",CONCATENATE(Input!D892,", ",Input!C892),"")</f>
        <v/>
      </c>
      <c r="C892" s="154" t="str">
        <f>IF(Input!E892&lt;&gt;"",Input!E892,"")</f>
        <v/>
      </c>
      <c r="D892" s="155" t="str">
        <f>IF(Input!F892&lt;&gt;"",Input!F892,"")</f>
        <v/>
      </c>
      <c r="E892" s="154" t="str">
        <f>IF(Input!I892&lt;&gt;"",CONCATENATE(Input!I892,", ",LEFT(Input!H892,1)),"")</f>
        <v/>
      </c>
      <c r="F892" s="156"/>
      <c r="G892" s="157" t="str">
        <f t="shared" si="13"/>
        <v/>
      </c>
      <c r="H892" s="154" t="str">
        <f>IF(A892&lt;&gt;"",VLOOKUP(G892,ScoreRanges!$C$4:$E$8,3),"")</f>
        <v/>
      </c>
      <c r="I892" s="156"/>
      <c r="J892" s="129" t="str">
        <f>IF(AND(ConversionTable!$F$2&lt;&gt;"",A892&lt;&gt;""),VLOOKUP(G892,ConversionTable!B$2:D$402,3),"")</f>
        <v/>
      </c>
      <c r="K892" s="66" t="str">
        <f>IF(AND(ConversionTable!$F$2&lt;&gt;"",A892&lt;&gt;""),VLOOKUP(J892,ConversionTable!I$4:K$7,3),"")</f>
        <v/>
      </c>
      <c r="M892" s="66" t="str">
        <f>IF(A892&lt;&gt;"",(Input!AE892*ScoringModel!$B$11+Input!AF892*ScoringModel!$B$21+Input!AG892*ScoringModel!$B$31)*0.01,"")</f>
        <v/>
      </c>
      <c r="N892" s="66" t="str">
        <f>IF(A892&lt;&gt;"",(Input!J892*ScoringModel!$B$4+Input!K892*ScoringModel!$B$5+Input!L892*ScoringModel!$B$6+Input!M892*ScoringModel!$B$7+Input!N892*ScoringModel!$B$8+Input!O892*ScoringModel!$B$9+Input!P892*ScoringModel!$B$10)*0.01,"")</f>
        <v/>
      </c>
      <c r="O892" s="66" t="str">
        <f>IF(A892&lt;&gt;"",(Input!Q892*ScoringModel!$B$14+Input!R892*ScoringModel!$B$15+Input!S892*ScoringModel!$B$16+Input!T892*ScoringModel!$B$17+Input!U892*ScoringModel!$B$18+Input!V892*ScoringModel!$B$19+Input!W892*ScoringModel!$B$20)*0.01,"")</f>
        <v/>
      </c>
      <c r="P892" s="66" t="str">
        <f>IF(A892&lt;&gt;"",(Input!X892*ScoringModel!$B$24+Input!Y892*ScoringModel!$B$25+Input!Z892*ScoringModel!$B$26+Input!AA892*ScoringModel!$B$27+Input!AB892*ScoringModel!$B$28+Input!AC892*ScoringModel!$B$29+Input!AD892*ScoringModel!$B$30)*0.01,"")</f>
        <v/>
      </c>
    </row>
    <row r="893" spans="1:16" x14ac:dyDescent="0.25">
      <c r="A893" s="154" t="str">
        <f>IF(Input!A893&lt;&gt;"",Input!A893,"")</f>
        <v/>
      </c>
      <c r="B893" s="154" t="str">
        <f>IF(Input!D893&lt;&gt;"",CONCATENATE(Input!D893,", ",Input!C893),"")</f>
        <v/>
      </c>
      <c r="C893" s="154" t="str">
        <f>IF(Input!E893&lt;&gt;"",Input!E893,"")</f>
        <v/>
      </c>
      <c r="D893" s="155" t="str">
        <f>IF(Input!F893&lt;&gt;"",Input!F893,"")</f>
        <v/>
      </c>
      <c r="E893" s="154" t="str">
        <f>IF(Input!I893&lt;&gt;"",CONCATENATE(Input!I893,", ",LEFT(Input!H893,1)),"")</f>
        <v/>
      </c>
      <c r="F893" s="156"/>
      <c r="G893" s="157" t="str">
        <f t="shared" si="13"/>
        <v/>
      </c>
      <c r="H893" s="154" t="str">
        <f>IF(A893&lt;&gt;"",VLOOKUP(G893,ScoreRanges!$C$4:$E$8,3),"")</f>
        <v/>
      </c>
      <c r="I893" s="156"/>
      <c r="J893" s="129" t="str">
        <f>IF(AND(ConversionTable!$F$2&lt;&gt;"",A893&lt;&gt;""),VLOOKUP(G893,ConversionTable!B$2:D$402,3),"")</f>
        <v/>
      </c>
      <c r="K893" s="66" t="str">
        <f>IF(AND(ConversionTable!$F$2&lt;&gt;"",A893&lt;&gt;""),VLOOKUP(J893,ConversionTable!I$4:K$7,3),"")</f>
        <v/>
      </c>
      <c r="M893" s="66" t="str">
        <f>IF(A893&lt;&gt;"",(Input!AE893*ScoringModel!$B$11+Input!AF893*ScoringModel!$B$21+Input!AG893*ScoringModel!$B$31)*0.01,"")</f>
        <v/>
      </c>
      <c r="N893" s="66" t="str">
        <f>IF(A893&lt;&gt;"",(Input!J893*ScoringModel!$B$4+Input!K893*ScoringModel!$B$5+Input!L893*ScoringModel!$B$6+Input!M893*ScoringModel!$B$7+Input!N893*ScoringModel!$B$8+Input!O893*ScoringModel!$B$9+Input!P893*ScoringModel!$B$10)*0.01,"")</f>
        <v/>
      </c>
      <c r="O893" s="66" t="str">
        <f>IF(A893&lt;&gt;"",(Input!Q893*ScoringModel!$B$14+Input!R893*ScoringModel!$B$15+Input!S893*ScoringModel!$B$16+Input!T893*ScoringModel!$B$17+Input!U893*ScoringModel!$B$18+Input!V893*ScoringModel!$B$19+Input!W893*ScoringModel!$B$20)*0.01,"")</f>
        <v/>
      </c>
      <c r="P893" s="66" t="str">
        <f>IF(A893&lt;&gt;"",(Input!X893*ScoringModel!$B$24+Input!Y893*ScoringModel!$B$25+Input!Z893*ScoringModel!$B$26+Input!AA893*ScoringModel!$B$27+Input!AB893*ScoringModel!$B$28+Input!AC893*ScoringModel!$B$29+Input!AD893*ScoringModel!$B$30)*0.01,"")</f>
        <v/>
      </c>
    </row>
    <row r="894" spans="1:16" x14ac:dyDescent="0.25">
      <c r="A894" s="154" t="str">
        <f>IF(Input!A894&lt;&gt;"",Input!A894,"")</f>
        <v/>
      </c>
      <c r="B894" s="154" t="str">
        <f>IF(Input!D894&lt;&gt;"",CONCATENATE(Input!D894,", ",Input!C894),"")</f>
        <v/>
      </c>
      <c r="C894" s="154" t="str">
        <f>IF(Input!E894&lt;&gt;"",Input!E894,"")</f>
        <v/>
      </c>
      <c r="D894" s="155" t="str">
        <f>IF(Input!F894&lt;&gt;"",Input!F894,"")</f>
        <v/>
      </c>
      <c r="E894" s="154" t="str">
        <f>IF(Input!I894&lt;&gt;"",CONCATENATE(Input!I894,", ",LEFT(Input!H894,1)),"")</f>
        <v/>
      </c>
      <c r="F894" s="156"/>
      <c r="G894" s="157" t="str">
        <f t="shared" si="13"/>
        <v/>
      </c>
      <c r="H894" s="154" t="str">
        <f>IF(A894&lt;&gt;"",VLOOKUP(G894,ScoreRanges!$C$4:$E$8,3),"")</f>
        <v/>
      </c>
      <c r="I894" s="156"/>
      <c r="J894" s="129" t="str">
        <f>IF(AND(ConversionTable!$F$2&lt;&gt;"",A894&lt;&gt;""),VLOOKUP(G894,ConversionTable!B$2:D$402,3),"")</f>
        <v/>
      </c>
      <c r="K894" s="66" t="str">
        <f>IF(AND(ConversionTable!$F$2&lt;&gt;"",A894&lt;&gt;""),VLOOKUP(J894,ConversionTable!I$4:K$7,3),"")</f>
        <v/>
      </c>
      <c r="M894" s="66" t="str">
        <f>IF(A894&lt;&gt;"",(Input!AE894*ScoringModel!$B$11+Input!AF894*ScoringModel!$B$21+Input!AG894*ScoringModel!$B$31)*0.01,"")</f>
        <v/>
      </c>
      <c r="N894" s="66" t="str">
        <f>IF(A894&lt;&gt;"",(Input!J894*ScoringModel!$B$4+Input!K894*ScoringModel!$B$5+Input!L894*ScoringModel!$B$6+Input!M894*ScoringModel!$B$7+Input!N894*ScoringModel!$B$8+Input!O894*ScoringModel!$B$9+Input!P894*ScoringModel!$B$10)*0.01,"")</f>
        <v/>
      </c>
      <c r="O894" s="66" t="str">
        <f>IF(A894&lt;&gt;"",(Input!Q894*ScoringModel!$B$14+Input!R894*ScoringModel!$B$15+Input!S894*ScoringModel!$B$16+Input!T894*ScoringModel!$B$17+Input!U894*ScoringModel!$B$18+Input!V894*ScoringModel!$B$19+Input!W894*ScoringModel!$B$20)*0.01,"")</f>
        <v/>
      </c>
      <c r="P894" s="66" t="str">
        <f>IF(A894&lt;&gt;"",(Input!X894*ScoringModel!$B$24+Input!Y894*ScoringModel!$B$25+Input!Z894*ScoringModel!$B$26+Input!AA894*ScoringModel!$B$27+Input!AB894*ScoringModel!$B$28+Input!AC894*ScoringModel!$B$29+Input!AD894*ScoringModel!$B$30)*0.01,"")</f>
        <v/>
      </c>
    </row>
    <row r="895" spans="1:16" x14ac:dyDescent="0.25">
      <c r="A895" s="154" t="str">
        <f>IF(Input!A895&lt;&gt;"",Input!A895,"")</f>
        <v/>
      </c>
      <c r="B895" s="154" t="str">
        <f>IF(Input!D895&lt;&gt;"",CONCATENATE(Input!D895,", ",Input!C895),"")</f>
        <v/>
      </c>
      <c r="C895" s="154" t="str">
        <f>IF(Input!E895&lt;&gt;"",Input!E895,"")</f>
        <v/>
      </c>
      <c r="D895" s="155" t="str">
        <f>IF(Input!F895&lt;&gt;"",Input!F895,"")</f>
        <v/>
      </c>
      <c r="E895" s="154" t="str">
        <f>IF(Input!I895&lt;&gt;"",CONCATENATE(Input!I895,", ",LEFT(Input!H895,1)),"")</f>
        <v/>
      </c>
      <c r="F895" s="156"/>
      <c r="G895" s="157" t="str">
        <f t="shared" si="13"/>
        <v/>
      </c>
      <c r="H895" s="154" t="str">
        <f>IF(A895&lt;&gt;"",VLOOKUP(G895,ScoreRanges!$C$4:$E$8,3),"")</f>
        <v/>
      </c>
      <c r="I895" s="156"/>
      <c r="J895" s="129" t="str">
        <f>IF(AND(ConversionTable!$F$2&lt;&gt;"",A895&lt;&gt;""),VLOOKUP(G895,ConversionTable!B$2:D$402,3),"")</f>
        <v/>
      </c>
      <c r="K895" s="66" t="str">
        <f>IF(AND(ConversionTable!$F$2&lt;&gt;"",A895&lt;&gt;""),VLOOKUP(J895,ConversionTable!I$4:K$7,3),"")</f>
        <v/>
      </c>
      <c r="M895" s="66" t="str">
        <f>IF(A895&lt;&gt;"",(Input!AE895*ScoringModel!$B$11+Input!AF895*ScoringModel!$B$21+Input!AG895*ScoringModel!$B$31)*0.01,"")</f>
        <v/>
      </c>
      <c r="N895" s="66" t="str">
        <f>IF(A895&lt;&gt;"",(Input!J895*ScoringModel!$B$4+Input!K895*ScoringModel!$B$5+Input!L895*ScoringModel!$B$6+Input!M895*ScoringModel!$B$7+Input!N895*ScoringModel!$B$8+Input!O895*ScoringModel!$B$9+Input!P895*ScoringModel!$B$10)*0.01,"")</f>
        <v/>
      </c>
      <c r="O895" s="66" t="str">
        <f>IF(A895&lt;&gt;"",(Input!Q895*ScoringModel!$B$14+Input!R895*ScoringModel!$B$15+Input!S895*ScoringModel!$B$16+Input!T895*ScoringModel!$B$17+Input!U895*ScoringModel!$B$18+Input!V895*ScoringModel!$B$19+Input!W895*ScoringModel!$B$20)*0.01,"")</f>
        <v/>
      </c>
      <c r="P895" s="66" t="str">
        <f>IF(A895&lt;&gt;"",(Input!X895*ScoringModel!$B$24+Input!Y895*ScoringModel!$B$25+Input!Z895*ScoringModel!$B$26+Input!AA895*ScoringModel!$B$27+Input!AB895*ScoringModel!$B$28+Input!AC895*ScoringModel!$B$29+Input!AD895*ScoringModel!$B$30)*0.01,"")</f>
        <v/>
      </c>
    </row>
    <row r="896" spans="1:16" x14ac:dyDescent="0.25">
      <c r="A896" s="154" t="str">
        <f>IF(Input!A896&lt;&gt;"",Input!A896,"")</f>
        <v/>
      </c>
      <c r="B896" s="154" t="str">
        <f>IF(Input!D896&lt;&gt;"",CONCATENATE(Input!D896,", ",Input!C896),"")</f>
        <v/>
      </c>
      <c r="C896" s="154" t="str">
        <f>IF(Input!E896&lt;&gt;"",Input!E896,"")</f>
        <v/>
      </c>
      <c r="D896" s="155" t="str">
        <f>IF(Input!F896&lt;&gt;"",Input!F896,"")</f>
        <v/>
      </c>
      <c r="E896" s="154" t="str">
        <f>IF(Input!I896&lt;&gt;"",CONCATENATE(Input!I896,", ",LEFT(Input!H896,1)),"")</f>
        <v/>
      </c>
      <c r="F896" s="156"/>
      <c r="G896" s="157" t="str">
        <f t="shared" si="13"/>
        <v/>
      </c>
      <c r="H896" s="154" t="str">
        <f>IF(A896&lt;&gt;"",VLOOKUP(G896,ScoreRanges!$C$4:$E$8,3),"")</f>
        <v/>
      </c>
      <c r="I896" s="156"/>
      <c r="J896" s="129" t="str">
        <f>IF(AND(ConversionTable!$F$2&lt;&gt;"",A896&lt;&gt;""),VLOOKUP(G896,ConversionTable!B$2:D$402,3),"")</f>
        <v/>
      </c>
      <c r="K896" s="66" t="str">
        <f>IF(AND(ConversionTable!$F$2&lt;&gt;"",A896&lt;&gt;""),VLOOKUP(J896,ConversionTable!I$4:K$7,3),"")</f>
        <v/>
      </c>
      <c r="M896" s="66" t="str">
        <f>IF(A896&lt;&gt;"",(Input!AE896*ScoringModel!$B$11+Input!AF896*ScoringModel!$B$21+Input!AG896*ScoringModel!$B$31)*0.01,"")</f>
        <v/>
      </c>
      <c r="N896" s="66" t="str">
        <f>IF(A896&lt;&gt;"",(Input!J896*ScoringModel!$B$4+Input!K896*ScoringModel!$B$5+Input!L896*ScoringModel!$B$6+Input!M896*ScoringModel!$B$7+Input!N896*ScoringModel!$B$8+Input!O896*ScoringModel!$B$9+Input!P896*ScoringModel!$B$10)*0.01,"")</f>
        <v/>
      </c>
      <c r="O896" s="66" t="str">
        <f>IF(A896&lt;&gt;"",(Input!Q896*ScoringModel!$B$14+Input!R896*ScoringModel!$B$15+Input!S896*ScoringModel!$B$16+Input!T896*ScoringModel!$B$17+Input!U896*ScoringModel!$B$18+Input!V896*ScoringModel!$B$19+Input!W896*ScoringModel!$B$20)*0.01,"")</f>
        <v/>
      </c>
      <c r="P896" s="66" t="str">
        <f>IF(A896&lt;&gt;"",(Input!X896*ScoringModel!$B$24+Input!Y896*ScoringModel!$B$25+Input!Z896*ScoringModel!$B$26+Input!AA896*ScoringModel!$B$27+Input!AB896*ScoringModel!$B$28+Input!AC896*ScoringModel!$B$29+Input!AD896*ScoringModel!$B$30)*0.01,"")</f>
        <v/>
      </c>
    </row>
    <row r="897" spans="1:16" x14ac:dyDescent="0.25">
      <c r="A897" s="154" t="str">
        <f>IF(Input!A897&lt;&gt;"",Input!A897,"")</f>
        <v/>
      </c>
      <c r="B897" s="154" t="str">
        <f>IF(Input!D897&lt;&gt;"",CONCATENATE(Input!D897,", ",Input!C897),"")</f>
        <v/>
      </c>
      <c r="C897" s="154" t="str">
        <f>IF(Input!E897&lt;&gt;"",Input!E897,"")</f>
        <v/>
      </c>
      <c r="D897" s="155" t="str">
        <f>IF(Input!F897&lt;&gt;"",Input!F897,"")</f>
        <v/>
      </c>
      <c r="E897" s="154" t="str">
        <f>IF(Input!I897&lt;&gt;"",CONCATENATE(Input!I897,", ",LEFT(Input!H897,1)),"")</f>
        <v/>
      </c>
      <c r="F897" s="156"/>
      <c r="G897" s="157" t="str">
        <f t="shared" si="13"/>
        <v/>
      </c>
      <c r="H897" s="154" t="str">
        <f>IF(A897&lt;&gt;"",VLOOKUP(G897,ScoreRanges!$C$4:$E$8,3),"")</f>
        <v/>
      </c>
      <c r="I897" s="156"/>
      <c r="J897" s="129" t="str">
        <f>IF(AND(ConversionTable!$F$2&lt;&gt;"",A897&lt;&gt;""),VLOOKUP(G897,ConversionTable!B$2:D$402,3),"")</f>
        <v/>
      </c>
      <c r="K897" s="66" t="str">
        <f>IF(AND(ConversionTable!$F$2&lt;&gt;"",A897&lt;&gt;""),VLOOKUP(J897,ConversionTable!I$4:K$7,3),"")</f>
        <v/>
      </c>
      <c r="M897" s="66" t="str">
        <f>IF(A897&lt;&gt;"",(Input!AE897*ScoringModel!$B$11+Input!AF897*ScoringModel!$B$21+Input!AG897*ScoringModel!$B$31)*0.01,"")</f>
        <v/>
      </c>
      <c r="N897" s="66" t="str">
        <f>IF(A897&lt;&gt;"",(Input!J897*ScoringModel!$B$4+Input!K897*ScoringModel!$B$5+Input!L897*ScoringModel!$B$6+Input!M897*ScoringModel!$B$7+Input!N897*ScoringModel!$B$8+Input!O897*ScoringModel!$B$9+Input!P897*ScoringModel!$B$10)*0.01,"")</f>
        <v/>
      </c>
      <c r="O897" s="66" t="str">
        <f>IF(A897&lt;&gt;"",(Input!Q897*ScoringModel!$B$14+Input!R897*ScoringModel!$B$15+Input!S897*ScoringModel!$B$16+Input!T897*ScoringModel!$B$17+Input!U897*ScoringModel!$B$18+Input!V897*ScoringModel!$B$19+Input!W897*ScoringModel!$B$20)*0.01,"")</f>
        <v/>
      </c>
      <c r="P897" s="66" t="str">
        <f>IF(A897&lt;&gt;"",(Input!X897*ScoringModel!$B$24+Input!Y897*ScoringModel!$B$25+Input!Z897*ScoringModel!$B$26+Input!AA897*ScoringModel!$B$27+Input!AB897*ScoringModel!$B$28+Input!AC897*ScoringModel!$B$29+Input!AD897*ScoringModel!$B$30)*0.01,"")</f>
        <v/>
      </c>
    </row>
    <row r="898" spans="1:16" x14ac:dyDescent="0.25">
      <c r="A898" s="154" t="str">
        <f>IF(Input!A898&lt;&gt;"",Input!A898,"")</f>
        <v/>
      </c>
      <c r="B898" s="154" t="str">
        <f>IF(Input!D898&lt;&gt;"",CONCATENATE(Input!D898,", ",Input!C898),"")</f>
        <v/>
      </c>
      <c r="C898" s="154" t="str">
        <f>IF(Input!E898&lt;&gt;"",Input!E898,"")</f>
        <v/>
      </c>
      <c r="D898" s="155" t="str">
        <f>IF(Input!F898&lt;&gt;"",Input!F898,"")</f>
        <v/>
      </c>
      <c r="E898" s="154" t="str">
        <f>IF(Input!I898&lt;&gt;"",CONCATENATE(Input!I898,", ",LEFT(Input!H898,1)),"")</f>
        <v/>
      </c>
      <c r="F898" s="156"/>
      <c r="G898" s="157" t="str">
        <f t="shared" ref="G898:G961" si="14">IF(A898&lt;&gt;"",SUM(M898:P898),"")</f>
        <v/>
      </c>
      <c r="H898" s="154" t="str">
        <f>IF(A898&lt;&gt;"",VLOOKUP(G898,ScoreRanges!$C$4:$E$8,3),"")</f>
        <v/>
      </c>
      <c r="I898" s="156"/>
      <c r="J898" s="129" t="str">
        <f>IF(AND(ConversionTable!$F$2&lt;&gt;"",A898&lt;&gt;""),VLOOKUP(G898,ConversionTable!B$2:D$402,3),"")</f>
        <v/>
      </c>
      <c r="K898" s="66" t="str">
        <f>IF(AND(ConversionTable!$F$2&lt;&gt;"",A898&lt;&gt;""),VLOOKUP(J898,ConversionTable!I$4:K$7,3),"")</f>
        <v/>
      </c>
      <c r="M898" s="66" t="str">
        <f>IF(A898&lt;&gt;"",(Input!AE898*ScoringModel!$B$11+Input!AF898*ScoringModel!$B$21+Input!AG898*ScoringModel!$B$31)*0.01,"")</f>
        <v/>
      </c>
      <c r="N898" s="66" t="str">
        <f>IF(A898&lt;&gt;"",(Input!J898*ScoringModel!$B$4+Input!K898*ScoringModel!$B$5+Input!L898*ScoringModel!$B$6+Input!M898*ScoringModel!$B$7+Input!N898*ScoringModel!$B$8+Input!O898*ScoringModel!$B$9+Input!P898*ScoringModel!$B$10)*0.01,"")</f>
        <v/>
      </c>
      <c r="O898" s="66" t="str">
        <f>IF(A898&lt;&gt;"",(Input!Q898*ScoringModel!$B$14+Input!R898*ScoringModel!$B$15+Input!S898*ScoringModel!$B$16+Input!T898*ScoringModel!$B$17+Input!U898*ScoringModel!$B$18+Input!V898*ScoringModel!$B$19+Input!W898*ScoringModel!$B$20)*0.01,"")</f>
        <v/>
      </c>
      <c r="P898" s="66" t="str">
        <f>IF(A898&lt;&gt;"",(Input!X898*ScoringModel!$B$24+Input!Y898*ScoringModel!$B$25+Input!Z898*ScoringModel!$B$26+Input!AA898*ScoringModel!$B$27+Input!AB898*ScoringModel!$B$28+Input!AC898*ScoringModel!$B$29+Input!AD898*ScoringModel!$B$30)*0.01,"")</f>
        <v/>
      </c>
    </row>
    <row r="899" spans="1:16" x14ac:dyDescent="0.25">
      <c r="A899" s="154" t="str">
        <f>IF(Input!A899&lt;&gt;"",Input!A899,"")</f>
        <v/>
      </c>
      <c r="B899" s="154" t="str">
        <f>IF(Input!D899&lt;&gt;"",CONCATENATE(Input!D899,", ",Input!C899),"")</f>
        <v/>
      </c>
      <c r="C899" s="154" t="str">
        <f>IF(Input!E899&lt;&gt;"",Input!E899,"")</f>
        <v/>
      </c>
      <c r="D899" s="155" t="str">
        <f>IF(Input!F899&lt;&gt;"",Input!F899,"")</f>
        <v/>
      </c>
      <c r="E899" s="154" t="str">
        <f>IF(Input!I899&lt;&gt;"",CONCATENATE(Input!I899,", ",LEFT(Input!H899,1)),"")</f>
        <v/>
      </c>
      <c r="F899" s="156"/>
      <c r="G899" s="157" t="str">
        <f t="shared" si="14"/>
        <v/>
      </c>
      <c r="H899" s="154" t="str">
        <f>IF(A899&lt;&gt;"",VLOOKUP(G899,ScoreRanges!$C$4:$E$8,3),"")</f>
        <v/>
      </c>
      <c r="I899" s="156"/>
      <c r="J899" s="129" t="str">
        <f>IF(AND(ConversionTable!$F$2&lt;&gt;"",A899&lt;&gt;""),VLOOKUP(G899,ConversionTable!B$2:D$402,3),"")</f>
        <v/>
      </c>
      <c r="K899" s="66" t="str">
        <f>IF(AND(ConversionTable!$F$2&lt;&gt;"",A899&lt;&gt;""),VLOOKUP(J899,ConversionTable!I$4:K$7,3),"")</f>
        <v/>
      </c>
      <c r="M899" s="66" t="str">
        <f>IF(A899&lt;&gt;"",(Input!AE899*ScoringModel!$B$11+Input!AF899*ScoringModel!$B$21+Input!AG899*ScoringModel!$B$31)*0.01,"")</f>
        <v/>
      </c>
      <c r="N899" s="66" t="str">
        <f>IF(A899&lt;&gt;"",(Input!J899*ScoringModel!$B$4+Input!K899*ScoringModel!$B$5+Input!L899*ScoringModel!$B$6+Input!M899*ScoringModel!$B$7+Input!N899*ScoringModel!$B$8+Input!O899*ScoringModel!$B$9+Input!P899*ScoringModel!$B$10)*0.01,"")</f>
        <v/>
      </c>
      <c r="O899" s="66" t="str">
        <f>IF(A899&lt;&gt;"",(Input!Q899*ScoringModel!$B$14+Input!R899*ScoringModel!$B$15+Input!S899*ScoringModel!$B$16+Input!T899*ScoringModel!$B$17+Input!U899*ScoringModel!$B$18+Input!V899*ScoringModel!$B$19+Input!W899*ScoringModel!$B$20)*0.01,"")</f>
        <v/>
      </c>
      <c r="P899" s="66" t="str">
        <f>IF(A899&lt;&gt;"",(Input!X899*ScoringModel!$B$24+Input!Y899*ScoringModel!$B$25+Input!Z899*ScoringModel!$B$26+Input!AA899*ScoringModel!$B$27+Input!AB899*ScoringModel!$B$28+Input!AC899*ScoringModel!$B$29+Input!AD899*ScoringModel!$B$30)*0.01,"")</f>
        <v/>
      </c>
    </row>
    <row r="900" spans="1:16" x14ac:dyDescent="0.25">
      <c r="A900" s="154" t="str">
        <f>IF(Input!A900&lt;&gt;"",Input!A900,"")</f>
        <v/>
      </c>
      <c r="B900" s="154" t="str">
        <f>IF(Input!D900&lt;&gt;"",CONCATENATE(Input!D900,", ",Input!C900),"")</f>
        <v/>
      </c>
      <c r="C900" s="154" t="str">
        <f>IF(Input!E900&lt;&gt;"",Input!E900,"")</f>
        <v/>
      </c>
      <c r="D900" s="155" t="str">
        <f>IF(Input!F900&lt;&gt;"",Input!F900,"")</f>
        <v/>
      </c>
      <c r="E900" s="154" t="str">
        <f>IF(Input!I900&lt;&gt;"",CONCATENATE(Input!I900,", ",LEFT(Input!H900,1)),"")</f>
        <v/>
      </c>
      <c r="F900" s="156"/>
      <c r="G900" s="157" t="str">
        <f t="shared" si="14"/>
        <v/>
      </c>
      <c r="H900" s="154" t="str">
        <f>IF(A900&lt;&gt;"",VLOOKUP(G900,ScoreRanges!$C$4:$E$8,3),"")</f>
        <v/>
      </c>
      <c r="I900" s="156"/>
      <c r="J900" s="129" t="str">
        <f>IF(AND(ConversionTable!$F$2&lt;&gt;"",A900&lt;&gt;""),VLOOKUP(G900,ConversionTable!B$2:D$402,3),"")</f>
        <v/>
      </c>
      <c r="K900" s="66" t="str">
        <f>IF(AND(ConversionTable!$F$2&lt;&gt;"",A900&lt;&gt;""),VLOOKUP(J900,ConversionTable!I$4:K$7,3),"")</f>
        <v/>
      </c>
      <c r="M900" s="66" t="str">
        <f>IF(A900&lt;&gt;"",(Input!AE900*ScoringModel!$B$11+Input!AF900*ScoringModel!$B$21+Input!AG900*ScoringModel!$B$31)*0.01,"")</f>
        <v/>
      </c>
      <c r="N900" s="66" t="str">
        <f>IF(A900&lt;&gt;"",(Input!J900*ScoringModel!$B$4+Input!K900*ScoringModel!$B$5+Input!L900*ScoringModel!$B$6+Input!M900*ScoringModel!$B$7+Input!N900*ScoringModel!$B$8+Input!O900*ScoringModel!$B$9+Input!P900*ScoringModel!$B$10)*0.01,"")</f>
        <v/>
      </c>
      <c r="O900" s="66" t="str">
        <f>IF(A900&lt;&gt;"",(Input!Q900*ScoringModel!$B$14+Input!R900*ScoringModel!$B$15+Input!S900*ScoringModel!$B$16+Input!T900*ScoringModel!$B$17+Input!U900*ScoringModel!$B$18+Input!V900*ScoringModel!$B$19+Input!W900*ScoringModel!$B$20)*0.01,"")</f>
        <v/>
      </c>
      <c r="P900" s="66" t="str">
        <f>IF(A900&lt;&gt;"",(Input!X900*ScoringModel!$B$24+Input!Y900*ScoringModel!$B$25+Input!Z900*ScoringModel!$B$26+Input!AA900*ScoringModel!$B$27+Input!AB900*ScoringModel!$B$28+Input!AC900*ScoringModel!$B$29+Input!AD900*ScoringModel!$B$30)*0.01,"")</f>
        <v/>
      </c>
    </row>
    <row r="901" spans="1:16" x14ac:dyDescent="0.25">
      <c r="A901" s="154" t="str">
        <f>IF(Input!A901&lt;&gt;"",Input!A901,"")</f>
        <v/>
      </c>
      <c r="B901" s="154" t="str">
        <f>IF(Input!D901&lt;&gt;"",CONCATENATE(Input!D901,", ",Input!C901),"")</f>
        <v/>
      </c>
      <c r="C901" s="154" t="str">
        <f>IF(Input!E901&lt;&gt;"",Input!E901,"")</f>
        <v/>
      </c>
      <c r="D901" s="155" t="str">
        <f>IF(Input!F901&lt;&gt;"",Input!F901,"")</f>
        <v/>
      </c>
      <c r="E901" s="154" t="str">
        <f>IF(Input!I901&lt;&gt;"",CONCATENATE(Input!I901,", ",LEFT(Input!H901,1)),"")</f>
        <v/>
      </c>
      <c r="F901" s="156"/>
      <c r="G901" s="157" t="str">
        <f t="shared" si="14"/>
        <v/>
      </c>
      <c r="H901" s="154" t="str">
        <f>IF(A901&lt;&gt;"",VLOOKUP(G901,ScoreRanges!$C$4:$E$8,3),"")</f>
        <v/>
      </c>
      <c r="I901" s="156"/>
      <c r="J901" s="129" t="str">
        <f>IF(AND(ConversionTable!$F$2&lt;&gt;"",A901&lt;&gt;""),VLOOKUP(G901,ConversionTable!B$2:D$402,3),"")</f>
        <v/>
      </c>
      <c r="K901" s="66" t="str">
        <f>IF(AND(ConversionTable!$F$2&lt;&gt;"",A901&lt;&gt;""),VLOOKUP(J901,ConversionTable!I$4:K$7,3),"")</f>
        <v/>
      </c>
      <c r="M901" s="66" t="str">
        <f>IF(A901&lt;&gt;"",(Input!AE901*ScoringModel!$B$11+Input!AF901*ScoringModel!$B$21+Input!AG901*ScoringModel!$B$31)*0.01,"")</f>
        <v/>
      </c>
      <c r="N901" s="66" t="str">
        <f>IF(A901&lt;&gt;"",(Input!J901*ScoringModel!$B$4+Input!K901*ScoringModel!$B$5+Input!L901*ScoringModel!$B$6+Input!M901*ScoringModel!$B$7+Input!N901*ScoringModel!$B$8+Input!O901*ScoringModel!$B$9+Input!P901*ScoringModel!$B$10)*0.01,"")</f>
        <v/>
      </c>
      <c r="O901" s="66" t="str">
        <f>IF(A901&lt;&gt;"",(Input!Q901*ScoringModel!$B$14+Input!R901*ScoringModel!$B$15+Input!S901*ScoringModel!$B$16+Input!T901*ScoringModel!$B$17+Input!U901*ScoringModel!$B$18+Input!V901*ScoringModel!$B$19+Input!W901*ScoringModel!$B$20)*0.01,"")</f>
        <v/>
      </c>
      <c r="P901" s="66" t="str">
        <f>IF(A901&lt;&gt;"",(Input!X901*ScoringModel!$B$24+Input!Y901*ScoringModel!$B$25+Input!Z901*ScoringModel!$B$26+Input!AA901*ScoringModel!$B$27+Input!AB901*ScoringModel!$B$28+Input!AC901*ScoringModel!$B$29+Input!AD901*ScoringModel!$B$30)*0.01,"")</f>
        <v/>
      </c>
    </row>
    <row r="902" spans="1:16" x14ac:dyDescent="0.25">
      <c r="A902" s="154" t="str">
        <f>IF(Input!A902&lt;&gt;"",Input!A902,"")</f>
        <v/>
      </c>
      <c r="B902" s="154" t="str">
        <f>IF(Input!D902&lt;&gt;"",CONCATENATE(Input!D902,", ",Input!C902),"")</f>
        <v/>
      </c>
      <c r="C902" s="154" t="str">
        <f>IF(Input!E902&lt;&gt;"",Input!E902,"")</f>
        <v/>
      </c>
      <c r="D902" s="155" t="str">
        <f>IF(Input!F902&lt;&gt;"",Input!F902,"")</f>
        <v/>
      </c>
      <c r="E902" s="154" t="str">
        <f>IF(Input!I902&lt;&gt;"",CONCATENATE(Input!I902,", ",LEFT(Input!H902,1)),"")</f>
        <v/>
      </c>
      <c r="F902" s="156"/>
      <c r="G902" s="157" t="str">
        <f t="shared" si="14"/>
        <v/>
      </c>
      <c r="H902" s="154" t="str">
        <f>IF(A902&lt;&gt;"",VLOOKUP(G902,ScoreRanges!$C$4:$E$8,3),"")</f>
        <v/>
      </c>
      <c r="I902" s="156"/>
      <c r="J902" s="129" t="str">
        <f>IF(AND(ConversionTable!$F$2&lt;&gt;"",A902&lt;&gt;""),VLOOKUP(G902,ConversionTable!B$2:D$402,3),"")</f>
        <v/>
      </c>
      <c r="K902" s="66" t="str">
        <f>IF(AND(ConversionTable!$F$2&lt;&gt;"",A902&lt;&gt;""),VLOOKUP(J902,ConversionTable!I$4:K$7,3),"")</f>
        <v/>
      </c>
      <c r="M902" s="66" t="str">
        <f>IF(A902&lt;&gt;"",(Input!AE902*ScoringModel!$B$11+Input!AF902*ScoringModel!$B$21+Input!AG902*ScoringModel!$B$31)*0.01,"")</f>
        <v/>
      </c>
      <c r="N902" s="66" t="str">
        <f>IF(A902&lt;&gt;"",(Input!J902*ScoringModel!$B$4+Input!K902*ScoringModel!$B$5+Input!L902*ScoringModel!$B$6+Input!M902*ScoringModel!$B$7+Input!N902*ScoringModel!$B$8+Input!O902*ScoringModel!$B$9+Input!P902*ScoringModel!$B$10)*0.01,"")</f>
        <v/>
      </c>
      <c r="O902" s="66" t="str">
        <f>IF(A902&lt;&gt;"",(Input!Q902*ScoringModel!$B$14+Input!R902*ScoringModel!$B$15+Input!S902*ScoringModel!$B$16+Input!T902*ScoringModel!$B$17+Input!U902*ScoringModel!$B$18+Input!V902*ScoringModel!$B$19+Input!W902*ScoringModel!$B$20)*0.01,"")</f>
        <v/>
      </c>
      <c r="P902" s="66" t="str">
        <f>IF(A902&lt;&gt;"",(Input!X902*ScoringModel!$B$24+Input!Y902*ScoringModel!$B$25+Input!Z902*ScoringModel!$B$26+Input!AA902*ScoringModel!$B$27+Input!AB902*ScoringModel!$B$28+Input!AC902*ScoringModel!$B$29+Input!AD902*ScoringModel!$B$30)*0.01,"")</f>
        <v/>
      </c>
    </row>
    <row r="903" spans="1:16" x14ac:dyDescent="0.25">
      <c r="A903" s="154" t="str">
        <f>IF(Input!A903&lt;&gt;"",Input!A903,"")</f>
        <v/>
      </c>
      <c r="B903" s="154" t="str">
        <f>IF(Input!D903&lt;&gt;"",CONCATENATE(Input!D903,", ",Input!C903),"")</f>
        <v/>
      </c>
      <c r="C903" s="154" t="str">
        <f>IF(Input!E903&lt;&gt;"",Input!E903,"")</f>
        <v/>
      </c>
      <c r="D903" s="155" t="str">
        <f>IF(Input!F903&lt;&gt;"",Input!F903,"")</f>
        <v/>
      </c>
      <c r="E903" s="154" t="str">
        <f>IF(Input!I903&lt;&gt;"",CONCATENATE(Input!I903,", ",LEFT(Input!H903,1)),"")</f>
        <v/>
      </c>
      <c r="F903" s="156"/>
      <c r="G903" s="157" t="str">
        <f t="shared" si="14"/>
        <v/>
      </c>
      <c r="H903" s="154" t="str">
        <f>IF(A903&lt;&gt;"",VLOOKUP(G903,ScoreRanges!$C$4:$E$8,3),"")</f>
        <v/>
      </c>
      <c r="I903" s="156"/>
      <c r="J903" s="129" t="str">
        <f>IF(AND(ConversionTable!$F$2&lt;&gt;"",A903&lt;&gt;""),VLOOKUP(G903,ConversionTable!B$2:D$402,3),"")</f>
        <v/>
      </c>
      <c r="K903" s="66" t="str">
        <f>IF(AND(ConversionTable!$F$2&lt;&gt;"",A903&lt;&gt;""),VLOOKUP(J903,ConversionTable!I$4:K$7,3),"")</f>
        <v/>
      </c>
      <c r="M903" s="66" t="str">
        <f>IF(A903&lt;&gt;"",(Input!AE903*ScoringModel!$B$11+Input!AF903*ScoringModel!$B$21+Input!AG903*ScoringModel!$B$31)*0.01,"")</f>
        <v/>
      </c>
      <c r="N903" s="66" t="str">
        <f>IF(A903&lt;&gt;"",(Input!J903*ScoringModel!$B$4+Input!K903*ScoringModel!$B$5+Input!L903*ScoringModel!$B$6+Input!M903*ScoringModel!$B$7+Input!N903*ScoringModel!$B$8+Input!O903*ScoringModel!$B$9+Input!P903*ScoringModel!$B$10)*0.01,"")</f>
        <v/>
      </c>
      <c r="O903" s="66" t="str">
        <f>IF(A903&lt;&gt;"",(Input!Q903*ScoringModel!$B$14+Input!R903*ScoringModel!$B$15+Input!S903*ScoringModel!$B$16+Input!T903*ScoringModel!$B$17+Input!U903*ScoringModel!$B$18+Input!V903*ScoringModel!$B$19+Input!W903*ScoringModel!$B$20)*0.01,"")</f>
        <v/>
      </c>
      <c r="P903" s="66" t="str">
        <f>IF(A903&lt;&gt;"",(Input!X903*ScoringModel!$B$24+Input!Y903*ScoringModel!$B$25+Input!Z903*ScoringModel!$B$26+Input!AA903*ScoringModel!$B$27+Input!AB903*ScoringModel!$B$28+Input!AC903*ScoringModel!$B$29+Input!AD903*ScoringModel!$B$30)*0.01,"")</f>
        <v/>
      </c>
    </row>
    <row r="904" spans="1:16" x14ac:dyDescent="0.25">
      <c r="A904" s="154" t="str">
        <f>IF(Input!A904&lt;&gt;"",Input!A904,"")</f>
        <v/>
      </c>
      <c r="B904" s="154" t="str">
        <f>IF(Input!D904&lt;&gt;"",CONCATENATE(Input!D904,", ",Input!C904),"")</f>
        <v/>
      </c>
      <c r="C904" s="154" t="str">
        <f>IF(Input!E904&lt;&gt;"",Input!E904,"")</f>
        <v/>
      </c>
      <c r="D904" s="155" t="str">
        <f>IF(Input!F904&lt;&gt;"",Input!F904,"")</f>
        <v/>
      </c>
      <c r="E904" s="154" t="str">
        <f>IF(Input!I904&lt;&gt;"",CONCATENATE(Input!I904,", ",LEFT(Input!H904,1)),"")</f>
        <v/>
      </c>
      <c r="F904" s="156"/>
      <c r="G904" s="157" t="str">
        <f t="shared" si="14"/>
        <v/>
      </c>
      <c r="H904" s="154" t="str">
        <f>IF(A904&lt;&gt;"",VLOOKUP(G904,ScoreRanges!$C$4:$E$8,3),"")</f>
        <v/>
      </c>
      <c r="I904" s="156"/>
      <c r="J904" s="129" t="str">
        <f>IF(AND(ConversionTable!$F$2&lt;&gt;"",A904&lt;&gt;""),VLOOKUP(G904,ConversionTable!B$2:D$402,3),"")</f>
        <v/>
      </c>
      <c r="K904" s="66" t="str">
        <f>IF(AND(ConversionTable!$F$2&lt;&gt;"",A904&lt;&gt;""),VLOOKUP(J904,ConversionTable!I$4:K$7,3),"")</f>
        <v/>
      </c>
      <c r="M904" s="66" t="str">
        <f>IF(A904&lt;&gt;"",(Input!AE904*ScoringModel!$B$11+Input!AF904*ScoringModel!$B$21+Input!AG904*ScoringModel!$B$31)*0.01,"")</f>
        <v/>
      </c>
      <c r="N904" s="66" t="str">
        <f>IF(A904&lt;&gt;"",(Input!J904*ScoringModel!$B$4+Input!K904*ScoringModel!$B$5+Input!L904*ScoringModel!$B$6+Input!M904*ScoringModel!$B$7+Input!N904*ScoringModel!$B$8+Input!O904*ScoringModel!$B$9+Input!P904*ScoringModel!$B$10)*0.01,"")</f>
        <v/>
      </c>
      <c r="O904" s="66" t="str">
        <f>IF(A904&lt;&gt;"",(Input!Q904*ScoringModel!$B$14+Input!R904*ScoringModel!$B$15+Input!S904*ScoringModel!$B$16+Input!T904*ScoringModel!$B$17+Input!U904*ScoringModel!$B$18+Input!V904*ScoringModel!$B$19+Input!W904*ScoringModel!$B$20)*0.01,"")</f>
        <v/>
      </c>
      <c r="P904" s="66" t="str">
        <f>IF(A904&lt;&gt;"",(Input!X904*ScoringModel!$B$24+Input!Y904*ScoringModel!$B$25+Input!Z904*ScoringModel!$B$26+Input!AA904*ScoringModel!$B$27+Input!AB904*ScoringModel!$B$28+Input!AC904*ScoringModel!$B$29+Input!AD904*ScoringModel!$B$30)*0.01,"")</f>
        <v/>
      </c>
    </row>
    <row r="905" spans="1:16" x14ac:dyDescent="0.25">
      <c r="A905" s="154" t="str">
        <f>IF(Input!A905&lt;&gt;"",Input!A905,"")</f>
        <v/>
      </c>
      <c r="B905" s="154" t="str">
        <f>IF(Input!D905&lt;&gt;"",CONCATENATE(Input!D905,", ",Input!C905),"")</f>
        <v/>
      </c>
      <c r="C905" s="154" t="str">
        <f>IF(Input!E905&lt;&gt;"",Input!E905,"")</f>
        <v/>
      </c>
      <c r="D905" s="155" t="str">
        <f>IF(Input!F905&lt;&gt;"",Input!F905,"")</f>
        <v/>
      </c>
      <c r="E905" s="154" t="str">
        <f>IF(Input!I905&lt;&gt;"",CONCATENATE(Input!I905,", ",LEFT(Input!H905,1)),"")</f>
        <v/>
      </c>
      <c r="F905" s="156"/>
      <c r="G905" s="157" t="str">
        <f t="shared" si="14"/>
        <v/>
      </c>
      <c r="H905" s="154" t="str">
        <f>IF(A905&lt;&gt;"",VLOOKUP(G905,ScoreRanges!$C$4:$E$8,3),"")</f>
        <v/>
      </c>
      <c r="I905" s="156"/>
      <c r="J905" s="129" t="str">
        <f>IF(AND(ConversionTable!$F$2&lt;&gt;"",A905&lt;&gt;""),VLOOKUP(G905,ConversionTable!B$2:D$402,3),"")</f>
        <v/>
      </c>
      <c r="K905" s="66" t="str">
        <f>IF(AND(ConversionTable!$F$2&lt;&gt;"",A905&lt;&gt;""),VLOOKUP(J905,ConversionTable!I$4:K$7,3),"")</f>
        <v/>
      </c>
      <c r="M905" s="66" t="str">
        <f>IF(A905&lt;&gt;"",(Input!AE905*ScoringModel!$B$11+Input!AF905*ScoringModel!$B$21+Input!AG905*ScoringModel!$B$31)*0.01,"")</f>
        <v/>
      </c>
      <c r="N905" s="66" t="str">
        <f>IF(A905&lt;&gt;"",(Input!J905*ScoringModel!$B$4+Input!K905*ScoringModel!$B$5+Input!L905*ScoringModel!$B$6+Input!M905*ScoringModel!$B$7+Input!N905*ScoringModel!$B$8+Input!O905*ScoringModel!$B$9+Input!P905*ScoringModel!$B$10)*0.01,"")</f>
        <v/>
      </c>
      <c r="O905" s="66" t="str">
        <f>IF(A905&lt;&gt;"",(Input!Q905*ScoringModel!$B$14+Input!R905*ScoringModel!$B$15+Input!S905*ScoringModel!$B$16+Input!T905*ScoringModel!$B$17+Input!U905*ScoringModel!$B$18+Input!V905*ScoringModel!$B$19+Input!W905*ScoringModel!$B$20)*0.01,"")</f>
        <v/>
      </c>
      <c r="P905" s="66" t="str">
        <f>IF(A905&lt;&gt;"",(Input!X905*ScoringModel!$B$24+Input!Y905*ScoringModel!$B$25+Input!Z905*ScoringModel!$B$26+Input!AA905*ScoringModel!$B$27+Input!AB905*ScoringModel!$B$28+Input!AC905*ScoringModel!$B$29+Input!AD905*ScoringModel!$B$30)*0.01,"")</f>
        <v/>
      </c>
    </row>
    <row r="906" spans="1:16" x14ac:dyDescent="0.25">
      <c r="A906" s="154" t="str">
        <f>IF(Input!A906&lt;&gt;"",Input!A906,"")</f>
        <v/>
      </c>
      <c r="B906" s="154" t="str">
        <f>IF(Input!D906&lt;&gt;"",CONCATENATE(Input!D906,", ",Input!C906),"")</f>
        <v/>
      </c>
      <c r="C906" s="154" t="str">
        <f>IF(Input!E906&lt;&gt;"",Input!E906,"")</f>
        <v/>
      </c>
      <c r="D906" s="155" t="str">
        <f>IF(Input!F906&lt;&gt;"",Input!F906,"")</f>
        <v/>
      </c>
      <c r="E906" s="154" t="str">
        <f>IF(Input!I906&lt;&gt;"",CONCATENATE(Input!I906,", ",LEFT(Input!H906,1)),"")</f>
        <v/>
      </c>
      <c r="F906" s="156"/>
      <c r="G906" s="157" t="str">
        <f t="shared" si="14"/>
        <v/>
      </c>
      <c r="H906" s="154" t="str">
        <f>IF(A906&lt;&gt;"",VLOOKUP(G906,ScoreRanges!$C$4:$E$8,3),"")</f>
        <v/>
      </c>
      <c r="I906" s="156"/>
      <c r="J906" s="129" t="str">
        <f>IF(AND(ConversionTable!$F$2&lt;&gt;"",A906&lt;&gt;""),VLOOKUP(G906,ConversionTable!B$2:D$402,3),"")</f>
        <v/>
      </c>
      <c r="K906" s="66" t="str">
        <f>IF(AND(ConversionTable!$F$2&lt;&gt;"",A906&lt;&gt;""),VLOOKUP(J906,ConversionTable!I$4:K$7,3),"")</f>
        <v/>
      </c>
      <c r="M906" s="66" t="str">
        <f>IF(A906&lt;&gt;"",(Input!AE906*ScoringModel!$B$11+Input!AF906*ScoringModel!$B$21+Input!AG906*ScoringModel!$B$31)*0.01,"")</f>
        <v/>
      </c>
      <c r="N906" s="66" t="str">
        <f>IF(A906&lt;&gt;"",(Input!J906*ScoringModel!$B$4+Input!K906*ScoringModel!$B$5+Input!L906*ScoringModel!$B$6+Input!M906*ScoringModel!$B$7+Input!N906*ScoringModel!$B$8+Input!O906*ScoringModel!$B$9+Input!P906*ScoringModel!$B$10)*0.01,"")</f>
        <v/>
      </c>
      <c r="O906" s="66" t="str">
        <f>IF(A906&lt;&gt;"",(Input!Q906*ScoringModel!$B$14+Input!R906*ScoringModel!$B$15+Input!S906*ScoringModel!$B$16+Input!T906*ScoringModel!$B$17+Input!U906*ScoringModel!$B$18+Input!V906*ScoringModel!$B$19+Input!W906*ScoringModel!$B$20)*0.01,"")</f>
        <v/>
      </c>
      <c r="P906" s="66" t="str">
        <f>IF(A906&lt;&gt;"",(Input!X906*ScoringModel!$B$24+Input!Y906*ScoringModel!$B$25+Input!Z906*ScoringModel!$B$26+Input!AA906*ScoringModel!$B$27+Input!AB906*ScoringModel!$B$28+Input!AC906*ScoringModel!$B$29+Input!AD906*ScoringModel!$B$30)*0.01,"")</f>
        <v/>
      </c>
    </row>
    <row r="907" spans="1:16" x14ac:dyDescent="0.25">
      <c r="A907" s="154" t="str">
        <f>IF(Input!A907&lt;&gt;"",Input!A907,"")</f>
        <v/>
      </c>
      <c r="B907" s="154" t="str">
        <f>IF(Input!D907&lt;&gt;"",CONCATENATE(Input!D907,", ",Input!C907),"")</f>
        <v/>
      </c>
      <c r="C907" s="154" t="str">
        <f>IF(Input!E907&lt;&gt;"",Input!E907,"")</f>
        <v/>
      </c>
      <c r="D907" s="155" t="str">
        <f>IF(Input!F907&lt;&gt;"",Input!F907,"")</f>
        <v/>
      </c>
      <c r="E907" s="154" t="str">
        <f>IF(Input!I907&lt;&gt;"",CONCATENATE(Input!I907,", ",LEFT(Input!H907,1)),"")</f>
        <v/>
      </c>
      <c r="F907" s="156"/>
      <c r="G907" s="157" t="str">
        <f t="shared" si="14"/>
        <v/>
      </c>
      <c r="H907" s="154" t="str">
        <f>IF(A907&lt;&gt;"",VLOOKUP(G907,ScoreRanges!$C$4:$E$8,3),"")</f>
        <v/>
      </c>
      <c r="I907" s="156"/>
      <c r="J907" s="129" t="str">
        <f>IF(AND(ConversionTable!$F$2&lt;&gt;"",A907&lt;&gt;""),VLOOKUP(G907,ConversionTable!B$2:D$402,3),"")</f>
        <v/>
      </c>
      <c r="K907" s="66" t="str">
        <f>IF(AND(ConversionTable!$F$2&lt;&gt;"",A907&lt;&gt;""),VLOOKUP(J907,ConversionTable!I$4:K$7,3),"")</f>
        <v/>
      </c>
      <c r="M907" s="66" t="str">
        <f>IF(A907&lt;&gt;"",(Input!AE907*ScoringModel!$B$11+Input!AF907*ScoringModel!$B$21+Input!AG907*ScoringModel!$B$31)*0.01,"")</f>
        <v/>
      </c>
      <c r="N907" s="66" t="str">
        <f>IF(A907&lt;&gt;"",(Input!J907*ScoringModel!$B$4+Input!K907*ScoringModel!$B$5+Input!L907*ScoringModel!$B$6+Input!M907*ScoringModel!$B$7+Input!N907*ScoringModel!$B$8+Input!O907*ScoringModel!$B$9+Input!P907*ScoringModel!$B$10)*0.01,"")</f>
        <v/>
      </c>
      <c r="O907" s="66" t="str">
        <f>IF(A907&lt;&gt;"",(Input!Q907*ScoringModel!$B$14+Input!R907*ScoringModel!$B$15+Input!S907*ScoringModel!$B$16+Input!T907*ScoringModel!$B$17+Input!U907*ScoringModel!$B$18+Input!V907*ScoringModel!$B$19+Input!W907*ScoringModel!$B$20)*0.01,"")</f>
        <v/>
      </c>
      <c r="P907" s="66" t="str">
        <f>IF(A907&lt;&gt;"",(Input!X907*ScoringModel!$B$24+Input!Y907*ScoringModel!$B$25+Input!Z907*ScoringModel!$B$26+Input!AA907*ScoringModel!$B$27+Input!AB907*ScoringModel!$B$28+Input!AC907*ScoringModel!$B$29+Input!AD907*ScoringModel!$B$30)*0.01,"")</f>
        <v/>
      </c>
    </row>
    <row r="908" spans="1:16" x14ac:dyDescent="0.25">
      <c r="A908" s="154" t="str">
        <f>IF(Input!A908&lt;&gt;"",Input!A908,"")</f>
        <v/>
      </c>
      <c r="B908" s="154" t="str">
        <f>IF(Input!D908&lt;&gt;"",CONCATENATE(Input!D908,", ",Input!C908),"")</f>
        <v/>
      </c>
      <c r="C908" s="154" t="str">
        <f>IF(Input!E908&lt;&gt;"",Input!E908,"")</f>
        <v/>
      </c>
      <c r="D908" s="155" t="str">
        <f>IF(Input!F908&lt;&gt;"",Input!F908,"")</f>
        <v/>
      </c>
      <c r="E908" s="154" t="str">
        <f>IF(Input!I908&lt;&gt;"",CONCATENATE(Input!I908,", ",LEFT(Input!H908,1)),"")</f>
        <v/>
      </c>
      <c r="F908" s="156"/>
      <c r="G908" s="157" t="str">
        <f t="shared" si="14"/>
        <v/>
      </c>
      <c r="H908" s="154" t="str">
        <f>IF(A908&lt;&gt;"",VLOOKUP(G908,ScoreRanges!$C$4:$E$8,3),"")</f>
        <v/>
      </c>
      <c r="I908" s="156"/>
      <c r="J908" s="129" t="str">
        <f>IF(AND(ConversionTable!$F$2&lt;&gt;"",A908&lt;&gt;""),VLOOKUP(G908,ConversionTable!B$2:D$402,3),"")</f>
        <v/>
      </c>
      <c r="K908" s="66" t="str">
        <f>IF(AND(ConversionTable!$F$2&lt;&gt;"",A908&lt;&gt;""),VLOOKUP(J908,ConversionTable!I$4:K$7,3),"")</f>
        <v/>
      </c>
      <c r="M908" s="66" t="str">
        <f>IF(A908&lt;&gt;"",(Input!AE908*ScoringModel!$B$11+Input!AF908*ScoringModel!$B$21+Input!AG908*ScoringModel!$B$31)*0.01,"")</f>
        <v/>
      </c>
      <c r="N908" s="66" t="str">
        <f>IF(A908&lt;&gt;"",(Input!J908*ScoringModel!$B$4+Input!K908*ScoringModel!$B$5+Input!L908*ScoringModel!$B$6+Input!M908*ScoringModel!$B$7+Input!N908*ScoringModel!$B$8+Input!O908*ScoringModel!$B$9+Input!P908*ScoringModel!$B$10)*0.01,"")</f>
        <v/>
      </c>
      <c r="O908" s="66" t="str">
        <f>IF(A908&lt;&gt;"",(Input!Q908*ScoringModel!$B$14+Input!R908*ScoringModel!$B$15+Input!S908*ScoringModel!$B$16+Input!T908*ScoringModel!$B$17+Input!U908*ScoringModel!$B$18+Input!V908*ScoringModel!$B$19+Input!W908*ScoringModel!$B$20)*0.01,"")</f>
        <v/>
      </c>
      <c r="P908" s="66" t="str">
        <f>IF(A908&lt;&gt;"",(Input!X908*ScoringModel!$B$24+Input!Y908*ScoringModel!$B$25+Input!Z908*ScoringModel!$B$26+Input!AA908*ScoringModel!$B$27+Input!AB908*ScoringModel!$B$28+Input!AC908*ScoringModel!$B$29+Input!AD908*ScoringModel!$B$30)*0.01,"")</f>
        <v/>
      </c>
    </row>
    <row r="909" spans="1:16" x14ac:dyDescent="0.25">
      <c r="A909" s="154" t="str">
        <f>IF(Input!A909&lt;&gt;"",Input!A909,"")</f>
        <v/>
      </c>
      <c r="B909" s="154" t="str">
        <f>IF(Input!D909&lt;&gt;"",CONCATENATE(Input!D909,", ",Input!C909),"")</f>
        <v/>
      </c>
      <c r="C909" s="154" t="str">
        <f>IF(Input!E909&lt;&gt;"",Input!E909,"")</f>
        <v/>
      </c>
      <c r="D909" s="155" t="str">
        <f>IF(Input!F909&lt;&gt;"",Input!F909,"")</f>
        <v/>
      </c>
      <c r="E909" s="154" t="str">
        <f>IF(Input!I909&lt;&gt;"",CONCATENATE(Input!I909,", ",LEFT(Input!H909,1)),"")</f>
        <v/>
      </c>
      <c r="F909" s="156"/>
      <c r="G909" s="157" t="str">
        <f t="shared" si="14"/>
        <v/>
      </c>
      <c r="H909" s="154" t="str">
        <f>IF(A909&lt;&gt;"",VLOOKUP(G909,ScoreRanges!$C$4:$E$8,3),"")</f>
        <v/>
      </c>
      <c r="I909" s="156"/>
      <c r="J909" s="129" t="str">
        <f>IF(AND(ConversionTable!$F$2&lt;&gt;"",A909&lt;&gt;""),VLOOKUP(G909,ConversionTable!B$2:D$402,3),"")</f>
        <v/>
      </c>
      <c r="K909" s="66" t="str">
        <f>IF(AND(ConversionTable!$F$2&lt;&gt;"",A909&lt;&gt;""),VLOOKUP(J909,ConversionTable!I$4:K$7,3),"")</f>
        <v/>
      </c>
      <c r="M909" s="66" t="str">
        <f>IF(A909&lt;&gt;"",(Input!AE909*ScoringModel!$B$11+Input!AF909*ScoringModel!$B$21+Input!AG909*ScoringModel!$B$31)*0.01,"")</f>
        <v/>
      </c>
      <c r="N909" s="66" t="str">
        <f>IF(A909&lt;&gt;"",(Input!J909*ScoringModel!$B$4+Input!K909*ScoringModel!$B$5+Input!L909*ScoringModel!$B$6+Input!M909*ScoringModel!$B$7+Input!N909*ScoringModel!$B$8+Input!O909*ScoringModel!$B$9+Input!P909*ScoringModel!$B$10)*0.01,"")</f>
        <v/>
      </c>
      <c r="O909" s="66" t="str">
        <f>IF(A909&lt;&gt;"",(Input!Q909*ScoringModel!$B$14+Input!R909*ScoringModel!$B$15+Input!S909*ScoringModel!$B$16+Input!T909*ScoringModel!$B$17+Input!U909*ScoringModel!$B$18+Input!V909*ScoringModel!$B$19+Input!W909*ScoringModel!$B$20)*0.01,"")</f>
        <v/>
      </c>
      <c r="P909" s="66" t="str">
        <f>IF(A909&lt;&gt;"",(Input!X909*ScoringModel!$B$24+Input!Y909*ScoringModel!$B$25+Input!Z909*ScoringModel!$B$26+Input!AA909*ScoringModel!$B$27+Input!AB909*ScoringModel!$B$28+Input!AC909*ScoringModel!$B$29+Input!AD909*ScoringModel!$B$30)*0.01,"")</f>
        <v/>
      </c>
    </row>
    <row r="910" spans="1:16" x14ac:dyDescent="0.25">
      <c r="A910" s="154" t="str">
        <f>IF(Input!A910&lt;&gt;"",Input!A910,"")</f>
        <v/>
      </c>
      <c r="B910" s="154" t="str">
        <f>IF(Input!D910&lt;&gt;"",CONCATENATE(Input!D910,", ",Input!C910),"")</f>
        <v/>
      </c>
      <c r="C910" s="154" t="str">
        <f>IF(Input!E910&lt;&gt;"",Input!E910,"")</f>
        <v/>
      </c>
      <c r="D910" s="155" t="str">
        <f>IF(Input!F910&lt;&gt;"",Input!F910,"")</f>
        <v/>
      </c>
      <c r="E910" s="154" t="str">
        <f>IF(Input!I910&lt;&gt;"",CONCATENATE(Input!I910,", ",LEFT(Input!H910,1)),"")</f>
        <v/>
      </c>
      <c r="F910" s="156"/>
      <c r="G910" s="157" t="str">
        <f t="shared" si="14"/>
        <v/>
      </c>
      <c r="H910" s="154" t="str">
        <f>IF(A910&lt;&gt;"",VLOOKUP(G910,ScoreRanges!$C$4:$E$8,3),"")</f>
        <v/>
      </c>
      <c r="I910" s="156"/>
      <c r="J910" s="129" t="str">
        <f>IF(AND(ConversionTable!$F$2&lt;&gt;"",A910&lt;&gt;""),VLOOKUP(G910,ConversionTable!B$2:D$402,3),"")</f>
        <v/>
      </c>
      <c r="K910" s="66" t="str">
        <f>IF(AND(ConversionTable!$F$2&lt;&gt;"",A910&lt;&gt;""),VLOOKUP(J910,ConversionTable!I$4:K$7,3),"")</f>
        <v/>
      </c>
      <c r="M910" s="66" t="str">
        <f>IF(A910&lt;&gt;"",(Input!AE910*ScoringModel!$B$11+Input!AF910*ScoringModel!$B$21+Input!AG910*ScoringModel!$B$31)*0.01,"")</f>
        <v/>
      </c>
      <c r="N910" s="66" t="str">
        <f>IF(A910&lt;&gt;"",(Input!J910*ScoringModel!$B$4+Input!K910*ScoringModel!$B$5+Input!L910*ScoringModel!$B$6+Input!M910*ScoringModel!$B$7+Input!N910*ScoringModel!$B$8+Input!O910*ScoringModel!$B$9+Input!P910*ScoringModel!$B$10)*0.01,"")</f>
        <v/>
      </c>
      <c r="O910" s="66" t="str">
        <f>IF(A910&lt;&gt;"",(Input!Q910*ScoringModel!$B$14+Input!R910*ScoringModel!$B$15+Input!S910*ScoringModel!$B$16+Input!T910*ScoringModel!$B$17+Input!U910*ScoringModel!$B$18+Input!V910*ScoringModel!$B$19+Input!W910*ScoringModel!$B$20)*0.01,"")</f>
        <v/>
      </c>
      <c r="P910" s="66" t="str">
        <f>IF(A910&lt;&gt;"",(Input!X910*ScoringModel!$B$24+Input!Y910*ScoringModel!$B$25+Input!Z910*ScoringModel!$B$26+Input!AA910*ScoringModel!$B$27+Input!AB910*ScoringModel!$B$28+Input!AC910*ScoringModel!$B$29+Input!AD910*ScoringModel!$B$30)*0.01,"")</f>
        <v/>
      </c>
    </row>
    <row r="911" spans="1:16" x14ac:dyDescent="0.25">
      <c r="A911" s="154" t="str">
        <f>IF(Input!A911&lt;&gt;"",Input!A911,"")</f>
        <v/>
      </c>
      <c r="B911" s="154" t="str">
        <f>IF(Input!D911&lt;&gt;"",CONCATENATE(Input!D911,", ",Input!C911),"")</f>
        <v/>
      </c>
      <c r="C911" s="154" t="str">
        <f>IF(Input!E911&lt;&gt;"",Input!E911,"")</f>
        <v/>
      </c>
      <c r="D911" s="155" t="str">
        <f>IF(Input!F911&lt;&gt;"",Input!F911,"")</f>
        <v/>
      </c>
      <c r="E911" s="154" t="str">
        <f>IF(Input!I911&lt;&gt;"",CONCATENATE(Input!I911,", ",LEFT(Input!H911,1)),"")</f>
        <v/>
      </c>
      <c r="F911" s="156"/>
      <c r="G911" s="157" t="str">
        <f t="shared" si="14"/>
        <v/>
      </c>
      <c r="H911" s="154" t="str">
        <f>IF(A911&lt;&gt;"",VLOOKUP(G911,ScoreRanges!$C$4:$E$8,3),"")</f>
        <v/>
      </c>
      <c r="I911" s="156"/>
      <c r="J911" s="129" t="str">
        <f>IF(AND(ConversionTable!$F$2&lt;&gt;"",A911&lt;&gt;""),VLOOKUP(G911,ConversionTable!B$2:D$402,3),"")</f>
        <v/>
      </c>
      <c r="K911" s="66" t="str">
        <f>IF(AND(ConversionTable!$F$2&lt;&gt;"",A911&lt;&gt;""),VLOOKUP(J911,ConversionTable!I$4:K$7,3),"")</f>
        <v/>
      </c>
      <c r="M911" s="66" t="str">
        <f>IF(A911&lt;&gt;"",(Input!AE911*ScoringModel!$B$11+Input!AF911*ScoringModel!$B$21+Input!AG911*ScoringModel!$B$31)*0.01,"")</f>
        <v/>
      </c>
      <c r="N911" s="66" t="str">
        <f>IF(A911&lt;&gt;"",(Input!J911*ScoringModel!$B$4+Input!K911*ScoringModel!$B$5+Input!L911*ScoringModel!$B$6+Input!M911*ScoringModel!$B$7+Input!N911*ScoringModel!$B$8+Input!O911*ScoringModel!$B$9+Input!P911*ScoringModel!$B$10)*0.01,"")</f>
        <v/>
      </c>
      <c r="O911" s="66" t="str">
        <f>IF(A911&lt;&gt;"",(Input!Q911*ScoringModel!$B$14+Input!R911*ScoringModel!$B$15+Input!S911*ScoringModel!$B$16+Input!T911*ScoringModel!$B$17+Input!U911*ScoringModel!$B$18+Input!V911*ScoringModel!$B$19+Input!W911*ScoringModel!$B$20)*0.01,"")</f>
        <v/>
      </c>
      <c r="P911" s="66" t="str">
        <f>IF(A911&lt;&gt;"",(Input!X911*ScoringModel!$B$24+Input!Y911*ScoringModel!$B$25+Input!Z911*ScoringModel!$B$26+Input!AA911*ScoringModel!$B$27+Input!AB911*ScoringModel!$B$28+Input!AC911*ScoringModel!$B$29+Input!AD911*ScoringModel!$B$30)*0.01,"")</f>
        <v/>
      </c>
    </row>
    <row r="912" spans="1:16" x14ac:dyDescent="0.25">
      <c r="A912" s="154" t="str">
        <f>IF(Input!A912&lt;&gt;"",Input!A912,"")</f>
        <v/>
      </c>
      <c r="B912" s="154" t="str">
        <f>IF(Input!D912&lt;&gt;"",CONCATENATE(Input!D912,", ",Input!C912),"")</f>
        <v/>
      </c>
      <c r="C912" s="154" t="str">
        <f>IF(Input!E912&lt;&gt;"",Input!E912,"")</f>
        <v/>
      </c>
      <c r="D912" s="155" t="str">
        <f>IF(Input!F912&lt;&gt;"",Input!F912,"")</f>
        <v/>
      </c>
      <c r="E912" s="154" t="str">
        <f>IF(Input!I912&lt;&gt;"",CONCATENATE(Input!I912,", ",LEFT(Input!H912,1)),"")</f>
        <v/>
      </c>
      <c r="F912" s="156"/>
      <c r="G912" s="157" t="str">
        <f t="shared" si="14"/>
        <v/>
      </c>
      <c r="H912" s="154" t="str">
        <f>IF(A912&lt;&gt;"",VLOOKUP(G912,ScoreRanges!$C$4:$E$8,3),"")</f>
        <v/>
      </c>
      <c r="I912" s="156"/>
      <c r="J912" s="129" t="str">
        <f>IF(AND(ConversionTable!$F$2&lt;&gt;"",A912&lt;&gt;""),VLOOKUP(G912,ConversionTable!B$2:D$402,3),"")</f>
        <v/>
      </c>
      <c r="K912" s="66" t="str">
        <f>IF(AND(ConversionTable!$F$2&lt;&gt;"",A912&lt;&gt;""),VLOOKUP(J912,ConversionTable!I$4:K$7,3),"")</f>
        <v/>
      </c>
      <c r="M912" s="66" t="str">
        <f>IF(A912&lt;&gt;"",(Input!AE912*ScoringModel!$B$11+Input!AF912*ScoringModel!$B$21+Input!AG912*ScoringModel!$B$31)*0.01,"")</f>
        <v/>
      </c>
      <c r="N912" s="66" t="str">
        <f>IF(A912&lt;&gt;"",(Input!J912*ScoringModel!$B$4+Input!K912*ScoringModel!$B$5+Input!L912*ScoringModel!$B$6+Input!M912*ScoringModel!$B$7+Input!N912*ScoringModel!$B$8+Input!O912*ScoringModel!$B$9+Input!P912*ScoringModel!$B$10)*0.01,"")</f>
        <v/>
      </c>
      <c r="O912" s="66" t="str">
        <f>IF(A912&lt;&gt;"",(Input!Q912*ScoringModel!$B$14+Input!R912*ScoringModel!$B$15+Input!S912*ScoringModel!$B$16+Input!T912*ScoringModel!$B$17+Input!U912*ScoringModel!$B$18+Input!V912*ScoringModel!$B$19+Input!W912*ScoringModel!$B$20)*0.01,"")</f>
        <v/>
      </c>
      <c r="P912" s="66" t="str">
        <f>IF(A912&lt;&gt;"",(Input!X912*ScoringModel!$B$24+Input!Y912*ScoringModel!$B$25+Input!Z912*ScoringModel!$B$26+Input!AA912*ScoringModel!$B$27+Input!AB912*ScoringModel!$B$28+Input!AC912*ScoringModel!$B$29+Input!AD912*ScoringModel!$B$30)*0.01,"")</f>
        <v/>
      </c>
    </row>
    <row r="913" spans="1:16" x14ac:dyDescent="0.25">
      <c r="A913" s="154" t="str">
        <f>IF(Input!A913&lt;&gt;"",Input!A913,"")</f>
        <v/>
      </c>
      <c r="B913" s="154" t="str">
        <f>IF(Input!D913&lt;&gt;"",CONCATENATE(Input!D913,", ",Input!C913),"")</f>
        <v/>
      </c>
      <c r="C913" s="154" t="str">
        <f>IF(Input!E913&lt;&gt;"",Input!E913,"")</f>
        <v/>
      </c>
      <c r="D913" s="155" t="str">
        <f>IF(Input!F913&lt;&gt;"",Input!F913,"")</f>
        <v/>
      </c>
      <c r="E913" s="154" t="str">
        <f>IF(Input!I913&lt;&gt;"",CONCATENATE(Input!I913,", ",LEFT(Input!H913,1)),"")</f>
        <v/>
      </c>
      <c r="F913" s="156"/>
      <c r="G913" s="157" t="str">
        <f t="shared" si="14"/>
        <v/>
      </c>
      <c r="H913" s="154" t="str">
        <f>IF(A913&lt;&gt;"",VLOOKUP(G913,ScoreRanges!$C$4:$E$8,3),"")</f>
        <v/>
      </c>
      <c r="I913" s="156"/>
      <c r="J913" s="129" t="str">
        <f>IF(AND(ConversionTable!$F$2&lt;&gt;"",A913&lt;&gt;""),VLOOKUP(G913,ConversionTable!B$2:D$402,3),"")</f>
        <v/>
      </c>
      <c r="K913" s="66" t="str">
        <f>IF(AND(ConversionTable!$F$2&lt;&gt;"",A913&lt;&gt;""),VLOOKUP(J913,ConversionTable!I$4:K$7,3),"")</f>
        <v/>
      </c>
      <c r="M913" s="66" t="str">
        <f>IF(A913&lt;&gt;"",(Input!AE913*ScoringModel!$B$11+Input!AF913*ScoringModel!$B$21+Input!AG913*ScoringModel!$B$31)*0.01,"")</f>
        <v/>
      </c>
      <c r="N913" s="66" t="str">
        <f>IF(A913&lt;&gt;"",(Input!J913*ScoringModel!$B$4+Input!K913*ScoringModel!$B$5+Input!L913*ScoringModel!$B$6+Input!M913*ScoringModel!$B$7+Input!N913*ScoringModel!$B$8+Input!O913*ScoringModel!$B$9+Input!P913*ScoringModel!$B$10)*0.01,"")</f>
        <v/>
      </c>
      <c r="O913" s="66" t="str">
        <f>IF(A913&lt;&gt;"",(Input!Q913*ScoringModel!$B$14+Input!R913*ScoringModel!$B$15+Input!S913*ScoringModel!$B$16+Input!T913*ScoringModel!$B$17+Input!U913*ScoringModel!$B$18+Input!V913*ScoringModel!$B$19+Input!W913*ScoringModel!$B$20)*0.01,"")</f>
        <v/>
      </c>
      <c r="P913" s="66" t="str">
        <f>IF(A913&lt;&gt;"",(Input!X913*ScoringModel!$B$24+Input!Y913*ScoringModel!$B$25+Input!Z913*ScoringModel!$B$26+Input!AA913*ScoringModel!$B$27+Input!AB913*ScoringModel!$B$28+Input!AC913*ScoringModel!$B$29+Input!AD913*ScoringModel!$B$30)*0.01,"")</f>
        <v/>
      </c>
    </row>
    <row r="914" spans="1:16" x14ac:dyDescent="0.25">
      <c r="A914" s="154" t="str">
        <f>IF(Input!A914&lt;&gt;"",Input!A914,"")</f>
        <v/>
      </c>
      <c r="B914" s="154" t="str">
        <f>IF(Input!D914&lt;&gt;"",CONCATENATE(Input!D914,", ",Input!C914),"")</f>
        <v/>
      </c>
      <c r="C914" s="154" t="str">
        <f>IF(Input!E914&lt;&gt;"",Input!E914,"")</f>
        <v/>
      </c>
      <c r="D914" s="155" t="str">
        <f>IF(Input!F914&lt;&gt;"",Input!F914,"")</f>
        <v/>
      </c>
      <c r="E914" s="154" t="str">
        <f>IF(Input!I914&lt;&gt;"",CONCATENATE(Input!I914,", ",LEFT(Input!H914,1)),"")</f>
        <v/>
      </c>
      <c r="F914" s="156"/>
      <c r="G914" s="157" t="str">
        <f t="shared" si="14"/>
        <v/>
      </c>
      <c r="H914" s="154" t="str">
        <f>IF(A914&lt;&gt;"",VLOOKUP(G914,ScoreRanges!$C$4:$E$8,3),"")</f>
        <v/>
      </c>
      <c r="I914" s="156"/>
      <c r="J914" s="129" t="str">
        <f>IF(AND(ConversionTable!$F$2&lt;&gt;"",A914&lt;&gt;""),VLOOKUP(G914,ConversionTable!B$2:D$402,3),"")</f>
        <v/>
      </c>
      <c r="K914" s="66" t="str">
        <f>IF(AND(ConversionTable!$F$2&lt;&gt;"",A914&lt;&gt;""),VLOOKUP(J914,ConversionTable!I$4:K$7,3),"")</f>
        <v/>
      </c>
      <c r="M914" s="66" t="str">
        <f>IF(A914&lt;&gt;"",(Input!AE914*ScoringModel!$B$11+Input!AF914*ScoringModel!$B$21+Input!AG914*ScoringModel!$B$31)*0.01,"")</f>
        <v/>
      </c>
      <c r="N914" s="66" t="str">
        <f>IF(A914&lt;&gt;"",(Input!J914*ScoringModel!$B$4+Input!K914*ScoringModel!$B$5+Input!L914*ScoringModel!$B$6+Input!M914*ScoringModel!$B$7+Input!N914*ScoringModel!$B$8+Input!O914*ScoringModel!$B$9+Input!P914*ScoringModel!$B$10)*0.01,"")</f>
        <v/>
      </c>
      <c r="O914" s="66" t="str">
        <f>IF(A914&lt;&gt;"",(Input!Q914*ScoringModel!$B$14+Input!R914*ScoringModel!$B$15+Input!S914*ScoringModel!$B$16+Input!T914*ScoringModel!$B$17+Input!U914*ScoringModel!$B$18+Input!V914*ScoringModel!$B$19+Input!W914*ScoringModel!$B$20)*0.01,"")</f>
        <v/>
      </c>
      <c r="P914" s="66" t="str">
        <f>IF(A914&lt;&gt;"",(Input!X914*ScoringModel!$B$24+Input!Y914*ScoringModel!$B$25+Input!Z914*ScoringModel!$B$26+Input!AA914*ScoringModel!$B$27+Input!AB914*ScoringModel!$B$28+Input!AC914*ScoringModel!$B$29+Input!AD914*ScoringModel!$B$30)*0.01,"")</f>
        <v/>
      </c>
    </row>
    <row r="915" spans="1:16" x14ac:dyDescent="0.25">
      <c r="A915" s="154" t="str">
        <f>IF(Input!A915&lt;&gt;"",Input!A915,"")</f>
        <v/>
      </c>
      <c r="B915" s="154" t="str">
        <f>IF(Input!D915&lt;&gt;"",CONCATENATE(Input!D915,", ",Input!C915),"")</f>
        <v/>
      </c>
      <c r="C915" s="154" t="str">
        <f>IF(Input!E915&lt;&gt;"",Input!E915,"")</f>
        <v/>
      </c>
      <c r="D915" s="155" t="str">
        <f>IF(Input!F915&lt;&gt;"",Input!F915,"")</f>
        <v/>
      </c>
      <c r="E915" s="154" t="str">
        <f>IF(Input!I915&lt;&gt;"",CONCATENATE(Input!I915,", ",LEFT(Input!H915,1)),"")</f>
        <v/>
      </c>
      <c r="F915" s="156"/>
      <c r="G915" s="157" t="str">
        <f t="shared" si="14"/>
        <v/>
      </c>
      <c r="H915" s="154" t="str">
        <f>IF(A915&lt;&gt;"",VLOOKUP(G915,ScoreRanges!$C$4:$E$8,3),"")</f>
        <v/>
      </c>
      <c r="I915" s="156"/>
      <c r="J915" s="129" t="str">
        <f>IF(AND(ConversionTable!$F$2&lt;&gt;"",A915&lt;&gt;""),VLOOKUP(G915,ConversionTable!B$2:D$402,3),"")</f>
        <v/>
      </c>
      <c r="K915" s="66" t="str">
        <f>IF(AND(ConversionTable!$F$2&lt;&gt;"",A915&lt;&gt;""),VLOOKUP(J915,ConversionTable!I$4:K$7,3),"")</f>
        <v/>
      </c>
      <c r="M915" s="66" t="str">
        <f>IF(A915&lt;&gt;"",(Input!AE915*ScoringModel!$B$11+Input!AF915*ScoringModel!$B$21+Input!AG915*ScoringModel!$B$31)*0.01,"")</f>
        <v/>
      </c>
      <c r="N915" s="66" t="str">
        <f>IF(A915&lt;&gt;"",(Input!J915*ScoringModel!$B$4+Input!K915*ScoringModel!$B$5+Input!L915*ScoringModel!$B$6+Input!M915*ScoringModel!$B$7+Input!N915*ScoringModel!$B$8+Input!O915*ScoringModel!$B$9+Input!P915*ScoringModel!$B$10)*0.01,"")</f>
        <v/>
      </c>
      <c r="O915" s="66" t="str">
        <f>IF(A915&lt;&gt;"",(Input!Q915*ScoringModel!$B$14+Input!R915*ScoringModel!$B$15+Input!S915*ScoringModel!$B$16+Input!T915*ScoringModel!$B$17+Input!U915*ScoringModel!$B$18+Input!V915*ScoringModel!$B$19+Input!W915*ScoringModel!$B$20)*0.01,"")</f>
        <v/>
      </c>
      <c r="P915" s="66" t="str">
        <f>IF(A915&lt;&gt;"",(Input!X915*ScoringModel!$B$24+Input!Y915*ScoringModel!$B$25+Input!Z915*ScoringModel!$B$26+Input!AA915*ScoringModel!$B$27+Input!AB915*ScoringModel!$B$28+Input!AC915*ScoringModel!$B$29+Input!AD915*ScoringModel!$B$30)*0.01,"")</f>
        <v/>
      </c>
    </row>
    <row r="916" spans="1:16" x14ac:dyDescent="0.25">
      <c r="A916" s="154" t="str">
        <f>IF(Input!A916&lt;&gt;"",Input!A916,"")</f>
        <v/>
      </c>
      <c r="B916" s="154" t="str">
        <f>IF(Input!D916&lt;&gt;"",CONCATENATE(Input!D916,", ",Input!C916),"")</f>
        <v/>
      </c>
      <c r="C916" s="154" t="str">
        <f>IF(Input!E916&lt;&gt;"",Input!E916,"")</f>
        <v/>
      </c>
      <c r="D916" s="155" t="str">
        <f>IF(Input!F916&lt;&gt;"",Input!F916,"")</f>
        <v/>
      </c>
      <c r="E916" s="154" t="str">
        <f>IF(Input!I916&lt;&gt;"",CONCATENATE(Input!I916,", ",LEFT(Input!H916,1)),"")</f>
        <v/>
      </c>
      <c r="F916" s="156"/>
      <c r="G916" s="157" t="str">
        <f t="shared" si="14"/>
        <v/>
      </c>
      <c r="H916" s="154" t="str">
        <f>IF(A916&lt;&gt;"",VLOOKUP(G916,ScoreRanges!$C$4:$E$8,3),"")</f>
        <v/>
      </c>
      <c r="I916" s="156"/>
      <c r="J916" s="129" t="str">
        <f>IF(AND(ConversionTable!$F$2&lt;&gt;"",A916&lt;&gt;""),VLOOKUP(G916,ConversionTable!B$2:D$402,3),"")</f>
        <v/>
      </c>
      <c r="K916" s="66" t="str">
        <f>IF(AND(ConversionTable!$F$2&lt;&gt;"",A916&lt;&gt;""),VLOOKUP(J916,ConversionTable!I$4:K$7,3),"")</f>
        <v/>
      </c>
      <c r="M916" s="66" t="str">
        <f>IF(A916&lt;&gt;"",(Input!AE916*ScoringModel!$B$11+Input!AF916*ScoringModel!$B$21+Input!AG916*ScoringModel!$B$31)*0.01,"")</f>
        <v/>
      </c>
      <c r="N916" s="66" t="str">
        <f>IF(A916&lt;&gt;"",(Input!J916*ScoringModel!$B$4+Input!K916*ScoringModel!$B$5+Input!L916*ScoringModel!$B$6+Input!M916*ScoringModel!$B$7+Input!N916*ScoringModel!$B$8+Input!O916*ScoringModel!$B$9+Input!P916*ScoringModel!$B$10)*0.01,"")</f>
        <v/>
      </c>
      <c r="O916" s="66" t="str">
        <f>IF(A916&lt;&gt;"",(Input!Q916*ScoringModel!$B$14+Input!R916*ScoringModel!$B$15+Input!S916*ScoringModel!$B$16+Input!T916*ScoringModel!$B$17+Input!U916*ScoringModel!$B$18+Input!V916*ScoringModel!$B$19+Input!W916*ScoringModel!$B$20)*0.01,"")</f>
        <v/>
      </c>
      <c r="P916" s="66" t="str">
        <f>IF(A916&lt;&gt;"",(Input!X916*ScoringModel!$B$24+Input!Y916*ScoringModel!$B$25+Input!Z916*ScoringModel!$B$26+Input!AA916*ScoringModel!$B$27+Input!AB916*ScoringModel!$B$28+Input!AC916*ScoringModel!$B$29+Input!AD916*ScoringModel!$B$30)*0.01,"")</f>
        <v/>
      </c>
    </row>
    <row r="917" spans="1:16" x14ac:dyDescent="0.25">
      <c r="A917" s="154" t="str">
        <f>IF(Input!A917&lt;&gt;"",Input!A917,"")</f>
        <v/>
      </c>
      <c r="B917" s="154" t="str">
        <f>IF(Input!D917&lt;&gt;"",CONCATENATE(Input!D917,", ",Input!C917),"")</f>
        <v/>
      </c>
      <c r="C917" s="154" t="str">
        <f>IF(Input!E917&lt;&gt;"",Input!E917,"")</f>
        <v/>
      </c>
      <c r="D917" s="155" t="str">
        <f>IF(Input!F917&lt;&gt;"",Input!F917,"")</f>
        <v/>
      </c>
      <c r="E917" s="154" t="str">
        <f>IF(Input!I917&lt;&gt;"",CONCATENATE(Input!I917,", ",LEFT(Input!H917,1)),"")</f>
        <v/>
      </c>
      <c r="F917" s="156"/>
      <c r="G917" s="157" t="str">
        <f t="shared" si="14"/>
        <v/>
      </c>
      <c r="H917" s="154" t="str">
        <f>IF(A917&lt;&gt;"",VLOOKUP(G917,ScoreRanges!$C$4:$E$8,3),"")</f>
        <v/>
      </c>
      <c r="I917" s="156"/>
      <c r="J917" s="129" t="str">
        <f>IF(AND(ConversionTable!$F$2&lt;&gt;"",A917&lt;&gt;""),VLOOKUP(G917,ConversionTable!B$2:D$402,3),"")</f>
        <v/>
      </c>
      <c r="K917" s="66" t="str">
        <f>IF(AND(ConversionTable!$F$2&lt;&gt;"",A917&lt;&gt;""),VLOOKUP(J917,ConversionTable!I$4:K$7,3),"")</f>
        <v/>
      </c>
      <c r="M917" s="66" t="str">
        <f>IF(A917&lt;&gt;"",(Input!AE917*ScoringModel!$B$11+Input!AF917*ScoringModel!$B$21+Input!AG917*ScoringModel!$B$31)*0.01,"")</f>
        <v/>
      </c>
      <c r="N917" s="66" t="str">
        <f>IF(A917&lt;&gt;"",(Input!J917*ScoringModel!$B$4+Input!K917*ScoringModel!$B$5+Input!L917*ScoringModel!$B$6+Input!M917*ScoringModel!$B$7+Input!N917*ScoringModel!$B$8+Input!O917*ScoringModel!$B$9+Input!P917*ScoringModel!$B$10)*0.01,"")</f>
        <v/>
      </c>
      <c r="O917" s="66" t="str">
        <f>IF(A917&lt;&gt;"",(Input!Q917*ScoringModel!$B$14+Input!R917*ScoringModel!$B$15+Input!S917*ScoringModel!$B$16+Input!T917*ScoringModel!$B$17+Input!U917*ScoringModel!$B$18+Input!V917*ScoringModel!$B$19+Input!W917*ScoringModel!$B$20)*0.01,"")</f>
        <v/>
      </c>
      <c r="P917" s="66" t="str">
        <f>IF(A917&lt;&gt;"",(Input!X917*ScoringModel!$B$24+Input!Y917*ScoringModel!$B$25+Input!Z917*ScoringModel!$B$26+Input!AA917*ScoringModel!$B$27+Input!AB917*ScoringModel!$B$28+Input!AC917*ScoringModel!$B$29+Input!AD917*ScoringModel!$B$30)*0.01,"")</f>
        <v/>
      </c>
    </row>
    <row r="918" spans="1:16" x14ac:dyDescent="0.25">
      <c r="A918" s="154" t="str">
        <f>IF(Input!A918&lt;&gt;"",Input!A918,"")</f>
        <v/>
      </c>
      <c r="B918" s="154" t="str">
        <f>IF(Input!D918&lt;&gt;"",CONCATENATE(Input!D918,", ",Input!C918),"")</f>
        <v/>
      </c>
      <c r="C918" s="154" t="str">
        <f>IF(Input!E918&lt;&gt;"",Input!E918,"")</f>
        <v/>
      </c>
      <c r="D918" s="155" t="str">
        <f>IF(Input!F918&lt;&gt;"",Input!F918,"")</f>
        <v/>
      </c>
      <c r="E918" s="154" t="str">
        <f>IF(Input!I918&lt;&gt;"",CONCATENATE(Input!I918,", ",LEFT(Input!H918,1)),"")</f>
        <v/>
      </c>
      <c r="F918" s="156"/>
      <c r="G918" s="157" t="str">
        <f t="shared" si="14"/>
        <v/>
      </c>
      <c r="H918" s="154" t="str">
        <f>IF(A918&lt;&gt;"",VLOOKUP(G918,ScoreRanges!$C$4:$E$8,3),"")</f>
        <v/>
      </c>
      <c r="I918" s="156"/>
      <c r="J918" s="129" t="str">
        <f>IF(AND(ConversionTable!$F$2&lt;&gt;"",A918&lt;&gt;""),VLOOKUP(G918,ConversionTable!B$2:D$402,3),"")</f>
        <v/>
      </c>
      <c r="K918" s="66" t="str">
        <f>IF(AND(ConversionTable!$F$2&lt;&gt;"",A918&lt;&gt;""),VLOOKUP(J918,ConversionTable!I$4:K$7,3),"")</f>
        <v/>
      </c>
      <c r="M918" s="66" t="str">
        <f>IF(A918&lt;&gt;"",(Input!AE918*ScoringModel!$B$11+Input!AF918*ScoringModel!$B$21+Input!AG918*ScoringModel!$B$31)*0.01,"")</f>
        <v/>
      </c>
      <c r="N918" s="66" t="str">
        <f>IF(A918&lt;&gt;"",(Input!J918*ScoringModel!$B$4+Input!K918*ScoringModel!$B$5+Input!L918*ScoringModel!$B$6+Input!M918*ScoringModel!$B$7+Input!N918*ScoringModel!$B$8+Input!O918*ScoringModel!$B$9+Input!P918*ScoringModel!$B$10)*0.01,"")</f>
        <v/>
      </c>
      <c r="O918" s="66" t="str">
        <f>IF(A918&lt;&gt;"",(Input!Q918*ScoringModel!$B$14+Input!R918*ScoringModel!$B$15+Input!S918*ScoringModel!$B$16+Input!T918*ScoringModel!$B$17+Input!U918*ScoringModel!$B$18+Input!V918*ScoringModel!$B$19+Input!W918*ScoringModel!$B$20)*0.01,"")</f>
        <v/>
      </c>
      <c r="P918" s="66" t="str">
        <f>IF(A918&lt;&gt;"",(Input!X918*ScoringModel!$B$24+Input!Y918*ScoringModel!$B$25+Input!Z918*ScoringModel!$B$26+Input!AA918*ScoringModel!$B$27+Input!AB918*ScoringModel!$B$28+Input!AC918*ScoringModel!$B$29+Input!AD918*ScoringModel!$B$30)*0.01,"")</f>
        <v/>
      </c>
    </row>
    <row r="919" spans="1:16" x14ac:dyDescent="0.25">
      <c r="A919" s="154" t="str">
        <f>IF(Input!A919&lt;&gt;"",Input!A919,"")</f>
        <v/>
      </c>
      <c r="B919" s="154" t="str">
        <f>IF(Input!D919&lt;&gt;"",CONCATENATE(Input!D919,", ",Input!C919),"")</f>
        <v/>
      </c>
      <c r="C919" s="154" t="str">
        <f>IF(Input!E919&lt;&gt;"",Input!E919,"")</f>
        <v/>
      </c>
      <c r="D919" s="155" t="str">
        <f>IF(Input!F919&lt;&gt;"",Input!F919,"")</f>
        <v/>
      </c>
      <c r="E919" s="154" t="str">
        <f>IF(Input!I919&lt;&gt;"",CONCATENATE(Input!I919,", ",LEFT(Input!H919,1)),"")</f>
        <v/>
      </c>
      <c r="F919" s="156"/>
      <c r="G919" s="157" t="str">
        <f t="shared" si="14"/>
        <v/>
      </c>
      <c r="H919" s="154" t="str">
        <f>IF(A919&lt;&gt;"",VLOOKUP(G919,ScoreRanges!$C$4:$E$8,3),"")</f>
        <v/>
      </c>
      <c r="I919" s="156"/>
      <c r="J919" s="129" t="str">
        <f>IF(AND(ConversionTable!$F$2&lt;&gt;"",A919&lt;&gt;""),VLOOKUP(G919,ConversionTable!B$2:D$402,3),"")</f>
        <v/>
      </c>
      <c r="K919" s="66" t="str">
        <f>IF(AND(ConversionTable!$F$2&lt;&gt;"",A919&lt;&gt;""),VLOOKUP(J919,ConversionTable!I$4:K$7,3),"")</f>
        <v/>
      </c>
      <c r="M919" s="66" t="str">
        <f>IF(A919&lt;&gt;"",(Input!AE919*ScoringModel!$B$11+Input!AF919*ScoringModel!$B$21+Input!AG919*ScoringModel!$B$31)*0.01,"")</f>
        <v/>
      </c>
      <c r="N919" s="66" t="str">
        <f>IF(A919&lt;&gt;"",(Input!J919*ScoringModel!$B$4+Input!K919*ScoringModel!$B$5+Input!L919*ScoringModel!$B$6+Input!M919*ScoringModel!$B$7+Input!N919*ScoringModel!$B$8+Input!O919*ScoringModel!$B$9+Input!P919*ScoringModel!$B$10)*0.01,"")</f>
        <v/>
      </c>
      <c r="O919" s="66" t="str">
        <f>IF(A919&lt;&gt;"",(Input!Q919*ScoringModel!$B$14+Input!R919*ScoringModel!$B$15+Input!S919*ScoringModel!$B$16+Input!T919*ScoringModel!$B$17+Input!U919*ScoringModel!$B$18+Input!V919*ScoringModel!$B$19+Input!W919*ScoringModel!$B$20)*0.01,"")</f>
        <v/>
      </c>
      <c r="P919" s="66" t="str">
        <f>IF(A919&lt;&gt;"",(Input!X919*ScoringModel!$B$24+Input!Y919*ScoringModel!$B$25+Input!Z919*ScoringModel!$B$26+Input!AA919*ScoringModel!$B$27+Input!AB919*ScoringModel!$B$28+Input!AC919*ScoringModel!$B$29+Input!AD919*ScoringModel!$B$30)*0.01,"")</f>
        <v/>
      </c>
    </row>
    <row r="920" spans="1:16" x14ac:dyDescent="0.25">
      <c r="A920" s="154" t="str">
        <f>IF(Input!A920&lt;&gt;"",Input!A920,"")</f>
        <v/>
      </c>
      <c r="B920" s="154" t="str">
        <f>IF(Input!D920&lt;&gt;"",CONCATENATE(Input!D920,", ",Input!C920),"")</f>
        <v/>
      </c>
      <c r="C920" s="154" t="str">
        <f>IF(Input!E920&lt;&gt;"",Input!E920,"")</f>
        <v/>
      </c>
      <c r="D920" s="155" t="str">
        <f>IF(Input!F920&lt;&gt;"",Input!F920,"")</f>
        <v/>
      </c>
      <c r="E920" s="154" t="str">
        <f>IF(Input!I920&lt;&gt;"",CONCATENATE(Input!I920,", ",LEFT(Input!H920,1)),"")</f>
        <v/>
      </c>
      <c r="F920" s="156"/>
      <c r="G920" s="157" t="str">
        <f t="shared" si="14"/>
        <v/>
      </c>
      <c r="H920" s="154" t="str">
        <f>IF(A920&lt;&gt;"",VLOOKUP(G920,ScoreRanges!$C$4:$E$8,3),"")</f>
        <v/>
      </c>
      <c r="I920" s="156"/>
      <c r="J920" s="129" t="str">
        <f>IF(AND(ConversionTable!$F$2&lt;&gt;"",A920&lt;&gt;""),VLOOKUP(G920,ConversionTable!B$2:D$402,3),"")</f>
        <v/>
      </c>
      <c r="K920" s="66" t="str">
        <f>IF(AND(ConversionTable!$F$2&lt;&gt;"",A920&lt;&gt;""),VLOOKUP(J920,ConversionTable!I$4:K$7,3),"")</f>
        <v/>
      </c>
      <c r="M920" s="66" t="str">
        <f>IF(A920&lt;&gt;"",(Input!AE920*ScoringModel!$B$11+Input!AF920*ScoringModel!$B$21+Input!AG920*ScoringModel!$B$31)*0.01,"")</f>
        <v/>
      </c>
      <c r="N920" s="66" t="str">
        <f>IF(A920&lt;&gt;"",(Input!J920*ScoringModel!$B$4+Input!K920*ScoringModel!$B$5+Input!L920*ScoringModel!$B$6+Input!M920*ScoringModel!$B$7+Input!N920*ScoringModel!$B$8+Input!O920*ScoringModel!$B$9+Input!P920*ScoringModel!$B$10)*0.01,"")</f>
        <v/>
      </c>
      <c r="O920" s="66" t="str">
        <f>IF(A920&lt;&gt;"",(Input!Q920*ScoringModel!$B$14+Input!R920*ScoringModel!$B$15+Input!S920*ScoringModel!$B$16+Input!T920*ScoringModel!$B$17+Input!U920*ScoringModel!$B$18+Input!V920*ScoringModel!$B$19+Input!W920*ScoringModel!$B$20)*0.01,"")</f>
        <v/>
      </c>
      <c r="P920" s="66" t="str">
        <f>IF(A920&lt;&gt;"",(Input!X920*ScoringModel!$B$24+Input!Y920*ScoringModel!$B$25+Input!Z920*ScoringModel!$B$26+Input!AA920*ScoringModel!$B$27+Input!AB920*ScoringModel!$B$28+Input!AC920*ScoringModel!$B$29+Input!AD920*ScoringModel!$B$30)*0.01,"")</f>
        <v/>
      </c>
    </row>
    <row r="921" spans="1:16" x14ac:dyDescent="0.25">
      <c r="A921" s="154" t="str">
        <f>IF(Input!A921&lt;&gt;"",Input!A921,"")</f>
        <v/>
      </c>
      <c r="B921" s="154" t="str">
        <f>IF(Input!D921&lt;&gt;"",CONCATENATE(Input!D921,", ",Input!C921),"")</f>
        <v/>
      </c>
      <c r="C921" s="154" t="str">
        <f>IF(Input!E921&lt;&gt;"",Input!E921,"")</f>
        <v/>
      </c>
      <c r="D921" s="155" t="str">
        <f>IF(Input!F921&lt;&gt;"",Input!F921,"")</f>
        <v/>
      </c>
      <c r="E921" s="154" t="str">
        <f>IF(Input!I921&lt;&gt;"",CONCATENATE(Input!I921,", ",LEFT(Input!H921,1)),"")</f>
        <v/>
      </c>
      <c r="F921" s="156"/>
      <c r="G921" s="157" t="str">
        <f t="shared" si="14"/>
        <v/>
      </c>
      <c r="H921" s="154" t="str">
        <f>IF(A921&lt;&gt;"",VLOOKUP(G921,ScoreRanges!$C$4:$E$8,3),"")</f>
        <v/>
      </c>
      <c r="I921" s="156"/>
      <c r="J921" s="129" t="str">
        <f>IF(AND(ConversionTable!$F$2&lt;&gt;"",A921&lt;&gt;""),VLOOKUP(G921,ConversionTable!B$2:D$402,3),"")</f>
        <v/>
      </c>
      <c r="K921" s="66" t="str">
        <f>IF(AND(ConversionTable!$F$2&lt;&gt;"",A921&lt;&gt;""),VLOOKUP(J921,ConversionTable!I$4:K$7,3),"")</f>
        <v/>
      </c>
      <c r="M921" s="66" t="str">
        <f>IF(A921&lt;&gt;"",(Input!AE921*ScoringModel!$B$11+Input!AF921*ScoringModel!$B$21+Input!AG921*ScoringModel!$B$31)*0.01,"")</f>
        <v/>
      </c>
      <c r="N921" s="66" t="str">
        <f>IF(A921&lt;&gt;"",(Input!J921*ScoringModel!$B$4+Input!K921*ScoringModel!$B$5+Input!L921*ScoringModel!$B$6+Input!M921*ScoringModel!$B$7+Input!N921*ScoringModel!$B$8+Input!O921*ScoringModel!$B$9+Input!P921*ScoringModel!$B$10)*0.01,"")</f>
        <v/>
      </c>
      <c r="O921" s="66" t="str">
        <f>IF(A921&lt;&gt;"",(Input!Q921*ScoringModel!$B$14+Input!R921*ScoringModel!$B$15+Input!S921*ScoringModel!$B$16+Input!T921*ScoringModel!$B$17+Input!U921*ScoringModel!$B$18+Input!V921*ScoringModel!$B$19+Input!W921*ScoringModel!$B$20)*0.01,"")</f>
        <v/>
      </c>
      <c r="P921" s="66" t="str">
        <f>IF(A921&lt;&gt;"",(Input!X921*ScoringModel!$B$24+Input!Y921*ScoringModel!$B$25+Input!Z921*ScoringModel!$B$26+Input!AA921*ScoringModel!$B$27+Input!AB921*ScoringModel!$B$28+Input!AC921*ScoringModel!$B$29+Input!AD921*ScoringModel!$B$30)*0.01,"")</f>
        <v/>
      </c>
    </row>
    <row r="922" spans="1:16" x14ac:dyDescent="0.25">
      <c r="A922" s="154" t="str">
        <f>IF(Input!A922&lt;&gt;"",Input!A922,"")</f>
        <v/>
      </c>
      <c r="B922" s="154" t="str">
        <f>IF(Input!D922&lt;&gt;"",CONCATENATE(Input!D922,", ",Input!C922),"")</f>
        <v/>
      </c>
      <c r="C922" s="154" t="str">
        <f>IF(Input!E922&lt;&gt;"",Input!E922,"")</f>
        <v/>
      </c>
      <c r="D922" s="155" t="str">
        <f>IF(Input!F922&lt;&gt;"",Input!F922,"")</f>
        <v/>
      </c>
      <c r="E922" s="154" t="str">
        <f>IF(Input!I922&lt;&gt;"",CONCATENATE(Input!I922,", ",LEFT(Input!H922,1)),"")</f>
        <v/>
      </c>
      <c r="F922" s="156"/>
      <c r="G922" s="157" t="str">
        <f t="shared" si="14"/>
        <v/>
      </c>
      <c r="H922" s="154" t="str">
        <f>IF(A922&lt;&gt;"",VLOOKUP(G922,ScoreRanges!$C$4:$E$8,3),"")</f>
        <v/>
      </c>
      <c r="I922" s="156"/>
      <c r="J922" s="129" t="str">
        <f>IF(AND(ConversionTable!$F$2&lt;&gt;"",A922&lt;&gt;""),VLOOKUP(G922,ConversionTable!B$2:D$402,3),"")</f>
        <v/>
      </c>
      <c r="K922" s="66" t="str">
        <f>IF(AND(ConversionTable!$F$2&lt;&gt;"",A922&lt;&gt;""),VLOOKUP(J922,ConversionTable!I$4:K$7,3),"")</f>
        <v/>
      </c>
      <c r="M922" s="66" t="str">
        <f>IF(A922&lt;&gt;"",(Input!AE922*ScoringModel!$B$11+Input!AF922*ScoringModel!$B$21+Input!AG922*ScoringModel!$B$31)*0.01,"")</f>
        <v/>
      </c>
      <c r="N922" s="66" t="str">
        <f>IF(A922&lt;&gt;"",(Input!J922*ScoringModel!$B$4+Input!K922*ScoringModel!$B$5+Input!L922*ScoringModel!$B$6+Input!M922*ScoringModel!$B$7+Input!N922*ScoringModel!$B$8+Input!O922*ScoringModel!$B$9+Input!P922*ScoringModel!$B$10)*0.01,"")</f>
        <v/>
      </c>
      <c r="O922" s="66" t="str">
        <f>IF(A922&lt;&gt;"",(Input!Q922*ScoringModel!$B$14+Input!R922*ScoringModel!$B$15+Input!S922*ScoringModel!$B$16+Input!T922*ScoringModel!$B$17+Input!U922*ScoringModel!$B$18+Input!V922*ScoringModel!$B$19+Input!W922*ScoringModel!$B$20)*0.01,"")</f>
        <v/>
      </c>
      <c r="P922" s="66" t="str">
        <f>IF(A922&lt;&gt;"",(Input!X922*ScoringModel!$B$24+Input!Y922*ScoringModel!$B$25+Input!Z922*ScoringModel!$B$26+Input!AA922*ScoringModel!$B$27+Input!AB922*ScoringModel!$B$28+Input!AC922*ScoringModel!$B$29+Input!AD922*ScoringModel!$B$30)*0.01,"")</f>
        <v/>
      </c>
    </row>
    <row r="923" spans="1:16" x14ac:dyDescent="0.25">
      <c r="A923" s="154" t="str">
        <f>IF(Input!A923&lt;&gt;"",Input!A923,"")</f>
        <v/>
      </c>
      <c r="B923" s="154" t="str">
        <f>IF(Input!D923&lt;&gt;"",CONCATENATE(Input!D923,", ",Input!C923),"")</f>
        <v/>
      </c>
      <c r="C923" s="154" t="str">
        <f>IF(Input!E923&lt;&gt;"",Input!E923,"")</f>
        <v/>
      </c>
      <c r="D923" s="155" t="str">
        <f>IF(Input!F923&lt;&gt;"",Input!F923,"")</f>
        <v/>
      </c>
      <c r="E923" s="154" t="str">
        <f>IF(Input!I923&lt;&gt;"",CONCATENATE(Input!I923,", ",LEFT(Input!H923,1)),"")</f>
        <v/>
      </c>
      <c r="F923" s="156"/>
      <c r="G923" s="157" t="str">
        <f t="shared" si="14"/>
        <v/>
      </c>
      <c r="H923" s="154" t="str">
        <f>IF(A923&lt;&gt;"",VLOOKUP(G923,ScoreRanges!$C$4:$E$8,3),"")</f>
        <v/>
      </c>
      <c r="I923" s="156"/>
      <c r="J923" s="129" t="str">
        <f>IF(AND(ConversionTable!$F$2&lt;&gt;"",A923&lt;&gt;""),VLOOKUP(G923,ConversionTable!B$2:D$402,3),"")</f>
        <v/>
      </c>
      <c r="K923" s="66" t="str">
        <f>IF(AND(ConversionTable!$F$2&lt;&gt;"",A923&lt;&gt;""),VLOOKUP(J923,ConversionTable!I$4:K$7,3),"")</f>
        <v/>
      </c>
      <c r="M923" s="66" t="str">
        <f>IF(A923&lt;&gt;"",(Input!AE923*ScoringModel!$B$11+Input!AF923*ScoringModel!$B$21+Input!AG923*ScoringModel!$B$31)*0.01,"")</f>
        <v/>
      </c>
      <c r="N923" s="66" t="str">
        <f>IF(A923&lt;&gt;"",(Input!J923*ScoringModel!$B$4+Input!K923*ScoringModel!$B$5+Input!L923*ScoringModel!$B$6+Input!M923*ScoringModel!$B$7+Input!N923*ScoringModel!$B$8+Input!O923*ScoringModel!$B$9+Input!P923*ScoringModel!$B$10)*0.01,"")</f>
        <v/>
      </c>
      <c r="O923" s="66" t="str">
        <f>IF(A923&lt;&gt;"",(Input!Q923*ScoringModel!$B$14+Input!R923*ScoringModel!$B$15+Input!S923*ScoringModel!$B$16+Input!T923*ScoringModel!$B$17+Input!U923*ScoringModel!$B$18+Input!V923*ScoringModel!$B$19+Input!W923*ScoringModel!$B$20)*0.01,"")</f>
        <v/>
      </c>
      <c r="P923" s="66" t="str">
        <f>IF(A923&lt;&gt;"",(Input!X923*ScoringModel!$B$24+Input!Y923*ScoringModel!$B$25+Input!Z923*ScoringModel!$B$26+Input!AA923*ScoringModel!$B$27+Input!AB923*ScoringModel!$B$28+Input!AC923*ScoringModel!$B$29+Input!AD923*ScoringModel!$B$30)*0.01,"")</f>
        <v/>
      </c>
    </row>
    <row r="924" spans="1:16" x14ac:dyDescent="0.25">
      <c r="A924" s="154" t="str">
        <f>IF(Input!A924&lt;&gt;"",Input!A924,"")</f>
        <v/>
      </c>
      <c r="B924" s="154" t="str">
        <f>IF(Input!D924&lt;&gt;"",CONCATENATE(Input!D924,", ",Input!C924),"")</f>
        <v/>
      </c>
      <c r="C924" s="154" t="str">
        <f>IF(Input!E924&lt;&gt;"",Input!E924,"")</f>
        <v/>
      </c>
      <c r="D924" s="155" t="str">
        <f>IF(Input!F924&lt;&gt;"",Input!F924,"")</f>
        <v/>
      </c>
      <c r="E924" s="154" t="str">
        <f>IF(Input!I924&lt;&gt;"",CONCATENATE(Input!I924,", ",LEFT(Input!H924,1)),"")</f>
        <v/>
      </c>
      <c r="F924" s="156"/>
      <c r="G924" s="157" t="str">
        <f t="shared" si="14"/>
        <v/>
      </c>
      <c r="H924" s="154" t="str">
        <f>IF(A924&lt;&gt;"",VLOOKUP(G924,ScoreRanges!$C$4:$E$8,3),"")</f>
        <v/>
      </c>
      <c r="I924" s="156"/>
      <c r="J924" s="129" t="str">
        <f>IF(AND(ConversionTable!$F$2&lt;&gt;"",A924&lt;&gt;""),VLOOKUP(G924,ConversionTable!B$2:D$402,3),"")</f>
        <v/>
      </c>
      <c r="K924" s="66" t="str">
        <f>IF(AND(ConversionTable!$F$2&lt;&gt;"",A924&lt;&gt;""),VLOOKUP(J924,ConversionTable!I$4:K$7,3),"")</f>
        <v/>
      </c>
      <c r="M924" s="66" t="str">
        <f>IF(A924&lt;&gt;"",(Input!AE924*ScoringModel!$B$11+Input!AF924*ScoringModel!$B$21+Input!AG924*ScoringModel!$B$31)*0.01,"")</f>
        <v/>
      </c>
      <c r="N924" s="66" t="str">
        <f>IF(A924&lt;&gt;"",(Input!J924*ScoringModel!$B$4+Input!K924*ScoringModel!$B$5+Input!L924*ScoringModel!$B$6+Input!M924*ScoringModel!$B$7+Input!N924*ScoringModel!$B$8+Input!O924*ScoringModel!$B$9+Input!P924*ScoringModel!$B$10)*0.01,"")</f>
        <v/>
      </c>
      <c r="O924" s="66" t="str">
        <f>IF(A924&lt;&gt;"",(Input!Q924*ScoringModel!$B$14+Input!R924*ScoringModel!$B$15+Input!S924*ScoringModel!$B$16+Input!T924*ScoringModel!$B$17+Input!U924*ScoringModel!$B$18+Input!V924*ScoringModel!$B$19+Input!W924*ScoringModel!$B$20)*0.01,"")</f>
        <v/>
      </c>
      <c r="P924" s="66" t="str">
        <f>IF(A924&lt;&gt;"",(Input!X924*ScoringModel!$B$24+Input!Y924*ScoringModel!$B$25+Input!Z924*ScoringModel!$B$26+Input!AA924*ScoringModel!$B$27+Input!AB924*ScoringModel!$B$28+Input!AC924*ScoringModel!$B$29+Input!AD924*ScoringModel!$B$30)*0.01,"")</f>
        <v/>
      </c>
    </row>
    <row r="925" spans="1:16" x14ac:dyDescent="0.25">
      <c r="A925" s="154" t="str">
        <f>IF(Input!A925&lt;&gt;"",Input!A925,"")</f>
        <v/>
      </c>
      <c r="B925" s="154" t="str">
        <f>IF(Input!D925&lt;&gt;"",CONCATENATE(Input!D925,", ",Input!C925),"")</f>
        <v/>
      </c>
      <c r="C925" s="154" t="str">
        <f>IF(Input!E925&lt;&gt;"",Input!E925,"")</f>
        <v/>
      </c>
      <c r="D925" s="155" t="str">
        <f>IF(Input!F925&lt;&gt;"",Input!F925,"")</f>
        <v/>
      </c>
      <c r="E925" s="154" t="str">
        <f>IF(Input!I925&lt;&gt;"",CONCATENATE(Input!I925,", ",LEFT(Input!H925,1)),"")</f>
        <v/>
      </c>
      <c r="F925" s="156"/>
      <c r="G925" s="157" t="str">
        <f t="shared" si="14"/>
        <v/>
      </c>
      <c r="H925" s="154" t="str">
        <f>IF(A925&lt;&gt;"",VLOOKUP(G925,ScoreRanges!$C$4:$E$8,3),"")</f>
        <v/>
      </c>
      <c r="I925" s="156"/>
      <c r="J925" s="129" t="str">
        <f>IF(AND(ConversionTable!$F$2&lt;&gt;"",A925&lt;&gt;""),VLOOKUP(G925,ConversionTable!B$2:D$402,3),"")</f>
        <v/>
      </c>
      <c r="K925" s="66" t="str">
        <f>IF(AND(ConversionTable!$F$2&lt;&gt;"",A925&lt;&gt;""),VLOOKUP(J925,ConversionTable!I$4:K$7,3),"")</f>
        <v/>
      </c>
      <c r="M925" s="66" t="str">
        <f>IF(A925&lt;&gt;"",(Input!AE925*ScoringModel!$B$11+Input!AF925*ScoringModel!$B$21+Input!AG925*ScoringModel!$B$31)*0.01,"")</f>
        <v/>
      </c>
      <c r="N925" s="66" t="str">
        <f>IF(A925&lt;&gt;"",(Input!J925*ScoringModel!$B$4+Input!K925*ScoringModel!$B$5+Input!L925*ScoringModel!$B$6+Input!M925*ScoringModel!$B$7+Input!N925*ScoringModel!$B$8+Input!O925*ScoringModel!$B$9+Input!P925*ScoringModel!$B$10)*0.01,"")</f>
        <v/>
      </c>
      <c r="O925" s="66" t="str">
        <f>IF(A925&lt;&gt;"",(Input!Q925*ScoringModel!$B$14+Input!R925*ScoringModel!$B$15+Input!S925*ScoringModel!$B$16+Input!T925*ScoringModel!$B$17+Input!U925*ScoringModel!$B$18+Input!V925*ScoringModel!$B$19+Input!W925*ScoringModel!$B$20)*0.01,"")</f>
        <v/>
      </c>
      <c r="P925" s="66" t="str">
        <f>IF(A925&lt;&gt;"",(Input!X925*ScoringModel!$B$24+Input!Y925*ScoringModel!$B$25+Input!Z925*ScoringModel!$B$26+Input!AA925*ScoringModel!$B$27+Input!AB925*ScoringModel!$B$28+Input!AC925*ScoringModel!$B$29+Input!AD925*ScoringModel!$B$30)*0.01,"")</f>
        <v/>
      </c>
    </row>
    <row r="926" spans="1:16" x14ac:dyDescent="0.25">
      <c r="A926" s="154" t="str">
        <f>IF(Input!A926&lt;&gt;"",Input!A926,"")</f>
        <v/>
      </c>
      <c r="B926" s="154" t="str">
        <f>IF(Input!D926&lt;&gt;"",CONCATENATE(Input!D926,", ",Input!C926),"")</f>
        <v/>
      </c>
      <c r="C926" s="154" t="str">
        <f>IF(Input!E926&lt;&gt;"",Input!E926,"")</f>
        <v/>
      </c>
      <c r="D926" s="155" t="str">
        <f>IF(Input!F926&lt;&gt;"",Input!F926,"")</f>
        <v/>
      </c>
      <c r="E926" s="154" t="str">
        <f>IF(Input!I926&lt;&gt;"",CONCATENATE(Input!I926,", ",LEFT(Input!H926,1)),"")</f>
        <v/>
      </c>
      <c r="F926" s="156"/>
      <c r="G926" s="157" t="str">
        <f t="shared" si="14"/>
        <v/>
      </c>
      <c r="H926" s="154" t="str">
        <f>IF(A926&lt;&gt;"",VLOOKUP(G926,ScoreRanges!$C$4:$E$8,3),"")</f>
        <v/>
      </c>
      <c r="I926" s="156"/>
      <c r="J926" s="129" t="str">
        <f>IF(AND(ConversionTable!$F$2&lt;&gt;"",A926&lt;&gt;""),VLOOKUP(G926,ConversionTable!B$2:D$402,3),"")</f>
        <v/>
      </c>
      <c r="K926" s="66" t="str">
        <f>IF(AND(ConversionTable!$F$2&lt;&gt;"",A926&lt;&gt;""),VLOOKUP(J926,ConversionTable!I$4:K$7,3),"")</f>
        <v/>
      </c>
      <c r="M926" s="66" t="str">
        <f>IF(A926&lt;&gt;"",(Input!AE926*ScoringModel!$B$11+Input!AF926*ScoringModel!$B$21+Input!AG926*ScoringModel!$B$31)*0.01,"")</f>
        <v/>
      </c>
      <c r="N926" s="66" t="str">
        <f>IF(A926&lt;&gt;"",(Input!J926*ScoringModel!$B$4+Input!K926*ScoringModel!$B$5+Input!L926*ScoringModel!$B$6+Input!M926*ScoringModel!$B$7+Input!N926*ScoringModel!$B$8+Input!O926*ScoringModel!$B$9+Input!P926*ScoringModel!$B$10)*0.01,"")</f>
        <v/>
      </c>
      <c r="O926" s="66" t="str">
        <f>IF(A926&lt;&gt;"",(Input!Q926*ScoringModel!$B$14+Input!R926*ScoringModel!$B$15+Input!S926*ScoringModel!$B$16+Input!T926*ScoringModel!$B$17+Input!U926*ScoringModel!$B$18+Input!V926*ScoringModel!$B$19+Input!W926*ScoringModel!$B$20)*0.01,"")</f>
        <v/>
      </c>
      <c r="P926" s="66" t="str">
        <f>IF(A926&lt;&gt;"",(Input!X926*ScoringModel!$B$24+Input!Y926*ScoringModel!$B$25+Input!Z926*ScoringModel!$B$26+Input!AA926*ScoringModel!$B$27+Input!AB926*ScoringModel!$B$28+Input!AC926*ScoringModel!$B$29+Input!AD926*ScoringModel!$B$30)*0.01,"")</f>
        <v/>
      </c>
    </row>
    <row r="927" spans="1:16" x14ac:dyDescent="0.25">
      <c r="A927" s="154" t="str">
        <f>IF(Input!A927&lt;&gt;"",Input!A927,"")</f>
        <v/>
      </c>
      <c r="B927" s="154" t="str">
        <f>IF(Input!D927&lt;&gt;"",CONCATENATE(Input!D927,", ",Input!C927),"")</f>
        <v/>
      </c>
      <c r="C927" s="154" t="str">
        <f>IF(Input!E927&lt;&gt;"",Input!E927,"")</f>
        <v/>
      </c>
      <c r="D927" s="155" t="str">
        <f>IF(Input!F927&lt;&gt;"",Input!F927,"")</f>
        <v/>
      </c>
      <c r="E927" s="154" t="str">
        <f>IF(Input!I927&lt;&gt;"",CONCATENATE(Input!I927,", ",LEFT(Input!H927,1)),"")</f>
        <v/>
      </c>
      <c r="F927" s="156"/>
      <c r="G927" s="157" t="str">
        <f t="shared" si="14"/>
        <v/>
      </c>
      <c r="H927" s="154" t="str">
        <f>IF(A927&lt;&gt;"",VLOOKUP(G927,ScoreRanges!$C$4:$E$8,3),"")</f>
        <v/>
      </c>
      <c r="I927" s="156"/>
      <c r="J927" s="129" t="str">
        <f>IF(AND(ConversionTable!$F$2&lt;&gt;"",A927&lt;&gt;""),VLOOKUP(G927,ConversionTable!B$2:D$402,3),"")</f>
        <v/>
      </c>
      <c r="K927" s="66" t="str">
        <f>IF(AND(ConversionTable!$F$2&lt;&gt;"",A927&lt;&gt;""),VLOOKUP(J927,ConversionTable!I$4:K$7,3),"")</f>
        <v/>
      </c>
      <c r="M927" s="66" t="str">
        <f>IF(A927&lt;&gt;"",(Input!AE927*ScoringModel!$B$11+Input!AF927*ScoringModel!$B$21+Input!AG927*ScoringModel!$B$31)*0.01,"")</f>
        <v/>
      </c>
      <c r="N927" s="66" t="str">
        <f>IF(A927&lt;&gt;"",(Input!J927*ScoringModel!$B$4+Input!K927*ScoringModel!$B$5+Input!L927*ScoringModel!$B$6+Input!M927*ScoringModel!$B$7+Input!N927*ScoringModel!$B$8+Input!O927*ScoringModel!$B$9+Input!P927*ScoringModel!$B$10)*0.01,"")</f>
        <v/>
      </c>
      <c r="O927" s="66" t="str">
        <f>IF(A927&lt;&gt;"",(Input!Q927*ScoringModel!$B$14+Input!R927*ScoringModel!$B$15+Input!S927*ScoringModel!$B$16+Input!T927*ScoringModel!$B$17+Input!U927*ScoringModel!$B$18+Input!V927*ScoringModel!$B$19+Input!W927*ScoringModel!$B$20)*0.01,"")</f>
        <v/>
      </c>
      <c r="P927" s="66" t="str">
        <f>IF(A927&lt;&gt;"",(Input!X927*ScoringModel!$B$24+Input!Y927*ScoringModel!$B$25+Input!Z927*ScoringModel!$B$26+Input!AA927*ScoringModel!$B$27+Input!AB927*ScoringModel!$B$28+Input!AC927*ScoringModel!$B$29+Input!AD927*ScoringModel!$B$30)*0.01,"")</f>
        <v/>
      </c>
    </row>
    <row r="928" spans="1:16" x14ac:dyDescent="0.25">
      <c r="A928" s="154" t="str">
        <f>IF(Input!A928&lt;&gt;"",Input!A928,"")</f>
        <v/>
      </c>
      <c r="B928" s="154" t="str">
        <f>IF(Input!D928&lt;&gt;"",CONCATENATE(Input!D928,", ",Input!C928),"")</f>
        <v/>
      </c>
      <c r="C928" s="154" t="str">
        <f>IF(Input!E928&lt;&gt;"",Input!E928,"")</f>
        <v/>
      </c>
      <c r="D928" s="155" t="str">
        <f>IF(Input!F928&lt;&gt;"",Input!F928,"")</f>
        <v/>
      </c>
      <c r="E928" s="154" t="str">
        <f>IF(Input!I928&lt;&gt;"",CONCATENATE(Input!I928,", ",LEFT(Input!H928,1)),"")</f>
        <v/>
      </c>
      <c r="F928" s="156"/>
      <c r="G928" s="157" t="str">
        <f t="shared" si="14"/>
        <v/>
      </c>
      <c r="H928" s="154" t="str">
        <f>IF(A928&lt;&gt;"",VLOOKUP(G928,ScoreRanges!$C$4:$E$8,3),"")</f>
        <v/>
      </c>
      <c r="I928" s="156"/>
      <c r="J928" s="129" t="str">
        <f>IF(AND(ConversionTable!$F$2&lt;&gt;"",A928&lt;&gt;""),VLOOKUP(G928,ConversionTable!B$2:D$402,3),"")</f>
        <v/>
      </c>
      <c r="K928" s="66" t="str">
        <f>IF(AND(ConversionTable!$F$2&lt;&gt;"",A928&lt;&gt;""),VLOOKUP(J928,ConversionTable!I$4:K$7,3),"")</f>
        <v/>
      </c>
      <c r="M928" s="66" t="str">
        <f>IF(A928&lt;&gt;"",(Input!AE928*ScoringModel!$B$11+Input!AF928*ScoringModel!$B$21+Input!AG928*ScoringModel!$B$31)*0.01,"")</f>
        <v/>
      </c>
      <c r="N928" s="66" t="str">
        <f>IF(A928&lt;&gt;"",(Input!J928*ScoringModel!$B$4+Input!K928*ScoringModel!$B$5+Input!L928*ScoringModel!$B$6+Input!M928*ScoringModel!$B$7+Input!N928*ScoringModel!$B$8+Input!O928*ScoringModel!$B$9+Input!P928*ScoringModel!$B$10)*0.01,"")</f>
        <v/>
      </c>
      <c r="O928" s="66" t="str">
        <f>IF(A928&lt;&gt;"",(Input!Q928*ScoringModel!$B$14+Input!R928*ScoringModel!$B$15+Input!S928*ScoringModel!$B$16+Input!T928*ScoringModel!$B$17+Input!U928*ScoringModel!$B$18+Input!V928*ScoringModel!$B$19+Input!W928*ScoringModel!$B$20)*0.01,"")</f>
        <v/>
      </c>
      <c r="P928" s="66" t="str">
        <f>IF(A928&lt;&gt;"",(Input!X928*ScoringModel!$B$24+Input!Y928*ScoringModel!$B$25+Input!Z928*ScoringModel!$B$26+Input!AA928*ScoringModel!$B$27+Input!AB928*ScoringModel!$B$28+Input!AC928*ScoringModel!$B$29+Input!AD928*ScoringModel!$B$30)*0.01,"")</f>
        <v/>
      </c>
    </row>
    <row r="929" spans="1:16" x14ac:dyDescent="0.25">
      <c r="A929" s="154" t="str">
        <f>IF(Input!A929&lt;&gt;"",Input!A929,"")</f>
        <v/>
      </c>
      <c r="B929" s="154" t="str">
        <f>IF(Input!D929&lt;&gt;"",CONCATENATE(Input!D929,", ",Input!C929),"")</f>
        <v/>
      </c>
      <c r="C929" s="154" t="str">
        <f>IF(Input!E929&lt;&gt;"",Input!E929,"")</f>
        <v/>
      </c>
      <c r="D929" s="155" t="str">
        <f>IF(Input!F929&lt;&gt;"",Input!F929,"")</f>
        <v/>
      </c>
      <c r="E929" s="154" t="str">
        <f>IF(Input!I929&lt;&gt;"",CONCATENATE(Input!I929,", ",LEFT(Input!H929,1)),"")</f>
        <v/>
      </c>
      <c r="F929" s="156"/>
      <c r="G929" s="157" t="str">
        <f t="shared" si="14"/>
        <v/>
      </c>
      <c r="H929" s="154" t="str">
        <f>IF(A929&lt;&gt;"",VLOOKUP(G929,ScoreRanges!$C$4:$E$8,3),"")</f>
        <v/>
      </c>
      <c r="I929" s="156"/>
      <c r="J929" s="129" t="str">
        <f>IF(AND(ConversionTable!$F$2&lt;&gt;"",A929&lt;&gt;""),VLOOKUP(G929,ConversionTable!B$2:D$402,3),"")</f>
        <v/>
      </c>
      <c r="K929" s="66" t="str">
        <f>IF(AND(ConversionTable!$F$2&lt;&gt;"",A929&lt;&gt;""),VLOOKUP(J929,ConversionTable!I$4:K$7,3),"")</f>
        <v/>
      </c>
      <c r="M929" s="66" t="str">
        <f>IF(A929&lt;&gt;"",(Input!AE929*ScoringModel!$B$11+Input!AF929*ScoringModel!$B$21+Input!AG929*ScoringModel!$B$31)*0.01,"")</f>
        <v/>
      </c>
      <c r="N929" s="66" t="str">
        <f>IF(A929&lt;&gt;"",(Input!J929*ScoringModel!$B$4+Input!K929*ScoringModel!$B$5+Input!L929*ScoringModel!$B$6+Input!M929*ScoringModel!$B$7+Input!N929*ScoringModel!$B$8+Input!O929*ScoringModel!$B$9+Input!P929*ScoringModel!$B$10)*0.01,"")</f>
        <v/>
      </c>
      <c r="O929" s="66" t="str">
        <f>IF(A929&lt;&gt;"",(Input!Q929*ScoringModel!$B$14+Input!R929*ScoringModel!$B$15+Input!S929*ScoringModel!$B$16+Input!T929*ScoringModel!$B$17+Input!U929*ScoringModel!$B$18+Input!V929*ScoringModel!$B$19+Input!W929*ScoringModel!$B$20)*0.01,"")</f>
        <v/>
      </c>
      <c r="P929" s="66" t="str">
        <f>IF(A929&lt;&gt;"",(Input!X929*ScoringModel!$B$24+Input!Y929*ScoringModel!$B$25+Input!Z929*ScoringModel!$B$26+Input!AA929*ScoringModel!$B$27+Input!AB929*ScoringModel!$B$28+Input!AC929*ScoringModel!$B$29+Input!AD929*ScoringModel!$B$30)*0.01,"")</f>
        <v/>
      </c>
    </row>
    <row r="930" spans="1:16" x14ac:dyDescent="0.25">
      <c r="A930" s="154" t="str">
        <f>IF(Input!A930&lt;&gt;"",Input!A930,"")</f>
        <v/>
      </c>
      <c r="B930" s="154" t="str">
        <f>IF(Input!D930&lt;&gt;"",CONCATENATE(Input!D930,", ",Input!C930),"")</f>
        <v/>
      </c>
      <c r="C930" s="154" t="str">
        <f>IF(Input!E930&lt;&gt;"",Input!E930,"")</f>
        <v/>
      </c>
      <c r="D930" s="155" t="str">
        <f>IF(Input!F930&lt;&gt;"",Input!F930,"")</f>
        <v/>
      </c>
      <c r="E930" s="154" t="str">
        <f>IF(Input!I930&lt;&gt;"",CONCATENATE(Input!I930,", ",LEFT(Input!H930,1)),"")</f>
        <v/>
      </c>
      <c r="F930" s="156"/>
      <c r="G930" s="157" t="str">
        <f t="shared" si="14"/>
        <v/>
      </c>
      <c r="H930" s="154" t="str">
        <f>IF(A930&lt;&gt;"",VLOOKUP(G930,ScoreRanges!$C$4:$E$8,3),"")</f>
        <v/>
      </c>
      <c r="I930" s="156"/>
      <c r="J930" s="129" t="str">
        <f>IF(AND(ConversionTable!$F$2&lt;&gt;"",A930&lt;&gt;""),VLOOKUP(G930,ConversionTable!B$2:D$402,3),"")</f>
        <v/>
      </c>
      <c r="K930" s="66" t="str">
        <f>IF(AND(ConversionTable!$F$2&lt;&gt;"",A930&lt;&gt;""),VLOOKUP(J930,ConversionTable!I$4:K$7,3),"")</f>
        <v/>
      </c>
      <c r="M930" s="66" t="str">
        <f>IF(A930&lt;&gt;"",(Input!AE930*ScoringModel!$B$11+Input!AF930*ScoringModel!$B$21+Input!AG930*ScoringModel!$B$31)*0.01,"")</f>
        <v/>
      </c>
      <c r="N930" s="66" t="str">
        <f>IF(A930&lt;&gt;"",(Input!J930*ScoringModel!$B$4+Input!K930*ScoringModel!$B$5+Input!L930*ScoringModel!$B$6+Input!M930*ScoringModel!$B$7+Input!N930*ScoringModel!$B$8+Input!O930*ScoringModel!$B$9+Input!P930*ScoringModel!$B$10)*0.01,"")</f>
        <v/>
      </c>
      <c r="O930" s="66" t="str">
        <f>IF(A930&lt;&gt;"",(Input!Q930*ScoringModel!$B$14+Input!R930*ScoringModel!$B$15+Input!S930*ScoringModel!$B$16+Input!T930*ScoringModel!$B$17+Input!U930*ScoringModel!$B$18+Input!V930*ScoringModel!$B$19+Input!W930*ScoringModel!$B$20)*0.01,"")</f>
        <v/>
      </c>
      <c r="P930" s="66" t="str">
        <f>IF(A930&lt;&gt;"",(Input!X930*ScoringModel!$B$24+Input!Y930*ScoringModel!$B$25+Input!Z930*ScoringModel!$B$26+Input!AA930*ScoringModel!$B$27+Input!AB930*ScoringModel!$B$28+Input!AC930*ScoringModel!$B$29+Input!AD930*ScoringModel!$B$30)*0.01,"")</f>
        <v/>
      </c>
    </row>
    <row r="931" spans="1:16" x14ac:dyDescent="0.25">
      <c r="A931" s="154" t="str">
        <f>IF(Input!A931&lt;&gt;"",Input!A931,"")</f>
        <v/>
      </c>
      <c r="B931" s="154" t="str">
        <f>IF(Input!D931&lt;&gt;"",CONCATENATE(Input!D931,", ",Input!C931),"")</f>
        <v/>
      </c>
      <c r="C931" s="154" t="str">
        <f>IF(Input!E931&lt;&gt;"",Input!E931,"")</f>
        <v/>
      </c>
      <c r="D931" s="155" t="str">
        <f>IF(Input!F931&lt;&gt;"",Input!F931,"")</f>
        <v/>
      </c>
      <c r="E931" s="154" t="str">
        <f>IF(Input!I931&lt;&gt;"",CONCATENATE(Input!I931,", ",LEFT(Input!H931,1)),"")</f>
        <v/>
      </c>
      <c r="F931" s="156"/>
      <c r="G931" s="157" t="str">
        <f t="shared" si="14"/>
        <v/>
      </c>
      <c r="H931" s="154" t="str">
        <f>IF(A931&lt;&gt;"",VLOOKUP(G931,ScoreRanges!$C$4:$E$8,3),"")</f>
        <v/>
      </c>
      <c r="I931" s="156"/>
      <c r="J931" s="129" t="str">
        <f>IF(AND(ConversionTable!$F$2&lt;&gt;"",A931&lt;&gt;""),VLOOKUP(G931,ConversionTable!B$2:D$402,3),"")</f>
        <v/>
      </c>
      <c r="K931" s="66" t="str">
        <f>IF(AND(ConversionTable!$F$2&lt;&gt;"",A931&lt;&gt;""),VLOOKUP(J931,ConversionTable!I$4:K$7,3),"")</f>
        <v/>
      </c>
      <c r="M931" s="66" t="str">
        <f>IF(A931&lt;&gt;"",(Input!AE931*ScoringModel!$B$11+Input!AF931*ScoringModel!$B$21+Input!AG931*ScoringModel!$B$31)*0.01,"")</f>
        <v/>
      </c>
      <c r="N931" s="66" t="str">
        <f>IF(A931&lt;&gt;"",(Input!J931*ScoringModel!$B$4+Input!K931*ScoringModel!$B$5+Input!L931*ScoringModel!$B$6+Input!M931*ScoringModel!$B$7+Input!N931*ScoringModel!$B$8+Input!O931*ScoringModel!$B$9+Input!P931*ScoringModel!$B$10)*0.01,"")</f>
        <v/>
      </c>
      <c r="O931" s="66" t="str">
        <f>IF(A931&lt;&gt;"",(Input!Q931*ScoringModel!$B$14+Input!R931*ScoringModel!$B$15+Input!S931*ScoringModel!$B$16+Input!T931*ScoringModel!$B$17+Input!U931*ScoringModel!$B$18+Input!V931*ScoringModel!$B$19+Input!W931*ScoringModel!$B$20)*0.01,"")</f>
        <v/>
      </c>
      <c r="P931" s="66" t="str">
        <f>IF(A931&lt;&gt;"",(Input!X931*ScoringModel!$B$24+Input!Y931*ScoringModel!$B$25+Input!Z931*ScoringModel!$B$26+Input!AA931*ScoringModel!$B$27+Input!AB931*ScoringModel!$B$28+Input!AC931*ScoringModel!$B$29+Input!AD931*ScoringModel!$B$30)*0.01,"")</f>
        <v/>
      </c>
    </row>
    <row r="932" spans="1:16" x14ac:dyDescent="0.25">
      <c r="A932" s="154" t="str">
        <f>IF(Input!A932&lt;&gt;"",Input!A932,"")</f>
        <v/>
      </c>
      <c r="B932" s="154" t="str">
        <f>IF(Input!D932&lt;&gt;"",CONCATENATE(Input!D932,", ",Input!C932),"")</f>
        <v/>
      </c>
      <c r="C932" s="154" t="str">
        <f>IF(Input!E932&lt;&gt;"",Input!E932,"")</f>
        <v/>
      </c>
      <c r="D932" s="155" t="str">
        <f>IF(Input!F932&lt;&gt;"",Input!F932,"")</f>
        <v/>
      </c>
      <c r="E932" s="154" t="str">
        <f>IF(Input!I932&lt;&gt;"",CONCATENATE(Input!I932,", ",LEFT(Input!H932,1)),"")</f>
        <v/>
      </c>
      <c r="F932" s="156"/>
      <c r="G932" s="157" t="str">
        <f t="shared" si="14"/>
        <v/>
      </c>
      <c r="H932" s="154" t="str">
        <f>IF(A932&lt;&gt;"",VLOOKUP(G932,ScoreRanges!$C$4:$E$8,3),"")</f>
        <v/>
      </c>
      <c r="I932" s="156"/>
      <c r="J932" s="129" t="str">
        <f>IF(AND(ConversionTable!$F$2&lt;&gt;"",A932&lt;&gt;""),VLOOKUP(G932,ConversionTable!B$2:D$402,3),"")</f>
        <v/>
      </c>
      <c r="K932" s="66" t="str">
        <f>IF(AND(ConversionTable!$F$2&lt;&gt;"",A932&lt;&gt;""),VLOOKUP(J932,ConversionTable!I$4:K$7,3),"")</f>
        <v/>
      </c>
      <c r="M932" s="66" t="str">
        <f>IF(A932&lt;&gt;"",(Input!AE932*ScoringModel!$B$11+Input!AF932*ScoringModel!$B$21+Input!AG932*ScoringModel!$B$31)*0.01,"")</f>
        <v/>
      </c>
      <c r="N932" s="66" t="str">
        <f>IF(A932&lt;&gt;"",(Input!J932*ScoringModel!$B$4+Input!K932*ScoringModel!$B$5+Input!L932*ScoringModel!$B$6+Input!M932*ScoringModel!$B$7+Input!N932*ScoringModel!$B$8+Input!O932*ScoringModel!$B$9+Input!P932*ScoringModel!$B$10)*0.01,"")</f>
        <v/>
      </c>
      <c r="O932" s="66" t="str">
        <f>IF(A932&lt;&gt;"",(Input!Q932*ScoringModel!$B$14+Input!R932*ScoringModel!$B$15+Input!S932*ScoringModel!$B$16+Input!T932*ScoringModel!$B$17+Input!U932*ScoringModel!$B$18+Input!V932*ScoringModel!$B$19+Input!W932*ScoringModel!$B$20)*0.01,"")</f>
        <v/>
      </c>
      <c r="P932" s="66" t="str">
        <f>IF(A932&lt;&gt;"",(Input!X932*ScoringModel!$B$24+Input!Y932*ScoringModel!$B$25+Input!Z932*ScoringModel!$B$26+Input!AA932*ScoringModel!$B$27+Input!AB932*ScoringModel!$B$28+Input!AC932*ScoringModel!$B$29+Input!AD932*ScoringModel!$B$30)*0.01,"")</f>
        <v/>
      </c>
    </row>
    <row r="933" spans="1:16" x14ac:dyDescent="0.25">
      <c r="A933" s="154" t="str">
        <f>IF(Input!A933&lt;&gt;"",Input!A933,"")</f>
        <v/>
      </c>
      <c r="B933" s="154" t="str">
        <f>IF(Input!D933&lt;&gt;"",CONCATENATE(Input!D933,", ",Input!C933),"")</f>
        <v/>
      </c>
      <c r="C933" s="154" t="str">
        <f>IF(Input!E933&lt;&gt;"",Input!E933,"")</f>
        <v/>
      </c>
      <c r="D933" s="155" t="str">
        <f>IF(Input!F933&lt;&gt;"",Input!F933,"")</f>
        <v/>
      </c>
      <c r="E933" s="154" t="str">
        <f>IF(Input!I933&lt;&gt;"",CONCATENATE(Input!I933,", ",LEFT(Input!H933,1)),"")</f>
        <v/>
      </c>
      <c r="F933" s="156"/>
      <c r="G933" s="157" t="str">
        <f t="shared" si="14"/>
        <v/>
      </c>
      <c r="H933" s="154" t="str">
        <f>IF(A933&lt;&gt;"",VLOOKUP(G933,ScoreRanges!$C$4:$E$8,3),"")</f>
        <v/>
      </c>
      <c r="I933" s="156"/>
      <c r="J933" s="129" t="str">
        <f>IF(AND(ConversionTable!$F$2&lt;&gt;"",A933&lt;&gt;""),VLOOKUP(G933,ConversionTable!B$2:D$402,3),"")</f>
        <v/>
      </c>
      <c r="K933" s="66" t="str">
        <f>IF(AND(ConversionTable!$F$2&lt;&gt;"",A933&lt;&gt;""),VLOOKUP(J933,ConversionTable!I$4:K$7,3),"")</f>
        <v/>
      </c>
      <c r="M933" s="66" t="str">
        <f>IF(A933&lt;&gt;"",(Input!AE933*ScoringModel!$B$11+Input!AF933*ScoringModel!$B$21+Input!AG933*ScoringModel!$B$31)*0.01,"")</f>
        <v/>
      </c>
      <c r="N933" s="66" t="str">
        <f>IF(A933&lt;&gt;"",(Input!J933*ScoringModel!$B$4+Input!K933*ScoringModel!$B$5+Input!L933*ScoringModel!$B$6+Input!M933*ScoringModel!$B$7+Input!N933*ScoringModel!$B$8+Input!O933*ScoringModel!$B$9+Input!P933*ScoringModel!$B$10)*0.01,"")</f>
        <v/>
      </c>
      <c r="O933" s="66" t="str">
        <f>IF(A933&lt;&gt;"",(Input!Q933*ScoringModel!$B$14+Input!R933*ScoringModel!$B$15+Input!S933*ScoringModel!$B$16+Input!T933*ScoringModel!$B$17+Input!U933*ScoringModel!$B$18+Input!V933*ScoringModel!$B$19+Input!W933*ScoringModel!$B$20)*0.01,"")</f>
        <v/>
      </c>
      <c r="P933" s="66" t="str">
        <f>IF(A933&lt;&gt;"",(Input!X933*ScoringModel!$B$24+Input!Y933*ScoringModel!$B$25+Input!Z933*ScoringModel!$B$26+Input!AA933*ScoringModel!$B$27+Input!AB933*ScoringModel!$B$28+Input!AC933*ScoringModel!$B$29+Input!AD933*ScoringModel!$B$30)*0.01,"")</f>
        <v/>
      </c>
    </row>
    <row r="934" spans="1:16" x14ac:dyDescent="0.25">
      <c r="A934" s="154" t="str">
        <f>IF(Input!A934&lt;&gt;"",Input!A934,"")</f>
        <v/>
      </c>
      <c r="B934" s="154" t="str">
        <f>IF(Input!D934&lt;&gt;"",CONCATENATE(Input!D934,", ",Input!C934),"")</f>
        <v/>
      </c>
      <c r="C934" s="154" t="str">
        <f>IF(Input!E934&lt;&gt;"",Input!E934,"")</f>
        <v/>
      </c>
      <c r="D934" s="155" t="str">
        <f>IF(Input!F934&lt;&gt;"",Input!F934,"")</f>
        <v/>
      </c>
      <c r="E934" s="154" t="str">
        <f>IF(Input!I934&lt;&gt;"",CONCATENATE(Input!I934,", ",LEFT(Input!H934,1)),"")</f>
        <v/>
      </c>
      <c r="F934" s="156"/>
      <c r="G934" s="157" t="str">
        <f t="shared" si="14"/>
        <v/>
      </c>
      <c r="H934" s="154" t="str">
        <f>IF(A934&lt;&gt;"",VLOOKUP(G934,ScoreRanges!$C$4:$E$8,3),"")</f>
        <v/>
      </c>
      <c r="I934" s="156"/>
      <c r="J934" s="129" t="str">
        <f>IF(AND(ConversionTable!$F$2&lt;&gt;"",A934&lt;&gt;""),VLOOKUP(G934,ConversionTable!B$2:D$402,3),"")</f>
        <v/>
      </c>
      <c r="K934" s="66" t="str">
        <f>IF(AND(ConversionTable!$F$2&lt;&gt;"",A934&lt;&gt;""),VLOOKUP(J934,ConversionTable!I$4:K$7,3),"")</f>
        <v/>
      </c>
      <c r="M934" s="66" t="str">
        <f>IF(A934&lt;&gt;"",(Input!AE934*ScoringModel!$B$11+Input!AF934*ScoringModel!$B$21+Input!AG934*ScoringModel!$B$31)*0.01,"")</f>
        <v/>
      </c>
      <c r="N934" s="66" t="str">
        <f>IF(A934&lt;&gt;"",(Input!J934*ScoringModel!$B$4+Input!K934*ScoringModel!$B$5+Input!L934*ScoringModel!$B$6+Input!M934*ScoringModel!$B$7+Input!N934*ScoringModel!$B$8+Input!O934*ScoringModel!$B$9+Input!P934*ScoringModel!$B$10)*0.01,"")</f>
        <v/>
      </c>
      <c r="O934" s="66" t="str">
        <f>IF(A934&lt;&gt;"",(Input!Q934*ScoringModel!$B$14+Input!R934*ScoringModel!$B$15+Input!S934*ScoringModel!$B$16+Input!T934*ScoringModel!$B$17+Input!U934*ScoringModel!$B$18+Input!V934*ScoringModel!$B$19+Input!W934*ScoringModel!$B$20)*0.01,"")</f>
        <v/>
      </c>
      <c r="P934" s="66" t="str">
        <f>IF(A934&lt;&gt;"",(Input!X934*ScoringModel!$B$24+Input!Y934*ScoringModel!$B$25+Input!Z934*ScoringModel!$B$26+Input!AA934*ScoringModel!$B$27+Input!AB934*ScoringModel!$B$28+Input!AC934*ScoringModel!$B$29+Input!AD934*ScoringModel!$B$30)*0.01,"")</f>
        <v/>
      </c>
    </row>
    <row r="935" spans="1:16" x14ac:dyDescent="0.25">
      <c r="A935" s="154" t="str">
        <f>IF(Input!A935&lt;&gt;"",Input!A935,"")</f>
        <v/>
      </c>
      <c r="B935" s="154" t="str">
        <f>IF(Input!D935&lt;&gt;"",CONCATENATE(Input!D935,", ",Input!C935),"")</f>
        <v/>
      </c>
      <c r="C935" s="154" t="str">
        <f>IF(Input!E935&lt;&gt;"",Input!E935,"")</f>
        <v/>
      </c>
      <c r="D935" s="155" t="str">
        <f>IF(Input!F935&lt;&gt;"",Input!F935,"")</f>
        <v/>
      </c>
      <c r="E935" s="154" t="str">
        <f>IF(Input!I935&lt;&gt;"",CONCATENATE(Input!I935,", ",LEFT(Input!H935,1)),"")</f>
        <v/>
      </c>
      <c r="F935" s="156"/>
      <c r="G935" s="157" t="str">
        <f t="shared" si="14"/>
        <v/>
      </c>
      <c r="H935" s="154" t="str">
        <f>IF(A935&lt;&gt;"",VLOOKUP(G935,ScoreRanges!$C$4:$E$8,3),"")</f>
        <v/>
      </c>
      <c r="I935" s="156"/>
      <c r="J935" s="129" t="str">
        <f>IF(AND(ConversionTable!$F$2&lt;&gt;"",A935&lt;&gt;""),VLOOKUP(G935,ConversionTable!B$2:D$402,3),"")</f>
        <v/>
      </c>
      <c r="K935" s="66" t="str">
        <f>IF(AND(ConversionTable!$F$2&lt;&gt;"",A935&lt;&gt;""),VLOOKUP(J935,ConversionTable!I$4:K$7,3),"")</f>
        <v/>
      </c>
      <c r="M935" s="66" t="str">
        <f>IF(A935&lt;&gt;"",(Input!AE935*ScoringModel!$B$11+Input!AF935*ScoringModel!$B$21+Input!AG935*ScoringModel!$B$31)*0.01,"")</f>
        <v/>
      </c>
      <c r="N935" s="66" t="str">
        <f>IF(A935&lt;&gt;"",(Input!J935*ScoringModel!$B$4+Input!K935*ScoringModel!$B$5+Input!L935*ScoringModel!$B$6+Input!M935*ScoringModel!$B$7+Input!N935*ScoringModel!$B$8+Input!O935*ScoringModel!$B$9+Input!P935*ScoringModel!$B$10)*0.01,"")</f>
        <v/>
      </c>
      <c r="O935" s="66" t="str">
        <f>IF(A935&lt;&gt;"",(Input!Q935*ScoringModel!$B$14+Input!R935*ScoringModel!$B$15+Input!S935*ScoringModel!$B$16+Input!T935*ScoringModel!$B$17+Input!U935*ScoringModel!$B$18+Input!V935*ScoringModel!$B$19+Input!W935*ScoringModel!$B$20)*0.01,"")</f>
        <v/>
      </c>
      <c r="P935" s="66" t="str">
        <f>IF(A935&lt;&gt;"",(Input!X935*ScoringModel!$B$24+Input!Y935*ScoringModel!$B$25+Input!Z935*ScoringModel!$B$26+Input!AA935*ScoringModel!$B$27+Input!AB935*ScoringModel!$B$28+Input!AC935*ScoringModel!$B$29+Input!AD935*ScoringModel!$B$30)*0.01,"")</f>
        <v/>
      </c>
    </row>
    <row r="936" spans="1:16" x14ac:dyDescent="0.25">
      <c r="A936" s="154" t="str">
        <f>IF(Input!A936&lt;&gt;"",Input!A936,"")</f>
        <v/>
      </c>
      <c r="B936" s="154" t="str">
        <f>IF(Input!D936&lt;&gt;"",CONCATENATE(Input!D936,", ",Input!C936),"")</f>
        <v/>
      </c>
      <c r="C936" s="154" t="str">
        <f>IF(Input!E936&lt;&gt;"",Input!E936,"")</f>
        <v/>
      </c>
      <c r="D936" s="155" t="str">
        <f>IF(Input!F936&lt;&gt;"",Input!F936,"")</f>
        <v/>
      </c>
      <c r="E936" s="154" t="str">
        <f>IF(Input!I936&lt;&gt;"",CONCATENATE(Input!I936,", ",LEFT(Input!H936,1)),"")</f>
        <v/>
      </c>
      <c r="F936" s="156"/>
      <c r="G936" s="157" t="str">
        <f t="shared" si="14"/>
        <v/>
      </c>
      <c r="H936" s="154" t="str">
        <f>IF(A936&lt;&gt;"",VLOOKUP(G936,ScoreRanges!$C$4:$E$8,3),"")</f>
        <v/>
      </c>
      <c r="I936" s="156"/>
      <c r="J936" s="129" t="str">
        <f>IF(AND(ConversionTable!$F$2&lt;&gt;"",A936&lt;&gt;""),VLOOKUP(G936,ConversionTable!B$2:D$402,3),"")</f>
        <v/>
      </c>
      <c r="K936" s="66" t="str">
        <f>IF(AND(ConversionTable!$F$2&lt;&gt;"",A936&lt;&gt;""),VLOOKUP(J936,ConversionTable!I$4:K$7,3),"")</f>
        <v/>
      </c>
      <c r="M936" s="66" t="str">
        <f>IF(A936&lt;&gt;"",(Input!AE936*ScoringModel!$B$11+Input!AF936*ScoringModel!$B$21+Input!AG936*ScoringModel!$B$31)*0.01,"")</f>
        <v/>
      </c>
      <c r="N936" s="66" t="str">
        <f>IF(A936&lt;&gt;"",(Input!J936*ScoringModel!$B$4+Input!K936*ScoringModel!$B$5+Input!L936*ScoringModel!$B$6+Input!M936*ScoringModel!$B$7+Input!N936*ScoringModel!$B$8+Input!O936*ScoringModel!$B$9+Input!P936*ScoringModel!$B$10)*0.01,"")</f>
        <v/>
      </c>
      <c r="O936" s="66" t="str">
        <f>IF(A936&lt;&gt;"",(Input!Q936*ScoringModel!$B$14+Input!R936*ScoringModel!$B$15+Input!S936*ScoringModel!$B$16+Input!T936*ScoringModel!$B$17+Input!U936*ScoringModel!$B$18+Input!V936*ScoringModel!$B$19+Input!W936*ScoringModel!$B$20)*0.01,"")</f>
        <v/>
      </c>
      <c r="P936" s="66" t="str">
        <f>IF(A936&lt;&gt;"",(Input!X936*ScoringModel!$B$24+Input!Y936*ScoringModel!$B$25+Input!Z936*ScoringModel!$B$26+Input!AA936*ScoringModel!$B$27+Input!AB936*ScoringModel!$B$28+Input!AC936*ScoringModel!$B$29+Input!AD936*ScoringModel!$B$30)*0.01,"")</f>
        <v/>
      </c>
    </row>
    <row r="937" spans="1:16" x14ac:dyDescent="0.25">
      <c r="A937" s="154" t="str">
        <f>IF(Input!A937&lt;&gt;"",Input!A937,"")</f>
        <v/>
      </c>
      <c r="B937" s="154" t="str">
        <f>IF(Input!D937&lt;&gt;"",CONCATENATE(Input!D937,", ",Input!C937),"")</f>
        <v/>
      </c>
      <c r="C937" s="154" t="str">
        <f>IF(Input!E937&lt;&gt;"",Input!E937,"")</f>
        <v/>
      </c>
      <c r="D937" s="155" t="str">
        <f>IF(Input!F937&lt;&gt;"",Input!F937,"")</f>
        <v/>
      </c>
      <c r="E937" s="154" t="str">
        <f>IF(Input!I937&lt;&gt;"",CONCATENATE(Input!I937,", ",LEFT(Input!H937,1)),"")</f>
        <v/>
      </c>
      <c r="F937" s="156"/>
      <c r="G937" s="157" t="str">
        <f t="shared" si="14"/>
        <v/>
      </c>
      <c r="H937" s="154" t="str">
        <f>IF(A937&lt;&gt;"",VLOOKUP(G937,ScoreRanges!$C$4:$E$8,3),"")</f>
        <v/>
      </c>
      <c r="I937" s="156"/>
      <c r="J937" s="129" t="str">
        <f>IF(AND(ConversionTable!$F$2&lt;&gt;"",A937&lt;&gt;""),VLOOKUP(G937,ConversionTable!B$2:D$402,3),"")</f>
        <v/>
      </c>
      <c r="K937" s="66" t="str">
        <f>IF(AND(ConversionTable!$F$2&lt;&gt;"",A937&lt;&gt;""),VLOOKUP(J937,ConversionTable!I$4:K$7,3),"")</f>
        <v/>
      </c>
      <c r="M937" s="66" t="str">
        <f>IF(A937&lt;&gt;"",(Input!AE937*ScoringModel!$B$11+Input!AF937*ScoringModel!$B$21+Input!AG937*ScoringModel!$B$31)*0.01,"")</f>
        <v/>
      </c>
      <c r="N937" s="66" t="str">
        <f>IF(A937&lt;&gt;"",(Input!J937*ScoringModel!$B$4+Input!K937*ScoringModel!$B$5+Input!L937*ScoringModel!$B$6+Input!M937*ScoringModel!$B$7+Input!N937*ScoringModel!$B$8+Input!O937*ScoringModel!$B$9+Input!P937*ScoringModel!$B$10)*0.01,"")</f>
        <v/>
      </c>
      <c r="O937" s="66" t="str">
        <f>IF(A937&lt;&gt;"",(Input!Q937*ScoringModel!$B$14+Input!R937*ScoringModel!$B$15+Input!S937*ScoringModel!$B$16+Input!T937*ScoringModel!$B$17+Input!U937*ScoringModel!$B$18+Input!V937*ScoringModel!$B$19+Input!W937*ScoringModel!$B$20)*0.01,"")</f>
        <v/>
      </c>
      <c r="P937" s="66" t="str">
        <f>IF(A937&lt;&gt;"",(Input!X937*ScoringModel!$B$24+Input!Y937*ScoringModel!$B$25+Input!Z937*ScoringModel!$B$26+Input!AA937*ScoringModel!$B$27+Input!AB937*ScoringModel!$B$28+Input!AC937*ScoringModel!$B$29+Input!AD937*ScoringModel!$B$30)*0.01,"")</f>
        <v/>
      </c>
    </row>
    <row r="938" spans="1:16" x14ac:dyDescent="0.25">
      <c r="A938" s="154" t="str">
        <f>IF(Input!A938&lt;&gt;"",Input!A938,"")</f>
        <v/>
      </c>
      <c r="B938" s="154" t="str">
        <f>IF(Input!D938&lt;&gt;"",CONCATENATE(Input!D938,", ",Input!C938),"")</f>
        <v/>
      </c>
      <c r="C938" s="154" t="str">
        <f>IF(Input!E938&lt;&gt;"",Input!E938,"")</f>
        <v/>
      </c>
      <c r="D938" s="155" t="str">
        <f>IF(Input!F938&lt;&gt;"",Input!F938,"")</f>
        <v/>
      </c>
      <c r="E938" s="154" t="str">
        <f>IF(Input!I938&lt;&gt;"",CONCATENATE(Input!I938,", ",LEFT(Input!H938,1)),"")</f>
        <v/>
      </c>
      <c r="F938" s="156"/>
      <c r="G938" s="157" t="str">
        <f t="shared" si="14"/>
        <v/>
      </c>
      <c r="H938" s="154" t="str">
        <f>IF(A938&lt;&gt;"",VLOOKUP(G938,ScoreRanges!$C$4:$E$8,3),"")</f>
        <v/>
      </c>
      <c r="I938" s="156"/>
      <c r="J938" s="129" t="str">
        <f>IF(AND(ConversionTable!$F$2&lt;&gt;"",A938&lt;&gt;""),VLOOKUP(G938,ConversionTable!B$2:D$402,3),"")</f>
        <v/>
      </c>
      <c r="K938" s="66" t="str">
        <f>IF(AND(ConversionTable!$F$2&lt;&gt;"",A938&lt;&gt;""),VLOOKUP(J938,ConversionTable!I$4:K$7,3),"")</f>
        <v/>
      </c>
      <c r="M938" s="66" t="str">
        <f>IF(A938&lt;&gt;"",(Input!AE938*ScoringModel!$B$11+Input!AF938*ScoringModel!$B$21+Input!AG938*ScoringModel!$B$31)*0.01,"")</f>
        <v/>
      </c>
      <c r="N938" s="66" t="str">
        <f>IF(A938&lt;&gt;"",(Input!J938*ScoringModel!$B$4+Input!K938*ScoringModel!$B$5+Input!L938*ScoringModel!$B$6+Input!M938*ScoringModel!$B$7+Input!N938*ScoringModel!$B$8+Input!O938*ScoringModel!$B$9+Input!P938*ScoringModel!$B$10)*0.01,"")</f>
        <v/>
      </c>
      <c r="O938" s="66" t="str">
        <f>IF(A938&lt;&gt;"",(Input!Q938*ScoringModel!$B$14+Input!R938*ScoringModel!$B$15+Input!S938*ScoringModel!$B$16+Input!T938*ScoringModel!$B$17+Input!U938*ScoringModel!$B$18+Input!V938*ScoringModel!$B$19+Input!W938*ScoringModel!$B$20)*0.01,"")</f>
        <v/>
      </c>
      <c r="P938" s="66" t="str">
        <f>IF(A938&lt;&gt;"",(Input!X938*ScoringModel!$B$24+Input!Y938*ScoringModel!$B$25+Input!Z938*ScoringModel!$B$26+Input!AA938*ScoringModel!$B$27+Input!AB938*ScoringModel!$B$28+Input!AC938*ScoringModel!$B$29+Input!AD938*ScoringModel!$B$30)*0.01,"")</f>
        <v/>
      </c>
    </row>
    <row r="939" spans="1:16" x14ac:dyDescent="0.25">
      <c r="A939" s="154" t="str">
        <f>IF(Input!A939&lt;&gt;"",Input!A939,"")</f>
        <v/>
      </c>
      <c r="B939" s="154" t="str">
        <f>IF(Input!D939&lt;&gt;"",CONCATENATE(Input!D939,", ",Input!C939),"")</f>
        <v/>
      </c>
      <c r="C939" s="154" t="str">
        <f>IF(Input!E939&lt;&gt;"",Input!E939,"")</f>
        <v/>
      </c>
      <c r="D939" s="155" t="str">
        <f>IF(Input!F939&lt;&gt;"",Input!F939,"")</f>
        <v/>
      </c>
      <c r="E939" s="154" t="str">
        <f>IF(Input!I939&lt;&gt;"",CONCATENATE(Input!I939,", ",LEFT(Input!H939,1)),"")</f>
        <v/>
      </c>
      <c r="F939" s="156"/>
      <c r="G939" s="157" t="str">
        <f t="shared" si="14"/>
        <v/>
      </c>
      <c r="H939" s="154" t="str">
        <f>IF(A939&lt;&gt;"",VLOOKUP(G939,ScoreRanges!$C$4:$E$8,3),"")</f>
        <v/>
      </c>
      <c r="I939" s="156"/>
      <c r="J939" s="129" t="str">
        <f>IF(AND(ConversionTable!$F$2&lt;&gt;"",A939&lt;&gt;""),VLOOKUP(G939,ConversionTable!B$2:D$402,3),"")</f>
        <v/>
      </c>
      <c r="K939" s="66" t="str">
        <f>IF(AND(ConversionTable!$F$2&lt;&gt;"",A939&lt;&gt;""),VLOOKUP(J939,ConversionTable!I$4:K$7,3),"")</f>
        <v/>
      </c>
      <c r="M939" s="66" t="str">
        <f>IF(A939&lt;&gt;"",(Input!AE939*ScoringModel!$B$11+Input!AF939*ScoringModel!$B$21+Input!AG939*ScoringModel!$B$31)*0.01,"")</f>
        <v/>
      </c>
      <c r="N939" s="66" t="str">
        <f>IF(A939&lt;&gt;"",(Input!J939*ScoringModel!$B$4+Input!K939*ScoringModel!$B$5+Input!L939*ScoringModel!$B$6+Input!M939*ScoringModel!$B$7+Input!N939*ScoringModel!$B$8+Input!O939*ScoringModel!$B$9+Input!P939*ScoringModel!$B$10)*0.01,"")</f>
        <v/>
      </c>
      <c r="O939" s="66" t="str">
        <f>IF(A939&lt;&gt;"",(Input!Q939*ScoringModel!$B$14+Input!R939*ScoringModel!$B$15+Input!S939*ScoringModel!$B$16+Input!T939*ScoringModel!$B$17+Input!U939*ScoringModel!$B$18+Input!V939*ScoringModel!$B$19+Input!W939*ScoringModel!$B$20)*0.01,"")</f>
        <v/>
      </c>
      <c r="P939" s="66" t="str">
        <f>IF(A939&lt;&gt;"",(Input!X939*ScoringModel!$B$24+Input!Y939*ScoringModel!$B$25+Input!Z939*ScoringModel!$B$26+Input!AA939*ScoringModel!$B$27+Input!AB939*ScoringModel!$B$28+Input!AC939*ScoringModel!$B$29+Input!AD939*ScoringModel!$B$30)*0.01,"")</f>
        <v/>
      </c>
    </row>
    <row r="940" spans="1:16" x14ac:dyDescent="0.25">
      <c r="A940" s="154" t="str">
        <f>IF(Input!A940&lt;&gt;"",Input!A940,"")</f>
        <v/>
      </c>
      <c r="B940" s="154" t="str">
        <f>IF(Input!D940&lt;&gt;"",CONCATENATE(Input!D940,", ",Input!C940),"")</f>
        <v/>
      </c>
      <c r="C940" s="154" t="str">
        <f>IF(Input!E940&lt;&gt;"",Input!E940,"")</f>
        <v/>
      </c>
      <c r="D940" s="155" t="str">
        <f>IF(Input!F940&lt;&gt;"",Input!F940,"")</f>
        <v/>
      </c>
      <c r="E940" s="154" t="str">
        <f>IF(Input!I940&lt;&gt;"",CONCATENATE(Input!I940,", ",LEFT(Input!H940,1)),"")</f>
        <v/>
      </c>
      <c r="F940" s="156"/>
      <c r="G940" s="157" t="str">
        <f t="shared" si="14"/>
        <v/>
      </c>
      <c r="H940" s="154" t="str">
        <f>IF(A940&lt;&gt;"",VLOOKUP(G940,ScoreRanges!$C$4:$E$8,3),"")</f>
        <v/>
      </c>
      <c r="I940" s="156"/>
      <c r="J940" s="129" t="str">
        <f>IF(AND(ConversionTable!$F$2&lt;&gt;"",A940&lt;&gt;""),VLOOKUP(G940,ConversionTable!B$2:D$402,3),"")</f>
        <v/>
      </c>
      <c r="K940" s="66" t="str">
        <f>IF(AND(ConversionTable!$F$2&lt;&gt;"",A940&lt;&gt;""),VLOOKUP(J940,ConversionTable!I$4:K$7,3),"")</f>
        <v/>
      </c>
      <c r="M940" s="66" t="str">
        <f>IF(A940&lt;&gt;"",(Input!AE940*ScoringModel!$B$11+Input!AF940*ScoringModel!$B$21+Input!AG940*ScoringModel!$B$31)*0.01,"")</f>
        <v/>
      </c>
      <c r="N940" s="66" t="str">
        <f>IF(A940&lt;&gt;"",(Input!J940*ScoringModel!$B$4+Input!K940*ScoringModel!$B$5+Input!L940*ScoringModel!$B$6+Input!M940*ScoringModel!$B$7+Input!N940*ScoringModel!$B$8+Input!O940*ScoringModel!$B$9+Input!P940*ScoringModel!$B$10)*0.01,"")</f>
        <v/>
      </c>
      <c r="O940" s="66" t="str">
        <f>IF(A940&lt;&gt;"",(Input!Q940*ScoringModel!$B$14+Input!R940*ScoringModel!$B$15+Input!S940*ScoringModel!$B$16+Input!T940*ScoringModel!$B$17+Input!U940*ScoringModel!$B$18+Input!V940*ScoringModel!$B$19+Input!W940*ScoringModel!$B$20)*0.01,"")</f>
        <v/>
      </c>
      <c r="P940" s="66" t="str">
        <f>IF(A940&lt;&gt;"",(Input!X940*ScoringModel!$B$24+Input!Y940*ScoringModel!$B$25+Input!Z940*ScoringModel!$B$26+Input!AA940*ScoringModel!$B$27+Input!AB940*ScoringModel!$B$28+Input!AC940*ScoringModel!$B$29+Input!AD940*ScoringModel!$B$30)*0.01,"")</f>
        <v/>
      </c>
    </row>
    <row r="941" spans="1:16" x14ac:dyDescent="0.25">
      <c r="A941" s="154" t="str">
        <f>IF(Input!A941&lt;&gt;"",Input!A941,"")</f>
        <v/>
      </c>
      <c r="B941" s="154" t="str">
        <f>IF(Input!D941&lt;&gt;"",CONCATENATE(Input!D941,", ",Input!C941),"")</f>
        <v/>
      </c>
      <c r="C941" s="154" t="str">
        <f>IF(Input!E941&lt;&gt;"",Input!E941,"")</f>
        <v/>
      </c>
      <c r="D941" s="155" t="str">
        <f>IF(Input!F941&lt;&gt;"",Input!F941,"")</f>
        <v/>
      </c>
      <c r="E941" s="154" t="str">
        <f>IF(Input!I941&lt;&gt;"",CONCATENATE(Input!I941,", ",LEFT(Input!H941,1)),"")</f>
        <v/>
      </c>
      <c r="F941" s="156"/>
      <c r="G941" s="157" t="str">
        <f t="shared" si="14"/>
        <v/>
      </c>
      <c r="H941" s="154" t="str">
        <f>IF(A941&lt;&gt;"",VLOOKUP(G941,ScoreRanges!$C$4:$E$8,3),"")</f>
        <v/>
      </c>
      <c r="I941" s="156"/>
      <c r="J941" s="129" t="str">
        <f>IF(AND(ConversionTable!$F$2&lt;&gt;"",A941&lt;&gt;""),VLOOKUP(G941,ConversionTable!B$2:D$402,3),"")</f>
        <v/>
      </c>
      <c r="K941" s="66" t="str">
        <f>IF(AND(ConversionTable!$F$2&lt;&gt;"",A941&lt;&gt;""),VLOOKUP(J941,ConversionTable!I$4:K$7,3),"")</f>
        <v/>
      </c>
      <c r="M941" s="66" t="str">
        <f>IF(A941&lt;&gt;"",(Input!AE941*ScoringModel!$B$11+Input!AF941*ScoringModel!$B$21+Input!AG941*ScoringModel!$B$31)*0.01,"")</f>
        <v/>
      </c>
      <c r="N941" s="66" t="str">
        <f>IF(A941&lt;&gt;"",(Input!J941*ScoringModel!$B$4+Input!K941*ScoringModel!$B$5+Input!L941*ScoringModel!$B$6+Input!M941*ScoringModel!$B$7+Input!N941*ScoringModel!$B$8+Input!O941*ScoringModel!$B$9+Input!P941*ScoringModel!$B$10)*0.01,"")</f>
        <v/>
      </c>
      <c r="O941" s="66" t="str">
        <f>IF(A941&lt;&gt;"",(Input!Q941*ScoringModel!$B$14+Input!R941*ScoringModel!$B$15+Input!S941*ScoringModel!$B$16+Input!T941*ScoringModel!$B$17+Input!U941*ScoringModel!$B$18+Input!V941*ScoringModel!$B$19+Input!W941*ScoringModel!$B$20)*0.01,"")</f>
        <v/>
      </c>
      <c r="P941" s="66" t="str">
        <f>IF(A941&lt;&gt;"",(Input!X941*ScoringModel!$B$24+Input!Y941*ScoringModel!$B$25+Input!Z941*ScoringModel!$B$26+Input!AA941*ScoringModel!$B$27+Input!AB941*ScoringModel!$B$28+Input!AC941*ScoringModel!$B$29+Input!AD941*ScoringModel!$B$30)*0.01,"")</f>
        <v/>
      </c>
    </row>
    <row r="942" spans="1:16" x14ac:dyDescent="0.25">
      <c r="A942" s="154" t="str">
        <f>IF(Input!A942&lt;&gt;"",Input!A942,"")</f>
        <v/>
      </c>
      <c r="B942" s="154" t="str">
        <f>IF(Input!D942&lt;&gt;"",CONCATENATE(Input!D942,", ",Input!C942),"")</f>
        <v/>
      </c>
      <c r="C942" s="154" t="str">
        <f>IF(Input!E942&lt;&gt;"",Input!E942,"")</f>
        <v/>
      </c>
      <c r="D942" s="155" t="str">
        <f>IF(Input!F942&lt;&gt;"",Input!F942,"")</f>
        <v/>
      </c>
      <c r="E942" s="154" t="str">
        <f>IF(Input!I942&lt;&gt;"",CONCATENATE(Input!I942,", ",LEFT(Input!H942,1)),"")</f>
        <v/>
      </c>
      <c r="F942" s="156"/>
      <c r="G942" s="157" t="str">
        <f t="shared" si="14"/>
        <v/>
      </c>
      <c r="H942" s="154" t="str">
        <f>IF(A942&lt;&gt;"",VLOOKUP(G942,ScoreRanges!$C$4:$E$8,3),"")</f>
        <v/>
      </c>
      <c r="I942" s="156"/>
      <c r="J942" s="129" t="str">
        <f>IF(AND(ConversionTable!$F$2&lt;&gt;"",A942&lt;&gt;""),VLOOKUP(G942,ConversionTable!B$2:D$402,3),"")</f>
        <v/>
      </c>
      <c r="K942" s="66" t="str">
        <f>IF(AND(ConversionTable!$F$2&lt;&gt;"",A942&lt;&gt;""),VLOOKUP(J942,ConversionTable!I$4:K$7,3),"")</f>
        <v/>
      </c>
      <c r="M942" s="66" t="str">
        <f>IF(A942&lt;&gt;"",(Input!AE942*ScoringModel!$B$11+Input!AF942*ScoringModel!$B$21+Input!AG942*ScoringModel!$B$31)*0.01,"")</f>
        <v/>
      </c>
      <c r="N942" s="66" t="str">
        <f>IF(A942&lt;&gt;"",(Input!J942*ScoringModel!$B$4+Input!K942*ScoringModel!$B$5+Input!L942*ScoringModel!$B$6+Input!M942*ScoringModel!$B$7+Input!N942*ScoringModel!$B$8+Input!O942*ScoringModel!$B$9+Input!P942*ScoringModel!$B$10)*0.01,"")</f>
        <v/>
      </c>
      <c r="O942" s="66" t="str">
        <f>IF(A942&lt;&gt;"",(Input!Q942*ScoringModel!$B$14+Input!R942*ScoringModel!$B$15+Input!S942*ScoringModel!$B$16+Input!T942*ScoringModel!$B$17+Input!U942*ScoringModel!$B$18+Input!V942*ScoringModel!$B$19+Input!W942*ScoringModel!$B$20)*0.01,"")</f>
        <v/>
      </c>
      <c r="P942" s="66" t="str">
        <f>IF(A942&lt;&gt;"",(Input!X942*ScoringModel!$B$24+Input!Y942*ScoringModel!$B$25+Input!Z942*ScoringModel!$B$26+Input!AA942*ScoringModel!$B$27+Input!AB942*ScoringModel!$B$28+Input!AC942*ScoringModel!$B$29+Input!AD942*ScoringModel!$B$30)*0.01,"")</f>
        <v/>
      </c>
    </row>
    <row r="943" spans="1:16" x14ac:dyDescent="0.25">
      <c r="A943" s="154" t="str">
        <f>IF(Input!A943&lt;&gt;"",Input!A943,"")</f>
        <v/>
      </c>
      <c r="B943" s="154" t="str">
        <f>IF(Input!D943&lt;&gt;"",CONCATENATE(Input!D943,", ",Input!C943),"")</f>
        <v/>
      </c>
      <c r="C943" s="154" t="str">
        <f>IF(Input!E943&lt;&gt;"",Input!E943,"")</f>
        <v/>
      </c>
      <c r="D943" s="155" t="str">
        <f>IF(Input!F943&lt;&gt;"",Input!F943,"")</f>
        <v/>
      </c>
      <c r="E943" s="154" t="str">
        <f>IF(Input!I943&lt;&gt;"",CONCATENATE(Input!I943,", ",LEFT(Input!H943,1)),"")</f>
        <v/>
      </c>
      <c r="F943" s="156"/>
      <c r="G943" s="157" t="str">
        <f t="shared" si="14"/>
        <v/>
      </c>
      <c r="H943" s="154" t="str">
        <f>IF(A943&lt;&gt;"",VLOOKUP(G943,ScoreRanges!$C$4:$E$8,3),"")</f>
        <v/>
      </c>
      <c r="I943" s="156"/>
      <c r="J943" s="129" t="str">
        <f>IF(AND(ConversionTable!$F$2&lt;&gt;"",A943&lt;&gt;""),VLOOKUP(G943,ConversionTable!B$2:D$402,3),"")</f>
        <v/>
      </c>
      <c r="K943" s="66" t="str">
        <f>IF(AND(ConversionTable!$F$2&lt;&gt;"",A943&lt;&gt;""),VLOOKUP(J943,ConversionTable!I$4:K$7,3),"")</f>
        <v/>
      </c>
      <c r="M943" s="66" t="str">
        <f>IF(A943&lt;&gt;"",(Input!AE943*ScoringModel!$B$11+Input!AF943*ScoringModel!$B$21+Input!AG943*ScoringModel!$B$31)*0.01,"")</f>
        <v/>
      </c>
      <c r="N943" s="66" t="str">
        <f>IF(A943&lt;&gt;"",(Input!J943*ScoringModel!$B$4+Input!K943*ScoringModel!$B$5+Input!L943*ScoringModel!$B$6+Input!M943*ScoringModel!$B$7+Input!N943*ScoringModel!$B$8+Input!O943*ScoringModel!$B$9+Input!P943*ScoringModel!$B$10)*0.01,"")</f>
        <v/>
      </c>
      <c r="O943" s="66" t="str">
        <f>IF(A943&lt;&gt;"",(Input!Q943*ScoringModel!$B$14+Input!R943*ScoringModel!$B$15+Input!S943*ScoringModel!$B$16+Input!T943*ScoringModel!$B$17+Input!U943*ScoringModel!$B$18+Input!V943*ScoringModel!$B$19+Input!W943*ScoringModel!$B$20)*0.01,"")</f>
        <v/>
      </c>
      <c r="P943" s="66" t="str">
        <f>IF(A943&lt;&gt;"",(Input!X943*ScoringModel!$B$24+Input!Y943*ScoringModel!$B$25+Input!Z943*ScoringModel!$B$26+Input!AA943*ScoringModel!$B$27+Input!AB943*ScoringModel!$B$28+Input!AC943*ScoringModel!$B$29+Input!AD943*ScoringModel!$B$30)*0.01,"")</f>
        <v/>
      </c>
    </row>
    <row r="944" spans="1:16" x14ac:dyDescent="0.25">
      <c r="A944" s="154" t="str">
        <f>IF(Input!A944&lt;&gt;"",Input!A944,"")</f>
        <v/>
      </c>
      <c r="B944" s="154" t="str">
        <f>IF(Input!D944&lt;&gt;"",CONCATENATE(Input!D944,", ",Input!C944),"")</f>
        <v/>
      </c>
      <c r="C944" s="154" t="str">
        <f>IF(Input!E944&lt;&gt;"",Input!E944,"")</f>
        <v/>
      </c>
      <c r="D944" s="155" t="str">
        <f>IF(Input!F944&lt;&gt;"",Input!F944,"")</f>
        <v/>
      </c>
      <c r="E944" s="154" t="str">
        <f>IF(Input!I944&lt;&gt;"",CONCATENATE(Input!I944,", ",LEFT(Input!H944,1)),"")</f>
        <v/>
      </c>
      <c r="F944" s="156"/>
      <c r="G944" s="157" t="str">
        <f t="shared" si="14"/>
        <v/>
      </c>
      <c r="H944" s="154" t="str">
        <f>IF(A944&lt;&gt;"",VLOOKUP(G944,ScoreRanges!$C$4:$E$8,3),"")</f>
        <v/>
      </c>
      <c r="I944" s="156"/>
      <c r="J944" s="129" t="str">
        <f>IF(AND(ConversionTable!$F$2&lt;&gt;"",A944&lt;&gt;""),VLOOKUP(G944,ConversionTable!B$2:D$402,3),"")</f>
        <v/>
      </c>
      <c r="K944" s="66" t="str">
        <f>IF(AND(ConversionTable!$F$2&lt;&gt;"",A944&lt;&gt;""),VLOOKUP(J944,ConversionTable!I$4:K$7,3),"")</f>
        <v/>
      </c>
      <c r="M944" s="66" t="str">
        <f>IF(A944&lt;&gt;"",(Input!AE944*ScoringModel!$B$11+Input!AF944*ScoringModel!$B$21+Input!AG944*ScoringModel!$B$31)*0.01,"")</f>
        <v/>
      </c>
      <c r="N944" s="66" t="str">
        <f>IF(A944&lt;&gt;"",(Input!J944*ScoringModel!$B$4+Input!K944*ScoringModel!$B$5+Input!L944*ScoringModel!$B$6+Input!M944*ScoringModel!$B$7+Input!N944*ScoringModel!$B$8+Input!O944*ScoringModel!$B$9+Input!P944*ScoringModel!$B$10)*0.01,"")</f>
        <v/>
      </c>
      <c r="O944" s="66" t="str">
        <f>IF(A944&lt;&gt;"",(Input!Q944*ScoringModel!$B$14+Input!R944*ScoringModel!$B$15+Input!S944*ScoringModel!$B$16+Input!T944*ScoringModel!$B$17+Input!U944*ScoringModel!$B$18+Input!V944*ScoringModel!$B$19+Input!W944*ScoringModel!$B$20)*0.01,"")</f>
        <v/>
      </c>
      <c r="P944" s="66" t="str">
        <f>IF(A944&lt;&gt;"",(Input!X944*ScoringModel!$B$24+Input!Y944*ScoringModel!$B$25+Input!Z944*ScoringModel!$B$26+Input!AA944*ScoringModel!$B$27+Input!AB944*ScoringModel!$B$28+Input!AC944*ScoringModel!$B$29+Input!AD944*ScoringModel!$B$30)*0.01,"")</f>
        <v/>
      </c>
    </row>
    <row r="945" spans="1:16" x14ac:dyDescent="0.25">
      <c r="A945" s="154" t="str">
        <f>IF(Input!A945&lt;&gt;"",Input!A945,"")</f>
        <v/>
      </c>
      <c r="B945" s="154" t="str">
        <f>IF(Input!D945&lt;&gt;"",CONCATENATE(Input!D945,", ",Input!C945),"")</f>
        <v/>
      </c>
      <c r="C945" s="154" t="str">
        <f>IF(Input!E945&lt;&gt;"",Input!E945,"")</f>
        <v/>
      </c>
      <c r="D945" s="155" t="str">
        <f>IF(Input!F945&lt;&gt;"",Input!F945,"")</f>
        <v/>
      </c>
      <c r="E945" s="154" t="str">
        <f>IF(Input!I945&lt;&gt;"",CONCATENATE(Input!I945,", ",LEFT(Input!H945,1)),"")</f>
        <v/>
      </c>
      <c r="F945" s="156"/>
      <c r="G945" s="157" t="str">
        <f t="shared" si="14"/>
        <v/>
      </c>
      <c r="H945" s="154" t="str">
        <f>IF(A945&lt;&gt;"",VLOOKUP(G945,ScoreRanges!$C$4:$E$8,3),"")</f>
        <v/>
      </c>
      <c r="I945" s="156"/>
      <c r="J945" s="129" t="str">
        <f>IF(AND(ConversionTable!$F$2&lt;&gt;"",A945&lt;&gt;""),VLOOKUP(G945,ConversionTable!B$2:D$402,3),"")</f>
        <v/>
      </c>
      <c r="K945" s="66" t="str">
        <f>IF(AND(ConversionTable!$F$2&lt;&gt;"",A945&lt;&gt;""),VLOOKUP(J945,ConversionTable!I$4:K$7,3),"")</f>
        <v/>
      </c>
      <c r="M945" s="66" t="str">
        <f>IF(A945&lt;&gt;"",(Input!AE945*ScoringModel!$B$11+Input!AF945*ScoringModel!$B$21+Input!AG945*ScoringModel!$B$31)*0.01,"")</f>
        <v/>
      </c>
      <c r="N945" s="66" t="str">
        <f>IF(A945&lt;&gt;"",(Input!J945*ScoringModel!$B$4+Input!K945*ScoringModel!$B$5+Input!L945*ScoringModel!$B$6+Input!M945*ScoringModel!$B$7+Input!N945*ScoringModel!$B$8+Input!O945*ScoringModel!$B$9+Input!P945*ScoringModel!$B$10)*0.01,"")</f>
        <v/>
      </c>
      <c r="O945" s="66" t="str">
        <f>IF(A945&lt;&gt;"",(Input!Q945*ScoringModel!$B$14+Input!R945*ScoringModel!$B$15+Input!S945*ScoringModel!$B$16+Input!T945*ScoringModel!$B$17+Input!U945*ScoringModel!$B$18+Input!V945*ScoringModel!$B$19+Input!W945*ScoringModel!$B$20)*0.01,"")</f>
        <v/>
      </c>
      <c r="P945" s="66" t="str">
        <f>IF(A945&lt;&gt;"",(Input!X945*ScoringModel!$B$24+Input!Y945*ScoringModel!$B$25+Input!Z945*ScoringModel!$B$26+Input!AA945*ScoringModel!$B$27+Input!AB945*ScoringModel!$B$28+Input!AC945*ScoringModel!$B$29+Input!AD945*ScoringModel!$B$30)*0.01,"")</f>
        <v/>
      </c>
    </row>
    <row r="946" spans="1:16" x14ac:dyDescent="0.25">
      <c r="A946" s="154" t="str">
        <f>IF(Input!A946&lt;&gt;"",Input!A946,"")</f>
        <v/>
      </c>
      <c r="B946" s="154" t="str">
        <f>IF(Input!D946&lt;&gt;"",CONCATENATE(Input!D946,", ",Input!C946),"")</f>
        <v/>
      </c>
      <c r="C946" s="154" t="str">
        <f>IF(Input!E946&lt;&gt;"",Input!E946,"")</f>
        <v/>
      </c>
      <c r="D946" s="155" t="str">
        <f>IF(Input!F946&lt;&gt;"",Input!F946,"")</f>
        <v/>
      </c>
      <c r="E946" s="154" t="str">
        <f>IF(Input!I946&lt;&gt;"",CONCATENATE(Input!I946,", ",LEFT(Input!H946,1)),"")</f>
        <v/>
      </c>
      <c r="F946" s="156"/>
      <c r="G946" s="157" t="str">
        <f t="shared" si="14"/>
        <v/>
      </c>
      <c r="H946" s="154" t="str">
        <f>IF(A946&lt;&gt;"",VLOOKUP(G946,ScoreRanges!$C$4:$E$8,3),"")</f>
        <v/>
      </c>
      <c r="I946" s="156"/>
      <c r="J946" s="129" t="str">
        <f>IF(AND(ConversionTable!$F$2&lt;&gt;"",A946&lt;&gt;""),VLOOKUP(G946,ConversionTable!B$2:D$402,3),"")</f>
        <v/>
      </c>
      <c r="K946" s="66" t="str">
        <f>IF(AND(ConversionTable!$F$2&lt;&gt;"",A946&lt;&gt;""),VLOOKUP(J946,ConversionTable!I$4:K$7,3),"")</f>
        <v/>
      </c>
      <c r="M946" s="66" t="str">
        <f>IF(A946&lt;&gt;"",(Input!AE946*ScoringModel!$B$11+Input!AF946*ScoringModel!$B$21+Input!AG946*ScoringModel!$B$31)*0.01,"")</f>
        <v/>
      </c>
      <c r="N946" s="66" t="str">
        <f>IF(A946&lt;&gt;"",(Input!J946*ScoringModel!$B$4+Input!K946*ScoringModel!$B$5+Input!L946*ScoringModel!$B$6+Input!M946*ScoringModel!$B$7+Input!N946*ScoringModel!$B$8+Input!O946*ScoringModel!$B$9+Input!P946*ScoringModel!$B$10)*0.01,"")</f>
        <v/>
      </c>
      <c r="O946" s="66" t="str">
        <f>IF(A946&lt;&gt;"",(Input!Q946*ScoringModel!$B$14+Input!R946*ScoringModel!$B$15+Input!S946*ScoringModel!$B$16+Input!T946*ScoringModel!$B$17+Input!U946*ScoringModel!$B$18+Input!V946*ScoringModel!$B$19+Input!W946*ScoringModel!$B$20)*0.01,"")</f>
        <v/>
      </c>
      <c r="P946" s="66" t="str">
        <f>IF(A946&lt;&gt;"",(Input!X946*ScoringModel!$B$24+Input!Y946*ScoringModel!$B$25+Input!Z946*ScoringModel!$B$26+Input!AA946*ScoringModel!$B$27+Input!AB946*ScoringModel!$B$28+Input!AC946*ScoringModel!$B$29+Input!AD946*ScoringModel!$B$30)*0.01,"")</f>
        <v/>
      </c>
    </row>
    <row r="947" spans="1:16" x14ac:dyDescent="0.25">
      <c r="A947" s="154" t="str">
        <f>IF(Input!A947&lt;&gt;"",Input!A947,"")</f>
        <v/>
      </c>
      <c r="B947" s="154" t="str">
        <f>IF(Input!D947&lt;&gt;"",CONCATENATE(Input!D947,", ",Input!C947),"")</f>
        <v/>
      </c>
      <c r="C947" s="154" t="str">
        <f>IF(Input!E947&lt;&gt;"",Input!E947,"")</f>
        <v/>
      </c>
      <c r="D947" s="155" t="str">
        <f>IF(Input!F947&lt;&gt;"",Input!F947,"")</f>
        <v/>
      </c>
      <c r="E947" s="154" t="str">
        <f>IF(Input!I947&lt;&gt;"",CONCATENATE(Input!I947,", ",LEFT(Input!H947,1)),"")</f>
        <v/>
      </c>
      <c r="F947" s="156"/>
      <c r="G947" s="157" t="str">
        <f t="shared" si="14"/>
        <v/>
      </c>
      <c r="H947" s="154" t="str">
        <f>IF(A947&lt;&gt;"",VLOOKUP(G947,ScoreRanges!$C$4:$E$8,3),"")</f>
        <v/>
      </c>
      <c r="I947" s="156"/>
      <c r="J947" s="129" t="str">
        <f>IF(AND(ConversionTable!$F$2&lt;&gt;"",A947&lt;&gt;""),VLOOKUP(G947,ConversionTable!B$2:D$402,3),"")</f>
        <v/>
      </c>
      <c r="K947" s="66" t="str">
        <f>IF(AND(ConversionTable!$F$2&lt;&gt;"",A947&lt;&gt;""),VLOOKUP(J947,ConversionTable!I$4:K$7,3),"")</f>
        <v/>
      </c>
      <c r="M947" s="66" t="str">
        <f>IF(A947&lt;&gt;"",(Input!AE947*ScoringModel!$B$11+Input!AF947*ScoringModel!$B$21+Input!AG947*ScoringModel!$B$31)*0.01,"")</f>
        <v/>
      </c>
      <c r="N947" s="66" t="str">
        <f>IF(A947&lt;&gt;"",(Input!J947*ScoringModel!$B$4+Input!K947*ScoringModel!$B$5+Input!L947*ScoringModel!$B$6+Input!M947*ScoringModel!$B$7+Input!N947*ScoringModel!$B$8+Input!O947*ScoringModel!$B$9+Input!P947*ScoringModel!$B$10)*0.01,"")</f>
        <v/>
      </c>
      <c r="O947" s="66" t="str">
        <f>IF(A947&lt;&gt;"",(Input!Q947*ScoringModel!$B$14+Input!R947*ScoringModel!$B$15+Input!S947*ScoringModel!$B$16+Input!T947*ScoringModel!$B$17+Input!U947*ScoringModel!$B$18+Input!V947*ScoringModel!$B$19+Input!W947*ScoringModel!$B$20)*0.01,"")</f>
        <v/>
      </c>
      <c r="P947" s="66" t="str">
        <f>IF(A947&lt;&gt;"",(Input!X947*ScoringModel!$B$24+Input!Y947*ScoringModel!$B$25+Input!Z947*ScoringModel!$B$26+Input!AA947*ScoringModel!$B$27+Input!AB947*ScoringModel!$B$28+Input!AC947*ScoringModel!$B$29+Input!AD947*ScoringModel!$B$30)*0.01,"")</f>
        <v/>
      </c>
    </row>
    <row r="948" spans="1:16" x14ac:dyDescent="0.25">
      <c r="A948" s="154" t="str">
        <f>IF(Input!A948&lt;&gt;"",Input!A948,"")</f>
        <v/>
      </c>
      <c r="B948" s="154" t="str">
        <f>IF(Input!D948&lt;&gt;"",CONCATENATE(Input!D948,", ",Input!C948),"")</f>
        <v/>
      </c>
      <c r="C948" s="154" t="str">
        <f>IF(Input!E948&lt;&gt;"",Input!E948,"")</f>
        <v/>
      </c>
      <c r="D948" s="155" t="str">
        <f>IF(Input!F948&lt;&gt;"",Input!F948,"")</f>
        <v/>
      </c>
      <c r="E948" s="154" t="str">
        <f>IF(Input!I948&lt;&gt;"",CONCATENATE(Input!I948,", ",LEFT(Input!H948,1)),"")</f>
        <v/>
      </c>
      <c r="F948" s="156"/>
      <c r="G948" s="157" t="str">
        <f t="shared" si="14"/>
        <v/>
      </c>
      <c r="H948" s="154" t="str">
        <f>IF(A948&lt;&gt;"",VLOOKUP(G948,ScoreRanges!$C$4:$E$8,3),"")</f>
        <v/>
      </c>
      <c r="I948" s="156"/>
      <c r="J948" s="129" t="str">
        <f>IF(AND(ConversionTable!$F$2&lt;&gt;"",A948&lt;&gt;""),VLOOKUP(G948,ConversionTable!B$2:D$402,3),"")</f>
        <v/>
      </c>
      <c r="K948" s="66" t="str">
        <f>IF(AND(ConversionTable!$F$2&lt;&gt;"",A948&lt;&gt;""),VLOOKUP(J948,ConversionTable!I$4:K$7,3),"")</f>
        <v/>
      </c>
      <c r="M948" s="66" t="str">
        <f>IF(A948&lt;&gt;"",(Input!AE948*ScoringModel!$B$11+Input!AF948*ScoringModel!$B$21+Input!AG948*ScoringModel!$B$31)*0.01,"")</f>
        <v/>
      </c>
      <c r="N948" s="66" t="str">
        <f>IF(A948&lt;&gt;"",(Input!J948*ScoringModel!$B$4+Input!K948*ScoringModel!$B$5+Input!L948*ScoringModel!$B$6+Input!M948*ScoringModel!$B$7+Input!N948*ScoringModel!$B$8+Input!O948*ScoringModel!$B$9+Input!P948*ScoringModel!$B$10)*0.01,"")</f>
        <v/>
      </c>
      <c r="O948" s="66" t="str">
        <f>IF(A948&lt;&gt;"",(Input!Q948*ScoringModel!$B$14+Input!R948*ScoringModel!$B$15+Input!S948*ScoringModel!$B$16+Input!T948*ScoringModel!$B$17+Input!U948*ScoringModel!$B$18+Input!V948*ScoringModel!$B$19+Input!W948*ScoringModel!$B$20)*0.01,"")</f>
        <v/>
      </c>
      <c r="P948" s="66" t="str">
        <f>IF(A948&lt;&gt;"",(Input!X948*ScoringModel!$B$24+Input!Y948*ScoringModel!$B$25+Input!Z948*ScoringModel!$B$26+Input!AA948*ScoringModel!$B$27+Input!AB948*ScoringModel!$B$28+Input!AC948*ScoringModel!$B$29+Input!AD948*ScoringModel!$B$30)*0.01,"")</f>
        <v/>
      </c>
    </row>
    <row r="949" spans="1:16" x14ac:dyDescent="0.25">
      <c r="A949" s="154" t="str">
        <f>IF(Input!A949&lt;&gt;"",Input!A949,"")</f>
        <v/>
      </c>
      <c r="B949" s="154" t="str">
        <f>IF(Input!D949&lt;&gt;"",CONCATENATE(Input!D949,", ",Input!C949),"")</f>
        <v/>
      </c>
      <c r="C949" s="154" t="str">
        <f>IF(Input!E949&lt;&gt;"",Input!E949,"")</f>
        <v/>
      </c>
      <c r="D949" s="155" t="str">
        <f>IF(Input!F949&lt;&gt;"",Input!F949,"")</f>
        <v/>
      </c>
      <c r="E949" s="154" t="str">
        <f>IF(Input!I949&lt;&gt;"",CONCATENATE(Input!I949,", ",LEFT(Input!H949,1)),"")</f>
        <v/>
      </c>
      <c r="F949" s="156"/>
      <c r="G949" s="157" t="str">
        <f t="shared" si="14"/>
        <v/>
      </c>
      <c r="H949" s="154" t="str">
        <f>IF(A949&lt;&gt;"",VLOOKUP(G949,ScoreRanges!$C$4:$E$8,3),"")</f>
        <v/>
      </c>
      <c r="I949" s="156"/>
      <c r="J949" s="129" t="str">
        <f>IF(AND(ConversionTable!$F$2&lt;&gt;"",A949&lt;&gt;""),VLOOKUP(G949,ConversionTable!B$2:D$402,3),"")</f>
        <v/>
      </c>
      <c r="K949" s="66" t="str">
        <f>IF(AND(ConversionTable!$F$2&lt;&gt;"",A949&lt;&gt;""),VLOOKUP(J949,ConversionTable!I$4:K$7,3),"")</f>
        <v/>
      </c>
      <c r="M949" s="66" t="str">
        <f>IF(A949&lt;&gt;"",(Input!AE949*ScoringModel!$B$11+Input!AF949*ScoringModel!$B$21+Input!AG949*ScoringModel!$B$31)*0.01,"")</f>
        <v/>
      </c>
      <c r="N949" s="66" t="str">
        <f>IF(A949&lt;&gt;"",(Input!J949*ScoringModel!$B$4+Input!K949*ScoringModel!$B$5+Input!L949*ScoringModel!$B$6+Input!M949*ScoringModel!$B$7+Input!N949*ScoringModel!$B$8+Input!O949*ScoringModel!$B$9+Input!P949*ScoringModel!$B$10)*0.01,"")</f>
        <v/>
      </c>
      <c r="O949" s="66" t="str">
        <f>IF(A949&lt;&gt;"",(Input!Q949*ScoringModel!$B$14+Input!R949*ScoringModel!$B$15+Input!S949*ScoringModel!$B$16+Input!T949*ScoringModel!$B$17+Input!U949*ScoringModel!$B$18+Input!V949*ScoringModel!$B$19+Input!W949*ScoringModel!$B$20)*0.01,"")</f>
        <v/>
      </c>
      <c r="P949" s="66" t="str">
        <f>IF(A949&lt;&gt;"",(Input!X949*ScoringModel!$B$24+Input!Y949*ScoringModel!$B$25+Input!Z949*ScoringModel!$B$26+Input!AA949*ScoringModel!$B$27+Input!AB949*ScoringModel!$B$28+Input!AC949*ScoringModel!$B$29+Input!AD949*ScoringModel!$B$30)*0.01,"")</f>
        <v/>
      </c>
    </row>
    <row r="950" spans="1:16" x14ac:dyDescent="0.25">
      <c r="A950" s="154" t="str">
        <f>IF(Input!A950&lt;&gt;"",Input!A950,"")</f>
        <v/>
      </c>
      <c r="B950" s="154" t="str">
        <f>IF(Input!D950&lt;&gt;"",CONCATENATE(Input!D950,", ",Input!C950),"")</f>
        <v/>
      </c>
      <c r="C950" s="154" t="str">
        <f>IF(Input!E950&lt;&gt;"",Input!E950,"")</f>
        <v/>
      </c>
      <c r="D950" s="155" t="str">
        <f>IF(Input!F950&lt;&gt;"",Input!F950,"")</f>
        <v/>
      </c>
      <c r="E950" s="154" t="str">
        <f>IF(Input!I950&lt;&gt;"",CONCATENATE(Input!I950,", ",LEFT(Input!H950,1)),"")</f>
        <v/>
      </c>
      <c r="F950" s="156"/>
      <c r="G950" s="157" t="str">
        <f t="shared" si="14"/>
        <v/>
      </c>
      <c r="H950" s="154" t="str">
        <f>IF(A950&lt;&gt;"",VLOOKUP(G950,ScoreRanges!$C$4:$E$8,3),"")</f>
        <v/>
      </c>
      <c r="I950" s="156"/>
      <c r="J950" s="129" t="str">
        <f>IF(AND(ConversionTable!$F$2&lt;&gt;"",A950&lt;&gt;""),VLOOKUP(G950,ConversionTable!B$2:D$402,3),"")</f>
        <v/>
      </c>
      <c r="K950" s="66" t="str">
        <f>IF(AND(ConversionTable!$F$2&lt;&gt;"",A950&lt;&gt;""),VLOOKUP(J950,ConversionTable!I$4:K$7,3),"")</f>
        <v/>
      </c>
      <c r="M950" s="66" t="str">
        <f>IF(A950&lt;&gt;"",(Input!AE950*ScoringModel!$B$11+Input!AF950*ScoringModel!$B$21+Input!AG950*ScoringModel!$B$31)*0.01,"")</f>
        <v/>
      </c>
      <c r="N950" s="66" t="str">
        <f>IF(A950&lt;&gt;"",(Input!J950*ScoringModel!$B$4+Input!K950*ScoringModel!$B$5+Input!L950*ScoringModel!$B$6+Input!M950*ScoringModel!$B$7+Input!N950*ScoringModel!$B$8+Input!O950*ScoringModel!$B$9+Input!P950*ScoringModel!$B$10)*0.01,"")</f>
        <v/>
      </c>
      <c r="O950" s="66" t="str">
        <f>IF(A950&lt;&gt;"",(Input!Q950*ScoringModel!$B$14+Input!R950*ScoringModel!$B$15+Input!S950*ScoringModel!$B$16+Input!T950*ScoringModel!$B$17+Input!U950*ScoringModel!$B$18+Input!V950*ScoringModel!$B$19+Input!W950*ScoringModel!$B$20)*0.01,"")</f>
        <v/>
      </c>
      <c r="P950" s="66" t="str">
        <f>IF(A950&lt;&gt;"",(Input!X950*ScoringModel!$B$24+Input!Y950*ScoringModel!$B$25+Input!Z950*ScoringModel!$B$26+Input!AA950*ScoringModel!$B$27+Input!AB950*ScoringModel!$B$28+Input!AC950*ScoringModel!$B$29+Input!AD950*ScoringModel!$B$30)*0.01,"")</f>
        <v/>
      </c>
    </row>
    <row r="951" spans="1:16" x14ac:dyDescent="0.25">
      <c r="A951" s="154" t="str">
        <f>IF(Input!A951&lt;&gt;"",Input!A951,"")</f>
        <v/>
      </c>
      <c r="B951" s="154" t="str">
        <f>IF(Input!D951&lt;&gt;"",CONCATENATE(Input!D951,", ",Input!C951),"")</f>
        <v/>
      </c>
      <c r="C951" s="154" t="str">
        <f>IF(Input!E951&lt;&gt;"",Input!E951,"")</f>
        <v/>
      </c>
      <c r="D951" s="155" t="str">
        <f>IF(Input!F951&lt;&gt;"",Input!F951,"")</f>
        <v/>
      </c>
      <c r="E951" s="154" t="str">
        <f>IF(Input!I951&lt;&gt;"",CONCATENATE(Input!I951,", ",LEFT(Input!H951,1)),"")</f>
        <v/>
      </c>
      <c r="F951" s="156"/>
      <c r="G951" s="157" t="str">
        <f t="shared" si="14"/>
        <v/>
      </c>
      <c r="H951" s="154" t="str">
        <f>IF(A951&lt;&gt;"",VLOOKUP(G951,ScoreRanges!$C$4:$E$8,3),"")</f>
        <v/>
      </c>
      <c r="I951" s="156"/>
      <c r="J951" s="129" t="str">
        <f>IF(AND(ConversionTable!$F$2&lt;&gt;"",A951&lt;&gt;""),VLOOKUP(G951,ConversionTable!B$2:D$402,3),"")</f>
        <v/>
      </c>
      <c r="K951" s="66" t="str">
        <f>IF(AND(ConversionTable!$F$2&lt;&gt;"",A951&lt;&gt;""),VLOOKUP(J951,ConversionTable!I$4:K$7,3),"")</f>
        <v/>
      </c>
      <c r="M951" s="66" t="str">
        <f>IF(A951&lt;&gt;"",(Input!AE951*ScoringModel!$B$11+Input!AF951*ScoringModel!$B$21+Input!AG951*ScoringModel!$B$31)*0.01,"")</f>
        <v/>
      </c>
      <c r="N951" s="66" t="str">
        <f>IF(A951&lt;&gt;"",(Input!J951*ScoringModel!$B$4+Input!K951*ScoringModel!$B$5+Input!L951*ScoringModel!$B$6+Input!M951*ScoringModel!$B$7+Input!N951*ScoringModel!$B$8+Input!O951*ScoringModel!$B$9+Input!P951*ScoringModel!$B$10)*0.01,"")</f>
        <v/>
      </c>
      <c r="O951" s="66" t="str">
        <f>IF(A951&lt;&gt;"",(Input!Q951*ScoringModel!$B$14+Input!R951*ScoringModel!$B$15+Input!S951*ScoringModel!$B$16+Input!T951*ScoringModel!$B$17+Input!U951*ScoringModel!$B$18+Input!V951*ScoringModel!$B$19+Input!W951*ScoringModel!$B$20)*0.01,"")</f>
        <v/>
      </c>
      <c r="P951" s="66" t="str">
        <f>IF(A951&lt;&gt;"",(Input!X951*ScoringModel!$B$24+Input!Y951*ScoringModel!$B$25+Input!Z951*ScoringModel!$B$26+Input!AA951*ScoringModel!$B$27+Input!AB951*ScoringModel!$B$28+Input!AC951*ScoringModel!$B$29+Input!AD951*ScoringModel!$B$30)*0.01,"")</f>
        <v/>
      </c>
    </row>
    <row r="952" spans="1:16" x14ac:dyDescent="0.25">
      <c r="A952" s="154" t="str">
        <f>IF(Input!A952&lt;&gt;"",Input!A952,"")</f>
        <v/>
      </c>
      <c r="B952" s="154" t="str">
        <f>IF(Input!D952&lt;&gt;"",CONCATENATE(Input!D952,", ",Input!C952),"")</f>
        <v/>
      </c>
      <c r="C952" s="154" t="str">
        <f>IF(Input!E952&lt;&gt;"",Input!E952,"")</f>
        <v/>
      </c>
      <c r="D952" s="155" t="str">
        <f>IF(Input!F952&lt;&gt;"",Input!F952,"")</f>
        <v/>
      </c>
      <c r="E952" s="154" t="str">
        <f>IF(Input!I952&lt;&gt;"",CONCATENATE(Input!I952,", ",LEFT(Input!H952,1)),"")</f>
        <v/>
      </c>
      <c r="F952" s="156"/>
      <c r="G952" s="157" t="str">
        <f t="shared" si="14"/>
        <v/>
      </c>
      <c r="H952" s="154" t="str">
        <f>IF(A952&lt;&gt;"",VLOOKUP(G952,ScoreRanges!$C$4:$E$8,3),"")</f>
        <v/>
      </c>
      <c r="I952" s="156"/>
      <c r="J952" s="129" t="str">
        <f>IF(AND(ConversionTable!$F$2&lt;&gt;"",A952&lt;&gt;""),VLOOKUP(G952,ConversionTable!B$2:D$402,3),"")</f>
        <v/>
      </c>
      <c r="K952" s="66" t="str">
        <f>IF(AND(ConversionTable!$F$2&lt;&gt;"",A952&lt;&gt;""),VLOOKUP(J952,ConversionTable!I$4:K$7,3),"")</f>
        <v/>
      </c>
      <c r="M952" s="66" t="str">
        <f>IF(A952&lt;&gt;"",(Input!AE952*ScoringModel!$B$11+Input!AF952*ScoringModel!$B$21+Input!AG952*ScoringModel!$B$31)*0.01,"")</f>
        <v/>
      </c>
      <c r="N952" s="66" t="str">
        <f>IF(A952&lt;&gt;"",(Input!J952*ScoringModel!$B$4+Input!K952*ScoringModel!$B$5+Input!L952*ScoringModel!$B$6+Input!M952*ScoringModel!$B$7+Input!N952*ScoringModel!$B$8+Input!O952*ScoringModel!$B$9+Input!P952*ScoringModel!$B$10)*0.01,"")</f>
        <v/>
      </c>
      <c r="O952" s="66" t="str">
        <f>IF(A952&lt;&gt;"",(Input!Q952*ScoringModel!$B$14+Input!R952*ScoringModel!$B$15+Input!S952*ScoringModel!$B$16+Input!T952*ScoringModel!$B$17+Input!U952*ScoringModel!$B$18+Input!V952*ScoringModel!$B$19+Input!W952*ScoringModel!$B$20)*0.01,"")</f>
        <v/>
      </c>
      <c r="P952" s="66" t="str">
        <f>IF(A952&lt;&gt;"",(Input!X952*ScoringModel!$B$24+Input!Y952*ScoringModel!$B$25+Input!Z952*ScoringModel!$B$26+Input!AA952*ScoringModel!$B$27+Input!AB952*ScoringModel!$B$28+Input!AC952*ScoringModel!$B$29+Input!AD952*ScoringModel!$B$30)*0.01,"")</f>
        <v/>
      </c>
    </row>
    <row r="953" spans="1:16" x14ac:dyDescent="0.25">
      <c r="A953" s="154" t="str">
        <f>IF(Input!A953&lt;&gt;"",Input!A953,"")</f>
        <v/>
      </c>
      <c r="B953" s="154" t="str">
        <f>IF(Input!D953&lt;&gt;"",CONCATENATE(Input!D953,", ",Input!C953),"")</f>
        <v/>
      </c>
      <c r="C953" s="154" t="str">
        <f>IF(Input!E953&lt;&gt;"",Input!E953,"")</f>
        <v/>
      </c>
      <c r="D953" s="155" t="str">
        <f>IF(Input!F953&lt;&gt;"",Input!F953,"")</f>
        <v/>
      </c>
      <c r="E953" s="154" t="str">
        <f>IF(Input!I953&lt;&gt;"",CONCATENATE(Input!I953,", ",LEFT(Input!H953,1)),"")</f>
        <v/>
      </c>
      <c r="F953" s="156"/>
      <c r="G953" s="157" t="str">
        <f t="shared" si="14"/>
        <v/>
      </c>
      <c r="H953" s="154" t="str">
        <f>IF(A953&lt;&gt;"",VLOOKUP(G953,ScoreRanges!$C$4:$E$8,3),"")</f>
        <v/>
      </c>
      <c r="I953" s="156"/>
      <c r="J953" s="129" t="str">
        <f>IF(AND(ConversionTable!$F$2&lt;&gt;"",A953&lt;&gt;""),VLOOKUP(G953,ConversionTable!B$2:D$402,3),"")</f>
        <v/>
      </c>
      <c r="K953" s="66" t="str">
        <f>IF(AND(ConversionTable!$F$2&lt;&gt;"",A953&lt;&gt;""),VLOOKUP(J953,ConversionTable!I$4:K$7,3),"")</f>
        <v/>
      </c>
      <c r="M953" s="66" t="str">
        <f>IF(A953&lt;&gt;"",(Input!AE953*ScoringModel!$B$11+Input!AF953*ScoringModel!$B$21+Input!AG953*ScoringModel!$B$31)*0.01,"")</f>
        <v/>
      </c>
      <c r="N953" s="66" t="str">
        <f>IF(A953&lt;&gt;"",(Input!J953*ScoringModel!$B$4+Input!K953*ScoringModel!$B$5+Input!L953*ScoringModel!$B$6+Input!M953*ScoringModel!$B$7+Input!N953*ScoringModel!$B$8+Input!O953*ScoringModel!$B$9+Input!P953*ScoringModel!$B$10)*0.01,"")</f>
        <v/>
      </c>
      <c r="O953" s="66" t="str">
        <f>IF(A953&lt;&gt;"",(Input!Q953*ScoringModel!$B$14+Input!R953*ScoringModel!$B$15+Input!S953*ScoringModel!$B$16+Input!T953*ScoringModel!$B$17+Input!U953*ScoringModel!$B$18+Input!V953*ScoringModel!$B$19+Input!W953*ScoringModel!$B$20)*0.01,"")</f>
        <v/>
      </c>
      <c r="P953" s="66" t="str">
        <f>IF(A953&lt;&gt;"",(Input!X953*ScoringModel!$B$24+Input!Y953*ScoringModel!$B$25+Input!Z953*ScoringModel!$B$26+Input!AA953*ScoringModel!$B$27+Input!AB953*ScoringModel!$B$28+Input!AC953*ScoringModel!$B$29+Input!AD953*ScoringModel!$B$30)*0.01,"")</f>
        <v/>
      </c>
    </row>
    <row r="954" spans="1:16" x14ac:dyDescent="0.25">
      <c r="A954" s="154" t="str">
        <f>IF(Input!A954&lt;&gt;"",Input!A954,"")</f>
        <v/>
      </c>
      <c r="B954" s="154" t="str">
        <f>IF(Input!D954&lt;&gt;"",CONCATENATE(Input!D954,", ",Input!C954),"")</f>
        <v/>
      </c>
      <c r="C954" s="154" t="str">
        <f>IF(Input!E954&lt;&gt;"",Input!E954,"")</f>
        <v/>
      </c>
      <c r="D954" s="155" t="str">
        <f>IF(Input!F954&lt;&gt;"",Input!F954,"")</f>
        <v/>
      </c>
      <c r="E954" s="154" t="str">
        <f>IF(Input!I954&lt;&gt;"",CONCATENATE(Input!I954,", ",LEFT(Input!H954,1)),"")</f>
        <v/>
      </c>
      <c r="F954" s="156"/>
      <c r="G954" s="157" t="str">
        <f t="shared" si="14"/>
        <v/>
      </c>
      <c r="H954" s="154" t="str">
        <f>IF(A954&lt;&gt;"",VLOOKUP(G954,ScoreRanges!$C$4:$E$8,3),"")</f>
        <v/>
      </c>
      <c r="I954" s="156"/>
      <c r="J954" s="129" t="str">
        <f>IF(AND(ConversionTable!$F$2&lt;&gt;"",A954&lt;&gt;""),VLOOKUP(G954,ConversionTable!B$2:D$402,3),"")</f>
        <v/>
      </c>
      <c r="K954" s="66" t="str">
        <f>IF(AND(ConversionTable!$F$2&lt;&gt;"",A954&lt;&gt;""),VLOOKUP(J954,ConversionTable!I$4:K$7,3),"")</f>
        <v/>
      </c>
      <c r="M954" s="66" t="str">
        <f>IF(A954&lt;&gt;"",(Input!AE954*ScoringModel!$B$11+Input!AF954*ScoringModel!$B$21+Input!AG954*ScoringModel!$B$31)*0.01,"")</f>
        <v/>
      </c>
      <c r="N954" s="66" t="str">
        <f>IF(A954&lt;&gt;"",(Input!J954*ScoringModel!$B$4+Input!K954*ScoringModel!$B$5+Input!L954*ScoringModel!$B$6+Input!M954*ScoringModel!$B$7+Input!N954*ScoringModel!$B$8+Input!O954*ScoringModel!$B$9+Input!P954*ScoringModel!$B$10)*0.01,"")</f>
        <v/>
      </c>
      <c r="O954" s="66" t="str">
        <f>IF(A954&lt;&gt;"",(Input!Q954*ScoringModel!$B$14+Input!R954*ScoringModel!$B$15+Input!S954*ScoringModel!$B$16+Input!T954*ScoringModel!$B$17+Input!U954*ScoringModel!$B$18+Input!V954*ScoringModel!$B$19+Input!W954*ScoringModel!$B$20)*0.01,"")</f>
        <v/>
      </c>
      <c r="P954" s="66" t="str">
        <f>IF(A954&lt;&gt;"",(Input!X954*ScoringModel!$B$24+Input!Y954*ScoringModel!$B$25+Input!Z954*ScoringModel!$B$26+Input!AA954*ScoringModel!$B$27+Input!AB954*ScoringModel!$B$28+Input!AC954*ScoringModel!$B$29+Input!AD954*ScoringModel!$B$30)*0.01,"")</f>
        <v/>
      </c>
    </row>
    <row r="955" spans="1:16" x14ac:dyDescent="0.25">
      <c r="A955" s="154" t="str">
        <f>IF(Input!A955&lt;&gt;"",Input!A955,"")</f>
        <v/>
      </c>
      <c r="B955" s="154" t="str">
        <f>IF(Input!D955&lt;&gt;"",CONCATENATE(Input!D955,", ",Input!C955),"")</f>
        <v/>
      </c>
      <c r="C955" s="154" t="str">
        <f>IF(Input!E955&lt;&gt;"",Input!E955,"")</f>
        <v/>
      </c>
      <c r="D955" s="155" t="str">
        <f>IF(Input!F955&lt;&gt;"",Input!F955,"")</f>
        <v/>
      </c>
      <c r="E955" s="154" t="str">
        <f>IF(Input!I955&lt;&gt;"",CONCATENATE(Input!I955,", ",LEFT(Input!H955,1)),"")</f>
        <v/>
      </c>
      <c r="F955" s="156"/>
      <c r="G955" s="157" t="str">
        <f t="shared" si="14"/>
        <v/>
      </c>
      <c r="H955" s="154" t="str">
        <f>IF(A955&lt;&gt;"",VLOOKUP(G955,ScoreRanges!$C$4:$E$8,3),"")</f>
        <v/>
      </c>
      <c r="I955" s="156"/>
      <c r="J955" s="129" t="str">
        <f>IF(AND(ConversionTable!$F$2&lt;&gt;"",A955&lt;&gt;""),VLOOKUP(G955,ConversionTable!B$2:D$402,3),"")</f>
        <v/>
      </c>
      <c r="K955" s="66" t="str">
        <f>IF(AND(ConversionTable!$F$2&lt;&gt;"",A955&lt;&gt;""),VLOOKUP(J955,ConversionTable!I$4:K$7,3),"")</f>
        <v/>
      </c>
      <c r="M955" s="66" t="str">
        <f>IF(A955&lt;&gt;"",(Input!AE955*ScoringModel!$B$11+Input!AF955*ScoringModel!$B$21+Input!AG955*ScoringModel!$B$31)*0.01,"")</f>
        <v/>
      </c>
      <c r="N955" s="66" t="str">
        <f>IF(A955&lt;&gt;"",(Input!J955*ScoringModel!$B$4+Input!K955*ScoringModel!$B$5+Input!L955*ScoringModel!$B$6+Input!M955*ScoringModel!$B$7+Input!N955*ScoringModel!$B$8+Input!O955*ScoringModel!$B$9+Input!P955*ScoringModel!$B$10)*0.01,"")</f>
        <v/>
      </c>
      <c r="O955" s="66" t="str">
        <f>IF(A955&lt;&gt;"",(Input!Q955*ScoringModel!$B$14+Input!R955*ScoringModel!$B$15+Input!S955*ScoringModel!$B$16+Input!T955*ScoringModel!$B$17+Input!U955*ScoringModel!$B$18+Input!V955*ScoringModel!$B$19+Input!W955*ScoringModel!$B$20)*0.01,"")</f>
        <v/>
      </c>
      <c r="P955" s="66" t="str">
        <f>IF(A955&lt;&gt;"",(Input!X955*ScoringModel!$B$24+Input!Y955*ScoringModel!$B$25+Input!Z955*ScoringModel!$B$26+Input!AA955*ScoringModel!$B$27+Input!AB955*ScoringModel!$B$28+Input!AC955*ScoringModel!$B$29+Input!AD955*ScoringModel!$B$30)*0.01,"")</f>
        <v/>
      </c>
    </row>
    <row r="956" spans="1:16" x14ac:dyDescent="0.25">
      <c r="A956" s="154" t="str">
        <f>IF(Input!A956&lt;&gt;"",Input!A956,"")</f>
        <v/>
      </c>
      <c r="B956" s="154" t="str">
        <f>IF(Input!D956&lt;&gt;"",CONCATENATE(Input!D956,", ",Input!C956),"")</f>
        <v/>
      </c>
      <c r="C956" s="154" t="str">
        <f>IF(Input!E956&lt;&gt;"",Input!E956,"")</f>
        <v/>
      </c>
      <c r="D956" s="155" t="str">
        <f>IF(Input!F956&lt;&gt;"",Input!F956,"")</f>
        <v/>
      </c>
      <c r="E956" s="154" t="str">
        <f>IF(Input!I956&lt;&gt;"",CONCATENATE(Input!I956,", ",LEFT(Input!H956,1)),"")</f>
        <v/>
      </c>
      <c r="F956" s="156"/>
      <c r="G956" s="157" t="str">
        <f t="shared" si="14"/>
        <v/>
      </c>
      <c r="H956" s="154" t="str">
        <f>IF(A956&lt;&gt;"",VLOOKUP(G956,ScoreRanges!$C$4:$E$8,3),"")</f>
        <v/>
      </c>
      <c r="I956" s="156"/>
      <c r="J956" s="129" t="str">
        <f>IF(AND(ConversionTable!$F$2&lt;&gt;"",A956&lt;&gt;""),VLOOKUP(G956,ConversionTable!B$2:D$402,3),"")</f>
        <v/>
      </c>
      <c r="K956" s="66" t="str">
        <f>IF(AND(ConversionTable!$F$2&lt;&gt;"",A956&lt;&gt;""),VLOOKUP(J956,ConversionTable!I$4:K$7,3),"")</f>
        <v/>
      </c>
      <c r="M956" s="66" t="str">
        <f>IF(A956&lt;&gt;"",(Input!AE956*ScoringModel!$B$11+Input!AF956*ScoringModel!$B$21+Input!AG956*ScoringModel!$B$31)*0.01,"")</f>
        <v/>
      </c>
      <c r="N956" s="66" t="str">
        <f>IF(A956&lt;&gt;"",(Input!J956*ScoringModel!$B$4+Input!K956*ScoringModel!$B$5+Input!L956*ScoringModel!$B$6+Input!M956*ScoringModel!$B$7+Input!N956*ScoringModel!$B$8+Input!O956*ScoringModel!$B$9+Input!P956*ScoringModel!$B$10)*0.01,"")</f>
        <v/>
      </c>
      <c r="O956" s="66" t="str">
        <f>IF(A956&lt;&gt;"",(Input!Q956*ScoringModel!$B$14+Input!R956*ScoringModel!$B$15+Input!S956*ScoringModel!$B$16+Input!T956*ScoringModel!$B$17+Input!U956*ScoringModel!$B$18+Input!V956*ScoringModel!$B$19+Input!W956*ScoringModel!$B$20)*0.01,"")</f>
        <v/>
      </c>
      <c r="P956" s="66" t="str">
        <f>IF(A956&lt;&gt;"",(Input!X956*ScoringModel!$B$24+Input!Y956*ScoringModel!$B$25+Input!Z956*ScoringModel!$B$26+Input!AA956*ScoringModel!$B$27+Input!AB956*ScoringModel!$B$28+Input!AC956*ScoringModel!$B$29+Input!AD956*ScoringModel!$B$30)*0.01,"")</f>
        <v/>
      </c>
    </row>
    <row r="957" spans="1:16" x14ac:dyDescent="0.25">
      <c r="A957" s="154" t="str">
        <f>IF(Input!A957&lt;&gt;"",Input!A957,"")</f>
        <v/>
      </c>
      <c r="B957" s="154" t="str">
        <f>IF(Input!D957&lt;&gt;"",CONCATENATE(Input!D957,", ",Input!C957),"")</f>
        <v/>
      </c>
      <c r="C957" s="154" t="str">
        <f>IF(Input!E957&lt;&gt;"",Input!E957,"")</f>
        <v/>
      </c>
      <c r="D957" s="155" t="str">
        <f>IF(Input!F957&lt;&gt;"",Input!F957,"")</f>
        <v/>
      </c>
      <c r="E957" s="154" t="str">
        <f>IF(Input!I957&lt;&gt;"",CONCATENATE(Input!I957,", ",LEFT(Input!H957,1)),"")</f>
        <v/>
      </c>
      <c r="F957" s="156"/>
      <c r="G957" s="157" t="str">
        <f t="shared" si="14"/>
        <v/>
      </c>
      <c r="H957" s="154" t="str">
        <f>IF(A957&lt;&gt;"",VLOOKUP(G957,ScoreRanges!$C$4:$E$8,3),"")</f>
        <v/>
      </c>
      <c r="I957" s="156"/>
      <c r="J957" s="129" t="str">
        <f>IF(AND(ConversionTable!$F$2&lt;&gt;"",A957&lt;&gt;""),VLOOKUP(G957,ConversionTable!B$2:D$402,3),"")</f>
        <v/>
      </c>
      <c r="K957" s="66" t="str">
        <f>IF(AND(ConversionTable!$F$2&lt;&gt;"",A957&lt;&gt;""),VLOOKUP(J957,ConversionTable!I$4:K$7,3),"")</f>
        <v/>
      </c>
      <c r="M957" s="66" t="str">
        <f>IF(A957&lt;&gt;"",(Input!AE957*ScoringModel!$B$11+Input!AF957*ScoringModel!$B$21+Input!AG957*ScoringModel!$B$31)*0.01,"")</f>
        <v/>
      </c>
      <c r="N957" s="66" t="str">
        <f>IF(A957&lt;&gt;"",(Input!J957*ScoringModel!$B$4+Input!K957*ScoringModel!$B$5+Input!L957*ScoringModel!$B$6+Input!M957*ScoringModel!$B$7+Input!N957*ScoringModel!$B$8+Input!O957*ScoringModel!$B$9+Input!P957*ScoringModel!$B$10)*0.01,"")</f>
        <v/>
      </c>
      <c r="O957" s="66" t="str">
        <f>IF(A957&lt;&gt;"",(Input!Q957*ScoringModel!$B$14+Input!R957*ScoringModel!$B$15+Input!S957*ScoringModel!$B$16+Input!T957*ScoringModel!$B$17+Input!U957*ScoringModel!$B$18+Input!V957*ScoringModel!$B$19+Input!W957*ScoringModel!$B$20)*0.01,"")</f>
        <v/>
      </c>
      <c r="P957" s="66" t="str">
        <f>IF(A957&lt;&gt;"",(Input!X957*ScoringModel!$B$24+Input!Y957*ScoringModel!$B$25+Input!Z957*ScoringModel!$B$26+Input!AA957*ScoringModel!$B$27+Input!AB957*ScoringModel!$B$28+Input!AC957*ScoringModel!$B$29+Input!AD957*ScoringModel!$B$30)*0.01,"")</f>
        <v/>
      </c>
    </row>
    <row r="958" spans="1:16" x14ac:dyDescent="0.25">
      <c r="A958" s="154" t="str">
        <f>IF(Input!A958&lt;&gt;"",Input!A958,"")</f>
        <v/>
      </c>
      <c r="B958" s="154" t="str">
        <f>IF(Input!D958&lt;&gt;"",CONCATENATE(Input!D958,", ",Input!C958),"")</f>
        <v/>
      </c>
      <c r="C958" s="154" t="str">
        <f>IF(Input!E958&lt;&gt;"",Input!E958,"")</f>
        <v/>
      </c>
      <c r="D958" s="155" t="str">
        <f>IF(Input!F958&lt;&gt;"",Input!F958,"")</f>
        <v/>
      </c>
      <c r="E958" s="154" t="str">
        <f>IF(Input!I958&lt;&gt;"",CONCATENATE(Input!I958,", ",LEFT(Input!H958,1)),"")</f>
        <v/>
      </c>
      <c r="F958" s="156"/>
      <c r="G958" s="157" t="str">
        <f t="shared" si="14"/>
        <v/>
      </c>
      <c r="H958" s="154" t="str">
        <f>IF(A958&lt;&gt;"",VLOOKUP(G958,ScoreRanges!$C$4:$E$8,3),"")</f>
        <v/>
      </c>
      <c r="I958" s="156"/>
      <c r="J958" s="129" t="str">
        <f>IF(AND(ConversionTable!$F$2&lt;&gt;"",A958&lt;&gt;""),VLOOKUP(G958,ConversionTable!B$2:D$402,3),"")</f>
        <v/>
      </c>
      <c r="K958" s="66" t="str">
        <f>IF(AND(ConversionTable!$F$2&lt;&gt;"",A958&lt;&gt;""),VLOOKUP(J958,ConversionTable!I$4:K$7,3),"")</f>
        <v/>
      </c>
      <c r="M958" s="66" t="str">
        <f>IF(A958&lt;&gt;"",(Input!AE958*ScoringModel!$B$11+Input!AF958*ScoringModel!$B$21+Input!AG958*ScoringModel!$B$31)*0.01,"")</f>
        <v/>
      </c>
      <c r="N958" s="66" t="str">
        <f>IF(A958&lt;&gt;"",(Input!J958*ScoringModel!$B$4+Input!K958*ScoringModel!$B$5+Input!L958*ScoringModel!$B$6+Input!M958*ScoringModel!$B$7+Input!N958*ScoringModel!$B$8+Input!O958*ScoringModel!$B$9+Input!P958*ScoringModel!$B$10)*0.01,"")</f>
        <v/>
      </c>
      <c r="O958" s="66" t="str">
        <f>IF(A958&lt;&gt;"",(Input!Q958*ScoringModel!$B$14+Input!R958*ScoringModel!$B$15+Input!S958*ScoringModel!$B$16+Input!T958*ScoringModel!$B$17+Input!U958*ScoringModel!$B$18+Input!V958*ScoringModel!$B$19+Input!W958*ScoringModel!$B$20)*0.01,"")</f>
        <v/>
      </c>
      <c r="P958" s="66" t="str">
        <f>IF(A958&lt;&gt;"",(Input!X958*ScoringModel!$B$24+Input!Y958*ScoringModel!$B$25+Input!Z958*ScoringModel!$B$26+Input!AA958*ScoringModel!$B$27+Input!AB958*ScoringModel!$B$28+Input!AC958*ScoringModel!$B$29+Input!AD958*ScoringModel!$B$30)*0.01,"")</f>
        <v/>
      </c>
    </row>
    <row r="959" spans="1:16" x14ac:dyDescent="0.25">
      <c r="A959" s="154" t="str">
        <f>IF(Input!A959&lt;&gt;"",Input!A959,"")</f>
        <v/>
      </c>
      <c r="B959" s="154" t="str">
        <f>IF(Input!D959&lt;&gt;"",CONCATENATE(Input!D959,", ",Input!C959),"")</f>
        <v/>
      </c>
      <c r="C959" s="154" t="str">
        <f>IF(Input!E959&lt;&gt;"",Input!E959,"")</f>
        <v/>
      </c>
      <c r="D959" s="155" t="str">
        <f>IF(Input!F959&lt;&gt;"",Input!F959,"")</f>
        <v/>
      </c>
      <c r="E959" s="154" t="str">
        <f>IF(Input!I959&lt;&gt;"",CONCATENATE(Input!I959,", ",LEFT(Input!H959,1)),"")</f>
        <v/>
      </c>
      <c r="F959" s="156"/>
      <c r="G959" s="157" t="str">
        <f t="shared" si="14"/>
        <v/>
      </c>
      <c r="H959" s="154" t="str">
        <f>IF(A959&lt;&gt;"",VLOOKUP(G959,ScoreRanges!$C$4:$E$8,3),"")</f>
        <v/>
      </c>
      <c r="I959" s="156"/>
      <c r="J959" s="129" t="str">
        <f>IF(AND(ConversionTable!$F$2&lt;&gt;"",A959&lt;&gt;""),VLOOKUP(G959,ConversionTable!B$2:D$402,3),"")</f>
        <v/>
      </c>
      <c r="K959" s="66" t="str">
        <f>IF(AND(ConversionTable!$F$2&lt;&gt;"",A959&lt;&gt;""),VLOOKUP(J959,ConversionTable!I$4:K$7,3),"")</f>
        <v/>
      </c>
      <c r="M959" s="66" t="str">
        <f>IF(A959&lt;&gt;"",(Input!AE959*ScoringModel!$B$11+Input!AF959*ScoringModel!$B$21+Input!AG959*ScoringModel!$B$31)*0.01,"")</f>
        <v/>
      </c>
      <c r="N959" s="66" t="str">
        <f>IF(A959&lt;&gt;"",(Input!J959*ScoringModel!$B$4+Input!K959*ScoringModel!$B$5+Input!L959*ScoringModel!$B$6+Input!M959*ScoringModel!$B$7+Input!N959*ScoringModel!$B$8+Input!O959*ScoringModel!$B$9+Input!P959*ScoringModel!$B$10)*0.01,"")</f>
        <v/>
      </c>
      <c r="O959" s="66" t="str">
        <f>IF(A959&lt;&gt;"",(Input!Q959*ScoringModel!$B$14+Input!R959*ScoringModel!$B$15+Input!S959*ScoringModel!$B$16+Input!T959*ScoringModel!$B$17+Input!U959*ScoringModel!$B$18+Input!V959*ScoringModel!$B$19+Input!W959*ScoringModel!$B$20)*0.01,"")</f>
        <v/>
      </c>
      <c r="P959" s="66" t="str">
        <f>IF(A959&lt;&gt;"",(Input!X959*ScoringModel!$B$24+Input!Y959*ScoringModel!$B$25+Input!Z959*ScoringModel!$B$26+Input!AA959*ScoringModel!$B$27+Input!AB959*ScoringModel!$B$28+Input!AC959*ScoringModel!$B$29+Input!AD959*ScoringModel!$B$30)*0.01,"")</f>
        <v/>
      </c>
    </row>
    <row r="960" spans="1:16" x14ac:dyDescent="0.25">
      <c r="A960" s="154" t="str">
        <f>IF(Input!A960&lt;&gt;"",Input!A960,"")</f>
        <v/>
      </c>
      <c r="B960" s="154" t="str">
        <f>IF(Input!D960&lt;&gt;"",CONCATENATE(Input!D960,", ",Input!C960),"")</f>
        <v/>
      </c>
      <c r="C960" s="154" t="str">
        <f>IF(Input!E960&lt;&gt;"",Input!E960,"")</f>
        <v/>
      </c>
      <c r="D960" s="155" t="str">
        <f>IF(Input!F960&lt;&gt;"",Input!F960,"")</f>
        <v/>
      </c>
      <c r="E960" s="154" t="str">
        <f>IF(Input!I960&lt;&gt;"",CONCATENATE(Input!I960,", ",LEFT(Input!H960,1)),"")</f>
        <v/>
      </c>
      <c r="F960" s="156"/>
      <c r="G960" s="157" t="str">
        <f t="shared" si="14"/>
        <v/>
      </c>
      <c r="H960" s="154" t="str">
        <f>IF(A960&lt;&gt;"",VLOOKUP(G960,ScoreRanges!$C$4:$E$8,3),"")</f>
        <v/>
      </c>
      <c r="I960" s="156"/>
      <c r="J960" s="129" t="str">
        <f>IF(AND(ConversionTable!$F$2&lt;&gt;"",A960&lt;&gt;""),VLOOKUP(G960,ConversionTable!B$2:D$402,3),"")</f>
        <v/>
      </c>
      <c r="K960" s="66" t="str">
        <f>IF(AND(ConversionTable!$F$2&lt;&gt;"",A960&lt;&gt;""),VLOOKUP(J960,ConversionTable!I$4:K$7,3),"")</f>
        <v/>
      </c>
      <c r="M960" s="66" t="str">
        <f>IF(A960&lt;&gt;"",(Input!AE960*ScoringModel!$B$11+Input!AF960*ScoringModel!$B$21+Input!AG960*ScoringModel!$B$31)*0.01,"")</f>
        <v/>
      </c>
      <c r="N960" s="66" t="str">
        <f>IF(A960&lt;&gt;"",(Input!J960*ScoringModel!$B$4+Input!K960*ScoringModel!$B$5+Input!L960*ScoringModel!$B$6+Input!M960*ScoringModel!$B$7+Input!N960*ScoringModel!$B$8+Input!O960*ScoringModel!$B$9+Input!P960*ScoringModel!$B$10)*0.01,"")</f>
        <v/>
      </c>
      <c r="O960" s="66" t="str">
        <f>IF(A960&lt;&gt;"",(Input!Q960*ScoringModel!$B$14+Input!R960*ScoringModel!$B$15+Input!S960*ScoringModel!$B$16+Input!T960*ScoringModel!$B$17+Input!U960*ScoringModel!$B$18+Input!V960*ScoringModel!$B$19+Input!W960*ScoringModel!$B$20)*0.01,"")</f>
        <v/>
      </c>
      <c r="P960" s="66" t="str">
        <f>IF(A960&lt;&gt;"",(Input!X960*ScoringModel!$B$24+Input!Y960*ScoringModel!$B$25+Input!Z960*ScoringModel!$B$26+Input!AA960*ScoringModel!$B$27+Input!AB960*ScoringModel!$B$28+Input!AC960*ScoringModel!$B$29+Input!AD960*ScoringModel!$B$30)*0.01,"")</f>
        <v/>
      </c>
    </row>
    <row r="961" spans="1:16" x14ac:dyDescent="0.25">
      <c r="A961" s="154" t="str">
        <f>IF(Input!A961&lt;&gt;"",Input!A961,"")</f>
        <v/>
      </c>
      <c r="B961" s="154" t="str">
        <f>IF(Input!D961&lt;&gt;"",CONCATENATE(Input!D961,", ",Input!C961),"")</f>
        <v/>
      </c>
      <c r="C961" s="154" t="str">
        <f>IF(Input!E961&lt;&gt;"",Input!E961,"")</f>
        <v/>
      </c>
      <c r="D961" s="155" t="str">
        <f>IF(Input!F961&lt;&gt;"",Input!F961,"")</f>
        <v/>
      </c>
      <c r="E961" s="154" t="str">
        <f>IF(Input!I961&lt;&gt;"",CONCATENATE(Input!I961,", ",LEFT(Input!H961,1)),"")</f>
        <v/>
      </c>
      <c r="F961" s="156"/>
      <c r="G961" s="157" t="str">
        <f t="shared" si="14"/>
        <v/>
      </c>
      <c r="H961" s="154" t="str">
        <f>IF(A961&lt;&gt;"",VLOOKUP(G961,ScoreRanges!$C$4:$E$8,3),"")</f>
        <v/>
      </c>
      <c r="I961" s="156"/>
      <c r="J961" s="129" t="str">
        <f>IF(AND(ConversionTable!$F$2&lt;&gt;"",A961&lt;&gt;""),VLOOKUP(G961,ConversionTable!B$2:D$402,3),"")</f>
        <v/>
      </c>
      <c r="K961" s="66" t="str">
        <f>IF(AND(ConversionTable!$F$2&lt;&gt;"",A961&lt;&gt;""),VLOOKUP(J961,ConversionTable!I$4:K$7,3),"")</f>
        <v/>
      </c>
      <c r="M961" s="66" t="str">
        <f>IF(A961&lt;&gt;"",(Input!AE961*ScoringModel!$B$11+Input!AF961*ScoringModel!$B$21+Input!AG961*ScoringModel!$B$31)*0.01,"")</f>
        <v/>
      </c>
      <c r="N961" s="66" t="str">
        <f>IF(A961&lt;&gt;"",(Input!J961*ScoringModel!$B$4+Input!K961*ScoringModel!$B$5+Input!L961*ScoringModel!$B$6+Input!M961*ScoringModel!$B$7+Input!N961*ScoringModel!$B$8+Input!O961*ScoringModel!$B$9+Input!P961*ScoringModel!$B$10)*0.01,"")</f>
        <v/>
      </c>
      <c r="O961" s="66" t="str">
        <f>IF(A961&lt;&gt;"",(Input!Q961*ScoringModel!$B$14+Input!R961*ScoringModel!$B$15+Input!S961*ScoringModel!$B$16+Input!T961*ScoringModel!$B$17+Input!U961*ScoringModel!$B$18+Input!V961*ScoringModel!$B$19+Input!W961*ScoringModel!$B$20)*0.01,"")</f>
        <v/>
      </c>
      <c r="P961" s="66" t="str">
        <f>IF(A961&lt;&gt;"",(Input!X961*ScoringModel!$B$24+Input!Y961*ScoringModel!$B$25+Input!Z961*ScoringModel!$B$26+Input!AA961*ScoringModel!$B$27+Input!AB961*ScoringModel!$B$28+Input!AC961*ScoringModel!$B$29+Input!AD961*ScoringModel!$B$30)*0.01,"")</f>
        <v/>
      </c>
    </row>
    <row r="962" spans="1:16" x14ac:dyDescent="0.25">
      <c r="A962" s="154" t="str">
        <f>IF(Input!A962&lt;&gt;"",Input!A962,"")</f>
        <v/>
      </c>
      <c r="B962" s="154" t="str">
        <f>IF(Input!D962&lt;&gt;"",CONCATENATE(Input!D962,", ",Input!C962),"")</f>
        <v/>
      </c>
      <c r="C962" s="154" t="str">
        <f>IF(Input!E962&lt;&gt;"",Input!E962,"")</f>
        <v/>
      </c>
      <c r="D962" s="155" t="str">
        <f>IF(Input!F962&lt;&gt;"",Input!F962,"")</f>
        <v/>
      </c>
      <c r="E962" s="154" t="str">
        <f>IF(Input!I962&lt;&gt;"",CONCATENATE(Input!I962,", ",LEFT(Input!H962,1)),"")</f>
        <v/>
      </c>
      <c r="F962" s="156"/>
      <c r="G962" s="157" t="str">
        <f t="shared" ref="G962:G1025" si="15">IF(A962&lt;&gt;"",SUM(M962:P962),"")</f>
        <v/>
      </c>
      <c r="H962" s="154" t="str">
        <f>IF(A962&lt;&gt;"",VLOOKUP(G962,ScoreRanges!$C$4:$E$8,3),"")</f>
        <v/>
      </c>
      <c r="I962" s="156"/>
      <c r="J962" s="129" t="str">
        <f>IF(AND(ConversionTable!$F$2&lt;&gt;"",A962&lt;&gt;""),VLOOKUP(G962,ConversionTable!B$2:D$402,3),"")</f>
        <v/>
      </c>
      <c r="K962" s="66" t="str">
        <f>IF(AND(ConversionTable!$F$2&lt;&gt;"",A962&lt;&gt;""),VLOOKUP(J962,ConversionTable!I$4:K$7,3),"")</f>
        <v/>
      </c>
      <c r="M962" s="66" t="str">
        <f>IF(A962&lt;&gt;"",(Input!AE962*ScoringModel!$B$11+Input!AF962*ScoringModel!$B$21+Input!AG962*ScoringModel!$B$31)*0.01,"")</f>
        <v/>
      </c>
      <c r="N962" s="66" t="str">
        <f>IF(A962&lt;&gt;"",(Input!J962*ScoringModel!$B$4+Input!K962*ScoringModel!$B$5+Input!L962*ScoringModel!$B$6+Input!M962*ScoringModel!$B$7+Input!N962*ScoringModel!$B$8+Input!O962*ScoringModel!$B$9+Input!P962*ScoringModel!$B$10)*0.01,"")</f>
        <v/>
      </c>
      <c r="O962" s="66" t="str">
        <f>IF(A962&lt;&gt;"",(Input!Q962*ScoringModel!$B$14+Input!R962*ScoringModel!$B$15+Input!S962*ScoringModel!$B$16+Input!T962*ScoringModel!$B$17+Input!U962*ScoringModel!$B$18+Input!V962*ScoringModel!$B$19+Input!W962*ScoringModel!$B$20)*0.01,"")</f>
        <v/>
      </c>
      <c r="P962" s="66" t="str">
        <f>IF(A962&lt;&gt;"",(Input!X962*ScoringModel!$B$24+Input!Y962*ScoringModel!$B$25+Input!Z962*ScoringModel!$B$26+Input!AA962*ScoringModel!$B$27+Input!AB962*ScoringModel!$B$28+Input!AC962*ScoringModel!$B$29+Input!AD962*ScoringModel!$B$30)*0.01,"")</f>
        <v/>
      </c>
    </row>
    <row r="963" spans="1:16" x14ac:dyDescent="0.25">
      <c r="A963" s="154" t="str">
        <f>IF(Input!A963&lt;&gt;"",Input!A963,"")</f>
        <v/>
      </c>
      <c r="B963" s="154" t="str">
        <f>IF(Input!D963&lt;&gt;"",CONCATENATE(Input!D963,", ",Input!C963),"")</f>
        <v/>
      </c>
      <c r="C963" s="154" t="str">
        <f>IF(Input!E963&lt;&gt;"",Input!E963,"")</f>
        <v/>
      </c>
      <c r="D963" s="155" t="str">
        <f>IF(Input!F963&lt;&gt;"",Input!F963,"")</f>
        <v/>
      </c>
      <c r="E963" s="154" t="str">
        <f>IF(Input!I963&lt;&gt;"",CONCATENATE(Input!I963,", ",LEFT(Input!H963,1)),"")</f>
        <v/>
      </c>
      <c r="F963" s="156"/>
      <c r="G963" s="157" t="str">
        <f t="shared" si="15"/>
        <v/>
      </c>
      <c r="H963" s="154" t="str">
        <f>IF(A963&lt;&gt;"",VLOOKUP(G963,ScoreRanges!$C$4:$E$8,3),"")</f>
        <v/>
      </c>
      <c r="I963" s="156"/>
      <c r="J963" s="129" t="str">
        <f>IF(AND(ConversionTable!$F$2&lt;&gt;"",A963&lt;&gt;""),VLOOKUP(G963,ConversionTable!B$2:D$402,3),"")</f>
        <v/>
      </c>
      <c r="K963" s="66" t="str">
        <f>IF(AND(ConversionTable!$F$2&lt;&gt;"",A963&lt;&gt;""),VLOOKUP(J963,ConversionTable!I$4:K$7,3),"")</f>
        <v/>
      </c>
      <c r="M963" s="66" t="str">
        <f>IF(A963&lt;&gt;"",(Input!AE963*ScoringModel!$B$11+Input!AF963*ScoringModel!$B$21+Input!AG963*ScoringModel!$B$31)*0.01,"")</f>
        <v/>
      </c>
      <c r="N963" s="66" t="str">
        <f>IF(A963&lt;&gt;"",(Input!J963*ScoringModel!$B$4+Input!K963*ScoringModel!$B$5+Input!L963*ScoringModel!$B$6+Input!M963*ScoringModel!$B$7+Input!N963*ScoringModel!$B$8+Input!O963*ScoringModel!$B$9+Input!P963*ScoringModel!$B$10)*0.01,"")</f>
        <v/>
      </c>
      <c r="O963" s="66" t="str">
        <f>IF(A963&lt;&gt;"",(Input!Q963*ScoringModel!$B$14+Input!R963*ScoringModel!$B$15+Input!S963*ScoringModel!$B$16+Input!T963*ScoringModel!$B$17+Input!U963*ScoringModel!$B$18+Input!V963*ScoringModel!$B$19+Input!W963*ScoringModel!$B$20)*0.01,"")</f>
        <v/>
      </c>
      <c r="P963" s="66" t="str">
        <f>IF(A963&lt;&gt;"",(Input!X963*ScoringModel!$B$24+Input!Y963*ScoringModel!$B$25+Input!Z963*ScoringModel!$B$26+Input!AA963*ScoringModel!$B$27+Input!AB963*ScoringModel!$B$28+Input!AC963*ScoringModel!$B$29+Input!AD963*ScoringModel!$B$30)*0.01,"")</f>
        <v/>
      </c>
    </row>
    <row r="964" spans="1:16" x14ac:dyDescent="0.25">
      <c r="A964" s="154" t="str">
        <f>IF(Input!A964&lt;&gt;"",Input!A964,"")</f>
        <v/>
      </c>
      <c r="B964" s="154" t="str">
        <f>IF(Input!D964&lt;&gt;"",CONCATENATE(Input!D964,", ",Input!C964),"")</f>
        <v/>
      </c>
      <c r="C964" s="154" t="str">
        <f>IF(Input!E964&lt;&gt;"",Input!E964,"")</f>
        <v/>
      </c>
      <c r="D964" s="155" t="str">
        <f>IF(Input!F964&lt;&gt;"",Input!F964,"")</f>
        <v/>
      </c>
      <c r="E964" s="154" t="str">
        <f>IF(Input!I964&lt;&gt;"",CONCATENATE(Input!I964,", ",LEFT(Input!H964,1)),"")</f>
        <v/>
      </c>
      <c r="F964" s="156"/>
      <c r="G964" s="157" t="str">
        <f t="shared" si="15"/>
        <v/>
      </c>
      <c r="H964" s="154" t="str">
        <f>IF(A964&lt;&gt;"",VLOOKUP(G964,ScoreRanges!$C$4:$E$8,3),"")</f>
        <v/>
      </c>
      <c r="I964" s="156"/>
      <c r="J964" s="129" t="str">
        <f>IF(AND(ConversionTable!$F$2&lt;&gt;"",A964&lt;&gt;""),VLOOKUP(G964,ConversionTable!B$2:D$402,3),"")</f>
        <v/>
      </c>
      <c r="K964" s="66" t="str">
        <f>IF(AND(ConversionTable!$F$2&lt;&gt;"",A964&lt;&gt;""),VLOOKUP(J964,ConversionTable!I$4:K$7,3),"")</f>
        <v/>
      </c>
      <c r="M964" s="66" t="str">
        <f>IF(A964&lt;&gt;"",(Input!AE964*ScoringModel!$B$11+Input!AF964*ScoringModel!$B$21+Input!AG964*ScoringModel!$B$31)*0.01,"")</f>
        <v/>
      </c>
      <c r="N964" s="66" t="str">
        <f>IF(A964&lt;&gt;"",(Input!J964*ScoringModel!$B$4+Input!K964*ScoringModel!$B$5+Input!L964*ScoringModel!$B$6+Input!M964*ScoringModel!$B$7+Input!N964*ScoringModel!$B$8+Input!O964*ScoringModel!$B$9+Input!P964*ScoringModel!$B$10)*0.01,"")</f>
        <v/>
      </c>
      <c r="O964" s="66" t="str">
        <f>IF(A964&lt;&gt;"",(Input!Q964*ScoringModel!$B$14+Input!R964*ScoringModel!$B$15+Input!S964*ScoringModel!$B$16+Input!T964*ScoringModel!$B$17+Input!U964*ScoringModel!$B$18+Input!V964*ScoringModel!$B$19+Input!W964*ScoringModel!$B$20)*0.01,"")</f>
        <v/>
      </c>
      <c r="P964" s="66" t="str">
        <f>IF(A964&lt;&gt;"",(Input!X964*ScoringModel!$B$24+Input!Y964*ScoringModel!$B$25+Input!Z964*ScoringModel!$B$26+Input!AA964*ScoringModel!$B$27+Input!AB964*ScoringModel!$B$28+Input!AC964*ScoringModel!$B$29+Input!AD964*ScoringModel!$B$30)*0.01,"")</f>
        <v/>
      </c>
    </row>
    <row r="965" spans="1:16" x14ac:dyDescent="0.25">
      <c r="A965" s="154" t="str">
        <f>IF(Input!A965&lt;&gt;"",Input!A965,"")</f>
        <v/>
      </c>
      <c r="B965" s="154" t="str">
        <f>IF(Input!D965&lt;&gt;"",CONCATENATE(Input!D965,", ",Input!C965),"")</f>
        <v/>
      </c>
      <c r="C965" s="154" t="str">
        <f>IF(Input!E965&lt;&gt;"",Input!E965,"")</f>
        <v/>
      </c>
      <c r="D965" s="155" t="str">
        <f>IF(Input!F965&lt;&gt;"",Input!F965,"")</f>
        <v/>
      </c>
      <c r="E965" s="154" t="str">
        <f>IF(Input!I965&lt;&gt;"",CONCATENATE(Input!I965,", ",LEFT(Input!H965,1)),"")</f>
        <v/>
      </c>
      <c r="F965" s="156"/>
      <c r="G965" s="157" t="str">
        <f t="shared" si="15"/>
        <v/>
      </c>
      <c r="H965" s="154" t="str">
        <f>IF(A965&lt;&gt;"",VLOOKUP(G965,ScoreRanges!$C$4:$E$8,3),"")</f>
        <v/>
      </c>
      <c r="I965" s="156"/>
      <c r="J965" s="129" t="str">
        <f>IF(AND(ConversionTable!$F$2&lt;&gt;"",A965&lt;&gt;""),VLOOKUP(G965,ConversionTable!B$2:D$402,3),"")</f>
        <v/>
      </c>
      <c r="K965" s="66" t="str">
        <f>IF(AND(ConversionTable!$F$2&lt;&gt;"",A965&lt;&gt;""),VLOOKUP(J965,ConversionTable!I$4:K$7,3),"")</f>
        <v/>
      </c>
      <c r="M965" s="66" t="str">
        <f>IF(A965&lt;&gt;"",(Input!AE965*ScoringModel!$B$11+Input!AF965*ScoringModel!$B$21+Input!AG965*ScoringModel!$B$31)*0.01,"")</f>
        <v/>
      </c>
      <c r="N965" s="66" t="str">
        <f>IF(A965&lt;&gt;"",(Input!J965*ScoringModel!$B$4+Input!K965*ScoringModel!$B$5+Input!L965*ScoringModel!$B$6+Input!M965*ScoringModel!$B$7+Input!N965*ScoringModel!$B$8+Input!O965*ScoringModel!$B$9+Input!P965*ScoringModel!$B$10)*0.01,"")</f>
        <v/>
      </c>
      <c r="O965" s="66" t="str">
        <f>IF(A965&lt;&gt;"",(Input!Q965*ScoringModel!$B$14+Input!R965*ScoringModel!$B$15+Input!S965*ScoringModel!$B$16+Input!T965*ScoringModel!$B$17+Input!U965*ScoringModel!$B$18+Input!V965*ScoringModel!$B$19+Input!W965*ScoringModel!$B$20)*0.01,"")</f>
        <v/>
      </c>
      <c r="P965" s="66" t="str">
        <f>IF(A965&lt;&gt;"",(Input!X965*ScoringModel!$B$24+Input!Y965*ScoringModel!$B$25+Input!Z965*ScoringModel!$B$26+Input!AA965*ScoringModel!$B$27+Input!AB965*ScoringModel!$B$28+Input!AC965*ScoringModel!$B$29+Input!AD965*ScoringModel!$B$30)*0.01,"")</f>
        <v/>
      </c>
    </row>
    <row r="966" spans="1:16" x14ac:dyDescent="0.25">
      <c r="A966" s="154" t="str">
        <f>IF(Input!A966&lt;&gt;"",Input!A966,"")</f>
        <v/>
      </c>
      <c r="B966" s="154" t="str">
        <f>IF(Input!D966&lt;&gt;"",CONCATENATE(Input!D966,", ",Input!C966),"")</f>
        <v/>
      </c>
      <c r="C966" s="154" t="str">
        <f>IF(Input!E966&lt;&gt;"",Input!E966,"")</f>
        <v/>
      </c>
      <c r="D966" s="155" t="str">
        <f>IF(Input!F966&lt;&gt;"",Input!F966,"")</f>
        <v/>
      </c>
      <c r="E966" s="154" t="str">
        <f>IF(Input!I966&lt;&gt;"",CONCATENATE(Input!I966,", ",LEFT(Input!H966,1)),"")</f>
        <v/>
      </c>
      <c r="F966" s="156"/>
      <c r="G966" s="157" t="str">
        <f t="shared" si="15"/>
        <v/>
      </c>
      <c r="H966" s="154" t="str">
        <f>IF(A966&lt;&gt;"",VLOOKUP(G966,ScoreRanges!$C$4:$E$8,3),"")</f>
        <v/>
      </c>
      <c r="I966" s="156"/>
      <c r="J966" s="129" t="str">
        <f>IF(AND(ConversionTable!$F$2&lt;&gt;"",A966&lt;&gt;""),VLOOKUP(G966,ConversionTable!B$2:D$402,3),"")</f>
        <v/>
      </c>
      <c r="K966" s="66" t="str">
        <f>IF(AND(ConversionTable!$F$2&lt;&gt;"",A966&lt;&gt;""),VLOOKUP(J966,ConversionTable!I$4:K$7,3),"")</f>
        <v/>
      </c>
      <c r="M966" s="66" t="str">
        <f>IF(A966&lt;&gt;"",(Input!AE966*ScoringModel!$B$11+Input!AF966*ScoringModel!$B$21+Input!AG966*ScoringModel!$B$31)*0.01,"")</f>
        <v/>
      </c>
      <c r="N966" s="66" t="str">
        <f>IF(A966&lt;&gt;"",(Input!J966*ScoringModel!$B$4+Input!K966*ScoringModel!$B$5+Input!L966*ScoringModel!$B$6+Input!M966*ScoringModel!$B$7+Input!N966*ScoringModel!$B$8+Input!O966*ScoringModel!$B$9+Input!P966*ScoringModel!$B$10)*0.01,"")</f>
        <v/>
      </c>
      <c r="O966" s="66" t="str">
        <f>IF(A966&lt;&gt;"",(Input!Q966*ScoringModel!$B$14+Input!R966*ScoringModel!$B$15+Input!S966*ScoringModel!$B$16+Input!T966*ScoringModel!$B$17+Input!U966*ScoringModel!$B$18+Input!V966*ScoringModel!$B$19+Input!W966*ScoringModel!$B$20)*0.01,"")</f>
        <v/>
      </c>
      <c r="P966" s="66" t="str">
        <f>IF(A966&lt;&gt;"",(Input!X966*ScoringModel!$B$24+Input!Y966*ScoringModel!$B$25+Input!Z966*ScoringModel!$B$26+Input!AA966*ScoringModel!$B$27+Input!AB966*ScoringModel!$B$28+Input!AC966*ScoringModel!$B$29+Input!AD966*ScoringModel!$B$30)*0.01,"")</f>
        <v/>
      </c>
    </row>
    <row r="967" spans="1:16" x14ac:dyDescent="0.25">
      <c r="A967" s="154" t="str">
        <f>IF(Input!A967&lt;&gt;"",Input!A967,"")</f>
        <v/>
      </c>
      <c r="B967" s="154" t="str">
        <f>IF(Input!D967&lt;&gt;"",CONCATENATE(Input!D967,", ",Input!C967),"")</f>
        <v/>
      </c>
      <c r="C967" s="154" t="str">
        <f>IF(Input!E967&lt;&gt;"",Input!E967,"")</f>
        <v/>
      </c>
      <c r="D967" s="155" t="str">
        <f>IF(Input!F967&lt;&gt;"",Input!F967,"")</f>
        <v/>
      </c>
      <c r="E967" s="154" t="str">
        <f>IF(Input!I967&lt;&gt;"",CONCATENATE(Input!I967,", ",LEFT(Input!H967,1)),"")</f>
        <v/>
      </c>
      <c r="F967" s="156"/>
      <c r="G967" s="157" t="str">
        <f t="shared" si="15"/>
        <v/>
      </c>
      <c r="H967" s="154" t="str">
        <f>IF(A967&lt;&gt;"",VLOOKUP(G967,ScoreRanges!$C$4:$E$8,3),"")</f>
        <v/>
      </c>
      <c r="I967" s="156"/>
      <c r="J967" s="129" t="str">
        <f>IF(AND(ConversionTable!$F$2&lt;&gt;"",A967&lt;&gt;""),VLOOKUP(G967,ConversionTable!B$2:D$402,3),"")</f>
        <v/>
      </c>
      <c r="K967" s="66" t="str">
        <f>IF(AND(ConversionTable!$F$2&lt;&gt;"",A967&lt;&gt;""),VLOOKUP(J967,ConversionTable!I$4:K$7,3),"")</f>
        <v/>
      </c>
      <c r="M967" s="66" t="str">
        <f>IF(A967&lt;&gt;"",(Input!AE967*ScoringModel!$B$11+Input!AF967*ScoringModel!$B$21+Input!AG967*ScoringModel!$B$31)*0.01,"")</f>
        <v/>
      </c>
      <c r="N967" s="66" t="str">
        <f>IF(A967&lt;&gt;"",(Input!J967*ScoringModel!$B$4+Input!K967*ScoringModel!$B$5+Input!L967*ScoringModel!$B$6+Input!M967*ScoringModel!$B$7+Input!N967*ScoringModel!$B$8+Input!O967*ScoringModel!$B$9+Input!P967*ScoringModel!$B$10)*0.01,"")</f>
        <v/>
      </c>
      <c r="O967" s="66" t="str">
        <f>IF(A967&lt;&gt;"",(Input!Q967*ScoringModel!$B$14+Input!R967*ScoringModel!$B$15+Input!S967*ScoringModel!$B$16+Input!T967*ScoringModel!$B$17+Input!U967*ScoringModel!$B$18+Input!V967*ScoringModel!$B$19+Input!W967*ScoringModel!$B$20)*0.01,"")</f>
        <v/>
      </c>
      <c r="P967" s="66" t="str">
        <f>IF(A967&lt;&gt;"",(Input!X967*ScoringModel!$B$24+Input!Y967*ScoringModel!$B$25+Input!Z967*ScoringModel!$B$26+Input!AA967*ScoringModel!$B$27+Input!AB967*ScoringModel!$B$28+Input!AC967*ScoringModel!$B$29+Input!AD967*ScoringModel!$B$30)*0.01,"")</f>
        <v/>
      </c>
    </row>
    <row r="968" spans="1:16" x14ac:dyDescent="0.25">
      <c r="A968" s="154" t="str">
        <f>IF(Input!A968&lt;&gt;"",Input!A968,"")</f>
        <v/>
      </c>
      <c r="B968" s="154" t="str">
        <f>IF(Input!D968&lt;&gt;"",CONCATENATE(Input!D968,", ",Input!C968),"")</f>
        <v/>
      </c>
      <c r="C968" s="154" t="str">
        <f>IF(Input!E968&lt;&gt;"",Input!E968,"")</f>
        <v/>
      </c>
      <c r="D968" s="155" t="str">
        <f>IF(Input!F968&lt;&gt;"",Input!F968,"")</f>
        <v/>
      </c>
      <c r="E968" s="154" t="str">
        <f>IF(Input!I968&lt;&gt;"",CONCATENATE(Input!I968,", ",LEFT(Input!H968,1)),"")</f>
        <v/>
      </c>
      <c r="F968" s="156"/>
      <c r="G968" s="157" t="str">
        <f t="shared" si="15"/>
        <v/>
      </c>
      <c r="H968" s="154" t="str">
        <f>IF(A968&lt;&gt;"",VLOOKUP(G968,ScoreRanges!$C$4:$E$8,3),"")</f>
        <v/>
      </c>
      <c r="I968" s="156"/>
      <c r="J968" s="129" t="str">
        <f>IF(AND(ConversionTable!$F$2&lt;&gt;"",A968&lt;&gt;""),VLOOKUP(G968,ConversionTable!B$2:D$402,3),"")</f>
        <v/>
      </c>
      <c r="K968" s="66" t="str">
        <f>IF(AND(ConversionTable!$F$2&lt;&gt;"",A968&lt;&gt;""),VLOOKUP(J968,ConversionTable!I$4:K$7,3),"")</f>
        <v/>
      </c>
      <c r="M968" s="66" t="str">
        <f>IF(A968&lt;&gt;"",(Input!AE968*ScoringModel!$B$11+Input!AF968*ScoringModel!$B$21+Input!AG968*ScoringModel!$B$31)*0.01,"")</f>
        <v/>
      </c>
      <c r="N968" s="66" t="str">
        <f>IF(A968&lt;&gt;"",(Input!J968*ScoringModel!$B$4+Input!K968*ScoringModel!$B$5+Input!L968*ScoringModel!$B$6+Input!M968*ScoringModel!$B$7+Input!N968*ScoringModel!$B$8+Input!O968*ScoringModel!$B$9+Input!P968*ScoringModel!$B$10)*0.01,"")</f>
        <v/>
      </c>
      <c r="O968" s="66" t="str">
        <f>IF(A968&lt;&gt;"",(Input!Q968*ScoringModel!$B$14+Input!R968*ScoringModel!$B$15+Input!S968*ScoringModel!$B$16+Input!T968*ScoringModel!$B$17+Input!U968*ScoringModel!$B$18+Input!V968*ScoringModel!$B$19+Input!W968*ScoringModel!$B$20)*0.01,"")</f>
        <v/>
      </c>
      <c r="P968" s="66" t="str">
        <f>IF(A968&lt;&gt;"",(Input!X968*ScoringModel!$B$24+Input!Y968*ScoringModel!$B$25+Input!Z968*ScoringModel!$B$26+Input!AA968*ScoringModel!$B$27+Input!AB968*ScoringModel!$B$28+Input!AC968*ScoringModel!$B$29+Input!AD968*ScoringModel!$B$30)*0.01,"")</f>
        <v/>
      </c>
    </row>
    <row r="969" spans="1:16" x14ac:dyDescent="0.25">
      <c r="A969" s="154" t="str">
        <f>IF(Input!A969&lt;&gt;"",Input!A969,"")</f>
        <v/>
      </c>
      <c r="B969" s="154" t="str">
        <f>IF(Input!D969&lt;&gt;"",CONCATENATE(Input!D969,", ",Input!C969),"")</f>
        <v/>
      </c>
      <c r="C969" s="154" t="str">
        <f>IF(Input!E969&lt;&gt;"",Input!E969,"")</f>
        <v/>
      </c>
      <c r="D969" s="155" t="str">
        <f>IF(Input!F969&lt;&gt;"",Input!F969,"")</f>
        <v/>
      </c>
      <c r="E969" s="154" t="str">
        <f>IF(Input!I969&lt;&gt;"",CONCATENATE(Input!I969,", ",LEFT(Input!H969,1)),"")</f>
        <v/>
      </c>
      <c r="F969" s="156"/>
      <c r="G969" s="157" t="str">
        <f t="shared" si="15"/>
        <v/>
      </c>
      <c r="H969" s="154" t="str">
        <f>IF(A969&lt;&gt;"",VLOOKUP(G969,ScoreRanges!$C$4:$E$8,3),"")</f>
        <v/>
      </c>
      <c r="I969" s="156"/>
      <c r="J969" s="129" t="str">
        <f>IF(AND(ConversionTable!$F$2&lt;&gt;"",A969&lt;&gt;""),VLOOKUP(G969,ConversionTable!B$2:D$402,3),"")</f>
        <v/>
      </c>
      <c r="K969" s="66" t="str">
        <f>IF(AND(ConversionTable!$F$2&lt;&gt;"",A969&lt;&gt;""),VLOOKUP(J969,ConversionTable!I$4:K$7,3),"")</f>
        <v/>
      </c>
      <c r="M969" s="66" t="str">
        <f>IF(A969&lt;&gt;"",(Input!AE969*ScoringModel!$B$11+Input!AF969*ScoringModel!$B$21+Input!AG969*ScoringModel!$B$31)*0.01,"")</f>
        <v/>
      </c>
      <c r="N969" s="66" t="str">
        <f>IF(A969&lt;&gt;"",(Input!J969*ScoringModel!$B$4+Input!K969*ScoringModel!$B$5+Input!L969*ScoringModel!$B$6+Input!M969*ScoringModel!$B$7+Input!N969*ScoringModel!$B$8+Input!O969*ScoringModel!$B$9+Input!P969*ScoringModel!$B$10)*0.01,"")</f>
        <v/>
      </c>
      <c r="O969" s="66" t="str">
        <f>IF(A969&lt;&gt;"",(Input!Q969*ScoringModel!$B$14+Input!R969*ScoringModel!$B$15+Input!S969*ScoringModel!$B$16+Input!T969*ScoringModel!$B$17+Input!U969*ScoringModel!$B$18+Input!V969*ScoringModel!$B$19+Input!W969*ScoringModel!$B$20)*0.01,"")</f>
        <v/>
      </c>
      <c r="P969" s="66" t="str">
        <f>IF(A969&lt;&gt;"",(Input!X969*ScoringModel!$B$24+Input!Y969*ScoringModel!$B$25+Input!Z969*ScoringModel!$B$26+Input!AA969*ScoringModel!$B$27+Input!AB969*ScoringModel!$B$28+Input!AC969*ScoringModel!$B$29+Input!AD969*ScoringModel!$B$30)*0.01,"")</f>
        <v/>
      </c>
    </row>
    <row r="970" spans="1:16" x14ac:dyDescent="0.25">
      <c r="A970" s="154" t="str">
        <f>IF(Input!A970&lt;&gt;"",Input!A970,"")</f>
        <v/>
      </c>
      <c r="B970" s="154" t="str">
        <f>IF(Input!D970&lt;&gt;"",CONCATENATE(Input!D970,", ",Input!C970),"")</f>
        <v/>
      </c>
      <c r="C970" s="154" t="str">
        <f>IF(Input!E970&lt;&gt;"",Input!E970,"")</f>
        <v/>
      </c>
      <c r="D970" s="155" t="str">
        <f>IF(Input!F970&lt;&gt;"",Input!F970,"")</f>
        <v/>
      </c>
      <c r="E970" s="154" t="str">
        <f>IF(Input!I970&lt;&gt;"",CONCATENATE(Input!I970,", ",LEFT(Input!H970,1)),"")</f>
        <v/>
      </c>
      <c r="F970" s="156"/>
      <c r="G970" s="157" t="str">
        <f t="shared" si="15"/>
        <v/>
      </c>
      <c r="H970" s="154" t="str">
        <f>IF(A970&lt;&gt;"",VLOOKUP(G970,ScoreRanges!$C$4:$E$8,3),"")</f>
        <v/>
      </c>
      <c r="I970" s="156"/>
      <c r="J970" s="129" t="str">
        <f>IF(AND(ConversionTable!$F$2&lt;&gt;"",A970&lt;&gt;""),VLOOKUP(G970,ConversionTable!B$2:D$402,3),"")</f>
        <v/>
      </c>
      <c r="K970" s="66" t="str">
        <f>IF(AND(ConversionTable!$F$2&lt;&gt;"",A970&lt;&gt;""),VLOOKUP(J970,ConversionTable!I$4:K$7,3),"")</f>
        <v/>
      </c>
      <c r="M970" s="66" t="str">
        <f>IF(A970&lt;&gt;"",(Input!AE970*ScoringModel!$B$11+Input!AF970*ScoringModel!$B$21+Input!AG970*ScoringModel!$B$31)*0.01,"")</f>
        <v/>
      </c>
      <c r="N970" s="66" t="str">
        <f>IF(A970&lt;&gt;"",(Input!J970*ScoringModel!$B$4+Input!K970*ScoringModel!$B$5+Input!L970*ScoringModel!$B$6+Input!M970*ScoringModel!$B$7+Input!N970*ScoringModel!$B$8+Input!O970*ScoringModel!$B$9+Input!P970*ScoringModel!$B$10)*0.01,"")</f>
        <v/>
      </c>
      <c r="O970" s="66" t="str">
        <f>IF(A970&lt;&gt;"",(Input!Q970*ScoringModel!$B$14+Input!R970*ScoringModel!$B$15+Input!S970*ScoringModel!$B$16+Input!T970*ScoringModel!$B$17+Input!U970*ScoringModel!$B$18+Input!V970*ScoringModel!$B$19+Input!W970*ScoringModel!$B$20)*0.01,"")</f>
        <v/>
      </c>
      <c r="P970" s="66" t="str">
        <f>IF(A970&lt;&gt;"",(Input!X970*ScoringModel!$B$24+Input!Y970*ScoringModel!$B$25+Input!Z970*ScoringModel!$B$26+Input!AA970*ScoringModel!$B$27+Input!AB970*ScoringModel!$B$28+Input!AC970*ScoringModel!$B$29+Input!AD970*ScoringModel!$B$30)*0.01,"")</f>
        <v/>
      </c>
    </row>
    <row r="971" spans="1:16" x14ac:dyDescent="0.25">
      <c r="A971" s="154" t="str">
        <f>IF(Input!A971&lt;&gt;"",Input!A971,"")</f>
        <v/>
      </c>
      <c r="B971" s="154" t="str">
        <f>IF(Input!D971&lt;&gt;"",CONCATENATE(Input!D971,", ",Input!C971),"")</f>
        <v/>
      </c>
      <c r="C971" s="154" t="str">
        <f>IF(Input!E971&lt;&gt;"",Input!E971,"")</f>
        <v/>
      </c>
      <c r="D971" s="155" t="str">
        <f>IF(Input!F971&lt;&gt;"",Input!F971,"")</f>
        <v/>
      </c>
      <c r="E971" s="154" t="str">
        <f>IF(Input!I971&lt;&gt;"",CONCATENATE(Input!I971,", ",LEFT(Input!H971,1)),"")</f>
        <v/>
      </c>
      <c r="F971" s="156"/>
      <c r="G971" s="157" t="str">
        <f t="shared" si="15"/>
        <v/>
      </c>
      <c r="H971" s="154" t="str">
        <f>IF(A971&lt;&gt;"",VLOOKUP(G971,ScoreRanges!$C$4:$E$8,3),"")</f>
        <v/>
      </c>
      <c r="I971" s="156"/>
      <c r="J971" s="129" t="str">
        <f>IF(AND(ConversionTable!$F$2&lt;&gt;"",A971&lt;&gt;""),VLOOKUP(G971,ConversionTable!B$2:D$402,3),"")</f>
        <v/>
      </c>
      <c r="K971" s="66" t="str">
        <f>IF(AND(ConversionTable!$F$2&lt;&gt;"",A971&lt;&gt;""),VLOOKUP(J971,ConversionTable!I$4:K$7,3),"")</f>
        <v/>
      </c>
      <c r="M971" s="66" t="str">
        <f>IF(A971&lt;&gt;"",(Input!AE971*ScoringModel!$B$11+Input!AF971*ScoringModel!$B$21+Input!AG971*ScoringModel!$B$31)*0.01,"")</f>
        <v/>
      </c>
      <c r="N971" s="66" t="str">
        <f>IF(A971&lt;&gt;"",(Input!J971*ScoringModel!$B$4+Input!K971*ScoringModel!$B$5+Input!L971*ScoringModel!$B$6+Input!M971*ScoringModel!$B$7+Input!N971*ScoringModel!$B$8+Input!O971*ScoringModel!$B$9+Input!P971*ScoringModel!$B$10)*0.01,"")</f>
        <v/>
      </c>
      <c r="O971" s="66" t="str">
        <f>IF(A971&lt;&gt;"",(Input!Q971*ScoringModel!$B$14+Input!R971*ScoringModel!$B$15+Input!S971*ScoringModel!$B$16+Input!T971*ScoringModel!$B$17+Input!U971*ScoringModel!$B$18+Input!V971*ScoringModel!$B$19+Input!W971*ScoringModel!$B$20)*0.01,"")</f>
        <v/>
      </c>
      <c r="P971" s="66" t="str">
        <f>IF(A971&lt;&gt;"",(Input!X971*ScoringModel!$B$24+Input!Y971*ScoringModel!$B$25+Input!Z971*ScoringModel!$B$26+Input!AA971*ScoringModel!$B$27+Input!AB971*ScoringModel!$B$28+Input!AC971*ScoringModel!$B$29+Input!AD971*ScoringModel!$B$30)*0.01,"")</f>
        <v/>
      </c>
    </row>
    <row r="972" spans="1:16" x14ac:dyDescent="0.25">
      <c r="A972" s="154" t="str">
        <f>IF(Input!A972&lt;&gt;"",Input!A972,"")</f>
        <v/>
      </c>
      <c r="B972" s="154" t="str">
        <f>IF(Input!D972&lt;&gt;"",CONCATENATE(Input!D972,", ",Input!C972),"")</f>
        <v/>
      </c>
      <c r="C972" s="154" t="str">
        <f>IF(Input!E972&lt;&gt;"",Input!E972,"")</f>
        <v/>
      </c>
      <c r="D972" s="155" t="str">
        <f>IF(Input!F972&lt;&gt;"",Input!F972,"")</f>
        <v/>
      </c>
      <c r="E972" s="154" t="str">
        <f>IF(Input!I972&lt;&gt;"",CONCATENATE(Input!I972,", ",LEFT(Input!H972,1)),"")</f>
        <v/>
      </c>
      <c r="F972" s="156"/>
      <c r="G972" s="157" t="str">
        <f t="shared" si="15"/>
        <v/>
      </c>
      <c r="H972" s="154" t="str">
        <f>IF(A972&lt;&gt;"",VLOOKUP(G972,ScoreRanges!$C$4:$E$8,3),"")</f>
        <v/>
      </c>
      <c r="I972" s="156"/>
      <c r="J972" s="129" t="str">
        <f>IF(AND(ConversionTable!$F$2&lt;&gt;"",A972&lt;&gt;""),VLOOKUP(G972,ConversionTable!B$2:D$402,3),"")</f>
        <v/>
      </c>
      <c r="K972" s="66" t="str">
        <f>IF(AND(ConversionTable!$F$2&lt;&gt;"",A972&lt;&gt;""),VLOOKUP(J972,ConversionTable!I$4:K$7,3),"")</f>
        <v/>
      </c>
      <c r="M972" s="66" t="str">
        <f>IF(A972&lt;&gt;"",(Input!AE972*ScoringModel!$B$11+Input!AF972*ScoringModel!$B$21+Input!AG972*ScoringModel!$B$31)*0.01,"")</f>
        <v/>
      </c>
      <c r="N972" s="66" t="str">
        <f>IF(A972&lt;&gt;"",(Input!J972*ScoringModel!$B$4+Input!K972*ScoringModel!$B$5+Input!L972*ScoringModel!$B$6+Input!M972*ScoringModel!$B$7+Input!N972*ScoringModel!$B$8+Input!O972*ScoringModel!$B$9+Input!P972*ScoringModel!$B$10)*0.01,"")</f>
        <v/>
      </c>
      <c r="O972" s="66" t="str">
        <f>IF(A972&lt;&gt;"",(Input!Q972*ScoringModel!$B$14+Input!R972*ScoringModel!$B$15+Input!S972*ScoringModel!$B$16+Input!T972*ScoringModel!$B$17+Input!U972*ScoringModel!$B$18+Input!V972*ScoringModel!$B$19+Input!W972*ScoringModel!$B$20)*0.01,"")</f>
        <v/>
      </c>
      <c r="P972" s="66" t="str">
        <f>IF(A972&lt;&gt;"",(Input!X972*ScoringModel!$B$24+Input!Y972*ScoringModel!$B$25+Input!Z972*ScoringModel!$B$26+Input!AA972*ScoringModel!$B$27+Input!AB972*ScoringModel!$B$28+Input!AC972*ScoringModel!$B$29+Input!AD972*ScoringModel!$B$30)*0.01,"")</f>
        <v/>
      </c>
    </row>
    <row r="973" spans="1:16" x14ac:dyDescent="0.25">
      <c r="A973" s="154" t="str">
        <f>IF(Input!A973&lt;&gt;"",Input!A973,"")</f>
        <v/>
      </c>
      <c r="B973" s="154" t="str">
        <f>IF(Input!D973&lt;&gt;"",CONCATENATE(Input!D973,", ",Input!C973),"")</f>
        <v/>
      </c>
      <c r="C973" s="154" t="str">
        <f>IF(Input!E973&lt;&gt;"",Input!E973,"")</f>
        <v/>
      </c>
      <c r="D973" s="155" t="str">
        <f>IF(Input!F973&lt;&gt;"",Input!F973,"")</f>
        <v/>
      </c>
      <c r="E973" s="154" t="str">
        <f>IF(Input!I973&lt;&gt;"",CONCATENATE(Input!I973,", ",LEFT(Input!H973,1)),"")</f>
        <v/>
      </c>
      <c r="F973" s="156"/>
      <c r="G973" s="157" t="str">
        <f t="shared" si="15"/>
        <v/>
      </c>
      <c r="H973" s="154" t="str">
        <f>IF(A973&lt;&gt;"",VLOOKUP(G973,ScoreRanges!$C$4:$E$8,3),"")</f>
        <v/>
      </c>
      <c r="I973" s="156"/>
      <c r="J973" s="129" t="str">
        <f>IF(AND(ConversionTable!$F$2&lt;&gt;"",A973&lt;&gt;""),VLOOKUP(G973,ConversionTable!B$2:D$402,3),"")</f>
        <v/>
      </c>
      <c r="K973" s="66" t="str">
        <f>IF(AND(ConversionTable!$F$2&lt;&gt;"",A973&lt;&gt;""),VLOOKUP(J973,ConversionTable!I$4:K$7,3),"")</f>
        <v/>
      </c>
      <c r="M973" s="66" t="str">
        <f>IF(A973&lt;&gt;"",(Input!AE973*ScoringModel!$B$11+Input!AF973*ScoringModel!$B$21+Input!AG973*ScoringModel!$B$31)*0.01,"")</f>
        <v/>
      </c>
      <c r="N973" s="66" t="str">
        <f>IF(A973&lt;&gt;"",(Input!J973*ScoringModel!$B$4+Input!K973*ScoringModel!$B$5+Input!L973*ScoringModel!$B$6+Input!M973*ScoringModel!$B$7+Input!N973*ScoringModel!$B$8+Input!O973*ScoringModel!$B$9+Input!P973*ScoringModel!$B$10)*0.01,"")</f>
        <v/>
      </c>
      <c r="O973" s="66" t="str">
        <f>IF(A973&lt;&gt;"",(Input!Q973*ScoringModel!$B$14+Input!R973*ScoringModel!$B$15+Input!S973*ScoringModel!$B$16+Input!T973*ScoringModel!$B$17+Input!U973*ScoringModel!$B$18+Input!V973*ScoringModel!$B$19+Input!W973*ScoringModel!$B$20)*0.01,"")</f>
        <v/>
      </c>
      <c r="P973" s="66" t="str">
        <f>IF(A973&lt;&gt;"",(Input!X973*ScoringModel!$B$24+Input!Y973*ScoringModel!$B$25+Input!Z973*ScoringModel!$B$26+Input!AA973*ScoringModel!$B$27+Input!AB973*ScoringModel!$B$28+Input!AC973*ScoringModel!$B$29+Input!AD973*ScoringModel!$B$30)*0.01,"")</f>
        <v/>
      </c>
    </row>
    <row r="974" spans="1:16" x14ac:dyDescent="0.25">
      <c r="A974" s="154" t="str">
        <f>IF(Input!A974&lt;&gt;"",Input!A974,"")</f>
        <v/>
      </c>
      <c r="B974" s="154" t="str">
        <f>IF(Input!D974&lt;&gt;"",CONCATENATE(Input!D974,", ",Input!C974),"")</f>
        <v/>
      </c>
      <c r="C974" s="154" t="str">
        <f>IF(Input!E974&lt;&gt;"",Input!E974,"")</f>
        <v/>
      </c>
      <c r="D974" s="155" t="str">
        <f>IF(Input!F974&lt;&gt;"",Input!F974,"")</f>
        <v/>
      </c>
      <c r="E974" s="154" t="str">
        <f>IF(Input!I974&lt;&gt;"",CONCATENATE(Input!I974,", ",LEFT(Input!H974,1)),"")</f>
        <v/>
      </c>
      <c r="F974" s="156"/>
      <c r="G974" s="157" t="str">
        <f t="shared" si="15"/>
        <v/>
      </c>
      <c r="H974" s="154" t="str">
        <f>IF(A974&lt;&gt;"",VLOOKUP(G974,ScoreRanges!$C$4:$E$8,3),"")</f>
        <v/>
      </c>
      <c r="I974" s="156"/>
      <c r="J974" s="129" t="str">
        <f>IF(AND(ConversionTable!$F$2&lt;&gt;"",A974&lt;&gt;""),VLOOKUP(G974,ConversionTable!B$2:D$402,3),"")</f>
        <v/>
      </c>
      <c r="K974" s="66" t="str">
        <f>IF(AND(ConversionTable!$F$2&lt;&gt;"",A974&lt;&gt;""),VLOOKUP(J974,ConversionTable!I$4:K$7,3),"")</f>
        <v/>
      </c>
      <c r="M974" s="66" t="str">
        <f>IF(A974&lt;&gt;"",(Input!AE974*ScoringModel!$B$11+Input!AF974*ScoringModel!$B$21+Input!AG974*ScoringModel!$B$31)*0.01,"")</f>
        <v/>
      </c>
      <c r="N974" s="66" t="str">
        <f>IF(A974&lt;&gt;"",(Input!J974*ScoringModel!$B$4+Input!K974*ScoringModel!$B$5+Input!L974*ScoringModel!$B$6+Input!M974*ScoringModel!$B$7+Input!N974*ScoringModel!$B$8+Input!O974*ScoringModel!$B$9+Input!P974*ScoringModel!$B$10)*0.01,"")</f>
        <v/>
      </c>
      <c r="O974" s="66" t="str">
        <f>IF(A974&lt;&gt;"",(Input!Q974*ScoringModel!$B$14+Input!R974*ScoringModel!$B$15+Input!S974*ScoringModel!$B$16+Input!T974*ScoringModel!$B$17+Input!U974*ScoringModel!$B$18+Input!V974*ScoringModel!$B$19+Input!W974*ScoringModel!$B$20)*0.01,"")</f>
        <v/>
      </c>
      <c r="P974" s="66" t="str">
        <f>IF(A974&lt;&gt;"",(Input!X974*ScoringModel!$B$24+Input!Y974*ScoringModel!$B$25+Input!Z974*ScoringModel!$B$26+Input!AA974*ScoringModel!$B$27+Input!AB974*ScoringModel!$B$28+Input!AC974*ScoringModel!$B$29+Input!AD974*ScoringModel!$B$30)*0.01,"")</f>
        <v/>
      </c>
    </row>
    <row r="975" spans="1:16" x14ac:dyDescent="0.25">
      <c r="A975" s="154" t="str">
        <f>IF(Input!A975&lt;&gt;"",Input!A975,"")</f>
        <v/>
      </c>
      <c r="B975" s="154" t="str">
        <f>IF(Input!D975&lt;&gt;"",CONCATENATE(Input!D975,", ",Input!C975),"")</f>
        <v/>
      </c>
      <c r="C975" s="154" t="str">
        <f>IF(Input!E975&lt;&gt;"",Input!E975,"")</f>
        <v/>
      </c>
      <c r="D975" s="155" t="str">
        <f>IF(Input!F975&lt;&gt;"",Input!F975,"")</f>
        <v/>
      </c>
      <c r="E975" s="154" t="str">
        <f>IF(Input!I975&lt;&gt;"",CONCATENATE(Input!I975,", ",LEFT(Input!H975,1)),"")</f>
        <v/>
      </c>
      <c r="F975" s="156"/>
      <c r="G975" s="157" t="str">
        <f t="shared" si="15"/>
        <v/>
      </c>
      <c r="H975" s="154" t="str">
        <f>IF(A975&lt;&gt;"",VLOOKUP(G975,ScoreRanges!$C$4:$E$8,3),"")</f>
        <v/>
      </c>
      <c r="I975" s="156"/>
      <c r="J975" s="129" t="str">
        <f>IF(AND(ConversionTable!$F$2&lt;&gt;"",A975&lt;&gt;""),VLOOKUP(G975,ConversionTable!B$2:D$402,3),"")</f>
        <v/>
      </c>
      <c r="K975" s="66" t="str">
        <f>IF(AND(ConversionTable!$F$2&lt;&gt;"",A975&lt;&gt;""),VLOOKUP(J975,ConversionTable!I$4:K$7,3),"")</f>
        <v/>
      </c>
      <c r="M975" s="66" t="str">
        <f>IF(A975&lt;&gt;"",(Input!AE975*ScoringModel!$B$11+Input!AF975*ScoringModel!$B$21+Input!AG975*ScoringModel!$B$31)*0.01,"")</f>
        <v/>
      </c>
      <c r="N975" s="66" t="str">
        <f>IF(A975&lt;&gt;"",(Input!J975*ScoringModel!$B$4+Input!K975*ScoringModel!$B$5+Input!L975*ScoringModel!$B$6+Input!M975*ScoringModel!$B$7+Input!N975*ScoringModel!$B$8+Input!O975*ScoringModel!$B$9+Input!P975*ScoringModel!$B$10)*0.01,"")</f>
        <v/>
      </c>
      <c r="O975" s="66" t="str">
        <f>IF(A975&lt;&gt;"",(Input!Q975*ScoringModel!$B$14+Input!R975*ScoringModel!$B$15+Input!S975*ScoringModel!$B$16+Input!T975*ScoringModel!$B$17+Input!U975*ScoringModel!$B$18+Input!V975*ScoringModel!$B$19+Input!W975*ScoringModel!$B$20)*0.01,"")</f>
        <v/>
      </c>
      <c r="P975" s="66" t="str">
        <f>IF(A975&lt;&gt;"",(Input!X975*ScoringModel!$B$24+Input!Y975*ScoringModel!$B$25+Input!Z975*ScoringModel!$B$26+Input!AA975*ScoringModel!$B$27+Input!AB975*ScoringModel!$B$28+Input!AC975*ScoringModel!$B$29+Input!AD975*ScoringModel!$B$30)*0.01,"")</f>
        <v/>
      </c>
    </row>
    <row r="976" spans="1:16" x14ac:dyDescent="0.25">
      <c r="A976" s="154" t="str">
        <f>IF(Input!A976&lt;&gt;"",Input!A976,"")</f>
        <v/>
      </c>
      <c r="B976" s="154" t="str">
        <f>IF(Input!D976&lt;&gt;"",CONCATENATE(Input!D976,", ",Input!C976),"")</f>
        <v/>
      </c>
      <c r="C976" s="154" t="str">
        <f>IF(Input!E976&lt;&gt;"",Input!E976,"")</f>
        <v/>
      </c>
      <c r="D976" s="155" t="str">
        <f>IF(Input!F976&lt;&gt;"",Input!F976,"")</f>
        <v/>
      </c>
      <c r="E976" s="154" t="str">
        <f>IF(Input!I976&lt;&gt;"",CONCATENATE(Input!I976,", ",LEFT(Input!H976,1)),"")</f>
        <v/>
      </c>
      <c r="F976" s="156"/>
      <c r="G976" s="157" t="str">
        <f t="shared" si="15"/>
        <v/>
      </c>
      <c r="H976" s="154" t="str">
        <f>IF(A976&lt;&gt;"",VLOOKUP(G976,ScoreRanges!$C$4:$E$8,3),"")</f>
        <v/>
      </c>
      <c r="I976" s="156"/>
      <c r="J976" s="129" t="str">
        <f>IF(AND(ConversionTable!$F$2&lt;&gt;"",A976&lt;&gt;""),VLOOKUP(G976,ConversionTable!B$2:D$402,3),"")</f>
        <v/>
      </c>
      <c r="K976" s="66" t="str">
        <f>IF(AND(ConversionTable!$F$2&lt;&gt;"",A976&lt;&gt;""),VLOOKUP(J976,ConversionTable!I$4:K$7,3),"")</f>
        <v/>
      </c>
      <c r="M976" s="66" t="str">
        <f>IF(A976&lt;&gt;"",(Input!AE976*ScoringModel!$B$11+Input!AF976*ScoringModel!$B$21+Input!AG976*ScoringModel!$B$31)*0.01,"")</f>
        <v/>
      </c>
      <c r="N976" s="66" t="str">
        <f>IF(A976&lt;&gt;"",(Input!J976*ScoringModel!$B$4+Input!K976*ScoringModel!$B$5+Input!L976*ScoringModel!$B$6+Input!M976*ScoringModel!$B$7+Input!N976*ScoringModel!$B$8+Input!O976*ScoringModel!$B$9+Input!P976*ScoringModel!$B$10)*0.01,"")</f>
        <v/>
      </c>
      <c r="O976" s="66" t="str">
        <f>IF(A976&lt;&gt;"",(Input!Q976*ScoringModel!$B$14+Input!R976*ScoringModel!$B$15+Input!S976*ScoringModel!$B$16+Input!T976*ScoringModel!$B$17+Input!U976*ScoringModel!$B$18+Input!V976*ScoringModel!$B$19+Input!W976*ScoringModel!$B$20)*0.01,"")</f>
        <v/>
      </c>
      <c r="P976" s="66" t="str">
        <f>IF(A976&lt;&gt;"",(Input!X976*ScoringModel!$B$24+Input!Y976*ScoringModel!$B$25+Input!Z976*ScoringModel!$B$26+Input!AA976*ScoringModel!$B$27+Input!AB976*ScoringModel!$B$28+Input!AC976*ScoringModel!$B$29+Input!AD976*ScoringModel!$B$30)*0.01,"")</f>
        <v/>
      </c>
    </row>
    <row r="977" spans="1:16" x14ac:dyDescent="0.25">
      <c r="A977" s="154" t="str">
        <f>IF(Input!A977&lt;&gt;"",Input!A977,"")</f>
        <v/>
      </c>
      <c r="B977" s="154" t="str">
        <f>IF(Input!D977&lt;&gt;"",CONCATENATE(Input!D977,", ",Input!C977),"")</f>
        <v/>
      </c>
      <c r="C977" s="154" t="str">
        <f>IF(Input!E977&lt;&gt;"",Input!E977,"")</f>
        <v/>
      </c>
      <c r="D977" s="155" t="str">
        <f>IF(Input!F977&lt;&gt;"",Input!F977,"")</f>
        <v/>
      </c>
      <c r="E977" s="154" t="str">
        <f>IF(Input!I977&lt;&gt;"",CONCATENATE(Input!I977,", ",LEFT(Input!H977,1)),"")</f>
        <v/>
      </c>
      <c r="F977" s="156"/>
      <c r="G977" s="157" t="str">
        <f t="shared" si="15"/>
        <v/>
      </c>
      <c r="H977" s="154" t="str">
        <f>IF(A977&lt;&gt;"",VLOOKUP(G977,ScoreRanges!$C$4:$E$8,3),"")</f>
        <v/>
      </c>
      <c r="I977" s="156"/>
      <c r="J977" s="129" t="str">
        <f>IF(AND(ConversionTable!$F$2&lt;&gt;"",A977&lt;&gt;""),VLOOKUP(G977,ConversionTable!B$2:D$402,3),"")</f>
        <v/>
      </c>
      <c r="K977" s="66" t="str">
        <f>IF(AND(ConversionTable!$F$2&lt;&gt;"",A977&lt;&gt;""),VLOOKUP(J977,ConversionTable!I$4:K$7,3),"")</f>
        <v/>
      </c>
      <c r="M977" s="66" t="str">
        <f>IF(A977&lt;&gt;"",(Input!AE977*ScoringModel!$B$11+Input!AF977*ScoringModel!$B$21+Input!AG977*ScoringModel!$B$31)*0.01,"")</f>
        <v/>
      </c>
      <c r="N977" s="66" t="str">
        <f>IF(A977&lt;&gt;"",(Input!J977*ScoringModel!$B$4+Input!K977*ScoringModel!$B$5+Input!L977*ScoringModel!$B$6+Input!M977*ScoringModel!$B$7+Input!N977*ScoringModel!$B$8+Input!O977*ScoringModel!$B$9+Input!P977*ScoringModel!$B$10)*0.01,"")</f>
        <v/>
      </c>
      <c r="O977" s="66" t="str">
        <f>IF(A977&lt;&gt;"",(Input!Q977*ScoringModel!$B$14+Input!R977*ScoringModel!$B$15+Input!S977*ScoringModel!$B$16+Input!T977*ScoringModel!$B$17+Input!U977*ScoringModel!$B$18+Input!V977*ScoringModel!$B$19+Input!W977*ScoringModel!$B$20)*0.01,"")</f>
        <v/>
      </c>
      <c r="P977" s="66" t="str">
        <f>IF(A977&lt;&gt;"",(Input!X977*ScoringModel!$B$24+Input!Y977*ScoringModel!$B$25+Input!Z977*ScoringModel!$B$26+Input!AA977*ScoringModel!$B$27+Input!AB977*ScoringModel!$B$28+Input!AC977*ScoringModel!$B$29+Input!AD977*ScoringModel!$B$30)*0.01,"")</f>
        <v/>
      </c>
    </row>
    <row r="978" spans="1:16" x14ac:dyDescent="0.25">
      <c r="A978" s="154" t="str">
        <f>IF(Input!A978&lt;&gt;"",Input!A978,"")</f>
        <v/>
      </c>
      <c r="B978" s="154" t="str">
        <f>IF(Input!D978&lt;&gt;"",CONCATENATE(Input!D978,", ",Input!C978),"")</f>
        <v/>
      </c>
      <c r="C978" s="154" t="str">
        <f>IF(Input!E978&lt;&gt;"",Input!E978,"")</f>
        <v/>
      </c>
      <c r="D978" s="155" t="str">
        <f>IF(Input!F978&lt;&gt;"",Input!F978,"")</f>
        <v/>
      </c>
      <c r="E978" s="154" t="str">
        <f>IF(Input!I978&lt;&gt;"",CONCATENATE(Input!I978,", ",LEFT(Input!H978,1)),"")</f>
        <v/>
      </c>
      <c r="F978" s="156"/>
      <c r="G978" s="157" t="str">
        <f t="shared" si="15"/>
        <v/>
      </c>
      <c r="H978" s="154" t="str">
        <f>IF(A978&lt;&gt;"",VLOOKUP(G978,ScoreRanges!$C$4:$E$8,3),"")</f>
        <v/>
      </c>
      <c r="I978" s="156"/>
      <c r="J978" s="129" t="str">
        <f>IF(AND(ConversionTable!$F$2&lt;&gt;"",A978&lt;&gt;""),VLOOKUP(G978,ConversionTable!B$2:D$402,3),"")</f>
        <v/>
      </c>
      <c r="K978" s="66" t="str">
        <f>IF(AND(ConversionTable!$F$2&lt;&gt;"",A978&lt;&gt;""),VLOOKUP(J978,ConversionTable!I$4:K$7,3),"")</f>
        <v/>
      </c>
      <c r="M978" s="66" t="str">
        <f>IF(A978&lt;&gt;"",(Input!AE978*ScoringModel!$B$11+Input!AF978*ScoringModel!$B$21+Input!AG978*ScoringModel!$B$31)*0.01,"")</f>
        <v/>
      </c>
      <c r="N978" s="66" t="str">
        <f>IF(A978&lt;&gt;"",(Input!J978*ScoringModel!$B$4+Input!K978*ScoringModel!$B$5+Input!L978*ScoringModel!$B$6+Input!M978*ScoringModel!$B$7+Input!N978*ScoringModel!$B$8+Input!O978*ScoringModel!$B$9+Input!P978*ScoringModel!$B$10)*0.01,"")</f>
        <v/>
      </c>
      <c r="O978" s="66" t="str">
        <f>IF(A978&lt;&gt;"",(Input!Q978*ScoringModel!$B$14+Input!R978*ScoringModel!$B$15+Input!S978*ScoringModel!$B$16+Input!T978*ScoringModel!$B$17+Input!U978*ScoringModel!$B$18+Input!V978*ScoringModel!$B$19+Input!W978*ScoringModel!$B$20)*0.01,"")</f>
        <v/>
      </c>
      <c r="P978" s="66" t="str">
        <f>IF(A978&lt;&gt;"",(Input!X978*ScoringModel!$B$24+Input!Y978*ScoringModel!$B$25+Input!Z978*ScoringModel!$B$26+Input!AA978*ScoringModel!$B$27+Input!AB978*ScoringModel!$B$28+Input!AC978*ScoringModel!$B$29+Input!AD978*ScoringModel!$B$30)*0.01,"")</f>
        <v/>
      </c>
    </row>
    <row r="979" spans="1:16" x14ac:dyDescent="0.25">
      <c r="A979" s="154" t="str">
        <f>IF(Input!A979&lt;&gt;"",Input!A979,"")</f>
        <v/>
      </c>
      <c r="B979" s="154" t="str">
        <f>IF(Input!D979&lt;&gt;"",CONCATENATE(Input!D979,", ",Input!C979),"")</f>
        <v/>
      </c>
      <c r="C979" s="154" t="str">
        <f>IF(Input!E979&lt;&gt;"",Input!E979,"")</f>
        <v/>
      </c>
      <c r="D979" s="155" t="str">
        <f>IF(Input!F979&lt;&gt;"",Input!F979,"")</f>
        <v/>
      </c>
      <c r="E979" s="154" t="str">
        <f>IF(Input!I979&lt;&gt;"",CONCATENATE(Input!I979,", ",LEFT(Input!H979,1)),"")</f>
        <v/>
      </c>
      <c r="F979" s="156"/>
      <c r="G979" s="157" t="str">
        <f t="shared" si="15"/>
        <v/>
      </c>
      <c r="H979" s="154" t="str">
        <f>IF(A979&lt;&gt;"",VLOOKUP(G979,ScoreRanges!$C$4:$E$8,3),"")</f>
        <v/>
      </c>
      <c r="I979" s="156"/>
      <c r="J979" s="129" t="str">
        <f>IF(AND(ConversionTable!$F$2&lt;&gt;"",A979&lt;&gt;""),VLOOKUP(G979,ConversionTable!B$2:D$402,3),"")</f>
        <v/>
      </c>
      <c r="K979" s="66" t="str">
        <f>IF(AND(ConversionTable!$F$2&lt;&gt;"",A979&lt;&gt;""),VLOOKUP(J979,ConversionTable!I$4:K$7,3),"")</f>
        <v/>
      </c>
      <c r="M979" s="66" t="str">
        <f>IF(A979&lt;&gt;"",(Input!AE979*ScoringModel!$B$11+Input!AF979*ScoringModel!$B$21+Input!AG979*ScoringModel!$B$31)*0.01,"")</f>
        <v/>
      </c>
      <c r="N979" s="66" t="str">
        <f>IF(A979&lt;&gt;"",(Input!J979*ScoringModel!$B$4+Input!K979*ScoringModel!$B$5+Input!L979*ScoringModel!$B$6+Input!M979*ScoringModel!$B$7+Input!N979*ScoringModel!$B$8+Input!O979*ScoringModel!$B$9+Input!P979*ScoringModel!$B$10)*0.01,"")</f>
        <v/>
      </c>
      <c r="O979" s="66" t="str">
        <f>IF(A979&lt;&gt;"",(Input!Q979*ScoringModel!$B$14+Input!R979*ScoringModel!$B$15+Input!S979*ScoringModel!$B$16+Input!T979*ScoringModel!$B$17+Input!U979*ScoringModel!$B$18+Input!V979*ScoringModel!$B$19+Input!W979*ScoringModel!$B$20)*0.01,"")</f>
        <v/>
      </c>
      <c r="P979" s="66" t="str">
        <f>IF(A979&lt;&gt;"",(Input!X979*ScoringModel!$B$24+Input!Y979*ScoringModel!$B$25+Input!Z979*ScoringModel!$B$26+Input!AA979*ScoringModel!$B$27+Input!AB979*ScoringModel!$B$28+Input!AC979*ScoringModel!$B$29+Input!AD979*ScoringModel!$B$30)*0.01,"")</f>
        <v/>
      </c>
    </row>
    <row r="980" spans="1:16" x14ac:dyDescent="0.25">
      <c r="A980" s="154" t="str">
        <f>IF(Input!A980&lt;&gt;"",Input!A980,"")</f>
        <v/>
      </c>
      <c r="B980" s="154" t="str">
        <f>IF(Input!D980&lt;&gt;"",CONCATENATE(Input!D980,", ",Input!C980),"")</f>
        <v/>
      </c>
      <c r="C980" s="154" t="str">
        <f>IF(Input!E980&lt;&gt;"",Input!E980,"")</f>
        <v/>
      </c>
      <c r="D980" s="155" t="str">
        <f>IF(Input!F980&lt;&gt;"",Input!F980,"")</f>
        <v/>
      </c>
      <c r="E980" s="154" t="str">
        <f>IF(Input!I980&lt;&gt;"",CONCATENATE(Input!I980,", ",LEFT(Input!H980,1)),"")</f>
        <v/>
      </c>
      <c r="F980" s="156"/>
      <c r="G980" s="157" t="str">
        <f t="shared" si="15"/>
        <v/>
      </c>
      <c r="H980" s="154" t="str">
        <f>IF(A980&lt;&gt;"",VLOOKUP(G980,ScoreRanges!$C$4:$E$8,3),"")</f>
        <v/>
      </c>
      <c r="I980" s="156"/>
      <c r="J980" s="129" t="str">
        <f>IF(AND(ConversionTable!$F$2&lt;&gt;"",A980&lt;&gt;""),VLOOKUP(G980,ConversionTable!B$2:D$402,3),"")</f>
        <v/>
      </c>
      <c r="K980" s="66" t="str">
        <f>IF(AND(ConversionTable!$F$2&lt;&gt;"",A980&lt;&gt;""),VLOOKUP(J980,ConversionTable!I$4:K$7,3),"")</f>
        <v/>
      </c>
      <c r="M980" s="66" t="str">
        <f>IF(A980&lt;&gt;"",(Input!AE980*ScoringModel!$B$11+Input!AF980*ScoringModel!$B$21+Input!AG980*ScoringModel!$B$31)*0.01,"")</f>
        <v/>
      </c>
      <c r="N980" s="66" t="str">
        <f>IF(A980&lt;&gt;"",(Input!J980*ScoringModel!$B$4+Input!K980*ScoringModel!$B$5+Input!L980*ScoringModel!$B$6+Input!M980*ScoringModel!$B$7+Input!N980*ScoringModel!$B$8+Input!O980*ScoringModel!$B$9+Input!P980*ScoringModel!$B$10)*0.01,"")</f>
        <v/>
      </c>
      <c r="O980" s="66" t="str">
        <f>IF(A980&lt;&gt;"",(Input!Q980*ScoringModel!$B$14+Input!R980*ScoringModel!$B$15+Input!S980*ScoringModel!$B$16+Input!T980*ScoringModel!$B$17+Input!U980*ScoringModel!$B$18+Input!V980*ScoringModel!$B$19+Input!W980*ScoringModel!$B$20)*0.01,"")</f>
        <v/>
      </c>
      <c r="P980" s="66" t="str">
        <f>IF(A980&lt;&gt;"",(Input!X980*ScoringModel!$B$24+Input!Y980*ScoringModel!$B$25+Input!Z980*ScoringModel!$B$26+Input!AA980*ScoringModel!$B$27+Input!AB980*ScoringModel!$B$28+Input!AC980*ScoringModel!$B$29+Input!AD980*ScoringModel!$B$30)*0.01,"")</f>
        <v/>
      </c>
    </row>
    <row r="981" spans="1:16" x14ac:dyDescent="0.25">
      <c r="A981" s="154" t="str">
        <f>IF(Input!A981&lt;&gt;"",Input!A981,"")</f>
        <v/>
      </c>
      <c r="B981" s="154" t="str">
        <f>IF(Input!D981&lt;&gt;"",CONCATENATE(Input!D981,", ",Input!C981),"")</f>
        <v/>
      </c>
      <c r="C981" s="154" t="str">
        <f>IF(Input!E981&lt;&gt;"",Input!E981,"")</f>
        <v/>
      </c>
      <c r="D981" s="155" t="str">
        <f>IF(Input!F981&lt;&gt;"",Input!F981,"")</f>
        <v/>
      </c>
      <c r="E981" s="154" t="str">
        <f>IF(Input!I981&lt;&gt;"",CONCATENATE(Input!I981,", ",LEFT(Input!H981,1)),"")</f>
        <v/>
      </c>
      <c r="F981" s="156"/>
      <c r="G981" s="157" t="str">
        <f t="shared" si="15"/>
        <v/>
      </c>
      <c r="H981" s="154" t="str">
        <f>IF(A981&lt;&gt;"",VLOOKUP(G981,ScoreRanges!$C$4:$E$8,3),"")</f>
        <v/>
      </c>
      <c r="I981" s="156"/>
      <c r="J981" s="129" t="str">
        <f>IF(AND(ConversionTable!$F$2&lt;&gt;"",A981&lt;&gt;""),VLOOKUP(G981,ConversionTable!B$2:D$402,3),"")</f>
        <v/>
      </c>
      <c r="K981" s="66" t="str">
        <f>IF(AND(ConversionTable!$F$2&lt;&gt;"",A981&lt;&gt;""),VLOOKUP(J981,ConversionTable!I$4:K$7,3),"")</f>
        <v/>
      </c>
      <c r="M981" s="66" t="str">
        <f>IF(A981&lt;&gt;"",(Input!AE981*ScoringModel!$B$11+Input!AF981*ScoringModel!$B$21+Input!AG981*ScoringModel!$B$31)*0.01,"")</f>
        <v/>
      </c>
      <c r="N981" s="66" t="str">
        <f>IF(A981&lt;&gt;"",(Input!J981*ScoringModel!$B$4+Input!K981*ScoringModel!$B$5+Input!L981*ScoringModel!$B$6+Input!M981*ScoringModel!$B$7+Input!N981*ScoringModel!$B$8+Input!O981*ScoringModel!$B$9+Input!P981*ScoringModel!$B$10)*0.01,"")</f>
        <v/>
      </c>
      <c r="O981" s="66" t="str">
        <f>IF(A981&lt;&gt;"",(Input!Q981*ScoringModel!$B$14+Input!R981*ScoringModel!$B$15+Input!S981*ScoringModel!$B$16+Input!T981*ScoringModel!$B$17+Input!U981*ScoringModel!$B$18+Input!V981*ScoringModel!$B$19+Input!W981*ScoringModel!$B$20)*0.01,"")</f>
        <v/>
      </c>
      <c r="P981" s="66" t="str">
        <f>IF(A981&lt;&gt;"",(Input!X981*ScoringModel!$B$24+Input!Y981*ScoringModel!$B$25+Input!Z981*ScoringModel!$B$26+Input!AA981*ScoringModel!$B$27+Input!AB981*ScoringModel!$B$28+Input!AC981*ScoringModel!$B$29+Input!AD981*ScoringModel!$B$30)*0.01,"")</f>
        <v/>
      </c>
    </row>
    <row r="982" spans="1:16" x14ac:dyDescent="0.25">
      <c r="A982" s="154" t="str">
        <f>IF(Input!A982&lt;&gt;"",Input!A982,"")</f>
        <v/>
      </c>
      <c r="B982" s="154" t="str">
        <f>IF(Input!D982&lt;&gt;"",CONCATENATE(Input!D982,", ",Input!C982),"")</f>
        <v/>
      </c>
      <c r="C982" s="154" t="str">
        <f>IF(Input!E982&lt;&gt;"",Input!E982,"")</f>
        <v/>
      </c>
      <c r="D982" s="155" t="str">
        <f>IF(Input!F982&lt;&gt;"",Input!F982,"")</f>
        <v/>
      </c>
      <c r="E982" s="154" t="str">
        <f>IF(Input!I982&lt;&gt;"",CONCATENATE(Input!I982,", ",LEFT(Input!H982,1)),"")</f>
        <v/>
      </c>
      <c r="F982" s="156"/>
      <c r="G982" s="157" t="str">
        <f t="shared" si="15"/>
        <v/>
      </c>
      <c r="H982" s="154" t="str">
        <f>IF(A982&lt;&gt;"",VLOOKUP(G982,ScoreRanges!$C$4:$E$8,3),"")</f>
        <v/>
      </c>
      <c r="I982" s="156"/>
      <c r="J982" s="129" t="str">
        <f>IF(AND(ConversionTable!$F$2&lt;&gt;"",A982&lt;&gt;""),VLOOKUP(G982,ConversionTable!B$2:D$402,3),"")</f>
        <v/>
      </c>
      <c r="K982" s="66" t="str">
        <f>IF(AND(ConversionTable!$F$2&lt;&gt;"",A982&lt;&gt;""),VLOOKUP(J982,ConversionTable!I$4:K$7,3),"")</f>
        <v/>
      </c>
      <c r="M982" s="66" t="str">
        <f>IF(A982&lt;&gt;"",(Input!AE982*ScoringModel!$B$11+Input!AF982*ScoringModel!$B$21+Input!AG982*ScoringModel!$B$31)*0.01,"")</f>
        <v/>
      </c>
      <c r="N982" s="66" t="str">
        <f>IF(A982&lt;&gt;"",(Input!J982*ScoringModel!$B$4+Input!K982*ScoringModel!$B$5+Input!L982*ScoringModel!$B$6+Input!M982*ScoringModel!$B$7+Input!N982*ScoringModel!$B$8+Input!O982*ScoringModel!$B$9+Input!P982*ScoringModel!$B$10)*0.01,"")</f>
        <v/>
      </c>
      <c r="O982" s="66" t="str">
        <f>IF(A982&lt;&gt;"",(Input!Q982*ScoringModel!$B$14+Input!R982*ScoringModel!$B$15+Input!S982*ScoringModel!$B$16+Input!T982*ScoringModel!$B$17+Input!U982*ScoringModel!$B$18+Input!V982*ScoringModel!$B$19+Input!W982*ScoringModel!$B$20)*0.01,"")</f>
        <v/>
      </c>
      <c r="P982" s="66" t="str">
        <f>IF(A982&lt;&gt;"",(Input!X982*ScoringModel!$B$24+Input!Y982*ScoringModel!$B$25+Input!Z982*ScoringModel!$B$26+Input!AA982*ScoringModel!$B$27+Input!AB982*ScoringModel!$B$28+Input!AC982*ScoringModel!$B$29+Input!AD982*ScoringModel!$B$30)*0.01,"")</f>
        <v/>
      </c>
    </row>
    <row r="983" spans="1:16" x14ac:dyDescent="0.25">
      <c r="A983" s="154" t="str">
        <f>IF(Input!A983&lt;&gt;"",Input!A983,"")</f>
        <v/>
      </c>
      <c r="B983" s="154" t="str">
        <f>IF(Input!D983&lt;&gt;"",CONCATENATE(Input!D983,", ",Input!C983),"")</f>
        <v/>
      </c>
      <c r="C983" s="154" t="str">
        <f>IF(Input!E983&lt;&gt;"",Input!E983,"")</f>
        <v/>
      </c>
      <c r="D983" s="155" t="str">
        <f>IF(Input!F983&lt;&gt;"",Input!F983,"")</f>
        <v/>
      </c>
      <c r="E983" s="154" t="str">
        <f>IF(Input!I983&lt;&gt;"",CONCATENATE(Input!I983,", ",LEFT(Input!H983,1)),"")</f>
        <v/>
      </c>
      <c r="F983" s="156"/>
      <c r="G983" s="157" t="str">
        <f t="shared" si="15"/>
        <v/>
      </c>
      <c r="H983" s="154" t="str">
        <f>IF(A983&lt;&gt;"",VLOOKUP(G983,ScoreRanges!$C$4:$E$8,3),"")</f>
        <v/>
      </c>
      <c r="I983" s="156"/>
      <c r="J983" s="129" t="str">
        <f>IF(AND(ConversionTable!$F$2&lt;&gt;"",A983&lt;&gt;""),VLOOKUP(G983,ConversionTable!B$2:D$402,3),"")</f>
        <v/>
      </c>
      <c r="K983" s="66" t="str">
        <f>IF(AND(ConversionTable!$F$2&lt;&gt;"",A983&lt;&gt;""),VLOOKUP(J983,ConversionTable!I$4:K$7,3),"")</f>
        <v/>
      </c>
      <c r="M983" s="66" t="str">
        <f>IF(A983&lt;&gt;"",(Input!AE983*ScoringModel!$B$11+Input!AF983*ScoringModel!$B$21+Input!AG983*ScoringModel!$B$31)*0.01,"")</f>
        <v/>
      </c>
      <c r="N983" s="66" t="str">
        <f>IF(A983&lt;&gt;"",(Input!J983*ScoringModel!$B$4+Input!K983*ScoringModel!$B$5+Input!L983*ScoringModel!$B$6+Input!M983*ScoringModel!$B$7+Input!N983*ScoringModel!$B$8+Input!O983*ScoringModel!$B$9+Input!P983*ScoringModel!$B$10)*0.01,"")</f>
        <v/>
      </c>
      <c r="O983" s="66" t="str">
        <f>IF(A983&lt;&gt;"",(Input!Q983*ScoringModel!$B$14+Input!R983*ScoringModel!$B$15+Input!S983*ScoringModel!$B$16+Input!T983*ScoringModel!$B$17+Input!U983*ScoringModel!$B$18+Input!V983*ScoringModel!$B$19+Input!W983*ScoringModel!$B$20)*0.01,"")</f>
        <v/>
      </c>
      <c r="P983" s="66" t="str">
        <f>IF(A983&lt;&gt;"",(Input!X983*ScoringModel!$B$24+Input!Y983*ScoringModel!$B$25+Input!Z983*ScoringModel!$B$26+Input!AA983*ScoringModel!$B$27+Input!AB983*ScoringModel!$B$28+Input!AC983*ScoringModel!$B$29+Input!AD983*ScoringModel!$B$30)*0.01,"")</f>
        <v/>
      </c>
    </row>
    <row r="984" spans="1:16" x14ac:dyDescent="0.25">
      <c r="A984" s="154" t="str">
        <f>IF(Input!A984&lt;&gt;"",Input!A984,"")</f>
        <v/>
      </c>
      <c r="B984" s="154" t="str">
        <f>IF(Input!D984&lt;&gt;"",CONCATENATE(Input!D984,", ",Input!C984),"")</f>
        <v/>
      </c>
      <c r="C984" s="154" t="str">
        <f>IF(Input!E984&lt;&gt;"",Input!E984,"")</f>
        <v/>
      </c>
      <c r="D984" s="155" t="str">
        <f>IF(Input!F984&lt;&gt;"",Input!F984,"")</f>
        <v/>
      </c>
      <c r="E984" s="154" t="str">
        <f>IF(Input!I984&lt;&gt;"",CONCATENATE(Input!I984,", ",LEFT(Input!H984,1)),"")</f>
        <v/>
      </c>
      <c r="F984" s="156"/>
      <c r="G984" s="157" t="str">
        <f t="shared" si="15"/>
        <v/>
      </c>
      <c r="H984" s="154" t="str">
        <f>IF(A984&lt;&gt;"",VLOOKUP(G984,ScoreRanges!$C$4:$E$8,3),"")</f>
        <v/>
      </c>
      <c r="I984" s="156"/>
      <c r="J984" s="129" t="str">
        <f>IF(AND(ConversionTable!$F$2&lt;&gt;"",A984&lt;&gt;""),VLOOKUP(G984,ConversionTable!B$2:D$402,3),"")</f>
        <v/>
      </c>
      <c r="K984" s="66" t="str">
        <f>IF(AND(ConversionTable!$F$2&lt;&gt;"",A984&lt;&gt;""),VLOOKUP(J984,ConversionTable!I$4:K$7,3),"")</f>
        <v/>
      </c>
      <c r="M984" s="66" t="str">
        <f>IF(A984&lt;&gt;"",(Input!AE984*ScoringModel!$B$11+Input!AF984*ScoringModel!$B$21+Input!AG984*ScoringModel!$B$31)*0.01,"")</f>
        <v/>
      </c>
      <c r="N984" s="66" t="str">
        <f>IF(A984&lt;&gt;"",(Input!J984*ScoringModel!$B$4+Input!K984*ScoringModel!$B$5+Input!L984*ScoringModel!$B$6+Input!M984*ScoringModel!$B$7+Input!N984*ScoringModel!$B$8+Input!O984*ScoringModel!$B$9+Input!P984*ScoringModel!$B$10)*0.01,"")</f>
        <v/>
      </c>
      <c r="O984" s="66" t="str">
        <f>IF(A984&lt;&gt;"",(Input!Q984*ScoringModel!$B$14+Input!R984*ScoringModel!$B$15+Input!S984*ScoringModel!$B$16+Input!T984*ScoringModel!$B$17+Input!U984*ScoringModel!$B$18+Input!V984*ScoringModel!$B$19+Input!W984*ScoringModel!$B$20)*0.01,"")</f>
        <v/>
      </c>
      <c r="P984" s="66" t="str">
        <f>IF(A984&lt;&gt;"",(Input!X984*ScoringModel!$B$24+Input!Y984*ScoringModel!$B$25+Input!Z984*ScoringModel!$B$26+Input!AA984*ScoringModel!$B$27+Input!AB984*ScoringModel!$B$28+Input!AC984*ScoringModel!$B$29+Input!AD984*ScoringModel!$B$30)*0.01,"")</f>
        <v/>
      </c>
    </row>
    <row r="985" spans="1:16" x14ac:dyDescent="0.25">
      <c r="A985" s="154" t="str">
        <f>IF(Input!A985&lt;&gt;"",Input!A985,"")</f>
        <v/>
      </c>
      <c r="B985" s="154" t="str">
        <f>IF(Input!D985&lt;&gt;"",CONCATENATE(Input!D985,", ",Input!C985),"")</f>
        <v/>
      </c>
      <c r="C985" s="154" t="str">
        <f>IF(Input!E985&lt;&gt;"",Input!E985,"")</f>
        <v/>
      </c>
      <c r="D985" s="155" t="str">
        <f>IF(Input!F985&lt;&gt;"",Input!F985,"")</f>
        <v/>
      </c>
      <c r="E985" s="154" t="str">
        <f>IF(Input!I985&lt;&gt;"",CONCATENATE(Input!I985,", ",LEFT(Input!H985,1)),"")</f>
        <v/>
      </c>
      <c r="F985" s="156"/>
      <c r="G985" s="157" t="str">
        <f t="shared" si="15"/>
        <v/>
      </c>
      <c r="H985" s="154" t="str">
        <f>IF(A985&lt;&gt;"",VLOOKUP(G985,ScoreRanges!$C$4:$E$8,3),"")</f>
        <v/>
      </c>
      <c r="I985" s="156"/>
      <c r="J985" s="129" t="str">
        <f>IF(AND(ConversionTable!$F$2&lt;&gt;"",A985&lt;&gt;""),VLOOKUP(G985,ConversionTable!B$2:D$402,3),"")</f>
        <v/>
      </c>
      <c r="K985" s="66" t="str">
        <f>IF(AND(ConversionTable!$F$2&lt;&gt;"",A985&lt;&gt;""),VLOOKUP(J985,ConversionTable!I$4:K$7,3),"")</f>
        <v/>
      </c>
      <c r="M985" s="66" t="str">
        <f>IF(A985&lt;&gt;"",(Input!AE985*ScoringModel!$B$11+Input!AF985*ScoringModel!$B$21+Input!AG985*ScoringModel!$B$31)*0.01,"")</f>
        <v/>
      </c>
      <c r="N985" s="66" t="str">
        <f>IF(A985&lt;&gt;"",(Input!J985*ScoringModel!$B$4+Input!K985*ScoringModel!$B$5+Input!L985*ScoringModel!$B$6+Input!M985*ScoringModel!$B$7+Input!N985*ScoringModel!$B$8+Input!O985*ScoringModel!$B$9+Input!P985*ScoringModel!$B$10)*0.01,"")</f>
        <v/>
      </c>
      <c r="O985" s="66" t="str">
        <f>IF(A985&lt;&gt;"",(Input!Q985*ScoringModel!$B$14+Input!R985*ScoringModel!$B$15+Input!S985*ScoringModel!$B$16+Input!T985*ScoringModel!$B$17+Input!U985*ScoringModel!$B$18+Input!V985*ScoringModel!$B$19+Input!W985*ScoringModel!$B$20)*0.01,"")</f>
        <v/>
      </c>
      <c r="P985" s="66" t="str">
        <f>IF(A985&lt;&gt;"",(Input!X985*ScoringModel!$B$24+Input!Y985*ScoringModel!$B$25+Input!Z985*ScoringModel!$B$26+Input!AA985*ScoringModel!$B$27+Input!AB985*ScoringModel!$B$28+Input!AC985*ScoringModel!$B$29+Input!AD985*ScoringModel!$B$30)*0.01,"")</f>
        <v/>
      </c>
    </row>
    <row r="986" spans="1:16" x14ac:dyDescent="0.25">
      <c r="A986" s="154" t="str">
        <f>IF(Input!A986&lt;&gt;"",Input!A986,"")</f>
        <v/>
      </c>
      <c r="B986" s="154" t="str">
        <f>IF(Input!D986&lt;&gt;"",CONCATENATE(Input!D986,", ",Input!C986),"")</f>
        <v/>
      </c>
      <c r="C986" s="154" t="str">
        <f>IF(Input!E986&lt;&gt;"",Input!E986,"")</f>
        <v/>
      </c>
      <c r="D986" s="155" t="str">
        <f>IF(Input!F986&lt;&gt;"",Input!F986,"")</f>
        <v/>
      </c>
      <c r="E986" s="154" t="str">
        <f>IF(Input!I986&lt;&gt;"",CONCATENATE(Input!I986,", ",LEFT(Input!H986,1)),"")</f>
        <v/>
      </c>
      <c r="F986" s="156"/>
      <c r="G986" s="157" t="str">
        <f t="shared" si="15"/>
        <v/>
      </c>
      <c r="H986" s="154" t="str">
        <f>IF(A986&lt;&gt;"",VLOOKUP(G986,ScoreRanges!$C$4:$E$8,3),"")</f>
        <v/>
      </c>
      <c r="I986" s="156"/>
      <c r="J986" s="129" t="str">
        <f>IF(AND(ConversionTable!$F$2&lt;&gt;"",A986&lt;&gt;""),VLOOKUP(G986,ConversionTable!B$2:D$402,3),"")</f>
        <v/>
      </c>
      <c r="K986" s="66" t="str">
        <f>IF(AND(ConversionTable!$F$2&lt;&gt;"",A986&lt;&gt;""),VLOOKUP(J986,ConversionTable!I$4:K$7,3),"")</f>
        <v/>
      </c>
      <c r="M986" s="66" t="str">
        <f>IF(A986&lt;&gt;"",(Input!AE986*ScoringModel!$B$11+Input!AF986*ScoringModel!$B$21+Input!AG986*ScoringModel!$B$31)*0.01,"")</f>
        <v/>
      </c>
      <c r="N986" s="66" t="str">
        <f>IF(A986&lt;&gt;"",(Input!J986*ScoringModel!$B$4+Input!K986*ScoringModel!$B$5+Input!L986*ScoringModel!$B$6+Input!M986*ScoringModel!$B$7+Input!N986*ScoringModel!$B$8+Input!O986*ScoringModel!$B$9+Input!P986*ScoringModel!$B$10)*0.01,"")</f>
        <v/>
      </c>
      <c r="O986" s="66" t="str">
        <f>IF(A986&lt;&gt;"",(Input!Q986*ScoringModel!$B$14+Input!R986*ScoringModel!$B$15+Input!S986*ScoringModel!$B$16+Input!T986*ScoringModel!$B$17+Input!U986*ScoringModel!$B$18+Input!V986*ScoringModel!$B$19+Input!W986*ScoringModel!$B$20)*0.01,"")</f>
        <v/>
      </c>
      <c r="P986" s="66" t="str">
        <f>IF(A986&lt;&gt;"",(Input!X986*ScoringModel!$B$24+Input!Y986*ScoringModel!$B$25+Input!Z986*ScoringModel!$B$26+Input!AA986*ScoringModel!$B$27+Input!AB986*ScoringModel!$B$28+Input!AC986*ScoringModel!$B$29+Input!AD986*ScoringModel!$B$30)*0.01,"")</f>
        <v/>
      </c>
    </row>
    <row r="987" spans="1:16" x14ac:dyDescent="0.25">
      <c r="A987" s="154" t="str">
        <f>IF(Input!A987&lt;&gt;"",Input!A987,"")</f>
        <v/>
      </c>
      <c r="B987" s="154" t="str">
        <f>IF(Input!D987&lt;&gt;"",CONCATENATE(Input!D987,", ",Input!C987),"")</f>
        <v/>
      </c>
      <c r="C987" s="154" t="str">
        <f>IF(Input!E987&lt;&gt;"",Input!E987,"")</f>
        <v/>
      </c>
      <c r="D987" s="155" t="str">
        <f>IF(Input!F987&lt;&gt;"",Input!F987,"")</f>
        <v/>
      </c>
      <c r="E987" s="154" t="str">
        <f>IF(Input!I987&lt;&gt;"",CONCATENATE(Input!I987,", ",LEFT(Input!H987,1)),"")</f>
        <v/>
      </c>
      <c r="F987" s="156"/>
      <c r="G987" s="157" t="str">
        <f t="shared" si="15"/>
        <v/>
      </c>
      <c r="H987" s="154" t="str">
        <f>IF(A987&lt;&gt;"",VLOOKUP(G987,ScoreRanges!$C$4:$E$8,3),"")</f>
        <v/>
      </c>
      <c r="I987" s="156"/>
      <c r="J987" s="129" t="str">
        <f>IF(AND(ConversionTable!$F$2&lt;&gt;"",A987&lt;&gt;""),VLOOKUP(G987,ConversionTable!B$2:D$402,3),"")</f>
        <v/>
      </c>
      <c r="K987" s="66" t="str">
        <f>IF(AND(ConversionTable!$F$2&lt;&gt;"",A987&lt;&gt;""),VLOOKUP(J987,ConversionTable!I$4:K$7,3),"")</f>
        <v/>
      </c>
      <c r="M987" s="66" t="str">
        <f>IF(A987&lt;&gt;"",(Input!AE987*ScoringModel!$B$11+Input!AF987*ScoringModel!$B$21+Input!AG987*ScoringModel!$B$31)*0.01,"")</f>
        <v/>
      </c>
      <c r="N987" s="66" t="str">
        <f>IF(A987&lt;&gt;"",(Input!J987*ScoringModel!$B$4+Input!K987*ScoringModel!$B$5+Input!L987*ScoringModel!$B$6+Input!M987*ScoringModel!$B$7+Input!N987*ScoringModel!$B$8+Input!O987*ScoringModel!$B$9+Input!P987*ScoringModel!$B$10)*0.01,"")</f>
        <v/>
      </c>
      <c r="O987" s="66" t="str">
        <f>IF(A987&lt;&gt;"",(Input!Q987*ScoringModel!$B$14+Input!R987*ScoringModel!$B$15+Input!S987*ScoringModel!$B$16+Input!T987*ScoringModel!$B$17+Input!U987*ScoringModel!$B$18+Input!V987*ScoringModel!$B$19+Input!W987*ScoringModel!$B$20)*0.01,"")</f>
        <v/>
      </c>
      <c r="P987" s="66" t="str">
        <f>IF(A987&lt;&gt;"",(Input!X987*ScoringModel!$B$24+Input!Y987*ScoringModel!$B$25+Input!Z987*ScoringModel!$B$26+Input!AA987*ScoringModel!$B$27+Input!AB987*ScoringModel!$B$28+Input!AC987*ScoringModel!$B$29+Input!AD987*ScoringModel!$B$30)*0.01,"")</f>
        <v/>
      </c>
    </row>
    <row r="988" spans="1:16" x14ac:dyDescent="0.25">
      <c r="A988" s="154" t="str">
        <f>IF(Input!A988&lt;&gt;"",Input!A988,"")</f>
        <v/>
      </c>
      <c r="B988" s="154" t="str">
        <f>IF(Input!D988&lt;&gt;"",CONCATENATE(Input!D988,", ",Input!C988),"")</f>
        <v/>
      </c>
      <c r="C988" s="154" t="str">
        <f>IF(Input!E988&lt;&gt;"",Input!E988,"")</f>
        <v/>
      </c>
      <c r="D988" s="155" t="str">
        <f>IF(Input!F988&lt;&gt;"",Input!F988,"")</f>
        <v/>
      </c>
      <c r="E988" s="154" t="str">
        <f>IF(Input!I988&lt;&gt;"",CONCATENATE(Input!I988,", ",LEFT(Input!H988,1)),"")</f>
        <v/>
      </c>
      <c r="F988" s="156"/>
      <c r="G988" s="157" t="str">
        <f t="shared" si="15"/>
        <v/>
      </c>
      <c r="H988" s="154" t="str">
        <f>IF(A988&lt;&gt;"",VLOOKUP(G988,ScoreRanges!$C$4:$E$8,3),"")</f>
        <v/>
      </c>
      <c r="I988" s="156"/>
      <c r="J988" s="129" t="str">
        <f>IF(AND(ConversionTable!$F$2&lt;&gt;"",A988&lt;&gt;""),VLOOKUP(G988,ConversionTable!B$2:D$402,3),"")</f>
        <v/>
      </c>
      <c r="K988" s="66" t="str">
        <f>IF(AND(ConversionTable!$F$2&lt;&gt;"",A988&lt;&gt;""),VLOOKUP(J988,ConversionTable!I$4:K$7,3),"")</f>
        <v/>
      </c>
      <c r="M988" s="66" t="str">
        <f>IF(A988&lt;&gt;"",(Input!AE988*ScoringModel!$B$11+Input!AF988*ScoringModel!$B$21+Input!AG988*ScoringModel!$B$31)*0.01,"")</f>
        <v/>
      </c>
      <c r="N988" s="66" t="str">
        <f>IF(A988&lt;&gt;"",(Input!J988*ScoringModel!$B$4+Input!K988*ScoringModel!$B$5+Input!L988*ScoringModel!$B$6+Input!M988*ScoringModel!$B$7+Input!N988*ScoringModel!$B$8+Input!O988*ScoringModel!$B$9+Input!P988*ScoringModel!$B$10)*0.01,"")</f>
        <v/>
      </c>
      <c r="O988" s="66" t="str">
        <f>IF(A988&lt;&gt;"",(Input!Q988*ScoringModel!$B$14+Input!R988*ScoringModel!$B$15+Input!S988*ScoringModel!$B$16+Input!T988*ScoringModel!$B$17+Input!U988*ScoringModel!$B$18+Input!V988*ScoringModel!$B$19+Input!W988*ScoringModel!$B$20)*0.01,"")</f>
        <v/>
      </c>
      <c r="P988" s="66" t="str">
        <f>IF(A988&lt;&gt;"",(Input!X988*ScoringModel!$B$24+Input!Y988*ScoringModel!$B$25+Input!Z988*ScoringModel!$B$26+Input!AA988*ScoringModel!$B$27+Input!AB988*ScoringModel!$B$28+Input!AC988*ScoringModel!$B$29+Input!AD988*ScoringModel!$B$30)*0.01,"")</f>
        <v/>
      </c>
    </row>
    <row r="989" spans="1:16" x14ac:dyDescent="0.25">
      <c r="A989" s="154" t="str">
        <f>IF(Input!A989&lt;&gt;"",Input!A989,"")</f>
        <v/>
      </c>
      <c r="B989" s="154" t="str">
        <f>IF(Input!D989&lt;&gt;"",CONCATENATE(Input!D989,", ",Input!C989),"")</f>
        <v/>
      </c>
      <c r="C989" s="154" t="str">
        <f>IF(Input!E989&lt;&gt;"",Input!E989,"")</f>
        <v/>
      </c>
      <c r="D989" s="155" t="str">
        <f>IF(Input!F989&lt;&gt;"",Input!F989,"")</f>
        <v/>
      </c>
      <c r="E989" s="154" t="str">
        <f>IF(Input!I989&lt;&gt;"",CONCATENATE(Input!I989,", ",LEFT(Input!H989,1)),"")</f>
        <v/>
      </c>
      <c r="F989" s="156"/>
      <c r="G989" s="157" t="str">
        <f t="shared" si="15"/>
        <v/>
      </c>
      <c r="H989" s="154" t="str">
        <f>IF(A989&lt;&gt;"",VLOOKUP(G989,ScoreRanges!$C$4:$E$8,3),"")</f>
        <v/>
      </c>
      <c r="I989" s="156"/>
      <c r="J989" s="129" t="str">
        <f>IF(AND(ConversionTable!$F$2&lt;&gt;"",A989&lt;&gt;""),VLOOKUP(G989,ConversionTable!B$2:D$402,3),"")</f>
        <v/>
      </c>
      <c r="K989" s="66" t="str">
        <f>IF(AND(ConversionTable!$F$2&lt;&gt;"",A989&lt;&gt;""),VLOOKUP(J989,ConversionTable!I$4:K$7,3),"")</f>
        <v/>
      </c>
      <c r="M989" s="66" t="str">
        <f>IF(A989&lt;&gt;"",(Input!AE989*ScoringModel!$B$11+Input!AF989*ScoringModel!$B$21+Input!AG989*ScoringModel!$B$31)*0.01,"")</f>
        <v/>
      </c>
      <c r="N989" s="66" t="str">
        <f>IF(A989&lt;&gt;"",(Input!J989*ScoringModel!$B$4+Input!K989*ScoringModel!$B$5+Input!L989*ScoringModel!$B$6+Input!M989*ScoringModel!$B$7+Input!N989*ScoringModel!$B$8+Input!O989*ScoringModel!$B$9+Input!P989*ScoringModel!$B$10)*0.01,"")</f>
        <v/>
      </c>
      <c r="O989" s="66" t="str">
        <f>IF(A989&lt;&gt;"",(Input!Q989*ScoringModel!$B$14+Input!R989*ScoringModel!$B$15+Input!S989*ScoringModel!$B$16+Input!T989*ScoringModel!$B$17+Input!U989*ScoringModel!$B$18+Input!V989*ScoringModel!$B$19+Input!W989*ScoringModel!$B$20)*0.01,"")</f>
        <v/>
      </c>
      <c r="P989" s="66" t="str">
        <f>IF(A989&lt;&gt;"",(Input!X989*ScoringModel!$B$24+Input!Y989*ScoringModel!$B$25+Input!Z989*ScoringModel!$B$26+Input!AA989*ScoringModel!$B$27+Input!AB989*ScoringModel!$B$28+Input!AC989*ScoringModel!$B$29+Input!AD989*ScoringModel!$B$30)*0.01,"")</f>
        <v/>
      </c>
    </row>
    <row r="990" spans="1:16" x14ac:dyDescent="0.25">
      <c r="A990" s="154" t="str">
        <f>IF(Input!A990&lt;&gt;"",Input!A990,"")</f>
        <v/>
      </c>
      <c r="B990" s="154" t="str">
        <f>IF(Input!D990&lt;&gt;"",CONCATENATE(Input!D990,", ",Input!C990),"")</f>
        <v/>
      </c>
      <c r="C990" s="154" t="str">
        <f>IF(Input!E990&lt;&gt;"",Input!E990,"")</f>
        <v/>
      </c>
      <c r="D990" s="155" t="str">
        <f>IF(Input!F990&lt;&gt;"",Input!F990,"")</f>
        <v/>
      </c>
      <c r="E990" s="154" t="str">
        <f>IF(Input!I990&lt;&gt;"",CONCATENATE(Input!I990,", ",LEFT(Input!H990,1)),"")</f>
        <v/>
      </c>
      <c r="F990" s="156"/>
      <c r="G990" s="157" t="str">
        <f t="shared" si="15"/>
        <v/>
      </c>
      <c r="H990" s="154" t="str">
        <f>IF(A990&lt;&gt;"",VLOOKUP(G990,ScoreRanges!$C$4:$E$8,3),"")</f>
        <v/>
      </c>
      <c r="I990" s="156"/>
      <c r="J990" s="129" t="str">
        <f>IF(AND(ConversionTable!$F$2&lt;&gt;"",A990&lt;&gt;""),VLOOKUP(G990,ConversionTable!B$2:D$402,3),"")</f>
        <v/>
      </c>
      <c r="K990" s="66" t="str">
        <f>IF(AND(ConversionTable!$F$2&lt;&gt;"",A990&lt;&gt;""),VLOOKUP(J990,ConversionTable!I$4:K$7,3),"")</f>
        <v/>
      </c>
      <c r="M990" s="66" t="str">
        <f>IF(A990&lt;&gt;"",(Input!AE990*ScoringModel!$B$11+Input!AF990*ScoringModel!$B$21+Input!AG990*ScoringModel!$B$31)*0.01,"")</f>
        <v/>
      </c>
      <c r="N990" s="66" t="str">
        <f>IF(A990&lt;&gt;"",(Input!J990*ScoringModel!$B$4+Input!K990*ScoringModel!$B$5+Input!L990*ScoringModel!$B$6+Input!M990*ScoringModel!$B$7+Input!N990*ScoringModel!$B$8+Input!O990*ScoringModel!$B$9+Input!P990*ScoringModel!$B$10)*0.01,"")</f>
        <v/>
      </c>
      <c r="O990" s="66" t="str">
        <f>IF(A990&lt;&gt;"",(Input!Q990*ScoringModel!$B$14+Input!R990*ScoringModel!$B$15+Input!S990*ScoringModel!$B$16+Input!T990*ScoringModel!$B$17+Input!U990*ScoringModel!$B$18+Input!V990*ScoringModel!$B$19+Input!W990*ScoringModel!$B$20)*0.01,"")</f>
        <v/>
      </c>
      <c r="P990" s="66" t="str">
        <f>IF(A990&lt;&gt;"",(Input!X990*ScoringModel!$B$24+Input!Y990*ScoringModel!$B$25+Input!Z990*ScoringModel!$B$26+Input!AA990*ScoringModel!$B$27+Input!AB990*ScoringModel!$B$28+Input!AC990*ScoringModel!$B$29+Input!AD990*ScoringModel!$B$30)*0.01,"")</f>
        <v/>
      </c>
    </row>
    <row r="991" spans="1:16" x14ac:dyDescent="0.25">
      <c r="A991" s="154" t="str">
        <f>IF(Input!A991&lt;&gt;"",Input!A991,"")</f>
        <v/>
      </c>
      <c r="B991" s="154" t="str">
        <f>IF(Input!D991&lt;&gt;"",CONCATENATE(Input!D991,", ",Input!C991),"")</f>
        <v/>
      </c>
      <c r="C991" s="154" t="str">
        <f>IF(Input!E991&lt;&gt;"",Input!E991,"")</f>
        <v/>
      </c>
      <c r="D991" s="155" t="str">
        <f>IF(Input!F991&lt;&gt;"",Input!F991,"")</f>
        <v/>
      </c>
      <c r="E991" s="154" t="str">
        <f>IF(Input!I991&lt;&gt;"",CONCATENATE(Input!I991,", ",LEFT(Input!H991,1)),"")</f>
        <v/>
      </c>
      <c r="F991" s="156"/>
      <c r="G991" s="157" t="str">
        <f t="shared" si="15"/>
        <v/>
      </c>
      <c r="H991" s="154" t="str">
        <f>IF(A991&lt;&gt;"",VLOOKUP(G991,ScoreRanges!$C$4:$E$8,3),"")</f>
        <v/>
      </c>
      <c r="I991" s="156"/>
      <c r="J991" s="129" t="str">
        <f>IF(AND(ConversionTable!$F$2&lt;&gt;"",A991&lt;&gt;""),VLOOKUP(G991,ConversionTable!B$2:D$402,3),"")</f>
        <v/>
      </c>
      <c r="K991" s="66" t="str">
        <f>IF(AND(ConversionTable!$F$2&lt;&gt;"",A991&lt;&gt;""),VLOOKUP(J991,ConversionTable!I$4:K$7,3),"")</f>
        <v/>
      </c>
      <c r="M991" s="66" t="str">
        <f>IF(A991&lt;&gt;"",(Input!AE991*ScoringModel!$B$11+Input!AF991*ScoringModel!$B$21+Input!AG991*ScoringModel!$B$31)*0.01,"")</f>
        <v/>
      </c>
      <c r="N991" s="66" t="str">
        <f>IF(A991&lt;&gt;"",(Input!J991*ScoringModel!$B$4+Input!K991*ScoringModel!$B$5+Input!L991*ScoringModel!$B$6+Input!M991*ScoringModel!$B$7+Input!N991*ScoringModel!$B$8+Input!O991*ScoringModel!$B$9+Input!P991*ScoringModel!$B$10)*0.01,"")</f>
        <v/>
      </c>
      <c r="O991" s="66" t="str">
        <f>IF(A991&lt;&gt;"",(Input!Q991*ScoringModel!$B$14+Input!R991*ScoringModel!$B$15+Input!S991*ScoringModel!$B$16+Input!T991*ScoringModel!$B$17+Input!U991*ScoringModel!$B$18+Input!V991*ScoringModel!$B$19+Input!W991*ScoringModel!$B$20)*0.01,"")</f>
        <v/>
      </c>
      <c r="P991" s="66" t="str">
        <f>IF(A991&lt;&gt;"",(Input!X991*ScoringModel!$B$24+Input!Y991*ScoringModel!$B$25+Input!Z991*ScoringModel!$B$26+Input!AA991*ScoringModel!$B$27+Input!AB991*ScoringModel!$B$28+Input!AC991*ScoringModel!$B$29+Input!AD991*ScoringModel!$B$30)*0.01,"")</f>
        <v/>
      </c>
    </row>
    <row r="992" spans="1:16" x14ac:dyDescent="0.25">
      <c r="A992" s="154" t="str">
        <f>IF(Input!A992&lt;&gt;"",Input!A992,"")</f>
        <v/>
      </c>
      <c r="B992" s="154" t="str">
        <f>IF(Input!D992&lt;&gt;"",CONCATENATE(Input!D992,", ",Input!C992),"")</f>
        <v/>
      </c>
      <c r="C992" s="154" t="str">
        <f>IF(Input!E992&lt;&gt;"",Input!E992,"")</f>
        <v/>
      </c>
      <c r="D992" s="155" t="str">
        <f>IF(Input!F992&lt;&gt;"",Input!F992,"")</f>
        <v/>
      </c>
      <c r="E992" s="154" t="str">
        <f>IF(Input!I992&lt;&gt;"",CONCATENATE(Input!I992,", ",LEFT(Input!H992,1)),"")</f>
        <v/>
      </c>
      <c r="F992" s="156"/>
      <c r="G992" s="157" t="str">
        <f t="shared" si="15"/>
        <v/>
      </c>
      <c r="H992" s="154" t="str">
        <f>IF(A992&lt;&gt;"",VLOOKUP(G992,ScoreRanges!$C$4:$E$8,3),"")</f>
        <v/>
      </c>
      <c r="I992" s="156"/>
      <c r="J992" s="129" t="str">
        <f>IF(AND(ConversionTable!$F$2&lt;&gt;"",A992&lt;&gt;""),VLOOKUP(G992,ConversionTable!B$2:D$402,3),"")</f>
        <v/>
      </c>
      <c r="K992" s="66" t="str">
        <f>IF(AND(ConversionTable!$F$2&lt;&gt;"",A992&lt;&gt;""),VLOOKUP(J992,ConversionTable!I$4:K$7,3),"")</f>
        <v/>
      </c>
      <c r="M992" s="66" t="str">
        <f>IF(A992&lt;&gt;"",(Input!AE992*ScoringModel!$B$11+Input!AF992*ScoringModel!$B$21+Input!AG992*ScoringModel!$B$31)*0.01,"")</f>
        <v/>
      </c>
      <c r="N992" s="66" t="str">
        <f>IF(A992&lt;&gt;"",(Input!J992*ScoringModel!$B$4+Input!K992*ScoringModel!$B$5+Input!L992*ScoringModel!$B$6+Input!M992*ScoringModel!$B$7+Input!N992*ScoringModel!$B$8+Input!O992*ScoringModel!$B$9+Input!P992*ScoringModel!$B$10)*0.01,"")</f>
        <v/>
      </c>
      <c r="O992" s="66" t="str">
        <f>IF(A992&lt;&gt;"",(Input!Q992*ScoringModel!$B$14+Input!R992*ScoringModel!$B$15+Input!S992*ScoringModel!$B$16+Input!T992*ScoringModel!$B$17+Input!U992*ScoringModel!$B$18+Input!V992*ScoringModel!$B$19+Input!W992*ScoringModel!$B$20)*0.01,"")</f>
        <v/>
      </c>
      <c r="P992" s="66" t="str">
        <f>IF(A992&lt;&gt;"",(Input!X992*ScoringModel!$B$24+Input!Y992*ScoringModel!$B$25+Input!Z992*ScoringModel!$B$26+Input!AA992*ScoringModel!$B$27+Input!AB992*ScoringModel!$B$28+Input!AC992*ScoringModel!$B$29+Input!AD992*ScoringModel!$B$30)*0.01,"")</f>
        <v/>
      </c>
    </row>
    <row r="993" spans="1:16" x14ac:dyDescent="0.25">
      <c r="A993" s="154" t="str">
        <f>IF(Input!A993&lt;&gt;"",Input!A993,"")</f>
        <v/>
      </c>
      <c r="B993" s="154" t="str">
        <f>IF(Input!D993&lt;&gt;"",CONCATENATE(Input!D993,", ",Input!C993),"")</f>
        <v/>
      </c>
      <c r="C993" s="154" t="str">
        <f>IF(Input!E993&lt;&gt;"",Input!E993,"")</f>
        <v/>
      </c>
      <c r="D993" s="155" t="str">
        <f>IF(Input!F993&lt;&gt;"",Input!F993,"")</f>
        <v/>
      </c>
      <c r="E993" s="154" t="str">
        <f>IF(Input!I993&lt;&gt;"",CONCATENATE(Input!I993,", ",LEFT(Input!H993,1)),"")</f>
        <v/>
      </c>
      <c r="F993" s="156"/>
      <c r="G993" s="157" t="str">
        <f t="shared" si="15"/>
        <v/>
      </c>
      <c r="H993" s="154" t="str">
        <f>IF(A993&lt;&gt;"",VLOOKUP(G993,ScoreRanges!$C$4:$E$8,3),"")</f>
        <v/>
      </c>
      <c r="I993" s="156"/>
      <c r="J993" s="129" t="str">
        <f>IF(AND(ConversionTable!$F$2&lt;&gt;"",A993&lt;&gt;""),VLOOKUP(G993,ConversionTable!B$2:D$402,3),"")</f>
        <v/>
      </c>
      <c r="K993" s="66" t="str">
        <f>IF(AND(ConversionTable!$F$2&lt;&gt;"",A993&lt;&gt;""),VLOOKUP(J993,ConversionTable!I$4:K$7,3),"")</f>
        <v/>
      </c>
      <c r="M993" s="66" t="str">
        <f>IF(A993&lt;&gt;"",(Input!AE993*ScoringModel!$B$11+Input!AF993*ScoringModel!$B$21+Input!AG993*ScoringModel!$B$31)*0.01,"")</f>
        <v/>
      </c>
      <c r="N993" s="66" t="str">
        <f>IF(A993&lt;&gt;"",(Input!J993*ScoringModel!$B$4+Input!K993*ScoringModel!$B$5+Input!L993*ScoringModel!$B$6+Input!M993*ScoringModel!$B$7+Input!N993*ScoringModel!$B$8+Input!O993*ScoringModel!$B$9+Input!P993*ScoringModel!$B$10)*0.01,"")</f>
        <v/>
      </c>
      <c r="O993" s="66" t="str">
        <f>IF(A993&lt;&gt;"",(Input!Q993*ScoringModel!$B$14+Input!R993*ScoringModel!$B$15+Input!S993*ScoringModel!$B$16+Input!T993*ScoringModel!$B$17+Input!U993*ScoringModel!$B$18+Input!V993*ScoringModel!$B$19+Input!W993*ScoringModel!$B$20)*0.01,"")</f>
        <v/>
      </c>
      <c r="P993" s="66" t="str">
        <f>IF(A993&lt;&gt;"",(Input!X993*ScoringModel!$B$24+Input!Y993*ScoringModel!$B$25+Input!Z993*ScoringModel!$B$26+Input!AA993*ScoringModel!$B$27+Input!AB993*ScoringModel!$B$28+Input!AC993*ScoringModel!$B$29+Input!AD993*ScoringModel!$B$30)*0.01,"")</f>
        <v/>
      </c>
    </row>
    <row r="994" spans="1:16" x14ac:dyDescent="0.25">
      <c r="A994" s="154" t="str">
        <f>IF(Input!A994&lt;&gt;"",Input!A994,"")</f>
        <v/>
      </c>
      <c r="B994" s="154" t="str">
        <f>IF(Input!D994&lt;&gt;"",CONCATENATE(Input!D994,", ",Input!C994),"")</f>
        <v/>
      </c>
      <c r="C994" s="154" t="str">
        <f>IF(Input!E994&lt;&gt;"",Input!E994,"")</f>
        <v/>
      </c>
      <c r="D994" s="155" t="str">
        <f>IF(Input!F994&lt;&gt;"",Input!F994,"")</f>
        <v/>
      </c>
      <c r="E994" s="154" t="str">
        <f>IF(Input!I994&lt;&gt;"",CONCATENATE(Input!I994,", ",LEFT(Input!H994,1)),"")</f>
        <v/>
      </c>
      <c r="F994" s="156"/>
      <c r="G994" s="157" t="str">
        <f t="shared" si="15"/>
        <v/>
      </c>
      <c r="H994" s="154" t="str">
        <f>IF(A994&lt;&gt;"",VLOOKUP(G994,ScoreRanges!$C$4:$E$8,3),"")</f>
        <v/>
      </c>
      <c r="I994" s="156"/>
      <c r="J994" s="129" t="str">
        <f>IF(AND(ConversionTable!$F$2&lt;&gt;"",A994&lt;&gt;""),VLOOKUP(G994,ConversionTable!B$2:D$402,3),"")</f>
        <v/>
      </c>
      <c r="K994" s="66" t="str">
        <f>IF(AND(ConversionTable!$F$2&lt;&gt;"",A994&lt;&gt;""),VLOOKUP(J994,ConversionTable!I$4:K$7,3),"")</f>
        <v/>
      </c>
      <c r="M994" s="66" t="str">
        <f>IF(A994&lt;&gt;"",(Input!AE994*ScoringModel!$B$11+Input!AF994*ScoringModel!$B$21+Input!AG994*ScoringModel!$B$31)*0.01,"")</f>
        <v/>
      </c>
      <c r="N994" s="66" t="str">
        <f>IF(A994&lt;&gt;"",(Input!J994*ScoringModel!$B$4+Input!K994*ScoringModel!$B$5+Input!L994*ScoringModel!$B$6+Input!M994*ScoringModel!$B$7+Input!N994*ScoringModel!$B$8+Input!O994*ScoringModel!$B$9+Input!P994*ScoringModel!$B$10)*0.01,"")</f>
        <v/>
      </c>
      <c r="O994" s="66" t="str">
        <f>IF(A994&lt;&gt;"",(Input!Q994*ScoringModel!$B$14+Input!R994*ScoringModel!$B$15+Input!S994*ScoringModel!$B$16+Input!T994*ScoringModel!$B$17+Input!U994*ScoringModel!$B$18+Input!V994*ScoringModel!$B$19+Input!W994*ScoringModel!$B$20)*0.01,"")</f>
        <v/>
      </c>
      <c r="P994" s="66" t="str">
        <f>IF(A994&lt;&gt;"",(Input!X994*ScoringModel!$B$24+Input!Y994*ScoringModel!$B$25+Input!Z994*ScoringModel!$B$26+Input!AA994*ScoringModel!$B$27+Input!AB994*ScoringModel!$B$28+Input!AC994*ScoringModel!$B$29+Input!AD994*ScoringModel!$B$30)*0.01,"")</f>
        <v/>
      </c>
    </row>
    <row r="995" spans="1:16" x14ac:dyDescent="0.25">
      <c r="A995" s="154" t="str">
        <f>IF(Input!A995&lt;&gt;"",Input!A995,"")</f>
        <v/>
      </c>
      <c r="B995" s="154" t="str">
        <f>IF(Input!D995&lt;&gt;"",CONCATENATE(Input!D995,", ",Input!C995),"")</f>
        <v/>
      </c>
      <c r="C995" s="154" t="str">
        <f>IF(Input!E995&lt;&gt;"",Input!E995,"")</f>
        <v/>
      </c>
      <c r="D995" s="155" t="str">
        <f>IF(Input!F995&lt;&gt;"",Input!F995,"")</f>
        <v/>
      </c>
      <c r="E995" s="154" t="str">
        <f>IF(Input!I995&lt;&gt;"",CONCATENATE(Input!I995,", ",LEFT(Input!H995,1)),"")</f>
        <v/>
      </c>
      <c r="F995" s="156"/>
      <c r="G995" s="157" t="str">
        <f t="shared" si="15"/>
        <v/>
      </c>
      <c r="H995" s="154" t="str">
        <f>IF(A995&lt;&gt;"",VLOOKUP(G995,ScoreRanges!$C$4:$E$8,3),"")</f>
        <v/>
      </c>
      <c r="I995" s="156"/>
      <c r="J995" s="129" t="str">
        <f>IF(AND(ConversionTable!$F$2&lt;&gt;"",A995&lt;&gt;""),VLOOKUP(G995,ConversionTable!B$2:D$402,3),"")</f>
        <v/>
      </c>
      <c r="K995" s="66" t="str">
        <f>IF(AND(ConversionTable!$F$2&lt;&gt;"",A995&lt;&gt;""),VLOOKUP(J995,ConversionTable!I$4:K$7,3),"")</f>
        <v/>
      </c>
      <c r="M995" s="66" t="str">
        <f>IF(A995&lt;&gt;"",(Input!AE995*ScoringModel!$B$11+Input!AF995*ScoringModel!$B$21+Input!AG995*ScoringModel!$B$31)*0.01,"")</f>
        <v/>
      </c>
      <c r="N995" s="66" t="str">
        <f>IF(A995&lt;&gt;"",(Input!J995*ScoringModel!$B$4+Input!K995*ScoringModel!$B$5+Input!L995*ScoringModel!$B$6+Input!M995*ScoringModel!$B$7+Input!N995*ScoringModel!$B$8+Input!O995*ScoringModel!$B$9+Input!P995*ScoringModel!$B$10)*0.01,"")</f>
        <v/>
      </c>
      <c r="O995" s="66" t="str">
        <f>IF(A995&lt;&gt;"",(Input!Q995*ScoringModel!$B$14+Input!R995*ScoringModel!$B$15+Input!S995*ScoringModel!$B$16+Input!T995*ScoringModel!$B$17+Input!U995*ScoringModel!$B$18+Input!V995*ScoringModel!$B$19+Input!W995*ScoringModel!$B$20)*0.01,"")</f>
        <v/>
      </c>
      <c r="P995" s="66" t="str">
        <f>IF(A995&lt;&gt;"",(Input!X995*ScoringModel!$B$24+Input!Y995*ScoringModel!$B$25+Input!Z995*ScoringModel!$B$26+Input!AA995*ScoringModel!$B$27+Input!AB995*ScoringModel!$B$28+Input!AC995*ScoringModel!$B$29+Input!AD995*ScoringModel!$B$30)*0.01,"")</f>
        <v/>
      </c>
    </row>
    <row r="996" spans="1:16" x14ac:dyDescent="0.25">
      <c r="A996" s="154" t="str">
        <f>IF(Input!A996&lt;&gt;"",Input!A996,"")</f>
        <v/>
      </c>
      <c r="B996" s="154" t="str">
        <f>IF(Input!D996&lt;&gt;"",CONCATENATE(Input!D996,", ",Input!C996),"")</f>
        <v/>
      </c>
      <c r="C996" s="154" t="str">
        <f>IF(Input!E996&lt;&gt;"",Input!E996,"")</f>
        <v/>
      </c>
      <c r="D996" s="155" t="str">
        <f>IF(Input!F996&lt;&gt;"",Input!F996,"")</f>
        <v/>
      </c>
      <c r="E996" s="154" t="str">
        <f>IF(Input!I996&lt;&gt;"",CONCATENATE(Input!I996,", ",LEFT(Input!H996,1)),"")</f>
        <v/>
      </c>
      <c r="F996" s="156"/>
      <c r="G996" s="157" t="str">
        <f t="shared" si="15"/>
        <v/>
      </c>
      <c r="H996" s="154" t="str">
        <f>IF(A996&lt;&gt;"",VLOOKUP(G996,ScoreRanges!$C$4:$E$8,3),"")</f>
        <v/>
      </c>
      <c r="I996" s="156"/>
      <c r="J996" s="129" t="str">
        <f>IF(AND(ConversionTable!$F$2&lt;&gt;"",A996&lt;&gt;""),VLOOKUP(G996,ConversionTable!B$2:D$402,3),"")</f>
        <v/>
      </c>
      <c r="K996" s="66" t="str">
        <f>IF(AND(ConversionTable!$F$2&lt;&gt;"",A996&lt;&gt;""),VLOOKUP(J996,ConversionTable!I$4:K$7,3),"")</f>
        <v/>
      </c>
      <c r="M996" s="66" t="str">
        <f>IF(A996&lt;&gt;"",(Input!AE996*ScoringModel!$B$11+Input!AF996*ScoringModel!$B$21+Input!AG996*ScoringModel!$B$31)*0.01,"")</f>
        <v/>
      </c>
      <c r="N996" s="66" t="str">
        <f>IF(A996&lt;&gt;"",(Input!J996*ScoringModel!$B$4+Input!K996*ScoringModel!$B$5+Input!L996*ScoringModel!$B$6+Input!M996*ScoringModel!$B$7+Input!N996*ScoringModel!$B$8+Input!O996*ScoringModel!$B$9+Input!P996*ScoringModel!$B$10)*0.01,"")</f>
        <v/>
      </c>
      <c r="O996" s="66" t="str">
        <f>IF(A996&lt;&gt;"",(Input!Q996*ScoringModel!$B$14+Input!R996*ScoringModel!$B$15+Input!S996*ScoringModel!$B$16+Input!T996*ScoringModel!$B$17+Input!U996*ScoringModel!$B$18+Input!V996*ScoringModel!$B$19+Input!W996*ScoringModel!$B$20)*0.01,"")</f>
        <v/>
      </c>
      <c r="P996" s="66" t="str">
        <f>IF(A996&lt;&gt;"",(Input!X996*ScoringModel!$B$24+Input!Y996*ScoringModel!$B$25+Input!Z996*ScoringModel!$B$26+Input!AA996*ScoringModel!$B$27+Input!AB996*ScoringModel!$B$28+Input!AC996*ScoringModel!$B$29+Input!AD996*ScoringModel!$B$30)*0.01,"")</f>
        <v/>
      </c>
    </row>
    <row r="997" spans="1:16" x14ac:dyDescent="0.25">
      <c r="A997" s="154" t="str">
        <f>IF(Input!A997&lt;&gt;"",Input!A997,"")</f>
        <v/>
      </c>
      <c r="B997" s="154" t="str">
        <f>IF(Input!D997&lt;&gt;"",CONCATENATE(Input!D997,", ",Input!C997),"")</f>
        <v/>
      </c>
      <c r="C997" s="154" t="str">
        <f>IF(Input!E997&lt;&gt;"",Input!E997,"")</f>
        <v/>
      </c>
      <c r="D997" s="155" t="str">
        <f>IF(Input!F997&lt;&gt;"",Input!F997,"")</f>
        <v/>
      </c>
      <c r="E997" s="154" t="str">
        <f>IF(Input!I997&lt;&gt;"",CONCATENATE(Input!I997,", ",LEFT(Input!H997,1)),"")</f>
        <v/>
      </c>
      <c r="F997" s="156"/>
      <c r="G997" s="157" t="str">
        <f t="shared" si="15"/>
        <v/>
      </c>
      <c r="H997" s="154" t="str">
        <f>IF(A997&lt;&gt;"",VLOOKUP(G997,ScoreRanges!$C$4:$E$8,3),"")</f>
        <v/>
      </c>
      <c r="I997" s="156"/>
      <c r="J997" s="129" t="str">
        <f>IF(AND(ConversionTable!$F$2&lt;&gt;"",A997&lt;&gt;""),VLOOKUP(G997,ConversionTable!B$2:D$402,3),"")</f>
        <v/>
      </c>
      <c r="K997" s="66" t="str">
        <f>IF(AND(ConversionTable!$F$2&lt;&gt;"",A997&lt;&gt;""),VLOOKUP(J997,ConversionTable!I$4:K$7,3),"")</f>
        <v/>
      </c>
      <c r="M997" s="66" t="str">
        <f>IF(A997&lt;&gt;"",(Input!AE997*ScoringModel!$B$11+Input!AF997*ScoringModel!$B$21+Input!AG997*ScoringModel!$B$31)*0.01,"")</f>
        <v/>
      </c>
      <c r="N997" s="66" t="str">
        <f>IF(A997&lt;&gt;"",(Input!J997*ScoringModel!$B$4+Input!K997*ScoringModel!$B$5+Input!L997*ScoringModel!$B$6+Input!M997*ScoringModel!$B$7+Input!N997*ScoringModel!$B$8+Input!O997*ScoringModel!$B$9+Input!P997*ScoringModel!$B$10)*0.01,"")</f>
        <v/>
      </c>
      <c r="O997" s="66" t="str">
        <f>IF(A997&lt;&gt;"",(Input!Q997*ScoringModel!$B$14+Input!R997*ScoringModel!$B$15+Input!S997*ScoringModel!$B$16+Input!T997*ScoringModel!$B$17+Input!U997*ScoringModel!$B$18+Input!V997*ScoringModel!$B$19+Input!W997*ScoringModel!$B$20)*0.01,"")</f>
        <v/>
      </c>
      <c r="P997" s="66" t="str">
        <f>IF(A997&lt;&gt;"",(Input!X997*ScoringModel!$B$24+Input!Y997*ScoringModel!$B$25+Input!Z997*ScoringModel!$B$26+Input!AA997*ScoringModel!$B$27+Input!AB997*ScoringModel!$B$28+Input!AC997*ScoringModel!$B$29+Input!AD997*ScoringModel!$B$30)*0.01,"")</f>
        <v/>
      </c>
    </row>
    <row r="998" spans="1:16" x14ac:dyDescent="0.25">
      <c r="A998" s="154" t="str">
        <f>IF(Input!A998&lt;&gt;"",Input!A998,"")</f>
        <v/>
      </c>
      <c r="B998" s="154" t="str">
        <f>IF(Input!D998&lt;&gt;"",CONCATENATE(Input!D998,", ",Input!C998),"")</f>
        <v/>
      </c>
      <c r="C998" s="154" t="str">
        <f>IF(Input!E998&lt;&gt;"",Input!E998,"")</f>
        <v/>
      </c>
      <c r="D998" s="155" t="str">
        <f>IF(Input!F998&lt;&gt;"",Input!F998,"")</f>
        <v/>
      </c>
      <c r="E998" s="154" t="str">
        <f>IF(Input!I998&lt;&gt;"",CONCATENATE(Input!I998,", ",LEFT(Input!H998,1)),"")</f>
        <v/>
      </c>
      <c r="F998" s="156"/>
      <c r="G998" s="157" t="str">
        <f t="shared" si="15"/>
        <v/>
      </c>
      <c r="H998" s="154" t="str">
        <f>IF(A998&lt;&gt;"",VLOOKUP(G998,ScoreRanges!$C$4:$E$8,3),"")</f>
        <v/>
      </c>
      <c r="I998" s="156"/>
      <c r="J998" s="129" t="str">
        <f>IF(AND(ConversionTable!$F$2&lt;&gt;"",A998&lt;&gt;""),VLOOKUP(G998,ConversionTable!B$2:D$402,3),"")</f>
        <v/>
      </c>
      <c r="K998" s="66" t="str">
        <f>IF(AND(ConversionTable!$F$2&lt;&gt;"",A998&lt;&gt;""),VLOOKUP(J998,ConversionTable!I$4:K$7,3),"")</f>
        <v/>
      </c>
      <c r="M998" s="66" t="str">
        <f>IF(A998&lt;&gt;"",(Input!AE998*ScoringModel!$B$11+Input!AF998*ScoringModel!$B$21+Input!AG998*ScoringModel!$B$31)*0.01,"")</f>
        <v/>
      </c>
      <c r="N998" s="66" t="str">
        <f>IF(A998&lt;&gt;"",(Input!J998*ScoringModel!$B$4+Input!K998*ScoringModel!$B$5+Input!L998*ScoringModel!$B$6+Input!M998*ScoringModel!$B$7+Input!N998*ScoringModel!$B$8+Input!O998*ScoringModel!$B$9+Input!P998*ScoringModel!$B$10)*0.01,"")</f>
        <v/>
      </c>
      <c r="O998" s="66" t="str">
        <f>IF(A998&lt;&gt;"",(Input!Q998*ScoringModel!$B$14+Input!R998*ScoringModel!$B$15+Input!S998*ScoringModel!$B$16+Input!T998*ScoringModel!$B$17+Input!U998*ScoringModel!$B$18+Input!V998*ScoringModel!$B$19+Input!W998*ScoringModel!$B$20)*0.01,"")</f>
        <v/>
      </c>
      <c r="P998" s="66" t="str">
        <f>IF(A998&lt;&gt;"",(Input!X998*ScoringModel!$B$24+Input!Y998*ScoringModel!$B$25+Input!Z998*ScoringModel!$B$26+Input!AA998*ScoringModel!$B$27+Input!AB998*ScoringModel!$B$28+Input!AC998*ScoringModel!$B$29+Input!AD998*ScoringModel!$B$30)*0.01,"")</f>
        <v/>
      </c>
    </row>
    <row r="999" spans="1:16" x14ac:dyDescent="0.25">
      <c r="A999" s="154" t="str">
        <f>IF(Input!A999&lt;&gt;"",Input!A999,"")</f>
        <v/>
      </c>
      <c r="B999" s="154" t="str">
        <f>IF(Input!D999&lt;&gt;"",CONCATENATE(Input!D999,", ",Input!C999),"")</f>
        <v/>
      </c>
      <c r="C999" s="154" t="str">
        <f>IF(Input!E999&lt;&gt;"",Input!E999,"")</f>
        <v/>
      </c>
      <c r="D999" s="155" t="str">
        <f>IF(Input!F999&lt;&gt;"",Input!F999,"")</f>
        <v/>
      </c>
      <c r="E999" s="154" t="str">
        <f>IF(Input!I999&lt;&gt;"",CONCATENATE(Input!I999,", ",LEFT(Input!H999,1)),"")</f>
        <v/>
      </c>
      <c r="F999" s="156"/>
      <c r="G999" s="157" t="str">
        <f t="shared" si="15"/>
        <v/>
      </c>
      <c r="H999" s="154" t="str">
        <f>IF(A999&lt;&gt;"",VLOOKUP(G999,ScoreRanges!$C$4:$E$8,3),"")</f>
        <v/>
      </c>
      <c r="I999" s="156"/>
      <c r="J999" s="129" t="str">
        <f>IF(AND(ConversionTable!$F$2&lt;&gt;"",A999&lt;&gt;""),VLOOKUP(G999,ConversionTable!B$2:D$402,3),"")</f>
        <v/>
      </c>
      <c r="K999" s="66" t="str">
        <f>IF(AND(ConversionTable!$F$2&lt;&gt;"",A999&lt;&gt;""),VLOOKUP(J999,ConversionTable!I$4:K$7,3),"")</f>
        <v/>
      </c>
      <c r="M999" s="66" t="str">
        <f>IF(A999&lt;&gt;"",(Input!AE999*ScoringModel!$B$11+Input!AF999*ScoringModel!$B$21+Input!AG999*ScoringModel!$B$31)*0.01,"")</f>
        <v/>
      </c>
      <c r="N999" s="66" t="str">
        <f>IF(A999&lt;&gt;"",(Input!J999*ScoringModel!$B$4+Input!K999*ScoringModel!$B$5+Input!L999*ScoringModel!$B$6+Input!M999*ScoringModel!$B$7+Input!N999*ScoringModel!$B$8+Input!O999*ScoringModel!$B$9+Input!P999*ScoringModel!$B$10)*0.01,"")</f>
        <v/>
      </c>
      <c r="O999" s="66" t="str">
        <f>IF(A999&lt;&gt;"",(Input!Q999*ScoringModel!$B$14+Input!R999*ScoringModel!$B$15+Input!S999*ScoringModel!$B$16+Input!T999*ScoringModel!$B$17+Input!U999*ScoringModel!$B$18+Input!V999*ScoringModel!$B$19+Input!W999*ScoringModel!$B$20)*0.01,"")</f>
        <v/>
      </c>
      <c r="P999" s="66" t="str">
        <f>IF(A999&lt;&gt;"",(Input!X999*ScoringModel!$B$24+Input!Y999*ScoringModel!$B$25+Input!Z999*ScoringModel!$B$26+Input!AA999*ScoringModel!$B$27+Input!AB999*ScoringModel!$B$28+Input!AC999*ScoringModel!$B$29+Input!AD999*ScoringModel!$B$30)*0.01,"")</f>
        <v/>
      </c>
    </row>
    <row r="1000" spans="1:16" x14ac:dyDescent="0.25">
      <c r="A1000" s="154" t="str">
        <f>IF(Input!A1000&lt;&gt;"",Input!A1000,"")</f>
        <v/>
      </c>
      <c r="B1000" s="154" t="str">
        <f>IF(Input!D1000&lt;&gt;"",CONCATENATE(Input!D1000,", ",Input!C1000),"")</f>
        <v/>
      </c>
      <c r="C1000" s="154" t="str">
        <f>IF(Input!E1000&lt;&gt;"",Input!E1000,"")</f>
        <v/>
      </c>
      <c r="D1000" s="155" t="str">
        <f>IF(Input!F1000&lt;&gt;"",Input!F1000,"")</f>
        <v/>
      </c>
      <c r="E1000" s="154" t="str">
        <f>IF(Input!I1000&lt;&gt;"",CONCATENATE(Input!I1000,", ",LEFT(Input!H1000,1)),"")</f>
        <v/>
      </c>
      <c r="F1000" s="156"/>
      <c r="G1000" s="157" t="str">
        <f t="shared" si="15"/>
        <v/>
      </c>
      <c r="H1000" s="154" t="str">
        <f>IF(A1000&lt;&gt;"",VLOOKUP(G1000,ScoreRanges!$C$4:$E$8,3),"")</f>
        <v/>
      </c>
      <c r="I1000" s="156"/>
      <c r="J1000" s="129" t="str">
        <f>IF(AND(ConversionTable!$F$2&lt;&gt;"",A1000&lt;&gt;""),VLOOKUP(G1000,ConversionTable!B$2:D$402,3),"")</f>
        <v/>
      </c>
      <c r="K1000" s="66" t="str">
        <f>IF(AND(ConversionTable!$F$2&lt;&gt;"",A1000&lt;&gt;""),VLOOKUP(J1000,ConversionTable!I$4:K$7,3),"")</f>
        <v/>
      </c>
      <c r="M1000" s="66" t="str">
        <f>IF(A1000&lt;&gt;"",(Input!AE1000*ScoringModel!$B$11+Input!AF1000*ScoringModel!$B$21+Input!AG1000*ScoringModel!$B$31)*0.01,"")</f>
        <v/>
      </c>
      <c r="N1000" s="66" t="str">
        <f>IF(A1000&lt;&gt;"",(Input!J1000*ScoringModel!$B$4+Input!K1000*ScoringModel!$B$5+Input!L1000*ScoringModel!$B$6+Input!M1000*ScoringModel!$B$7+Input!N1000*ScoringModel!$B$8+Input!O1000*ScoringModel!$B$9+Input!P1000*ScoringModel!$B$10)*0.01,"")</f>
        <v/>
      </c>
      <c r="O1000" s="66" t="str">
        <f>IF(A1000&lt;&gt;"",(Input!Q1000*ScoringModel!$B$14+Input!R1000*ScoringModel!$B$15+Input!S1000*ScoringModel!$B$16+Input!T1000*ScoringModel!$B$17+Input!U1000*ScoringModel!$B$18+Input!V1000*ScoringModel!$B$19+Input!W1000*ScoringModel!$B$20)*0.01,"")</f>
        <v/>
      </c>
      <c r="P1000" s="66" t="str">
        <f>IF(A1000&lt;&gt;"",(Input!X1000*ScoringModel!$B$24+Input!Y1000*ScoringModel!$B$25+Input!Z1000*ScoringModel!$B$26+Input!AA1000*ScoringModel!$B$27+Input!AB1000*ScoringModel!$B$28+Input!AC1000*ScoringModel!$B$29+Input!AD1000*ScoringModel!$B$30)*0.01,"")</f>
        <v/>
      </c>
    </row>
    <row r="1001" spans="1:16" x14ac:dyDescent="0.25">
      <c r="A1001" s="154" t="str">
        <f>IF(Input!A1001&lt;&gt;"",Input!A1001,"")</f>
        <v/>
      </c>
      <c r="B1001" s="154" t="str">
        <f>IF(Input!D1001&lt;&gt;"",CONCATENATE(Input!D1001,", ",Input!C1001),"")</f>
        <v/>
      </c>
      <c r="C1001" s="154" t="str">
        <f>IF(Input!E1001&lt;&gt;"",Input!E1001,"")</f>
        <v/>
      </c>
      <c r="D1001" s="155" t="str">
        <f>IF(Input!F1001&lt;&gt;"",Input!F1001,"")</f>
        <v/>
      </c>
      <c r="E1001" s="154" t="str">
        <f>IF(Input!I1001&lt;&gt;"",CONCATENATE(Input!I1001,", ",LEFT(Input!H1001,1)),"")</f>
        <v/>
      </c>
      <c r="F1001" s="156"/>
      <c r="G1001" s="157" t="str">
        <f t="shared" si="15"/>
        <v/>
      </c>
      <c r="H1001" s="154" t="str">
        <f>IF(A1001&lt;&gt;"",VLOOKUP(G1001,ScoreRanges!$C$4:$E$8,3),"")</f>
        <v/>
      </c>
      <c r="I1001" s="156"/>
      <c r="J1001" s="129" t="str">
        <f>IF(AND(ConversionTable!$F$2&lt;&gt;"",A1001&lt;&gt;""),VLOOKUP(G1001,ConversionTable!B$2:D$402,3),"")</f>
        <v/>
      </c>
      <c r="K1001" s="66" t="str">
        <f>IF(AND(ConversionTable!$F$2&lt;&gt;"",A1001&lt;&gt;""),VLOOKUP(J1001,ConversionTable!I$4:K$7,3),"")</f>
        <v/>
      </c>
      <c r="M1001" s="66" t="str">
        <f>IF(A1001&lt;&gt;"",(Input!AE1001*ScoringModel!$B$11+Input!AF1001*ScoringModel!$B$21+Input!AG1001*ScoringModel!$B$31)*0.01,"")</f>
        <v/>
      </c>
      <c r="N1001" s="66" t="str">
        <f>IF(A1001&lt;&gt;"",(Input!J1001*ScoringModel!$B$4+Input!K1001*ScoringModel!$B$5+Input!L1001*ScoringModel!$B$6+Input!M1001*ScoringModel!$B$7+Input!N1001*ScoringModel!$B$8+Input!O1001*ScoringModel!$B$9+Input!P1001*ScoringModel!$B$10)*0.01,"")</f>
        <v/>
      </c>
      <c r="O1001" s="66" t="str">
        <f>IF(A1001&lt;&gt;"",(Input!Q1001*ScoringModel!$B$14+Input!R1001*ScoringModel!$B$15+Input!S1001*ScoringModel!$B$16+Input!T1001*ScoringModel!$B$17+Input!U1001*ScoringModel!$B$18+Input!V1001*ScoringModel!$B$19+Input!W1001*ScoringModel!$B$20)*0.01,"")</f>
        <v/>
      </c>
      <c r="P1001" s="66" t="str">
        <f>IF(A1001&lt;&gt;"",(Input!X1001*ScoringModel!$B$24+Input!Y1001*ScoringModel!$B$25+Input!Z1001*ScoringModel!$B$26+Input!AA1001*ScoringModel!$B$27+Input!AB1001*ScoringModel!$B$28+Input!AC1001*ScoringModel!$B$29+Input!AD1001*ScoringModel!$B$30)*0.01,"")</f>
        <v/>
      </c>
    </row>
    <row r="1002" spans="1:16" x14ac:dyDescent="0.25">
      <c r="A1002" s="154" t="str">
        <f>IF(Input!A1002&lt;&gt;"",Input!A1002,"")</f>
        <v/>
      </c>
      <c r="B1002" s="154" t="str">
        <f>IF(Input!D1002&lt;&gt;"",CONCATENATE(Input!D1002,", ",Input!C1002),"")</f>
        <v/>
      </c>
      <c r="C1002" s="154" t="str">
        <f>IF(Input!E1002&lt;&gt;"",Input!E1002,"")</f>
        <v/>
      </c>
      <c r="D1002" s="155" t="str">
        <f>IF(Input!F1002&lt;&gt;"",Input!F1002,"")</f>
        <v/>
      </c>
      <c r="E1002" s="154" t="str">
        <f>IF(Input!I1002&lt;&gt;"",CONCATENATE(Input!I1002,", ",LEFT(Input!H1002,1)),"")</f>
        <v/>
      </c>
      <c r="F1002" s="156"/>
      <c r="G1002" s="157" t="str">
        <f t="shared" si="15"/>
        <v/>
      </c>
      <c r="H1002" s="154" t="str">
        <f>IF(A1002&lt;&gt;"",VLOOKUP(G1002,ScoreRanges!$C$4:$E$8,3),"")</f>
        <v/>
      </c>
      <c r="I1002" s="156"/>
      <c r="J1002" s="129" t="str">
        <f>IF(AND(ConversionTable!$F$2&lt;&gt;"",A1002&lt;&gt;""),VLOOKUP(G1002,ConversionTable!B$2:D$402,3),"")</f>
        <v/>
      </c>
      <c r="K1002" s="66" t="str">
        <f>IF(AND(ConversionTable!$F$2&lt;&gt;"",A1002&lt;&gt;""),VLOOKUP(J1002,ConversionTable!I$4:K$7,3),"")</f>
        <v/>
      </c>
      <c r="M1002" s="66" t="str">
        <f>IF(A1002&lt;&gt;"",(Input!AE1002*ScoringModel!$B$11+Input!AF1002*ScoringModel!$B$21+Input!AG1002*ScoringModel!$B$31)*0.01,"")</f>
        <v/>
      </c>
      <c r="N1002" s="66" t="str">
        <f>IF(A1002&lt;&gt;"",(Input!J1002*ScoringModel!$B$4+Input!K1002*ScoringModel!$B$5+Input!L1002*ScoringModel!$B$6+Input!M1002*ScoringModel!$B$7+Input!N1002*ScoringModel!$B$8+Input!O1002*ScoringModel!$B$9+Input!P1002*ScoringModel!$B$10)*0.01,"")</f>
        <v/>
      </c>
      <c r="O1002" s="66" t="str">
        <f>IF(A1002&lt;&gt;"",(Input!Q1002*ScoringModel!$B$14+Input!R1002*ScoringModel!$B$15+Input!S1002*ScoringModel!$B$16+Input!T1002*ScoringModel!$B$17+Input!U1002*ScoringModel!$B$18+Input!V1002*ScoringModel!$B$19+Input!W1002*ScoringModel!$B$20)*0.01,"")</f>
        <v/>
      </c>
      <c r="P1002" s="66" t="str">
        <f>IF(A1002&lt;&gt;"",(Input!X1002*ScoringModel!$B$24+Input!Y1002*ScoringModel!$B$25+Input!Z1002*ScoringModel!$B$26+Input!AA1002*ScoringModel!$B$27+Input!AB1002*ScoringModel!$B$28+Input!AC1002*ScoringModel!$B$29+Input!AD1002*ScoringModel!$B$30)*0.01,"")</f>
        <v/>
      </c>
    </row>
    <row r="1003" spans="1:16" x14ac:dyDescent="0.25">
      <c r="A1003" s="154" t="str">
        <f>IF(Input!A1003&lt;&gt;"",Input!A1003,"")</f>
        <v/>
      </c>
      <c r="B1003" s="154" t="str">
        <f>IF(Input!D1003&lt;&gt;"",CONCATENATE(Input!D1003,", ",Input!C1003),"")</f>
        <v/>
      </c>
      <c r="C1003" s="154" t="str">
        <f>IF(Input!E1003&lt;&gt;"",Input!E1003,"")</f>
        <v/>
      </c>
      <c r="D1003" s="155" t="str">
        <f>IF(Input!F1003&lt;&gt;"",Input!F1003,"")</f>
        <v/>
      </c>
      <c r="E1003" s="154" t="str">
        <f>IF(Input!I1003&lt;&gt;"",CONCATENATE(Input!I1003,", ",LEFT(Input!H1003,1)),"")</f>
        <v/>
      </c>
      <c r="F1003" s="156"/>
      <c r="G1003" s="157" t="str">
        <f t="shared" si="15"/>
        <v/>
      </c>
      <c r="H1003" s="154" t="str">
        <f>IF(A1003&lt;&gt;"",VLOOKUP(G1003,ScoreRanges!$C$4:$E$8,3),"")</f>
        <v/>
      </c>
      <c r="I1003" s="156"/>
      <c r="J1003" s="129" t="str">
        <f>IF(AND(ConversionTable!$F$2&lt;&gt;"",A1003&lt;&gt;""),VLOOKUP(G1003,ConversionTable!B$2:D$402,3),"")</f>
        <v/>
      </c>
      <c r="K1003" s="66" t="str">
        <f>IF(AND(ConversionTable!$F$2&lt;&gt;"",A1003&lt;&gt;""),VLOOKUP(J1003,ConversionTable!I$4:K$7,3),"")</f>
        <v/>
      </c>
      <c r="M1003" s="66" t="str">
        <f>IF(A1003&lt;&gt;"",(Input!AE1003*ScoringModel!$B$11+Input!AF1003*ScoringModel!$B$21+Input!AG1003*ScoringModel!$B$31)*0.01,"")</f>
        <v/>
      </c>
      <c r="N1003" s="66" t="str">
        <f>IF(A1003&lt;&gt;"",(Input!J1003*ScoringModel!$B$4+Input!K1003*ScoringModel!$B$5+Input!L1003*ScoringModel!$B$6+Input!M1003*ScoringModel!$B$7+Input!N1003*ScoringModel!$B$8+Input!O1003*ScoringModel!$B$9+Input!P1003*ScoringModel!$B$10)*0.01,"")</f>
        <v/>
      </c>
      <c r="O1003" s="66" t="str">
        <f>IF(A1003&lt;&gt;"",(Input!Q1003*ScoringModel!$B$14+Input!R1003*ScoringModel!$B$15+Input!S1003*ScoringModel!$B$16+Input!T1003*ScoringModel!$B$17+Input!U1003*ScoringModel!$B$18+Input!V1003*ScoringModel!$B$19+Input!W1003*ScoringModel!$B$20)*0.01,"")</f>
        <v/>
      </c>
      <c r="P1003" s="66" t="str">
        <f>IF(A1003&lt;&gt;"",(Input!X1003*ScoringModel!$B$24+Input!Y1003*ScoringModel!$B$25+Input!Z1003*ScoringModel!$B$26+Input!AA1003*ScoringModel!$B$27+Input!AB1003*ScoringModel!$B$28+Input!AC1003*ScoringModel!$B$29+Input!AD1003*ScoringModel!$B$30)*0.01,"")</f>
        <v/>
      </c>
    </row>
    <row r="1004" spans="1:16" x14ac:dyDescent="0.25">
      <c r="A1004" s="154" t="str">
        <f>IF(Input!A1004&lt;&gt;"",Input!A1004,"")</f>
        <v/>
      </c>
      <c r="B1004" s="154" t="str">
        <f>IF(Input!D1004&lt;&gt;"",CONCATENATE(Input!D1004,", ",Input!C1004),"")</f>
        <v/>
      </c>
      <c r="C1004" s="154" t="str">
        <f>IF(Input!E1004&lt;&gt;"",Input!E1004,"")</f>
        <v/>
      </c>
      <c r="D1004" s="155" t="str">
        <f>IF(Input!F1004&lt;&gt;"",Input!F1004,"")</f>
        <v/>
      </c>
      <c r="E1004" s="154" t="str">
        <f>IF(Input!I1004&lt;&gt;"",CONCATENATE(Input!I1004,", ",LEFT(Input!H1004,1)),"")</f>
        <v/>
      </c>
      <c r="F1004" s="156"/>
      <c r="G1004" s="157" t="str">
        <f t="shared" si="15"/>
        <v/>
      </c>
      <c r="H1004" s="154" t="str">
        <f>IF(A1004&lt;&gt;"",VLOOKUP(G1004,ScoreRanges!$C$4:$E$8,3),"")</f>
        <v/>
      </c>
      <c r="I1004" s="156"/>
      <c r="J1004" s="129" t="str">
        <f>IF(AND(ConversionTable!$F$2&lt;&gt;"",A1004&lt;&gt;""),VLOOKUP(G1004,ConversionTable!B$2:D$402,3),"")</f>
        <v/>
      </c>
      <c r="K1004" s="66" t="str">
        <f>IF(AND(ConversionTable!$F$2&lt;&gt;"",A1004&lt;&gt;""),VLOOKUP(J1004,ConversionTable!I$4:K$7,3),"")</f>
        <v/>
      </c>
      <c r="M1004" s="66" t="str">
        <f>IF(A1004&lt;&gt;"",(Input!AE1004*ScoringModel!$B$11+Input!AF1004*ScoringModel!$B$21+Input!AG1004*ScoringModel!$B$31)*0.01,"")</f>
        <v/>
      </c>
      <c r="N1004" s="66" t="str">
        <f>IF(A1004&lt;&gt;"",(Input!J1004*ScoringModel!$B$4+Input!K1004*ScoringModel!$B$5+Input!L1004*ScoringModel!$B$6+Input!M1004*ScoringModel!$B$7+Input!N1004*ScoringModel!$B$8+Input!O1004*ScoringModel!$B$9+Input!P1004*ScoringModel!$B$10)*0.01,"")</f>
        <v/>
      </c>
      <c r="O1004" s="66" t="str">
        <f>IF(A1004&lt;&gt;"",(Input!Q1004*ScoringModel!$B$14+Input!R1004*ScoringModel!$B$15+Input!S1004*ScoringModel!$B$16+Input!T1004*ScoringModel!$B$17+Input!U1004*ScoringModel!$B$18+Input!V1004*ScoringModel!$B$19+Input!W1004*ScoringModel!$B$20)*0.01,"")</f>
        <v/>
      </c>
      <c r="P1004" s="66" t="str">
        <f>IF(A1004&lt;&gt;"",(Input!X1004*ScoringModel!$B$24+Input!Y1004*ScoringModel!$B$25+Input!Z1004*ScoringModel!$B$26+Input!AA1004*ScoringModel!$B$27+Input!AB1004*ScoringModel!$B$28+Input!AC1004*ScoringModel!$B$29+Input!AD1004*ScoringModel!$B$30)*0.01,"")</f>
        <v/>
      </c>
    </row>
    <row r="1005" spans="1:16" x14ac:dyDescent="0.25">
      <c r="A1005" s="154" t="str">
        <f>IF(Input!A1005&lt;&gt;"",Input!A1005,"")</f>
        <v/>
      </c>
      <c r="B1005" s="154" t="str">
        <f>IF(Input!D1005&lt;&gt;"",CONCATENATE(Input!D1005,", ",Input!C1005),"")</f>
        <v/>
      </c>
      <c r="C1005" s="154" t="str">
        <f>IF(Input!E1005&lt;&gt;"",Input!E1005,"")</f>
        <v/>
      </c>
      <c r="D1005" s="155" t="str">
        <f>IF(Input!F1005&lt;&gt;"",Input!F1005,"")</f>
        <v/>
      </c>
      <c r="E1005" s="154" t="str">
        <f>IF(Input!I1005&lt;&gt;"",CONCATENATE(Input!I1005,", ",LEFT(Input!H1005,1)),"")</f>
        <v/>
      </c>
      <c r="F1005" s="156"/>
      <c r="G1005" s="157" t="str">
        <f t="shared" si="15"/>
        <v/>
      </c>
      <c r="H1005" s="154" t="str">
        <f>IF(A1005&lt;&gt;"",VLOOKUP(G1005,ScoreRanges!$C$4:$E$8,3),"")</f>
        <v/>
      </c>
      <c r="I1005" s="156"/>
      <c r="J1005" s="129" t="str">
        <f>IF(AND(ConversionTable!$F$2&lt;&gt;"",A1005&lt;&gt;""),VLOOKUP(G1005,ConversionTable!B$2:D$402,3),"")</f>
        <v/>
      </c>
      <c r="K1005" s="66" t="str">
        <f>IF(AND(ConversionTable!$F$2&lt;&gt;"",A1005&lt;&gt;""),VLOOKUP(J1005,ConversionTable!I$4:K$7,3),"")</f>
        <v/>
      </c>
      <c r="M1005" s="66" t="str">
        <f>IF(A1005&lt;&gt;"",(Input!AE1005*ScoringModel!$B$11+Input!AF1005*ScoringModel!$B$21+Input!AG1005*ScoringModel!$B$31)*0.01,"")</f>
        <v/>
      </c>
      <c r="N1005" s="66" t="str">
        <f>IF(A1005&lt;&gt;"",(Input!J1005*ScoringModel!$B$4+Input!K1005*ScoringModel!$B$5+Input!L1005*ScoringModel!$B$6+Input!M1005*ScoringModel!$B$7+Input!N1005*ScoringModel!$B$8+Input!O1005*ScoringModel!$B$9+Input!P1005*ScoringModel!$B$10)*0.01,"")</f>
        <v/>
      </c>
      <c r="O1005" s="66" t="str">
        <f>IF(A1005&lt;&gt;"",(Input!Q1005*ScoringModel!$B$14+Input!R1005*ScoringModel!$B$15+Input!S1005*ScoringModel!$B$16+Input!T1005*ScoringModel!$B$17+Input!U1005*ScoringModel!$B$18+Input!V1005*ScoringModel!$B$19+Input!W1005*ScoringModel!$B$20)*0.01,"")</f>
        <v/>
      </c>
      <c r="P1005" s="66" t="str">
        <f>IF(A1005&lt;&gt;"",(Input!X1005*ScoringModel!$B$24+Input!Y1005*ScoringModel!$B$25+Input!Z1005*ScoringModel!$B$26+Input!AA1005*ScoringModel!$B$27+Input!AB1005*ScoringModel!$B$28+Input!AC1005*ScoringModel!$B$29+Input!AD1005*ScoringModel!$B$30)*0.01,"")</f>
        <v/>
      </c>
    </row>
    <row r="1006" spans="1:16" x14ac:dyDescent="0.25">
      <c r="A1006" s="154" t="str">
        <f>IF(Input!A1006&lt;&gt;"",Input!A1006,"")</f>
        <v/>
      </c>
      <c r="B1006" s="154" t="str">
        <f>IF(Input!D1006&lt;&gt;"",CONCATENATE(Input!D1006,", ",Input!C1006),"")</f>
        <v/>
      </c>
      <c r="C1006" s="154" t="str">
        <f>IF(Input!E1006&lt;&gt;"",Input!E1006,"")</f>
        <v/>
      </c>
      <c r="D1006" s="155" t="str">
        <f>IF(Input!F1006&lt;&gt;"",Input!F1006,"")</f>
        <v/>
      </c>
      <c r="E1006" s="154" t="str">
        <f>IF(Input!I1006&lt;&gt;"",CONCATENATE(Input!I1006,", ",LEFT(Input!H1006,1)),"")</f>
        <v/>
      </c>
      <c r="F1006" s="156"/>
      <c r="G1006" s="157" t="str">
        <f t="shared" si="15"/>
        <v/>
      </c>
      <c r="H1006" s="154" t="str">
        <f>IF(A1006&lt;&gt;"",VLOOKUP(G1006,ScoreRanges!$C$4:$E$8,3),"")</f>
        <v/>
      </c>
      <c r="I1006" s="156"/>
      <c r="J1006" s="129" t="str">
        <f>IF(AND(ConversionTable!$F$2&lt;&gt;"",A1006&lt;&gt;""),VLOOKUP(G1006,ConversionTable!B$2:D$402,3),"")</f>
        <v/>
      </c>
      <c r="K1006" s="66" t="str">
        <f>IF(AND(ConversionTable!$F$2&lt;&gt;"",A1006&lt;&gt;""),VLOOKUP(J1006,ConversionTable!I$4:K$7,3),"")</f>
        <v/>
      </c>
      <c r="M1006" s="66" t="str">
        <f>IF(A1006&lt;&gt;"",(Input!AE1006*ScoringModel!$B$11+Input!AF1006*ScoringModel!$B$21+Input!AG1006*ScoringModel!$B$31)*0.01,"")</f>
        <v/>
      </c>
      <c r="N1006" s="66" t="str">
        <f>IF(A1006&lt;&gt;"",(Input!J1006*ScoringModel!$B$4+Input!K1006*ScoringModel!$B$5+Input!L1006*ScoringModel!$B$6+Input!M1006*ScoringModel!$B$7+Input!N1006*ScoringModel!$B$8+Input!O1006*ScoringModel!$B$9+Input!P1006*ScoringModel!$B$10)*0.01,"")</f>
        <v/>
      </c>
      <c r="O1006" s="66" t="str">
        <f>IF(A1006&lt;&gt;"",(Input!Q1006*ScoringModel!$B$14+Input!R1006*ScoringModel!$B$15+Input!S1006*ScoringModel!$B$16+Input!T1006*ScoringModel!$B$17+Input!U1006*ScoringModel!$B$18+Input!V1006*ScoringModel!$B$19+Input!W1006*ScoringModel!$B$20)*0.01,"")</f>
        <v/>
      </c>
      <c r="P1006" s="66" t="str">
        <f>IF(A1006&lt;&gt;"",(Input!X1006*ScoringModel!$B$24+Input!Y1006*ScoringModel!$B$25+Input!Z1006*ScoringModel!$B$26+Input!AA1006*ScoringModel!$B$27+Input!AB1006*ScoringModel!$B$28+Input!AC1006*ScoringModel!$B$29+Input!AD1006*ScoringModel!$B$30)*0.01,"")</f>
        <v/>
      </c>
    </row>
    <row r="1007" spans="1:16" x14ac:dyDescent="0.25">
      <c r="A1007" s="154" t="str">
        <f>IF(Input!A1007&lt;&gt;"",Input!A1007,"")</f>
        <v/>
      </c>
      <c r="B1007" s="154" t="str">
        <f>IF(Input!D1007&lt;&gt;"",CONCATENATE(Input!D1007,", ",Input!C1007),"")</f>
        <v/>
      </c>
      <c r="C1007" s="154" t="str">
        <f>IF(Input!E1007&lt;&gt;"",Input!E1007,"")</f>
        <v/>
      </c>
      <c r="D1007" s="155" t="str">
        <f>IF(Input!F1007&lt;&gt;"",Input!F1007,"")</f>
        <v/>
      </c>
      <c r="E1007" s="154" t="str">
        <f>IF(Input!I1007&lt;&gt;"",CONCATENATE(Input!I1007,", ",LEFT(Input!H1007,1)),"")</f>
        <v/>
      </c>
      <c r="F1007" s="156"/>
      <c r="G1007" s="157" t="str">
        <f t="shared" si="15"/>
        <v/>
      </c>
      <c r="H1007" s="154" t="str">
        <f>IF(A1007&lt;&gt;"",VLOOKUP(G1007,ScoreRanges!$C$4:$E$8,3),"")</f>
        <v/>
      </c>
      <c r="I1007" s="156"/>
      <c r="J1007" s="129" t="str">
        <f>IF(AND(ConversionTable!$F$2&lt;&gt;"",A1007&lt;&gt;""),VLOOKUP(G1007,ConversionTable!B$2:D$402,3),"")</f>
        <v/>
      </c>
      <c r="K1007" s="66" t="str">
        <f>IF(AND(ConversionTable!$F$2&lt;&gt;"",A1007&lt;&gt;""),VLOOKUP(J1007,ConversionTable!I$4:K$7,3),"")</f>
        <v/>
      </c>
      <c r="M1007" s="66" t="str">
        <f>IF(A1007&lt;&gt;"",(Input!AE1007*ScoringModel!$B$11+Input!AF1007*ScoringModel!$B$21+Input!AG1007*ScoringModel!$B$31)*0.01,"")</f>
        <v/>
      </c>
      <c r="N1007" s="66" t="str">
        <f>IF(A1007&lt;&gt;"",(Input!J1007*ScoringModel!$B$4+Input!K1007*ScoringModel!$B$5+Input!L1007*ScoringModel!$B$6+Input!M1007*ScoringModel!$B$7+Input!N1007*ScoringModel!$B$8+Input!O1007*ScoringModel!$B$9+Input!P1007*ScoringModel!$B$10)*0.01,"")</f>
        <v/>
      </c>
      <c r="O1007" s="66" t="str">
        <f>IF(A1007&lt;&gt;"",(Input!Q1007*ScoringModel!$B$14+Input!R1007*ScoringModel!$B$15+Input!S1007*ScoringModel!$B$16+Input!T1007*ScoringModel!$B$17+Input!U1007*ScoringModel!$B$18+Input!V1007*ScoringModel!$B$19+Input!W1007*ScoringModel!$B$20)*0.01,"")</f>
        <v/>
      </c>
      <c r="P1007" s="66" t="str">
        <f>IF(A1007&lt;&gt;"",(Input!X1007*ScoringModel!$B$24+Input!Y1007*ScoringModel!$B$25+Input!Z1007*ScoringModel!$B$26+Input!AA1007*ScoringModel!$B$27+Input!AB1007*ScoringModel!$B$28+Input!AC1007*ScoringModel!$B$29+Input!AD1007*ScoringModel!$B$30)*0.01,"")</f>
        <v/>
      </c>
    </row>
    <row r="1008" spans="1:16" x14ac:dyDescent="0.25">
      <c r="A1008" s="154" t="str">
        <f>IF(Input!A1008&lt;&gt;"",Input!A1008,"")</f>
        <v/>
      </c>
      <c r="B1008" s="154" t="str">
        <f>IF(Input!D1008&lt;&gt;"",CONCATENATE(Input!D1008,", ",Input!C1008),"")</f>
        <v/>
      </c>
      <c r="C1008" s="154" t="str">
        <f>IF(Input!E1008&lt;&gt;"",Input!E1008,"")</f>
        <v/>
      </c>
      <c r="D1008" s="155" t="str">
        <f>IF(Input!F1008&lt;&gt;"",Input!F1008,"")</f>
        <v/>
      </c>
      <c r="E1008" s="154" t="str">
        <f>IF(Input!I1008&lt;&gt;"",CONCATENATE(Input!I1008,", ",LEFT(Input!H1008,1)),"")</f>
        <v/>
      </c>
      <c r="F1008" s="156"/>
      <c r="G1008" s="157" t="str">
        <f t="shared" si="15"/>
        <v/>
      </c>
      <c r="H1008" s="154" t="str">
        <f>IF(A1008&lt;&gt;"",VLOOKUP(G1008,ScoreRanges!$C$4:$E$8,3),"")</f>
        <v/>
      </c>
      <c r="I1008" s="156"/>
      <c r="J1008" s="129" t="str">
        <f>IF(AND(ConversionTable!$F$2&lt;&gt;"",A1008&lt;&gt;""),VLOOKUP(G1008,ConversionTable!B$2:D$402,3),"")</f>
        <v/>
      </c>
      <c r="K1008" s="66" t="str">
        <f>IF(AND(ConversionTable!$F$2&lt;&gt;"",A1008&lt;&gt;""),VLOOKUP(J1008,ConversionTable!I$4:K$7,3),"")</f>
        <v/>
      </c>
      <c r="M1008" s="66" t="str">
        <f>IF(A1008&lt;&gt;"",(Input!AE1008*ScoringModel!$B$11+Input!AF1008*ScoringModel!$B$21+Input!AG1008*ScoringModel!$B$31)*0.01,"")</f>
        <v/>
      </c>
      <c r="N1008" s="66" t="str">
        <f>IF(A1008&lt;&gt;"",(Input!J1008*ScoringModel!$B$4+Input!K1008*ScoringModel!$B$5+Input!L1008*ScoringModel!$B$6+Input!M1008*ScoringModel!$B$7+Input!N1008*ScoringModel!$B$8+Input!O1008*ScoringModel!$B$9+Input!P1008*ScoringModel!$B$10)*0.01,"")</f>
        <v/>
      </c>
      <c r="O1008" s="66" t="str">
        <f>IF(A1008&lt;&gt;"",(Input!Q1008*ScoringModel!$B$14+Input!R1008*ScoringModel!$B$15+Input!S1008*ScoringModel!$B$16+Input!T1008*ScoringModel!$B$17+Input!U1008*ScoringModel!$B$18+Input!V1008*ScoringModel!$B$19+Input!W1008*ScoringModel!$B$20)*0.01,"")</f>
        <v/>
      </c>
      <c r="P1008" s="66" t="str">
        <f>IF(A1008&lt;&gt;"",(Input!X1008*ScoringModel!$B$24+Input!Y1008*ScoringModel!$B$25+Input!Z1008*ScoringModel!$B$26+Input!AA1008*ScoringModel!$B$27+Input!AB1008*ScoringModel!$B$28+Input!AC1008*ScoringModel!$B$29+Input!AD1008*ScoringModel!$B$30)*0.01,"")</f>
        <v/>
      </c>
    </row>
    <row r="1009" spans="1:16" x14ac:dyDescent="0.25">
      <c r="A1009" s="154" t="str">
        <f>IF(Input!A1009&lt;&gt;"",Input!A1009,"")</f>
        <v/>
      </c>
      <c r="B1009" s="154" t="str">
        <f>IF(Input!D1009&lt;&gt;"",CONCATENATE(Input!D1009,", ",Input!C1009),"")</f>
        <v/>
      </c>
      <c r="C1009" s="154" t="str">
        <f>IF(Input!E1009&lt;&gt;"",Input!E1009,"")</f>
        <v/>
      </c>
      <c r="D1009" s="155" t="str">
        <f>IF(Input!F1009&lt;&gt;"",Input!F1009,"")</f>
        <v/>
      </c>
      <c r="E1009" s="154" t="str">
        <f>IF(Input!I1009&lt;&gt;"",CONCATENATE(Input!I1009,", ",LEFT(Input!H1009,1)),"")</f>
        <v/>
      </c>
      <c r="F1009" s="156"/>
      <c r="G1009" s="157" t="str">
        <f t="shared" si="15"/>
        <v/>
      </c>
      <c r="H1009" s="154" t="str">
        <f>IF(A1009&lt;&gt;"",VLOOKUP(G1009,ScoreRanges!$C$4:$E$8,3),"")</f>
        <v/>
      </c>
      <c r="I1009" s="156"/>
      <c r="J1009" s="129" t="str">
        <f>IF(AND(ConversionTable!$F$2&lt;&gt;"",A1009&lt;&gt;""),VLOOKUP(G1009,ConversionTable!B$2:D$402,3),"")</f>
        <v/>
      </c>
      <c r="K1009" s="66" t="str">
        <f>IF(AND(ConversionTable!$F$2&lt;&gt;"",A1009&lt;&gt;""),VLOOKUP(J1009,ConversionTable!I$4:K$7,3),"")</f>
        <v/>
      </c>
      <c r="M1009" s="66" t="str">
        <f>IF(A1009&lt;&gt;"",(Input!AE1009*ScoringModel!$B$11+Input!AF1009*ScoringModel!$B$21+Input!AG1009*ScoringModel!$B$31)*0.01,"")</f>
        <v/>
      </c>
      <c r="N1009" s="66" t="str">
        <f>IF(A1009&lt;&gt;"",(Input!J1009*ScoringModel!$B$4+Input!K1009*ScoringModel!$B$5+Input!L1009*ScoringModel!$B$6+Input!M1009*ScoringModel!$B$7+Input!N1009*ScoringModel!$B$8+Input!O1009*ScoringModel!$B$9+Input!P1009*ScoringModel!$B$10)*0.01,"")</f>
        <v/>
      </c>
      <c r="O1009" s="66" t="str">
        <f>IF(A1009&lt;&gt;"",(Input!Q1009*ScoringModel!$B$14+Input!R1009*ScoringModel!$B$15+Input!S1009*ScoringModel!$B$16+Input!T1009*ScoringModel!$B$17+Input!U1009*ScoringModel!$B$18+Input!V1009*ScoringModel!$B$19+Input!W1009*ScoringModel!$B$20)*0.01,"")</f>
        <v/>
      </c>
      <c r="P1009" s="66" t="str">
        <f>IF(A1009&lt;&gt;"",(Input!X1009*ScoringModel!$B$24+Input!Y1009*ScoringModel!$B$25+Input!Z1009*ScoringModel!$B$26+Input!AA1009*ScoringModel!$B$27+Input!AB1009*ScoringModel!$B$28+Input!AC1009*ScoringModel!$B$29+Input!AD1009*ScoringModel!$B$30)*0.01,"")</f>
        <v/>
      </c>
    </row>
    <row r="1010" spans="1:16" x14ac:dyDescent="0.25">
      <c r="A1010" s="154" t="str">
        <f>IF(Input!A1010&lt;&gt;"",Input!A1010,"")</f>
        <v/>
      </c>
      <c r="B1010" s="154" t="str">
        <f>IF(Input!D1010&lt;&gt;"",CONCATENATE(Input!D1010,", ",Input!C1010),"")</f>
        <v/>
      </c>
      <c r="C1010" s="154" t="str">
        <f>IF(Input!E1010&lt;&gt;"",Input!E1010,"")</f>
        <v/>
      </c>
      <c r="D1010" s="155" t="str">
        <f>IF(Input!F1010&lt;&gt;"",Input!F1010,"")</f>
        <v/>
      </c>
      <c r="E1010" s="154" t="str">
        <f>IF(Input!I1010&lt;&gt;"",CONCATENATE(Input!I1010,", ",LEFT(Input!H1010,1)),"")</f>
        <v/>
      </c>
      <c r="F1010" s="156"/>
      <c r="G1010" s="157" t="str">
        <f t="shared" si="15"/>
        <v/>
      </c>
      <c r="H1010" s="154" t="str">
        <f>IF(A1010&lt;&gt;"",VLOOKUP(G1010,ScoreRanges!$C$4:$E$8,3),"")</f>
        <v/>
      </c>
      <c r="I1010" s="156"/>
      <c r="J1010" s="129" t="str">
        <f>IF(AND(ConversionTable!$F$2&lt;&gt;"",A1010&lt;&gt;""),VLOOKUP(G1010,ConversionTable!B$2:D$402,3),"")</f>
        <v/>
      </c>
      <c r="K1010" s="66" t="str">
        <f>IF(AND(ConversionTable!$F$2&lt;&gt;"",A1010&lt;&gt;""),VLOOKUP(J1010,ConversionTable!I$4:K$7,3),"")</f>
        <v/>
      </c>
      <c r="M1010" s="66" t="str">
        <f>IF(A1010&lt;&gt;"",(Input!AE1010*ScoringModel!$B$11+Input!AF1010*ScoringModel!$B$21+Input!AG1010*ScoringModel!$B$31)*0.01,"")</f>
        <v/>
      </c>
      <c r="N1010" s="66" t="str">
        <f>IF(A1010&lt;&gt;"",(Input!J1010*ScoringModel!$B$4+Input!K1010*ScoringModel!$B$5+Input!L1010*ScoringModel!$B$6+Input!M1010*ScoringModel!$B$7+Input!N1010*ScoringModel!$B$8+Input!O1010*ScoringModel!$B$9+Input!P1010*ScoringModel!$B$10)*0.01,"")</f>
        <v/>
      </c>
      <c r="O1010" s="66" t="str">
        <f>IF(A1010&lt;&gt;"",(Input!Q1010*ScoringModel!$B$14+Input!R1010*ScoringModel!$B$15+Input!S1010*ScoringModel!$B$16+Input!T1010*ScoringModel!$B$17+Input!U1010*ScoringModel!$B$18+Input!V1010*ScoringModel!$B$19+Input!W1010*ScoringModel!$B$20)*0.01,"")</f>
        <v/>
      </c>
      <c r="P1010" s="66" t="str">
        <f>IF(A1010&lt;&gt;"",(Input!X1010*ScoringModel!$B$24+Input!Y1010*ScoringModel!$B$25+Input!Z1010*ScoringModel!$B$26+Input!AA1010*ScoringModel!$B$27+Input!AB1010*ScoringModel!$B$28+Input!AC1010*ScoringModel!$B$29+Input!AD1010*ScoringModel!$B$30)*0.01,"")</f>
        <v/>
      </c>
    </row>
    <row r="1011" spans="1:16" x14ac:dyDescent="0.25">
      <c r="A1011" s="154" t="str">
        <f>IF(Input!A1011&lt;&gt;"",Input!A1011,"")</f>
        <v/>
      </c>
      <c r="B1011" s="154" t="str">
        <f>IF(Input!D1011&lt;&gt;"",CONCATENATE(Input!D1011,", ",Input!C1011),"")</f>
        <v/>
      </c>
      <c r="C1011" s="154" t="str">
        <f>IF(Input!E1011&lt;&gt;"",Input!E1011,"")</f>
        <v/>
      </c>
      <c r="D1011" s="155" t="str">
        <f>IF(Input!F1011&lt;&gt;"",Input!F1011,"")</f>
        <v/>
      </c>
      <c r="E1011" s="154" t="str">
        <f>IF(Input!I1011&lt;&gt;"",CONCATENATE(Input!I1011,", ",LEFT(Input!H1011,1)),"")</f>
        <v/>
      </c>
      <c r="F1011" s="156"/>
      <c r="G1011" s="157" t="str">
        <f t="shared" si="15"/>
        <v/>
      </c>
      <c r="H1011" s="154" t="str">
        <f>IF(A1011&lt;&gt;"",VLOOKUP(G1011,ScoreRanges!$C$4:$E$8,3),"")</f>
        <v/>
      </c>
      <c r="I1011" s="156"/>
      <c r="J1011" s="129" t="str">
        <f>IF(AND(ConversionTable!$F$2&lt;&gt;"",A1011&lt;&gt;""),VLOOKUP(G1011,ConversionTable!B$2:D$402,3),"")</f>
        <v/>
      </c>
      <c r="K1011" s="66" t="str">
        <f>IF(AND(ConversionTable!$F$2&lt;&gt;"",A1011&lt;&gt;""),VLOOKUP(J1011,ConversionTable!I$4:K$7,3),"")</f>
        <v/>
      </c>
      <c r="M1011" s="66" t="str">
        <f>IF(A1011&lt;&gt;"",(Input!AE1011*ScoringModel!$B$11+Input!AF1011*ScoringModel!$B$21+Input!AG1011*ScoringModel!$B$31)*0.01,"")</f>
        <v/>
      </c>
      <c r="N1011" s="66" t="str">
        <f>IF(A1011&lt;&gt;"",(Input!J1011*ScoringModel!$B$4+Input!K1011*ScoringModel!$B$5+Input!L1011*ScoringModel!$B$6+Input!M1011*ScoringModel!$B$7+Input!N1011*ScoringModel!$B$8+Input!O1011*ScoringModel!$B$9+Input!P1011*ScoringModel!$B$10)*0.01,"")</f>
        <v/>
      </c>
      <c r="O1011" s="66" t="str">
        <f>IF(A1011&lt;&gt;"",(Input!Q1011*ScoringModel!$B$14+Input!R1011*ScoringModel!$B$15+Input!S1011*ScoringModel!$B$16+Input!T1011*ScoringModel!$B$17+Input!U1011*ScoringModel!$B$18+Input!V1011*ScoringModel!$B$19+Input!W1011*ScoringModel!$B$20)*0.01,"")</f>
        <v/>
      </c>
      <c r="P1011" s="66" t="str">
        <f>IF(A1011&lt;&gt;"",(Input!X1011*ScoringModel!$B$24+Input!Y1011*ScoringModel!$B$25+Input!Z1011*ScoringModel!$B$26+Input!AA1011*ScoringModel!$B$27+Input!AB1011*ScoringModel!$B$28+Input!AC1011*ScoringModel!$B$29+Input!AD1011*ScoringModel!$B$30)*0.01,"")</f>
        <v/>
      </c>
    </row>
    <row r="1012" spans="1:16" x14ac:dyDescent="0.25">
      <c r="A1012" s="154" t="str">
        <f>IF(Input!A1012&lt;&gt;"",Input!A1012,"")</f>
        <v/>
      </c>
      <c r="B1012" s="154" t="str">
        <f>IF(Input!D1012&lt;&gt;"",CONCATENATE(Input!D1012,", ",Input!C1012),"")</f>
        <v/>
      </c>
      <c r="C1012" s="154" t="str">
        <f>IF(Input!E1012&lt;&gt;"",Input!E1012,"")</f>
        <v/>
      </c>
      <c r="D1012" s="155" t="str">
        <f>IF(Input!F1012&lt;&gt;"",Input!F1012,"")</f>
        <v/>
      </c>
      <c r="E1012" s="154" t="str">
        <f>IF(Input!I1012&lt;&gt;"",CONCATENATE(Input!I1012,", ",LEFT(Input!H1012,1)),"")</f>
        <v/>
      </c>
      <c r="F1012" s="156"/>
      <c r="G1012" s="157" t="str">
        <f t="shared" si="15"/>
        <v/>
      </c>
      <c r="H1012" s="154" t="str">
        <f>IF(A1012&lt;&gt;"",VLOOKUP(G1012,ScoreRanges!$C$4:$E$8,3),"")</f>
        <v/>
      </c>
      <c r="I1012" s="156"/>
      <c r="J1012" s="129" t="str">
        <f>IF(AND(ConversionTable!$F$2&lt;&gt;"",A1012&lt;&gt;""),VLOOKUP(G1012,ConversionTable!B$2:D$402,3),"")</f>
        <v/>
      </c>
      <c r="K1012" s="66" t="str">
        <f>IF(AND(ConversionTable!$F$2&lt;&gt;"",A1012&lt;&gt;""),VLOOKUP(J1012,ConversionTable!I$4:K$7,3),"")</f>
        <v/>
      </c>
      <c r="M1012" s="66" t="str">
        <f>IF(A1012&lt;&gt;"",(Input!AE1012*ScoringModel!$B$11+Input!AF1012*ScoringModel!$B$21+Input!AG1012*ScoringModel!$B$31)*0.01,"")</f>
        <v/>
      </c>
      <c r="N1012" s="66" t="str">
        <f>IF(A1012&lt;&gt;"",(Input!J1012*ScoringModel!$B$4+Input!K1012*ScoringModel!$B$5+Input!L1012*ScoringModel!$B$6+Input!M1012*ScoringModel!$B$7+Input!N1012*ScoringModel!$B$8+Input!O1012*ScoringModel!$B$9+Input!P1012*ScoringModel!$B$10)*0.01,"")</f>
        <v/>
      </c>
      <c r="O1012" s="66" t="str">
        <f>IF(A1012&lt;&gt;"",(Input!Q1012*ScoringModel!$B$14+Input!R1012*ScoringModel!$B$15+Input!S1012*ScoringModel!$B$16+Input!T1012*ScoringModel!$B$17+Input!U1012*ScoringModel!$B$18+Input!V1012*ScoringModel!$B$19+Input!W1012*ScoringModel!$B$20)*0.01,"")</f>
        <v/>
      </c>
      <c r="P1012" s="66" t="str">
        <f>IF(A1012&lt;&gt;"",(Input!X1012*ScoringModel!$B$24+Input!Y1012*ScoringModel!$B$25+Input!Z1012*ScoringModel!$B$26+Input!AA1012*ScoringModel!$B$27+Input!AB1012*ScoringModel!$B$28+Input!AC1012*ScoringModel!$B$29+Input!AD1012*ScoringModel!$B$30)*0.01,"")</f>
        <v/>
      </c>
    </row>
    <row r="1013" spans="1:16" x14ac:dyDescent="0.25">
      <c r="A1013" s="154" t="str">
        <f>IF(Input!A1013&lt;&gt;"",Input!A1013,"")</f>
        <v/>
      </c>
      <c r="B1013" s="154" t="str">
        <f>IF(Input!D1013&lt;&gt;"",CONCATENATE(Input!D1013,", ",Input!C1013),"")</f>
        <v/>
      </c>
      <c r="C1013" s="154" t="str">
        <f>IF(Input!E1013&lt;&gt;"",Input!E1013,"")</f>
        <v/>
      </c>
      <c r="D1013" s="155" t="str">
        <f>IF(Input!F1013&lt;&gt;"",Input!F1013,"")</f>
        <v/>
      </c>
      <c r="E1013" s="154" t="str">
        <f>IF(Input!I1013&lt;&gt;"",CONCATENATE(Input!I1013,", ",LEFT(Input!H1013,1)),"")</f>
        <v/>
      </c>
      <c r="F1013" s="156"/>
      <c r="G1013" s="157" t="str">
        <f t="shared" si="15"/>
        <v/>
      </c>
      <c r="H1013" s="154" t="str">
        <f>IF(A1013&lt;&gt;"",VLOOKUP(G1013,ScoreRanges!$C$4:$E$8,3),"")</f>
        <v/>
      </c>
      <c r="I1013" s="156"/>
      <c r="J1013" s="129" t="str">
        <f>IF(AND(ConversionTable!$F$2&lt;&gt;"",A1013&lt;&gt;""),VLOOKUP(G1013,ConversionTable!B$2:D$402,3),"")</f>
        <v/>
      </c>
      <c r="K1013" s="66" t="str">
        <f>IF(AND(ConversionTable!$F$2&lt;&gt;"",A1013&lt;&gt;""),VLOOKUP(J1013,ConversionTable!I$4:K$7,3),"")</f>
        <v/>
      </c>
      <c r="M1013" s="66" t="str">
        <f>IF(A1013&lt;&gt;"",(Input!AE1013*ScoringModel!$B$11+Input!AF1013*ScoringModel!$B$21+Input!AG1013*ScoringModel!$B$31)*0.01,"")</f>
        <v/>
      </c>
      <c r="N1013" s="66" t="str">
        <f>IF(A1013&lt;&gt;"",(Input!J1013*ScoringModel!$B$4+Input!K1013*ScoringModel!$B$5+Input!L1013*ScoringModel!$B$6+Input!M1013*ScoringModel!$B$7+Input!N1013*ScoringModel!$B$8+Input!O1013*ScoringModel!$B$9+Input!P1013*ScoringModel!$B$10)*0.01,"")</f>
        <v/>
      </c>
      <c r="O1013" s="66" t="str">
        <f>IF(A1013&lt;&gt;"",(Input!Q1013*ScoringModel!$B$14+Input!R1013*ScoringModel!$B$15+Input!S1013*ScoringModel!$B$16+Input!T1013*ScoringModel!$B$17+Input!U1013*ScoringModel!$B$18+Input!V1013*ScoringModel!$B$19+Input!W1013*ScoringModel!$B$20)*0.01,"")</f>
        <v/>
      </c>
      <c r="P1013" s="66" t="str">
        <f>IF(A1013&lt;&gt;"",(Input!X1013*ScoringModel!$B$24+Input!Y1013*ScoringModel!$B$25+Input!Z1013*ScoringModel!$B$26+Input!AA1013*ScoringModel!$B$27+Input!AB1013*ScoringModel!$B$28+Input!AC1013*ScoringModel!$B$29+Input!AD1013*ScoringModel!$B$30)*0.01,"")</f>
        <v/>
      </c>
    </row>
    <row r="1014" spans="1:16" x14ac:dyDescent="0.25">
      <c r="A1014" s="154" t="str">
        <f>IF(Input!A1014&lt;&gt;"",Input!A1014,"")</f>
        <v/>
      </c>
      <c r="B1014" s="154" t="str">
        <f>IF(Input!D1014&lt;&gt;"",CONCATENATE(Input!D1014,", ",Input!C1014),"")</f>
        <v/>
      </c>
      <c r="C1014" s="154" t="str">
        <f>IF(Input!E1014&lt;&gt;"",Input!E1014,"")</f>
        <v/>
      </c>
      <c r="D1014" s="155" t="str">
        <f>IF(Input!F1014&lt;&gt;"",Input!F1014,"")</f>
        <v/>
      </c>
      <c r="E1014" s="154" t="str">
        <f>IF(Input!I1014&lt;&gt;"",CONCATENATE(Input!I1014,", ",LEFT(Input!H1014,1)),"")</f>
        <v/>
      </c>
      <c r="F1014" s="156"/>
      <c r="G1014" s="157" t="str">
        <f t="shared" si="15"/>
        <v/>
      </c>
      <c r="H1014" s="154" t="str">
        <f>IF(A1014&lt;&gt;"",VLOOKUP(G1014,ScoreRanges!$C$4:$E$8,3),"")</f>
        <v/>
      </c>
      <c r="I1014" s="156"/>
      <c r="J1014" s="129" t="str">
        <f>IF(AND(ConversionTable!$F$2&lt;&gt;"",A1014&lt;&gt;""),VLOOKUP(G1014,ConversionTable!B$2:D$402,3),"")</f>
        <v/>
      </c>
      <c r="K1014" s="66" t="str">
        <f>IF(AND(ConversionTable!$F$2&lt;&gt;"",A1014&lt;&gt;""),VLOOKUP(J1014,ConversionTable!I$4:K$7,3),"")</f>
        <v/>
      </c>
      <c r="M1014" s="66" t="str">
        <f>IF(A1014&lt;&gt;"",(Input!AE1014*ScoringModel!$B$11+Input!AF1014*ScoringModel!$B$21+Input!AG1014*ScoringModel!$B$31)*0.01,"")</f>
        <v/>
      </c>
      <c r="N1014" s="66" t="str">
        <f>IF(A1014&lt;&gt;"",(Input!J1014*ScoringModel!$B$4+Input!K1014*ScoringModel!$B$5+Input!L1014*ScoringModel!$B$6+Input!M1014*ScoringModel!$B$7+Input!N1014*ScoringModel!$B$8+Input!O1014*ScoringModel!$B$9+Input!P1014*ScoringModel!$B$10)*0.01,"")</f>
        <v/>
      </c>
      <c r="O1014" s="66" t="str">
        <f>IF(A1014&lt;&gt;"",(Input!Q1014*ScoringModel!$B$14+Input!R1014*ScoringModel!$B$15+Input!S1014*ScoringModel!$B$16+Input!T1014*ScoringModel!$B$17+Input!U1014*ScoringModel!$B$18+Input!V1014*ScoringModel!$B$19+Input!W1014*ScoringModel!$B$20)*0.01,"")</f>
        <v/>
      </c>
      <c r="P1014" s="66" t="str">
        <f>IF(A1014&lt;&gt;"",(Input!X1014*ScoringModel!$B$24+Input!Y1014*ScoringModel!$B$25+Input!Z1014*ScoringModel!$B$26+Input!AA1014*ScoringModel!$B$27+Input!AB1014*ScoringModel!$B$28+Input!AC1014*ScoringModel!$B$29+Input!AD1014*ScoringModel!$B$30)*0.01,"")</f>
        <v/>
      </c>
    </row>
    <row r="1015" spans="1:16" x14ac:dyDescent="0.25">
      <c r="A1015" s="154" t="str">
        <f>IF(Input!A1015&lt;&gt;"",Input!A1015,"")</f>
        <v/>
      </c>
      <c r="B1015" s="154" t="str">
        <f>IF(Input!D1015&lt;&gt;"",CONCATENATE(Input!D1015,", ",Input!C1015),"")</f>
        <v/>
      </c>
      <c r="C1015" s="154" t="str">
        <f>IF(Input!E1015&lt;&gt;"",Input!E1015,"")</f>
        <v/>
      </c>
      <c r="D1015" s="155" t="str">
        <f>IF(Input!F1015&lt;&gt;"",Input!F1015,"")</f>
        <v/>
      </c>
      <c r="E1015" s="154" t="str">
        <f>IF(Input!I1015&lt;&gt;"",CONCATENATE(Input!I1015,", ",LEFT(Input!H1015,1)),"")</f>
        <v/>
      </c>
      <c r="F1015" s="156"/>
      <c r="G1015" s="157" t="str">
        <f t="shared" si="15"/>
        <v/>
      </c>
      <c r="H1015" s="154" t="str">
        <f>IF(A1015&lt;&gt;"",VLOOKUP(G1015,ScoreRanges!$C$4:$E$8,3),"")</f>
        <v/>
      </c>
      <c r="I1015" s="156"/>
      <c r="J1015" s="129" t="str">
        <f>IF(AND(ConversionTable!$F$2&lt;&gt;"",A1015&lt;&gt;""),VLOOKUP(G1015,ConversionTable!B$2:D$402,3),"")</f>
        <v/>
      </c>
      <c r="K1015" s="66" t="str">
        <f>IF(AND(ConversionTable!$F$2&lt;&gt;"",A1015&lt;&gt;""),VLOOKUP(J1015,ConversionTable!I$4:K$7,3),"")</f>
        <v/>
      </c>
      <c r="M1015" s="66" t="str">
        <f>IF(A1015&lt;&gt;"",(Input!AE1015*ScoringModel!$B$11+Input!AF1015*ScoringModel!$B$21+Input!AG1015*ScoringModel!$B$31)*0.01,"")</f>
        <v/>
      </c>
      <c r="N1015" s="66" t="str">
        <f>IF(A1015&lt;&gt;"",(Input!J1015*ScoringModel!$B$4+Input!K1015*ScoringModel!$B$5+Input!L1015*ScoringModel!$B$6+Input!M1015*ScoringModel!$B$7+Input!N1015*ScoringModel!$B$8+Input!O1015*ScoringModel!$B$9+Input!P1015*ScoringModel!$B$10)*0.01,"")</f>
        <v/>
      </c>
      <c r="O1015" s="66" t="str">
        <f>IF(A1015&lt;&gt;"",(Input!Q1015*ScoringModel!$B$14+Input!R1015*ScoringModel!$B$15+Input!S1015*ScoringModel!$B$16+Input!T1015*ScoringModel!$B$17+Input!U1015*ScoringModel!$B$18+Input!V1015*ScoringModel!$B$19+Input!W1015*ScoringModel!$B$20)*0.01,"")</f>
        <v/>
      </c>
      <c r="P1015" s="66" t="str">
        <f>IF(A1015&lt;&gt;"",(Input!X1015*ScoringModel!$B$24+Input!Y1015*ScoringModel!$B$25+Input!Z1015*ScoringModel!$B$26+Input!AA1015*ScoringModel!$B$27+Input!AB1015*ScoringModel!$B$28+Input!AC1015*ScoringModel!$B$29+Input!AD1015*ScoringModel!$B$30)*0.01,"")</f>
        <v/>
      </c>
    </row>
    <row r="1016" spans="1:16" x14ac:dyDescent="0.25">
      <c r="A1016" s="154" t="str">
        <f>IF(Input!A1016&lt;&gt;"",Input!A1016,"")</f>
        <v/>
      </c>
      <c r="B1016" s="154" t="str">
        <f>IF(Input!D1016&lt;&gt;"",CONCATENATE(Input!D1016,", ",Input!C1016),"")</f>
        <v/>
      </c>
      <c r="C1016" s="154" t="str">
        <f>IF(Input!E1016&lt;&gt;"",Input!E1016,"")</f>
        <v/>
      </c>
      <c r="D1016" s="155" t="str">
        <f>IF(Input!F1016&lt;&gt;"",Input!F1016,"")</f>
        <v/>
      </c>
      <c r="E1016" s="154" t="str">
        <f>IF(Input!I1016&lt;&gt;"",CONCATENATE(Input!I1016,", ",LEFT(Input!H1016,1)),"")</f>
        <v/>
      </c>
      <c r="F1016" s="156"/>
      <c r="G1016" s="157" t="str">
        <f t="shared" si="15"/>
        <v/>
      </c>
      <c r="H1016" s="154" t="str">
        <f>IF(A1016&lt;&gt;"",VLOOKUP(G1016,ScoreRanges!$C$4:$E$8,3),"")</f>
        <v/>
      </c>
      <c r="I1016" s="156"/>
      <c r="J1016" s="129" t="str">
        <f>IF(AND(ConversionTable!$F$2&lt;&gt;"",A1016&lt;&gt;""),VLOOKUP(G1016,ConversionTable!B$2:D$402,3),"")</f>
        <v/>
      </c>
      <c r="K1016" s="66" t="str">
        <f>IF(AND(ConversionTable!$F$2&lt;&gt;"",A1016&lt;&gt;""),VLOOKUP(J1016,ConversionTable!I$4:K$7,3),"")</f>
        <v/>
      </c>
      <c r="M1016" s="66" t="str">
        <f>IF(A1016&lt;&gt;"",(Input!AE1016*ScoringModel!$B$11+Input!AF1016*ScoringModel!$B$21+Input!AG1016*ScoringModel!$B$31)*0.01,"")</f>
        <v/>
      </c>
      <c r="N1016" s="66" t="str">
        <f>IF(A1016&lt;&gt;"",(Input!J1016*ScoringModel!$B$4+Input!K1016*ScoringModel!$B$5+Input!L1016*ScoringModel!$B$6+Input!M1016*ScoringModel!$B$7+Input!N1016*ScoringModel!$B$8+Input!O1016*ScoringModel!$B$9+Input!P1016*ScoringModel!$B$10)*0.01,"")</f>
        <v/>
      </c>
      <c r="O1016" s="66" t="str">
        <f>IF(A1016&lt;&gt;"",(Input!Q1016*ScoringModel!$B$14+Input!R1016*ScoringModel!$B$15+Input!S1016*ScoringModel!$B$16+Input!T1016*ScoringModel!$B$17+Input!U1016*ScoringModel!$B$18+Input!V1016*ScoringModel!$B$19+Input!W1016*ScoringModel!$B$20)*0.01,"")</f>
        <v/>
      </c>
      <c r="P1016" s="66" t="str">
        <f>IF(A1016&lt;&gt;"",(Input!X1016*ScoringModel!$B$24+Input!Y1016*ScoringModel!$B$25+Input!Z1016*ScoringModel!$B$26+Input!AA1016*ScoringModel!$B$27+Input!AB1016*ScoringModel!$B$28+Input!AC1016*ScoringModel!$B$29+Input!AD1016*ScoringModel!$B$30)*0.01,"")</f>
        <v/>
      </c>
    </row>
    <row r="1017" spans="1:16" x14ac:dyDescent="0.25">
      <c r="A1017" s="154" t="str">
        <f>IF(Input!A1017&lt;&gt;"",Input!A1017,"")</f>
        <v/>
      </c>
      <c r="B1017" s="154" t="str">
        <f>IF(Input!D1017&lt;&gt;"",CONCATENATE(Input!D1017,", ",Input!C1017),"")</f>
        <v/>
      </c>
      <c r="C1017" s="154" t="str">
        <f>IF(Input!E1017&lt;&gt;"",Input!E1017,"")</f>
        <v/>
      </c>
      <c r="D1017" s="155" t="str">
        <f>IF(Input!F1017&lt;&gt;"",Input!F1017,"")</f>
        <v/>
      </c>
      <c r="E1017" s="154" t="str">
        <f>IF(Input!I1017&lt;&gt;"",CONCATENATE(Input!I1017,", ",LEFT(Input!H1017,1)),"")</f>
        <v/>
      </c>
      <c r="F1017" s="156"/>
      <c r="G1017" s="157" t="str">
        <f t="shared" si="15"/>
        <v/>
      </c>
      <c r="H1017" s="154" t="str">
        <f>IF(A1017&lt;&gt;"",VLOOKUP(G1017,ScoreRanges!$C$4:$E$8,3),"")</f>
        <v/>
      </c>
      <c r="I1017" s="156"/>
      <c r="J1017" s="129" t="str">
        <f>IF(AND(ConversionTable!$F$2&lt;&gt;"",A1017&lt;&gt;""),VLOOKUP(G1017,ConversionTable!B$2:D$402,3),"")</f>
        <v/>
      </c>
      <c r="K1017" s="66" t="str">
        <f>IF(AND(ConversionTable!$F$2&lt;&gt;"",A1017&lt;&gt;""),VLOOKUP(J1017,ConversionTable!I$4:K$7,3),"")</f>
        <v/>
      </c>
      <c r="M1017" s="66" t="str">
        <f>IF(A1017&lt;&gt;"",(Input!AE1017*ScoringModel!$B$11+Input!AF1017*ScoringModel!$B$21+Input!AG1017*ScoringModel!$B$31)*0.01,"")</f>
        <v/>
      </c>
      <c r="N1017" s="66" t="str">
        <f>IF(A1017&lt;&gt;"",(Input!J1017*ScoringModel!$B$4+Input!K1017*ScoringModel!$B$5+Input!L1017*ScoringModel!$B$6+Input!M1017*ScoringModel!$B$7+Input!N1017*ScoringModel!$B$8+Input!O1017*ScoringModel!$B$9+Input!P1017*ScoringModel!$B$10)*0.01,"")</f>
        <v/>
      </c>
      <c r="O1017" s="66" t="str">
        <f>IF(A1017&lt;&gt;"",(Input!Q1017*ScoringModel!$B$14+Input!R1017*ScoringModel!$B$15+Input!S1017*ScoringModel!$B$16+Input!T1017*ScoringModel!$B$17+Input!U1017*ScoringModel!$B$18+Input!V1017*ScoringModel!$B$19+Input!W1017*ScoringModel!$B$20)*0.01,"")</f>
        <v/>
      </c>
      <c r="P1017" s="66" t="str">
        <f>IF(A1017&lt;&gt;"",(Input!X1017*ScoringModel!$B$24+Input!Y1017*ScoringModel!$B$25+Input!Z1017*ScoringModel!$B$26+Input!AA1017*ScoringModel!$B$27+Input!AB1017*ScoringModel!$B$28+Input!AC1017*ScoringModel!$B$29+Input!AD1017*ScoringModel!$B$30)*0.01,"")</f>
        <v/>
      </c>
    </row>
    <row r="1018" spans="1:16" x14ac:dyDescent="0.25">
      <c r="A1018" s="154" t="str">
        <f>IF(Input!A1018&lt;&gt;"",Input!A1018,"")</f>
        <v/>
      </c>
      <c r="B1018" s="154" t="str">
        <f>IF(Input!D1018&lt;&gt;"",CONCATENATE(Input!D1018,", ",Input!C1018),"")</f>
        <v/>
      </c>
      <c r="C1018" s="154" t="str">
        <f>IF(Input!E1018&lt;&gt;"",Input!E1018,"")</f>
        <v/>
      </c>
      <c r="D1018" s="155" t="str">
        <f>IF(Input!F1018&lt;&gt;"",Input!F1018,"")</f>
        <v/>
      </c>
      <c r="E1018" s="154" t="str">
        <f>IF(Input!I1018&lt;&gt;"",CONCATENATE(Input!I1018,", ",LEFT(Input!H1018,1)),"")</f>
        <v/>
      </c>
      <c r="F1018" s="156"/>
      <c r="G1018" s="157" t="str">
        <f t="shared" si="15"/>
        <v/>
      </c>
      <c r="H1018" s="154" t="str">
        <f>IF(A1018&lt;&gt;"",VLOOKUP(G1018,ScoreRanges!$C$4:$E$8,3),"")</f>
        <v/>
      </c>
      <c r="I1018" s="156"/>
      <c r="J1018" s="129" t="str">
        <f>IF(AND(ConversionTable!$F$2&lt;&gt;"",A1018&lt;&gt;""),VLOOKUP(G1018,ConversionTable!B$2:D$402,3),"")</f>
        <v/>
      </c>
      <c r="K1018" s="66" t="str">
        <f>IF(AND(ConversionTable!$F$2&lt;&gt;"",A1018&lt;&gt;""),VLOOKUP(J1018,ConversionTable!I$4:K$7,3),"")</f>
        <v/>
      </c>
      <c r="M1018" s="66" t="str">
        <f>IF(A1018&lt;&gt;"",(Input!AE1018*ScoringModel!$B$11+Input!AF1018*ScoringModel!$B$21+Input!AG1018*ScoringModel!$B$31)*0.01,"")</f>
        <v/>
      </c>
      <c r="N1018" s="66" t="str">
        <f>IF(A1018&lt;&gt;"",(Input!J1018*ScoringModel!$B$4+Input!K1018*ScoringModel!$B$5+Input!L1018*ScoringModel!$B$6+Input!M1018*ScoringModel!$B$7+Input!N1018*ScoringModel!$B$8+Input!O1018*ScoringModel!$B$9+Input!P1018*ScoringModel!$B$10)*0.01,"")</f>
        <v/>
      </c>
      <c r="O1018" s="66" t="str">
        <f>IF(A1018&lt;&gt;"",(Input!Q1018*ScoringModel!$B$14+Input!R1018*ScoringModel!$B$15+Input!S1018*ScoringModel!$B$16+Input!T1018*ScoringModel!$B$17+Input!U1018*ScoringModel!$B$18+Input!V1018*ScoringModel!$B$19+Input!W1018*ScoringModel!$B$20)*0.01,"")</f>
        <v/>
      </c>
      <c r="P1018" s="66" t="str">
        <f>IF(A1018&lt;&gt;"",(Input!X1018*ScoringModel!$B$24+Input!Y1018*ScoringModel!$B$25+Input!Z1018*ScoringModel!$B$26+Input!AA1018*ScoringModel!$B$27+Input!AB1018*ScoringModel!$B$28+Input!AC1018*ScoringModel!$B$29+Input!AD1018*ScoringModel!$B$30)*0.01,"")</f>
        <v/>
      </c>
    </row>
    <row r="1019" spans="1:16" x14ac:dyDescent="0.25">
      <c r="A1019" s="154" t="str">
        <f>IF(Input!A1019&lt;&gt;"",Input!A1019,"")</f>
        <v/>
      </c>
      <c r="B1019" s="154" t="str">
        <f>IF(Input!D1019&lt;&gt;"",CONCATENATE(Input!D1019,", ",Input!C1019),"")</f>
        <v/>
      </c>
      <c r="C1019" s="154" t="str">
        <f>IF(Input!E1019&lt;&gt;"",Input!E1019,"")</f>
        <v/>
      </c>
      <c r="D1019" s="155" t="str">
        <f>IF(Input!F1019&lt;&gt;"",Input!F1019,"")</f>
        <v/>
      </c>
      <c r="E1019" s="154" t="str">
        <f>IF(Input!I1019&lt;&gt;"",CONCATENATE(Input!I1019,", ",LEFT(Input!H1019,1)),"")</f>
        <v/>
      </c>
      <c r="F1019" s="156"/>
      <c r="G1019" s="157" t="str">
        <f t="shared" si="15"/>
        <v/>
      </c>
      <c r="H1019" s="154" t="str">
        <f>IF(A1019&lt;&gt;"",VLOOKUP(G1019,ScoreRanges!$C$4:$E$8,3),"")</f>
        <v/>
      </c>
      <c r="I1019" s="156"/>
      <c r="J1019" s="129" t="str">
        <f>IF(AND(ConversionTable!$F$2&lt;&gt;"",A1019&lt;&gt;""),VLOOKUP(G1019,ConversionTable!B$2:D$402,3),"")</f>
        <v/>
      </c>
      <c r="K1019" s="66" t="str">
        <f>IF(AND(ConversionTable!$F$2&lt;&gt;"",A1019&lt;&gt;""),VLOOKUP(J1019,ConversionTable!I$4:K$7,3),"")</f>
        <v/>
      </c>
      <c r="M1019" s="66" t="str">
        <f>IF(A1019&lt;&gt;"",(Input!AE1019*ScoringModel!$B$11+Input!AF1019*ScoringModel!$B$21+Input!AG1019*ScoringModel!$B$31)*0.01,"")</f>
        <v/>
      </c>
      <c r="N1019" s="66" t="str">
        <f>IF(A1019&lt;&gt;"",(Input!J1019*ScoringModel!$B$4+Input!K1019*ScoringModel!$B$5+Input!L1019*ScoringModel!$B$6+Input!M1019*ScoringModel!$B$7+Input!N1019*ScoringModel!$B$8+Input!O1019*ScoringModel!$B$9+Input!P1019*ScoringModel!$B$10)*0.01,"")</f>
        <v/>
      </c>
      <c r="O1019" s="66" t="str">
        <f>IF(A1019&lt;&gt;"",(Input!Q1019*ScoringModel!$B$14+Input!R1019*ScoringModel!$B$15+Input!S1019*ScoringModel!$B$16+Input!T1019*ScoringModel!$B$17+Input!U1019*ScoringModel!$B$18+Input!V1019*ScoringModel!$B$19+Input!W1019*ScoringModel!$B$20)*0.01,"")</f>
        <v/>
      </c>
      <c r="P1019" s="66" t="str">
        <f>IF(A1019&lt;&gt;"",(Input!X1019*ScoringModel!$B$24+Input!Y1019*ScoringModel!$B$25+Input!Z1019*ScoringModel!$B$26+Input!AA1019*ScoringModel!$B$27+Input!AB1019*ScoringModel!$B$28+Input!AC1019*ScoringModel!$B$29+Input!AD1019*ScoringModel!$B$30)*0.01,"")</f>
        <v/>
      </c>
    </row>
    <row r="1020" spans="1:16" x14ac:dyDescent="0.25">
      <c r="A1020" s="154" t="str">
        <f>IF(Input!A1020&lt;&gt;"",Input!A1020,"")</f>
        <v/>
      </c>
      <c r="B1020" s="154" t="str">
        <f>IF(Input!D1020&lt;&gt;"",CONCATENATE(Input!D1020,", ",Input!C1020),"")</f>
        <v/>
      </c>
      <c r="C1020" s="154" t="str">
        <f>IF(Input!E1020&lt;&gt;"",Input!E1020,"")</f>
        <v/>
      </c>
      <c r="D1020" s="155" t="str">
        <f>IF(Input!F1020&lt;&gt;"",Input!F1020,"")</f>
        <v/>
      </c>
      <c r="E1020" s="154" t="str">
        <f>IF(Input!I1020&lt;&gt;"",CONCATENATE(Input!I1020,", ",LEFT(Input!H1020,1)),"")</f>
        <v/>
      </c>
      <c r="F1020" s="156"/>
      <c r="G1020" s="157" t="str">
        <f t="shared" si="15"/>
        <v/>
      </c>
      <c r="H1020" s="154" t="str">
        <f>IF(A1020&lt;&gt;"",VLOOKUP(G1020,ScoreRanges!$C$4:$E$8,3),"")</f>
        <v/>
      </c>
      <c r="I1020" s="156"/>
      <c r="J1020" s="129" t="str">
        <f>IF(AND(ConversionTable!$F$2&lt;&gt;"",A1020&lt;&gt;""),VLOOKUP(G1020,ConversionTable!B$2:D$402,3),"")</f>
        <v/>
      </c>
      <c r="K1020" s="66" t="str">
        <f>IF(AND(ConversionTable!$F$2&lt;&gt;"",A1020&lt;&gt;""),VLOOKUP(J1020,ConversionTable!I$4:K$7,3),"")</f>
        <v/>
      </c>
      <c r="M1020" s="66" t="str">
        <f>IF(A1020&lt;&gt;"",(Input!AE1020*ScoringModel!$B$11+Input!AF1020*ScoringModel!$B$21+Input!AG1020*ScoringModel!$B$31)*0.01,"")</f>
        <v/>
      </c>
      <c r="N1020" s="66" t="str">
        <f>IF(A1020&lt;&gt;"",(Input!J1020*ScoringModel!$B$4+Input!K1020*ScoringModel!$B$5+Input!L1020*ScoringModel!$B$6+Input!M1020*ScoringModel!$B$7+Input!N1020*ScoringModel!$B$8+Input!O1020*ScoringModel!$B$9+Input!P1020*ScoringModel!$B$10)*0.01,"")</f>
        <v/>
      </c>
      <c r="O1020" s="66" t="str">
        <f>IF(A1020&lt;&gt;"",(Input!Q1020*ScoringModel!$B$14+Input!R1020*ScoringModel!$B$15+Input!S1020*ScoringModel!$B$16+Input!T1020*ScoringModel!$B$17+Input!U1020*ScoringModel!$B$18+Input!V1020*ScoringModel!$B$19+Input!W1020*ScoringModel!$B$20)*0.01,"")</f>
        <v/>
      </c>
      <c r="P1020" s="66" t="str">
        <f>IF(A1020&lt;&gt;"",(Input!X1020*ScoringModel!$B$24+Input!Y1020*ScoringModel!$B$25+Input!Z1020*ScoringModel!$B$26+Input!AA1020*ScoringModel!$B$27+Input!AB1020*ScoringModel!$B$28+Input!AC1020*ScoringModel!$B$29+Input!AD1020*ScoringModel!$B$30)*0.01,"")</f>
        <v/>
      </c>
    </row>
    <row r="1021" spans="1:16" x14ac:dyDescent="0.25">
      <c r="A1021" s="154" t="str">
        <f>IF(Input!A1021&lt;&gt;"",Input!A1021,"")</f>
        <v/>
      </c>
      <c r="B1021" s="154" t="str">
        <f>IF(Input!D1021&lt;&gt;"",CONCATENATE(Input!D1021,", ",Input!C1021),"")</f>
        <v/>
      </c>
      <c r="C1021" s="154" t="str">
        <f>IF(Input!E1021&lt;&gt;"",Input!E1021,"")</f>
        <v/>
      </c>
      <c r="D1021" s="155" t="str">
        <f>IF(Input!F1021&lt;&gt;"",Input!F1021,"")</f>
        <v/>
      </c>
      <c r="E1021" s="154" t="str">
        <f>IF(Input!I1021&lt;&gt;"",CONCATENATE(Input!I1021,", ",LEFT(Input!H1021,1)),"")</f>
        <v/>
      </c>
      <c r="F1021" s="156"/>
      <c r="G1021" s="157" t="str">
        <f t="shared" si="15"/>
        <v/>
      </c>
      <c r="H1021" s="154" t="str">
        <f>IF(A1021&lt;&gt;"",VLOOKUP(G1021,ScoreRanges!$C$4:$E$8,3),"")</f>
        <v/>
      </c>
      <c r="I1021" s="156"/>
      <c r="J1021" s="129" t="str">
        <f>IF(AND(ConversionTable!$F$2&lt;&gt;"",A1021&lt;&gt;""),VLOOKUP(G1021,ConversionTable!B$2:D$402,3),"")</f>
        <v/>
      </c>
      <c r="K1021" s="66" t="str">
        <f>IF(AND(ConversionTable!$F$2&lt;&gt;"",A1021&lt;&gt;""),VLOOKUP(J1021,ConversionTable!I$4:K$7,3),"")</f>
        <v/>
      </c>
      <c r="M1021" s="66" t="str">
        <f>IF(A1021&lt;&gt;"",(Input!AE1021*ScoringModel!$B$11+Input!AF1021*ScoringModel!$B$21+Input!AG1021*ScoringModel!$B$31)*0.01,"")</f>
        <v/>
      </c>
      <c r="N1021" s="66" t="str">
        <f>IF(A1021&lt;&gt;"",(Input!J1021*ScoringModel!$B$4+Input!K1021*ScoringModel!$B$5+Input!L1021*ScoringModel!$B$6+Input!M1021*ScoringModel!$B$7+Input!N1021*ScoringModel!$B$8+Input!O1021*ScoringModel!$B$9+Input!P1021*ScoringModel!$B$10)*0.01,"")</f>
        <v/>
      </c>
      <c r="O1021" s="66" t="str">
        <f>IF(A1021&lt;&gt;"",(Input!Q1021*ScoringModel!$B$14+Input!R1021*ScoringModel!$B$15+Input!S1021*ScoringModel!$B$16+Input!T1021*ScoringModel!$B$17+Input!U1021*ScoringModel!$B$18+Input!V1021*ScoringModel!$B$19+Input!W1021*ScoringModel!$B$20)*0.01,"")</f>
        <v/>
      </c>
      <c r="P1021" s="66" t="str">
        <f>IF(A1021&lt;&gt;"",(Input!X1021*ScoringModel!$B$24+Input!Y1021*ScoringModel!$B$25+Input!Z1021*ScoringModel!$B$26+Input!AA1021*ScoringModel!$B$27+Input!AB1021*ScoringModel!$B$28+Input!AC1021*ScoringModel!$B$29+Input!AD1021*ScoringModel!$B$30)*0.01,"")</f>
        <v/>
      </c>
    </row>
    <row r="1022" spans="1:16" x14ac:dyDescent="0.25">
      <c r="A1022" s="154" t="str">
        <f>IF(Input!A1022&lt;&gt;"",Input!A1022,"")</f>
        <v/>
      </c>
      <c r="B1022" s="154" t="str">
        <f>IF(Input!D1022&lt;&gt;"",CONCATENATE(Input!D1022,", ",Input!C1022),"")</f>
        <v/>
      </c>
      <c r="C1022" s="154" t="str">
        <f>IF(Input!E1022&lt;&gt;"",Input!E1022,"")</f>
        <v/>
      </c>
      <c r="D1022" s="155" t="str">
        <f>IF(Input!F1022&lt;&gt;"",Input!F1022,"")</f>
        <v/>
      </c>
      <c r="E1022" s="154" t="str">
        <f>IF(Input!I1022&lt;&gt;"",CONCATENATE(Input!I1022,", ",LEFT(Input!H1022,1)),"")</f>
        <v/>
      </c>
      <c r="F1022" s="156"/>
      <c r="G1022" s="157" t="str">
        <f t="shared" si="15"/>
        <v/>
      </c>
      <c r="H1022" s="154" t="str">
        <f>IF(A1022&lt;&gt;"",VLOOKUP(G1022,ScoreRanges!$C$4:$E$8,3),"")</f>
        <v/>
      </c>
      <c r="I1022" s="156"/>
      <c r="J1022" s="129" t="str">
        <f>IF(AND(ConversionTable!$F$2&lt;&gt;"",A1022&lt;&gt;""),VLOOKUP(G1022,ConversionTable!B$2:D$402,3),"")</f>
        <v/>
      </c>
      <c r="K1022" s="66" t="str">
        <f>IF(AND(ConversionTable!$F$2&lt;&gt;"",A1022&lt;&gt;""),VLOOKUP(J1022,ConversionTable!I$4:K$7,3),"")</f>
        <v/>
      </c>
      <c r="M1022" s="66" t="str">
        <f>IF(A1022&lt;&gt;"",(Input!AE1022*ScoringModel!$B$11+Input!AF1022*ScoringModel!$B$21+Input!AG1022*ScoringModel!$B$31)*0.01,"")</f>
        <v/>
      </c>
      <c r="N1022" s="66" t="str">
        <f>IF(A1022&lt;&gt;"",(Input!J1022*ScoringModel!$B$4+Input!K1022*ScoringModel!$B$5+Input!L1022*ScoringModel!$B$6+Input!M1022*ScoringModel!$B$7+Input!N1022*ScoringModel!$B$8+Input!O1022*ScoringModel!$B$9+Input!P1022*ScoringModel!$B$10)*0.01,"")</f>
        <v/>
      </c>
      <c r="O1022" s="66" t="str">
        <f>IF(A1022&lt;&gt;"",(Input!Q1022*ScoringModel!$B$14+Input!R1022*ScoringModel!$B$15+Input!S1022*ScoringModel!$B$16+Input!T1022*ScoringModel!$B$17+Input!U1022*ScoringModel!$B$18+Input!V1022*ScoringModel!$B$19+Input!W1022*ScoringModel!$B$20)*0.01,"")</f>
        <v/>
      </c>
      <c r="P1022" s="66" t="str">
        <f>IF(A1022&lt;&gt;"",(Input!X1022*ScoringModel!$B$24+Input!Y1022*ScoringModel!$B$25+Input!Z1022*ScoringModel!$B$26+Input!AA1022*ScoringModel!$B$27+Input!AB1022*ScoringModel!$B$28+Input!AC1022*ScoringModel!$B$29+Input!AD1022*ScoringModel!$B$30)*0.01,"")</f>
        <v/>
      </c>
    </row>
    <row r="1023" spans="1:16" x14ac:dyDescent="0.25">
      <c r="A1023" s="154" t="str">
        <f>IF(Input!A1023&lt;&gt;"",Input!A1023,"")</f>
        <v/>
      </c>
      <c r="B1023" s="154" t="str">
        <f>IF(Input!D1023&lt;&gt;"",CONCATENATE(Input!D1023,", ",Input!C1023),"")</f>
        <v/>
      </c>
      <c r="C1023" s="154" t="str">
        <f>IF(Input!E1023&lt;&gt;"",Input!E1023,"")</f>
        <v/>
      </c>
      <c r="D1023" s="155" t="str">
        <f>IF(Input!F1023&lt;&gt;"",Input!F1023,"")</f>
        <v/>
      </c>
      <c r="E1023" s="154" t="str">
        <f>IF(Input!I1023&lt;&gt;"",CONCATENATE(Input!I1023,", ",LEFT(Input!H1023,1)),"")</f>
        <v/>
      </c>
      <c r="F1023" s="156"/>
      <c r="G1023" s="157" t="str">
        <f t="shared" si="15"/>
        <v/>
      </c>
      <c r="H1023" s="154" t="str">
        <f>IF(A1023&lt;&gt;"",VLOOKUP(G1023,ScoreRanges!$C$4:$E$8,3),"")</f>
        <v/>
      </c>
      <c r="I1023" s="156"/>
      <c r="J1023" s="129" t="str">
        <f>IF(AND(ConversionTable!$F$2&lt;&gt;"",A1023&lt;&gt;""),VLOOKUP(G1023,ConversionTable!B$2:D$402,3),"")</f>
        <v/>
      </c>
      <c r="K1023" s="66" t="str">
        <f>IF(AND(ConversionTable!$F$2&lt;&gt;"",A1023&lt;&gt;""),VLOOKUP(J1023,ConversionTable!I$4:K$7,3),"")</f>
        <v/>
      </c>
      <c r="M1023" s="66" t="str">
        <f>IF(A1023&lt;&gt;"",(Input!AE1023*ScoringModel!$B$11+Input!AF1023*ScoringModel!$B$21+Input!AG1023*ScoringModel!$B$31)*0.01,"")</f>
        <v/>
      </c>
      <c r="N1023" s="66" t="str">
        <f>IF(A1023&lt;&gt;"",(Input!J1023*ScoringModel!$B$4+Input!K1023*ScoringModel!$B$5+Input!L1023*ScoringModel!$B$6+Input!M1023*ScoringModel!$B$7+Input!N1023*ScoringModel!$B$8+Input!O1023*ScoringModel!$B$9+Input!P1023*ScoringModel!$B$10)*0.01,"")</f>
        <v/>
      </c>
      <c r="O1023" s="66" t="str">
        <f>IF(A1023&lt;&gt;"",(Input!Q1023*ScoringModel!$B$14+Input!R1023*ScoringModel!$B$15+Input!S1023*ScoringModel!$B$16+Input!T1023*ScoringModel!$B$17+Input!U1023*ScoringModel!$B$18+Input!V1023*ScoringModel!$B$19+Input!W1023*ScoringModel!$B$20)*0.01,"")</f>
        <v/>
      </c>
      <c r="P1023" s="66" t="str">
        <f>IF(A1023&lt;&gt;"",(Input!X1023*ScoringModel!$B$24+Input!Y1023*ScoringModel!$B$25+Input!Z1023*ScoringModel!$B$26+Input!AA1023*ScoringModel!$B$27+Input!AB1023*ScoringModel!$B$28+Input!AC1023*ScoringModel!$B$29+Input!AD1023*ScoringModel!$B$30)*0.01,"")</f>
        <v/>
      </c>
    </row>
    <row r="1024" spans="1:16" x14ac:dyDescent="0.25">
      <c r="A1024" s="154" t="str">
        <f>IF(Input!A1024&lt;&gt;"",Input!A1024,"")</f>
        <v/>
      </c>
      <c r="B1024" s="154" t="str">
        <f>IF(Input!D1024&lt;&gt;"",CONCATENATE(Input!D1024,", ",Input!C1024),"")</f>
        <v/>
      </c>
      <c r="C1024" s="154" t="str">
        <f>IF(Input!E1024&lt;&gt;"",Input!E1024,"")</f>
        <v/>
      </c>
      <c r="D1024" s="155" t="str">
        <f>IF(Input!F1024&lt;&gt;"",Input!F1024,"")</f>
        <v/>
      </c>
      <c r="E1024" s="154" t="str">
        <f>IF(Input!I1024&lt;&gt;"",CONCATENATE(Input!I1024,", ",LEFT(Input!H1024,1)),"")</f>
        <v/>
      </c>
      <c r="F1024" s="156"/>
      <c r="G1024" s="157" t="str">
        <f t="shared" si="15"/>
        <v/>
      </c>
      <c r="H1024" s="154" t="str">
        <f>IF(A1024&lt;&gt;"",VLOOKUP(G1024,ScoreRanges!$C$4:$E$8,3),"")</f>
        <v/>
      </c>
      <c r="I1024" s="156"/>
      <c r="J1024" s="129" t="str">
        <f>IF(AND(ConversionTable!$F$2&lt;&gt;"",A1024&lt;&gt;""),VLOOKUP(G1024,ConversionTable!B$2:D$402,3),"")</f>
        <v/>
      </c>
      <c r="K1024" s="66" t="str">
        <f>IF(AND(ConversionTable!$F$2&lt;&gt;"",A1024&lt;&gt;""),VLOOKUP(J1024,ConversionTable!I$4:K$7,3),"")</f>
        <v/>
      </c>
      <c r="M1024" s="66" t="str">
        <f>IF(A1024&lt;&gt;"",(Input!AE1024*ScoringModel!$B$11+Input!AF1024*ScoringModel!$B$21+Input!AG1024*ScoringModel!$B$31)*0.01,"")</f>
        <v/>
      </c>
      <c r="N1024" s="66" t="str">
        <f>IF(A1024&lt;&gt;"",(Input!J1024*ScoringModel!$B$4+Input!K1024*ScoringModel!$B$5+Input!L1024*ScoringModel!$B$6+Input!M1024*ScoringModel!$B$7+Input!N1024*ScoringModel!$B$8+Input!O1024*ScoringModel!$B$9+Input!P1024*ScoringModel!$B$10)*0.01,"")</f>
        <v/>
      </c>
      <c r="O1024" s="66" t="str">
        <f>IF(A1024&lt;&gt;"",(Input!Q1024*ScoringModel!$B$14+Input!R1024*ScoringModel!$B$15+Input!S1024*ScoringModel!$B$16+Input!T1024*ScoringModel!$B$17+Input!U1024*ScoringModel!$B$18+Input!V1024*ScoringModel!$B$19+Input!W1024*ScoringModel!$B$20)*0.01,"")</f>
        <v/>
      </c>
      <c r="P1024" s="66" t="str">
        <f>IF(A1024&lt;&gt;"",(Input!X1024*ScoringModel!$B$24+Input!Y1024*ScoringModel!$B$25+Input!Z1024*ScoringModel!$B$26+Input!AA1024*ScoringModel!$B$27+Input!AB1024*ScoringModel!$B$28+Input!AC1024*ScoringModel!$B$29+Input!AD1024*ScoringModel!$B$30)*0.01,"")</f>
        <v/>
      </c>
    </row>
    <row r="1025" spans="1:16" x14ac:dyDescent="0.25">
      <c r="A1025" s="154" t="str">
        <f>IF(Input!A1025&lt;&gt;"",Input!A1025,"")</f>
        <v/>
      </c>
      <c r="B1025" s="154" t="str">
        <f>IF(Input!D1025&lt;&gt;"",CONCATENATE(Input!D1025,", ",Input!C1025),"")</f>
        <v/>
      </c>
      <c r="C1025" s="154" t="str">
        <f>IF(Input!E1025&lt;&gt;"",Input!E1025,"")</f>
        <v/>
      </c>
      <c r="D1025" s="155" t="str">
        <f>IF(Input!F1025&lt;&gt;"",Input!F1025,"")</f>
        <v/>
      </c>
      <c r="E1025" s="154" t="str">
        <f>IF(Input!I1025&lt;&gt;"",CONCATENATE(Input!I1025,", ",LEFT(Input!H1025,1)),"")</f>
        <v/>
      </c>
      <c r="F1025" s="156"/>
      <c r="G1025" s="157" t="str">
        <f t="shared" si="15"/>
        <v/>
      </c>
      <c r="H1025" s="154" t="str">
        <f>IF(A1025&lt;&gt;"",VLOOKUP(G1025,ScoreRanges!$C$4:$E$8,3),"")</f>
        <v/>
      </c>
      <c r="I1025" s="156"/>
      <c r="J1025" s="129" t="str">
        <f>IF(AND(ConversionTable!$F$2&lt;&gt;"",A1025&lt;&gt;""),VLOOKUP(G1025,ConversionTable!B$2:D$402,3),"")</f>
        <v/>
      </c>
      <c r="K1025" s="66" t="str">
        <f>IF(AND(ConversionTable!$F$2&lt;&gt;"",A1025&lt;&gt;""),VLOOKUP(J1025,ConversionTable!I$4:K$7,3),"")</f>
        <v/>
      </c>
      <c r="M1025" s="66" t="str">
        <f>IF(A1025&lt;&gt;"",(Input!AE1025*ScoringModel!$B$11+Input!AF1025*ScoringModel!$B$21+Input!AG1025*ScoringModel!$B$31)*0.01,"")</f>
        <v/>
      </c>
      <c r="N1025" s="66" t="str">
        <f>IF(A1025&lt;&gt;"",(Input!J1025*ScoringModel!$B$4+Input!K1025*ScoringModel!$B$5+Input!L1025*ScoringModel!$B$6+Input!M1025*ScoringModel!$B$7+Input!N1025*ScoringModel!$B$8+Input!O1025*ScoringModel!$B$9+Input!P1025*ScoringModel!$B$10)*0.01,"")</f>
        <v/>
      </c>
      <c r="O1025" s="66" t="str">
        <f>IF(A1025&lt;&gt;"",(Input!Q1025*ScoringModel!$B$14+Input!R1025*ScoringModel!$B$15+Input!S1025*ScoringModel!$B$16+Input!T1025*ScoringModel!$B$17+Input!U1025*ScoringModel!$B$18+Input!V1025*ScoringModel!$B$19+Input!W1025*ScoringModel!$B$20)*0.01,"")</f>
        <v/>
      </c>
      <c r="P1025" s="66" t="str">
        <f>IF(A1025&lt;&gt;"",(Input!X1025*ScoringModel!$B$24+Input!Y1025*ScoringModel!$B$25+Input!Z1025*ScoringModel!$B$26+Input!AA1025*ScoringModel!$B$27+Input!AB1025*ScoringModel!$B$28+Input!AC1025*ScoringModel!$B$29+Input!AD1025*ScoringModel!$B$30)*0.01,"")</f>
        <v/>
      </c>
    </row>
    <row r="1026" spans="1:16" x14ac:dyDescent="0.25">
      <c r="A1026" s="154" t="str">
        <f>IF(Input!A1026&lt;&gt;"",Input!A1026,"")</f>
        <v/>
      </c>
      <c r="B1026" s="154" t="str">
        <f>IF(Input!D1026&lt;&gt;"",CONCATENATE(Input!D1026,", ",Input!C1026),"")</f>
        <v/>
      </c>
      <c r="C1026" s="154" t="str">
        <f>IF(Input!E1026&lt;&gt;"",Input!E1026,"")</f>
        <v/>
      </c>
      <c r="D1026" s="155" t="str">
        <f>IF(Input!F1026&lt;&gt;"",Input!F1026,"")</f>
        <v/>
      </c>
      <c r="E1026" s="154" t="str">
        <f>IF(Input!I1026&lt;&gt;"",CONCATENATE(Input!I1026,", ",LEFT(Input!H1026,1)),"")</f>
        <v/>
      </c>
      <c r="F1026" s="156"/>
      <c r="G1026" s="157" t="str">
        <f t="shared" ref="G1026:G1089" si="16">IF(A1026&lt;&gt;"",SUM(M1026:P1026),"")</f>
        <v/>
      </c>
      <c r="H1026" s="154" t="str">
        <f>IF(A1026&lt;&gt;"",VLOOKUP(G1026,ScoreRanges!$C$4:$E$8,3),"")</f>
        <v/>
      </c>
      <c r="I1026" s="156"/>
      <c r="J1026" s="129" t="str">
        <f>IF(AND(ConversionTable!$F$2&lt;&gt;"",A1026&lt;&gt;""),VLOOKUP(G1026,ConversionTable!B$2:D$402,3),"")</f>
        <v/>
      </c>
      <c r="K1026" s="66" t="str">
        <f>IF(AND(ConversionTable!$F$2&lt;&gt;"",A1026&lt;&gt;""),VLOOKUP(J1026,ConversionTable!I$4:K$7,3),"")</f>
        <v/>
      </c>
      <c r="M1026" s="66" t="str">
        <f>IF(A1026&lt;&gt;"",(Input!AE1026*ScoringModel!$B$11+Input!AF1026*ScoringModel!$B$21+Input!AG1026*ScoringModel!$B$31)*0.01,"")</f>
        <v/>
      </c>
      <c r="N1026" s="66" t="str">
        <f>IF(A1026&lt;&gt;"",(Input!J1026*ScoringModel!$B$4+Input!K1026*ScoringModel!$B$5+Input!L1026*ScoringModel!$B$6+Input!M1026*ScoringModel!$B$7+Input!N1026*ScoringModel!$B$8+Input!O1026*ScoringModel!$B$9+Input!P1026*ScoringModel!$B$10)*0.01,"")</f>
        <v/>
      </c>
      <c r="O1026" s="66" t="str">
        <f>IF(A1026&lt;&gt;"",(Input!Q1026*ScoringModel!$B$14+Input!R1026*ScoringModel!$B$15+Input!S1026*ScoringModel!$B$16+Input!T1026*ScoringModel!$B$17+Input!U1026*ScoringModel!$B$18+Input!V1026*ScoringModel!$B$19+Input!W1026*ScoringModel!$B$20)*0.01,"")</f>
        <v/>
      </c>
      <c r="P1026" s="66" t="str">
        <f>IF(A1026&lt;&gt;"",(Input!X1026*ScoringModel!$B$24+Input!Y1026*ScoringModel!$B$25+Input!Z1026*ScoringModel!$B$26+Input!AA1026*ScoringModel!$B$27+Input!AB1026*ScoringModel!$B$28+Input!AC1026*ScoringModel!$B$29+Input!AD1026*ScoringModel!$B$30)*0.01,"")</f>
        <v/>
      </c>
    </row>
    <row r="1027" spans="1:16" x14ac:dyDescent="0.25">
      <c r="A1027" s="154" t="str">
        <f>IF(Input!A1027&lt;&gt;"",Input!A1027,"")</f>
        <v/>
      </c>
      <c r="B1027" s="154" t="str">
        <f>IF(Input!D1027&lt;&gt;"",CONCATENATE(Input!D1027,", ",Input!C1027),"")</f>
        <v/>
      </c>
      <c r="C1027" s="154" t="str">
        <f>IF(Input!E1027&lt;&gt;"",Input!E1027,"")</f>
        <v/>
      </c>
      <c r="D1027" s="155" t="str">
        <f>IF(Input!F1027&lt;&gt;"",Input!F1027,"")</f>
        <v/>
      </c>
      <c r="E1027" s="154" t="str">
        <f>IF(Input!I1027&lt;&gt;"",CONCATENATE(Input!I1027,", ",LEFT(Input!H1027,1)),"")</f>
        <v/>
      </c>
      <c r="F1027" s="156"/>
      <c r="G1027" s="157" t="str">
        <f t="shared" si="16"/>
        <v/>
      </c>
      <c r="H1027" s="154" t="str">
        <f>IF(A1027&lt;&gt;"",VLOOKUP(G1027,ScoreRanges!$C$4:$E$8,3),"")</f>
        <v/>
      </c>
      <c r="I1027" s="156"/>
      <c r="J1027" s="129" t="str">
        <f>IF(AND(ConversionTable!$F$2&lt;&gt;"",A1027&lt;&gt;""),VLOOKUP(G1027,ConversionTable!B$2:D$402,3),"")</f>
        <v/>
      </c>
      <c r="K1027" s="66" t="str">
        <f>IF(AND(ConversionTable!$F$2&lt;&gt;"",A1027&lt;&gt;""),VLOOKUP(J1027,ConversionTable!I$4:K$7,3),"")</f>
        <v/>
      </c>
      <c r="M1027" s="66" t="str">
        <f>IF(A1027&lt;&gt;"",(Input!AE1027*ScoringModel!$B$11+Input!AF1027*ScoringModel!$B$21+Input!AG1027*ScoringModel!$B$31)*0.01,"")</f>
        <v/>
      </c>
      <c r="N1027" s="66" t="str">
        <f>IF(A1027&lt;&gt;"",(Input!J1027*ScoringModel!$B$4+Input!K1027*ScoringModel!$B$5+Input!L1027*ScoringModel!$B$6+Input!M1027*ScoringModel!$B$7+Input!N1027*ScoringModel!$B$8+Input!O1027*ScoringModel!$B$9+Input!P1027*ScoringModel!$B$10)*0.01,"")</f>
        <v/>
      </c>
      <c r="O1027" s="66" t="str">
        <f>IF(A1027&lt;&gt;"",(Input!Q1027*ScoringModel!$B$14+Input!R1027*ScoringModel!$B$15+Input!S1027*ScoringModel!$B$16+Input!T1027*ScoringModel!$B$17+Input!U1027*ScoringModel!$B$18+Input!V1027*ScoringModel!$B$19+Input!W1027*ScoringModel!$B$20)*0.01,"")</f>
        <v/>
      </c>
      <c r="P1027" s="66" t="str">
        <f>IF(A1027&lt;&gt;"",(Input!X1027*ScoringModel!$B$24+Input!Y1027*ScoringModel!$B$25+Input!Z1027*ScoringModel!$B$26+Input!AA1027*ScoringModel!$B$27+Input!AB1027*ScoringModel!$B$28+Input!AC1027*ScoringModel!$B$29+Input!AD1027*ScoringModel!$B$30)*0.01,"")</f>
        <v/>
      </c>
    </row>
    <row r="1028" spans="1:16" x14ac:dyDescent="0.25">
      <c r="A1028" s="154" t="str">
        <f>IF(Input!A1028&lt;&gt;"",Input!A1028,"")</f>
        <v/>
      </c>
      <c r="B1028" s="154" t="str">
        <f>IF(Input!D1028&lt;&gt;"",CONCATENATE(Input!D1028,", ",Input!C1028),"")</f>
        <v/>
      </c>
      <c r="C1028" s="154" t="str">
        <f>IF(Input!E1028&lt;&gt;"",Input!E1028,"")</f>
        <v/>
      </c>
      <c r="D1028" s="155" t="str">
        <f>IF(Input!F1028&lt;&gt;"",Input!F1028,"")</f>
        <v/>
      </c>
      <c r="E1028" s="154" t="str">
        <f>IF(Input!I1028&lt;&gt;"",CONCATENATE(Input!I1028,", ",LEFT(Input!H1028,1)),"")</f>
        <v/>
      </c>
      <c r="F1028" s="156"/>
      <c r="G1028" s="157" t="str">
        <f t="shared" si="16"/>
        <v/>
      </c>
      <c r="H1028" s="154" t="str">
        <f>IF(A1028&lt;&gt;"",VLOOKUP(G1028,ScoreRanges!$C$4:$E$8,3),"")</f>
        <v/>
      </c>
      <c r="I1028" s="156"/>
      <c r="J1028" s="129" t="str">
        <f>IF(AND(ConversionTable!$F$2&lt;&gt;"",A1028&lt;&gt;""),VLOOKUP(G1028,ConversionTable!B$2:D$402,3),"")</f>
        <v/>
      </c>
      <c r="K1028" s="66" t="str">
        <f>IF(AND(ConversionTable!$F$2&lt;&gt;"",A1028&lt;&gt;""),VLOOKUP(J1028,ConversionTable!I$4:K$7,3),"")</f>
        <v/>
      </c>
      <c r="M1028" s="66" t="str">
        <f>IF(A1028&lt;&gt;"",(Input!AE1028*ScoringModel!$B$11+Input!AF1028*ScoringModel!$B$21+Input!AG1028*ScoringModel!$B$31)*0.01,"")</f>
        <v/>
      </c>
      <c r="N1028" s="66" t="str">
        <f>IF(A1028&lt;&gt;"",(Input!J1028*ScoringModel!$B$4+Input!K1028*ScoringModel!$B$5+Input!L1028*ScoringModel!$B$6+Input!M1028*ScoringModel!$B$7+Input!N1028*ScoringModel!$B$8+Input!O1028*ScoringModel!$B$9+Input!P1028*ScoringModel!$B$10)*0.01,"")</f>
        <v/>
      </c>
      <c r="O1028" s="66" t="str">
        <f>IF(A1028&lt;&gt;"",(Input!Q1028*ScoringModel!$B$14+Input!R1028*ScoringModel!$B$15+Input!S1028*ScoringModel!$B$16+Input!T1028*ScoringModel!$B$17+Input!U1028*ScoringModel!$B$18+Input!V1028*ScoringModel!$B$19+Input!W1028*ScoringModel!$B$20)*0.01,"")</f>
        <v/>
      </c>
      <c r="P1028" s="66" t="str">
        <f>IF(A1028&lt;&gt;"",(Input!X1028*ScoringModel!$B$24+Input!Y1028*ScoringModel!$B$25+Input!Z1028*ScoringModel!$B$26+Input!AA1028*ScoringModel!$B$27+Input!AB1028*ScoringModel!$B$28+Input!AC1028*ScoringModel!$B$29+Input!AD1028*ScoringModel!$B$30)*0.01,"")</f>
        <v/>
      </c>
    </row>
    <row r="1029" spans="1:16" x14ac:dyDescent="0.25">
      <c r="A1029" s="154" t="str">
        <f>IF(Input!A1029&lt;&gt;"",Input!A1029,"")</f>
        <v/>
      </c>
      <c r="B1029" s="154" t="str">
        <f>IF(Input!D1029&lt;&gt;"",CONCATENATE(Input!D1029,", ",Input!C1029),"")</f>
        <v/>
      </c>
      <c r="C1029" s="154" t="str">
        <f>IF(Input!E1029&lt;&gt;"",Input!E1029,"")</f>
        <v/>
      </c>
      <c r="D1029" s="155" t="str">
        <f>IF(Input!F1029&lt;&gt;"",Input!F1029,"")</f>
        <v/>
      </c>
      <c r="E1029" s="154" t="str">
        <f>IF(Input!I1029&lt;&gt;"",CONCATENATE(Input!I1029,", ",LEFT(Input!H1029,1)),"")</f>
        <v/>
      </c>
      <c r="F1029" s="156"/>
      <c r="G1029" s="157" t="str">
        <f t="shared" si="16"/>
        <v/>
      </c>
      <c r="H1029" s="154" t="str">
        <f>IF(A1029&lt;&gt;"",VLOOKUP(G1029,ScoreRanges!$C$4:$E$8,3),"")</f>
        <v/>
      </c>
      <c r="I1029" s="156"/>
      <c r="J1029" s="129" t="str">
        <f>IF(AND(ConversionTable!$F$2&lt;&gt;"",A1029&lt;&gt;""),VLOOKUP(G1029,ConversionTable!B$2:D$402,3),"")</f>
        <v/>
      </c>
      <c r="K1029" s="66" t="str">
        <f>IF(AND(ConversionTable!$F$2&lt;&gt;"",A1029&lt;&gt;""),VLOOKUP(J1029,ConversionTable!I$4:K$7,3),"")</f>
        <v/>
      </c>
      <c r="M1029" s="66" t="str">
        <f>IF(A1029&lt;&gt;"",(Input!AE1029*ScoringModel!$B$11+Input!AF1029*ScoringModel!$B$21+Input!AG1029*ScoringModel!$B$31)*0.01,"")</f>
        <v/>
      </c>
      <c r="N1029" s="66" t="str">
        <f>IF(A1029&lt;&gt;"",(Input!J1029*ScoringModel!$B$4+Input!K1029*ScoringModel!$B$5+Input!L1029*ScoringModel!$B$6+Input!M1029*ScoringModel!$B$7+Input!N1029*ScoringModel!$B$8+Input!O1029*ScoringModel!$B$9+Input!P1029*ScoringModel!$B$10)*0.01,"")</f>
        <v/>
      </c>
      <c r="O1029" s="66" t="str">
        <f>IF(A1029&lt;&gt;"",(Input!Q1029*ScoringModel!$B$14+Input!R1029*ScoringModel!$B$15+Input!S1029*ScoringModel!$B$16+Input!T1029*ScoringModel!$B$17+Input!U1029*ScoringModel!$B$18+Input!V1029*ScoringModel!$B$19+Input!W1029*ScoringModel!$B$20)*0.01,"")</f>
        <v/>
      </c>
      <c r="P1029" s="66" t="str">
        <f>IF(A1029&lt;&gt;"",(Input!X1029*ScoringModel!$B$24+Input!Y1029*ScoringModel!$B$25+Input!Z1029*ScoringModel!$B$26+Input!AA1029*ScoringModel!$B$27+Input!AB1029*ScoringModel!$B$28+Input!AC1029*ScoringModel!$B$29+Input!AD1029*ScoringModel!$B$30)*0.01,"")</f>
        <v/>
      </c>
    </row>
    <row r="1030" spans="1:16" x14ac:dyDescent="0.25">
      <c r="A1030" s="154" t="str">
        <f>IF(Input!A1030&lt;&gt;"",Input!A1030,"")</f>
        <v/>
      </c>
      <c r="B1030" s="154" t="str">
        <f>IF(Input!D1030&lt;&gt;"",CONCATENATE(Input!D1030,", ",Input!C1030),"")</f>
        <v/>
      </c>
      <c r="C1030" s="154" t="str">
        <f>IF(Input!E1030&lt;&gt;"",Input!E1030,"")</f>
        <v/>
      </c>
      <c r="D1030" s="155" t="str">
        <f>IF(Input!F1030&lt;&gt;"",Input!F1030,"")</f>
        <v/>
      </c>
      <c r="E1030" s="154" t="str">
        <f>IF(Input!I1030&lt;&gt;"",CONCATENATE(Input!I1030,", ",LEFT(Input!H1030,1)),"")</f>
        <v/>
      </c>
      <c r="F1030" s="156"/>
      <c r="G1030" s="157" t="str">
        <f t="shared" si="16"/>
        <v/>
      </c>
      <c r="H1030" s="154" t="str">
        <f>IF(A1030&lt;&gt;"",VLOOKUP(G1030,ScoreRanges!$C$4:$E$8,3),"")</f>
        <v/>
      </c>
      <c r="I1030" s="156"/>
      <c r="J1030" s="129" t="str">
        <f>IF(AND(ConversionTable!$F$2&lt;&gt;"",A1030&lt;&gt;""),VLOOKUP(G1030,ConversionTable!B$2:D$402,3),"")</f>
        <v/>
      </c>
      <c r="K1030" s="66" t="str">
        <f>IF(AND(ConversionTable!$F$2&lt;&gt;"",A1030&lt;&gt;""),VLOOKUP(J1030,ConversionTable!I$4:K$7,3),"")</f>
        <v/>
      </c>
      <c r="M1030" s="66" t="str">
        <f>IF(A1030&lt;&gt;"",(Input!AE1030*ScoringModel!$B$11+Input!AF1030*ScoringModel!$B$21+Input!AG1030*ScoringModel!$B$31)*0.01,"")</f>
        <v/>
      </c>
      <c r="N1030" s="66" t="str">
        <f>IF(A1030&lt;&gt;"",(Input!J1030*ScoringModel!$B$4+Input!K1030*ScoringModel!$B$5+Input!L1030*ScoringModel!$B$6+Input!M1030*ScoringModel!$B$7+Input!N1030*ScoringModel!$B$8+Input!O1030*ScoringModel!$B$9+Input!P1030*ScoringModel!$B$10)*0.01,"")</f>
        <v/>
      </c>
      <c r="O1030" s="66" t="str">
        <f>IF(A1030&lt;&gt;"",(Input!Q1030*ScoringModel!$B$14+Input!R1030*ScoringModel!$B$15+Input!S1030*ScoringModel!$B$16+Input!T1030*ScoringModel!$B$17+Input!U1030*ScoringModel!$B$18+Input!V1030*ScoringModel!$B$19+Input!W1030*ScoringModel!$B$20)*0.01,"")</f>
        <v/>
      </c>
      <c r="P1030" s="66" t="str">
        <f>IF(A1030&lt;&gt;"",(Input!X1030*ScoringModel!$B$24+Input!Y1030*ScoringModel!$B$25+Input!Z1030*ScoringModel!$B$26+Input!AA1030*ScoringModel!$B$27+Input!AB1030*ScoringModel!$B$28+Input!AC1030*ScoringModel!$B$29+Input!AD1030*ScoringModel!$B$30)*0.01,"")</f>
        <v/>
      </c>
    </row>
    <row r="1031" spans="1:16" x14ac:dyDescent="0.25">
      <c r="A1031" s="154" t="str">
        <f>IF(Input!A1031&lt;&gt;"",Input!A1031,"")</f>
        <v/>
      </c>
      <c r="B1031" s="154" t="str">
        <f>IF(Input!D1031&lt;&gt;"",CONCATENATE(Input!D1031,", ",Input!C1031),"")</f>
        <v/>
      </c>
      <c r="C1031" s="154" t="str">
        <f>IF(Input!E1031&lt;&gt;"",Input!E1031,"")</f>
        <v/>
      </c>
      <c r="D1031" s="155" t="str">
        <f>IF(Input!F1031&lt;&gt;"",Input!F1031,"")</f>
        <v/>
      </c>
      <c r="E1031" s="154" t="str">
        <f>IF(Input!I1031&lt;&gt;"",CONCATENATE(Input!I1031,", ",LEFT(Input!H1031,1)),"")</f>
        <v/>
      </c>
      <c r="F1031" s="156"/>
      <c r="G1031" s="157" t="str">
        <f t="shared" si="16"/>
        <v/>
      </c>
      <c r="H1031" s="154" t="str">
        <f>IF(A1031&lt;&gt;"",VLOOKUP(G1031,ScoreRanges!$C$4:$E$8,3),"")</f>
        <v/>
      </c>
      <c r="I1031" s="156"/>
      <c r="J1031" s="129" t="str">
        <f>IF(AND(ConversionTable!$F$2&lt;&gt;"",A1031&lt;&gt;""),VLOOKUP(G1031,ConversionTable!B$2:D$402,3),"")</f>
        <v/>
      </c>
      <c r="K1031" s="66" t="str">
        <f>IF(AND(ConversionTable!$F$2&lt;&gt;"",A1031&lt;&gt;""),VLOOKUP(J1031,ConversionTable!I$4:K$7,3),"")</f>
        <v/>
      </c>
      <c r="M1031" s="66" t="str">
        <f>IF(A1031&lt;&gt;"",(Input!AE1031*ScoringModel!$B$11+Input!AF1031*ScoringModel!$B$21+Input!AG1031*ScoringModel!$B$31)*0.01,"")</f>
        <v/>
      </c>
      <c r="N1031" s="66" t="str">
        <f>IF(A1031&lt;&gt;"",(Input!J1031*ScoringModel!$B$4+Input!K1031*ScoringModel!$B$5+Input!L1031*ScoringModel!$B$6+Input!M1031*ScoringModel!$B$7+Input!N1031*ScoringModel!$B$8+Input!O1031*ScoringModel!$B$9+Input!P1031*ScoringModel!$B$10)*0.01,"")</f>
        <v/>
      </c>
      <c r="O1031" s="66" t="str">
        <f>IF(A1031&lt;&gt;"",(Input!Q1031*ScoringModel!$B$14+Input!R1031*ScoringModel!$B$15+Input!S1031*ScoringModel!$B$16+Input!T1031*ScoringModel!$B$17+Input!U1031*ScoringModel!$B$18+Input!V1031*ScoringModel!$B$19+Input!W1031*ScoringModel!$B$20)*0.01,"")</f>
        <v/>
      </c>
      <c r="P1031" s="66" t="str">
        <f>IF(A1031&lt;&gt;"",(Input!X1031*ScoringModel!$B$24+Input!Y1031*ScoringModel!$B$25+Input!Z1031*ScoringModel!$B$26+Input!AA1031*ScoringModel!$B$27+Input!AB1031*ScoringModel!$B$28+Input!AC1031*ScoringModel!$B$29+Input!AD1031*ScoringModel!$B$30)*0.01,"")</f>
        <v/>
      </c>
    </row>
    <row r="1032" spans="1:16" x14ac:dyDescent="0.25">
      <c r="A1032" s="154" t="str">
        <f>IF(Input!A1032&lt;&gt;"",Input!A1032,"")</f>
        <v/>
      </c>
      <c r="B1032" s="154" t="str">
        <f>IF(Input!D1032&lt;&gt;"",CONCATENATE(Input!D1032,", ",Input!C1032),"")</f>
        <v/>
      </c>
      <c r="C1032" s="154" t="str">
        <f>IF(Input!E1032&lt;&gt;"",Input!E1032,"")</f>
        <v/>
      </c>
      <c r="D1032" s="155" t="str">
        <f>IF(Input!F1032&lt;&gt;"",Input!F1032,"")</f>
        <v/>
      </c>
      <c r="E1032" s="154" t="str">
        <f>IF(Input!I1032&lt;&gt;"",CONCATENATE(Input!I1032,", ",LEFT(Input!H1032,1)),"")</f>
        <v/>
      </c>
      <c r="F1032" s="156"/>
      <c r="G1032" s="157" t="str">
        <f t="shared" si="16"/>
        <v/>
      </c>
      <c r="H1032" s="154" t="str">
        <f>IF(A1032&lt;&gt;"",VLOOKUP(G1032,ScoreRanges!$C$4:$E$8,3),"")</f>
        <v/>
      </c>
      <c r="I1032" s="156"/>
      <c r="J1032" s="129" t="str">
        <f>IF(AND(ConversionTable!$F$2&lt;&gt;"",A1032&lt;&gt;""),VLOOKUP(G1032,ConversionTable!B$2:D$402,3),"")</f>
        <v/>
      </c>
      <c r="K1032" s="66" t="str">
        <f>IF(AND(ConversionTable!$F$2&lt;&gt;"",A1032&lt;&gt;""),VLOOKUP(J1032,ConversionTable!I$4:K$7,3),"")</f>
        <v/>
      </c>
      <c r="M1032" s="66" t="str">
        <f>IF(A1032&lt;&gt;"",(Input!AE1032*ScoringModel!$B$11+Input!AF1032*ScoringModel!$B$21+Input!AG1032*ScoringModel!$B$31)*0.01,"")</f>
        <v/>
      </c>
      <c r="N1032" s="66" t="str">
        <f>IF(A1032&lt;&gt;"",(Input!J1032*ScoringModel!$B$4+Input!K1032*ScoringModel!$B$5+Input!L1032*ScoringModel!$B$6+Input!M1032*ScoringModel!$B$7+Input!N1032*ScoringModel!$B$8+Input!O1032*ScoringModel!$B$9+Input!P1032*ScoringModel!$B$10)*0.01,"")</f>
        <v/>
      </c>
      <c r="O1032" s="66" t="str">
        <f>IF(A1032&lt;&gt;"",(Input!Q1032*ScoringModel!$B$14+Input!R1032*ScoringModel!$B$15+Input!S1032*ScoringModel!$B$16+Input!T1032*ScoringModel!$B$17+Input!U1032*ScoringModel!$B$18+Input!V1032*ScoringModel!$B$19+Input!W1032*ScoringModel!$B$20)*0.01,"")</f>
        <v/>
      </c>
      <c r="P1032" s="66" t="str">
        <f>IF(A1032&lt;&gt;"",(Input!X1032*ScoringModel!$B$24+Input!Y1032*ScoringModel!$B$25+Input!Z1032*ScoringModel!$B$26+Input!AA1032*ScoringModel!$B$27+Input!AB1032*ScoringModel!$B$28+Input!AC1032*ScoringModel!$B$29+Input!AD1032*ScoringModel!$B$30)*0.01,"")</f>
        <v/>
      </c>
    </row>
    <row r="1033" spans="1:16" x14ac:dyDescent="0.25">
      <c r="A1033" s="154" t="str">
        <f>IF(Input!A1033&lt;&gt;"",Input!A1033,"")</f>
        <v/>
      </c>
      <c r="B1033" s="154" t="str">
        <f>IF(Input!D1033&lt;&gt;"",CONCATENATE(Input!D1033,", ",Input!C1033),"")</f>
        <v/>
      </c>
      <c r="C1033" s="154" t="str">
        <f>IF(Input!E1033&lt;&gt;"",Input!E1033,"")</f>
        <v/>
      </c>
      <c r="D1033" s="155" t="str">
        <f>IF(Input!F1033&lt;&gt;"",Input!F1033,"")</f>
        <v/>
      </c>
      <c r="E1033" s="154" t="str">
        <f>IF(Input!I1033&lt;&gt;"",CONCATENATE(Input!I1033,", ",LEFT(Input!H1033,1)),"")</f>
        <v/>
      </c>
      <c r="F1033" s="156"/>
      <c r="G1033" s="157" t="str">
        <f t="shared" si="16"/>
        <v/>
      </c>
      <c r="H1033" s="154" t="str">
        <f>IF(A1033&lt;&gt;"",VLOOKUP(G1033,ScoreRanges!$C$4:$E$8,3),"")</f>
        <v/>
      </c>
      <c r="I1033" s="156"/>
      <c r="J1033" s="129" t="str">
        <f>IF(AND(ConversionTable!$F$2&lt;&gt;"",A1033&lt;&gt;""),VLOOKUP(G1033,ConversionTable!B$2:D$402,3),"")</f>
        <v/>
      </c>
      <c r="K1033" s="66" t="str">
        <f>IF(AND(ConversionTable!$F$2&lt;&gt;"",A1033&lt;&gt;""),VLOOKUP(J1033,ConversionTable!I$4:K$7,3),"")</f>
        <v/>
      </c>
      <c r="M1033" s="66" t="str">
        <f>IF(A1033&lt;&gt;"",(Input!AE1033*ScoringModel!$B$11+Input!AF1033*ScoringModel!$B$21+Input!AG1033*ScoringModel!$B$31)*0.01,"")</f>
        <v/>
      </c>
      <c r="N1033" s="66" t="str">
        <f>IF(A1033&lt;&gt;"",(Input!J1033*ScoringModel!$B$4+Input!K1033*ScoringModel!$B$5+Input!L1033*ScoringModel!$B$6+Input!M1033*ScoringModel!$B$7+Input!N1033*ScoringModel!$B$8+Input!O1033*ScoringModel!$B$9+Input!P1033*ScoringModel!$B$10)*0.01,"")</f>
        <v/>
      </c>
      <c r="O1033" s="66" t="str">
        <f>IF(A1033&lt;&gt;"",(Input!Q1033*ScoringModel!$B$14+Input!R1033*ScoringModel!$B$15+Input!S1033*ScoringModel!$B$16+Input!T1033*ScoringModel!$B$17+Input!U1033*ScoringModel!$B$18+Input!V1033*ScoringModel!$B$19+Input!W1033*ScoringModel!$B$20)*0.01,"")</f>
        <v/>
      </c>
      <c r="P1033" s="66" t="str">
        <f>IF(A1033&lt;&gt;"",(Input!X1033*ScoringModel!$B$24+Input!Y1033*ScoringModel!$B$25+Input!Z1033*ScoringModel!$B$26+Input!AA1033*ScoringModel!$B$27+Input!AB1033*ScoringModel!$B$28+Input!AC1033*ScoringModel!$B$29+Input!AD1033*ScoringModel!$B$30)*0.01,"")</f>
        <v/>
      </c>
    </row>
    <row r="1034" spans="1:16" x14ac:dyDescent="0.25">
      <c r="A1034" s="154" t="str">
        <f>IF(Input!A1034&lt;&gt;"",Input!A1034,"")</f>
        <v/>
      </c>
      <c r="B1034" s="154" t="str">
        <f>IF(Input!D1034&lt;&gt;"",CONCATENATE(Input!D1034,", ",Input!C1034),"")</f>
        <v/>
      </c>
      <c r="C1034" s="154" t="str">
        <f>IF(Input!E1034&lt;&gt;"",Input!E1034,"")</f>
        <v/>
      </c>
      <c r="D1034" s="155" t="str">
        <f>IF(Input!F1034&lt;&gt;"",Input!F1034,"")</f>
        <v/>
      </c>
      <c r="E1034" s="154" t="str">
        <f>IF(Input!I1034&lt;&gt;"",CONCATENATE(Input!I1034,", ",LEFT(Input!H1034,1)),"")</f>
        <v/>
      </c>
      <c r="F1034" s="156"/>
      <c r="G1034" s="157" t="str">
        <f t="shared" si="16"/>
        <v/>
      </c>
      <c r="H1034" s="154" t="str">
        <f>IF(A1034&lt;&gt;"",VLOOKUP(G1034,ScoreRanges!$C$4:$E$8,3),"")</f>
        <v/>
      </c>
      <c r="I1034" s="156"/>
      <c r="J1034" s="129" t="str">
        <f>IF(AND(ConversionTable!$F$2&lt;&gt;"",A1034&lt;&gt;""),VLOOKUP(G1034,ConversionTable!B$2:D$402,3),"")</f>
        <v/>
      </c>
      <c r="K1034" s="66" t="str">
        <f>IF(AND(ConversionTable!$F$2&lt;&gt;"",A1034&lt;&gt;""),VLOOKUP(J1034,ConversionTable!I$4:K$7,3),"")</f>
        <v/>
      </c>
      <c r="M1034" s="66" t="str">
        <f>IF(A1034&lt;&gt;"",(Input!AE1034*ScoringModel!$B$11+Input!AF1034*ScoringModel!$B$21+Input!AG1034*ScoringModel!$B$31)*0.01,"")</f>
        <v/>
      </c>
      <c r="N1034" s="66" t="str">
        <f>IF(A1034&lt;&gt;"",(Input!J1034*ScoringModel!$B$4+Input!K1034*ScoringModel!$B$5+Input!L1034*ScoringModel!$B$6+Input!M1034*ScoringModel!$B$7+Input!N1034*ScoringModel!$B$8+Input!O1034*ScoringModel!$B$9+Input!P1034*ScoringModel!$B$10)*0.01,"")</f>
        <v/>
      </c>
      <c r="O1034" s="66" t="str">
        <f>IF(A1034&lt;&gt;"",(Input!Q1034*ScoringModel!$B$14+Input!R1034*ScoringModel!$B$15+Input!S1034*ScoringModel!$B$16+Input!T1034*ScoringModel!$B$17+Input!U1034*ScoringModel!$B$18+Input!V1034*ScoringModel!$B$19+Input!W1034*ScoringModel!$B$20)*0.01,"")</f>
        <v/>
      </c>
      <c r="P1034" s="66" t="str">
        <f>IF(A1034&lt;&gt;"",(Input!X1034*ScoringModel!$B$24+Input!Y1034*ScoringModel!$B$25+Input!Z1034*ScoringModel!$B$26+Input!AA1034*ScoringModel!$B$27+Input!AB1034*ScoringModel!$B$28+Input!AC1034*ScoringModel!$B$29+Input!AD1034*ScoringModel!$B$30)*0.01,"")</f>
        <v/>
      </c>
    </row>
    <row r="1035" spans="1:16" x14ac:dyDescent="0.25">
      <c r="A1035" s="154" t="str">
        <f>IF(Input!A1035&lt;&gt;"",Input!A1035,"")</f>
        <v/>
      </c>
      <c r="B1035" s="154" t="str">
        <f>IF(Input!D1035&lt;&gt;"",CONCATENATE(Input!D1035,", ",Input!C1035),"")</f>
        <v/>
      </c>
      <c r="C1035" s="154" t="str">
        <f>IF(Input!E1035&lt;&gt;"",Input!E1035,"")</f>
        <v/>
      </c>
      <c r="D1035" s="155" t="str">
        <f>IF(Input!F1035&lt;&gt;"",Input!F1035,"")</f>
        <v/>
      </c>
      <c r="E1035" s="154" t="str">
        <f>IF(Input!I1035&lt;&gt;"",CONCATENATE(Input!I1035,", ",LEFT(Input!H1035,1)),"")</f>
        <v/>
      </c>
      <c r="F1035" s="156"/>
      <c r="G1035" s="157" t="str">
        <f t="shared" si="16"/>
        <v/>
      </c>
      <c r="H1035" s="154" t="str">
        <f>IF(A1035&lt;&gt;"",VLOOKUP(G1035,ScoreRanges!$C$4:$E$8,3),"")</f>
        <v/>
      </c>
      <c r="I1035" s="156"/>
      <c r="J1035" s="129" t="str">
        <f>IF(AND(ConversionTable!$F$2&lt;&gt;"",A1035&lt;&gt;""),VLOOKUP(G1035,ConversionTable!B$2:D$402,3),"")</f>
        <v/>
      </c>
      <c r="K1035" s="66" t="str">
        <f>IF(AND(ConversionTable!$F$2&lt;&gt;"",A1035&lt;&gt;""),VLOOKUP(J1035,ConversionTable!I$4:K$7,3),"")</f>
        <v/>
      </c>
      <c r="M1035" s="66" t="str">
        <f>IF(A1035&lt;&gt;"",(Input!AE1035*ScoringModel!$B$11+Input!AF1035*ScoringModel!$B$21+Input!AG1035*ScoringModel!$B$31)*0.01,"")</f>
        <v/>
      </c>
      <c r="N1035" s="66" t="str">
        <f>IF(A1035&lt;&gt;"",(Input!J1035*ScoringModel!$B$4+Input!K1035*ScoringModel!$B$5+Input!L1035*ScoringModel!$B$6+Input!M1035*ScoringModel!$B$7+Input!N1035*ScoringModel!$B$8+Input!O1035*ScoringModel!$B$9+Input!P1035*ScoringModel!$B$10)*0.01,"")</f>
        <v/>
      </c>
      <c r="O1035" s="66" t="str">
        <f>IF(A1035&lt;&gt;"",(Input!Q1035*ScoringModel!$B$14+Input!R1035*ScoringModel!$B$15+Input!S1035*ScoringModel!$B$16+Input!T1035*ScoringModel!$B$17+Input!U1035*ScoringModel!$B$18+Input!V1035*ScoringModel!$B$19+Input!W1035*ScoringModel!$B$20)*0.01,"")</f>
        <v/>
      </c>
      <c r="P1035" s="66" t="str">
        <f>IF(A1035&lt;&gt;"",(Input!X1035*ScoringModel!$B$24+Input!Y1035*ScoringModel!$B$25+Input!Z1035*ScoringModel!$B$26+Input!AA1035*ScoringModel!$B$27+Input!AB1035*ScoringModel!$B$28+Input!AC1035*ScoringModel!$B$29+Input!AD1035*ScoringModel!$B$30)*0.01,"")</f>
        <v/>
      </c>
    </row>
    <row r="1036" spans="1:16" x14ac:dyDescent="0.25">
      <c r="A1036" s="154" t="str">
        <f>IF(Input!A1036&lt;&gt;"",Input!A1036,"")</f>
        <v/>
      </c>
      <c r="B1036" s="154" t="str">
        <f>IF(Input!D1036&lt;&gt;"",CONCATENATE(Input!D1036,", ",Input!C1036),"")</f>
        <v/>
      </c>
      <c r="C1036" s="154" t="str">
        <f>IF(Input!E1036&lt;&gt;"",Input!E1036,"")</f>
        <v/>
      </c>
      <c r="D1036" s="155" t="str">
        <f>IF(Input!F1036&lt;&gt;"",Input!F1036,"")</f>
        <v/>
      </c>
      <c r="E1036" s="154" t="str">
        <f>IF(Input!I1036&lt;&gt;"",CONCATENATE(Input!I1036,", ",LEFT(Input!H1036,1)),"")</f>
        <v/>
      </c>
      <c r="F1036" s="156"/>
      <c r="G1036" s="157" t="str">
        <f t="shared" si="16"/>
        <v/>
      </c>
      <c r="H1036" s="154" t="str">
        <f>IF(A1036&lt;&gt;"",VLOOKUP(G1036,ScoreRanges!$C$4:$E$8,3),"")</f>
        <v/>
      </c>
      <c r="I1036" s="156"/>
      <c r="J1036" s="129" t="str">
        <f>IF(AND(ConversionTable!$F$2&lt;&gt;"",A1036&lt;&gt;""),VLOOKUP(G1036,ConversionTable!B$2:D$402,3),"")</f>
        <v/>
      </c>
      <c r="K1036" s="66" t="str">
        <f>IF(AND(ConversionTable!$F$2&lt;&gt;"",A1036&lt;&gt;""),VLOOKUP(J1036,ConversionTable!I$4:K$7,3),"")</f>
        <v/>
      </c>
      <c r="M1036" s="66" t="str">
        <f>IF(A1036&lt;&gt;"",(Input!AE1036*ScoringModel!$B$11+Input!AF1036*ScoringModel!$B$21+Input!AG1036*ScoringModel!$B$31)*0.01,"")</f>
        <v/>
      </c>
      <c r="N1036" s="66" t="str">
        <f>IF(A1036&lt;&gt;"",(Input!J1036*ScoringModel!$B$4+Input!K1036*ScoringModel!$B$5+Input!L1036*ScoringModel!$B$6+Input!M1036*ScoringModel!$B$7+Input!N1036*ScoringModel!$B$8+Input!O1036*ScoringModel!$B$9+Input!P1036*ScoringModel!$B$10)*0.01,"")</f>
        <v/>
      </c>
      <c r="O1036" s="66" t="str">
        <f>IF(A1036&lt;&gt;"",(Input!Q1036*ScoringModel!$B$14+Input!R1036*ScoringModel!$B$15+Input!S1036*ScoringModel!$B$16+Input!T1036*ScoringModel!$B$17+Input!U1036*ScoringModel!$B$18+Input!V1036*ScoringModel!$B$19+Input!W1036*ScoringModel!$B$20)*0.01,"")</f>
        <v/>
      </c>
      <c r="P1036" s="66" t="str">
        <f>IF(A1036&lt;&gt;"",(Input!X1036*ScoringModel!$B$24+Input!Y1036*ScoringModel!$B$25+Input!Z1036*ScoringModel!$B$26+Input!AA1036*ScoringModel!$B$27+Input!AB1036*ScoringModel!$B$28+Input!AC1036*ScoringModel!$B$29+Input!AD1036*ScoringModel!$B$30)*0.01,"")</f>
        <v/>
      </c>
    </row>
    <row r="1037" spans="1:16" x14ac:dyDescent="0.25">
      <c r="A1037" s="154" t="str">
        <f>IF(Input!A1037&lt;&gt;"",Input!A1037,"")</f>
        <v/>
      </c>
      <c r="B1037" s="154" t="str">
        <f>IF(Input!D1037&lt;&gt;"",CONCATENATE(Input!D1037,", ",Input!C1037),"")</f>
        <v/>
      </c>
      <c r="C1037" s="154" t="str">
        <f>IF(Input!E1037&lt;&gt;"",Input!E1037,"")</f>
        <v/>
      </c>
      <c r="D1037" s="155" t="str">
        <f>IF(Input!F1037&lt;&gt;"",Input!F1037,"")</f>
        <v/>
      </c>
      <c r="E1037" s="154" t="str">
        <f>IF(Input!I1037&lt;&gt;"",CONCATENATE(Input!I1037,", ",LEFT(Input!H1037,1)),"")</f>
        <v/>
      </c>
      <c r="F1037" s="156"/>
      <c r="G1037" s="157" t="str">
        <f t="shared" si="16"/>
        <v/>
      </c>
      <c r="H1037" s="154" t="str">
        <f>IF(A1037&lt;&gt;"",VLOOKUP(G1037,ScoreRanges!$C$4:$E$8,3),"")</f>
        <v/>
      </c>
      <c r="I1037" s="156"/>
      <c r="J1037" s="129" t="str">
        <f>IF(AND(ConversionTable!$F$2&lt;&gt;"",A1037&lt;&gt;""),VLOOKUP(G1037,ConversionTable!B$2:D$402,3),"")</f>
        <v/>
      </c>
      <c r="K1037" s="66" t="str">
        <f>IF(AND(ConversionTable!$F$2&lt;&gt;"",A1037&lt;&gt;""),VLOOKUP(J1037,ConversionTable!I$4:K$7,3),"")</f>
        <v/>
      </c>
      <c r="M1037" s="66" t="str">
        <f>IF(A1037&lt;&gt;"",(Input!AE1037*ScoringModel!$B$11+Input!AF1037*ScoringModel!$B$21+Input!AG1037*ScoringModel!$B$31)*0.01,"")</f>
        <v/>
      </c>
      <c r="N1037" s="66" t="str">
        <f>IF(A1037&lt;&gt;"",(Input!J1037*ScoringModel!$B$4+Input!K1037*ScoringModel!$B$5+Input!L1037*ScoringModel!$B$6+Input!M1037*ScoringModel!$B$7+Input!N1037*ScoringModel!$B$8+Input!O1037*ScoringModel!$B$9+Input!P1037*ScoringModel!$B$10)*0.01,"")</f>
        <v/>
      </c>
      <c r="O1037" s="66" t="str">
        <f>IF(A1037&lt;&gt;"",(Input!Q1037*ScoringModel!$B$14+Input!R1037*ScoringModel!$B$15+Input!S1037*ScoringModel!$B$16+Input!T1037*ScoringModel!$B$17+Input!U1037*ScoringModel!$B$18+Input!V1037*ScoringModel!$B$19+Input!W1037*ScoringModel!$B$20)*0.01,"")</f>
        <v/>
      </c>
      <c r="P1037" s="66" t="str">
        <f>IF(A1037&lt;&gt;"",(Input!X1037*ScoringModel!$B$24+Input!Y1037*ScoringModel!$B$25+Input!Z1037*ScoringModel!$B$26+Input!AA1037*ScoringModel!$B$27+Input!AB1037*ScoringModel!$B$28+Input!AC1037*ScoringModel!$B$29+Input!AD1037*ScoringModel!$B$30)*0.01,"")</f>
        <v/>
      </c>
    </row>
    <row r="1038" spans="1:16" x14ac:dyDescent="0.25">
      <c r="A1038" s="154" t="str">
        <f>IF(Input!A1038&lt;&gt;"",Input!A1038,"")</f>
        <v/>
      </c>
      <c r="B1038" s="154" t="str">
        <f>IF(Input!D1038&lt;&gt;"",CONCATENATE(Input!D1038,", ",Input!C1038),"")</f>
        <v/>
      </c>
      <c r="C1038" s="154" t="str">
        <f>IF(Input!E1038&lt;&gt;"",Input!E1038,"")</f>
        <v/>
      </c>
      <c r="D1038" s="155" t="str">
        <f>IF(Input!F1038&lt;&gt;"",Input!F1038,"")</f>
        <v/>
      </c>
      <c r="E1038" s="154" t="str">
        <f>IF(Input!I1038&lt;&gt;"",CONCATENATE(Input!I1038,", ",LEFT(Input!H1038,1)),"")</f>
        <v/>
      </c>
      <c r="F1038" s="156"/>
      <c r="G1038" s="157" t="str">
        <f t="shared" si="16"/>
        <v/>
      </c>
      <c r="H1038" s="154" t="str">
        <f>IF(A1038&lt;&gt;"",VLOOKUP(G1038,ScoreRanges!$C$4:$E$8,3),"")</f>
        <v/>
      </c>
      <c r="I1038" s="156"/>
      <c r="J1038" s="129" t="str">
        <f>IF(AND(ConversionTable!$F$2&lt;&gt;"",A1038&lt;&gt;""),VLOOKUP(G1038,ConversionTable!B$2:D$402,3),"")</f>
        <v/>
      </c>
      <c r="K1038" s="66" t="str">
        <f>IF(AND(ConversionTable!$F$2&lt;&gt;"",A1038&lt;&gt;""),VLOOKUP(J1038,ConversionTable!I$4:K$7,3),"")</f>
        <v/>
      </c>
      <c r="M1038" s="66" t="str">
        <f>IF(A1038&lt;&gt;"",(Input!AE1038*ScoringModel!$B$11+Input!AF1038*ScoringModel!$B$21+Input!AG1038*ScoringModel!$B$31)*0.01,"")</f>
        <v/>
      </c>
      <c r="N1038" s="66" t="str">
        <f>IF(A1038&lt;&gt;"",(Input!J1038*ScoringModel!$B$4+Input!K1038*ScoringModel!$B$5+Input!L1038*ScoringModel!$B$6+Input!M1038*ScoringModel!$B$7+Input!N1038*ScoringModel!$B$8+Input!O1038*ScoringModel!$B$9+Input!P1038*ScoringModel!$B$10)*0.01,"")</f>
        <v/>
      </c>
      <c r="O1038" s="66" t="str">
        <f>IF(A1038&lt;&gt;"",(Input!Q1038*ScoringModel!$B$14+Input!R1038*ScoringModel!$B$15+Input!S1038*ScoringModel!$B$16+Input!T1038*ScoringModel!$B$17+Input!U1038*ScoringModel!$B$18+Input!V1038*ScoringModel!$B$19+Input!W1038*ScoringModel!$B$20)*0.01,"")</f>
        <v/>
      </c>
      <c r="P1038" s="66" t="str">
        <f>IF(A1038&lt;&gt;"",(Input!X1038*ScoringModel!$B$24+Input!Y1038*ScoringModel!$B$25+Input!Z1038*ScoringModel!$B$26+Input!AA1038*ScoringModel!$B$27+Input!AB1038*ScoringModel!$B$28+Input!AC1038*ScoringModel!$B$29+Input!AD1038*ScoringModel!$B$30)*0.01,"")</f>
        <v/>
      </c>
    </row>
    <row r="1039" spans="1:16" x14ac:dyDescent="0.25">
      <c r="A1039" s="154" t="str">
        <f>IF(Input!A1039&lt;&gt;"",Input!A1039,"")</f>
        <v/>
      </c>
      <c r="B1039" s="154" t="str">
        <f>IF(Input!D1039&lt;&gt;"",CONCATENATE(Input!D1039,", ",Input!C1039),"")</f>
        <v/>
      </c>
      <c r="C1039" s="154" t="str">
        <f>IF(Input!E1039&lt;&gt;"",Input!E1039,"")</f>
        <v/>
      </c>
      <c r="D1039" s="155" t="str">
        <f>IF(Input!F1039&lt;&gt;"",Input!F1039,"")</f>
        <v/>
      </c>
      <c r="E1039" s="154" t="str">
        <f>IF(Input!I1039&lt;&gt;"",CONCATENATE(Input!I1039,", ",LEFT(Input!H1039,1)),"")</f>
        <v/>
      </c>
      <c r="F1039" s="156"/>
      <c r="G1039" s="157" t="str">
        <f t="shared" si="16"/>
        <v/>
      </c>
      <c r="H1039" s="154" t="str">
        <f>IF(A1039&lt;&gt;"",VLOOKUP(G1039,ScoreRanges!$C$4:$E$8,3),"")</f>
        <v/>
      </c>
      <c r="I1039" s="156"/>
      <c r="J1039" s="129" t="str">
        <f>IF(AND(ConversionTable!$F$2&lt;&gt;"",A1039&lt;&gt;""),VLOOKUP(G1039,ConversionTable!B$2:D$402,3),"")</f>
        <v/>
      </c>
      <c r="K1039" s="66" t="str">
        <f>IF(AND(ConversionTable!$F$2&lt;&gt;"",A1039&lt;&gt;""),VLOOKUP(J1039,ConversionTable!I$4:K$7,3),"")</f>
        <v/>
      </c>
      <c r="M1039" s="66" t="str">
        <f>IF(A1039&lt;&gt;"",(Input!AE1039*ScoringModel!$B$11+Input!AF1039*ScoringModel!$B$21+Input!AG1039*ScoringModel!$B$31)*0.01,"")</f>
        <v/>
      </c>
      <c r="N1039" s="66" t="str">
        <f>IF(A1039&lt;&gt;"",(Input!J1039*ScoringModel!$B$4+Input!K1039*ScoringModel!$B$5+Input!L1039*ScoringModel!$B$6+Input!M1039*ScoringModel!$B$7+Input!N1039*ScoringModel!$B$8+Input!O1039*ScoringModel!$B$9+Input!P1039*ScoringModel!$B$10)*0.01,"")</f>
        <v/>
      </c>
      <c r="O1039" s="66" t="str">
        <f>IF(A1039&lt;&gt;"",(Input!Q1039*ScoringModel!$B$14+Input!R1039*ScoringModel!$B$15+Input!S1039*ScoringModel!$B$16+Input!T1039*ScoringModel!$B$17+Input!U1039*ScoringModel!$B$18+Input!V1039*ScoringModel!$B$19+Input!W1039*ScoringModel!$B$20)*0.01,"")</f>
        <v/>
      </c>
      <c r="P1039" s="66" t="str">
        <f>IF(A1039&lt;&gt;"",(Input!X1039*ScoringModel!$B$24+Input!Y1039*ScoringModel!$B$25+Input!Z1039*ScoringModel!$B$26+Input!AA1039*ScoringModel!$B$27+Input!AB1039*ScoringModel!$B$28+Input!AC1039*ScoringModel!$B$29+Input!AD1039*ScoringModel!$B$30)*0.01,"")</f>
        <v/>
      </c>
    </row>
    <row r="1040" spans="1:16" x14ac:dyDescent="0.25">
      <c r="A1040" s="154" t="str">
        <f>IF(Input!A1040&lt;&gt;"",Input!A1040,"")</f>
        <v/>
      </c>
      <c r="B1040" s="154" t="str">
        <f>IF(Input!D1040&lt;&gt;"",CONCATENATE(Input!D1040,", ",Input!C1040),"")</f>
        <v/>
      </c>
      <c r="C1040" s="154" t="str">
        <f>IF(Input!E1040&lt;&gt;"",Input!E1040,"")</f>
        <v/>
      </c>
      <c r="D1040" s="155" t="str">
        <f>IF(Input!F1040&lt;&gt;"",Input!F1040,"")</f>
        <v/>
      </c>
      <c r="E1040" s="154" t="str">
        <f>IF(Input!I1040&lt;&gt;"",CONCATENATE(Input!I1040,", ",LEFT(Input!H1040,1)),"")</f>
        <v/>
      </c>
      <c r="F1040" s="156"/>
      <c r="G1040" s="157" t="str">
        <f t="shared" si="16"/>
        <v/>
      </c>
      <c r="H1040" s="154" t="str">
        <f>IF(A1040&lt;&gt;"",VLOOKUP(G1040,ScoreRanges!$C$4:$E$8,3),"")</f>
        <v/>
      </c>
      <c r="I1040" s="156"/>
      <c r="J1040" s="129" t="str">
        <f>IF(AND(ConversionTable!$F$2&lt;&gt;"",A1040&lt;&gt;""),VLOOKUP(G1040,ConversionTable!B$2:D$402,3),"")</f>
        <v/>
      </c>
      <c r="K1040" s="66" t="str">
        <f>IF(AND(ConversionTable!$F$2&lt;&gt;"",A1040&lt;&gt;""),VLOOKUP(J1040,ConversionTable!I$4:K$7,3),"")</f>
        <v/>
      </c>
      <c r="M1040" s="66" t="str">
        <f>IF(A1040&lt;&gt;"",(Input!AE1040*ScoringModel!$B$11+Input!AF1040*ScoringModel!$B$21+Input!AG1040*ScoringModel!$B$31)*0.01,"")</f>
        <v/>
      </c>
      <c r="N1040" s="66" t="str">
        <f>IF(A1040&lt;&gt;"",(Input!J1040*ScoringModel!$B$4+Input!K1040*ScoringModel!$B$5+Input!L1040*ScoringModel!$B$6+Input!M1040*ScoringModel!$B$7+Input!N1040*ScoringModel!$B$8+Input!O1040*ScoringModel!$B$9+Input!P1040*ScoringModel!$B$10)*0.01,"")</f>
        <v/>
      </c>
      <c r="O1040" s="66" t="str">
        <f>IF(A1040&lt;&gt;"",(Input!Q1040*ScoringModel!$B$14+Input!R1040*ScoringModel!$B$15+Input!S1040*ScoringModel!$B$16+Input!T1040*ScoringModel!$B$17+Input!U1040*ScoringModel!$B$18+Input!V1040*ScoringModel!$B$19+Input!W1040*ScoringModel!$B$20)*0.01,"")</f>
        <v/>
      </c>
      <c r="P1040" s="66" t="str">
        <f>IF(A1040&lt;&gt;"",(Input!X1040*ScoringModel!$B$24+Input!Y1040*ScoringModel!$B$25+Input!Z1040*ScoringModel!$B$26+Input!AA1040*ScoringModel!$B$27+Input!AB1040*ScoringModel!$B$28+Input!AC1040*ScoringModel!$B$29+Input!AD1040*ScoringModel!$B$30)*0.01,"")</f>
        <v/>
      </c>
    </row>
    <row r="1041" spans="1:16" x14ac:dyDescent="0.25">
      <c r="A1041" s="154" t="str">
        <f>IF(Input!A1041&lt;&gt;"",Input!A1041,"")</f>
        <v/>
      </c>
      <c r="B1041" s="154" t="str">
        <f>IF(Input!D1041&lt;&gt;"",CONCATENATE(Input!D1041,", ",Input!C1041),"")</f>
        <v/>
      </c>
      <c r="C1041" s="154" t="str">
        <f>IF(Input!E1041&lt;&gt;"",Input!E1041,"")</f>
        <v/>
      </c>
      <c r="D1041" s="155" t="str">
        <f>IF(Input!F1041&lt;&gt;"",Input!F1041,"")</f>
        <v/>
      </c>
      <c r="E1041" s="154" t="str">
        <f>IF(Input!I1041&lt;&gt;"",CONCATENATE(Input!I1041,", ",LEFT(Input!H1041,1)),"")</f>
        <v/>
      </c>
      <c r="F1041" s="156"/>
      <c r="G1041" s="157" t="str">
        <f t="shared" si="16"/>
        <v/>
      </c>
      <c r="H1041" s="154" t="str">
        <f>IF(A1041&lt;&gt;"",VLOOKUP(G1041,ScoreRanges!$C$4:$E$8,3),"")</f>
        <v/>
      </c>
      <c r="I1041" s="156"/>
      <c r="J1041" s="129" t="str">
        <f>IF(AND(ConversionTable!$F$2&lt;&gt;"",A1041&lt;&gt;""),VLOOKUP(G1041,ConversionTable!B$2:D$402,3),"")</f>
        <v/>
      </c>
      <c r="K1041" s="66" t="str">
        <f>IF(AND(ConversionTable!$F$2&lt;&gt;"",A1041&lt;&gt;""),VLOOKUP(J1041,ConversionTable!I$4:K$7,3),"")</f>
        <v/>
      </c>
      <c r="M1041" s="66" t="str">
        <f>IF(A1041&lt;&gt;"",(Input!AE1041*ScoringModel!$B$11+Input!AF1041*ScoringModel!$B$21+Input!AG1041*ScoringModel!$B$31)*0.01,"")</f>
        <v/>
      </c>
      <c r="N1041" s="66" t="str">
        <f>IF(A1041&lt;&gt;"",(Input!J1041*ScoringModel!$B$4+Input!K1041*ScoringModel!$B$5+Input!L1041*ScoringModel!$B$6+Input!M1041*ScoringModel!$B$7+Input!N1041*ScoringModel!$B$8+Input!O1041*ScoringModel!$B$9+Input!P1041*ScoringModel!$B$10)*0.01,"")</f>
        <v/>
      </c>
      <c r="O1041" s="66" t="str">
        <f>IF(A1041&lt;&gt;"",(Input!Q1041*ScoringModel!$B$14+Input!R1041*ScoringModel!$B$15+Input!S1041*ScoringModel!$B$16+Input!T1041*ScoringModel!$B$17+Input!U1041*ScoringModel!$B$18+Input!V1041*ScoringModel!$B$19+Input!W1041*ScoringModel!$B$20)*0.01,"")</f>
        <v/>
      </c>
      <c r="P1041" s="66" t="str">
        <f>IF(A1041&lt;&gt;"",(Input!X1041*ScoringModel!$B$24+Input!Y1041*ScoringModel!$B$25+Input!Z1041*ScoringModel!$B$26+Input!AA1041*ScoringModel!$B$27+Input!AB1041*ScoringModel!$B$28+Input!AC1041*ScoringModel!$B$29+Input!AD1041*ScoringModel!$B$30)*0.01,"")</f>
        <v/>
      </c>
    </row>
    <row r="1042" spans="1:16" x14ac:dyDescent="0.25">
      <c r="A1042" s="154" t="str">
        <f>IF(Input!A1042&lt;&gt;"",Input!A1042,"")</f>
        <v/>
      </c>
      <c r="B1042" s="154" t="str">
        <f>IF(Input!D1042&lt;&gt;"",CONCATENATE(Input!D1042,", ",Input!C1042),"")</f>
        <v/>
      </c>
      <c r="C1042" s="154" t="str">
        <f>IF(Input!E1042&lt;&gt;"",Input!E1042,"")</f>
        <v/>
      </c>
      <c r="D1042" s="155" t="str">
        <f>IF(Input!F1042&lt;&gt;"",Input!F1042,"")</f>
        <v/>
      </c>
      <c r="E1042" s="154" t="str">
        <f>IF(Input!I1042&lt;&gt;"",CONCATENATE(Input!I1042,", ",LEFT(Input!H1042,1)),"")</f>
        <v/>
      </c>
      <c r="F1042" s="156"/>
      <c r="G1042" s="157" t="str">
        <f t="shared" si="16"/>
        <v/>
      </c>
      <c r="H1042" s="154" t="str">
        <f>IF(A1042&lt;&gt;"",VLOOKUP(G1042,ScoreRanges!$C$4:$E$8,3),"")</f>
        <v/>
      </c>
      <c r="I1042" s="156"/>
      <c r="J1042" s="129" t="str">
        <f>IF(AND(ConversionTable!$F$2&lt;&gt;"",A1042&lt;&gt;""),VLOOKUP(G1042,ConversionTable!B$2:D$402,3),"")</f>
        <v/>
      </c>
      <c r="K1042" s="66" t="str">
        <f>IF(AND(ConversionTable!$F$2&lt;&gt;"",A1042&lt;&gt;""),VLOOKUP(J1042,ConversionTable!I$4:K$7,3),"")</f>
        <v/>
      </c>
      <c r="M1042" s="66" t="str">
        <f>IF(A1042&lt;&gt;"",(Input!AE1042*ScoringModel!$B$11+Input!AF1042*ScoringModel!$B$21+Input!AG1042*ScoringModel!$B$31)*0.01,"")</f>
        <v/>
      </c>
      <c r="N1042" s="66" t="str">
        <f>IF(A1042&lt;&gt;"",(Input!J1042*ScoringModel!$B$4+Input!K1042*ScoringModel!$B$5+Input!L1042*ScoringModel!$B$6+Input!M1042*ScoringModel!$B$7+Input!N1042*ScoringModel!$B$8+Input!O1042*ScoringModel!$B$9+Input!P1042*ScoringModel!$B$10)*0.01,"")</f>
        <v/>
      </c>
      <c r="O1042" s="66" t="str">
        <f>IF(A1042&lt;&gt;"",(Input!Q1042*ScoringModel!$B$14+Input!R1042*ScoringModel!$B$15+Input!S1042*ScoringModel!$B$16+Input!T1042*ScoringModel!$B$17+Input!U1042*ScoringModel!$B$18+Input!V1042*ScoringModel!$B$19+Input!W1042*ScoringModel!$B$20)*0.01,"")</f>
        <v/>
      </c>
      <c r="P1042" s="66" t="str">
        <f>IF(A1042&lt;&gt;"",(Input!X1042*ScoringModel!$B$24+Input!Y1042*ScoringModel!$B$25+Input!Z1042*ScoringModel!$B$26+Input!AA1042*ScoringModel!$B$27+Input!AB1042*ScoringModel!$B$28+Input!AC1042*ScoringModel!$B$29+Input!AD1042*ScoringModel!$B$30)*0.01,"")</f>
        <v/>
      </c>
    </row>
    <row r="1043" spans="1:16" x14ac:dyDescent="0.25">
      <c r="A1043" s="154" t="str">
        <f>IF(Input!A1043&lt;&gt;"",Input!A1043,"")</f>
        <v/>
      </c>
      <c r="B1043" s="154" t="str">
        <f>IF(Input!D1043&lt;&gt;"",CONCATENATE(Input!D1043,", ",Input!C1043),"")</f>
        <v/>
      </c>
      <c r="C1043" s="154" t="str">
        <f>IF(Input!E1043&lt;&gt;"",Input!E1043,"")</f>
        <v/>
      </c>
      <c r="D1043" s="155" t="str">
        <f>IF(Input!F1043&lt;&gt;"",Input!F1043,"")</f>
        <v/>
      </c>
      <c r="E1043" s="154" t="str">
        <f>IF(Input!I1043&lt;&gt;"",CONCATENATE(Input!I1043,", ",LEFT(Input!H1043,1)),"")</f>
        <v/>
      </c>
      <c r="F1043" s="156"/>
      <c r="G1043" s="157" t="str">
        <f t="shared" si="16"/>
        <v/>
      </c>
      <c r="H1043" s="154" t="str">
        <f>IF(A1043&lt;&gt;"",VLOOKUP(G1043,ScoreRanges!$C$4:$E$8,3),"")</f>
        <v/>
      </c>
      <c r="I1043" s="156"/>
      <c r="J1043" s="129" t="str">
        <f>IF(AND(ConversionTable!$F$2&lt;&gt;"",A1043&lt;&gt;""),VLOOKUP(G1043,ConversionTable!B$2:D$402,3),"")</f>
        <v/>
      </c>
      <c r="K1043" s="66" t="str">
        <f>IF(AND(ConversionTable!$F$2&lt;&gt;"",A1043&lt;&gt;""),VLOOKUP(J1043,ConversionTable!I$4:K$7,3),"")</f>
        <v/>
      </c>
      <c r="M1043" s="66" t="str">
        <f>IF(A1043&lt;&gt;"",(Input!AE1043*ScoringModel!$B$11+Input!AF1043*ScoringModel!$B$21+Input!AG1043*ScoringModel!$B$31)*0.01,"")</f>
        <v/>
      </c>
      <c r="N1043" s="66" t="str">
        <f>IF(A1043&lt;&gt;"",(Input!J1043*ScoringModel!$B$4+Input!K1043*ScoringModel!$B$5+Input!L1043*ScoringModel!$B$6+Input!M1043*ScoringModel!$B$7+Input!N1043*ScoringModel!$B$8+Input!O1043*ScoringModel!$B$9+Input!P1043*ScoringModel!$B$10)*0.01,"")</f>
        <v/>
      </c>
      <c r="O1043" s="66" t="str">
        <f>IF(A1043&lt;&gt;"",(Input!Q1043*ScoringModel!$B$14+Input!R1043*ScoringModel!$B$15+Input!S1043*ScoringModel!$B$16+Input!T1043*ScoringModel!$B$17+Input!U1043*ScoringModel!$B$18+Input!V1043*ScoringModel!$B$19+Input!W1043*ScoringModel!$B$20)*0.01,"")</f>
        <v/>
      </c>
      <c r="P1043" s="66" t="str">
        <f>IF(A1043&lt;&gt;"",(Input!X1043*ScoringModel!$B$24+Input!Y1043*ScoringModel!$B$25+Input!Z1043*ScoringModel!$B$26+Input!AA1043*ScoringModel!$B$27+Input!AB1043*ScoringModel!$B$28+Input!AC1043*ScoringModel!$B$29+Input!AD1043*ScoringModel!$B$30)*0.01,"")</f>
        <v/>
      </c>
    </row>
    <row r="1044" spans="1:16" x14ac:dyDescent="0.25">
      <c r="A1044" s="154" t="str">
        <f>IF(Input!A1044&lt;&gt;"",Input!A1044,"")</f>
        <v/>
      </c>
      <c r="B1044" s="154" t="str">
        <f>IF(Input!D1044&lt;&gt;"",CONCATENATE(Input!D1044,", ",Input!C1044),"")</f>
        <v/>
      </c>
      <c r="C1044" s="154" t="str">
        <f>IF(Input!E1044&lt;&gt;"",Input!E1044,"")</f>
        <v/>
      </c>
      <c r="D1044" s="155" t="str">
        <f>IF(Input!F1044&lt;&gt;"",Input!F1044,"")</f>
        <v/>
      </c>
      <c r="E1044" s="154" t="str">
        <f>IF(Input!I1044&lt;&gt;"",CONCATENATE(Input!I1044,", ",LEFT(Input!H1044,1)),"")</f>
        <v/>
      </c>
      <c r="F1044" s="156"/>
      <c r="G1044" s="157" t="str">
        <f t="shared" si="16"/>
        <v/>
      </c>
      <c r="H1044" s="154" t="str">
        <f>IF(A1044&lt;&gt;"",VLOOKUP(G1044,ScoreRanges!$C$4:$E$8,3),"")</f>
        <v/>
      </c>
      <c r="I1044" s="156"/>
      <c r="J1044" s="129" t="str">
        <f>IF(AND(ConversionTable!$F$2&lt;&gt;"",A1044&lt;&gt;""),VLOOKUP(G1044,ConversionTable!B$2:D$402,3),"")</f>
        <v/>
      </c>
      <c r="K1044" s="66" t="str">
        <f>IF(AND(ConversionTable!$F$2&lt;&gt;"",A1044&lt;&gt;""),VLOOKUP(J1044,ConversionTable!I$4:K$7,3),"")</f>
        <v/>
      </c>
      <c r="M1044" s="66" t="str">
        <f>IF(A1044&lt;&gt;"",(Input!AE1044*ScoringModel!$B$11+Input!AF1044*ScoringModel!$B$21+Input!AG1044*ScoringModel!$B$31)*0.01,"")</f>
        <v/>
      </c>
      <c r="N1044" s="66" t="str">
        <f>IF(A1044&lt;&gt;"",(Input!J1044*ScoringModel!$B$4+Input!K1044*ScoringModel!$B$5+Input!L1044*ScoringModel!$B$6+Input!M1044*ScoringModel!$B$7+Input!N1044*ScoringModel!$B$8+Input!O1044*ScoringModel!$B$9+Input!P1044*ScoringModel!$B$10)*0.01,"")</f>
        <v/>
      </c>
      <c r="O1044" s="66" t="str">
        <f>IF(A1044&lt;&gt;"",(Input!Q1044*ScoringModel!$B$14+Input!R1044*ScoringModel!$B$15+Input!S1044*ScoringModel!$B$16+Input!T1044*ScoringModel!$B$17+Input!U1044*ScoringModel!$B$18+Input!V1044*ScoringModel!$B$19+Input!W1044*ScoringModel!$B$20)*0.01,"")</f>
        <v/>
      </c>
      <c r="P1044" s="66" t="str">
        <f>IF(A1044&lt;&gt;"",(Input!X1044*ScoringModel!$B$24+Input!Y1044*ScoringModel!$B$25+Input!Z1044*ScoringModel!$B$26+Input!AA1044*ScoringModel!$B$27+Input!AB1044*ScoringModel!$B$28+Input!AC1044*ScoringModel!$B$29+Input!AD1044*ScoringModel!$B$30)*0.01,"")</f>
        <v/>
      </c>
    </row>
    <row r="1045" spans="1:16" x14ac:dyDescent="0.25">
      <c r="A1045" s="154" t="str">
        <f>IF(Input!A1045&lt;&gt;"",Input!A1045,"")</f>
        <v/>
      </c>
      <c r="B1045" s="154" t="str">
        <f>IF(Input!D1045&lt;&gt;"",CONCATENATE(Input!D1045,", ",Input!C1045),"")</f>
        <v/>
      </c>
      <c r="C1045" s="154" t="str">
        <f>IF(Input!E1045&lt;&gt;"",Input!E1045,"")</f>
        <v/>
      </c>
      <c r="D1045" s="155" t="str">
        <f>IF(Input!F1045&lt;&gt;"",Input!F1045,"")</f>
        <v/>
      </c>
      <c r="E1045" s="154" t="str">
        <f>IF(Input!I1045&lt;&gt;"",CONCATENATE(Input!I1045,", ",LEFT(Input!H1045,1)),"")</f>
        <v/>
      </c>
      <c r="F1045" s="156"/>
      <c r="G1045" s="157" t="str">
        <f t="shared" si="16"/>
        <v/>
      </c>
      <c r="H1045" s="154" t="str">
        <f>IF(A1045&lt;&gt;"",VLOOKUP(G1045,ScoreRanges!$C$4:$E$8,3),"")</f>
        <v/>
      </c>
      <c r="I1045" s="156"/>
      <c r="J1045" s="129" t="str">
        <f>IF(AND(ConversionTable!$F$2&lt;&gt;"",A1045&lt;&gt;""),VLOOKUP(G1045,ConversionTable!B$2:D$402,3),"")</f>
        <v/>
      </c>
      <c r="K1045" s="66" t="str">
        <f>IF(AND(ConversionTable!$F$2&lt;&gt;"",A1045&lt;&gt;""),VLOOKUP(J1045,ConversionTable!I$4:K$7,3),"")</f>
        <v/>
      </c>
      <c r="M1045" s="66" t="str">
        <f>IF(A1045&lt;&gt;"",(Input!AE1045*ScoringModel!$B$11+Input!AF1045*ScoringModel!$B$21+Input!AG1045*ScoringModel!$B$31)*0.01,"")</f>
        <v/>
      </c>
      <c r="N1045" s="66" t="str">
        <f>IF(A1045&lt;&gt;"",(Input!J1045*ScoringModel!$B$4+Input!K1045*ScoringModel!$B$5+Input!L1045*ScoringModel!$B$6+Input!M1045*ScoringModel!$B$7+Input!N1045*ScoringModel!$B$8+Input!O1045*ScoringModel!$B$9+Input!P1045*ScoringModel!$B$10)*0.01,"")</f>
        <v/>
      </c>
      <c r="O1045" s="66" t="str">
        <f>IF(A1045&lt;&gt;"",(Input!Q1045*ScoringModel!$B$14+Input!R1045*ScoringModel!$B$15+Input!S1045*ScoringModel!$B$16+Input!T1045*ScoringModel!$B$17+Input!U1045*ScoringModel!$B$18+Input!V1045*ScoringModel!$B$19+Input!W1045*ScoringModel!$B$20)*0.01,"")</f>
        <v/>
      </c>
      <c r="P1045" s="66" t="str">
        <f>IF(A1045&lt;&gt;"",(Input!X1045*ScoringModel!$B$24+Input!Y1045*ScoringModel!$B$25+Input!Z1045*ScoringModel!$B$26+Input!AA1045*ScoringModel!$B$27+Input!AB1045*ScoringModel!$B$28+Input!AC1045*ScoringModel!$B$29+Input!AD1045*ScoringModel!$B$30)*0.01,"")</f>
        <v/>
      </c>
    </row>
    <row r="1046" spans="1:16" x14ac:dyDescent="0.25">
      <c r="A1046" s="154" t="str">
        <f>IF(Input!A1046&lt;&gt;"",Input!A1046,"")</f>
        <v/>
      </c>
      <c r="B1046" s="154" t="str">
        <f>IF(Input!D1046&lt;&gt;"",CONCATENATE(Input!D1046,", ",Input!C1046),"")</f>
        <v/>
      </c>
      <c r="C1046" s="154" t="str">
        <f>IF(Input!E1046&lt;&gt;"",Input!E1046,"")</f>
        <v/>
      </c>
      <c r="D1046" s="155" t="str">
        <f>IF(Input!F1046&lt;&gt;"",Input!F1046,"")</f>
        <v/>
      </c>
      <c r="E1046" s="154" t="str">
        <f>IF(Input!I1046&lt;&gt;"",CONCATENATE(Input!I1046,", ",LEFT(Input!H1046,1)),"")</f>
        <v/>
      </c>
      <c r="F1046" s="156"/>
      <c r="G1046" s="157" t="str">
        <f t="shared" si="16"/>
        <v/>
      </c>
      <c r="H1046" s="154" t="str">
        <f>IF(A1046&lt;&gt;"",VLOOKUP(G1046,ScoreRanges!$C$4:$E$8,3),"")</f>
        <v/>
      </c>
      <c r="I1046" s="156"/>
      <c r="J1046" s="129" t="str">
        <f>IF(AND(ConversionTable!$F$2&lt;&gt;"",A1046&lt;&gt;""),VLOOKUP(G1046,ConversionTable!B$2:D$402,3),"")</f>
        <v/>
      </c>
      <c r="K1046" s="66" t="str">
        <f>IF(AND(ConversionTable!$F$2&lt;&gt;"",A1046&lt;&gt;""),VLOOKUP(J1046,ConversionTable!I$4:K$7,3),"")</f>
        <v/>
      </c>
      <c r="M1046" s="66" t="str">
        <f>IF(A1046&lt;&gt;"",(Input!AE1046*ScoringModel!$B$11+Input!AF1046*ScoringModel!$B$21+Input!AG1046*ScoringModel!$B$31)*0.01,"")</f>
        <v/>
      </c>
      <c r="N1046" s="66" t="str">
        <f>IF(A1046&lt;&gt;"",(Input!J1046*ScoringModel!$B$4+Input!K1046*ScoringModel!$B$5+Input!L1046*ScoringModel!$B$6+Input!M1046*ScoringModel!$B$7+Input!N1046*ScoringModel!$B$8+Input!O1046*ScoringModel!$B$9+Input!P1046*ScoringModel!$B$10)*0.01,"")</f>
        <v/>
      </c>
      <c r="O1046" s="66" t="str">
        <f>IF(A1046&lt;&gt;"",(Input!Q1046*ScoringModel!$B$14+Input!R1046*ScoringModel!$B$15+Input!S1046*ScoringModel!$B$16+Input!T1046*ScoringModel!$B$17+Input!U1046*ScoringModel!$B$18+Input!V1046*ScoringModel!$B$19+Input!W1046*ScoringModel!$B$20)*0.01,"")</f>
        <v/>
      </c>
      <c r="P1046" s="66" t="str">
        <f>IF(A1046&lt;&gt;"",(Input!X1046*ScoringModel!$B$24+Input!Y1046*ScoringModel!$B$25+Input!Z1046*ScoringModel!$B$26+Input!AA1046*ScoringModel!$B$27+Input!AB1046*ScoringModel!$B$28+Input!AC1046*ScoringModel!$B$29+Input!AD1046*ScoringModel!$B$30)*0.01,"")</f>
        <v/>
      </c>
    </row>
    <row r="1047" spans="1:16" x14ac:dyDescent="0.25">
      <c r="A1047" s="154" t="str">
        <f>IF(Input!A1047&lt;&gt;"",Input!A1047,"")</f>
        <v/>
      </c>
      <c r="B1047" s="154" t="str">
        <f>IF(Input!D1047&lt;&gt;"",CONCATENATE(Input!D1047,", ",Input!C1047),"")</f>
        <v/>
      </c>
      <c r="C1047" s="154" t="str">
        <f>IF(Input!E1047&lt;&gt;"",Input!E1047,"")</f>
        <v/>
      </c>
      <c r="D1047" s="155" t="str">
        <f>IF(Input!F1047&lt;&gt;"",Input!F1047,"")</f>
        <v/>
      </c>
      <c r="E1047" s="154" t="str">
        <f>IF(Input!I1047&lt;&gt;"",CONCATENATE(Input!I1047,", ",LEFT(Input!H1047,1)),"")</f>
        <v/>
      </c>
      <c r="F1047" s="156"/>
      <c r="G1047" s="157" t="str">
        <f t="shared" si="16"/>
        <v/>
      </c>
      <c r="H1047" s="154" t="str">
        <f>IF(A1047&lt;&gt;"",VLOOKUP(G1047,ScoreRanges!$C$4:$E$8,3),"")</f>
        <v/>
      </c>
      <c r="I1047" s="156"/>
      <c r="J1047" s="129" t="str">
        <f>IF(AND(ConversionTable!$F$2&lt;&gt;"",A1047&lt;&gt;""),VLOOKUP(G1047,ConversionTable!B$2:D$402,3),"")</f>
        <v/>
      </c>
      <c r="K1047" s="66" t="str">
        <f>IF(AND(ConversionTable!$F$2&lt;&gt;"",A1047&lt;&gt;""),VLOOKUP(J1047,ConversionTable!I$4:K$7,3),"")</f>
        <v/>
      </c>
      <c r="M1047" s="66" t="str">
        <f>IF(A1047&lt;&gt;"",(Input!AE1047*ScoringModel!$B$11+Input!AF1047*ScoringModel!$B$21+Input!AG1047*ScoringModel!$B$31)*0.01,"")</f>
        <v/>
      </c>
      <c r="N1047" s="66" t="str">
        <f>IF(A1047&lt;&gt;"",(Input!J1047*ScoringModel!$B$4+Input!K1047*ScoringModel!$B$5+Input!L1047*ScoringModel!$B$6+Input!M1047*ScoringModel!$B$7+Input!N1047*ScoringModel!$B$8+Input!O1047*ScoringModel!$B$9+Input!P1047*ScoringModel!$B$10)*0.01,"")</f>
        <v/>
      </c>
      <c r="O1047" s="66" t="str">
        <f>IF(A1047&lt;&gt;"",(Input!Q1047*ScoringModel!$B$14+Input!R1047*ScoringModel!$B$15+Input!S1047*ScoringModel!$B$16+Input!T1047*ScoringModel!$B$17+Input!U1047*ScoringModel!$B$18+Input!V1047*ScoringModel!$B$19+Input!W1047*ScoringModel!$B$20)*0.01,"")</f>
        <v/>
      </c>
      <c r="P1047" s="66" t="str">
        <f>IF(A1047&lt;&gt;"",(Input!X1047*ScoringModel!$B$24+Input!Y1047*ScoringModel!$B$25+Input!Z1047*ScoringModel!$B$26+Input!AA1047*ScoringModel!$B$27+Input!AB1047*ScoringModel!$B$28+Input!AC1047*ScoringModel!$B$29+Input!AD1047*ScoringModel!$B$30)*0.01,"")</f>
        <v/>
      </c>
    </row>
    <row r="1048" spans="1:16" x14ac:dyDescent="0.25">
      <c r="A1048" s="154" t="str">
        <f>IF(Input!A1048&lt;&gt;"",Input!A1048,"")</f>
        <v/>
      </c>
      <c r="B1048" s="154" t="str">
        <f>IF(Input!D1048&lt;&gt;"",CONCATENATE(Input!D1048,", ",Input!C1048),"")</f>
        <v/>
      </c>
      <c r="C1048" s="154" t="str">
        <f>IF(Input!E1048&lt;&gt;"",Input!E1048,"")</f>
        <v/>
      </c>
      <c r="D1048" s="155" t="str">
        <f>IF(Input!F1048&lt;&gt;"",Input!F1048,"")</f>
        <v/>
      </c>
      <c r="E1048" s="154" t="str">
        <f>IF(Input!I1048&lt;&gt;"",CONCATENATE(Input!I1048,", ",LEFT(Input!H1048,1)),"")</f>
        <v/>
      </c>
      <c r="F1048" s="156"/>
      <c r="G1048" s="157" t="str">
        <f t="shared" si="16"/>
        <v/>
      </c>
      <c r="H1048" s="154" t="str">
        <f>IF(A1048&lt;&gt;"",VLOOKUP(G1048,ScoreRanges!$C$4:$E$8,3),"")</f>
        <v/>
      </c>
      <c r="I1048" s="156"/>
      <c r="J1048" s="129" t="str">
        <f>IF(AND(ConversionTable!$F$2&lt;&gt;"",A1048&lt;&gt;""),VLOOKUP(G1048,ConversionTable!B$2:D$402,3),"")</f>
        <v/>
      </c>
      <c r="K1048" s="66" t="str">
        <f>IF(AND(ConversionTable!$F$2&lt;&gt;"",A1048&lt;&gt;""),VLOOKUP(J1048,ConversionTable!I$4:K$7,3),"")</f>
        <v/>
      </c>
      <c r="M1048" s="66" t="str">
        <f>IF(A1048&lt;&gt;"",(Input!AE1048*ScoringModel!$B$11+Input!AF1048*ScoringModel!$B$21+Input!AG1048*ScoringModel!$B$31)*0.01,"")</f>
        <v/>
      </c>
      <c r="N1048" s="66" t="str">
        <f>IF(A1048&lt;&gt;"",(Input!J1048*ScoringModel!$B$4+Input!K1048*ScoringModel!$B$5+Input!L1048*ScoringModel!$B$6+Input!M1048*ScoringModel!$B$7+Input!N1048*ScoringModel!$B$8+Input!O1048*ScoringModel!$B$9+Input!P1048*ScoringModel!$B$10)*0.01,"")</f>
        <v/>
      </c>
      <c r="O1048" s="66" t="str">
        <f>IF(A1048&lt;&gt;"",(Input!Q1048*ScoringModel!$B$14+Input!R1048*ScoringModel!$B$15+Input!S1048*ScoringModel!$B$16+Input!T1048*ScoringModel!$B$17+Input!U1048*ScoringModel!$B$18+Input!V1048*ScoringModel!$B$19+Input!W1048*ScoringModel!$B$20)*0.01,"")</f>
        <v/>
      </c>
      <c r="P1048" s="66" t="str">
        <f>IF(A1048&lt;&gt;"",(Input!X1048*ScoringModel!$B$24+Input!Y1048*ScoringModel!$B$25+Input!Z1048*ScoringModel!$B$26+Input!AA1048*ScoringModel!$B$27+Input!AB1048*ScoringModel!$B$28+Input!AC1048*ScoringModel!$B$29+Input!AD1048*ScoringModel!$B$30)*0.01,"")</f>
        <v/>
      </c>
    </row>
    <row r="1049" spans="1:16" x14ac:dyDescent="0.25">
      <c r="A1049" s="154" t="str">
        <f>IF(Input!A1049&lt;&gt;"",Input!A1049,"")</f>
        <v/>
      </c>
      <c r="B1049" s="154" t="str">
        <f>IF(Input!D1049&lt;&gt;"",CONCATENATE(Input!D1049,", ",Input!C1049),"")</f>
        <v/>
      </c>
      <c r="C1049" s="154" t="str">
        <f>IF(Input!E1049&lt;&gt;"",Input!E1049,"")</f>
        <v/>
      </c>
      <c r="D1049" s="155" t="str">
        <f>IF(Input!F1049&lt;&gt;"",Input!F1049,"")</f>
        <v/>
      </c>
      <c r="E1049" s="154" t="str">
        <f>IF(Input!I1049&lt;&gt;"",CONCATENATE(Input!I1049,", ",LEFT(Input!H1049,1)),"")</f>
        <v/>
      </c>
      <c r="F1049" s="156"/>
      <c r="G1049" s="157" t="str">
        <f t="shared" si="16"/>
        <v/>
      </c>
      <c r="H1049" s="154" t="str">
        <f>IF(A1049&lt;&gt;"",VLOOKUP(G1049,ScoreRanges!$C$4:$E$8,3),"")</f>
        <v/>
      </c>
      <c r="I1049" s="156"/>
      <c r="J1049" s="129" t="str">
        <f>IF(AND(ConversionTable!$F$2&lt;&gt;"",A1049&lt;&gt;""),VLOOKUP(G1049,ConversionTable!B$2:D$402,3),"")</f>
        <v/>
      </c>
      <c r="K1049" s="66" t="str">
        <f>IF(AND(ConversionTable!$F$2&lt;&gt;"",A1049&lt;&gt;""),VLOOKUP(J1049,ConversionTable!I$4:K$7,3),"")</f>
        <v/>
      </c>
      <c r="M1049" s="66" t="str">
        <f>IF(A1049&lt;&gt;"",(Input!AE1049*ScoringModel!$B$11+Input!AF1049*ScoringModel!$B$21+Input!AG1049*ScoringModel!$B$31)*0.01,"")</f>
        <v/>
      </c>
      <c r="N1049" s="66" t="str">
        <f>IF(A1049&lt;&gt;"",(Input!J1049*ScoringModel!$B$4+Input!K1049*ScoringModel!$B$5+Input!L1049*ScoringModel!$B$6+Input!M1049*ScoringModel!$B$7+Input!N1049*ScoringModel!$B$8+Input!O1049*ScoringModel!$B$9+Input!P1049*ScoringModel!$B$10)*0.01,"")</f>
        <v/>
      </c>
      <c r="O1049" s="66" t="str">
        <f>IF(A1049&lt;&gt;"",(Input!Q1049*ScoringModel!$B$14+Input!R1049*ScoringModel!$B$15+Input!S1049*ScoringModel!$B$16+Input!T1049*ScoringModel!$B$17+Input!U1049*ScoringModel!$B$18+Input!V1049*ScoringModel!$B$19+Input!W1049*ScoringModel!$B$20)*0.01,"")</f>
        <v/>
      </c>
      <c r="P1049" s="66" t="str">
        <f>IF(A1049&lt;&gt;"",(Input!X1049*ScoringModel!$B$24+Input!Y1049*ScoringModel!$B$25+Input!Z1049*ScoringModel!$B$26+Input!AA1049*ScoringModel!$B$27+Input!AB1049*ScoringModel!$B$28+Input!AC1049*ScoringModel!$B$29+Input!AD1049*ScoringModel!$B$30)*0.01,"")</f>
        <v/>
      </c>
    </row>
    <row r="1050" spans="1:16" x14ac:dyDescent="0.25">
      <c r="A1050" s="154" t="str">
        <f>IF(Input!A1050&lt;&gt;"",Input!A1050,"")</f>
        <v/>
      </c>
      <c r="B1050" s="154" t="str">
        <f>IF(Input!D1050&lt;&gt;"",CONCATENATE(Input!D1050,", ",Input!C1050),"")</f>
        <v/>
      </c>
      <c r="C1050" s="154" t="str">
        <f>IF(Input!E1050&lt;&gt;"",Input!E1050,"")</f>
        <v/>
      </c>
      <c r="D1050" s="155" t="str">
        <f>IF(Input!F1050&lt;&gt;"",Input!F1050,"")</f>
        <v/>
      </c>
      <c r="E1050" s="154" t="str">
        <f>IF(Input!I1050&lt;&gt;"",CONCATENATE(Input!I1050,", ",LEFT(Input!H1050,1)),"")</f>
        <v/>
      </c>
      <c r="F1050" s="156"/>
      <c r="G1050" s="157" t="str">
        <f t="shared" si="16"/>
        <v/>
      </c>
      <c r="H1050" s="154" t="str">
        <f>IF(A1050&lt;&gt;"",VLOOKUP(G1050,ScoreRanges!$C$4:$E$8,3),"")</f>
        <v/>
      </c>
      <c r="I1050" s="156"/>
      <c r="J1050" s="129" t="str">
        <f>IF(AND(ConversionTable!$F$2&lt;&gt;"",A1050&lt;&gt;""),VLOOKUP(G1050,ConversionTable!B$2:D$402,3),"")</f>
        <v/>
      </c>
      <c r="K1050" s="66" t="str">
        <f>IF(AND(ConversionTable!$F$2&lt;&gt;"",A1050&lt;&gt;""),VLOOKUP(J1050,ConversionTable!I$4:K$7,3),"")</f>
        <v/>
      </c>
      <c r="M1050" s="66" t="str">
        <f>IF(A1050&lt;&gt;"",(Input!AE1050*ScoringModel!$B$11+Input!AF1050*ScoringModel!$B$21+Input!AG1050*ScoringModel!$B$31)*0.01,"")</f>
        <v/>
      </c>
      <c r="N1050" s="66" t="str">
        <f>IF(A1050&lt;&gt;"",(Input!J1050*ScoringModel!$B$4+Input!K1050*ScoringModel!$B$5+Input!L1050*ScoringModel!$B$6+Input!M1050*ScoringModel!$B$7+Input!N1050*ScoringModel!$B$8+Input!O1050*ScoringModel!$B$9+Input!P1050*ScoringModel!$B$10)*0.01,"")</f>
        <v/>
      </c>
      <c r="O1050" s="66" t="str">
        <f>IF(A1050&lt;&gt;"",(Input!Q1050*ScoringModel!$B$14+Input!R1050*ScoringModel!$B$15+Input!S1050*ScoringModel!$B$16+Input!T1050*ScoringModel!$B$17+Input!U1050*ScoringModel!$B$18+Input!V1050*ScoringModel!$B$19+Input!W1050*ScoringModel!$B$20)*0.01,"")</f>
        <v/>
      </c>
      <c r="P1050" s="66" t="str">
        <f>IF(A1050&lt;&gt;"",(Input!X1050*ScoringModel!$B$24+Input!Y1050*ScoringModel!$B$25+Input!Z1050*ScoringModel!$B$26+Input!AA1050*ScoringModel!$B$27+Input!AB1050*ScoringModel!$B$28+Input!AC1050*ScoringModel!$B$29+Input!AD1050*ScoringModel!$B$30)*0.01,"")</f>
        <v/>
      </c>
    </row>
    <row r="1051" spans="1:16" x14ac:dyDescent="0.25">
      <c r="A1051" s="154" t="str">
        <f>IF(Input!A1051&lt;&gt;"",Input!A1051,"")</f>
        <v/>
      </c>
      <c r="B1051" s="154" t="str">
        <f>IF(Input!D1051&lt;&gt;"",CONCATENATE(Input!D1051,", ",Input!C1051),"")</f>
        <v/>
      </c>
      <c r="C1051" s="154" t="str">
        <f>IF(Input!E1051&lt;&gt;"",Input!E1051,"")</f>
        <v/>
      </c>
      <c r="D1051" s="155" t="str">
        <f>IF(Input!F1051&lt;&gt;"",Input!F1051,"")</f>
        <v/>
      </c>
      <c r="E1051" s="154" t="str">
        <f>IF(Input!I1051&lt;&gt;"",CONCATENATE(Input!I1051,", ",LEFT(Input!H1051,1)),"")</f>
        <v/>
      </c>
      <c r="F1051" s="156"/>
      <c r="G1051" s="157" t="str">
        <f t="shared" si="16"/>
        <v/>
      </c>
      <c r="H1051" s="154" t="str">
        <f>IF(A1051&lt;&gt;"",VLOOKUP(G1051,ScoreRanges!$C$4:$E$8,3),"")</f>
        <v/>
      </c>
      <c r="I1051" s="156"/>
      <c r="J1051" s="129" t="str">
        <f>IF(AND(ConversionTable!$F$2&lt;&gt;"",A1051&lt;&gt;""),VLOOKUP(G1051,ConversionTable!B$2:D$402,3),"")</f>
        <v/>
      </c>
      <c r="K1051" s="66" t="str">
        <f>IF(AND(ConversionTable!$F$2&lt;&gt;"",A1051&lt;&gt;""),VLOOKUP(J1051,ConversionTable!I$4:K$7,3),"")</f>
        <v/>
      </c>
      <c r="M1051" s="66" t="str">
        <f>IF(A1051&lt;&gt;"",(Input!AE1051*ScoringModel!$B$11+Input!AF1051*ScoringModel!$B$21+Input!AG1051*ScoringModel!$B$31)*0.01,"")</f>
        <v/>
      </c>
      <c r="N1051" s="66" t="str">
        <f>IF(A1051&lt;&gt;"",(Input!J1051*ScoringModel!$B$4+Input!K1051*ScoringModel!$B$5+Input!L1051*ScoringModel!$B$6+Input!M1051*ScoringModel!$B$7+Input!N1051*ScoringModel!$B$8+Input!O1051*ScoringModel!$B$9+Input!P1051*ScoringModel!$B$10)*0.01,"")</f>
        <v/>
      </c>
      <c r="O1051" s="66" t="str">
        <f>IF(A1051&lt;&gt;"",(Input!Q1051*ScoringModel!$B$14+Input!R1051*ScoringModel!$B$15+Input!S1051*ScoringModel!$B$16+Input!T1051*ScoringModel!$B$17+Input!U1051*ScoringModel!$B$18+Input!V1051*ScoringModel!$B$19+Input!W1051*ScoringModel!$B$20)*0.01,"")</f>
        <v/>
      </c>
      <c r="P1051" s="66" t="str">
        <f>IF(A1051&lt;&gt;"",(Input!X1051*ScoringModel!$B$24+Input!Y1051*ScoringModel!$B$25+Input!Z1051*ScoringModel!$B$26+Input!AA1051*ScoringModel!$B$27+Input!AB1051*ScoringModel!$B$28+Input!AC1051*ScoringModel!$B$29+Input!AD1051*ScoringModel!$B$30)*0.01,"")</f>
        <v/>
      </c>
    </row>
    <row r="1052" spans="1:16" x14ac:dyDescent="0.25">
      <c r="A1052" s="154" t="str">
        <f>IF(Input!A1052&lt;&gt;"",Input!A1052,"")</f>
        <v/>
      </c>
      <c r="B1052" s="154" t="str">
        <f>IF(Input!D1052&lt;&gt;"",CONCATENATE(Input!D1052,", ",Input!C1052),"")</f>
        <v/>
      </c>
      <c r="C1052" s="154" t="str">
        <f>IF(Input!E1052&lt;&gt;"",Input!E1052,"")</f>
        <v/>
      </c>
      <c r="D1052" s="155" t="str">
        <f>IF(Input!F1052&lt;&gt;"",Input!F1052,"")</f>
        <v/>
      </c>
      <c r="E1052" s="154" t="str">
        <f>IF(Input!I1052&lt;&gt;"",CONCATENATE(Input!I1052,", ",LEFT(Input!H1052,1)),"")</f>
        <v/>
      </c>
      <c r="F1052" s="156"/>
      <c r="G1052" s="157" t="str">
        <f t="shared" si="16"/>
        <v/>
      </c>
      <c r="H1052" s="154" t="str">
        <f>IF(A1052&lt;&gt;"",VLOOKUP(G1052,ScoreRanges!$C$4:$E$8,3),"")</f>
        <v/>
      </c>
      <c r="I1052" s="156"/>
      <c r="J1052" s="129" t="str">
        <f>IF(AND(ConversionTable!$F$2&lt;&gt;"",A1052&lt;&gt;""),VLOOKUP(G1052,ConversionTable!B$2:D$402,3),"")</f>
        <v/>
      </c>
      <c r="K1052" s="66" t="str">
        <f>IF(AND(ConversionTable!$F$2&lt;&gt;"",A1052&lt;&gt;""),VLOOKUP(J1052,ConversionTable!I$4:K$7,3),"")</f>
        <v/>
      </c>
      <c r="M1052" s="66" t="str">
        <f>IF(A1052&lt;&gt;"",(Input!AE1052*ScoringModel!$B$11+Input!AF1052*ScoringModel!$B$21+Input!AG1052*ScoringModel!$B$31)*0.01,"")</f>
        <v/>
      </c>
      <c r="N1052" s="66" t="str">
        <f>IF(A1052&lt;&gt;"",(Input!J1052*ScoringModel!$B$4+Input!K1052*ScoringModel!$B$5+Input!L1052*ScoringModel!$B$6+Input!M1052*ScoringModel!$B$7+Input!N1052*ScoringModel!$B$8+Input!O1052*ScoringModel!$B$9+Input!P1052*ScoringModel!$B$10)*0.01,"")</f>
        <v/>
      </c>
      <c r="O1052" s="66" t="str">
        <f>IF(A1052&lt;&gt;"",(Input!Q1052*ScoringModel!$B$14+Input!R1052*ScoringModel!$B$15+Input!S1052*ScoringModel!$B$16+Input!T1052*ScoringModel!$B$17+Input!U1052*ScoringModel!$B$18+Input!V1052*ScoringModel!$B$19+Input!W1052*ScoringModel!$B$20)*0.01,"")</f>
        <v/>
      </c>
      <c r="P1052" s="66" t="str">
        <f>IF(A1052&lt;&gt;"",(Input!X1052*ScoringModel!$B$24+Input!Y1052*ScoringModel!$B$25+Input!Z1052*ScoringModel!$B$26+Input!AA1052*ScoringModel!$B$27+Input!AB1052*ScoringModel!$B$28+Input!AC1052*ScoringModel!$B$29+Input!AD1052*ScoringModel!$B$30)*0.01,"")</f>
        <v/>
      </c>
    </row>
    <row r="1053" spans="1:16" x14ac:dyDescent="0.25">
      <c r="A1053" s="154" t="str">
        <f>IF(Input!A1053&lt;&gt;"",Input!A1053,"")</f>
        <v/>
      </c>
      <c r="B1053" s="154" t="str">
        <f>IF(Input!D1053&lt;&gt;"",CONCATENATE(Input!D1053,", ",Input!C1053),"")</f>
        <v/>
      </c>
      <c r="C1053" s="154" t="str">
        <f>IF(Input!E1053&lt;&gt;"",Input!E1053,"")</f>
        <v/>
      </c>
      <c r="D1053" s="155" t="str">
        <f>IF(Input!F1053&lt;&gt;"",Input!F1053,"")</f>
        <v/>
      </c>
      <c r="E1053" s="154" t="str">
        <f>IF(Input!I1053&lt;&gt;"",CONCATENATE(Input!I1053,", ",LEFT(Input!H1053,1)),"")</f>
        <v/>
      </c>
      <c r="F1053" s="156"/>
      <c r="G1053" s="157" t="str">
        <f t="shared" si="16"/>
        <v/>
      </c>
      <c r="H1053" s="154" t="str">
        <f>IF(A1053&lt;&gt;"",VLOOKUP(G1053,ScoreRanges!$C$4:$E$8,3),"")</f>
        <v/>
      </c>
      <c r="I1053" s="156"/>
      <c r="J1053" s="129" t="str">
        <f>IF(AND(ConversionTable!$F$2&lt;&gt;"",A1053&lt;&gt;""),VLOOKUP(G1053,ConversionTable!B$2:D$402,3),"")</f>
        <v/>
      </c>
      <c r="K1053" s="66" t="str">
        <f>IF(AND(ConversionTable!$F$2&lt;&gt;"",A1053&lt;&gt;""),VLOOKUP(J1053,ConversionTable!I$4:K$7,3),"")</f>
        <v/>
      </c>
      <c r="M1053" s="66" t="str">
        <f>IF(A1053&lt;&gt;"",(Input!AE1053*ScoringModel!$B$11+Input!AF1053*ScoringModel!$B$21+Input!AG1053*ScoringModel!$B$31)*0.01,"")</f>
        <v/>
      </c>
      <c r="N1053" s="66" t="str">
        <f>IF(A1053&lt;&gt;"",(Input!J1053*ScoringModel!$B$4+Input!K1053*ScoringModel!$B$5+Input!L1053*ScoringModel!$B$6+Input!M1053*ScoringModel!$B$7+Input!N1053*ScoringModel!$B$8+Input!O1053*ScoringModel!$B$9+Input!P1053*ScoringModel!$B$10)*0.01,"")</f>
        <v/>
      </c>
      <c r="O1053" s="66" t="str">
        <f>IF(A1053&lt;&gt;"",(Input!Q1053*ScoringModel!$B$14+Input!R1053*ScoringModel!$B$15+Input!S1053*ScoringModel!$B$16+Input!T1053*ScoringModel!$B$17+Input!U1053*ScoringModel!$B$18+Input!V1053*ScoringModel!$B$19+Input!W1053*ScoringModel!$B$20)*0.01,"")</f>
        <v/>
      </c>
      <c r="P1053" s="66" t="str">
        <f>IF(A1053&lt;&gt;"",(Input!X1053*ScoringModel!$B$24+Input!Y1053*ScoringModel!$B$25+Input!Z1053*ScoringModel!$B$26+Input!AA1053*ScoringModel!$B$27+Input!AB1053*ScoringModel!$B$28+Input!AC1053*ScoringModel!$B$29+Input!AD1053*ScoringModel!$B$30)*0.01,"")</f>
        <v/>
      </c>
    </row>
    <row r="1054" spans="1:16" x14ac:dyDescent="0.25">
      <c r="A1054" s="154" t="str">
        <f>IF(Input!A1054&lt;&gt;"",Input!A1054,"")</f>
        <v/>
      </c>
      <c r="B1054" s="154" t="str">
        <f>IF(Input!D1054&lt;&gt;"",CONCATENATE(Input!D1054,", ",Input!C1054),"")</f>
        <v/>
      </c>
      <c r="C1054" s="154" t="str">
        <f>IF(Input!E1054&lt;&gt;"",Input!E1054,"")</f>
        <v/>
      </c>
      <c r="D1054" s="155" t="str">
        <f>IF(Input!F1054&lt;&gt;"",Input!F1054,"")</f>
        <v/>
      </c>
      <c r="E1054" s="154" t="str">
        <f>IF(Input!I1054&lt;&gt;"",CONCATENATE(Input!I1054,", ",LEFT(Input!H1054,1)),"")</f>
        <v/>
      </c>
      <c r="F1054" s="156"/>
      <c r="G1054" s="157" t="str">
        <f t="shared" si="16"/>
        <v/>
      </c>
      <c r="H1054" s="154" t="str">
        <f>IF(A1054&lt;&gt;"",VLOOKUP(G1054,ScoreRanges!$C$4:$E$8,3),"")</f>
        <v/>
      </c>
      <c r="I1054" s="156"/>
      <c r="J1054" s="129" t="str">
        <f>IF(AND(ConversionTable!$F$2&lt;&gt;"",A1054&lt;&gt;""),VLOOKUP(G1054,ConversionTable!B$2:D$402,3),"")</f>
        <v/>
      </c>
      <c r="K1054" s="66" t="str">
        <f>IF(AND(ConversionTable!$F$2&lt;&gt;"",A1054&lt;&gt;""),VLOOKUP(J1054,ConversionTable!I$4:K$7,3),"")</f>
        <v/>
      </c>
      <c r="M1054" s="66" t="str">
        <f>IF(A1054&lt;&gt;"",(Input!AE1054*ScoringModel!$B$11+Input!AF1054*ScoringModel!$B$21+Input!AG1054*ScoringModel!$B$31)*0.01,"")</f>
        <v/>
      </c>
      <c r="N1054" s="66" t="str">
        <f>IF(A1054&lt;&gt;"",(Input!J1054*ScoringModel!$B$4+Input!K1054*ScoringModel!$B$5+Input!L1054*ScoringModel!$B$6+Input!M1054*ScoringModel!$B$7+Input!N1054*ScoringModel!$B$8+Input!O1054*ScoringModel!$B$9+Input!P1054*ScoringModel!$B$10)*0.01,"")</f>
        <v/>
      </c>
      <c r="O1054" s="66" t="str">
        <f>IF(A1054&lt;&gt;"",(Input!Q1054*ScoringModel!$B$14+Input!R1054*ScoringModel!$B$15+Input!S1054*ScoringModel!$B$16+Input!T1054*ScoringModel!$B$17+Input!U1054*ScoringModel!$B$18+Input!V1054*ScoringModel!$B$19+Input!W1054*ScoringModel!$B$20)*0.01,"")</f>
        <v/>
      </c>
      <c r="P1054" s="66" t="str">
        <f>IF(A1054&lt;&gt;"",(Input!X1054*ScoringModel!$B$24+Input!Y1054*ScoringModel!$B$25+Input!Z1054*ScoringModel!$B$26+Input!AA1054*ScoringModel!$B$27+Input!AB1054*ScoringModel!$B$28+Input!AC1054*ScoringModel!$B$29+Input!AD1054*ScoringModel!$B$30)*0.01,"")</f>
        <v/>
      </c>
    </row>
    <row r="1055" spans="1:16" x14ac:dyDescent="0.25">
      <c r="A1055" s="154" t="str">
        <f>IF(Input!A1055&lt;&gt;"",Input!A1055,"")</f>
        <v/>
      </c>
      <c r="B1055" s="154" t="str">
        <f>IF(Input!D1055&lt;&gt;"",CONCATENATE(Input!D1055,", ",Input!C1055),"")</f>
        <v/>
      </c>
      <c r="C1055" s="154" t="str">
        <f>IF(Input!E1055&lt;&gt;"",Input!E1055,"")</f>
        <v/>
      </c>
      <c r="D1055" s="155" t="str">
        <f>IF(Input!F1055&lt;&gt;"",Input!F1055,"")</f>
        <v/>
      </c>
      <c r="E1055" s="154" t="str">
        <f>IF(Input!I1055&lt;&gt;"",CONCATENATE(Input!I1055,", ",LEFT(Input!H1055,1)),"")</f>
        <v/>
      </c>
      <c r="F1055" s="156"/>
      <c r="G1055" s="157" t="str">
        <f t="shared" si="16"/>
        <v/>
      </c>
      <c r="H1055" s="154" t="str">
        <f>IF(A1055&lt;&gt;"",VLOOKUP(G1055,ScoreRanges!$C$4:$E$8,3),"")</f>
        <v/>
      </c>
      <c r="I1055" s="156"/>
      <c r="J1055" s="129" t="str">
        <f>IF(AND(ConversionTable!$F$2&lt;&gt;"",A1055&lt;&gt;""),VLOOKUP(G1055,ConversionTable!B$2:D$402,3),"")</f>
        <v/>
      </c>
      <c r="K1055" s="66" t="str">
        <f>IF(AND(ConversionTable!$F$2&lt;&gt;"",A1055&lt;&gt;""),VLOOKUP(J1055,ConversionTable!I$4:K$7,3),"")</f>
        <v/>
      </c>
      <c r="M1055" s="66" t="str">
        <f>IF(A1055&lt;&gt;"",(Input!AE1055*ScoringModel!$B$11+Input!AF1055*ScoringModel!$B$21+Input!AG1055*ScoringModel!$B$31)*0.01,"")</f>
        <v/>
      </c>
      <c r="N1055" s="66" t="str">
        <f>IF(A1055&lt;&gt;"",(Input!J1055*ScoringModel!$B$4+Input!K1055*ScoringModel!$B$5+Input!L1055*ScoringModel!$B$6+Input!M1055*ScoringModel!$B$7+Input!N1055*ScoringModel!$B$8+Input!O1055*ScoringModel!$B$9+Input!P1055*ScoringModel!$B$10)*0.01,"")</f>
        <v/>
      </c>
      <c r="O1055" s="66" t="str">
        <f>IF(A1055&lt;&gt;"",(Input!Q1055*ScoringModel!$B$14+Input!R1055*ScoringModel!$B$15+Input!S1055*ScoringModel!$B$16+Input!T1055*ScoringModel!$B$17+Input!U1055*ScoringModel!$B$18+Input!V1055*ScoringModel!$B$19+Input!W1055*ScoringModel!$B$20)*0.01,"")</f>
        <v/>
      </c>
      <c r="P1055" s="66" t="str">
        <f>IF(A1055&lt;&gt;"",(Input!X1055*ScoringModel!$B$24+Input!Y1055*ScoringModel!$B$25+Input!Z1055*ScoringModel!$B$26+Input!AA1055*ScoringModel!$B$27+Input!AB1055*ScoringModel!$B$28+Input!AC1055*ScoringModel!$B$29+Input!AD1055*ScoringModel!$B$30)*0.01,"")</f>
        <v/>
      </c>
    </row>
    <row r="1056" spans="1:16" x14ac:dyDescent="0.25">
      <c r="A1056" s="154" t="str">
        <f>IF(Input!A1056&lt;&gt;"",Input!A1056,"")</f>
        <v/>
      </c>
      <c r="B1056" s="154" t="str">
        <f>IF(Input!D1056&lt;&gt;"",CONCATENATE(Input!D1056,", ",Input!C1056),"")</f>
        <v/>
      </c>
      <c r="C1056" s="154" t="str">
        <f>IF(Input!E1056&lt;&gt;"",Input!E1056,"")</f>
        <v/>
      </c>
      <c r="D1056" s="155" t="str">
        <f>IF(Input!F1056&lt;&gt;"",Input!F1056,"")</f>
        <v/>
      </c>
      <c r="E1056" s="154" t="str">
        <f>IF(Input!I1056&lt;&gt;"",CONCATENATE(Input!I1056,", ",LEFT(Input!H1056,1)),"")</f>
        <v/>
      </c>
      <c r="F1056" s="156"/>
      <c r="G1056" s="157" t="str">
        <f t="shared" si="16"/>
        <v/>
      </c>
      <c r="H1056" s="154" t="str">
        <f>IF(A1056&lt;&gt;"",VLOOKUP(G1056,ScoreRanges!$C$4:$E$8,3),"")</f>
        <v/>
      </c>
      <c r="I1056" s="156"/>
      <c r="J1056" s="129" t="str">
        <f>IF(AND(ConversionTable!$F$2&lt;&gt;"",A1056&lt;&gt;""),VLOOKUP(G1056,ConversionTable!B$2:D$402,3),"")</f>
        <v/>
      </c>
      <c r="K1056" s="66" t="str">
        <f>IF(AND(ConversionTable!$F$2&lt;&gt;"",A1056&lt;&gt;""),VLOOKUP(J1056,ConversionTable!I$4:K$7,3),"")</f>
        <v/>
      </c>
      <c r="M1056" s="66" t="str">
        <f>IF(A1056&lt;&gt;"",(Input!AE1056*ScoringModel!$B$11+Input!AF1056*ScoringModel!$B$21+Input!AG1056*ScoringModel!$B$31)*0.01,"")</f>
        <v/>
      </c>
      <c r="N1056" s="66" t="str">
        <f>IF(A1056&lt;&gt;"",(Input!J1056*ScoringModel!$B$4+Input!K1056*ScoringModel!$B$5+Input!L1056*ScoringModel!$B$6+Input!M1056*ScoringModel!$B$7+Input!N1056*ScoringModel!$B$8+Input!O1056*ScoringModel!$B$9+Input!P1056*ScoringModel!$B$10)*0.01,"")</f>
        <v/>
      </c>
      <c r="O1056" s="66" t="str">
        <f>IF(A1056&lt;&gt;"",(Input!Q1056*ScoringModel!$B$14+Input!R1056*ScoringModel!$B$15+Input!S1056*ScoringModel!$B$16+Input!T1056*ScoringModel!$B$17+Input!U1056*ScoringModel!$B$18+Input!V1056*ScoringModel!$B$19+Input!W1056*ScoringModel!$B$20)*0.01,"")</f>
        <v/>
      </c>
      <c r="P1056" s="66" t="str">
        <f>IF(A1056&lt;&gt;"",(Input!X1056*ScoringModel!$B$24+Input!Y1056*ScoringModel!$B$25+Input!Z1056*ScoringModel!$B$26+Input!AA1056*ScoringModel!$B$27+Input!AB1056*ScoringModel!$B$28+Input!AC1056*ScoringModel!$B$29+Input!AD1056*ScoringModel!$B$30)*0.01,"")</f>
        <v/>
      </c>
    </row>
    <row r="1057" spans="1:16" x14ac:dyDescent="0.25">
      <c r="A1057" s="154" t="str">
        <f>IF(Input!A1057&lt;&gt;"",Input!A1057,"")</f>
        <v/>
      </c>
      <c r="B1057" s="154" t="str">
        <f>IF(Input!D1057&lt;&gt;"",CONCATENATE(Input!D1057,", ",Input!C1057),"")</f>
        <v/>
      </c>
      <c r="C1057" s="154" t="str">
        <f>IF(Input!E1057&lt;&gt;"",Input!E1057,"")</f>
        <v/>
      </c>
      <c r="D1057" s="155" t="str">
        <f>IF(Input!F1057&lt;&gt;"",Input!F1057,"")</f>
        <v/>
      </c>
      <c r="E1057" s="154" t="str">
        <f>IF(Input!I1057&lt;&gt;"",CONCATENATE(Input!I1057,", ",LEFT(Input!H1057,1)),"")</f>
        <v/>
      </c>
      <c r="F1057" s="156"/>
      <c r="G1057" s="157" t="str">
        <f t="shared" si="16"/>
        <v/>
      </c>
      <c r="H1057" s="154" t="str">
        <f>IF(A1057&lt;&gt;"",VLOOKUP(G1057,ScoreRanges!$C$4:$E$8,3),"")</f>
        <v/>
      </c>
      <c r="I1057" s="156"/>
      <c r="J1057" s="129" t="str">
        <f>IF(AND(ConversionTable!$F$2&lt;&gt;"",A1057&lt;&gt;""),VLOOKUP(G1057,ConversionTable!B$2:D$402,3),"")</f>
        <v/>
      </c>
      <c r="K1057" s="66" t="str">
        <f>IF(AND(ConversionTable!$F$2&lt;&gt;"",A1057&lt;&gt;""),VLOOKUP(J1057,ConversionTable!I$4:K$7,3),"")</f>
        <v/>
      </c>
      <c r="M1057" s="66" t="str">
        <f>IF(A1057&lt;&gt;"",(Input!AE1057*ScoringModel!$B$11+Input!AF1057*ScoringModel!$B$21+Input!AG1057*ScoringModel!$B$31)*0.01,"")</f>
        <v/>
      </c>
      <c r="N1057" s="66" t="str">
        <f>IF(A1057&lt;&gt;"",(Input!J1057*ScoringModel!$B$4+Input!K1057*ScoringModel!$B$5+Input!L1057*ScoringModel!$B$6+Input!M1057*ScoringModel!$B$7+Input!N1057*ScoringModel!$B$8+Input!O1057*ScoringModel!$B$9+Input!P1057*ScoringModel!$B$10)*0.01,"")</f>
        <v/>
      </c>
      <c r="O1057" s="66" t="str">
        <f>IF(A1057&lt;&gt;"",(Input!Q1057*ScoringModel!$B$14+Input!R1057*ScoringModel!$B$15+Input!S1057*ScoringModel!$B$16+Input!T1057*ScoringModel!$B$17+Input!U1057*ScoringModel!$B$18+Input!V1057*ScoringModel!$B$19+Input!W1057*ScoringModel!$B$20)*0.01,"")</f>
        <v/>
      </c>
      <c r="P1057" s="66" t="str">
        <f>IF(A1057&lt;&gt;"",(Input!X1057*ScoringModel!$B$24+Input!Y1057*ScoringModel!$B$25+Input!Z1057*ScoringModel!$B$26+Input!AA1057*ScoringModel!$B$27+Input!AB1057*ScoringModel!$B$28+Input!AC1057*ScoringModel!$B$29+Input!AD1057*ScoringModel!$B$30)*0.01,"")</f>
        <v/>
      </c>
    </row>
    <row r="1058" spans="1:16" x14ac:dyDescent="0.25">
      <c r="A1058" s="154" t="str">
        <f>IF(Input!A1058&lt;&gt;"",Input!A1058,"")</f>
        <v/>
      </c>
      <c r="B1058" s="154" t="str">
        <f>IF(Input!D1058&lt;&gt;"",CONCATENATE(Input!D1058,", ",Input!C1058),"")</f>
        <v/>
      </c>
      <c r="C1058" s="154" t="str">
        <f>IF(Input!E1058&lt;&gt;"",Input!E1058,"")</f>
        <v/>
      </c>
      <c r="D1058" s="155" t="str">
        <f>IF(Input!F1058&lt;&gt;"",Input!F1058,"")</f>
        <v/>
      </c>
      <c r="E1058" s="154" t="str">
        <f>IF(Input!I1058&lt;&gt;"",CONCATENATE(Input!I1058,", ",LEFT(Input!H1058,1)),"")</f>
        <v/>
      </c>
      <c r="F1058" s="156"/>
      <c r="G1058" s="157" t="str">
        <f t="shared" si="16"/>
        <v/>
      </c>
      <c r="H1058" s="154" t="str">
        <f>IF(A1058&lt;&gt;"",VLOOKUP(G1058,ScoreRanges!$C$4:$E$8,3),"")</f>
        <v/>
      </c>
      <c r="I1058" s="156"/>
      <c r="J1058" s="129" t="str">
        <f>IF(AND(ConversionTable!$F$2&lt;&gt;"",A1058&lt;&gt;""),VLOOKUP(G1058,ConversionTable!B$2:D$402,3),"")</f>
        <v/>
      </c>
      <c r="K1058" s="66" t="str">
        <f>IF(AND(ConversionTable!$F$2&lt;&gt;"",A1058&lt;&gt;""),VLOOKUP(J1058,ConversionTable!I$4:K$7,3),"")</f>
        <v/>
      </c>
      <c r="M1058" s="66" t="str">
        <f>IF(A1058&lt;&gt;"",(Input!AE1058*ScoringModel!$B$11+Input!AF1058*ScoringModel!$B$21+Input!AG1058*ScoringModel!$B$31)*0.01,"")</f>
        <v/>
      </c>
      <c r="N1058" s="66" t="str">
        <f>IF(A1058&lt;&gt;"",(Input!J1058*ScoringModel!$B$4+Input!K1058*ScoringModel!$B$5+Input!L1058*ScoringModel!$B$6+Input!M1058*ScoringModel!$B$7+Input!N1058*ScoringModel!$B$8+Input!O1058*ScoringModel!$B$9+Input!P1058*ScoringModel!$B$10)*0.01,"")</f>
        <v/>
      </c>
      <c r="O1058" s="66" t="str">
        <f>IF(A1058&lt;&gt;"",(Input!Q1058*ScoringModel!$B$14+Input!R1058*ScoringModel!$B$15+Input!S1058*ScoringModel!$B$16+Input!T1058*ScoringModel!$B$17+Input!U1058*ScoringModel!$B$18+Input!V1058*ScoringModel!$B$19+Input!W1058*ScoringModel!$B$20)*0.01,"")</f>
        <v/>
      </c>
      <c r="P1058" s="66" t="str">
        <f>IF(A1058&lt;&gt;"",(Input!X1058*ScoringModel!$B$24+Input!Y1058*ScoringModel!$B$25+Input!Z1058*ScoringModel!$B$26+Input!AA1058*ScoringModel!$B$27+Input!AB1058*ScoringModel!$B$28+Input!AC1058*ScoringModel!$B$29+Input!AD1058*ScoringModel!$B$30)*0.01,"")</f>
        <v/>
      </c>
    </row>
    <row r="1059" spans="1:16" x14ac:dyDescent="0.25">
      <c r="A1059" s="154" t="str">
        <f>IF(Input!A1059&lt;&gt;"",Input!A1059,"")</f>
        <v/>
      </c>
      <c r="B1059" s="154" t="str">
        <f>IF(Input!D1059&lt;&gt;"",CONCATENATE(Input!D1059,", ",Input!C1059),"")</f>
        <v/>
      </c>
      <c r="C1059" s="154" t="str">
        <f>IF(Input!E1059&lt;&gt;"",Input!E1059,"")</f>
        <v/>
      </c>
      <c r="D1059" s="155" t="str">
        <f>IF(Input!F1059&lt;&gt;"",Input!F1059,"")</f>
        <v/>
      </c>
      <c r="E1059" s="154" t="str">
        <f>IF(Input!I1059&lt;&gt;"",CONCATENATE(Input!I1059,", ",LEFT(Input!H1059,1)),"")</f>
        <v/>
      </c>
      <c r="F1059" s="156"/>
      <c r="G1059" s="157" t="str">
        <f t="shared" si="16"/>
        <v/>
      </c>
      <c r="H1059" s="154" t="str">
        <f>IF(A1059&lt;&gt;"",VLOOKUP(G1059,ScoreRanges!$C$4:$E$8,3),"")</f>
        <v/>
      </c>
      <c r="I1059" s="156"/>
      <c r="J1059" s="129" t="str">
        <f>IF(AND(ConversionTable!$F$2&lt;&gt;"",A1059&lt;&gt;""),VLOOKUP(G1059,ConversionTable!B$2:D$402,3),"")</f>
        <v/>
      </c>
      <c r="K1059" s="66" t="str">
        <f>IF(AND(ConversionTable!$F$2&lt;&gt;"",A1059&lt;&gt;""),VLOOKUP(J1059,ConversionTable!I$4:K$7,3),"")</f>
        <v/>
      </c>
      <c r="M1059" s="66" t="str">
        <f>IF(A1059&lt;&gt;"",(Input!AE1059*ScoringModel!$B$11+Input!AF1059*ScoringModel!$B$21+Input!AG1059*ScoringModel!$B$31)*0.01,"")</f>
        <v/>
      </c>
      <c r="N1059" s="66" t="str">
        <f>IF(A1059&lt;&gt;"",(Input!J1059*ScoringModel!$B$4+Input!K1059*ScoringModel!$B$5+Input!L1059*ScoringModel!$B$6+Input!M1059*ScoringModel!$B$7+Input!N1059*ScoringModel!$B$8+Input!O1059*ScoringModel!$B$9+Input!P1059*ScoringModel!$B$10)*0.01,"")</f>
        <v/>
      </c>
      <c r="O1059" s="66" t="str">
        <f>IF(A1059&lt;&gt;"",(Input!Q1059*ScoringModel!$B$14+Input!R1059*ScoringModel!$B$15+Input!S1059*ScoringModel!$B$16+Input!T1059*ScoringModel!$B$17+Input!U1059*ScoringModel!$B$18+Input!V1059*ScoringModel!$B$19+Input!W1059*ScoringModel!$B$20)*0.01,"")</f>
        <v/>
      </c>
      <c r="P1059" s="66" t="str">
        <f>IF(A1059&lt;&gt;"",(Input!X1059*ScoringModel!$B$24+Input!Y1059*ScoringModel!$B$25+Input!Z1059*ScoringModel!$B$26+Input!AA1059*ScoringModel!$B$27+Input!AB1059*ScoringModel!$B$28+Input!AC1059*ScoringModel!$B$29+Input!AD1059*ScoringModel!$B$30)*0.01,"")</f>
        <v/>
      </c>
    </row>
    <row r="1060" spans="1:16" x14ac:dyDescent="0.25">
      <c r="A1060" s="154" t="str">
        <f>IF(Input!A1060&lt;&gt;"",Input!A1060,"")</f>
        <v/>
      </c>
      <c r="B1060" s="154" t="str">
        <f>IF(Input!D1060&lt;&gt;"",CONCATENATE(Input!D1060,", ",Input!C1060),"")</f>
        <v/>
      </c>
      <c r="C1060" s="154" t="str">
        <f>IF(Input!E1060&lt;&gt;"",Input!E1060,"")</f>
        <v/>
      </c>
      <c r="D1060" s="155" t="str">
        <f>IF(Input!F1060&lt;&gt;"",Input!F1060,"")</f>
        <v/>
      </c>
      <c r="E1060" s="154" t="str">
        <f>IF(Input!I1060&lt;&gt;"",CONCATENATE(Input!I1060,", ",LEFT(Input!H1060,1)),"")</f>
        <v/>
      </c>
      <c r="F1060" s="156"/>
      <c r="G1060" s="157" t="str">
        <f t="shared" si="16"/>
        <v/>
      </c>
      <c r="H1060" s="154" t="str">
        <f>IF(A1060&lt;&gt;"",VLOOKUP(G1060,ScoreRanges!$C$4:$E$8,3),"")</f>
        <v/>
      </c>
      <c r="I1060" s="156"/>
      <c r="J1060" s="129" t="str">
        <f>IF(AND(ConversionTable!$F$2&lt;&gt;"",A1060&lt;&gt;""),VLOOKUP(G1060,ConversionTable!B$2:D$402,3),"")</f>
        <v/>
      </c>
      <c r="K1060" s="66" t="str">
        <f>IF(AND(ConversionTable!$F$2&lt;&gt;"",A1060&lt;&gt;""),VLOOKUP(J1060,ConversionTable!I$4:K$7,3),"")</f>
        <v/>
      </c>
      <c r="M1060" s="66" t="str">
        <f>IF(A1060&lt;&gt;"",(Input!AE1060*ScoringModel!$B$11+Input!AF1060*ScoringModel!$B$21+Input!AG1060*ScoringModel!$B$31)*0.01,"")</f>
        <v/>
      </c>
      <c r="N1060" s="66" t="str">
        <f>IF(A1060&lt;&gt;"",(Input!J1060*ScoringModel!$B$4+Input!K1060*ScoringModel!$B$5+Input!L1060*ScoringModel!$B$6+Input!M1060*ScoringModel!$B$7+Input!N1060*ScoringModel!$B$8+Input!O1060*ScoringModel!$B$9+Input!P1060*ScoringModel!$B$10)*0.01,"")</f>
        <v/>
      </c>
      <c r="O1060" s="66" t="str">
        <f>IF(A1060&lt;&gt;"",(Input!Q1060*ScoringModel!$B$14+Input!R1060*ScoringModel!$B$15+Input!S1060*ScoringModel!$B$16+Input!T1060*ScoringModel!$B$17+Input!U1060*ScoringModel!$B$18+Input!V1060*ScoringModel!$B$19+Input!W1060*ScoringModel!$B$20)*0.01,"")</f>
        <v/>
      </c>
      <c r="P1060" s="66" t="str">
        <f>IF(A1060&lt;&gt;"",(Input!X1060*ScoringModel!$B$24+Input!Y1060*ScoringModel!$B$25+Input!Z1060*ScoringModel!$B$26+Input!AA1060*ScoringModel!$B$27+Input!AB1060*ScoringModel!$B$28+Input!AC1060*ScoringModel!$B$29+Input!AD1060*ScoringModel!$B$30)*0.01,"")</f>
        <v/>
      </c>
    </row>
    <row r="1061" spans="1:16" x14ac:dyDescent="0.25">
      <c r="A1061" s="154" t="str">
        <f>IF(Input!A1061&lt;&gt;"",Input!A1061,"")</f>
        <v/>
      </c>
      <c r="B1061" s="154" t="str">
        <f>IF(Input!D1061&lt;&gt;"",CONCATENATE(Input!D1061,", ",Input!C1061),"")</f>
        <v/>
      </c>
      <c r="C1061" s="154" t="str">
        <f>IF(Input!E1061&lt;&gt;"",Input!E1061,"")</f>
        <v/>
      </c>
      <c r="D1061" s="155" t="str">
        <f>IF(Input!F1061&lt;&gt;"",Input!F1061,"")</f>
        <v/>
      </c>
      <c r="E1061" s="154" t="str">
        <f>IF(Input!I1061&lt;&gt;"",CONCATENATE(Input!I1061,", ",LEFT(Input!H1061,1)),"")</f>
        <v/>
      </c>
      <c r="F1061" s="156"/>
      <c r="G1061" s="157" t="str">
        <f t="shared" si="16"/>
        <v/>
      </c>
      <c r="H1061" s="154" t="str">
        <f>IF(A1061&lt;&gt;"",VLOOKUP(G1061,ScoreRanges!$C$4:$E$8,3),"")</f>
        <v/>
      </c>
      <c r="I1061" s="156"/>
      <c r="J1061" s="129" t="str">
        <f>IF(AND(ConversionTable!$F$2&lt;&gt;"",A1061&lt;&gt;""),VLOOKUP(G1061,ConversionTable!B$2:D$402,3),"")</f>
        <v/>
      </c>
      <c r="K1061" s="66" t="str">
        <f>IF(AND(ConversionTable!$F$2&lt;&gt;"",A1061&lt;&gt;""),VLOOKUP(J1061,ConversionTable!I$4:K$7,3),"")</f>
        <v/>
      </c>
      <c r="M1061" s="66" t="str">
        <f>IF(A1061&lt;&gt;"",(Input!AE1061*ScoringModel!$B$11+Input!AF1061*ScoringModel!$B$21+Input!AG1061*ScoringModel!$B$31)*0.01,"")</f>
        <v/>
      </c>
      <c r="N1061" s="66" t="str">
        <f>IF(A1061&lt;&gt;"",(Input!J1061*ScoringModel!$B$4+Input!K1061*ScoringModel!$B$5+Input!L1061*ScoringModel!$B$6+Input!M1061*ScoringModel!$B$7+Input!N1061*ScoringModel!$B$8+Input!O1061*ScoringModel!$B$9+Input!P1061*ScoringModel!$B$10)*0.01,"")</f>
        <v/>
      </c>
      <c r="O1061" s="66" t="str">
        <f>IF(A1061&lt;&gt;"",(Input!Q1061*ScoringModel!$B$14+Input!R1061*ScoringModel!$B$15+Input!S1061*ScoringModel!$B$16+Input!T1061*ScoringModel!$B$17+Input!U1061*ScoringModel!$B$18+Input!V1061*ScoringModel!$B$19+Input!W1061*ScoringModel!$B$20)*0.01,"")</f>
        <v/>
      </c>
      <c r="P1061" s="66" t="str">
        <f>IF(A1061&lt;&gt;"",(Input!X1061*ScoringModel!$B$24+Input!Y1061*ScoringModel!$B$25+Input!Z1061*ScoringModel!$B$26+Input!AA1061*ScoringModel!$B$27+Input!AB1061*ScoringModel!$B$28+Input!AC1061*ScoringModel!$B$29+Input!AD1061*ScoringModel!$B$30)*0.01,"")</f>
        <v/>
      </c>
    </row>
    <row r="1062" spans="1:16" x14ac:dyDescent="0.25">
      <c r="A1062" s="154" t="str">
        <f>IF(Input!A1062&lt;&gt;"",Input!A1062,"")</f>
        <v/>
      </c>
      <c r="B1062" s="154" t="str">
        <f>IF(Input!D1062&lt;&gt;"",CONCATENATE(Input!D1062,", ",Input!C1062),"")</f>
        <v/>
      </c>
      <c r="C1062" s="154" t="str">
        <f>IF(Input!E1062&lt;&gt;"",Input!E1062,"")</f>
        <v/>
      </c>
      <c r="D1062" s="155" t="str">
        <f>IF(Input!F1062&lt;&gt;"",Input!F1062,"")</f>
        <v/>
      </c>
      <c r="E1062" s="154" t="str">
        <f>IF(Input!I1062&lt;&gt;"",CONCATENATE(Input!I1062,", ",LEFT(Input!H1062,1)),"")</f>
        <v/>
      </c>
      <c r="F1062" s="156"/>
      <c r="G1062" s="157" t="str">
        <f t="shared" si="16"/>
        <v/>
      </c>
      <c r="H1062" s="154" t="str">
        <f>IF(A1062&lt;&gt;"",VLOOKUP(G1062,ScoreRanges!$C$4:$E$8,3),"")</f>
        <v/>
      </c>
      <c r="I1062" s="156"/>
      <c r="J1062" s="129" t="str">
        <f>IF(AND(ConversionTable!$F$2&lt;&gt;"",A1062&lt;&gt;""),VLOOKUP(G1062,ConversionTable!B$2:D$402,3),"")</f>
        <v/>
      </c>
      <c r="K1062" s="66" t="str">
        <f>IF(AND(ConversionTable!$F$2&lt;&gt;"",A1062&lt;&gt;""),VLOOKUP(J1062,ConversionTable!I$4:K$7,3),"")</f>
        <v/>
      </c>
      <c r="M1062" s="66" t="str">
        <f>IF(A1062&lt;&gt;"",(Input!AE1062*ScoringModel!$B$11+Input!AF1062*ScoringModel!$B$21+Input!AG1062*ScoringModel!$B$31)*0.01,"")</f>
        <v/>
      </c>
      <c r="N1062" s="66" t="str">
        <f>IF(A1062&lt;&gt;"",(Input!J1062*ScoringModel!$B$4+Input!K1062*ScoringModel!$B$5+Input!L1062*ScoringModel!$B$6+Input!M1062*ScoringModel!$B$7+Input!N1062*ScoringModel!$B$8+Input!O1062*ScoringModel!$B$9+Input!P1062*ScoringModel!$B$10)*0.01,"")</f>
        <v/>
      </c>
      <c r="O1062" s="66" t="str">
        <f>IF(A1062&lt;&gt;"",(Input!Q1062*ScoringModel!$B$14+Input!R1062*ScoringModel!$B$15+Input!S1062*ScoringModel!$B$16+Input!T1062*ScoringModel!$B$17+Input!U1062*ScoringModel!$B$18+Input!V1062*ScoringModel!$B$19+Input!W1062*ScoringModel!$B$20)*0.01,"")</f>
        <v/>
      </c>
      <c r="P1062" s="66" t="str">
        <f>IF(A1062&lt;&gt;"",(Input!X1062*ScoringModel!$B$24+Input!Y1062*ScoringModel!$B$25+Input!Z1062*ScoringModel!$B$26+Input!AA1062*ScoringModel!$B$27+Input!AB1062*ScoringModel!$B$28+Input!AC1062*ScoringModel!$B$29+Input!AD1062*ScoringModel!$B$30)*0.01,"")</f>
        <v/>
      </c>
    </row>
    <row r="1063" spans="1:16" x14ac:dyDescent="0.25">
      <c r="A1063" s="154" t="str">
        <f>IF(Input!A1063&lt;&gt;"",Input!A1063,"")</f>
        <v/>
      </c>
      <c r="B1063" s="154" t="str">
        <f>IF(Input!D1063&lt;&gt;"",CONCATENATE(Input!D1063,", ",Input!C1063),"")</f>
        <v/>
      </c>
      <c r="C1063" s="154" t="str">
        <f>IF(Input!E1063&lt;&gt;"",Input!E1063,"")</f>
        <v/>
      </c>
      <c r="D1063" s="155" t="str">
        <f>IF(Input!F1063&lt;&gt;"",Input!F1063,"")</f>
        <v/>
      </c>
      <c r="E1063" s="154" t="str">
        <f>IF(Input!I1063&lt;&gt;"",CONCATENATE(Input!I1063,", ",LEFT(Input!H1063,1)),"")</f>
        <v/>
      </c>
      <c r="F1063" s="156"/>
      <c r="G1063" s="157" t="str">
        <f t="shared" si="16"/>
        <v/>
      </c>
      <c r="H1063" s="154" t="str">
        <f>IF(A1063&lt;&gt;"",VLOOKUP(G1063,ScoreRanges!$C$4:$E$8,3),"")</f>
        <v/>
      </c>
      <c r="I1063" s="156"/>
      <c r="J1063" s="129" t="str">
        <f>IF(AND(ConversionTable!$F$2&lt;&gt;"",A1063&lt;&gt;""),VLOOKUP(G1063,ConversionTable!B$2:D$402,3),"")</f>
        <v/>
      </c>
      <c r="K1063" s="66" t="str">
        <f>IF(AND(ConversionTable!$F$2&lt;&gt;"",A1063&lt;&gt;""),VLOOKUP(J1063,ConversionTable!I$4:K$7,3),"")</f>
        <v/>
      </c>
      <c r="M1063" s="66" t="str">
        <f>IF(A1063&lt;&gt;"",(Input!AE1063*ScoringModel!$B$11+Input!AF1063*ScoringModel!$B$21+Input!AG1063*ScoringModel!$B$31)*0.01,"")</f>
        <v/>
      </c>
      <c r="N1063" s="66" t="str">
        <f>IF(A1063&lt;&gt;"",(Input!J1063*ScoringModel!$B$4+Input!K1063*ScoringModel!$B$5+Input!L1063*ScoringModel!$B$6+Input!M1063*ScoringModel!$B$7+Input!N1063*ScoringModel!$B$8+Input!O1063*ScoringModel!$B$9+Input!P1063*ScoringModel!$B$10)*0.01,"")</f>
        <v/>
      </c>
      <c r="O1063" s="66" t="str">
        <f>IF(A1063&lt;&gt;"",(Input!Q1063*ScoringModel!$B$14+Input!R1063*ScoringModel!$B$15+Input!S1063*ScoringModel!$B$16+Input!T1063*ScoringModel!$B$17+Input!U1063*ScoringModel!$B$18+Input!V1063*ScoringModel!$B$19+Input!W1063*ScoringModel!$B$20)*0.01,"")</f>
        <v/>
      </c>
      <c r="P1063" s="66" t="str">
        <f>IF(A1063&lt;&gt;"",(Input!X1063*ScoringModel!$B$24+Input!Y1063*ScoringModel!$B$25+Input!Z1063*ScoringModel!$B$26+Input!AA1063*ScoringModel!$B$27+Input!AB1063*ScoringModel!$B$28+Input!AC1063*ScoringModel!$B$29+Input!AD1063*ScoringModel!$B$30)*0.01,"")</f>
        <v/>
      </c>
    </row>
    <row r="1064" spans="1:16" x14ac:dyDescent="0.25">
      <c r="A1064" s="154" t="str">
        <f>IF(Input!A1064&lt;&gt;"",Input!A1064,"")</f>
        <v/>
      </c>
      <c r="B1064" s="154" t="str">
        <f>IF(Input!D1064&lt;&gt;"",CONCATENATE(Input!D1064,", ",Input!C1064),"")</f>
        <v/>
      </c>
      <c r="C1064" s="154" t="str">
        <f>IF(Input!E1064&lt;&gt;"",Input!E1064,"")</f>
        <v/>
      </c>
      <c r="D1064" s="155" t="str">
        <f>IF(Input!F1064&lt;&gt;"",Input!F1064,"")</f>
        <v/>
      </c>
      <c r="E1064" s="154" t="str">
        <f>IF(Input!I1064&lt;&gt;"",CONCATENATE(Input!I1064,", ",LEFT(Input!H1064,1)),"")</f>
        <v/>
      </c>
      <c r="F1064" s="156"/>
      <c r="G1064" s="157" t="str">
        <f t="shared" si="16"/>
        <v/>
      </c>
      <c r="H1064" s="154" t="str">
        <f>IF(A1064&lt;&gt;"",VLOOKUP(G1064,ScoreRanges!$C$4:$E$8,3),"")</f>
        <v/>
      </c>
      <c r="I1064" s="156"/>
      <c r="J1064" s="129" t="str">
        <f>IF(AND(ConversionTable!$F$2&lt;&gt;"",A1064&lt;&gt;""),VLOOKUP(G1064,ConversionTable!B$2:D$402,3),"")</f>
        <v/>
      </c>
      <c r="K1064" s="66" t="str">
        <f>IF(AND(ConversionTable!$F$2&lt;&gt;"",A1064&lt;&gt;""),VLOOKUP(J1064,ConversionTable!I$4:K$7,3),"")</f>
        <v/>
      </c>
      <c r="M1064" s="66" t="str">
        <f>IF(A1064&lt;&gt;"",(Input!AE1064*ScoringModel!$B$11+Input!AF1064*ScoringModel!$B$21+Input!AG1064*ScoringModel!$B$31)*0.01,"")</f>
        <v/>
      </c>
      <c r="N1064" s="66" t="str">
        <f>IF(A1064&lt;&gt;"",(Input!J1064*ScoringModel!$B$4+Input!K1064*ScoringModel!$B$5+Input!L1064*ScoringModel!$B$6+Input!M1064*ScoringModel!$B$7+Input!N1064*ScoringModel!$B$8+Input!O1064*ScoringModel!$B$9+Input!P1064*ScoringModel!$B$10)*0.01,"")</f>
        <v/>
      </c>
      <c r="O1064" s="66" t="str">
        <f>IF(A1064&lt;&gt;"",(Input!Q1064*ScoringModel!$B$14+Input!R1064*ScoringModel!$B$15+Input!S1064*ScoringModel!$B$16+Input!T1064*ScoringModel!$B$17+Input!U1064*ScoringModel!$B$18+Input!V1064*ScoringModel!$B$19+Input!W1064*ScoringModel!$B$20)*0.01,"")</f>
        <v/>
      </c>
      <c r="P1064" s="66" t="str">
        <f>IF(A1064&lt;&gt;"",(Input!X1064*ScoringModel!$B$24+Input!Y1064*ScoringModel!$B$25+Input!Z1064*ScoringModel!$B$26+Input!AA1064*ScoringModel!$B$27+Input!AB1064*ScoringModel!$B$28+Input!AC1064*ScoringModel!$B$29+Input!AD1064*ScoringModel!$B$30)*0.01,"")</f>
        <v/>
      </c>
    </row>
    <row r="1065" spans="1:16" x14ac:dyDescent="0.25">
      <c r="A1065" s="154" t="str">
        <f>IF(Input!A1065&lt;&gt;"",Input!A1065,"")</f>
        <v/>
      </c>
      <c r="B1065" s="154" t="str">
        <f>IF(Input!D1065&lt;&gt;"",CONCATENATE(Input!D1065,", ",Input!C1065),"")</f>
        <v/>
      </c>
      <c r="C1065" s="154" t="str">
        <f>IF(Input!E1065&lt;&gt;"",Input!E1065,"")</f>
        <v/>
      </c>
      <c r="D1065" s="155" t="str">
        <f>IF(Input!F1065&lt;&gt;"",Input!F1065,"")</f>
        <v/>
      </c>
      <c r="E1065" s="154" t="str">
        <f>IF(Input!I1065&lt;&gt;"",CONCATENATE(Input!I1065,", ",LEFT(Input!H1065,1)),"")</f>
        <v/>
      </c>
      <c r="F1065" s="156"/>
      <c r="G1065" s="157" t="str">
        <f t="shared" si="16"/>
        <v/>
      </c>
      <c r="H1065" s="154" t="str">
        <f>IF(A1065&lt;&gt;"",VLOOKUP(G1065,ScoreRanges!$C$4:$E$8,3),"")</f>
        <v/>
      </c>
      <c r="I1065" s="156"/>
      <c r="J1065" s="129" t="str">
        <f>IF(AND(ConversionTable!$F$2&lt;&gt;"",A1065&lt;&gt;""),VLOOKUP(G1065,ConversionTable!B$2:D$402,3),"")</f>
        <v/>
      </c>
      <c r="K1065" s="66" t="str">
        <f>IF(AND(ConversionTable!$F$2&lt;&gt;"",A1065&lt;&gt;""),VLOOKUP(J1065,ConversionTable!I$4:K$7,3),"")</f>
        <v/>
      </c>
      <c r="M1065" s="66" t="str">
        <f>IF(A1065&lt;&gt;"",(Input!AE1065*ScoringModel!$B$11+Input!AF1065*ScoringModel!$B$21+Input!AG1065*ScoringModel!$B$31)*0.01,"")</f>
        <v/>
      </c>
      <c r="N1065" s="66" t="str">
        <f>IF(A1065&lt;&gt;"",(Input!J1065*ScoringModel!$B$4+Input!K1065*ScoringModel!$B$5+Input!L1065*ScoringModel!$B$6+Input!M1065*ScoringModel!$B$7+Input!N1065*ScoringModel!$B$8+Input!O1065*ScoringModel!$B$9+Input!P1065*ScoringModel!$B$10)*0.01,"")</f>
        <v/>
      </c>
      <c r="O1065" s="66" t="str">
        <f>IF(A1065&lt;&gt;"",(Input!Q1065*ScoringModel!$B$14+Input!R1065*ScoringModel!$B$15+Input!S1065*ScoringModel!$B$16+Input!T1065*ScoringModel!$B$17+Input!U1065*ScoringModel!$B$18+Input!V1065*ScoringModel!$B$19+Input!W1065*ScoringModel!$B$20)*0.01,"")</f>
        <v/>
      </c>
      <c r="P1065" s="66" t="str">
        <f>IF(A1065&lt;&gt;"",(Input!X1065*ScoringModel!$B$24+Input!Y1065*ScoringModel!$B$25+Input!Z1065*ScoringModel!$B$26+Input!AA1065*ScoringModel!$B$27+Input!AB1065*ScoringModel!$B$28+Input!AC1065*ScoringModel!$B$29+Input!AD1065*ScoringModel!$B$30)*0.01,"")</f>
        <v/>
      </c>
    </row>
    <row r="1066" spans="1:16" x14ac:dyDescent="0.25">
      <c r="A1066" s="154" t="str">
        <f>IF(Input!A1066&lt;&gt;"",Input!A1066,"")</f>
        <v/>
      </c>
      <c r="B1066" s="154" t="str">
        <f>IF(Input!D1066&lt;&gt;"",CONCATENATE(Input!D1066,", ",Input!C1066),"")</f>
        <v/>
      </c>
      <c r="C1066" s="154" t="str">
        <f>IF(Input!E1066&lt;&gt;"",Input!E1066,"")</f>
        <v/>
      </c>
      <c r="D1066" s="155" t="str">
        <f>IF(Input!F1066&lt;&gt;"",Input!F1066,"")</f>
        <v/>
      </c>
      <c r="E1066" s="154" t="str">
        <f>IF(Input!I1066&lt;&gt;"",CONCATENATE(Input!I1066,", ",LEFT(Input!H1066,1)),"")</f>
        <v/>
      </c>
      <c r="F1066" s="156"/>
      <c r="G1066" s="157" t="str">
        <f t="shared" si="16"/>
        <v/>
      </c>
      <c r="H1066" s="154" t="str">
        <f>IF(A1066&lt;&gt;"",VLOOKUP(G1066,ScoreRanges!$C$4:$E$8,3),"")</f>
        <v/>
      </c>
      <c r="I1066" s="156"/>
      <c r="J1066" s="129" t="str">
        <f>IF(AND(ConversionTable!$F$2&lt;&gt;"",A1066&lt;&gt;""),VLOOKUP(G1066,ConversionTable!B$2:D$402,3),"")</f>
        <v/>
      </c>
      <c r="K1066" s="66" t="str">
        <f>IF(AND(ConversionTable!$F$2&lt;&gt;"",A1066&lt;&gt;""),VLOOKUP(J1066,ConversionTable!I$4:K$7,3),"")</f>
        <v/>
      </c>
      <c r="M1066" s="66" t="str">
        <f>IF(A1066&lt;&gt;"",(Input!AE1066*ScoringModel!$B$11+Input!AF1066*ScoringModel!$B$21+Input!AG1066*ScoringModel!$B$31)*0.01,"")</f>
        <v/>
      </c>
      <c r="N1066" s="66" t="str">
        <f>IF(A1066&lt;&gt;"",(Input!J1066*ScoringModel!$B$4+Input!K1066*ScoringModel!$B$5+Input!L1066*ScoringModel!$B$6+Input!M1066*ScoringModel!$B$7+Input!N1066*ScoringModel!$B$8+Input!O1066*ScoringModel!$B$9+Input!P1066*ScoringModel!$B$10)*0.01,"")</f>
        <v/>
      </c>
      <c r="O1066" s="66" t="str">
        <f>IF(A1066&lt;&gt;"",(Input!Q1066*ScoringModel!$B$14+Input!R1066*ScoringModel!$B$15+Input!S1066*ScoringModel!$B$16+Input!T1066*ScoringModel!$B$17+Input!U1066*ScoringModel!$B$18+Input!V1066*ScoringModel!$B$19+Input!W1066*ScoringModel!$B$20)*0.01,"")</f>
        <v/>
      </c>
      <c r="P1066" s="66" t="str">
        <f>IF(A1066&lt;&gt;"",(Input!X1066*ScoringModel!$B$24+Input!Y1066*ScoringModel!$B$25+Input!Z1066*ScoringModel!$B$26+Input!AA1066*ScoringModel!$B$27+Input!AB1066*ScoringModel!$B$28+Input!AC1066*ScoringModel!$B$29+Input!AD1066*ScoringModel!$B$30)*0.01,"")</f>
        <v/>
      </c>
    </row>
    <row r="1067" spans="1:16" x14ac:dyDescent="0.25">
      <c r="A1067" s="154" t="str">
        <f>IF(Input!A1067&lt;&gt;"",Input!A1067,"")</f>
        <v/>
      </c>
      <c r="B1067" s="154" t="str">
        <f>IF(Input!D1067&lt;&gt;"",CONCATENATE(Input!D1067,", ",Input!C1067),"")</f>
        <v/>
      </c>
      <c r="C1067" s="154" t="str">
        <f>IF(Input!E1067&lt;&gt;"",Input!E1067,"")</f>
        <v/>
      </c>
      <c r="D1067" s="155" t="str">
        <f>IF(Input!F1067&lt;&gt;"",Input!F1067,"")</f>
        <v/>
      </c>
      <c r="E1067" s="154" t="str">
        <f>IF(Input!I1067&lt;&gt;"",CONCATENATE(Input!I1067,", ",LEFT(Input!H1067,1)),"")</f>
        <v/>
      </c>
      <c r="F1067" s="156"/>
      <c r="G1067" s="157" t="str">
        <f t="shared" si="16"/>
        <v/>
      </c>
      <c r="H1067" s="154" t="str">
        <f>IF(A1067&lt;&gt;"",VLOOKUP(G1067,ScoreRanges!$C$4:$E$8,3),"")</f>
        <v/>
      </c>
      <c r="I1067" s="156"/>
      <c r="J1067" s="129" t="str">
        <f>IF(AND(ConversionTable!$F$2&lt;&gt;"",A1067&lt;&gt;""),VLOOKUP(G1067,ConversionTable!B$2:D$402,3),"")</f>
        <v/>
      </c>
      <c r="K1067" s="66" t="str">
        <f>IF(AND(ConversionTable!$F$2&lt;&gt;"",A1067&lt;&gt;""),VLOOKUP(J1067,ConversionTable!I$4:K$7,3),"")</f>
        <v/>
      </c>
      <c r="M1067" s="66" t="str">
        <f>IF(A1067&lt;&gt;"",(Input!AE1067*ScoringModel!$B$11+Input!AF1067*ScoringModel!$B$21+Input!AG1067*ScoringModel!$B$31)*0.01,"")</f>
        <v/>
      </c>
      <c r="N1067" s="66" t="str">
        <f>IF(A1067&lt;&gt;"",(Input!J1067*ScoringModel!$B$4+Input!K1067*ScoringModel!$B$5+Input!L1067*ScoringModel!$B$6+Input!M1067*ScoringModel!$B$7+Input!N1067*ScoringModel!$B$8+Input!O1067*ScoringModel!$B$9+Input!P1067*ScoringModel!$B$10)*0.01,"")</f>
        <v/>
      </c>
      <c r="O1067" s="66" t="str">
        <f>IF(A1067&lt;&gt;"",(Input!Q1067*ScoringModel!$B$14+Input!R1067*ScoringModel!$B$15+Input!S1067*ScoringModel!$B$16+Input!T1067*ScoringModel!$B$17+Input!U1067*ScoringModel!$B$18+Input!V1067*ScoringModel!$B$19+Input!W1067*ScoringModel!$B$20)*0.01,"")</f>
        <v/>
      </c>
      <c r="P1067" s="66" t="str">
        <f>IF(A1067&lt;&gt;"",(Input!X1067*ScoringModel!$B$24+Input!Y1067*ScoringModel!$B$25+Input!Z1067*ScoringModel!$B$26+Input!AA1067*ScoringModel!$B$27+Input!AB1067*ScoringModel!$B$28+Input!AC1067*ScoringModel!$B$29+Input!AD1067*ScoringModel!$B$30)*0.01,"")</f>
        <v/>
      </c>
    </row>
    <row r="1068" spans="1:16" x14ac:dyDescent="0.25">
      <c r="A1068" s="154" t="str">
        <f>IF(Input!A1068&lt;&gt;"",Input!A1068,"")</f>
        <v/>
      </c>
      <c r="B1068" s="154" t="str">
        <f>IF(Input!D1068&lt;&gt;"",CONCATENATE(Input!D1068,", ",Input!C1068),"")</f>
        <v/>
      </c>
      <c r="C1068" s="154" t="str">
        <f>IF(Input!E1068&lt;&gt;"",Input!E1068,"")</f>
        <v/>
      </c>
      <c r="D1068" s="155" t="str">
        <f>IF(Input!F1068&lt;&gt;"",Input!F1068,"")</f>
        <v/>
      </c>
      <c r="E1068" s="154" t="str">
        <f>IF(Input!I1068&lt;&gt;"",CONCATENATE(Input!I1068,", ",LEFT(Input!H1068,1)),"")</f>
        <v/>
      </c>
      <c r="F1068" s="156"/>
      <c r="G1068" s="157" t="str">
        <f t="shared" si="16"/>
        <v/>
      </c>
      <c r="H1068" s="154" t="str">
        <f>IF(A1068&lt;&gt;"",VLOOKUP(G1068,ScoreRanges!$C$4:$E$8,3),"")</f>
        <v/>
      </c>
      <c r="I1068" s="156"/>
      <c r="J1068" s="129" t="str">
        <f>IF(AND(ConversionTable!$F$2&lt;&gt;"",A1068&lt;&gt;""),VLOOKUP(G1068,ConversionTable!B$2:D$402,3),"")</f>
        <v/>
      </c>
      <c r="K1068" s="66" t="str">
        <f>IF(AND(ConversionTable!$F$2&lt;&gt;"",A1068&lt;&gt;""),VLOOKUP(J1068,ConversionTable!I$4:K$7,3),"")</f>
        <v/>
      </c>
      <c r="M1068" s="66" t="str">
        <f>IF(A1068&lt;&gt;"",(Input!AE1068*ScoringModel!$B$11+Input!AF1068*ScoringModel!$B$21+Input!AG1068*ScoringModel!$B$31)*0.01,"")</f>
        <v/>
      </c>
      <c r="N1068" s="66" t="str">
        <f>IF(A1068&lt;&gt;"",(Input!J1068*ScoringModel!$B$4+Input!K1068*ScoringModel!$B$5+Input!L1068*ScoringModel!$B$6+Input!M1068*ScoringModel!$B$7+Input!N1068*ScoringModel!$B$8+Input!O1068*ScoringModel!$B$9+Input!P1068*ScoringModel!$B$10)*0.01,"")</f>
        <v/>
      </c>
      <c r="O1068" s="66" t="str">
        <f>IF(A1068&lt;&gt;"",(Input!Q1068*ScoringModel!$B$14+Input!R1068*ScoringModel!$B$15+Input!S1068*ScoringModel!$B$16+Input!T1068*ScoringModel!$B$17+Input!U1068*ScoringModel!$B$18+Input!V1068*ScoringModel!$B$19+Input!W1068*ScoringModel!$B$20)*0.01,"")</f>
        <v/>
      </c>
      <c r="P1068" s="66" t="str">
        <f>IF(A1068&lt;&gt;"",(Input!X1068*ScoringModel!$B$24+Input!Y1068*ScoringModel!$B$25+Input!Z1068*ScoringModel!$B$26+Input!AA1068*ScoringModel!$B$27+Input!AB1068*ScoringModel!$B$28+Input!AC1068*ScoringModel!$B$29+Input!AD1068*ScoringModel!$B$30)*0.01,"")</f>
        <v/>
      </c>
    </row>
    <row r="1069" spans="1:16" x14ac:dyDescent="0.25">
      <c r="A1069" s="154" t="str">
        <f>IF(Input!A1069&lt;&gt;"",Input!A1069,"")</f>
        <v/>
      </c>
      <c r="B1069" s="154" t="str">
        <f>IF(Input!D1069&lt;&gt;"",CONCATENATE(Input!D1069,", ",Input!C1069),"")</f>
        <v/>
      </c>
      <c r="C1069" s="154" t="str">
        <f>IF(Input!E1069&lt;&gt;"",Input!E1069,"")</f>
        <v/>
      </c>
      <c r="D1069" s="155" t="str">
        <f>IF(Input!F1069&lt;&gt;"",Input!F1069,"")</f>
        <v/>
      </c>
      <c r="E1069" s="154" t="str">
        <f>IF(Input!I1069&lt;&gt;"",CONCATENATE(Input!I1069,", ",LEFT(Input!H1069,1)),"")</f>
        <v/>
      </c>
      <c r="F1069" s="156"/>
      <c r="G1069" s="157" t="str">
        <f t="shared" si="16"/>
        <v/>
      </c>
      <c r="H1069" s="154" t="str">
        <f>IF(A1069&lt;&gt;"",VLOOKUP(G1069,ScoreRanges!$C$4:$E$8,3),"")</f>
        <v/>
      </c>
      <c r="I1069" s="156"/>
      <c r="J1069" s="129" t="str">
        <f>IF(AND(ConversionTable!$F$2&lt;&gt;"",A1069&lt;&gt;""),VLOOKUP(G1069,ConversionTable!B$2:D$402,3),"")</f>
        <v/>
      </c>
      <c r="K1069" s="66" t="str">
        <f>IF(AND(ConversionTable!$F$2&lt;&gt;"",A1069&lt;&gt;""),VLOOKUP(J1069,ConversionTable!I$4:K$7,3),"")</f>
        <v/>
      </c>
      <c r="M1069" s="66" t="str">
        <f>IF(A1069&lt;&gt;"",(Input!AE1069*ScoringModel!$B$11+Input!AF1069*ScoringModel!$B$21+Input!AG1069*ScoringModel!$B$31)*0.01,"")</f>
        <v/>
      </c>
      <c r="N1069" s="66" t="str">
        <f>IF(A1069&lt;&gt;"",(Input!J1069*ScoringModel!$B$4+Input!K1069*ScoringModel!$B$5+Input!L1069*ScoringModel!$B$6+Input!M1069*ScoringModel!$B$7+Input!N1069*ScoringModel!$B$8+Input!O1069*ScoringModel!$B$9+Input!P1069*ScoringModel!$B$10)*0.01,"")</f>
        <v/>
      </c>
      <c r="O1069" s="66" t="str">
        <f>IF(A1069&lt;&gt;"",(Input!Q1069*ScoringModel!$B$14+Input!R1069*ScoringModel!$B$15+Input!S1069*ScoringModel!$B$16+Input!T1069*ScoringModel!$B$17+Input!U1069*ScoringModel!$B$18+Input!V1069*ScoringModel!$B$19+Input!W1069*ScoringModel!$B$20)*0.01,"")</f>
        <v/>
      </c>
      <c r="P1069" s="66" t="str">
        <f>IF(A1069&lt;&gt;"",(Input!X1069*ScoringModel!$B$24+Input!Y1069*ScoringModel!$B$25+Input!Z1069*ScoringModel!$B$26+Input!AA1069*ScoringModel!$B$27+Input!AB1069*ScoringModel!$B$28+Input!AC1069*ScoringModel!$B$29+Input!AD1069*ScoringModel!$B$30)*0.01,"")</f>
        <v/>
      </c>
    </row>
    <row r="1070" spans="1:16" x14ac:dyDescent="0.25">
      <c r="A1070" s="154" t="str">
        <f>IF(Input!A1070&lt;&gt;"",Input!A1070,"")</f>
        <v/>
      </c>
      <c r="B1070" s="154" t="str">
        <f>IF(Input!D1070&lt;&gt;"",CONCATENATE(Input!D1070,", ",Input!C1070),"")</f>
        <v/>
      </c>
      <c r="C1070" s="154" t="str">
        <f>IF(Input!E1070&lt;&gt;"",Input!E1070,"")</f>
        <v/>
      </c>
      <c r="D1070" s="155" t="str">
        <f>IF(Input!F1070&lt;&gt;"",Input!F1070,"")</f>
        <v/>
      </c>
      <c r="E1070" s="154" t="str">
        <f>IF(Input!I1070&lt;&gt;"",CONCATENATE(Input!I1070,", ",LEFT(Input!H1070,1)),"")</f>
        <v/>
      </c>
      <c r="F1070" s="156"/>
      <c r="G1070" s="157" t="str">
        <f t="shared" si="16"/>
        <v/>
      </c>
      <c r="H1070" s="154" t="str">
        <f>IF(A1070&lt;&gt;"",VLOOKUP(G1070,ScoreRanges!$C$4:$E$8,3),"")</f>
        <v/>
      </c>
      <c r="I1070" s="156"/>
      <c r="J1070" s="129" t="str">
        <f>IF(AND(ConversionTable!$F$2&lt;&gt;"",A1070&lt;&gt;""),VLOOKUP(G1070,ConversionTable!B$2:D$402,3),"")</f>
        <v/>
      </c>
      <c r="K1070" s="66" t="str">
        <f>IF(AND(ConversionTable!$F$2&lt;&gt;"",A1070&lt;&gt;""),VLOOKUP(J1070,ConversionTable!I$4:K$7,3),"")</f>
        <v/>
      </c>
      <c r="M1070" s="66" t="str">
        <f>IF(A1070&lt;&gt;"",(Input!AE1070*ScoringModel!$B$11+Input!AF1070*ScoringModel!$B$21+Input!AG1070*ScoringModel!$B$31)*0.01,"")</f>
        <v/>
      </c>
      <c r="N1070" s="66" t="str">
        <f>IF(A1070&lt;&gt;"",(Input!J1070*ScoringModel!$B$4+Input!K1070*ScoringModel!$B$5+Input!L1070*ScoringModel!$B$6+Input!M1070*ScoringModel!$B$7+Input!N1070*ScoringModel!$B$8+Input!O1070*ScoringModel!$B$9+Input!P1070*ScoringModel!$B$10)*0.01,"")</f>
        <v/>
      </c>
      <c r="O1070" s="66" t="str">
        <f>IF(A1070&lt;&gt;"",(Input!Q1070*ScoringModel!$B$14+Input!R1070*ScoringModel!$B$15+Input!S1070*ScoringModel!$B$16+Input!T1070*ScoringModel!$B$17+Input!U1070*ScoringModel!$B$18+Input!V1070*ScoringModel!$B$19+Input!W1070*ScoringModel!$B$20)*0.01,"")</f>
        <v/>
      </c>
      <c r="P1070" s="66" t="str">
        <f>IF(A1070&lt;&gt;"",(Input!X1070*ScoringModel!$B$24+Input!Y1070*ScoringModel!$B$25+Input!Z1070*ScoringModel!$B$26+Input!AA1070*ScoringModel!$B$27+Input!AB1070*ScoringModel!$B$28+Input!AC1070*ScoringModel!$B$29+Input!AD1070*ScoringModel!$B$30)*0.01,"")</f>
        <v/>
      </c>
    </row>
    <row r="1071" spans="1:16" x14ac:dyDescent="0.25">
      <c r="A1071" s="154" t="str">
        <f>IF(Input!A1071&lt;&gt;"",Input!A1071,"")</f>
        <v/>
      </c>
      <c r="B1071" s="154" t="str">
        <f>IF(Input!D1071&lt;&gt;"",CONCATENATE(Input!D1071,", ",Input!C1071),"")</f>
        <v/>
      </c>
      <c r="C1071" s="154" t="str">
        <f>IF(Input!E1071&lt;&gt;"",Input!E1071,"")</f>
        <v/>
      </c>
      <c r="D1071" s="155" t="str">
        <f>IF(Input!F1071&lt;&gt;"",Input!F1071,"")</f>
        <v/>
      </c>
      <c r="E1071" s="154" t="str">
        <f>IF(Input!I1071&lt;&gt;"",CONCATENATE(Input!I1071,", ",LEFT(Input!H1071,1)),"")</f>
        <v/>
      </c>
      <c r="F1071" s="156"/>
      <c r="G1071" s="157" t="str">
        <f t="shared" si="16"/>
        <v/>
      </c>
      <c r="H1071" s="154" t="str">
        <f>IF(A1071&lt;&gt;"",VLOOKUP(G1071,ScoreRanges!$C$4:$E$8,3),"")</f>
        <v/>
      </c>
      <c r="I1071" s="156"/>
      <c r="J1071" s="129" t="str">
        <f>IF(AND(ConversionTable!$F$2&lt;&gt;"",A1071&lt;&gt;""),VLOOKUP(G1071,ConversionTable!B$2:D$402,3),"")</f>
        <v/>
      </c>
      <c r="K1071" s="66" t="str">
        <f>IF(AND(ConversionTable!$F$2&lt;&gt;"",A1071&lt;&gt;""),VLOOKUP(J1071,ConversionTable!I$4:K$7,3),"")</f>
        <v/>
      </c>
      <c r="M1071" s="66" t="str">
        <f>IF(A1071&lt;&gt;"",(Input!AE1071*ScoringModel!$B$11+Input!AF1071*ScoringModel!$B$21+Input!AG1071*ScoringModel!$B$31)*0.01,"")</f>
        <v/>
      </c>
      <c r="N1071" s="66" t="str">
        <f>IF(A1071&lt;&gt;"",(Input!J1071*ScoringModel!$B$4+Input!K1071*ScoringModel!$B$5+Input!L1071*ScoringModel!$B$6+Input!M1071*ScoringModel!$B$7+Input!N1071*ScoringModel!$B$8+Input!O1071*ScoringModel!$B$9+Input!P1071*ScoringModel!$B$10)*0.01,"")</f>
        <v/>
      </c>
      <c r="O1071" s="66" t="str">
        <f>IF(A1071&lt;&gt;"",(Input!Q1071*ScoringModel!$B$14+Input!R1071*ScoringModel!$B$15+Input!S1071*ScoringModel!$B$16+Input!T1071*ScoringModel!$B$17+Input!U1071*ScoringModel!$B$18+Input!V1071*ScoringModel!$B$19+Input!W1071*ScoringModel!$B$20)*0.01,"")</f>
        <v/>
      </c>
      <c r="P1071" s="66" t="str">
        <f>IF(A1071&lt;&gt;"",(Input!X1071*ScoringModel!$B$24+Input!Y1071*ScoringModel!$B$25+Input!Z1071*ScoringModel!$B$26+Input!AA1071*ScoringModel!$B$27+Input!AB1071*ScoringModel!$B$28+Input!AC1071*ScoringModel!$B$29+Input!AD1071*ScoringModel!$B$30)*0.01,"")</f>
        <v/>
      </c>
    </row>
    <row r="1072" spans="1:16" x14ac:dyDescent="0.25">
      <c r="A1072" s="154" t="str">
        <f>IF(Input!A1072&lt;&gt;"",Input!A1072,"")</f>
        <v/>
      </c>
      <c r="B1072" s="154" t="str">
        <f>IF(Input!D1072&lt;&gt;"",CONCATENATE(Input!D1072,", ",Input!C1072),"")</f>
        <v/>
      </c>
      <c r="C1072" s="154" t="str">
        <f>IF(Input!E1072&lt;&gt;"",Input!E1072,"")</f>
        <v/>
      </c>
      <c r="D1072" s="155" t="str">
        <f>IF(Input!F1072&lt;&gt;"",Input!F1072,"")</f>
        <v/>
      </c>
      <c r="E1072" s="154" t="str">
        <f>IF(Input!I1072&lt;&gt;"",CONCATENATE(Input!I1072,", ",LEFT(Input!H1072,1)),"")</f>
        <v/>
      </c>
      <c r="F1072" s="156"/>
      <c r="G1072" s="157" t="str">
        <f t="shared" si="16"/>
        <v/>
      </c>
      <c r="H1072" s="154" t="str">
        <f>IF(A1072&lt;&gt;"",VLOOKUP(G1072,ScoreRanges!$C$4:$E$8,3),"")</f>
        <v/>
      </c>
      <c r="I1072" s="156"/>
      <c r="J1072" s="129" t="str">
        <f>IF(AND(ConversionTable!$F$2&lt;&gt;"",A1072&lt;&gt;""),VLOOKUP(G1072,ConversionTable!B$2:D$402,3),"")</f>
        <v/>
      </c>
      <c r="K1072" s="66" t="str">
        <f>IF(AND(ConversionTable!$F$2&lt;&gt;"",A1072&lt;&gt;""),VLOOKUP(J1072,ConversionTable!I$4:K$7,3),"")</f>
        <v/>
      </c>
      <c r="M1072" s="66" t="str">
        <f>IF(A1072&lt;&gt;"",(Input!AE1072*ScoringModel!$B$11+Input!AF1072*ScoringModel!$B$21+Input!AG1072*ScoringModel!$B$31)*0.01,"")</f>
        <v/>
      </c>
      <c r="N1072" s="66" t="str">
        <f>IF(A1072&lt;&gt;"",(Input!J1072*ScoringModel!$B$4+Input!K1072*ScoringModel!$B$5+Input!L1072*ScoringModel!$B$6+Input!M1072*ScoringModel!$B$7+Input!N1072*ScoringModel!$B$8+Input!O1072*ScoringModel!$B$9+Input!P1072*ScoringModel!$B$10)*0.01,"")</f>
        <v/>
      </c>
      <c r="O1072" s="66" t="str">
        <f>IF(A1072&lt;&gt;"",(Input!Q1072*ScoringModel!$B$14+Input!R1072*ScoringModel!$B$15+Input!S1072*ScoringModel!$B$16+Input!T1072*ScoringModel!$B$17+Input!U1072*ScoringModel!$B$18+Input!V1072*ScoringModel!$B$19+Input!W1072*ScoringModel!$B$20)*0.01,"")</f>
        <v/>
      </c>
      <c r="P1072" s="66" t="str">
        <f>IF(A1072&lt;&gt;"",(Input!X1072*ScoringModel!$B$24+Input!Y1072*ScoringModel!$B$25+Input!Z1072*ScoringModel!$B$26+Input!AA1072*ScoringModel!$B$27+Input!AB1072*ScoringModel!$B$28+Input!AC1072*ScoringModel!$B$29+Input!AD1072*ScoringModel!$B$30)*0.01,"")</f>
        <v/>
      </c>
    </row>
    <row r="1073" spans="1:16" x14ac:dyDescent="0.25">
      <c r="A1073" s="154" t="str">
        <f>IF(Input!A1073&lt;&gt;"",Input!A1073,"")</f>
        <v/>
      </c>
      <c r="B1073" s="154" t="str">
        <f>IF(Input!D1073&lt;&gt;"",CONCATENATE(Input!D1073,", ",Input!C1073),"")</f>
        <v/>
      </c>
      <c r="C1073" s="154" t="str">
        <f>IF(Input!E1073&lt;&gt;"",Input!E1073,"")</f>
        <v/>
      </c>
      <c r="D1073" s="155" t="str">
        <f>IF(Input!F1073&lt;&gt;"",Input!F1073,"")</f>
        <v/>
      </c>
      <c r="E1073" s="154" t="str">
        <f>IF(Input!I1073&lt;&gt;"",CONCATENATE(Input!I1073,", ",LEFT(Input!H1073,1)),"")</f>
        <v/>
      </c>
      <c r="F1073" s="156"/>
      <c r="G1073" s="157" t="str">
        <f t="shared" si="16"/>
        <v/>
      </c>
      <c r="H1073" s="154" t="str">
        <f>IF(A1073&lt;&gt;"",VLOOKUP(G1073,ScoreRanges!$C$4:$E$8,3),"")</f>
        <v/>
      </c>
      <c r="I1073" s="156"/>
      <c r="J1073" s="129" t="str">
        <f>IF(AND(ConversionTable!$F$2&lt;&gt;"",A1073&lt;&gt;""),VLOOKUP(G1073,ConversionTable!B$2:D$402,3),"")</f>
        <v/>
      </c>
      <c r="K1073" s="66" t="str">
        <f>IF(AND(ConversionTable!$F$2&lt;&gt;"",A1073&lt;&gt;""),VLOOKUP(J1073,ConversionTable!I$4:K$7,3),"")</f>
        <v/>
      </c>
      <c r="M1073" s="66" t="str">
        <f>IF(A1073&lt;&gt;"",(Input!AE1073*ScoringModel!$B$11+Input!AF1073*ScoringModel!$B$21+Input!AG1073*ScoringModel!$B$31)*0.01,"")</f>
        <v/>
      </c>
      <c r="N1073" s="66" t="str">
        <f>IF(A1073&lt;&gt;"",(Input!J1073*ScoringModel!$B$4+Input!K1073*ScoringModel!$B$5+Input!L1073*ScoringModel!$B$6+Input!M1073*ScoringModel!$B$7+Input!N1073*ScoringModel!$B$8+Input!O1073*ScoringModel!$B$9+Input!P1073*ScoringModel!$B$10)*0.01,"")</f>
        <v/>
      </c>
      <c r="O1073" s="66" t="str">
        <f>IF(A1073&lt;&gt;"",(Input!Q1073*ScoringModel!$B$14+Input!R1073*ScoringModel!$B$15+Input!S1073*ScoringModel!$B$16+Input!T1073*ScoringModel!$B$17+Input!U1073*ScoringModel!$B$18+Input!V1073*ScoringModel!$B$19+Input!W1073*ScoringModel!$B$20)*0.01,"")</f>
        <v/>
      </c>
      <c r="P1073" s="66" t="str">
        <f>IF(A1073&lt;&gt;"",(Input!X1073*ScoringModel!$B$24+Input!Y1073*ScoringModel!$B$25+Input!Z1073*ScoringModel!$B$26+Input!AA1073*ScoringModel!$B$27+Input!AB1073*ScoringModel!$B$28+Input!AC1073*ScoringModel!$B$29+Input!AD1073*ScoringModel!$B$30)*0.01,"")</f>
        <v/>
      </c>
    </row>
    <row r="1074" spans="1:16" x14ac:dyDescent="0.25">
      <c r="A1074" s="154" t="str">
        <f>IF(Input!A1074&lt;&gt;"",Input!A1074,"")</f>
        <v/>
      </c>
      <c r="B1074" s="154" t="str">
        <f>IF(Input!D1074&lt;&gt;"",CONCATENATE(Input!D1074,", ",Input!C1074),"")</f>
        <v/>
      </c>
      <c r="C1074" s="154" t="str">
        <f>IF(Input!E1074&lt;&gt;"",Input!E1074,"")</f>
        <v/>
      </c>
      <c r="D1074" s="155" t="str">
        <f>IF(Input!F1074&lt;&gt;"",Input!F1074,"")</f>
        <v/>
      </c>
      <c r="E1074" s="154" t="str">
        <f>IF(Input!I1074&lt;&gt;"",CONCATENATE(Input!I1074,", ",LEFT(Input!H1074,1)),"")</f>
        <v/>
      </c>
      <c r="F1074" s="156"/>
      <c r="G1074" s="157" t="str">
        <f t="shared" si="16"/>
        <v/>
      </c>
      <c r="H1074" s="154" t="str">
        <f>IF(A1074&lt;&gt;"",VLOOKUP(G1074,ScoreRanges!$C$4:$E$8,3),"")</f>
        <v/>
      </c>
      <c r="I1074" s="156"/>
      <c r="J1074" s="129" t="str">
        <f>IF(AND(ConversionTable!$F$2&lt;&gt;"",A1074&lt;&gt;""),VLOOKUP(G1074,ConversionTable!B$2:D$402,3),"")</f>
        <v/>
      </c>
      <c r="K1074" s="66" t="str">
        <f>IF(AND(ConversionTable!$F$2&lt;&gt;"",A1074&lt;&gt;""),VLOOKUP(J1074,ConversionTable!I$4:K$7,3),"")</f>
        <v/>
      </c>
      <c r="M1074" s="66" t="str">
        <f>IF(A1074&lt;&gt;"",(Input!AE1074*ScoringModel!$B$11+Input!AF1074*ScoringModel!$B$21+Input!AG1074*ScoringModel!$B$31)*0.01,"")</f>
        <v/>
      </c>
      <c r="N1074" s="66" t="str">
        <f>IF(A1074&lt;&gt;"",(Input!J1074*ScoringModel!$B$4+Input!K1074*ScoringModel!$B$5+Input!L1074*ScoringModel!$B$6+Input!M1074*ScoringModel!$B$7+Input!N1074*ScoringModel!$B$8+Input!O1074*ScoringModel!$B$9+Input!P1074*ScoringModel!$B$10)*0.01,"")</f>
        <v/>
      </c>
      <c r="O1074" s="66" t="str">
        <f>IF(A1074&lt;&gt;"",(Input!Q1074*ScoringModel!$B$14+Input!R1074*ScoringModel!$B$15+Input!S1074*ScoringModel!$B$16+Input!T1074*ScoringModel!$B$17+Input!U1074*ScoringModel!$B$18+Input!V1074*ScoringModel!$B$19+Input!W1074*ScoringModel!$B$20)*0.01,"")</f>
        <v/>
      </c>
      <c r="P1074" s="66" t="str">
        <f>IF(A1074&lt;&gt;"",(Input!X1074*ScoringModel!$B$24+Input!Y1074*ScoringModel!$B$25+Input!Z1074*ScoringModel!$B$26+Input!AA1074*ScoringModel!$B$27+Input!AB1074*ScoringModel!$B$28+Input!AC1074*ScoringModel!$B$29+Input!AD1074*ScoringModel!$B$30)*0.01,"")</f>
        <v/>
      </c>
    </row>
    <row r="1075" spans="1:16" x14ac:dyDescent="0.25">
      <c r="A1075" s="154" t="str">
        <f>IF(Input!A1075&lt;&gt;"",Input!A1075,"")</f>
        <v/>
      </c>
      <c r="B1075" s="154" t="str">
        <f>IF(Input!D1075&lt;&gt;"",CONCATENATE(Input!D1075,", ",Input!C1075),"")</f>
        <v/>
      </c>
      <c r="C1075" s="154" t="str">
        <f>IF(Input!E1075&lt;&gt;"",Input!E1075,"")</f>
        <v/>
      </c>
      <c r="D1075" s="155" t="str">
        <f>IF(Input!F1075&lt;&gt;"",Input!F1075,"")</f>
        <v/>
      </c>
      <c r="E1075" s="154" t="str">
        <f>IF(Input!I1075&lt;&gt;"",CONCATENATE(Input!I1075,", ",LEFT(Input!H1075,1)),"")</f>
        <v/>
      </c>
      <c r="F1075" s="156"/>
      <c r="G1075" s="157" t="str">
        <f t="shared" si="16"/>
        <v/>
      </c>
      <c r="H1075" s="154" t="str">
        <f>IF(A1075&lt;&gt;"",VLOOKUP(G1075,ScoreRanges!$C$4:$E$8,3),"")</f>
        <v/>
      </c>
      <c r="I1075" s="156"/>
      <c r="J1075" s="129" t="str">
        <f>IF(AND(ConversionTable!$F$2&lt;&gt;"",A1075&lt;&gt;""),VLOOKUP(G1075,ConversionTable!B$2:D$402,3),"")</f>
        <v/>
      </c>
      <c r="K1075" s="66" t="str">
        <f>IF(AND(ConversionTable!$F$2&lt;&gt;"",A1075&lt;&gt;""),VLOOKUP(J1075,ConversionTable!I$4:K$7,3),"")</f>
        <v/>
      </c>
      <c r="M1075" s="66" t="str">
        <f>IF(A1075&lt;&gt;"",(Input!AE1075*ScoringModel!$B$11+Input!AF1075*ScoringModel!$B$21+Input!AG1075*ScoringModel!$B$31)*0.01,"")</f>
        <v/>
      </c>
      <c r="N1075" s="66" t="str">
        <f>IF(A1075&lt;&gt;"",(Input!J1075*ScoringModel!$B$4+Input!K1075*ScoringModel!$B$5+Input!L1075*ScoringModel!$B$6+Input!M1075*ScoringModel!$B$7+Input!N1075*ScoringModel!$B$8+Input!O1075*ScoringModel!$B$9+Input!P1075*ScoringModel!$B$10)*0.01,"")</f>
        <v/>
      </c>
      <c r="O1075" s="66" t="str">
        <f>IF(A1075&lt;&gt;"",(Input!Q1075*ScoringModel!$B$14+Input!R1075*ScoringModel!$B$15+Input!S1075*ScoringModel!$B$16+Input!T1075*ScoringModel!$B$17+Input!U1075*ScoringModel!$B$18+Input!V1075*ScoringModel!$B$19+Input!W1075*ScoringModel!$B$20)*0.01,"")</f>
        <v/>
      </c>
      <c r="P1075" s="66" t="str">
        <f>IF(A1075&lt;&gt;"",(Input!X1075*ScoringModel!$B$24+Input!Y1075*ScoringModel!$B$25+Input!Z1075*ScoringModel!$B$26+Input!AA1075*ScoringModel!$B$27+Input!AB1075*ScoringModel!$B$28+Input!AC1075*ScoringModel!$B$29+Input!AD1075*ScoringModel!$B$30)*0.01,"")</f>
        <v/>
      </c>
    </row>
    <row r="1076" spans="1:16" x14ac:dyDescent="0.25">
      <c r="A1076" s="154" t="str">
        <f>IF(Input!A1076&lt;&gt;"",Input!A1076,"")</f>
        <v/>
      </c>
      <c r="B1076" s="154" t="str">
        <f>IF(Input!D1076&lt;&gt;"",CONCATENATE(Input!D1076,", ",Input!C1076),"")</f>
        <v/>
      </c>
      <c r="C1076" s="154" t="str">
        <f>IF(Input!E1076&lt;&gt;"",Input!E1076,"")</f>
        <v/>
      </c>
      <c r="D1076" s="155" t="str">
        <f>IF(Input!F1076&lt;&gt;"",Input!F1076,"")</f>
        <v/>
      </c>
      <c r="E1076" s="154" t="str">
        <f>IF(Input!I1076&lt;&gt;"",CONCATENATE(Input!I1076,", ",LEFT(Input!H1076,1)),"")</f>
        <v/>
      </c>
      <c r="F1076" s="156"/>
      <c r="G1076" s="157" t="str">
        <f t="shared" si="16"/>
        <v/>
      </c>
      <c r="H1076" s="154" t="str">
        <f>IF(A1076&lt;&gt;"",VLOOKUP(G1076,ScoreRanges!$C$4:$E$8,3),"")</f>
        <v/>
      </c>
      <c r="I1076" s="156"/>
      <c r="J1076" s="129" t="str">
        <f>IF(AND(ConversionTable!$F$2&lt;&gt;"",A1076&lt;&gt;""),VLOOKUP(G1076,ConversionTable!B$2:D$402,3),"")</f>
        <v/>
      </c>
      <c r="K1076" s="66" t="str">
        <f>IF(AND(ConversionTable!$F$2&lt;&gt;"",A1076&lt;&gt;""),VLOOKUP(J1076,ConversionTable!I$4:K$7,3),"")</f>
        <v/>
      </c>
      <c r="M1076" s="66" t="str">
        <f>IF(A1076&lt;&gt;"",(Input!AE1076*ScoringModel!$B$11+Input!AF1076*ScoringModel!$B$21+Input!AG1076*ScoringModel!$B$31)*0.01,"")</f>
        <v/>
      </c>
      <c r="N1076" s="66" t="str">
        <f>IF(A1076&lt;&gt;"",(Input!J1076*ScoringModel!$B$4+Input!K1076*ScoringModel!$B$5+Input!L1076*ScoringModel!$B$6+Input!M1076*ScoringModel!$B$7+Input!N1076*ScoringModel!$B$8+Input!O1076*ScoringModel!$B$9+Input!P1076*ScoringModel!$B$10)*0.01,"")</f>
        <v/>
      </c>
      <c r="O1076" s="66" t="str">
        <f>IF(A1076&lt;&gt;"",(Input!Q1076*ScoringModel!$B$14+Input!R1076*ScoringModel!$B$15+Input!S1076*ScoringModel!$B$16+Input!T1076*ScoringModel!$B$17+Input!U1076*ScoringModel!$B$18+Input!V1076*ScoringModel!$B$19+Input!W1076*ScoringModel!$B$20)*0.01,"")</f>
        <v/>
      </c>
      <c r="P1076" s="66" t="str">
        <f>IF(A1076&lt;&gt;"",(Input!X1076*ScoringModel!$B$24+Input!Y1076*ScoringModel!$B$25+Input!Z1076*ScoringModel!$B$26+Input!AA1076*ScoringModel!$B$27+Input!AB1076*ScoringModel!$B$28+Input!AC1076*ScoringModel!$B$29+Input!AD1076*ScoringModel!$B$30)*0.01,"")</f>
        <v/>
      </c>
    </row>
    <row r="1077" spans="1:16" x14ac:dyDescent="0.25">
      <c r="A1077" s="154" t="str">
        <f>IF(Input!A1077&lt;&gt;"",Input!A1077,"")</f>
        <v/>
      </c>
      <c r="B1077" s="154" t="str">
        <f>IF(Input!D1077&lt;&gt;"",CONCATENATE(Input!D1077,", ",Input!C1077),"")</f>
        <v/>
      </c>
      <c r="C1077" s="154" t="str">
        <f>IF(Input!E1077&lt;&gt;"",Input!E1077,"")</f>
        <v/>
      </c>
      <c r="D1077" s="155" t="str">
        <f>IF(Input!F1077&lt;&gt;"",Input!F1077,"")</f>
        <v/>
      </c>
      <c r="E1077" s="154" t="str">
        <f>IF(Input!I1077&lt;&gt;"",CONCATENATE(Input!I1077,", ",LEFT(Input!H1077,1)),"")</f>
        <v/>
      </c>
      <c r="F1077" s="156"/>
      <c r="G1077" s="157" t="str">
        <f t="shared" si="16"/>
        <v/>
      </c>
      <c r="H1077" s="154" t="str">
        <f>IF(A1077&lt;&gt;"",VLOOKUP(G1077,ScoreRanges!$C$4:$E$8,3),"")</f>
        <v/>
      </c>
      <c r="I1077" s="156"/>
      <c r="J1077" s="129" t="str">
        <f>IF(AND(ConversionTable!$F$2&lt;&gt;"",A1077&lt;&gt;""),VLOOKUP(G1077,ConversionTable!B$2:D$402,3),"")</f>
        <v/>
      </c>
      <c r="K1077" s="66" t="str">
        <f>IF(AND(ConversionTable!$F$2&lt;&gt;"",A1077&lt;&gt;""),VLOOKUP(J1077,ConversionTable!I$4:K$7,3),"")</f>
        <v/>
      </c>
      <c r="M1077" s="66" t="str">
        <f>IF(A1077&lt;&gt;"",(Input!AE1077*ScoringModel!$B$11+Input!AF1077*ScoringModel!$B$21+Input!AG1077*ScoringModel!$B$31)*0.01,"")</f>
        <v/>
      </c>
      <c r="N1077" s="66" t="str">
        <f>IF(A1077&lt;&gt;"",(Input!J1077*ScoringModel!$B$4+Input!K1077*ScoringModel!$B$5+Input!L1077*ScoringModel!$B$6+Input!M1077*ScoringModel!$B$7+Input!N1077*ScoringModel!$B$8+Input!O1077*ScoringModel!$B$9+Input!P1077*ScoringModel!$B$10)*0.01,"")</f>
        <v/>
      </c>
      <c r="O1077" s="66" t="str">
        <f>IF(A1077&lt;&gt;"",(Input!Q1077*ScoringModel!$B$14+Input!R1077*ScoringModel!$B$15+Input!S1077*ScoringModel!$B$16+Input!T1077*ScoringModel!$B$17+Input!U1077*ScoringModel!$B$18+Input!V1077*ScoringModel!$B$19+Input!W1077*ScoringModel!$B$20)*0.01,"")</f>
        <v/>
      </c>
      <c r="P1077" s="66" t="str">
        <f>IF(A1077&lt;&gt;"",(Input!X1077*ScoringModel!$B$24+Input!Y1077*ScoringModel!$B$25+Input!Z1077*ScoringModel!$B$26+Input!AA1077*ScoringModel!$B$27+Input!AB1077*ScoringModel!$B$28+Input!AC1077*ScoringModel!$B$29+Input!AD1077*ScoringModel!$B$30)*0.01,"")</f>
        <v/>
      </c>
    </row>
    <row r="1078" spans="1:16" x14ac:dyDescent="0.25">
      <c r="A1078" s="154" t="str">
        <f>IF(Input!A1078&lt;&gt;"",Input!A1078,"")</f>
        <v/>
      </c>
      <c r="B1078" s="154" t="str">
        <f>IF(Input!D1078&lt;&gt;"",CONCATENATE(Input!D1078,", ",Input!C1078),"")</f>
        <v/>
      </c>
      <c r="C1078" s="154" t="str">
        <f>IF(Input!E1078&lt;&gt;"",Input!E1078,"")</f>
        <v/>
      </c>
      <c r="D1078" s="155" t="str">
        <f>IF(Input!F1078&lt;&gt;"",Input!F1078,"")</f>
        <v/>
      </c>
      <c r="E1078" s="154" t="str">
        <f>IF(Input!I1078&lt;&gt;"",CONCATENATE(Input!I1078,", ",LEFT(Input!H1078,1)),"")</f>
        <v/>
      </c>
      <c r="F1078" s="156"/>
      <c r="G1078" s="157" t="str">
        <f t="shared" si="16"/>
        <v/>
      </c>
      <c r="H1078" s="154" t="str">
        <f>IF(A1078&lt;&gt;"",VLOOKUP(G1078,ScoreRanges!$C$4:$E$8,3),"")</f>
        <v/>
      </c>
      <c r="I1078" s="156"/>
      <c r="J1078" s="129" t="str">
        <f>IF(AND(ConversionTable!$F$2&lt;&gt;"",A1078&lt;&gt;""),VLOOKUP(G1078,ConversionTable!B$2:D$402,3),"")</f>
        <v/>
      </c>
      <c r="K1078" s="66" t="str">
        <f>IF(AND(ConversionTable!$F$2&lt;&gt;"",A1078&lt;&gt;""),VLOOKUP(J1078,ConversionTable!I$4:K$7,3),"")</f>
        <v/>
      </c>
      <c r="M1078" s="66" t="str">
        <f>IF(A1078&lt;&gt;"",(Input!AE1078*ScoringModel!$B$11+Input!AF1078*ScoringModel!$B$21+Input!AG1078*ScoringModel!$B$31)*0.01,"")</f>
        <v/>
      </c>
      <c r="N1078" s="66" t="str">
        <f>IF(A1078&lt;&gt;"",(Input!J1078*ScoringModel!$B$4+Input!K1078*ScoringModel!$B$5+Input!L1078*ScoringModel!$B$6+Input!M1078*ScoringModel!$B$7+Input!N1078*ScoringModel!$B$8+Input!O1078*ScoringModel!$B$9+Input!P1078*ScoringModel!$B$10)*0.01,"")</f>
        <v/>
      </c>
      <c r="O1078" s="66" t="str">
        <f>IF(A1078&lt;&gt;"",(Input!Q1078*ScoringModel!$B$14+Input!R1078*ScoringModel!$B$15+Input!S1078*ScoringModel!$B$16+Input!T1078*ScoringModel!$B$17+Input!U1078*ScoringModel!$B$18+Input!V1078*ScoringModel!$B$19+Input!W1078*ScoringModel!$B$20)*0.01,"")</f>
        <v/>
      </c>
      <c r="P1078" s="66" t="str">
        <f>IF(A1078&lt;&gt;"",(Input!X1078*ScoringModel!$B$24+Input!Y1078*ScoringModel!$B$25+Input!Z1078*ScoringModel!$B$26+Input!AA1078*ScoringModel!$B$27+Input!AB1078*ScoringModel!$B$28+Input!AC1078*ScoringModel!$B$29+Input!AD1078*ScoringModel!$B$30)*0.01,"")</f>
        <v/>
      </c>
    </row>
    <row r="1079" spans="1:16" x14ac:dyDescent="0.25">
      <c r="A1079" s="154" t="str">
        <f>IF(Input!A1079&lt;&gt;"",Input!A1079,"")</f>
        <v/>
      </c>
      <c r="B1079" s="154" t="str">
        <f>IF(Input!D1079&lt;&gt;"",CONCATENATE(Input!D1079,", ",Input!C1079),"")</f>
        <v/>
      </c>
      <c r="C1079" s="154" t="str">
        <f>IF(Input!E1079&lt;&gt;"",Input!E1079,"")</f>
        <v/>
      </c>
      <c r="D1079" s="155" t="str">
        <f>IF(Input!F1079&lt;&gt;"",Input!F1079,"")</f>
        <v/>
      </c>
      <c r="E1079" s="154" t="str">
        <f>IF(Input!I1079&lt;&gt;"",CONCATENATE(Input!I1079,", ",LEFT(Input!H1079,1)),"")</f>
        <v/>
      </c>
      <c r="F1079" s="156"/>
      <c r="G1079" s="157" t="str">
        <f t="shared" si="16"/>
        <v/>
      </c>
      <c r="H1079" s="154" t="str">
        <f>IF(A1079&lt;&gt;"",VLOOKUP(G1079,ScoreRanges!$C$4:$E$8,3),"")</f>
        <v/>
      </c>
      <c r="I1079" s="156"/>
      <c r="J1079" s="129" t="str">
        <f>IF(AND(ConversionTable!$F$2&lt;&gt;"",A1079&lt;&gt;""),VLOOKUP(G1079,ConversionTable!B$2:D$402,3),"")</f>
        <v/>
      </c>
      <c r="K1079" s="66" t="str">
        <f>IF(AND(ConversionTable!$F$2&lt;&gt;"",A1079&lt;&gt;""),VLOOKUP(J1079,ConversionTable!I$4:K$7,3),"")</f>
        <v/>
      </c>
      <c r="M1079" s="66" t="str">
        <f>IF(A1079&lt;&gt;"",(Input!AE1079*ScoringModel!$B$11+Input!AF1079*ScoringModel!$B$21+Input!AG1079*ScoringModel!$B$31)*0.01,"")</f>
        <v/>
      </c>
      <c r="N1079" s="66" t="str">
        <f>IF(A1079&lt;&gt;"",(Input!J1079*ScoringModel!$B$4+Input!K1079*ScoringModel!$B$5+Input!L1079*ScoringModel!$B$6+Input!M1079*ScoringModel!$B$7+Input!N1079*ScoringModel!$B$8+Input!O1079*ScoringModel!$B$9+Input!P1079*ScoringModel!$B$10)*0.01,"")</f>
        <v/>
      </c>
      <c r="O1079" s="66" t="str">
        <f>IF(A1079&lt;&gt;"",(Input!Q1079*ScoringModel!$B$14+Input!R1079*ScoringModel!$B$15+Input!S1079*ScoringModel!$B$16+Input!T1079*ScoringModel!$B$17+Input!U1079*ScoringModel!$B$18+Input!V1079*ScoringModel!$B$19+Input!W1079*ScoringModel!$B$20)*0.01,"")</f>
        <v/>
      </c>
      <c r="P1079" s="66" t="str">
        <f>IF(A1079&lt;&gt;"",(Input!X1079*ScoringModel!$B$24+Input!Y1079*ScoringModel!$B$25+Input!Z1079*ScoringModel!$B$26+Input!AA1079*ScoringModel!$B$27+Input!AB1079*ScoringModel!$B$28+Input!AC1079*ScoringModel!$B$29+Input!AD1079*ScoringModel!$B$30)*0.01,"")</f>
        <v/>
      </c>
    </row>
    <row r="1080" spans="1:16" x14ac:dyDescent="0.25">
      <c r="A1080" s="154" t="str">
        <f>IF(Input!A1080&lt;&gt;"",Input!A1080,"")</f>
        <v/>
      </c>
      <c r="B1080" s="154" t="str">
        <f>IF(Input!D1080&lt;&gt;"",CONCATENATE(Input!D1080,", ",Input!C1080),"")</f>
        <v/>
      </c>
      <c r="C1080" s="154" t="str">
        <f>IF(Input!E1080&lt;&gt;"",Input!E1080,"")</f>
        <v/>
      </c>
      <c r="D1080" s="155" t="str">
        <f>IF(Input!F1080&lt;&gt;"",Input!F1080,"")</f>
        <v/>
      </c>
      <c r="E1080" s="154" t="str">
        <f>IF(Input!I1080&lt;&gt;"",CONCATENATE(Input!I1080,", ",LEFT(Input!H1080,1)),"")</f>
        <v/>
      </c>
      <c r="F1080" s="156"/>
      <c r="G1080" s="157" t="str">
        <f t="shared" si="16"/>
        <v/>
      </c>
      <c r="H1080" s="154" t="str">
        <f>IF(A1080&lt;&gt;"",VLOOKUP(G1080,ScoreRanges!$C$4:$E$8,3),"")</f>
        <v/>
      </c>
      <c r="I1080" s="156"/>
      <c r="J1080" s="129" t="str">
        <f>IF(AND(ConversionTable!$F$2&lt;&gt;"",A1080&lt;&gt;""),VLOOKUP(G1080,ConversionTable!B$2:D$402,3),"")</f>
        <v/>
      </c>
      <c r="K1080" s="66" t="str">
        <f>IF(AND(ConversionTable!$F$2&lt;&gt;"",A1080&lt;&gt;""),VLOOKUP(J1080,ConversionTable!I$4:K$7,3),"")</f>
        <v/>
      </c>
      <c r="M1080" s="66" t="str">
        <f>IF(A1080&lt;&gt;"",(Input!AE1080*ScoringModel!$B$11+Input!AF1080*ScoringModel!$B$21+Input!AG1080*ScoringModel!$B$31)*0.01,"")</f>
        <v/>
      </c>
      <c r="N1080" s="66" t="str">
        <f>IF(A1080&lt;&gt;"",(Input!J1080*ScoringModel!$B$4+Input!K1080*ScoringModel!$B$5+Input!L1080*ScoringModel!$B$6+Input!M1080*ScoringModel!$B$7+Input!N1080*ScoringModel!$B$8+Input!O1080*ScoringModel!$B$9+Input!P1080*ScoringModel!$B$10)*0.01,"")</f>
        <v/>
      </c>
      <c r="O1080" s="66" t="str">
        <f>IF(A1080&lt;&gt;"",(Input!Q1080*ScoringModel!$B$14+Input!R1080*ScoringModel!$B$15+Input!S1080*ScoringModel!$B$16+Input!T1080*ScoringModel!$B$17+Input!U1080*ScoringModel!$B$18+Input!V1080*ScoringModel!$B$19+Input!W1080*ScoringModel!$B$20)*0.01,"")</f>
        <v/>
      </c>
      <c r="P1080" s="66" t="str">
        <f>IF(A1080&lt;&gt;"",(Input!X1080*ScoringModel!$B$24+Input!Y1080*ScoringModel!$B$25+Input!Z1080*ScoringModel!$B$26+Input!AA1080*ScoringModel!$B$27+Input!AB1080*ScoringModel!$B$28+Input!AC1080*ScoringModel!$B$29+Input!AD1080*ScoringModel!$B$30)*0.01,"")</f>
        <v/>
      </c>
    </row>
    <row r="1081" spans="1:16" x14ac:dyDescent="0.25">
      <c r="A1081" s="154" t="str">
        <f>IF(Input!A1081&lt;&gt;"",Input!A1081,"")</f>
        <v/>
      </c>
      <c r="B1081" s="154" t="str">
        <f>IF(Input!D1081&lt;&gt;"",CONCATENATE(Input!D1081,", ",Input!C1081),"")</f>
        <v/>
      </c>
      <c r="C1081" s="154" t="str">
        <f>IF(Input!E1081&lt;&gt;"",Input!E1081,"")</f>
        <v/>
      </c>
      <c r="D1081" s="155" t="str">
        <f>IF(Input!F1081&lt;&gt;"",Input!F1081,"")</f>
        <v/>
      </c>
      <c r="E1081" s="154" t="str">
        <f>IF(Input!I1081&lt;&gt;"",CONCATENATE(Input!I1081,", ",LEFT(Input!H1081,1)),"")</f>
        <v/>
      </c>
      <c r="F1081" s="156"/>
      <c r="G1081" s="157" t="str">
        <f t="shared" si="16"/>
        <v/>
      </c>
      <c r="H1081" s="154" t="str">
        <f>IF(A1081&lt;&gt;"",VLOOKUP(G1081,ScoreRanges!$C$4:$E$8,3),"")</f>
        <v/>
      </c>
      <c r="I1081" s="156"/>
      <c r="J1081" s="129" t="str">
        <f>IF(AND(ConversionTable!$F$2&lt;&gt;"",A1081&lt;&gt;""),VLOOKUP(G1081,ConversionTable!B$2:D$402,3),"")</f>
        <v/>
      </c>
      <c r="K1081" s="66" t="str">
        <f>IF(AND(ConversionTable!$F$2&lt;&gt;"",A1081&lt;&gt;""),VLOOKUP(J1081,ConversionTable!I$4:K$7,3),"")</f>
        <v/>
      </c>
      <c r="M1081" s="66" t="str">
        <f>IF(A1081&lt;&gt;"",(Input!AE1081*ScoringModel!$B$11+Input!AF1081*ScoringModel!$B$21+Input!AG1081*ScoringModel!$B$31)*0.01,"")</f>
        <v/>
      </c>
      <c r="N1081" s="66" t="str">
        <f>IF(A1081&lt;&gt;"",(Input!J1081*ScoringModel!$B$4+Input!K1081*ScoringModel!$B$5+Input!L1081*ScoringModel!$B$6+Input!M1081*ScoringModel!$B$7+Input!N1081*ScoringModel!$B$8+Input!O1081*ScoringModel!$B$9+Input!P1081*ScoringModel!$B$10)*0.01,"")</f>
        <v/>
      </c>
      <c r="O1081" s="66" t="str">
        <f>IF(A1081&lt;&gt;"",(Input!Q1081*ScoringModel!$B$14+Input!R1081*ScoringModel!$B$15+Input!S1081*ScoringModel!$B$16+Input!T1081*ScoringModel!$B$17+Input!U1081*ScoringModel!$B$18+Input!V1081*ScoringModel!$B$19+Input!W1081*ScoringModel!$B$20)*0.01,"")</f>
        <v/>
      </c>
      <c r="P1081" s="66" t="str">
        <f>IF(A1081&lt;&gt;"",(Input!X1081*ScoringModel!$B$24+Input!Y1081*ScoringModel!$B$25+Input!Z1081*ScoringModel!$B$26+Input!AA1081*ScoringModel!$B$27+Input!AB1081*ScoringModel!$B$28+Input!AC1081*ScoringModel!$B$29+Input!AD1081*ScoringModel!$B$30)*0.01,"")</f>
        <v/>
      </c>
    </row>
    <row r="1082" spans="1:16" x14ac:dyDescent="0.25">
      <c r="A1082" s="154" t="str">
        <f>IF(Input!A1082&lt;&gt;"",Input!A1082,"")</f>
        <v/>
      </c>
      <c r="B1082" s="154" t="str">
        <f>IF(Input!D1082&lt;&gt;"",CONCATENATE(Input!D1082,", ",Input!C1082),"")</f>
        <v/>
      </c>
      <c r="C1082" s="154" t="str">
        <f>IF(Input!E1082&lt;&gt;"",Input!E1082,"")</f>
        <v/>
      </c>
      <c r="D1082" s="155" t="str">
        <f>IF(Input!F1082&lt;&gt;"",Input!F1082,"")</f>
        <v/>
      </c>
      <c r="E1082" s="154" t="str">
        <f>IF(Input!I1082&lt;&gt;"",CONCATENATE(Input!I1082,", ",LEFT(Input!H1082,1)),"")</f>
        <v/>
      </c>
      <c r="F1082" s="156"/>
      <c r="G1082" s="157" t="str">
        <f t="shared" si="16"/>
        <v/>
      </c>
      <c r="H1082" s="154" t="str">
        <f>IF(A1082&lt;&gt;"",VLOOKUP(G1082,ScoreRanges!$C$4:$E$8,3),"")</f>
        <v/>
      </c>
      <c r="I1082" s="156"/>
      <c r="J1082" s="129" t="str">
        <f>IF(AND(ConversionTable!$F$2&lt;&gt;"",A1082&lt;&gt;""),VLOOKUP(G1082,ConversionTable!B$2:D$402,3),"")</f>
        <v/>
      </c>
      <c r="K1082" s="66" t="str">
        <f>IF(AND(ConversionTable!$F$2&lt;&gt;"",A1082&lt;&gt;""),VLOOKUP(J1082,ConversionTable!I$4:K$7,3),"")</f>
        <v/>
      </c>
      <c r="M1082" s="66" t="str">
        <f>IF(A1082&lt;&gt;"",(Input!AE1082*ScoringModel!$B$11+Input!AF1082*ScoringModel!$B$21+Input!AG1082*ScoringModel!$B$31)*0.01,"")</f>
        <v/>
      </c>
      <c r="N1082" s="66" t="str">
        <f>IF(A1082&lt;&gt;"",(Input!J1082*ScoringModel!$B$4+Input!K1082*ScoringModel!$B$5+Input!L1082*ScoringModel!$B$6+Input!M1082*ScoringModel!$B$7+Input!N1082*ScoringModel!$B$8+Input!O1082*ScoringModel!$B$9+Input!P1082*ScoringModel!$B$10)*0.01,"")</f>
        <v/>
      </c>
      <c r="O1082" s="66" t="str">
        <f>IF(A1082&lt;&gt;"",(Input!Q1082*ScoringModel!$B$14+Input!R1082*ScoringModel!$B$15+Input!S1082*ScoringModel!$B$16+Input!T1082*ScoringModel!$B$17+Input!U1082*ScoringModel!$B$18+Input!V1082*ScoringModel!$B$19+Input!W1082*ScoringModel!$B$20)*0.01,"")</f>
        <v/>
      </c>
      <c r="P1082" s="66" t="str">
        <f>IF(A1082&lt;&gt;"",(Input!X1082*ScoringModel!$B$24+Input!Y1082*ScoringModel!$B$25+Input!Z1082*ScoringModel!$B$26+Input!AA1082*ScoringModel!$B$27+Input!AB1082*ScoringModel!$B$28+Input!AC1082*ScoringModel!$B$29+Input!AD1082*ScoringModel!$B$30)*0.01,"")</f>
        <v/>
      </c>
    </row>
    <row r="1083" spans="1:16" x14ac:dyDescent="0.25">
      <c r="A1083" s="154" t="str">
        <f>IF(Input!A1083&lt;&gt;"",Input!A1083,"")</f>
        <v/>
      </c>
      <c r="B1083" s="154" t="str">
        <f>IF(Input!D1083&lt;&gt;"",CONCATENATE(Input!D1083,", ",Input!C1083),"")</f>
        <v/>
      </c>
      <c r="C1083" s="154" t="str">
        <f>IF(Input!E1083&lt;&gt;"",Input!E1083,"")</f>
        <v/>
      </c>
      <c r="D1083" s="155" t="str">
        <f>IF(Input!F1083&lt;&gt;"",Input!F1083,"")</f>
        <v/>
      </c>
      <c r="E1083" s="154" t="str">
        <f>IF(Input!I1083&lt;&gt;"",CONCATENATE(Input!I1083,", ",LEFT(Input!H1083,1)),"")</f>
        <v/>
      </c>
      <c r="F1083" s="156"/>
      <c r="G1083" s="157" t="str">
        <f t="shared" si="16"/>
        <v/>
      </c>
      <c r="H1083" s="154" t="str">
        <f>IF(A1083&lt;&gt;"",VLOOKUP(G1083,ScoreRanges!$C$4:$E$8,3),"")</f>
        <v/>
      </c>
      <c r="I1083" s="156"/>
      <c r="J1083" s="129" t="str">
        <f>IF(AND(ConversionTable!$F$2&lt;&gt;"",A1083&lt;&gt;""),VLOOKUP(G1083,ConversionTable!B$2:D$402,3),"")</f>
        <v/>
      </c>
      <c r="K1083" s="66" t="str">
        <f>IF(AND(ConversionTable!$F$2&lt;&gt;"",A1083&lt;&gt;""),VLOOKUP(J1083,ConversionTable!I$4:K$7,3),"")</f>
        <v/>
      </c>
      <c r="M1083" s="66" t="str">
        <f>IF(A1083&lt;&gt;"",(Input!AE1083*ScoringModel!$B$11+Input!AF1083*ScoringModel!$B$21+Input!AG1083*ScoringModel!$B$31)*0.01,"")</f>
        <v/>
      </c>
      <c r="N1083" s="66" t="str">
        <f>IF(A1083&lt;&gt;"",(Input!J1083*ScoringModel!$B$4+Input!K1083*ScoringModel!$B$5+Input!L1083*ScoringModel!$B$6+Input!M1083*ScoringModel!$B$7+Input!N1083*ScoringModel!$B$8+Input!O1083*ScoringModel!$B$9+Input!P1083*ScoringModel!$B$10)*0.01,"")</f>
        <v/>
      </c>
      <c r="O1083" s="66" t="str">
        <f>IF(A1083&lt;&gt;"",(Input!Q1083*ScoringModel!$B$14+Input!R1083*ScoringModel!$B$15+Input!S1083*ScoringModel!$B$16+Input!T1083*ScoringModel!$B$17+Input!U1083*ScoringModel!$B$18+Input!V1083*ScoringModel!$B$19+Input!W1083*ScoringModel!$B$20)*0.01,"")</f>
        <v/>
      </c>
      <c r="P1083" s="66" t="str">
        <f>IF(A1083&lt;&gt;"",(Input!X1083*ScoringModel!$B$24+Input!Y1083*ScoringModel!$B$25+Input!Z1083*ScoringModel!$B$26+Input!AA1083*ScoringModel!$B$27+Input!AB1083*ScoringModel!$B$28+Input!AC1083*ScoringModel!$B$29+Input!AD1083*ScoringModel!$B$30)*0.01,"")</f>
        <v/>
      </c>
    </row>
    <row r="1084" spans="1:16" x14ac:dyDescent="0.25">
      <c r="A1084" s="154" t="str">
        <f>IF(Input!A1084&lt;&gt;"",Input!A1084,"")</f>
        <v/>
      </c>
      <c r="B1084" s="154" t="str">
        <f>IF(Input!D1084&lt;&gt;"",CONCATENATE(Input!D1084,", ",Input!C1084),"")</f>
        <v/>
      </c>
      <c r="C1084" s="154" t="str">
        <f>IF(Input!E1084&lt;&gt;"",Input!E1084,"")</f>
        <v/>
      </c>
      <c r="D1084" s="155" t="str">
        <f>IF(Input!F1084&lt;&gt;"",Input!F1084,"")</f>
        <v/>
      </c>
      <c r="E1084" s="154" t="str">
        <f>IF(Input!I1084&lt;&gt;"",CONCATENATE(Input!I1084,", ",LEFT(Input!H1084,1)),"")</f>
        <v/>
      </c>
      <c r="F1084" s="156"/>
      <c r="G1084" s="157" t="str">
        <f t="shared" si="16"/>
        <v/>
      </c>
      <c r="H1084" s="154" t="str">
        <f>IF(A1084&lt;&gt;"",VLOOKUP(G1084,ScoreRanges!$C$4:$E$8,3),"")</f>
        <v/>
      </c>
      <c r="I1084" s="156"/>
      <c r="J1084" s="129" t="str">
        <f>IF(AND(ConversionTable!$F$2&lt;&gt;"",A1084&lt;&gt;""),VLOOKUP(G1084,ConversionTable!B$2:D$402,3),"")</f>
        <v/>
      </c>
      <c r="K1084" s="66" t="str">
        <f>IF(AND(ConversionTable!$F$2&lt;&gt;"",A1084&lt;&gt;""),VLOOKUP(J1084,ConversionTable!I$4:K$7,3),"")</f>
        <v/>
      </c>
      <c r="M1084" s="66" t="str">
        <f>IF(A1084&lt;&gt;"",(Input!AE1084*ScoringModel!$B$11+Input!AF1084*ScoringModel!$B$21+Input!AG1084*ScoringModel!$B$31)*0.01,"")</f>
        <v/>
      </c>
      <c r="N1084" s="66" t="str">
        <f>IF(A1084&lt;&gt;"",(Input!J1084*ScoringModel!$B$4+Input!K1084*ScoringModel!$B$5+Input!L1084*ScoringModel!$B$6+Input!M1084*ScoringModel!$B$7+Input!N1084*ScoringModel!$B$8+Input!O1084*ScoringModel!$B$9+Input!P1084*ScoringModel!$B$10)*0.01,"")</f>
        <v/>
      </c>
      <c r="O1084" s="66" t="str">
        <f>IF(A1084&lt;&gt;"",(Input!Q1084*ScoringModel!$B$14+Input!R1084*ScoringModel!$B$15+Input!S1084*ScoringModel!$B$16+Input!T1084*ScoringModel!$B$17+Input!U1084*ScoringModel!$B$18+Input!V1084*ScoringModel!$B$19+Input!W1084*ScoringModel!$B$20)*0.01,"")</f>
        <v/>
      </c>
      <c r="P1084" s="66" t="str">
        <f>IF(A1084&lt;&gt;"",(Input!X1084*ScoringModel!$B$24+Input!Y1084*ScoringModel!$B$25+Input!Z1084*ScoringModel!$B$26+Input!AA1084*ScoringModel!$B$27+Input!AB1084*ScoringModel!$B$28+Input!AC1084*ScoringModel!$B$29+Input!AD1084*ScoringModel!$B$30)*0.01,"")</f>
        <v/>
      </c>
    </row>
    <row r="1085" spans="1:16" x14ac:dyDescent="0.25">
      <c r="A1085" s="154" t="str">
        <f>IF(Input!A1085&lt;&gt;"",Input!A1085,"")</f>
        <v/>
      </c>
      <c r="B1085" s="154" t="str">
        <f>IF(Input!D1085&lt;&gt;"",CONCATENATE(Input!D1085,", ",Input!C1085),"")</f>
        <v/>
      </c>
      <c r="C1085" s="154" t="str">
        <f>IF(Input!E1085&lt;&gt;"",Input!E1085,"")</f>
        <v/>
      </c>
      <c r="D1085" s="155" t="str">
        <f>IF(Input!F1085&lt;&gt;"",Input!F1085,"")</f>
        <v/>
      </c>
      <c r="E1085" s="154" t="str">
        <f>IF(Input!I1085&lt;&gt;"",CONCATENATE(Input!I1085,", ",LEFT(Input!H1085,1)),"")</f>
        <v/>
      </c>
      <c r="F1085" s="156"/>
      <c r="G1085" s="157" t="str">
        <f t="shared" si="16"/>
        <v/>
      </c>
      <c r="H1085" s="154" t="str">
        <f>IF(A1085&lt;&gt;"",VLOOKUP(G1085,ScoreRanges!$C$4:$E$8,3),"")</f>
        <v/>
      </c>
      <c r="I1085" s="156"/>
      <c r="J1085" s="129" t="str">
        <f>IF(AND(ConversionTable!$F$2&lt;&gt;"",A1085&lt;&gt;""),VLOOKUP(G1085,ConversionTable!B$2:D$402,3),"")</f>
        <v/>
      </c>
      <c r="K1085" s="66" t="str">
        <f>IF(AND(ConversionTable!$F$2&lt;&gt;"",A1085&lt;&gt;""),VLOOKUP(J1085,ConversionTable!I$4:K$7,3),"")</f>
        <v/>
      </c>
      <c r="M1085" s="66" t="str">
        <f>IF(A1085&lt;&gt;"",(Input!AE1085*ScoringModel!$B$11+Input!AF1085*ScoringModel!$B$21+Input!AG1085*ScoringModel!$B$31)*0.01,"")</f>
        <v/>
      </c>
      <c r="N1085" s="66" t="str">
        <f>IF(A1085&lt;&gt;"",(Input!J1085*ScoringModel!$B$4+Input!K1085*ScoringModel!$B$5+Input!L1085*ScoringModel!$B$6+Input!M1085*ScoringModel!$B$7+Input!N1085*ScoringModel!$B$8+Input!O1085*ScoringModel!$B$9+Input!P1085*ScoringModel!$B$10)*0.01,"")</f>
        <v/>
      </c>
      <c r="O1085" s="66" t="str">
        <f>IF(A1085&lt;&gt;"",(Input!Q1085*ScoringModel!$B$14+Input!R1085*ScoringModel!$B$15+Input!S1085*ScoringModel!$B$16+Input!T1085*ScoringModel!$B$17+Input!U1085*ScoringModel!$B$18+Input!V1085*ScoringModel!$B$19+Input!W1085*ScoringModel!$B$20)*0.01,"")</f>
        <v/>
      </c>
      <c r="P1085" s="66" t="str">
        <f>IF(A1085&lt;&gt;"",(Input!X1085*ScoringModel!$B$24+Input!Y1085*ScoringModel!$B$25+Input!Z1085*ScoringModel!$B$26+Input!AA1085*ScoringModel!$B$27+Input!AB1085*ScoringModel!$B$28+Input!AC1085*ScoringModel!$B$29+Input!AD1085*ScoringModel!$B$30)*0.01,"")</f>
        <v/>
      </c>
    </row>
    <row r="1086" spans="1:16" x14ac:dyDescent="0.25">
      <c r="A1086" s="154" t="str">
        <f>IF(Input!A1086&lt;&gt;"",Input!A1086,"")</f>
        <v/>
      </c>
      <c r="B1086" s="154" t="str">
        <f>IF(Input!D1086&lt;&gt;"",CONCATENATE(Input!D1086,", ",Input!C1086),"")</f>
        <v/>
      </c>
      <c r="C1086" s="154" t="str">
        <f>IF(Input!E1086&lt;&gt;"",Input!E1086,"")</f>
        <v/>
      </c>
      <c r="D1086" s="155" t="str">
        <f>IF(Input!F1086&lt;&gt;"",Input!F1086,"")</f>
        <v/>
      </c>
      <c r="E1086" s="154" t="str">
        <f>IF(Input!I1086&lt;&gt;"",CONCATENATE(Input!I1086,", ",LEFT(Input!H1086,1)),"")</f>
        <v/>
      </c>
      <c r="F1086" s="156"/>
      <c r="G1086" s="157" t="str">
        <f t="shared" si="16"/>
        <v/>
      </c>
      <c r="H1086" s="154" t="str">
        <f>IF(A1086&lt;&gt;"",VLOOKUP(G1086,ScoreRanges!$C$4:$E$8,3),"")</f>
        <v/>
      </c>
      <c r="I1086" s="156"/>
      <c r="J1086" s="129" t="str">
        <f>IF(AND(ConversionTable!$F$2&lt;&gt;"",A1086&lt;&gt;""),VLOOKUP(G1086,ConversionTable!B$2:D$402,3),"")</f>
        <v/>
      </c>
      <c r="K1086" s="66" t="str">
        <f>IF(AND(ConversionTable!$F$2&lt;&gt;"",A1086&lt;&gt;""),VLOOKUP(J1086,ConversionTable!I$4:K$7,3),"")</f>
        <v/>
      </c>
      <c r="M1086" s="66" t="str">
        <f>IF(A1086&lt;&gt;"",(Input!AE1086*ScoringModel!$B$11+Input!AF1086*ScoringModel!$B$21+Input!AG1086*ScoringModel!$B$31)*0.01,"")</f>
        <v/>
      </c>
      <c r="N1086" s="66" t="str">
        <f>IF(A1086&lt;&gt;"",(Input!J1086*ScoringModel!$B$4+Input!K1086*ScoringModel!$B$5+Input!L1086*ScoringModel!$B$6+Input!M1086*ScoringModel!$B$7+Input!N1086*ScoringModel!$B$8+Input!O1086*ScoringModel!$B$9+Input!P1086*ScoringModel!$B$10)*0.01,"")</f>
        <v/>
      </c>
      <c r="O1086" s="66" t="str">
        <f>IF(A1086&lt;&gt;"",(Input!Q1086*ScoringModel!$B$14+Input!R1086*ScoringModel!$B$15+Input!S1086*ScoringModel!$B$16+Input!T1086*ScoringModel!$B$17+Input!U1086*ScoringModel!$B$18+Input!V1086*ScoringModel!$B$19+Input!W1086*ScoringModel!$B$20)*0.01,"")</f>
        <v/>
      </c>
      <c r="P1086" s="66" t="str">
        <f>IF(A1086&lt;&gt;"",(Input!X1086*ScoringModel!$B$24+Input!Y1086*ScoringModel!$B$25+Input!Z1086*ScoringModel!$B$26+Input!AA1086*ScoringModel!$B$27+Input!AB1086*ScoringModel!$B$28+Input!AC1086*ScoringModel!$B$29+Input!AD1086*ScoringModel!$B$30)*0.01,"")</f>
        <v/>
      </c>
    </row>
    <row r="1087" spans="1:16" x14ac:dyDescent="0.25">
      <c r="A1087" s="154" t="str">
        <f>IF(Input!A1087&lt;&gt;"",Input!A1087,"")</f>
        <v/>
      </c>
      <c r="B1087" s="154" t="str">
        <f>IF(Input!D1087&lt;&gt;"",CONCATENATE(Input!D1087,", ",Input!C1087),"")</f>
        <v/>
      </c>
      <c r="C1087" s="154" t="str">
        <f>IF(Input!E1087&lt;&gt;"",Input!E1087,"")</f>
        <v/>
      </c>
      <c r="D1087" s="155" t="str">
        <f>IF(Input!F1087&lt;&gt;"",Input!F1087,"")</f>
        <v/>
      </c>
      <c r="E1087" s="154" t="str">
        <f>IF(Input!I1087&lt;&gt;"",CONCATENATE(Input!I1087,", ",LEFT(Input!H1087,1)),"")</f>
        <v/>
      </c>
      <c r="F1087" s="156"/>
      <c r="G1087" s="157" t="str">
        <f t="shared" si="16"/>
        <v/>
      </c>
      <c r="H1087" s="154" t="str">
        <f>IF(A1087&lt;&gt;"",VLOOKUP(G1087,ScoreRanges!$C$4:$E$8,3),"")</f>
        <v/>
      </c>
      <c r="I1087" s="156"/>
      <c r="J1087" s="129" t="str">
        <f>IF(AND(ConversionTable!$F$2&lt;&gt;"",A1087&lt;&gt;""),VLOOKUP(G1087,ConversionTable!B$2:D$402,3),"")</f>
        <v/>
      </c>
      <c r="K1087" s="66" t="str">
        <f>IF(AND(ConversionTable!$F$2&lt;&gt;"",A1087&lt;&gt;""),VLOOKUP(J1087,ConversionTable!I$4:K$7,3),"")</f>
        <v/>
      </c>
      <c r="M1087" s="66" t="str">
        <f>IF(A1087&lt;&gt;"",(Input!AE1087*ScoringModel!$B$11+Input!AF1087*ScoringModel!$B$21+Input!AG1087*ScoringModel!$B$31)*0.01,"")</f>
        <v/>
      </c>
      <c r="N1087" s="66" t="str">
        <f>IF(A1087&lt;&gt;"",(Input!J1087*ScoringModel!$B$4+Input!K1087*ScoringModel!$B$5+Input!L1087*ScoringModel!$B$6+Input!M1087*ScoringModel!$B$7+Input!N1087*ScoringModel!$B$8+Input!O1087*ScoringModel!$B$9+Input!P1087*ScoringModel!$B$10)*0.01,"")</f>
        <v/>
      </c>
      <c r="O1087" s="66" t="str">
        <f>IF(A1087&lt;&gt;"",(Input!Q1087*ScoringModel!$B$14+Input!R1087*ScoringModel!$B$15+Input!S1087*ScoringModel!$B$16+Input!T1087*ScoringModel!$B$17+Input!U1087*ScoringModel!$B$18+Input!V1087*ScoringModel!$B$19+Input!W1087*ScoringModel!$B$20)*0.01,"")</f>
        <v/>
      </c>
      <c r="P1087" s="66" t="str">
        <f>IF(A1087&lt;&gt;"",(Input!X1087*ScoringModel!$B$24+Input!Y1087*ScoringModel!$B$25+Input!Z1087*ScoringModel!$B$26+Input!AA1087*ScoringModel!$B$27+Input!AB1087*ScoringModel!$B$28+Input!AC1087*ScoringModel!$B$29+Input!AD1087*ScoringModel!$B$30)*0.01,"")</f>
        <v/>
      </c>
    </row>
    <row r="1088" spans="1:16" x14ac:dyDescent="0.25">
      <c r="A1088" s="154" t="str">
        <f>IF(Input!A1088&lt;&gt;"",Input!A1088,"")</f>
        <v/>
      </c>
      <c r="B1088" s="154" t="str">
        <f>IF(Input!D1088&lt;&gt;"",CONCATENATE(Input!D1088,", ",Input!C1088),"")</f>
        <v/>
      </c>
      <c r="C1088" s="154" t="str">
        <f>IF(Input!E1088&lt;&gt;"",Input!E1088,"")</f>
        <v/>
      </c>
      <c r="D1088" s="155" t="str">
        <f>IF(Input!F1088&lt;&gt;"",Input!F1088,"")</f>
        <v/>
      </c>
      <c r="E1088" s="154" t="str">
        <f>IF(Input!I1088&lt;&gt;"",CONCATENATE(Input!I1088,", ",LEFT(Input!H1088,1)),"")</f>
        <v/>
      </c>
      <c r="F1088" s="156"/>
      <c r="G1088" s="157" t="str">
        <f t="shared" si="16"/>
        <v/>
      </c>
      <c r="H1088" s="154" t="str">
        <f>IF(A1088&lt;&gt;"",VLOOKUP(G1088,ScoreRanges!$C$4:$E$8,3),"")</f>
        <v/>
      </c>
      <c r="I1088" s="156"/>
      <c r="J1088" s="129" t="str">
        <f>IF(AND(ConversionTable!$F$2&lt;&gt;"",A1088&lt;&gt;""),VLOOKUP(G1088,ConversionTable!B$2:D$402,3),"")</f>
        <v/>
      </c>
      <c r="K1088" s="66" t="str">
        <f>IF(AND(ConversionTable!$F$2&lt;&gt;"",A1088&lt;&gt;""),VLOOKUP(J1088,ConversionTable!I$4:K$7,3),"")</f>
        <v/>
      </c>
      <c r="M1088" s="66" t="str">
        <f>IF(A1088&lt;&gt;"",(Input!AE1088*ScoringModel!$B$11+Input!AF1088*ScoringModel!$B$21+Input!AG1088*ScoringModel!$B$31)*0.01,"")</f>
        <v/>
      </c>
      <c r="N1088" s="66" t="str">
        <f>IF(A1088&lt;&gt;"",(Input!J1088*ScoringModel!$B$4+Input!K1088*ScoringModel!$B$5+Input!L1088*ScoringModel!$B$6+Input!M1088*ScoringModel!$B$7+Input!N1088*ScoringModel!$B$8+Input!O1088*ScoringModel!$B$9+Input!P1088*ScoringModel!$B$10)*0.01,"")</f>
        <v/>
      </c>
      <c r="O1088" s="66" t="str">
        <f>IF(A1088&lt;&gt;"",(Input!Q1088*ScoringModel!$B$14+Input!R1088*ScoringModel!$B$15+Input!S1088*ScoringModel!$B$16+Input!T1088*ScoringModel!$B$17+Input!U1088*ScoringModel!$B$18+Input!V1088*ScoringModel!$B$19+Input!W1088*ScoringModel!$B$20)*0.01,"")</f>
        <v/>
      </c>
      <c r="P1088" s="66" t="str">
        <f>IF(A1088&lt;&gt;"",(Input!X1088*ScoringModel!$B$24+Input!Y1088*ScoringModel!$B$25+Input!Z1088*ScoringModel!$B$26+Input!AA1088*ScoringModel!$B$27+Input!AB1088*ScoringModel!$B$28+Input!AC1088*ScoringModel!$B$29+Input!AD1088*ScoringModel!$B$30)*0.01,"")</f>
        <v/>
      </c>
    </row>
    <row r="1089" spans="1:16" x14ac:dyDescent="0.25">
      <c r="A1089" s="154" t="str">
        <f>IF(Input!A1089&lt;&gt;"",Input!A1089,"")</f>
        <v/>
      </c>
      <c r="B1089" s="154" t="str">
        <f>IF(Input!D1089&lt;&gt;"",CONCATENATE(Input!D1089,", ",Input!C1089),"")</f>
        <v/>
      </c>
      <c r="C1089" s="154" t="str">
        <f>IF(Input!E1089&lt;&gt;"",Input!E1089,"")</f>
        <v/>
      </c>
      <c r="D1089" s="155" t="str">
        <f>IF(Input!F1089&lt;&gt;"",Input!F1089,"")</f>
        <v/>
      </c>
      <c r="E1089" s="154" t="str">
        <f>IF(Input!I1089&lt;&gt;"",CONCATENATE(Input!I1089,", ",LEFT(Input!H1089,1)),"")</f>
        <v/>
      </c>
      <c r="F1089" s="156"/>
      <c r="G1089" s="157" t="str">
        <f t="shared" si="16"/>
        <v/>
      </c>
      <c r="H1089" s="154" t="str">
        <f>IF(A1089&lt;&gt;"",VLOOKUP(G1089,ScoreRanges!$C$4:$E$8,3),"")</f>
        <v/>
      </c>
      <c r="I1089" s="156"/>
      <c r="J1089" s="129" t="str">
        <f>IF(AND(ConversionTable!$F$2&lt;&gt;"",A1089&lt;&gt;""),VLOOKUP(G1089,ConversionTable!B$2:D$402,3),"")</f>
        <v/>
      </c>
      <c r="K1089" s="66" t="str">
        <f>IF(AND(ConversionTable!$F$2&lt;&gt;"",A1089&lt;&gt;""),VLOOKUP(J1089,ConversionTable!I$4:K$7,3),"")</f>
        <v/>
      </c>
      <c r="M1089" s="66" t="str">
        <f>IF(A1089&lt;&gt;"",(Input!AE1089*ScoringModel!$B$11+Input!AF1089*ScoringModel!$B$21+Input!AG1089*ScoringModel!$B$31)*0.01,"")</f>
        <v/>
      </c>
      <c r="N1089" s="66" t="str">
        <f>IF(A1089&lt;&gt;"",(Input!J1089*ScoringModel!$B$4+Input!K1089*ScoringModel!$B$5+Input!L1089*ScoringModel!$B$6+Input!M1089*ScoringModel!$B$7+Input!N1089*ScoringModel!$B$8+Input!O1089*ScoringModel!$B$9+Input!P1089*ScoringModel!$B$10)*0.01,"")</f>
        <v/>
      </c>
      <c r="O1089" s="66" t="str">
        <f>IF(A1089&lt;&gt;"",(Input!Q1089*ScoringModel!$B$14+Input!R1089*ScoringModel!$B$15+Input!S1089*ScoringModel!$B$16+Input!T1089*ScoringModel!$B$17+Input!U1089*ScoringModel!$B$18+Input!V1089*ScoringModel!$B$19+Input!W1089*ScoringModel!$B$20)*0.01,"")</f>
        <v/>
      </c>
      <c r="P1089" s="66" t="str">
        <f>IF(A1089&lt;&gt;"",(Input!X1089*ScoringModel!$B$24+Input!Y1089*ScoringModel!$B$25+Input!Z1089*ScoringModel!$B$26+Input!AA1089*ScoringModel!$B$27+Input!AB1089*ScoringModel!$B$28+Input!AC1089*ScoringModel!$B$29+Input!AD1089*ScoringModel!$B$30)*0.01,"")</f>
        <v/>
      </c>
    </row>
    <row r="1090" spans="1:16" x14ac:dyDescent="0.25">
      <c r="A1090" s="154" t="str">
        <f>IF(Input!A1090&lt;&gt;"",Input!A1090,"")</f>
        <v/>
      </c>
      <c r="B1090" s="154" t="str">
        <f>IF(Input!D1090&lt;&gt;"",CONCATENATE(Input!D1090,", ",Input!C1090),"")</f>
        <v/>
      </c>
      <c r="C1090" s="154" t="str">
        <f>IF(Input!E1090&lt;&gt;"",Input!E1090,"")</f>
        <v/>
      </c>
      <c r="D1090" s="155" t="str">
        <f>IF(Input!F1090&lt;&gt;"",Input!F1090,"")</f>
        <v/>
      </c>
      <c r="E1090" s="154" t="str">
        <f>IF(Input!I1090&lt;&gt;"",CONCATENATE(Input!I1090,", ",LEFT(Input!H1090,1)),"")</f>
        <v/>
      </c>
      <c r="F1090" s="156"/>
      <c r="G1090" s="157" t="str">
        <f t="shared" ref="G1090:G1153" si="17">IF(A1090&lt;&gt;"",SUM(M1090:P1090),"")</f>
        <v/>
      </c>
      <c r="H1090" s="154" t="str">
        <f>IF(A1090&lt;&gt;"",VLOOKUP(G1090,ScoreRanges!$C$4:$E$8,3),"")</f>
        <v/>
      </c>
      <c r="I1090" s="156"/>
      <c r="J1090" s="129" t="str">
        <f>IF(AND(ConversionTable!$F$2&lt;&gt;"",A1090&lt;&gt;""),VLOOKUP(G1090,ConversionTable!B$2:D$402,3),"")</f>
        <v/>
      </c>
      <c r="K1090" s="66" t="str">
        <f>IF(AND(ConversionTable!$F$2&lt;&gt;"",A1090&lt;&gt;""),VLOOKUP(J1090,ConversionTable!I$4:K$7,3),"")</f>
        <v/>
      </c>
      <c r="M1090" s="66" t="str">
        <f>IF(A1090&lt;&gt;"",(Input!AE1090*ScoringModel!$B$11+Input!AF1090*ScoringModel!$B$21+Input!AG1090*ScoringModel!$B$31)*0.01,"")</f>
        <v/>
      </c>
      <c r="N1090" s="66" t="str">
        <f>IF(A1090&lt;&gt;"",(Input!J1090*ScoringModel!$B$4+Input!K1090*ScoringModel!$B$5+Input!L1090*ScoringModel!$B$6+Input!M1090*ScoringModel!$B$7+Input!N1090*ScoringModel!$B$8+Input!O1090*ScoringModel!$B$9+Input!P1090*ScoringModel!$B$10)*0.01,"")</f>
        <v/>
      </c>
      <c r="O1090" s="66" t="str">
        <f>IF(A1090&lt;&gt;"",(Input!Q1090*ScoringModel!$B$14+Input!R1090*ScoringModel!$B$15+Input!S1090*ScoringModel!$B$16+Input!T1090*ScoringModel!$B$17+Input!U1090*ScoringModel!$B$18+Input!V1090*ScoringModel!$B$19+Input!W1090*ScoringModel!$B$20)*0.01,"")</f>
        <v/>
      </c>
      <c r="P1090" s="66" t="str">
        <f>IF(A1090&lt;&gt;"",(Input!X1090*ScoringModel!$B$24+Input!Y1090*ScoringModel!$B$25+Input!Z1090*ScoringModel!$B$26+Input!AA1090*ScoringModel!$B$27+Input!AB1090*ScoringModel!$B$28+Input!AC1090*ScoringModel!$B$29+Input!AD1090*ScoringModel!$B$30)*0.01,"")</f>
        <v/>
      </c>
    </row>
    <row r="1091" spans="1:16" x14ac:dyDescent="0.25">
      <c r="A1091" s="154" t="str">
        <f>IF(Input!A1091&lt;&gt;"",Input!A1091,"")</f>
        <v/>
      </c>
      <c r="B1091" s="154" t="str">
        <f>IF(Input!D1091&lt;&gt;"",CONCATENATE(Input!D1091,", ",Input!C1091),"")</f>
        <v/>
      </c>
      <c r="C1091" s="154" t="str">
        <f>IF(Input!E1091&lt;&gt;"",Input!E1091,"")</f>
        <v/>
      </c>
      <c r="D1091" s="155" t="str">
        <f>IF(Input!F1091&lt;&gt;"",Input!F1091,"")</f>
        <v/>
      </c>
      <c r="E1091" s="154" t="str">
        <f>IF(Input!I1091&lt;&gt;"",CONCATENATE(Input!I1091,", ",LEFT(Input!H1091,1)),"")</f>
        <v/>
      </c>
      <c r="F1091" s="156"/>
      <c r="G1091" s="157" t="str">
        <f t="shared" si="17"/>
        <v/>
      </c>
      <c r="H1091" s="154" t="str">
        <f>IF(A1091&lt;&gt;"",VLOOKUP(G1091,ScoreRanges!$C$4:$E$8,3),"")</f>
        <v/>
      </c>
      <c r="I1091" s="156"/>
      <c r="J1091" s="129" t="str">
        <f>IF(AND(ConversionTable!$F$2&lt;&gt;"",A1091&lt;&gt;""),VLOOKUP(G1091,ConversionTable!B$2:D$402,3),"")</f>
        <v/>
      </c>
      <c r="K1091" s="66" t="str">
        <f>IF(AND(ConversionTable!$F$2&lt;&gt;"",A1091&lt;&gt;""),VLOOKUP(J1091,ConversionTable!I$4:K$7,3),"")</f>
        <v/>
      </c>
      <c r="M1091" s="66" t="str">
        <f>IF(A1091&lt;&gt;"",(Input!AE1091*ScoringModel!$B$11+Input!AF1091*ScoringModel!$B$21+Input!AG1091*ScoringModel!$B$31)*0.01,"")</f>
        <v/>
      </c>
      <c r="N1091" s="66" t="str">
        <f>IF(A1091&lt;&gt;"",(Input!J1091*ScoringModel!$B$4+Input!K1091*ScoringModel!$B$5+Input!L1091*ScoringModel!$B$6+Input!M1091*ScoringModel!$B$7+Input!N1091*ScoringModel!$B$8+Input!O1091*ScoringModel!$B$9+Input!P1091*ScoringModel!$B$10)*0.01,"")</f>
        <v/>
      </c>
      <c r="O1091" s="66" t="str">
        <f>IF(A1091&lt;&gt;"",(Input!Q1091*ScoringModel!$B$14+Input!R1091*ScoringModel!$B$15+Input!S1091*ScoringModel!$B$16+Input!T1091*ScoringModel!$B$17+Input!U1091*ScoringModel!$B$18+Input!V1091*ScoringModel!$B$19+Input!W1091*ScoringModel!$B$20)*0.01,"")</f>
        <v/>
      </c>
      <c r="P1091" s="66" t="str">
        <f>IF(A1091&lt;&gt;"",(Input!X1091*ScoringModel!$B$24+Input!Y1091*ScoringModel!$B$25+Input!Z1091*ScoringModel!$B$26+Input!AA1091*ScoringModel!$B$27+Input!AB1091*ScoringModel!$B$28+Input!AC1091*ScoringModel!$B$29+Input!AD1091*ScoringModel!$B$30)*0.01,"")</f>
        <v/>
      </c>
    </row>
    <row r="1092" spans="1:16" x14ac:dyDescent="0.25">
      <c r="A1092" s="154" t="str">
        <f>IF(Input!A1092&lt;&gt;"",Input!A1092,"")</f>
        <v/>
      </c>
      <c r="B1092" s="154" t="str">
        <f>IF(Input!D1092&lt;&gt;"",CONCATENATE(Input!D1092,", ",Input!C1092),"")</f>
        <v/>
      </c>
      <c r="C1092" s="154" t="str">
        <f>IF(Input!E1092&lt;&gt;"",Input!E1092,"")</f>
        <v/>
      </c>
      <c r="D1092" s="155" t="str">
        <f>IF(Input!F1092&lt;&gt;"",Input!F1092,"")</f>
        <v/>
      </c>
      <c r="E1092" s="154" t="str">
        <f>IF(Input!I1092&lt;&gt;"",CONCATENATE(Input!I1092,", ",LEFT(Input!H1092,1)),"")</f>
        <v/>
      </c>
      <c r="F1092" s="156"/>
      <c r="G1092" s="157" t="str">
        <f t="shared" si="17"/>
        <v/>
      </c>
      <c r="H1092" s="154" t="str">
        <f>IF(A1092&lt;&gt;"",VLOOKUP(G1092,ScoreRanges!$C$4:$E$8,3),"")</f>
        <v/>
      </c>
      <c r="I1092" s="156"/>
      <c r="J1092" s="129" t="str">
        <f>IF(AND(ConversionTable!$F$2&lt;&gt;"",A1092&lt;&gt;""),VLOOKUP(G1092,ConversionTable!B$2:D$402,3),"")</f>
        <v/>
      </c>
      <c r="K1092" s="66" t="str">
        <f>IF(AND(ConversionTable!$F$2&lt;&gt;"",A1092&lt;&gt;""),VLOOKUP(J1092,ConversionTable!I$4:K$7,3),"")</f>
        <v/>
      </c>
      <c r="M1092" s="66" t="str">
        <f>IF(A1092&lt;&gt;"",(Input!AE1092*ScoringModel!$B$11+Input!AF1092*ScoringModel!$B$21+Input!AG1092*ScoringModel!$B$31)*0.01,"")</f>
        <v/>
      </c>
      <c r="N1092" s="66" t="str">
        <f>IF(A1092&lt;&gt;"",(Input!J1092*ScoringModel!$B$4+Input!K1092*ScoringModel!$B$5+Input!L1092*ScoringModel!$B$6+Input!M1092*ScoringModel!$B$7+Input!N1092*ScoringModel!$B$8+Input!O1092*ScoringModel!$B$9+Input!P1092*ScoringModel!$B$10)*0.01,"")</f>
        <v/>
      </c>
      <c r="O1092" s="66" t="str">
        <f>IF(A1092&lt;&gt;"",(Input!Q1092*ScoringModel!$B$14+Input!R1092*ScoringModel!$B$15+Input!S1092*ScoringModel!$B$16+Input!T1092*ScoringModel!$B$17+Input!U1092*ScoringModel!$B$18+Input!V1092*ScoringModel!$B$19+Input!W1092*ScoringModel!$B$20)*0.01,"")</f>
        <v/>
      </c>
      <c r="P1092" s="66" t="str">
        <f>IF(A1092&lt;&gt;"",(Input!X1092*ScoringModel!$B$24+Input!Y1092*ScoringModel!$B$25+Input!Z1092*ScoringModel!$B$26+Input!AA1092*ScoringModel!$B$27+Input!AB1092*ScoringModel!$B$28+Input!AC1092*ScoringModel!$B$29+Input!AD1092*ScoringModel!$B$30)*0.01,"")</f>
        <v/>
      </c>
    </row>
    <row r="1093" spans="1:16" x14ac:dyDescent="0.25">
      <c r="A1093" s="154" t="str">
        <f>IF(Input!A1093&lt;&gt;"",Input!A1093,"")</f>
        <v/>
      </c>
      <c r="B1093" s="154" t="str">
        <f>IF(Input!D1093&lt;&gt;"",CONCATENATE(Input!D1093,", ",Input!C1093),"")</f>
        <v/>
      </c>
      <c r="C1093" s="154" t="str">
        <f>IF(Input!E1093&lt;&gt;"",Input!E1093,"")</f>
        <v/>
      </c>
      <c r="D1093" s="155" t="str">
        <f>IF(Input!F1093&lt;&gt;"",Input!F1093,"")</f>
        <v/>
      </c>
      <c r="E1093" s="154" t="str">
        <f>IF(Input!I1093&lt;&gt;"",CONCATENATE(Input!I1093,", ",LEFT(Input!H1093,1)),"")</f>
        <v/>
      </c>
      <c r="F1093" s="156"/>
      <c r="G1093" s="157" t="str">
        <f t="shared" si="17"/>
        <v/>
      </c>
      <c r="H1093" s="154" t="str">
        <f>IF(A1093&lt;&gt;"",VLOOKUP(G1093,ScoreRanges!$C$4:$E$8,3),"")</f>
        <v/>
      </c>
      <c r="I1093" s="156"/>
      <c r="J1093" s="129" t="str">
        <f>IF(AND(ConversionTable!$F$2&lt;&gt;"",A1093&lt;&gt;""),VLOOKUP(G1093,ConversionTable!B$2:D$402,3),"")</f>
        <v/>
      </c>
      <c r="K1093" s="66" t="str">
        <f>IF(AND(ConversionTable!$F$2&lt;&gt;"",A1093&lt;&gt;""),VLOOKUP(J1093,ConversionTable!I$4:K$7,3),"")</f>
        <v/>
      </c>
      <c r="M1093" s="66" t="str">
        <f>IF(A1093&lt;&gt;"",(Input!AE1093*ScoringModel!$B$11+Input!AF1093*ScoringModel!$B$21+Input!AG1093*ScoringModel!$B$31)*0.01,"")</f>
        <v/>
      </c>
      <c r="N1093" s="66" t="str">
        <f>IF(A1093&lt;&gt;"",(Input!J1093*ScoringModel!$B$4+Input!K1093*ScoringModel!$B$5+Input!L1093*ScoringModel!$B$6+Input!M1093*ScoringModel!$B$7+Input!N1093*ScoringModel!$B$8+Input!O1093*ScoringModel!$B$9+Input!P1093*ScoringModel!$B$10)*0.01,"")</f>
        <v/>
      </c>
      <c r="O1093" s="66" t="str">
        <f>IF(A1093&lt;&gt;"",(Input!Q1093*ScoringModel!$B$14+Input!R1093*ScoringModel!$B$15+Input!S1093*ScoringModel!$B$16+Input!T1093*ScoringModel!$B$17+Input!U1093*ScoringModel!$B$18+Input!V1093*ScoringModel!$B$19+Input!W1093*ScoringModel!$B$20)*0.01,"")</f>
        <v/>
      </c>
      <c r="P1093" s="66" t="str">
        <f>IF(A1093&lt;&gt;"",(Input!X1093*ScoringModel!$B$24+Input!Y1093*ScoringModel!$B$25+Input!Z1093*ScoringModel!$B$26+Input!AA1093*ScoringModel!$B$27+Input!AB1093*ScoringModel!$B$28+Input!AC1093*ScoringModel!$B$29+Input!AD1093*ScoringModel!$B$30)*0.01,"")</f>
        <v/>
      </c>
    </row>
    <row r="1094" spans="1:16" x14ac:dyDescent="0.25">
      <c r="A1094" s="154" t="str">
        <f>IF(Input!A1094&lt;&gt;"",Input!A1094,"")</f>
        <v/>
      </c>
      <c r="B1094" s="154" t="str">
        <f>IF(Input!D1094&lt;&gt;"",CONCATENATE(Input!D1094,", ",Input!C1094),"")</f>
        <v/>
      </c>
      <c r="C1094" s="154" t="str">
        <f>IF(Input!E1094&lt;&gt;"",Input!E1094,"")</f>
        <v/>
      </c>
      <c r="D1094" s="155" t="str">
        <f>IF(Input!F1094&lt;&gt;"",Input!F1094,"")</f>
        <v/>
      </c>
      <c r="E1094" s="154" t="str">
        <f>IF(Input!I1094&lt;&gt;"",CONCATENATE(Input!I1094,", ",LEFT(Input!H1094,1)),"")</f>
        <v/>
      </c>
      <c r="F1094" s="156"/>
      <c r="G1094" s="157" t="str">
        <f t="shared" si="17"/>
        <v/>
      </c>
      <c r="H1094" s="154" t="str">
        <f>IF(A1094&lt;&gt;"",VLOOKUP(G1094,ScoreRanges!$C$4:$E$8,3),"")</f>
        <v/>
      </c>
      <c r="I1094" s="156"/>
      <c r="J1094" s="129" t="str">
        <f>IF(AND(ConversionTable!$F$2&lt;&gt;"",A1094&lt;&gt;""),VLOOKUP(G1094,ConversionTable!B$2:D$402,3),"")</f>
        <v/>
      </c>
      <c r="K1094" s="66" t="str">
        <f>IF(AND(ConversionTable!$F$2&lt;&gt;"",A1094&lt;&gt;""),VLOOKUP(J1094,ConversionTable!I$4:K$7,3),"")</f>
        <v/>
      </c>
      <c r="M1094" s="66" t="str">
        <f>IF(A1094&lt;&gt;"",(Input!AE1094*ScoringModel!$B$11+Input!AF1094*ScoringModel!$B$21+Input!AG1094*ScoringModel!$B$31)*0.01,"")</f>
        <v/>
      </c>
      <c r="N1094" s="66" t="str">
        <f>IF(A1094&lt;&gt;"",(Input!J1094*ScoringModel!$B$4+Input!K1094*ScoringModel!$B$5+Input!L1094*ScoringModel!$B$6+Input!M1094*ScoringModel!$B$7+Input!N1094*ScoringModel!$B$8+Input!O1094*ScoringModel!$B$9+Input!P1094*ScoringModel!$B$10)*0.01,"")</f>
        <v/>
      </c>
      <c r="O1094" s="66" t="str">
        <f>IF(A1094&lt;&gt;"",(Input!Q1094*ScoringModel!$B$14+Input!R1094*ScoringModel!$B$15+Input!S1094*ScoringModel!$B$16+Input!T1094*ScoringModel!$B$17+Input!U1094*ScoringModel!$B$18+Input!V1094*ScoringModel!$B$19+Input!W1094*ScoringModel!$B$20)*0.01,"")</f>
        <v/>
      </c>
      <c r="P1094" s="66" t="str">
        <f>IF(A1094&lt;&gt;"",(Input!X1094*ScoringModel!$B$24+Input!Y1094*ScoringModel!$B$25+Input!Z1094*ScoringModel!$B$26+Input!AA1094*ScoringModel!$B$27+Input!AB1094*ScoringModel!$B$28+Input!AC1094*ScoringModel!$B$29+Input!AD1094*ScoringModel!$B$30)*0.01,"")</f>
        <v/>
      </c>
    </row>
    <row r="1095" spans="1:16" x14ac:dyDescent="0.25">
      <c r="A1095" s="154" t="str">
        <f>IF(Input!A1095&lt;&gt;"",Input!A1095,"")</f>
        <v/>
      </c>
      <c r="B1095" s="154" t="str">
        <f>IF(Input!D1095&lt;&gt;"",CONCATENATE(Input!D1095,", ",Input!C1095),"")</f>
        <v/>
      </c>
      <c r="C1095" s="154" t="str">
        <f>IF(Input!E1095&lt;&gt;"",Input!E1095,"")</f>
        <v/>
      </c>
      <c r="D1095" s="155" t="str">
        <f>IF(Input!F1095&lt;&gt;"",Input!F1095,"")</f>
        <v/>
      </c>
      <c r="E1095" s="154" t="str">
        <f>IF(Input!I1095&lt;&gt;"",CONCATENATE(Input!I1095,", ",LEFT(Input!H1095,1)),"")</f>
        <v/>
      </c>
      <c r="F1095" s="156"/>
      <c r="G1095" s="157" t="str">
        <f t="shared" si="17"/>
        <v/>
      </c>
      <c r="H1095" s="154" t="str">
        <f>IF(A1095&lt;&gt;"",VLOOKUP(G1095,ScoreRanges!$C$4:$E$8,3),"")</f>
        <v/>
      </c>
      <c r="I1095" s="156"/>
      <c r="J1095" s="129" t="str">
        <f>IF(AND(ConversionTable!$F$2&lt;&gt;"",A1095&lt;&gt;""),VLOOKUP(G1095,ConversionTable!B$2:D$402,3),"")</f>
        <v/>
      </c>
      <c r="K1095" s="66" t="str">
        <f>IF(AND(ConversionTable!$F$2&lt;&gt;"",A1095&lt;&gt;""),VLOOKUP(J1095,ConversionTable!I$4:K$7,3),"")</f>
        <v/>
      </c>
      <c r="M1095" s="66" t="str">
        <f>IF(A1095&lt;&gt;"",(Input!AE1095*ScoringModel!$B$11+Input!AF1095*ScoringModel!$B$21+Input!AG1095*ScoringModel!$B$31)*0.01,"")</f>
        <v/>
      </c>
      <c r="N1095" s="66" t="str">
        <f>IF(A1095&lt;&gt;"",(Input!J1095*ScoringModel!$B$4+Input!K1095*ScoringModel!$B$5+Input!L1095*ScoringModel!$B$6+Input!M1095*ScoringModel!$B$7+Input!N1095*ScoringModel!$B$8+Input!O1095*ScoringModel!$B$9+Input!P1095*ScoringModel!$B$10)*0.01,"")</f>
        <v/>
      </c>
      <c r="O1095" s="66" t="str">
        <f>IF(A1095&lt;&gt;"",(Input!Q1095*ScoringModel!$B$14+Input!R1095*ScoringModel!$B$15+Input!S1095*ScoringModel!$B$16+Input!T1095*ScoringModel!$B$17+Input!U1095*ScoringModel!$B$18+Input!V1095*ScoringModel!$B$19+Input!W1095*ScoringModel!$B$20)*0.01,"")</f>
        <v/>
      </c>
      <c r="P1095" s="66" t="str">
        <f>IF(A1095&lt;&gt;"",(Input!X1095*ScoringModel!$B$24+Input!Y1095*ScoringModel!$B$25+Input!Z1095*ScoringModel!$B$26+Input!AA1095*ScoringModel!$B$27+Input!AB1095*ScoringModel!$B$28+Input!AC1095*ScoringModel!$B$29+Input!AD1095*ScoringModel!$B$30)*0.01,"")</f>
        <v/>
      </c>
    </row>
    <row r="1096" spans="1:16" x14ac:dyDescent="0.25">
      <c r="A1096" s="154" t="str">
        <f>IF(Input!A1096&lt;&gt;"",Input!A1096,"")</f>
        <v/>
      </c>
      <c r="B1096" s="154" t="str">
        <f>IF(Input!D1096&lt;&gt;"",CONCATENATE(Input!D1096,", ",Input!C1096),"")</f>
        <v/>
      </c>
      <c r="C1096" s="154" t="str">
        <f>IF(Input!E1096&lt;&gt;"",Input!E1096,"")</f>
        <v/>
      </c>
      <c r="D1096" s="155" t="str">
        <f>IF(Input!F1096&lt;&gt;"",Input!F1096,"")</f>
        <v/>
      </c>
      <c r="E1096" s="154" t="str">
        <f>IF(Input!I1096&lt;&gt;"",CONCATENATE(Input!I1096,", ",LEFT(Input!H1096,1)),"")</f>
        <v/>
      </c>
      <c r="F1096" s="156"/>
      <c r="G1096" s="157" t="str">
        <f t="shared" si="17"/>
        <v/>
      </c>
      <c r="H1096" s="154" t="str">
        <f>IF(A1096&lt;&gt;"",VLOOKUP(G1096,ScoreRanges!$C$4:$E$8,3),"")</f>
        <v/>
      </c>
      <c r="I1096" s="156"/>
      <c r="J1096" s="129" t="str">
        <f>IF(AND(ConversionTable!$F$2&lt;&gt;"",A1096&lt;&gt;""),VLOOKUP(G1096,ConversionTable!B$2:D$402,3),"")</f>
        <v/>
      </c>
      <c r="K1096" s="66" t="str">
        <f>IF(AND(ConversionTable!$F$2&lt;&gt;"",A1096&lt;&gt;""),VLOOKUP(J1096,ConversionTable!I$4:K$7,3),"")</f>
        <v/>
      </c>
      <c r="M1096" s="66" t="str">
        <f>IF(A1096&lt;&gt;"",(Input!AE1096*ScoringModel!$B$11+Input!AF1096*ScoringModel!$B$21+Input!AG1096*ScoringModel!$B$31)*0.01,"")</f>
        <v/>
      </c>
      <c r="N1096" s="66" t="str">
        <f>IF(A1096&lt;&gt;"",(Input!J1096*ScoringModel!$B$4+Input!K1096*ScoringModel!$B$5+Input!L1096*ScoringModel!$B$6+Input!M1096*ScoringModel!$B$7+Input!N1096*ScoringModel!$B$8+Input!O1096*ScoringModel!$B$9+Input!P1096*ScoringModel!$B$10)*0.01,"")</f>
        <v/>
      </c>
      <c r="O1096" s="66" t="str">
        <f>IF(A1096&lt;&gt;"",(Input!Q1096*ScoringModel!$B$14+Input!R1096*ScoringModel!$B$15+Input!S1096*ScoringModel!$B$16+Input!T1096*ScoringModel!$B$17+Input!U1096*ScoringModel!$B$18+Input!V1096*ScoringModel!$B$19+Input!W1096*ScoringModel!$B$20)*0.01,"")</f>
        <v/>
      </c>
      <c r="P1096" s="66" t="str">
        <f>IF(A1096&lt;&gt;"",(Input!X1096*ScoringModel!$B$24+Input!Y1096*ScoringModel!$B$25+Input!Z1096*ScoringModel!$B$26+Input!AA1096*ScoringModel!$B$27+Input!AB1096*ScoringModel!$B$28+Input!AC1096*ScoringModel!$B$29+Input!AD1096*ScoringModel!$B$30)*0.01,"")</f>
        <v/>
      </c>
    </row>
    <row r="1097" spans="1:16" x14ac:dyDescent="0.25">
      <c r="A1097" s="154" t="str">
        <f>IF(Input!A1097&lt;&gt;"",Input!A1097,"")</f>
        <v/>
      </c>
      <c r="B1097" s="154" t="str">
        <f>IF(Input!D1097&lt;&gt;"",CONCATENATE(Input!D1097,", ",Input!C1097),"")</f>
        <v/>
      </c>
      <c r="C1097" s="154" t="str">
        <f>IF(Input!E1097&lt;&gt;"",Input!E1097,"")</f>
        <v/>
      </c>
      <c r="D1097" s="155" t="str">
        <f>IF(Input!F1097&lt;&gt;"",Input!F1097,"")</f>
        <v/>
      </c>
      <c r="E1097" s="154" t="str">
        <f>IF(Input!I1097&lt;&gt;"",CONCATENATE(Input!I1097,", ",LEFT(Input!H1097,1)),"")</f>
        <v/>
      </c>
      <c r="F1097" s="156"/>
      <c r="G1097" s="157" t="str">
        <f t="shared" si="17"/>
        <v/>
      </c>
      <c r="H1097" s="154" t="str">
        <f>IF(A1097&lt;&gt;"",VLOOKUP(G1097,ScoreRanges!$C$4:$E$8,3),"")</f>
        <v/>
      </c>
      <c r="I1097" s="156"/>
      <c r="J1097" s="129" t="str">
        <f>IF(AND(ConversionTable!$F$2&lt;&gt;"",A1097&lt;&gt;""),VLOOKUP(G1097,ConversionTable!B$2:D$402,3),"")</f>
        <v/>
      </c>
      <c r="K1097" s="66" t="str">
        <f>IF(AND(ConversionTable!$F$2&lt;&gt;"",A1097&lt;&gt;""),VLOOKUP(J1097,ConversionTable!I$4:K$7,3),"")</f>
        <v/>
      </c>
      <c r="M1097" s="66" t="str">
        <f>IF(A1097&lt;&gt;"",(Input!AE1097*ScoringModel!$B$11+Input!AF1097*ScoringModel!$B$21+Input!AG1097*ScoringModel!$B$31)*0.01,"")</f>
        <v/>
      </c>
      <c r="N1097" s="66" t="str">
        <f>IF(A1097&lt;&gt;"",(Input!J1097*ScoringModel!$B$4+Input!K1097*ScoringModel!$B$5+Input!L1097*ScoringModel!$B$6+Input!M1097*ScoringModel!$B$7+Input!N1097*ScoringModel!$B$8+Input!O1097*ScoringModel!$B$9+Input!P1097*ScoringModel!$B$10)*0.01,"")</f>
        <v/>
      </c>
      <c r="O1097" s="66" t="str">
        <f>IF(A1097&lt;&gt;"",(Input!Q1097*ScoringModel!$B$14+Input!R1097*ScoringModel!$B$15+Input!S1097*ScoringModel!$B$16+Input!T1097*ScoringModel!$B$17+Input!U1097*ScoringModel!$B$18+Input!V1097*ScoringModel!$B$19+Input!W1097*ScoringModel!$B$20)*0.01,"")</f>
        <v/>
      </c>
      <c r="P1097" s="66" t="str">
        <f>IF(A1097&lt;&gt;"",(Input!X1097*ScoringModel!$B$24+Input!Y1097*ScoringModel!$B$25+Input!Z1097*ScoringModel!$B$26+Input!AA1097*ScoringModel!$B$27+Input!AB1097*ScoringModel!$B$28+Input!AC1097*ScoringModel!$B$29+Input!AD1097*ScoringModel!$B$30)*0.01,"")</f>
        <v/>
      </c>
    </row>
    <row r="1098" spans="1:16" x14ac:dyDescent="0.25">
      <c r="A1098" s="154" t="str">
        <f>IF(Input!A1098&lt;&gt;"",Input!A1098,"")</f>
        <v/>
      </c>
      <c r="B1098" s="154" t="str">
        <f>IF(Input!D1098&lt;&gt;"",CONCATENATE(Input!D1098,", ",Input!C1098),"")</f>
        <v/>
      </c>
      <c r="C1098" s="154" t="str">
        <f>IF(Input!E1098&lt;&gt;"",Input!E1098,"")</f>
        <v/>
      </c>
      <c r="D1098" s="155" t="str">
        <f>IF(Input!F1098&lt;&gt;"",Input!F1098,"")</f>
        <v/>
      </c>
      <c r="E1098" s="154" t="str">
        <f>IF(Input!I1098&lt;&gt;"",CONCATENATE(Input!I1098,", ",LEFT(Input!H1098,1)),"")</f>
        <v/>
      </c>
      <c r="F1098" s="156"/>
      <c r="G1098" s="157" t="str">
        <f t="shared" si="17"/>
        <v/>
      </c>
      <c r="H1098" s="154" t="str">
        <f>IF(A1098&lt;&gt;"",VLOOKUP(G1098,ScoreRanges!$C$4:$E$8,3),"")</f>
        <v/>
      </c>
      <c r="I1098" s="156"/>
      <c r="J1098" s="129" t="str">
        <f>IF(AND(ConversionTable!$F$2&lt;&gt;"",A1098&lt;&gt;""),VLOOKUP(G1098,ConversionTable!B$2:D$402,3),"")</f>
        <v/>
      </c>
      <c r="K1098" s="66" t="str">
        <f>IF(AND(ConversionTable!$F$2&lt;&gt;"",A1098&lt;&gt;""),VLOOKUP(J1098,ConversionTable!I$4:K$7,3),"")</f>
        <v/>
      </c>
      <c r="M1098" s="66" t="str">
        <f>IF(A1098&lt;&gt;"",(Input!AE1098*ScoringModel!$B$11+Input!AF1098*ScoringModel!$B$21+Input!AG1098*ScoringModel!$B$31)*0.01,"")</f>
        <v/>
      </c>
      <c r="N1098" s="66" t="str">
        <f>IF(A1098&lt;&gt;"",(Input!J1098*ScoringModel!$B$4+Input!K1098*ScoringModel!$B$5+Input!L1098*ScoringModel!$B$6+Input!M1098*ScoringModel!$B$7+Input!N1098*ScoringModel!$B$8+Input!O1098*ScoringModel!$B$9+Input!P1098*ScoringModel!$B$10)*0.01,"")</f>
        <v/>
      </c>
      <c r="O1098" s="66" t="str">
        <f>IF(A1098&lt;&gt;"",(Input!Q1098*ScoringModel!$B$14+Input!R1098*ScoringModel!$B$15+Input!S1098*ScoringModel!$B$16+Input!T1098*ScoringModel!$B$17+Input!U1098*ScoringModel!$B$18+Input!V1098*ScoringModel!$B$19+Input!W1098*ScoringModel!$B$20)*0.01,"")</f>
        <v/>
      </c>
      <c r="P1098" s="66" t="str">
        <f>IF(A1098&lt;&gt;"",(Input!X1098*ScoringModel!$B$24+Input!Y1098*ScoringModel!$B$25+Input!Z1098*ScoringModel!$B$26+Input!AA1098*ScoringModel!$B$27+Input!AB1098*ScoringModel!$B$28+Input!AC1098*ScoringModel!$B$29+Input!AD1098*ScoringModel!$B$30)*0.01,"")</f>
        <v/>
      </c>
    </row>
    <row r="1099" spans="1:16" x14ac:dyDescent="0.25">
      <c r="A1099" s="154" t="str">
        <f>IF(Input!A1099&lt;&gt;"",Input!A1099,"")</f>
        <v/>
      </c>
      <c r="B1099" s="154" t="str">
        <f>IF(Input!D1099&lt;&gt;"",CONCATENATE(Input!D1099,", ",Input!C1099),"")</f>
        <v/>
      </c>
      <c r="C1099" s="154" t="str">
        <f>IF(Input!E1099&lt;&gt;"",Input!E1099,"")</f>
        <v/>
      </c>
      <c r="D1099" s="155" t="str">
        <f>IF(Input!F1099&lt;&gt;"",Input!F1099,"")</f>
        <v/>
      </c>
      <c r="E1099" s="154" t="str">
        <f>IF(Input!I1099&lt;&gt;"",CONCATENATE(Input!I1099,", ",LEFT(Input!H1099,1)),"")</f>
        <v/>
      </c>
      <c r="F1099" s="156"/>
      <c r="G1099" s="157" t="str">
        <f t="shared" si="17"/>
        <v/>
      </c>
      <c r="H1099" s="154" t="str">
        <f>IF(A1099&lt;&gt;"",VLOOKUP(G1099,ScoreRanges!$C$4:$E$8,3),"")</f>
        <v/>
      </c>
      <c r="I1099" s="156"/>
      <c r="J1099" s="129" t="str">
        <f>IF(AND(ConversionTable!$F$2&lt;&gt;"",A1099&lt;&gt;""),VLOOKUP(G1099,ConversionTable!B$2:D$402,3),"")</f>
        <v/>
      </c>
      <c r="K1099" s="66" t="str">
        <f>IF(AND(ConversionTable!$F$2&lt;&gt;"",A1099&lt;&gt;""),VLOOKUP(J1099,ConversionTable!I$4:K$7,3),"")</f>
        <v/>
      </c>
      <c r="M1099" s="66" t="str">
        <f>IF(A1099&lt;&gt;"",(Input!AE1099*ScoringModel!$B$11+Input!AF1099*ScoringModel!$B$21+Input!AG1099*ScoringModel!$B$31)*0.01,"")</f>
        <v/>
      </c>
      <c r="N1099" s="66" t="str">
        <f>IF(A1099&lt;&gt;"",(Input!J1099*ScoringModel!$B$4+Input!K1099*ScoringModel!$B$5+Input!L1099*ScoringModel!$B$6+Input!M1099*ScoringModel!$B$7+Input!N1099*ScoringModel!$B$8+Input!O1099*ScoringModel!$B$9+Input!P1099*ScoringModel!$B$10)*0.01,"")</f>
        <v/>
      </c>
      <c r="O1099" s="66" t="str">
        <f>IF(A1099&lt;&gt;"",(Input!Q1099*ScoringModel!$B$14+Input!R1099*ScoringModel!$B$15+Input!S1099*ScoringModel!$B$16+Input!T1099*ScoringModel!$B$17+Input!U1099*ScoringModel!$B$18+Input!V1099*ScoringModel!$B$19+Input!W1099*ScoringModel!$B$20)*0.01,"")</f>
        <v/>
      </c>
      <c r="P1099" s="66" t="str">
        <f>IF(A1099&lt;&gt;"",(Input!X1099*ScoringModel!$B$24+Input!Y1099*ScoringModel!$B$25+Input!Z1099*ScoringModel!$B$26+Input!AA1099*ScoringModel!$B$27+Input!AB1099*ScoringModel!$B$28+Input!AC1099*ScoringModel!$B$29+Input!AD1099*ScoringModel!$B$30)*0.01,"")</f>
        <v/>
      </c>
    </row>
    <row r="1100" spans="1:16" x14ac:dyDescent="0.25">
      <c r="A1100" s="154" t="str">
        <f>IF(Input!A1100&lt;&gt;"",Input!A1100,"")</f>
        <v/>
      </c>
      <c r="B1100" s="154" t="str">
        <f>IF(Input!D1100&lt;&gt;"",CONCATENATE(Input!D1100,", ",Input!C1100),"")</f>
        <v/>
      </c>
      <c r="C1100" s="154" t="str">
        <f>IF(Input!E1100&lt;&gt;"",Input!E1100,"")</f>
        <v/>
      </c>
      <c r="D1100" s="155" t="str">
        <f>IF(Input!F1100&lt;&gt;"",Input!F1100,"")</f>
        <v/>
      </c>
      <c r="E1100" s="154" t="str">
        <f>IF(Input!I1100&lt;&gt;"",CONCATENATE(Input!I1100,", ",LEFT(Input!H1100,1)),"")</f>
        <v/>
      </c>
      <c r="F1100" s="156"/>
      <c r="G1100" s="157" t="str">
        <f t="shared" si="17"/>
        <v/>
      </c>
      <c r="H1100" s="154" t="str">
        <f>IF(A1100&lt;&gt;"",VLOOKUP(G1100,ScoreRanges!$C$4:$E$8,3),"")</f>
        <v/>
      </c>
      <c r="I1100" s="156"/>
      <c r="J1100" s="129" t="str">
        <f>IF(AND(ConversionTable!$F$2&lt;&gt;"",A1100&lt;&gt;""),VLOOKUP(G1100,ConversionTable!B$2:D$402,3),"")</f>
        <v/>
      </c>
      <c r="K1100" s="66" t="str">
        <f>IF(AND(ConversionTable!$F$2&lt;&gt;"",A1100&lt;&gt;""),VLOOKUP(J1100,ConversionTable!I$4:K$7,3),"")</f>
        <v/>
      </c>
      <c r="M1100" s="66" t="str">
        <f>IF(A1100&lt;&gt;"",(Input!AE1100*ScoringModel!$B$11+Input!AF1100*ScoringModel!$B$21+Input!AG1100*ScoringModel!$B$31)*0.01,"")</f>
        <v/>
      </c>
      <c r="N1100" s="66" t="str">
        <f>IF(A1100&lt;&gt;"",(Input!J1100*ScoringModel!$B$4+Input!K1100*ScoringModel!$B$5+Input!L1100*ScoringModel!$B$6+Input!M1100*ScoringModel!$B$7+Input!N1100*ScoringModel!$B$8+Input!O1100*ScoringModel!$B$9+Input!P1100*ScoringModel!$B$10)*0.01,"")</f>
        <v/>
      </c>
      <c r="O1100" s="66" t="str">
        <f>IF(A1100&lt;&gt;"",(Input!Q1100*ScoringModel!$B$14+Input!R1100*ScoringModel!$B$15+Input!S1100*ScoringModel!$B$16+Input!T1100*ScoringModel!$B$17+Input!U1100*ScoringModel!$B$18+Input!V1100*ScoringModel!$B$19+Input!W1100*ScoringModel!$B$20)*0.01,"")</f>
        <v/>
      </c>
      <c r="P1100" s="66" t="str">
        <f>IF(A1100&lt;&gt;"",(Input!X1100*ScoringModel!$B$24+Input!Y1100*ScoringModel!$B$25+Input!Z1100*ScoringModel!$B$26+Input!AA1100*ScoringModel!$B$27+Input!AB1100*ScoringModel!$B$28+Input!AC1100*ScoringModel!$B$29+Input!AD1100*ScoringModel!$B$30)*0.01,"")</f>
        <v/>
      </c>
    </row>
    <row r="1101" spans="1:16" x14ac:dyDescent="0.25">
      <c r="A1101" s="154" t="str">
        <f>IF(Input!A1101&lt;&gt;"",Input!A1101,"")</f>
        <v/>
      </c>
      <c r="B1101" s="154" t="str">
        <f>IF(Input!D1101&lt;&gt;"",CONCATENATE(Input!D1101,", ",Input!C1101),"")</f>
        <v/>
      </c>
      <c r="C1101" s="154" t="str">
        <f>IF(Input!E1101&lt;&gt;"",Input!E1101,"")</f>
        <v/>
      </c>
      <c r="D1101" s="155" t="str">
        <f>IF(Input!F1101&lt;&gt;"",Input!F1101,"")</f>
        <v/>
      </c>
      <c r="E1101" s="154" t="str">
        <f>IF(Input!I1101&lt;&gt;"",CONCATENATE(Input!I1101,", ",LEFT(Input!H1101,1)),"")</f>
        <v/>
      </c>
      <c r="F1101" s="156"/>
      <c r="G1101" s="157" t="str">
        <f t="shared" si="17"/>
        <v/>
      </c>
      <c r="H1101" s="154" t="str">
        <f>IF(A1101&lt;&gt;"",VLOOKUP(G1101,ScoreRanges!$C$4:$E$8,3),"")</f>
        <v/>
      </c>
      <c r="I1101" s="156"/>
      <c r="J1101" s="129" t="str">
        <f>IF(AND(ConversionTable!$F$2&lt;&gt;"",A1101&lt;&gt;""),VLOOKUP(G1101,ConversionTable!B$2:D$402,3),"")</f>
        <v/>
      </c>
      <c r="K1101" s="66" t="str">
        <f>IF(AND(ConversionTable!$F$2&lt;&gt;"",A1101&lt;&gt;""),VLOOKUP(J1101,ConversionTable!I$4:K$7,3),"")</f>
        <v/>
      </c>
      <c r="M1101" s="66" t="str">
        <f>IF(A1101&lt;&gt;"",(Input!AE1101*ScoringModel!$B$11+Input!AF1101*ScoringModel!$B$21+Input!AG1101*ScoringModel!$B$31)*0.01,"")</f>
        <v/>
      </c>
      <c r="N1101" s="66" t="str">
        <f>IF(A1101&lt;&gt;"",(Input!J1101*ScoringModel!$B$4+Input!K1101*ScoringModel!$B$5+Input!L1101*ScoringModel!$B$6+Input!M1101*ScoringModel!$B$7+Input!N1101*ScoringModel!$B$8+Input!O1101*ScoringModel!$B$9+Input!P1101*ScoringModel!$B$10)*0.01,"")</f>
        <v/>
      </c>
      <c r="O1101" s="66" t="str">
        <f>IF(A1101&lt;&gt;"",(Input!Q1101*ScoringModel!$B$14+Input!R1101*ScoringModel!$B$15+Input!S1101*ScoringModel!$B$16+Input!T1101*ScoringModel!$B$17+Input!U1101*ScoringModel!$B$18+Input!V1101*ScoringModel!$B$19+Input!W1101*ScoringModel!$B$20)*0.01,"")</f>
        <v/>
      </c>
      <c r="P1101" s="66" t="str">
        <f>IF(A1101&lt;&gt;"",(Input!X1101*ScoringModel!$B$24+Input!Y1101*ScoringModel!$B$25+Input!Z1101*ScoringModel!$B$26+Input!AA1101*ScoringModel!$B$27+Input!AB1101*ScoringModel!$B$28+Input!AC1101*ScoringModel!$B$29+Input!AD1101*ScoringModel!$B$30)*0.01,"")</f>
        <v/>
      </c>
    </row>
    <row r="1102" spans="1:16" x14ac:dyDescent="0.25">
      <c r="A1102" s="154" t="str">
        <f>IF(Input!A1102&lt;&gt;"",Input!A1102,"")</f>
        <v/>
      </c>
      <c r="B1102" s="154" t="str">
        <f>IF(Input!D1102&lt;&gt;"",CONCATENATE(Input!D1102,", ",Input!C1102),"")</f>
        <v/>
      </c>
      <c r="C1102" s="154" t="str">
        <f>IF(Input!E1102&lt;&gt;"",Input!E1102,"")</f>
        <v/>
      </c>
      <c r="D1102" s="155" t="str">
        <f>IF(Input!F1102&lt;&gt;"",Input!F1102,"")</f>
        <v/>
      </c>
      <c r="E1102" s="154" t="str">
        <f>IF(Input!I1102&lt;&gt;"",CONCATENATE(Input!I1102,", ",LEFT(Input!H1102,1)),"")</f>
        <v/>
      </c>
      <c r="F1102" s="156"/>
      <c r="G1102" s="157" t="str">
        <f t="shared" si="17"/>
        <v/>
      </c>
      <c r="H1102" s="154" t="str">
        <f>IF(A1102&lt;&gt;"",VLOOKUP(G1102,ScoreRanges!$C$4:$E$8,3),"")</f>
        <v/>
      </c>
      <c r="I1102" s="156"/>
      <c r="J1102" s="129" t="str">
        <f>IF(AND(ConversionTable!$F$2&lt;&gt;"",A1102&lt;&gt;""),VLOOKUP(G1102,ConversionTable!B$2:D$402,3),"")</f>
        <v/>
      </c>
      <c r="K1102" s="66" t="str">
        <f>IF(AND(ConversionTable!$F$2&lt;&gt;"",A1102&lt;&gt;""),VLOOKUP(J1102,ConversionTable!I$4:K$7,3),"")</f>
        <v/>
      </c>
      <c r="M1102" s="66" t="str">
        <f>IF(A1102&lt;&gt;"",(Input!AE1102*ScoringModel!$B$11+Input!AF1102*ScoringModel!$B$21+Input!AG1102*ScoringModel!$B$31)*0.01,"")</f>
        <v/>
      </c>
      <c r="N1102" s="66" t="str">
        <f>IF(A1102&lt;&gt;"",(Input!J1102*ScoringModel!$B$4+Input!K1102*ScoringModel!$B$5+Input!L1102*ScoringModel!$B$6+Input!M1102*ScoringModel!$B$7+Input!N1102*ScoringModel!$B$8+Input!O1102*ScoringModel!$B$9+Input!P1102*ScoringModel!$B$10)*0.01,"")</f>
        <v/>
      </c>
      <c r="O1102" s="66" t="str">
        <f>IF(A1102&lt;&gt;"",(Input!Q1102*ScoringModel!$B$14+Input!R1102*ScoringModel!$B$15+Input!S1102*ScoringModel!$B$16+Input!T1102*ScoringModel!$B$17+Input!U1102*ScoringModel!$B$18+Input!V1102*ScoringModel!$B$19+Input!W1102*ScoringModel!$B$20)*0.01,"")</f>
        <v/>
      </c>
      <c r="P1102" s="66" t="str">
        <f>IF(A1102&lt;&gt;"",(Input!X1102*ScoringModel!$B$24+Input!Y1102*ScoringModel!$B$25+Input!Z1102*ScoringModel!$B$26+Input!AA1102*ScoringModel!$B$27+Input!AB1102*ScoringModel!$B$28+Input!AC1102*ScoringModel!$B$29+Input!AD1102*ScoringModel!$B$30)*0.01,"")</f>
        <v/>
      </c>
    </row>
    <row r="1103" spans="1:16" x14ac:dyDescent="0.25">
      <c r="A1103" s="154" t="str">
        <f>IF(Input!A1103&lt;&gt;"",Input!A1103,"")</f>
        <v/>
      </c>
      <c r="B1103" s="154" t="str">
        <f>IF(Input!D1103&lt;&gt;"",CONCATENATE(Input!D1103,", ",Input!C1103),"")</f>
        <v/>
      </c>
      <c r="C1103" s="154" t="str">
        <f>IF(Input!E1103&lt;&gt;"",Input!E1103,"")</f>
        <v/>
      </c>
      <c r="D1103" s="155" t="str">
        <f>IF(Input!F1103&lt;&gt;"",Input!F1103,"")</f>
        <v/>
      </c>
      <c r="E1103" s="154" t="str">
        <f>IF(Input!I1103&lt;&gt;"",CONCATENATE(Input!I1103,", ",LEFT(Input!H1103,1)),"")</f>
        <v/>
      </c>
      <c r="F1103" s="156"/>
      <c r="G1103" s="157" t="str">
        <f t="shared" si="17"/>
        <v/>
      </c>
      <c r="H1103" s="154" t="str">
        <f>IF(A1103&lt;&gt;"",VLOOKUP(G1103,ScoreRanges!$C$4:$E$8,3),"")</f>
        <v/>
      </c>
      <c r="I1103" s="156"/>
      <c r="J1103" s="129" t="str">
        <f>IF(AND(ConversionTable!$F$2&lt;&gt;"",A1103&lt;&gt;""),VLOOKUP(G1103,ConversionTable!B$2:D$402,3),"")</f>
        <v/>
      </c>
      <c r="K1103" s="66" t="str">
        <f>IF(AND(ConversionTable!$F$2&lt;&gt;"",A1103&lt;&gt;""),VLOOKUP(J1103,ConversionTable!I$4:K$7,3),"")</f>
        <v/>
      </c>
      <c r="M1103" s="66" t="str">
        <f>IF(A1103&lt;&gt;"",(Input!AE1103*ScoringModel!$B$11+Input!AF1103*ScoringModel!$B$21+Input!AG1103*ScoringModel!$B$31)*0.01,"")</f>
        <v/>
      </c>
      <c r="N1103" s="66" t="str">
        <f>IF(A1103&lt;&gt;"",(Input!J1103*ScoringModel!$B$4+Input!K1103*ScoringModel!$B$5+Input!L1103*ScoringModel!$B$6+Input!M1103*ScoringModel!$B$7+Input!N1103*ScoringModel!$B$8+Input!O1103*ScoringModel!$B$9+Input!P1103*ScoringModel!$B$10)*0.01,"")</f>
        <v/>
      </c>
      <c r="O1103" s="66" t="str">
        <f>IF(A1103&lt;&gt;"",(Input!Q1103*ScoringModel!$B$14+Input!R1103*ScoringModel!$B$15+Input!S1103*ScoringModel!$B$16+Input!T1103*ScoringModel!$B$17+Input!U1103*ScoringModel!$B$18+Input!V1103*ScoringModel!$B$19+Input!W1103*ScoringModel!$B$20)*0.01,"")</f>
        <v/>
      </c>
      <c r="P1103" s="66" t="str">
        <f>IF(A1103&lt;&gt;"",(Input!X1103*ScoringModel!$B$24+Input!Y1103*ScoringModel!$B$25+Input!Z1103*ScoringModel!$B$26+Input!AA1103*ScoringModel!$B$27+Input!AB1103*ScoringModel!$B$28+Input!AC1103*ScoringModel!$B$29+Input!AD1103*ScoringModel!$B$30)*0.01,"")</f>
        <v/>
      </c>
    </row>
    <row r="1104" spans="1:16" x14ac:dyDescent="0.25">
      <c r="A1104" s="154" t="str">
        <f>IF(Input!A1104&lt;&gt;"",Input!A1104,"")</f>
        <v/>
      </c>
      <c r="B1104" s="154" t="str">
        <f>IF(Input!D1104&lt;&gt;"",CONCATENATE(Input!D1104,", ",Input!C1104),"")</f>
        <v/>
      </c>
      <c r="C1104" s="154" t="str">
        <f>IF(Input!E1104&lt;&gt;"",Input!E1104,"")</f>
        <v/>
      </c>
      <c r="D1104" s="155" t="str">
        <f>IF(Input!F1104&lt;&gt;"",Input!F1104,"")</f>
        <v/>
      </c>
      <c r="E1104" s="154" t="str">
        <f>IF(Input!I1104&lt;&gt;"",CONCATENATE(Input!I1104,", ",LEFT(Input!H1104,1)),"")</f>
        <v/>
      </c>
      <c r="F1104" s="156"/>
      <c r="G1104" s="157" t="str">
        <f t="shared" si="17"/>
        <v/>
      </c>
      <c r="H1104" s="154" t="str">
        <f>IF(A1104&lt;&gt;"",VLOOKUP(G1104,ScoreRanges!$C$4:$E$8,3),"")</f>
        <v/>
      </c>
      <c r="I1104" s="156"/>
      <c r="J1104" s="129" t="str">
        <f>IF(AND(ConversionTable!$F$2&lt;&gt;"",A1104&lt;&gt;""),VLOOKUP(G1104,ConversionTable!B$2:D$402,3),"")</f>
        <v/>
      </c>
      <c r="K1104" s="66" t="str">
        <f>IF(AND(ConversionTable!$F$2&lt;&gt;"",A1104&lt;&gt;""),VLOOKUP(J1104,ConversionTable!I$4:K$7,3),"")</f>
        <v/>
      </c>
      <c r="M1104" s="66" t="str">
        <f>IF(A1104&lt;&gt;"",(Input!AE1104*ScoringModel!$B$11+Input!AF1104*ScoringModel!$B$21+Input!AG1104*ScoringModel!$B$31)*0.01,"")</f>
        <v/>
      </c>
      <c r="N1104" s="66" t="str">
        <f>IF(A1104&lt;&gt;"",(Input!J1104*ScoringModel!$B$4+Input!K1104*ScoringModel!$B$5+Input!L1104*ScoringModel!$B$6+Input!M1104*ScoringModel!$B$7+Input!N1104*ScoringModel!$B$8+Input!O1104*ScoringModel!$B$9+Input!P1104*ScoringModel!$B$10)*0.01,"")</f>
        <v/>
      </c>
      <c r="O1104" s="66" t="str">
        <f>IF(A1104&lt;&gt;"",(Input!Q1104*ScoringModel!$B$14+Input!R1104*ScoringModel!$B$15+Input!S1104*ScoringModel!$B$16+Input!T1104*ScoringModel!$B$17+Input!U1104*ScoringModel!$B$18+Input!V1104*ScoringModel!$B$19+Input!W1104*ScoringModel!$B$20)*0.01,"")</f>
        <v/>
      </c>
      <c r="P1104" s="66" t="str">
        <f>IF(A1104&lt;&gt;"",(Input!X1104*ScoringModel!$B$24+Input!Y1104*ScoringModel!$B$25+Input!Z1104*ScoringModel!$B$26+Input!AA1104*ScoringModel!$B$27+Input!AB1104*ScoringModel!$B$28+Input!AC1104*ScoringModel!$B$29+Input!AD1104*ScoringModel!$B$30)*0.01,"")</f>
        <v/>
      </c>
    </row>
    <row r="1105" spans="1:16" x14ac:dyDescent="0.25">
      <c r="A1105" s="154" t="str">
        <f>IF(Input!A1105&lt;&gt;"",Input!A1105,"")</f>
        <v/>
      </c>
      <c r="B1105" s="154" t="str">
        <f>IF(Input!D1105&lt;&gt;"",CONCATENATE(Input!D1105,", ",Input!C1105),"")</f>
        <v/>
      </c>
      <c r="C1105" s="154" t="str">
        <f>IF(Input!E1105&lt;&gt;"",Input!E1105,"")</f>
        <v/>
      </c>
      <c r="D1105" s="155" t="str">
        <f>IF(Input!F1105&lt;&gt;"",Input!F1105,"")</f>
        <v/>
      </c>
      <c r="E1105" s="154" t="str">
        <f>IF(Input!I1105&lt;&gt;"",CONCATENATE(Input!I1105,", ",LEFT(Input!H1105,1)),"")</f>
        <v/>
      </c>
      <c r="F1105" s="156"/>
      <c r="G1105" s="157" t="str">
        <f t="shared" si="17"/>
        <v/>
      </c>
      <c r="H1105" s="154" t="str">
        <f>IF(A1105&lt;&gt;"",VLOOKUP(G1105,ScoreRanges!$C$4:$E$8,3),"")</f>
        <v/>
      </c>
      <c r="I1105" s="156"/>
      <c r="J1105" s="129" t="str">
        <f>IF(AND(ConversionTable!$F$2&lt;&gt;"",A1105&lt;&gt;""),VLOOKUP(G1105,ConversionTable!B$2:D$402,3),"")</f>
        <v/>
      </c>
      <c r="K1105" s="66" t="str">
        <f>IF(AND(ConversionTable!$F$2&lt;&gt;"",A1105&lt;&gt;""),VLOOKUP(J1105,ConversionTable!I$4:K$7,3),"")</f>
        <v/>
      </c>
      <c r="M1105" s="66" t="str">
        <f>IF(A1105&lt;&gt;"",(Input!AE1105*ScoringModel!$B$11+Input!AF1105*ScoringModel!$B$21+Input!AG1105*ScoringModel!$B$31)*0.01,"")</f>
        <v/>
      </c>
      <c r="N1105" s="66" t="str">
        <f>IF(A1105&lt;&gt;"",(Input!J1105*ScoringModel!$B$4+Input!K1105*ScoringModel!$B$5+Input!L1105*ScoringModel!$B$6+Input!M1105*ScoringModel!$B$7+Input!N1105*ScoringModel!$B$8+Input!O1105*ScoringModel!$B$9+Input!P1105*ScoringModel!$B$10)*0.01,"")</f>
        <v/>
      </c>
      <c r="O1105" s="66" t="str">
        <f>IF(A1105&lt;&gt;"",(Input!Q1105*ScoringModel!$B$14+Input!R1105*ScoringModel!$B$15+Input!S1105*ScoringModel!$B$16+Input!T1105*ScoringModel!$B$17+Input!U1105*ScoringModel!$B$18+Input!V1105*ScoringModel!$B$19+Input!W1105*ScoringModel!$B$20)*0.01,"")</f>
        <v/>
      </c>
      <c r="P1105" s="66" t="str">
        <f>IF(A1105&lt;&gt;"",(Input!X1105*ScoringModel!$B$24+Input!Y1105*ScoringModel!$B$25+Input!Z1105*ScoringModel!$B$26+Input!AA1105*ScoringModel!$B$27+Input!AB1105*ScoringModel!$B$28+Input!AC1105*ScoringModel!$B$29+Input!AD1105*ScoringModel!$B$30)*0.01,"")</f>
        <v/>
      </c>
    </row>
    <row r="1106" spans="1:16" x14ac:dyDescent="0.25">
      <c r="A1106" s="154" t="str">
        <f>IF(Input!A1106&lt;&gt;"",Input!A1106,"")</f>
        <v/>
      </c>
      <c r="B1106" s="154" t="str">
        <f>IF(Input!D1106&lt;&gt;"",CONCATENATE(Input!D1106,", ",Input!C1106),"")</f>
        <v/>
      </c>
      <c r="C1106" s="154" t="str">
        <f>IF(Input!E1106&lt;&gt;"",Input!E1106,"")</f>
        <v/>
      </c>
      <c r="D1106" s="155" t="str">
        <f>IF(Input!F1106&lt;&gt;"",Input!F1106,"")</f>
        <v/>
      </c>
      <c r="E1106" s="154" t="str">
        <f>IF(Input!I1106&lt;&gt;"",CONCATENATE(Input!I1106,", ",LEFT(Input!H1106,1)),"")</f>
        <v/>
      </c>
      <c r="F1106" s="156"/>
      <c r="G1106" s="157" t="str">
        <f t="shared" si="17"/>
        <v/>
      </c>
      <c r="H1106" s="154" t="str">
        <f>IF(A1106&lt;&gt;"",VLOOKUP(G1106,ScoreRanges!$C$4:$E$8,3),"")</f>
        <v/>
      </c>
      <c r="I1106" s="156"/>
      <c r="J1106" s="129" t="str">
        <f>IF(AND(ConversionTable!$F$2&lt;&gt;"",A1106&lt;&gt;""),VLOOKUP(G1106,ConversionTable!B$2:D$402,3),"")</f>
        <v/>
      </c>
      <c r="K1106" s="66" t="str">
        <f>IF(AND(ConversionTable!$F$2&lt;&gt;"",A1106&lt;&gt;""),VLOOKUP(J1106,ConversionTable!I$4:K$7,3),"")</f>
        <v/>
      </c>
      <c r="M1106" s="66" t="str">
        <f>IF(A1106&lt;&gt;"",(Input!AE1106*ScoringModel!$B$11+Input!AF1106*ScoringModel!$B$21+Input!AG1106*ScoringModel!$B$31)*0.01,"")</f>
        <v/>
      </c>
      <c r="N1106" s="66" t="str">
        <f>IF(A1106&lt;&gt;"",(Input!J1106*ScoringModel!$B$4+Input!K1106*ScoringModel!$B$5+Input!L1106*ScoringModel!$B$6+Input!M1106*ScoringModel!$B$7+Input!N1106*ScoringModel!$B$8+Input!O1106*ScoringModel!$B$9+Input!P1106*ScoringModel!$B$10)*0.01,"")</f>
        <v/>
      </c>
      <c r="O1106" s="66" t="str">
        <f>IF(A1106&lt;&gt;"",(Input!Q1106*ScoringModel!$B$14+Input!R1106*ScoringModel!$B$15+Input!S1106*ScoringModel!$B$16+Input!T1106*ScoringModel!$B$17+Input!U1106*ScoringModel!$B$18+Input!V1106*ScoringModel!$B$19+Input!W1106*ScoringModel!$B$20)*0.01,"")</f>
        <v/>
      </c>
      <c r="P1106" s="66" t="str">
        <f>IF(A1106&lt;&gt;"",(Input!X1106*ScoringModel!$B$24+Input!Y1106*ScoringModel!$B$25+Input!Z1106*ScoringModel!$B$26+Input!AA1106*ScoringModel!$B$27+Input!AB1106*ScoringModel!$B$28+Input!AC1106*ScoringModel!$B$29+Input!AD1106*ScoringModel!$B$30)*0.01,"")</f>
        <v/>
      </c>
    </row>
    <row r="1107" spans="1:16" x14ac:dyDescent="0.25">
      <c r="A1107" s="154" t="str">
        <f>IF(Input!A1107&lt;&gt;"",Input!A1107,"")</f>
        <v/>
      </c>
      <c r="B1107" s="154" t="str">
        <f>IF(Input!D1107&lt;&gt;"",CONCATENATE(Input!D1107,", ",Input!C1107),"")</f>
        <v/>
      </c>
      <c r="C1107" s="154" t="str">
        <f>IF(Input!E1107&lt;&gt;"",Input!E1107,"")</f>
        <v/>
      </c>
      <c r="D1107" s="155" t="str">
        <f>IF(Input!F1107&lt;&gt;"",Input!F1107,"")</f>
        <v/>
      </c>
      <c r="E1107" s="154" t="str">
        <f>IF(Input!I1107&lt;&gt;"",CONCATENATE(Input!I1107,", ",LEFT(Input!H1107,1)),"")</f>
        <v/>
      </c>
      <c r="F1107" s="156"/>
      <c r="G1107" s="157" t="str">
        <f t="shared" si="17"/>
        <v/>
      </c>
      <c r="H1107" s="154" t="str">
        <f>IF(A1107&lt;&gt;"",VLOOKUP(G1107,ScoreRanges!$C$4:$E$8,3),"")</f>
        <v/>
      </c>
      <c r="I1107" s="156"/>
      <c r="J1107" s="129" t="str">
        <f>IF(AND(ConversionTable!$F$2&lt;&gt;"",A1107&lt;&gt;""),VLOOKUP(G1107,ConversionTable!B$2:D$402,3),"")</f>
        <v/>
      </c>
      <c r="K1107" s="66" t="str">
        <f>IF(AND(ConversionTable!$F$2&lt;&gt;"",A1107&lt;&gt;""),VLOOKUP(J1107,ConversionTable!I$4:K$7,3),"")</f>
        <v/>
      </c>
      <c r="M1107" s="66" t="str">
        <f>IF(A1107&lt;&gt;"",(Input!AE1107*ScoringModel!$B$11+Input!AF1107*ScoringModel!$B$21+Input!AG1107*ScoringModel!$B$31)*0.01,"")</f>
        <v/>
      </c>
      <c r="N1107" s="66" t="str">
        <f>IF(A1107&lt;&gt;"",(Input!J1107*ScoringModel!$B$4+Input!K1107*ScoringModel!$B$5+Input!L1107*ScoringModel!$B$6+Input!M1107*ScoringModel!$B$7+Input!N1107*ScoringModel!$B$8+Input!O1107*ScoringModel!$B$9+Input!P1107*ScoringModel!$B$10)*0.01,"")</f>
        <v/>
      </c>
      <c r="O1107" s="66" t="str">
        <f>IF(A1107&lt;&gt;"",(Input!Q1107*ScoringModel!$B$14+Input!R1107*ScoringModel!$B$15+Input!S1107*ScoringModel!$B$16+Input!T1107*ScoringModel!$B$17+Input!U1107*ScoringModel!$B$18+Input!V1107*ScoringModel!$B$19+Input!W1107*ScoringModel!$B$20)*0.01,"")</f>
        <v/>
      </c>
      <c r="P1107" s="66" t="str">
        <f>IF(A1107&lt;&gt;"",(Input!X1107*ScoringModel!$B$24+Input!Y1107*ScoringModel!$B$25+Input!Z1107*ScoringModel!$B$26+Input!AA1107*ScoringModel!$B$27+Input!AB1107*ScoringModel!$B$28+Input!AC1107*ScoringModel!$B$29+Input!AD1107*ScoringModel!$B$30)*0.01,"")</f>
        <v/>
      </c>
    </row>
    <row r="1108" spans="1:16" x14ac:dyDescent="0.25">
      <c r="A1108" s="154" t="str">
        <f>IF(Input!A1108&lt;&gt;"",Input!A1108,"")</f>
        <v/>
      </c>
      <c r="B1108" s="154" t="str">
        <f>IF(Input!D1108&lt;&gt;"",CONCATENATE(Input!D1108,", ",Input!C1108),"")</f>
        <v/>
      </c>
      <c r="C1108" s="154" t="str">
        <f>IF(Input!E1108&lt;&gt;"",Input!E1108,"")</f>
        <v/>
      </c>
      <c r="D1108" s="155" t="str">
        <f>IF(Input!F1108&lt;&gt;"",Input!F1108,"")</f>
        <v/>
      </c>
      <c r="E1108" s="154" t="str">
        <f>IF(Input!I1108&lt;&gt;"",CONCATENATE(Input!I1108,", ",LEFT(Input!H1108,1)),"")</f>
        <v/>
      </c>
      <c r="F1108" s="156"/>
      <c r="G1108" s="157" t="str">
        <f t="shared" si="17"/>
        <v/>
      </c>
      <c r="H1108" s="154" t="str">
        <f>IF(A1108&lt;&gt;"",VLOOKUP(G1108,ScoreRanges!$C$4:$E$8,3),"")</f>
        <v/>
      </c>
      <c r="I1108" s="156"/>
      <c r="J1108" s="129" t="str">
        <f>IF(AND(ConversionTable!$F$2&lt;&gt;"",A1108&lt;&gt;""),VLOOKUP(G1108,ConversionTable!B$2:D$402,3),"")</f>
        <v/>
      </c>
      <c r="K1108" s="66" t="str">
        <f>IF(AND(ConversionTable!$F$2&lt;&gt;"",A1108&lt;&gt;""),VLOOKUP(J1108,ConversionTable!I$4:K$7,3),"")</f>
        <v/>
      </c>
      <c r="M1108" s="66" t="str">
        <f>IF(A1108&lt;&gt;"",(Input!AE1108*ScoringModel!$B$11+Input!AF1108*ScoringModel!$B$21+Input!AG1108*ScoringModel!$B$31)*0.01,"")</f>
        <v/>
      </c>
      <c r="N1108" s="66" t="str">
        <f>IF(A1108&lt;&gt;"",(Input!J1108*ScoringModel!$B$4+Input!K1108*ScoringModel!$B$5+Input!L1108*ScoringModel!$B$6+Input!M1108*ScoringModel!$B$7+Input!N1108*ScoringModel!$B$8+Input!O1108*ScoringModel!$B$9+Input!P1108*ScoringModel!$B$10)*0.01,"")</f>
        <v/>
      </c>
      <c r="O1108" s="66" t="str">
        <f>IF(A1108&lt;&gt;"",(Input!Q1108*ScoringModel!$B$14+Input!R1108*ScoringModel!$B$15+Input!S1108*ScoringModel!$B$16+Input!T1108*ScoringModel!$B$17+Input!U1108*ScoringModel!$B$18+Input!V1108*ScoringModel!$B$19+Input!W1108*ScoringModel!$B$20)*0.01,"")</f>
        <v/>
      </c>
      <c r="P1108" s="66" t="str">
        <f>IF(A1108&lt;&gt;"",(Input!X1108*ScoringModel!$B$24+Input!Y1108*ScoringModel!$B$25+Input!Z1108*ScoringModel!$B$26+Input!AA1108*ScoringModel!$B$27+Input!AB1108*ScoringModel!$B$28+Input!AC1108*ScoringModel!$B$29+Input!AD1108*ScoringModel!$B$30)*0.01,"")</f>
        <v/>
      </c>
    </row>
    <row r="1109" spans="1:16" x14ac:dyDescent="0.25">
      <c r="A1109" s="154" t="str">
        <f>IF(Input!A1109&lt;&gt;"",Input!A1109,"")</f>
        <v/>
      </c>
      <c r="B1109" s="154" t="str">
        <f>IF(Input!D1109&lt;&gt;"",CONCATENATE(Input!D1109,", ",Input!C1109),"")</f>
        <v/>
      </c>
      <c r="C1109" s="154" t="str">
        <f>IF(Input!E1109&lt;&gt;"",Input!E1109,"")</f>
        <v/>
      </c>
      <c r="D1109" s="155" t="str">
        <f>IF(Input!F1109&lt;&gt;"",Input!F1109,"")</f>
        <v/>
      </c>
      <c r="E1109" s="154" t="str">
        <f>IF(Input!I1109&lt;&gt;"",CONCATENATE(Input!I1109,", ",LEFT(Input!H1109,1)),"")</f>
        <v/>
      </c>
      <c r="F1109" s="156"/>
      <c r="G1109" s="157" t="str">
        <f t="shared" si="17"/>
        <v/>
      </c>
      <c r="H1109" s="154" t="str">
        <f>IF(A1109&lt;&gt;"",VLOOKUP(G1109,ScoreRanges!$C$4:$E$8,3),"")</f>
        <v/>
      </c>
      <c r="I1109" s="156"/>
      <c r="J1109" s="129" t="str">
        <f>IF(AND(ConversionTable!$F$2&lt;&gt;"",A1109&lt;&gt;""),VLOOKUP(G1109,ConversionTable!B$2:D$402,3),"")</f>
        <v/>
      </c>
      <c r="K1109" s="66" t="str">
        <f>IF(AND(ConversionTable!$F$2&lt;&gt;"",A1109&lt;&gt;""),VLOOKUP(J1109,ConversionTable!I$4:K$7,3),"")</f>
        <v/>
      </c>
      <c r="M1109" s="66" t="str">
        <f>IF(A1109&lt;&gt;"",(Input!AE1109*ScoringModel!$B$11+Input!AF1109*ScoringModel!$B$21+Input!AG1109*ScoringModel!$B$31)*0.01,"")</f>
        <v/>
      </c>
      <c r="N1109" s="66" t="str">
        <f>IF(A1109&lt;&gt;"",(Input!J1109*ScoringModel!$B$4+Input!K1109*ScoringModel!$B$5+Input!L1109*ScoringModel!$B$6+Input!M1109*ScoringModel!$B$7+Input!N1109*ScoringModel!$B$8+Input!O1109*ScoringModel!$B$9+Input!P1109*ScoringModel!$B$10)*0.01,"")</f>
        <v/>
      </c>
      <c r="O1109" s="66" t="str">
        <f>IF(A1109&lt;&gt;"",(Input!Q1109*ScoringModel!$B$14+Input!R1109*ScoringModel!$B$15+Input!S1109*ScoringModel!$B$16+Input!T1109*ScoringModel!$B$17+Input!U1109*ScoringModel!$B$18+Input!V1109*ScoringModel!$B$19+Input!W1109*ScoringModel!$B$20)*0.01,"")</f>
        <v/>
      </c>
      <c r="P1109" s="66" t="str">
        <f>IF(A1109&lt;&gt;"",(Input!X1109*ScoringModel!$B$24+Input!Y1109*ScoringModel!$B$25+Input!Z1109*ScoringModel!$B$26+Input!AA1109*ScoringModel!$B$27+Input!AB1109*ScoringModel!$B$28+Input!AC1109*ScoringModel!$B$29+Input!AD1109*ScoringModel!$B$30)*0.01,"")</f>
        <v/>
      </c>
    </row>
    <row r="1110" spans="1:16" x14ac:dyDescent="0.25">
      <c r="A1110" s="154" t="str">
        <f>IF(Input!A1110&lt;&gt;"",Input!A1110,"")</f>
        <v/>
      </c>
      <c r="B1110" s="154" t="str">
        <f>IF(Input!D1110&lt;&gt;"",CONCATENATE(Input!D1110,", ",Input!C1110),"")</f>
        <v/>
      </c>
      <c r="C1110" s="154" t="str">
        <f>IF(Input!E1110&lt;&gt;"",Input!E1110,"")</f>
        <v/>
      </c>
      <c r="D1110" s="155" t="str">
        <f>IF(Input!F1110&lt;&gt;"",Input!F1110,"")</f>
        <v/>
      </c>
      <c r="E1110" s="154" t="str">
        <f>IF(Input!I1110&lt;&gt;"",CONCATENATE(Input!I1110,", ",LEFT(Input!H1110,1)),"")</f>
        <v/>
      </c>
      <c r="F1110" s="156"/>
      <c r="G1110" s="157" t="str">
        <f t="shared" si="17"/>
        <v/>
      </c>
      <c r="H1110" s="154" t="str">
        <f>IF(A1110&lt;&gt;"",VLOOKUP(G1110,ScoreRanges!$C$4:$E$8,3),"")</f>
        <v/>
      </c>
      <c r="I1110" s="156"/>
      <c r="J1110" s="129" t="str">
        <f>IF(AND(ConversionTable!$F$2&lt;&gt;"",A1110&lt;&gt;""),VLOOKUP(G1110,ConversionTable!B$2:D$402,3),"")</f>
        <v/>
      </c>
      <c r="K1110" s="66" t="str">
        <f>IF(AND(ConversionTable!$F$2&lt;&gt;"",A1110&lt;&gt;""),VLOOKUP(J1110,ConversionTable!I$4:K$7,3),"")</f>
        <v/>
      </c>
      <c r="M1110" s="66" t="str">
        <f>IF(A1110&lt;&gt;"",(Input!AE1110*ScoringModel!$B$11+Input!AF1110*ScoringModel!$B$21+Input!AG1110*ScoringModel!$B$31)*0.01,"")</f>
        <v/>
      </c>
      <c r="N1110" s="66" t="str">
        <f>IF(A1110&lt;&gt;"",(Input!J1110*ScoringModel!$B$4+Input!K1110*ScoringModel!$B$5+Input!L1110*ScoringModel!$B$6+Input!M1110*ScoringModel!$B$7+Input!N1110*ScoringModel!$B$8+Input!O1110*ScoringModel!$B$9+Input!P1110*ScoringModel!$B$10)*0.01,"")</f>
        <v/>
      </c>
      <c r="O1110" s="66" t="str">
        <f>IF(A1110&lt;&gt;"",(Input!Q1110*ScoringModel!$B$14+Input!R1110*ScoringModel!$B$15+Input!S1110*ScoringModel!$B$16+Input!T1110*ScoringModel!$B$17+Input!U1110*ScoringModel!$B$18+Input!V1110*ScoringModel!$B$19+Input!W1110*ScoringModel!$B$20)*0.01,"")</f>
        <v/>
      </c>
      <c r="P1110" s="66" t="str">
        <f>IF(A1110&lt;&gt;"",(Input!X1110*ScoringModel!$B$24+Input!Y1110*ScoringModel!$B$25+Input!Z1110*ScoringModel!$B$26+Input!AA1110*ScoringModel!$B$27+Input!AB1110*ScoringModel!$B$28+Input!AC1110*ScoringModel!$B$29+Input!AD1110*ScoringModel!$B$30)*0.01,"")</f>
        <v/>
      </c>
    </row>
    <row r="1111" spans="1:16" x14ac:dyDescent="0.25">
      <c r="A1111" s="154" t="str">
        <f>IF(Input!A1111&lt;&gt;"",Input!A1111,"")</f>
        <v/>
      </c>
      <c r="B1111" s="154" t="str">
        <f>IF(Input!D1111&lt;&gt;"",CONCATENATE(Input!D1111,", ",Input!C1111),"")</f>
        <v/>
      </c>
      <c r="C1111" s="154" t="str">
        <f>IF(Input!E1111&lt;&gt;"",Input!E1111,"")</f>
        <v/>
      </c>
      <c r="D1111" s="155" t="str">
        <f>IF(Input!F1111&lt;&gt;"",Input!F1111,"")</f>
        <v/>
      </c>
      <c r="E1111" s="154" t="str">
        <f>IF(Input!I1111&lt;&gt;"",CONCATENATE(Input!I1111,", ",LEFT(Input!H1111,1)),"")</f>
        <v/>
      </c>
      <c r="F1111" s="156"/>
      <c r="G1111" s="157" t="str">
        <f t="shared" si="17"/>
        <v/>
      </c>
      <c r="H1111" s="154" t="str">
        <f>IF(A1111&lt;&gt;"",VLOOKUP(G1111,ScoreRanges!$C$4:$E$8,3),"")</f>
        <v/>
      </c>
      <c r="I1111" s="156"/>
      <c r="J1111" s="129" t="str">
        <f>IF(AND(ConversionTable!$F$2&lt;&gt;"",A1111&lt;&gt;""),VLOOKUP(G1111,ConversionTable!B$2:D$402,3),"")</f>
        <v/>
      </c>
      <c r="K1111" s="66" t="str">
        <f>IF(AND(ConversionTable!$F$2&lt;&gt;"",A1111&lt;&gt;""),VLOOKUP(J1111,ConversionTable!I$4:K$7,3),"")</f>
        <v/>
      </c>
      <c r="M1111" s="66" t="str">
        <f>IF(A1111&lt;&gt;"",(Input!AE1111*ScoringModel!$B$11+Input!AF1111*ScoringModel!$B$21+Input!AG1111*ScoringModel!$B$31)*0.01,"")</f>
        <v/>
      </c>
      <c r="N1111" s="66" t="str">
        <f>IF(A1111&lt;&gt;"",(Input!J1111*ScoringModel!$B$4+Input!K1111*ScoringModel!$B$5+Input!L1111*ScoringModel!$B$6+Input!M1111*ScoringModel!$B$7+Input!N1111*ScoringModel!$B$8+Input!O1111*ScoringModel!$B$9+Input!P1111*ScoringModel!$B$10)*0.01,"")</f>
        <v/>
      </c>
      <c r="O1111" s="66" t="str">
        <f>IF(A1111&lt;&gt;"",(Input!Q1111*ScoringModel!$B$14+Input!R1111*ScoringModel!$B$15+Input!S1111*ScoringModel!$B$16+Input!T1111*ScoringModel!$B$17+Input!U1111*ScoringModel!$B$18+Input!V1111*ScoringModel!$B$19+Input!W1111*ScoringModel!$B$20)*0.01,"")</f>
        <v/>
      </c>
      <c r="P1111" s="66" t="str">
        <f>IF(A1111&lt;&gt;"",(Input!X1111*ScoringModel!$B$24+Input!Y1111*ScoringModel!$B$25+Input!Z1111*ScoringModel!$B$26+Input!AA1111*ScoringModel!$B$27+Input!AB1111*ScoringModel!$B$28+Input!AC1111*ScoringModel!$B$29+Input!AD1111*ScoringModel!$B$30)*0.01,"")</f>
        <v/>
      </c>
    </row>
    <row r="1112" spans="1:16" x14ac:dyDescent="0.25">
      <c r="A1112" s="154" t="str">
        <f>IF(Input!A1112&lt;&gt;"",Input!A1112,"")</f>
        <v/>
      </c>
      <c r="B1112" s="154" t="str">
        <f>IF(Input!D1112&lt;&gt;"",CONCATENATE(Input!D1112,", ",Input!C1112),"")</f>
        <v/>
      </c>
      <c r="C1112" s="154" t="str">
        <f>IF(Input!E1112&lt;&gt;"",Input!E1112,"")</f>
        <v/>
      </c>
      <c r="D1112" s="155" t="str">
        <f>IF(Input!F1112&lt;&gt;"",Input!F1112,"")</f>
        <v/>
      </c>
      <c r="E1112" s="154" t="str">
        <f>IF(Input!I1112&lt;&gt;"",CONCATENATE(Input!I1112,", ",LEFT(Input!H1112,1)),"")</f>
        <v/>
      </c>
      <c r="F1112" s="156"/>
      <c r="G1112" s="157" t="str">
        <f t="shared" si="17"/>
        <v/>
      </c>
      <c r="H1112" s="154" t="str">
        <f>IF(A1112&lt;&gt;"",VLOOKUP(G1112,ScoreRanges!$C$4:$E$8,3),"")</f>
        <v/>
      </c>
      <c r="I1112" s="156"/>
      <c r="J1112" s="129" t="str">
        <f>IF(AND(ConversionTable!$F$2&lt;&gt;"",A1112&lt;&gt;""),VLOOKUP(G1112,ConversionTable!B$2:D$402,3),"")</f>
        <v/>
      </c>
      <c r="K1112" s="66" t="str">
        <f>IF(AND(ConversionTable!$F$2&lt;&gt;"",A1112&lt;&gt;""),VLOOKUP(J1112,ConversionTable!I$4:K$7,3),"")</f>
        <v/>
      </c>
      <c r="M1112" s="66" t="str">
        <f>IF(A1112&lt;&gt;"",(Input!AE1112*ScoringModel!$B$11+Input!AF1112*ScoringModel!$B$21+Input!AG1112*ScoringModel!$B$31)*0.01,"")</f>
        <v/>
      </c>
      <c r="N1112" s="66" t="str">
        <f>IF(A1112&lt;&gt;"",(Input!J1112*ScoringModel!$B$4+Input!K1112*ScoringModel!$B$5+Input!L1112*ScoringModel!$B$6+Input!M1112*ScoringModel!$B$7+Input!N1112*ScoringModel!$B$8+Input!O1112*ScoringModel!$B$9+Input!P1112*ScoringModel!$B$10)*0.01,"")</f>
        <v/>
      </c>
      <c r="O1112" s="66" t="str">
        <f>IF(A1112&lt;&gt;"",(Input!Q1112*ScoringModel!$B$14+Input!R1112*ScoringModel!$B$15+Input!S1112*ScoringModel!$B$16+Input!T1112*ScoringModel!$B$17+Input!U1112*ScoringModel!$B$18+Input!V1112*ScoringModel!$B$19+Input!W1112*ScoringModel!$B$20)*0.01,"")</f>
        <v/>
      </c>
      <c r="P1112" s="66" t="str">
        <f>IF(A1112&lt;&gt;"",(Input!X1112*ScoringModel!$B$24+Input!Y1112*ScoringModel!$B$25+Input!Z1112*ScoringModel!$B$26+Input!AA1112*ScoringModel!$B$27+Input!AB1112*ScoringModel!$B$28+Input!AC1112*ScoringModel!$B$29+Input!AD1112*ScoringModel!$B$30)*0.01,"")</f>
        <v/>
      </c>
    </row>
    <row r="1113" spans="1:16" x14ac:dyDescent="0.25">
      <c r="A1113" s="154" t="str">
        <f>IF(Input!A1113&lt;&gt;"",Input!A1113,"")</f>
        <v/>
      </c>
      <c r="B1113" s="154" t="str">
        <f>IF(Input!D1113&lt;&gt;"",CONCATENATE(Input!D1113,", ",Input!C1113),"")</f>
        <v/>
      </c>
      <c r="C1113" s="154" t="str">
        <f>IF(Input!E1113&lt;&gt;"",Input!E1113,"")</f>
        <v/>
      </c>
      <c r="D1113" s="155" t="str">
        <f>IF(Input!F1113&lt;&gt;"",Input!F1113,"")</f>
        <v/>
      </c>
      <c r="E1113" s="154" t="str">
        <f>IF(Input!I1113&lt;&gt;"",CONCATENATE(Input!I1113,", ",LEFT(Input!H1113,1)),"")</f>
        <v/>
      </c>
      <c r="F1113" s="156"/>
      <c r="G1113" s="157" t="str">
        <f t="shared" si="17"/>
        <v/>
      </c>
      <c r="H1113" s="154" t="str">
        <f>IF(A1113&lt;&gt;"",VLOOKUP(G1113,ScoreRanges!$C$4:$E$8,3),"")</f>
        <v/>
      </c>
      <c r="I1113" s="156"/>
      <c r="J1113" s="129" t="str">
        <f>IF(AND(ConversionTable!$F$2&lt;&gt;"",A1113&lt;&gt;""),VLOOKUP(G1113,ConversionTable!B$2:D$402,3),"")</f>
        <v/>
      </c>
      <c r="K1113" s="66" t="str">
        <f>IF(AND(ConversionTable!$F$2&lt;&gt;"",A1113&lt;&gt;""),VLOOKUP(J1113,ConversionTable!I$4:K$7,3),"")</f>
        <v/>
      </c>
      <c r="M1113" s="66" t="str">
        <f>IF(A1113&lt;&gt;"",(Input!AE1113*ScoringModel!$B$11+Input!AF1113*ScoringModel!$B$21+Input!AG1113*ScoringModel!$B$31)*0.01,"")</f>
        <v/>
      </c>
      <c r="N1113" s="66" t="str">
        <f>IF(A1113&lt;&gt;"",(Input!J1113*ScoringModel!$B$4+Input!K1113*ScoringModel!$B$5+Input!L1113*ScoringModel!$B$6+Input!M1113*ScoringModel!$B$7+Input!N1113*ScoringModel!$B$8+Input!O1113*ScoringModel!$B$9+Input!P1113*ScoringModel!$B$10)*0.01,"")</f>
        <v/>
      </c>
      <c r="O1113" s="66" t="str">
        <f>IF(A1113&lt;&gt;"",(Input!Q1113*ScoringModel!$B$14+Input!R1113*ScoringModel!$B$15+Input!S1113*ScoringModel!$B$16+Input!T1113*ScoringModel!$B$17+Input!U1113*ScoringModel!$B$18+Input!V1113*ScoringModel!$B$19+Input!W1113*ScoringModel!$B$20)*0.01,"")</f>
        <v/>
      </c>
      <c r="P1113" s="66" t="str">
        <f>IF(A1113&lt;&gt;"",(Input!X1113*ScoringModel!$B$24+Input!Y1113*ScoringModel!$B$25+Input!Z1113*ScoringModel!$B$26+Input!AA1113*ScoringModel!$B$27+Input!AB1113*ScoringModel!$B$28+Input!AC1113*ScoringModel!$B$29+Input!AD1113*ScoringModel!$B$30)*0.01,"")</f>
        <v/>
      </c>
    </row>
    <row r="1114" spans="1:16" x14ac:dyDescent="0.25">
      <c r="A1114" s="154" t="str">
        <f>IF(Input!A1114&lt;&gt;"",Input!A1114,"")</f>
        <v/>
      </c>
      <c r="B1114" s="154" t="str">
        <f>IF(Input!D1114&lt;&gt;"",CONCATENATE(Input!D1114,", ",Input!C1114),"")</f>
        <v/>
      </c>
      <c r="C1114" s="154" t="str">
        <f>IF(Input!E1114&lt;&gt;"",Input!E1114,"")</f>
        <v/>
      </c>
      <c r="D1114" s="155" t="str">
        <f>IF(Input!F1114&lt;&gt;"",Input!F1114,"")</f>
        <v/>
      </c>
      <c r="E1114" s="154" t="str">
        <f>IF(Input!I1114&lt;&gt;"",CONCATENATE(Input!I1114,", ",LEFT(Input!H1114,1)),"")</f>
        <v/>
      </c>
      <c r="F1114" s="156"/>
      <c r="G1114" s="157" t="str">
        <f t="shared" si="17"/>
        <v/>
      </c>
      <c r="H1114" s="154" t="str">
        <f>IF(A1114&lt;&gt;"",VLOOKUP(G1114,ScoreRanges!$C$4:$E$8,3),"")</f>
        <v/>
      </c>
      <c r="I1114" s="156"/>
      <c r="J1114" s="129" t="str">
        <f>IF(AND(ConversionTable!$F$2&lt;&gt;"",A1114&lt;&gt;""),VLOOKUP(G1114,ConversionTable!B$2:D$402,3),"")</f>
        <v/>
      </c>
      <c r="K1114" s="66" t="str">
        <f>IF(AND(ConversionTable!$F$2&lt;&gt;"",A1114&lt;&gt;""),VLOOKUP(J1114,ConversionTable!I$4:K$7,3),"")</f>
        <v/>
      </c>
      <c r="M1114" s="66" t="str">
        <f>IF(A1114&lt;&gt;"",(Input!AE1114*ScoringModel!$B$11+Input!AF1114*ScoringModel!$B$21+Input!AG1114*ScoringModel!$B$31)*0.01,"")</f>
        <v/>
      </c>
      <c r="N1114" s="66" t="str">
        <f>IF(A1114&lt;&gt;"",(Input!J1114*ScoringModel!$B$4+Input!K1114*ScoringModel!$B$5+Input!L1114*ScoringModel!$B$6+Input!M1114*ScoringModel!$B$7+Input!N1114*ScoringModel!$B$8+Input!O1114*ScoringModel!$B$9+Input!P1114*ScoringModel!$B$10)*0.01,"")</f>
        <v/>
      </c>
      <c r="O1114" s="66" t="str">
        <f>IF(A1114&lt;&gt;"",(Input!Q1114*ScoringModel!$B$14+Input!R1114*ScoringModel!$B$15+Input!S1114*ScoringModel!$B$16+Input!T1114*ScoringModel!$B$17+Input!U1114*ScoringModel!$B$18+Input!V1114*ScoringModel!$B$19+Input!W1114*ScoringModel!$B$20)*0.01,"")</f>
        <v/>
      </c>
      <c r="P1114" s="66" t="str">
        <f>IF(A1114&lt;&gt;"",(Input!X1114*ScoringModel!$B$24+Input!Y1114*ScoringModel!$B$25+Input!Z1114*ScoringModel!$B$26+Input!AA1114*ScoringModel!$B$27+Input!AB1114*ScoringModel!$B$28+Input!AC1114*ScoringModel!$B$29+Input!AD1114*ScoringModel!$B$30)*0.01,"")</f>
        <v/>
      </c>
    </row>
    <row r="1115" spans="1:16" x14ac:dyDescent="0.25">
      <c r="A1115" s="154" t="str">
        <f>IF(Input!A1115&lt;&gt;"",Input!A1115,"")</f>
        <v/>
      </c>
      <c r="B1115" s="154" t="str">
        <f>IF(Input!D1115&lt;&gt;"",CONCATENATE(Input!D1115,", ",Input!C1115),"")</f>
        <v/>
      </c>
      <c r="C1115" s="154" t="str">
        <f>IF(Input!E1115&lt;&gt;"",Input!E1115,"")</f>
        <v/>
      </c>
      <c r="D1115" s="155" t="str">
        <f>IF(Input!F1115&lt;&gt;"",Input!F1115,"")</f>
        <v/>
      </c>
      <c r="E1115" s="154" t="str">
        <f>IF(Input!I1115&lt;&gt;"",CONCATENATE(Input!I1115,", ",LEFT(Input!H1115,1)),"")</f>
        <v/>
      </c>
      <c r="F1115" s="156"/>
      <c r="G1115" s="157" t="str">
        <f t="shared" si="17"/>
        <v/>
      </c>
      <c r="H1115" s="154" t="str">
        <f>IF(A1115&lt;&gt;"",VLOOKUP(G1115,ScoreRanges!$C$4:$E$8,3),"")</f>
        <v/>
      </c>
      <c r="I1115" s="156"/>
      <c r="J1115" s="129" t="str">
        <f>IF(AND(ConversionTable!$F$2&lt;&gt;"",A1115&lt;&gt;""),VLOOKUP(G1115,ConversionTable!B$2:D$402,3),"")</f>
        <v/>
      </c>
      <c r="K1115" s="66" t="str">
        <f>IF(AND(ConversionTable!$F$2&lt;&gt;"",A1115&lt;&gt;""),VLOOKUP(J1115,ConversionTable!I$4:K$7,3),"")</f>
        <v/>
      </c>
      <c r="M1115" s="66" t="str">
        <f>IF(A1115&lt;&gt;"",(Input!AE1115*ScoringModel!$B$11+Input!AF1115*ScoringModel!$B$21+Input!AG1115*ScoringModel!$B$31)*0.01,"")</f>
        <v/>
      </c>
      <c r="N1115" s="66" t="str">
        <f>IF(A1115&lt;&gt;"",(Input!J1115*ScoringModel!$B$4+Input!K1115*ScoringModel!$B$5+Input!L1115*ScoringModel!$B$6+Input!M1115*ScoringModel!$B$7+Input!N1115*ScoringModel!$B$8+Input!O1115*ScoringModel!$B$9+Input!P1115*ScoringModel!$B$10)*0.01,"")</f>
        <v/>
      </c>
      <c r="O1115" s="66" t="str">
        <f>IF(A1115&lt;&gt;"",(Input!Q1115*ScoringModel!$B$14+Input!R1115*ScoringModel!$B$15+Input!S1115*ScoringModel!$B$16+Input!T1115*ScoringModel!$B$17+Input!U1115*ScoringModel!$B$18+Input!V1115*ScoringModel!$B$19+Input!W1115*ScoringModel!$B$20)*0.01,"")</f>
        <v/>
      </c>
      <c r="P1115" s="66" t="str">
        <f>IF(A1115&lt;&gt;"",(Input!X1115*ScoringModel!$B$24+Input!Y1115*ScoringModel!$B$25+Input!Z1115*ScoringModel!$B$26+Input!AA1115*ScoringModel!$B$27+Input!AB1115*ScoringModel!$B$28+Input!AC1115*ScoringModel!$B$29+Input!AD1115*ScoringModel!$B$30)*0.01,"")</f>
        <v/>
      </c>
    </row>
    <row r="1116" spans="1:16" x14ac:dyDescent="0.25">
      <c r="A1116" s="154" t="str">
        <f>IF(Input!A1116&lt;&gt;"",Input!A1116,"")</f>
        <v/>
      </c>
      <c r="B1116" s="154" t="str">
        <f>IF(Input!D1116&lt;&gt;"",CONCATENATE(Input!D1116,", ",Input!C1116),"")</f>
        <v/>
      </c>
      <c r="C1116" s="154" t="str">
        <f>IF(Input!E1116&lt;&gt;"",Input!E1116,"")</f>
        <v/>
      </c>
      <c r="D1116" s="155" t="str">
        <f>IF(Input!F1116&lt;&gt;"",Input!F1116,"")</f>
        <v/>
      </c>
      <c r="E1116" s="154" t="str">
        <f>IF(Input!I1116&lt;&gt;"",CONCATENATE(Input!I1116,", ",LEFT(Input!H1116,1)),"")</f>
        <v/>
      </c>
      <c r="F1116" s="156"/>
      <c r="G1116" s="157" t="str">
        <f t="shared" si="17"/>
        <v/>
      </c>
      <c r="H1116" s="154" t="str">
        <f>IF(A1116&lt;&gt;"",VLOOKUP(G1116,ScoreRanges!$C$4:$E$8,3),"")</f>
        <v/>
      </c>
      <c r="I1116" s="156"/>
      <c r="J1116" s="129" t="str">
        <f>IF(AND(ConversionTable!$F$2&lt;&gt;"",A1116&lt;&gt;""),VLOOKUP(G1116,ConversionTable!B$2:D$402,3),"")</f>
        <v/>
      </c>
      <c r="K1116" s="66" t="str">
        <f>IF(AND(ConversionTable!$F$2&lt;&gt;"",A1116&lt;&gt;""),VLOOKUP(J1116,ConversionTable!I$4:K$7,3),"")</f>
        <v/>
      </c>
      <c r="M1116" s="66" t="str">
        <f>IF(A1116&lt;&gt;"",(Input!AE1116*ScoringModel!$B$11+Input!AF1116*ScoringModel!$B$21+Input!AG1116*ScoringModel!$B$31)*0.01,"")</f>
        <v/>
      </c>
      <c r="N1116" s="66" t="str">
        <f>IF(A1116&lt;&gt;"",(Input!J1116*ScoringModel!$B$4+Input!K1116*ScoringModel!$B$5+Input!L1116*ScoringModel!$B$6+Input!M1116*ScoringModel!$B$7+Input!N1116*ScoringModel!$B$8+Input!O1116*ScoringModel!$B$9+Input!P1116*ScoringModel!$B$10)*0.01,"")</f>
        <v/>
      </c>
      <c r="O1116" s="66" t="str">
        <f>IF(A1116&lt;&gt;"",(Input!Q1116*ScoringModel!$B$14+Input!R1116*ScoringModel!$B$15+Input!S1116*ScoringModel!$B$16+Input!T1116*ScoringModel!$B$17+Input!U1116*ScoringModel!$B$18+Input!V1116*ScoringModel!$B$19+Input!W1116*ScoringModel!$B$20)*0.01,"")</f>
        <v/>
      </c>
      <c r="P1116" s="66" t="str">
        <f>IF(A1116&lt;&gt;"",(Input!X1116*ScoringModel!$B$24+Input!Y1116*ScoringModel!$B$25+Input!Z1116*ScoringModel!$B$26+Input!AA1116*ScoringModel!$B$27+Input!AB1116*ScoringModel!$B$28+Input!AC1116*ScoringModel!$B$29+Input!AD1116*ScoringModel!$B$30)*0.01,"")</f>
        <v/>
      </c>
    </row>
    <row r="1117" spans="1:16" x14ac:dyDescent="0.25">
      <c r="A1117" s="154" t="str">
        <f>IF(Input!A1117&lt;&gt;"",Input!A1117,"")</f>
        <v/>
      </c>
      <c r="B1117" s="154" t="str">
        <f>IF(Input!D1117&lt;&gt;"",CONCATENATE(Input!D1117,", ",Input!C1117),"")</f>
        <v/>
      </c>
      <c r="C1117" s="154" t="str">
        <f>IF(Input!E1117&lt;&gt;"",Input!E1117,"")</f>
        <v/>
      </c>
      <c r="D1117" s="155" t="str">
        <f>IF(Input!F1117&lt;&gt;"",Input!F1117,"")</f>
        <v/>
      </c>
      <c r="E1117" s="154" t="str">
        <f>IF(Input!I1117&lt;&gt;"",CONCATENATE(Input!I1117,", ",LEFT(Input!H1117,1)),"")</f>
        <v/>
      </c>
      <c r="F1117" s="156"/>
      <c r="G1117" s="157" t="str">
        <f t="shared" si="17"/>
        <v/>
      </c>
      <c r="H1117" s="154" t="str">
        <f>IF(A1117&lt;&gt;"",VLOOKUP(G1117,ScoreRanges!$C$4:$E$8,3),"")</f>
        <v/>
      </c>
      <c r="I1117" s="156"/>
      <c r="J1117" s="129" t="str">
        <f>IF(AND(ConversionTable!$F$2&lt;&gt;"",A1117&lt;&gt;""),VLOOKUP(G1117,ConversionTable!B$2:D$402,3),"")</f>
        <v/>
      </c>
      <c r="K1117" s="66" t="str">
        <f>IF(AND(ConversionTable!$F$2&lt;&gt;"",A1117&lt;&gt;""),VLOOKUP(J1117,ConversionTable!I$4:K$7,3),"")</f>
        <v/>
      </c>
      <c r="M1117" s="66" t="str">
        <f>IF(A1117&lt;&gt;"",(Input!AE1117*ScoringModel!$B$11+Input!AF1117*ScoringModel!$B$21+Input!AG1117*ScoringModel!$B$31)*0.01,"")</f>
        <v/>
      </c>
      <c r="N1117" s="66" t="str">
        <f>IF(A1117&lt;&gt;"",(Input!J1117*ScoringModel!$B$4+Input!K1117*ScoringModel!$B$5+Input!L1117*ScoringModel!$B$6+Input!M1117*ScoringModel!$B$7+Input!N1117*ScoringModel!$B$8+Input!O1117*ScoringModel!$B$9+Input!P1117*ScoringModel!$B$10)*0.01,"")</f>
        <v/>
      </c>
      <c r="O1117" s="66" t="str">
        <f>IF(A1117&lt;&gt;"",(Input!Q1117*ScoringModel!$B$14+Input!R1117*ScoringModel!$B$15+Input!S1117*ScoringModel!$B$16+Input!T1117*ScoringModel!$B$17+Input!U1117*ScoringModel!$B$18+Input!V1117*ScoringModel!$B$19+Input!W1117*ScoringModel!$B$20)*0.01,"")</f>
        <v/>
      </c>
      <c r="P1117" s="66" t="str">
        <f>IF(A1117&lt;&gt;"",(Input!X1117*ScoringModel!$B$24+Input!Y1117*ScoringModel!$B$25+Input!Z1117*ScoringModel!$B$26+Input!AA1117*ScoringModel!$B$27+Input!AB1117*ScoringModel!$B$28+Input!AC1117*ScoringModel!$B$29+Input!AD1117*ScoringModel!$B$30)*0.01,"")</f>
        <v/>
      </c>
    </row>
    <row r="1118" spans="1:16" x14ac:dyDescent="0.25">
      <c r="A1118" s="154" t="str">
        <f>IF(Input!A1118&lt;&gt;"",Input!A1118,"")</f>
        <v/>
      </c>
      <c r="B1118" s="154" t="str">
        <f>IF(Input!D1118&lt;&gt;"",CONCATENATE(Input!D1118,", ",Input!C1118),"")</f>
        <v/>
      </c>
      <c r="C1118" s="154" t="str">
        <f>IF(Input!E1118&lt;&gt;"",Input!E1118,"")</f>
        <v/>
      </c>
      <c r="D1118" s="155" t="str">
        <f>IF(Input!F1118&lt;&gt;"",Input!F1118,"")</f>
        <v/>
      </c>
      <c r="E1118" s="154" t="str">
        <f>IF(Input!I1118&lt;&gt;"",CONCATENATE(Input!I1118,", ",LEFT(Input!H1118,1)),"")</f>
        <v/>
      </c>
      <c r="F1118" s="156"/>
      <c r="G1118" s="157" t="str">
        <f t="shared" si="17"/>
        <v/>
      </c>
      <c r="H1118" s="154" t="str">
        <f>IF(A1118&lt;&gt;"",VLOOKUP(G1118,ScoreRanges!$C$4:$E$8,3),"")</f>
        <v/>
      </c>
      <c r="I1118" s="156"/>
      <c r="J1118" s="129" t="str">
        <f>IF(AND(ConversionTable!$F$2&lt;&gt;"",A1118&lt;&gt;""),VLOOKUP(G1118,ConversionTable!B$2:D$402,3),"")</f>
        <v/>
      </c>
      <c r="K1118" s="66" t="str">
        <f>IF(AND(ConversionTable!$F$2&lt;&gt;"",A1118&lt;&gt;""),VLOOKUP(J1118,ConversionTable!I$4:K$7,3),"")</f>
        <v/>
      </c>
      <c r="M1118" s="66" t="str">
        <f>IF(A1118&lt;&gt;"",(Input!AE1118*ScoringModel!$B$11+Input!AF1118*ScoringModel!$B$21+Input!AG1118*ScoringModel!$B$31)*0.01,"")</f>
        <v/>
      </c>
      <c r="N1118" s="66" t="str">
        <f>IF(A1118&lt;&gt;"",(Input!J1118*ScoringModel!$B$4+Input!K1118*ScoringModel!$B$5+Input!L1118*ScoringModel!$B$6+Input!M1118*ScoringModel!$B$7+Input!N1118*ScoringModel!$B$8+Input!O1118*ScoringModel!$B$9+Input!P1118*ScoringModel!$B$10)*0.01,"")</f>
        <v/>
      </c>
      <c r="O1118" s="66" t="str">
        <f>IF(A1118&lt;&gt;"",(Input!Q1118*ScoringModel!$B$14+Input!R1118*ScoringModel!$B$15+Input!S1118*ScoringModel!$B$16+Input!T1118*ScoringModel!$B$17+Input!U1118*ScoringModel!$B$18+Input!V1118*ScoringModel!$B$19+Input!W1118*ScoringModel!$B$20)*0.01,"")</f>
        <v/>
      </c>
      <c r="P1118" s="66" t="str">
        <f>IF(A1118&lt;&gt;"",(Input!X1118*ScoringModel!$B$24+Input!Y1118*ScoringModel!$B$25+Input!Z1118*ScoringModel!$B$26+Input!AA1118*ScoringModel!$B$27+Input!AB1118*ScoringModel!$B$28+Input!AC1118*ScoringModel!$B$29+Input!AD1118*ScoringModel!$B$30)*0.01,"")</f>
        <v/>
      </c>
    </row>
    <row r="1119" spans="1:16" x14ac:dyDescent="0.25">
      <c r="A1119" s="154" t="str">
        <f>IF(Input!A1119&lt;&gt;"",Input!A1119,"")</f>
        <v/>
      </c>
      <c r="B1119" s="154" t="str">
        <f>IF(Input!D1119&lt;&gt;"",CONCATENATE(Input!D1119,", ",Input!C1119),"")</f>
        <v/>
      </c>
      <c r="C1119" s="154" t="str">
        <f>IF(Input!E1119&lt;&gt;"",Input!E1119,"")</f>
        <v/>
      </c>
      <c r="D1119" s="155" t="str">
        <f>IF(Input!F1119&lt;&gt;"",Input!F1119,"")</f>
        <v/>
      </c>
      <c r="E1119" s="154" t="str">
        <f>IF(Input!I1119&lt;&gt;"",CONCATENATE(Input!I1119,", ",LEFT(Input!H1119,1)),"")</f>
        <v/>
      </c>
      <c r="F1119" s="156"/>
      <c r="G1119" s="157" t="str">
        <f t="shared" si="17"/>
        <v/>
      </c>
      <c r="H1119" s="154" t="str">
        <f>IF(A1119&lt;&gt;"",VLOOKUP(G1119,ScoreRanges!$C$4:$E$8,3),"")</f>
        <v/>
      </c>
      <c r="I1119" s="156"/>
      <c r="J1119" s="129" t="str">
        <f>IF(AND(ConversionTable!$F$2&lt;&gt;"",A1119&lt;&gt;""),VLOOKUP(G1119,ConversionTable!B$2:D$402,3),"")</f>
        <v/>
      </c>
      <c r="K1119" s="66" t="str">
        <f>IF(AND(ConversionTable!$F$2&lt;&gt;"",A1119&lt;&gt;""),VLOOKUP(J1119,ConversionTable!I$4:K$7,3),"")</f>
        <v/>
      </c>
      <c r="M1119" s="66" t="str">
        <f>IF(A1119&lt;&gt;"",(Input!AE1119*ScoringModel!$B$11+Input!AF1119*ScoringModel!$B$21+Input!AG1119*ScoringModel!$B$31)*0.01,"")</f>
        <v/>
      </c>
      <c r="N1119" s="66" t="str">
        <f>IF(A1119&lt;&gt;"",(Input!J1119*ScoringModel!$B$4+Input!K1119*ScoringModel!$B$5+Input!L1119*ScoringModel!$B$6+Input!M1119*ScoringModel!$B$7+Input!N1119*ScoringModel!$B$8+Input!O1119*ScoringModel!$B$9+Input!P1119*ScoringModel!$B$10)*0.01,"")</f>
        <v/>
      </c>
      <c r="O1119" s="66" t="str">
        <f>IF(A1119&lt;&gt;"",(Input!Q1119*ScoringModel!$B$14+Input!R1119*ScoringModel!$B$15+Input!S1119*ScoringModel!$B$16+Input!T1119*ScoringModel!$B$17+Input!U1119*ScoringModel!$B$18+Input!V1119*ScoringModel!$B$19+Input!W1119*ScoringModel!$B$20)*0.01,"")</f>
        <v/>
      </c>
      <c r="P1119" s="66" t="str">
        <f>IF(A1119&lt;&gt;"",(Input!X1119*ScoringModel!$B$24+Input!Y1119*ScoringModel!$B$25+Input!Z1119*ScoringModel!$B$26+Input!AA1119*ScoringModel!$B$27+Input!AB1119*ScoringModel!$B$28+Input!AC1119*ScoringModel!$B$29+Input!AD1119*ScoringModel!$B$30)*0.01,"")</f>
        <v/>
      </c>
    </row>
    <row r="1120" spans="1:16" x14ac:dyDescent="0.25">
      <c r="A1120" s="154" t="str">
        <f>IF(Input!A1120&lt;&gt;"",Input!A1120,"")</f>
        <v/>
      </c>
      <c r="B1120" s="154" t="str">
        <f>IF(Input!D1120&lt;&gt;"",CONCATENATE(Input!D1120,", ",Input!C1120),"")</f>
        <v/>
      </c>
      <c r="C1120" s="154" t="str">
        <f>IF(Input!E1120&lt;&gt;"",Input!E1120,"")</f>
        <v/>
      </c>
      <c r="D1120" s="155" t="str">
        <f>IF(Input!F1120&lt;&gt;"",Input!F1120,"")</f>
        <v/>
      </c>
      <c r="E1120" s="154" t="str">
        <f>IF(Input!I1120&lt;&gt;"",CONCATENATE(Input!I1120,", ",LEFT(Input!H1120,1)),"")</f>
        <v/>
      </c>
      <c r="F1120" s="156"/>
      <c r="G1120" s="157" t="str">
        <f t="shared" si="17"/>
        <v/>
      </c>
      <c r="H1120" s="154" t="str">
        <f>IF(A1120&lt;&gt;"",VLOOKUP(G1120,ScoreRanges!$C$4:$E$8,3),"")</f>
        <v/>
      </c>
      <c r="I1120" s="156"/>
      <c r="J1120" s="129" t="str">
        <f>IF(AND(ConversionTable!$F$2&lt;&gt;"",A1120&lt;&gt;""),VLOOKUP(G1120,ConversionTable!B$2:D$402,3),"")</f>
        <v/>
      </c>
      <c r="K1120" s="66" t="str">
        <f>IF(AND(ConversionTable!$F$2&lt;&gt;"",A1120&lt;&gt;""),VLOOKUP(J1120,ConversionTable!I$4:K$7,3),"")</f>
        <v/>
      </c>
      <c r="M1120" s="66" t="str">
        <f>IF(A1120&lt;&gt;"",(Input!AE1120*ScoringModel!$B$11+Input!AF1120*ScoringModel!$B$21+Input!AG1120*ScoringModel!$B$31)*0.01,"")</f>
        <v/>
      </c>
      <c r="N1120" s="66" t="str">
        <f>IF(A1120&lt;&gt;"",(Input!J1120*ScoringModel!$B$4+Input!K1120*ScoringModel!$B$5+Input!L1120*ScoringModel!$B$6+Input!M1120*ScoringModel!$B$7+Input!N1120*ScoringModel!$B$8+Input!O1120*ScoringModel!$B$9+Input!P1120*ScoringModel!$B$10)*0.01,"")</f>
        <v/>
      </c>
      <c r="O1120" s="66" t="str">
        <f>IF(A1120&lt;&gt;"",(Input!Q1120*ScoringModel!$B$14+Input!R1120*ScoringModel!$B$15+Input!S1120*ScoringModel!$B$16+Input!T1120*ScoringModel!$B$17+Input!U1120*ScoringModel!$B$18+Input!V1120*ScoringModel!$B$19+Input!W1120*ScoringModel!$B$20)*0.01,"")</f>
        <v/>
      </c>
      <c r="P1120" s="66" t="str">
        <f>IF(A1120&lt;&gt;"",(Input!X1120*ScoringModel!$B$24+Input!Y1120*ScoringModel!$B$25+Input!Z1120*ScoringModel!$B$26+Input!AA1120*ScoringModel!$B$27+Input!AB1120*ScoringModel!$B$28+Input!AC1120*ScoringModel!$B$29+Input!AD1120*ScoringModel!$B$30)*0.01,"")</f>
        <v/>
      </c>
    </row>
    <row r="1121" spans="1:16" x14ac:dyDescent="0.25">
      <c r="A1121" s="154" t="str">
        <f>IF(Input!A1121&lt;&gt;"",Input!A1121,"")</f>
        <v/>
      </c>
      <c r="B1121" s="154" t="str">
        <f>IF(Input!D1121&lt;&gt;"",CONCATENATE(Input!D1121,", ",Input!C1121),"")</f>
        <v/>
      </c>
      <c r="C1121" s="154" t="str">
        <f>IF(Input!E1121&lt;&gt;"",Input!E1121,"")</f>
        <v/>
      </c>
      <c r="D1121" s="155" t="str">
        <f>IF(Input!F1121&lt;&gt;"",Input!F1121,"")</f>
        <v/>
      </c>
      <c r="E1121" s="154" t="str">
        <f>IF(Input!I1121&lt;&gt;"",CONCATENATE(Input!I1121,", ",LEFT(Input!H1121,1)),"")</f>
        <v/>
      </c>
      <c r="F1121" s="156"/>
      <c r="G1121" s="157" t="str">
        <f t="shared" si="17"/>
        <v/>
      </c>
      <c r="H1121" s="154" t="str">
        <f>IF(A1121&lt;&gt;"",VLOOKUP(G1121,ScoreRanges!$C$4:$E$8,3),"")</f>
        <v/>
      </c>
      <c r="I1121" s="156"/>
      <c r="J1121" s="129" t="str">
        <f>IF(AND(ConversionTable!$F$2&lt;&gt;"",A1121&lt;&gt;""),VLOOKUP(G1121,ConversionTable!B$2:D$402,3),"")</f>
        <v/>
      </c>
      <c r="K1121" s="66" t="str">
        <f>IF(AND(ConversionTable!$F$2&lt;&gt;"",A1121&lt;&gt;""),VLOOKUP(J1121,ConversionTable!I$4:K$7,3),"")</f>
        <v/>
      </c>
      <c r="M1121" s="66" t="str">
        <f>IF(A1121&lt;&gt;"",(Input!AE1121*ScoringModel!$B$11+Input!AF1121*ScoringModel!$B$21+Input!AG1121*ScoringModel!$B$31)*0.01,"")</f>
        <v/>
      </c>
      <c r="N1121" s="66" t="str">
        <f>IF(A1121&lt;&gt;"",(Input!J1121*ScoringModel!$B$4+Input!K1121*ScoringModel!$B$5+Input!L1121*ScoringModel!$B$6+Input!M1121*ScoringModel!$B$7+Input!N1121*ScoringModel!$B$8+Input!O1121*ScoringModel!$B$9+Input!P1121*ScoringModel!$B$10)*0.01,"")</f>
        <v/>
      </c>
      <c r="O1121" s="66" t="str">
        <f>IF(A1121&lt;&gt;"",(Input!Q1121*ScoringModel!$B$14+Input!R1121*ScoringModel!$B$15+Input!S1121*ScoringModel!$B$16+Input!T1121*ScoringModel!$B$17+Input!U1121*ScoringModel!$B$18+Input!V1121*ScoringModel!$B$19+Input!W1121*ScoringModel!$B$20)*0.01,"")</f>
        <v/>
      </c>
      <c r="P1121" s="66" t="str">
        <f>IF(A1121&lt;&gt;"",(Input!X1121*ScoringModel!$B$24+Input!Y1121*ScoringModel!$B$25+Input!Z1121*ScoringModel!$B$26+Input!AA1121*ScoringModel!$B$27+Input!AB1121*ScoringModel!$B$28+Input!AC1121*ScoringModel!$B$29+Input!AD1121*ScoringModel!$B$30)*0.01,"")</f>
        <v/>
      </c>
    </row>
    <row r="1122" spans="1:16" x14ac:dyDescent="0.25">
      <c r="A1122" s="154" t="str">
        <f>IF(Input!A1122&lt;&gt;"",Input!A1122,"")</f>
        <v/>
      </c>
      <c r="B1122" s="154" t="str">
        <f>IF(Input!D1122&lt;&gt;"",CONCATENATE(Input!D1122,", ",Input!C1122),"")</f>
        <v/>
      </c>
      <c r="C1122" s="154" t="str">
        <f>IF(Input!E1122&lt;&gt;"",Input!E1122,"")</f>
        <v/>
      </c>
      <c r="D1122" s="155" t="str">
        <f>IF(Input!F1122&lt;&gt;"",Input!F1122,"")</f>
        <v/>
      </c>
      <c r="E1122" s="154" t="str">
        <f>IF(Input!I1122&lt;&gt;"",CONCATENATE(Input!I1122,", ",LEFT(Input!H1122,1)),"")</f>
        <v/>
      </c>
      <c r="F1122" s="156"/>
      <c r="G1122" s="157" t="str">
        <f t="shared" si="17"/>
        <v/>
      </c>
      <c r="H1122" s="154" t="str">
        <f>IF(A1122&lt;&gt;"",VLOOKUP(G1122,ScoreRanges!$C$4:$E$8,3),"")</f>
        <v/>
      </c>
      <c r="I1122" s="156"/>
      <c r="J1122" s="129" t="str">
        <f>IF(AND(ConversionTable!$F$2&lt;&gt;"",A1122&lt;&gt;""),VLOOKUP(G1122,ConversionTable!B$2:D$402,3),"")</f>
        <v/>
      </c>
      <c r="K1122" s="66" t="str">
        <f>IF(AND(ConversionTable!$F$2&lt;&gt;"",A1122&lt;&gt;""),VLOOKUP(J1122,ConversionTable!I$4:K$7,3),"")</f>
        <v/>
      </c>
      <c r="M1122" s="66" t="str">
        <f>IF(A1122&lt;&gt;"",(Input!AE1122*ScoringModel!$B$11+Input!AF1122*ScoringModel!$B$21+Input!AG1122*ScoringModel!$B$31)*0.01,"")</f>
        <v/>
      </c>
      <c r="N1122" s="66" t="str">
        <f>IF(A1122&lt;&gt;"",(Input!J1122*ScoringModel!$B$4+Input!K1122*ScoringModel!$B$5+Input!L1122*ScoringModel!$B$6+Input!M1122*ScoringModel!$B$7+Input!N1122*ScoringModel!$B$8+Input!O1122*ScoringModel!$B$9+Input!P1122*ScoringModel!$B$10)*0.01,"")</f>
        <v/>
      </c>
      <c r="O1122" s="66" t="str">
        <f>IF(A1122&lt;&gt;"",(Input!Q1122*ScoringModel!$B$14+Input!R1122*ScoringModel!$B$15+Input!S1122*ScoringModel!$B$16+Input!T1122*ScoringModel!$B$17+Input!U1122*ScoringModel!$B$18+Input!V1122*ScoringModel!$B$19+Input!W1122*ScoringModel!$B$20)*0.01,"")</f>
        <v/>
      </c>
      <c r="P1122" s="66" t="str">
        <f>IF(A1122&lt;&gt;"",(Input!X1122*ScoringModel!$B$24+Input!Y1122*ScoringModel!$B$25+Input!Z1122*ScoringModel!$B$26+Input!AA1122*ScoringModel!$B$27+Input!AB1122*ScoringModel!$B$28+Input!AC1122*ScoringModel!$B$29+Input!AD1122*ScoringModel!$B$30)*0.01,"")</f>
        <v/>
      </c>
    </row>
    <row r="1123" spans="1:16" x14ac:dyDescent="0.25">
      <c r="A1123" s="154" t="str">
        <f>IF(Input!A1123&lt;&gt;"",Input!A1123,"")</f>
        <v/>
      </c>
      <c r="B1123" s="154" t="str">
        <f>IF(Input!D1123&lt;&gt;"",CONCATENATE(Input!D1123,", ",Input!C1123),"")</f>
        <v/>
      </c>
      <c r="C1123" s="154" t="str">
        <f>IF(Input!E1123&lt;&gt;"",Input!E1123,"")</f>
        <v/>
      </c>
      <c r="D1123" s="155" t="str">
        <f>IF(Input!F1123&lt;&gt;"",Input!F1123,"")</f>
        <v/>
      </c>
      <c r="E1123" s="154" t="str">
        <f>IF(Input!I1123&lt;&gt;"",CONCATENATE(Input!I1123,", ",LEFT(Input!H1123,1)),"")</f>
        <v/>
      </c>
      <c r="F1123" s="156"/>
      <c r="G1123" s="157" t="str">
        <f t="shared" si="17"/>
        <v/>
      </c>
      <c r="H1123" s="154" t="str">
        <f>IF(A1123&lt;&gt;"",VLOOKUP(G1123,ScoreRanges!$C$4:$E$8,3),"")</f>
        <v/>
      </c>
      <c r="I1123" s="156"/>
      <c r="J1123" s="129" t="str">
        <f>IF(AND(ConversionTable!$F$2&lt;&gt;"",A1123&lt;&gt;""),VLOOKUP(G1123,ConversionTable!B$2:D$402,3),"")</f>
        <v/>
      </c>
      <c r="K1123" s="66" t="str">
        <f>IF(AND(ConversionTable!$F$2&lt;&gt;"",A1123&lt;&gt;""),VLOOKUP(J1123,ConversionTable!I$4:K$7,3),"")</f>
        <v/>
      </c>
      <c r="M1123" s="66" t="str">
        <f>IF(A1123&lt;&gt;"",(Input!AE1123*ScoringModel!$B$11+Input!AF1123*ScoringModel!$B$21+Input!AG1123*ScoringModel!$B$31)*0.01,"")</f>
        <v/>
      </c>
      <c r="N1123" s="66" t="str">
        <f>IF(A1123&lt;&gt;"",(Input!J1123*ScoringModel!$B$4+Input!K1123*ScoringModel!$B$5+Input!L1123*ScoringModel!$B$6+Input!M1123*ScoringModel!$B$7+Input!N1123*ScoringModel!$B$8+Input!O1123*ScoringModel!$B$9+Input!P1123*ScoringModel!$B$10)*0.01,"")</f>
        <v/>
      </c>
      <c r="O1123" s="66" t="str">
        <f>IF(A1123&lt;&gt;"",(Input!Q1123*ScoringModel!$B$14+Input!R1123*ScoringModel!$B$15+Input!S1123*ScoringModel!$B$16+Input!T1123*ScoringModel!$B$17+Input!U1123*ScoringModel!$B$18+Input!V1123*ScoringModel!$B$19+Input!W1123*ScoringModel!$B$20)*0.01,"")</f>
        <v/>
      </c>
      <c r="P1123" s="66" t="str">
        <f>IF(A1123&lt;&gt;"",(Input!X1123*ScoringModel!$B$24+Input!Y1123*ScoringModel!$B$25+Input!Z1123*ScoringModel!$B$26+Input!AA1123*ScoringModel!$B$27+Input!AB1123*ScoringModel!$B$28+Input!AC1123*ScoringModel!$B$29+Input!AD1123*ScoringModel!$B$30)*0.01,"")</f>
        <v/>
      </c>
    </row>
    <row r="1124" spans="1:16" x14ac:dyDescent="0.25">
      <c r="A1124" s="154" t="str">
        <f>IF(Input!A1124&lt;&gt;"",Input!A1124,"")</f>
        <v/>
      </c>
      <c r="B1124" s="154" t="str">
        <f>IF(Input!D1124&lt;&gt;"",CONCATENATE(Input!D1124,", ",Input!C1124),"")</f>
        <v/>
      </c>
      <c r="C1124" s="154" t="str">
        <f>IF(Input!E1124&lt;&gt;"",Input!E1124,"")</f>
        <v/>
      </c>
      <c r="D1124" s="155" t="str">
        <f>IF(Input!F1124&lt;&gt;"",Input!F1124,"")</f>
        <v/>
      </c>
      <c r="E1124" s="154" t="str">
        <f>IF(Input!I1124&lt;&gt;"",CONCATENATE(Input!I1124,", ",LEFT(Input!H1124,1)),"")</f>
        <v/>
      </c>
      <c r="F1124" s="156"/>
      <c r="G1124" s="157" t="str">
        <f t="shared" si="17"/>
        <v/>
      </c>
      <c r="H1124" s="154" t="str">
        <f>IF(A1124&lt;&gt;"",VLOOKUP(G1124,ScoreRanges!$C$4:$E$8,3),"")</f>
        <v/>
      </c>
      <c r="I1124" s="156"/>
      <c r="J1124" s="129" t="str">
        <f>IF(AND(ConversionTable!$F$2&lt;&gt;"",A1124&lt;&gt;""),VLOOKUP(G1124,ConversionTable!B$2:D$402,3),"")</f>
        <v/>
      </c>
      <c r="K1124" s="66" t="str">
        <f>IF(AND(ConversionTable!$F$2&lt;&gt;"",A1124&lt;&gt;""),VLOOKUP(J1124,ConversionTable!I$4:K$7,3),"")</f>
        <v/>
      </c>
      <c r="M1124" s="66" t="str">
        <f>IF(A1124&lt;&gt;"",(Input!AE1124*ScoringModel!$B$11+Input!AF1124*ScoringModel!$B$21+Input!AG1124*ScoringModel!$B$31)*0.01,"")</f>
        <v/>
      </c>
      <c r="N1124" s="66" t="str">
        <f>IF(A1124&lt;&gt;"",(Input!J1124*ScoringModel!$B$4+Input!K1124*ScoringModel!$B$5+Input!L1124*ScoringModel!$B$6+Input!M1124*ScoringModel!$B$7+Input!N1124*ScoringModel!$B$8+Input!O1124*ScoringModel!$B$9+Input!P1124*ScoringModel!$B$10)*0.01,"")</f>
        <v/>
      </c>
      <c r="O1124" s="66" t="str">
        <f>IF(A1124&lt;&gt;"",(Input!Q1124*ScoringModel!$B$14+Input!R1124*ScoringModel!$B$15+Input!S1124*ScoringModel!$B$16+Input!T1124*ScoringModel!$B$17+Input!U1124*ScoringModel!$B$18+Input!V1124*ScoringModel!$B$19+Input!W1124*ScoringModel!$B$20)*0.01,"")</f>
        <v/>
      </c>
      <c r="P1124" s="66" t="str">
        <f>IF(A1124&lt;&gt;"",(Input!X1124*ScoringModel!$B$24+Input!Y1124*ScoringModel!$B$25+Input!Z1124*ScoringModel!$B$26+Input!AA1124*ScoringModel!$B$27+Input!AB1124*ScoringModel!$B$28+Input!AC1124*ScoringModel!$B$29+Input!AD1124*ScoringModel!$B$30)*0.01,"")</f>
        <v/>
      </c>
    </row>
    <row r="1125" spans="1:16" x14ac:dyDescent="0.25">
      <c r="A1125" s="154" t="str">
        <f>IF(Input!A1125&lt;&gt;"",Input!A1125,"")</f>
        <v/>
      </c>
      <c r="B1125" s="154" t="str">
        <f>IF(Input!D1125&lt;&gt;"",CONCATENATE(Input!D1125,", ",Input!C1125),"")</f>
        <v/>
      </c>
      <c r="C1125" s="154" t="str">
        <f>IF(Input!E1125&lt;&gt;"",Input!E1125,"")</f>
        <v/>
      </c>
      <c r="D1125" s="155" t="str">
        <f>IF(Input!F1125&lt;&gt;"",Input!F1125,"")</f>
        <v/>
      </c>
      <c r="E1125" s="154" t="str">
        <f>IF(Input!I1125&lt;&gt;"",CONCATENATE(Input!I1125,", ",LEFT(Input!H1125,1)),"")</f>
        <v/>
      </c>
      <c r="F1125" s="156"/>
      <c r="G1125" s="157" t="str">
        <f t="shared" si="17"/>
        <v/>
      </c>
      <c r="H1125" s="154" t="str">
        <f>IF(A1125&lt;&gt;"",VLOOKUP(G1125,ScoreRanges!$C$4:$E$8,3),"")</f>
        <v/>
      </c>
      <c r="I1125" s="156"/>
      <c r="J1125" s="129" t="str">
        <f>IF(AND(ConversionTable!$F$2&lt;&gt;"",A1125&lt;&gt;""),VLOOKUP(G1125,ConversionTable!B$2:D$402,3),"")</f>
        <v/>
      </c>
      <c r="K1125" s="66" t="str">
        <f>IF(AND(ConversionTable!$F$2&lt;&gt;"",A1125&lt;&gt;""),VLOOKUP(J1125,ConversionTable!I$4:K$7,3),"")</f>
        <v/>
      </c>
      <c r="M1125" s="66" t="str">
        <f>IF(A1125&lt;&gt;"",(Input!AE1125*ScoringModel!$B$11+Input!AF1125*ScoringModel!$B$21+Input!AG1125*ScoringModel!$B$31)*0.01,"")</f>
        <v/>
      </c>
      <c r="N1125" s="66" t="str">
        <f>IF(A1125&lt;&gt;"",(Input!J1125*ScoringModel!$B$4+Input!K1125*ScoringModel!$B$5+Input!L1125*ScoringModel!$B$6+Input!M1125*ScoringModel!$B$7+Input!N1125*ScoringModel!$B$8+Input!O1125*ScoringModel!$B$9+Input!P1125*ScoringModel!$B$10)*0.01,"")</f>
        <v/>
      </c>
      <c r="O1125" s="66" t="str">
        <f>IF(A1125&lt;&gt;"",(Input!Q1125*ScoringModel!$B$14+Input!R1125*ScoringModel!$B$15+Input!S1125*ScoringModel!$B$16+Input!T1125*ScoringModel!$B$17+Input!U1125*ScoringModel!$B$18+Input!V1125*ScoringModel!$B$19+Input!W1125*ScoringModel!$B$20)*0.01,"")</f>
        <v/>
      </c>
      <c r="P1125" s="66" t="str">
        <f>IF(A1125&lt;&gt;"",(Input!X1125*ScoringModel!$B$24+Input!Y1125*ScoringModel!$B$25+Input!Z1125*ScoringModel!$B$26+Input!AA1125*ScoringModel!$B$27+Input!AB1125*ScoringModel!$B$28+Input!AC1125*ScoringModel!$B$29+Input!AD1125*ScoringModel!$B$30)*0.01,"")</f>
        <v/>
      </c>
    </row>
    <row r="1126" spans="1:16" x14ac:dyDescent="0.25">
      <c r="A1126" s="154" t="str">
        <f>IF(Input!A1126&lt;&gt;"",Input!A1126,"")</f>
        <v/>
      </c>
      <c r="B1126" s="154" t="str">
        <f>IF(Input!D1126&lt;&gt;"",CONCATENATE(Input!D1126,", ",Input!C1126),"")</f>
        <v/>
      </c>
      <c r="C1126" s="154" t="str">
        <f>IF(Input!E1126&lt;&gt;"",Input!E1126,"")</f>
        <v/>
      </c>
      <c r="D1126" s="155" t="str">
        <f>IF(Input!F1126&lt;&gt;"",Input!F1126,"")</f>
        <v/>
      </c>
      <c r="E1126" s="154" t="str">
        <f>IF(Input!I1126&lt;&gt;"",CONCATENATE(Input!I1126,", ",LEFT(Input!H1126,1)),"")</f>
        <v/>
      </c>
      <c r="F1126" s="156"/>
      <c r="G1126" s="157" t="str">
        <f t="shared" si="17"/>
        <v/>
      </c>
      <c r="H1126" s="154" t="str">
        <f>IF(A1126&lt;&gt;"",VLOOKUP(G1126,ScoreRanges!$C$4:$E$8,3),"")</f>
        <v/>
      </c>
      <c r="I1126" s="156"/>
      <c r="J1126" s="129" t="str">
        <f>IF(AND(ConversionTable!$F$2&lt;&gt;"",A1126&lt;&gt;""),VLOOKUP(G1126,ConversionTable!B$2:D$402,3),"")</f>
        <v/>
      </c>
      <c r="K1126" s="66" t="str">
        <f>IF(AND(ConversionTable!$F$2&lt;&gt;"",A1126&lt;&gt;""),VLOOKUP(J1126,ConversionTable!I$4:K$7,3),"")</f>
        <v/>
      </c>
      <c r="M1126" s="66" t="str">
        <f>IF(A1126&lt;&gt;"",(Input!AE1126*ScoringModel!$B$11+Input!AF1126*ScoringModel!$B$21+Input!AG1126*ScoringModel!$B$31)*0.01,"")</f>
        <v/>
      </c>
      <c r="N1126" s="66" t="str">
        <f>IF(A1126&lt;&gt;"",(Input!J1126*ScoringModel!$B$4+Input!K1126*ScoringModel!$B$5+Input!L1126*ScoringModel!$B$6+Input!M1126*ScoringModel!$B$7+Input!N1126*ScoringModel!$B$8+Input!O1126*ScoringModel!$B$9+Input!P1126*ScoringModel!$B$10)*0.01,"")</f>
        <v/>
      </c>
      <c r="O1126" s="66" t="str">
        <f>IF(A1126&lt;&gt;"",(Input!Q1126*ScoringModel!$B$14+Input!R1126*ScoringModel!$B$15+Input!S1126*ScoringModel!$B$16+Input!T1126*ScoringModel!$B$17+Input!U1126*ScoringModel!$B$18+Input!V1126*ScoringModel!$B$19+Input!W1126*ScoringModel!$B$20)*0.01,"")</f>
        <v/>
      </c>
      <c r="P1126" s="66" t="str">
        <f>IF(A1126&lt;&gt;"",(Input!X1126*ScoringModel!$B$24+Input!Y1126*ScoringModel!$B$25+Input!Z1126*ScoringModel!$B$26+Input!AA1126*ScoringModel!$B$27+Input!AB1126*ScoringModel!$B$28+Input!AC1126*ScoringModel!$B$29+Input!AD1126*ScoringModel!$B$30)*0.01,"")</f>
        <v/>
      </c>
    </row>
    <row r="1127" spans="1:16" x14ac:dyDescent="0.25">
      <c r="A1127" s="154" t="str">
        <f>IF(Input!A1127&lt;&gt;"",Input!A1127,"")</f>
        <v/>
      </c>
      <c r="B1127" s="154" t="str">
        <f>IF(Input!D1127&lt;&gt;"",CONCATENATE(Input!D1127,", ",Input!C1127),"")</f>
        <v/>
      </c>
      <c r="C1127" s="154" t="str">
        <f>IF(Input!E1127&lt;&gt;"",Input!E1127,"")</f>
        <v/>
      </c>
      <c r="D1127" s="155" t="str">
        <f>IF(Input!F1127&lt;&gt;"",Input!F1127,"")</f>
        <v/>
      </c>
      <c r="E1127" s="154" t="str">
        <f>IF(Input!I1127&lt;&gt;"",CONCATENATE(Input!I1127,", ",LEFT(Input!H1127,1)),"")</f>
        <v/>
      </c>
      <c r="F1127" s="156"/>
      <c r="G1127" s="157" t="str">
        <f t="shared" si="17"/>
        <v/>
      </c>
      <c r="H1127" s="154" t="str">
        <f>IF(A1127&lt;&gt;"",VLOOKUP(G1127,ScoreRanges!$C$4:$E$8,3),"")</f>
        <v/>
      </c>
      <c r="I1127" s="156"/>
      <c r="J1127" s="129" t="str">
        <f>IF(AND(ConversionTable!$F$2&lt;&gt;"",A1127&lt;&gt;""),VLOOKUP(G1127,ConversionTable!B$2:D$402,3),"")</f>
        <v/>
      </c>
      <c r="K1127" s="66" t="str">
        <f>IF(AND(ConversionTable!$F$2&lt;&gt;"",A1127&lt;&gt;""),VLOOKUP(J1127,ConversionTable!I$4:K$7,3),"")</f>
        <v/>
      </c>
      <c r="M1127" s="66" t="str">
        <f>IF(A1127&lt;&gt;"",(Input!AE1127*ScoringModel!$B$11+Input!AF1127*ScoringModel!$B$21+Input!AG1127*ScoringModel!$B$31)*0.01,"")</f>
        <v/>
      </c>
      <c r="N1127" s="66" t="str">
        <f>IF(A1127&lt;&gt;"",(Input!J1127*ScoringModel!$B$4+Input!K1127*ScoringModel!$B$5+Input!L1127*ScoringModel!$B$6+Input!M1127*ScoringModel!$B$7+Input!N1127*ScoringModel!$B$8+Input!O1127*ScoringModel!$B$9+Input!P1127*ScoringModel!$B$10)*0.01,"")</f>
        <v/>
      </c>
      <c r="O1127" s="66" t="str">
        <f>IF(A1127&lt;&gt;"",(Input!Q1127*ScoringModel!$B$14+Input!R1127*ScoringModel!$B$15+Input!S1127*ScoringModel!$B$16+Input!T1127*ScoringModel!$B$17+Input!U1127*ScoringModel!$B$18+Input!V1127*ScoringModel!$B$19+Input!W1127*ScoringModel!$B$20)*0.01,"")</f>
        <v/>
      </c>
      <c r="P1127" s="66" t="str">
        <f>IF(A1127&lt;&gt;"",(Input!X1127*ScoringModel!$B$24+Input!Y1127*ScoringModel!$B$25+Input!Z1127*ScoringModel!$B$26+Input!AA1127*ScoringModel!$B$27+Input!AB1127*ScoringModel!$B$28+Input!AC1127*ScoringModel!$B$29+Input!AD1127*ScoringModel!$B$30)*0.01,"")</f>
        <v/>
      </c>
    </row>
    <row r="1128" spans="1:16" x14ac:dyDescent="0.25">
      <c r="A1128" s="154" t="str">
        <f>IF(Input!A1128&lt;&gt;"",Input!A1128,"")</f>
        <v/>
      </c>
      <c r="B1128" s="154" t="str">
        <f>IF(Input!D1128&lt;&gt;"",CONCATENATE(Input!D1128,", ",Input!C1128),"")</f>
        <v/>
      </c>
      <c r="C1128" s="154" t="str">
        <f>IF(Input!E1128&lt;&gt;"",Input!E1128,"")</f>
        <v/>
      </c>
      <c r="D1128" s="155" t="str">
        <f>IF(Input!F1128&lt;&gt;"",Input!F1128,"")</f>
        <v/>
      </c>
      <c r="E1128" s="154" t="str">
        <f>IF(Input!I1128&lt;&gt;"",CONCATENATE(Input!I1128,", ",LEFT(Input!H1128,1)),"")</f>
        <v/>
      </c>
      <c r="F1128" s="156"/>
      <c r="G1128" s="157" t="str">
        <f t="shared" si="17"/>
        <v/>
      </c>
      <c r="H1128" s="154" t="str">
        <f>IF(A1128&lt;&gt;"",VLOOKUP(G1128,ScoreRanges!$C$4:$E$8,3),"")</f>
        <v/>
      </c>
      <c r="I1128" s="156"/>
      <c r="J1128" s="129" t="str">
        <f>IF(AND(ConversionTable!$F$2&lt;&gt;"",A1128&lt;&gt;""),VLOOKUP(G1128,ConversionTable!B$2:D$402,3),"")</f>
        <v/>
      </c>
      <c r="K1128" s="66" t="str">
        <f>IF(AND(ConversionTable!$F$2&lt;&gt;"",A1128&lt;&gt;""),VLOOKUP(J1128,ConversionTable!I$4:K$7,3),"")</f>
        <v/>
      </c>
      <c r="M1128" s="66" t="str">
        <f>IF(A1128&lt;&gt;"",(Input!AE1128*ScoringModel!$B$11+Input!AF1128*ScoringModel!$B$21+Input!AG1128*ScoringModel!$B$31)*0.01,"")</f>
        <v/>
      </c>
      <c r="N1128" s="66" t="str">
        <f>IF(A1128&lt;&gt;"",(Input!J1128*ScoringModel!$B$4+Input!K1128*ScoringModel!$B$5+Input!L1128*ScoringModel!$B$6+Input!M1128*ScoringModel!$B$7+Input!N1128*ScoringModel!$B$8+Input!O1128*ScoringModel!$B$9+Input!P1128*ScoringModel!$B$10)*0.01,"")</f>
        <v/>
      </c>
      <c r="O1128" s="66" t="str">
        <f>IF(A1128&lt;&gt;"",(Input!Q1128*ScoringModel!$B$14+Input!R1128*ScoringModel!$B$15+Input!S1128*ScoringModel!$B$16+Input!T1128*ScoringModel!$B$17+Input!U1128*ScoringModel!$B$18+Input!V1128*ScoringModel!$B$19+Input!W1128*ScoringModel!$B$20)*0.01,"")</f>
        <v/>
      </c>
      <c r="P1128" s="66" t="str">
        <f>IF(A1128&lt;&gt;"",(Input!X1128*ScoringModel!$B$24+Input!Y1128*ScoringModel!$B$25+Input!Z1128*ScoringModel!$B$26+Input!AA1128*ScoringModel!$B$27+Input!AB1128*ScoringModel!$B$28+Input!AC1128*ScoringModel!$B$29+Input!AD1128*ScoringModel!$B$30)*0.01,"")</f>
        <v/>
      </c>
    </row>
    <row r="1129" spans="1:16" x14ac:dyDescent="0.25">
      <c r="A1129" s="154" t="str">
        <f>IF(Input!A1129&lt;&gt;"",Input!A1129,"")</f>
        <v/>
      </c>
      <c r="B1129" s="154" t="str">
        <f>IF(Input!D1129&lt;&gt;"",CONCATENATE(Input!D1129,", ",Input!C1129),"")</f>
        <v/>
      </c>
      <c r="C1129" s="154" t="str">
        <f>IF(Input!E1129&lt;&gt;"",Input!E1129,"")</f>
        <v/>
      </c>
      <c r="D1129" s="155" t="str">
        <f>IF(Input!F1129&lt;&gt;"",Input!F1129,"")</f>
        <v/>
      </c>
      <c r="E1129" s="154" t="str">
        <f>IF(Input!I1129&lt;&gt;"",CONCATENATE(Input!I1129,", ",LEFT(Input!H1129,1)),"")</f>
        <v/>
      </c>
      <c r="F1129" s="156"/>
      <c r="G1129" s="157" t="str">
        <f t="shared" si="17"/>
        <v/>
      </c>
      <c r="H1129" s="154" t="str">
        <f>IF(A1129&lt;&gt;"",VLOOKUP(G1129,ScoreRanges!$C$4:$E$8,3),"")</f>
        <v/>
      </c>
      <c r="I1129" s="156"/>
      <c r="J1129" s="129" t="str">
        <f>IF(AND(ConversionTable!$F$2&lt;&gt;"",A1129&lt;&gt;""),VLOOKUP(G1129,ConversionTable!B$2:D$402,3),"")</f>
        <v/>
      </c>
      <c r="K1129" s="66" t="str">
        <f>IF(AND(ConversionTable!$F$2&lt;&gt;"",A1129&lt;&gt;""),VLOOKUP(J1129,ConversionTable!I$4:K$7,3),"")</f>
        <v/>
      </c>
      <c r="M1129" s="66" t="str">
        <f>IF(A1129&lt;&gt;"",(Input!AE1129*ScoringModel!$B$11+Input!AF1129*ScoringModel!$B$21+Input!AG1129*ScoringModel!$B$31)*0.01,"")</f>
        <v/>
      </c>
      <c r="N1129" s="66" t="str">
        <f>IF(A1129&lt;&gt;"",(Input!J1129*ScoringModel!$B$4+Input!K1129*ScoringModel!$B$5+Input!L1129*ScoringModel!$B$6+Input!M1129*ScoringModel!$B$7+Input!N1129*ScoringModel!$B$8+Input!O1129*ScoringModel!$B$9+Input!P1129*ScoringModel!$B$10)*0.01,"")</f>
        <v/>
      </c>
      <c r="O1129" s="66" t="str">
        <f>IF(A1129&lt;&gt;"",(Input!Q1129*ScoringModel!$B$14+Input!R1129*ScoringModel!$B$15+Input!S1129*ScoringModel!$B$16+Input!T1129*ScoringModel!$B$17+Input!U1129*ScoringModel!$B$18+Input!V1129*ScoringModel!$B$19+Input!W1129*ScoringModel!$B$20)*0.01,"")</f>
        <v/>
      </c>
      <c r="P1129" s="66" t="str">
        <f>IF(A1129&lt;&gt;"",(Input!X1129*ScoringModel!$B$24+Input!Y1129*ScoringModel!$B$25+Input!Z1129*ScoringModel!$B$26+Input!AA1129*ScoringModel!$B$27+Input!AB1129*ScoringModel!$B$28+Input!AC1129*ScoringModel!$B$29+Input!AD1129*ScoringModel!$B$30)*0.01,"")</f>
        <v/>
      </c>
    </row>
    <row r="1130" spans="1:16" x14ac:dyDescent="0.25">
      <c r="A1130" s="154" t="str">
        <f>IF(Input!A1130&lt;&gt;"",Input!A1130,"")</f>
        <v/>
      </c>
      <c r="B1130" s="154" t="str">
        <f>IF(Input!D1130&lt;&gt;"",CONCATENATE(Input!D1130,", ",Input!C1130),"")</f>
        <v/>
      </c>
      <c r="C1130" s="154" t="str">
        <f>IF(Input!E1130&lt;&gt;"",Input!E1130,"")</f>
        <v/>
      </c>
      <c r="D1130" s="155" t="str">
        <f>IF(Input!F1130&lt;&gt;"",Input!F1130,"")</f>
        <v/>
      </c>
      <c r="E1130" s="154" t="str">
        <f>IF(Input!I1130&lt;&gt;"",CONCATENATE(Input!I1130,", ",LEFT(Input!H1130,1)),"")</f>
        <v/>
      </c>
      <c r="F1130" s="156"/>
      <c r="G1130" s="157" t="str">
        <f t="shared" si="17"/>
        <v/>
      </c>
      <c r="H1130" s="154" t="str">
        <f>IF(A1130&lt;&gt;"",VLOOKUP(G1130,ScoreRanges!$C$4:$E$8,3),"")</f>
        <v/>
      </c>
      <c r="I1130" s="156"/>
      <c r="J1130" s="129" t="str">
        <f>IF(AND(ConversionTable!$F$2&lt;&gt;"",A1130&lt;&gt;""),VLOOKUP(G1130,ConversionTable!B$2:D$402,3),"")</f>
        <v/>
      </c>
      <c r="K1130" s="66" t="str">
        <f>IF(AND(ConversionTable!$F$2&lt;&gt;"",A1130&lt;&gt;""),VLOOKUP(J1130,ConversionTable!I$4:K$7,3),"")</f>
        <v/>
      </c>
      <c r="M1130" s="66" t="str">
        <f>IF(A1130&lt;&gt;"",(Input!AE1130*ScoringModel!$B$11+Input!AF1130*ScoringModel!$B$21+Input!AG1130*ScoringModel!$B$31)*0.01,"")</f>
        <v/>
      </c>
      <c r="N1130" s="66" t="str">
        <f>IF(A1130&lt;&gt;"",(Input!J1130*ScoringModel!$B$4+Input!K1130*ScoringModel!$B$5+Input!L1130*ScoringModel!$B$6+Input!M1130*ScoringModel!$B$7+Input!N1130*ScoringModel!$B$8+Input!O1130*ScoringModel!$B$9+Input!P1130*ScoringModel!$B$10)*0.01,"")</f>
        <v/>
      </c>
      <c r="O1130" s="66" t="str">
        <f>IF(A1130&lt;&gt;"",(Input!Q1130*ScoringModel!$B$14+Input!R1130*ScoringModel!$B$15+Input!S1130*ScoringModel!$B$16+Input!T1130*ScoringModel!$B$17+Input!U1130*ScoringModel!$B$18+Input!V1130*ScoringModel!$B$19+Input!W1130*ScoringModel!$B$20)*0.01,"")</f>
        <v/>
      </c>
      <c r="P1130" s="66" t="str">
        <f>IF(A1130&lt;&gt;"",(Input!X1130*ScoringModel!$B$24+Input!Y1130*ScoringModel!$B$25+Input!Z1130*ScoringModel!$B$26+Input!AA1130*ScoringModel!$B$27+Input!AB1130*ScoringModel!$B$28+Input!AC1130*ScoringModel!$B$29+Input!AD1130*ScoringModel!$B$30)*0.01,"")</f>
        <v/>
      </c>
    </row>
    <row r="1131" spans="1:16" x14ac:dyDescent="0.25">
      <c r="A1131" s="154" t="str">
        <f>IF(Input!A1131&lt;&gt;"",Input!A1131,"")</f>
        <v/>
      </c>
      <c r="B1131" s="154" t="str">
        <f>IF(Input!D1131&lt;&gt;"",CONCATENATE(Input!D1131,", ",Input!C1131),"")</f>
        <v/>
      </c>
      <c r="C1131" s="154" t="str">
        <f>IF(Input!E1131&lt;&gt;"",Input!E1131,"")</f>
        <v/>
      </c>
      <c r="D1131" s="155" t="str">
        <f>IF(Input!F1131&lt;&gt;"",Input!F1131,"")</f>
        <v/>
      </c>
      <c r="E1131" s="154" t="str">
        <f>IF(Input!I1131&lt;&gt;"",CONCATENATE(Input!I1131,", ",LEFT(Input!H1131,1)),"")</f>
        <v/>
      </c>
      <c r="F1131" s="156"/>
      <c r="G1131" s="157" t="str">
        <f t="shared" si="17"/>
        <v/>
      </c>
      <c r="H1131" s="154" t="str">
        <f>IF(A1131&lt;&gt;"",VLOOKUP(G1131,ScoreRanges!$C$4:$E$8,3),"")</f>
        <v/>
      </c>
      <c r="I1131" s="156"/>
      <c r="J1131" s="129" t="str">
        <f>IF(AND(ConversionTable!$F$2&lt;&gt;"",A1131&lt;&gt;""),VLOOKUP(G1131,ConversionTable!B$2:D$402,3),"")</f>
        <v/>
      </c>
      <c r="K1131" s="66" t="str">
        <f>IF(AND(ConversionTable!$F$2&lt;&gt;"",A1131&lt;&gt;""),VLOOKUP(J1131,ConversionTable!I$4:K$7,3),"")</f>
        <v/>
      </c>
      <c r="M1131" s="66" t="str">
        <f>IF(A1131&lt;&gt;"",(Input!AE1131*ScoringModel!$B$11+Input!AF1131*ScoringModel!$B$21+Input!AG1131*ScoringModel!$B$31)*0.01,"")</f>
        <v/>
      </c>
      <c r="N1131" s="66" t="str">
        <f>IF(A1131&lt;&gt;"",(Input!J1131*ScoringModel!$B$4+Input!K1131*ScoringModel!$B$5+Input!L1131*ScoringModel!$B$6+Input!M1131*ScoringModel!$B$7+Input!N1131*ScoringModel!$B$8+Input!O1131*ScoringModel!$B$9+Input!P1131*ScoringModel!$B$10)*0.01,"")</f>
        <v/>
      </c>
      <c r="O1131" s="66" t="str">
        <f>IF(A1131&lt;&gt;"",(Input!Q1131*ScoringModel!$B$14+Input!R1131*ScoringModel!$B$15+Input!S1131*ScoringModel!$B$16+Input!T1131*ScoringModel!$B$17+Input!U1131*ScoringModel!$B$18+Input!V1131*ScoringModel!$B$19+Input!W1131*ScoringModel!$B$20)*0.01,"")</f>
        <v/>
      </c>
      <c r="P1131" s="66" t="str">
        <f>IF(A1131&lt;&gt;"",(Input!X1131*ScoringModel!$B$24+Input!Y1131*ScoringModel!$B$25+Input!Z1131*ScoringModel!$B$26+Input!AA1131*ScoringModel!$B$27+Input!AB1131*ScoringModel!$B$28+Input!AC1131*ScoringModel!$B$29+Input!AD1131*ScoringModel!$B$30)*0.01,"")</f>
        <v/>
      </c>
    </row>
    <row r="1132" spans="1:16" x14ac:dyDescent="0.25">
      <c r="A1132" s="154" t="str">
        <f>IF(Input!A1132&lt;&gt;"",Input!A1132,"")</f>
        <v/>
      </c>
      <c r="B1132" s="154" t="str">
        <f>IF(Input!D1132&lt;&gt;"",CONCATENATE(Input!D1132,", ",Input!C1132),"")</f>
        <v/>
      </c>
      <c r="C1132" s="154" t="str">
        <f>IF(Input!E1132&lt;&gt;"",Input!E1132,"")</f>
        <v/>
      </c>
      <c r="D1132" s="155" t="str">
        <f>IF(Input!F1132&lt;&gt;"",Input!F1132,"")</f>
        <v/>
      </c>
      <c r="E1132" s="154" t="str">
        <f>IF(Input!I1132&lt;&gt;"",CONCATENATE(Input!I1132,", ",LEFT(Input!H1132,1)),"")</f>
        <v/>
      </c>
      <c r="F1132" s="156"/>
      <c r="G1132" s="157" t="str">
        <f t="shared" si="17"/>
        <v/>
      </c>
      <c r="H1132" s="154" t="str">
        <f>IF(A1132&lt;&gt;"",VLOOKUP(G1132,ScoreRanges!$C$4:$E$8,3),"")</f>
        <v/>
      </c>
      <c r="I1132" s="156"/>
      <c r="J1132" s="129" t="str">
        <f>IF(AND(ConversionTable!$F$2&lt;&gt;"",A1132&lt;&gt;""),VLOOKUP(G1132,ConversionTable!B$2:D$402,3),"")</f>
        <v/>
      </c>
      <c r="K1132" s="66" t="str">
        <f>IF(AND(ConversionTable!$F$2&lt;&gt;"",A1132&lt;&gt;""),VLOOKUP(J1132,ConversionTable!I$4:K$7,3),"")</f>
        <v/>
      </c>
      <c r="M1132" s="66" t="str">
        <f>IF(A1132&lt;&gt;"",(Input!AE1132*ScoringModel!$B$11+Input!AF1132*ScoringModel!$B$21+Input!AG1132*ScoringModel!$B$31)*0.01,"")</f>
        <v/>
      </c>
      <c r="N1132" s="66" t="str">
        <f>IF(A1132&lt;&gt;"",(Input!J1132*ScoringModel!$B$4+Input!K1132*ScoringModel!$B$5+Input!L1132*ScoringModel!$B$6+Input!M1132*ScoringModel!$B$7+Input!N1132*ScoringModel!$B$8+Input!O1132*ScoringModel!$B$9+Input!P1132*ScoringModel!$B$10)*0.01,"")</f>
        <v/>
      </c>
      <c r="O1132" s="66" t="str">
        <f>IF(A1132&lt;&gt;"",(Input!Q1132*ScoringModel!$B$14+Input!R1132*ScoringModel!$B$15+Input!S1132*ScoringModel!$B$16+Input!T1132*ScoringModel!$B$17+Input!U1132*ScoringModel!$B$18+Input!V1132*ScoringModel!$B$19+Input!W1132*ScoringModel!$B$20)*0.01,"")</f>
        <v/>
      </c>
      <c r="P1132" s="66" t="str">
        <f>IF(A1132&lt;&gt;"",(Input!X1132*ScoringModel!$B$24+Input!Y1132*ScoringModel!$B$25+Input!Z1132*ScoringModel!$B$26+Input!AA1132*ScoringModel!$B$27+Input!AB1132*ScoringModel!$B$28+Input!AC1132*ScoringModel!$B$29+Input!AD1132*ScoringModel!$B$30)*0.01,"")</f>
        <v/>
      </c>
    </row>
    <row r="1133" spans="1:16" x14ac:dyDescent="0.25">
      <c r="A1133" s="154" t="str">
        <f>IF(Input!A1133&lt;&gt;"",Input!A1133,"")</f>
        <v/>
      </c>
      <c r="B1133" s="154" t="str">
        <f>IF(Input!D1133&lt;&gt;"",CONCATENATE(Input!D1133,", ",Input!C1133),"")</f>
        <v/>
      </c>
      <c r="C1133" s="154" t="str">
        <f>IF(Input!E1133&lt;&gt;"",Input!E1133,"")</f>
        <v/>
      </c>
      <c r="D1133" s="155" t="str">
        <f>IF(Input!F1133&lt;&gt;"",Input!F1133,"")</f>
        <v/>
      </c>
      <c r="E1133" s="154" t="str">
        <f>IF(Input!I1133&lt;&gt;"",CONCATENATE(Input!I1133,", ",LEFT(Input!H1133,1)),"")</f>
        <v/>
      </c>
      <c r="F1133" s="156"/>
      <c r="G1133" s="157" t="str">
        <f t="shared" si="17"/>
        <v/>
      </c>
      <c r="H1133" s="154" t="str">
        <f>IF(A1133&lt;&gt;"",VLOOKUP(G1133,ScoreRanges!$C$4:$E$8,3),"")</f>
        <v/>
      </c>
      <c r="I1133" s="156"/>
      <c r="J1133" s="129" t="str">
        <f>IF(AND(ConversionTable!$F$2&lt;&gt;"",A1133&lt;&gt;""),VLOOKUP(G1133,ConversionTable!B$2:D$402,3),"")</f>
        <v/>
      </c>
      <c r="K1133" s="66" t="str">
        <f>IF(AND(ConversionTable!$F$2&lt;&gt;"",A1133&lt;&gt;""),VLOOKUP(J1133,ConversionTable!I$4:K$7,3),"")</f>
        <v/>
      </c>
      <c r="M1133" s="66" t="str">
        <f>IF(A1133&lt;&gt;"",(Input!AE1133*ScoringModel!$B$11+Input!AF1133*ScoringModel!$B$21+Input!AG1133*ScoringModel!$B$31)*0.01,"")</f>
        <v/>
      </c>
      <c r="N1133" s="66" t="str">
        <f>IF(A1133&lt;&gt;"",(Input!J1133*ScoringModel!$B$4+Input!K1133*ScoringModel!$B$5+Input!L1133*ScoringModel!$B$6+Input!M1133*ScoringModel!$B$7+Input!N1133*ScoringModel!$B$8+Input!O1133*ScoringModel!$B$9+Input!P1133*ScoringModel!$B$10)*0.01,"")</f>
        <v/>
      </c>
      <c r="O1133" s="66" t="str">
        <f>IF(A1133&lt;&gt;"",(Input!Q1133*ScoringModel!$B$14+Input!R1133*ScoringModel!$B$15+Input!S1133*ScoringModel!$B$16+Input!T1133*ScoringModel!$B$17+Input!U1133*ScoringModel!$B$18+Input!V1133*ScoringModel!$B$19+Input!W1133*ScoringModel!$B$20)*0.01,"")</f>
        <v/>
      </c>
      <c r="P1133" s="66" t="str">
        <f>IF(A1133&lt;&gt;"",(Input!X1133*ScoringModel!$B$24+Input!Y1133*ScoringModel!$B$25+Input!Z1133*ScoringModel!$B$26+Input!AA1133*ScoringModel!$B$27+Input!AB1133*ScoringModel!$B$28+Input!AC1133*ScoringModel!$B$29+Input!AD1133*ScoringModel!$B$30)*0.01,"")</f>
        <v/>
      </c>
    </row>
    <row r="1134" spans="1:16" x14ac:dyDescent="0.25">
      <c r="A1134" s="154" t="str">
        <f>IF(Input!A1134&lt;&gt;"",Input!A1134,"")</f>
        <v/>
      </c>
      <c r="B1134" s="154" t="str">
        <f>IF(Input!D1134&lt;&gt;"",CONCATENATE(Input!D1134,", ",Input!C1134),"")</f>
        <v/>
      </c>
      <c r="C1134" s="154" t="str">
        <f>IF(Input!E1134&lt;&gt;"",Input!E1134,"")</f>
        <v/>
      </c>
      <c r="D1134" s="155" t="str">
        <f>IF(Input!F1134&lt;&gt;"",Input!F1134,"")</f>
        <v/>
      </c>
      <c r="E1134" s="154" t="str">
        <f>IF(Input!I1134&lt;&gt;"",CONCATENATE(Input!I1134,", ",LEFT(Input!H1134,1)),"")</f>
        <v/>
      </c>
      <c r="F1134" s="156"/>
      <c r="G1134" s="157" t="str">
        <f t="shared" si="17"/>
        <v/>
      </c>
      <c r="H1134" s="154" t="str">
        <f>IF(A1134&lt;&gt;"",VLOOKUP(G1134,ScoreRanges!$C$4:$E$8,3),"")</f>
        <v/>
      </c>
      <c r="I1134" s="156"/>
      <c r="J1134" s="129" t="str">
        <f>IF(AND(ConversionTable!$F$2&lt;&gt;"",A1134&lt;&gt;""),VLOOKUP(G1134,ConversionTable!B$2:D$402,3),"")</f>
        <v/>
      </c>
      <c r="K1134" s="66" t="str">
        <f>IF(AND(ConversionTable!$F$2&lt;&gt;"",A1134&lt;&gt;""),VLOOKUP(J1134,ConversionTable!I$4:K$7,3),"")</f>
        <v/>
      </c>
      <c r="M1134" s="66" t="str">
        <f>IF(A1134&lt;&gt;"",(Input!AE1134*ScoringModel!$B$11+Input!AF1134*ScoringModel!$B$21+Input!AG1134*ScoringModel!$B$31)*0.01,"")</f>
        <v/>
      </c>
      <c r="N1134" s="66" t="str">
        <f>IF(A1134&lt;&gt;"",(Input!J1134*ScoringModel!$B$4+Input!K1134*ScoringModel!$B$5+Input!L1134*ScoringModel!$B$6+Input!M1134*ScoringModel!$B$7+Input!N1134*ScoringModel!$B$8+Input!O1134*ScoringModel!$B$9+Input!P1134*ScoringModel!$B$10)*0.01,"")</f>
        <v/>
      </c>
      <c r="O1134" s="66" t="str">
        <f>IF(A1134&lt;&gt;"",(Input!Q1134*ScoringModel!$B$14+Input!R1134*ScoringModel!$B$15+Input!S1134*ScoringModel!$B$16+Input!T1134*ScoringModel!$B$17+Input!U1134*ScoringModel!$B$18+Input!V1134*ScoringModel!$B$19+Input!W1134*ScoringModel!$B$20)*0.01,"")</f>
        <v/>
      </c>
      <c r="P1134" s="66" t="str">
        <f>IF(A1134&lt;&gt;"",(Input!X1134*ScoringModel!$B$24+Input!Y1134*ScoringModel!$B$25+Input!Z1134*ScoringModel!$B$26+Input!AA1134*ScoringModel!$B$27+Input!AB1134*ScoringModel!$B$28+Input!AC1134*ScoringModel!$B$29+Input!AD1134*ScoringModel!$B$30)*0.01,"")</f>
        <v/>
      </c>
    </row>
    <row r="1135" spans="1:16" x14ac:dyDescent="0.25">
      <c r="A1135" s="154" t="str">
        <f>IF(Input!A1135&lt;&gt;"",Input!A1135,"")</f>
        <v/>
      </c>
      <c r="B1135" s="154" t="str">
        <f>IF(Input!D1135&lt;&gt;"",CONCATENATE(Input!D1135,", ",Input!C1135),"")</f>
        <v/>
      </c>
      <c r="C1135" s="154" t="str">
        <f>IF(Input!E1135&lt;&gt;"",Input!E1135,"")</f>
        <v/>
      </c>
      <c r="D1135" s="155" t="str">
        <f>IF(Input!F1135&lt;&gt;"",Input!F1135,"")</f>
        <v/>
      </c>
      <c r="E1135" s="154" t="str">
        <f>IF(Input!I1135&lt;&gt;"",CONCATENATE(Input!I1135,", ",LEFT(Input!H1135,1)),"")</f>
        <v/>
      </c>
      <c r="F1135" s="156"/>
      <c r="G1135" s="157" t="str">
        <f t="shared" si="17"/>
        <v/>
      </c>
      <c r="H1135" s="154" t="str">
        <f>IF(A1135&lt;&gt;"",VLOOKUP(G1135,ScoreRanges!$C$4:$E$8,3),"")</f>
        <v/>
      </c>
      <c r="I1135" s="156"/>
      <c r="J1135" s="129" t="str">
        <f>IF(AND(ConversionTable!$F$2&lt;&gt;"",A1135&lt;&gt;""),VLOOKUP(G1135,ConversionTable!B$2:D$402,3),"")</f>
        <v/>
      </c>
      <c r="K1135" s="66" t="str">
        <f>IF(AND(ConversionTable!$F$2&lt;&gt;"",A1135&lt;&gt;""),VLOOKUP(J1135,ConversionTable!I$4:K$7,3),"")</f>
        <v/>
      </c>
      <c r="M1135" s="66" t="str">
        <f>IF(A1135&lt;&gt;"",(Input!AE1135*ScoringModel!$B$11+Input!AF1135*ScoringModel!$B$21+Input!AG1135*ScoringModel!$B$31)*0.01,"")</f>
        <v/>
      </c>
      <c r="N1135" s="66" t="str">
        <f>IF(A1135&lt;&gt;"",(Input!J1135*ScoringModel!$B$4+Input!K1135*ScoringModel!$B$5+Input!L1135*ScoringModel!$B$6+Input!M1135*ScoringModel!$B$7+Input!N1135*ScoringModel!$B$8+Input!O1135*ScoringModel!$B$9+Input!P1135*ScoringModel!$B$10)*0.01,"")</f>
        <v/>
      </c>
      <c r="O1135" s="66" t="str">
        <f>IF(A1135&lt;&gt;"",(Input!Q1135*ScoringModel!$B$14+Input!R1135*ScoringModel!$B$15+Input!S1135*ScoringModel!$B$16+Input!T1135*ScoringModel!$B$17+Input!U1135*ScoringModel!$B$18+Input!V1135*ScoringModel!$B$19+Input!W1135*ScoringModel!$B$20)*0.01,"")</f>
        <v/>
      </c>
      <c r="P1135" s="66" t="str">
        <f>IF(A1135&lt;&gt;"",(Input!X1135*ScoringModel!$B$24+Input!Y1135*ScoringModel!$B$25+Input!Z1135*ScoringModel!$B$26+Input!AA1135*ScoringModel!$B$27+Input!AB1135*ScoringModel!$B$28+Input!AC1135*ScoringModel!$B$29+Input!AD1135*ScoringModel!$B$30)*0.01,"")</f>
        <v/>
      </c>
    </row>
    <row r="1136" spans="1:16" x14ac:dyDescent="0.25">
      <c r="A1136" s="154" t="str">
        <f>IF(Input!A1136&lt;&gt;"",Input!A1136,"")</f>
        <v/>
      </c>
      <c r="B1136" s="154" t="str">
        <f>IF(Input!D1136&lt;&gt;"",CONCATENATE(Input!D1136,", ",Input!C1136),"")</f>
        <v/>
      </c>
      <c r="C1136" s="154" t="str">
        <f>IF(Input!E1136&lt;&gt;"",Input!E1136,"")</f>
        <v/>
      </c>
      <c r="D1136" s="155" t="str">
        <f>IF(Input!F1136&lt;&gt;"",Input!F1136,"")</f>
        <v/>
      </c>
      <c r="E1136" s="154" t="str">
        <f>IF(Input!I1136&lt;&gt;"",CONCATENATE(Input!I1136,", ",LEFT(Input!H1136,1)),"")</f>
        <v/>
      </c>
      <c r="F1136" s="156"/>
      <c r="G1136" s="157" t="str">
        <f t="shared" si="17"/>
        <v/>
      </c>
      <c r="H1136" s="154" t="str">
        <f>IF(A1136&lt;&gt;"",VLOOKUP(G1136,ScoreRanges!$C$4:$E$8,3),"")</f>
        <v/>
      </c>
      <c r="I1136" s="156"/>
      <c r="J1136" s="129" t="str">
        <f>IF(AND(ConversionTable!$F$2&lt;&gt;"",A1136&lt;&gt;""),VLOOKUP(G1136,ConversionTable!B$2:D$402,3),"")</f>
        <v/>
      </c>
      <c r="K1136" s="66" t="str">
        <f>IF(AND(ConversionTable!$F$2&lt;&gt;"",A1136&lt;&gt;""),VLOOKUP(J1136,ConversionTable!I$4:K$7,3),"")</f>
        <v/>
      </c>
      <c r="M1136" s="66" t="str">
        <f>IF(A1136&lt;&gt;"",(Input!AE1136*ScoringModel!$B$11+Input!AF1136*ScoringModel!$B$21+Input!AG1136*ScoringModel!$B$31)*0.01,"")</f>
        <v/>
      </c>
      <c r="N1136" s="66" t="str">
        <f>IF(A1136&lt;&gt;"",(Input!J1136*ScoringModel!$B$4+Input!K1136*ScoringModel!$B$5+Input!L1136*ScoringModel!$B$6+Input!M1136*ScoringModel!$B$7+Input!N1136*ScoringModel!$B$8+Input!O1136*ScoringModel!$B$9+Input!P1136*ScoringModel!$B$10)*0.01,"")</f>
        <v/>
      </c>
      <c r="O1136" s="66" t="str">
        <f>IF(A1136&lt;&gt;"",(Input!Q1136*ScoringModel!$B$14+Input!R1136*ScoringModel!$B$15+Input!S1136*ScoringModel!$B$16+Input!T1136*ScoringModel!$B$17+Input!U1136*ScoringModel!$B$18+Input!V1136*ScoringModel!$B$19+Input!W1136*ScoringModel!$B$20)*0.01,"")</f>
        <v/>
      </c>
      <c r="P1136" s="66" t="str">
        <f>IF(A1136&lt;&gt;"",(Input!X1136*ScoringModel!$B$24+Input!Y1136*ScoringModel!$B$25+Input!Z1136*ScoringModel!$B$26+Input!AA1136*ScoringModel!$B$27+Input!AB1136*ScoringModel!$B$28+Input!AC1136*ScoringModel!$B$29+Input!AD1136*ScoringModel!$B$30)*0.01,"")</f>
        <v/>
      </c>
    </row>
    <row r="1137" spans="1:16" x14ac:dyDescent="0.25">
      <c r="A1137" s="154" t="str">
        <f>IF(Input!A1137&lt;&gt;"",Input!A1137,"")</f>
        <v/>
      </c>
      <c r="B1137" s="154" t="str">
        <f>IF(Input!D1137&lt;&gt;"",CONCATENATE(Input!D1137,", ",Input!C1137),"")</f>
        <v/>
      </c>
      <c r="C1137" s="154" t="str">
        <f>IF(Input!E1137&lt;&gt;"",Input!E1137,"")</f>
        <v/>
      </c>
      <c r="D1137" s="155" t="str">
        <f>IF(Input!F1137&lt;&gt;"",Input!F1137,"")</f>
        <v/>
      </c>
      <c r="E1137" s="154" t="str">
        <f>IF(Input!I1137&lt;&gt;"",CONCATENATE(Input!I1137,", ",LEFT(Input!H1137,1)),"")</f>
        <v/>
      </c>
      <c r="F1137" s="156"/>
      <c r="G1137" s="157" t="str">
        <f t="shared" si="17"/>
        <v/>
      </c>
      <c r="H1137" s="154" t="str">
        <f>IF(A1137&lt;&gt;"",VLOOKUP(G1137,ScoreRanges!$C$4:$E$8,3),"")</f>
        <v/>
      </c>
      <c r="I1137" s="156"/>
      <c r="J1137" s="129" t="str">
        <f>IF(AND(ConversionTable!$F$2&lt;&gt;"",A1137&lt;&gt;""),VLOOKUP(G1137,ConversionTable!B$2:D$402,3),"")</f>
        <v/>
      </c>
      <c r="K1137" s="66" t="str">
        <f>IF(AND(ConversionTable!$F$2&lt;&gt;"",A1137&lt;&gt;""),VLOOKUP(J1137,ConversionTable!I$4:K$7,3),"")</f>
        <v/>
      </c>
      <c r="M1137" s="66" t="str">
        <f>IF(A1137&lt;&gt;"",(Input!AE1137*ScoringModel!$B$11+Input!AF1137*ScoringModel!$B$21+Input!AG1137*ScoringModel!$B$31)*0.01,"")</f>
        <v/>
      </c>
      <c r="N1137" s="66" t="str">
        <f>IF(A1137&lt;&gt;"",(Input!J1137*ScoringModel!$B$4+Input!K1137*ScoringModel!$B$5+Input!L1137*ScoringModel!$B$6+Input!M1137*ScoringModel!$B$7+Input!N1137*ScoringModel!$B$8+Input!O1137*ScoringModel!$B$9+Input!P1137*ScoringModel!$B$10)*0.01,"")</f>
        <v/>
      </c>
      <c r="O1137" s="66" t="str">
        <f>IF(A1137&lt;&gt;"",(Input!Q1137*ScoringModel!$B$14+Input!R1137*ScoringModel!$B$15+Input!S1137*ScoringModel!$B$16+Input!T1137*ScoringModel!$B$17+Input!U1137*ScoringModel!$B$18+Input!V1137*ScoringModel!$B$19+Input!W1137*ScoringModel!$B$20)*0.01,"")</f>
        <v/>
      </c>
      <c r="P1137" s="66" t="str">
        <f>IF(A1137&lt;&gt;"",(Input!X1137*ScoringModel!$B$24+Input!Y1137*ScoringModel!$B$25+Input!Z1137*ScoringModel!$B$26+Input!AA1137*ScoringModel!$B$27+Input!AB1137*ScoringModel!$B$28+Input!AC1137*ScoringModel!$B$29+Input!AD1137*ScoringModel!$B$30)*0.01,"")</f>
        <v/>
      </c>
    </row>
    <row r="1138" spans="1:16" x14ac:dyDescent="0.25">
      <c r="A1138" s="154" t="str">
        <f>IF(Input!A1138&lt;&gt;"",Input!A1138,"")</f>
        <v/>
      </c>
      <c r="B1138" s="154" t="str">
        <f>IF(Input!D1138&lt;&gt;"",CONCATENATE(Input!D1138,", ",Input!C1138),"")</f>
        <v/>
      </c>
      <c r="C1138" s="154" t="str">
        <f>IF(Input!E1138&lt;&gt;"",Input!E1138,"")</f>
        <v/>
      </c>
      <c r="D1138" s="155" t="str">
        <f>IF(Input!F1138&lt;&gt;"",Input!F1138,"")</f>
        <v/>
      </c>
      <c r="E1138" s="154" t="str">
        <f>IF(Input!I1138&lt;&gt;"",CONCATENATE(Input!I1138,", ",LEFT(Input!H1138,1)),"")</f>
        <v/>
      </c>
      <c r="F1138" s="156"/>
      <c r="G1138" s="157" t="str">
        <f t="shared" si="17"/>
        <v/>
      </c>
      <c r="H1138" s="154" t="str">
        <f>IF(A1138&lt;&gt;"",VLOOKUP(G1138,ScoreRanges!$C$4:$E$8,3),"")</f>
        <v/>
      </c>
      <c r="I1138" s="156"/>
      <c r="J1138" s="129" t="str">
        <f>IF(AND(ConversionTable!$F$2&lt;&gt;"",A1138&lt;&gt;""),VLOOKUP(G1138,ConversionTable!B$2:D$402,3),"")</f>
        <v/>
      </c>
      <c r="K1138" s="66" t="str">
        <f>IF(AND(ConversionTable!$F$2&lt;&gt;"",A1138&lt;&gt;""),VLOOKUP(J1138,ConversionTable!I$4:K$7,3),"")</f>
        <v/>
      </c>
      <c r="M1138" s="66" t="str">
        <f>IF(A1138&lt;&gt;"",(Input!AE1138*ScoringModel!$B$11+Input!AF1138*ScoringModel!$B$21+Input!AG1138*ScoringModel!$B$31)*0.01,"")</f>
        <v/>
      </c>
      <c r="N1138" s="66" t="str">
        <f>IF(A1138&lt;&gt;"",(Input!J1138*ScoringModel!$B$4+Input!K1138*ScoringModel!$B$5+Input!L1138*ScoringModel!$B$6+Input!M1138*ScoringModel!$B$7+Input!N1138*ScoringModel!$B$8+Input!O1138*ScoringModel!$B$9+Input!P1138*ScoringModel!$B$10)*0.01,"")</f>
        <v/>
      </c>
      <c r="O1138" s="66" t="str">
        <f>IF(A1138&lt;&gt;"",(Input!Q1138*ScoringModel!$B$14+Input!R1138*ScoringModel!$B$15+Input!S1138*ScoringModel!$B$16+Input!T1138*ScoringModel!$B$17+Input!U1138*ScoringModel!$B$18+Input!V1138*ScoringModel!$B$19+Input!W1138*ScoringModel!$B$20)*0.01,"")</f>
        <v/>
      </c>
      <c r="P1138" s="66" t="str">
        <f>IF(A1138&lt;&gt;"",(Input!X1138*ScoringModel!$B$24+Input!Y1138*ScoringModel!$B$25+Input!Z1138*ScoringModel!$B$26+Input!AA1138*ScoringModel!$B$27+Input!AB1138*ScoringModel!$B$28+Input!AC1138*ScoringModel!$B$29+Input!AD1138*ScoringModel!$B$30)*0.01,"")</f>
        <v/>
      </c>
    </row>
    <row r="1139" spans="1:16" x14ac:dyDescent="0.25">
      <c r="A1139" s="154" t="str">
        <f>IF(Input!A1139&lt;&gt;"",Input!A1139,"")</f>
        <v/>
      </c>
      <c r="B1139" s="154" t="str">
        <f>IF(Input!D1139&lt;&gt;"",CONCATENATE(Input!D1139,", ",Input!C1139),"")</f>
        <v/>
      </c>
      <c r="C1139" s="154" t="str">
        <f>IF(Input!E1139&lt;&gt;"",Input!E1139,"")</f>
        <v/>
      </c>
      <c r="D1139" s="155" t="str">
        <f>IF(Input!F1139&lt;&gt;"",Input!F1139,"")</f>
        <v/>
      </c>
      <c r="E1139" s="154" t="str">
        <f>IF(Input!I1139&lt;&gt;"",CONCATENATE(Input!I1139,", ",LEFT(Input!H1139,1)),"")</f>
        <v/>
      </c>
      <c r="F1139" s="156"/>
      <c r="G1139" s="157" t="str">
        <f t="shared" si="17"/>
        <v/>
      </c>
      <c r="H1139" s="154" t="str">
        <f>IF(A1139&lt;&gt;"",VLOOKUP(G1139,ScoreRanges!$C$4:$E$8,3),"")</f>
        <v/>
      </c>
      <c r="I1139" s="156"/>
      <c r="J1139" s="129" t="str">
        <f>IF(AND(ConversionTable!$F$2&lt;&gt;"",A1139&lt;&gt;""),VLOOKUP(G1139,ConversionTable!B$2:D$402,3),"")</f>
        <v/>
      </c>
      <c r="K1139" s="66" t="str">
        <f>IF(AND(ConversionTable!$F$2&lt;&gt;"",A1139&lt;&gt;""),VLOOKUP(J1139,ConversionTable!I$4:K$7,3),"")</f>
        <v/>
      </c>
      <c r="M1139" s="66" t="str">
        <f>IF(A1139&lt;&gt;"",(Input!AE1139*ScoringModel!$B$11+Input!AF1139*ScoringModel!$B$21+Input!AG1139*ScoringModel!$B$31)*0.01,"")</f>
        <v/>
      </c>
      <c r="N1139" s="66" t="str">
        <f>IF(A1139&lt;&gt;"",(Input!J1139*ScoringModel!$B$4+Input!K1139*ScoringModel!$B$5+Input!L1139*ScoringModel!$B$6+Input!M1139*ScoringModel!$B$7+Input!N1139*ScoringModel!$B$8+Input!O1139*ScoringModel!$B$9+Input!P1139*ScoringModel!$B$10)*0.01,"")</f>
        <v/>
      </c>
      <c r="O1139" s="66" t="str">
        <f>IF(A1139&lt;&gt;"",(Input!Q1139*ScoringModel!$B$14+Input!R1139*ScoringModel!$B$15+Input!S1139*ScoringModel!$B$16+Input!T1139*ScoringModel!$B$17+Input!U1139*ScoringModel!$B$18+Input!V1139*ScoringModel!$B$19+Input!W1139*ScoringModel!$B$20)*0.01,"")</f>
        <v/>
      </c>
      <c r="P1139" s="66" t="str">
        <f>IF(A1139&lt;&gt;"",(Input!X1139*ScoringModel!$B$24+Input!Y1139*ScoringModel!$B$25+Input!Z1139*ScoringModel!$B$26+Input!AA1139*ScoringModel!$B$27+Input!AB1139*ScoringModel!$B$28+Input!AC1139*ScoringModel!$B$29+Input!AD1139*ScoringModel!$B$30)*0.01,"")</f>
        <v/>
      </c>
    </row>
    <row r="1140" spans="1:16" x14ac:dyDescent="0.25">
      <c r="A1140" s="154" t="str">
        <f>IF(Input!A1140&lt;&gt;"",Input!A1140,"")</f>
        <v/>
      </c>
      <c r="B1140" s="154" t="str">
        <f>IF(Input!D1140&lt;&gt;"",CONCATENATE(Input!D1140,", ",Input!C1140),"")</f>
        <v/>
      </c>
      <c r="C1140" s="154" t="str">
        <f>IF(Input!E1140&lt;&gt;"",Input!E1140,"")</f>
        <v/>
      </c>
      <c r="D1140" s="155" t="str">
        <f>IF(Input!F1140&lt;&gt;"",Input!F1140,"")</f>
        <v/>
      </c>
      <c r="E1140" s="154" t="str">
        <f>IF(Input!I1140&lt;&gt;"",CONCATENATE(Input!I1140,", ",LEFT(Input!H1140,1)),"")</f>
        <v/>
      </c>
      <c r="F1140" s="156"/>
      <c r="G1140" s="157" t="str">
        <f t="shared" si="17"/>
        <v/>
      </c>
      <c r="H1140" s="154" t="str">
        <f>IF(A1140&lt;&gt;"",VLOOKUP(G1140,ScoreRanges!$C$4:$E$8,3),"")</f>
        <v/>
      </c>
      <c r="I1140" s="156"/>
      <c r="J1140" s="129" t="str">
        <f>IF(AND(ConversionTable!$F$2&lt;&gt;"",A1140&lt;&gt;""),VLOOKUP(G1140,ConversionTable!B$2:D$402,3),"")</f>
        <v/>
      </c>
      <c r="K1140" s="66" t="str">
        <f>IF(AND(ConversionTable!$F$2&lt;&gt;"",A1140&lt;&gt;""),VLOOKUP(J1140,ConversionTable!I$4:K$7,3),"")</f>
        <v/>
      </c>
      <c r="M1140" s="66" t="str">
        <f>IF(A1140&lt;&gt;"",(Input!AE1140*ScoringModel!$B$11+Input!AF1140*ScoringModel!$B$21+Input!AG1140*ScoringModel!$B$31)*0.01,"")</f>
        <v/>
      </c>
      <c r="N1140" s="66" t="str">
        <f>IF(A1140&lt;&gt;"",(Input!J1140*ScoringModel!$B$4+Input!K1140*ScoringModel!$B$5+Input!L1140*ScoringModel!$B$6+Input!M1140*ScoringModel!$B$7+Input!N1140*ScoringModel!$B$8+Input!O1140*ScoringModel!$B$9+Input!P1140*ScoringModel!$B$10)*0.01,"")</f>
        <v/>
      </c>
      <c r="O1140" s="66" t="str">
        <f>IF(A1140&lt;&gt;"",(Input!Q1140*ScoringModel!$B$14+Input!R1140*ScoringModel!$B$15+Input!S1140*ScoringModel!$B$16+Input!T1140*ScoringModel!$B$17+Input!U1140*ScoringModel!$B$18+Input!V1140*ScoringModel!$B$19+Input!W1140*ScoringModel!$B$20)*0.01,"")</f>
        <v/>
      </c>
      <c r="P1140" s="66" t="str">
        <f>IF(A1140&lt;&gt;"",(Input!X1140*ScoringModel!$B$24+Input!Y1140*ScoringModel!$B$25+Input!Z1140*ScoringModel!$B$26+Input!AA1140*ScoringModel!$B$27+Input!AB1140*ScoringModel!$B$28+Input!AC1140*ScoringModel!$B$29+Input!AD1140*ScoringModel!$B$30)*0.01,"")</f>
        <v/>
      </c>
    </row>
    <row r="1141" spans="1:16" x14ac:dyDescent="0.25">
      <c r="A1141" s="154" t="str">
        <f>IF(Input!A1141&lt;&gt;"",Input!A1141,"")</f>
        <v/>
      </c>
      <c r="B1141" s="154" t="str">
        <f>IF(Input!D1141&lt;&gt;"",CONCATENATE(Input!D1141,", ",Input!C1141),"")</f>
        <v/>
      </c>
      <c r="C1141" s="154" t="str">
        <f>IF(Input!E1141&lt;&gt;"",Input!E1141,"")</f>
        <v/>
      </c>
      <c r="D1141" s="155" t="str">
        <f>IF(Input!F1141&lt;&gt;"",Input!F1141,"")</f>
        <v/>
      </c>
      <c r="E1141" s="154" t="str">
        <f>IF(Input!I1141&lt;&gt;"",CONCATENATE(Input!I1141,", ",LEFT(Input!H1141,1)),"")</f>
        <v/>
      </c>
      <c r="F1141" s="156"/>
      <c r="G1141" s="157" t="str">
        <f t="shared" si="17"/>
        <v/>
      </c>
      <c r="H1141" s="154" t="str">
        <f>IF(A1141&lt;&gt;"",VLOOKUP(G1141,ScoreRanges!$C$4:$E$8,3),"")</f>
        <v/>
      </c>
      <c r="I1141" s="156"/>
      <c r="J1141" s="129" t="str">
        <f>IF(AND(ConversionTable!$F$2&lt;&gt;"",A1141&lt;&gt;""),VLOOKUP(G1141,ConversionTable!B$2:D$402,3),"")</f>
        <v/>
      </c>
      <c r="K1141" s="66" t="str">
        <f>IF(AND(ConversionTable!$F$2&lt;&gt;"",A1141&lt;&gt;""),VLOOKUP(J1141,ConversionTable!I$4:K$7,3),"")</f>
        <v/>
      </c>
      <c r="M1141" s="66" t="str">
        <f>IF(A1141&lt;&gt;"",(Input!AE1141*ScoringModel!$B$11+Input!AF1141*ScoringModel!$B$21+Input!AG1141*ScoringModel!$B$31)*0.01,"")</f>
        <v/>
      </c>
      <c r="N1141" s="66" t="str">
        <f>IF(A1141&lt;&gt;"",(Input!J1141*ScoringModel!$B$4+Input!K1141*ScoringModel!$B$5+Input!L1141*ScoringModel!$B$6+Input!M1141*ScoringModel!$B$7+Input!N1141*ScoringModel!$B$8+Input!O1141*ScoringModel!$B$9+Input!P1141*ScoringModel!$B$10)*0.01,"")</f>
        <v/>
      </c>
      <c r="O1141" s="66" t="str">
        <f>IF(A1141&lt;&gt;"",(Input!Q1141*ScoringModel!$B$14+Input!R1141*ScoringModel!$B$15+Input!S1141*ScoringModel!$B$16+Input!T1141*ScoringModel!$B$17+Input!U1141*ScoringModel!$B$18+Input!V1141*ScoringModel!$B$19+Input!W1141*ScoringModel!$B$20)*0.01,"")</f>
        <v/>
      </c>
      <c r="P1141" s="66" t="str">
        <f>IF(A1141&lt;&gt;"",(Input!X1141*ScoringModel!$B$24+Input!Y1141*ScoringModel!$B$25+Input!Z1141*ScoringModel!$B$26+Input!AA1141*ScoringModel!$B$27+Input!AB1141*ScoringModel!$B$28+Input!AC1141*ScoringModel!$B$29+Input!AD1141*ScoringModel!$B$30)*0.01,"")</f>
        <v/>
      </c>
    </row>
    <row r="1142" spans="1:16" x14ac:dyDescent="0.25">
      <c r="A1142" s="154" t="str">
        <f>IF(Input!A1142&lt;&gt;"",Input!A1142,"")</f>
        <v/>
      </c>
      <c r="B1142" s="154" t="str">
        <f>IF(Input!D1142&lt;&gt;"",CONCATENATE(Input!D1142,", ",Input!C1142),"")</f>
        <v/>
      </c>
      <c r="C1142" s="154" t="str">
        <f>IF(Input!E1142&lt;&gt;"",Input!E1142,"")</f>
        <v/>
      </c>
      <c r="D1142" s="155" t="str">
        <f>IF(Input!F1142&lt;&gt;"",Input!F1142,"")</f>
        <v/>
      </c>
      <c r="E1142" s="154" t="str">
        <f>IF(Input!I1142&lt;&gt;"",CONCATENATE(Input!I1142,", ",LEFT(Input!H1142,1)),"")</f>
        <v/>
      </c>
      <c r="F1142" s="156"/>
      <c r="G1142" s="157" t="str">
        <f t="shared" si="17"/>
        <v/>
      </c>
      <c r="H1142" s="154" t="str">
        <f>IF(A1142&lt;&gt;"",VLOOKUP(G1142,ScoreRanges!$C$4:$E$8,3),"")</f>
        <v/>
      </c>
      <c r="I1142" s="156"/>
      <c r="J1142" s="129" t="str">
        <f>IF(AND(ConversionTable!$F$2&lt;&gt;"",A1142&lt;&gt;""),VLOOKUP(G1142,ConversionTable!B$2:D$402,3),"")</f>
        <v/>
      </c>
      <c r="K1142" s="66" t="str">
        <f>IF(AND(ConversionTable!$F$2&lt;&gt;"",A1142&lt;&gt;""),VLOOKUP(J1142,ConversionTable!I$4:K$7,3),"")</f>
        <v/>
      </c>
      <c r="M1142" s="66" t="str">
        <f>IF(A1142&lt;&gt;"",(Input!AE1142*ScoringModel!$B$11+Input!AF1142*ScoringModel!$B$21+Input!AG1142*ScoringModel!$B$31)*0.01,"")</f>
        <v/>
      </c>
      <c r="N1142" s="66" t="str">
        <f>IF(A1142&lt;&gt;"",(Input!J1142*ScoringModel!$B$4+Input!K1142*ScoringModel!$B$5+Input!L1142*ScoringModel!$B$6+Input!M1142*ScoringModel!$B$7+Input!N1142*ScoringModel!$B$8+Input!O1142*ScoringModel!$B$9+Input!P1142*ScoringModel!$B$10)*0.01,"")</f>
        <v/>
      </c>
      <c r="O1142" s="66" t="str">
        <f>IF(A1142&lt;&gt;"",(Input!Q1142*ScoringModel!$B$14+Input!R1142*ScoringModel!$B$15+Input!S1142*ScoringModel!$B$16+Input!T1142*ScoringModel!$B$17+Input!U1142*ScoringModel!$B$18+Input!V1142*ScoringModel!$B$19+Input!W1142*ScoringModel!$B$20)*0.01,"")</f>
        <v/>
      </c>
      <c r="P1142" s="66" t="str">
        <f>IF(A1142&lt;&gt;"",(Input!X1142*ScoringModel!$B$24+Input!Y1142*ScoringModel!$B$25+Input!Z1142*ScoringModel!$B$26+Input!AA1142*ScoringModel!$B$27+Input!AB1142*ScoringModel!$B$28+Input!AC1142*ScoringModel!$B$29+Input!AD1142*ScoringModel!$B$30)*0.01,"")</f>
        <v/>
      </c>
    </row>
    <row r="1143" spans="1:16" x14ac:dyDescent="0.25">
      <c r="A1143" s="154" t="str">
        <f>IF(Input!A1143&lt;&gt;"",Input!A1143,"")</f>
        <v/>
      </c>
      <c r="B1143" s="154" t="str">
        <f>IF(Input!D1143&lt;&gt;"",CONCATENATE(Input!D1143,", ",Input!C1143),"")</f>
        <v/>
      </c>
      <c r="C1143" s="154" t="str">
        <f>IF(Input!E1143&lt;&gt;"",Input!E1143,"")</f>
        <v/>
      </c>
      <c r="D1143" s="155" t="str">
        <f>IF(Input!F1143&lt;&gt;"",Input!F1143,"")</f>
        <v/>
      </c>
      <c r="E1143" s="154" t="str">
        <f>IF(Input!I1143&lt;&gt;"",CONCATENATE(Input!I1143,", ",LEFT(Input!H1143,1)),"")</f>
        <v/>
      </c>
      <c r="F1143" s="156"/>
      <c r="G1143" s="157" t="str">
        <f t="shared" si="17"/>
        <v/>
      </c>
      <c r="H1143" s="154" t="str">
        <f>IF(A1143&lt;&gt;"",VLOOKUP(G1143,ScoreRanges!$C$4:$E$8,3),"")</f>
        <v/>
      </c>
      <c r="I1143" s="156"/>
      <c r="J1143" s="129" t="str">
        <f>IF(AND(ConversionTable!$F$2&lt;&gt;"",A1143&lt;&gt;""),VLOOKUP(G1143,ConversionTable!B$2:D$402,3),"")</f>
        <v/>
      </c>
      <c r="K1143" s="66" t="str">
        <f>IF(AND(ConversionTable!$F$2&lt;&gt;"",A1143&lt;&gt;""),VLOOKUP(J1143,ConversionTable!I$4:K$7,3),"")</f>
        <v/>
      </c>
      <c r="M1143" s="66" t="str">
        <f>IF(A1143&lt;&gt;"",(Input!AE1143*ScoringModel!$B$11+Input!AF1143*ScoringModel!$B$21+Input!AG1143*ScoringModel!$B$31)*0.01,"")</f>
        <v/>
      </c>
      <c r="N1143" s="66" t="str">
        <f>IF(A1143&lt;&gt;"",(Input!J1143*ScoringModel!$B$4+Input!K1143*ScoringModel!$B$5+Input!L1143*ScoringModel!$B$6+Input!M1143*ScoringModel!$B$7+Input!N1143*ScoringModel!$B$8+Input!O1143*ScoringModel!$B$9+Input!P1143*ScoringModel!$B$10)*0.01,"")</f>
        <v/>
      </c>
      <c r="O1143" s="66" t="str">
        <f>IF(A1143&lt;&gt;"",(Input!Q1143*ScoringModel!$B$14+Input!R1143*ScoringModel!$B$15+Input!S1143*ScoringModel!$B$16+Input!T1143*ScoringModel!$B$17+Input!U1143*ScoringModel!$B$18+Input!V1143*ScoringModel!$B$19+Input!W1143*ScoringModel!$B$20)*0.01,"")</f>
        <v/>
      </c>
      <c r="P1143" s="66" t="str">
        <f>IF(A1143&lt;&gt;"",(Input!X1143*ScoringModel!$B$24+Input!Y1143*ScoringModel!$B$25+Input!Z1143*ScoringModel!$B$26+Input!AA1143*ScoringModel!$B$27+Input!AB1143*ScoringModel!$B$28+Input!AC1143*ScoringModel!$B$29+Input!AD1143*ScoringModel!$B$30)*0.01,"")</f>
        <v/>
      </c>
    </row>
    <row r="1144" spans="1:16" x14ac:dyDescent="0.25">
      <c r="A1144" s="154" t="str">
        <f>IF(Input!A1144&lt;&gt;"",Input!A1144,"")</f>
        <v/>
      </c>
      <c r="B1144" s="154" t="str">
        <f>IF(Input!D1144&lt;&gt;"",CONCATENATE(Input!D1144,", ",Input!C1144),"")</f>
        <v/>
      </c>
      <c r="C1144" s="154" t="str">
        <f>IF(Input!E1144&lt;&gt;"",Input!E1144,"")</f>
        <v/>
      </c>
      <c r="D1144" s="155" t="str">
        <f>IF(Input!F1144&lt;&gt;"",Input!F1144,"")</f>
        <v/>
      </c>
      <c r="E1144" s="154" t="str">
        <f>IF(Input!I1144&lt;&gt;"",CONCATENATE(Input!I1144,", ",LEFT(Input!H1144,1)),"")</f>
        <v/>
      </c>
      <c r="F1144" s="156"/>
      <c r="G1144" s="157" t="str">
        <f t="shared" si="17"/>
        <v/>
      </c>
      <c r="H1144" s="154" t="str">
        <f>IF(A1144&lt;&gt;"",VLOOKUP(G1144,ScoreRanges!$C$4:$E$8,3),"")</f>
        <v/>
      </c>
      <c r="I1144" s="156"/>
      <c r="J1144" s="129" t="str">
        <f>IF(AND(ConversionTable!$F$2&lt;&gt;"",A1144&lt;&gt;""),VLOOKUP(G1144,ConversionTable!B$2:D$402,3),"")</f>
        <v/>
      </c>
      <c r="K1144" s="66" t="str">
        <f>IF(AND(ConversionTable!$F$2&lt;&gt;"",A1144&lt;&gt;""),VLOOKUP(J1144,ConversionTable!I$4:K$7,3),"")</f>
        <v/>
      </c>
      <c r="M1144" s="66" t="str">
        <f>IF(A1144&lt;&gt;"",(Input!AE1144*ScoringModel!$B$11+Input!AF1144*ScoringModel!$B$21+Input!AG1144*ScoringModel!$B$31)*0.01,"")</f>
        <v/>
      </c>
      <c r="N1144" s="66" t="str">
        <f>IF(A1144&lt;&gt;"",(Input!J1144*ScoringModel!$B$4+Input!K1144*ScoringModel!$B$5+Input!L1144*ScoringModel!$B$6+Input!M1144*ScoringModel!$B$7+Input!N1144*ScoringModel!$B$8+Input!O1144*ScoringModel!$B$9+Input!P1144*ScoringModel!$B$10)*0.01,"")</f>
        <v/>
      </c>
      <c r="O1144" s="66" t="str">
        <f>IF(A1144&lt;&gt;"",(Input!Q1144*ScoringModel!$B$14+Input!R1144*ScoringModel!$B$15+Input!S1144*ScoringModel!$B$16+Input!T1144*ScoringModel!$B$17+Input!U1144*ScoringModel!$B$18+Input!V1144*ScoringModel!$B$19+Input!W1144*ScoringModel!$B$20)*0.01,"")</f>
        <v/>
      </c>
      <c r="P1144" s="66" t="str">
        <f>IF(A1144&lt;&gt;"",(Input!X1144*ScoringModel!$B$24+Input!Y1144*ScoringModel!$B$25+Input!Z1144*ScoringModel!$B$26+Input!AA1144*ScoringModel!$B$27+Input!AB1144*ScoringModel!$B$28+Input!AC1144*ScoringModel!$B$29+Input!AD1144*ScoringModel!$B$30)*0.01,"")</f>
        <v/>
      </c>
    </row>
    <row r="1145" spans="1:16" x14ac:dyDescent="0.25">
      <c r="A1145" s="154" t="str">
        <f>IF(Input!A1145&lt;&gt;"",Input!A1145,"")</f>
        <v/>
      </c>
      <c r="B1145" s="154" t="str">
        <f>IF(Input!D1145&lt;&gt;"",CONCATENATE(Input!D1145,", ",Input!C1145),"")</f>
        <v/>
      </c>
      <c r="C1145" s="154" t="str">
        <f>IF(Input!E1145&lt;&gt;"",Input!E1145,"")</f>
        <v/>
      </c>
      <c r="D1145" s="155" t="str">
        <f>IF(Input!F1145&lt;&gt;"",Input!F1145,"")</f>
        <v/>
      </c>
      <c r="E1145" s="154" t="str">
        <f>IF(Input!I1145&lt;&gt;"",CONCATENATE(Input!I1145,", ",LEFT(Input!H1145,1)),"")</f>
        <v/>
      </c>
      <c r="F1145" s="156"/>
      <c r="G1145" s="157" t="str">
        <f t="shared" si="17"/>
        <v/>
      </c>
      <c r="H1145" s="154" t="str">
        <f>IF(A1145&lt;&gt;"",VLOOKUP(G1145,ScoreRanges!$C$4:$E$8,3),"")</f>
        <v/>
      </c>
      <c r="I1145" s="156"/>
      <c r="J1145" s="129" t="str">
        <f>IF(AND(ConversionTable!$F$2&lt;&gt;"",A1145&lt;&gt;""),VLOOKUP(G1145,ConversionTable!B$2:D$402,3),"")</f>
        <v/>
      </c>
      <c r="K1145" s="66" t="str">
        <f>IF(AND(ConversionTable!$F$2&lt;&gt;"",A1145&lt;&gt;""),VLOOKUP(J1145,ConversionTable!I$4:K$7,3),"")</f>
        <v/>
      </c>
      <c r="M1145" s="66" t="str">
        <f>IF(A1145&lt;&gt;"",(Input!AE1145*ScoringModel!$B$11+Input!AF1145*ScoringModel!$B$21+Input!AG1145*ScoringModel!$B$31)*0.01,"")</f>
        <v/>
      </c>
      <c r="N1145" s="66" t="str">
        <f>IF(A1145&lt;&gt;"",(Input!J1145*ScoringModel!$B$4+Input!K1145*ScoringModel!$B$5+Input!L1145*ScoringModel!$B$6+Input!M1145*ScoringModel!$B$7+Input!N1145*ScoringModel!$B$8+Input!O1145*ScoringModel!$B$9+Input!P1145*ScoringModel!$B$10)*0.01,"")</f>
        <v/>
      </c>
      <c r="O1145" s="66" t="str">
        <f>IF(A1145&lt;&gt;"",(Input!Q1145*ScoringModel!$B$14+Input!R1145*ScoringModel!$B$15+Input!S1145*ScoringModel!$B$16+Input!T1145*ScoringModel!$B$17+Input!U1145*ScoringModel!$B$18+Input!V1145*ScoringModel!$B$19+Input!W1145*ScoringModel!$B$20)*0.01,"")</f>
        <v/>
      </c>
      <c r="P1145" s="66" t="str">
        <f>IF(A1145&lt;&gt;"",(Input!X1145*ScoringModel!$B$24+Input!Y1145*ScoringModel!$B$25+Input!Z1145*ScoringModel!$B$26+Input!AA1145*ScoringModel!$B$27+Input!AB1145*ScoringModel!$B$28+Input!AC1145*ScoringModel!$B$29+Input!AD1145*ScoringModel!$B$30)*0.01,"")</f>
        <v/>
      </c>
    </row>
    <row r="1146" spans="1:16" x14ac:dyDescent="0.25">
      <c r="A1146" s="154" t="str">
        <f>IF(Input!A1146&lt;&gt;"",Input!A1146,"")</f>
        <v/>
      </c>
      <c r="B1146" s="154" t="str">
        <f>IF(Input!D1146&lt;&gt;"",CONCATENATE(Input!D1146,", ",Input!C1146),"")</f>
        <v/>
      </c>
      <c r="C1146" s="154" t="str">
        <f>IF(Input!E1146&lt;&gt;"",Input!E1146,"")</f>
        <v/>
      </c>
      <c r="D1146" s="155" t="str">
        <f>IF(Input!F1146&lt;&gt;"",Input!F1146,"")</f>
        <v/>
      </c>
      <c r="E1146" s="154" t="str">
        <f>IF(Input!I1146&lt;&gt;"",CONCATENATE(Input!I1146,", ",LEFT(Input!H1146,1)),"")</f>
        <v/>
      </c>
      <c r="F1146" s="156"/>
      <c r="G1146" s="157" t="str">
        <f t="shared" si="17"/>
        <v/>
      </c>
      <c r="H1146" s="154" t="str">
        <f>IF(A1146&lt;&gt;"",VLOOKUP(G1146,ScoreRanges!$C$4:$E$8,3),"")</f>
        <v/>
      </c>
      <c r="I1146" s="156"/>
      <c r="J1146" s="129" t="str">
        <f>IF(AND(ConversionTable!$F$2&lt;&gt;"",A1146&lt;&gt;""),VLOOKUP(G1146,ConversionTable!B$2:D$402,3),"")</f>
        <v/>
      </c>
      <c r="K1146" s="66" t="str">
        <f>IF(AND(ConversionTable!$F$2&lt;&gt;"",A1146&lt;&gt;""),VLOOKUP(J1146,ConversionTable!I$4:K$7,3),"")</f>
        <v/>
      </c>
      <c r="M1146" s="66" t="str">
        <f>IF(A1146&lt;&gt;"",(Input!AE1146*ScoringModel!$B$11+Input!AF1146*ScoringModel!$B$21+Input!AG1146*ScoringModel!$B$31)*0.01,"")</f>
        <v/>
      </c>
      <c r="N1146" s="66" t="str">
        <f>IF(A1146&lt;&gt;"",(Input!J1146*ScoringModel!$B$4+Input!K1146*ScoringModel!$B$5+Input!L1146*ScoringModel!$B$6+Input!M1146*ScoringModel!$B$7+Input!N1146*ScoringModel!$B$8+Input!O1146*ScoringModel!$B$9+Input!P1146*ScoringModel!$B$10)*0.01,"")</f>
        <v/>
      </c>
      <c r="O1146" s="66" t="str">
        <f>IF(A1146&lt;&gt;"",(Input!Q1146*ScoringModel!$B$14+Input!R1146*ScoringModel!$B$15+Input!S1146*ScoringModel!$B$16+Input!T1146*ScoringModel!$B$17+Input!U1146*ScoringModel!$B$18+Input!V1146*ScoringModel!$B$19+Input!W1146*ScoringModel!$B$20)*0.01,"")</f>
        <v/>
      </c>
      <c r="P1146" s="66" t="str">
        <f>IF(A1146&lt;&gt;"",(Input!X1146*ScoringModel!$B$24+Input!Y1146*ScoringModel!$B$25+Input!Z1146*ScoringModel!$B$26+Input!AA1146*ScoringModel!$B$27+Input!AB1146*ScoringModel!$B$28+Input!AC1146*ScoringModel!$B$29+Input!AD1146*ScoringModel!$B$30)*0.01,"")</f>
        <v/>
      </c>
    </row>
    <row r="1147" spans="1:16" x14ac:dyDescent="0.25">
      <c r="A1147" s="154" t="str">
        <f>IF(Input!A1147&lt;&gt;"",Input!A1147,"")</f>
        <v/>
      </c>
      <c r="B1147" s="154" t="str">
        <f>IF(Input!D1147&lt;&gt;"",CONCATENATE(Input!D1147,", ",Input!C1147),"")</f>
        <v/>
      </c>
      <c r="C1147" s="154" t="str">
        <f>IF(Input!E1147&lt;&gt;"",Input!E1147,"")</f>
        <v/>
      </c>
      <c r="D1147" s="155" t="str">
        <f>IF(Input!F1147&lt;&gt;"",Input!F1147,"")</f>
        <v/>
      </c>
      <c r="E1147" s="154" t="str">
        <f>IF(Input!I1147&lt;&gt;"",CONCATENATE(Input!I1147,", ",LEFT(Input!H1147,1)),"")</f>
        <v/>
      </c>
      <c r="F1147" s="156"/>
      <c r="G1147" s="157" t="str">
        <f t="shared" si="17"/>
        <v/>
      </c>
      <c r="H1147" s="154" t="str">
        <f>IF(A1147&lt;&gt;"",VLOOKUP(G1147,ScoreRanges!$C$4:$E$8,3),"")</f>
        <v/>
      </c>
      <c r="I1147" s="156"/>
      <c r="J1147" s="129" t="str">
        <f>IF(AND(ConversionTable!$F$2&lt;&gt;"",A1147&lt;&gt;""),VLOOKUP(G1147,ConversionTable!B$2:D$402,3),"")</f>
        <v/>
      </c>
      <c r="K1147" s="66" t="str">
        <f>IF(AND(ConversionTable!$F$2&lt;&gt;"",A1147&lt;&gt;""),VLOOKUP(J1147,ConversionTable!I$4:K$7,3),"")</f>
        <v/>
      </c>
      <c r="M1147" s="66" t="str">
        <f>IF(A1147&lt;&gt;"",(Input!AE1147*ScoringModel!$B$11+Input!AF1147*ScoringModel!$B$21+Input!AG1147*ScoringModel!$B$31)*0.01,"")</f>
        <v/>
      </c>
      <c r="N1147" s="66" t="str">
        <f>IF(A1147&lt;&gt;"",(Input!J1147*ScoringModel!$B$4+Input!K1147*ScoringModel!$B$5+Input!L1147*ScoringModel!$B$6+Input!M1147*ScoringModel!$B$7+Input!N1147*ScoringModel!$B$8+Input!O1147*ScoringModel!$B$9+Input!P1147*ScoringModel!$B$10)*0.01,"")</f>
        <v/>
      </c>
      <c r="O1147" s="66" t="str">
        <f>IF(A1147&lt;&gt;"",(Input!Q1147*ScoringModel!$B$14+Input!R1147*ScoringModel!$B$15+Input!S1147*ScoringModel!$B$16+Input!T1147*ScoringModel!$B$17+Input!U1147*ScoringModel!$B$18+Input!V1147*ScoringModel!$B$19+Input!W1147*ScoringModel!$B$20)*0.01,"")</f>
        <v/>
      </c>
      <c r="P1147" s="66" t="str">
        <f>IF(A1147&lt;&gt;"",(Input!X1147*ScoringModel!$B$24+Input!Y1147*ScoringModel!$B$25+Input!Z1147*ScoringModel!$B$26+Input!AA1147*ScoringModel!$B$27+Input!AB1147*ScoringModel!$B$28+Input!AC1147*ScoringModel!$B$29+Input!AD1147*ScoringModel!$B$30)*0.01,"")</f>
        <v/>
      </c>
    </row>
    <row r="1148" spans="1:16" x14ac:dyDescent="0.25">
      <c r="A1148" s="154" t="str">
        <f>IF(Input!A1148&lt;&gt;"",Input!A1148,"")</f>
        <v/>
      </c>
      <c r="B1148" s="154" t="str">
        <f>IF(Input!D1148&lt;&gt;"",CONCATENATE(Input!D1148,", ",Input!C1148),"")</f>
        <v/>
      </c>
      <c r="C1148" s="154" t="str">
        <f>IF(Input!E1148&lt;&gt;"",Input!E1148,"")</f>
        <v/>
      </c>
      <c r="D1148" s="155" t="str">
        <f>IF(Input!F1148&lt;&gt;"",Input!F1148,"")</f>
        <v/>
      </c>
      <c r="E1148" s="154" t="str">
        <f>IF(Input!I1148&lt;&gt;"",CONCATENATE(Input!I1148,", ",LEFT(Input!H1148,1)),"")</f>
        <v/>
      </c>
      <c r="F1148" s="156"/>
      <c r="G1148" s="157" t="str">
        <f t="shared" si="17"/>
        <v/>
      </c>
      <c r="H1148" s="154" t="str">
        <f>IF(A1148&lt;&gt;"",VLOOKUP(G1148,ScoreRanges!$C$4:$E$8,3),"")</f>
        <v/>
      </c>
      <c r="I1148" s="156"/>
      <c r="J1148" s="129" t="str">
        <f>IF(AND(ConversionTable!$F$2&lt;&gt;"",A1148&lt;&gt;""),VLOOKUP(G1148,ConversionTable!B$2:D$402,3),"")</f>
        <v/>
      </c>
      <c r="K1148" s="66" t="str">
        <f>IF(AND(ConversionTable!$F$2&lt;&gt;"",A1148&lt;&gt;""),VLOOKUP(J1148,ConversionTable!I$4:K$7,3),"")</f>
        <v/>
      </c>
      <c r="M1148" s="66" t="str">
        <f>IF(A1148&lt;&gt;"",(Input!AE1148*ScoringModel!$B$11+Input!AF1148*ScoringModel!$B$21+Input!AG1148*ScoringModel!$B$31)*0.01,"")</f>
        <v/>
      </c>
      <c r="N1148" s="66" t="str">
        <f>IF(A1148&lt;&gt;"",(Input!J1148*ScoringModel!$B$4+Input!K1148*ScoringModel!$B$5+Input!L1148*ScoringModel!$B$6+Input!M1148*ScoringModel!$B$7+Input!N1148*ScoringModel!$B$8+Input!O1148*ScoringModel!$B$9+Input!P1148*ScoringModel!$B$10)*0.01,"")</f>
        <v/>
      </c>
      <c r="O1148" s="66" t="str">
        <f>IF(A1148&lt;&gt;"",(Input!Q1148*ScoringModel!$B$14+Input!R1148*ScoringModel!$B$15+Input!S1148*ScoringModel!$B$16+Input!T1148*ScoringModel!$B$17+Input!U1148*ScoringModel!$B$18+Input!V1148*ScoringModel!$B$19+Input!W1148*ScoringModel!$B$20)*0.01,"")</f>
        <v/>
      </c>
      <c r="P1148" s="66" t="str">
        <f>IF(A1148&lt;&gt;"",(Input!X1148*ScoringModel!$B$24+Input!Y1148*ScoringModel!$B$25+Input!Z1148*ScoringModel!$B$26+Input!AA1148*ScoringModel!$B$27+Input!AB1148*ScoringModel!$B$28+Input!AC1148*ScoringModel!$B$29+Input!AD1148*ScoringModel!$B$30)*0.01,"")</f>
        <v/>
      </c>
    </row>
    <row r="1149" spans="1:16" x14ac:dyDescent="0.25">
      <c r="A1149" s="154" t="str">
        <f>IF(Input!A1149&lt;&gt;"",Input!A1149,"")</f>
        <v/>
      </c>
      <c r="B1149" s="154" t="str">
        <f>IF(Input!D1149&lt;&gt;"",CONCATENATE(Input!D1149,", ",Input!C1149),"")</f>
        <v/>
      </c>
      <c r="C1149" s="154" t="str">
        <f>IF(Input!E1149&lt;&gt;"",Input!E1149,"")</f>
        <v/>
      </c>
      <c r="D1149" s="155" t="str">
        <f>IF(Input!F1149&lt;&gt;"",Input!F1149,"")</f>
        <v/>
      </c>
      <c r="E1149" s="154" t="str">
        <f>IF(Input!I1149&lt;&gt;"",CONCATENATE(Input!I1149,", ",LEFT(Input!H1149,1)),"")</f>
        <v/>
      </c>
      <c r="F1149" s="156"/>
      <c r="G1149" s="157" t="str">
        <f t="shared" si="17"/>
        <v/>
      </c>
      <c r="H1149" s="154" t="str">
        <f>IF(A1149&lt;&gt;"",VLOOKUP(G1149,ScoreRanges!$C$4:$E$8,3),"")</f>
        <v/>
      </c>
      <c r="I1149" s="156"/>
      <c r="J1149" s="129" t="str">
        <f>IF(AND(ConversionTable!$F$2&lt;&gt;"",A1149&lt;&gt;""),VLOOKUP(G1149,ConversionTable!B$2:D$402,3),"")</f>
        <v/>
      </c>
      <c r="K1149" s="66" t="str">
        <f>IF(AND(ConversionTable!$F$2&lt;&gt;"",A1149&lt;&gt;""),VLOOKUP(J1149,ConversionTable!I$4:K$7,3),"")</f>
        <v/>
      </c>
      <c r="M1149" s="66" t="str">
        <f>IF(A1149&lt;&gt;"",(Input!AE1149*ScoringModel!$B$11+Input!AF1149*ScoringModel!$B$21+Input!AG1149*ScoringModel!$B$31)*0.01,"")</f>
        <v/>
      </c>
      <c r="N1149" s="66" t="str">
        <f>IF(A1149&lt;&gt;"",(Input!J1149*ScoringModel!$B$4+Input!K1149*ScoringModel!$B$5+Input!L1149*ScoringModel!$B$6+Input!M1149*ScoringModel!$B$7+Input!N1149*ScoringModel!$B$8+Input!O1149*ScoringModel!$B$9+Input!P1149*ScoringModel!$B$10)*0.01,"")</f>
        <v/>
      </c>
      <c r="O1149" s="66" t="str">
        <f>IF(A1149&lt;&gt;"",(Input!Q1149*ScoringModel!$B$14+Input!R1149*ScoringModel!$B$15+Input!S1149*ScoringModel!$B$16+Input!T1149*ScoringModel!$B$17+Input!U1149*ScoringModel!$B$18+Input!V1149*ScoringModel!$B$19+Input!W1149*ScoringModel!$B$20)*0.01,"")</f>
        <v/>
      </c>
      <c r="P1149" s="66" t="str">
        <f>IF(A1149&lt;&gt;"",(Input!X1149*ScoringModel!$B$24+Input!Y1149*ScoringModel!$B$25+Input!Z1149*ScoringModel!$B$26+Input!AA1149*ScoringModel!$B$27+Input!AB1149*ScoringModel!$B$28+Input!AC1149*ScoringModel!$B$29+Input!AD1149*ScoringModel!$B$30)*0.01,"")</f>
        <v/>
      </c>
    </row>
    <row r="1150" spans="1:16" x14ac:dyDescent="0.25">
      <c r="A1150" s="154" t="str">
        <f>IF(Input!A1150&lt;&gt;"",Input!A1150,"")</f>
        <v/>
      </c>
      <c r="B1150" s="154" t="str">
        <f>IF(Input!D1150&lt;&gt;"",CONCATENATE(Input!D1150,", ",Input!C1150),"")</f>
        <v/>
      </c>
      <c r="C1150" s="154" t="str">
        <f>IF(Input!E1150&lt;&gt;"",Input!E1150,"")</f>
        <v/>
      </c>
      <c r="D1150" s="155" t="str">
        <f>IF(Input!F1150&lt;&gt;"",Input!F1150,"")</f>
        <v/>
      </c>
      <c r="E1150" s="154" t="str">
        <f>IF(Input!I1150&lt;&gt;"",CONCATENATE(Input!I1150,", ",LEFT(Input!H1150,1)),"")</f>
        <v/>
      </c>
      <c r="F1150" s="156"/>
      <c r="G1150" s="157" t="str">
        <f t="shared" si="17"/>
        <v/>
      </c>
      <c r="H1150" s="154" t="str">
        <f>IF(A1150&lt;&gt;"",VLOOKUP(G1150,ScoreRanges!$C$4:$E$8,3),"")</f>
        <v/>
      </c>
      <c r="I1150" s="156"/>
      <c r="J1150" s="129" t="str">
        <f>IF(AND(ConversionTable!$F$2&lt;&gt;"",A1150&lt;&gt;""),VLOOKUP(G1150,ConversionTable!B$2:D$402,3),"")</f>
        <v/>
      </c>
      <c r="K1150" s="66" t="str">
        <f>IF(AND(ConversionTable!$F$2&lt;&gt;"",A1150&lt;&gt;""),VLOOKUP(J1150,ConversionTable!I$4:K$7,3),"")</f>
        <v/>
      </c>
      <c r="M1150" s="66" t="str">
        <f>IF(A1150&lt;&gt;"",(Input!AE1150*ScoringModel!$B$11+Input!AF1150*ScoringModel!$B$21+Input!AG1150*ScoringModel!$B$31)*0.01,"")</f>
        <v/>
      </c>
      <c r="N1150" s="66" t="str">
        <f>IF(A1150&lt;&gt;"",(Input!J1150*ScoringModel!$B$4+Input!K1150*ScoringModel!$B$5+Input!L1150*ScoringModel!$B$6+Input!M1150*ScoringModel!$B$7+Input!N1150*ScoringModel!$B$8+Input!O1150*ScoringModel!$B$9+Input!P1150*ScoringModel!$B$10)*0.01,"")</f>
        <v/>
      </c>
      <c r="O1150" s="66" t="str">
        <f>IF(A1150&lt;&gt;"",(Input!Q1150*ScoringModel!$B$14+Input!R1150*ScoringModel!$B$15+Input!S1150*ScoringModel!$B$16+Input!T1150*ScoringModel!$B$17+Input!U1150*ScoringModel!$B$18+Input!V1150*ScoringModel!$B$19+Input!W1150*ScoringModel!$B$20)*0.01,"")</f>
        <v/>
      </c>
      <c r="P1150" s="66" t="str">
        <f>IF(A1150&lt;&gt;"",(Input!X1150*ScoringModel!$B$24+Input!Y1150*ScoringModel!$B$25+Input!Z1150*ScoringModel!$B$26+Input!AA1150*ScoringModel!$B$27+Input!AB1150*ScoringModel!$B$28+Input!AC1150*ScoringModel!$B$29+Input!AD1150*ScoringModel!$B$30)*0.01,"")</f>
        <v/>
      </c>
    </row>
    <row r="1151" spans="1:16" x14ac:dyDescent="0.25">
      <c r="A1151" s="154" t="str">
        <f>IF(Input!A1151&lt;&gt;"",Input!A1151,"")</f>
        <v/>
      </c>
      <c r="B1151" s="154" t="str">
        <f>IF(Input!D1151&lt;&gt;"",CONCATENATE(Input!D1151,", ",Input!C1151),"")</f>
        <v/>
      </c>
      <c r="C1151" s="154" t="str">
        <f>IF(Input!E1151&lt;&gt;"",Input!E1151,"")</f>
        <v/>
      </c>
      <c r="D1151" s="155" t="str">
        <f>IF(Input!F1151&lt;&gt;"",Input!F1151,"")</f>
        <v/>
      </c>
      <c r="E1151" s="154" t="str">
        <f>IF(Input!I1151&lt;&gt;"",CONCATENATE(Input!I1151,", ",LEFT(Input!H1151,1)),"")</f>
        <v/>
      </c>
      <c r="F1151" s="156"/>
      <c r="G1151" s="157" t="str">
        <f t="shared" si="17"/>
        <v/>
      </c>
      <c r="H1151" s="154" t="str">
        <f>IF(A1151&lt;&gt;"",VLOOKUP(G1151,ScoreRanges!$C$4:$E$8,3),"")</f>
        <v/>
      </c>
      <c r="I1151" s="156"/>
      <c r="J1151" s="129" t="str">
        <f>IF(AND(ConversionTable!$F$2&lt;&gt;"",A1151&lt;&gt;""),VLOOKUP(G1151,ConversionTable!B$2:D$402,3),"")</f>
        <v/>
      </c>
      <c r="K1151" s="66" t="str">
        <f>IF(AND(ConversionTable!$F$2&lt;&gt;"",A1151&lt;&gt;""),VLOOKUP(J1151,ConversionTable!I$4:K$7,3),"")</f>
        <v/>
      </c>
      <c r="M1151" s="66" t="str">
        <f>IF(A1151&lt;&gt;"",(Input!AE1151*ScoringModel!$B$11+Input!AF1151*ScoringModel!$B$21+Input!AG1151*ScoringModel!$B$31)*0.01,"")</f>
        <v/>
      </c>
      <c r="N1151" s="66" t="str">
        <f>IF(A1151&lt;&gt;"",(Input!J1151*ScoringModel!$B$4+Input!K1151*ScoringModel!$B$5+Input!L1151*ScoringModel!$B$6+Input!M1151*ScoringModel!$B$7+Input!N1151*ScoringModel!$B$8+Input!O1151*ScoringModel!$B$9+Input!P1151*ScoringModel!$B$10)*0.01,"")</f>
        <v/>
      </c>
      <c r="O1151" s="66" t="str">
        <f>IF(A1151&lt;&gt;"",(Input!Q1151*ScoringModel!$B$14+Input!R1151*ScoringModel!$B$15+Input!S1151*ScoringModel!$B$16+Input!T1151*ScoringModel!$B$17+Input!U1151*ScoringModel!$B$18+Input!V1151*ScoringModel!$B$19+Input!W1151*ScoringModel!$B$20)*0.01,"")</f>
        <v/>
      </c>
      <c r="P1151" s="66" t="str">
        <f>IF(A1151&lt;&gt;"",(Input!X1151*ScoringModel!$B$24+Input!Y1151*ScoringModel!$B$25+Input!Z1151*ScoringModel!$B$26+Input!AA1151*ScoringModel!$B$27+Input!AB1151*ScoringModel!$B$28+Input!AC1151*ScoringModel!$B$29+Input!AD1151*ScoringModel!$B$30)*0.01,"")</f>
        <v/>
      </c>
    </row>
    <row r="1152" spans="1:16" x14ac:dyDescent="0.25">
      <c r="A1152" s="154" t="str">
        <f>IF(Input!A1152&lt;&gt;"",Input!A1152,"")</f>
        <v/>
      </c>
      <c r="B1152" s="154" t="str">
        <f>IF(Input!D1152&lt;&gt;"",CONCATENATE(Input!D1152,", ",Input!C1152),"")</f>
        <v/>
      </c>
      <c r="C1152" s="154" t="str">
        <f>IF(Input!E1152&lt;&gt;"",Input!E1152,"")</f>
        <v/>
      </c>
      <c r="D1152" s="155" t="str">
        <f>IF(Input!F1152&lt;&gt;"",Input!F1152,"")</f>
        <v/>
      </c>
      <c r="E1152" s="154" t="str">
        <f>IF(Input!I1152&lt;&gt;"",CONCATENATE(Input!I1152,", ",LEFT(Input!H1152,1)),"")</f>
        <v/>
      </c>
      <c r="F1152" s="156"/>
      <c r="G1152" s="157" t="str">
        <f t="shared" si="17"/>
        <v/>
      </c>
      <c r="H1152" s="154" t="str">
        <f>IF(A1152&lt;&gt;"",VLOOKUP(G1152,ScoreRanges!$C$4:$E$8,3),"")</f>
        <v/>
      </c>
      <c r="I1152" s="156"/>
      <c r="J1152" s="129" t="str">
        <f>IF(AND(ConversionTable!$F$2&lt;&gt;"",A1152&lt;&gt;""),VLOOKUP(G1152,ConversionTable!B$2:D$402,3),"")</f>
        <v/>
      </c>
      <c r="K1152" s="66" t="str">
        <f>IF(AND(ConversionTable!$F$2&lt;&gt;"",A1152&lt;&gt;""),VLOOKUP(J1152,ConversionTable!I$4:K$7,3),"")</f>
        <v/>
      </c>
      <c r="M1152" s="66" t="str">
        <f>IF(A1152&lt;&gt;"",(Input!AE1152*ScoringModel!$B$11+Input!AF1152*ScoringModel!$B$21+Input!AG1152*ScoringModel!$B$31)*0.01,"")</f>
        <v/>
      </c>
      <c r="N1152" s="66" t="str">
        <f>IF(A1152&lt;&gt;"",(Input!J1152*ScoringModel!$B$4+Input!K1152*ScoringModel!$B$5+Input!L1152*ScoringModel!$B$6+Input!M1152*ScoringModel!$B$7+Input!N1152*ScoringModel!$B$8+Input!O1152*ScoringModel!$B$9+Input!P1152*ScoringModel!$B$10)*0.01,"")</f>
        <v/>
      </c>
      <c r="O1152" s="66" t="str">
        <f>IF(A1152&lt;&gt;"",(Input!Q1152*ScoringModel!$B$14+Input!R1152*ScoringModel!$B$15+Input!S1152*ScoringModel!$B$16+Input!T1152*ScoringModel!$B$17+Input!U1152*ScoringModel!$B$18+Input!V1152*ScoringModel!$B$19+Input!W1152*ScoringModel!$B$20)*0.01,"")</f>
        <v/>
      </c>
      <c r="P1152" s="66" t="str">
        <f>IF(A1152&lt;&gt;"",(Input!X1152*ScoringModel!$B$24+Input!Y1152*ScoringModel!$B$25+Input!Z1152*ScoringModel!$B$26+Input!AA1152*ScoringModel!$B$27+Input!AB1152*ScoringModel!$B$28+Input!AC1152*ScoringModel!$B$29+Input!AD1152*ScoringModel!$B$30)*0.01,"")</f>
        <v/>
      </c>
    </row>
    <row r="1153" spans="1:16" x14ac:dyDescent="0.25">
      <c r="A1153" s="154" t="str">
        <f>IF(Input!A1153&lt;&gt;"",Input!A1153,"")</f>
        <v/>
      </c>
      <c r="B1153" s="154" t="str">
        <f>IF(Input!D1153&lt;&gt;"",CONCATENATE(Input!D1153,", ",Input!C1153),"")</f>
        <v/>
      </c>
      <c r="C1153" s="154" t="str">
        <f>IF(Input!E1153&lt;&gt;"",Input!E1153,"")</f>
        <v/>
      </c>
      <c r="D1153" s="155" t="str">
        <f>IF(Input!F1153&lt;&gt;"",Input!F1153,"")</f>
        <v/>
      </c>
      <c r="E1153" s="154" t="str">
        <f>IF(Input!I1153&lt;&gt;"",CONCATENATE(Input!I1153,", ",LEFT(Input!H1153,1)),"")</f>
        <v/>
      </c>
      <c r="F1153" s="156"/>
      <c r="G1153" s="157" t="str">
        <f t="shared" si="17"/>
        <v/>
      </c>
      <c r="H1153" s="154" t="str">
        <f>IF(A1153&lt;&gt;"",VLOOKUP(G1153,ScoreRanges!$C$4:$E$8,3),"")</f>
        <v/>
      </c>
      <c r="I1153" s="156"/>
      <c r="J1153" s="129" t="str">
        <f>IF(AND(ConversionTable!$F$2&lt;&gt;"",A1153&lt;&gt;""),VLOOKUP(G1153,ConversionTable!B$2:D$402,3),"")</f>
        <v/>
      </c>
      <c r="K1153" s="66" t="str">
        <f>IF(AND(ConversionTable!$F$2&lt;&gt;"",A1153&lt;&gt;""),VLOOKUP(J1153,ConversionTable!I$4:K$7,3),"")</f>
        <v/>
      </c>
      <c r="M1153" s="66" t="str">
        <f>IF(A1153&lt;&gt;"",(Input!AE1153*ScoringModel!$B$11+Input!AF1153*ScoringModel!$B$21+Input!AG1153*ScoringModel!$B$31)*0.01,"")</f>
        <v/>
      </c>
      <c r="N1153" s="66" t="str">
        <f>IF(A1153&lt;&gt;"",(Input!J1153*ScoringModel!$B$4+Input!K1153*ScoringModel!$B$5+Input!L1153*ScoringModel!$B$6+Input!M1153*ScoringModel!$B$7+Input!N1153*ScoringModel!$B$8+Input!O1153*ScoringModel!$B$9+Input!P1153*ScoringModel!$B$10)*0.01,"")</f>
        <v/>
      </c>
      <c r="O1153" s="66" t="str">
        <f>IF(A1153&lt;&gt;"",(Input!Q1153*ScoringModel!$B$14+Input!R1153*ScoringModel!$B$15+Input!S1153*ScoringModel!$B$16+Input!T1153*ScoringModel!$B$17+Input!U1153*ScoringModel!$B$18+Input!V1153*ScoringModel!$B$19+Input!W1153*ScoringModel!$B$20)*0.01,"")</f>
        <v/>
      </c>
      <c r="P1153" s="66" t="str">
        <f>IF(A1153&lt;&gt;"",(Input!X1153*ScoringModel!$B$24+Input!Y1153*ScoringModel!$B$25+Input!Z1153*ScoringModel!$B$26+Input!AA1153*ScoringModel!$B$27+Input!AB1153*ScoringModel!$B$28+Input!AC1153*ScoringModel!$B$29+Input!AD1153*ScoringModel!$B$30)*0.01,"")</f>
        <v/>
      </c>
    </row>
    <row r="1154" spans="1:16" x14ac:dyDescent="0.25">
      <c r="A1154" s="154" t="str">
        <f>IF(Input!A1154&lt;&gt;"",Input!A1154,"")</f>
        <v/>
      </c>
      <c r="B1154" s="154" t="str">
        <f>IF(Input!D1154&lt;&gt;"",CONCATENATE(Input!D1154,", ",Input!C1154),"")</f>
        <v/>
      </c>
      <c r="C1154" s="154" t="str">
        <f>IF(Input!E1154&lt;&gt;"",Input!E1154,"")</f>
        <v/>
      </c>
      <c r="D1154" s="155" t="str">
        <f>IF(Input!F1154&lt;&gt;"",Input!F1154,"")</f>
        <v/>
      </c>
      <c r="E1154" s="154" t="str">
        <f>IF(Input!I1154&lt;&gt;"",CONCATENATE(Input!I1154,", ",LEFT(Input!H1154,1)),"")</f>
        <v/>
      </c>
      <c r="F1154" s="156"/>
      <c r="G1154" s="157" t="str">
        <f t="shared" ref="G1154:G1217" si="18">IF(A1154&lt;&gt;"",SUM(M1154:P1154),"")</f>
        <v/>
      </c>
      <c r="H1154" s="154" t="str">
        <f>IF(A1154&lt;&gt;"",VLOOKUP(G1154,ScoreRanges!$C$4:$E$8,3),"")</f>
        <v/>
      </c>
      <c r="I1154" s="156"/>
      <c r="J1154" s="129" t="str">
        <f>IF(AND(ConversionTable!$F$2&lt;&gt;"",A1154&lt;&gt;""),VLOOKUP(G1154,ConversionTable!B$2:D$402,3),"")</f>
        <v/>
      </c>
      <c r="K1154" s="66" t="str">
        <f>IF(AND(ConversionTable!$F$2&lt;&gt;"",A1154&lt;&gt;""),VLOOKUP(J1154,ConversionTable!I$4:K$7,3),"")</f>
        <v/>
      </c>
      <c r="M1154" s="66" t="str">
        <f>IF(A1154&lt;&gt;"",(Input!AE1154*ScoringModel!$B$11+Input!AF1154*ScoringModel!$B$21+Input!AG1154*ScoringModel!$B$31)*0.01,"")</f>
        <v/>
      </c>
      <c r="N1154" s="66" t="str">
        <f>IF(A1154&lt;&gt;"",(Input!J1154*ScoringModel!$B$4+Input!K1154*ScoringModel!$B$5+Input!L1154*ScoringModel!$B$6+Input!M1154*ScoringModel!$B$7+Input!N1154*ScoringModel!$B$8+Input!O1154*ScoringModel!$B$9+Input!P1154*ScoringModel!$B$10)*0.01,"")</f>
        <v/>
      </c>
      <c r="O1154" s="66" t="str">
        <f>IF(A1154&lt;&gt;"",(Input!Q1154*ScoringModel!$B$14+Input!R1154*ScoringModel!$B$15+Input!S1154*ScoringModel!$B$16+Input!T1154*ScoringModel!$B$17+Input!U1154*ScoringModel!$B$18+Input!V1154*ScoringModel!$B$19+Input!W1154*ScoringModel!$B$20)*0.01,"")</f>
        <v/>
      </c>
      <c r="P1154" s="66" t="str">
        <f>IF(A1154&lt;&gt;"",(Input!X1154*ScoringModel!$B$24+Input!Y1154*ScoringModel!$B$25+Input!Z1154*ScoringModel!$B$26+Input!AA1154*ScoringModel!$B$27+Input!AB1154*ScoringModel!$B$28+Input!AC1154*ScoringModel!$B$29+Input!AD1154*ScoringModel!$B$30)*0.01,"")</f>
        <v/>
      </c>
    </row>
    <row r="1155" spans="1:16" x14ac:dyDescent="0.25">
      <c r="A1155" s="154" t="str">
        <f>IF(Input!A1155&lt;&gt;"",Input!A1155,"")</f>
        <v/>
      </c>
      <c r="B1155" s="154" t="str">
        <f>IF(Input!D1155&lt;&gt;"",CONCATENATE(Input!D1155,", ",Input!C1155),"")</f>
        <v/>
      </c>
      <c r="C1155" s="154" t="str">
        <f>IF(Input!E1155&lt;&gt;"",Input!E1155,"")</f>
        <v/>
      </c>
      <c r="D1155" s="155" t="str">
        <f>IF(Input!F1155&lt;&gt;"",Input!F1155,"")</f>
        <v/>
      </c>
      <c r="E1155" s="154" t="str">
        <f>IF(Input!I1155&lt;&gt;"",CONCATENATE(Input!I1155,", ",LEFT(Input!H1155,1)),"")</f>
        <v/>
      </c>
      <c r="F1155" s="156"/>
      <c r="G1155" s="157" t="str">
        <f t="shared" si="18"/>
        <v/>
      </c>
      <c r="H1155" s="154" t="str">
        <f>IF(A1155&lt;&gt;"",VLOOKUP(G1155,ScoreRanges!$C$4:$E$8,3),"")</f>
        <v/>
      </c>
      <c r="I1155" s="156"/>
      <c r="J1155" s="129" t="str">
        <f>IF(AND(ConversionTable!$F$2&lt;&gt;"",A1155&lt;&gt;""),VLOOKUP(G1155,ConversionTable!B$2:D$402,3),"")</f>
        <v/>
      </c>
      <c r="K1155" s="66" t="str">
        <f>IF(AND(ConversionTable!$F$2&lt;&gt;"",A1155&lt;&gt;""),VLOOKUP(J1155,ConversionTable!I$4:K$7,3),"")</f>
        <v/>
      </c>
      <c r="M1155" s="66" t="str">
        <f>IF(A1155&lt;&gt;"",(Input!AE1155*ScoringModel!$B$11+Input!AF1155*ScoringModel!$B$21+Input!AG1155*ScoringModel!$B$31)*0.01,"")</f>
        <v/>
      </c>
      <c r="N1155" s="66" t="str">
        <f>IF(A1155&lt;&gt;"",(Input!J1155*ScoringModel!$B$4+Input!K1155*ScoringModel!$B$5+Input!L1155*ScoringModel!$B$6+Input!M1155*ScoringModel!$B$7+Input!N1155*ScoringModel!$B$8+Input!O1155*ScoringModel!$B$9+Input!P1155*ScoringModel!$B$10)*0.01,"")</f>
        <v/>
      </c>
      <c r="O1155" s="66" t="str">
        <f>IF(A1155&lt;&gt;"",(Input!Q1155*ScoringModel!$B$14+Input!R1155*ScoringModel!$B$15+Input!S1155*ScoringModel!$B$16+Input!T1155*ScoringModel!$B$17+Input!U1155*ScoringModel!$B$18+Input!V1155*ScoringModel!$B$19+Input!W1155*ScoringModel!$B$20)*0.01,"")</f>
        <v/>
      </c>
      <c r="P1155" s="66" t="str">
        <f>IF(A1155&lt;&gt;"",(Input!X1155*ScoringModel!$B$24+Input!Y1155*ScoringModel!$B$25+Input!Z1155*ScoringModel!$B$26+Input!AA1155*ScoringModel!$B$27+Input!AB1155*ScoringModel!$B$28+Input!AC1155*ScoringModel!$B$29+Input!AD1155*ScoringModel!$B$30)*0.01,"")</f>
        <v/>
      </c>
    </row>
    <row r="1156" spans="1:16" x14ac:dyDescent="0.25">
      <c r="A1156" s="154" t="str">
        <f>IF(Input!A1156&lt;&gt;"",Input!A1156,"")</f>
        <v/>
      </c>
      <c r="B1156" s="154" t="str">
        <f>IF(Input!D1156&lt;&gt;"",CONCATENATE(Input!D1156,", ",Input!C1156),"")</f>
        <v/>
      </c>
      <c r="C1156" s="154" t="str">
        <f>IF(Input!E1156&lt;&gt;"",Input!E1156,"")</f>
        <v/>
      </c>
      <c r="D1156" s="155" t="str">
        <f>IF(Input!F1156&lt;&gt;"",Input!F1156,"")</f>
        <v/>
      </c>
      <c r="E1156" s="154" t="str">
        <f>IF(Input!I1156&lt;&gt;"",CONCATENATE(Input!I1156,", ",LEFT(Input!H1156,1)),"")</f>
        <v/>
      </c>
      <c r="F1156" s="156"/>
      <c r="G1156" s="157" t="str">
        <f t="shared" si="18"/>
        <v/>
      </c>
      <c r="H1156" s="154" t="str">
        <f>IF(A1156&lt;&gt;"",VLOOKUP(G1156,ScoreRanges!$C$4:$E$8,3),"")</f>
        <v/>
      </c>
      <c r="I1156" s="156"/>
      <c r="J1156" s="129" t="str">
        <f>IF(AND(ConversionTable!$F$2&lt;&gt;"",A1156&lt;&gt;""),VLOOKUP(G1156,ConversionTable!B$2:D$402,3),"")</f>
        <v/>
      </c>
      <c r="K1156" s="66" t="str">
        <f>IF(AND(ConversionTable!$F$2&lt;&gt;"",A1156&lt;&gt;""),VLOOKUP(J1156,ConversionTable!I$4:K$7,3),"")</f>
        <v/>
      </c>
      <c r="M1156" s="66" t="str">
        <f>IF(A1156&lt;&gt;"",(Input!AE1156*ScoringModel!$B$11+Input!AF1156*ScoringModel!$B$21+Input!AG1156*ScoringModel!$B$31)*0.01,"")</f>
        <v/>
      </c>
      <c r="N1156" s="66" t="str">
        <f>IF(A1156&lt;&gt;"",(Input!J1156*ScoringModel!$B$4+Input!K1156*ScoringModel!$B$5+Input!L1156*ScoringModel!$B$6+Input!M1156*ScoringModel!$B$7+Input!N1156*ScoringModel!$B$8+Input!O1156*ScoringModel!$B$9+Input!P1156*ScoringModel!$B$10)*0.01,"")</f>
        <v/>
      </c>
      <c r="O1156" s="66" t="str">
        <f>IF(A1156&lt;&gt;"",(Input!Q1156*ScoringModel!$B$14+Input!R1156*ScoringModel!$B$15+Input!S1156*ScoringModel!$B$16+Input!T1156*ScoringModel!$B$17+Input!U1156*ScoringModel!$B$18+Input!V1156*ScoringModel!$B$19+Input!W1156*ScoringModel!$B$20)*0.01,"")</f>
        <v/>
      </c>
      <c r="P1156" s="66" t="str">
        <f>IF(A1156&lt;&gt;"",(Input!X1156*ScoringModel!$B$24+Input!Y1156*ScoringModel!$B$25+Input!Z1156*ScoringModel!$B$26+Input!AA1156*ScoringModel!$B$27+Input!AB1156*ScoringModel!$B$28+Input!AC1156*ScoringModel!$B$29+Input!AD1156*ScoringModel!$B$30)*0.01,"")</f>
        <v/>
      </c>
    </row>
    <row r="1157" spans="1:16" x14ac:dyDescent="0.25">
      <c r="A1157" s="154" t="str">
        <f>IF(Input!A1157&lt;&gt;"",Input!A1157,"")</f>
        <v/>
      </c>
      <c r="B1157" s="154" t="str">
        <f>IF(Input!D1157&lt;&gt;"",CONCATENATE(Input!D1157,", ",Input!C1157),"")</f>
        <v/>
      </c>
      <c r="C1157" s="154" t="str">
        <f>IF(Input!E1157&lt;&gt;"",Input!E1157,"")</f>
        <v/>
      </c>
      <c r="D1157" s="155" t="str">
        <f>IF(Input!F1157&lt;&gt;"",Input!F1157,"")</f>
        <v/>
      </c>
      <c r="E1157" s="154" t="str">
        <f>IF(Input!I1157&lt;&gt;"",CONCATENATE(Input!I1157,", ",LEFT(Input!H1157,1)),"")</f>
        <v/>
      </c>
      <c r="F1157" s="156"/>
      <c r="G1157" s="157" t="str">
        <f t="shared" si="18"/>
        <v/>
      </c>
      <c r="H1157" s="154" t="str">
        <f>IF(A1157&lt;&gt;"",VLOOKUP(G1157,ScoreRanges!$C$4:$E$8,3),"")</f>
        <v/>
      </c>
      <c r="I1157" s="156"/>
      <c r="J1157" s="129" t="str">
        <f>IF(AND(ConversionTable!$F$2&lt;&gt;"",A1157&lt;&gt;""),VLOOKUP(G1157,ConversionTable!B$2:D$402,3),"")</f>
        <v/>
      </c>
      <c r="K1157" s="66" t="str">
        <f>IF(AND(ConversionTable!$F$2&lt;&gt;"",A1157&lt;&gt;""),VLOOKUP(J1157,ConversionTable!I$4:K$7,3),"")</f>
        <v/>
      </c>
      <c r="M1157" s="66" t="str">
        <f>IF(A1157&lt;&gt;"",(Input!AE1157*ScoringModel!$B$11+Input!AF1157*ScoringModel!$B$21+Input!AG1157*ScoringModel!$B$31)*0.01,"")</f>
        <v/>
      </c>
      <c r="N1157" s="66" t="str">
        <f>IF(A1157&lt;&gt;"",(Input!J1157*ScoringModel!$B$4+Input!K1157*ScoringModel!$B$5+Input!L1157*ScoringModel!$B$6+Input!M1157*ScoringModel!$B$7+Input!N1157*ScoringModel!$B$8+Input!O1157*ScoringModel!$B$9+Input!P1157*ScoringModel!$B$10)*0.01,"")</f>
        <v/>
      </c>
      <c r="O1157" s="66" t="str">
        <f>IF(A1157&lt;&gt;"",(Input!Q1157*ScoringModel!$B$14+Input!R1157*ScoringModel!$B$15+Input!S1157*ScoringModel!$B$16+Input!T1157*ScoringModel!$B$17+Input!U1157*ScoringModel!$B$18+Input!V1157*ScoringModel!$B$19+Input!W1157*ScoringModel!$B$20)*0.01,"")</f>
        <v/>
      </c>
      <c r="P1157" s="66" t="str">
        <f>IF(A1157&lt;&gt;"",(Input!X1157*ScoringModel!$B$24+Input!Y1157*ScoringModel!$B$25+Input!Z1157*ScoringModel!$B$26+Input!AA1157*ScoringModel!$B$27+Input!AB1157*ScoringModel!$B$28+Input!AC1157*ScoringModel!$B$29+Input!AD1157*ScoringModel!$B$30)*0.01,"")</f>
        <v/>
      </c>
    </row>
    <row r="1158" spans="1:16" x14ac:dyDescent="0.25">
      <c r="A1158" s="154" t="str">
        <f>IF(Input!A1158&lt;&gt;"",Input!A1158,"")</f>
        <v/>
      </c>
      <c r="B1158" s="154" t="str">
        <f>IF(Input!D1158&lt;&gt;"",CONCATENATE(Input!D1158,", ",Input!C1158),"")</f>
        <v/>
      </c>
      <c r="C1158" s="154" t="str">
        <f>IF(Input!E1158&lt;&gt;"",Input!E1158,"")</f>
        <v/>
      </c>
      <c r="D1158" s="155" t="str">
        <f>IF(Input!F1158&lt;&gt;"",Input!F1158,"")</f>
        <v/>
      </c>
      <c r="E1158" s="154" t="str">
        <f>IF(Input!I1158&lt;&gt;"",CONCATENATE(Input!I1158,", ",LEFT(Input!H1158,1)),"")</f>
        <v/>
      </c>
      <c r="F1158" s="156"/>
      <c r="G1158" s="157" t="str">
        <f t="shared" si="18"/>
        <v/>
      </c>
      <c r="H1158" s="154" t="str">
        <f>IF(A1158&lt;&gt;"",VLOOKUP(G1158,ScoreRanges!$C$4:$E$8,3),"")</f>
        <v/>
      </c>
      <c r="I1158" s="156"/>
      <c r="J1158" s="129" t="str">
        <f>IF(AND(ConversionTable!$F$2&lt;&gt;"",A1158&lt;&gt;""),VLOOKUP(G1158,ConversionTable!B$2:D$402,3),"")</f>
        <v/>
      </c>
      <c r="K1158" s="66" t="str">
        <f>IF(AND(ConversionTable!$F$2&lt;&gt;"",A1158&lt;&gt;""),VLOOKUP(J1158,ConversionTable!I$4:K$7,3),"")</f>
        <v/>
      </c>
      <c r="M1158" s="66" t="str">
        <f>IF(A1158&lt;&gt;"",(Input!AE1158*ScoringModel!$B$11+Input!AF1158*ScoringModel!$B$21+Input!AG1158*ScoringModel!$B$31)*0.01,"")</f>
        <v/>
      </c>
      <c r="N1158" s="66" t="str">
        <f>IF(A1158&lt;&gt;"",(Input!J1158*ScoringModel!$B$4+Input!K1158*ScoringModel!$B$5+Input!L1158*ScoringModel!$B$6+Input!M1158*ScoringModel!$B$7+Input!N1158*ScoringModel!$B$8+Input!O1158*ScoringModel!$B$9+Input!P1158*ScoringModel!$B$10)*0.01,"")</f>
        <v/>
      </c>
      <c r="O1158" s="66" t="str">
        <f>IF(A1158&lt;&gt;"",(Input!Q1158*ScoringModel!$B$14+Input!R1158*ScoringModel!$B$15+Input!S1158*ScoringModel!$B$16+Input!T1158*ScoringModel!$B$17+Input!U1158*ScoringModel!$B$18+Input!V1158*ScoringModel!$B$19+Input!W1158*ScoringModel!$B$20)*0.01,"")</f>
        <v/>
      </c>
      <c r="P1158" s="66" t="str">
        <f>IF(A1158&lt;&gt;"",(Input!X1158*ScoringModel!$B$24+Input!Y1158*ScoringModel!$B$25+Input!Z1158*ScoringModel!$B$26+Input!AA1158*ScoringModel!$B$27+Input!AB1158*ScoringModel!$B$28+Input!AC1158*ScoringModel!$B$29+Input!AD1158*ScoringModel!$B$30)*0.01,"")</f>
        <v/>
      </c>
    </row>
    <row r="1159" spans="1:16" x14ac:dyDescent="0.25">
      <c r="A1159" s="154" t="str">
        <f>IF(Input!A1159&lt;&gt;"",Input!A1159,"")</f>
        <v/>
      </c>
      <c r="B1159" s="154" t="str">
        <f>IF(Input!D1159&lt;&gt;"",CONCATENATE(Input!D1159,", ",Input!C1159),"")</f>
        <v/>
      </c>
      <c r="C1159" s="154" t="str">
        <f>IF(Input!E1159&lt;&gt;"",Input!E1159,"")</f>
        <v/>
      </c>
      <c r="D1159" s="155" t="str">
        <f>IF(Input!F1159&lt;&gt;"",Input!F1159,"")</f>
        <v/>
      </c>
      <c r="E1159" s="154" t="str">
        <f>IF(Input!I1159&lt;&gt;"",CONCATENATE(Input!I1159,", ",LEFT(Input!H1159,1)),"")</f>
        <v/>
      </c>
      <c r="F1159" s="156"/>
      <c r="G1159" s="157" t="str">
        <f t="shared" si="18"/>
        <v/>
      </c>
      <c r="H1159" s="154" t="str">
        <f>IF(A1159&lt;&gt;"",VLOOKUP(G1159,ScoreRanges!$C$4:$E$8,3),"")</f>
        <v/>
      </c>
      <c r="I1159" s="156"/>
      <c r="J1159" s="129" t="str">
        <f>IF(AND(ConversionTable!$F$2&lt;&gt;"",A1159&lt;&gt;""),VLOOKUP(G1159,ConversionTable!B$2:D$402,3),"")</f>
        <v/>
      </c>
      <c r="K1159" s="66" t="str">
        <f>IF(AND(ConversionTable!$F$2&lt;&gt;"",A1159&lt;&gt;""),VLOOKUP(J1159,ConversionTable!I$4:K$7,3),"")</f>
        <v/>
      </c>
      <c r="M1159" s="66" t="str">
        <f>IF(A1159&lt;&gt;"",(Input!AE1159*ScoringModel!$B$11+Input!AF1159*ScoringModel!$B$21+Input!AG1159*ScoringModel!$B$31)*0.01,"")</f>
        <v/>
      </c>
      <c r="N1159" s="66" t="str">
        <f>IF(A1159&lt;&gt;"",(Input!J1159*ScoringModel!$B$4+Input!K1159*ScoringModel!$B$5+Input!L1159*ScoringModel!$B$6+Input!M1159*ScoringModel!$B$7+Input!N1159*ScoringModel!$B$8+Input!O1159*ScoringModel!$B$9+Input!P1159*ScoringModel!$B$10)*0.01,"")</f>
        <v/>
      </c>
      <c r="O1159" s="66" t="str">
        <f>IF(A1159&lt;&gt;"",(Input!Q1159*ScoringModel!$B$14+Input!R1159*ScoringModel!$B$15+Input!S1159*ScoringModel!$B$16+Input!T1159*ScoringModel!$B$17+Input!U1159*ScoringModel!$B$18+Input!V1159*ScoringModel!$B$19+Input!W1159*ScoringModel!$B$20)*0.01,"")</f>
        <v/>
      </c>
      <c r="P1159" s="66" t="str">
        <f>IF(A1159&lt;&gt;"",(Input!X1159*ScoringModel!$B$24+Input!Y1159*ScoringModel!$B$25+Input!Z1159*ScoringModel!$B$26+Input!AA1159*ScoringModel!$B$27+Input!AB1159*ScoringModel!$B$28+Input!AC1159*ScoringModel!$B$29+Input!AD1159*ScoringModel!$B$30)*0.01,"")</f>
        <v/>
      </c>
    </row>
    <row r="1160" spans="1:16" x14ac:dyDescent="0.25">
      <c r="A1160" s="154" t="str">
        <f>IF(Input!A1160&lt;&gt;"",Input!A1160,"")</f>
        <v/>
      </c>
      <c r="B1160" s="154" t="str">
        <f>IF(Input!D1160&lt;&gt;"",CONCATENATE(Input!D1160,", ",Input!C1160),"")</f>
        <v/>
      </c>
      <c r="C1160" s="154" t="str">
        <f>IF(Input!E1160&lt;&gt;"",Input!E1160,"")</f>
        <v/>
      </c>
      <c r="D1160" s="155" t="str">
        <f>IF(Input!F1160&lt;&gt;"",Input!F1160,"")</f>
        <v/>
      </c>
      <c r="E1160" s="154" t="str">
        <f>IF(Input!I1160&lt;&gt;"",CONCATENATE(Input!I1160,", ",LEFT(Input!H1160,1)),"")</f>
        <v/>
      </c>
      <c r="F1160" s="156"/>
      <c r="G1160" s="157" t="str">
        <f t="shared" si="18"/>
        <v/>
      </c>
      <c r="H1160" s="154" t="str">
        <f>IF(A1160&lt;&gt;"",VLOOKUP(G1160,ScoreRanges!$C$4:$E$8,3),"")</f>
        <v/>
      </c>
      <c r="I1160" s="156"/>
      <c r="J1160" s="129" t="str">
        <f>IF(AND(ConversionTable!$F$2&lt;&gt;"",A1160&lt;&gt;""),VLOOKUP(G1160,ConversionTable!B$2:D$402,3),"")</f>
        <v/>
      </c>
      <c r="K1160" s="66" t="str">
        <f>IF(AND(ConversionTable!$F$2&lt;&gt;"",A1160&lt;&gt;""),VLOOKUP(J1160,ConversionTable!I$4:K$7,3),"")</f>
        <v/>
      </c>
      <c r="M1160" s="66" t="str">
        <f>IF(A1160&lt;&gt;"",(Input!AE1160*ScoringModel!$B$11+Input!AF1160*ScoringModel!$B$21+Input!AG1160*ScoringModel!$B$31)*0.01,"")</f>
        <v/>
      </c>
      <c r="N1160" s="66" t="str">
        <f>IF(A1160&lt;&gt;"",(Input!J1160*ScoringModel!$B$4+Input!K1160*ScoringModel!$B$5+Input!L1160*ScoringModel!$B$6+Input!M1160*ScoringModel!$B$7+Input!N1160*ScoringModel!$B$8+Input!O1160*ScoringModel!$B$9+Input!P1160*ScoringModel!$B$10)*0.01,"")</f>
        <v/>
      </c>
      <c r="O1160" s="66" t="str">
        <f>IF(A1160&lt;&gt;"",(Input!Q1160*ScoringModel!$B$14+Input!R1160*ScoringModel!$B$15+Input!S1160*ScoringModel!$B$16+Input!T1160*ScoringModel!$B$17+Input!U1160*ScoringModel!$B$18+Input!V1160*ScoringModel!$B$19+Input!W1160*ScoringModel!$B$20)*0.01,"")</f>
        <v/>
      </c>
      <c r="P1160" s="66" t="str">
        <f>IF(A1160&lt;&gt;"",(Input!X1160*ScoringModel!$B$24+Input!Y1160*ScoringModel!$B$25+Input!Z1160*ScoringModel!$B$26+Input!AA1160*ScoringModel!$B$27+Input!AB1160*ScoringModel!$B$28+Input!AC1160*ScoringModel!$B$29+Input!AD1160*ScoringModel!$B$30)*0.01,"")</f>
        <v/>
      </c>
    </row>
    <row r="1161" spans="1:16" x14ac:dyDescent="0.25">
      <c r="A1161" s="154" t="str">
        <f>IF(Input!A1161&lt;&gt;"",Input!A1161,"")</f>
        <v/>
      </c>
      <c r="B1161" s="154" t="str">
        <f>IF(Input!D1161&lt;&gt;"",CONCATENATE(Input!D1161,", ",Input!C1161),"")</f>
        <v/>
      </c>
      <c r="C1161" s="154" t="str">
        <f>IF(Input!E1161&lt;&gt;"",Input!E1161,"")</f>
        <v/>
      </c>
      <c r="D1161" s="155" t="str">
        <f>IF(Input!F1161&lt;&gt;"",Input!F1161,"")</f>
        <v/>
      </c>
      <c r="E1161" s="154" t="str">
        <f>IF(Input!I1161&lt;&gt;"",CONCATENATE(Input!I1161,", ",LEFT(Input!H1161,1)),"")</f>
        <v/>
      </c>
      <c r="F1161" s="156"/>
      <c r="G1161" s="157" t="str">
        <f t="shared" si="18"/>
        <v/>
      </c>
      <c r="H1161" s="154" t="str">
        <f>IF(A1161&lt;&gt;"",VLOOKUP(G1161,ScoreRanges!$C$4:$E$8,3),"")</f>
        <v/>
      </c>
      <c r="I1161" s="156"/>
      <c r="J1161" s="129" t="str">
        <f>IF(AND(ConversionTable!$F$2&lt;&gt;"",A1161&lt;&gt;""),VLOOKUP(G1161,ConversionTable!B$2:D$402,3),"")</f>
        <v/>
      </c>
      <c r="K1161" s="66" t="str">
        <f>IF(AND(ConversionTable!$F$2&lt;&gt;"",A1161&lt;&gt;""),VLOOKUP(J1161,ConversionTable!I$4:K$7,3),"")</f>
        <v/>
      </c>
      <c r="M1161" s="66" t="str">
        <f>IF(A1161&lt;&gt;"",(Input!AE1161*ScoringModel!$B$11+Input!AF1161*ScoringModel!$B$21+Input!AG1161*ScoringModel!$B$31)*0.01,"")</f>
        <v/>
      </c>
      <c r="N1161" s="66" t="str">
        <f>IF(A1161&lt;&gt;"",(Input!J1161*ScoringModel!$B$4+Input!K1161*ScoringModel!$B$5+Input!L1161*ScoringModel!$B$6+Input!M1161*ScoringModel!$B$7+Input!N1161*ScoringModel!$B$8+Input!O1161*ScoringModel!$B$9+Input!P1161*ScoringModel!$B$10)*0.01,"")</f>
        <v/>
      </c>
      <c r="O1161" s="66" t="str">
        <f>IF(A1161&lt;&gt;"",(Input!Q1161*ScoringModel!$B$14+Input!R1161*ScoringModel!$B$15+Input!S1161*ScoringModel!$B$16+Input!T1161*ScoringModel!$B$17+Input!U1161*ScoringModel!$B$18+Input!V1161*ScoringModel!$B$19+Input!W1161*ScoringModel!$B$20)*0.01,"")</f>
        <v/>
      </c>
      <c r="P1161" s="66" t="str">
        <f>IF(A1161&lt;&gt;"",(Input!X1161*ScoringModel!$B$24+Input!Y1161*ScoringModel!$B$25+Input!Z1161*ScoringModel!$B$26+Input!AA1161*ScoringModel!$B$27+Input!AB1161*ScoringModel!$B$28+Input!AC1161*ScoringModel!$B$29+Input!AD1161*ScoringModel!$B$30)*0.01,"")</f>
        <v/>
      </c>
    </row>
    <row r="1162" spans="1:16" x14ac:dyDescent="0.25">
      <c r="A1162" s="154" t="str">
        <f>IF(Input!A1162&lt;&gt;"",Input!A1162,"")</f>
        <v/>
      </c>
      <c r="B1162" s="154" t="str">
        <f>IF(Input!D1162&lt;&gt;"",CONCATENATE(Input!D1162,", ",Input!C1162),"")</f>
        <v/>
      </c>
      <c r="C1162" s="154" t="str">
        <f>IF(Input!E1162&lt;&gt;"",Input!E1162,"")</f>
        <v/>
      </c>
      <c r="D1162" s="155" t="str">
        <f>IF(Input!F1162&lt;&gt;"",Input!F1162,"")</f>
        <v/>
      </c>
      <c r="E1162" s="154" t="str">
        <f>IF(Input!I1162&lt;&gt;"",CONCATENATE(Input!I1162,", ",LEFT(Input!H1162,1)),"")</f>
        <v/>
      </c>
      <c r="F1162" s="156"/>
      <c r="G1162" s="157" t="str">
        <f t="shared" si="18"/>
        <v/>
      </c>
      <c r="H1162" s="154" t="str">
        <f>IF(A1162&lt;&gt;"",VLOOKUP(G1162,ScoreRanges!$C$4:$E$8,3),"")</f>
        <v/>
      </c>
      <c r="I1162" s="156"/>
      <c r="J1162" s="129" t="str">
        <f>IF(AND(ConversionTable!$F$2&lt;&gt;"",A1162&lt;&gt;""),VLOOKUP(G1162,ConversionTable!B$2:D$402,3),"")</f>
        <v/>
      </c>
      <c r="K1162" s="66" t="str">
        <f>IF(AND(ConversionTable!$F$2&lt;&gt;"",A1162&lt;&gt;""),VLOOKUP(J1162,ConversionTable!I$4:K$7,3),"")</f>
        <v/>
      </c>
      <c r="M1162" s="66" t="str">
        <f>IF(A1162&lt;&gt;"",(Input!AE1162*ScoringModel!$B$11+Input!AF1162*ScoringModel!$B$21+Input!AG1162*ScoringModel!$B$31)*0.01,"")</f>
        <v/>
      </c>
      <c r="N1162" s="66" t="str">
        <f>IF(A1162&lt;&gt;"",(Input!J1162*ScoringModel!$B$4+Input!K1162*ScoringModel!$B$5+Input!L1162*ScoringModel!$B$6+Input!M1162*ScoringModel!$B$7+Input!N1162*ScoringModel!$B$8+Input!O1162*ScoringModel!$B$9+Input!P1162*ScoringModel!$B$10)*0.01,"")</f>
        <v/>
      </c>
      <c r="O1162" s="66" t="str">
        <f>IF(A1162&lt;&gt;"",(Input!Q1162*ScoringModel!$B$14+Input!R1162*ScoringModel!$B$15+Input!S1162*ScoringModel!$B$16+Input!T1162*ScoringModel!$B$17+Input!U1162*ScoringModel!$B$18+Input!V1162*ScoringModel!$B$19+Input!W1162*ScoringModel!$B$20)*0.01,"")</f>
        <v/>
      </c>
      <c r="P1162" s="66" t="str">
        <f>IF(A1162&lt;&gt;"",(Input!X1162*ScoringModel!$B$24+Input!Y1162*ScoringModel!$B$25+Input!Z1162*ScoringModel!$B$26+Input!AA1162*ScoringModel!$B$27+Input!AB1162*ScoringModel!$B$28+Input!AC1162*ScoringModel!$B$29+Input!AD1162*ScoringModel!$B$30)*0.01,"")</f>
        <v/>
      </c>
    </row>
    <row r="1163" spans="1:16" x14ac:dyDescent="0.25">
      <c r="A1163" s="154" t="str">
        <f>IF(Input!A1163&lt;&gt;"",Input!A1163,"")</f>
        <v/>
      </c>
      <c r="B1163" s="154" t="str">
        <f>IF(Input!D1163&lt;&gt;"",CONCATENATE(Input!D1163,", ",Input!C1163),"")</f>
        <v/>
      </c>
      <c r="C1163" s="154" t="str">
        <f>IF(Input!E1163&lt;&gt;"",Input!E1163,"")</f>
        <v/>
      </c>
      <c r="D1163" s="155" t="str">
        <f>IF(Input!F1163&lt;&gt;"",Input!F1163,"")</f>
        <v/>
      </c>
      <c r="E1163" s="154" t="str">
        <f>IF(Input!I1163&lt;&gt;"",CONCATENATE(Input!I1163,", ",LEFT(Input!H1163,1)),"")</f>
        <v/>
      </c>
      <c r="F1163" s="156"/>
      <c r="G1163" s="157" t="str">
        <f t="shared" si="18"/>
        <v/>
      </c>
      <c r="H1163" s="154" t="str">
        <f>IF(A1163&lt;&gt;"",VLOOKUP(G1163,ScoreRanges!$C$4:$E$8,3),"")</f>
        <v/>
      </c>
      <c r="I1163" s="156"/>
      <c r="J1163" s="129" t="str">
        <f>IF(AND(ConversionTable!$F$2&lt;&gt;"",A1163&lt;&gt;""),VLOOKUP(G1163,ConversionTable!B$2:D$402,3),"")</f>
        <v/>
      </c>
      <c r="K1163" s="66" t="str">
        <f>IF(AND(ConversionTable!$F$2&lt;&gt;"",A1163&lt;&gt;""),VLOOKUP(J1163,ConversionTable!I$4:K$7,3),"")</f>
        <v/>
      </c>
      <c r="M1163" s="66" t="str">
        <f>IF(A1163&lt;&gt;"",(Input!AE1163*ScoringModel!$B$11+Input!AF1163*ScoringModel!$B$21+Input!AG1163*ScoringModel!$B$31)*0.01,"")</f>
        <v/>
      </c>
      <c r="N1163" s="66" t="str">
        <f>IF(A1163&lt;&gt;"",(Input!J1163*ScoringModel!$B$4+Input!K1163*ScoringModel!$B$5+Input!L1163*ScoringModel!$B$6+Input!M1163*ScoringModel!$B$7+Input!N1163*ScoringModel!$B$8+Input!O1163*ScoringModel!$B$9+Input!P1163*ScoringModel!$B$10)*0.01,"")</f>
        <v/>
      </c>
      <c r="O1163" s="66" t="str">
        <f>IF(A1163&lt;&gt;"",(Input!Q1163*ScoringModel!$B$14+Input!R1163*ScoringModel!$B$15+Input!S1163*ScoringModel!$B$16+Input!T1163*ScoringModel!$B$17+Input!U1163*ScoringModel!$B$18+Input!V1163*ScoringModel!$B$19+Input!W1163*ScoringModel!$B$20)*0.01,"")</f>
        <v/>
      </c>
      <c r="P1163" s="66" t="str">
        <f>IF(A1163&lt;&gt;"",(Input!X1163*ScoringModel!$B$24+Input!Y1163*ScoringModel!$B$25+Input!Z1163*ScoringModel!$B$26+Input!AA1163*ScoringModel!$B$27+Input!AB1163*ScoringModel!$B$28+Input!AC1163*ScoringModel!$B$29+Input!AD1163*ScoringModel!$B$30)*0.01,"")</f>
        <v/>
      </c>
    </row>
    <row r="1164" spans="1:16" x14ac:dyDescent="0.25">
      <c r="A1164" s="154" t="str">
        <f>IF(Input!A1164&lt;&gt;"",Input!A1164,"")</f>
        <v/>
      </c>
      <c r="B1164" s="154" t="str">
        <f>IF(Input!D1164&lt;&gt;"",CONCATENATE(Input!D1164,", ",Input!C1164),"")</f>
        <v/>
      </c>
      <c r="C1164" s="154" t="str">
        <f>IF(Input!E1164&lt;&gt;"",Input!E1164,"")</f>
        <v/>
      </c>
      <c r="D1164" s="155" t="str">
        <f>IF(Input!F1164&lt;&gt;"",Input!F1164,"")</f>
        <v/>
      </c>
      <c r="E1164" s="154" t="str">
        <f>IF(Input!I1164&lt;&gt;"",CONCATENATE(Input!I1164,", ",LEFT(Input!H1164,1)),"")</f>
        <v/>
      </c>
      <c r="F1164" s="156"/>
      <c r="G1164" s="157" t="str">
        <f t="shared" si="18"/>
        <v/>
      </c>
      <c r="H1164" s="154" t="str">
        <f>IF(A1164&lt;&gt;"",VLOOKUP(G1164,ScoreRanges!$C$4:$E$8,3),"")</f>
        <v/>
      </c>
      <c r="I1164" s="156"/>
      <c r="J1164" s="129" t="str">
        <f>IF(AND(ConversionTable!$F$2&lt;&gt;"",A1164&lt;&gt;""),VLOOKUP(G1164,ConversionTable!B$2:D$402,3),"")</f>
        <v/>
      </c>
      <c r="K1164" s="66" t="str">
        <f>IF(AND(ConversionTable!$F$2&lt;&gt;"",A1164&lt;&gt;""),VLOOKUP(J1164,ConversionTable!I$4:K$7,3),"")</f>
        <v/>
      </c>
      <c r="M1164" s="66" t="str">
        <f>IF(A1164&lt;&gt;"",(Input!AE1164*ScoringModel!$B$11+Input!AF1164*ScoringModel!$B$21+Input!AG1164*ScoringModel!$B$31)*0.01,"")</f>
        <v/>
      </c>
      <c r="N1164" s="66" t="str">
        <f>IF(A1164&lt;&gt;"",(Input!J1164*ScoringModel!$B$4+Input!K1164*ScoringModel!$B$5+Input!L1164*ScoringModel!$B$6+Input!M1164*ScoringModel!$B$7+Input!N1164*ScoringModel!$B$8+Input!O1164*ScoringModel!$B$9+Input!P1164*ScoringModel!$B$10)*0.01,"")</f>
        <v/>
      </c>
      <c r="O1164" s="66" t="str">
        <f>IF(A1164&lt;&gt;"",(Input!Q1164*ScoringModel!$B$14+Input!R1164*ScoringModel!$B$15+Input!S1164*ScoringModel!$B$16+Input!T1164*ScoringModel!$B$17+Input!U1164*ScoringModel!$B$18+Input!V1164*ScoringModel!$B$19+Input!W1164*ScoringModel!$B$20)*0.01,"")</f>
        <v/>
      </c>
      <c r="P1164" s="66" t="str">
        <f>IF(A1164&lt;&gt;"",(Input!X1164*ScoringModel!$B$24+Input!Y1164*ScoringModel!$B$25+Input!Z1164*ScoringModel!$B$26+Input!AA1164*ScoringModel!$B$27+Input!AB1164*ScoringModel!$B$28+Input!AC1164*ScoringModel!$B$29+Input!AD1164*ScoringModel!$B$30)*0.01,"")</f>
        <v/>
      </c>
    </row>
    <row r="1165" spans="1:16" x14ac:dyDescent="0.25">
      <c r="A1165" s="154" t="str">
        <f>IF(Input!A1165&lt;&gt;"",Input!A1165,"")</f>
        <v/>
      </c>
      <c r="B1165" s="154" t="str">
        <f>IF(Input!D1165&lt;&gt;"",CONCATENATE(Input!D1165,", ",Input!C1165),"")</f>
        <v/>
      </c>
      <c r="C1165" s="154" t="str">
        <f>IF(Input!E1165&lt;&gt;"",Input!E1165,"")</f>
        <v/>
      </c>
      <c r="D1165" s="155" t="str">
        <f>IF(Input!F1165&lt;&gt;"",Input!F1165,"")</f>
        <v/>
      </c>
      <c r="E1165" s="154" t="str">
        <f>IF(Input!I1165&lt;&gt;"",CONCATENATE(Input!I1165,", ",LEFT(Input!H1165,1)),"")</f>
        <v/>
      </c>
      <c r="F1165" s="156"/>
      <c r="G1165" s="157" t="str">
        <f t="shared" si="18"/>
        <v/>
      </c>
      <c r="H1165" s="154" t="str">
        <f>IF(A1165&lt;&gt;"",VLOOKUP(G1165,ScoreRanges!$C$4:$E$8,3),"")</f>
        <v/>
      </c>
      <c r="I1165" s="156"/>
      <c r="J1165" s="129" t="str">
        <f>IF(AND(ConversionTable!$F$2&lt;&gt;"",A1165&lt;&gt;""),VLOOKUP(G1165,ConversionTable!B$2:D$402,3),"")</f>
        <v/>
      </c>
      <c r="K1165" s="66" t="str">
        <f>IF(AND(ConversionTable!$F$2&lt;&gt;"",A1165&lt;&gt;""),VLOOKUP(J1165,ConversionTable!I$4:K$7,3),"")</f>
        <v/>
      </c>
      <c r="M1165" s="66" t="str">
        <f>IF(A1165&lt;&gt;"",(Input!AE1165*ScoringModel!$B$11+Input!AF1165*ScoringModel!$B$21+Input!AG1165*ScoringModel!$B$31)*0.01,"")</f>
        <v/>
      </c>
      <c r="N1165" s="66" t="str">
        <f>IF(A1165&lt;&gt;"",(Input!J1165*ScoringModel!$B$4+Input!K1165*ScoringModel!$B$5+Input!L1165*ScoringModel!$B$6+Input!M1165*ScoringModel!$B$7+Input!N1165*ScoringModel!$B$8+Input!O1165*ScoringModel!$B$9+Input!P1165*ScoringModel!$B$10)*0.01,"")</f>
        <v/>
      </c>
      <c r="O1165" s="66" t="str">
        <f>IF(A1165&lt;&gt;"",(Input!Q1165*ScoringModel!$B$14+Input!R1165*ScoringModel!$B$15+Input!S1165*ScoringModel!$B$16+Input!T1165*ScoringModel!$B$17+Input!U1165*ScoringModel!$B$18+Input!V1165*ScoringModel!$B$19+Input!W1165*ScoringModel!$B$20)*0.01,"")</f>
        <v/>
      </c>
      <c r="P1165" s="66" t="str">
        <f>IF(A1165&lt;&gt;"",(Input!X1165*ScoringModel!$B$24+Input!Y1165*ScoringModel!$B$25+Input!Z1165*ScoringModel!$B$26+Input!AA1165*ScoringModel!$B$27+Input!AB1165*ScoringModel!$B$28+Input!AC1165*ScoringModel!$B$29+Input!AD1165*ScoringModel!$B$30)*0.01,"")</f>
        <v/>
      </c>
    </row>
    <row r="1166" spans="1:16" x14ac:dyDescent="0.25">
      <c r="A1166" s="154" t="str">
        <f>IF(Input!A1166&lt;&gt;"",Input!A1166,"")</f>
        <v/>
      </c>
      <c r="B1166" s="154" t="str">
        <f>IF(Input!D1166&lt;&gt;"",CONCATENATE(Input!D1166,", ",Input!C1166),"")</f>
        <v/>
      </c>
      <c r="C1166" s="154" t="str">
        <f>IF(Input!E1166&lt;&gt;"",Input!E1166,"")</f>
        <v/>
      </c>
      <c r="D1166" s="155" t="str">
        <f>IF(Input!F1166&lt;&gt;"",Input!F1166,"")</f>
        <v/>
      </c>
      <c r="E1166" s="154" t="str">
        <f>IF(Input!I1166&lt;&gt;"",CONCATENATE(Input!I1166,", ",LEFT(Input!H1166,1)),"")</f>
        <v/>
      </c>
      <c r="F1166" s="156"/>
      <c r="G1166" s="157" t="str">
        <f t="shared" si="18"/>
        <v/>
      </c>
      <c r="H1166" s="154" t="str">
        <f>IF(A1166&lt;&gt;"",VLOOKUP(G1166,ScoreRanges!$C$4:$E$8,3),"")</f>
        <v/>
      </c>
      <c r="I1166" s="156"/>
      <c r="J1166" s="129" t="str">
        <f>IF(AND(ConversionTable!$F$2&lt;&gt;"",A1166&lt;&gt;""),VLOOKUP(G1166,ConversionTable!B$2:D$402,3),"")</f>
        <v/>
      </c>
      <c r="K1166" s="66" t="str">
        <f>IF(AND(ConversionTable!$F$2&lt;&gt;"",A1166&lt;&gt;""),VLOOKUP(J1166,ConversionTable!I$4:K$7,3),"")</f>
        <v/>
      </c>
      <c r="M1166" s="66" t="str">
        <f>IF(A1166&lt;&gt;"",(Input!AE1166*ScoringModel!$B$11+Input!AF1166*ScoringModel!$B$21+Input!AG1166*ScoringModel!$B$31)*0.01,"")</f>
        <v/>
      </c>
      <c r="N1166" s="66" t="str">
        <f>IF(A1166&lt;&gt;"",(Input!J1166*ScoringModel!$B$4+Input!K1166*ScoringModel!$B$5+Input!L1166*ScoringModel!$B$6+Input!M1166*ScoringModel!$B$7+Input!N1166*ScoringModel!$B$8+Input!O1166*ScoringModel!$B$9+Input!P1166*ScoringModel!$B$10)*0.01,"")</f>
        <v/>
      </c>
      <c r="O1166" s="66" t="str">
        <f>IF(A1166&lt;&gt;"",(Input!Q1166*ScoringModel!$B$14+Input!R1166*ScoringModel!$B$15+Input!S1166*ScoringModel!$B$16+Input!T1166*ScoringModel!$B$17+Input!U1166*ScoringModel!$B$18+Input!V1166*ScoringModel!$B$19+Input!W1166*ScoringModel!$B$20)*0.01,"")</f>
        <v/>
      </c>
      <c r="P1166" s="66" t="str">
        <f>IF(A1166&lt;&gt;"",(Input!X1166*ScoringModel!$B$24+Input!Y1166*ScoringModel!$B$25+Input!Z1166*ScoringModel!$B$26+Input!AA1166*ScoringModel!$B$27+Input!AB1166*ScoringModel!$B$28+Input!AC1166*ScoringModel!$B$29+Input!AD1166*ScoringModel!$B$30)*0.01,"")</f>
        <v/>
      </c>
    </row>
    <row r="1167" spans="1:16" x14ac:dyDescent="0.25">
      <c r="A1167" s="154" t="str">
        <f>IF(Input!A1167&lt;&gt;"",Input!A1167,"")</f>
        <v/>
      </c>
      <c r="B1167" s="154" t="str">
        <f>IF(Input!D1167&lt;&gt;"",CONCATENATE(Input!D1167,", ",Input!C1167),"")</f>
        <v/>
      </c>
      <c r="C1167" s="154" t="str">
        <f>IF(Input!E1167&lt;&gt;"",Input!E1167,"")</f>
        <v/>
      </c>
      <c r="D1167" s="155" t="str">
        <f>IF(Input!F1167&lt;&gt;"",Input!F1167,"")</f>
        <v/>
      </c>
      <c r="E1167" s="154" t="str">
        <f>IF(Input!I1167&lt;&gt;"",CONCATENATE(Input!I1167,", ",LEFT(Input!H1167,1)),"")</f>
        <v/>
      </c>
      <c r="F1167" s="156"/>
      <c r="G1167" s="157" t="str">
        <f t="shared" si="18"/>
        <v/>
      </c>
      <c r="H1167" s="154" t="str">
        <f>IF(A1167&lt;&gt;"",VLOOKUP(G1167,ScoreRanges!$C$4:$E$8,3),"")</f>
        <v/>
      </c>
      <c r="I1167" s="156"/>
      <c r="J1167" s="129" t="str">
        <f>IF(AND(ConversionTable!$F$2&lt;&gt;"",A1167&lt;&gt;""),VLOOKUP(G1167,ConversionTable!B$2:D$402,3),"")</f>
        <v/>
      </c>
      <c r="K1167" s="66" t="str">
        <f>IF(AND(ConversionTable!$F$2&lt;&gt;"",A1167&lt;&gt;""),VLOOKUP(J1167,ConversionTable!I$4:K$7,3),"")</f>
        <v/>
      </c>
      <c r="M1167" s="66" t="str">
        <f>IF(A1167&lt;&gt;"",(Input!AE1167*ScoringModel!$B$11+Input!AF1167*ScoringModel!$B$21+Input!AG1167*ScoringModel!$B$31)*0.01,"")</f>
        <v/>
      </c>
      <c r="N1167" s="66" t="str">
        <f>IF(A1167&lt;&gt;"",(Input!J1167*ScoringModel!$B$4+Input!K1167*ScoringModel!$B$5+Input!L1167*ScoringModel!$B$6+Input!M1167*ScoringModel!$B$7+Input!N1167*ScoringModel!$B$8+Input!O1167*ScoringModel!$B$9+Input!P1167*ScoringModel!$B$10)*0.01,"")</f>
        <v/>
      </c>
      <c r="O1167" s="66" t="str">
        <f>IF(A1167&lt;&gt;"",(Input!Q1167*ScoringModel!$B$14+Input!R1167*ScoringModel!$B$15+Input!S1167*ScoringModel!$B$16+Input!T1167*ScoringModel!$B$17+Input!U1167*ScoringModel!$B$18+Input!V1167*ScoringModel!$B$19+Input!W1167*ScoringModel!$B$20)*0.01,"")</f>
        <v/>
      </c>
      <c r="P1167" s="66" t="str">
        <f>IF(A1167&lt;&gt;"",(Input!X1167*ScoringModel!$B$24+Input!Y1167*ScoringModel!$B$25+Input!Z1167*ScoringModel!$B$26+Input!AA1167*ScoringModel!$B$27+Input!AB1167*ScoringModel!$B$28+Input!AC1167*ScoringModel!$B$29+Input!AD1167*ScoringModel!$B$30)*0.01,"")</f>
        <v/>
      </c>
    </row>
    <row r="1168" spans="1:16" x14ac:dyDescent="0.25">
      <c r="A1168" s="154" t="str">
        <f>IF(Input!A1168&lt;&gt;"",Input!A1168,"")</f>
        <v/>
      </c>
      <c r="B1168" s="154" t="str">
        <f>IF(Input!D1168&lt;&gt;"",CONCATENATE(Input!D1168,", ",Input!C1168),"")</f>
        <v/>
      </c>
      <c r="C1168" s="154" t="str">
        <f>IF(Input!E1168&lt;&gt;"",Input!E1168,"")</f>
        <v/>
      </c>
      <c r="D1168" s="155" t="str">
        <f>IF(Input!F1168&lt;&gt;"",Input!F1168,"")</f>
        <v/>
      </c>
      <c r="E1168" s="154" t="str">
        <f>IF(Input!I1168&lt;&gt;"",CONCATENATE(Input!I1168,", ",LEFT(Input!H1168,1)),"")</f>
        <v/>
      </c>
      <c r="F1168" s="156"/>
      <c r="G1168" s="157" t="str">
        <f t="shared" si="18"/>
        <v/>
      </c>
      <c r="H1168" s="154" t="str">
        <f>IF(A1168&lt;&gt;"",VLOOKUP(G1168,ScoreRanges!$C$4:$E$8,3),"")</f>
        <v/>
      </c>
      <c r="I1168" s="156"/>
      <c r="J1168" s="129" t="str">
        <f>IF(AND(ConversionTable!$F$2&lt;&gt;"",A1168&lt;&gt;""),VLOOKUP(G1168,ConversionTable!B$2:D$402,3),"")</f>
        <v/>
      </c>
      <c r="K1168" s="66" t="str">
        <f>IF(AND(ConversionTable!$F$2&lt;&gt;"",A1168&lt;&gt;""),VLOOKUP(J1168,ConversionTable!I$4:K$7,3),"")</f>
        <v/>
      </c>
      <c r="M1168" s="66" t="str">
        <f>IF(A1168&lt;&gt;"",(Input!AE1168*ScoringModel!$B$11+Input!AF1168*ScoringModel!$B$21+Input!AG1168*ScoringModel!$B$31)*0.01,"")</f>
        <v/>
      </c>
      <c r="N1168" s="66" t="str">
        <f>IF(A1168&lt;&gt;"",(Input!J1168*ScoringModel!$B$4+Input!K1168*ScoringModel!$B$5+Input!L1168*ScoringModel!$B$6+Input!M1168*ScoringModel!$B$7+Input!N1168*ScoringModel!$B$8+Input!O1168*ScoringModel!$B$9+Input!P1168*ScoringModel!$B$10)*0.01,"")</f>
        <v/>
      </c>
      <c r="O1168" s="66" t="str">
        <f>IF(A1168&lt;&gt;"",(Input!Q1168*ScoringModel!$B$14+Input!R1168*ScoringModel!$B$15+Input!S1168*ScoringModel!$B$16+Input!T1168*ScoringModel!$B$17+Input!U1168*ScoringModel!$B$18+Input!V1168*ScoringModel!$B$19+Input!W1168*ScoringModel!$B$20)*0.01,"")</f>
        <v/>
      </c>
      <c r="P1168" s="66" t="str">
        <f>IF(A1168&lt;&gt;"",(Input!X1168*ScoringModel!$B$24+Input!Y1168*ScoringModel!$B$25+Input!Z1168*ScoringModel!$B$26+Input!AA1168*ScoringModel!$B$27+Input!AB1168*ScoringModel!$B$28+Input!AC1168*ScoringModel!$B$29+Input!AD1168*ScoringModel!$B$30)*0.01,"")</f>
        <v/>
      </c>
    </row>
    <row r="1169" spans="1:16" x14ac:dyDescent="0.25">
      <c r="A1169" s="154" t="str">
        <f>IF(Input!A1169&lt;&gt;"",Input!A1169,"")</f>
        <v/>
      </c>
      <c r="B1169" s="154" t="str">
        <f>IF(Input!D1169&lt;&gt;"",CONCATENATE(Input!D1169,", ",Input!C1169),"")</f>
        <v/>
      </c>
      <c r="C1169" s="154" t="str">
        <f>IF(Input!E1169&lt;&gt;"",Input!E1169,"")</f>
        <v/>
      </c>
      <c r="D1169" s="155" t="str">
        <f>IF(Input!F1169&lt;&gt;"",Input!F1169,"")</f>
        <v/>
      </c>
      <c r="E1169" s="154" t="str">
        <f>IF(Input!I1169&lt;&gt;"",CONCATENATE(Input!I1169,", ",LEFT(Input!H1169,1)),"")</f>
        <v/>
      </c>
      <c r="F1169" s="156"/>
      <c r="G1169" s="157" t="str">
        <f t="shared" si="18"/>
        <v/>
      </c>
      <c r="H1169" s="154" t="str">
        <f>IF(A1169&lt;&gt;"",VLOOKUP(G1169,ScoreRanges!$C$4:$E$8,3),"")</f>
        <v/>
      </c>
      <c r="I1169" s="156"/>
      <c r="J1169" s="129" t="str">
        <f>IF(AND(ConversionTable!$F$2&lt;&gt;"",A1169&lt;&gt;""),VLOOKUP(G1169,ConversionTable!B$2:D$402,3),"")</f>
        <v/>
      </c>
      <c r="K1169" s="66" t="str">
        <f>IF(AND(ConversionTable!$F$2&lt;&gt;"",A1169&lt;&gt;""),VLOOKUP(J1169,ConversionTable!I$4:K$7,3),"")</f>
        <v/>
      </c>
      <c r="M1169" s="66" t="str">
        <f>IF(A1169&lt;&gt;"",(Input!AE1169*ScoringModel!$B$11+Input!AF1169*ScoringModel!$B$21+Input!AG1169*ScoringModel!$B$31)*0.01,"")</f>
        <v/>
      </c>
      <c r="N1169" s="66" t="str">
        <f>IF(A1169&lt;&gt;"",(Input!J1169*ScoringModel!$B$4+Input!K1169*ScoringModel!$B$5+Input!L1169*ScoringModel!$B$6+Input!M1169*ScoringModel!$B$7+Input!N1169*ScoringModel!$B$8+Input!O1169*ScoringModel!$B$9+Input!P1169*ScoringModel!$B$10)*0.01,"")</f>
        <v/>
      </c>
      <c r="O1169" s="66" t="str">
        <f>IF(A1169&lt;&gt;"",(Input!Q1169*ScoringModel!$B$14+Input!R1169*ScoringModel!$B$15+Input!S1169*ScoringModel!$B$16+Input!T1169*ScoringModel!$B$17+Input!U1169*ScoringModel!$B$18+Input!V1169*ScoringModel!$B$19+Input!W1169*ScoringModel!$B$20)*0.01,"")</f>
        <v/>
      </c>
      <c r="P1169" s="66" t="str">
        <f>IF(A1169&lt;&gt;"",(Input!X1169*ScoringModel!$B$24+Input!Y1169*ScoringModel!$B$25+Input!Z1169*ScoringModel!$B$26+Input!AA1169*ScoringModel!$B$27+Input!AB1169*ScoringModel!$B$28+Input!AC1169*ScoringModel!$B$29+Input!AD1169*ScoringModel!$B$30)*0.01,"")</f>
        <v/>
      </c>
    </row>
    <row r="1170" spans="1:16" x14ac:dyDescent="0.25">
      <c r="A1170" s="154" t="str">
        <f>IF(Input!A1170&lt;&gt;"",Input!A1170,"")</f>
        <v/>
      </c>
      <c r="B1170" s="154" t="str">
        <f>IF(Input!D1170&lt;&gt;"",CONCATENATE(Input!D1170,", ",Input!C1170),"")</f>
        <v/>
      </c>
      <c r="C1170" s="154" t="str">
        <f>IF(Input!E1170&lt;&gt;"",Input!E1170,"")</f>
        <v/>
      </c>
      <c r="D1170" s="155" t="str">
        <f>IF(Input!F1170&lt;&gt;"",Input!F1170,"")</f>
        <v/>
      </c>
      <c r="E1170" s="154" t="str">
        <f>IF(Input!I1170&lt;&gt;"",CONCATENATE(Input!I1170,", ",LEFT(Input!H1170,1)),"")</f>
        <v/>
      </c>
      <c r="F1170" s="156"/>
      <c r="G1170" s="157" t="str">
        <f t="shared" si="18"/>
        <v/>
      </c>
      <c r="H1170" s="154" t="str">
        <f>IF(A1170&lt;&gt;"",VLOOKUP(G1170,ScoreRanges!$C$4:$E$8,3),"")</f>
        <v/>
      </c>
      <c r="I1170" s="156"/>
      <c r="J1170" s="129" t="str">
        <f>IF(AND(ConversionTable!$F$2&lt;&gt;"",A1170&lt;&gt;""),VLOOKUP(G1170,ConversionTable!B$2:D$402,3),"")</f>
        <v/>
      </c>
      <c r="K1170" s="66" t="str">
        <f>IF(AND(ConversionTable!$F$2&lt;&gt;"",A1170&lt;&gt;""),VLOOKUP(J1170,ConversionTable!I$4:K$7,3),"")</f>
        <v/>
      </c>
      <c r="M1170" s="66" t="str">
        <f>IF(A1170&lt;&gt;"",(Input!AE1170*ScoringModel!$B$11+Input!AF1170*ScoringModel!$B$21+Input!AG1170*ScoringModel!$B$31)*0.01,"")</f>
        <v/>
      </c>
      <c r="N1170" s="66" t="str">
        <f>IF(A1170&lt;&gt;"",(Input!J1170*ScoringModel!$B$4+Input!K1170*ScoringModel!$B$5+Input!L1170*ScoringModel!$B$6+Input!M1170*ScoringModel!$B$7+Input!N1170*ScoringModel!$B$8+Input!O1170*ScoringModel!$B$9+Input!P1170*ScoringModel!$B$10)*0.01,"")</f>
        <v/>
      </c>
      <c r="O1170" s="66" t="str">
        <f>IF(A1170&lt;&gt;"",(Input!Q1170*ScoringModel!$B$14+Input!R1170*ScoringModel!$B$15+Input!S1170*ScoringModel!$B$16+Input!T1170*ScoringModel!$B$17+Input!U1170*ScoringModel!$B$18+Input!V1170*ScoringModel!$B$19+Input!W1170*ScoringModel!$B$20)*0.01,"")</f>
        <v/>
      </c>
      <c r="P1170" s="66" t="str">
        <f>IF(A1170&lt;&gt;"",(Input!X1170*ScoringModel!$B$24+Input!Y1170*ScoringModel!$B$25+Input!Z1170*ScoringModel!$B$26+Input!AA1170*ScoringModel!$B$27+Input!AB1170*ScoringModel!$B$28+Input!AC1170*ScoringModel!$B$29+Input!AD1170*ScoringModel!$B$30)*0.01,"")</f>
        <v/>
      </c>
    </row>
    <row r="1171" spans="1:16" x14ac:dyDescent="0.25">
      <c r="A1171" s="154" t="str">
        <f>IF(Input!A1171&lt;&gt;"",Input!A1171,"")</f>
        <v/>
      </c>
      <c r="B1171" s="154" t="str">
        <f>IF(Input!D1171&lt;&gt;"",CONCATENATE(Input!D1171,", ",Input!C1171),"")</f>
        <v/>
      </c>
      <c r="C1171" s="154" t="str">
        <f>IF(Input!E1171&lt;&gt;"",Input!E1171,"")</f>
        <v/>
      </c>
      <c r="D1171" s="155" t="str">
        <f>IF(Input!F1171&lt;&gt;"",Input!F1171,"")</f>
        <v/>
      </c>
      <c r="E1171" s="154" t="str">
        <f>IF(Input!I1171&lt;&gt;"",CONCATENATE(Input!I1171,", ",LEFT(Input!H1171,1)),"")</f>
        <v/>
      </c>
      <c r="F1171" s="156"/>
      <c r="G1171" s="157" t="str">
        <f t="shared" si="18"/>
        <v/>
      </c>
      <c r="H1171" s="154" t="str">
        <f>IF(A1171&lt;&gt;"",VLOOKUP(G1171,ScoreRanges!$C$4:$E$8,3),"")</f>
        <v/>
      </c>
      <c r="I1171" s="156"/>
      <c r="J1171" s="129" t="str">
        <f>IF(AND(ConversionTable!$F$2&lt;&gt;"",A1171&lt;&gt;""),VLOOKUP(G1171,ConversionTable!B$2:D$402,3),"")</f>
        <v/>
      </c>
      <c r="K1171" s="66" t="str">
        <f>IF(AND(ConversionTable!$F$2&lt;&gt;"",A1171&lt;&gt;""),VLOOKUP(J1171,ConversionTable!I$4:K$7,3),"")</f>
        <v/>
      </c>
      <c r="M1171" s="66" t="str">
        <f>IF(A1171&lt;&gt;"",(Input!AE1171*ScoringModel!$B$11+Input!AF1171*ScoringModel!$B$21+Input!AG1171*ScoringModel!$B$31)*0.01,"")</f>
        <v/>
      </c>
      <c r="N1171" s="66" t="str">
        <f>IF(A1171&lt;&gt;"",(Input!J1171*ScoringModel!$B$4+Input!K1171*ScoringModel!$B$5+Input!L1171*ScoringModel!$B$6+Input!M1171*ScoringModel!$B$7+Input!N1171*ScoringModel!$B$8+Input!O1171*ScoringModel!$B$9+Input!P1171*ScoringModel!$B$10)*0.01,"")</f>
        <v/>
      </c>
      <c r="O1171" s="66" t="str">
        <f>IF(A1171&lt;&gt;"",(Input!Q1171*ScoringModel!$B$14+Input!R1171*ScoringModel!$B$15+Input!S1171*ScoringModel!$B$16+Input!T1171*ScoringModel!$B$17+Input!U1171*ScoringModel!$B$18+Input!V1171*ScoringModel!$B$19+Input!W1171*ScoringModel!$B$20)*0.01,"")</f>
        <v/>
      </c>
      <c r="P1171" s="66" t="str">
        <f>IF(A1171&lt;&gt;"",(Input!X1171*ScoringModel!$B$24+Input!Y1171*ScoringModel!$B$25+Input!Z1171*ScoringModel!$B$26+Input!AA1171*ScoringModel!$B$27+Input!AB1171*ScoringModel!$B$28+Input!AC1171*ScoringModel!$B$29+Input!AD1171*ScoringModel!$B$30)*0.01,"")</f>
        <v/>
      </c>
    </row>
    <row r="1172" spans="1:16" x14ac:dyDescent="0.25">
      <c r="A1172" s="154" t="str">
        <f>IF(Input!A1172&lt;&gt;"",Input!A1172,"")</f>
        <v/>
      </c>
      <c r="B1172" s="154" t="str">
        <f>IF(Input!D1172&lt;&gt;"",CONCATENATE(Input!D1172,", ",Input!C1172),"")</f>
        <v/>
      </c>
      <c r="C1172" s="154" t="str">
        <f>IF(Input!E1172&lt;&gt;"",Input!E1172,"")</f>
        <v/>
      </c>
      <c r="D1172" s="155" t="str">
        <f>IF(Input!F1172&lt;&gt;"",Input!F1172,"")</f>
        <v/>
      </c>
      <c r="E1172" s="154" t="str">
        <f>IF(Input!I1172&lt;&gt;"",CONCATENATE(Input!I1172,", ",LEFT(Input!H1172,1)),"")</f>
        <v/>
      </c>
      <c r="F1172" s="156"/>
      <c r="G1172" s="157" t="str">
        <f t="shared" si="18"/>
        <v/>
      </c>
      <c r="H1172" s="154" t="str">
        <f>IF(A1172&lt;&gt;"",VLOOKUP(G1172,ScoreRanges!$C$4:$E$8,3),"")</f>
        <v/>
      </c>
      <c r="I1172" s="156"/>
      <c r="J1172" s="129" t="str">
        <f>IF(AND(ConversionTable!$F$2&lt;&gt;"",A1172&lt;&gt;""),VLOOKUP(G1172,ConversionTable!B$2:D$402,3),"")</f>
        <v/>
      </c>
      <c r="K1172" s="66" t="str">
        <f>IF(AND(ConversionTable!$F$2&lt;&gt;"",A1172&lt;&gt;""),VLOOKUP(J1172,ConversionTable!I$4:K$7,3),"")</f>
        <v/>
      </c>
      <c r="M1172" s="66" t="str">
        <f>IF(A1172&lt;&gt;"",(Input!AE1172*ScoringModel!$B$11+Input!AF1172*ScoringModel!$B$21+Input!AG1172*ScoringModel!$B$31)*0.01,"")</f>
        <v/>
      </c>
      <c r="N1172" s="66" t="str">
        <f>IF(A1172&lt;&gt;"",(Input!J1172*ScoringModel!$B$4+Input!K1172*ScoringModel!$B$5+Input!L1172*ScoringModel!$B$6+Input!M1172*ScoringModel!$B$7+Input!N1172*ScoringModel!$B$8+Input!O1172*ScoringModel!$B$9+Input!P1172*ScoringModel!$B$10)*0.01,"")</f>
        <v/>
      </c>
      <c r="O1172" s="66" t="str">
        <f>IF(A1172&lt;&gt;"",(Input!Q1172*ScoringModel!$B$14+Input!R1172*ScoringModel!$B$15+Input!S1172*ScoringModel!$B$16+Input!T1172*ScoringModel!$B$17+Input!U1172*ScoringModel!$B$18+Input!V1172*ScoringModel!$B$19+Input!W1172*ScoringModel!$B$20)*0.01,"")</f>
        <v/>
      </c>
      <c r="P1172" s="66" t="str">
        <f>IF(A1172&lt;&gt;"",(Input!X1172*ScoringModel!$B$24+Input!Y1172*ScoringModel!$B$25+Input!Z1172*ScoringModel!$B$26+Input!AA1172*ScoringModel!$B$27+Input!AB1172*ScoringModel!$B$28+Input!AC1172*ScoringModel!$B$29+Input!AD1172*ScoringModel!$B$30)*0.01,"")</f>
        <v/>
      </c>
    </row>
    <row r="1173" spans="1:16" x14ac:dyDescent="0.25">
      <c r="A1173" s="154" t="str">
        <f>IF(Input!A1173&lt;&gt;"",Input!A1173,"")</f>
        <v/>
      </c>
      <c r="B1173" s="154" t="str">
        <f>IF(Input!D1173&lt;&gt;"",CONCATENATE(Input!D1173,", ",Input!C1173),"")</f>
        <v/>
      </c>
      <c r="C1173" s="154" t="str">
        <f>IF(Input!E1173&lt;&gt;"",Input!E1173,"")</f>
        <v/>
      </c>
      <c r="D1173" s="155" t="str">
        <f>IF(Input!F1173&lt;&gt;"",Input!F1173,"")</f>
        <v/>
      </c>
      <c r="E1173" s="154" t="str">
        <f>IF(Input!I1173&lt;&gt;"",CONCATENATE(Input!I1173,", ",LEFT(Input!H1173,1)),"")</f>
        <v/>
      </c>
      <c r="F1173" s="156"/>
      <c r="G1173" s="157" t="str">
        <f t="shared" si="18"/>
        <v/>
      </c>
      <c r="H1173" s="154" t="str">
        <f>IF(A1173&lt;&gt;"",VLOOKUP(G1173,ScoreRanges!$C$4:$E$8,3),"")</f>
        <v/>
      </c>
      <c r="I1173" s="156"/>
      <c r="J1173" s="129" t="str">
        <f>IF(AND(ConversionTable!$F$2&lt;&gt;"",A1173&lt;&gt;""),VLOOKUP(G1173,ConversionTable!B$2:D$402,3),"")</f>
        <v/>
      </c>
      <c r="K1173" s="66" t="str">
        <f>IF(AND(ConversionTable!$F$2&lt;&gt;"",A1173&lt;&gt;""),VLOOKUP(J1173,ConversionTable!I$4:K$7,3),"")</f>
        <v/>
      </c>
      <c r="M1173" s="66" t="str">
        <f>IF(A1173&lt;&gt;"",(Input!AE1173*ScoringModel!$B$11+Input!AF1173*ScoringModel!$B$21+Input!AG1173*ScoringModel!$B$31)*0.01,"")</f>
        <v/>
      </c>
      <c r="N1173" s="66" t="str">
        <f>IF(A1173&lt;&gt;"",(Input!J1173*ScoringModel!$B$4+Input!K1173*ScoringModel!$B$5+Input!L1173*ScoringModel!$B$6+Input!M1173*ScoringModel!$B$7+Input!N1173*ScoringModel!$B$8+Input!O1173*ScoringModel!$B$9+Input!P1173*ScoringModel!$B$10)*0.01,"")</f>
        <v/>
      </c>
      <c r="O1173" s="66" t="str">
        <f>IF(A1173&lt;&gt;"",(Input!Q1173*ScoringModel!$B$14+Input!R1173*ScoringModel!$B$15+Input!S1173*ScoringModel!$B$16+Input!T1173*ScoringModel!$B$17+Input!U1173*ScoringModel!$B$18+Input!V1173*ScoringModel!$B$19+Input!W1173*ScoringModel!$B$20)*0.01,"")</f>
        <v/>
      </c>
      <c r="P1173" s="66" t="str">
        <f>IF(A1173&lt;&gt;"",(Input!X1173*ScoringModel!$B$24+Input!Y1173*ScoringModel!$B$25+Input!Z1173*ScoringModel!$B$26+Input!AA1173*ScoringModel!$B$27+Input!AB1173*ScoringModel!$B$28+Input!AC1173*ScoringModel!$B$29+Input!AD1173*ScoringModel!$B$30)*0.01,"")</f>
        <v/>
      </c>
    </row>
    <row r="1174" spans="1:16" x14ac:dyDescent="0.25">
      <c r="A1174" s="154" t="str">
        <f>IF(Input!A1174&lt;&gt;"",Input!A1174,"")</f>
        <v/>
      </c>
      <c r="B1174" s="154" t="str">
        <f>IF(Input!D1174&lt;&gt;"",CONCATENATE(Input!D1174,", ",Input!C1174),"")</f>
        <v/>
      </c>
      <c r="C1174" s="154" t="str">
        <f>IF(Input!E1174&lt;&gt;"",Input!E1174,"")</f>
        <v/>
      </c>
      <c r="D1174" s="155" t="str">
        <f>IF(Input!F1174&lt;&gt;"",Input!F1174,"")</f>
        <v/>
      </c>
      <c r="E1174" s="154" t="str">
        <f>IF(Input!I1174&lt;&gt;"",CONCATENATE(Input!I1174,", ",LEFT(Input!H1174,1)),"")</f>
        <v/>
      </c>
      <c r="F1174" s="156"/>
      <c r="G1174" s="157" t="str">
        <f t="shared" si="18"/>
        <v/>
      </c>
      <c r="H1174" s="154" t="str">
        <f>IF(A1174&lt;&gt;"",VLOOKUP(G1174,ScoreRanges!$C$4:$E$8,3),"")</f>
        <v/>
      </c>
      <c r="I1174" s="156"/>
      <c r="J1174" s="129" t="str">
        <f>IF(AND(ConversionTable!$F$2&lt;&gt;"",A1174&lt;&gt;""),VLOOKUP(G1174,ConversionTable!B$2:D$402,3),"")</f>
        <v/>
      </c>
      <c r="K1174" s="66" t="str">
        <f>IF(AND(ConversionTable!$F$2&lt;&gt;"",A1174&lt;&gt;""),VLOOKUP(J1174,ConversionTable!I$4:K$7,3),"")</f>
        <v/>
      </c>
      <c r="M1174" s="66" t="str">
        <f>IF(A1174&lt;&gt;"",(Input!AE1174*ScoringModel!$B$11+Input!AF1174*ScoringModel!$B$21+Input!AG1174*ScoringModel!$B$31)*0.01,"")</f>
        <v/>
      </c>
      <c r="N1174" s="66" t="str">
        <f>IF(A1174&lt;&gt;"",(Input!J1174*ScoringModel!$B$4+Input!K1174*ScoringModel!$B$5+Input!L1174*ScoringModel!$B$6+Input!M1174*ScoringModel!$B$7+Input!N1174*ScoringModel!$B$8+Input!O1174*ScoringModel!$B$9+Input!P1174*ScoringModel!$B$10)*0.01,"")</f>
        <v/>
      </c>
      <c r="O1174" s="66" t="str">
        <f>IF(A1174&lt;&gt;"",(Input!Q1174*ScoringModel!$B$14+Input!R1174*ScoringModel!$B$15+Input!S1174*ScoringModel!$B$16+Input!T1174*ScoringModel!$B$17+Input!U1174*ScoringModel!$B$18+Input!V1174*ScoringModel!$B$19+Input!W1174*ScoringModel!$B$20)*0.01,"")</f>
        <v/>
      </c>
      <c r="P1174" s="66" t="str">
        <f>IF(A1174&lt;&gt;"",(Input!X1174*ScoringModel!$B$24+Input!Y1174*ScoringModel!$B$25+Input!Z1174*ScoringModel!$B$26+Input!AA1174*ScoringModel!$B$27+Input!AB1174*ScoringModel!$B$28+Input!AC1174*ScoringModel!$B$29+Input!AD1174*ScoringModel!$B$30)*0.01,"")</f>
        <v/>
      </c>
    </row>
    <row r="1175" spans="1:16" x14ac:dyDescent="0.25">
      <c r="A1175" s="154" t="str">
        <f>IF(Input!A1175&lt;&gt;"",Input!A1175,"")</f>
        <v/>
      </c>
      <c r="B1175" s="154" t="str">
        <f>IF(Input!D1175&lt;&gt;"",CONCATENATE(Input!D1175,", ",Input!C1175),"")</f>
        <v/>
      </c>
      <c r="C1175" s="154" t="str">
        <f>IF(Input!E1175&lt;&gt;"",Input!E1175,"")</f>
        <v/>
      </c>
      <c r="D1175" s="155" t="str">
        <f>IF(Input!F1175&lt;&gt;"",Input!F1175,"")</f>
        <v/>
      </c>
      <c r="E1175" s="154" t="str">
        <f>IF(Input!I1175&lt;&gt;"",CONCATENATE(Input!I1175,", ",LEFT(Input!H1175,1)),"")</f>
        <v/>
      </c>
      <c r="F1175" s="156"/>
      <c r="G1175" s="157" t="str">
        <f t="shared" si="18"/>
        <v/>
      </c>
      <c r="H1175" s="154" t="str">
        <f>IF(A1175&lt;&gt;"",VLOOKUP(G1175,ScoreRanges!$C$4:$E$8,3),"")</f>
        <v/>
      </c>
      <c r="I1175" s="156"/>
      <c r="J1175" s="129" t="str">
        <f>IF(AND(ConversionTable!$F$2&lt;&gt;"",A1175&lt;&gt;""),VLOOKUP(G1175,ConversionTable!B$2:D$402,3),"")</f>
        <v/>
      </c>
      <c r="K1175" s="66" t="str">
        <f>IF(AND(ConversionTable!$F$2&lt;&gt;"",A1175&lt;&gt;""),VLOOKUP(J1175,ConversionTable!I$4:K$7,3),"")</f>
        <v/>
      </c>
      <c r="M1175" s="66" t="str">
        <f>IF(A1175&lt;&gt;"",(Input!AE1175*ScoringModel!$B$11+Input!AF1175*ScoringModel!$B$21+Input!AG1175*ScoringModel!$B$31)*0.01,"")</f>
        <v/>
      </c>
      <c r="N1175" s="66" t="str">
        <f>IF(A1175&lt;&gt;"",(Input!J1175*ScoringModel!$B$4+Input!K1175*ScoringModel!$B$5+Input!L1175*ScoringModel!$B$6+Input!M1175*ScoringModel!$B$7+Input!N1175*ScoringModel!$B$8+Input!O1175*ScoringModel!$B$9+Input!P1175*ScoringModel!$B$10)*0.01,"")</f>
        <v/>
      </c>
      <c r="O1175" s="66" t="str">
        <f>IF(A1175&lt;&gt;"",(Input!Q1175*ScoringModel!$B$14+Input!R1175*ScoringModel!$B$15+Input!S1175*ScoringModel!$B$16+Input!T1175*ScoringModel!$B$17+Input!U1175*ScoringModel!$B$18+Input!V1175*ScoringModel!$B$19+Input!W1175*ScoringModel!$B$20)*0.01,"")</f>
        <v/>
      </c>
      <c r="P1175" s="66" t="str">
        <f>IF(A1175&lt;&gt;"",(Input!X1175*ScoringModel!$B$24+Input!Y1175*ScoringModel!$B$25+Input!Z1175*ScoringModel!$B$26+Input!AA1175*ScoringModel!$B$27+Input!AB1175*ScoringModel!$B$28+Input!AC1175*ScoringModel!$B$29+Input!AD1175*ScoringModel!$B$30)*0.01,"")</f>
        <v/>
      </c>
    </row>
    <row r="1176" spans="1:16" x14ac:dyDescent="0.25">
      <c r="A1176" s="154" t="str">
        <f>IF(Input!A1176&lt;&gt;"",Input!A1176,"")</f>
        <v/>
      </c>
      <c r="B1176" s="154" t="str">
        <f>IF(Input!D1176&lt;&gt;"",CONCATENATE(Input!D1176,", ",Input!C1176),"")</f>
        <v/>
      </c>
      <c r="C1176" s="154" t="str">
        <f>IF(Input!E1176&lt;&gt;"",Input!E1176,"")</f>
        <v/>
      </c>
      <c r="D1176" s="155" t="str">
        <f>IF(Input!F1176&lt;&gt;"",Input!F1176,"")</f>
        <v/>
      </c>
      <c r="E1176" s="154" t="str">
        <f>IF(Input!I1176&lt;&gt;"",CONCATENATE(Input!I1176,", ",LEFT(Input!H1176,1)),"")</f>
        <v/>
      </c>
      <c r="F1176" s="156"/>
      <c r="G1176" s="157" t="str">
        <f t="shared" si="18"/>
        <v/>
      </c>
      <c r="H1176" s="154" t="str">
        <f>IF(A1176&lt;&gt;"",VLOOKUP(G1176,ScoreRanges!$C$4:$E$8,3),"")</f>
        <v/>
      </c>
      <c r="I1176" s="156"/>
      <c r="J1176" s="129" t="str">
        <f>IF(AND(ConversionTable!$F$2&lt;&gt;"",A1176&lt;&gt;""),VLOOKUP(G1176,ConversionTable!B$2:D$402,3),"")</f>
        <v/>
      </c>
      <c r="K1176" s="66" t="str">
        <f>IF(AND(ConversionTable!$F$2&lt;&gt;"",A1176&lt;&gt;""),VLOOKUP(J1176,ConversionTable!I$4:K$7,3),"")</f>
        <v/>
      </c>
      <c r="M1176" s="66" t="str">
        <f>IF(A1176&lt;&gt;"",(Input!AE1176*ScoringModel!$B$11+Input!AF1176*ScoringModel!$B$21+Input!AG1176*ScoringModel!$B$31)*0.01,"")</f>
        <v/>
      </c>
      <c r="N1176" s="66" t="str">
        <f>IF(A1176&lt;&gt;"",(Input!J1176*ScoringModel!$B$4+Input!K1176*ScoringModel!$B$5+Input!L1176*ScoringModel!$B$6+Input!M1176*ScoringModel!$B$7+Input!N1176*ScoringModel!$B$8+Input!O1176*ScoringModel!$B$9+Input!P1176*ScoringModel!$B$10)*0.01,"")</f>
        <v/>
      </c>
      <c r="O1176" s="66" t="str">
        <f>IF(A1176&lt;&gt;"",(Input!Q1176*ScoringModel!$B$14+Input!R1176*ScoringModel!$B$15+Input!S1176*ScoringModel!$B$16+Input!T1176*ScoringModel!$B$17+Input!U1176*ScoringModel!$B$18+Input!V1176*ScoringModel!$B$19+Input!W1176*ScoringModel!$B$20)*0.01,"")</f>
        <v/>
      </c>
      <c r="P1176" s="66" t="str">
        <f>IF(A1176&lt;&gt;"",(Input!X1176*ScoringModel!$B$24+Input!Y1176*ScoringModel!$B$25+Input!Z1176*ScoringModel!$B$26+Input!AA1176*ScoringModel!$B$27+Input!AB1176*ScoringModel!$B$28+Input!AC1176*ScoringModel!$B$29+Input!AD1176*ScoringModel!$B$30)*0.01,"")</f>
        <v/>
      </c>
    </row>
    <row r="1177" spans="1:16" x14ac:dyDescent="0.25">
      <c r="A1177" s="154" t="str">
        <f>IF(Input!A1177&lt;&gt;"",Input!A1177,"")</f>
        <v/>
      </c>
      <c r="B1177" s="154" t="str">
        <f>IF(Input!D1177&lt;&gt;"",CONCATENATE(Input!D1177,", ",Input!C1177),"")</f>
        <v/>
      </c>
      <c r="C1177" s="154" t="str">
        <f>IF(Input!E1177&lt;&gt;"",Input!E1177,"")</f>
        <v/>
      </c>
      <c r="D1177" s="155" t="str">
        <f>IF(Input!F1177&lt;&gt;"",Input!F1177,"")</f>
        <v/>
      </c>
      <c r="E1177" s="154" t="str">
        <f>IF(Input!I1177&lt;&gt;"",CONCATENATE(Input!I1177,", ",LEFT(Input!H1177,1)),"")</f>
        <v/>
      </c>
      <c r="F1177" s="156"/>
      <c r="G1177" s="157" t="str">
        <f t="shared" si="18"/>
        <v/>
      </c>
      <c r="H1177" s="154" t="str">
        <f>IF(A1177&lt;&gt;"",VLOOKUP(G1177,ScoreRanges!$C$4:$E$8,3),"")</f>
        <v/>
      </c>
      <c r="I1177" s="156"/>
      <c r="J1177" s="129" t="str">
        <f>IF(AND(ConversionTable!$F$2&lt;&gt;"",A1177&lt;&gt;""),VLOOKUP(G1177,ConversionTable!B$2:D$402,3),"")</f>
        <v/>
      </c>
      <c r="K1177" s="66" t="str">
        <f>IF(AND(ConversionTable!$F$2&lt;&gt;"",A1177&lt;&gt;""),VLOOKUP(J1177,ConversionTable!I$4:K$7,3),"")</f>
        <v/>
      </c>
      <c r="M1177" s="66" t="str">
        <f>IF(A1177&lt;&gt;"",(Input!AE1177*ScoringModel!$B$11+Input!AF1177*ScoringModel!$B$21+Input!AG1177*ScoringModel!$B$31)*0.01,"")</f>
        <v/>
      </c>
      <c r="N1177" s="66" t="str">
        <f>IF(A1177&lt;&gt;"",(Input!J1177*ScoringModel!$B$4+Input!K1177*ScoringModel!$B$5+Input!L1177*ScoringModel!$B$6+Input!M1177*ScoringModel!$B$7+Input!N1177*ScoringModel!$B$8+Input!O1177*ScoringModel!$B$9+Input!P1177*ScoringModel!$B$10)*0.01,"")</f>
        <v/>
      </c>
      <c r="O1177" s="66" t="str">
        <f>IF(A1177&lt;&gt;"",(Input!Q1177*ScoringModel!$B$14+Input!R1177*ScoringModel!$B$15+Input!S1177*ScoringModel!$B$16+Input!T1177*ScoringModel!$B$17+Input!U1177*ScoringModel!$B$18+Input!V1177*ScoringModel!$B$19+Input!W1177*ScoringModel!$B$20)*0.01,"")</f>
        <v/>
      </c>
      <c r="P1177" s="66" t="str">
        <f>IF(A1177&lt;&gt;"",(Input!X1177*ScoringModel!$B$24+Input!Y1177*ScoringModel!$B$25+Input!Z1177*ScoringModel!$B$26+Input!AA1177*ScoringModel!$B$27+Input!AB1177*ScoringModel!$B$28+Input!AC1177*ScoringModel!$B$29+Input!AD1177*ScoringModel!$B$30)*0.01,"")</f>
        <v/>
      </c>
    </row>
    <row r="1178" spans="1:16" x14ac:dyDescent="0.25">
      <c r="A1178" s="154" t="str">
        <f>IF(Input!A1178&lt;&gt;"",Input!A1178,"")</f>
        <v/>
      </c>
      <c r="B1178" s="154" t="str">
        <f>IF(Input!D1178&lt;&gt;"",CONCATENATE(Input!D1178,", ",Input!C1178),"")</f>
        <v/>
      </c>
      <c r="C1178" s="154" t="str">
        <f>IF(Input!E1178&lt;&gt;"",Input!E1178,"")</f>
        <v/>
      </c>
      <c r="D1178" s="155" t="str">
        <f>IF(Input!F1178&lt;&gt;"",Input!F1178,"")</f>
        <v/>
      </c>
      <c r="E1178" s="154" t="str">
        <f>IF(Input!I1178&lt;&gt;"",CONCATENATE(Input!I1178,", ",LEFT(Input!H1178,1)),"")</f>
        <v/>
      </c>
      <c r="F1178" s="156"/>
      <c r="G1178" s="157" t="str">
        <f t="shared" si="18"/>
        <v/>
      </c>
      <c r="H1178" s="154" t="str">
        <f>IF(A1178&lt;&gt;"",VLOOKUP(G1178,ScoreRanges!$C$4:$E$8,3),"")</f>
        <v/>
      </c>
      <c r="I1178" s="156"/>
      <c r="J1178" s="129" t="str">
        <f>IF(AND(ConversionTable!$F$2&lt;&gt;"",A1178&lt;&gt;""),VLOOKUP(G1178,ConversionTable!B$2:D$402,3),"")</f>
        <v/>
      </c>
      <c r="K1178" s="66" t="str">
        <f>IF(AND(ConversionTable!$F$2&lt;&gt;"",A1178&lt;&gt;""),VLOOKUP(J1178,ConversionTable!I$4:K$7,3),"")</f>
        <v/>
      </c>
      <c r="M1178" s="66" t="str">
        <f>IF(A1178&lt;&gt;"",(Input!AE1178*ScoringModel!$B$11+Input!AF1178*ScoringModel!$B$21+Input!AG1178*ScoringModel!$B$31)*0.01,"")</f>
        <v/>
      </c>
      <c r="N1178" s="66" t="str">
        <f>IF(A1178&lt;&gt;"",(Input!J1178*ScoringModel!$B$4+Input!K1178*ScoringModel!$B$5+Input!L1178*ScoringModel!$B$6+Input!M1178*ScoringModel!$B$7+Input!N1178*ScoringModel!$B$8+Input!O1178*ScoringModel!$B$9+Input!P1178*ScoringModel!$B$10)*0.01,"")</f>
        <v/>
      </c>
      <c r="O1178" s="66" t="str">
        <f>IF(A1178&lt;&gt;"",(Input!Q1178*ScoringModel!$B$14+Input!R1178*ScoringModel!$B$15+Input!S1178*ScoringModel!$B$16+Input!T1178*ScoringModel!$B$17+Input!U1178*ScoringModel!$B$18+Input!V1178*ScoringModel!$B$19+Input!W1178*ScoringModel!$B$20)*0.01,"")</f>
        <v/>
      </c>
      <c r="P1178" s="66" t="str">
        <f>IF(A1178&lt;&gt;"",(Input!X1178*ScoringModel!$B$24+Input!Y1178*ScoringModel!$B$25+Input!Z1178*ScoringModel!$B$26+Input!AA1178*ScoringModel!$B$27+Input!AB1178*ScoringModel!$B$28+Input!AC1178*ScoringModel!$B$29+Input!AD1178*ScoringModel!$B$30)*0.01,"")</f>
        <v/>
      </c>
    </row>
    <row r="1179" spans="1:16" x14ac:dyDescent="0.25">
      <c r="A1179" s="154" t="str">
        <f>IF(Input!A1179&lt;&gt;"",Input!A1179,"")</f>
        <v/>
      </c>
      <c r="B1179" s="154" t="str">
        <f>IF(Input!D1179&lt;&gt;"",CONCATENATE(Input!D1179,", ",Input!C1179),"")</f>
        <v/>
      </c>
      <c r="C1179" s="154" t="str">
        <f>IF(Input!E1179&lt;&gt;"",Input!E1179,"")</f>
        <v/>
      </c>
      <c r="D1179" s="155" t="str">
        <f>IF(Input!F1179&lt;&gt;"",Input!F1179,"")</f>
        <v/>
      </c>
      <c r="E1179" s="154" t="str">
        <f>IF(Input!I1179&lt;&gt;"",CONCATENATE(Input!I1179,", ",LEFT(Input!H1179,1)),"")</f>
        <v/>
      </c>
      <c r="F1179" s="156"/>
      <c r="G1179" s="157" t="str">
        <f t="shared" si="18"/>
        <v/>
      </c>
      <c r="H1179" s="154" t="str">
        <f>IF(A1179&lt;&gt;"",VLOOKUP(G1179,ScoreRanges!$C$4:$E$8,3),"")</f>
        <v/>
      </c>
      <c r="I1179" s="156"/>
      <c r="J1179" s="129" t="str">
        <f>IF(AND(ConversionTable!$F$2&lt;&gt;"",A1179&lt;&gt;""),VLOOKUP(G1179,ConversionTable!B$2:D$402,3),"")</f>
        <v/>
      </c>
      <c r="K1179" s="66" t="str">
        <f>IF(AND(ConversionTable!$F$2&lt;&gt;"",A1179&lt;&gt;""),VLOOKUP(J1179,ConversionTable!I$4:K$7,3),"")</f>
        <v/>
      </c>
      <c r="M1179" s="66" t="str">
        <f>IF(A1179&lt;&gt;"",(Input!AE1179*ScoringModel!$B$11+Input!AF1179*ScoringModel!$B$21+Input!AG1179*ScoringModel!$B$31)*0.01,"")</f>
        <v/>
      </c>
      <c r="N1179" s="66" t="str">
        <f>IF(A1179&lt;&gt;"",(Input!J1179*ScoringModel!$B$4+Input!K1179*ScoringModel!$B$5+Input!L1179*ScoringModel!$B$6+Input!M1179*ScoringModel!$B$7+Input!N1179*ScoringModel!$B$8+Input!O1179*ScoringModel!$B$9+Input!P1179*ScoringModel!$B$10)*0.01,"")</f>
        <v/>
      </c>
      <c r="O1179" s="66" t="str">
        <f>IF(A1179&lt;&gt;"",(Input!Q1179*ScoringModel!$B$14+Input!R1179*ScoringModel!$B$15+Input!S1179*ScoringModel!$B$16+Input!T1179*ScoringModel!$B$17+Input!U1179*ScoringModel!$B$18+Input!V1179*ScoringModel!$B$19+Input!W1179*ScoringModel!$B$20)*0.01,"")</f>
        <v/>
      </c>
      <c r="P1179" s="66" t="str">
        <f>IF(A1179&lt;&gt;"",(Input!X1179*ScoringModel!$B$24+Input!Y1179*ScoringModel!$B$25+Input!Z1179*ScoringModel!$B$26+Input!AA1179*ScoringModel!$B$27+Input!AB1179*ScoringModel!$B$28+Input!AC1179*ScoringModel!$B$29+Input!AD1179*ScoringModel!$B$30)*0.01,"")</f>
        <v/>
      </c>
    </row>
    <row r="1180" spans="1:16" x14ac:dyDescent="0.25">
      <c r="A1180" s="154" t="str">
        <f>IF(Input!A1180&lt;&gt;"",Input!A1180,"")</f>
        <v/>
      </c>
      <c r="B1180" s="154" t="str">
        <f>IF(Input!D1180&lt;&gt;"",CONCATENATE(Input!D1180,", ",Input!C1180),"")</f>
        <v/>
      </c>
      <c r="C1180" s="154" t="str">
        <f>IF(Input!E1180&lt;&gt;"",Input!E1180,"")</f>
        <v/>
      </c>
      <c r="D1180" s="155" t="str">
        <f>IF(Input!F1180&lt;&gt;"",Input!F1180,"")</f>
        <v/>
      </c>
      <c r="E1180" s="154" t="str">
        <f>IF(Input!I1180&lt;&gt;"",CONCATENATE(Input!I1180,", ",LEFT(Input!H1180,1)),"")</f>
        <v/>
      </c>
      <c r="F1180" s="156"/>
      <c r="G1180" s="157" t="str">
        <f t="shared" si="18"/>
        <v/>
      </c>
      <c r="H1180" s="154" t="str">
        <f>IF(A1180&lt;&gt;"",VLOOKUP(G1180,ScoreRanges!$C$4:$E$8,3),"")</f>
        <v/>
      </c>
      <c r="I1180" s="156"/>
      <c r="J1180" s="129" t="str">
        <f>IF(AND(ConversionTable!$F$2&lt;&gt;"",A1180&lt;&gt;""),VLOOKUP(G1180,ConversionTable!B$2:D$402,3),"")</f>
        <v/>
      </c>
      <c r="K1180" s="66" t="str">
        <f>IF(AND(ConversionTable!$F$2&lt;&gt;"",A1180&lt;&gt;""),VLOOKUP(J1180,ConversionTable!I$4:K$7,3),"")</f>
        <v/>
      </c>
      <c r="M1180" s="66" t="str">
        <f>IF(A1180&lt;&gt;"",(Input!AE1180*ScoringModel!$B$11+Input!AF1180*ScoringModel!$B$21+Input!AG1180*ScoringModel!$B$31)*0.01,"")</f>
        <v/>
      </c>
      <c r="N1180" s="66" t="str">
        <f>IF(A1180&lt;&gt;"",(Input!J1180*ScoringModel!$B$4+Input!K1180*ScoringModel!$B$5+Input!L1180*ScoringModel!$B$6+Input!M1180*ScoringModel!$B$7+Input!N1180*ScoringModel!$B$8+Input!O1180*ScoringModel!$B$9+Input!P1180*ScoringModel!$B$10)*0.01,"")</f>
        <v/>
      </c>
      <c r="O1180" s="66" t="str">
        <f>IF(A1180&lt;&gt;"",(Input!Q1180*ScoringModel!$B$14+Input!R1180*ScoringModel!$B$15+Input!S1180*ScoringModel!$B$16+Input!T1180*ScoringModel!$B$17+Input!U1180*ScoringModel!$B$18+Input!V1180*ScoringModel!$B$19+Input!W1180*ScoringModel!$B$20)*0.01,"")</f>
        <v/>
      </c>
      <c r="P1180" s="66" t="str">
        <f>IF(A1180&lt;&gt;"",(Input!X1180*ScoringModel!$B$24+Input!Y1180*ScoringModel!$B$25+Input!Z1180*ScoringModel!$B$26+Input!AA1180*ScoringModel!$B$27+Input!AB1180*ScoringModel!$B$28+Input!AC1180*ScoringModel!$B$29+Input!AD1180*ScoringModel!$B$30)*0.01,"")</f>
        <v/>
      </c>
    </row>
    <row r="1181" spans="1:16" x14ac:dyDescent="0.25">
      <c r="A1181" s="154" t="str">
        <f>IF(Input!A1181&lt;&gt;"",Input!A1181,"")</f>
        <v/>
      </c>
      <c r="B1181" s="154" t="str">
        <f>IF(Input!D1181&lt;&gt;"",CONCATENATE(Input!D1181,", ",Input!C1181),"")</f>
        <v/>
      </c>
      <c r="C1181" s="154" t="str">
        <f>IF(Input!E1181&lt;&gt;"",Input!E1181,"")</f>
        <v/>
      </c>
      <c r="D1181" s="155" t="str">
        <f>IF(Input!F1181&lt;&gt;"",Input!F1181,"")</f>
        <v/>
      </c>
      <c r="E1181" s="154" t="str">
        <f>IF(Input!I1181&lt;&gt;"",CONCATENATE(Input!I1181,", ",LEFT(Input!H1181,1)),"")</f>
        <v/>
      </c>
      <c r="F1181" s="156"/>
      <c r="G1181" s="157" t="str">
        <f t="shared" si="18"/>
        <v/>
      </c>
      <c r="H1181" s="154" t="str">
        <f>IF(A1181&lt;&gt;"",VLOOKUP(G1181,ScoreRanges!$C$4:$E$8,3),"")</f>
        <v/>
      </c>
      <c r="I1181" s="156"/>
      <c r="J1181" s="129" t="str">
        <f>IF(AND(ConversionTable!$F$2&lt;&gt;"",A1181&lt;&gt;""),VLOOKUP(G1181,ConversionTable!B$2:D$402,3),"")</f>
        <v/>
      </c>
      <c r="K1181" s="66" t="str">
        <f>IF(AND(ConversionTable!$F$2&lt;&gt;"",A1181&lt;&gt;""),VLOOKUP(J1181,ConversionTable!I$4:K$7,3),"")</f>
        <v/>
      </c>
      <c r="M1181" s="66" t="str">
        <f>IF(A1181&lt;&gt;"",(Input!AE1181*ScoringModel!$B$11+Input!AF1181*ScoringModel!$B$21+Input!AG1181*ScoringModel!$B$31)*0.01,"")</f>
        <v/>
      </c>
      <c r="N1181" s="66" t="str">
        <f>IF(A1181&lt;&gt;"",(Input!J1181*ScoringModel!$B$4+Input!K1181*ScoringModel!$B$5+Input!L1181*ScoringModel!$B$6+Input!M1181*ScoringModel!$B$7+Input!N1181*ScoringModel!$B$8+Input!O1181*ScoringModel!$B$9+Input!P1181*ScoringModel!$B$10)*0.01,"")</f>
        <v/>
      </c>
      <c r="O1181" s="66" t="str">
        <f>IF(A1181&lt;&gt;"",(Input!Q1181*ScoringModel!$B$14+Input!R1181*ScoringModel!$B$15+Input!S1181*ScoringModel!$B$16+Input!T1181*ScoringModel!$B$17+Input!U1181*ScoringModel!$B$18+Input!V1181*ScoringModel!$B$19+Input!W1181*ScoringModel!$B$20)*0.01,"")</f>
        <v/>
      </c>
      <c r="P1181" s="66" t="str">
        <f>IF(A1181&lt;&gt;"",(Input!X1181*ScoringModel!$B$24+Input!Y1181*ScoringModel!$B$25+Input!Z1181*ScoringModel!$B$26+Input!AA1181*ScoringModel!$B$27+Input!AB1181*ScoringModel!$B$28+Input!AC1181*ScoringModel!$B$29+Input!AD1181*ScoringModel!$B$30)*0.01,"")</f>
        <v/>
      </c>
    </row>
    <row r="1182" spans="1:16" x14ac:dyDescent="0.25">
      <c r="A1182" s="154" t="str">
        <f>IF(Input!A1182&lt;&gt;"",Input!A1182,"")</f>
        <v/>
      </c>
      <c r="B1182" s="154" t="str">
        <f>IF(Input!D1182&lt;&gt;"",CONCATENATE(Input!D1182,", ",Input!C1182),"")</f>
        <v/>
      </c>
      <c r="C1182" s="154" t="str">
        <f>IF(Input!E1182&lt;&gt;"",Input!E1182,"")</f>
        <v/>
      </c>
      <c r="D1182" s="155" t="str">
        <f>IF(Input!F1182&lt;&gt;"",Input!F1182,"")</f>
        <v/>
      </c>
      <c r="E1182" s="154" t="str">
        <f>IF(Input!I1182&lt;&gt;"",CONCATENATE(Input!I1182,", ",LEFT(Input!H1182,1)),"")</f>
        <v/>
      </c>
      <c r="F1182" s="156"/>
      <c r="G1182" s="157" t="str">
        <f t="shared" si="18"/>
        <v/>
      </c>
      <c r="H1182" s="154" t="str">
        <f>IF(A1182&lt;&gt;"",VLOOKUP(G1182,ScoreRanges!$C$4:$E$8,3),"")</f>
        <v/>
      </c>
      <c r="I1182" s="156"/>
      <c r="J1182" s="129" t="str">
        <f>IF(AND(ConversionTable!$F$2&lt;&gt;"",A1182&lt;&gt;""),VLOOKUP(G1182,ConversionTable!B$2:D$402,3),"")</f>
        <v/>
      </c>
      <c r="K1182" s="66" t="str">
        <f>IF(AND(ConversionTable!$F$2&lt;&gt;"",A1182&lt;&gt;""),VLOOKUP(J1182,ConversionTable!I$4:K$7,3),"")</f>
        <v/>
      </c>
      <c r="M1182" s="66" t="str">
        <f>IF(A1182&lt;&gt;"",(Input!AE1182*ScoringModel!$B$11+Input!AF1182*ScoringModel!$B$21+Input!AG1182*ScoringModel!$B$31)*0.01,"")</f>
        <v/>
      </c>
      <c r="N1182" s="66" t="str">
        <f>IF(A1182&lt;&gt;"",(Input!J1182*ScoringModel!$B$4+Input!K1182*ScoringModel!$B$5+Input!L1182*ScoringModel!$B$6+Input!M1182*ScoringModel!$B$7+Input!N1182*ScoringModel!$B$8+Input!O1182*ScoringModel!$B$9+Input!P1182*ScoringModel!$B$10)*0.01,"")</f>
        <v/>
      </c>
      <c r="O1182" s="66" t="str">
        <f>IF(A1182&lt;&gt;"",(Input!Q1182*ScoringModel!$B$14+Input!R1182*ScoringModel!$B$15+Input!S1182*ScoringModel!$B$16+Input!T1182*ScoringModel!$B$17+Input!U1182*ScoringModel!$B$18+Input!V1182*ScoringModel!$B$19+Input!W1182*ScoringModel!$B$20)*0.01,"")</f>
        <v/>
      </c>
      <c r="P1182" s="66" t="str">
        <f>IF(A1182&lt;&gt;"",(Input!X1182*ScoringModel!$B$24+Input!Y1182*ScoringModel!$B$25+Input!Z1182*ScoringModel!$B$26+Input!AA1182*ScoringModel!$B$27+Input!AB1182*ScoringModel!$B$28+Input!AC1182*ScoringModel!$B$29+Input!AD1182*ScoringModel!$B$30)*0.01,"")</f>
        <v/>
      </c>
    </row>
    <row r="1183" spans="1:16" x14ac:dyDescent="0.25">
      <c r="A1183" s="154" t="str">
        <f>IF(Input!A1183&lt;&gt;"",Input!A1183,"")</f>
        <v/>
      </c>
      <c r="B1183" s="154" t="str">
        <f>IF(Input!D1183&lt;&gt;"",CONCATENATE(Input!D1183,", ",Input!C1183),"")</f>
        <v/>
      </c>
      <c r="C1183" s="154" t="str">
        <f>IF(Input!E1183&lt;&gt;"",Input!E1183,"")</f>
        <v/>
      </c>
      <c r="D1183" s="155" t="str">
        <f>IF(Input!F1183&lt;&gt;"",Input!F1183,"")</f>
        <v/>
      </c>
      <c r="E1183" s="154" t="str">
        <f>IF(Input!I1183&lt;&gt;"",CONCATENATE(Input!I1183,", ",LEFT(Input!H1183,1)),"")</f>
        <v/>
      </c>
      <c r="F1183" s="156"/>
      <c r="G1183" s="157" t="str">
        <f t="shared" si="18"/>
        <v/>
      </c>
      <c r="H1183" s="154" t="str">
        <f>IF(A1183&lt;&gt;"",VLOOKUP(G1183,ScoreRanges!$C$4:$E$8,3),"")</f>
        <v/>
      </c>
      <c r="I1183" s="156"/>
      <c r="J1183" s="129" t="str">
        <f>IF(AND(ConversionTable!$F$2&lt;&gt;"",A1183&lt;&gt;""),VLOOKUP(G1183,ConversionTable!B$2:D$402,3),"")</f>
        <v/>
      </c>
      <c r="K1183" s="66" t="str">
        <f>IF(AND(ConversionTable!$F$2&lt;&gt;"",A1183&lt;&gt;""),VLOOKUP(J1183,ConversionTable!I$4:K$7,3),"")</f>
        <v/>
      </c>
      <c r="M1183" s="66" t="str">
        <f>IF(A1183&lt;&gt;"",(Input!AE1183*ScoringModel!$B$11+Input!AF1183*ScoringModel!$B$21+Input!AG1183*ScoringModel!$B$31)*0.01,"")</f>
        <v/>
      </c>
      <c r="N1183" s="66" t="str">
        <f>IF(A1183&lt;&gt;"",(Input!J1183*ScoringModel!$B$4+Input!K1183*ScoringModel!$B$5+Input!L1183*ScoringModel!$B$6+Input!M1183*ScoringModel!$B$7+Input!N1183*ScoringModel!$B$8+Input!O1183*ScoringModel!$B$9+Input!P1183*ScoringModel!$B$10)*0.01,"")</f>
        <v/>
      </c>
      <c r="O1183" s="66" t="str">
        <f>IF(A1183&lt;&gt;"",(Input!Q1183*ScoringModel!$B$14+Input!R1183*ScoringModel!$B$15+Input!S1183*ScoringModel!$B$16+Input!T1183*ScoringModel!$B$17+Input!U1183*ScoringModel!$B$18+Input!V1183*ScoringModel!$B$19+Input!W1183*ScoringModel!$B$20)*0.01,"")</f>
        <v/>
      </c>
      <c r="P1183" s="66" t="str">
        <f>IF(A1183&lt;&gt;"",(Input!X1183*ScoringModel!$B$24+Input!Y1183*ScoringModel!$B$25+Input!Z1183*ScoringModel!$B$26+Input!AA1183*ScoringModel!$B$27+Input!AB1183*ScoringModel!$B$28+Input!AC1183*ScoringModel!$B$29+Input!AD1183*ScoringModel!$B$30)*0.01,"")</f>
        <v/>
      </c>
    </row>
    <row r="1184" spans="1:16" x14ac:dyDescent="0.25">
      <c r="A1184" s="154" t="str">
        <f>IF(Input!A1184&lt;&gt;"",Input!A1184,"")</f>
        <v/>
      </c>
      <c r="B1184" s="154" t="str">
        <f>IF(Input!D1184&lt;&gt;"",CONCATENATE(Input!D1184,", ",Input!C1184),"")</f>
        <v/>
      </c>
      <c r="C1184" s="154" t="str">
        <f>IF(Input!E1184&lt;&gt;"",Input!E1184,"")</f>
        <v/>
      </c>
      <c r="D1184" s="155" t="str">
        <f>IF(Input!F1184&lt;&gt;"",Input!F1184,"")</f>
        <v/>
      </c>
      <c r="E1184" s="154" t="str">
        <f>IF(Input!I1184&lt;&gt;"",CONCATENATE(Input!I1184,", ",LEFT(Input!H1184,1)),"")</f>
        <v/>
      </c>
      <c r="F1184" s="156"/>
      <c r="G1184" s="157" t="str">
        <f t="shared" si="18"/>
        <v/>
      </c>
      <c r="H1184" s="154" t="str">
        <f>IF(A1184&lt;&gt;"",VLOOKUP(G1184,ScoreRanges!$C$4:$E$8,3),"")</f>
        <v/>
      </c>
      <c r="I1184" s="156"/>
      <c r="J1184" s="129" t="str">
        <f>IF(AND(ConversionTable!$F$2&lt;&gt;"",A1184&lt;&gt;""),VLOOKUP(G1184,ConversionTable!B$2:D$402,3),"")</f>
        <v/>
      </c>
      <c r="K1184" s="66" t="str">
        <f>IF(AND(ConversionTable!$F$2&lt;&gt;"",A1184&lt;&gt;""),VLOOKUP(J1184,ConversionTable!I$4:K$7,3),"")</f>
        <v/>
      </c>
      <c r="M1184" s="66" t="str">
        <f>IF(A1184&lt;&gt;"",(Input!AE1184*ScoringModel!$B$11+Input!AF1184*ScoringModel!$B$21+Input!AG1184*ScoringModel!$B$31)*0.01,"")</f>
        <v/>
      </c>
      <c r="N1184" s="66" t="str">
        <f>IF(A1184&lt;&gt;"",(Input!J1184*ScoringModel!$B$4+Input!K1184*ScoringModel!$B$5+Input!L1184*ScoringModel!$B$6+Input!M1184*ScoringModel!$B$7+Input!N1184*ScoringModel!$B$8+Input!O1184*ScoringModel!$B$9+Input!P1184*ScoringModel!$B$10)*0.01,"")</f>
        <v/>
      </c>
      <c r="O1184" s="66" t="str">
        <f>IF(A1184&lt;&gt;"",(Input!Q1184*ScoringModel!$B$14+Input!R1184*ScoringModel!$B$15+Input!S1184*ScoringModel!$B$16+Input!T1184*ScoringModel!$B$17+Input!U1184*ScoringModel!$B$18+Input!V1184*ScoringModel!$B$19+Input!W1184*ScoringModel!$B$20)*0.01,"")</f>
        <v/>
      </c>
      <c r="P1184" s="66" t="str">
        <f>IF(A1184&lt;&gt;"",(Input!X1184*ScoringModel!$B$24+Input!Y1184*ScoringModel!$B$25+Input!Z1184*ScoringModel!$B$26+Input!AA1184*ScoringModel!$B$27+Input!AB1184*ScoringModel!$B$28+Input!AC1184*ScoringModel!$B$29+Input!AD1184*ScoringModel!$B$30)*0.01,"")</f>
        <v/>
      </c>
    </row>
    <row r="1185" spans="1:16" x14ac:dyDescent="0.25">
      <c r="A1185" s="154" t="str">
        <f>IF(Input!A1185&lt;&gt;"",Input!A1185,"")</f>
        <v/>
      </c>
      <c r="B1185" s="154" t="str">
        <f>IF(Input!D1185&lt;&gt;"",CONCATENATE(Input!D1185,", ",Input!C1185),"")</f>
        <v/>
      </c>
      <c r="C1185" s="154" t="str">
        <f>IF(Input!E1185&lt;&gt;"",Input!E1185,"")</f>
        <v/>
      </c>
      <c r="D1185" s="155" t="str">
        <f>IF(Input!F1185&lt;&gt;"",Input!F1185,"")</f>
        <v/>
      </c>
      <c r="E1185" s="154" t="str">
        <f>IF(Input!I1185&lt;&gt;"",CONCATENATE(Input!I1185,", ",LEFT(Input!H1185,1)),"")</f>
        <v/>
      </c>
      <c r="F1185" s="156"/>
      <c r="G1185" s="157" t="str">
        <f t="shared" si="18"/>
        <v/>
      </c>
      <c r="H1185" s="154" t="str">
        <f>IF(A1185&lt;&gt;"",VLOOKUP(G1185,ScoreRanges!$C$4:$E$8,3),"")</f>
        <v/>
      </c>
      <c r="I1185" s="156"/>
      <c r="J1185" s="129" t="str">
        <f>IF(AND(ConversionTable!$F$2&lt;&gt;"",A1185&lt;&gt;""),VLOOKUP(G1185,ConversionTable!B$2:D$402,3),"")</f>
        <v/>
      </c>
      <c r="K1185" s="66" t="str">
        <f>IF(AND(ConversionTable!$F$2&lt;&gt;"",A1185&lt;&gt;""),VLOOKUP(J1185,ConversionTable!I$4:K$7,3),"")</f>
        <v/>
      </c>
      <c r="M1185" s="66" t="str">
        <f>IF(A1185&lt;&gt;"",(Input!AE1185*ScoringModel!$B$11+Input!AF1185*ScoringModel!$B$21+Input!AG1185*ScoringModel!$B$31)*0.01,"")</f>
        <v/>
      </c>
      <c r="N1185" s="66" t="str">
        <f>IF(A1185&lt;&gt;"",(Input!J1185*ScoringModel!$B$4+Input!K1185*ScoringModel!$B$5+Input!L1185*ScoringModel!$B$6+Input!M1185*ScoringModel!$B$7+Input!N1185*ScoringModel!$B$8+Input!O1185*ScoringModel!$B$9+Input!P1185*ScoringModel!$B$10)*0.01,"")</f>
        <v/>
      </c>
      <c r="O1185" s="66" t="str">
        <f>IF(A1185&lt;&gt;"",(Input!Q1185*ScoringModel!$B$14+Input!R1185*ScoringModel!$B$15+Input!S1185*ScoringModel!$B$16+Input!T1185*ScoringModel!$B$17+Input!U1185*ScoringModel!$B$18+Input!V1185*ScoringModel!$B$19+Input!W1185*ScoringModel!$B$20)*0.01,"")</f>
        <v/>
      </c>
      <c r="P1185" s="66" t="str">
        <f>IF(A1185&lt;&gt;"",(Input!X1185*ScoringModel!$B$24+Input!Y1185*ScoringModel!$B$25+Input!Z1185*ScoringModel!$B$26+Input!AA1185*ScoringModel!$B$27+Input!AB1185*ScoringModel!$B$28+Input!AC1185*ScoringModel!$B$29+Input!AD1185*ScoringModel!$B$30)*0.01,"")</f>
        <v/>
      </c>
    </row>
    <row r="1186" spans="1:16" x14ac:dyDescent="0.25">
      <c r="A1186" s="154" t="str">
        <f>IF(Input!A1186&lt;&gt;"",Input!A1186,"")</f>
        <v/>
      </c>
      <c r="B1186" s="154" t="str">
        <f>IF(Input!D1186&lt;&gt;"",CONCATENATE(Input!D1186,", ",Input!C1186),"")</f>
        <v/>
      </c>
      <c r="C1186" s="154" t="str">
        <f>IF(Input!E1186&lt;&gt;"",Input!E1186,"")</f>
        <v/>
      </c>
      <c r="D1186" s="155" t="str">
        <f>IF(Input!F1186&lt;&gt;"",Input!F1186,"")</f>
        <v/>
      </c>
      <c r="E1186" s="154" t="str">
        <f>IF(Input!I1186&lt;&gt;"",CONCATENATE(Input!I1186,", ",LEFT(Input!H1186,1)),"")</f>
        <v/>
      </c>
      <c r="F1186" s="156"/>
      <c r="G1186" s="157" t="str">
        <f t="shared" si="18"/>
        <v/>
      </c>
      <c r="H1186" s="154" t="str">
        <f>IF(A1186&lt;&gt;"",VLOOKUP(G1186,ScoreRanges!$C$4:$E$8,3),"")</f>
        <v/>
      </c>
      <c r="I1186" s="156"/>
      <c r="J1186" s="129" t="str">
        <f>IF(AND(ConversionTable!$F$2&lt;&gt;"",A1186&lt;&gt;""),VLOOKUP(G1186,ConversionTable!B$2:D$402,3),"")</f>
        <v/>
      </c>
      <c r="K1186" s="66" t="str">
        <f>IF(AND(ConversionTable!$F$2&lt;&gt;"",A1186&lt;&gt;""),VLOOKUP(J1186,ConversionTable!I$4:K$7,3),"")</f>
        <v/>
      </c>
      <c r="M1186" s="66" t="str">
        <f>IF(A1186&lt;&gt;"",(Input!AE1186*ScoringModel!$B$11+Input!AF1186*ScoringModel!$B$21+Input!AG1186*ScoringModel!$B$31)*0.01,"")</f>
        <v/>
      </c>
      <c r="N1186" s="66" t="str">
        <f>IF(A1186&lt;&gt;"",(Input!J1186*ScoringModel!$B$4+Input!K1186*ScoringModel!$B$5+Input!L1186*ScoringModel!$B$6+Input!M1186*ScoringModel!$B$7+Input!N1186*ScoringModel!$B$8+Input!O1186*ScoringModel!$B$9+Input!P1186*ScoringModel!$B$10)*0.01,"")</f>
        <v/>
      </c>
      <c r="O1186" s="66" t="str">
        <f>IF(A1186&lt;&gt;"",(Input!Q1186*ScoringModel!$B$14+Input!R1186*ScoringModel!$B$15+Input!S1186*ScoringModel!$B$16+Input!T1186*ScoringModel!$B$17+Input!U1186*ScoringModel!$B$18+Input!V1186*ScoringModel!$B$19+Input!W1186*ScoringModel!$B$20)*0.01,"")</f>
        <v/>
      </c>
      <c r="P1186" s="66" t="str">
        <f>IF(A1186&lt;&gt;"",(Input!X1186*ScoringModel!$B$24+Input!Y1186*ScoringModel!$B$25+Input!Z1186*ScoringModel!$B$26+Input!AA1186*ScoringModel!$B$27+Input!AB1186*ScoringModel!$B$28+Input!AC1186*ScoringModel!$B$29+Input!AD1186*ScoringModel!$B$30)*0.01,"")</f>
        <v/>
      </c>
    </row>
    <row r="1187" spans="1:16" x14ac:dyDescent="0.25">
      <c r="A1187" s="154" t="str">
        <f>IF(Input!A1187&lt;&gt;"",Input!A1187,"")</f>
        <v/>
      </c>
      <c r="B1187" s="154" t="str">
        <f>IF(Input!D1187&lt;&gt;"",CONCATENATE(Input!D1187,", ",Input!C1187),"")</f>
        <v/>
      </c>
      <c r="C1187" s="154" t="str">
        <f>IF(Input!E1187&lt;&gt;"",Input!E1187,"")</f>
        <v/>
      </c>
      <c r="D1187" s="155" t="str">
        <f>IF(Input!F1187&lt;&gt;"",Input!F1187,"")</f>
        <v/>
      </c>
      <c r="E1187" s="154" t="str">
        <f>IF(Input!I1187&lt;&gt;"",CONCATENATE(Input!I1187,", ",LEFT(Input!H1187,1)),"")</f>
        <v/>
      </c>
      <c r="F1187" s="156"/>
      <c r="G1187" s="157" t="str">
        <f t="shared" si="18"/>
        <v/>
      </c>
      <c r="H1187" s="154" t="str">
        <f>IF(A1187&lt;&gt;"",VLOOKUP(G1187,ScoreRanges!$C$4:$E$8,3),"")</f>
        <v/>
      </c>
      <c r="I1187" s="156"/>
      <c r="J1187" s="129" t="str">
        <f>IF(AND(ConversionTable!$F$2&lt;&gt;"",A1187&lt;&gt;""),VLOOKUP(G1187,ConversionTable!B$2:D$402,3),"")</f>
        <v/>
      </c>
      <c r="K1187" s="66" t="str">
        <f>IF(AND(ConversionTable!$F$2&lt;&gt;"",A1187&lt;&gt;""),VLOOKUP(J1187,ConversionTable!I$4:K$7,3),"")</f>
        <v/>
      </c>
      <c r="M1187" s="66" t="str">
        <f>IF(A1187&lt;&gt;"",(Input!AE1187*ScoringModel!$B$11+Input!AF1187*ScoringModel!$B$21+Input!AG1187*ScoringModel!$B$31)*0.01,"")</f>
        <v/>
      </c>
      <c r="N1187" s="66" t="str">
        <f>IF(A1187&lt;&gt;"",(Input!J1187*ScoringModel!$B$4+Input!K1187*ScoringModel!$B$5+Input!L1187*ScoringModel!$B$6+Input!M1187*ScoringModel!$B$7+Input!N1187*ScoringModel!$B$8+Input!O1187*ScoringModel!$B$9+Input!P1187*ScoringModel!$B$10)*0.01,"")</f>
        <v/>
      </c>
      <c r="O1187" s="66" t="str">
        <f>IF(A1187&lt;&gt;"",(Input!Q1187*ScoringModel!$B$14+Input!R1187*ScoringModel!$B$15+Input!S1187*ScoringModel!$B$16+Input!T1187*ScoringModel!$B$17+Input!U1187*ScoringModel!$B$18+Input!V1187*ScoringModel!$B$19+Input!W1187*ScoringModel!$B$20)*0.01,"")</f>
        <v/>
      </c>
      <c r="P1187" s="66" t="str">
        <f>IF(A1187&lt;&gt;"",(Input!X1187*ScoringModel!$B$24+Input!Y1187*ScoringModel!$B$25+Input!Z1187*ScoringModel!$B$26+Input!AA1187*ScoringModel!$B$27+Input!AB1187*ScoringModel!$B$28+Input!AC1187*ScoringModel!$B$29+Input!AD1187*ScoringModel!$B$30)*0.01,"")</f>
        <v/>
      </c>
    </row>
    <row r="1188" spans="1:16" x14ac:dyDescent="0.25">
      <c r="A1188" s="154" t="str">
        <f>IF(Input!A1188&lt;&gt;"",Input!A1188,"")</f>
        <v/>
      </c>
      <c r="B1188" s="154" t="str">
        <f>IF(Input!D1188&lt;&gt;"",CONCATENATE(Input!D1188,", ",Input!C1188),"")</f>
        <v/>
      </c>
      <c r="C1188" s="154" t="str">
        <f>IF(Input!E1188&lt;&gt;"",Input!E1188,"")</f>
        <v/>
      </c>
      <c r="D1188" s="155" t="str">
        <f>IF(Input!F1188&lt;&gt;"",Input!F1188,"")</f>
        <v/>
      </c>
      <c r="E1188" s="154" t="str">
        <f>IF(Input!I1188&lt;&gt;"",CONCATENATE(Input!I1188,", ",LEFT(Input!H1188,1)),"")</f>
        <v/>
      </c>
      <c r="F1188" s="156"/>
      <c r="G1188" s="157" t="str">
        <f t="shared" si="18"/>
        <v/>
      </c>
      <c r="H1188" s="154" t="str">
        <f>IF(A1188&lt;&gt;"",VLOOKUP(G1188,ScoreRanges!$C$4:$E$8,3),"")</f>
        <v/>
      </c>
      <c r="I1188" s="156"/>
      <c r="J1188" s="129" t="str">
        <f>IF(AND(ConversionTable!$F$2&lt;&gt;"",A1188&lt;&gt;""),VLOOKUP(G1188,ConversionTable!B$2:D$402,3),"")</f>
        <v/>
      </c>
      <c r="K1188" s="66" t="str">
        <f>IF(AND(ConversionTable!$F$2&lt;&gt;"",A1188&lt;&gt;""),VLOOKUP(J1188,ConversionTable!I$4:K$7,3),"")</f>
        <v/>
      </c>
      <c r="M1188" s="66" t="str">
        <f>IF(A1188&lt;&gt;"",(Input!AE1188*ScoringModel!$B$11+Input!AF1188*ScoringModel!$B$21+Input!AG1188*ScoringModel!$B$31)*0.01,"")</f>
        <v/>
      </c>
      <c r="N1188" s="66" t="str">
        <f>IF(A1188&lt;&gt;"",(Input!J1188*ScoringModel!$B$4+Input!K1188*ScoringModel!$B$5+Input!L1188*ScoringModel!$B$6+Input!M1188*ScoringModel!$B$7+Input!N1188*ScoringModel!$B$8+Input!O1188*ScoringModel!$B$9+Input!P1188*ScoringModel!$B$10)*0.01,"")</f>
        <v/>
      </c>
      <c r="O1188" s="66" t="str">
        <f>IF(A1188&lt;&gt;"",(Input!Q1188*ScoringModel!$B$14+Input!R1188*ScoringModel!$B$15+Input!S1188*ScoringModel!$B$16+Input!T1188*ScoringModel!$B$17+Input!U1188*ScoringModel!$B$18+Input!V1188*ScoringModel!$B$19+Input!W1188*ScoringModel!$B$20)*0.01,"")</f>
        <v/>
      </c>
      <c r="P1188" s="66" t="str">
        <f>IF(A1188&lt;&gt;"",(Input!X1188*ScoringModel!$B$24+Input!Y1188*ScoringModel!$B$25+Input!Z1188*ScoringModel!$B$26+Input!AA1188*ScoringModel!$B$27+Input!AB1188*ScoringModel!$B$28+Input!AC1188*ScoringModel!$B$29+Input!AD1188*ScoringModel!$B$30)*0.01,"")</f>
        <v/>
      </c>
    </row>
    <row r="1189" spans="1:16" x14ac:dyDescent="0.25">
      <c r="A1189" s="154" t="str">
        <f>IF(Input!A1189&lt;&gt;"",Input!A1189,"")</f>
        <v/>
      </c>
      <c r="B1189" s="154" t="str">
        <f>IF(Input!D1189&lt;&gt;"",CONCATENATE(Input!D1189,", ",Input!C1189),"")</f>
        <v/>
      </c>
      <c r="C1189" s="154" t="str">
        <f>IF(Input!E1189&lt;&gt;"",Input!E1189,"")</f>
        <v/>
      </c>
      <c r="D1189" s="155" t="str">
        <f>IF(Input!F1189&lt;&gt;"",Input!F1189,"")</f>
        <v/>
      </c>
      <c r="E1189" s="154" t="str">
        <f>IF(Input!I1189&lt;&gt;"",CONCATENATE(Input!I1189,", ",LEFT(Input!H1189,1)),"")</f>
        <v/>
      </c>
      <c r="F1189" s="156"/>
      <c r="G1189" s="157" t="str">
        <f t="shared" si="18"/>
        <v/>
      </c>
      <c r="H1189" s="154" t="str">
        <f>IF(A1189&lt;&gt;"",VLOOKUP(G1189,ScoreRanges!$C$4:$E$8,3),"")</f>
        <v/>
      </c>
      <c r="I1189" s="156"/>
      <c r="J1189" s="129" t="str">
        <f>IF(AND(ConversionTable!$F$2&lt;&gt;"",A1189&lt;&gt;""),VLOOKUP(G1189,ConversionTable!B$2:D$402,3),"")</f>
        <v/>
      </c>
      <c r="K1189" s="66" t="str">
        <f>IF(AND(ConversionTable!$F$2&lt;&gt;"",A1189&lt;&gt;""),VLOOKUP(J1189,ConversionTable!I$4:K$7,3),"")</f>
        <v/>
      </c>
      <c r="M1189" s="66" t="str">
        <f>IF(A1189&lt;&gt;"",(Input!AE1189*ScoringModel!$B$11+Input!AF1189*ScoringModel!$B$21+Input!AG1189*ScoringModel!$B$31)*0.01,"")</f>
        <v/>
      </c>
      <c r="N1189" s="66" t="str">
        <f>IF(A1189&lt;&gt;"",(Input!J1189*ScoringModel!$B$4+Input!K1189*ScoringModel!$B$5+Input!L1189*ScoringModel!$B$6+Input!M1189*ScoringModel!$B$7+Input!N1189*ScoringModel!$B$8+Input!O1189*ScoringModel!$B$9+Input!P1189*ScoringModel!$B$10)*0.01,"")</f>
        <v/>
      </c>
      <c r="O1189" s="66" t="str">
        <f>IF(A1189&lt;&gt;"",(Input!Q1189*ScoringModel!$B$14+Input!R1189*ScoringModel!$B$15+Input!S1189*ScoringModel!$B$16+Input!T1189*ScoringModel!$B$17+Input!U1189*ScoringModel!$B$18+Input!V1189*ScoringModel!$B$19+Input!W1189*ScoringModel!$B$20)*0.01,"")</f>
        <v/>
      </c>
      <c r="P1189" s="66" t="str">
        <f>IF(A1189&lt;&gt;"",(Input!X1189*ScoringModel!$B$24+Input!Y1189*ScoringModel!$B$25+Input!Z1189*ScoringModel!$B$26+Input!AA1189*ScoringModel!$B$27+Input!AB1189*ScoringModel!$B$28+Input!AC1189*ScoringModel!$B$29+Input!AD1189*ScoringModel!$B$30)*0.01,"")</f>
        <v/>
      </c>
    </row>
    <row r="1190" spans="1:16" x14ac:dyDescent="0.25">
      <c r="A1190" s="154" t="str">
        <f>IF(Input!A1190&lt;&gt;"",Input!A1190,"")</f>
        <v/>
      </c>
      <c r="B1190" s="154" t="str">
        <f>IF(Input!D1190&lt;&gt;"",CONCATENATE(Input!D1190,", ",Input!C1190),"")</f>
        <v/>
      </c>
      <c r="C1190" s="154" t="str">
        <f>IF(Input!E1190&lt;&gt;"",Input!E1190,"")</f>
        <v/>
      </c>
      <c r="D1190" s="155" t="str">
        <f>IF(Input!F1190&lt;&gt;"",Input!F1190,"")</f>
        <v/>
      </c>
      <c r="E1190" s="154" t="str">
        <f>IF(Input!I1190&lt;&gt;"",CONCATENATE(Input!I1190,", ",LEFT(Input!H1190,1)),"")</f>
        <v/>
      </c>
      <c r="F1190" s="156"/>
      <c r="G1190" s="157" t="str">
        <f t="shared" si="18"/>
        <v/>
      </c>
      <c r="H1190" s="154" t="str">
        <f>IF(A1190&lt;&gt;"",VLOOKUP(G1190,ScoreRanges!$C$4:$E$8,3),"")</f>
        <v/>
      </c>
      <c r="I1190" s="156"/>
      <c r="J1190" s="129" t="str">
        <f>IF(AND(ConversionTable!$F$2&lt;&gt;"",A1190&lt;&gt;""),VLOOKUP(G1190,ConversionTable!B$2:D$402,3),"")</f>
        <v/>
      </c>
      <c r="K1190" s="66" t="str">
        <f>IF(AND(ConversionTable!$F$2&lt;&gt;"",A1190&lt;&gt;""),VLOOKUP(J1190,ConversionTable!I$4:K$7,3),"")</f>
        <v/>
      </c>
      <c r="M1190" s="66" t="str">
        <f>IF(A1190&lt;&gt;"",(Input!AE1190*ScoringModel!$B$11+Input!AF1190*ScoringModel!$B$21+Input!AG1190*ScoringModel!$B$31)*0.01,"")</f>
        <v/>
      </c>
      <c r="N1190" s="66" t="str">
        <f>IF(A1190&lt;&gt;"",(Input!J1190*ScoringModel!$B$4+Input!K1190*ScoringModel!$B$5+Input!L1190*ScoringModel!$B$6+Input!M1190*ScoringModel!$B$7+Input!N1190*ScoringModel!$B$8+Input!O1190*ScoringModel!$B$9+Input!P1190*ScoringModel!$B$10)*0.01,"")</f>
        <v/>
      </c>
      <c r="O1190" s="66" t="str">
        <f>IF(A1190&lt;&gt;"",(Input!Q1190*ScoringModel!$B$14+Input!R1190*ScoringModel!$B$15+Input!S1190*ScoringModel!$B$16+Input!T1190*ScoringModel!$B$17+Input!U1190*ScoringModel!$B$18+Input!V1190*ScoringModel!$B$19+Input!W1190*ScoringModel!$B$20)*0.01,"")</f>
        <v/>
      </c>
      <c r="P1190" s="66" t="str">
        <f>IF(A1190&lt;&gt;"",(Input!X1190*ScoringModel!$B$24+Input!Y1190*ScoringModel!$B$25+Input!Z1190*ScoringModel!$B$26+Input!AA1190*ScoringModel!$B$27+Input!AB1190*ScoringModel!$B$28+Input!AC1190*ScoringModel!$B$29+Input!AD1190*ScoringModel!$B$30)*0.01,"")</f>
        <v/>
      </c>
    </row>
    <row r="1191" spans="1:16" x14ac:dyDescent="0.25">
      <c r="A1191" s="154" t="str">
        <f>IF(Input!A1191&lt;&gt;"",Input!A1191,"")</f>
        <v/>
      </c>
      <c r="B1191" s="154" t="str">
        <f>IF(Input!D1191&lt;&gt;"",CONCATENATE(Input!D1191,", ",Input!C1191),"")</f>
        <v/>
      </c>
      <c r="C1191" s="154" t="str">
        <f>IF(Input!E1191&lt;&gt;"",Input!E1191,"")</f>
        <v/>
      </c>
      <c r="D1191" s="155" t="str">
        <f>IF(Input!F1191&lt;&gt;"",Input!F1191,"")</f>
        <v/>
      </c>
      <c r="E1191" s="154" t="str">
        <f>IF(Input!I1191&lt;&gt;"",CONCATENATE(Input!I1191,", ",LEFT(Input!H1191,1)),"")</f>
        <v/>
      </c>
      <c r="F1191" s="156"/>
      <c r="G1191" s="157" t="str">
        <f t="shared" si="18"/>
        <v/>
      </c>
      <c r="H1191" s="154" t="str">
        <f>IF(A1191&lt;&gt;"",VLOOKUP(G1191,ScoreRanges!$C$4:$E$8,3),"")</f>
        <v/>
      </c>
      <c r="I1191" s="156"/>
      <c r="J1191" s="129" t="str">
        <f>IF(AND(ConversionTable!$F$2&lt;&gt;"",A1191&lt;&gt;""),VLOOKUP(G1191,ConversionTable!B$2:D$402,3),"")</f>
        <v/>
      </c>
      <c r="K1191" s="66" t="str">
        <f>IF(AND(ConversionTable!$F$2&lt;&gt;"",A1191&lt;&gt;""),VLOOKUP(J1191,ConversionTable!I$4:K$7,3),"")</f>
        <v/>
      </c>
      <c r="M1191" s="66" t="str">
        <f>IF(A1191&lt;&gt;"",(Input!AE1191*ScoringModel!$B$11+Input!AF1191*ScoringModel!$B$21+Input!AG1191*ScoringModel!$B$31)*0.01,"")</f>
        <v/>
      </c>
      <c r="N1191" s="66" t="str">
        <f>IF(A1191&lt;&gt;"",(Input!J1191*ScoringModel!$B$4+Input!K1191*ScoringModel!$B$5+Input!L1191*ScoringModel!$B$6+Input!M1191*ScoringModel!$B$7+Input!N1191*ScoringModel!$B$8+Input!O1191*ScoringModel!$B$9+Input!P1191*ScoringModel!$B$10)*0.01,"")</f>
        <v/>
      </c>
      <c r="O1191" s="66" t="str">
        <f>IF(A1191&lt;&gt;"",(Input!Q1191*ScoringModel!$B$14+Input!R1191*ScoringModel!$B$15+Input!S1191*ScoringModel!$B$16+Input!T1191*ScoringModel!$B$17+Input!U1191*ScoringModel!$B$18+Input!V1191*ScoringModel!$B$19+Input!W1191*ScoringModel!$B$20)*0.01,"")</f>
        <v/>
      </c>
      <c r="P1191" s="66" t="str">
        <f>IF(A1191&lt;&gt;"",(Input!X1191*ScoringModel!$B$24+Input!Y1191*ScoringModel!$B$25+Input!Z1191*ScoringModel!$B$26+Input!AA1191*ScoringModel!$B$27+Input!AB1191*ScoringModel!$B$28+Input!AC1191*ScoringModel!$B$29+Input!AD1191*ScoringModel!$B$30)*0.01,"")</f>
        <v/>
      </c>
    </row>
    <row r="1192" spans="1:16" x14ac:dyDescent="0.25">
      <c r="A1192" s="154" t="str">
        <f>IF(Input!A1192&lt;&gt;"",Input!A1192,"")</f>
        <v/>
      </c>
      <c r="B1192" s="154" t="str">
        <f>IF(Input!D1192&lt;&gt;"",CONCATENATE(Input!D1192,", ",Input!C1192),"")</f>
        <v/>
      </c>
      <c r="C1192" s="154" t="str">
        <f>IF(Input!E1192&lt;&gt;"",Input!E1192,"")</f>
        <v/>
      </c>
      <c r="D1192" s="155" t="str">
        <f>IF(Input!F1192&lt;&gt;"",Input!F1192,"")</f>
        <v/>
      </c>
      <c r="E1192" s="154" t="str">
        <f>IF(Input!I1192&lt;&gt;"",CONCATENATE(Input!I1192,", ",LEFT(Input!H1192,1)),"")</f>
        <v/>
      </c>
      <c r="F1192" s="156"/>
      <c r="G1192" s="157" t="str">
        <f t="shared" si="18"/>
        <v/>
      </c>
      <c r="H1192" s="154" t="str">
        <f>IF(A1192&lt;&gt;"",VLOOKUP(G1192,ScoreRanges!$C$4:$E$8,3),"")</f>
        <v/>
      </c>
      <c r="I1192" s="156"/>
      <c r="J1192" s="129" t="str">
        <f>IF(AND(ConversionTable!$F$2&lt;&gt;"",A1192&lt;&gt;""),VLOOKUP(G1192,ConversionTable!B$2:D$402,3),"")</f>
        <v/>
      </c>
      <c r="K1192" s="66" t="str">
        <f>IF(AND(ConversionTable!$F$2&lt;&gt;"",A1192&lt;&gt;""),VLOOKUP(J1192,ConversionTable!I$4:K$7,3),"")</f>
        <v/>
      </c>
      <c r="M1192" s="66" t="str">
        <f>IF(A1192&lt;&gt;"",(Input!AE1192*ScoringModel!$B$11+Input!AF1192*ScoringModel!$B$21+Input!AG1192*ScoringModel!$B$31)*0.01,"")</f>
        <v/>
      </c>
      <c r="N1192" s="66" t="str">
        <f>IF(A1192&lt;&gt;"",(Input!J1192*ScoringModel!$B$4+Input!K1192*ScoringModel!$B$5+Input!L1192*ScoringModel!$B$6+Input!M1192*ScoringModel!$B$7+Input!N1192*ScoringModel!$B$8+Input!O1192*ScoringModel!$B$9+Input!P1192*ScoringModel!$B$10)*0.01,"")</f>
        <v/>
      </c>
      <c r="O1192" s="66" t="str">
        <f>IF(A1192&lt;&gt;"",(Input!Q1192*ScoringModel!$B$14+Input!R1192*ScoringModel!$B$15+Input!S1192*ScoringModel!$B$16+Input!T1192*ScoringModel!$B$17+Input!U1192*ScoringModel!$B$18+Input!V1192*ScoringModel!$B$19+Input!W1192*ScoringModel!$B$20)*0.01,"")</f>
        <v/>
      </c>
      <c r="P1192" s="66" t="str">
        <f>IF(A1192&lt;&gt;"",(Input!X1192*ScoringModel!$B$24+Input!Y1192*ScoringModel!$B$25+Input!Z1192*ScoringModel!$B$26+Input!AA1192*ScoringModel!$B$27+Input!AB1192*ScoringModel!$B$28+Input!AC1192*ScoringModel!$B$29+Input!AD1192*ScoringModel!$B$30)*0.01,"")</f>
        <v/>
      </c>
    </row>
    <row r="1193" spans="1:16" x14ac:dyDescent="0.25">
      <c r="A1193" s="154" t="str">
        <f>IF(Input!A1193&lt;&gt;"",Input!A1193,"")</f>
        <v/>
      </c>
      <c r="B1193" s="154" t="str">
        <f>IF(Input!D1193&lt;&gt;"",CONCATENATE(Input!D1193,", ",Input!C1193),"")</f>
        <v/>
      </c>
      <c r="C1193" s="154" t="str">
        <f>IF(Input!E1193&lt;&gt;"",Input!E1193,"")</f>
        <v/>
      </c>
      <c r="D1193" s="155" t="str">
        <f>IF(Input!F1193&lt;&gt;"",Input!F1193,"")</f>
        <v/>
      </c>
      <c r="E1193" s="154" t="str">
        <f>IF(Input!I1193&lt;&gt;"",CONCATENATE(Input!I1193,", ",LEFT(Input!H1193,1)),"")</f>
        <v/>
      </c>
      <c r="F1193" s="156"/>
      <c r="G1193" s="157" t="str">
        <f t="shared" si="18"/>
        <v/>
      </c>
      <c r="H1193" s="154" t="str">
        <f>IF(A1193&lt;&gt;"",VLOOKUP(G1193,ScoreRanges!$C$4:$E$8,3),"")</f>
        <v/>
      </c>
      <c r="I1193" s="156"/>
      <c r="J1193" s="129" t="str">
        <f>IF(AND(ConversionTable!$F$2&lt;&gt;"",A1193&lt;&gt;""),VLOOKUP(G1193,ConversionTable!B$2:D$402,3),"")</f>
        <v/>
      </c>
      <c r="K1193" s="66" t="str">
        <f>IF(AND(ConversionTable!$F$2&lt;&gt;"",A1193&lt;&gt;""),VLOOKUP(J1193,ConversionTable!I$4:K$7,3),"")</f>
        <v/>
      </c>
      <c r="M1193" s="66" t="str">
        <f>IF(A1193&lt;&gt;"",(Input!AE1193*ScoringModel!$B$11+Input!AF1193*ScoringModel!$B$21+Input!AG1193*ScoringModel!$B$31)*0.01,"")</f>
        <v/>
      </c>
      <c r="N1193" s="66" t="str">
        <f>IF(A1193&lt;&gt;"",(Input!J1193*ScoringModel!$B$4+Input!K1193*ScoringModel!$B$5+Input!L1193*ScoringModel!$B$6+Input!M1193*ScoringModel!$B$7+Input!N1193*ScoringModel!$B$8+Input!O1193*ScoringModel!$B$9+Input!P1193*ScoringModel!$B$10)*0.01,"")</f>
        <v/>
      </c>
      <c r="O1193" s="66" t="str">
        <f>IF(A1193&lt;&gt;"",(Input!Q1193*ScoringModel!$B$14+Input!R1193*ScoringModel!$B$15+Input!S1193*ScoringModel!$B$16+Input!T1193*ScoringModel!$B$17+Input!U1193*ScoringModel!$B$18+Input!V1193*ScoringModel!$B$19+Input!W1193*ScoringModel!$B$20)*0.01,"")</f>
        <v/>
      </c>
      <c r="P1193" s="66" t="str">
        <f>IF(A1193&lt;&gt;"",(Input!X1193*ScoringModel!$B$24+Input!Y1193*ScoringModel!$B$25+Input!Z1193*ScoringModel!$B$26+Input!AA1193*ScoringModel!$B$27+Input!AB1193*ScoringModel!$B$28+Input!AC1193*ScoringModel!$B$29+Input!AD1193*ScoringModel!$B$30)*0.01,"")</f>
        <v/>
      </c>
    </row>
    <row r="1194" spans="1:16" x14ac:dyDescent="0.25">
      <c r="A1194" s="154" t="str">
        <f>IF(Input!A1194&lt;&gt;"",Input!A1194,"")</f>
        <v/>
      </c>
      <c r="B1194" s="154" t="str">
        <f>IF(Input!D1194&lt;&gt;"",CONCATENATE(Input!D1194,", ",Input!C1194),"")</f>
        <v/>
      </c>
      <c r="C1194" s="154" t="str">
        <f>IF(Input!E1194&lt;&gt;"",Input!E1194,"")</f>
        <v/>
      </c>
      <c r="D1194" s="155" t="str">
        <f>IF(Input!F1194&lt;&gt;"",Input!F1194,"")</f>
        <v/>
      </c>
      <c r="E1194" s="154" t="str">
        <f>IF(Input!I1194&lt;&gt;"",CONCATENATE(Input!I1194,", ",LEFT(Input!H1194,1)),"")</f>
        <v/>
      </c>
      <c r="F1194" s="156"/>
      <c r="G1194" s="157" t="str">
        <f t="shared" si="18"/>
        <v/>
      </c>
      <c r="H1194" s="154" t="str">
        <f>IF(A1194&lt;&gt;"",VLOOKUP(G1194,ScoreRanges!$C$4:$E$8,3),"")</f>
        <v/>
      </c>
      <c r="I1194" s="156"/>
      <c r="J1194" s="129" t="str">
        <f>IF(AND(ConversionTable!$F$2&lt;&gt;"",A1194&lt;&gt;""),VLOOKUP(G1194,ConversionTable!B$2:D$402,3),"")</f>
        <v/>
      </c>
      <c r="K1194" s="66" t="str">
        <f>IF(AND(ConversionTable!$F$2&lt;&gt;"",A1194&lt;&gt;""),VLOOKUP(J1194,ConversionTable!I$4:K$7,3),"")</f>
        <v/>
      </c>
      <c r="M1194" s="66" t="str">
        <f>IF(A1194&lt;&gt;"",(Input!AE1194*ScoringModel!$B$11+Input!AF1194*ScoringModel!$B$21+Input!AG1194*ScoringModel!$B$31)*0.01,"")</f>
        <v/>
      </c>
      <c r="N1194" s="66" t="str">
        <f>IF(A1194&lt;&gt;"",(Input!J1194*ScoringModel!$B$4+Input!K1194*ScoringModel!$B$5+Input!L1194*ScoringModel!$B$6+Input!M1194*ScoringModel!$B$7+Input!N1194*ScoringModel!$B$8+Input!O1194*ScoringModel!$B$9+Input!P1194*ScoringModel!$B$10)*0.01,"")</f>
        <v/>
      </c>
      <c r="O1194" s="66" t="str">
        <f>IF(A1194&lt;&gt;"",(Input!Q1194*ScoringModel!$B$14+Input!R1194*ScoringModel!$B$15+Input!S1194*ScoringModel!$B$16+Input!T1194*ScoringModel!$B$17+Input!U1194*ScoringModel!$B$18+Input!V1194*ScoringModel!$B$19+Input!W1194*ScoringModel!$B$20)*0.01,"")</f>
        <v/>
      </c>
      <c r="P1194" s="66" t="str">
        <f>IF(A1194&lt;&gt;"",(Input!X1194*ScoringModel!$B$24+Input!Y1194*ScoringModel!$B$25+Input!Z1194*ScoringModel!$B$26+Input!AA1194*ScoringModel!$B$27+Input!AB1194*ScoringModel!$B$28+Input!AC1194*ScoringModel!$B$29+Input!AD1194*ScoringModel!$B$30)*0.01,"")</f>
        <v/>
      </c>
    </row>
    <row r="1195" spans="1:16" x14ac:dyDescent="0.25">
      <c r="A1195" s="154" t="str">
        <f>IF(Input!A1195&lt;&gt;"",Input!A1195,"")</f>
        <v/>
      </c>
      <c r="B1195" s="154" t="str">
        <f>IF(Input!D1195&lt;&gt;"",CONCATENATE(Input!D1195,", ",Input!C1195),"")</f>
        <v/>
      </c>
      <c r="C1195" s="154" t="str">
        <f>IF(Input!E1195&lt;&gt;"",Input!E1195,"")</f>
        <v/>
      </c>
      <c r="D1195" s="155" t="str">
        <f>IF(Input!F1195&lt;&gt;"",Input!F1195,"")</f>
        <v/>
      </c>
      <c r="E1195" s="154" t="str">
        <f>IF(Input!I1195&lt;&gt;"",CONCATENATE(Input!I1195,", ",LEFT(Input!H1195,1)),"")</f>
        <v/>
      </c>
      <c r="F1195" s="156"/>
      <c r="G1195" s="157" t="str">
        <f t="shared" si="18"/>
        <v/>
      </c>
      <c r="H1195" s="154" t="str">
        <f>IF(A1195&lt;&gt;"",VLOOKUP(G1195,ScoreRanges!$C$4:$E$8,3),"")</f>
        <v/>
      </c>
      <c r="I1195" s="156"/>
      <c r="J1195" s="129" t="str">
        <f>IF(AND(ConversionTable!$F$2&lt;&gt;"",A1195&lt;&gt;""),VLOOKUP(G1195,ConversionTable!B$2:D$402,3),"")</f>
        <v/>
      </c>
      <c r="K1195" s="66" t="str">
        <f>IF(AND(ConversionTable!$F$2&lt;&gt;"",A1195&lt;&gt;""),VLOOKUP(J1195,ConversionTable!I$4:K$7,3),"")</f>
        <v/>
      </c>
      <c r="M1195" s="66" t="str">
        <f>IF(A1195&lt;&gt;"",(Input!AE1195*ScoringModel!$B$11+Input!AF1195*ScoringModel!$B$21+Input!AG1195*ScoringModel!$B$31)*0.01,"")</f>
        <v/>
      </c>
      <c r="N1195" s="66" t="str">
        <f>IF(A1195&lt;&gt;"",(Input!J1195*ScoringModel!$B$4+Input!K1195*ScoringModel!$B$5+Input!L1195*ScoringModel!$B$6+Input!M1195*ScoringModel!$B$7+Input!N1195*ScoringModel!$B$8+Input!O1195*ScoringModel!$B$9+Input!P1195*ScoringModel!$B$10)*0.01,"")</f>
        <v/>
      </c>
      <c r="O1195" s="66" t="str">
        <f>IF(A1195&lt;&gt;"",(Input!Q1195*ScoringModel!$B$14+Input!R1195*ScoringModel!$B$15+Input!S1195*ScoringModel!$B$16+Input!T1195*ScoringModel!$B$17+Input!U1195*ScoringModel!$B$18+Input!V1195*ScoringModel!$B$19+Input!W1195*ScoringModel!$B$20)*0.01,"")</f>
        <v/>
      </c>
      <c r="P1195" s="66" t="str">
        <f>IF(A1195&lt;&gt;"",(Input!X1195*ScoringModel!$B$24+Input!Y1195*ScoringModel!$B$25+Input!Z1195*ScoringModel!$B$26+Input!AA1195*ScoringModel!$B$27+Input!AB1195*ScoringModel!$B$28+Input!AC1195*ScoringModel!$B$29+Input!AD1195*ScoringModel!$B$30)*0.01,"")</f>
        <v/>
      </c>
    </row>
    <row r="1196" spans="1:16" x14ac:dyDescent="0.25">
      <c r="A1196" s="154" t="str">
        <f>IF(Input!A1196&lt;&gt;"",Input!A1196,"")</f>
        <v/>
      </c>
      <c r="B1196" s="154" t="str">
        <f>IF(Input!D1196&lt;&gt;"",CONCATENATE(Input!D1196,", ",Input!C1196),"")</f>
        <v/>
      </c>
      <c r="C1196" s="154" t="str">
        <f>IF(Input!E1196&lt;&gt;"",Input!E1196,"")</f>
        <v/>
      </c>
      <c r="D1196" s="155" t="str">
        <f>IF(Input!F1196&lt;&gt;"",Input!F1196,"")</f>
        <v/>
      </c>
      <c r="E1196" s="154" t="str">
        <f>IF(Input!I1196&lt;&gt;"",CONCATENATE(Input!I1196,", ",LEFT(Input!H1196,1)),"")</f>
        <v/>
      </c>
      <c r="F1196" s="156"/>
      <c r="G1196" s="157" t="str">
        <f t="shared" si="18"/>
        <v/>
      </c>
      <c r="H1196" s="154" t="str">
        <f>IF(A1196&lt;&gt;"",VLOOKUP(G1196,ScoreRanges!$C$4:$E$8,3),"")</f>
        <v/>
      </c>
      <c r="I1196" s="156"/>
      <c r="J1196" s="129" t="str">
        <f>IF(AND(ConversionTable!$F$2&lt;&gt;"",A1196&lt;&gt;""),VLOOKUP(G1196,ConversionTable!B$2:D$402,3),"")</f>
        <v/>
      </c>
      <c r="K1196" s="66" t="str">
        <f>IF(AND(ConversionTable!$F$2&lt;&gt;"",A1196&lt;&gt;""),VLOOKUP(J1196,ConversionTable!I$4:K$7,3),"")</f>
        <v/>
      </c>
      <c r="M1196" s="66" t="str">
        <f>IF(A1196&lt;&gt;"",(Input!AE1196*ScoringModel!$B$11+Input!AF1196*ScoringModel!$B$21+Input!AG1196*ScoringModel!$B$31)*0.01,"")</f>
        <v/>
      </c>
      <c r="N1196" s="66" t="str">
        <f>IF(A1196&lt;&gt;"",(Input!J1196*ScoringModel!$B$4+Input!K1196*ScoringModel!$B$5+Input!L1196*ScoringModel!$B$6+Input!M1196*ScoringModel!$B$7+Input!N1196*ScoringModel!$B$8+Input!O1196*ScoringModel!$B$9+Input!P1196*ScoringModel!$B$10)*0.01,"")</f>
        <v/>
      </c>
      <c r="O1196" s="66" t="str">
        <f>IF(A1196&lt;&gt;"",(Input!Q1196*ScoringModel!$B$14+Input!R1196*ScoringModel!$B$15+Input!S1196*ScoringModel!$B$16+Input!T1196*ScoringModel!$B$17+Input!U1196*ScoringModel!$B$18+Input!V1196*ScoringModel!$B$19+Input!W1196*ScoringModel!$B$20)*0.01,"")</f>
        <v/>
      </c>
      <c r="P1196" s="66" t="str">
        <f>IF(A1196&lt;&gt;"",(Input!X1196*ScoringModel!$B$24+Input!Y1196*ScoringModel!$B$25+Input!Z1196*ScoringModel!$B$26+Input!AA1196*ScoringModel!$B$27+Input!AB1196*ScoringModel!$B$28+Input!AC1196*ScoringModel!$B$29+Input!AD1196*ScoringModel!$B$30)*0.01,"")</f>
        <v/>
      </c>
    </row>
    <row r="1197" spans="1:16" x14ac:dyDescent="0.25">
      <c r="A1197" s="154" t="str">
        <f>IF(Input!A1197&lt;&gt;"",Input!A1197,"")</f>
        <v/>
      </c>
      <c r="B1197" s="154" t="str">
        <f>IF(Input!D1197&lt;&gt;"",CONCATENATE(Input!D1197,", ",Input!C1197),"")</f>
        <v/>
      </c>
      <c r="C1197" s="154" t="str">
        <f>IF(Input!E1197&lt;&gt;"",Input!E1197,"")</f>
        <v/>
      </c>
      <c r="D1197" s="155" t="str">
        <f>IF(Input!F1197&lt;&gt;"",Input!F1197,"")</f>
        <v/>
      </c>
      <c r="E1197" s="154" t="str">
        <f>IF(Input!I1197&lt;&gt;"",CONCATENATE(Input!I1197,", ",LEFT(Input!H1197,1)),"")</f>
        <v/>
      </c>
      <c r="F1197" s="156"/>
      <c r="G1197" s="157" t="str">
        <f t="shared" si="18"/>
        <v/>
      </c>
      <c r="H1197" s="154" t="str">
        <f>IF(A1197&lt;&gt;"",VLOOKUP(G1197,ScoreRanges!$C$4:$E$8,3),"")</f>
        <v/>
      </c>
      <c r="I1197" s="156"/>
      <c r="J1197" s="129" t="str">
        <f>IF(AND(ConversionTable!$F$2&lt;&gt;"",A1197&lt;&gt;""),VLOOKUP(G1197,ConversionTable!B$2:D$402,3),"")</f>
        <v/>
      </c>
      <c r="K1197" s="66" t="str">
        <f>IF(AND(ConversionTable!$F$2&lt;&gt;"",A1197&lt;&gt;""),VLOOKUP(J1197,ConversionTable!I$4:K$7,3),"")</f>
        <v/>
      </c>
      <c r="M1197" s="66" t="str">
        <f>IF(A1197&lt;&gt;"",(Input!AE1197*ScoringModel!$B$11+Input!AF1197*ScoringModel!$B$21+Input!AG1197*ScoringModel!$B$31)*0.01,"")</f>
        <v/>
      </c>
      <c r="N1197" s="66" t="str">
        <f>IF(A1197&lt;&gt;"",(Input!J1197*ScoringModel!$B$4+Input!K1197*ScoringModel!$B$5+Input!L1197*ScoringModel!$B$6+Input!M1197*ScoringModel!$B$7+Input!N1197*ScoringModel!$B$8+Input!O1197*ScoringModel!$B$9+Input!P1197*ScoringModel!$B$10)*0.01,"")</f>
        <v/>
      </c>
      <c r="O1197" s="66" t="str">
        <f>IF(A1197&lt;&gt;"",(Input!Q1197*ScoringModel!$B$14+Input!R1197*ScoringModel!$B$15+Input!S1197*ScoringModel!$B$16+Input!T1197*ScoringModel!$B$17+Input!U1197*ScoringModel!$B$18+Input!V1197*ScoringModel!$B$19+Input!W1197*ScoringModel!$B$20)*0.01,"")</f>
        <v/>
      </c>
      <c r="P1197" s="66" t="str">
        <f>IF(A1197&lt;&gt;"",(Input!X1197*ScoringModel!$B$24+Input!Y1197*ScoringModel!$B$25+Input!Z1197*ScoringModel!$B$26+Input!AA1197*ScoringModel!$B$27+Input!AB1197*ScoringModel!$B$28+Input!AC1197*ScoringModel!$B$29+Input!AD1197*ScoringModel!$B$30)*0.01,"")</f>
        <v/>
      </c>
    </row>
    <row r="1198" spans="1:16" x14ac:dyDescent="0.25">
      <c r="A1198" s="154" t="str">
        <f>IF(Input!A1198&lt;&gt;"",Input!A1198,"")</f>
        <v/>
      </c>
      <c r="B1198" s="154" t="str">
        <f>IF(Input!D1198&lt;&gt;"",CONCATENATE(Input!D1198,", ",Input!C1198),"")</f>
        <v/>
      </c>
      <c r="C1198" s="154" t="str">
        <f>IF(Input!E1198&lt;&gt;"",Input!E1198,"")</f>
        <v/>
      </c>
      <c r="D1198" s="155" t="str">
        <f>IF(Input!F1198&lt;&gt;"",Input!F1198,"")</f>
        <v/>
      </c>
      <c r="E1198" s="154" t="str">
        <f>IF(Input!I1198&lt;&gt;"",CONCATENATE(Input!I1198,", ",LEFT(Input!H1198,1)),"")</f>
        <v/>
      </c>
      <c r="F1198" s="156"/>
      <c r="G1198" s="157" t="str">
        <f t="shared" si="18"/>
        <v/>
      </c>
      <c r="H1198" s="154" t="str">
        <f>IF(A1198&lt;&gt;"",VLOOKUP(G1198,ScoreRanges!$C$4:$E$8,3),"")</f>
        <v/>
      </c>
      <c r="I1198" s="156"/>
      <c r="J1198" s="129" t="str">
        <f>IF(AND(ConversionTable!$F$2&lt;&gt;"",A1198&lt;&gt;""),VLOOKUP(G1198,ConversionTable!B$2:D$402,3),"")</f>
        <v/>
      </c>
      <c r="K1198" s="66" t="str">
        <f>IF(AND(ConversionTable!$F$2&lt;&gt;"",A1198&lt;&gt;""),VLOOKUP(J1198,ConversionTable!I$4:K$7,3),"")</f>
        <v/>
      </c>
      <c r="M1198" s="66" t="str">
        <f>IF(A1198&lt;&gt;"",(Input!AE1198*ScoringModel!$B$11+Input!AF1198*ScoringModel!$B$21+Input!AG1198*ScoringModel!$B$31)*0.01,"")</f>
        <v/>
      </c>
      <c r="N1198" s="66" t="str">
        <f>IF(A1198&lt;&gt;"",(Input!J1198*ScoringModel!$B$4+Input!K1198*ScoringModel!$B$5+Input!L1198*ScoringModel!$B$6+Input!M1198*ScoringModel!$B$7+Input!N1198*ScoringModel!$B$8+Input!O1198*ScoringModel!$B$9+Input!P1198*ScoringModel!$B$10)*0.01,"")</f>
        <v/>
      </c>
      <c r="O1198" s="66" t="str">
        <f>IF(A1198&lt;&gt;"",(Input!Q1198*ScoringModel!$B$14+Input!R1198*ScoringModel!$B$15+Input!S1198*ScoringModel!$B$16+Input!T1198*ScoringModel!$B$17+Input!U1198*ScoringModel!$B$18+Input!V1198*ScoringModel!$B$19+Input!W1198*ScoringModel!$B$20)*0.01,"")</f>
        <v/>
      </c>
      <c r="P1198" s="66" t="str">
        <f>IF(A1198&lt;&gt;"",(Input!X1198*ScoringModel!$B$24+Input!Y1198*ScoringModel!$B$25+Input!Z1198*ScoringModel!$B$26+Input!AA1198*ScoringModel!$B$27+Input!AB1198*ScoringModel!$B$28+Input!AC1198*ScoringModel!$B$29+Input!AD1198*ScoringModel!$B$30)*0.01,"")</f>
        <v/>
      </c>
    </row>
    <row r="1199" spans="1:16" x14ac:dyDescent="0.25">
      <c r="A1199" s="154" t="str">
        <f>IF(Input!A1199&lt;&gt;"",Input!A1199,"")</f>
        <v/>
      </c>
      <c r="B1199" s="154" t="str">
        <f>IF(Input!D1199&lt;&gt;"",CONCATENATE(Input!D1199,", ",Input!C1199),"")</f>
        <v/>
      </c>
      <c r="C1199" s="154" t="str">
        <f>IF(Input!E1199&lt;&gt;"",Input!E1199,"")</f>
        <v/>
      </c>
      <c r="D1199" s="155" t="str">
        <f>IF(Input!F1199&lt;&gt;"",Input!F1199,"")</f>
        <v/>
      </c>
      <c r="E1199" s="154" t="str">
        <f>IF(Input!I1199&lt;&gt;"",CONCATENATE(Input!I1199,", ",LEFT(Input!H1199,1)),"")</f>
        <v/>
      </c>
      <c r="F1199" s="156"/>
      <c r="G1199" s="157" t="str">
        <f t="shared" si="18"/>
        <v/>
      </c>
      <c r="H1199" s="154" t="str">
        <f>IF(A1199&lt;&gt;"",VLOOKUP(G1199,ScoreRanges!$C$4:$E$8,3),"")</f>
        <v/>
      </c>
      <c r="I1199" s="156"/>
      <c r="J1199" s="129" t="str">
        <f>IF(AND(ConversionTable!$F$2&lt;&gt;"",A1199&lt;&gt;""),VLOOKUP(G1199,ConversionTable!B$2:D$402,3),"")</f>
        <v/>
      </c>
      <c r="K1199" s="66" t="str">
        <f>IF(AND(ConversionTable!$F$2&lt;&gt;"",A1199&lt;&gt;""),VLOOKUP(J1199,ConversionTable!I$4:K$7,3),"")</f>
        <v/>
      </c>
      <c r="M1199" s="66" t="str">
        <f>IF(A1199&lt;&gt;"",(Input!AE1199*ScoringModel!$B$11+Input!AF1199*ScoringModel!$B$21+Input!AG1199*ScoringModel!$B$31)*0.01,"")</f>
        <v/>
      </c>
      <c r="N1199" s="66" t="str">
        <f>IF(A1199&lt;&gt;"",(Input!J1199*ScoringModel!$B$4+Input!K1199*ScoringModel!$B$5+Input!L1199*ScoringModel!$B$6+Input!M1199*ScoringModel!$B$7+Input!N1199*ScoringModel!$B$8+Input!O1199*ScoringModel!$B$9+Input!P1199*ScoringModel!$B$10)*0.01,"")</f>
        <v/>
      </c>
      <c r="O1199" s="66" t="str">
        <f>IF(A1199&lt;&gt;"",(Input!Q1199*ScoringModel!$B$14+Input!R1199*ScoringModel!$B$15+Input!S1199*ScoringModel!$B$16+Input!T1199*ScoringModel!$B$17+Input!U1199*ScoringModel!$B$18+Input!V1199*ScoringModel!$B$19+Input!W1199*ScoringModel!$B$20)*0.01,"")</f>
        <v/>
      </c>
      <c r="P1199" s="66" t="str">
        <f>IF(A1199&lt;&gt;"",(Input!X1199*ScoringModel!$B$24+Input!Y1199*ScoringModel!$B$25+Input!Z1199*ScoringModel!$B$26+Input!AA1199*ScoringModel!$B$27+Input!AB1199*ScoringModel!$B$28+Input!AC1199*ScoringModel!$B$29+Input!AD1199*ScoringModel!$B$30)*0.01,"")</f>
        <v/>
      </c>
    </row>
    <row r="1200" spans="1:16" x14ac:dyDescent="0.25">
      <c r="A1200" s="154" t="str">
        <f>IF(Input!A1200&lt;&gt;"",Input!A1200,"")</f>
        <v/>
      </c>
      <c r="B1200" s="154" t="str">
        <f>IF(Input!D1200&lt;&gt;"",CONCATENATE(Input!D1200,", ",Input!C1200),"")</f>
        <v/>
      </c>
      <c r="C1200" s="154" t="str">
        <f>IF(Input!E1200&lt;&gt;"",Input!E1200,"")</f>
        <v/>
      </c>
      <c r="D1200" s="155" t="str">
        <f>IF(Input!F1200&lt;&gt;"",Input!F1200,"")</f>
        <v/>
      </c>
      <c r="E1200" s="154" t="str">
        <f>IF(Input!I1200&lt;&gt;"",CONCATENATE(Input!I1200,", ",LEFT(Input!H1200,1)),"")</f>
        <v/>
      </c>
      <c r="F1200" s="156"/>
      <c r="G1200" s="157" t="str">
        <f t="shared" si="18"/>
        <v/>
      </c>
      <c r="H1200" s="154" t="str">
        <f>IF(A1200&lt;&gt;"",VLOOKUP(G1200,ScoreRanges!$C$4:$E$8,3),"")</f>
        <v/>
      </c>
      <c r="I1200" s="156"/>
      <c r="J1200" s="129" t="str">
        <f>IF(AND(ConversionTable!$F$2&lt;&gt;"",A1200&lt;&gt;""),VLOOKUP(G1200,ConversionTable!B$2:D$402,3),"")</f>
        <v/>
      </c>
      <c r="K1200" s="66" t="str">
        <f>IF(AND(ConversionTable!$F$2&lt;&gt;"",A1200&lt;&gt;""),VLOOKUP(J1200,ConversionTable!I$4:K$7,3),"")</f>
        <v/>
      </c>
      <c r="M1200" s="66" t="str">
        <f>IF(A1200&lt;&gt;"",(Input!AE1200*ScoringModel!$B$11+Input!AF1200*ScoringModel!$B$21+Input!AG1200*ScoringModel!$B$31)*0.01,"")</f>
        <v/>
      </c>
      <c r="N1200" s="66" t="str">
        <f>IF(A1200&lt;&gt;"",(Input!J1200*ScoringModel!$B$4+Input!K1200*ScoringModel!$B$5+Input!L1200*ScoringModel!$B$6+Input!M1200*ScoringModel!$B$7+Input!N1200*ScoringModel!$B$8+Input!O1200*ScoringModel!$B$9+Input!P1200*ScoringModel!$B$10)*0.01,"")</f>
        <v/>
      </c>
      <c r="O1200" s="66" t="str">
        <f>IF(A1200&lt;&gt;"",(Input!Q1200*ScoringModel!$B$14+Input!R1200*ScoringModel!$B$15+Input!S1200*ScoringModel!$B$16+Input!T1200*ScoringModel!$B$17+Input!U1200*ScoringModel!$B$18+Input!V1200*ScoringModel!$B$19+Input!W1200*ScoringModel!$B$20)*0.01,"")</f>
        <v/>
      </c>
      <c r="P1200" s="66" t="str">
        <f>IF(A1200&lt;&gt;"",(Input!X1200*ScoringModel!$B$24+Input!Y1200*ScoringModel!$B$25+Input!Z1200*ScoringModel!$B$26+Input!AA1200*ScoringModel!$B$27+Input!AB1200*ScoringModel!$B$28+Input!AC1200*ScoringModel!$B$29+Input!AD1200*ScoringModel!$B$30)*0.01,"")</f>
        <v/>
      </c>
    </row>
    <row r="1201" spans="1:16" x14ac:dyDescent="0.25">
      <c r="A1201" s="154" t="str">
        <f>IF(Input!A1201&lt;&gt;"",Input!A1201,"")</f>
        <v/>
      </c>
      <c r="B1201" s="154" t="str">
        <f>IF(Input!D1201&lt;&gt;"",CONCATENATE(Input!D1201,", ",Input!C1201),"")</f>
        <v/>
      </c>
      <c r="C1201" s="154" t="str">
        <f>IF(Input!E1201&lt;&gt;"",Input!E1201,"")</f>
        <v/>
      </c>
      <c r="D1201" s="155" t="str">
        <f>IF(Input!F1201&lt;&gt;"",Input!F1201,"")</f>
        <v/>
      </c>
      <c r="E1201" s="154" t="str">
        <f>IF(Input!I1201&lt;&gt;"",CONCATENATE(Input!I1201,", ",LEFT(Input!H1201,1)),"")</f>
        <v/>
      </c>
      <c r="F1201" s="156"/>
      <c r="G1201" s="157" t="str">
        <f t="shared" si="18"/>
        <v/>
      </c>
      <c r="H1201" s="154" t="str">
        <f>IF(A1201&lt;&gt;"",VLOOKUP(G1201,ScoreRanges!$C$4:$E$8,3),"")</f>
        <v/>
      </c>
      <c r="I1201" s="156"/>
      <c r="J1201" s="129" t="str">
        <f>IF(AND(ConversionTable!$F$2&lt;&gt;"",A1201&lt;&gt;""),VLOOKUP(G1201,ConversionTable!B$2:D$402,3),"")</f>
        <v/>
      </c>
      <c r="K1201" s="66" t="str">
        <f>IF(AND(ConversionTable!$F$2&lt;&gt;"",A1201&lt;&gt;""),VLOOKUP(J1201,ConversionTable!I$4:K$7,3),"")</f>
        <v/>
      </c>
      <c r="M1201" s="66" t="str">
        <f>IF(A1201&lt;&gt;"",(Input!AE1201*ScoringModel!$B$11+Input!AF1201*ScoringModel!$B$21+Input!AG1201*ScoringModel!$B$31)*0.01,"")</f>
        <v/>
      </c>
      <c r="N1201" s="66" t="str">
        <f>IF(A1201&lt;&gt;"",(Input!J1201*ScoringModel!$B$4+Input!K1201*ScoringModel!$B$5+Input!L1201*ScoringModel!$B$6+Input!M1201*ScoringModel!$B$7+Input!N1201*ScoringModel!$B$8+Input!O1201*ScoringModel!$B$9+Input!P1201*ScoringModel!$B$10)*0.01,"")</f>
        <v/>
      </c>
      <c r="O1201" s="66" t="str">
        <f>IF(A1201&lt;&gt;"",(Input!Q1201*ScoringModel!$B$14+Input!R1201*ScoringModel!$B$15+Input!S1201*ScoringModel!$B$16+Input!T1201*ScoringModel!$B$17+Input!U1201*ScoringModel!$B$18+Input!V1201*ScoringModel!$B$19+Input!W1201*ScoringModel!$B$20)*0.01,"")</f>
        <v/>
      </c>
      <c r="P1201" s="66" t="str">
        <f>IF(A1201&lt;&gt;"",(Input!X1201*ScoringModel!$B$24+Input!Y1201*ScoringModel!$B$25+Input!Z1201*ScoringModel!$B$26+Input!AA1201*ScoringModel!$B$27+Input!AB1201*ScoringModel!$B$28+Input!AC1201*ScoringModel!$B$29+Input!AD1201*ScoringModel!$B$30)*0.01,"")</f>
        <v/>
      </c>
    </row>
    <row r="1202" spans="1:16" x14ac:dyDescent="0.25">
      <c r="A1202" s="154" t="str">
        <f>IF(Input!A1202&lt;&gt;"",Input!A1202,"")</f>
        <v/>
      </c>
      <c r="B1202" s="154" t="str">
        <f>IF(Input!D1202&lt;&gt;"",CONCATENATE(Input!D1202,", ",Input!C1202),"")</f>
        <v/>
      </c>
      <c r="C1202" s="154" t="str">
        <f>IF(Input!E1202&lt;&gt;"",Input!E1202,"")</f>
        <v/>
      </c>
      <c r="D1202" s="155" t="str">
        <f>IF(Input!F1202&lt;&gt;"",Input!F1202,"")</f>
        <v/>
      </c>
      <c r="E1202" s="154" t="str">
        <f>IF(Input!I1202&lt;&gt;"",CONCATENATE(Input!I1202,", ",LEFT(Input!H1202,1)),"")</f>
        <v/>
      </c>
      <c r="F1202" s="156"/>
      <c r="G1202" s="157" t="str">
        <f t="shared" si="18"/>
        <v/>
      </c>
      <c r="H1202" s="154" t="str">
        <f>IF(A1202&lt;&gt;"",VLOOKUP(G1202,ScoreRanges!$C$4:$E$8,3),"")</f>
        <v/>
      </c>
      <c r="I1202" s="156"/>
      <c r="J1202" s="129" t="str">
        <f>IF(AND(ConversionTable!$F$2&lt;&gt;"",A1202&lt;&gt;""),VLOOKUP(G1202,ConversionTable!B$2:D$402,3),"")</f>
        <v/>
      </c>
      <c r="K1202" s="66" t="str">
        <f>IF(AND(ConversionTable!$F$2&lt;&gt;"",A1202&lt;&gt;""),VLOOKUP(J1202,ConversionTable!I$4:K$7,3),"")</f>
        <v/>
      </c>
      <c r="M1202" s="66" t="str">
        <f>IF(A1202&lt;&gt;"",(Input!AE1202*ScoringModel!$B$11+Input!AF1202*ScoringModel!$B$21+Input!AG1202*ScoringModel!$B$31)*0.01,"")</f>
        <v/>
      </c>
      <c r="N1202" s="66" t="str">
        <f>IF(A1202&lt;&gt;"",(Input!J1202*ScoringModel!$B$4+Input!K1202*ScoringModel!$B$5+Input!L1202*ScoringModel!$B$6+Input!M1202*ScoringModel!$B$7+Input!N1202*ScoringModel!$B$8+Input!O1202*ScoringModel!$B$9+Input!P1202*ScoringModel!$B$10)*0.01,"")</f>
        <v/>
      </c>
      <c r="O1202" s="66" t="str">
        <f>IF(A1202&lt;&gt;"",(Input!Q1202*ScoringModel!$B$14+Input!R1202*ScoringModel!$B$15+Input!S1202*ScoringModel!$B$16+Input!T1202*ScoringModel!$B$17+Input!U1202*ScoringModel!$B$18+Input!V1202*ScoringModel!$B$19+Input!W1202*ScoringModel!$B$20)*0.01,"")</f>
        <v/>
      </c>
      <c r="P1202" s="66" t="str">
        <f>IF(A1202&lt;&gt;"",(Input!X1202*ScoringModel!$B$24+Input!Y1202*ScoringModel!$B$25+Input!Z1202*ScoringModel!$B$26+Input!AA1202*ScoringModel!$B$27+Input!AB1202*ScoringModel!$B$28+Input!AC1202*ScoringModel!$B$29+Input!AD1202*ScoringModel!$B$30)*0.01,"")</f>
        <v/>
      </c>
    </row>
    <row r="1203" spans="1:16" x14ac:dyDescent="0.25">
      <c r="A1203" s="154" t="str">
        <f>IF(Input!A1203&lt;&gt;"",Input!A1203,"")</f>
        <v/>
      </c>
      <c r="B1203" s="154" t="str">
        <f>IF(Input!D1203&lt;&gt;"",CONCATENATE(Input!D1203,", ",Input!C1203),"")</f>
        <v/>
      </c>
      <c r="C1203" s="154" t="str">
        <f>IF(Input!E1203&lt;&gt;"",Input!E1203,"")</f>
        <v/>
      </c>
      <c r="D1203" s="155" t="str">
        <f>IF(Input!F1203&lt;&gt;"",Input!F1203,"")</f>
        <v/>
      </c>
      <c r="E1203" s="154" t="str">
        <f>IF(Input!I1203&lt;&gt;"",CONCATENATE(Input!I1203,", ",LEFT(Input!H1203,1)),"")</f>
        <v/>
      </c>
      <c r="F1203" s="156"/>
      <c r="G1203" s="157" t="str">
        <f t="shared" si="18"/>
        <v/>
      </c>
      <c r="H1203" s="154" t="str">
        <f>IF(A1203&lt;&gt;"",VLOOKUP(G1203,ScoreRanges!$C$4:$E$8,3),"")</f>
        <v/>
      </c>
      <c r="I1203" s="156"/>
      <c r="J1203" s="129" t="str">
        <f>IF(AND(ConversionTable!$F$2&lt;&gt;"",A1203&lt;&gt;""),VLOOKUP(G1203,ConversionTable!B$2:D$402,3),"")</f>
        <v/>
      </c>
      <c r="K1203" s="66" t="str">
        <f>IF(AND(ConversionTable!$F$2&lt;&gt;"",A1203&lt;&gt;""),VLOOKUP(J1203,ConversionTable!I$4:K$7,3),"")</f>
        <v/>
      </c>
      <c r="M1203" s="66" t="str">
        <f>IF(A1203&lt;&gt;"",(Input!AE1203*ScoringModel!$B$11+Input!AF1203*ScoringModel!$B$21+Input!AG1203*ScoringModel!$B$31)*0.01,"")</f>
        <v/>
      </c>
      <c r="N1203" s="66" t="str">
        <f>IF(A1203&lt;&gt;"",(Input!J1203*ScoringModel!$B$4+Input!K1203*ScoringModel!$B$5+Input!L1203*ScoringModel!$B$6+Input!M1203*ScoringModel!$B$7+Input!N1203*ScoringModel!$B$8+Input!O1203*ScoringModel!$B$9+Input!P1203*ScoringModel!$B$10)*0.01,"")</f>
        <v/>
      </c>
      <c r="O1203" s="66" t="str">
        <f>IF(A1203&lt;&gt;"",(Input!Q1203*ScoringModel!$B$14+Input!R1203*ScoringModel!$B$15+Input!S1203*ScoringModel!$B$16+Input!T1203*ScoringModel!$B$17+Input!U1203*ScoringModel!$B$18+Input!V1203*ScoringModel!$B$19+Input!W1203*ScoringModel!$B$20)*0.01,"")</f>
        <v/>
      </c>
      <c r="P1203" s="66" t="str">
        <f>IF(A1203&lt;&gt;"",(Input!X1203*ScoringModel!$B$24+Input!Y1203*ScoringModel!$B$25+Input!Z1203*ScoringModel!$B$26+Input!AA1203*ScoringModel!$B$27+Input!AB1203*ScoringModel!$B$28+Input!AC1203*ScoringModel!$B$29+Input!AD1203*ScoringModel!$B$30)*0.01,"")</f>
        <v/>
      </c>
    </row>
    <row r="1204" spans="1:16" x14ac:dyDescent="0.25">
      <c r="A1204" s="154" t="str">
        <f>IF(Input!A1204&lt;&gt;"",Input!A1204,"")</f>
        <v/>
      </c>
      <c r="B1204" s="154" t="str">
        <f>IF(Input!D1204&lt;&gt;"",CONCATENATE(Input!D1204,", ",Input!C1204),"")</f>
        <v/>
      </c>
      <c r="C1204" s="154" t="str">
        <f>IF(Input!E1204&lt;&gt;"",Input!E1204,"")</f>
        <v/>
      </c>
      <c r="D1204" s="155" t="str">
        <f>IF(Input!F1204&lt;&gt;"",Input!F1204,"")</f>
        <v/>
      </c>
      <c r="E1204" s="154" t="str">
        <f>IF(Input!I1204&lt;&gt;"",CONCATENATE(Input!I1204,", ",LEFT(Input!H1204,1)),"")</f>
        <v/>
      </c>
      <c r="F1204" s="156"/>
      <c r="G1204" s="157" t="str">
        <f t="shared" si="18"/>
        <v/>
      </c>
      <c r="H1204" s="154" t="str">
        <f>IF(A1204&lt;&gt;"",VLOOKUP(G1204,ScoreRanges!$C$4:$E$8,3),"")</f>
        <v/>
      </c>
      <c r="I1204" s="156"/>
      <c r="J1204" s="129" t="str">
        <f>IF(AND(ConversionTable!$F$2&lt;&gt;"",A1204&lt;&gt;""),VLOOKUP(G1204,ConversionTable!B$2:D$402,3),"")</f>
        <v/>
      </c>
      <c r="K1204" s="66" t="str">
        <f>IF(AND(ConversionTable!$F$2&lt;&gt;"",A1204&lt;&gt;""),VLOOKUP(J1204,ConversionTable!I$4:K$7,3),"")</f>
        <v/>
      </c>
      <c r="M1204" s="66" t="str">
        <f>IF(A1204&lt;&gt;"",(Input!AE1204*ScoringModel!$B$11+Input!AF1204*ScoringModel!$B$21+Input!AG1204*ScoringModel!$B$31)*0.01,"")</f>
        <v/>
      </c>
      <c r="N1204" s="66" t="str">
        <f>IF(A1204&lt;&gt;"",(Input!J1204*ScoringModel!$B$4+Input!K1204*ScoringModel!$B$5+Input!L1204*ScoringModel!$B$6+Input!M1204*ScoringModel!$B$7+Input!N1204*ScoringModel!$B$8+Input!O1204*ScoringModel!$B$9+Input!P1204*ScoringModel!$B$10)*0.01,"")</f>
        <v/>
      </c>
      <c r="O1204" s="66" t="str">
        <f>IF(A1204&lt;&gt;"",(Input!Q1204*ScoringModel!$B$14+Input!R1204*ScoringModel!$B$15+Input!S1204*ScoringModel!$B$16+Input!T1204*ScoringModel!$B$17+Input!U1204*ScoringModel!$B$18+Input!V1204*ScoringModel!$B$19+Input!W1204*ScoringModel!$B$20)*0.01,"")</f>
        <v/>
      </c>
      <c r="P1204" s="66" t="str">
        <f>IF(A1204&lt;&gt;"",(Input!X1204*ScoringModel!$B$24+Input!Y1204*ScoringModel!$B$25+Input!Z1204*ScoringModel!$B$26+Input!AA1204*ScoringModel!$B$27+Input!AB1204*ScoringModel!$B$28+Input!AC1204*ScoringModel!$B$29+Input!AD1204*ScoringModel!$B$30)*0.01,"")</f>
        <v/>
      </c>
    </row>
    <row r="1205" spans="1:16" x14ac:dyDescent="0.25">
      <c r="A1205" s="154" t="str">
        <f>IF(Input!A1205&lt;&gt;"",Input!A1205,"")</f>
        <v/>
      </c>
      <c r="B1205" s="154" t="str">
        <f>IF(Input!D1205&lt;&gt;"",CONCATENATE(Input!D1205,", ",Input!C1205),"")</f>
        <v/>
      </c>
      <c r="C1205" s="154" t="str">
        <f>IF(Input!E1205&lt;&gt;"",Input!E1205,"")</f>
        <v/>
      </c>
      <c r="D1205" s="155" t="str">
        <f>IF(Input!F1205&lt;&gt;"",Input!F1205,"")</f>
        <v/>
      </c>
      <c r="E1205" s="154" t="str">
        <f>IF(Input!I1205&lt;&gt;"",CONCATENATE(Input!I1205,", ",LEFT(Input!H1205,1)),"")</f>
        <v/>
      </c>
      <c r="F1205" s="156"/>
      <c r="G1205" s="157" t="str">
        <f t="shared" si="18"/>
        <v/>
      </c>
      <c r="H1205" s="154" t="str">
        <f>IF(A1205&lt;&gt;"",VLOOKUP(G1205,ScoreRanges!$C$4:$E$8,3),"")</f>
        <v/>
      </c>
      <c r="I1205" s="156"/>
      <c r="J1205" s="129" t="str">
        <f>IF(AND(ConversionTable!$F$2&lt;&gt;"",A1205&lt;&gt;""),VLOOKUP(G1205,ConversionTable!B$2:D$402,3),"")</f>
        <v/>
      </c>
      <c r="K1205" s="66" t="str">
        <f>IF(AND(ConversionTable!$F$2&lt;&gt;"",A1205&lt;&gt;""),VLOOKUP(J1205,ConversionTable!I$4:K$7,3),"")</f>
        <v/>
      </c>
      <c r="M1205" s="66" t="str">
        <f>IF(A1205&lt;&gt;"",(Input!AE1205*ScoringModel!$B$11+Input!AF1205*ScoringModel!$B$21+Input!AG1205*ScoringModel!$B$31)*0.01,"")</f>
        <v/>
      </c>
      <c r="N1205" s="66" t="str">
        <f>IF(A1205&lt;&gt;"",(Input!J1205*ScoringModel!$B$4+Input!K1205*ScoringModel!$B$5+Input!L1205*ScoringModel!$B$6+Input!M1205*ScoringModel!$B$7+Input!N1205*ScoringModel!$B$8+Input!O1205*ScoringModel!$B$9+Input!P1205*ScoringModel!$B$10)*0.01,"")</f>
        <v/>
      </c>
      <c r="O1205" s="66" t="str">
        <f>IF(A1205&lt;&gt;"",(Input!Q1205*ScoringModel!$B$14+Input!R1205*ScoringModel!$B$15+Input!S1205*ScoringModel!$B$16+Input!T1205*ScoringModel!$B$17+Input!U1205*ScoringModel!$B$18+Input!V1205*ScoringModel!$B$19+Input!W1205*ScoringModel!$B$20)*0.01,"")</f>
        <v/>
      </c>
      <c r="P1205" s="66" t="str">
        <f>IF(A1205&lt;&gt;"",(Input!X1205*ScoringModel!$B$24+Input!Y1205*ScoringModel!$B$25+Input!Z1205*ScoringModel!$B$26+Input!AA1205*ScoringModel!$B$27+Input!AB1205*ScoringModel!$B$28+Input!AC1205*ScoringModel!$B$29+Input!AD1205*ScoringModel!$B$30)*0.01,"")</f>
        <v/>
      </c>
    </row>
    <row r="1206" spans="1:16" x14ac:dyDescent="0.25">
      <c r="A1206" s="154" t="str">
        <f>IF(Input!A1206&lt;&gt;"",Input!A1206,"")</f>
        <v/>
      </c>
      <c r="B1206" s="154" t="str">
        <f>IF(Input!D1206&lt;&gt;"",CONCATENATE(Input!D1206,", ",Input!C1206),"")</f>
        <v/>
      </c>
      <c r="C1206" s="154" t="str">
        <f>IF(Input!E1206&lt;&gt;"",Input!E1206,"")</f>
        <v/>
      </c>
      <c r="D1206" s="155" t="str">
        <f>IF(Input!F1206&lt;&gt;"",Input!F1206,"")</f>
        <v/>
      </c>
      <c r="E1206" s="154" t="str">
        <f>IF(Input!I1206&lt;&gt;"",CONCATENATE(Input!I1206,", ",LEFT(Input!H1206,1)),"")</f>
        <v/>
      </c>
      <c r="F1206" s="156"/>
      <c r="G1206" s="157" t="str">
        <f t="shared" si="18"/>
        <v/>
      </c>
      <c r="H1206" s="154" t="str">
        <f>IF(A1206&lt;&gt;"",VLOOKUP(G1206,ScoreRanges!$C$4:$E$8,3),"")</f>
        <v/>
      </c>
      <c r="I1206" s="156"/>
      <c r="J1206" s="129" t="str">
        <f>IF(AND(ConversionTable!$F$2&lt;&gt;"",A1206&lt;&gt;""),VLOOKUP(G1206,ConversionTable!B$2:D$402,3),"")</f>
        <v/>
      </c>
      <c r="K1206" s="66" t="str">
        <f>IF(AND(ConversionTable!$F$2&lt;&gt;"",A1206&lt;&gt;""),VLOOKUP(J1206,ConversionTable!I$4:K$7,3),"")</f>
        <v/>
      </c>
      <c r="M1206" s="66" t="str">
        <f>IF(A1206&lt;&gt;"",(Input!AE1206*ScoringModel!$B$11+Input!AF1206*ScoringModel!$B$21+Input!AG1206*ScoringModel!$B$31)*0.01,"")</f>
        <v/>
      </c>
      <c r="N1206" s="66" t="str">
        <f>IF(A1206&lt;&gt;"",(Input!J1206*ScoringModel!$B$4+Input!K1206*ScoringModel!$B$5+Input!L1206*ScoringModel!$B$6+Input!M1206*ScoringModel!$B$7+Input!N1206*ScoringModel!$B$8+Input!O1206*ScoringModel!$B$9+Input!P1206*ScoringModel!$B$10)*0.01,"")</f>
        <v/>
      </c>
      <c r="O1206" s="66" t="str">
        <f>IF(A1206&lt;&gt;"",(Input!Q1206*ScoringModel!$B$14+Input!R1206*ScoringModel!$B$15+Input!S1206*ScoringModel!$B$16+Input!T1206*ScoringModel!$B$17+Input!U1206*ScoringModel!$B$18+Input!V1206*ScoringModel!$B$19+Input!W1206*ScoringModel!$B$20)*0.01,"")</f>
        <v/>
      </c>
      <c r="P1206" s="66" t="str">
        <f>IF(A1206&lt;&gt;"",(Input!X1206*ScoringModel!$B$24+Input!Y1206*ScoringModel!$B$25+Input!Z1206*ScoringModel!$B$26+Input!AA1206*ScoringModel!$B$27+Input!AB1206*ScoringModel!$B$28+Input!AC1206*ScoringModel!$B$29+Input!AD1206*ScoringModel!$B$30)*0.01,"")</f>
        <v/>
      </c>
    </row>
    <row r="1207" spans="1:16" x14ac:dyDescent="0.25">
      <c r="A1207" s="154" t="str">
        <f>IF(Input!A1207&lt;&gt;"",Input!A1207,"")</f>
        <v/>
      </c>
      <c r="B1207" s="154" t="str">
        <f>IF(Input!D1207&lt;&gt;"",CONCATENATE(Input!D1207,", ",Input!C1207),"")</f>
        <v/>
      </c>
      <c r="C1207" s="154" t="str">
        <f>IF(Input!E1207&lt;&gt;"",Input!E1207,"")</f>
        <v/>
      </c>
      <c r="D1207" s="155" t="str">
        <f>IF(Input!F1207&lt;&gt;"",Input!F1207,"")</f>
        <v/>
      </c>
      <c r="E1207" s="154" t="str">
        <f>IF(Input!I1207&lt;&gt;"",CONCATENATE(Input!I1207,", ",LEFT(Input!H1207,1)),"")</f>
        <v/>
      </c>
      <c r="F1207" s="156"/>
      <c r="G1207" s="157" t="str">
        <f t="shared" si="18"/>
        <v/>
      </c>
      <c r="H1207" s="154" t="str">
        <f>IF(A1207&lt;&gt;"",VLOOKUP(G1207,ScoreRanges!$C$4:$E$8,3),"")</f>
        <v/>
      </c>
      <c r="I1207" s="156"/>
      <c r="J1207" s="129" t="str">
        <f>IF(AND(ConversionTable!$F$2&lt;&gt;"",A1207&lt;&gt;""),VLOOKUP(G1207,ConversionTable!B$2:D$402,3),"")</f>
        <v/>
      </c>
      <c r="K1207" s="66" t="str">
        <f>IF(AND(ConversionTable!$F$2&lt;&gt;"",A1207&lt;&gt;""),VLOOKUP(J1207,ConversionTable!I$4:K$7,3),"")</f>
        <v/>
      </c>
      <c r="M1207" s="66" t="str">
        <f>IF(A1207&lt;&gt;"",(Input!AE1207*ScoringModel!$B$11+Input!AF1207*ScoringModel!$B$21+Input!AG1207*ScoringModel!$B$31)*0.01,"")</f>
        <v/>
      </c>
      <c r="N1207" s="66" t="str">
        <f>IF(A1207&lt;&gt;"",(Input!J1207*ScoringModel!$B$4+Input!K1207*ScoringModel!$B$5+Input!L1207*ScoringModel!$B$6+Input!M1207*ScoringModel!$B$7+Input!N1207*ScoringModel!$B$8+Input!O1207*ScoringModel!$B$9+Input!P1207*ScoringModel!$B$10)*0.01,"")</f>
        <v/>
      </c>
      <c r="O1207" s="66" t="str">
        <f>IF(A1207&lt;&gt;"",(Input!Q1207*ScoringModel!$B$14+Input!R1207*ScoringModel!$B$15+Input!S1207*ScoringModel!$B$16+Input!T1207*ScoringModel!$B$17+Input!U1207*ScoringModel!$B$18+Input!V1207*ScoringModel!$B$19+Input!W1207*ScoringModel!$B$20)*0.01,"")</f>
        <v/>
      </c>
      <c r="P1207" s="66" t="str">
        <f>IF(A1207&lt;&gt;"",(Input!X1207*ScoringModel!$B$24+Input!Y1207*ScoringModel!$B$25+Input!Z1207*ScoringModel!$B$26+Input!AA1207*ScoringModel!$B$27+Input!AB1207*ScoringModel!$B$28+Input!AC1207*ScoringModel!$B$29+Input!AD1207*ScoringModel!$B$30)*0.01,"")</f>
        <v/>
      </c>
    </row>
    <row r="1208" spans="1:16" x14ac:dyDescent="0.25">
      <c r="A1208" s="154" t="str">
        <f>IF(Input!A1208&lt;&gt;"",Input!A1208,"")</f>
        <v/>
      </c>
      <c r="B1208" s="154" t="str">
        <f>IF(Input!D1208&lt;&gt;"",CONCATENATE(Input!D1208,", ",Input!C1208),"")</f>
        <v/>
      </c>
      <c r="C1208" s="154" t="str">
        <f>IF(Input!E1208&lt;&gt;"",Input!E1208,"")</f>
        <v/>
      </c>
      <c r="D1208" s="155" t="str">
        <f>IF(Input!F1208&lt;&gt;"",Input!F1208,"")</f>
        <v/>
      </c>
      <c r="E1208" s="154" t="str">
        <f>IF(Input!I1208&lt;&gt;"",CONCATENATE(Input!I1208,", ",LEFT(Input!H1208,1)),"")</f>
        <v/>
      </c>
      <c r="F1208" s="156"/>
      <c r="G1208" s="157" t="str">
        <f t="shared" si="18"/>
        <v/>
      </c>
      <c r="H1208" s="154" t="str">
        <f>IF(A1208&lt;&gt;"",VLOOKUP(G1208,ScoreRanges!$C$4:$E$8,3),"")</f>
        <v/>
      </c>
      <c r="I1208" s="156"/>
      <c r="J1208" s="129" t="str">
        <f>IF(AND(ConversionTable!$F$2&lt;&gt;"",A1208&lt;&gt;""),VLOOKUP(G1208,ConversionTable!B$2:D$402,3),"")</f>
        <v/>
      </c>
      <c r="K1208" s="66" t="str">
        <f>IF(AND(ConversionTable!$F$2&lt;&gt;"",A1208&lt;&gt;""),VLOOKUP(J1208,ConversionTable!I$4:K$7,3),"")</f>
        <v/>
      </c>
      <c r="M1208" s="66" t="str">
        <f>IF(A1208&lt;&gt;"",(Input!AE1208*ScoringModel!$B$11+Input!AF1208*ScoringModel!$B$21+Input!AG1208*ScoringModel!$B$31)*0.01,"")</f>
        <v/>
      </c>
      <c r="N1208" s="66" t="str">
        <f>IF(A1208&lt;&gt;"",(Input!J1208*ScoringModel!$B$4+Input!K1208*ScoringModel!$B$5+Input!L1208*ScoringModel!$B$6+Input!M1208*ScoringModel!$B$7+Input!N1208*ScoringModel!$B$8+Input!O1208*ScoringModel!$B$9+Input!P1208*ScoringModel!$B$10)*0.01,"")</f>
        <v/>
      </c>
      <c r="O1208" s="66" t="str">
        <f>IF(A1208&lt;&gt;"",(Input!Q1208*ScoringModel!$B$14+Input!R1208*ScoringModel!$B$15+Input!S1208*ScoringModel!$B$16+Input!T1208*ScoringModel!$B$17+Input!U1208*ScoringModel!$B$18+Input!V1208*ScoringModel!$B$19+Input!W1208*ScoringModel!$B$20)*0.01,"")</f>
        <v/>
      </c>
      <c r="P1208" s="66" t="str">
        <f>IF(A1208&lt;&gt;"",(Input!X1208*ScoringModel!$B$24+Input!Y1208*ScoringModel!$B$25+Input!Z1208*ScoringModel!$B$26+Input!AA1208*ScoringModel!$B$27+Input!AB1208*ScoringModel!$B$28+Input!AC1208*ScoringModel!$B$29+Input!AD1208*ScoringModel!$B$30)*0.01,"")</f>
        <v/>
      </c>
    </row>
    <row r="1209" spans="1:16" x14ac:dyDescent="0.25">
      <c r="A1209" s="154" t="str">
        <f>IF(Input!A1209&lt;&gt;"",Input!A1209,"")</f>
        <v/>
      </c>
      <c r="B1209" s="154" t="str">
        <f>IF(Input!D1209&lt;&gt;"",CONCATENATE(Input!D1209,", ",Input!C1209),"")</f>
        <v/>
      </c>
      <c r="C1209" s="154" t="str">
        <f>IF(Input!E1209&lt;&gt;"",Input!E1209,"")</f>
        <v/>
      </c>
      <c r="D1209" s="155" t="str">
        <f>IF(Input!F1209&lt;&gt;"",Input!F1209,"")</f>
        <v/>
      </c>
      <c r="E1209" s="154" t="str">
        <f>IF(Input!I1209&lt;&gt;"",CONCATENATE(Input!I1209,", ",LEFT(Input!H1209,1)),"")</f>
        <v/>
      </c>
      <c r="F1209" s="156"/>
      <c r="G1209" s="157" t="str">
        <f t="shared" si="18"/>
        <v/>
      </c>
      <c r="H1209" s="154" t="str">
        <f>IF(A1209&lt;&gt;"",VLOOKUP(G1209,ScoreRanges!$C$4:$E$8,3),"")</f>
        <v/>
      </c>
      <c r="I1209" s="156"/>
      <c r="J1209" s="129" t="str">
        <f>IF(AND(ConversionTable!$F$2&lt;&gt;"",A1209&lt;&gt;""),VLOOKUP(G1209,ConversionTable!B$2:D$402,3),"")</f>
        <v/>
      </c>
      <c r="K1209" s="66" t="str">
        <f>IF(AND(ConversionTable!$F$2&lt;&gt;"",A1209&lt;&gt;""),VLOOKUP(J1209,ConversionTable!I$4:K$7,3),"")</f>
        <v/>
      </c>
      <c r="M1209" s="66" t="str">
        <f>IF(A1209&lt;&gt;"",(Input!AE1209*ScoringModel!$B$11+Input!AF1209*ScoringModel!$B$21+Input!AG1209*ScoringModel!$B$31)*0.01,"")</f>
        <v/>
      </c>
      <c r="N1209" s="66" t="str">
        <f>IF(A1209&lt;&gt;"",(Input!J1209*ScoringModel!$B$4+Input!K1209*ScoringModel!$B$5+Input!L1209*ScoringModel!$B$6+Input!M1209*ScoringModel!$B$7+Input!N1209*ScoringModel!$B$8+Input!O1209*ScoringModel!$B$9+Input!P1209*ScoringModel!$B$10)*0.01,"")</f>
        <v/>
      </c>
      <c r="O1209" s="66" t="str">
        <f>IF(A1209&lt;&gt;"",(Input!Q1209*ScoringModel!$B$14+Input!R1209*ScoringModel!$B$15+Input!S1209*ScoringModel!$B$16+Input!T1209*ScoringModel!$B$17+Input!U1209*ScoringModel!$B$18+Input!V1209*ScoringModel!$B$19+Input!W1209*ScoringModel!$B$20)*0.01,"")</f>
        <v/>
      </c>
      <c r="P1209" s="66" t="str">
        <f>IF(A1209&lt;&gt;"",(Input!X1209*ScoringModel!$B$24+Input!Y1209*ScoringModel!$B$25+Input!Z1209*ScoringModel!$B$26+Input!AA1209*ScoringModel!$B$27+Input!AB1209*ScoringModel!$B$28+Input!AC1209*ScoringModel!$B$29+Input!AD1209*ScoringModel!$B$30)*0.01,"")</f>
        <v/>
      </c>
    </row>
    <row r="1210" spans="1:16" x14ac:dyDescent="0.25">
      <c r="A1210" s="154" t="str">
        <f>IF(Input!A1210&lt;&gt;"",Input!A1210,"")</f>
        <v/>
      </c>
      <c r="B1210" s="154" t="str">
        <f>IF(Input!D1210&lt;&gt;"",CONCATENATE(Input!D1210,", ",Input!C1210),"")</f>
        <v/>
      </c>
      <c r="C1210" s="154" t="str">
        <f>IF(Input!E1210&lt;&gt;"",Input!E1210,"")</f>
        <v/>
      </c>
      <c r="D1210" s="155" t="str">
        <f>IF(Input!F1210&lt;&gt;"",Input!F1210,"")</f>
        <v/>
      </c>
      <c r="E1210" s="154" t="str">
        <f>IF(Input!I1210&lt;&gt;"",CONCATENATE(Input!I1210,", ",LEFT(Input!H1210,1)),"")</f>
        <v/>
      </c>
      <c r="F1210" s="156"/>
      <c r="G1210" s="157" t="str">
        <f t="shared" si="18"/>
        <v/>
      </c>
      <c r="H1210" s="154" t="str">
        <f>IF(A1210&lt;&gt;"",VLOOKUP(G1210,ScoreRanges!$C$4:$E$8,3),"")</f>
        <v/>
      </c>
      <c r="I1210" s="156"/>
      <c r="J1210" s="129" t="str">
        <f>IF(AND(ConversionTable!$F$2&lt;&gt;"",A1210&lt;&gt;""),VLOOKUP(G1210,ConversionTable!B$2:D$402,3),"")</f>
        <v/>
      </c>
      <c r="K1210" s="66" t="str">
        <f>IF(AND(ConversionTable!$F$2&lt;&gt;"",A1210&lt;&gt;""),VLOOKUP(J1210,ConversionTable!I$4:K$7,3),"")</f>
        <v/>
      </c>
      <c r="M1210" s="66" t="str">
        <f>IF(A1210&lt;&gt;"",(Input!AE1210*ScoringModel!$B$11+Input!AF1210*ScoringModel!$B$21+Input!AG1210*ScoringModel!$B$31)*0.01,"")</f>
        <v/>
      </c>
      <c r="N1210" s="66" t="str">
        <f>IF(A1210&lt;&gt;"",(Input!J1210*ScoringModel!$B$4+Input!K1210*ScoringModel!$B$5+Input!L1210*ScoringModel!$B$6+Input!M1210*ScoringModel!$B$7+Input!N1210*ScoringModel!$B$8+Input!O1210*ScoringModel!$B$9+Input!P1210*ScoringModel!$B$10)*0.01,"")</f>
        <v/>
      </c>
      <c r="O1210" s="66" t="str">
        <f>IF(A1210&lt;&gt;"",(Input!Q1210*ScoringModel!$B$14+Input!R1210*ScoringModel!$B$15+Input!S1210*ScoringModel!$B$16+Input!T1210*ScoringModel!$B$17+Input!U1210*ScoringModel!$B$18+Input!V1210*ScoringModel!$B$19+Input!W1210*ScoringModel!$B$20)*0.01,"")</f>
        <v/>
      </c>
      <c r="P1210" s="66" t="str">
        <f>IF(A1210&lt;&gt;"",(Input!X1210*ScoringModel!$B$24+Input!Y1210*ScoringModel!$B$25+Input!Z1210*ScoringModel!$B$26+Input!AA1210*ScoringModel!$B$27+Input!AB1210*ScoringModel!$B$28+Input!AC1210*ScoringModel!$B$29+Input!AD1210*ScoringModel!$B$30)*0.01,"")</f>
        <v/>
      </c>
    </row>
    <row r="1211" spans="1:16" x14ac:dyDescent="0.25">
      <c r="A1211" s="154" t="str">
        <f>IF(Input!A1211&lt;&gt;"",Input!A1211,"")</f>
        <v/>
      </c>
      <c r="B1211" s="154" t="str">
        <f>IF(Input!D1211&lt;&gt;"",CONCATENATE(Input!D1211,", ",Input!C1211),"")</f>
        <v/>
      </c>
      <c r="C1211" s="154" t="str">
        <f>IF(Input!E1211&lt;&gt;"",Input!E1211,"")</f>
        <v/>
      </c>
      <c r="D1211" s="155" t="str">
        <f>IF(Input!F1211&lt;&gt;"",Input!F1211,"")</f>
        <v/>
      </c>
      <c r="E1211" s="154" t="str">
        <f>IF(Input!I1211&lt;&gt;"",CONCATENATE(Input!I1211,", ",LEFT(Input!H1211,1)),"")</f>
        <v/>
      </c>
      <c r="F1211" s="156"/>
      <c r="G1211" s="157" t="str">
        <f t="shared" si="18"/>
        <v/>
      </c>
      <c r="H1211" s="154" t="str">
        <f>IF(A1211&lt;&gt;"",VLOOKUP(G1211,ScoreRanges!$C$4:$E$8,3),"")</f>
        <v/>
      </c>
      <c r="I1211" s="156"/>
      <c r="J1211" s="129" t="str">
        <f>IF(AND(ConversionTable!$F$2&lt;&gt;"",A1211&lt;&gt;""),VLOOKUP(G1211,ConversionTable!B$2:D$402,3),"")</f>
        <v/>
      </c>
      <c r="K1211" s="66" t="str">
        <f>IF(AND(ConversionTable!$F$2&lt;&gt;"",A1211&lt;&gt;""),VLOOKUP(J1211,ConversionTable!I$4:K$7,3),"")</f>
        <v/>
      </c>
      <c r="M1211" s="66" t="str">
        <f>IF(A1211&lt;&gt;"",(Input!AE1211*ScoringModel!$B$11+Input!AF1211*ScoringModel!$B$21+Input!AG1211*ScoringModel!$B$31)*0.01,"")</f>
        <v/>
      </c>
      <c r="N1211" s="66" t="str">
        <f>IF(A1211&lt;&gt;"",(Input!J1211*ScoringModel!$B$4+Input!K1211*ScoringModel!$B$5+Input!L1211*ScoringModel!$B$6+Input!M1211*ScoringModel!$B$7+Input!N1211*ScoringModel!$B$8+Input!O1211*ScoringModel!$B$9+Input!P1211*ScoringModel!$B$10)*0.01,"")</f>
        <v/>
      </c>
      <c r="O1211" s="66" t="str">
        <f>IF(A1211&lt;&gt;"",(Input!Q1211*ScoringModel!$B$14+Input!R1211*ScoringModel!$B$15+Input!S1211*ScoringModel!$B$16+Input!T1211*ScoringModel!$B$17+Input!U1211*ScoringModel!$B$18+Input!V1211*ScoringModel!$B$19+Input!W1211*ScoringModel!$B$20)*0.01,"")</f>
        <v/>
      </c>
      <c r="P1211" s="66" t="str">
        <f>IF(A1211&lt;&gt;"",(Input!X1211*ScoringModel!$B$24+Input!Y1211*ScoringModel!$B$25+Input!Z1211*ScoringModel!$B$26+Input!AA1211*ScoringModel!$B$27+Input!AB1211*ScoringModel!$B$28+Input!AC1211*ScoringModel!$B$29+Input!AD1211*ScoringModel!$B$30)*0.01,"")</f>
        <v/>
      </c>
    </row>
    <row r="1212" spans="1:16" x14ac:dyDescent="0.25">
      <c r="A1212" s="154" t="str">
        <f>IF(Input!A1212&lt;&gt;"",Input!A1212,"")</f>
        <v/>
      </c>
      <c r="B1212" s="154" t="str">
        <f>IF(Input!D1212&lt;&gt;"",CONCATENATE(Input!D1212,", ",Input!C1212),"")</f>
        <v/>
      </c>
      <c r="C1212" s="154" t="str">
        <f>IF(Input!E1212&lt;&gt;"",Input!E1212,"")</f>
        <v/>
      </c>
      <c r="D1212" s="155" t="str">
        <f>IF(Input!F1212&lt;&gt;"",Input!F1212,"")</f>
        <v/>
      </c>
      <c r="E1212" s="154" t="str">
        <f>IF(Input!I1212&lt;&gt;"",CONCATENATE(Input!I1212,", ",LEFT(Input!H1212,1)),"")</f>
        <v/>
      </c>
      <c r="F1212" s="156"/>
      <c r="G1212" s="157" t="str">
        <f t="shared" si="18"/>
        <v/>
      </c>
      <c r="H1212" s="154" t="str">
        <f>IF(A1212&lt;&gt;"",VLOOKUP(G1212,ScoreRanges!$C$4:$E$8,3),"")</f>
        <v/>
      </c>
      <c r="I1212" s="156"/>
      <c r="J1212" s="129" t="str">
        <f>IF(AND(ConversionTable!$F$2&lt;&gt;"",A1212&lt;&gt;""),VLOOKUP(G1212,ConversionTable!B$2:D$402,3),"")</f>
        <v/>
      </c>
      <c r="K1212" s="66" t="str">
        <f>IF(AND(ConversionTable!$F$2&lt;&gt;"",A1212&lt;&gt;""),VLOOKUP(J1212,ConversionTable!I$4:K$7,3),"")</f>
        <v/>
      </c>
      <c r="M1212" s="66" t="str">
        <f>IF(A1212&lt;&gt;"",(Input!AE1212*ScoringModel!$B$11+Input!AF1212*ScoringModel!$B$21+Input!AG1212*ScoringModel!$B$31)*0.01,"")</f>
        <v/>
      </c>
      <c r="N1212" s="66" t="str">
        <f>IF(A1212&lt;&gt;"",(Input!J1212*ScoringModel!$B$4+Input!K1212*ScoringModel!$B$5+Input!L1212*ScoringModel!$B$6+Input!M1212*ScoringModel!$B$7+Input!N1212*ScoringModel!$B$8+Input!O1212*ScoringModel!$B$9+Input!P1212*ScoringModel!$B$10)*0.01,"")</f>
        <v/>
      </c>
      <c r="O1212" s="66" t="str">
        <f>IF(A1212&lt;&gt;"",(Input!Q1212*ScoringModel!$B$14+Input!R1212*ScoringModel!$B$15+Input!S1212*ScoringModel!$B$16+Input!T1212*ScoringModel!$B$17+Input!U1212*ScoringModel!$B$18+Input!V1212*ScoringModel!$B$19+Input!W1212*ScoringModel!$B$20)*0.01,"")</f>
        <v/>
      </c>
      <c r="P1212" s="66" t="str">
        <f>IF(A1212&lt;&gt;"",(Input!X1212*ScoringModel!$B$24+Input!Y1212*ScoringModel!$B$25+Input!Z1212*ScoringModel!$B$26+Input!AA1212*ScoringModel!$B$27+Input!AB1212*ScoringModel!$B$28+Input!AC1212*ScoringModel!$B$29+Input!AD1212*ScoringModel!$B$30)*0.01,"")</f>
        <v/>
      </c>
    </row>
    <row r="1213" spans="1:16" x14ac:dyDescent="0.25">
      <c r="A1213" s="154" t="str">
        <f>IF(Input!A1213&lt;&gt;"",Input!A1213,"")</f>
        <v/>
      </c>
      <c r="B1213" s="154" t="str">
        <f>IF(Input!D1213&lt;&gt;"",CONCATENATE(Input!D1213,", ",Input!C1213),"")</f>
        <v/>
      </c>
      <c r="C1213" s="154" t="str">
        <f>IF(Input!E1213&lt;&gt;"",Input!E1213,"")</f>
        <v/>
      </c>
      <c r="D1213" s="155" t="str">
        <f>IF(Input!F1213&lt;&gt;"",Input!F1213,"")</f>
        <v/>
      </c>
      <c r="E1213" s="154" t="str">
        <f>IF(Input!I1213&lt;&gt;"",CONCATENATE(Input!I1213,", ",LEFT(Input!H1213,1)),"")</f>
        <v/>
      </c>
      <c r="F1213" s="156"/>
      <c r="G1213" s="157" t="str">
        <f t="shared" si="18"/>
        <v/>
      </c>
      <c r="H1213" s="154" t="str">
        <f>IF(A1213&lt;&gt;"",VLOOKUP(G1213,ScoreRanges!$C$4:$E$8,3),"")</f>
        <v/>
      </c>
      <c r="I1213" s="156"/>
      <c r="J1213" s="129" t="str">
        <f>IF(AND(ConversionTable!$F$2&lt;&gt;"",A1213&lt;&gt;""),VLOOKUP(G1213,ConversionTable!B$2:D$402,3),"")</f>
        <v/>
      </c>
      <c r="K1213" s="66" t="str">
        <f>IF(AND(ConversionTable!$F$2&lt;&gt;"",A1213&lt;&gt;""),VLOOKUP(J1213,ConversionTable!I$4:K$7,3),"")</f>
        <v/>
      </c>
      <c r="M1213" s="66" t="str">
        <f>IF(A1213&lt;&gt;"",(Input!AE1213*ScoringModel!$B$11+Input!AF1213*ScoringModel!$B$21+Input!AG1213*ScoringModel!$B$31)*0.01,"")</f>
        <v/>
      </c>
      <c r="N1213" s="66" t="str">
        <f>IF(A1213&lt;&gt;"",(Input!J1213*ScoringModel!$B$4+Input!K1213*ScoringModel!$B$5+Input!L1213*ScoringModel!$B$6+Input!M1213*ScoringModel!$B$7+Input!N1213*ScoringModel!$B$8+Input!O1213*ScoringModel!$B$9+Input!P1213*ScoringModel!$B$10)*0.01,"")</f>
        <v/>
      </c>
      <c r="O1213" s="66" t="str">
        <f>IF(A1213&lt;&gt;"",(Input!Q1213*ScoringModel!$B$14+Input!R1213*ScoringModel!$B$15+Input!S1213*ScoringModel!$B$16+Input!T1213*ScoringModel!$B$17+Input!U1213*ScoringModel!$B$18+Input!V1213*ScoringModel!$B$19+Input!W1213*ScoringModel!$B$20)*0.01,"")</f>
        <v/>
      </c>
      <c r="P1213" s="66" t="str">
        <f>IF(A1213&lt;&gt;"",(Input!X1213*ScoringModel!$B$24+Input!Y1213*ScoringModel!$B$25+Input!Z1213*ScoringModel!$B$26+Input!AA1213*ScoringModel!$B$27+Input!AB1213*ScoringModel!$B$28+Input!AC1213*ScoringModel!$B$29+Input!AD1213*ScoringModel!$B$30)*0.01,"")</f>
        <v/>
      </c>
    </row>
    <row r="1214" spans="1:16" x14ac:dyDescent="0.25">
      <c r="A1214" s="154" t="str">
        <f>IF(Input!A1214&lt;&gt;"",Input!A1214,"")</f>
        <v/>
      </c>
      <c r="B1214" s="154" t="str">
        <f>IF(Input!D1214&lt;&gt;"",CONCATENATE(Input!D1214,", ",Input!C1214),"")</f>
        <v/>
      </c>
      <c r="C1214" s="154" t="str">
        <f>IF(Input!E1214&lt;&gt;"",Input!E1214,"")</f>
        <v/>
      </c>
      <c r="D1214" s="155" t="str">
        <f>IF(Input!F1214&lt;&gt;"",Input!F1214,"")</f>
        <v/>
      </c>
      <c r="E1214" s="154" t="str">
        <f>IF(Input!I1214&lt;&gt;"",CONCATENATE(Input!I1214,", ",LEFT(Input!H1214,1)),"")</f>
        <v/>
      </c>
      <c r="F1214" s="156"/>
      <c r="G1214" s="157" t="str">
        <f t="shared" si="18"/>
        <v/>
      </c>
      <c r="H1214" s="154" t="str">
        <f>IF(A1214&lt;&gt;"",VLOOKUP(G1214,ScoreRanges!$C$4:$E$8,3),"")</f>
        <v/>
      </c>
      <c r="I1214" s="156"/>
      <c r="J1214" s="129" t="str">
        <f>IF(AND(ConversionTable!$F$2&lt;&gt;"",A1214&lt;&gt;""),VLOOKUP(G1214,ConversionTable!B$2:D$402,3),"")</f>
        <v/>
      </c>
      <c r="K1214" s="66" t="str">
        <f>IF(AND(ConversionTable!$F$2&lt;&gt;"",A1214&lt;&gt;""),VLOOKUP(J1214,ConversionTable!I$4:K$7,3),"")</f>
        <v/>
      </c>
      <c r="M1214" s="66" t="str">
        <f>IF(A1214&lt;&gt;"",(Input!AE1214*ScoringModel!$B$11+Input!AF1214*ScoringModel!$B$21+Input!AG1214*ScoringModel!$B$31)*0.01,"")</f>
        <v/>
      </c>
      <c r="N1214" s="66" t="str">
        <f>IF(A1214&lt;&gt;"",(Input!J1214*ScoringModel!$B$4+Input!K1214*ScoringModel!$B$5+Input!L1214*ScoringModel!$B$6+Input!M1214*ScoringModel!$B$7+Input!N1214*ScoringModel!$B$8+Input!O1214*ScoringModel!$B$9+Input!P1214*ScoringModel!$B$10)*0.01,"")</f>
        <v/>
      </c>
      <c r="O1214" s="66" t="str">
        <f>IF(A1214&lt;&gt;"",(Input!Q1214*ScoringModel!$B$14+Input!R1214*ScoringModel!$B$15+Input!S1214*ScoringModel!$B$16+Input!T1214*ScoringModel!$B$17+Input!U1214*ScoringModel!$B$18+Input!V1214*ScoringModel!$B$19+Input!W1214*ScoringModel!$B$20)*0.01,"")</f>
        <v/>
      </c>
      <c r="P1214" s="66" t="str">
        <f>IF(A1214&lt;&gt;"",(Input!X1214*ScoringModel!$B$24+Input!Y1214*ScoringModel!$B$25+Input!Z1214*ScoringModel!$B$26+Input!AA1214*ScoringModel!$B$27+Input!AB1214*ScoringModel!$B$28+Input!AC1214*ScoringModel!$B$29+Input!AD1214*ScoringModel!$B$30)*0.01,"")</f>
        <v/>
      </c>
    </row>
    <row r="1215" spans="1:16" x14ac:dyDescent="0.25">
      <c r="A1215" s="154" t="str">
        <f>IF(Input!A1215&lt;&gt;"",Input!A1215,"")</f>
        <v/>
      </c>
      <c r="B1215" s="154" t="str">
        <f>IF(Input!D1215&lt;&gt;"",CONCATENATE(Input!D1215,", ",Input!C1215),"")</f>
        <v/>
      </c>
      <c r="C1215" s="154" t="str">
        <f>IF(Input!E1215&lt;&gt;"",Input!E1215,"")</f>
        <v/>
      </c>
      <c r="D1215" s="155" t="str">
        <f>IF(Input!F1215&lt;&gt;"",Input!F1215,"")</f>
        <v/>
      </c>
      <c r="E1215" s="154" t="str">
        <f>IF(Input!I1215&lt;&gt;"",CONCATENATE(Input!I1215,", ",LEFT(Input!H1215,1)),"")</f>
        <v/>
      </c>
      <c r="F1215" s="156"/>
      <c r="G1215" s="157" t="str">
        <f t="shared" si="18"/>
        <v/>
      </c>
      <c r="H1215" s="154" t="str">
        <f>IF(A1215&lt;&gt;"",VLOOKUP(G1215,ScoreRanges!$C$4:$E$8,3),"")</f>
        <v/>
      </c>
      <c r="I1215" s="156"/>
      <c r="J1215" s="129" t="str">
        <f>IF(AND(ConversionTable!$F$2&lt;&gt;"",A1215&lt;&gt;""),VLOOKUP(G1215,ConversionTable!B$2:D$402,3),"")</f>
        <v/>
      </c>
      <c r="K1215" s="66" t="str">
        <f>IF(AND(ConversionTable!$F$2&lt;&gt;"",A1215&lt;&gt;""),VLOOKUP(J1215,ConversionTable!I$4:K$7,3),"")</f>
        <v/>
      </c>
      <c r="M1215" s="66" t="str">
        <f>IF(A1215&lt;&gt;"",(Input!AE1215*ScoringModel!$B$11+Input!AF1215*ScoringModel!$B$21+Input!AG1215*ScoringModel!$B$31)*0.01,"")</f>
        <v/>
      </c>
      <c r="N1215" s="66" t="str">
        <f>IF(A1215&lt;&gt;"",(Input!J1215*ScoringModel!$B$4+Input!K1215*ScoringModel!$B$5+Input!L1215*ScoringModel!$B$6+Input!M1215*ScoringModel!$B$7+Input!N1215*ScoringModel!$B$8+Input!O1215*ScoringModel!$B$9+Input!P1215*ScoringModel!$B$10)*0.01,"")</f>
        <v/>
      </c>
      <c r="O1215" s="66" t="str">
        <f>IF(A1215&lt;&gt;"",(Input!Q1215*ScoringModel!$B$14+Input!R1215*ScoringModel!$B$15+Input!S1215*ScoringModel!$B$16+Input!T1215*ScoringModel!$B$17+Input!U1215*ScoringModel!$B$18+Input!V1215*ScoringModel!$B$19+Input!W1215*ScoringModel!$B$20)*0.01,"")</f>
        <v/>
      </c>
      <c r="P1215" s="66" t="str">
        <f>IF(A1215&lt;&gt;"",(Input!X1215*ScoringModel!$B$24+Input!Y1215*ScoringModel!$B$25+Input!Z1215*ScoringModel!$B$26+Input!AA1215*ScoringModel!$B$27+Input!AB1215*ScoringModel!$B$28+Input!AC1215*ScoringModel!$B$29+Input!AD1215*ScoringModel!$B$30)*0.01,"")</f>
        <v/>
      </c>
    </row>
    <row r="1216" spans="1:16" x14ac:dyDescent="0.25">
      <c r="A1216" s="154" t="str">
        <f>IF(Input!A1216&lt;&gt;"",Input!A1216,"")</f>
        <v/>
      </c>
      <c r="B1216" s="154" t="str">
        <f>IF(Input!D1216&lt;&gt;"",CONCATENATE(Input!D1216,", ",Input!C1216),"")</f>
        <v/>
      </c>
      <c r="C1216" s="154" t="str">
        <f>IF(Input!E1216&lt;&gt;"",Input!E1216,"")</f>
        <v/>
      </c>
      <c r="D1216" s="155" t="str">
        <f>IF(Input!F1216&lt;&gt;"",Input!F1216,"")</f>
        <v/>
      </c>
      <c r="E1216" s="154" t="str">
        <f>IF(Input!I1216&lt;&gt;"",CONCATENATE(Input!I1216,", ",LEFT(Input!H1216,1)),"")</f>
        <v/>
      </c>
      <c r="F1216" s="156"/>
      <c r="G1216" s="157" t="str">
        <f t="shared" si="18"/>
        <v/>
      </c>
      <c r="H1216" s="154" t="str">
        <f>IF(A1216&lt;&gt;"",VLOOKUP(G1216,ScoreRanges!$C$4:$E$8,3),"")</f>
        <v/>
      </c>
      <c r="I1216" s="156"/>
      <c r="J1216" s="129" t="str">
        <f>IF(AND(ConversionTable!$F$2&lt;&gt;"",A1216&lt;&gt;""),VLOOKUP(G1216,ConversionTable!B$2:D$402,3),"")</f>
        <v/>
      </c>
      <c r="K1216" s="66" t="str">
        <f>IF(AND(ConversionTable!$F$2&lt;&gt;"",A1216&lt;&gt;""),VLOOKUP(J1216,ConversionTable!I$4:K$7,3),"")</f>
        <v/>
      </c>
      <c r="M1216" s="66" t="str">
        <f>IF(A1216&lt;&gt;"",(Input!AE1216*ScoringModel!$B$11+Input!AF1216*ScoringModel!$B$21+Input!AG1216*ScoringModel!$B$31)*0.01,"")</f>
        <v/>
      </c>
      <c r="N1216" s="66" t="str">
        <f>IF(A1216&lt;&gt;"",(Input!J1216*ScoringModel!$B$4+Input!K1216*ScoringModel!$B$5+Input!L1216*ScoringModel!$B$6+Input!M1216*ScoringModel!$B$7+Input!N1216*ScoringModel!$B$8+Input!O1216*ScoringModel!$B$9+Input!P1216*ScoringModel!$B$10)*0.01,"")</f>
        <v/>
      </c>
      <c r="O1216" s="66" t="str">
        <f>IF(A1216&lt;&gt;"",(Input!Q1216*ScoringModel!$B$14+Input!R1216*ScoringModel!$B$15+Input!S1216*ScoringModel!$B$16+Input!T1216*ScoringModel!$B$17+Input!U1216*ScoringModel!$B$18+Input!V1216*ScoringModel!$B$19+Input!W1216*ScoringModel!$B$20)*0.01,"")</f>
        <v/>
      </c>
      <c r="P1216" s="66" t="str">
        <f>IF(A1216&lt;&gt;"",(Input!X1216*ScoringModel!$B$24+Input!Y1216*ScoringModel!$B$25+Input!Z1216*ScoringModel!$B$26+Input!AA1216*ScoringModel!$B$27+Input!AB1216*ScoringModel!$B$28+Input!AC1216*ScoringModel!$B$29+Input!AD1216*ScoringModel!$B$30)*0.01,"")</f>
        <v/>
      </c>
    </row>
    <row r="1217" spans="1:16" x14ac:dyDescent="0.25">
      <c r="A1217" s="154" t="str">
        <f>IF(Input!A1217&lt;&gt;"",Input!A1217,"")</f>
        <v/>
      </c>
      <c r="B1217" s="154" t="str">
        <f>IF(Input!D1217&lt;&gt;"",CONCATENATE(Input!D1217,", ",Input!C1217),"")</f>
        <v/>
      </c>
      <c r="C1217" s="154" t="str">
        <f>IF(Input!E1217&lt;&gt;"",Input!E1217,"")</f>
        <v/>
      </c>
      <c r="D1217" s="155" t="str">
        <f>IF(Input!F1217&lt;&gt;"",Input!F1217,"")</f>
        <v/>
      </c>
      <c r="E1217" s="154" t="str">
        <f>IF(Input!I1217&lt;&gt;"",CONCATENATE(Input!I1217,", ",LEFT(Input!H1217,1)),"")</f>
        <v/>
      </c>
      <c r="F1217" s="156"/>
      <c r="G1217" s="157" t="str">
        <f t="shared" si="18"/>
        <v/>
      </c>
      <c r="H1217" s="154" t="str">
        <f>IF(A1217&lt;&gt;"",VLOOKUP(G1217,ScoreRanges!$C$4:$E$8,3),"")</f>
        <v/>
      </c>
      <c r="I1217" s="156"/>
      <c r="J1217" s="129" t="str">
        <f>IF(AND(ConversionTable!$F$2&lt;&gt;"",A1217&lt;&gt;""),VLOOKUP(G1217,ConversionTable!B$2:D$402,3),"")</f>
        <v/>
      </c>
      <c r="K1217" s="66" t="str">
        <f>IF(AND(ConversionTable!$F$2&lt;&gt;"",A1217&lt;&gt;""),VLOOKUP(J1217,ConversionTable!I$4:K$7,3),"")</f>
        <v/>
      </c>
      <c r="M1217" s="66" t="str">
        <f>IF(A1217&lt;&gt;"",(Input!AE1217*ScoringModel!$B$11+Input!AF1217*ScoringModel!$B$21+Input!AG1217*ScoringModel!$B$31)*0.01,"")</f>
        <v/>
      </c>
      <c r="N1217" s="66" t="str">
        <f>IF(A1217&lt;&gt;"",(Input!J1217*ScoringModel!$B$4+Input!K1217*ScoringModel!$B$5+Input!L1217*ScoringModel!$B$6+Input!M1217*ScoringModel!$B$7+Input!N1217*ScoringModel!$B$8+Input!O1217*ScoringModel!$B$9+Input!P1217*ScoringModel!$B$10)*0.01,"")</f>
        <v/>
      </c>
      <c r="O1217" s="66" t="str">
        <f>IF(A1217&lt;&gt;"",(Input!Q1217*ScoringModel!$B$14+Input!R1217*ScoringModel!$B$15+Input!S1217*ScoringModel!$B$16+Input!T1217*ScoringModel!$B$17+Input!U1217*ScoringModel!$B$18+Input!V1217*ScoringModel!$B$19+Input!W1217*ScoringModel!$B$20)*0.01,"")</f>
        <v/>
      </c>
      <c r="P1217" s="66" t="str">
        <f>IF(A1217&lt;&gt;"",(Input!X1217*ScoringModel!$B$24+Input!Y1217*ScoringModel!$B$25+Input!Z1217*ScoringModel!$B$26+Input!AA1217*ScoringModel!$B$27+Input!AB1217*ScoringModel!$B$28+Input!AC1217*ScoringModel!$B$29+Input!AD1217*ScoringModel!$B$30)*0.01,"")</f>
        <v/>
      </c>
    </row>
    <row r="1218" spans="1:16" x14ac:dyDescent="0.25">
      <c r="A1218" s="154" t="str">
        <f>IF(Input!A1218&lt;&gt;"",Input!A1218,"")</f>
        <v/>
      </c>
      <c r="B1218" s="154" t="str">
        <f>IF(Input!D1218&lt;&gt;"",CONCATENATE(Input!D1218,", ",Input!C1218),"")</f>
        <v/>
      </c>
      <c r="C1218" s="154" t="str">
        <f>IF(Input!E1218&lt;&gt;"",Input!E1218,"")</f>
        <v/>
      </c>
      <c r="D1218" s="155" t="str">
        <f>IF(Input!F1218&lt;&gt;"",Input!F1218,"")</f>
        <v/>
      </c>
      <c r="E1218" s="154" t="str">
        <f>IF(Input!I1218&lt;&gt;"",CONCATENATE(Input!I1218,", ",LEFT(Input!H1218,1)),"")</f>
        <v/>
      </c>
      <c r="F1218" s="156"/>
      <c r="G1218" s="157" t="str">
        <f t="shared" ref="G1218:G1281" si="19">IF(A1218&lt;&gt;"",SUM(M1218:P1218),"")</f>
        <v/>
      </c>
      <c r="H1218" s="154" t="str">
        <f>IF(A1218&lt;&gt;"",VLOOKUP(G1218,ScoreRanges!$C$4:$E$8,3),"")</f>
        <v/>
      </c>
      <c r="I1218" s="156"/>
      <c r="J1218" s="129" t="str">
        <f>IF(AND(ConversionTable!$F$2&lt;&gt;"",A1218&lt;&gt;""),VLOOKUP(G1218,ConversionTable!B$2:D$402,3),"")</f>
        <v/>
      </c>
      <c r="K1218" s="66" t="str">
        <f>IF(AND(ConversionTable!$F$2&lt;&gt;"",A1218&lt;&gt;""),VLOOKUP(J1218,ConversionTable!I$4:K$7,3),"")</f>
        <v/>
      </c>
      <c r="M1218" s="66" t="str">
        <f>IF(A1218&lt;&gt;"",(Input!AE1218*ScoringModel!$B$11+Input!AF1218*ScoringModel!$B$21+Input!AG1218*ScoringModel!$B$31)*0.01,"")</f>
        <v/>
      </c>
      <c r="N1218" s="66" t="str">
        <f>IF(A1218&lt;&gt;"",(Input!J1218*ScoringModel!$B$4+Input!K1218*ScoringModel!$B$5+Input!L1218*ScoringModel!$B$6+Input!M1218*ScoringModel!$B$7+Input!N1218*ScoringModel!$B$8+Input!O1218*ScoringModel!$B$9+Input!P1218*ScoringModel!$B$10)*0.01,"")</f>
        <v/>
      </c>
      <c r="O1218" s="66" t="str">
        <f>IF(A1218&lt;&gt;"",(Input!Q1218*ScoringModel!$B$14+Input!R1218*ScoringModel!$B$15+Input!S1218*ScoringModel!$B$16+Input!T1218*ScoringModel!$B$17+Input!U1218*ScoringModel!$B$18+Input!V1218*ScoringModel!$B$19+Input!W1218*ScoringModel!$B$20)*0.01,"")</f>
        <v/>
      </c>
      <c r="P1218" s="66" t="str">
        <f>IF(A1218&lt;&gt;"",(Input!X1218*ScoringModel!$B$24+Input!Y1218*ScoringModel!$B$25+Input!Z1218*ScoringModel!$B$26+Input!AA1218*ScoringModel!$B$27+Input!AB1218*ScoringModel!$B$28+Input!AC1218*ScoringModel!$B$29+Input!AD1218*ScoringModel!$B$30)*0.01,"")</f>
        <v/>
      </c>
    </row>
    <row r="1219" spans="1:16" x14ac:dyDescent="0.25">
      <c r="A1219" s="154" t="str">
        <f>IF(Input!A1219&lt;&gt;"",Input!A1219,"")</f>
        <v/>
      </c>
      <c r="B1219" s="154" t="str">
        <f>IF(Input!D1219&lt;&gt;"",CONCATENATE(Input!D1219,", ",Input!C1219),"")</f>
        <v/>
      </c>
      <c r="C1219" s="154" t="str">
        <f>IF(Input!E1219&lt;&gt;"",Input!E1219,"")</f>
        <v/>
      </c>
      <c r="D1219" s="155" t="str">
        <f>IF(Input!F1219&lt;&gt;"",Input!F1219,"")</f>
        <v/>
      </c>
      <c r="E1219" s="154" t="str">
        <f>IF(Input!I1219&lt;&gt;"",CONCATENATE(Input!I1219,", ",LEFT(Input!H1219,1)),"")</f>
        <v/>
      </c>
      <c r="F1219" s="156"/>
      <c r="G1219" s="157" t="str">
        <f t="shared" si="19"/>
        <v/>
      </c>
      <c r="H1219" s="154" t="str">
        <f>IF(A1219&lt;&gt;"",VLOOKUP(G1219,ScoreRanges!$C$4:$E$8,3),"")</f>
        <v/>
      </c>
      <c r="I1219" s="156"/>
      <c r="J1219" s="129" t="str">
        <f>IF(AND(ConversionTable!$F$2&lt;&gt;"",A1219&lt;&gt;""),VLOOKUP(G1219,ConversionTable!B$2:D$402,3),"")</f>
        <v/>
      </c>
      <c r="K1219" s="66" t="str">
        <f>IF(AND(ConversionTable!$F$2&lt;&gt;"",A1219&lt;&gt;""),VLOOKUP(J1219,ConversionTable!I$4:K$7,3),"")</f>
        <v/>
      </c>
      <c r="M1219" s="66" t="str">
        <f>IF(A1219&lt;&gt;"",(Input!AE1219*ScoringModel!$B$11+Input!AF1219*ScoringModel!$B$21+Input!AG1219*ScoringModel!$B$31)*0.01,"")</f>
        <v/>
      </c>
      <c r="N1219" s="66" t="str">
        <f>IF(A1219&lt;&gt;"",(Input!J1219*ScoringModel!$B$4+Input!K1219*ScoringModel!$B$5+Input!L1219*ScoringModel!$B$6+Input!M1219*ScoringModel!$B$7+Input!N1219*ScoringModel!$B$8+Input!O1219*ScoringModel!$B$9+Input!P1219*ScoringModel!$B$10)*0.01,"")</f>
        <v/>
      </c>
      <c r="O1219" s="66" t="str">
        <f>IF(A1219&lt;&gt;"",(Input!Q1219*ScoringModel!$B$14+Input!R1219*ScoringModel!$B$15+Input!S1219*ScoringModel!$B$16+Input!T1219*ScoringModel!$B$17+Input!U1219*ScoringModel!$B$18+Input!V1219*ScoringModel!$B$19+Input!W1219*ScoringModel!$B$20)*0.01,"")</f>
        <v/>
      </c>
      <c r="P1219" s="66" t="str">
        <f>IF(A1219&lt;&gt;"",(Input!X1219*ScoringModel!$B$24+Input!Y1219*ScoringModel!$B$25+Input!Z1219*ScoringModel!$B$26+Input!AA1219*ScoringModel!$B$27+Input!AB1219*ScoringModel!$B$28+Input!AC1219*ScoringModel!$B$29+Input!AD1219*ScoringModel!$B$30)*0.01,"")</f>
        <v/>
      </c>
    </row>
    <row r="1220" spans="1:16" x14ac:dyDescent="0.25">
      <c r="A1220" s="154" t="str">
        <f>IF(Input!A1220&lt;&gt;"",Input!A1220,"")</f>
        <v/>
      </c>
      <c r="B1220" s="154" t="str">
        <f>IF(Input!D1220&lt;&gt;"",CONCATENATE(Input!D1220,", ",Input!C1220),"")</f>
        <v/>
      </c>
      <c r="C1220" s="154" t="str">
        <f>IF(Input!E1220&lt;&gt;"",Input!E1220,"")</f>
        <v/>
      </c>
      <c r="D1220" s="155" t="str">
        <f>IF(Input!F1220&lt;&gt;"",Input!F1220,"")</f>
        <v/>
      </c>
      <c r="E1220" s="154" t="str">
        <f>IF(Input!I1220&lt;&gt;"",CONCATENATE(Input!I1220,", ",LEFT(Input!H1220,1)),"")</f>
        <v/>
      </c>
      <c r="F1220" s="156"/>
      <c r="G1220" s="157" t="str">
        <f t="shared" si="19"/>
        <v/>
      </c>
      <c r="H1220" s="154" t="str">
        <f>IF(A1220&lt;&gt;"",VLOOKUP(G1220,ScoreRanges!$C$4:$E$8,3),"")</f>
        <v/>
      </c>
      <c r="I1220" s="156"/>
      <c r="J1220" s="129" t="str">
        <f>IF(AND(ConversionTable!$F$2&lt;&gt;"",A1220&lt;&gt;""),VLOOKUP(G1220,ConversionTable!B$2:D$402,3),"")</f>
        <v/>
      </c>
      <c r="K1220" s="66" t="str">
        <f>IF(AND(ConversionTable!$F$2&lt;&gt;"",A1220&lt;&gt;""),VLOOKUP(J1220,ConversionTable!I$4:K$7,3),"")</f>
        <v/>
      </c>
      <c r="M1220" s="66" t="str">
        <f>IF(A1220&lt;&gt;"",(Input!AE1220*ScoringModel!$B$11+Input!AF1220*ScoringModel!$B$21+Input!AG1220*ScoringModel!$B$31)*0.01,"")</f>
        <v/>
      </c>
      <c r="N1220" s="66" t="str">
        <f>IF(A1220&lt;&gt;"",(Input!J1220*ScoringModel!$B$4+Input!K1220*ScoringModel!$B$5+Input!L1220*ScoringModel!$B$6+Input!M1220*ScoringModel!$B$7+Input!N1220*ScoringModel!$B$8+Input!O1220*ScoringModel!$B$9+Input!P1220*ScoringModel!$B$10)*0.01,"")</f>
        <v/>
      </c>
      <c r="O1220" s="66" t="str">
        <f>IF(A1220&lt;&gt;"",(Input!Q1220*ScoringModel!$B$14+Input!R1220*ScoringModel!$B$15+Input!S1220*ScoringModel!$B$16+Input!T1220*ScoringModel!$B$17+Input!U1220*ScoringModel!$B$18+Input!V1220*ScoringModel!$B$19+Input!W1220*ScoringModel!$B$20)*0.01,"")</f>
        <v/>
      </c>
      <c r="P1220" s="66" t="str">
        <f>IF(A1220&lt;&gt;"",(Input!X1220*ScoringModel!$B$24+Input!Y1220*ScoringModel!$B$25+Input!Z1220*ScoringModel!$B$26+Input!AA1220*ScoringModel!$B$27+Input!AB1220*ScoringModel!$B$28+Input!AC1220*ScoringModel!$B$29+Input!AD1220*ScoringModel!$B$30)*0.01,"")</f>
        <v/>
      </c>
    </row>
    <row r="1221" spans="1:16" x14ac:dyDescent="0.25">
      <c r="A1221" s="154" t="str">
        <f>IF(Input!A1221&lt;&gt;"",Input!A1221,"")</f>
        <v/>
      </c>
      <c r="B1221" s="154" t="str">
        <f>IF(Input!D1221&lt;&gt;"",CONCATENATE(Input!D1221,", ",Input!C1221),"")</f>
        <v/>
      </c>
      <c r="C1221" s="154" t="str">
        <f>IF(Input!E1221&lt;&gt;"",Input!E1221,"")</f>
        <v/>
      </c>
      <c r="D1221" s="155" t="str">
        <f>IF(Input!F1221&lt;&gt;"",Input!F1221,"")</f>
        <v/>
      </c>
      <c r="E1221" s="154" t="str">
        <f>IF(Input!I1221&lt;&gt;"",CONCATENATE(Input!I1221,", ",LEFT(Input!H1221,1)),"")</f>
        <v/>
      </c>
      <c r="F1221" s="156"/>
      <c r="G1221" s="157" t="str">
        <f t="shared" si="19"/>
        <v/>
      </c>
      <c r="H1221" s="154" t="str">
        <f>IF(A1221&lt;&gt;"",VLOOKUP(G1221,ScoreRanges!$C$4:$E$8,3),"")</f>
        <v/>
      </c>
      <c r="I1221" s="156"/>
      <c r="J1221" s="129" t="str">
        <f>IF(AND(ConversionTable!$F$2&lt;&gt;"",A1221&lt;&gt;""),VLOOKUP(G1221,ConversionTable!B$2:D$402,3),"")</f>
        <v/>
      </c>
      <c r="K1221" s="66" t="str">
        <f>IF(AND(ConversionTable!$F$2&lt;&gt;"",A1221&lt;&gt;""),VLOOKUP(J1221,ConversionTable!I$4:K$7,3),"")</f>
        <v/>
      </c>
      <c r="M1221" s="66" t="str">
        <f>IF(A1221&lt;&gt;"",(Input!AE1221*ScoringModel!$B$11+Input!AF1221*ScoringModel!$B$21+Input!AG1221*ScoringModel!$B$31)*0.01,"")</f>
        <v/>
      </c>
      <c r="N1221" s="66" t="str">
        <f>IF(A1221&lt;&gt;"",(Input!J1221*ScoringModel!$B$4+Input!K1221*ScoringModel!$B$5+Input!L1221*ScoringModel!$B$6+Input!M1221*ScoringModel!$B$7+Input!N1221*ScoringModel!$B$8+Input!O1221*ScoringModel!$B$9+Input!P1221*ScoringModel!$B$10)*0.01,"")</f>
        <v/>
      </c>
      <c r="O1221" s="66" t="str">
        <f>IF(A1221&lt;&gt;"",(Input!Q1221*ScoringModel!$B$14+Input!R1221*ScoringModel!$B$15+Input!S1221*ScoringModel!$B$16+Input!T1221*ScoringModel!$B$17+Input!U1221*ScoringModel!$B$18+Input!V1221*ScoringModel!$B$19+Input!W1221*ScoringModel!$B$20)*0.01,"")</f>
        <v/>
      </c>
      <c r="P1221" s="66" t="str">
        <f>IF(A1221&lt;&gt;"",(Input!X1221*ScoringModel!$B$24+Input!Y1221*ScoringModel!$B$25+Input!Z1221*ScoringModel!$B$26+Input!AA1221*ScoringModel!$B$27+Input!AB1221*ScoringModel!$B$28+Input!AC1221*ScoringModel!$B$29+Input!AD1221*ScoringModel!$B$30)*0.01,"")</f>
        <v/>
      </c>
    </row>
    <row r="1222" spans="1:16" x14ac:dyDescent="0.25">
      <c r="A1222" s="154" t="str">
        <f>IF(Input!A1222&lt;&gt;"",Input!A1222,"")</f>
        <v/>
      </c>
      <c r="B1222" s="154" t="str">
        <f>IF(Input!D1222&lt;&gt;"",CONCATENATE(Input!D1222,", ",Input!C1222),"")</f>
        <v/>
      </c>
      <c r="C1222" s="154" t="str">
        <f>IF(Input!E1222&lt;&gt;"",Input!E1222,"")</f>
        <v/>
      </c>
      <c r="D1222" s="155" t="str">
        <f>IF(Input!F1222&lt;&gt;"",Input!F1222,"")</f>
        <v/>
      </c>
      <c r="E1222" s="154" t="str">
        <f>IF(Input!I1222&lt;&gt;"",CONCATENATE(Input!I1222,", ",LEFT(Input!H1222,1)),"")</f>
        <v/>
      </c>
      <c r="F1222" s="156"/>
      <c r="G1222" s="157" t="str">
        <f t="shared" si="19"/>
        <v/>
      </c>
      <c r="H1222" s="154" t="str">
        <f>IF(A1222&lt;&gt;"",VLOOKUP(G1222,ScoreRanges!$C$4:$E$8,3),"")</f>
        <v/>
      </c>
      <c r="I1222" s="156"/>
      <c r="J1222" s="129" t="str">
        <f>IF(AND(ConversionTable!$F$2&lt;&gt;"",A1222&lt;&gt;""),VLOOKUP(G1222,ConversionTable!B$2:D$402,3),"")</f>
        <v/>
      </c>
      <c r="K1222" s="66" t="str">
        <f>IF(AND(ConversionTable!$F$2&lt;&gt;"",A1222&lt;&gt;""),VLOOKUP(J1222,ConversionTable!I$4:K$7,3),"")</f>
        <v/>
      </c>
      <c r="M1222" s="66" t="str">
        <f>IF(A1222&lt;&gt;"",(Input!AE1222*ScoringModel!$B$11+Input!AF1222*ScoringModel!$B$21+Input!AG1222*ScoringModel!$B$31)*0.01,"")</f>
        <v/>
      </c>
      <c r="N1222" s="66" t="str">
        <f>IF(A1222&lt;&gt;"",(Input!J1222*ScoringModel!$B$4+Input!K1222*ScoringModel!$B$5+Input!L1222*ScoringModel!$B$6+Input!M1222*ScoringModel!$B$7+Input!N1222*ScoringModel!$B$8+Input!O1222*ScoringModel!$B$9+Input!P1222*ScoringModel!$B$10)*0.01,"")</f>
        <v/>
      </c>
      <c r="O1222" s="66" t="str">
        <f>IF(A1222&lt;&gt;"",(Input!Q1222*ScoringModel!$B$14+Input!R1222*ScoringModel!$B$15+Input!S1222*ScoringModel!$B$16+Input!T1222*ScoringModel!$B$17+Input!U1222*ScoringModel!$B$18+Input!V1222*ScoringModel!$B$19+Input!W1222*ScoringModel!$B$20)*0.01,"")</f>
        <v/>
      </c>
      <c r="P1222" s="66" t="str">
        <f>IF(A1222&lt;&gt;"",(Input!X1222*ScoringModel!$B$24+Input!Y1222*ScoringModel!$B$25+Input!Z1222*ScoringModel!$B$26+Input!AA1222*ScoringModel!$B$27+Input!AB1222*ScoringModel!$B$28+Input!AC1222*ScoringModel!$B$29+Input!AD1222*ScoringModel!$B$30)*0.01,"")</f>
        <v/>
      </c>
    </row>
    <row r="1223" spans="1:16" x14ac:dyDescent="0.25">
      <c r="A1223" s="154" t="str">
        <f>IF(Input!A1223&lt;&gt;"",Input!A1223,"")</f>
        <v/>
      </c>
      <c r="B1223" s="154" t="str">
        <f>IF(Input!D1223&lt;&gt;"",CONCATENATE(Input!D1223,", ",Input!C1223),"")</f>
        <v/>
      </c>
      <c r="C1223" s="154" t="str">
        <f>IF(Input!E1223&lt;&gt;"",Input!E1223,"")</f>
        <v/>
      </c>
      <c r="D1223" s="155" t="str">
        <f>IF(Input!F1223&lt;&gt;"",Input!F1223,"")</f>
        <v/>
      </c>
      <c r="E1223" s="154" t="str">
        <f>IF(Input!I1223&lt;&gt;"",CONCATENATE(Input!I1223,", ",LEFT(Input!H1223,1)),"")</f>
        <v/>
      </c>
      <c r="F1223" s="156"/>
      <c r="G1223" s="157" t="str">
        <f t="shared" si="19"/>
        <v/>
      </c>
      <c r="H1223" s="154" t="str">
        <f>IF(A1223&lt;&gt;"",VLOOKUP(G1223,ScoreRanges!$C$4:$E$8,3),"")</f>
        <v/>
      </c>
      <c r="I1223" s="156"/>
      <c r="J1223" s="129" t="str">
        <f>IF(AND(ConversionTable!$F$2&lt;&gt;"",A1223&lt;&gt;""),VLOOKUP(G1223,ConversionTable!B$2:D$402,3),"")</f>
        <v/>
      </c>
      <c r="K1223" s="66" t="str">
        <f>IF(AND(ConversionTable!$F$2&lt;&gt;"",A1223&lt;&gt;""),VLOOKUP(J1223,ConversionTable!I$4:K$7,3),"")</f>
        <v/>
      </c>
      <c r="M1223" s="66" t="str">
        <f>IF(A1223&lt;&gt;"",(Input!AE1223*ScoringModel!$B$11+Input!AF1223*ScoringModel!$B$21+Input!AG1223*ScoringModel!$B$31)*0.01,"")</f>
        <v/>
      </c>
      <c r="N1223" s="66" t="str">
        <f>IF(A1223&lt;&gt;"",(Input!J1223*ScoringModel!$B$4+Input!K1223*ScoringModel!$B$5+Input!L1223*ScoringModel!$B$6+Input!M1223*ScoringModel!$B$7+Input!N1223*ScoringModel!$B$8+Input!O1223*ScoringModel!$B$9+Input!P1223*ScoringModel!$B$10)*0.01,"")</f>
        <v/>
      </c>
      <c r="O1223" s="66" t="str">
        <f>IF(A1223&lt;&gt;"",(Input!Q1223*ScoringModel!$B$14+Input!R1223*ScoringModel!$B$15+Input!S1223*ScoringModel!$B$16+Input!T1223*ScoringModel!$B$17+Input!U1223*ScoringModel!$B$18+Input!V1223*ScoringModel!$B$19+Input!W1223*ScoringModel!$B$20)*0.01,"")</f>
        <v/>
      </c>
      <c r="P1223" s="66" t="str">
        <f>IF(A1223&lt;&gt;"",(Input!X1223*ScoringModel!$B$24+Input!Y1223*ScoringModel!$B$25+Input!Z1223*ScoringModel!$B$26+Input!AA1223*ScoringModel!$B$27+Input!AB1223*ScoringModel!$B$28+Input!AC1223*ScoringModel!$B$29+Input!AD1223*ScoringModel!$B$30)*0.01,"")</f>
        <v/>
      </c>
    </row>
    <row r="1224" spans="1:16" x14ac:dyDescent="0.25">
      <c r="A1224" s="154" t="str">
        <f>IF(Input!A1224&lt;&gt;"",Input!A1224,"")</f>
        <v/>
      </c>
      <c r="B1224" s="154" t="str">
        <f>IF(Input!D1224&lt;&gt;"",CONCATENATE(Input!D1224,", ",Input!C1224),"")</f>
        <v/>
      </c>
      <c r="C1224" s="154" t="str">
        <f>IF(Input!E1224&lt;&gt;"",Input!E1224,"")</f>
        <v/>
      </c>
      <c r="D1224" s="155" t="str">
        <f>IF(Input!F1224&lt;&gt;"",Input!F1224,"")</f>
        <v/>
      </c>
      <c r="E1224" s="154" t="str">
        <f>IF(Input!I1224&lt;&gt;"",CONCATENATE(Input!I1224,", ",LEFT(Input!H1224,1)),"")</f>
        <v/>
      </c>
      <c r="F1224" s="156"/>
      <c r="G1224" s="157" t="str">
        <f t="shared" si="19"/>
        <v/>
      </c>
      <c r="H1224" s="154" t="str">
        <f>IF(A1224&lt;&gt;"",VLOOKUP(G1224,ScoreRanges!$C$4:$E$8,3),"")</f>
        <v/>
      </c>
      <c r="I1224" s="156"/>
      <c r="J1224" s="129" t="str">
        <f>IF(AND(ConversionTable!$F$2&lt;&gt;"",A1224&lt;&gt;""),VLOOKUP(G1224,ConversionTable!B$2:D$402,3),"")</f>
        <v/>
      </c>
      <c r="K1224" s="66" t="str">
        <f>IF(AND(ConversionTable!$F$2&lt;&gt;"",A1224&lt;&gt;""),VLOOKUP(J1224,ConversionTable!I$4:K$7,3),"")</f>
        <v/>
      </c>
      <c r="M1224" s="66" t="str">
        <f>IF(A1224&lt;&gt;"",(Input!AE1224*ScoringModel!$B$11+Input!AF1224*ScoringModel!$B$21+Input!AG1224*ScoringModel!$B$31)*0.01,"")</f>
        <v/>
      </c>
      <c r="N1224" s="66" t="str">
        <f>IF(A1224&lt;&gt;"",(Input!J1224*ScoringModel!$B$4+Input!K1224*ScoringModel!$B$5+Input!L1224*ScoringModel!$B$6+Input!M1224*ScoringModel!$B$7+Input!N1224*ScoringModel!$B$8+Input!O1224*ScoringModel!$B$9+Input!P1224*ScoringModel!$B$10)*0.01,"")</f>
        <v/>
      </c>
      <c r="O1224" s="66" t="str">
        <f>IF(A1224&lt;&gt;"",(Input!Q1224*ScoringModel!$B$14+Input!R1224*ScoringModel!$B$15+Input!S1224*ScoringModel!$B$16+Input!T1224*ScoringModel!$B$17+Input!U1224*ScoringModel!$B$18+Input!V1224*ScoringModel!$B$19+Input!W1224*ScoringModel!$B$20)*0.01,"")</f>
        <v/>
      </c>
      <c r="P1224" s="66" t="str">
        <f>IF(A1224&lt;&gt;"",(Input!X1224*ScoringModel!$B$24+Input!Y1224*ScoringModel!$B$25+Input!Z1224*ScoringModel!$B$26+Input!AA1224*ScoringModel!$B$27+Input!AB1224*ScoringModel!$B$28+Input!AC1224*ScoringModel!$B$29+Input!AD1224*ScoringModel!$B$30)*0.01,"")</f>
        <v/>
      </c>
    </row>
    <row r="1225" spans="1:16" x14ac:dyDescent="0.25">
      <c r="A1225" s="154" t="str">
        <f>IF(Input!A1225&lt;&gt;"",Input!A1225,"")</f>
        <v/>
      </c>
      <c r="B1225" s="154" t="str">
        <f>IF(Input!D1225&lt;&gt;"",CONCATENATE(Input!D1225,", ",Input!C1225),"")</f>
        <v/>
      </c>
      <c r="C1225" s="154" t="str">
        <f>IF(Input!E1225&lt;&gt;"",Input!E1225,"")</f>
        <v/>
      </c>
      <c r="D1225" s="155" t="str">
        <f>IF(Input!F1225&lt;&gt;"",Input!F1225,"")</f>
        <v/>
      </c>
      <c r="E1225" s="154" t="str">
        <f>IF(Input!I1225&lt;&gt;"",CONCATENATE(Input!I1225,", ",LEFT(Input!H1225,1)),"")</f>
        <v/>
      </c>
      <c r="F1225" s="156"/>
      <c r="G1225" s="157" t="str">
        <f t="shared" si="19"/>
        <v/>
      </c>
      <c r="H1225" s="154" t="str">
        <f>IF(A1225&lt;&gt;"",VLOOKUP(G1225,ScoreRanges!$C$4:$E$8,3),"")</f>
        <v/>
      </c>
      <c r="I1225" s="156"/>
      <c r="J1225" s="129" t="str">
        <f>IF(AND(ConversionTable!$F$2&lt;&gt;"",A1225&lt;&gt;""),VLOOKUP(G1225,ConversionTable!B$2:D$402,3),"")</f>
        <v/>
      </c>
      <c r="K1225" s="66" t="str">
        <f>IF(AND(ConversionTable!$F$2&lt;&gt;"",A1225&lt;&gt;""),VLOOKUP(J1225,ConversionTable!I$4:K$7,3),"")</f>
        <v/>
      </c>
      <c r="M1225" s="66" t="str">
        <f>IF(A1225&lt;&gt;"",(Input!AE1225*ScoringModel!$B$11+Input!AF1225*ScoringModel!$B$21+Input!AG1225*ScoringModel!$B$31)*0.01,"")</f>
        <v/>
      </c>
      <c r="N1225" s="66" t="str">
        <f>IF(A1225&lt;&gt;"",(Input!J1225*ScoringModel!$B$4+Input!K1225*ScoringModel!$B$5+Input!L1225*ScoringModel!$B$6+Input!M1225*ScoringModel!$B$7+Input!N1225*ScoringModel!$B$8+Input!O1225*ScoringModel!$B$9+Input!P1225*ScoringModel!$B$10)*0.01,"")</f>
        <v/>
      </c>
      <c r="O1225" s="66" t="str">
        <f>IF(A1225&lt;&gt;"",(Input!Q1225*ScoringModel!$B$14+Input!R1225*ScoringModel!$B$15+Input!S1225*ScoringModel!$B$16+Input!T1225*ScoringModel!$B$17+Input!U1225*ScoringModel!$B$18+Input!V1225*ScoringModel!$B$19+Input!W1225*ScoringModel!$B$20)*0.01,"")</f>
        <v/>
      </c>
      <c r="P1225" s="66" t="str">
        <f>IF(A1225&lt;&gt;"",(Input!X1225*ScoringModel!$B$24+Input!Y1225*ScoringModel!$B$25+Input!Z1225*ScoringModel!$B$26+Input!AA1225*ScoringModel!$B$27+Input!AB1225*ScoringModel!$B$28+Input!AC1225*ScoringModel!$B$29+Input!AD1225*ScoringModel!$B$30)*0.01,"")</f>
        <v/>
      </c>
    </row>
    <row r="1226" spans="1:16" x14ac:dyDescent="0.25">
      <c r="A1226" s="154" t="str">
        <f>IF(Input!A1226&lt;&gt;"",Input!A1226,"")</f>
        <v/>
      </c>
      <c r="B1226" s="154" t="str">
        <f>IF(Input!D1226&lt;&gt;"",CONCATENATE(Input!D1226,", ",Input!C1226),"")</f>
        <v/>
      </c>
      <c r="C1226" s="154" t="str">
        <f>IF(Input!E1226&lt;&gt;"",Input!E1226,"")</f>
        <v/>
      </c>
      <c r="D1226" s="155" t="str">
        <f>IF(Input!F1226&lt;&gt;"",Input!F1226,"")</f>
        <v/>
      </c>
      <c r="E1226" s="154" t="str">
        <f>IF(Input!I1226&lt;&gt;"",CONCATENATE(Input!I1226,", ",LEFT(Input!H1226,1)),"")</f>
        <v/>
      </c>
      <c r="F1226" s="156"/>
      <c r="G1226" s="157" t="str">
        <f t="shared" si="19"/>
        <v/>
      </c>
      <c r="H1226" s="154" t="str">
        <f>IF(A1226&lt;&gt;"",VLOOKUP(G1226,ScoreRanges!$C$4:$E$8,3),"")</f>
        <v/>
      </c>
      <c r="I1226" s="156"/>
      <c r="J1226" s="129" t="str">
        <f>IF(AND(ConversionTable!$F$2&lt;&gt;"",A1226&lt;&gt;""),VLOOKUP(G1226,ConversionTable!B$2:D$402,3),"")</f>
        <v/>
      </c>
      <c r="K1226" s="66" t="str">
        <f>IF(AND(ConversionTable!$F$2&lt;&gt;"",A1226&lt;&gt;""),VLOOKUP(J1226,ConversionTable!I$4:K$7,3),"")</f>
        <v/>
      </c>
      <c r="M1226" s="66" t="str">
        <f>IF(A1226&lt;&gt;"",(Input!AE1226*ScoringModel!$B$11+Input!AF1226*ScoringModel!$B$21+Input!AG1226*ScoringModel!$B$31)*0.01,"")</f>
        <v/>
      </c>
      <c r="N1226" s="66" t="str">
        <f>IF(A1226&lt;&gt;"",(Input!J1226*ScoringModel!$B$4+Input!K1226*ScoringModel!$B$5+Input!L1226*ScoringModel!$B$6+Input!M1226*ScoringModel!$B$7+Input!N1226*ScoringModel!$B$8+Input!O1226*ScoringModel!$B$9+Input!P1226*ScoringModel!$B$10)*0.01,"")</f>
        <v/>
      </c>
      <c r="O1226" s="66" t="str">
        <f>IF(A1226&lt;&gt;"",(Input!Q1226*ScoringModel!$B$14+Input!R1226*ScoringModel!$B$15+Input!S1226*ScoringModel!$B$16+Input!T1226*ScoringModel!$B$17+Input!U1226*ScoringModel!$B$18+Input!V1226*ScoringModel!$B$19+Input!W1226*ScoringModel!$B$20)*0.01,"")</f>
        <v/>
      </c>
      <c r="P1226" s="66" t="str">
        <f>IF(A1226&lt;&gt;"",(Input!X1226*ScoringModel!$B$24+Input!Y1226*ScoringModel!$B$25+Input!Z1226*ScoringModel!$B$26+Input!AA1226*ScoringModel!$B$27+Input!AB1226*ScoringModel!$B$28+Input!AC1226*ScoringModel!$B$29+Input!AD1226*ScoringModel!$B$30)*0.01,"")</f>
        <v/>
      </c>
    </row>
    <row r="1227" spans="1:16" x14ac:dyDescent="0.25">
      <c r="A1227" s="154" t="str">
        <f>IF(Input!A1227&lt;&gt;"",Input!A1227,"")</f>
        <v/>
      </c>
      <c r="B1227" s="154" t="str">
        <f>IF(Input!D1227&lt;&gt;"",CONCATENATE(Input!D1227,", ",Input!C1227),"")</f>
        <v/>
      </c>
      <c r="C1227" s="154" t="str">
        <f>IF(Input!E1227&lt;&gt;"",Input!E1227,"")</f>
        <v/>
      </c>
      <c r="D1227" s="155" t="str">
        <f>IF(Input!F1227&lt;&gt;"",Input!F1227,"")</f>
        <v/>
      </c>
      <c r="E1227" s="154" t="str">
        <f>IF(Input!I1227&lt;&gt;"",CONCATENATE(Input!I1227,", ",LEFT(Input!H1227,1)),"")</f>
        <v/>
      </c>
      <c r="F1227" s="156"/>
      <c r="G1227" s="157" t="str">
        <f t="shared" si="19"/>
        <v/>
      </c>
      <c r="H1227" s="154" t="str">
        <f>IF(A1227&lt;&gt;"",VLOOKUP(G1227,ScoreRanges!$C$4:$E$8,3),"")</f>
        <v/>
      </c>
      <c r="I1227" s="156"/>
      <c r="J1227" s="129" t="str">
        <f>IF(AND(ConversionTable!$F$2&lt;&gt;"",A1227&lt;&gt;""),VLOOKUP(G1227,ConversionTable!B$2:D$402,3),"")</f>
        <v/>
      </c>
      <c r="K1227" s="66" t="str">
        <f>IF(AND(ConversionTable!$F$2&lt;&gt;"",A1227&lt;&gt;""),VLOOKUP(J1227,ConversionTable!I$4:K$7,3),"")</f>
        <v/>
      </c>
      <c r="M1227" s="66" t="str">
        <f>IF(A1227&lt;&gt;"",(Input!AE1227*ScoringModel!$B$11+Input!AF1227*ScoringModel!$B$21+Input!AG1227*ScoringModel!$B$31)*0.01,"")</f>
        <v/>
      </c>
      <c r="N1227" s="66" t="str">
        <f>IF(A1227&lt;&gt;"",(Input!J1227*ScoringModel!$B$4+Input!K1227*ScoringModel!$B$5+Input!L1227*ScoringModel!$B$6+Input!M1227*ScoringModel!$B$7+Input!N1227*ScoringModel!$B$8+Input!O1227*ScoringModel!$B$9+Input!P1227*ScoringModel!$B$10)*0.01,"")</f>
        <v/>
      </c>
      <c r="O1227" s="66" t="str">
        <f>IF(A1227&lt;&gt;"",(Input!Q1227*ScoringModel!$B$14+Input!R1227*ScoringModel!$B$15+Input!S1227*ScoringModel!$B$16+Input!T1227*ScoringModel!$B$17+Input!U1227*ScoringModel!$B$18+Input!V1227*ScoringModel!$B$19+Input!W1227*ScoringModel!$B$20)*0.01,"")</f>
        <v/>
      </c>
      <c r="P1227" s="66" t="str">
        <f>IF(A1227&lt;&gt;"",(Input!X1227*ScoringModel!$B$24+Input!Y1227*ScoringModel!$B$25+Input!Z1227*ScoringModel!$B$26+Input!AA1227*ScoringModel!$B$27+Input!AB1227*ScoringModel!$B$28+Input!AC1227*ScoringModel!$B$29+Input!AD1227*ScoringModel!$B$30)*0.01,"")</f>
        <v/>
      </c>
    </row>
    <row r="1228" spans="1:16" x14ac:dyDescent="0.25">
      <c r="A1228" s="154" t="str">
        <f>IF(Input!A1228&lt;&gt;"",Input!A1228,"")</f>
        <v/>
      </c>
      <c r="B1228" s="154" t="str">
        <f>IF(Input!D1228&lt;&gt;"",CONCATENATE(Input!D1228,", ",Input!C1228),"")</f>
        <v/>
      </c>
      <c r="C1228" s="154" t="str">
        <f>IF(Input!E1228&lt;&gt;"",Input!E1228,"")</f>
        <v/>
      </c>
      <c r="D1228" s="155" t="str">
        <f>IF(Input!F1228&lt;&gt;"",Input!F1228,"")</f>
        <v/>
      </c>
      <c r="E1228" s="154" t="str">
        <f>IF(Input!I1228&lt;&gt;"",CONCATENATE(Input!I1228,", ",LEFT(Input!H1228,1)),"")</f>
        <v/>
      </c>
      <c r="F1228" s="156"/>
      <c r="G1228" s="157" t="str">
        <f t="shared" si="19"/>
        <v/>
      </c>
      <c r="H1228" s="154" t="str">
        <f>IF(A1228&lt;&gt;"",VLOOKUP(G1228,ScoreRanges!$C$4:$E$8,3),"")</f>
        <v/>
      </c>
      <c r="I1228" s="156"/>
      <c r="J1228" s="129" t="str">
        <f>IF(AND(ConversionTable!$F$2&lt;&gt;"",A1228&lt;&gt;""),VLOOKUP(G1228,ConversionTable!B$2:D$402,3),"")</f>
        <v/>
      </c>
      <c r="K1228" s="66" t="str">
        <f>IF(AND(ConversionTable!$F$2&lt;&gt;"",A1228&lt;&gt;""),VLOOKUP(J1228,ConversionTable!I$4:K$7,3),"")</f>
        <v/>
      </c>
      <c r="M1228" s="66" t="str">
        <f>IF(A1228&lt;&gt;"",(Input!AE1228*ScoringModel!$B$11+Input!AF1228*ScoringModel!$B$21+Input!AG1228*ScoringModel!$B$31)*0.01,"")</f>
        <v/>
      </c>
      <c r="N1228" s="66" t="str">
        <f>IF(A1228&lt;&gt;"",(Input!J1228*ScoringModel!$B$4+Input!K1228*ScoringModel!$B$5+Input!L1228*ScoringModel!$B$6+Input!M1228*ScoringModel!$B$7+Input!N1228*ScoringModel!$B$8+Input!O1228*ScoringModel!$B$9+Input!P1228*ScoringModel!$B$10)*0.01,"")</f>
        <v/>
      </c>
      <c r="O1228" s="66" t="str">
        <f>IF(A1228&lt;&gt;"",(Input!Q1228*ScoringModel!$B$14+Input!R1228*ScoringModel!$B$15+Input!S1228*ScoringModel!$B$16+Input!T1228*ScoringModel!$B$17+Input!U1228*ScoringModel!$B$18+Input!V1228*ScoringModel!$B$19+Input!W1228*ScoringModel!$B$20)*0.01,"")</f>
        <v/>
      </c>
      <c r="P1228" s="66" t="str">
        <f>IF(A1228&lt;&gt;"",(Input!X1228*ScoringModel!$B$24+Input!Y1228*ScoringModel!$B$25+Input!Z1228*ScoringModel!$B$26+Input!AA1228*ScoringModel!$B$27+Input!AB1228*ScoringModel!$B$28+Input!AC1228*ScoringModel!$B$29+Input!AD1228*ScoringModel!$B$30)*0.01,"")</f>
        <v/>
      </c>
    </row>
    <row r="1229" spans="1:16" x14ac:dyDescent="0.25">
      <c r="A1229" s="154" t="str">
        <f>IF(Input!A1229&lt;&gt;"",Input!A1229,"")</f>
        <v/>
      </c>
      <c r="B1229" s="154" t="str">
        <f>IF(Input!D1229&lt;&gt;"",CONCATENATE(Input!D1229,", ",Input!C1229),"")</f>
        <v/>
      </c>
      <c r="C1229" s="154" t="str">
        <f>IF(Input!E1229&lt;&gt;"",Input!E1229,"")</f>
        <v/>
      </c>
      <c r="D1229" s="155" t="str">
        <f>IF(Input!F1229&lt;&gt;"",Input!F1229,"")</f>
        <v/>
      </c>
      <c r="E1229" s="154" t="str">
        <f>IF(Input!I1229&lt;&gt;"",CONCATENATE(Input!I1229,", ",LEFT(Input!H1229,1)),"")</f>
        <v/>
      </c>
      <c r="F1229" s="156"/>
      <c r="G1229" s="157" t="str">
        <f t="shared" si="19"/>
        <v/>
      </c>
      <c r="H1229" s="154" t="str">
        <f>IF(A1229&lt;&gt;"",VLOOKUP(G1229,ScoreRanges!$C$4:$E$8,3),"")</f>
        <v/>
      </c>
      <c r="I1229" s="156"/>
      <c r="J1229" s="129" t="str">
        <f>IF(AND(ConversionTable!$F$2&lt;&gt;"",A1229&lt;&gt;""),VLOOKUP(G1229,ConversionTable!B$2:D$402,3),"")</f>
        <v/>
      </c>
      <c r="K1229" s="66" t="str">
        <f>IF(AND(ConversionTable!$F$2&lt;&gt;"",A1229&lt;&gt;""),VLOOKUP(J1229,ConversionTable!I$4:K$7,3),"")</f>
        <v/>
      </c>
      <c r="M1229" s="66" t="str">
        <f>IF(A1229&lt;&gt;"",(Input!AE1229*ScoringModel!$B$11+Input!AF1229*ScoringModel!$B$21+Input!AG1229*ScoringModel!$B$31)*0.01,"")</f>
        <v/>
      </c>
      <c r="N1229" s="66" t="str">
        <f>IF(A1229&lt;&gt;"",(Input!J1229*ScoringModel!$B$4+Input!K1229*ScoringModel!$B$5+Input!L1229*ScoringModel!$B$6+Input!M1229*ScoringModel!$B$7+Input!N1229*ScoringModel!$B$8+Input!O1229*ScoringModel!$B$9+Input!P1229*ScoringModel!$B$10)*0.01,"")</f>
        <v/>
      </c>
      <c r="O1229" s="66" t="str">
        <f>IF(A1229&lt;&gt;"",(Input!Q1229*ScoringModel!$B$14+Input!R1229*ScoringModel!$B$15+Input!S1229*ScoringModel!$B$16+Input!T1229*ScoringModel!$B$17+Input!U1229*ScoringModel!$B$18+Input!V1229*ScoringModel!$B$19+Input!W1229*ScoringModel!$B$20)*0.01,"")</f>
        <v/>
      </c>
      <c r="P1229" s="66" t="str">
        <f>IF(A1229&lt;&gt;"",(Input!X1229*ScoringModel!$B$24+Input!Y1229*ScoringModel!$B$25+Input!Z1229*ScoringModel!$B$26+Input!AA1229*ScoringModel!$B$27+Input!AB1229*ScoringModel!$B$28+Input!AC1229*ScoringModel!$B$29+Input!AD1229*ScoringModel!$B$30)*0.01,"")</f>
        <v/>
      </c>
    </row>
    <row r="1230" spans="1:16" x14ac:dyDescent="0.25">
      <c r="A1230" s="154" t="str">
        <f>IF(Input!A1230&lt;&gt;"",Input!A1230,"")</f>
        <v/>
      </c>
      <c r="B1230" s="154" t="str">
        <f>IF(Input!D1230&lt;&gt;"",CONCATENATE(Input!D1230,", ",Input!C1230),"")</f>
        <v/>
      </c>
      <c r="C1230" s="154" t="str">
        <f>IF(Input!E1230&lt;&gt;"",Input!E1230,"")</f>
        <v/>
      </c>
      <c r="D1230" s="155" t="str">
        <f>IF(Input!F1230&lt;&gt;"",Input!F1230,"")</f>
        <v/>
      </c>
      <c r="E1230" s="154" t="str">
        <f>IF(Input!I1230&lt;&gt;"",CONCATENATE(Input!I1230,", ",LEFT(Input!H1230,1)),"")</f>
        <v/>
      </c>
      <c r="F1230" s="156"/>
      <c r="G1230" s="157" t="str">
        <f t="shared" si="19"/>
        <v/>
      </c>
      <c r="H1230" s="154" t="str">
        <f>IF(A1230&lt;&gt;"",VLOOKUP(G1230,ScoreRanges!$C$4:$E$8,3),"")</f>
        <v/>
      </c>
      <c r="I1230" s="156"/>
      <c r="J1230" s="129" t="str">
        <f>IF(AND(ConversionTable!$F$2&lt;&gt;"",A1230&lt;&gt;""),VLOOKUP(G1230,ConversionTable!B$2:D$402,3),"")</f>
        <v/>
      </c>
      <c r="K1230" s="66" t="str">
        <f>IF(AND(ConversionTable!$F$2&lt;&gt;"",A1230&lt;&gt;""),VLOOKUP(J1230,ConversionTable!I$4:K$7,3),"")</f>
        <v/>
      </c>
      <c r="M1230" s="66" t="str">
        <f>IF(A1230&lt;&gt;"",(Input!AE1230*ScoringModel!$B$11+Input!AF1230*ScoringModel!$B$21+Input!AG1230*ScoringModel!$B$31)*0.01,"")</f>
        <v/>
      </c>
      <c r="N1230" s="66" t="str">
        <f>IF(A1230&lt;&gt;"",(Input!J1230*ScoringModel!$B$4+Input!K1230*ScoringModel!$B$5+Input!L1230*ScoringModel!$B$6+Input!M1230*ScoringModel!$B$7+Input!N1230*ScoringModel!$B$8+Input!O1230*ScoringModel!$B$9+Input!P1230*ScoringModel!$B$10)*0.01,"")</f>
        <v/>
      </c>
      <c r="O1230" s="66" t="str">
        <f>IF(A1230&lt;&gt;"",(Input!Q1230*ScoringModel!$B$14+Input!R1230*ScoringModel!$B$15+Input!S1230*ScoringModel!$B$16+Input!T1230*ScoringModel!$B$17+Input!U1230*ScoringModel!$B$18+Input!V1230*ScoringModel!$B$19+Input!W1230*ScoringModel!$B$20)*0.01,"")</f>
        <v/>
      </c>
      <c r="P1230" s="66" t="str">
        <f>IF(A1230&lt;&gt;"",(Input!X1230*ScoringModel!$B$24+Input!Y1230*ScoringModel!$B$25+Input!Z1230*ScoringModel!$B$26+Input!AA1230*ScoringModel!$B$27+Input!AB1230*ScoringModel!$B$28+Input!AC1230*ScoringModel!$B$29+Input!AD1230*ScoringModel!$B$30)*0.01,"")</f>
        <v/>
      </c>
    </row>
    <row r="1231" spans="1:16" x14ac:dyDescent="0.25">
      <c r="A1231" s="154" t="str">
        <f>IF(Input!A1231&lt;&gt;"",Input!A1231,"")</f>
        <v/>
      </c>
      <c r="B1231" s="154" t="str">
        <f>IF(Input!D1231&lt;&gt;"",CONCATENATE(Input!D1231,", ",Input!C1231),"")</f>
        <v/>
      </c>
      <c r="C1231" s="154" t="str">
        <f>IF(Input!E1231&lt;&gt;"",Input!E1231,"")</f>
        <v/>
      </c>
      <c r="D1231" s="155" t="str">
        <f>IF(Input!F1231&lt;&gt;"",Input!F1231,"")</f>
        <v/>
      </c>
      <c r="E1231" s="154" t="str">
        <f>IF(Input!I1231&lt;&gt;"",CONCATENATE(Input!I1231,", ",LEFT(Input!H1231,1)),"")</f>
        <v/>
      </c>
      <c r="F1231" s="156"/>
      <c r="G1231" s="157" t="str">
        <f t="shared" si="19"/>
        <v/>
      </c>
      <c r="H1231" s="154" t="str">
        <f>IF(A1231&lt;&gt;"",VLOOKUP(G1231,ScoreRanges!$C$4:$E$8,3),"")</f>
        <v/>
      </c>
      <c r="I1231" s="156"/>
      <c r="J1231" s="129" t="str">
        <f>IF(AND(ConversionTable!$F$2&lt;&gt;"",A1231&lt;&gt;""),VLOOKUP(G1231,ConversionTable!B$2:D$402,3),"")</f>
        <v/>
      </c>
      <c r="K1231" s="66" t="str">
        <f>IF(AND(ConversionTable!$F$2&lt;&gt;"",A1231&lt;&gt;""),VLOOKUP(J1231,ConversionTable!I$4:K$7,3),"")</f>
        <v/>
      </c>
      <c r="M1231" s="66" t="str">
        <f>IF(A1231&lt;&gt;"",(Input!AE1231*ScoringModel!$B$11+Input!AF1231*ScoringModel!$B$21+Input!AG1231*ScoringModel!$B$31)*0.01,"")</f>
        <v/>
      </c>
      <c r="N1231" s="66" t="str">
        <f>IF(A1231&lt;&gt;"",(Input!J1231*ScoringModel!$B$4+Input!K1231*ScoringModel!$B$5+Input!L1231*ScoringModel!$B$6+Input!M1231*ScoringModel!$B$7+Input!N1231*ScoringModel!$B$8+Input!O1231*ScoringModel!$B$9+Input!P1231*ScoringModel!$B$10)*0.01,"")</f>
        <v/>
      </c>
      <c r="O1231" s="66" t="str">
        <f>IF(A1231&lt;&gt;"",(Input!Q1231*ScoringModel!$B$14+Input!R1231*ScoringModel!$B$15+Input!S1231*ScoringModel!$B$16+Input!T1231*ScoringModel!$B$17+Input!U1231*ScoringModel!$B$18+Input!V1231*ScoringModel!$B$19+Input!W1231*ScoringModel!$B$20)*0.01,"")</f>
        <v/>
      </c>
      <c r="P1231" s="66" t="str">
        <f>IF(A1231&lt;&gt;"",(Input!X1231*ScoringModel!$B$24+Input!Y1231*ScoringModel!$B$25+Input!Z1231*ScoringModel!$B$26+Input!AA1231*ScoringModel!$B$27+Input!AB1231*ScoringModel!$B$28+Input!AC1231*ScoringModel!$B$29+Input!AD1231*ScoringModel!$B$30)*0.01,"")</f>
        <v/>
      </c>
    </row>
    <row r="1232" spans="1:16" x14ac:dyDescent="0.25">
      <c r="A1232" s="154" t="str">
        <f>IF(Input!A1232&lt;&gt;"",Input!A1232,"")</f>
        <v/>
      </c>
      <c r="B1232" s="154" t="str">
        <f>IF(Input!D1232&lt;&gt;"",CONCATENATE(Input!D1232,", ",Input!C1232),"")</f>
        <v/>
      </c>
      <c r="C1232" s="154" t="str">
        <f>IF(Input!E1232&lt;&gt;"",Input!E1232,"")</f>
        <v/>
      </c>
      <c r="D1232" s="155" t="str">
        <f>IF(Input!F1232&lt;&gt;"",Input!F1232,"")</f>
        <v/>
      </c>
      <c r="E1232" s="154" t="str">
        <f>IF(Input!I1232&lt;&gt;"",CONCATENATE(Input!I1232,", ",LEFT(Input!H1232,1)),"")</f>
        <v/>
      </c>
      <c r="F1232" s="156"/>
      <c r="G1232" s="157" t="str">
        <f t="shared" si="19"/>
        <v/>
      </c>
      <c r="H1232" s="154" t="str">
        <f>IF(A1232&lt;&gt;"",VLOOKUP(G1232,ScoreRanges!$C$4:$E$8,3),"")</f>
        <v/>
      </c>
      <c r="I1232" s="156"/>
      <c r="J1232" s="129" t="str">
        <f>IF(AND(ConversionTable!$F$2&lt;&gt;"",A1232&lt;&gt;""),VLOOKUP(G1232,ConversionTable!B$2:D$402,3),"")</f>
        <v/>
      </c>
      <c r="K1232" s="66" t="str">
        <f>IF(AND(ConversionTable!$F$2&lt;&gt;"",A1232&lt;&gt;""),VLOOKUP(J1232,ConversionTable!I$4:K$7,3),"")</f>
        <v/>
      </c>
      <c r="M1232" s="66" t="str">
        <f>IF(A1232&lt;&gt;"",(Input!AE1232*ScoringModel!$B$11+Input!AF1232*ScoringModel!$B$21+Input!AG1232*ScoringModel!$B$31)*0.01,"")</f>
        <v/>
      </c>
      <c r="N1232" s="66" t="str">
        <f>IF(A1232&lt;&gt;"",(Input!J1232*ScoringModel!$B$4+Input!K1232*ScoringModel!$B$5+Input!L1232*ScoringModel!$B$6+Input!M1232*ScoringModel!$B$7+Input!N1232*ScoringModel!$B$8+Input!O1232*ScoringModel!$B$9+Input!P1232*ScoringModel!$B$10)*0.01,"")</f>
        <v/>
      </c>
      <c r="O1232" s="66" t="str">
        <f>IF(A1232&lt;&gt;"",(Input!Q1232*ScoringModel!$B$14+Input!R1232*ScoringModel!$B$15+Input!S1232*ScoringModel!$B$16+Input!T1232*ScoringModel!$B$17+Input!U1232*ScoringModel!$B$18+Input!V1232*ScoringModel!$B$19+Input!W1232*ScoringModel!$B$20)*0.01,"")</f>
        <v/>
      </c>
      <c r="P1232" s="66" t="str">
        <f>IF(A1232&lt;&gt;"",(Input!X1232*ScoringModel!$B$24+Input!Y1232*ScoringModel!$B$25+Input!Z1232*ScoringModel!$B$26+Input!AA1232*ScoringModel!$B$27+Input!AB1232*ScoringModel!$B$28+Input!AC1232*ScoringModel!$B$29+Input!AD1232*ScoringModel!$B$30)*0.01,"")</f>
        <v/>
      </c>
    </row>
    <row r="1233" spans="1:16" x14ac:dyDescent="0.25">
      <c r="A1233" s="154" t="str">
        <f>IF(Input!A1233&lt;&gt;"",Input!A1233,"")</f>
        <v/>
      </c>
      <c r="B1233" s="154" t="str">
        <f>IF(Input!D1233&lt;&gt;"",CONCATENATE(Input!D1233,", ",Input!C1233),"")</f>
        <v/>
      </c>
      <c r="C1233" s="154" t="str">
        <f>IF(Input!E1233&lt;&gt;"",Input!E1233,"")</f>
        <v/>
      </c>
      <c r="D1233" s="155" t="str">
        <f>IF(Input!F1233&lt;&gt;"",Input!F1233,"")</f>
        <v/>
      </c>
      <c r="E1233" s="154" t="str">
        <f>IF(Input!I1233&lt;&gt;"",CONCATENATE(Input!I1233,", ",LEFT(Input!H1233,1)),"")</f>
        <v/>
      </c>
      <c r="F1233" s="156"/>
      <c r="G1233" s="157" t="str">
        <f t="shared" si="19"/>
        <v/>
      </c>
      <c r="H1233" s="154" t="str">
        <f>IF(A1233&lt;&gt;"",VLOOKUP(G1233,ScoreRanges!$C$4:$E$8,3),"")</f>
        <v/>
      </c>
      <c r="I1233" s="156"/>
      <c r="J1233" s="129" t="str">
        <f>IF(AND(ConversionTable!$F$2&lt;&gt;"",A1233&lt;&gt;""),VLOOKUP(G1233,ConversionTable!B$2:D$402,3),"")</f>
        <v/>
      </c>
      <c r="K1233" s="66" t="str">
        <f>IF(AND(ConversionTable!$F$2&lt;&gt;"",A1233&lt;&gt;""),VLOOKUP(J1233,ConversionTable!I$4:K$7,3),"")</f>
        <v/>
      </c>
      <c r="M1233" s="66" t="str">
        <f>IF(A1233&lt;&gt;"",(Input!AE1233*ScoringModel!$B$11+Input!AF1233*ScoringModel!$B$21+Input!AG1233*ScoringModel!$B$31)*0.01,"")</f>
        <v/>
      </c>
      <c r="N1233" s="66" t="str">
        <f>IF(A1233&lt;&gt;"",(Input!J1233*ScoringModel!$B$4+Input!K1233*ScoringModel!$B$5+Input!L1233*ScoringModel!$B$6+Input!M1233*ScoringModel!$B$7+Input!N1233*ScoringModel!$B$8+Input!O1233*ScoringModel!$B$9+Input!P1233*ScoringModel!$B$10)*0.01,"")</f>
        <v/>
      </c>
      <c r="O1233" s="66" t="str">
        <f>IF(A1233&lt;&gt;"",(Input!Q1233*ScoringModel!$B$14+Input!R1233*ScoringModel!$B$15+Input!S1233*ScoringModel!$B$16+Input!T1233*ScoringModel!$B$17+Input!U1233*ScoringModel!$B$18+Input!V1233*ScoringModel!$B$19+Input!W1233*ScoringModel!$B$20)*0.01,"")</f>
        <v/>
      </c>
      <c r="P1233" s="66" t="str">
        <f>IF(A1233&lt;&gt;"",(Input!X1233*ScoringModel!$B$24+Input!Y1233*ScoringModel!$B$25+Input!Z1233*ScoringModel!$B$26+Input!AA1233*ScoringModel!$B$27+Input!AB1233*ScoringModel!$B$28+Input!AC1233*ScoringModel!$B$29+Input!AD1233*ScoringModel!$B$30)*0.01,"")</f>
        <v/>
      </c>
    </row>
    <row r="1234" spans="1:16" x14ac:dyDescent="0.25">
      <c r="A1234" s="154" t="str">
        <f>IF(Input!A1234&lt;&gt;"",Input!A1234,"")</f>
        <v/>
      </c>
      <c r="B1234" s="154" t="str">
        <f>IF(Input!D1234&lt;&gt;"",CONCATENATE(Input!D1234,", ",Input!C1234),"")</f>
        <v/>
      </c>
      <c r="C1234" s="154" t="str">
        <f>IF(Input!E1234&lt;&gt;"",Input!E1234,"")</f>
        <v/>
      </c>
      <c r="D1234" s="155" t="str">
        <f>IF(Input!F1234&lt;&gt;"",Input!F1234,"")</f>
        <v/>
      </c>
      <c r="E1234" s="154" t="str">
        <f>IF(Input!I1234&lt;&gt;"",CONCATENATE(Input!I1234,", ",LEFT(Input!H1234,1)),"")</f>
        <v/>
      </c>
      <c r="F1234" s="156"/>
      <c r="G1234" s="157" t="str">
        <f t="shared" si="19"/>
        <v/>
      </c>
      <c r="H1234" s="154" t="str">
        <f>IF(A1234&lt;&gt;"",VLOOKUP(G1234,ScoreRanges!$C$4:$E$8,3),"")</f>
        <v/>
      </c>
      <c r="I1234" s="156"/>
      <c r="J1234" s="129" t="str">
        <f>IF(AND(ConversionTable!$F$2&lt;&gt;"",A1234&lt;&gt;""),VLOOKUP(G1234,ConversionTable!B$2:D$402,3),"")</f>
        <v/>
      </c>
      <c r="K1234" s="66" t="str">
        <f>IF(AND(ConversionTable!$F$2&lt;&gt;"",A1234&lt;&gt;""),VLOOKUP(J1234,ConversionTable!I$4:K$7,3),"")</f>
        <v/>
      </c>
      <c r="M1234" s="66" t="str">
        <f>IF(A1234&lt;&gt;"",(Input!AE1234*ScoringModel!$B$11+Input!AF1234*ScoringModel!$B$21+Input!AG1234*ScoringModel!$B$31)*0.01,"")</f>
        <v/>
      </c>
      <c r="N1234" s="66" t="str">
        <f>IF(A1234&lt;&gt;"",(Input!J1234*ScoringModel!$B$4+Input!K1234*ScoringModel!$B$5+Input!L1234*ScoringModel!$B$6+Input!M1234*ScoringModel!$B$7+Input!N1234*ScoringModel!$B$8+Input!O1234*ScoringModel!$B$9+Input!P1234*ScoringModel!$B$10)*0.01,"")</f>
        <v/>
      </c>
      <c r="O1234" s="66" t="str">
        <f>IF(A1234&lt;&gt;"",(Input!Q1234*ScoringModel!$B$14+Input!R1234*ScoringModel!$B$15+Input!S1234*ScoringModel!$B$16+Input!T1234*ScoringModel!$B$17+Input!U1234*ScoringModel!$B$18+Input!V1234*ScoringModel!$B$19+Input!W1234*ScoringModel!$B$20)*0.01,"")</f>
        <v/>
      </c>
      <c r="P1234" s="66" t="str">
        <f>IF(A1234&lt;&gt;"",(Input!X1234*ScoringModel!$B$24+Input!Y1234*ScoringModel!$B$25+Input!Z1234*ScoringModel!$B$26+Input!AA1234*ScoringModel!$B$27+Input!AB1234*ScoringModel!$B$28+Input!AC1234*ScoringModel!$B$29+Input!AD1234*ScoringModel!$B$30)*0.01,"")</f>
        <v/>
      </c>
    </row>
    <row r="1235" spans="1:16" x14ac:dyDescent="0.25">
      <c r="A1235" s="154" t="str">
        <f>IF(Input!A1235&lt;&gt;"",Input!A1235,"")</f>
        <v/>
      </c>
      <c r="B1235" s="154" t="str">
        <f>IF(Input!D1235&lt;&gt;"",CONCATENATE(Input!D1235,", ",Input!C1235),"")</f>
        <v/>
      </c>
      <c r="C1235" s="154" t="str">
        <f>IF(Input!E1235&lt;&gt;"",Input!E1235,"")</f>
        <v/>
      </c>
      <c r="D1235" s="155" t="str">
        <f>IF(Input!F1235&lt;&gt;"",Input!F1235,"")</f>
        <v/>
      </c>
      <c r="E1235" s="154" t="str">
        <f>IF(Input!I1235&lt;&gt;"",CONCATENATE(Input!I1235,", ",LEFT(Input!H1235,1)),"")</f>
        <v/>
      </c>
      <c r="F1235" s="156"/>
      <c r="G1235" s="157" t="str">
        <f t="shared" si="19"/>
        <v/>
      </c>
      <c r="H1235" s="154" t="str">
        <f>IF(A1235&lt;&gt;"",VLOOKUP(G1235,ScoreRanges!$C$4:$E$8,3),"")</f>
        <v/>
      </c>
      <c r="I1235" s="156"/>
      <c r="J1235" s="129" t="str">
        <f>IF(AND(ConversionTable!$F$2&lt;&gt;"",A1235&lt;&gt;""),VLOOKUP(G1235,ConversionTable!B$2:D$402,3),"")</f>
        <v/>
      </c>
      <c r="K1235" s="66" t="str">
        <f>IF(AND(ConversionTable!$F$2&lt;&gt;"",A1235&lt;&gt;""),VLOOKUP(J1235,ConversionTable!I$4:K$7,3),"")</f>
        <v/>
      </c>
      <c r="M1235" s="66" t="str">
        <f>IF(A1235&lt;&gt;"",(Input!AE1235*ScoringModel!$B$11+Input!AF1235*ScoringModel!$B$21+Input!AG1235*ScoringModel!$B$31)*0.01,"")</f>
        <v/>
      </c>
      <c r="N1235" s="66" t="str">
        <f>IF(A1235&lt;&gt;"",(Input!J1235*ScoringModel!$B$4+Input!K1235*ScoringModel!$B$5+Input!L1235*ScoringModel!$B$6+Input!M1235*ScoringModel!$B$7+Input!N1235*ScoringModel!$B$8+Input!O1235*ScoringModel!$B$9+Input!P1235*ScoringModel!$B$10)*0.01,"")</f>
        <v/>
      </c>
      <c r="O1235" s="66" t="str">
        <f>IF(A1235&lt;&gt;"",(Input!Q1235*ScoringModel!$B$14+Input!R1235*ScoringModel!$B$15+Input!S1235*ScoringModel!$B$16+Input!T1235*ScoringModel!$B$17+Input!U1235*ScoringModel!$B$18+Input!V1235*ScoringModel!$B$19+Input!W1235*ScoringModel!$B$20)*0.01,"")</f>
        <v/>
      </c>
      <c r="P1235" s="66" t="str">
        <f>IF(A1235&lt;&gt;"",(Input!X1235*ScoringModel!$B$24+Input!Y1235*ScoringModel!$B$25+Input!Z1235*ScoringModel!$B$26+Input!AA1235*ScoringModel!$B$27+Input!AB1235*ScoringModel!$B$28+Input!AC1235*ScoringModel!$B$29+Input!AD1235*ScoringModel!$B$30)*0.01,"")</f>
        <v/>
      </c>
    </row>
    <row r="1236" spans="1:16" x14ac:dyDescent="0.25">
      <c r="A1236" s="154" t="str">
        <f>IF(Input!A1236&lt;&gt;"",Input!A1236,"")</f>
        <v/>
      </c>
      <c r="B1236" s="154" t="str">
        <f>IF(Input!D1236&lt;&gt;"",CONCATENATE(Input!D1236,", ",Input!C1236),"")</f>
        <v/>
      </c>
      <c r="C1236" s="154" t="str">
        <f>IF(Input!E1236&lt;&gt;"",Input!E1236,"")</f>
        <v/>
      </c>
      <c r="D1236" s="155" t="str">
        <f>IF(Input!F1236&lt;&gt;"",Input!F1236,"")</f>
        <v/>
      </c>
      <c r="E1236" s="154" t="str">
        <f>IF(Input!I1236&lt;&gt;"",CONCATENATE(Input!I1236,", ",LEFT(Input!H1236,1)),"")</f>
        <v/>
      </c>
      <c r="F1236" s="156"/>
      <c r="G1236" s="157" t="str">
        <f t="shared" si="19"/>
        <v/>
      </c>
      <c r="H1236" s="154" t="str">
        <f>IF(A1236&lt;&gt;"",VLOOKUP(G1236,ScoreRanges!$C$4:$E$8,3),"")</f>
        <v/>
      </c>
      <c r="I1236" s="156"/>
      <c r="J1236" s="129" t="str">
        <f>IF(AND(ConversionTable!$F$2&lt;&gt;"",A1236&lt;&gt;""),VLOOKUP(G1236,ConversionTable!B$2:D$402,3),"")</f>
        <v/>
      </c>
      <c r="K1236" s="66" t="str">
        <f>IF(AND(ConversionTable!$F$2&lt;&gt;"",A1236&lt;&gt;""),VLOOKUP(J1236,ConversionTable!I$4:K$7,3),"")</f>
        <v/>
      </c>
      <c r="M1236" s="66" t="str">
        <f>IF(A1236&lt;&gt;"",(Input!AE1236*ScoringModel!$B$11+Input!AF1236*ScoringModel!$B$21+Input!AG1236*ScoringModel!$B$31)*0.01,"")</f>
        <v/>
      </c>
      <c r="N1236" s="66" t="str">
        <f>IF(A1236&lt;&gt;"",(Input!J1236*ScoringModel!$B$4+Input!K1236*ScoringModel!$B$5+Input!L1236*ScoringModel!$B$6+Input!M1236*ScoringModel!$B$7+Input!N1236*ScoringModel!$B$8+Input!O1236*ScoringModel!$B$9+Input!P1236*ScoringModel!$B$10)*0.01,"")</f>
        <v/>
      </c>
      <c r="O1236" s="66" t="str">
        <f>IF(A1236&lt;&gt;"",(Input!Q1236*ScoringModel!$B$14+Input!R1236*ScoringModel!$B$15+Input!S1236*ScoringModel!$B$16+Input!T1236*ScoringModel!$B$17+Input!U1236*ScoringModel!$B$18+Input!V1236*ScoringModel!$B$19+Input!W1236*ScoringModel!$B$20)*0.01,"")</f>
        <v/>
      </c>
      <c r="P1236" s="66" t="str">
        <f>IF(A1236&lt;&gt;"",(Input!X1236*ScoringModel!$B$24+Input!Y1236*ScoringModel!$B$25+Input!Z1236*ScoringModel!$B$26+Input!AA1236*ScoringModel!$B$27+Input!AB1236*ScoringModel!$B$28+Input!AC1236*ScoringModel!$B$29+Input!AD1236*ScoringModel!$B$30)*0.01,"")</f>
        <v/>
      </c>
    </row>
    <row r="1237" spans="1:16" x14ac:dyDescent="0.25">
      <c r="A1237" s="154" t="str">
        <f>IF(Input!A1237&lt;&gt;"",Input!A1237,"")</f>
        <v/>
      </c>
      <c r="B1237" s="154" t="str">
        <f>IF(Input!D1237&lt;&gt;"",CONCATENATE(Input!D1237,", ",Input!C1237),"")</f>
        <v/>
      </c>
      <c r="C1237" s="154" t="str">
        <f>IF(Input!E1237&lt;&gt;"",Input!E1237,"")</f>
        <v/>
      </c>
      <c r="D1237" s="155" t="str">
        <f>IF(Input!F1237&lt;&gt;"",Input!F1237,"")</f>
        <v/>
      </c>
      <c r="E1237" s="154" t="str">
        <f>IF(Input!I1237&lt;&gt;"",CONCATENATE(Input!I1237,", ",LEFT(Input!H1237,1)),"")</f>
        <v/>
      </c>
      <c r="F1237" s="156"/>
      <c r="G1237" s="157" t="str">
        <f t="shared" si="19"/>
        <v/>
      </c>
      <c r="H1237" s="154" t="str">
        <f>IF(A1237&lt;&gt;"",VLOOKUP(G1237,ScoreRanges!$C$4:$E$8,3),"")</f>
        <v/>
      </c>
      <c r="I1237" s="156"/>
      <c r="J1237" s="129" t="str">
        <f>IF(AND(ConversionTable!$F$2&lt;&gt;"",A1237&lt;&gt;""),VLOOKUP(G1237,ConversionTable!B$2:D$402,3),"")</f>
        <v/>
      </c>
      <c r="K1237" s="66" t="str">
        <f>IF(AND(ConversionTable!$F$2&lt;&gt;"",A1237&lt;&gt;""),VLOOKUP(J1237,ConversionTable!I$4:K$7,3),"")</f>
        <v/>
      </c>
      <c r="M1237" s="66" t="str">
        <f>IF(A1237&lt;&gt;"",(Input!AE1237*ScoringModel!$B$11+Input!AF1237*ScoringModel!$B$21+Input!AG1237*ScoringModel!$B$31)*0.01,"")</f>
        <v/>
      </c>
      <c r="N1237" s="66" t="str">
        <f>IF(A1237&lt;&gt;"",(Input!J1237*ScoringModel!$B$4+Input!K1237*ScoringModel!$B$5+Input!L1237*ScoringModel!$B$6+Input!M1237*ScoringModel!$B$7+Input!N1237*ScoringModel!$B$8+Input!O1237*ScoringModel!$B$9+Input!P1237*ScoringModel!$B$10)*0.01,"")</f>
        <v/>
      </c>
      <c r="O1237" s="66" t="str">
        <f>IF(A1237&lt;&gt;"",(Input!Q1237*ScoringModel!$B$14+Input!R1237*ScoringModel!$B$15+Input!S1237*ScoringModel!$B$16+Input!T1237*ScoringModel!$B$17+Input!U1237*ScoringModel!$B$18+Input!V1237*ScoringModel!$B$19+Input!W1237*ScoringModel!$B$20)*0.01,"")</f>
        <v/>
      </c>
      <c r="P1237" s="66" t="str">
        <f>IF(A1237&lt;&gt;"",(Input!X1237*ScoringModel!$B$24+Input!Y1237*ScoringModel!$B$25+Input!Z1237*ScoringModel!$B$26+Input!AA1237*ScoringModel!$B$27+Input!AB1237*ScoringModel!$B$28+Input!AC1237*ScoringModel!$B$29+Input!AD1237*ScoringModel!$B$30)*0.01,"")</f>
        <v/>
      </c>
    </row>
    <row r="1238" spans="1:16" x14ac:dyDescent="0.25">
      <c r="A1238" s="154" t="str">
        <f>IF(Input!A1238&lt;&gt;"",Input!A1238,"")</f>
        <v/>
      </c>
      <c r="B1238" s="154" t="str">
        <f>IF(Input!D1238&lt;&gt;"",CONCATENATE(Input!D1238,", ",Input!C1238),"")</f>
        <v/>
      </c>
      <c r="C1238" s="154" t="str">
        <f>IF(Input!E1238&lt;&gt;"",Input!E1238,"")</f>
        <v/>
      </c>
      <c r="D1238" s="155" t="str">
        <f>IF(Input!F1238&lt;&gt;"",Input!F1238,"")</f>
        <v/>
      </c>
      <c r="E1238" s="154" t="str">
        <f>IF(Input!I1238&lt;&gt;"",CONCATENATE(Input!I1238,", ",LEFT(Input!H1238,1)),"")</f>
        <v/>
      </c>
      <c r="F1238" s="156"/>
      <c r="G1238" s="157" t="str">
        <f t="shared" si="19"/>
        <v/>
      </c>
      <c r="H1238" s="154" t="str">
        <f>IF(A1238&lt;&gt;"",VLOOKUP(G1238,ScoreRanges!$C$4:$E$8,3),"")</f>
        <v/>
      </c>
      <c r="I1238" s="156"/>
      <c r="J1238" s="129" t="str">
        <f>IF(AND(ConversionTable!$F$2&lt;&gt;"",A1238&lt;&gt;""),VLOOKUP(G1238,ConversionTable!B$2:D$402,3),"")</f>
        <v/>
      </c>
      <c r="K1238" s="66" t="str">
        <f>IF(AND(ConversionTable!$F$2&lt;&gt;"",A1238&lt;&gt;""),VLOOKUP(J1238,ConversionTable!I$4:K$7,3),"")</f>
        <v/>
      </c>
      <c r="M1238" s="66" t="str">
        <f>IF(A1238&lt;&gt;"",(Input!AE1238*ScoringModel!$B$11+Input!AF1238*ScoringModel!$B$21+Input!AG1238*ScoringModel!$B$31)*0.01,"")</f>
        <v/>
      </c>
      <c r="N1238" s="66" t="str">
        <f>IF(A1238&lt;&gt;"",(Input!J1238*ScoringModel!$B$4+Input!K1238*ScoringModel!$B$5+Input!L1238*ScoringModel!$B$6+Input!M1238*ScoringModel!$B$7+Input!N1238*ScoringModel!$B$8+Input!O1238*ScoringModel!$B$9+Input!P1238*ScoringModel!$B$10)*0.01,"")</f>
        <v/>
      </c>
      <c r="O1238" s="66" t="str">
        <f>IF(A1238&lt;&gt;"",(Input!Q1238*ScoringModel!$B$14+Input!R1238*ScoringModel!$B$15+Input!S1238*ScoringModel!$B$16+Input!T1238*ScoringModel!$B$17+Input!U1238*ScoringModel!$B$18+Input!V1238*ScoringModel!$B$19+Input!W1238*ScoringModel!$B$20)*0.01,"")</f>
        <v/>
      </c>
      <c r="P1238" s="66" t="str">
        <f>IF(A1238&lt;&gt;"",(Input!X1238*ScoringModel!$B$24+Input!Y1238*ScoringModel!$B$25+Input!Z1238*ScoringModel!$B$26+Input!AA1238*ScoringModel!$B$27+Input!AB1238*ScoringModel!$B$28+Input!AC1238*ScoringModel!$B$29+Input!AD1238*ScoringModel!$B$30)*0.01,"")</f>
        <v/>
      </c>
    </row>
    <row r="1239" spans="1:16" x14ac:dyDescent="0.25">
      <c r="A1239" s="154" t="str">
        <f>IF(Input!A1239&lt;&gt;"",Input!A1239,"")</f>
        <v/>
      </c>
      <c r="B1239" s="154" t="str">
        <f>IF(Input!D1239&lt;&gt;"",CONCATENATE(Input!D1239,", ",Input!C1239),"")</f>
        <v/>
      </c>
      <c r="C1239" s="154" t="str">
        <f>IF(Input!E1239&lt;&gt;"",Input!E1239,"")</f>
        <v/>
      </c>
      <c r="D1239" s="155" t="str">
        <f>IF(Input!F1239&lt;&gt;"",Input!F1239,"")</f>
        <v/>
      </c>
      <c r="E1239" s="154" t="str">
        <f>IF(Input!I1239&lt;&gt;"",CONCATENATE(Input!I1239,", ",LEFT(Input!H1239,1)),"")</f>
        <v/>
      </c>
      <c r="F1239" s="156"/>
      <c r="G1239" s="157" t="str">
        <f t="shared" si="19"/>
        <v/>
      </c>
      <c r="H1239" s="154" t="str">
        <f>IF(A1239&lt;&gt;"",VLOOKUP(G1239,ScoreRanges!$C$4:$E$8,3),"")</f>
        <v/>
      </c>
      <c r="I1239" s="156"/>
      <c r="J1239" s="129" t="str">
        <f>IF(AND(ConversionTable!$F$2&lt;&gt;"",A1239&lt;&gt;""),VLOOKUP(G1239,ConversionTable!B$2:D$402,3),"")</f>
        <v/>
      </c>
      <c r="K1239" s="66" t="str">
        <f>IF(AND(ConversionTable!$F$2&lt;&gt;"",A1239&lt;&gt;""),VLOOKUP(J1239,ConversionTable!I$4:K$7,3),"")</f>
        <v/>
      </c>
      <c r="M1239" s="66" t="str">
        <f>IF(A1239&lt;&gt;"",(Input!AE1239*ScoringModel!$B$11+Input!AF1239*ScoringModel!$B$21+Input!AG1239*ScoringModel!$B$31)*0.01,"")</f>
        <v/>
      </c>
      <c r="N1239" s="66" t="str">
        <f>IF(A1239&lt;&gt;"",(Input!J1239*ScoringModel!$B$4+Input!K1239*ScoringModel!$B$5+Input!L1239*ScoringModel!$B$6+Input!M1239*ScoringModel!$B$7+Input!N1239*ScoringModel!$B$8+Input!O1239*ScoringModel!$B$9+Input!P1239*ScoringModel!$B$10)*0.01,"")</f>
        <v/>
      </c>
      <c r="O1239" s="66" t="str">
        <f>IF(A1239&lt;&gt;"",(Input!Q1239*ScoringModel!$B$14+Input!R1239*ScoringModel!$B$15+Input!S1239*ScoringModel!$B$16+Input!T1239*ScoringModel!$B$17+Input!U1239*ScoringModel!$B$18+Input!V1239*ScoringModel!$B$19+Input!W1239*ScoringModel!$B$20)*0.01,"")</f>
        <v/>
      </c>
      <c r="P1239" s="66" t="str">
        <f>IF(A1239&lt;&gt;"",(Input!X1239*ScoringModel!$B$24+Input!Y1239*ScoringModel!$B$25+Input!Z1239*ScoringModel!$B$26+Input!AA1239*ScoringModel!$B$27+Input!AB1239*ScoringModel!$B$28+Input!AC1239*ScoringModel!$B$29+Input!AD1239*ScoringModel!$B$30)*0.01,"")</f>
        <v/>
      </c>
    </row>
    <row r="1240" spans="1:16" x14ac:dyDescent="0.25">
      <c r="A1240" s="154" t="str">
        <f>IF(Input!A1240&lt;&gt;"",Input!A1240,"")</f>
        <v/>
      </c>
      <c r="B1240" s="154" t="str">
        <f>IF(Input!D1240&lt;&gt;"",CONCATENATE(Input!D1240,", ",Input!C1240),"")</f>
        <v/>
      </c>
      <c r="C1240" s="154" t="str">
        <f>IF(Input!E1240&lt;&gt;"",Input!E1240,"")</f>
        <v/>
      </c>
      <c r="D1240" s="155" t="str">
        <f>IF(Input!F1240&lt;&gt;"",Input!F1240,"")</f>
        <v/>
      </c>
      <c r="E1240" s="154" t="str">
        <f>IF(Input!I1240&lt;&gt;"",CONCATENATE(Input!I1240,", ",LEFT(Input!H1240,1)),"")</f>
        <v/>
      </c>
      <c r="F1240" s="156"/>
      <c r="G1240" s="157" t="str">
        <f t="shared" si="19"/>
        <v/>
      </c>
      <c r="H1240" s="154" t="str">
        <f>IF(A1240&lt;&gt;"",VLOOKUP(G1240,ScoreRanges!$C$4:$E$8,3),"")</f>
        <v/>
      </c>
      <c r="I1240" s="156"/>
      <c r="J1240" s="129" t="str">
        <f>IF(AND(ConversionTable!$F$2&lt;&gt;"",A1240&lt;&gt;""),VLOOKUP(G1240,ConversionTable!B$2:D$402,3),"")</f>
        <v/>
      </c>
      <c r="K1240" s="66" t="str">
        <f>IF(AND(ConversionTable!$F$2&lt;&gt;"",A1240&lt;&gt;""),VLOOKUP(J1240,ConversionTable!I$4:K$7,3),"")</f>
        <v/>
      </c>
      <c r="M1240" s="66" t="str">
        <f>IF(A1240&lt;&gt;"",(Input!AE1240*ScoringModel!$B$11+Input!AF1240*ScoringModel!$B$21+Input!AG1240*ScoringModel!$B$31)*0.01,"")</f>
        <v/>
      </c>
      <c r="N1240" s="66" t="str">
        <f>IF(A1240&lt;&gt;"",(Input!J1240*ScoringModel!$B$4+Input!K1240*ScoringModel!$B$5+Input!L1240*ScoringModel!$B$6+Input!M1240*ScoringModel!$B$7+Input!N1240*ScoringModel!$B$8+Input!O1240*ScoringModel!$B$9+Input!P1240*ScoringModel!$B$10)*0.01,"")</f>
        <v/>
      </c>
      <c r="O1240" s="66" t="str">
        <f>IF(A1240&lt;&gt;"",(Input!Q1240*ScoringModel!$B$14+Input!R1240*ScoringModel!$B$15+Input!S1240*ScoringModel!$B$16+Input!T1240*ScoringModel!$B$17+Input!U1240*ScoringModel!$B$18+Input!V1240*ScoringModel!$B$19+Input!W1240*ScoringModel!$B$20)*0.01,"")</f>
        <v/>
      </c>
      <c r="P1240" s="66" t="str">
        <f>IF(A1240&lt;&gt;"",(Input!X1240*ScoringModel!$B$24+Input!Y1240*ScoringModel!$B$25+Input!Z1240*ScoringModel!$B$26+Input!AA1240*ScoringModel!$B$27+Input!AB1240*ScoringModel!$B$28+Input!AC1240*ScoringModel!$B$29+Input!AD1240*ScoringModel!$B$30)*0.01,"")</f>
        <v/>
      </c>
    </row>
    <row r="1241" spans="1:16" x14ac:dyDescent="0.25">
      <c r="A1241" s="154" t="str">
        <f>IF(Input!A1241&lt;&gt;"",Input!A1241,"")</f>
        <v/>
      </c>
      <c r="B1241" s="154" t="str">
        <f>IF(Input!D1241&lt;&gt;"",CONCATENATE(Input!D1241,", ",Input!C1241),"")</f>
        <v/>
      </c>
      <c r="C1241" s="154" t="str">
        <f>IF(Input!E1241&lt;&gt;"",Input!E1241,"")</f>
        <v/>
      </c>
      <c r="D1241" s="155" t="str">
        <f>IF(Input!F1241&lt;&gt;"",Input!F1241,"")</f>
        <v/>
      </c>
      <c r="E1241" s="154" t="str">
        <f>IF(Input!I1241&lt;&gt;"",CONCATENATE(Input!I1241,", ",LEFT(Input!H1241,1)),"")</f>
        <v/>
      </c>
      <c r="F1241" s="156"/>
      <c r="G1241" s="157" t="str">
        <f t="shared" si="19"/>
        <v/>
      </c>
      <c r="H1241" s="154" t="str">
        <f>IF(A1241&lt;&gt;"",VLOOKUP(G1241,ScoreRanges!$C$4:$E$8,3),"")</f>
        <v/>
      </c>
      <c r="I1241" s="156"/>
      <c r="J1241" s="129" t="str">
        <f>IF(AND(ConversionTable!$F$2&lt;&gt;"",A1241&lt;&gt;""),VLOOKUP(G1241,ConversionTable!B$2:D$402,3),"")</f>
        <v/>
      </c>
      <c r="K1241" s="66" t="str">
        <f>IF(AND(ConversionTable!$F$2&lt;&gt;"",A1241&lt;&gt;""),VLOOKUP(J1241,ConversionTable!I$4:K$7,3),"")</f>
        <v/>
      </c>
      <c r="M1241" s="66" t="str">
        <f>IF(A1241&lt;&gt;"",(Input!AE1241*ScoringModel!$B$11+Input!AF1241*ScoringModel!$B$21+Input!AG1241*ScoringModel!$B$31)*0.01,"")</f>
        <v/>
      </c>
      <c r="N1241" s="66" t="str">
        <f>IF(A1241&lt;&gt;"",(Input!J1241*ScoringModel!$B$4+Input!K1241*ScoringModel!$B$5+Input!L1241*ScoringModel!$B$6+Input!M1241*ScoringModel!$B$7+Input!N1241*ScoringModel!$B$8+Input!O1241*ScoringModel!$B$9+Input!P1241*ScoringModel!$B$10)*0.01,"")</f>
        <v/>
      </c>
      <c r="O1241" s="66" t="str">
        <f>IF(A1241&lt;&gt;"",(Input!Q1241*ScoringModel!$B$14+Input!R1241*ScoringModel!$B$15+Input!S1241*ScoringModel!$B$16+Input!T1241*ScoringModel!$B$17+Input!U1241*ScoringModel!$B$18+Input!V1241*ScoringModel!$B$19+Input!W1241*ScoringModel!$B$20)*0.01,"")</f>
        <v/>
      </c>
      <c r="P1241" s="66" t="str">
        <f>IF(A1241&lt;&gt;"",(Input!X1241*ScoringModel!$B$24+Input!Y1241*ScoringModel!$B$25+Input!Z1241*ScoringModel!$B$26+Input!AA1241*ScoringModel!$B$27+Input!AB1241*ScoringModel!$B$28+Input!AC1241*ScoringModel!$B$29+Input!AD1241*ScoringModel!$B$30)*0.01,"")</f>
        <v/>
      </c>
    </row>
    <row r="1242" spans="1:16" x14ac:dyDescent="0.25">
      <c r="A1242" s="154" t="str">
        <f>IF(Input!A1242&lt;&gt;"",Input!A1242,"")</f>
        <v/>
      </c>
      <c r="B1242" s="154" t="str">
        <f>IF(Input!D1242&lt;&gt;"",CONCATENATE(Input!D1242,", ",Input!C1242),"")</f>
        <v/>
      </c>
      <c r="C1242" s="154" t="str">
        <f>IF(Input!E1242&lt;&gt;"",Input!E1242,"")</f>
        <v/>
      </c>
      <c r="D1242" s="155" t="str">
        <f>IF(Input!F1242&lt;&gt;"",Input!F1242,"")</f>
        <v/>
      </c>
      <c r="E1242" s="154" t="str">
        <f>IF(Input!I1242&lt;&gt;"",CONCATENATE(Input!I1242,", ",LEFT(Input!H1242,1)),"")</f>
        <v/>
      </c>
      <c r="F1242" s="156"/>
      <c r="G1242" s="157" t="str">
        <f t="shared" si="19"/>
        <v/>
      </c>
      <c r="H1242" s="154" t="str">
        <f>IF(A1242&lt;&gt;"",VLOOKUP(G1242,ScoreRanges!$C$4:$E$8,3),"")</f>
        <v/>
      </c>
      <c r="I1242" s="156"/>
      <c r="J1242" s="129" t="str">
        <f>IF(AND(ConversionTable!$F$2&lt;&gt;"",A1242&lt;&gt;""),VLOOKUP(G1242,ConversionTable!B$2:D$402,3),"")</f>
        <v/>
      </c>
      <c r="K1242" s="66" t="str">
        <f>IF(AND(ConversionTable!$F$2&lt;&gt;"",A1242&lt;&gt;""),VLOOKUP(J1242,ConversionTable!I$4:K$7,3),"")</f>
        <v/>
      </c>
      <c r="M1242" s="66" t="str">
        <f>IF(A1242&lt;&gt;"",(Input!AE1242*ScoringModel!$B$11+Input!AF1242*ScoringModel!$B$21+Input!AG1242*ScoringModel!$B$31)*0.01,"")</f>
        <v/>
      </c>
      <c r="N1242" s="66" t="str">
        <f>IF(A1242&lt;&gt;"",(Input!J1242*ScoringModel!$B$4+Input!K1242*ScoringModel!$B$5+Input!L1242*ScoringModel!$B$6+Input!M1242*ScoringModel!$B$7+Input!N1242*ScoringModel!$B$8+Input!O1242*ScoringModel!$B$9+Input!P1242*ScoringModel!$B$10)*0.01,"")</f>
        <v/>
      </c>
      <c r="O1242" s="66" t="str">
        <f>IF(A1242&lt;&gt;"",(Input!Q1242*ScoringModel!$B$14+Input!R1242*ScoringModel!$B$15+Input!S1242*ScoringModel!$B$16+Input!T1242*ScoringModel!$B$17+Input!U1242*ScoringModel!$B$18+Input!V1242*ScoringModel!$B$19+Input!W1242*ScoringModel!$B$20)*0.01,"")</f>
        <v/>
      </c>
      <c r="P1242" s="66" t="str">
        <f>IF(A1242&lt;&gt;"",(Input!X1242*ScoringModel!$B$24+Input!Y1242*ScoringModel!$B$25+Input!Z1242*ScoringModel!$B$26+Input!AA1242*ScoringModel!$B$27+Input!AB1242*ScoringModel!$B$28+Input!AC1242*ScoringModel!$B$29+Input!AD1242*ScoringModel!$B$30)*0.01,"")</f>
        <v/>
      </c>
    </row>
    <row r="1243" spans="1:16" x14ac:dyDescent="0.25">
      <c r="A1243" s="154" t="str">
        <f>IF(Input!A1243&lt;&gt;"",Input!A1243,"")</f>
        <v/>
      </c>
      <c r="B1243" s="154" t="str">
        <f>IF(Input!D1243&lt;&gt;"",CONCATENATE(Input!D1243,", ",Input!C1243),"")</f>
        <v/>
      </c>
      <c r="C1243" s="154" t="str">
        <f>IF(Input!E1243&lt;&gt;"",Input!E1243,"")</f>
        <v/>
      </c>
      <c r="D1243" s="155" t="str">
        <f>IF(Input!F1243&lt;&gt;"",Input!F1243,"")</f>
        <v/>
      </c>
      <c r="E1243" s="154" t="str">
        <f>IF(Input!I1243&lt;&gt;"",CONCATENATE(Input!I1243,", ",LEFT(Input!H1243,1)),"")</f>
        <v/>
      </c>
      <c r="F1243" s="156"/>
      <c r="G1243" s="157" t="str">
        <f t="shared" si="19"/>
        <v/>
      </c>
      <c r="H1243" s="154" t="str">
        <f>IF(A1243&lt;&gt;"",VLOOKUP(G1243,ScoreRanges!$C$4:$E$8,3),"")</f>
        <v/>
      </c>
      <c r="I1243" s="156"/>
      <c r="J1243" s="129" t="str">
        <f>IF(AND(ConversionTable!$F$2&lt;&gt;"",A1243&lt;&gt;""),VLOOKUP(G1243,ConversionTable!B$2:D$402,3),"")</f>
        <v/>
      </c>
      <c r="K1243" s="66" t="str">
        <f>IF(AND(ConversionTable!$F$2&lt;&gt;"",A1243&lt;&gt;""),VLOOKUP(J1243,ConversionTable!I$4:K$7,3),"")</f>
        <v/>
      </c>
      <c r="M1243" s="66" t="str">
        <f>IF(A1243&lt;&gt;"",(Input!AE1243*ScoringModel!$B$11+Input!AF1243*ScoringModel!$B$21+Input!AG1243*ScoringModel!$B$31)*0.01,"")</f>
        <v/>
      </c>
      <c r="N1243" s="66" t="str">
        <f>IF(A1243&lt;&gt;"",(Input!J1243*ScoringModel!$B$4+Input!K1243*ScoringModel!$B$5+Input!L1243*ScoringModel!$B$6+Input!M1243*ScoringModel!$B$7+Input!N1243*ScoringModel!$B$8+Input!O1243*ScoringModel!$B$9+Input!P1243*ScoringModel!$B$10)*0.01,"")</f>
        <v/>
      </c>
      <c r="O1243" s="66" t="str">
        <f>IF(A1243&lt;&gt;"",(Input!Q1243*ScoringModel!$B$14+Input!R1243*ScoringModel!$B$15+Input!S1243*ScoringModel!$B$16+Input!T1243*ScoringModel!$B$17+Input!U1243*ScoringModel!$B$18+Input!V1243*ScoringModel!$B$19+Input!W1243*ScoringModel!$B$20)*0.01,"")</f>
        <v/>
      </c>
      <c r="P1243" s="66" t="str">
        <f>IF(A1243&lt;&gt;"",(Input!X1243*ScoringModel!$B$24+Input!Y1243*ScoringModel!$B$25+Input!Z1243*ScoringModel!$B$26+Input!AA1243*ScoringModel!$B$27+Input!AB1243*ScoringModel!$B$28+Input!AC1243*ScoringModel!$B$29+Input!AD1243*ScoringModel!$B$30)*0.01,"")</f>
        <v/>
      </c>
    </row>
    <row r="1244" spans="1:16" x14ac:dyDescent="0.25">
      <c r="A1244" s="154" t="str">
        <f>IF(Input!A1244&lt;&gt;"",Input!A1244,"")</f>
        <v/>
      </c>
      <c r="B1244" s="154" t="str">
        <f>IF(Input!D1244&lt;&gt;"",CONCATENATE(Input!D1244,", ",Input!C1244),"")</f>
        <v/>
      </c>
      <c r="C1244" s="154" t="str">
        <f>IF(Input!E1244&lt;&gt;"",Input!E1244,"")</f>
        <v/>
      </c>
      <c r="D1244" s="155" t="str">
        <f>IF(Input!F1244&lt;&gt;"",Input!F1244,"")</f>
        <v/>
      </c>
      <c r="E1244" s="154" t="str">
        <f>IF(Input!I1244&lt;&gt;"",CONCATENATE(Input!I1244,", ",LEFT(Input!H1244,1)),"")</f>
        <v/>
      </c>
      <c r="F1244" s="156"/>
      <c r="G1244" s="157" t="str">
        <f t="shared" si="19"/>
        <v/>
      </c>
      <c r="H1244" s="154" t="str">
        <f>IF(A1244&lt;&gt;"",VLOOKUP(G1244,ScoreRanges!$C$4:$E$8,3),"")</f>
        <v/>
      </c>
      <c r="I1244" s="156"/>
      <c r="J1244" s="129" t="str">
        <f>IF(AND(ConversionTable!$F$2&lt;&gt;"",A1244&lt;&gt;""),VLOOKUP(G1244,ConversionTable!B$2:D$402,3),"")</f>
        <v/>
      </c>
      <c r="K1244" s="66" t="str">
        <f>IF(AND(ConversionTable!$F$2&lt;&gt;"",A1244&lt;&gt;""),VLOOKUP(J1244,ConversionTable!I$4:K$7,3),"")</f>
        <v/>
      </c>
      <c r="M1244" s="66" t="str">
        <f>IF(A1244&lt;&gt;"",(Input!AE1244*ScoringModel!$B$11+Input!AF1244*ScoringModel!$B$21+Input!AG1244*ScoringModel!$B$31)*0.01,"")</f>
        <v/>
      </c>
      <c r="N1244" s="66" t="str">
        <f>IF(A1244&lt;&gt;"",(Input!J1244*ScoringModel!$B$4+Input!K1244*ScoringModel!$B$5+Input!L1244*ScoringModel!$B$6+Input!M1244*ScoringModel!$B$7+Input!N1244*ScoringModel!$B$8+Input!O1244*ScoringModel!$B$9+Input!P1244*ScoringModel!$B$10)*0.01,"")</f>
        <v/>
      </c>
      <c r="O1244" s="66" t="str">
        <f>IF(A1244&lt;&gt;"",(Input!Q1244*ScoringModel!$B$14+Input!R1244*ScoringModel!$B$15+Input!S1244*ScoringModel!$B$16+Input!T1244*ScoringModel!$B$17+Input!U1244*ScoringModel!$B$18+Input!V1244*ScoringModel!$B$19+Input!W1244*ScoringModel!$B$20)*0.01,"")</f>
        <v/>
      </c>
      <c r="P1244" s="66" t="str">
        <f>IF(A1244&lt;&gt;"",(Input!X1244*ScoringModel!$B$24+Input!Y1244*ScoringModel!$B$25+Input!Z1244*ScoringModel!$B$26+Input!AA1244*ScoringModel!$B$27+Input!AB1244*ScoringModel!$B$28+Input!AC1244*ScoringModel!$B$29+Input!AD1244*ScoringModel!$B$30)*0.01,"")</f>
        <v/>
      </c>
    </row>
    <row r="1245" spans="1:16" x14ac:dyDescent="0.25">
      <c r="A1245" s="154" t="str">
        <f>IF(Input!A1245&lt;&gt;"",Input!A1245,"")</f>
        <v/>
      </c>
      <c r="B1245" s="154" t="str">
        <f>IF(Input!D1245&lt;&gt;"",CONCATENATE(Input!D1245,", ",Input!C1245),"")</f>
        <v/>
      </c>
      <c r="C1245" s="154" t="str">
        <f>IF(Input!E1245&lt;&gt;"",Input!E1245,"")</f>
        <v/>
      </c>
      <c r="D1245" s="155" t="str">
        <f>IF(Input!F1245&lt;&gt;"",Input!F1245,"")</f>
        <v/>
      </c>
      <c r="E1245" s="154" t="str">
        <f>IF(Input!I1245&lt;&gt;"",CONCATENATE(Input!I1245,", ",LEFT(Input!H1245,1)),"")</f>
        <v/>
      </c>
      <c r="F1245" s="156"/>
      <c r="G1245" s="157" t="str">
        <f t="shared" si="19"/>
        <v/>
      </c>
      <c r="H1245" s="154" t="str">
        <f>IF(A1245&lt;&gt;"",VLOOKUP(G1245,ScoreRanges!$C$4:$E$8,3),"")</f>
        <v/>
      </c>
      <c r="I1245" s="156"/>
      <c r="J1245" s="129" t="str">
        <f>IF(AND(ConversionTable!$F$2&lt;&gt;"",A1245&lt;&gt;""),VLOOKUP(G1245,ConversionTable!B$2:D$402,3),"")</f>
        <v/>
      </c>
      <c r="K1245" s="66" t="str">
        <f>IF(AND(ConversionTable!$F$2&lt;&gt;"",A1245&lt;&gt;""),VLOOKUP(J1245,ConversionTable!I$4:K$7,3),"")</f>
        <v/>
      </c>
      <c r="M1245" s="66" t="str">
        <f>IF(A1245&lt;&gt;"",(Input!AE1245*ScoringModel!$B$11+Input!AF1245*ScoringModel!$B$21+Input!AG1245*ScoringModel!$B$31)*0.01,"")</f>
        <v/>
      </c>
      <c r="N1245" s="66" t="str">
        <f>IF(A1245&lt;&gt;"",(Input!J1245*ScoringModel!$B$4+Input!K1245*ScoringModel!$B$5+Input!L1245*ScoringModel!$B$6+Input!M1245*ScoringModel!$B$7+Input!N1245*ScoringModel!$B$8+Input!O1245*ScoringModel!$B$9+Input!P1245*ScoringModel!$B$10)*0.01,"")</f>
        <v/>
      </c>
      <c r="O1245" s="66" t="str">
        <f>IF(A1245&lt;&gt;"",(Input!Q1245*ScoringModel!$B$14+Input!R1245*ScoringModel!$B$15+Input!S1245*ScoringModel!$B$16+Input!T1245*ScoringModel!$B$17+Input!U1245*ScoringModel!$B$18+Input!V1245*ScoringModel!$B$19+Input!W1245*ScoringModel!$B$20)*0.01,"")</f>
        <v/>
      </c>
      <c r="P1245" s="66" t="str">
        <f>IF(A1245&lt;&gt;"",(Input!X1245*ScoringModel!$B$24+Input!Y1245*ScoringModel!$B$25+Input!Z1245*ScoringModel!$B$26+Input!AA1245*ScoringModel!$B$27+Input!AB1245*ScoringModel!$B$28+Input!AC1245*ScoringModel!$B$29+Input!AD1245*ScoringModel!$B$30)*0.01,"")</f>
        <v/>
      </c>
    </row>
    <row r="1246" spans="1:16" x14ac:dyDescent="0.25">
      <c r="A1246" s="154" t="str">
        <f>IF(Input!A1246&lt;&gt;"",Input!A1246,"")</f>
        <v/>
      </c>
      <c r="B1246" s="154" t="str">
        <f>IF(Input!D1246&lt;&gt;"",CONCATENATE(Input!D1246,", ",Input!C1246),"")</f>
        <v/>
      </c>
      <c r="C1246" s="154" t="str">
        <f>IF(Input!E1246&lt;&gt;"",Input!E1246,"")</f>
        <v/>
      </c>
      <c r="D1246" s="155" t="str">
        <f>IF(Input!F1246&lt;&gt;"",Input!F1246,"")</f>
        <v/>
      </c>
      <c r="E1246" s="154" t="str">
        <f>IF(Input!I1246&lt;&gt;"",CONCATENATE(Input!I1246,", ",LEFT(Input!H1246,1)),"")</f>
        <v/>
      </c>
      <c r="F1246" s="156"/>
      <c r="G1246" s="157" t="str">
        <f t="shared" si="19"/>
        <v/>
      </c>
      <c r="H1246" s="154" t="str">
        <f>IF(A1246&lt;&gt;"",VLOOKUP(G1246,ScoreRanges!$C$4:$E$8,3),"")</f>
        <v/>
      </c>
      <c r="I1246" s="156"/>
      <c r="J1246" s="129" t="str">
        <f>IF(AND(ConversionTable!$F$2&lt;&gt;"",A1246&lt;&gt;""),VLOOKUP(G1246,ConversionTable!B$2:D$402,3),"")</f>
        <v/>
      </c>
      <c r="K1246" s="66" t="str">
        <f>IF(AND(ConversionTable!$F$2&lt;&gt;"",A1246&lt;&gt;""),VLOOKUP(J1246,ConversionTable!I$4:K$7,3),"")</f>
        <v/>
      </c>
      <c r="M1246" s="66" t="str">
        <f>IF(A1246&lt;&gt;"",(Input!AE1246*ScoringModel!$B$11+Input!AF1246*ScoringModel!$B$21+Input!AG1246*ScoringModel!$B$31)*0.01,"")</f>
        <v/>
      </c>
      <c r="N1246" s="66" t="str">
        <f>IF(A1246&lt;&gt;"",(Input!J1246*ScoringModel!$B$4+Input!K1246*ScoringModel!$B$5+Input!L1246*ScoringModel!$B$6+Input!M1246*ScoringModel!$B$7+Input!N1246*ScoringModel!$B$8+Input!O1246*ScoringModel!$B$9+Input!P1246*ScoringModel!$B$10)*0.01,"")</f>
        <v/>
      </c>
      <c r="O1246" s="66" t="str">
        <f>IF(A1246&lt;&gt;"",(Input!Q1246*ScoringModel!$B$14+Input!R1246*ScoringModel!$B$15+Input!S1246*ScoringModel!$B$16+Input!T1246*ScoringModel!$B$17+Input!U1246*ScoringModel!$B$18+Input!V1246*ScoringModel!$B$19+Input!W1246*ScoringModel!$B$20)*0.01,"")</f>
        <v/>
      </c>
      <c r="P1246" s="66" t="str">
        <f>IF(A1246&lt;&gt;"",(Input!X1246*ScoringModel!$B$24+Input!Y1246*ScoringModel!$B$25+Input!Z1246*ScoringModel!$B$26+Input!AA1246*ScoringModel!$B$27+Input!AB1246*ScoringModel!$B$28+Input!AC1246*ScoringModel!$B$29+Input!AD1246*ScoringModel!$B$30)*0.01,"")</f>
        <v/>
      </c>
    </row>
    <row r="1247" spans="1:16" x14ac:dyDescent="0.25">
      <c r="A1247" s="154" t="str">
        <f>IF(Input!A1247&lt;&gt;"",Input!A1247,"")</f>
        <v/>
      </c>
      <c r="B1247" s="154" t="str">
        <f>IF(Input!D1247&lt;&gt;"",CONCATENATE(Input!D1247,", ",Input!C1247),"")</f>
        <v/>
      </c>
      <c r="C1247" s="154" t="str">
        <f>IF(Input!E1247&lt;&gt;"",Input!E1247,"")</f>
        <v/>
      </c>
      <c r="D1247" s="155" t="str">
        <f>IF(Input!F1247&lt;&gt;"",Input!F1247,"")</f>
        <v/>
      </c>
      <c r="E1247" s="154" t="str">
        <f>IF(Input!I1247&lt;&gt;"",CONCATENATE(Input!I1247,", ",LEFT(Input!H1247,1)),"")</f>
        <v/>
      </c>
      <c r="F1247" s="156"/>
      <c r="G1247" s="157" t="str">
        <f t="shared" si="19"/>
        <v/>
      </c>
      <c r="H1247" s="154" t="str">
        <f>IF(A1247&lt;&gt;"",VLOOKUP(G1247,ScoreRanges!$C$4:$E$8,3),"")</f>
        <v/>
      </c>
      <c r="I1247" s="156"/>
      <c r="J1247" s="129" t="str">
        <f>IF(AND(ConversionTable!$F$2&lt;&gt;"",A1247&lt;&gt;""),VLOOKUP(G1247,ConversionTable!B$2:D$402,3),"")</f>
        <v/>
      </c>
      <c r="K1247" s="66" t="str">
        <f>IF(AND(ConversionTable!$F$2&lt;&gt;"",A1247&lt;&gt;""),VLOOKUP(J1247,ConversionTable!I$4:K$7,3),"")</f>
        <v/>
      </c>
      <c r="M1247" s="66" t="str">
        <f>IF(A1247&lt;&gt;"",(Input!AE1247*ScoringModel!$B$11+Input!AF1247*ScoringModel!$B$21+Input!AG1247*ScoringModel!$B$31)*0.01,"")</f>
        <v/>
      </c>
      <c r="N1247" s="66" t="str">
        <f>IF(A1247&lt;&gt;"",(Input!J1247*ScoringModel!$B$4+Input!K1247*ScoringModel!$B$5+Input!L1247*ScoringModel!$B$6+Input!M1247*ScoringModel!$B$7+Input!N1247*ScoringModel!$B$8+Input!O1247*ScoringModel!$B$9+Input!P1247*ScoringModel!$B$10)*0.01,"")</f>
        <v/>
      </c>
      <c r="O1247" s="66" t="str">
        <f>IF(A1247&lt;&gt;"",(Input!Q1247*ScoringModel!$B$14+Input!R1247*ScoringModel!$B$15+Input!S1247*ScoringModel!$B$16+Input!T1247*ScoringModel!$B$17+Input!U1247*ScoringModel!$B$18+Input!V1247*ScoringModel!$B$19+Input!W1247*ScoringModel!$B$20)*0.01,"")</f>
        <v/>
      </c>
      <c r="P1247" s="66" t="str">
        <f>IF(A1247&lt;&gt;"",(Input!X1247*ScoringModel!$B$24+Input!Y1247*ScoringModel!$B$25+Input!Z1247*ScoringModel!$B$26+Input!AA1247*ScoringModel!$B$27+Input!AB1247*ScoringModel!$B$28+Input!AC1247*ScoringModel!$B$29+Input!AD1247*ScoringModel!$B$30)*0.01,"")</f>
        <v/>
      </c>
    </row>
    <row r="1248" spans="1:16" x14ac:dyDescent="0.25">
      <c r="A1248" s="154" t="str">
        <f>IF(Input!A1248&lt;&gt;"",Input!A1248,"")</f>
        <v/>
      </c>
      <c r="B1248" s="154" t="str">
        <f>IF(Input!D1248&lt;&gt;"",CONCATENATE(Input!D1248,", ",Input!C1248),"")</f>
        <v/>
      </c>
      <c r="C1248" s="154" t="str">
        <f>IF(Input!E1248&lt;&gt;"",Input!E1248,"")</f>
        <v/>
      </c>
      <c r="D1248" s="155" t="str">
        <f>IF(Input!F1248&lt;&gt;"",Input!F1248,"")</f>
        <v/>
      </c>
      <c r="E1248" s="154" t="str">
        <f>IF(Input!I1248&lt;&gt;"",CONCATENATE(Input!I1248,", ",LEFT(Input!H1248,1)),"")</f>
        <v/>
      </c>
      <c r="F1248" s="156"/>
      <c r="G1248" s="157" t="str">
        <f t="shared" si="19"/>
        <v/>
      </c>
      <c r="H1248" s="154" t="str">
        <f>IF(A1248&lt;&gt;"",VLOOKUP(G1248,ScoreRanges!$C$4:$E$8,3),"")</f>
        <v/>
      </c>
      <c r="I1248" s="156"/>
      <c r="J1248" s="129" t="str">
        <f>IF(AND(ConversionTable!$F$2&lt;&gt;"",A1248&lt;&gt;""),VLOOKUP(G1248,ConversionTable!B$2:D$402,3),"")</f>
        <v/>
      </c>
      <c r="K1248" s="66" t="str">
        <f>IF(AND(ConversionTable!$F$2&lt;&gt;"",A1248&lt;&gt;""),VLOOKUP(J1248,ConversionTable!I$4:K$7,3),"")</f>
        <v/>
      </c>
      <c r="M1248" s="66" t="str">
        <f>IF(A1248&lt;&gt;"",(Input!AE1248*ScoringModel!$B$11+Input!AF1248*ScoringModel!$B$21+Input!AG1248*ScoringModel!$B$31)*0.01,"")</f>
        <v/>
      </c>
      <c r="N1248" s="66" t="str">
        <f>IF(A1248&lt;&gt;"",(Input!J1248*ScoringModel!$B$4+Input!K1248*ScoringModel!$B$5+Input!L1248*ScoringModel!$B$6+Input!M1248*ScoringModel!$B$7+Input!N1248*ScoringModel!$B$8+Input!O1248*ScoringModel!$B$9+Input!P1248*ScoringModel!$B$10)*0.01,"")</f>
        <v/>
      </c>
      <c r="O1248" s="66" t="str">
        <f>IF(A1248&lt;&gt;"",(Input!Q1248*ScoringModel!$B$14+Input!R1248*ScoringModel!$B$15+Input!S1248*ScoringModel!$B$16+Input!T1248*ScoringModel!$B$17+Input!U1248*ScoringModel!$B$18+Input!V1248*ScoringModel!$B$19+Input!W1248*ScoringModel!$B$20)*0.01,"")</f>
        <v/>
      </c>
      <c r="P1248" s="66" t="str">
        <f>IF(A1248&lt;&gt;"",(Input!X1248*ScoringModel!$B$24+Input!Y1248*ScoringModel!$B$25+Input!Z1248*ScoringModel!$B$26+Input!AA1248*ScoringModel!$B$27+Input!AB1248*ScoringModel!$B$28+Input!AC1248*ScoringModel!$B$29+Input!AD1248*ScoringModel!$B$30)*0.01,"")</f>
        <v/>
      </c>
    </row>
    <row r="1249" spans="1:16" x14ac:dyDescent="0.25">
      <c r="A1249" s="154" t="str">
        <f>IF(Input!A1249&lt;&gt;"",Input!A1249,"")</f>
        <v/>
      </c>
      <c r="B1249" s="154" t="str">
        <f>IF(Input!D1249&lt;&gt;"",CONCATENATE(Input!D1249,", ",Input!C1249),"")</f>
        <v/>
      </c>
      <c r="C1249" s="154" t="str">
        <f>IF(Input!E1249&lt;&gt;"",Input!E1249,"")</f>
        <v/>
      </c>
      <c r="D1249" s="155" t="str">
        <f>IF(Input!F1249&lt;&gt;"",Input!F1249,"")</f>
        <v/>
      </c>
      <c r="E1249" s="154" t="str">
        <f>IF(Input!I1249&lt;&gt;"",CONCATENATE(Input!I1249,", ",LEFT(Input!H1249,1)),"")</f>
        <v/>
      </c>
      <c r="F1249" s="156"/>
      <c r="G1249" s="157" t="str">
        <f t="shared" si="19"/>
        <v/>
      </c>
      <c r="H1249" s="154" t="str">
        <f>IF(A1249&lt;&gt;"",VLOOKUP(G1249,ScoreRanges!$C$4:$E$8,3),"")</f>
        <v/>
      </c>
      <c r="I1249" s="156"/>
      <c r="J1249" s="129" t="str">
        <f>IF(AND(ConversionTable!$F$2&lt;&gt;"",A1249&lt;&gt;""),VLOOKUP(G1249,ConversionTable!B$2:D$402,3),"")</f>
        <v/>
      </c>
      <c r="K1249" s="66" t="str">
        <f>IF(AND(ConversionTable!$F$2&lt;&gt;"",A1249&lt;&gt;""),VLOOKUP(J1249,ConversionTable!I$4:K$7,3),"")</f>
        <v/>
      </c>
      <c r="M1249" s="66" t="str">
        <f>IF(A1249&lt;&gt;"",(Input!AE1249*ScoringModel!$B$11+Input!AF1249*ScoringModel!$B$21+Input!AG1249*ScoringModel!$B$31)*0.01,"")</f>
        <v/>
      </c>
      <c r="N1249" s="66" t="str">
        <f>IF(A1249&lt;&gt;"",(Input!J1249*ScoringModel!$B$4+Input!K1249*ScoringModel!$B$5+Input!L1249*ScoringModel!$B$6+Input!M1249*ScoringModel!$B$7+Input!N1249*ScoringModel!$B$8+Input!O1249*ScoringModel!$B$9+Input!P1249*ScoringModel!$B$10)*0.01,"")</f>
        <v/>
      </c>
      <c r="O1249" s="66" t="str">
        <f>IF(A1249&lt;&gt;"",(Input!Q1249*ScoringModel!$B$14+Input!R1249*ScoringModel!$B$15+Input!S1249*ScoringModel!$B$16+Input!T1249*ScoringModel!$B$17+Input!U1249*ScoringModel!$B$18+Input!V1249*ScoringModel!$B$19+Input!W1249*ScoringModel!$B$20)*0.01,"")</f>
        <v/>
      </c>
      <c r="P1249" s="66" t="str">
        <f>IF(A1249&lt;&gt;"",(Input!X1249*ScoringModel!$B$24+Input!Y1249*ScoringModel!$B$25+Input!Z1249*ScoringModel!$B$26+Input!AA1249*ScoringModel!$B$27+Input!AB1249*ScoringModel!$B$28+Input!AC1249*ScoringModel!$B$29+Input!AD1249*ScoringModel!$B$30)*0.01,"")</f>
        <v/>
      </c>
    </row>
    <row r="1250" spans="1:16" x14ac:dyDescent="0.25">
      <c r="A1250" s="154" t="str">
        <f>IF(Input!A1250&lt;&gt;"",Input!A1250,"")</f>
        <v/>
      </c>
      <c r="B1250" s="154" t="str">
        <f>IF(Input!D1250&lt;&gt;"",CONCATENATE(Input!D1250,", ",Input!C1250),"")</f>
        <v/>
      </c>
      <c r="C1250" s="154" t="str">
        <f>IF(Input!E1250&lt;&gt;"",Input!E1250,"")</f>
        <v/>
      </c>
      <c r="D1250" s="155" t="str">
        <f>IF(Input!F1250&lt;&gt;"",Input!F1250,"")</f>
        <v/>
      </c>
      <c r="E1250" s="154" t="str">
        <f>IF(Input!I1250&lt;&gt;"",CONCATENATE(Input!I1250,", ",LEFT(Input!H1250,1)),"")</f>
        <v/>
      </c>
      <c r="F1250" s="156"/>
      <c r="G1250" s="157" t="str">
        <f t="shared" si="19"/>
        <v/>
      </c>
      <c r="H1250" s="154" t="str">
        <f>IF(A1250&lt;&gt;"",VLOOKUP(G1250,ScoreRanges!$C$4:$E$8,3),"")</f>
        <v/>
      </c>
      <c r="I1250" s="156"/>
      <c r="J1250" s="129" t="str">
        <f>IF(AND(ConversionTable!$F$2&lt;&gt;"",A1250&lt;&gt;""),VLOOKUP(G1250,ConversionTable!B$2:D$402,3),"")</f>
        <v/>
      </c>
      <c r="K1250" s="66" t="str">
        <f>IF(AND(ConversionTable!$F$2&lt;&gt;"",A1250&lt;&gt;""),VLOOKUP(J1250,ConversionTable!I$4:K$7,3),"")</f>
        <v/>
      </c>
      <c r="M1250" s="66" t="str">
        <f>IF(A1250&lt;&gt;"",(Input!AE1250*ScoringModel!$B$11+Input!AF1250*ScoringModel!$B$21+Input!AG1250*ScoringModel!$B$31)*0.01,"")</f>
        <v/>
      </c>
      <c r="N1250" s="66" t="str">
        <f>IF(A1250&lt;&gt;"",(Input!J1250*ScoringModel!$B$4+Input!K1250*ScoringModel!$B$5+Input!L1250*ScoringModel!$B$6+Input!M1250*ScoringModel!$B$7+Input!N1250*ScoringModel!$B$8+Input!O1250*ScoringModel!$B$9+Input!P1250*ScoringModel!$B$10)*0.01,"")</f>
        <v/>
      </c>
      <c r="O1250" s="66" t="str">
        <f>IF(A1250&lt;&gt;"",(Input!Q1250*ScoringModel!$B$14+Input!R1250*ScoringModel!$B$15+Input!S1250*ScoringModel!$B$16+Input!T1250*ScoringModel!$B$17+Input!U1250*ScoringModel!$B$18+Input!V1250*ScoringModel!$B$19+Input!W1250*ScoringModel!$B$20)*0.01,"")</f>
        <v/>
      </c>
      <c r="P1250" s="66" t="str">
        <f>IF(A1250&lt;&gt;"",(Input!X1250*ScoringModel!$B$24+Input!Y1250*ScoringModel!$B$25+Input!Z1250*ScoringModel!$B$26+Input!AA1250*ScoringModel!$B$27+Input!AB1250*ScoringModel!$B$28+Input!AC1250*ScoringModel!$B$29+Input!AD1250*ScoringModel!$B$30)*0.01,"")</f>
        <v/>
      </c>
    </row>
    <row r="1251" spans="1:16" x14ac:dyDescent="0.25">
      <c r="A1251" s="154" t="str">
        <f>IF(Input!A1251&lt;&gt;"",Input!A1251,"")</f>
        <v/>
      </c>
      <c r="B1251" s="154" t="str">
        <f>IF(Input!D1251&lt;&gt;"",CONCATENATE(Input!D1251,", ",Input!C1251),"")</f>
        <v/>
      </c>
      <c r="C1251" s="154" t="str">
        <f>IF(Input!E1251&lt;&gt;"",Input!E1251,"")</f>
        <v/>
      </c>
      <c r="D1251" s="155" t="str">
        <f>IF(Input!F1251&lt;&gt;"",Input!F1251,"")</f>
        <v/>
      </c>
      <c r="E1251" s="154" t="str">
        <f>IF(Input!I1251&lt;&gt;"",CONCATENATE(Input!I1251,", ",LEFT(Input!H1251,1)),"")</f>
        <v/>
      </c>
      <c r="F1251" s="156"/>
      <c r="G1251" s="157" t="str">
        <f t="shared" si="19"/>
        <v/>
      </c>
      <c r="H1251" s="154" t="str">
        <f>IF(A1251&lt;&gt;"",VLOOKUP(G1251,ScoreRanges!$C$4:$E$8,3),"")</f>
        <v/>
      </c>
      <c r="I1251" s="156"/>
      <c r="J1251" s="129" t="str">
        <f>IF(AND(ConversionTable!$F$2&lt;&gt;"",A1251&lt;&gt;""),VLOOKUP(G1251,ConversionTable!B$2:D$402,3),"")</f>
        <v/>
      </c>
      <c r="K1251" s="66" t="str">
        <f>IF(AND(ConversionTable!$F$2&lt;&gt;"",A1251&lt;&gt;""),VLOOKUP(J1251,ConversionTable!I$4:K$7,3),"")</f>
        <v/>
      </c>
      <c r="M1251" s="66" t="str">
        <f>IF(A1251&lt;&gt;"",(Input!AE1251*ScoringModel!$B$11+Input!AF1251*ScoringModel!$B$21+Input!AG1251*ScoringModel!$B$31)*0.01,"")</f>
        <v/>
      </c>
      <c r="N1251" s="66" t="str">
        <f>IF(A1251&lt;&gt;"",(Input!J1251*ScoringModel!$B$4+Input!K1251*ScoringModel!$B$5+Input!L1251*ScoringModel!$B$6+Input!M1251*ScoringModel!$B$7+Input!N1251*ScoringModel!$B$8+Input!O1251*ScoringModel!$B$9+Input!P1251*ScoringModel!$B$10)*0.01,"")</f>
        <v/>
      </c>
      <c r="O1251" s="66" t="str">
        <f>IF(A1251&lt;&gt;"",(Input!Q1251*ScoringModel!$B$14+Input!R1251*ScoringModel!$B$15+Input!S1251*ScoringModel!$B$16+Input!T1251*ScoringModel!$B$17+Input!U1251*ScoringModel!$B$18+Input!V1251*ScoringModel!$B$19+Input!W1251*ScoringModel!$B$20)*0.01,"")</f>
        <v/>
      </c>
      <c r="P1251" s="66" t="str">
        <f>IF(A1251&lt;&gt;"",(Input!X1251*ScoringModel!$B$24+Input!Y1251*ScoringModel!$B$25+Input!Z1251*ScoringModel!$B$26+Input!AA1251*ScoringModel!$B$27+Input!AB1251*ScoringModel!$B$28+Input!AC1251*ScoringModel!$B$29+Input!AD1251*ScoringModel!$B$30)*0.01,"")</f>
        <v/>
      </c>
    </row>
    <row r="1252" spans="1:16" x14ac:dyDescent="0.25">
      <c r="A1252" s="154" t="str">
        <f>IF(Input!A1252&lt;&gt;"",Input!A1252,"")</f>
        <v/>
      </c>
      <c r="B1252" s="154" t="str">
        <f>IF(Input!D1252&lt;&gt;"",CONCATENATE(Input!D1252,", ",Input!C1252),"")</f>
        <v/>
      </c>
      <c r="C1252" s="154" t="str">
        <f>IF(Input!E1252&lt;&gt;"",Input!E1252,"")</f>
        <v/>
      </c>
      <c r="D1252" s="155" t="str">
        <f>IF(Input!F1252&lt;&gt;"",Input!F1252,"")</f>
        <v/>
      </c>
      <c r="E1252" s="154" t="str">
        <f>IF(Input!I1252&lt;&gt;"",CONCATENATE(Input!I1252,", ",LEFT(Input!H1252,1)),"")</f>
        <v/>
      </c>
      <c r="F1252" s="156"/>
      <c r="G1252" s="157" t="str">
        <f t="shared" si="19"/>
        <v/>
      </c>
      <c r="H1252" s="154" t="str">
        <f>IF(A1252&lt;&gt;"",VLOOKUP(G1252,ScoreRanges!$C$4:$E$8,3),"")</f>
        <v/>
      </c>
      <c r="I1252" s="156"/>
      <c r="J1252" s="129" t="str">
        <f>IF(AND(ConversionTable!$F$2&lt;&gt;"",A1252&lt;&gt;""),VLOOKUP(G1252,ConversionTable!B$2:D$402,3),"")</f>
        <v/>
      </c>
      <c r="K1252" s="66" t="str">
        <f>IF(AND(ConversionTable!$F$2&lt;&gt;"",A1252&lt;&gt;""),VLOOKUP(J1252,ConversionTable!I$4:K$7,3),"")</f>
        <v/>
      </c>
      <c r="M1252" s="66" t="str">
        <f>IF(A1252&lt;&gt;"",(Input!AE1252*ScoringModel!$B$11+Input!AF1252*ScoringModel!$B$21+Input!AG1252*ScoringModel!$B$31)*0.01,"")</f>
        <v/>
      </c>
      <c r="N1252" s="66" t="str">
        <f>IF(A1252&lt;&gt;"",(Input!J1252*ScoringModel!$B$4+Input!K1252*ScoringModel!$B$5+Input!L1252*ScoringModel!$B$6+Input!M1252*ScoringModel!$B$7+Input!N1252*ScoringModel!$B$8+Input!O1252*ScoringModel!$B$9+Input!P1252*ScoringModel!$B$10)*0.01,"")</f>
        <v/>
      </c>
      <c r="O1252" s="66" t="str">
        <f>IF(A1252&lt;&gt;"",(Input!Q1252*ScoringModel!$B$14+Input!R1252*ScoringModel!$B$15+Input!S1252*ScoringModel!$B$16+Input!T1252*ScoringModel!$B$17+Input!U1252*ScoringModel!$B$18+Input!V1252*ScoringModel!$B$19+Input!W1252*ScoringModel!$B$20)*0.01,"")</f>
        <v/>
      </c>
      <c r="P1252" s="66" t="str">
        <f>IF(A1252&lt;&gt;"",(Input!X1252*ScoringModel!$B$24+Input!Y1252*ScoringModel!$B$25+Input!Z1252*ScoringModel!$B$26+Input!AA1252*ScoringModel!$B$27+Input!AB1252*ScoringModel!$B$28+Input!AC1252*ScoringModel!$B$29+Input!AD1252*ScoringModel!$B$30)*0.01,"")</f>
        <v/>
      </c>
    </row>
    <row r="1253" spans="1:16" x14ac:dyDescent="0.25">
      <c r="A1253" s="154" t="str">
        <f>IF(Input!A1253&lt;&gt;"",Input!A1253,"")</f>
        <v/>
      </c>
      <c r="B1253" s="154" t="str">
        <f>IF(Input!D1253&lt;&gt;"",CONCATENATE(Input!D1253,", ",Input!C1253),"")</f>
        <v/>
      </c>
      <c r="C1253" s="154" t="str">
        <f>IF(Input!E1253&lt;&gt;"",Input!E1253,"")</f>
        <v/>
      </c>
      <c r="D1253" s="155" t="str">
        <f>IF(Input!F1253&lt;&gt;"",Input!F1253,"")</f>
        <v/>
      </c>
      <c r="E1253" s="154" t="str">
        <f>IF(Input!I1253&lt;&gt;"",CONCATENATE(Input!I1253,", ",LEFT(Input!H1253,1)),"")</f>
        <v/>
      </c>
      <c r="F1253" s="156"/>
      <c r="G1253" s="157" t="str">
        <f t="shared" si="19"/>
        <v/>
      </c>
      <c r="H1253" s="154" t="str">
        <f>IF(A1253&lt;&gt;"",VLOOKUP(G1253,ScoreRanges!$C$4:$E$8,3),"")</f>
        <v/>
      </c>
      <c r="I1253" s="156"/>
      <c r="J1253" s="129" t="str">
        <f>IF(AND(ConversionTable!$F$2&lt;&gt;"",A1253&lt;&gt;""),VLOOKUP(G1253,ConversionTable!B$2:D$402,3),"")</f>
        <v/>
      </c>
      <c r="K1253" s="66" t="str">
        <f>IF(AND(ConversionTable!$F$2&lt;&gt;"",A1253&lt;&gt;""),VLOOKUP(J1253,ConversionTable!I$4:K$7,3),"")</f>
        <v/>
      </c>
      <c r="M1253" s="66" t="str">
        <f>IF(A1253&lt;&gt;"",(Input!AE1253*ScoringModel!$B$11+Input!AF1253*ScoringModel!$B$21+Input!AG1253*ScoringModel!$B$31)*0.01,"")</f>
        <v/>
      </c>
      <c r="N1253" s="66" t="str">
        <f>IF(A1253&lt;&gt;"",(Input!J1253*ScoringModel!$B$4+Input!K1253*ScoringModel!$B$5+Input!L1253*ScoringModel!$B$6+Input!M1253*ScoringModel!$B$7+Input!N1253*ScoringModel!$B$8+Input!O1253*ScoringModel!$B$9+Input!P1253*ScoringModel!$B$10)*0.01,"")</f>
        <v/>
      </c>
      <c r="O1253" s="66" t="str">
        <f>IF(A1253&lt;&gt;"",(Input!Q1253*ScoringModel!$B$14+Input!R1253*ScoringModel!$B$15+Input!S1253*ScoringModel!$B$16+Input!T1253*ScoringModel!$B$17+Input!U1253*ScoringModel!$B$18+Input!V1253*ScoringModel!$B$19+Input!W1253*ScoringModel!$B$20)*0.01,"")</f>
        <v/>
      </c>
      <c r="P1253" s="66" t="str">
        <f>IF(A1253&lt;&gt;"",(Input!X1253*ScoringModel!$B$24+Input!Y1253*ScoringModel!$B$25+Input!Z1253*ScoringModel!$B$26+Input!AA1253*ScoringModel!$B$27+Input!AB1253*ScoringModel!$B$28+Input!AC1253*ScoringModel!$B$29+Input!AD1253*ScoringModel!$B$30)*0.01,"")</f>
        <v/>
      </c>
    </row>
    <row r="1254" spans="1:16" x14ac:dyDescent="0.25">
      <c r="A1254" s="154" t="str">
        <f>IF(Input!A1254&lt;&gt;"",Input!A1254,"")</f>
        <v/>
      </c>
      <c r="B1254" s="154" t="str">
        <f>IF(Input!D1254&lt;&gt;"",CONCATENATE(Input!D1254,", ",Input!C1254),"")</f>
        <v/>
      </c>
      <c r="C1254" s="154" t="str">
        <f>IF(Input!E1254&lt;&gt;"",Input!E1254,"")</f>
        <v/>
      </c>
      <c r="D1254" s="155" t="str">
        <f>IF(Input!F1254&lt;&gt;"",Input!F1254,"")</f>
        <v/>
      </c>
      <c r="E1254" s="154" t="str">
        <f>IF(Input!I1254&lt;&gt;"",CONCATENATE(Input!I1254,", ",LEFT(Input!H1254,1)),"")</f>
        <v/>
      </c>
      <c r="F1254" s="156"/>
      <c r="G1254" s="157" t="str">
        <f t="shared" si="19"/>
        <v/>
      </c>
      <c r="H1254" s="154" t="str">
        <f>IF(A1254&lt;&gt;"",VLOOKUP(G1254,ScoreRanges!$C$4:$E$8,3),"")</f>
        <v/>
      </c>
      <c r="I1254" s="156"/>
      <c r="J1254" s="129" t="str">
        <f>IF(AND(ConversionTable!$F$2&lt;&gt;"",A1254&lt;&gt;""),VLOOKUP(G1254,ConversionTable!B$2:D$402,3),"")</f>
        <v/>
      </c>
      <c r="K1254" s="66" t="str">
        <f>IF(AND(ConversionTable!$F$2&lt;&gt;"",A1254&lt;&gt;""),VLOOKUP(J1254,ConversionTable!I$4:K$7,3),"")</f>
        <v/>
      </c>
      <c r="M1254" s="66" t="str">
        <f>IF(A1254&lt;&gt;"",(Input!AE1254*ScoringModel!$B$11+Input!AF1254*ScoringModel!$B$21+Input!AG1254*ScoringModel!$B$31)*0.01,"")</f>
        <v/>
      </c>
      <c r="N1254" s="66" t="str">
        <f>IF(A1254&lt;&gt;"",(Input!J1254*ScoringModel!$B$4+Input!K1254*ScoringModel!$B$5+Input!L1254*ScoringModel!$B$6+Input!M1254*ScoringModel!$B$7+Input!N1254*ScoringModel!$B$8+Input!O1254*ScoringModel!$B$9+Input!P1254*ScoringModel!$B$10)*0.01,"")</f>
        <v/>
      </c>
      <c r="O1254" s="66" t="str">
        <f>IF(A1254&lt;&gt;"",(Input!Q1254*ScoringModel!$B$14+Input!R1254*ScoringModel!$B$15+Input!S1254*ScoringModel!$B$16+Input!T1254*ScoringModel!$B$17+Input!U1254*ScoringModel!$B$18+Input!V1254*ScoringModel!$B$19+Input!W1254*ScoringModel!$B$20)*0.01,"")</f>
        <v/>
      </c>
      <c r="P1254" s="66" t="str">
        <f>IF(A1254&lt;&gt;"",(Input!X1254*ScoringModel!$B$24+Input!Y1254*ScoringModel!$B$25+Input!Z1254*ScoringModel!$B$26+Input!AA1254*ScoringModel!$B$27+Input!AB1254*ScoringModel!$B$28+Input!AC1254*ScoringModel!$B$29+Input!AD1254*ScoringModel!$B$30)*0.01,"")</f>
        <v/>
      </c>
    </row>
    <row r="1255" spans="1:16" x14ac:dyDescent="0.25">
      <c r="A1255" s="154" t="str">
        <f>IF(Input!A1255&lt;&gt;"",Input!A1255,"")</f>
        <v/>
      </c>
      <c r="B1255" s="154" t="str">
        <f>IF(Input!D1255&lt;&gt;"",CONCATENATE(Input!D1255,", ",Input!C1255),"")</f>
        <v/>
      </c>
      <c r="C1255" s="154" t="str">
        <f>IF(Input!E1255&lt;&gt;"",Input!E1255,"")</f>
        <v/>
      </c>
      <c r="D1255" s="155" t="str">
        <f>IF(Input!F1255&lt;&gt;"",Input!F1255,"")</f>
        <v/>
      </c>
      <c r="E1255" s="154" t="str">
        <f>IF(Input!I1255&lt;&gt;"",CONCATENATE(Input!I1255,", ",LEFT(Input!H1255,1)),"")</f>
        <v/>
      </c>
      <c r="F1255" s="156"/>
      <c r="G1255" s="157" t="str">
        <f t="shared" si="19"/>
        <v/>
      </c>
      <c r="H1255" s="154" t="str">
        <f>IF(A1255&lt;&gt;"",VLOOKUP(G1255,ScoreRanges!$C$4:$E$8,3),"")</f>
        <v/>
      </c>
      <c r="I1255" s="156"/>
      <c r="J1255" s="129" t="str">
        <f>IF(AND(ConversionTable!$F$2&lt;&gt;"",A1255&lt;&gt;""),VLOOKUP(G1255,ConversionTable!B$2:D$402,3),"")</f>
        <v/>
      </c>
      <c r="K1255" s="66" t="str">
        <f>IF(AND(ConversionTable!$F$2&lt;&gt;"",A1255&lt;&gt;""),VLOOKUP(J1255,ConversionTable!I$4:K$7,3),"")</f>
        <v/>
      </c>
      <c r="M1255" s="66" t="str">
        <f>IF(A1255&lt;&gt;"",(Input!AE1255*ScoringModel!$B$11+Input!AF1255*ScoringModel!$B$21+Input!AG1255*ScoringModel!$B$31)*0.01,"")</f>
        <v/>
      </c>
      <c r="N1255" s="66" t="str">
        <f>IF(A1255&lt;&gt;"",(Input!J1255*ScoringModel!$B$4+Input!K1255*ScoringModel!$B$5+Input!L1255*ScoringModel!$B$6+Input!M1255*ScoringModel!$B$7+Input!N1255*ScoringModel!$B$8+Input!O1255*ScoringModel!$B$9+Input!P1255*ScoringModel!$B$10)*0.01,"")</f>
        <v/>
      </c>
      <c r="O1255" s="66" t="str">
        <f>IF(A1255&lt;&gt;"",(Input!Q1255*ScoringModel!$B$14+Input!R1255*ScoringModel!$B$15+Input!S1255*ScoringModel!$B$16+Input!T1255*ScoringModel!$B$17+Input!U1255*ScoringModel!$B$18+Input!V1255*ScoringModel!$B$19+Input!W1255*ScoringModel!$B$20)*0.01,"")</f>
        <v/>
      </c>
      <c r="P1255" s="66" t="str">
        <f>IF(A1255&lt;&gt;"",(Input!X1255*ScoringModel!$B$24+Input!Y1255*ScoringModel!$B$25+Input!Z1255*ScoringModel!$B$26+Input!AA1255*ScoringModel!$B$27+Input!AB1255*ScoringModel!$B$28+Input!AC1255*ScoringModel!$B$29+Input!AD1255*ScoringModel!$B$30)*0.01,"")</f>
        <v/>
      </c>
    </row>
    <row r="1256" spans="1:16" x14ac:dyDescent="0.25">
      <c r="A1256" s="154" t="str">
        <f>IF(Input!A1256&lt;&gt;"",Input!A1256,"")</f>
        <v/>
      </c>
      <c r="B1256" s="154" t="str">
        <f>IF(Input!D1256&lt;&gt;"",CONCATENATE(Input!D1256,", ",Input!C1256),"")</f>
        <v/>
      </c>
      <c r="C1256" s="154" t="str">
        <f>IF(Input!E1256&lt;&gt;"",Input!E1256,"")</f>
        <v/>
      </c>
      <c r="D1256" s="155" t="str">
        <f>IF(Input!F1256&lt;&gt;"",Input!F1256,"")</f>
        <v/>
      </c>
      <c r="E1256" s="154" t="str">
        <f>IF(Input!I1256&lt;&gt;"",CONCATENATE(Input!I1256,", ",LEFT(Input!H1256,1)),"")</f>
        <v/>
      </c>
      <c r="F1256" s="156"/>
      <c r="G1256" s="157" t="str">
        <f t="shared" si="19"/>
        <v/>
      </c>
      <c r="H1256" s="154" t="str">
        <f>IF(A1256&lt;&gt;"",VLOOKUP(G1256,ScoreRanges!$C$4:$E$8,3),"")</f>
        <v/>
      </c>
      <c r="I1256" s="156"/>
      <c r="J1256" s="129" t="str">
        <f>IF(AND(ConversionTable!$F$2&lt;&gt;"",A1256&lt;&gt;""),VLOOKUP(G1256,ConversionTable!B$2:D$402,3),"")</f>
        <v/>
      </c>
      <c r="K1256" s="66" t="str">
        <f>IF(AND(ConversionTable!$F$2&lt;&gt;"",A1256&lt;&gt;""),VLOOKUP(J1256,ConversionTable!I$4:K$7,3),"")</f>
        <v/>
      </c>
      <c r="M1256" s="66" t="str">
        <f>IF(A1256&lt;&gt;"",(Input!AE1256*ScoringModel!$B$11+Input!AF1256*ScoringModel!$B$21+Input!AG1256*ScoringModel!$B$31)*0.01,"")</f>
        <v/>
      </c>
      <c r="N1256" s="66" t="str">
        <f>IF(A1256&lt;&gt;"",(Input!J1256*ScoringModel!$B$4+Input!K1256*ScoringModel!$B$5+Input!L1256*ScoringModel!$B$6+Input!M1256*ScoringModel!$B$7+Input!N1256*ScoringModel!$B$8+Input!O1256*ScoringModel!$B$9+Input!P1256*ScoringModel!$B$10)*0.01,"")</f>
        <v/>
      </c>
      <c r="O1256" s="66" t="str">
        <f>IF(A1256&lt;&gt;"",(Input!Q1256*ScoringModel!$B$14+Input!R1256*ScoringModel!$B$15+Input!S1256*ScoringModel!$B$16+Input!T1256*ScoringModel!$B$17+Input!U1256*ScoringModel!$B$18+Input!V1256*ScoringModel!$B$19+Input!W1256*ScoringModel!$B$20)*0.01,"")</f>
        <v/>
      </c>
      <c r="P1256" s="66" t="str">
        <f>IF(A1256&lt;&gt;"",(Input!X1256*ScoringModel!$B$24+Input!Y1256*ScoringModel!$B$25+Input!Z1256*ScoringModel!$B$26+Input!AA1256*ScoringModel!$B$27+Input!AB1256*ScoringModel!$B$28+Input!AC1256*ScoringModel!$B$29+Input!AD1256*ScoringModel!$B$30)*0.01,"")</f>
        <v/>
      </c>
    </row>
    <row r="1257" spans="1:16" x14ac:dyDescent="0.25">
      <c r="A1257" s="154" t="str">
        <f>IF(Input!A1257&lt;&gt;"",Input!A1257,"")</f>
        <v/>
      </c>
      <c r="B1257" s="154" t="str">
        <f>IF(Input!D1257&lt;&gt;"",CONCATENATE(Input!D1257,", ",Input!C1257),"")</f>
        <v/>
      </c>
      <c r="C1257" s="154" t="str">
        <f>IF(Input!E1257&lt;&gt;"",Input!E1257,"")</f>
        <v/>
      </c>
      <c r="D1257" s="155" t="str">
        <f>IF(Input!F1257&lt;&gt;"",Input!F1257,"")</f>
        <v/>
      </c>
      <c r="E1257" s="154" t="str">
        <f>IF(Input!I1257&lt;&gt;"",CONCATENATE(Input!I1257,", ",LEFT(Input!H1257,1)),"")</f>
        <v/>
      </c>
      <c r="F1257" s="156"/>
      <c r="G1257" s="157" t="str">
        <f t="shared" si="19"/>
        <v/>
      </c>
      <c r="H1257" s="154" t="str">
        <f>IF(A1257&lt;&gt;"",VLOOKUP(G1257,ScoreRanges!$C$4:$E$8,3),"")</f>
        <v/>
      </c>
      <c r="I1257" s="156"/>
      <c r="J1257" s="129" t="str">
        <f>IF(AND(ConversionTable!$F$2&lt;&gt;"",A1257&lt;&gt;""),VLOOKUP(G1257,ConversionTable!B$2:D$402,3),"")</f>
        <v/>
      </c>
      <c r="K1257" s="66" t="str">
        <f>IF(AND(ConversionTable!$F$2&lt;&gt;"",A1257&lt;&gt;""),VLOOKUP(J1257,ConversionTable!I$4:K$7,3),"")</f>
        <v/>
      </c>
      <c r="M1257" s="66" t="str">
        <f>IF(A1257&lt;&gt;"",(Input!AE1257*ScoringModel!$B$11+Input!AF1257*ScoringModel!$B$21+Input!AG1257*ScoringModel!$B$31)*0.01,"")</f>
        <v/>
      </c>
      <c r="N1257" s="66" t="str">
        <f>IF(A1257&lt;&gt;"",(Input!J1257*ScoringModel!$B$4+Input!K1257*ScoringModel!$B$5+Input!L1257*ScoringModel!$B$6+Input!M1257*ScoringModel!$B$7+Input!N1257*ScoringModel!$B$8+Input!O1257*ScoringModel!$B$9+Input!P1257*ScoringModel!$B$10)*0.01,"")</f>
        <v/>
      </c>
      <c r="O1257" s="66" t="str">
        <f>IF(A1257&lt;&gt;"",(Input!Q1257*ScoringModel!$B$14+Input!R1257*ScoringModel!$B$15+Input!S1257*ScoringModel!$B$16+Input!T1257*ScoringModel!$B$17+Input!U1257*ScoringModel!$B$18+Input!V1257*ScoringModel!$B$19+Input!W1257*ScoringModel!$B$20)*0.01,"")</f>
        <v/>
      </c>
      <c r="P1257" s="66" t="str">
        <f>IF(A1257&lt;&gt;"",(Input!X1257*ScoringModel!$B$24+Input!Y1257*ScoringModel!$B$25+Input!Z1257*ScoringModel!$B$26+Input!AA1257*ScoringModel!$B$27+Input!AB1257*ScoringModel!$B$28+Input!AC1257*ScoringModel!$B$29+Input!AD1257*ScoringModel!$B$30)*0.01,"")</f>
        <v/>
      </c>
    </row>
    <row r="1258" spans="1:16" x14ac:dyDescent="0.25">
      <c r="A1258" s="154" t="str">
        <f>IF(Input!A1258&lt;&gt;"",Input!A1258,"")</f>
        <v/>
      </c>
      <c r="B1258" s="154" t="str">
        <f>IF(Input!D1258&lt;&gt;"",CONCATENATE(Input!D1258,", ",Input!C1258),"")</f>
        <v/>
      </c>
      <c r="C1258" s="154" t="str">
        <f>IF(Input!E1258&lt;&gt;"",Input!E1258,"")</f>
        <v/>
      </c>
      <c r="D1258" s="155" t="str">
        <f>IF(Input!F1258&lt;&gt;"",Input!F1258,"")</f>
        <v/>
      </c>
      <c r="E1258" s="154" t="str">
        <f>IF(Input!I1258&lt;&gt;"",CONCATENATE(Input!I1258,", ",LEFT(Input!H1258,1)),"")</f>
        <v/>
      </c>
      <c r="F1258" s="156"/>
      <c r="G1258" s="157" t="str">
        <f t="shared" si="19"/>
        <v/>
      </c>
      <c r="H1258" s="154" t="str">
        <f>IF(A1258&lt;&gt;"",VLOOKUP(G1258,ScoreRanges!$C$4:$E$8,3),"")</f>
        <v/>
      </c>
      <c r="I1258" s="156"/>
      <c r="J1258" s="129" t="str">
        <f>IF(AND(ConversionTable!$F$2&lt;&gt;"",A1258&lt;&gt;""),VLOOKUP(G1258,ConversionTable!B$2:D$402,3),"")</f>
        <v/>
      </c>
      <c r="K1258" s="66" t="str">
        <f>IF(AND(ConversionTable!$F$2&lt;&gt;"",A1258&lt;&gt;""),VLOOKUP(J1258,ConversionTable!I$4:K$7,3),"")</f>
        <v/>
      </c>
      <c r="M1258" s="66" t="str">
        <f>IF(A1258&lt;&gt;"",(Input!AE1258*ScoringModel!$B$11+Input!AF1258*ScoringModel!$B$21+Input!AG1258*ScoringModel!$B$31)*0.01,"")</f>
        <v/>
      </c>
      <c r="N1258" s="66" t="str">
        <f>IF(A1258&lt;&gt;"",(Input!J1258*ScoringModel!$B$4+Input!K1258*ScoringModel!$B$5+Input!L1258*ScoringModel!$B$6+Input!M1258*ScoringModel!$B$7+Input!N1258*ScoringModel!$B$8+Input!O1258*ScoringModel!$B$9+Input!P1258*ScoringModel!$B$10)*0.01,"")</f>
        <v/>
      </c>
      <c r="O1258" s="66" t="str">
        <f>IF(A1258&lt;&gt;"",(Input!Q1258*ScoringModel!$B$14+Input!R1258*ScoringModel!$B$15+Input!S1258*ScoringModel!$B$16+Input!T1258*ScoringModel!$B$17+Input!U1258*ScoringModel!$B$18+Input!V1258*ScoringModel!$B$19+Input!W1258*ScoringModel!$B$20)*0.01,"")</f>
        <v/>
      </c>
      <c r="P1258" s="66" t="str">
        <f>IF(A1258&lt;&gt;"",(Input!X1258*ScoringModel!$B$24+Input!Y1258*ScoringModel!$B$25+Input!Z1258*ScoringModel!$B$26+Input!AA1258*ScoringModel!$B$27+Input!AB1258*ScoringModel!$B$28+Input!AC1258*ScoringModel!$B$29+Input!AD1258*ScoringModel!$B$30)*0.01,"")</f>
        <v/>
      </c>
    </row>
    <row r="1259" spans="1:16" x14ac:dyDescent="0.25">
      <c r="A1259" s="154" t="str">
        <f>IF(Input!A1259&lt;&gt;"",Input!A1259,"")</f>
        <v/>
      </c>
      <c r="B1259" s="154" t="str">
        <f>IF(Input!D1259&lt;&gt;"",CONCATENATE(Input!D1259,", ",Input!C1259),"")</f>
        <v/>
      </c>
      <c r="C1259" s="154" t="str">
        <f>IF(Input!E1259&lt;&gt;"",Input!E1259,"")</f>
        <v/>
      </c>
      <c r="D1259" s="155" t="str">
        <f>IF(Input!F1259&lt;&gt;"",Input!F1259,"")</f>
        <v/>
      </c>
      <c r="E1259" s="154" t="str">
        <f>IF(Input!I1259&lt;&gt;"",CONCATENATE(Input!I1259,", ",LEFT(Input!H1259,1)),"")</f>
        <v/>
      </c>
      <c r="F1259" s="156"/>
      <c r="G1259" s="157" t="str">
        <f t="shared" si="19"/>
        <v/>
      </c>
      <c r="H1259" s="154" t="str">
        <f>IF(A1259&lt;&gt;"",VLOOKUP(G1259,ScoreRanges!$C$4:$E$8,3),"")</f>
        <v/>
      </c>
      <c r="I1259" s="156"/>
      <c r="J1259" s="129" t="str">
        <f>IF(AND(ConversionTable!$F$2&lt;&gt;"",A1259&lt;&gt;""),VLOOKUP(G1259,ConversionTable!B$2:D$402,3),"")</f>
        <v/>
      </c>
      <c r="K1259" s="66" t="str">
        <f>IF(AND(ConversionTable!$F$2&lt;&gt;"",A1259&lt;&gt;""),VLOOKUP(J1259,ConversionTable!I$4:K$7,3),"")</f>
        <v/>
      </c>
      <c r="M1259" s="66" t="str">
        <f>IF(A1259&lt;&gt;"",(Input!AE1259*ScoringModel!$B$11+Input!AF1259*ScoringModel!$B$21+Input!AG1259*ScoringModel!$B$31)*0.01,"")</f>
        <v/>
      </c>
      <c r="N1259" s="66" t="str">
        <f>IF(A1259&lt;&gt;"",(Input!J1259*ScoringModel!$B$4+Input!K1259*ScoringModel!$B$5+Input!L1259*ScoringModel!$B$6+Input!M1259*ScoringModel!$B$7+Input!N1259*ScoringModel!$B$8+Input!O1259*ScoringModel!$B$9+Input!P1259*ScoringModel!$B$10)*0.01,"")</f>
        <v/>
      </c>
      <c r="O1259" s="66" t="str">
        <f>IF(A1259&lt;&gt;"",(Input!Q1259*ScoringModel!$B$14+Input!R1259*ScoringModel!$B$15+Input!S1259*ScoringModel!$B$16+Input!T1259*ScoringModel!$B$17+Input!U1259*ScoringModel!$B$18+Input!V1259*ScoringModel!$B$19+Input!W1259*ScoringModel!$B$20)*0.01,"")</f>
        <v/>
      </c>
      <c r="P1259" s="66" t="str">
        <f>IF(A1259&lt;&gt;"",(Input!X1259*ScoringModel!$B$24+Input!Y1259*ScoringModel!$B$25+Input!Z1259*ScoringModel!$B$26+Input!AA1259*ScoringModel!$B$27+Input!AB1259*ScoringModel!$B$28+Input!AC1259*ScoringModel!$B$29+Input!AD1259*ScoringModel!$B$30)*0.01,"")</f>
        <v/>
      </c>
    </row>
    <row r="1260" spans="1:16" x14ac:dyDescent="0.25">
      <c r="A1260" s="154" t="str">
        <f>IF(Input!A1260&lt;&gt;"",Input!A1260,"")</f>
        <v/>
      </c>
      <c r="B1260" s="154" t="str">
        <f>IF(Input!D1260&lt;&gt;"",CONCATENATE(Input!D1260,", ",Input!C1260),"")</f>
        <v/>
      </c>
      <c r="C1260" s="154" t="str">
        <f>IF(Input!E1260&lt;&gt;"",Input!E1260,"")</f>
        <v/>
      </c>
      <c r="D1260" s="155" t="str">
        <f>IF(Input!F1260&lt;&gt;"",Input!F1260,"")</f>
        <v/>
      </c>
      <c r="E1260" s="154" t="str">
        <f>IF(Input!I1260&lt;&gt;"",CONCATENATE(Input!I1260,", ",LEFT(Input!H1260,1)),"")</f>
        <v/>
      </c>
      <c r="F1260" s="156"/>
      <c r="G1260" s="157" t="str">
        <f t="shared" si="19"/>
        <v/>
      </c>
      <c r="H1260" s="154" t="str">
        <f>IF(A1260&lt;&gt;"",VLOOKUP(G1260,ScoreRanges!$C$4:$E$8,3),"")</f>
        <v/>
      </c>
      <c r="I1260" s="156"/>
      <c r="J1260" s="129" t="str">
        <f>IF(AND(ConversionTable!$F$2&lt;&gt;"",A1260&lt;&gt;""),VLOOKUP(G1260,ConversionTable!B$2:D$402,3),"")</f>
        <v/>
      </c>
      <c r="K1260" s="66" t="str">
        <f>IF(AND(ConversionTable!$F$2&lt;&gt;"",A1260&lt;&gt;""),VLOOKUP(J1260,ConversionTable!I$4:K$7,3),"")</f>
        <v/>
      </c>
      <c r="M1260" s="66" t="str">
        <f>IF(A1260&lt;&gt;"",(Input!AE1260*ScoringModel!$B$11+Input!AF1260*ScoringModel!$B$21+Input!AG1260*ScoringModel!$B$31)*0.01,"")</f>
        <v/>
      </c>
      <c r="N1260" s="66" t="str">
        <f>IF(A1260&lt;&gt;"",(Input!J1260*ScoringModel!$B$4+Input!K1260*ScoringModel!$B$5+Input!L1260*ScoringModel!$B$6+Input!M1260*ScoringModel!$B$7+Input!N1260*ScoringModel!$B$8+Input!O1260*ScoringModel!$B$9+Input!P1260*ScoringModel!$B$10)*0.01,"")</f>
        <v/>
      </c>
      <c r="O1260" s="66" t="str">
        <f>IF(A1260&lt;&gt;"",(Input!Q1260*ScoringModel!$B$14+Input!R1260*ScoringModel!$B$15+Input!S1260*ScoringModel!$B$16+Input!T1260*ScoringModel!$B$17+Input!U1260*ScoringModel!$B$18+Input!V1260*ScoringModel!$B$19+Input!W1260*ScoringModel!$B$20)*0.01,"")</f>
        <v/>
      </c>
      <c r="P1260" s="66" t="str">
        <f>IF(A1260&lt;&gt;"",(Input!X1260*ScoringModel!$B$24+Input!Y1260*ScoringModel!$B$25+Input!Z1260*ScoringModel!$B$26+Input!AA1260*ScoringModel!$B$27+Input!AB1260*ScoringModel!$B$28+Input!AC1260*ScoringModel!$B$29+Input!AD1260*ScoringModel!$B$30)*0.01,"")</f>
        <v/>
      </c>
    </row>
    <row r="1261" spans="1:16" x14ac:dyDescent="0.25">
      <c r="A1261" s="154" t="str">
        <f>IF(Input!A1261&lt;&gt;"",Input!A1261,"")</f>
        <v/>
      </c>
      <c r="B1261" s="154" t="str">
        <f>IF(Input!D1261&lt;&gt;"",CONCATENATE(Input!D1261,", ",Input!C1261),"")</f>
        <v/>
      </c>
      <c r="C1261" s="154" t="str">
        <f>IF(Input!E1261&lt;&gt;"",Input!E1261,"")</f>
        <v/>
      </c>
      <c r="D1261" s="155" t="str">
        <f>IF(Input!F1261&lt;&gt;"",Input!F1261,"")</f>
        <v/>
      </c>
      <c r="E1261" s="154" t="str">
        <f>IF(Input!I1261&lt;&gt;"",CONCATENATE(Input!I1261,", ",LEFT(Input!H1261,1)),"")</f>
        <v/>
      </c>
      <c r="F1261" s="156"/>
      <c r="G1261" s="157" t="str">
        <f t="shared" si="19"/>
        <v/>
      </c>
      <c r="H1261" s="154" t="str">
        <f>IF(A1261&lt;&gt;"",VLOOKUP(G1261,ScoreRanges!$C$4:$E$8,3),"")</f>
        <v/>
      </c>
      <c r="I1261" s="156"/>
      <c r="J1261" s="129" t="str">
        <f>IF(AND(ConversionTable!$F$2&lt;&gt;"",A1261&lt;&gt;""),VLOOKUP(G1261,ConversionTable!B$2:D$402,3),"")</f>
        <v/>
      </c>
      <c r="K1261" s="66" t="str">
        <f>IF(AND(ConversionTable!$F$2&lt;&gt;"",A1261&lt;&gt;""),VLOOKUP(J1261,ConversionTable!I$4:K$7,3),"")</f>
        <v/>
      </c>
      <c r="M1261" s="66" t="str">
        <f>IF(A1261&lt;&gt;"",(Input!AE1261*ScoringModel!$B$11+Input!AF1261*ScoringModel!$B$21+Input!AG1261*ScoringModel!$B$31)*0.01,"")</f>
        <v/>
      </c>
      <c r="N1261" s="66" t="str">
        <f>IF(A1261&lt;&gt;"",(Input!J1261*ScoringModel!$B$4+Input!K1261*ScoringModel!$B$5+Input!L1261*ScoringModel!$B$6+Input!M1261*ScoringModel!$B$7+Input!N1261*ScoringModel!$B$8+Input!O1261*ScoringModel!$B$9+Input!P1261*ScoringModel!$B$10)*0.01,"")</f>
        <v/>
      </c>
      <c r="O1261" s="66" t="str">
        <f>IF(A1261&lt;&gt;"",(Input!Q1261*ScoringModel!$B$14+Input!R1261*ScoringModel!$B$15+Input!S1261*ScoringModel!$B$16+Input!T1261*ScoringModel!$B$17+Input!U1261*ScoringModel!$B$18+Input!V1261*ScoringModel!$B$19+Input!W1261*ScoringModel!$B$20)*0.01,"")</f>
        <v/>
      </c>
      <c r="P1261" s="66" t="str">
        <f>IF(A1261&lt;&gt;"",(Input!X1261*ScoringModel!$B$24+Input!Y1261*ScoringModel!$B$25+Input!Z1261*ScoringModel!$B$26+Input!AA1261*ScoringModel!$B$27+Input!AB1261*ScoringModel!$B$28+Input!AC1261*ScoringModel!$B$29+Input!AD1261*ScoringModel!$B$30)*0.01,"")</f>
        <v/>
      </c>
    </row>
    <row r="1262" spans="1:16" x14ac:dyDescent="0.25">
      <c r="A1262" s="154" t="str">
        <f>IF(Input!A1262&lt;&gt;"",Input!A1262,"")</f>
        <v/>
      </c>
      <c r="B1262" s="154" t="str">
        <f>IF(Input!D1262&lt;&gt;"",CONCATENATE(Input!D1262,", ",Input!C1262),"")</f>
        <v/>
      </c>
      <c r="C1262" s="154" t="str">
        <f>IF(Input!E1262&lt;&gt;"",Input!E1262,"")</f>
        <v/>
      </c>
      <c r="D1262" s="155" t="str">
        <f>IF(Input!F1262&lt;&gt;"",Input!F1262,"")</f>
        <v/>
      </c>
      <c r="E1262" s="154" t="str">
        <f>IF(Input!I1262&lt;&gt;"",CONCATENATE(Input!I1262,", ",LEFT(Input!H1262,1)),"")</f>
        <v/>
      </c>
      <c r="F1262" s="156"/>
      <c r="G1262" s="157" t="str">
        <f t="shared" si="19"/>
        <v/>
      </c>
      <c r="H1262" s="154" t="str">
        <f>IF(A1262&lt;&gt;"",VLOOKUP(G1262,ScoreRanges!$C$4:$E$8,3),"")</f>
        <v/>
      </c>
      <c r="I1262" s="156"/>
      <c r="J1262" s="129" t="str">
        <f>IF(AND(ConversionTable!$F$2&lt;&gt;"",A1262&lt;&gt;""),VLOOKUP(G1262,ConversionTable!B$2:D$402,3),"")</f>
        <v/>
      </c>
      <c r="K1262" s="66" t="str">
        <f>IF(AND(ConversionTable!$F$2&lt;&gt;"",A1262&lt;&gt;""),VLOOKUP(J1262,ConversionTable!I$4:K$7,3),"")</f>
        <v/>
      </c>
      <c r="M1262" s="66" t="str">
        <f>IF(A1262&lt;&gt;"",(Input!AE1262*ScoringModel!$B$11+Input!AF1262*ScoringModel!$B$21+Input!AG1262*ScoringModel!$B$31)*0.01,"")</f>
        <v/>
      </c>
      <c r="N1262" s="66" t="str">
        <f>IF(A1262&lt;&gt;"",(Input!J1262*ScoringModel!$B$4+Input!K1262*ScoringModel!$B$5+Input!L1262*ScoringModel!$B$6+Input!M1262*ScoringModel!$B$7+Input!N1262*ScoringModel!$B$8+Input!O1262*ScoringModel!$B$9+Input!P1262*ScoringModel!$B$10)*0.01,"")</f>
        <v/>
      </c>
      <c r="O1262" s="66" t="str">
        <f>IF(A1262&lt;&gt;"",(Input!Q1262*ScoringModel!$B$14+Input!R1262*ScoringModel!$B$15+Input!S1262*ScoringModel!$B$16+Input!T1262*ScoringModel!$B$17+Input!U1262*ScoringModel!$B$18+Input!V1262*ScoringModel!$B$19+Input!W1262*ScoringModel!$B$20)*0.01,"")</f>
        <v/>
      </c>
      <c r="P1262" s="66" t="str">
        <f>IF(A1262&lt;&gt;"",(Input!X1262*ScoringModel!$B$24+Input!Y1262*ScoringModel!$B$25+Input!Z1262*ScoringModel!$B$26+Input!AA1262*ScoringModel!$B$27+Input!AB1262*ScoringModel!$B$28+Input!AC1262*ScoringModel!$B$29+Input!AD1262*ScoringModel!$B$30)*0.01,"")</f>
        <v/>
      </c>
    </row>
    <row r="1263" spans="1:16" x14ac:dyDescent="0.25">
      <c r="A1263" s="154" t="str">
        <f>IF(Input!A1263&lt;&gt;"",Input!A1263,"")</f>
        <v/>
      </c>
      <c r="B1263" s="154" t="str">
        <f>IF(Input!D1263&lt;&gt;"",CONCATENATE(Input!D1263,", ",Input!C1263),"")</f>
        <v/>
      </c>
      <c r="C1263" s="154" t="str">
        <f>IF(Input!E1263&lt;&gt;"",Input!E1263,"")</f>
        <v/>
      </c>
      <c r="D1263" s="155" t="str">
        <f>IF(Input!F1263&lt;&gt;"",Input!F1263,"")</f>
        <v/>
      </c>
      <c r="E1263" s="154" t="str">
        <f>IF(Input!I1263&lt;&gt;"",CONCATENATE(Input!I1263,", ",LEFT(Input!H1263,1)),"")</f>
        <v/>
      </c>
      <c r="F1263" s="156"/>
      <c r="G1263" s="157" t="str">
        <f t="shared" si="19"/>
        <v/>
      </c>
      <c r="H1263" s="154" t="str">
        <f>IF(A1263&lt;&gt;"",VLOOKUP(G1263,ScoreRanges!$C$4:$E$8,3),"")</f>
        <v/>
      </c>
      <c r="I1263" s="156"/>
      <c r="J1263" s="129" t="str">
        <f>IF(AND(ConversionTable!$F$2&lt;&gt;"",A1263&lt;&gt;""),VLOOKUP(G1263,ConversionTable!B$2:D$402,3),"")</f>
        <v/>
      </c>
      <c r="K1263" s="66" t="str">
        <f>IF(AND(ConversionTable!$F$2&lt;&gt;"",A1263&lt;&gt;""),VLOOKUP(J1263,ConversionTable!I$4:K$7,3),"")</f>
        <v/>
      </c>
      <c r="M1263" s="66" t="str">
        <f>IF(A1263&lt;&gt;"",(Input!AE1263*ScoringModel!$B$11+Input!AF1263*ScoringModel!$B$21+Input!AG1263*ScoringModel!$B$31)*0.01,"")</f>
        <v/>
      </c>
      <c r="N1263" s="66" t="str">
        <f>IF(A1263&lt;&gt;"",(Input!J1263*ScoringModel!$B$4+Input!K1263*ScoringModel!$B$5+Input!L1263*ScoringModel!$B$6+Input!M1263*ScoringModel!$B$7+Input!N1263*ScoringModel!$B$8+Input!O1263*ScoringModel!$B$9+Input!P1263*ScoringModel!$B$10)*0.01,"")</f>
        <v/>
      </c>
      <c r="O1263" s="66" t="str">
        <f>IF(A1263&lt;&gt;"",(Input!Q1263*ScoringModel!$B$14+Input!R1263*ScoringModel!$B$15+Input!S1263*ScoringModel!$B$16+Input!T1263*ScoringModel!$B$17+Input!U1263*ScoringModel!$B$18+Input!V1263*ScoringModel!$B$19+Input!W1263*ScoringModel!$B$20)*0.01,"")</f>
        <v/>
      </c>
      <c r="P1263" s="66" t="str">
        <f>IF(A1263&lt;&gt;"",(Input!X1263*ScoringModel!$B$24+Input!Y1263*ScoringModel!$B$25+Input!Z1263*ScoringModel!$B$26+Input!AA1263*ScoringModel!$B$27+Input!AB1263*ScoringModel!$B$28+Input!AC1263*ScoringModel!$B$29+Input!AD1263*ScoringModel!$B$30)*0.01,"")</f>
        <v/>
      </c>
    </row>
    <row r="1264" spans="1:16" x14ac:dyDescent="0.25">
      <c r="A1264" s="154" t="str">
        <f>IF(Input!A1264&lt;&gt;"",Input!A1264,"")</f>
        <v/>
      </c>
      <c r="B1264" s="154" t="str">
        <f>IF(Input!D1264&lt;&gt;"",CONCATENATE(Input!D1264,", ",Input!C1264),"")</f>
        <v/>
      </c>
      <c r="C1264" s="154" t="str">
        <f>IF(Input!E1264&lt;&gt;"",Input!E1264,"")</f>
        <v/>
      </c>
      <c r="D1264" s="155" t="str">
        <f>IF(Input!F1264&lt;&gt;"",Input!F1264,"")</f>
        <v/>
      </c>
      <c r="E1264" s="154" t="str">
        <f>IF(Input!I1264&lt;&gt;"",CONCATENATE(Input!I1264,", ",LEFT(Input!H1264,1)),"")</f>
        <v/>
      </c>
      <c r="F1264" s="156"/>
      <c r="G1264" s="157" t="str">
        <f t="shared" si="19"/>
        <v/>
      </c>
      <c r="H1264" s="154" t="str">
        <f>IF(A1264&lt;&gt;"",VLOOKUP(G1264,ScoreRanges!$C$4:$E$8,3),"")</f>
        <v/>
      </c>
      <c r="I1264" s="156"/>
      <c r="J1264" s="129" t="str">
        <f>IF(AND(ConversionTable!$F$2&lt;&gt;"",A1264&lt;&gt;""),VLOOKUP(G1264,ConversionTable!B$2:D$402,3),"")</f>
        <v/>
      </c>
      <c r="K1264" s="66" t="str">
        <f>IF(AND(ConversionTable!$F$2&lt;&gt;"",A1264&lt;&gt;""),VLOOKUP(J1264,ConversionTable!I$4:K$7,3),"")</f>
        <v/>
      </c>
      <c r="M1264" s="66" t="str">
        <f>IF(A1264&lt;&gt;"",(Input!AE1264*ScoringModel!$B$11+Input!AF1264*ScoringModel!$B$21+Input!AG1264*ScoringModel!$B$31)*0.01,"")</f>
        <v/>
      </c>
      <c r="N1264" s="66" t="str">
        <f>IF(A1264&lt;&gt;"",(Input!J1264*ScoringModel!$B$4+Input!K1264*ScoringModel!$B$5+Input!L1264*ScoringModel!$B$6+Input!M1264*ScoringModel!$B$7+Input!N1264*ScoringModel!$B$8+Input!O1264*ScoringModel!$B$9+Input!P1264*ScoringModel!$B$10)*0.01,"")</f>
        <v/>
      </c>
      <c r="O1264" s="66" t="str">
        <f>IF(A1264&lt;&gt;"",(Input!Q1264*ScoringModel!$B$14+Input!R1264*ScoringModel!$B$15+Input!S1264*ScoringModel!$B$16+Input!T1264*ScoringModel!$B$17+Input!U1264*ScoringModel!$B$18+Input!V1264*ScoringModel!$B$19+Input!W1264*ScoringModel!$B$20)*0.01,"")</f>
        <v/>
      </c>
      <c r="P1264" s="66" t="str">
        <f>IF(A1264&lt;&gt;"",(Input!X1264*ScoringModel!$B$24+Input!Y1264*ScoringModel!$B$25+Input!Z1264*ScoringModel!$B$26+Input!AA1264*ScoringModel!$B$27+Input!AB1264*ScoringModel!$B$28+Input!AC1264*ScoringModel!$B$29+Input!AD1264*ScoringModel!$B$30)*0.01,"")</f>
        <v/>
      </c>
    </row>
    <row r="1265" spans="1:16" x14ac:dyDescent="0.25">
      <c r="A1265" s="154" t="str">
        <f>IF(Input!A1265&lt;&gt;"",Input!A1265,"")</f>
        <v/>
      </c>
      <c r="B1265" s="154" t="str">
        <f>IF(Input!D1265&lt;&gt;"",CONCATENATE(Input!D1265,", ",Input!C1265),"")</f>
        <v/>
      </c>
      <c r="C1265" s="154" t="str">
        <f>IF(Input!E1265&lt;&gt;"",Input!E1265,"")</f>
        <v/>
      </c>
      <c r="D1265" s="155" t="str">
        <f>IF(Input!F1265&lt;&gt;"",Input!F1265,"")</f>
        <v/>
      </c>
      <c r="E1265" s="154" t="str">
        <f>IF(Input!I1265&lt;&gt;"",CONCATENATE(Input!I1265,", ",LEFT(Input!H1265,1)),"")</f>
        <v/>
      </c>
      <c r="F1265" s="156"/>
      <c r="G1265" s="157" t="str">
        <f t="shared" si="19"/>
        <v/>
      </c>
      <c r="H1265" s="154" t="str">
        <f>IF(A1265&lt;&gt;"",VLOOKUP(G1265,ScoreRanges!$C$4:$E$8,3),"")</f>
        <v/>
      </c>
      <c r="I1265" s="156"/>
      <c r="J1265" s="129" t="str">
        <f>IF(AND(ConversionTable!$F$2&lt;&gt;"",A1265&lt;&gt;""),VLOOKUP(G1265,ConversionTable!B$2:D$402,3),"")</f>
        <v/>
      </c>
      <c r="K1265" s="66" t="str">
        <f>IF(AND(ConversionTable!$F$2&lt;&gt;"",A1265&lt;&gt;""),VLOOKUP(J1265,ConversionTable!I$4:K$7,3),"")</f>
        <v/>
      </c>
      <c r="M1265" s="66" t="str">
        <f>IF(A1265&lt;&gt;"",(Input!AE1265*ScoringModel!$B$11+Input!AF1265*ScoringModel!$B$21+Input!AG1265*ScoringModel!$B$31)*0.01,"")</f>
        <v/>
      </c>
      <c r="N1265" s="66" t="str">
        <f>IF(A1265&lt;&gt;"",(Input!J1265*ScoringModel!$B$4+Input!K1265*ScoringModel!$B$5+Input!L1265*ScoringModel!$B$6+Input!M1265*ScoringModel!$B$7+Input!N1265*ScoringModel!$B$8+Input!O1265*ScoringModel!$B$9+Input!P1265*ScoringModel!$B$10)*0.01,"")</f>
        <v/>
      </c>
      <c r="O1265" s="66" t="str">
        <f>IF(A1265&lt;&gt;"",(Input!Q1265*ScoringModel!$B$14+Input!R1265*ScoringModel!$B$15+Input!S1265*ScoringModel!$B$16+Input!T1265*ScoringModel!$B$17+Input!U1265*ScoringModel!$B$18+Input!V1265*ScoringModel!$B$19+Input!W1265*ScoringModel!$B$20)*0.01,"")</f>
        <v/>
      </c>
      <c r="P1265" s="66" t="str">
        <f>IF(A1265&lt;&gt;"",(Input!X1265*ScoringModel!$B$24+Input!Y1265*ScoringModel!$B$25+Input!Z1265*ScoringModel!$B$26+Input!AA1265*ScoringModel!$B$27+Input!AB1265*ScoringModel!$B$28+Input!AC1265*ScoringModel!$B$29+Input!AD1265*ScoringModel!$B$30)*0.01,"")</f>
        <v/>
      </c>
    </row>
    <row r="1266" spans="1:16" x14ac:dyDescent="0.25">
      <c r="A1266" s="154" t="str">
        <f>IF(Input!A1266&lt;&gt;"",Input!A1266,"")</f>
        <v/>
      </c>
      <c r="B1266" s="154" t="str">
        <f>IF(Input!D1266&lt;&gt;"",CONCATENATE(Input!D1266,", ",Input!C1266),"")</f>
        <v/>
      </c>
      <c r="C1266" s="154" t="str">
        <f>IF(Input!E1266&lt;&gt;"",Input!E1266,"")</f>
        <v/>
      </c>
      <c r="D1266" s="155" t="str">
        <f>IF(Input!F1266&lt;&gt;"",Input!F1266,"")</f>
        <v/>
      </c>
      <c r="E1266" s="154" t="str">
        <f>IF(Input!I1266&lt;&gt;"",CONCATENATE(Input!I1266,", ",LEFT(Input!H1266,1)),"")</f>
        <v/>
      </c>
      <c r="F1266" s="156"/>
      <c r="G1266" s="157" t="str">
        <f t="shared" si="19"/>
        <v/>
      </c>
      <c r="H1266" s="154" t="str">
        <f>IF(A1266&lt;&gt;"",VLOOKUP(G1266,ScoreRanges!$C$4:$E$8,3),"")</f>
        <v/>
      </c>
      <c r="I1266" s="156"/>
      <c r="J1266" s="129" t="str">
        <f>IF(AND(ConversionTable!$F$2&lt;&gt;"",A1266&lt;&gt;""),VLOOKUP(G1266,ConversionTable!B$2:D$402,3),"")</f>
        <v/>
      </c>
      <c r="K1266" s="66" t="str">
        <f>IF(AND(ConversionTable!$F$2&lt;&gt;"",A1266&lt;&gt;""),VLOOKUP(J1266,ConversionTable!I$4:K$7,3),"")</f>
        <v/>
      </c>
      <c r="M1266" s="66" t="str">
        <f>IF(A1266&lt;&gt;"",(Input!AE1266*ScoringModel!$B$11+Input!AF1266*ScoringModel!$B$21+Input!AG1266*ScoringModel!$B$31)*0.01,"")</f>
        <v/>
      </c>
      <c r="N1266" s="66" t="str">
        <f>IF(A1266&lt;&gt;"",(Input!J1266*ScoringModel!$B$4+Input!K1266*ScoringModel!$B$5+Input!L1266*ScoringModel!$B$6+Input!M1266*ScoringModel!$B$7+Input!N1266*ScoringModel!$B$8+Input!O1266*ScoringModel!$B$9+Input!P1266*ScoringModel!$B$10)*0.01,"")</f>
        <v/>
      </c>
      <c r="O1266" s="66" t="str">
        <f>IF(A1266&lt;&gt;"",(Input!Q1266*ScoringModel!$B$14+Input!R1266*ScoringModel!$B$15+Input!S1266*ScoringModel!$B$16+Input!T1266*ScoringModel!$B$17+Input!U1266*ScoringModel!$B$18+Input!V1266*ScoringModel!$B$19+Input!W1266*ScoringModel!$B$20)*0.01,"")</f>
        <v/>
      </c>
      <c r="P1266" s="66" t="str">
        <f>IF(A1266&lt;&gt;"",(Input!X1266*ScoringModel!$B$24+Input!Y1266*ScoringModel!$B$25+Input!Z1266*ScoringModel!$B$26+Input!AA1266*ScoringModel!$B$27+Input!AB1266*ScoringModel!$B$28+Input!AC1266*ScoringModel!$B$29+Input!AD1266*ScoringModel!$B$30)*0.01,"")</f>
        <v/>
      </c>
    </row>
    <row r="1267" spans="1:16" x14ac:dyDescent="0.25">
      <c r="A1267" s="154" t="str">
        <f>IF(Input!A1267&lt;&gt;"",Input!A1267,"")</f>
        <v/>
      </c>
      <c r="B1267" s="154" t="str">
        <f>IF(Input!D1267&lt;&gt;"",CONCATENATE(Input!D1267,", ",Input!C1267),"")</f>
        <v/>
      </c>
      <c r="C1267" s="154" t="str">
        <f>IF(Input!E1267&lt;&gt;"",Input!E1267,"")</f>
        <v/>
      </c>
      <c r="D1267" s="155" t="str">
        <f>IF(Input!F1267&lt;&gt;"",Input!F1267,"")</f>
        <v/>
      </c>
      <c r="E1267" s="154" t="str">
        <f>IF(Input!I1267&lt;&gt;"",CONCATENATE(Input!I1267,", ",LEFT(Input!H1267,1)),"")</f>
        <v/>
      </c>
      <c r="F1267" s="156"/>
      <c r="G1267" s="157" t="str">
        <f t="shared" si="19"/>
        <v/>
      </c>
      <c r="H1267" s="154" t="str">
        <f>IF(A1267&lt;&gt;"",VLOOKUP(G1267,ScoreRanges!$C$4:$E$8,3),"")</f>
        <v/>
      </c>
      <c r="I1267" s="156"/>
      <c r="J1267" s="129" t="str">
        <f>IF(AND(ConversionTable!$F$2&lt;&gt;"",A1267&lt;&gt;""),VLOOKUP(G1267,ConversionTable!B$2:D$402,3),"")</f>
        <v/>
      </c>
      <c r="K1267" s="66" t="str">
        <f>IF(AND(ConversionTable!$F$2&lt;&gt;"",A1267&lt;&gt;""),VLOOKUP(J1267,ConversionTable!I$4:K$7,3),"")</f>
        <v/>
      </c>
      <c r="M1267" s="66" t="str">
        <f>IF(A1267&lt;&gt;"",(Input!AE1267*ScoringModel!$B$11+Input!AF1267*ScoringModel!$B$21+Input!AG1267*ScoringModel!$B$31)*0.01,"")</f>
        <v/>
      </c>
      <c r="N1267" s="66" t="str">
        <f>IF(A1267&lt;&gt;"",(Input!J1267*ScoringModel!$B$4+Input!K1267*ScoringModel!$B$5+Input!L1267*ScoringModel!$B$6+Input!M1267*ScoringModel!$B$7+Input!N1267*ScoringModel!$B$8+Input!O1267*ScoringModel!$B$9+Input!P1267*ScoringModel!$B$10)*0.01,"")</f>
        <v/>
      </c>
      <c r="O1267" s="66" t="str">
        <f>IF(A1267&lt;&gt;"",(Input!Q1267*ScoringModel!$B$14+Input!R1267*ScoringModel!$B$15+Input!S1267*ScoringModel!$B$16+Input!T1267*ScoringModel!$B$17+Input!U1267*ScoringModel!$B$18+Input!V1267*ScoringModel!$B$19+Input!W1267*ScoringModel!$B$20)*0.01,"")</f>
        <v/>
      </c>
      <c r="P1267" s="66" t="str">
        <f>IF(A1267&lt;&gt;"",(Input!X1267*ScoringModel!$B$24+Input!Y1267*ScoringModel!$B$25+Input!Z1267*ScoringModel!$B$26+Input!AA1267*ScoringModel!$B$27+Input!AB1267*ScoringModel!$B$28+Input!AC1267*ScoringModel!$B$29+Input!AD1267*ScoringModel!$B$30)*0.01,"")</f>
        <v/>
      </c>
    </row>
    <row r="1268" spans="1:16" x14ac:dyDescent="0.25">
      <c r="A1268" s="154" t="str">
        <f>IF(Input!A1268&lt;&gt;"",Input!A1268,"")</f>
        <v/>
      </c>
      <c r="B1268" s="154" t="str">
        <f>IF(Input!D1268&lt;&gt;"",CONCATENATE(Input!D1268,", ",Input!C1268),"")</f>
        <v/>
      </c>
      <c r="C1268" s="154" t="str">
        <f>IF(Input!E1268&lt;&gt;"",Input!E1268,"")</f>
        <v/>
      </c>
      <c r="D1268" s="155" t="str">
        <f>IF(Input!F1268&lt;&gt;"",Input!F1268,"")</f>
        <v/>
      </c>
      <c r="E1268" s="154" t="str">
        <f>IF(Input!I1268&lt;&gt;"",CONCATENATE(Input!I1268,", ",LEFT(Input!H1268,1)),"")</f>
        <v/>
      </c>
      <c r="F1268" s="156"/>
      <c r="G1268" s="157" t="str">
        <f t="shared" si="19"/>
        <v/>
      </c>
      <c r="H1268" s="154" t="str">
        <f>IF(A1268&lt;&gt;"",VLOOKUP(G1268,ScoreRanges!$C$4:$E$8,3),"")</f>
        <v/>
      </c>
      <c r="I1268" s="156"/>
      <c r="J1268" s="129" t="str">
        <f>IF(AND(ConversionTable!$F$2&lt;&gt;"",A1268&lt;&gt;""),VLOOKUP(G1268,ConversionTable!B$2:D$402,3),"")</f>
        <v/>
      </c>
      <c r="K1268" s="66" t="str">
        <f>IF(AND(ConversionTable!$F$2&lt;&gt;"",A1268&lt;&gt;""),VLOOKUP(J1268,ConversionTable!I$4:K$7,3),"")</f>
        <v/>
      </c>
      <c r="M1268" s="66" t="str">
        <f>IF(A1268&lt;&gt;"",(Input!AE1268*ScoringModel!$B$11+Input!AF1268*ScoringModel!$B$21+Input!AG1268*ScoringModel!$B$31)*0.01,"")</f>
        <v/>
      </c>
      <c r="N1268" s="66" t="str">
        <f>IF(A1268&lt;&gt;"",(Input!J1268*ScoringModel!$B$4+Input!K1268*ScoringModel!$B$5+Input!L1268*ScoringModel!$B$6+Input!M1268*ScoringModel!$B$7+Input!N1268*ScoringModel!$B$8+Input!O1268*ScoringModel!$B$9+Input!P1268*ScoringModel!$B$10)*0.01,"")</f>
        <v/>
      </c>
      <c r="O1268" s="66" t="str">
        <f>IF(A1268&lt;&gt;"",(Input!Q1268*ScoringModel!$B$14+Input!R1268*ScoringModel!$B$15+Input!S1268*ScoringModel!$B$16+Input!T1268*ScoringModel!$B$17+Input!U1268*ScoringModel!$B$18+Input!V1268*ScoringModel!$B$19+Input!W1268*ScoringModel!$B$20)*0.01,"")</f>
        <v/>
      </c>
      <c r="P1268" s="66" t="str">
        <f>IF(A1268&lt;&gt;"",(Input!X1268*ScoringModel!$B$24+Input!Y1268*ScoringModel!$B$25+Input!Z1268*ScoringModel!$B$26+Input!AA1268*ScoringModel!$B$27+Input!AB1268*ScoringModel!$B$28+Input!AC1268*ScoringModel!$B$29+Input!AD1268*ScoringModel!$B$30)*0.01,"")</f>
        <v/>
      </c>
    </row>
    <row r="1269" spans="1:16" x14ac:dyDescent="0.25">
      <c r="A1269" s="154" t="str">
        <f>IF(Input!A1269&lt;&gt;"",Input!A1269,"")</f>
        <v/>
      </c>
      <c r="B1269" s="154" t="str">
        <f>IF(Input!D1269&lt;&gt;"",CONCATENATE(Input!D1269,", ",Input!C1269),"")</f>
        <v/>
      </c>
      <c r="C1269" s="154" t="str">
        <f>IF(Input!E1269&lt;&gt;"",Input!E1269,"")</f>
        <v/>
      </c>
      <c r="D1269" s="155" t="str">
        <f>IF(Input!F1269&lt;&gt;"",Input!F1269,"")</f>
        <v/>
      </c>
      <c r="E1269" s="154" t="str">
        <f>IF(Input!I1269&lt;&gt;"",CONCATENATE(Input!I1269,", ",LEFT(Input!H1269,1)),"")</f>
        <v/>
      </c>
      <c r="F1269" s="156"/>
      <c r="G1269" s="157" t="str">
        <f t="shared" si="19"/>
        <v/>
      </c>
      <c r="H1269" s="154" t="str">
        <f>IF(A1269&lt;&gt;"",VLOOKUP(G1269,ScoreRanges!$C$4:$E$8,3),"")</f>
        <v/>
      </c>
      <c r="I1269" s="156"/>
      <c r="J1269" s="129" t="str">
        <f>IF(AND(ConversionTable!$F$2&lt;&gt;"",A1269&lt;&gt;""),VLOOKUP(G1269,ConversionTable!B$2:D$402,3),"")</f>
        <v/>
      </c>
      <c r="K1269" s="66" t="str">
        <f>IF(AND(ConversionTable!$F$2&lt;&gt;"",A1269&lt;&gt;""),VLOOKUP(J1269,ConversionTable!I$4:K$7,3),"")</f>
        <v/>
      </c>
      <c r="M1269" s="66" t="str">
        <f>IF(A1269&lt;&gt;"",(Input!AE1269*ScoringModel!$B$11+Input!AF1269*ScoringModel!$B$21+Input!AG1269*ScoringModel!$B$31)*0.01,"")</f>
        <v/>
      </c>
      <c r="N1269" s="66" t="str">
        <f>IF(A1269&lt;&gt;"",(Input!J1269*ScoringModel!$B$4+Input!K1269*ScoringModel!$B$5+Input!L1269*ScoringModel!$B$6+Input!M1269*ScoringModel!$B$7+Input!N1269*ScoringModel!$B$8+Input!O1269*ScoringModel!$B$9+Input!P1269*ScoringModel!$B$10)*0.01,"")</f>
        <v/>
      </c>
      <c r="O1269" s="66" t="str">
        <f>IF(A1269&lt;&gt;"",(Input!Q1269*ScoringModel!$B$14+Input!R1269*ScoringModel!$B$15+Input!S1269*ScoringModel!$B$16+Input!T1269*ScoringModel!$B$17+Input!U1269*ScoringModel!$B$18+Input!V1269*ScoringModel!$B$19+Input!W1269*ScoringModel!$B$20)*0.01,"")</f>
        <v/>
      </c>
      <c r="P1269" s="66" t="str">
        <f>IF(A1269&lt;&gt;"",(Input!X1269*ScoringModel!$B$24+Input!Y1269*ScoringModel!$B$25+Input!Z1269*ScoringModel!$B$26+Input!AA1269*ScoringModel!$B$27+Input!AB1269*ScoringModel!$B$28+Input!AC1269*ScoringModel!$B$29+Input!AD1269*ScoringModel!$B$30)*0.01,"")</f>
        <v/>
      </c>
    </row>
    <row r="1270" spans="1:16" x14ac:dyDescent="0.25">
      <c r="A1270" s="154" t="str">
        <f>IF(Input!A1270&lt;&gt;"",Input!A1270,"")</f>
        <v/>
      </c>
      <c r="B1270" s="154" t="str">
        <f>IF(Input!D1270&lt;&gt;"",CONCATENATE(Input!D1270,", ",Input!C1270),"")</f>
        <v/>
      </c>
      <c r="C1270" s="154" t="str">
        <f>IF(Input!E1270&lt;&gt;"",Input!E1270,"")</f>
        <v/>
      </c>
      <c r="D1270" s="155" t="str">
        <f>IF(Input!F1270&lt;&gt;"",Input!F1270,"")</f>
        <v/>
      </c>
      <c r="E1270" s="154" t="str">
        <f>IF(Input!I1270&lt;&gt;"",CONCATENATE(Input!I1270,", ",LEFT(Input!H1270,1)),"")</f>
        <v/>
      </c>
      <c r="F1270" s="156"/>
      <c r="G1270" s="157" t="str">
        <f t="shared" si="19"/>
        <v/>
      </c>
      <c r="H1270" s="154" t="str">
        <f>IF(A1270&lt;&gt;"",VLOOKUP(G1270,ScoreRanges!$C$4:$E$8,3),"")</f>
        <v/>
      </c>
      <c r="I1270" s="156"/>
      <c r="J1270" s="129" t="str">
        <f>IF(AND(ConversionTable!$F$2&lt;&gt;"",A1270&lt;&gt;""),VLOOKUP(G1270,ConversionTable!B$2:D$402,3),"")</f>
        <v/>
      </c>
      <c r="K1270" s="66" t="str">
        <f>IF(AND(ConversionTable!$F$2&lt;&gt;"",A1270&lt;&gt;""),VLOOKUP(J1270,ConversionTable!I$4:K$7,3),"")</f>
        <v/>
      </c>
      <c r="M1270" s="66" t="str">
        <f>IF(A1270&lt;&gt;"",(Input!AE1270*ScoringModel!$B$11+Input!AF1270*ScoringModel!$B$21+Input!AG1270*ScoringModel!$B$31)*0.01,"")</f>
        <v/>
      </c>
      <c r="N1270" s="66" t="str">
        <f>IF(A1270&lt;&gt;"",(Input!J1270*ScoringModel!$B$4+Input!K1270*ScoringModel!$B$5+Input!L1270*ScoringModel!$B$6+Input!M1270*ScoringModel!$B$7+Input!N1270*ScoringModel!$B$8+Input!O1270*ScoringModel!$B$9+Input!P1270*ScoringModel!$B$10)*0.01,"")</f>
        <v/>
      </c>
      <c r="O1270" s="66" t="str">
        <f>IF(A1270&lt;&gt;"",(Input!Q1270*ScoringModel!$B$14+Input!R1270*ScoringModel!$B$15+Input!S1270*ScoringModel!$B$16+Input!T1270*ScoringModel!$B$17+Input!U1270*ScoringModel!$B$18+Input!V1270*ScoringModel!$B$19+Input!W1270*ScoringModel!$B$20)*0.01,"")</f>
        <v/>
      </c>
      <c r="P1270" s="66" t="str">
        <f>IF(A1270&lt;&gt;"",(Input!X1270*ScoringModel!$B$24+Input!Y1270*ScoringModel!$B$25+Input!Z1270*ScoringModel!$B$26+Input!AA1270*ScoringModel!$B$27+Input!AB1270*ScoringModel!$B$28+Input!AC1270*ScoringModel!$B$29+Input!AD1270*ScoringModel!$B$30)*0.01,"")</f>
        <v/>
      </c>
    </row>
    <row r="1271" spans="1:16" x14ac:dyDescent="0.25">
      <c r="A1271" s="154" t="str">
        <f>IF(Input!A1271&lt;&gt;"",Input!A1271,"")</f>
        <v/>
      </c>
      <c r="B1271" s="154" t="str">
        <f>IF(Input!D1271&lt;&gt;"",CONCATENATE(Input!D1271,", ",Input!C1271),"")</f>
        <v/>
      </c>
      <c r="C1271" s="154" t="str">
        <f>IF(Input!E1271&lt;&gt;"",Input!E1271,"")</f>
        <v/>
      </c>
      <c r="D1271" s="155" t="str">
        <f>IF(Input!F1271&lt;&gt;"",Input!F1271,"")</f>
        <v/>
      </c>
      <c r="E1271" s="154" t="str">
        <f>IF(Input!I1271&lt;&gt;"",CONCATENATE(Input!I1271,", ",LEFT(Input!H1271,1)),"")</f>
        <v/>
      </c>
      <c r="F1271" s="156"/>
      <c r="G1271" s="157" t="str">
        <f t="shared" si="19"/>
        <v/>
      </c>
      <c r="H1271" s="154" t="str">
        <f>IF(A1271&lt;&gt;"",VLOOKUP(G1271,ScoreRanges!$C$4:$E$8,3),"")</f>
        <v/>
      </c>
      <c r="I1271" s="156"/>
      <c r="J1271" s="129" t="str">
        <f>IF(AND(ConversionTable!$F$2&lt;&gt;"",A1271&lt;&gt;""),VLOOKUP(G1271,ConversionTable!B$2:D$402,3),"")</f>
        <v/>
      </c>
      <c r="K1271" s="66" t="str">
        <f>IF(AND(ConversionTable!$F$2&lt;&gt;"",A1271&lt;&gt;""),VLOOKUP(J1271,ConversionTable!I$4:K$7,3),"")</f>
        <v/>
      </c>
      <c r="M1271" s="66" t="str">
        <f>IF(A1271&lt;&gt;"",(Input!AE1271*ScoringModel!$B$11+Input!AF1271*ScoringModel!$B$21+Input!AG1271*ScoringModel!$B$31)*0.01,"")</f>
        <v/>
      </c>
      <c r="N1271" s="66" t="str">
        <f>IF(A1271&lt;&gt;"",(Input!J1271*ScoringModel!$B$4+Input!K1271*ScoringModel!$B$5+Input!L1271*ScoringModel!$B$6+Input!M1271*ScoringModel!$B$7+Input!N1271*ScoringModel!$B$8+Input!O1271*ScoringModel!$B$9+Input!P1271*ScoringModel!$B$10)*0.01,"")</f>
        <v/>
      </c>
      <c r="O1271" s="66" t="str">
        <f>IF(A1271&lt;&gt;"",(Input!Q1271*ScoringModel!$B$14+Input!R1271*ScoringModel!$B$15+Input!S1271*ScoringModel!$B$16+Input!T1271*ScoringModel!$B$17+Input!U1271*ScoringModel!$B$18+Input!V1271*ScoringModel!$B$19+Input!W1271*ScoringModel!$B$20)*0.01,"")</f>
        <v/>
      </c>
      <c r="P1271" s="66" t="str">
        <f>IF(A1271&lt;&gt;"",(Input!X1271*ScoringModel!$B$24+Input!Y1271*ScoringModel!$B$25+Input!Z1271*ScoringModel!$B$26+Input!AA1271*ScoringModel!$B$27+Input!AB1271*ScoringModel!$B$28+Input!AC1271*ScoringModel!$B$29+Input!AD1271*ScoringModel!$B$30)*0.01,"")</f>
        <v/>
      </c>
    </row>
    <row r="1272" spans="1:16" x14ac:dyDescent="0.25">
      <c r="A1272" s="154" t="str">
        <f>IF(Input!A1272&lt;&gt;"",Input!A1272,"")</f>
        <v/>
      </c>
      <c r="B1272" s="154" t="str">
        <f>IF(Input!D1272&lt;&gt;"",CONCATENATE(Input!D1272,", ",Input!C1272),"")</f>
        <v/>
      </c>
      <c r="C1272" s="154" t="str">
        <f>IF(Input!E1272&lt;&gt;"",Input!E1272,"")</f>
        <v/>
      </c>
      <c r="D1272" s="155" t="str">
        <f>IF(Input!F1272&lt;&gt;"",Input!F1272,"")</f>
        <v/>
      </c>
      <c r="E1272" s="154" t="str">
        <f>IF(Input!I1272&lt;&gt;"",CONCATENATE(Input!I1272,", ",LEFT(Input!H1272,1)),"")</f>
        <v/>
      </c>
      <c r="F1272" s="156"/>
      <c r="G1272" s="157" t="str">
        <f t="shared" si="19"/>
        <v/>
      </c>
      <c r="H1272" s="154" t="str">
        <f>IF(A1272&lt;&gt;"",VLOOKUP(G1272,ScoreRanges!$C$4:$E$8,3),"")</f>
        <v/>
      </c>
      <c r="I1272" s="156"/>
      <c r="J1272" s="129" t="str">
        <f>IF(AND(ConversionTable!$F$2&lt;&gt;"",A1272&lt;&gt;""),VLOOKUP(G1272,ConversionTable!B$2:D$402,3),"")</f>
        <v/>
      </c>
      <c r="K1272" s="66" t="str">
        <f>IF(AND(ConversionTable!$F$2&lt;&gt;"",A1272&lt;&gt;""),VLOOKUP(J1272,ConversionTable!I$4:K$7,3),"")</f>
        <v/>
      </c>
      <c r="M1272" s="66" t="str">
        <f>IF(A1272&lt;&gt;"",(Input!AE1272*ScoringModel!$B$11+Input!AF1272*ScoringModel!$B$21+Input!AG1272*ScoringModel!$B$31)*0.01,"")</f>
        <v/>
      </c>
      <c r="N1272" s="66" t="str">
        <f>IF(A1272&lt;&gt;"",(Input!J1272*ScoringModel!$B$4+Input!K1272*ScoringModel!$B$5+Input!L1272*ScoringModel!$B$6+Input!M1272*ScoringModel!$B$7+Input!N1272*ScoringModel!$B$8+Input!O1272*ScoringModel!$B$9+Input!P1272*ScoringModel!$B$10)*0.01,"")</f>
        <v/>
      </c>
      <c r="O1272" s="66" t="str">
        <f>IF(A1272&lt;&gt;"",(Input!Q1272*ScoringModel!$B$14+Input!R1272*ScoringModel!$B$15+Input!S1272*ScoringModel!$B$16+Input!T1272*ScoringModel!$B$17+Input!U1272*ScoringModel!$B$18+Input!V1272*ScoringModel!$B$19+Input!W1272*ScoringModel!$B$20)*0.01,"")</f>
        <v/>
      </c>
      <c r="P1272" s="66" t="str">
        <f>IF(A1272&lt;&gt;"",(Input!X1272*ScoringModel!$B$24+Input!Y1272*ScoringModel!$B$25+Input!Z1272*ScoringModel!$B$26+Input!AA1272*ScoringModel!$B$27+Input!AB1272*ScoringModel!$B$28+Input!AC1272*ScoringModel!$B$29+Input!AD1272*ScoringModel!$B$30)*0.01,"")</f>
        <v/>
      </c>
    </row>
    <row r="1273" spans="1:16" x14ac:dyDescent="0.25">
      <c r="A1273" s="154" t="str">
        <f>IF(Input!A1273&lt;&gt;"",Input!A1273,"")</f>
        <v/>
      </c>
      <c r="B1273" s="154" t="str">
        <f>IF(Input!D1273&lt;&gt;"",CONCATENATE(Input!D1273,", ",Input!C1273),"")</f>
        <v/>
      </c>
      <c r="C1273" s="154" t="str">
        <f>IF(Input!E1273&lt;&gt;"",Input!E1273,"")</f>
        <v/>
      </c>
      <c r="D1273" s="155" t="str">
        <f>IF(Input!F1273&lt;&gt;"",Input!F1273,"")</f>
        <v/>
      </c>
      <c r="E1273" s="154" t="str">
        <f>IF(Input!I1273&lt;&gt;"",CONCATENATE(Input!I1273,", ",LEFT(Input!H1273,1)),"")</f>
        <v/>
      </c>
      <c r="F1273" s="156"/>
      <c r="G1273" s="157" t="str">
        <f t="shared" si="19"/>
        <v/>
      </c>
      <c r="H1273" s="154" t="str">
        <f>IF(A1273&lt;&gt;"",VLOOKUP(G1273,ScoreRanges!$C$4:$E$8,3),"")</f>
        <v/>
      </c>
      <c r="I1273" s="156"/>
      <c r="J1273" s="129" t="str">
        <f>IF(AND(ConversionTable!$F$2&lt;&gt;"",A1273&lt;&gt;""),VLOOKUP(G1273,ConversionTable!B$2:D$402,3),"")</f>
        <v/>
      </c>
      <c r="K1273" s="66" t="str">
        <f>IF(AND(ConversionTable!$F$2&lt;&gt;"",A1273&lt;&gt;""),VLOOKUP(J1273,ConversionTable!I$4:K$7,3),"")</f>
        <v/>
      </c>
      <c r="M1273" s="66" t="str">
        <f>IF(A1273&lt;&gt;"",(Input!AE1273*ScoringModel!$B$11+Input!AF1273*ScoringModel!$B$21+Input!AG1273*ScoringModel!$B$31)*0.01,"")</f>
        <v/>
      </c>
      <c r="N1273" s="66" t="str">
        <f>IF(A1273&lt;&gt;"",(Input!J1273*ScoringModel!$B$4+Input!K1273*ScoringModel!$B$5+Input!L1273*ScoringModel!$B$6+Input!M1273*ScoringModel!$B$7+Input!N1273*ScoringModel!$B$8+Input!O1273*ScoringModel!$B$9+Input!P1273*ScoringModel!$B$10)*0.01,"")</f>
        <v/>
      </c>
      <c r="O1273" s="66" t="str">
        <f>IF(A1273&lt;&gt;"",(Input!Q1273*ScoringModel!$B$14+Input!R1273*ScoringModel!$B$15+Input!S1273*ScoringModel!$B$16+Input!T1273*ScoringModel!$B$17+Input!U1273*ScoringModel!$B$18+Input!V1273*ScoringModel!$B$19+Input!W1273*ScoringModel!$B$20)*0.01,"")</f>
        <v/>
      </c>
      <c r="P1273" s="66" t="str">
        <f>IF(A1273&lt;&gt;"",(Input!X1273*ScoringModel!$B$24+Input!Y1273*ScoringModel!$B$25+Input!Z1273*ScoringModel!$B$26+Input!AA1273*ScoringModel!$B$27+Input!AB1273*ScoringModel!$B$28+Input!AC1273*ScoringModel!$B$29+Input!AD1273*ScoringModel!$B$30)*0.01,"")</f>
        <v/>
      </c>
    </row>
    <row r="1274" spans="1:16" x14ac:dyDescent="0.25">
      <c r="A1274" s="154" t="str">
        <f>IF(Input!A1274&lt;&gt;"",Input!A1274,"")</f>
        <v/>
      </c>
      <c r="B1274" s="154" t="str">
        <f>IF(Input!D1274&lt;&gt;"",CONCATENATE(Input!D1274,", ",Input!C1274),"")</f>
        <v/>
      </c>
      <c r="C1274" s="154" t="str">
        <f>IF(Input!E1274&lt;&gt;"",Input!E1274,"")</f>
        <v/>
      </c>
      <c r="D1274" s="155" t="str">
        <f>IF(Input!F1274&lt;&gt;"",Input!F1274,"")</f>
        <v/>
      </c>
      <c r="E1274" s="154" t="str">
        <f>IF(Input!I1274&lt;&gt;"",CONCATENATE(Input!I1274,", ",LEFT(Input!H1274,1)),"")</f>
        <v/>
      </c>
      <c r="F1274" s="156"/>
      <c r="G1274" s="157" t="str">
        <f t="shared" si="19"/>
        <v/>
      </c>
      <c r="H1274" s="154" t="str">
        <f>IF(A1274&lt;&gt;"",VLOOKUP(G1274,ScoreRanges!$C$4:$E$8,3),"")</f>
        <v/>
      </c>
      <c r="I1274" s="156"/>
      <c r="J1274" s="129" t="str">
        <f>IF(AND(ConversionTable!$F$2&lt;&gt;"",A1274&lt;&gt;""),VLOOKUP(G1274,ConversionTable!B$2:D$402,3),"")</f>
        <v/>
      </c>
      <c r="K1274" s="66" t="str">
        <f>IF(AND(ConversionTable!$F$2&lt;&gt;"",A1274&lt;&gt;""),VLOOKUP(J1274,ConversionTable!I$4:K$7,3),"")</f>
        <v/>
      </c>
      <c r="M1274" s="66" t="str">
        <f>IF(A1274&lt;&gt;"",(Input!AE1274*ScoringModel!$B$11+Input!AF1274*ScoringModel!$B$21+Input!AG1274*ScoringModel!$B$31)*0.01,"")</f>
        <v/>
      </c>
      <c r="N1274" s="66" t="str">
        <f>IF(A1274&lt;&gt;"",(Input!J1274*ScoringModel!$B$4+Input!K1274*ScoringModel!$B$5+Input!L1274*ScoringModel!$B$6+Input!M1274*ScoringModel!$B$7+Input!N1274*ScoringModel!$B$8+Input!O1274*ScoringModel!$B$9+Input!P1274*ScoringModel!$B$10)*0.01,"")</f>
        <v/>
      </c>
      <c r="O1274" s="66" t="str">
        <f>IF(A1274&lt;&gt;"",(Input!Q1274*ScoringModel!$B$14+Input!R1274*ScoringModel!$B$15+Input!S1274*ScoringModel!$B$16+Input!T1274*ScoringModel!$B$17+Input!U1274*ScoringModel!$B$18+Input!V1274*ScoringModel!$B$19+Input!W1274*ScoringModel!$B$20)*0.01,"")</f>
        <v/>
      </c>
      <c r="P1274" s="66" t="str">
        <f>IF(A1274&lt;&gt;"",(Input!X1274*ScoringModel!$B$24+Input!Y1274*ScoringModel!$B$25+Input!Z1274*ScoringModel!$B$26+Input!AA1274*ScoringModel!$B$27+Input!AB1274*ScoringModel!$B$28+Input!AC1274*ScoringModel!$B$29+Input!AD1274*ScoringModel!$B$30)*0.01,"")</f>
        <v/>
      </c>
    </row>
    <row r="1275" spans="1:16" x14ac:dyDescent="0.25">
      <c r="A1275" s="154" t="str">
        <f>IF(Input!A1275&lt;&gt;"",Input!A1275,"")</f>
        <v/>
      </c>
      <c r="B1275" s="154" t="str">
        <f>IF(Input!D1275&lt;&gt;"",CONCATENATE(Input!D1275,", ",Input!C1275),"")</f>
        <v/>
      </c>
      <c r="C1275" s="154" t="str">
        <f>IF(Input!E1275&lt;&gt;"",Input!E1275,"")</f>
        <v/>
      </c>
      <c r="D1275" s="155" t="str">
        <f>IF(Input!F1275&lt;&gt;"",Input!F1275,"")</f>
        <v/>
      </c>
      <c r="E1275" s="154" t="str">
        <f>IF(Input!I1275&lt;&gt;"",CONCATENATE(Input!I1275,", ",LEFT(Input!H1275,1)),"")</f>
        <v/>
      </c>
      <c r="F1275" s="156"/>
      <c r="G1275" s="157" t="str">
        <f t="shared" si="19"/>
        <v/>
      </c>
      <c r="H1275" s="154" t="str">
        <f>IF(A1275&lt;&gt;"",VLOOKUP(G1275,ScoreRanges!$C$4:$E$8,3),"")</f>
        <v/>
      </c>
      <c r="I1275" s="156"/>
      <c r="J1275" s="129" t="str">
        <f>IF(AND(ConversionTable!$F$2&lt;&gt;"",A1275&lt;&gt;""),VLOOKUP(G1275,ConversionTable!B$2:D$402,3),"")</f>
        <v/>
      </c>
      <c r="K1275" s="66" t="str">
        <f>IF(AND(ConversionTable!$F$2&lt;&gt;"",A1275&lt;&gt;""),VLOOKUP(J1275,ConversionTable!I$4:K$7,3),"")</f>
        <v/>
      </c>
      <c r="M1275" s="66" t="str">
        <f>IF(A1275&lt;&gt;"",(Input!AE1275*ScoringModel!$B$11+Input!AF1275*ScoringModel!$B$21+Input!AG1275*ScoringModel!$B$31)*0.01,"")</f>
        <v/>
      </c>
      <c r="N1275" s="66" t="str">
        <f>IF(A1275&lt;&gt;"",(Input!J1275*ScoringModel!$B$4+Input!K1275*ScoringModel!$B$5+Input!L1275*ScoringModel!$B$6+Input!M1275*ScoringModel!$B$7+Input!N1275*ScoringModel!$B$8+Input!O1275*ScoringModel!$B$9+Input!P1275*ScoringModel!$B$10)*0.01,"")</f>
        <v/>
      </c>
      <c r="O1275" s="66" t="str">
        <f>IF(A1275&lt;&gt;"",(Input!Q1275*ScoringModel!$B$14+Input!R1275*ScoringModel!$B$15+Input!S1275*ScoringModel!$B$16+Input!T1275*ScoringModel!$B$17+Input!U1275*ScoringModel!$B$18+Input!V1275*ScoringModel!$B$19+Input!W1275*ScoringModel!$B$20)*0.01,"")</f>
        <v/>
      </c>
      <c r="P1275" s="66" t="str">
        <f>IF(A1275&lt;&gt;"",(Input!X1275*ScoringModel!$B$24+Input!Y1275*ScoringModel!$B$25+Input!Z1275*ScoringModel!$B$26+Input!AA1275*ScoringModel!$B$27+Input!AB1275*ScoringModel!$B$28+Input!AC1275*ScoringModel!$B$29+Input!AD1275*ScoringModel!$B$30)*0.01,"")</f>
        <v/>
      </c>
    </row>
    <row r="1276" spans="1:16" x14ac:dyDescent="0.25">
      <c r="A1276" s="154" t="str">
        <f>IF(Input!A1276&lt;&gt;"",Input!A1276,"")</f>
        <v/>
      </c>
      <c r="B1276" s="154" t="str">
        <f>IF(Input!D1276&lt;&gt;"",CONCATENATE(Input!D1276,", ",Input!C1276),"")</f>
        <v/>
      </c>
      <c r="C1276" s="154" t="str">
        <f>IF(Input!E1276&lt;&gt;"",Input!E1276,"")</f>
        <v/>
      </c>
      <c r="D1276" s="155" t="str">
        <f>IF(Input!F1276&lt;&gt;"",Input!F1276,"")</f>
        <v/>
      </c>
      <c r="E1276" s="154" t="str">
        <f>IF(Input!I1276&lt;&gt;"",CONCATENATE(Input!I1276,", ",LEFT(Input!H1276,1)),"")</f>
        <v/>
      </c>
      <c r="F1276" s="156"/>
      <c r="G1276" s="157" t="str">
        <f t="shared" si="19"/>
        <v/>
      </c>
      <c r="H1276" s="154" t="str">
        <f>IF(A1276&lt;&gt;"",VLOOKUP(G1276,ScoreRanges!$C$4:$E$8,3),"")</f>
        <v/>
      </c>
      <c r="I1276" s="156"/>
      <c r="J1276" s="129" t="str">
        <f>IF(AND(ConversionTable!$F$2&lt;&gt;"",A1276&lt;&gt;""),VLOOKUP(G1276,ConversionTable!B$2:D$402,3),"")</f>
        <v/>
      </c>
      <c r="K1276" s="66" t="str">
        <f>IF(AND(ConversionTable!$F$2&lt;&gt;"",A1276&lt;&gt;""),VLOOKUP(J1276,ConversionTable!I$4:K$7,3),"")</f>
        <v/>
      </c>
      <c r="M1276" s="66" t="str">
        <f>IF(A1276&lt;&gt;"",(Input!AE1276*ScoringModel!$B$11+Input!AF1276*ScoringModel!$B$21+Input!AG1276*ScoringModel!$B$31)*0.01,"")</f>
        <v/>
      </c>
      <c r="N1276" s="66" t="str">
        <f>IF(A1276&lt;&gt;"",(Input!J1276*ScoringModel!$B$4+Input!K1276*ScoringModel!$B$5+Input!L1276*ScoringModel!$B$6+Input!M1276*ScoringModel!$B$7+Input!N1276*ScoringModel!$B$8+Input!O1276*ScoringModel!$B$9+Input!P1276*ScoringModel!$B$10)*0.01,"")</f>
        <v/>
      </c>
      <c r="O1276" s="66" t="str">
        <f>IF(A1276&lt;&gt;"",(Input!Q1276*ScoringModel!$B$14+Input!R1276*ScoringModel!$B$15+Input!S1276*ScoringModel!$B$16+Input!T1276*ScoringModel!$B$17+Input!U1276*ScoringModel!$B$18+Input!V1276*ScoringModel!$B$19+Input!W1276*ScoringModel!$B$20)*0.01,"")</f>
        <v/>
      </c>
      <c r="P1276" s="66" t="str">
        <f>IF(A1276&lt;&gt;"",(Input!X1276*ScoringModel!$B$24+Input!Y1276*ScoringModel!$B$25+Input!Z1276*ScoringModel!$B$26+Input!AA1276*ScoringModel!$B$27+Input!AB1276*ScoringModel!$B$28+Input!AC1276*ScoringModel!$B$29+Input!AD1276*ScoringModel!$B$30)*0.01,"")</f>
        <v/>
      </c>
    </row>
    <row r="1277" spans="1:16" x14ac:dyDescent="0.25">
      <c r="A1277" s="154" t="str">
        <f>IF(Input!A1277&lt;&gt;"",Input!A1277,"")</f>
        <v/>
      </c>
      <c r="B1277" s="154" t="str">
        <f>IF(Input!D1277&lt;&gt;"",CONCATENATE(Input!D1277,", ",Input!C1277),"")</f>
        <v/>
      </c>
      <c r="C1277" s="154" t="str">
        <f>IF(Input!E1277&lt;&gt;"",Input!E1277,"")</f>
        <v/>
      </c>
      <c r="D1277" s="155" t="str">
        <f>IF(Input!F1277&lt;&gt;"",Input!F1277,"")</f>
        <v/>
      </c>
      <c r="E1277" s="154" t="str">
        <f>IF(Input!I1277&lt;&gt;"",CONCATENATE(Input!I1277,", ",LEFT(Input!H1277,1)),"")</f>
        <v/>
      </c>
      <c r="F1277" s="156"/>
      <c r="G1277" s="157" t="str">
        <f t="shared" si="19"/>
        <v/>
      </c>
      <c r="H1277" s="154" t="str">
        <f>IF(A1277&lt;&gt;"",VLOOKUP(G1277,ScoreRanges!$C$4:$E$8,3),"")</f>
        <v/>
      </c>
      <c r="I1277" s="156"/>
      <c r="J1277" s="129" t="str">
        <f>IF(AND(ConversionTable!$F$2&lt;&gt;"",A1277&lt;&gt;""),VLOOKUP(G1277,ConversionTable!B$2:D$402,3),"")</f>
        <v/>
      </c>
      <c r="K1277" s="66" t="str">
        <f>IF(AND(ConversionTable!$F$2&lt;&gt;"",A1277&lt;&gt;""),VLOOKUP(J1277,ConversionTable!I$4:K$7,3),"")</f>
        <v/>
      </c>
      <c r="M1277" s="66" t="str">
        <f>IF(A1277&lt;&gt;"",(Input!AE1277*ScoringModel!$B$11+Input!AF1277*ScoringModel!$B$21+Input!AG1277*ScoringModel!$B$31)*0.01,"")</f>
        <v/>
      </c>
      <c r="N1277" s="66" t="str">
        <f>IF(A1277&lt;&gt;"",(Input!J1277*ScoringModel!$B$4+Input!K1277*ScoringModel!$B$5+Input!L1277*ScoringModel!$B$6+Input!M1277*ScoringModel!$B$7+Input!N1277*ScoringModel!$B$8+Input!O1277*ScoringModel!$B$9+Input!P1277*ScoringModel!$B$10)*0.01,"")</f>
        <v/>
      </c>
      <c r="O1277" s="66" t="str">
        <f>IF(A1277&lt;&gt;"",(Input!Q1277*ScoringModel!$B$14+Input!R1277*ScoringModel!$B$15+Input!S1277*ScoringModel!$B$16+Input!T1277*ScoringModel!$B$17+Input!U1277*ScoringModel!$B$18+Input!V1277*ScoringModel!$B$19+Input!W1277*ScoringModel!$B$20)*0.01,"")</f>
        <v/>
      </c>
      <c r="P1277" s="66" t="str">
        <f>IF(A1277&lt;&gt;"",(Input!X1277*ScoringModel!$B$24+Input!Y1277*ScoringModel!$B$25+Input!Z1277*ScoringModel!$B$26+Input!AA1277*ScoringModel!$B$27+Input!AB1277*ScoringModel!$B$28+Input!AC1277*ScoringModel!$B$29+Input!AD1277*ScoringModel!$B$30)*0.01,"")</f>
        <v/>
      </c>
    </row>
    <row r="1278" spans="1:16" x14ac:dyDescent="0.25">
      <c r="A1278" s="154" t="str">
        <f>IF(Input!A1278&lt;&gt;"",Input!A1278,"")</f>
        <v/>
      </c>
      <c r="B1278" s="154" t="str">
        <f>IF(Input!D1278&lt;&gt;"",CONCATENATE(Input!D1278,", ",Input!C1278),"")</f>
        <v/>
      </c>
      <c r="C1278" s="154" t="str">
        <f>IF(Input!E1278&lt;&gt;"",Input!E1278,"")</f>
        <v/>
      </c>
      <c r="D1278" s="155" t="str">
        <f>IF(Input!F1278&lt;&gt;"",Input!F1278,"")</f>
        <v/>
      </c>
      <c r="E1278" s="154" t="str">
        <f>IF(Input!I1278&lt;&gt;"",CONCATENATE(Input!I1278,", ",LEFT(Input!H1278,1)),"")</f>
        <v/>
      </c>
      <c r="F1278" s="156"/>
      <c r="G1278" s="157" t="str">
        <f t="shared" si="19"/>
        <v/>
      </c>
      <c r="H1278" s="154" t="str">
        <f>IF(A1278&lt;&gt;"",VLOOKUP(G1278,ScoreRanges!$C$4:$E$8,3),"")</f>
        <v/>
      </c>
      <c r="I1278" s="156"/>
      <c r="J1278" s="129" t="str">
        <f>IF(AND(ConversionTable!$F$2&lt;&gt;"",A1278&lt;&gt;""),VLOOKUP(G1278,ConversionTable!B$2:D$402,3),"")</f>
        <v/>
      </c>
      <c r="K1278" s="66" t="str">
        <f>IF(AND(ConversionTable!$F$2&lt;&gt;"",A1278&lt;&gt;""),VLOOKUP(J1278,ConversionTable!I$4:K$7,3),"")</f>
        <v/>
      </c>
      <c r="M1278" s="66" t="str">
        <f>IF(A1278&lt;&gt;"",(Input!AE1278*ScoringModel!$B$11+Input!AF1278*ScoringModel!$B$21+Input!AG1278*ScoringModel!$B$31)*0.01,"")</f>
        <v/>
      </c>
      <c r="N1278" s="66" t="str">
        <f>IF(A1278&lt;&gt;"",(Input!J1278*ScoringModel!$B$4+Input!K1278*ScoringModel!$B$5+Input!L1278*ScoringModel!$B$6+Input!M1278*ScoringModel!$B$7+Input!N1278*ScoringModel!$B$8+Input!O1278*ScoringModel!$B$9+Input!P1278*ScoringModel!$B$10)*0.01,"")</f>
        <v/>
      </c>
      <c r="O1278" s="66" t="str">
        <f>IF(A1278&lt;&gt;"",(Input!Q1278*ScoringModel!$B$14+Input!R1278*ScoringModel!$B$15+Input!S1278*ScoringModel!$B$16+Input!T1278*ScoringModel!$B$17+Input!U1278*ScoringModel!$B$18+Input!V1278*ScoringModel!$B$19+Input!W1278*ScoringModel!$B$20)*0.01,"")</f>
        <v/>
      </c>
      <c r="P1278" s="66" t="str">
        <f>IF(A1278&lt;&gt;"",(Input!X1278*ScoringModel!$B$24+Input!Y1278*ScoringModel!$B$25+Input!Z1278*ScoringModel!$B$26+Input!AA1278*ScoringModel!$B$27+Input!AB1278*ScoringModel!$B$28+Input!AC1278*ScoringModel!$B$29+Input!AD1278*ScoringModel!$B$30)*0.01,"")</f>
        <v/>
      </c>
    </row>
    <row r="1279" spans="1:16" x14ac:dyDescent="0.25">
      <c r="A1279" s="154" t="str">
        <f>IF(Input!A1279&lt;&gt;"",Input!A1279,"")</f>
        <v/>
      </c>
      <c r="B1279" s="154" t="str">
        <f>IF(Input!D1279&lt;&gt;"",CONCATENATE(Input!D1279,", ",Input!C1279),"")</f>
        <v/>
      </c>
      <c r="C1279" s="154" t="str">
        <f>IF(Input!E1279&lt;&gt;"",Input!E1279,"")</f>
        <v/>
      </c>
      <c r="D1279" s="155" t="str">
        <f>IF(Input!F1279&lt;&gt;"",Input!F1279,"")</f>
        <v/>
      </c>
      <c r="E1279" s="154" t="str">
        <f>IF(Input!I1279&lt;&gt;"",CONCATENATE(Input!I1279,", ",LEFT(Input!H1279,1)),"")</f>
        <v/>
      </c>
      <c r="F1279" s="156"/>
      <c r="G1279" s="157" t="str">
        <f t="shared" si="19"/>
        <v/>
      </c>
      <c r="H1279" s="154" t="str">
        <f>IF(A1279&lt;&gt;"",VLOOKUP(G1279,ScoreRanges!$C$4:$E$8,3),"")</f>
        <v/>
      </c>
      <c r="I1279" s="156"/>
      <c r="J1279" s="129" t="str">
        <f>IF(AND(ConversionTable!$F$2&lt;&gt;"",A1279&lt;&gt;""),VLOOKUP(G1279,ConversionTable!B$2:D$402,3),"")</f>
        <v/>
      </c>
      <c r="K1279" s="66" t="str">
        <f>IF(AND(ConversionTable!$F$2&lt;&gt;"",A1279&lt;&gt;""),VLOOKUP(J1279,ConversionTable!I$4:K$7,3),"")</f>
        <v/>
      </c>
      <c r="M1279" s="66" t="str">
        <f>IF(A1279&lt;&gt;"",(Input!AE1279*ScoringModel!$B$11+Input!AF1279*ScoringModel!$B$21+Input!AG1279*ScoringModel!$B$31)*0.01,"")</f>
        <v/>
      </c>
      <c r="N1279" s="66" t="str">
        <f>IF(A1279&lt;&gt;"",(Input!J1279*ScoringModel!$B$4+Input!K1279*ScoringModel!$B$5+Input!L1279*ScoringModel!$B$6+Input!M1279*ScoringModel!$B$7+Input!N1279*ScoringModel!$B$8+Input!O1279*ScoringModel!$B$9+Input!P1279*ScoringModel!$B$10)*0.01,"")</f>
        <v/>
      </c>
      <c r="O1279" s="66" t="str">
        <f>IF(A1279&lt;&gt;"",(Input!Q1279*ScoringModel!$B$14+Input!R1279*ScoringModel!$B$15+Input!S1279*ScoringModel!$B$16+Input!T1279*ScoringModel!$B$17+Input!U1279*ScoringModel!$B$18+Input!V1279*ScoringModel!$B$19+Input!W1279*ScoringModel!$B$20)*0.01,"")</f>
        <v/>
      </c>
      <c r="P1279" s="66" t="str">
        <f>IF(A1279&lt;&gt;"",(Input!X1279*ScoringModel!$B$24+Input!Y1279*ScoringModel!$B$25+Input!Z1279*ScoringModel!$B$26+Input!AA1279*ScoringModel!$B$27+Input!AB1279*ScoringModel!$B$28+Input!AC1279*ScoringModel!$B$29+Input!AD1279*ScoringModel!$B$30)*0.01,"")</f>
        <v/>
      </c>
    </row>
    <row r="1280" spans="1:16" x14ac:dyDescent="0.25">
      <c r="A1280" s="154" t="str">
        <f>IF(Input!A1280&lt;&gt;"",Input!A1280,"")</f>
        <v/>
      </c>
      <c r="B1280" s="154" t="str">
        <f>IF(Input!D1280&lt;&gt;"",CONCATENATE(Input!D1280,", ",Input!C1280),"")</f>
        <v/>
      </c>
      <c r="C1280" s="154" t="str">
        <f>IF(Input!E1280&lt;&gt;"",Input!E1280,"")</f>
        <v/>
      </c>
      <c r="D1280" s="155" t="str">
        <f>IF(Input!F1280&lt;&gt;"",Input!F1280,"")</f>
        <v/>
      </c>
      <c r="E1280" s="154" t="str">
        <f>IF(Input!I1280&lt;&gt;"",CONCATENATE(Input!I1280,", ",LEFT(Input!H1280,1)),"")</f>
        <v/>
      </c>
      <c r="F1280" s="156"/>
      <c r="G1280" s="157" t="str">
        <f t="shared" si="19"/>
        <v/>
      </c>
      <c r="H1280" s="154" t="str">
        <f>IF(A1280&lt;&gt;"",VLOOKUP(G1280,ScoreRanges!$C$4:$E$8,3),"")</f>
        <v/>
      </c>
      <c r="I1280" s="156"/>
      <c r="J1280" s="129" t="str">
        <f>IF(AND(ConversionTable!$F$2&lt;&gt;"",A1280&lt;&gt;""),VLOOKUP(G1280,ConversionTable!B$2:D$402,3),"")</f>
        <v/>
      </c>
      <c r="K1280" s="66" t="str">
        <f>IF(AND(ConversionTable!$F$2&lt;&gt;"",A1280&lt;&gt;""),VLOOKUP(J1280,ConversionTable!I$4:K$7,3),"")</f>
        <v/>
      </c>
      <c r="M1280" s="66" t="str">
        <f>IF(A1280&lt;&gt;"",(Input!AE1280*ScoringModel!$B$11+Input!AF1280*ScoringModel!$B$21+Input!AG1280*ScoringModel!$B$31)*0.01,"")</f>
        <v/>
      </c>
      <c r="N1280" s="66" t="str">
        <f>IF(A1280&lt;&gt;"",(Input!J1280*ScoringModel!$B$4+Input!K1280*ScoringModel!$B$5+Input!L1280*ScoringModel!$B$6+Input!M1280*ScoringModel!$B$7+Input!N1280*ScoringModel!$B$8+Input!O1280*ScoringModel!$B$9+Input!P1280*ScoringModel!$B$10)*0.01,"")</f>
        <v/>
      </c>
      <c r="O1280" s="66" t="str">
        <f>IF(A1280&lt;&gt;"",(Input!Q1280*ScoringModel!$B$14+Input!R1280*ScoringModel!$B$15+Input!S1280*ScoringModel!$B$16+Input!T1280*ScoringModel!$B$17+Input!U1280*ScoringModel!$B$18+Input!V1280*ScoringModel!$B$19+Input!W1280*ScoringModel!$B$20)*0.01,"")</f>
        <v/>
      </c>
      <c r="P1280" s="66" t="str">
        <f>IF(A1280&lt;&gt;"",(Input!X1280*ScoringModel!$B$24+Input!Y1280*ScoringModel!$B$25+Input!Z1280*ScoringModel!$B$26+Input!AA1280*ScoringModel!$B$27+Input!AB1280*ScoringModel!$B$28+Input!AC1280*ScoringModel!$B$29+Input!AD1280*ScoringModel!$B$30)*0.01,"")</f>
        <v/>
      </c>
    </row>
    <row r="1281" spans="1:16" x14ac:dyDescent="0.25">
      <c r="A1281" s="154" t="str">
        <f>IF(Input!A1281&lt;&gt;"",Input!A1281,"")</f>
        <v/>
      </c>
      <c r="B1281" s="154" t="str">
        <f>IF(Input!D1281&lt;&gt;"",CONCATENATE(Input!D1281,", ",Input!C1281),"")</f>
        <v/>
      </c>
      <c r="C1281" s="154" t="str">
        <f>IF(Input!E1281&lt;&gt;"",Input!E1281,"")</f>
        <v/>
      </c>
      <c r="D1281" s="155" t="str">
        <f>IF(Input!F1281&lt;&gt;"",Input!F1281,"")</f>
        <v/>
      </c>
      <c r="E1281" s="154" t="str">
        <f>IF(Input!I1281&lt;&gt;"",CONCATENATE(Input!I1281,", ",LEFT(Input!H1281,1)),"")</f>
        <v/>
      </c>
      <c r="F1281" s="156"/>
      <c r="G1281" s="157" t="str">
        <f t="shared" si="19"/>
        <v/>
      </c>
      <c r="H1281" s="154" t="str">
        <f>IF(A1281&lt;&gt;"",VLOOKUP(G1281,ScoreRanges!$C$4:$E$8,3),"")</f>
        <v/>
      </c>
      <c r="I1281" s="156"/>
      <c r="J1281" s="129" t="str">
        <f>IF(AND(ConversionTable!$F$2&lt;&gt;"",A1281&lt;&gt;""),VLOOKUP(G1281,ConversionTable!B$2:D$402,3),"")</f>
        <v/>
      </c>
      <c r="K1281" s="66" t="str">
        <f>IF(AND(ConversionTable!$F$2&lt;&gt;"",A1281&lt;&gt;""),VLOOKUP(J1281,ConversionTable!I$4:K$7,3),"")</f>
        <v/>
      </c>
      <c r="M1281" s="66" t="str">
        <f>IF(A1281&lt;&gt;"",(Input!AE1281*ScoringModel!$B$11+Input!AF1281*ScoringModel!$B$21+Input!AG1281*ScoringModel!$B$31)*0.01,"")</f>
        <v/>
      </c>
      <c r="N1281" s="66" t="str">
        <f>IF(A1281&lt;&gt;"",(Input!J1281*ScoringModel!$B$4+Input!K1281*ScoringModel!$B$5+Input!L1281*ScoringModel!$B$6+Input!M1281*ScoringModel!$B$7+Input!N1281*ScoringModel!$B$8+Input!O1281*ScoringModel!$B$9+Input!P1281*ScoringModel!$B$10)*0.01,"")</f>
        <v/>
      </c>
      <c r="O1281" s="66" t="str">
        <f>IF(A1281&lt;&gt;"",(Input!Q1281*ScoringModel!$B$14+Input!R1281*ScoringModel!$B$15+Input!S1281*ScoringModel!$B$16+Input!T1281*ScoringModel!$B$17+Input!U1281*ScoringModel!$B$18+Input!V1281*ScoringModel!$B$19+Input!W1281*ScoringModel!$B$20)*0.01,"")</f>
        <v/>
      </c>
      <c r="P1281" s="66" t="str">
        <f>IF(A1281&lt;&gt;"",(Input!X1281*ScoringModel!$B$24+Input!Y1281*ScoringModel!$B$25+Input!Z1281*ScoringModel!$B$26+Input!AA1281*ScoringModel!$B$27+Input!AB1281*ScoringModel!$B$28+Input!AC1281*ScoringModel!$B$29+Input!AD1281*ScoringModel!$B$30)*0.01,"")</f>
        <v/>
      </c>
    </row>
    <row r="1282" spans="1:16" x14ac:dyDescent="0.25">
      <c r="A1282" s="154" t="str">
        <f>IF(Input!A1282&lt;&gt;"",Input!A1282,"")</f>
        <v/>
      </c>
      <c r="B1282" s="154" t="str">
        <f>IF(Input!D1282&lt;&gt;"",CONCATENATE(Input!D1282,", ",Input!C1282),"")</f>
        <v/>
      </c>
      <c r="C1282" s="154" t="str">
        <f>IF(Input!E1282&lt;&gt;"",Input!E1282,"")</f>
        <v/>
      </c>
      <c r="D1282" s="155" t="str">
        <f>IF(Input!F1282&lt;&gt;"",Input!F1282,"")</f>
        <v/>
      </c>
      <c r="E1282" s="154" t="str">
        <f>IF(Input!I1282&lt;&gt;"",CONCATENATE(Input!I1282,", ",LEFT(Input!H1282,1)),"")</f>
        <v/>
      </c>
      <c r="F1282" s="156"/>
      <c r="G1282" s="157" t="str">
        <f t="shared" ref="G1282:G1345" si="20">IF(A1282&lt;&gt;"",SUM(M1282:P1282),"")</f>
        <v/>
      </c>
      <c r="H1282" s="154" t="str">
        <f>IF(A1282&lt;&gt;"",VLOOKUP(G1282,ScoreRanges!$C$4:$E$8,3),"")</f>
        <v/>
      </c>
      <c r="I1282" s="156"/>
      <c r="J1282" s="129" t="str">
        <f>IF(AND(ConversionTable!$F$2&lt;&gt;"",A1282&lt;&gt;""),VLOOKUP(G1282,ConversionTable!B$2:D$402,3),"")</f>
        <v/>
      </c>
      <c r="K1282" s="66" t="str">
        <f>IF(AND(ConversionTable!$F$2&lt;&gt;"",A1282&lt;&gt;""),VLOOKUP(J1282,ConversionTable!I$4:K$7,3),"")</f>
        <v/>
      </c>
      <c r="M1282" s="66" t="str">
        <f>IF(A1282&lt;&gt;"",(Input!AE1282*ScoringModel!$B$11+Input!AF1282*ScoringModel!$B$21+Input!AG1282*ScoringModel!$B$31)*0.01,"")</f>
        <v/>
      </c>
      <c r="N1282" s="66" t="str">
        <f>IF(A1282&lt;&gt;"",(Input!J1282*ScoringModel!$B$4+Input!K1282*ScoringModel!$B$5+Input!L1282*ScoringModel!$B$6+Input!M1282*ScoringModel!$B$7+Input!N1282*ScoringModel!$B$8+Input!O1282*ScoringModel!$B$9+Input!P1282*ScoringModel!$B$10)*0.01,"")</f>
        <v/>
      </c>
      <c r="O1282" s="66" t="str">
        <f>IF(A1282&lt;&gt;"",(Input!Q1282*ScoringModel!$B$14+Input!R1282*ScoringModel!$B$15+Input!S1282*ScoringModel!$B$16+Input!T1282*ScoringModel!$B$17+Input!U1282*ScoringModel!$B$18+Input!V1282*ScoringModel!$B$19+Input!W1282*ScoringModel!$B$20)*0.01,"")</f>
        <v/>
      </c>
      <c r="P1282" s="66" t="str">
        <f>IF(A1282&lt;&gt;"",(Input!X1282*ScoringModel!$B$24+Input!Y1282*ScoringModel!$B$25+Input!Z1282*ScoringModel!$B$26+Input!AA1282*ScoringModel!$B$27+Input!AB1282*ScoringModel!$B$28+Input!AC1282*ScoringModel!$B$29+Input!AD1282*ScoringModel!$B$30)*0.01,"")</f>
        <v/>
      </c>
    </row>
    <row r="1283" spans="1:16" x14ac:dyDescent="0.25">
      <c r="A1283" s="154" t="str">
        <f>IF(Input!A1283&lt;&gt;"",Input!A1283,"")</f>
        <v/>
      </c>
      <c r="B1283" s="154" t="str">
        <f>IF(Input!D1283&lt;&gt;"",CONCATENATE(Input!D1283,", ",Input!C1283),"")</f>
        <v/>
      </c>
      <c r="C1283" s="154" t="str">
        <f>IF(Input!E1283&lt;&gt;"",Input!E1283,"")</f>
        <v/>
      </c>
      <c r="D1283" s="155" t="str">
        <f>IF(Input!F1283&lt;&gt;"",Input!F1283,"")</f>
        <v/>
      </c>
      <c r="E1283" s="154" t="str">
        <f>IF(Input!I1283&lt;&gt;"",CONCATENATE(Input!I1283,", ",LEFT(Input!H1283,1)),"")</f>
        <v/>
      </c>
      <c r="F1283" s="156"/>
      <c r="G1283" s="157" t="str">
        <f t="shared" si="20"/>
        <v/>
      </c>
      <c r="H1283" s="154" t="str">
        <f>IF(A1283&lt;&gt;"",VLOOKUP(G1283,ScoreRanges!$C$4:$E$8,3),"")</f>
        <v/>
      </c>
      <c r="I1283" s="156"/>
      <c r="J1283" s="129" t="str">
        <f>IF(AND(ConversionTable!$F$2&lt;&gt;"",A1283&lt;&gt;""),VLOOKUP(G1283,ConversionTable!B$2:D$402,3),"")</f>
        <v/>
      </c>
      <c r="K1283" s="66" t="str">
        <f>IF(AND(ConversionTable!$F$2&lt;&gt;"",A1283&lt;&gt;""),VLOOKUP(J1283,ConversionTable!I$4:K$7,3),"")</f>
        <v/>
      </c>
      <c r="M1283" s="66" t="str">
        <f>IF(A1283&lt;&gt;"",(Input!AE1283*ScoringModel!$B$11+Input!AF1283*ScoringModel!$B$21+Input!AG1283*ScoringModel!$B$31)*0.01,"")</f>
        <v/>
      </c>
      <c r="N1283" s="66" t="str">
        <f>IF(A1283&lt;&gt;"",(Input!J1283*ScoringModel!$B$4+Input!K1283*ScoringModel!$B$5+Input!L1283*ScoringModel!$B$6+Input!M1283*ScoringModel!$B$7+Input!N1283*ScoringModel!$B$8+Input!O1283*ScoringModel!$B$9+Input!P1283*ScoringModel!$B$10)*0.01,"")</f>
        <v/>
      </c>
      <c r="O1283" s="66" t="str">
        <f>IF(A1283&lt;&gt;"",(Input!Q1283*ScoringModel!$B$14+Input!R1283*ScoringModel!$B$15+Input!S1283*ScoringModel!$B$16+Input!T1283*ScoringModel!$B$17+Input!U1283*ScoringModel!$B$18+Input!V1283*ScoringModel!$B$19+Input!W1283*ScoringModel!$B$20)*0.01,"")</f>
        <v/>
      </c>
      <c r="P1283" s="66" t="str">
        <f>IF(A1283&lt;&gt;"",(Input!X1283*ScoringModel!$B$24+Input!Y1283*ScoringModel!$B$25+Input!Z1283*ScoringModel!$B$26+Input!AA1283*ScoringModel!$B$27+Input!AB1283*ScoringModel!$B$28+Input!AC1283*ScoringModel!$B$29+Input!AD1283*ScoringModel!$B$30)*0.01,"")</f>
        <v/>
      </c>
    </row>
    <row r="1284" spans="1:16" x14ac:dyDescent="0.25">
      <c r="A1284" s="154" t="str">
        <f>IF(Input!A1284&lt;&gt;"",Input!A1284,"")</f>
        <v/>
      </c>
      <c r="B1284" s="154" t="str">
        <f>IF(Input!D1284&lt;&gt;"",CONCATENATE(Input!D1284,", ",Input!C1284),"")</f>
        <v/>
      </c>
      <c r="C1284" s="154" t="str">
        <f>IF(Input!E1284&lt;&gt;"",Input!E1284,"")</f>
        <v/>
      </c>
      <c r="D1284" s="155" t="str">
        <f>IF(Input!F1284&lt;&gt;"",Input!F1284,"")</f>
        <v/>
      </c>
      <c r="E1284" s="154" t="str">
        <f>IF(Input!I1284&lt;&gt;"",CONCATENATE(Input!I1284,", ",LEFT(Input!H1284,1)),"")</f>
        <v/>
      </c>
      <c r="F1284" s="156"/>
      <c r="G1284" s="157" t="str">
        <f t="shared" si="20"/>
        <v/>
      </c>
      <c r="H1284" s="154" t="str">
        <f>IF(A1284&lt;&gt;"",VLOOKUP(G1284,ScoreRanges!$C$4:$E$8,3),"")</f>
        <v/>
      </c>
      <c r="I1284" s="156"/>
      <c r="J1284" s="129" t="str">
        <f>IF(AND(ConversionTable!$F$2&lt;&gt;"",A1284&lt;&gt;""),VLOOKUP(G1284,ConversionTable!B$2:D$402,3),"")</f>
        <v/>
      </c>
      <c r="K1284" s="66" t="str">
        <f>IF(AND(ConversionTable!$F$2&lt;&gt;"",A1284&lt;&gt;""),VLOOKUP(J1284,ConversionTable!I$4:K$7,3),"")</f>
        <v/>
      </c>
      <c r="M1284" s="66" t="str">
        <f>IF(A1284&lt;&gt;"",(Input!AE1284*ScoringModel!$B$11+Input!AF1284*ScoringModel!$B$21+Input!AG1284*ScoringModel!$B$31)*0.01,"")</f>
        <v/>
      </c>
      <c r="N1284" s="66" t="str">
        <f>IF(A1284&lt;&gt;"",(Input!J1284*ScoringModel!$B$4+Input!K1284*ScoringModel!$B$5+Input!L1284*ScoringModel!$B$6+Input!M1284*ScoringModel!$B$7+Input!N1284*ScoringModel!$B$8+Input!O1284*ScoringModel!$B$9+Input!P1284*ScoringModel!$B$10)*0.01,"")</f>
        <v/>
      </c>
      <c r="O1284" s="66" t="str">
        <f>IF(A1284&lt;&gt;"",(Input!Q1284*ScoringModel!$B$14+Input!R1284*ScoringModel!$B$15+Input!S1284*ScoringModel!$B$16+Input!T1284*ScoringModel!$B$17+Input!U1284*ScoringModel!$B$18+Input!V1284*ScoringModel!$B$19+Input!W1284*ScoringModel!$B$20)*0.01,"")</f>
        <v/>
      </c>
      <c r="P1284" s="66" t="str">
        <f>IF(A1284&lt;&gt;"",(Input!X1284*ScoringModel!$B$24+Input!Y1284*ScoringModel!$B$25+Input!Z1284*ScoringModel!$B$26+Input!AA1284*ScoringModel!$B$27+Input!AB1284*ScoringModel!$B$28+Input!AC1284*ScoringModel!$B$29+Input!AD1284*ScoringModel!$B$30)*0.01,"")</f>
        <v/>
      </c>
    </row>
    <row r="1285" spans="1:16" x14ac:dyDescent="0.25">
      <c r="A1285" s="154" t="str">
        <f>IF(Input!A1285&lt;&gt;"",Input!A1285,"")</f>
        <v/>
      </c>
      <c r="B1285" s="154" t="str">
        <f>IF(Input!D1285&lt;&gt;"",CONCATENATE(Input!D1285,", ",Input!C1285),"")</f>
        <v/>
      </c>
      <c r="C1285" s="154" t="str">
        <f>IF(Input!E1285&lt;&gt;"",Input!E1285,"")</f>
        <v/>
      </c>
      <c r="D1285" s="155" t="str">
        <f>IF(Input!F1285&lt;&gt;"",Input!F1285,"")</f>
        <v/>
      </c>
      <c r="E1285" s="154" t="str">
        <f>IF(Input!I1285&lt;&gt;"",CONCATENATE(Input!I1285,", ",LEFT(Input!H1285,1)),"")</f>
        <v/>
      </c>
      <c r="F1285" s="156"/>
      <c r="G1285" s="157" t="str">
        <f t="shared" si="20"/>
        <v/>
      </c>
      <c r="H1285" s="154" t="str">
        <f>IF(A1285&lt;&gt;"",VLOOKUP(G1285,ScoreRanges!$C$4:$E$8,3),"")</f>
        <v/>
      </c>
      <c r="I1285" s="156"/>
      <c r="J1285" s="129" t="str">
        <f>IF(AND(ConversionTable!$F$2&lt;&gt;"",A1285&lt;&gt;""),VLOOKUP(G1285,ConversionTable!B$2:D$402,3),"")</f>
        <v/>
      </c>
      <c r="K1285" s="66" t="str">
        <f>IF(AND(ConversionTable!$F$2&lt;&gt;"",A1285&lt;&gt;""),VLOOKUP(J1285,ConversionTable!I$4:K$7,3),"")</f>
        <v/>
      </c>
      <c r="M1285" s="66" t="str">
        <f>IF(A1285&lt;&gt;"",(Input!AE1285*ScoringModel!$B$11+Input!AF1285*ScoringModel!$B$21+Input!AG1285*ScoringModel!$B$31)*0.01,"")</f>
        <v/>
      </c>
      <c r="N1285" s="66" t="str">
        <f>IF(A1285&lt;&gt;"",(Input!J1285*ScoringModel!$B$4+Input!K1285*ScoringModel!$B$5+Input!L1285*ScoringModel!$B$6+Input!M1285*ScoringModel!$B$7+Input!N1285*ScoringModel!$B$8+Input!O1285*ScoringModel!$B$9+Input!P1285*ScoringModel!$B$10)*0.01,"")</f>
        <v/>
      </c>
      <c r="O1285" s="66" t="str">
        <f>IF(A1285&lt;&gt;"",(Input!Q1285*ScoringModel!$B$14+Input!R1285*ScoringModel!$B$15+Input!S1285*ScoringModel!$B$16+Input!T1285*ScoringModel!$B$17+Input!U1285*ScoringModel!$B$18+Input!V1285*ScoringModel!$B$19+Input!W1285*ScoringModel!$B$20)*0.01,"")</f>
        <v/>
      </c>
      <c r="P1285" s="66" t="str">
        <f>IF(A1285&lt;&gt;"",(Input!X1285*ScoringModel!$B$24+Input!Y1285*ScoringModel!$B$25+Input!Z1285*ScoringModel!$B$26+Input!AA1285*ScoringModel!$B$27+Input!AB1285*ScoringModel!$B$28+Input!AC1285*ScoringModel!$B$29+Input!AD1285*ScoringModel!$B$30)*0.01,"")</f>
        <v/>
      </c>
    </row>
    <row r="1286" spans="1:16" x14ac:dyDescent="0.25">
      <c r="A1286" s="154" t="str">
        <f>IF(Input!A1286&lt;&gt;"",Input!A1286,"")</f>
        <v/>
      </c>
      <c r="B1286" s="154" t="str">
        <f>IF(Input!D1286&lt;&gt;"",CONCATENATE(Input!D1286,", ",Input!C1286),"")</f>
        <v/>
      </c>
      <c r="C1286" s="154" t="str">
        <f>IF(Input!E1286&lt;&gt;"",Input!E1286,"")</f>
        <v/>
      </c>
      <c r="D1286" s="155" t="str">
        <f>IF(Input!F1286&lt;&gt;"",Input!F1286,"")</f>
        <v/>
      </c>
      <c r="E1286" s="154" t="str">
        <f>IF(Input!I1286&lt;&gt;"",CONCATENATE(Input!I1286,", ",LEFT(Input!H1286,1)),"")</f>
        <v/>
      </c>
      <c r="F1286" s="156"/>
      <c r="G1286" s="157" t="str">
        <f t="shared" si="20"/>
        <v/>
      </c>
      <c r="H1286" s="154" t="str">
        <f>IF(A1286&lt;&gt;"",VLOOKUP(G1286,ScoreRanges!$C$4:$E$8,3),"")</f>
        <v/>
      </c>
      <c r="I1286" s="156"/>
      <c r="J1286" s="129" t="str">
        <f>IF(AND(ConversionTable!$F$2&lt;&gt;"",A1286&lt;&gt;""),VLOOKUP(G1286,ConversionTable!B$2:D$402,3),"")</f>
        <v/>
      </c>
      <c r="K1286" s="66" t="str">
        <f>IF(AND(ConversionTable!$F$2&lt;&gt;"",A1286&lt;&gt;""),VLOOKUP(J1286,ConversionTable!I$4:K$7,3),"")</f>
        <v/>
      </c>
      <c r="M1286" s="66" t="str">
        <f>IF(A1286&lt;&gt;"",(Input!AE1286*ScoringModel!$B$11+Input!AF1286*ScoringModel!$B$21+Input!AG1286*ScoringModel!$B$31)*0.01,"")</f>
        <v/>
      </c>
      <c r="N1286" s="66" t="str">
        <f>IF(A1286&lt;&gt;"",(Input!J1286*ScoringModel!$B$4+Input!K1286*ScoringModel!$B$5+Input!L1286*ScoringModel!$B$6+Input!M1286*ScoringModel!$B$7+Input!N1286*ScoringModel!$B$8+Input!O1286*ScoringModel!$B$9+Input!P1286*ScoringModel!$B$10)*0.01,"")</f>
        <v/>
      </c>
      <c r="O1286" s="66" t="str">
        <f>IF(A1286&lt;&gt;"",(Input!Q1286*ScoringModel!$B$14+Input!R1286*ScoringModel!$B$15+Input!S1286*ScoringModel!$B$16+Input!T1286*ScoringModel!$B$17+Input!U1286*ScoringModel!$B$18+Input!V1286*ScoringModel!$B$19+Input!W1286*ScoringModel!$B$20)*0.01,"")</f>
        <v/>
      </c>
      <c r="P1286" s="66" t="str">
        <f>IF(A1286&lt;&gt;"",(Input!X1286*ScoringModel!$B$24+Input!Y1286*ScoringModel!$B$25+Input!Z1286*ScoringModel!$B$26+Input!AA1286*ScoringModel!$B$27+Input!AB1286*ScoringModel!$B$28+Input!AC1286*ScoringModel!$B$29+Input!AD1286*ScoringModel!$B$30)*0.01,"")</f>
        <v/>
      </c>
    </row>
    <row r="1287" spans="1:16" x14ac:dyDescent="0.25">
      <c r="A1287" s="154" t="str">
        <f>IF(Input!A1287&lt;&gt;"",Input!A1287,"")</f>
        <v/>
      </c>
      <c r="B1287" s="154" t="str">
        <f>IF(Input!D1287&lt;&gt;"",CONCATENATE(Input!D1287,", ",Input!C1287),"")</f>
        <v/>
      </c>
      <c r="C1287" s="154" t="str">
        <f>IF(Input!E1287&lt;&gt;"",Input!E1287,"")</f>
        <v/>
      </c>
      <c r="D1287" s="155" t="str">
        <f>IF(Input!F1287&lt;&gt;"",Input!F1287,"")</f>
        <v/>
      </c>
      <c r="E1287" s="154" t="str">
        <f>IF(Input!I1287&lt;&gt;"",CONCATENATE(Input!I1287,", ",LEFT(Input!H1287,1)),"")</f>
        <v/>
      </c>
      <c r="F1287" s="156"/>
      <c r="G1287" s="157" t="str">
        <f t="shared" si="20"/>
        <v/>
      </c>
      <c r="H1287" s="154" t="str">
        <f>IF(A1287&lt;&gt;"",VLOOKUP(G1287,ScoreRanges!$C$4:$E$8,3),"")</f>
        <v/>
      </c>
      <c r="I1287" s="156"/>
      <c r="J1287" s="129" t="str">
        <f>IF(AND(ConversionTable!$F$2&lt;&gt;"",A1287&lt;&gt;""),VLOOKUP(G1287,ConversionTable!B$2:D$402,3),"")</f>
        <v/>
      </c>
      <c r="K1287" s="66" t="str">
        <f>IF(AND(ConversionTable!$F$2&lt;&gt;"",A1287&lt;&gt;""),VLOOKUP(J1287,ConversionTable!I$4:K$7,3),"")</f>
        <v/>
      </c>
      <c r="M1287" s="66" t="str">
        <f>IF(A1287&lt;&gt;"",(Input!AE1287*ScoringModel!$B$11+Input!AF1287*ScoringModel!$B$21+Input!AG1287*ScoringModel!$B$31)*0.01,"")</f>
        <v/>
      </c>
      <c r="N1287" s="66" t="str">
        <f>IF(A1287&lt;&gt;"",(Input!J1287*ScoringModel!$B$4+Input!K1287*ScoringModel!$B$5+Input!L1287*ScoringModel!$B$6+Input!M1287*ScoringModel!$B$7+Input!N1287*ScoringModel!$B$8+Input!O1287*ScoringModel!$B$9+Input!P1287*ScoringModel!$B$10)*0.01,"")</f>
        <v/>
      </c>
      <c r="O1287" s="66" t="str">
        <f>IF(A1287&lt;&gt;"",(Input!Q1287*ScoringModel!$B$14+Input!R1287*ScoringModel!$B$15+Input!S1287*ScoringModel!$B$16+Input!T1287*ScoringModel!$B$17+Input!U1287*ScoringModel!$B$18+Input!V1287*ScoringModel!$B$19+Input!W1287*ScoringModel!$B$20)*0.01,"")</f>
        <v/>
      </c>
      <c r="P1287" s="66" t="str">
        <f>IF(A1287&lt;&gt;"",(Input!X1287*ScoringModel!$B$24+Input!Y1287*ScoringModel!$B$25+Input!Z1287*ScoringModel!$B$26+Input!AA1287*ScoringModel!$B$27+Input!AB1287*ScoringModel!$B$28+Input!AC1287*ScoringModel!$B$29+Input!AD1287*ScoringModel!$B$30)*0.01,"")</f>
        <v/>
      </c>
    </row>
    <row r="1288" spans="1:16" x14ac:dyDescent="0.25">
      <c r="A1288" s="154" t="str">
        <f>IF(Input!A1288&lt;&gt;"",Input!A1288,"")</f>
        <v/>
      </c>
      <c r="B1288" s="154" t="str">
        <f>IF(Input!D1288&lt;&gt;"",CONCATENATE(Input!D1288,", ",Input!C1288),"")</f>
        <v/>
      </c>
      <c r="C1288" s="154" t="str">
        <f>IF(Input!E1288&lt;&gt;"",Input!E1288,"")</f>
        <v/>
      </c>
      <c r="D1288" s="155" t="str">
        <f>IF(Input!F1288&lt;&gt;"",Input!F1288,"")</f>
        <v/>
      </c>
      <c r="E1288" s="154" t="str">
        <f>IF(Input!I1288&lt;&gt;"",CONCATENATE(Input!I1288,", ",LEFT(Input!H1288,1)),"")</f>
        <v/>
      </c>
      <c r="F1288" s="156"/>
      <c r="G1288" s="157" t="str">
        <f t="shared" si="20"/>
        <v/>
      </c>
      <c r="H1288" s="154" t="str">
        <f>IF(A1288&lt;&gt;"",VLOOKUP(G1288,ScoreRanges!$C$4:$E$8,3),"")</f>
        <v/>
      </c>
      <c r="I1288" s="156"/>
      <c r="J1288" s="129" t="str">
        <f>IF(AND(ConversionTable!$F$2&lt;&gt;"",A1288&lt;&gt;""),VLOOKUP(G1288,ConversionTable!B$2:D$402,3),"")</f>
        <v/>
      </c>
      <c r="K1288" s="66" t="str">
        <f>IF(AND(ConversionTable!$F$2&lt;&gt;"",A1288&lt;&gt;""),VLOOKUP(J1288,ConversionTable!I$4:K$7,3),"")</f>
        <v/>
      </c>
      <c r="M1288" s="66" t="str">
        <f>IF(A1288&lt;&gt;"",(Input!AE1288*ScoringModel!$B$11+Input!AF1288*ScoringModel!$B$21+Input!AG1288*ScoringModel!$B$31)*0.01,"")</f>
        <v/>
      </c>
      <c r="N1288" s="66" t="str">
        <f>IF(A1288&lt;&gt;"",(Input!J1288*ScoringModel!$B$4+Input!K1288*ScoringModel!$B$5+Input!L1288*ScoringModel!$B$6+Input!M1288*ScoringModel!$B$7+Input!N1288*ScoringModel!$B$8+Input!O1288*ScoringModel!$B$9+Input!P1288*ScoringModel!$B$10)*0.01,"")</f>
        <v/>
      </c>
      <c r="O1288" s="66" t="str">
        <f>IF(A1288&lt;&gt;"",(Input!Q1288*ScoringModel!$B$14+Input!R1288*ScoringModel!$B$15+Input!S1288*ScoringModel!$B$16+Input!T1288*ScoringModel!$B$17+Input!U1288*ScoringModel!$B$18+Input!V1288*ScoringModel!$B$19+Input!W1288*ScoringModel!$B$20)*0.01,"")</f>
        <v/>
      </c>
      <c r="P1288" s="66" t="str">
        <f>IF(A1288&lt;&gt;"",(Input!X1288*ScoringModel!$B$24+Input!Y1288*ScoringModel!$B$25+Input!Z1288*ScoringModel!$B$26+Input!AA1288*ScoringModel!$B$27+Input!AB1288*ScoringModel!$B$28+Input!AC1288*ScoringModel!$B$29+Input!AD1288*ScoringModel!$B$30)*0.01,"")</f>
        <v/>
      </c>
    </row>
    <row r="1289" spans="1:16" x14ac:dyDescent="0.25">
      <c r="A1289" s="154" t="str">
        <f>IF(Input!A1289&lt;&gt;"",Input!A1289,"")</f>
        <v/>
      </c>
      <c r="B1289" s="154" t="str">
        <f>IF(Input!D1289&lt;&gt;"",CONCATENATE(Input!D1289,", ",Input!C1289),"")</f>
        <v/>
      </c>
      <c r="C1289" s="154" t="str">
        <f>IF(Input!E1289&lt;&gt;"",Input!E1289,"")</f>
        <v/>
      </c>
      <c r="D1289" s="155" t="str">
        <f>IF(Input!F1289&lt;&gt;"",Input!F1289,"")</f>
        <v/>
      </c>
      <c r="E1289" s="154" t="str">
        <f>IF(Input!I1289&lt;&gt;"",CONCATENATE(Input!I1289,", ",LEFT(Input!H1289,1)),"")</f>
        <v/>
      </c>
      <c r="F1289" s="156"/>
      <c r="G1289" s="157" t="str">
        <f t="shared" si="20"/>
        <v/>
      </c>
      <c r="H1289" s="154" t="str">
        <f>IF(A1289&lt;&gt;"",VLOOKUP(G1289,ScoreRanges!$C$4:$E$8,3),"")</f>
        <v/>
      </c>
      <c r="I1289" s="156"/>
      <c r="J1289" s="129" t="str">
        <f>IF(AND(ConversionTable!$F$2&lt;&gt;"",A1289&lt;&gt;""),VLOOKUP(G1289,ConversionTable!B$2:D$402,3),"")</f>
        <v/>
      </c>
      <c r="K1289" s="66" t="str">
        <f>IF(AND(ConversionTable!$F$2&lt;&gt;"",A1289&lt;&gt;""),VLOOKUP(J1289,ConversionTable!I$4:K$7,3),"")</f>
        <v/>
      </c>
      <c r="M1289" s="66" t="str">
        <f>IF(A1289&lt;&gt;"",(Input!AE1289*ScoringModel!$B$11+Input!AF1289*ScoringModel!$B$21+Input!AG1289*ScoringModel!$B$31)*0.01,"")</f>
        <v/>
      </c>
      <c r="N1289" s="66" t="str">
        <f>IF(A1289&lt;&gt;"",(Input!J1289*ScoringModel!$B$4+Input!K1289*ScoringModel!$B$5+Input!L1289*ScoringModel!$B$6+Input!M1289*ScoringModel!$B$7+Input!N1289*ScoringModel!$B$8+Input!O1289*ScoringModel!$B$9+Input!P1289*ScoringModel!$B$10)*0.01,"")</f>
        <v/>
      </c>
      <c r="O1289" s="66" t="str">
        <f>IF(A1289&lt;&gt;"",(Input!Q1289*ScoringModel!$B$14+Input!R1289*ScoringModel!$B$15+Input!S1289*ScoringModel!$B$16+Input!T1289*ScoringModel!$B$17+Input!U1289*ScoringModel!$B$18+Input!V1289*ScoringModel!$B$19+Input!W1289*ScoringModel!$B$20)*0.01,"")</f>
        <v/>
      </c>
      <c r="P1289" s="66" t="str">
        <f>IF(A1289&lt;&gt;"",(Input!X1289*ScoringModel!$B$24+Input!Y1289*ScoringModel!$B$25+Input!Z1289*ScoringModel!$B$26+Input!AA1289*ScoringModel!$B$27+Input!AB1289*ScoringModel!$B$28+Input!AC1289*ScoringModel!$B$29+Input!AD1289*ScoringModel!$B$30)*0.01,"")</f>
        <v/>
      </c>
    </row>
    <row r="1290" spans="1:16" x14ac:dyDescent="0.25">
      <c r="A1290" s="154" t="str">
        <f>IF(Input!A1290&lt;&gt;"",Input!A1290,"")</f>
        <v/>
      </c>
      <c r="B1290" s="154" t="str">
        <f>IF(Input!D1290&lt;&gt;"",CONCATENATE(Input!D1290,", ",Input!C1290),"")</f>
        <v/>
      </c>
      <c r="C1290" s="154" t="str">
        <f>IF(Input!E1290&lt;&gt;"",Input!E1290,"")</f>
        <v/>
      </c>
      <c r="D1290" s="155" t="str">
        <f>IF(Input!F1290&lt;&gt;"",Input!F1290,"")</f>
        <v/>
      </c>
      <c r="E1290" s="154" t="str">
        <f>IF(Input!I1290&lt;&gt;"",CONCATENATE(Input!I1290,", ",LEFT(Input!H1290,1)),"")</f>
        <v/>
      </c>
      <c r="F1290" s="156"/>
      <c r="G1290" s="157" t="str">
        <f t="shared" si="20"/>
        <v/>
      </c>
      <c r="H1290" s="154" t="str">
        <f>IF(A1290&lt;&gt;"",VLOOKUP(G1290,ScoreRanges!$C$4:$E$8,3),"")</f>
        <v/>
      </c>
      <c r="I1290" s="156"/>
      <c r="J1290" s="129" t="str">
        <f>IF(AND(ConversionTable!$F$2&lt;&gt;"",A1290&lt;&gt;""),VLOOKUP(G1290,ConversionTable!B$2:D$402,3),"")</f>
        <v/>
      </c>
      <c r="K1290" s="66" t="str">
        <f>IF(AND(ConversionTable!$F$2&lt;&gt;"",A1290&lt;&gt;""),VLOOKUP(J1290,ConversionTable!I$4:K$7,3),"")</f>
        <v/>
      </c>
      <c r="M1290" s="66" t="str">
        <f>IF(A1290&lt;&gt;"",(Input!AE1290*ScoringModel!$B$11+Input!AF1290*ScoringModel!$B$21+Input!AG1290*ScoringModel!$B$31)*0.01,"")</f>
        <v/>
      </c>
      <c r="N1290" s="66" t="str">
        <f>IF(A1290&lt;&gt;"",(Input!J1290*ScoringModel!$B$4+Input!K1290*ScoringModel!$B$5+Input!L1290*ScoringModel!$B$6+Input!M1290*ScoringModel!$B$7+Input!N1290*ScoringModel!$B$8+Input!O1290*ScoringModel!$B$9+Input!P1290*ScoringModel!$B$10)*0.01,"")</f>
        <v/>
      </c>
      <c r="O1290" s="66" t="str">
        <f>IF(A1290&lt;&gt;"",(Input!Q1290*ScoringModel!$B$14+Input!R1290*ScoringModel!$B$15+Input!S1290*ScoringModel!$B$16+Input!T1290*ScoringModel!$B$17+Input!U1290*ScoringModel!$B$18+Input!V1290*ScoringModel!$B$19+Input!W1290*ScoringModel!$B$20)*0.01,"")</f>
        <v/>
      </c>
      <c r="P1290" s="66" t="str">
        <f>IF(A1290&lt;&gt;"",(Input!X1290*ScoringModel!$B$24+Input!Y1290*ScoringModel!$B$25+Input!Z1290*ScoringModel!$B$26+Input!AA1290*ScoringModel!$B$27+Input!AB1290*ScoringModel!$B$28+Input!AC1290*ScoringModel!$B$29+Input!AD1290*ScoringModel!$B$30)*0.01,"")</f>
        <v/>
      </c>
    </row>
    <row r="1291" spans="1:16" x14ac:dyDescent="0.25">
      <c r="A1291" s="154" t="str">
        <f>IF(Input!A1291&lt;&gt;"",Input!A1291,"")</f>
        <v/>
      </c>
      <c r="B1291" s="154" t="str">
        <f>IF(Input!D1291&lt;&gt;"",CONCATENATE(Input!D1291,", ",Input!C1291),"")</f>
        <v/>
      </c>
      <c r="C1291" s="154" t="str">
        <f>IF(Input!E1291&lt;&gt;"",Input!E1291,"")</f>
        <v/>
      </c>
      <c r="D1291" s="155" t="str">
        <f>IF(Input!F1291&lt;&gt;"",Input!F1291,"")</f>
        <v/>
      </c>
      <c r="E1291" s="154" t="str">
        <f>IF(Input!I1291&lt;&gt;"",CONCATENATE(Input!I1291,", ",LEFT(Input!H1291,1)),"")</f>
        <v/>
      </c>
      <c r="F1291" s="156"/>
      <c r="G1291" s="157" t="str">
        <f t="shared" si="20"/>
        <v/>
      </c>
      <c r="H1291" s="154" t="str">
        <f>IF(A1291&lt;&gt;"",VLOOKUP(G1291,ScoreRanges!$C$4:$E$8,3),"")</f>
        <v/>
      </c>
      <c r="I1291" s="156"/>
      <c r="J1291" s="129" t="str">
        <f>IF(AND(ConversionTable!$F$2&lt;&gt;"",A1291&lt;&gt;""),VLOOKUP(G1291,ConversionTable!B$2:D$402,3),"")</f>
        <v/>
      </c>
      <c r="K1291" s="66" t="str">
        <f>IF(AND(ConversionTable!$F$2&lt;&gt;"",A1291&lt;&gt;""),VLOOKUP(J1291,ConversionTable!I$4:K$7,3),"")</f>
        <v/>
      </c>
      <c r="M1291" s="66" t="str">
        <f>IF(A1291&lt;&gt;"",(Input!AE1291*ScoringModel!$B$11+Input!AF1291*ScoringModel!$B$21+Input!AG1291*ScoringModel!$B$31)*0.01,"")</f>
        <v/>
      </c>
      <c r="N1291" s="66" t="str">
        <f>IF(A1291&lt;&gt;"",(Input!J1291*ScoringModel!$B$4+Input!K1291*ScoringModel!$B$5+Input!L1291*ScoringModel!$B$6+Input!M1291*ScoringModel!$B$7+Input!N1291*ScoringModel!$B$8+Input!O1291*ScoringModel!$B$9+Input!P1291*ScoringModel!$B$10)*0.01,"")</f>
        <v/>
      </c>
      <c r="O1291" s="66" t="str">
        <f>IF(A1291&lt;&gt;"",(Input!Q1291*ScoringModel!$B$14+Input!R1291*ScoringModel!$B$15+Input!S1291*ScoringModel!$B$16+Input!T1291*ScoringModel!$B$17+Input!U1291*ScoringModel!$B$18+Input!V1291*ScoringModel!$B$19+Input!W1291*ScoringModel!$B$20)*0.01,"")</f>
        <v/>
      </c>
      <c r="P1291" s="66" t="str">
        <f>IF(A1291&lt;&gt;"",(Input!X1291*ScoringModel!$B$24+Input!Y1291*ScoringModel!$B$25+Input!Z1291*ScoringModel!$B$26+Input!AA1291*ScoringModel!$B$27+Input!AB1291*ScoringModel!$B$28+Input!AC1291*ScoringModel!$B$29+Input!AD1291*ScoringModel!$B$30)*0.01,"")</f>
        <v/>
      </c>
    </row>
    <row r="1292" spans="1:16" x14ac:dyDescent="0.25">
      <c r="A1292" s="154" t="str">
        <f>IF(Input!A1292&lt;&gt;"",Input!A1292,"")</f>
        <v/>
      </c>
      <c r="B1292" s="154" t="str">
        <f>IF(Input!D1292&lt;&gt;"",CONCATENATE(Input!D1292,", ",Input!C1292),"")</f>
        <v/>
      </c>
      <c r="C1292" s="154" t="str">
        <f>IF(Input!E1292&lt;&gt;"",Input!E1292,"")</f>
        <v/>
      </c>
      <c r="D1292" s="155" t="str">
        <f>IF(Input!F1292&lt;&gt;"",Input!F1292,"")</f>
        <v/>
      </c>
      <c r="E1292" s="154" t="str">
        <f>IF(Input!I1292&lt;&gt;"",CONCATENATE(Input!I1292,", ",LEFT(Input!H1292,1)),"")</f>
        <v/>
      </c>
      <c r="F1292" s="156"/>
      <c r="G1292" s="157" t="str">
        <f t="shared" si="20"/>
        <v/>
      </c>
      <c r="H1292" s="154" t="str">
        <f>IF(A1292&lt;&gt;"",VLOOKUP(G1292,ScoreRanges!$C$4:$E$8,3),"")</f>
        <v/>
      </c>
      <c r="I1292" s="156"/>
      <c r="J1292" s="129" t="str">
        <f>IF(AND(ConversionTable!$F$2&lt;&gt;"",A1292&lt;&gt;""),VLOOKUP(G1292,ConversionTable!B$2:D$402,3),"")</f>
        <v/>
      </c>
      <c r="K1292" s="66" t="str">
        <f>IF(AND(ConversionTable!$F$2&lt;&gt;"",A1292&lt;&gt;""),VLOOKUP(J1292,ConversionTable!I$4:K$7,3),"")</f>
        <v/>
      </c>
      <c r="M1292" s="66" t="str">
        <f>IF(A1292&lt;&gt;"",(Input!AE1292*ScoringModel!$B$11+Input!AF1292*ScoringModel!$B$21+Input!AG1292*ScoringModel!$B$31)*0.01,"")</f>
        <v/>
      </c>
      <c r="N1292" s="66" t="str">
        <f>IF(A1292&lt;&gt;"",(Input!J1292*ScoringModel!$B$4+Input!K1292*ScoringModel!$B$5+Input!L1292*ScoringModel!$B$6+Input!M1292*ScoringModel!$B$7+Input!N1292*ScoringModel!$B$8+Input!O1292*ScoringModel!$B$9+Input!P1292*ScoringModel!$B$10)*0.01,"")</f>
        <v/>
      </c>
      <c r="O1292" s="66" t="str">
        <f>IF(A1292&lt;&gt;"",(Input!Q1292*ScoringModel!$B$14+Input!R1292*ScoringModel!$B$15+Input!S1292*ScoringModel!$B$16+Input!T1292*ScoringModel!$B$17+Input!U1292*ScoringModel!$B$18+Input!V1292*ScoringModel!$B$19+Input!W1292*ScoringModel!$B$20)*0.01,"")</f>
        <v/>
      </c>
      <c r="P1292" s="66" t="str">
        <f>IF(A1292&lt;&gt;"",(Input!X1292*ScoringModel!$B$24+Input!Y1292*ScoringModel!$B$25+Input!Z1292*ScoringModel!$B$26+Input!AA1292*ScoringModel!$B$27+Input!AB1292*ScoringModel!$B$28+Input!AC1292*ScoringModel!$B$29+Input!AD1292*ScoringModel!$B$30)*0.01,"")</f>
        <v/>
      </c>
    </row>
    <row r="1293" spans="1:16" x14ac:dyDescent="0.25">
      <c r="A1293" s="154" t="str">
        <f>IF(Input!A1293&lt;&gt;"",Input!A1293,"")</f>
        <v/>
      </c>
      <c r="B1293" s="154" t="str">
        <f>IF(Input!D1293&lt;&gt;"",CONCATENATE(Input!D1293,", ",Input!C1293),"")</f>
        <v/>
      </c>
      <c r="C1293" s="154" t="str">
        <f>IF(Input!E1293&lt;&gt;"",Input!E1293,"")</f>
        <v/>
      </c>
      <c r="D1293" s="155" t="str">
        <f>IF(Input!F1293&lt;&gt;"",Input!F1293,"")</f>
        <v/>
      </c>
      <c r="E1293" s="154" t="str">
        <f>IF(Input!I1293&lt;&gt;"",CONCATENATE(Input!I1293,", ",LEFT(Input!H1293,1)),"")</f>
        <v/>
      </c>
      <c r="F1293" s="156"/>
      <c r="G1293" s="157" t="str">
        <f t="shared" si="20"/>
        <v/>
      </c>
      <c r="H1293" s="154" t="str">
        <f>IF(A1293&lt;&gt;"",VLOOKUP(G1293,ScoreRanges!$C$4:$E$8,3),"")</f>
        <v/>
      </c>
      <c r="I1293" s="156"/>
      <c r="J1293" s="129" t="str">
        <f>IF(AND(ConversionTable!$F$2&lt;&gt;"",A1293&lt;&gt;""),VLOOKUP(G1293,ConversionTable!B$2:D$402,3),"")</f>
        <v/>
      </c>
      <c r="K1293" s="66" t="str">
        <f>IF(AND(ConversionTable!$F$2&lt;&gt;"",A1293&lt;&gt;""),VLOOKUP(J1293,ConversionTable!I$4:K$7,3),"")</f>
        <v/>
      </c>
      <c r="M1293" s="66" t="str">
        <f>IF(A1293&lt;&gt;"",(Input!AE1293*ScoringModel!$B$11+Input!AF1293*ScoringModel!$B$21+Input!AG1293*ScoringModel!$B$31)*0.01,"")</f>
        <v/>
      </c>
      <c r="N1293" s="66" t="str">
        <f>IF(A1293&lt;&gt;"",(Input!J1293*ScoringModel!$B$4+Input!K1293*ScoringModel!$B$5+Input!L1293*ScoringModel!$B$6+Input!M1293*ScoringModel!$B$7+Input!N1293*ScoringModel!$B$8+Input!O1293*ScoringModel!$B$9+Input!P1293*ScoringModel!$B$10)*0.01,"")</f>
        <v/>
      </c>
      <c r="O1293" s="66" t="str">
        <f>IF(A1293&lt;&gt;"",(Input!Q1293*ScoringModel!$B$14+Input!R1293*ScoringModel!$B$15+Input!S1293*ScoringModel!$B$16+Input!T1293*ScoringModel!$B$17+Input!U1293*ScoringModel!$B$18+Input!V1293*ScoringModel!$B$19+Input!W1293*ScoringModel!$B$20)*0.01,"")</f>
        <v/>
      </c>
      <c r="P1293" s="66" t="str">
        <f>IF(A1293&lt;&gt;"",(Input!X1293*ScoringModel!$B$24+Input!Y1293*ScoringModel!$B$25+Input!Z1293*ScoringModel!$B$26+Input!AA1293*ScoringModel!$B$27+Input!AB1293*ScoringModel!$B$28+Input!AC1293*ScoringModel!$B$29+Input!AD1293*ScoringModel!$B$30)*0.01,"")</f>
        <v/>
      </c>
    </row>
    <row r="1294" spans="1:16" x14ac:dyDescent="0.25">
      <c r="A1294" s="154" t="str">
        <f>IF(Input!A1294&lt;&gt;"",Input!A1294,"")</f>
        <v/>
      </c>
      <c r="B1294" s="154" t="str">
        <f>IF(Input!D1294&lt;&gt;"",CONCATENATE(Input!D1294,", ",Input!C1294),"")</f>
        <v/>
      </c>
      <c r="C1294" s="154" t="str">
        <f>IF(Input!E1294&lt;&gt;"",Input!E1294,"")</f>
        <v/>
      </c>
      <c r="D1294" s="155" t="str">
        <f>IF(Input!F1294&lt;&gt;"",Input!F1294,"")</f>
        <v/>
      </c>
      <c r="E1294" s="154" t="str">
        <f>IF(Input!I1294&lt;&gt;"",CONCATENATE(Input!I1294,", ",LEFT(Input!H1294,1)),"")</f>
        <v/>
      </c>
      <c r="F1294" s="156"/>
      <c r="G1294" s="157" t="str">
        <f t="shared" si="20"/>
        <v/>
      </c>
      <c r="H1294" s="154" t="str">
        <f>IF(A1294&lt;&gt;"",VLOOKUP(G1294,ScoreRanges!$C$4:$E$8,3),"")</f>
        <v/>
      </c>
      <c r="I1294" s="156"/>
      <c r="J1294" s="129" t="str">
        <f>IF(AND(ConversionTable!$F$2&lt;&gt;"",A1294&lt;&gt;""),VLOOKUP(G1294,ConversionTable!B$2:D$402,3),"")</f>
        <v/>
      </c>
      <c r="K1294" s="66" t="str">
        <f>IF(AND(ConversionTable!$F$2&lt;&gt;"",A1294&lt;&gt;""),VLOOKUP(J1294,ConversionTable!I$4:K$7,3),"")</f>
        <v/>
      </c>
      <c r="M1294" s="66" t="str">
        <f>IF(A1294&lt;&gt;"",(Input!AE1294*ScoringModel!$B$11+Input!AF1294*ScoringModel!$B$21+Input!AG1294*ScoringModel!$B$31)*0.01,"")</f>
        <v/>
      </c>
      <c r="N1294" s="66" t="str">
        <f>IF(A1294&lt;&gt;"",(Input!J1294*ScoringModel!$B$4+Input!K1294*ScoringModel!$B$5+Input!L1294*ScoringModel!$B$6+Input!M1294*ScoringModel!$B$7+Input!N1294*ScoringModel!$B$8+Input!O1294*ScoringModel!$B$9+Input!P1294*ScoringModel!$B$10)*0.01,"")</f>
        <v/>
      </c>
      <c r="O1294" s="66" t="str">
        <f>IF(A1294&lt;&gt;"",(Input!Q1294*ScoringModel!$B$14+Input!R1294*ScoringModel!$B$15+Input!S1294*ScoringModel!$B$16+Input!T1294*ScoringModel!$B$17+Input!U1294*ScoringModel!$B$18+Input!V1294*ScoringModel!$B$19+Input!W1294*ScoringModel!$B$20)*0.01,"")</f>
        <v/>
      </c>
      <c r="P1294" s="66" t="str">
        <f>IF(A1294&lt;&gt;"",(Input!X1294*ScoringModel!$B$24+Input!Y1294*ScoringModel!$B$25+Input!Z1294*ScoringModel!$B$26+Input!AA1294*ScoringModel!$B$27+Input!AB1294*ScoringModel!$B$28+Input!AC1294*ScoringModel!$B$29+Input!AD1294*ScoringModel!$B$30)*0.01,"")</f>
        <v/>
      </c>
    </row>
    <row r="1295" spans="1:16" x14ac:dyDescent="0.25">
      <c r="A1295" s="154" t="str">
        <f>IF(Input!A1295&lt;&gt;"",Input!A1295,"")</f>
        <v/>
      </c>
      <c r="B1295" s="154" t="str">
        <f>IF(Input!D1295&lt;&gt;"",CONCATENATE(Input!D1295,", ",Input!C1295),"")</f>
        <v/>
      </c>
      <c r="C1295" s="154" t="str">
        <f>IF(Input!E1295&lt;&gt;"",Input!E1295,"")</f>
        <v/>
      </c>
      <c r="D1295" s="155" t="str">
        <f>IF(Input!F1295&lt;&gt;"",Input!F1295,"")</f>
        <v/>
      </c>
      <c r="E1295" s="154" t="str">
        <f>IF(Input!I1295&lt;&gt;"",CONCATENATE(Input!I1295,", ",LEFT(Input!H1295,1)),"")</f>
        <v/>
      </c>
      <c r="F1295" s="156"/>
      <c r="G1295" s="157" t="str">
        <f t="shared" si="20"/>
        <v/>
      </c>
      <c r="H1295" s="154" t="str">
        <f>IF(A1295&lt;&gt;"",VLOOKUP(G1295,ScoreRanges!$C$4:$E$8,3),"")</f>
        <v/>
      </c>
      <c r="I1295" s="156"/>
      <c r="J1295" s="129" t="str">
        <f>IF(AND(ConversionTable!$F$2&lt;&gt;"",A1295&lt;&gt;""),VLOOKUP(G1295,ConversionTable!B$2:D$402,3),"")</f>
        <v/>
      </c>
      <c r="K1295" s="66" t="str">
        <f>IF(AND(ConversionTable!$F$2&lt;&gt;"",A1295&lt;&gt;""),VLOOKUP(J1295,ConversionTable!I$4:K$7,3),"")</f>
        <v/>
      </c>
      <c r="M1295" s="66" t="str">
        <f>IF(A1295&lt;&gt;"",(Input!AE1295*ScoringModel!$B$11+Input!AF1295*ScoringModel!$B$21+Input!AG1295*ScoringModel!$B$31)*0.01,"")</f>
        <v/>
      </c>
      <c r="N1295" s="66" t="str">
        <f>IF(A1295&lt;&gt;"",(Input!J1295*ScoringModel!$B$4+Input!K1295*ScoringModel!$B$5+Input!L1295*ScoringModel!$B$6+Input!M1295*ScoringModel!$B$7+Input!N1295*ScoringModel!$B$8+Input!O1295*ScoringModel!$B$9+Input!P1295*ScoringModel!$B$10)*0.01,"")</f>
        <v/>
      </c>
      <c r="O1295" s="66" t="str">
        <f>IF(A1295&lt;&gt;"",(Input!Q1295*ScoringModel!$B$14+Input!R1295*ScoringModel!$B$15+Input!S1295*ScoringModel!$B$16+Input!T1295*ScoringModel!$B$17+Input!U1295*ScoringModel!$B$18+Input!V1295*ScoringModel!$B$19+Input!W1295*ScoringModel!$B$20)*0.01,"")</f>
        <v/>
      </c>
      <c r="P1295" s="66" t="str">
        <f>IF(A1295&lt;&gt;"",(Input!X1295*ScoringModel!$B$24+Input!Y1295*ScoringModel!$B$25+Input!Z1295*ScoringModel!$B$26+Input!AA1295*ScoringModel!$B$27+Input!AB1295*ScoringModel!$B$28+Input!AC1295*ScoringModel!$B$29+Input!AD1295*ScoringModel!$B$30)*0.01,"")</f>
        <v/>
      </c>
    </row>
    <row r="1296" spans="1:16" x14ac:dyDescent="0.25">
      <c r="A1296" s="154" t="str">
        <f>IF(Input!A1296&lt;&gt;"",Input!A1296,"")</f>
        <v/>
      </c>
      <c r="B1296" s="154" t="str">
        <f>IF(Input!D1296&lt;&gt;"",CONCATENATE(Input!D1296,", ",Input!C1296),"")</f>
        <v/>
      </c>
      <c r="C1296" s="154" t="str">
        <f>IF(Input!E1296&lt;&gt;"",Input!E1296,"")</f>
        <v/>
      </c>
      <c r="D1296" s="155" t="str">
        <f>IF(Input!F1296&lt;&gt;"",Input!F1296,"")</f>
        <v/>
      </c>
      <c r="E1296" s="154" t="str">
        <f>IF(Input!I1296&lt;&gt;"",CONCATENATE(Input!I1296,", ",LEFT(Input!H1296,1)),"")</f>
        <v/>
      </c>
      <c r="F1296" s="156"/>
      <c r="G1296" s="157" t="str">
        <f t="shared" si="20"/>
        <v/>
      </c>
      <c r="H1296" s="154" t="str">
        <f>IF(A1296&lt;&gt;"",VLOOKUP(G1296,ScoreRanges!$C$4:$E$8,3),"")</f>
        <v/>
      </c>
      <c r="I1296" s="156"/>
      <c r="J1296" s="129" t="str">
        <f>IF(AND(ConversionTable!$F$2&lt;&gt;"",A1296&lt;&gt;""),VLOOKUP(G1296,ConversionTable!B$2:D$402,3),"")</f>
        <v/>
      </c>
      <c r="K1296" s="66" t="str">
        <f>IF(AND(ConversionTable!$F$2&lt;&gt;"",A1296&lt;&gt;""),VLOOKUP(J1296,ConversionTable!I$4:K$7,3),"")</f>
        <v/>
      </c>
      <c r="M1296" s="66" t="str">
        <f>IF(A1296&lt;&gt;"",(Input!AE1296*ScoringModel!$B$11+Input!AF1296*ScoringModel!$B$21+Input!AG1296*ScoringModel!$B$31)*0.01,"")</f>
        <v/>
      </c>
      <c r="N1296" s="66" t="str">
        <f>IF(A1296&lt;&gt;"",(Input!J1296*ScoringModel!$B$4+Input!K1296*ScoringModel!$B$5+Input!L1296*ScoringModel!$B$6+Input!M1296*ScoringModel!$B$7+Input!N1296*ScoringModel!$B$8+Input!O1296*ScoringModel!$B$9+Input!P1296*ScoringModel!$B$10)*0.01,"")</f>
        <v/>
      </c>
      <c r="O1296" s="66" t="str">
        <f>IF(A1296&lt;&gt;"",(Input!Q1296*ScoringModel!$B$14+Input!R1296*ScoringModel!$B$15+Input!S1296*ScoringModel!$B$16+Input!T1296*ScoringModel!$B$17+Input!U1296*ScoringModel!$B$18+Input!V1296*ScoringModel!$B$19+Input!W1296*ScoringModel!$B$20)*0.01,"")</f>
        <v/>
      </c>
      <c r="P1296" s="66" t="str">
        <f>IF(A1296&lt;&gt;"",(Input!X1296*ScoringModel!$B$24+Input!Y1296*ScoringModel!$B$25+Input!Z1296*ScoringModel!$B$26+Input!AA1296*ScoringModel!$B$27+Input!AB1296*ScoringModel!$B$28+Input!AC1296*ScoringModel!$B$29+Input!AD1296*ScoringModel!$B$30)*0.01,"")</f>
        <v/>
      </c>
    </row>
    <row r="1297" spans="1:16" x14ac:dyDescent="0.25">
      <c r="A1297" s="154" t="str">
        <f>IF(Input!A1297&lt;&gt;"",Input!A1297,"")</f>
        <v/>
      </c>
      <c r="B1297" s="154" t="str">
        <f>IF(Input!D1297&lt;&gt;"",CONCATENATE(Input!D1297,", ",Input!C1297),"")</f>
        <v/>
      </c>
      <c r="C1297" s="154" t="str">
        <f>IF(Input!E1297&lt;&gt;"",Input!E1297,"")</f>
        <v/>
      </c>
      <c r="D1297" s="155" t="str">
        <f>IF(Input!F1297&lt;&gt;"",Input!F1297,"")</f>
        <v/>
      </c>
      <c r="E1297" s="154" t="str">
        <f>IF(Input!I1297&lt;&gt;"",CONCATENATE(Input!I1297,", ",LEFT(Input!H1297,1)),"")</f>
        <v/>
      </c>
      <c r="F1297" s="156"/>
      <c r="G1297" s="157" t="str">
        <f t="shared" si="20"/>
        <v/>
      </c>
      <c r="H1297" s="154" t="str">
        <f>IF(A1297&lt;&gt;"",VLOOKUP(G1297,ScoreRanges!$C$4:$E$8,3),"")</f>
        <v/>
      </c>
      <c r="I1297" s="156"/>
      <c r="J1297" s="129" t="str">
        <f>IF(AND(ConversionTable!$F$2&lt;&gt;"",A1297&lt;&gt;""),VLOOKUP(G1297,ConversionTable!B$2:D$402,3),"")</f>
        <v/>
      </c>
      <c r="K1297" s="66" t="str">
        <f>IF(AND(ConversionTable!$F$2&lt;&gt;"",A1297&lt;&gt;""),VLOOKUP(J1297,ConversionTable!I$4:K$7,3),"")</f>
        <v/>
      </c>
      <c r="M1297" s="66" t="str">
        <f>IF(A1297&lt;&gt;"",(Input!AE1297*ScoringModel!$B$11+Input!AF1297*ScoringModel!$B$21+Input!AG1297*ScoringModel!$B$31)*0.01,"")</f>
        <v/>
      </c>
      <c r="N1297" s="66" t="str">
        <f>IF(A1297&lt;&gt;"",(Input!J1297*ScoringModel!$B$4+Input!K1297*ScoringModel!$B$5+Input!L1297*ScoringModel!$B$6+Input!M1297*ScoringModel!$B$7+Input!N1297*ScoringModel!$B$8+Input!O1297*ScoringModel!$B$9+Input!P1297*ScoringModel!$B$10)*0.01,"")</f>
        <v/>
      </c>
      <c r="O1297" s="66" t="str">
        <f>IF(A1297&lt;&gt;"",(Input!Q1297*ScoringModel!$B$14+Input!R1297*ScoringModel!$B$15+Input!S1297*ScoringModel!$B$16+Input!T1297*ScoringModel!$B$17+Input!U1297*ScoringModel!$B$18+Input!V1297*ScoringModel!$B$19+Input!W1297*ScoringModel!$B$20)*0.01,"")</f>
        <v/>
      </c>
      <c r="P1297" s="66" t="str">
        <f>IF(A1297&lt;&gt;"",(Input!X1297*ScoringModel!$B$24+Input!Y1297*ScoringModel!$B$25+Input!Z1297*ScoringModel!$B$26+Input!AA1297*ScoringModel!$B$27+Input!AB1297*ScoringModel!$B$28+Input!AC1297*ScoringModel!$B$29+Input!AD1297*ScoringModel!$B$30)*0.01,"")</f>
        <v/>
      </c>
    </row>
    <row r="1298" spans="1:16" x14ac:dyDescent="0.25">
      <c r="A1298" s="154" t="str">
        <f>IF(Input!A1298&lt;&gt;"",Input!A1298,"")</f>
        <v/>
      </c>
      <c r="B1298" s="154" t="str">
        <f>IF(Input!D1298&lt;&gt;"",CONCATENATE(Input!D1298,", ",Input!C1298),"")</f>
        <v/>
      </c>
      <c r="C1298" s="154" t="str">
        <f>IF(Input!E1298&lt;&gt;"",Input!E1298,"")</f>
        <v/>
      </c>
      <c r="D1298" s="155" t="str">
        <f>IF(Input!F1298&lt;&gt;"",Input!F1298,"")</f>
        <v/>
      </c>
      <c r="E1298" s="154" t="str">
        <f>IF(Input!I1298&lt;&gt;"",CONCATENATE(Input!I1298,", ",LEFT(Input!H1298,1)),"")</f>
        <v/>
      </c>
      <c r="F1298" s="156"/>
      <c r="G1298" s="157" t="str">
        <f t="shared" si="20"/>
        <v/>
      </c>
      <c r="H1298" s="154" t="str">
        <f>IF(A1298&lt;&gt;"",VLOOKUP(G1298,ScoreRanges!$C$4:$E$8,3),"")</f>
        <v/>
      </c>
      <c r="I1298" s="156"/>
      <c r="J1298" s="129" t="str">
        <f>IF(AND(ConversionTable!$F$2&lt;&gt;"",A1298&lt;&gt;""),VLOOKUP(G1298,ConversionTable!B$2:D$402,3),"")</f>
        <v/>
      </c>
      <c r="K1298" s="66" t="str">
        <f>IF(AND(ConversionTable!$F$2&lt;&gt;"",A1298&lt;&gt;""),VLOOKUP(J1298,ConversionTable!I$4:K$7,3),"")</f>
        <v/>
      </c>
      <c r="M1298" s="66" t="str">
        <f>IF(A1298&lt;&gt;"",(Input!AE1298*ScoringModel!$B$11+Input!AF1298*ScoringModel!$B$21+Input!AG1298*ScoringModel!$B$31)*0.01,"")</f>
        <v/>
      </c>
      <c r="N1298" s="66" t="str">
        <f>IF(A1298&lt;&gt;"",(Input!J1298*ScoringModel!$B$4+Input!K1298*ScoringModel!$B$5+Input!L1298*ScoringModel!$B$6+Input!M1298*ScoringModel!$B$7+Input!N1298*ScoringModel!$B$8+Input!O1298*ScoringModel!$B$9+Input!P1298*ScoringModel!$B$10)*0.01,"")</f>
        <v/>
      </c>
      <c r="O1298" s="66" t="str">
        <f>IF(A1298&lt;&gt;"",(Input!Q1298*ScoringModel!$B$14+Input!R1298*ScoringModel!$B$15+Input!S1298*ScoringModel!$B$16+Input!T1298*ScoringModel!$B$17+Input!U1298*ScoringModel!$B$18+Input!V1298*ScoringModel!$B$19+Input!W1298*ScoringModel!$B$20)*0.01,"")</f>
        <v/>
      </c>
      <c r="P1298" s="66" t="str">
        <f>IF(A1298&lt;&gt;"",(Input!X1298*ScoringModel!$B$24+Input!Y1298*ScoringModel!$B$25+Input!Z1298*ScoringModel!$B$26+Input!AA1298*ScoringModel!$B$27+Input!AB1298*ScoringModel!$B$28+Input!AC1298*ScoringModel!$B$29+Input!AD1298*ScoringModel!$B$30)*0.01,"")</f>
        <v/>
      </c>
    </row>
    <row r="1299" spans="1:16" x14ac:dyDescent="0.25">
      <c r="A1299" s="154" t="str">
        <f>IF(Input!A1299&lt;&gt;"",Input!A1299,"")</f>
        <v/>
      </c>
      <c r="B1299" s="154" t="str">
        <f>IF(Input!D1299&lt;&gt;"",CONCATENATE(Input!D1299,", ",Input!C1299),"")</f>
        <v/>
      </c>
      <c r="C1299" s="154" t="str">
        <f>IF(Input!E1299&lt;&gt;"",Input!E1299,"")</f>
        <v/>
      </c>
      <c r="D1299" s="155" t="str">
        <f>IF(Input!F1299&lt;&gt;"",Input!F1299,"")</f>
        <v/>
      </c>
      <c r="E1299" s="154" t="str">
        <f>IF(Input!I1299&lt;&gt;"",CONCATENATE(Input!I1299,", ",LEFT(Input!H1299,1)),"")</f>
        <v/>
      </c>
      <c r="F1299" s="156"/>
      <c r="G1299" s="157" t="str">
        <f t="shared" si="20"/>
        <v/>
      </c>
      <c r="H1299" s="154" t="str">
        <f>IF(A1299&lt;&gt;"",VLOOKUP(G1299,ScoreRanges!$C$4:$E$8,3),"")</f>
        <v/>
      </c>
      <c r="I1299" s="156"/>
      <c r="J1299" s="129" t="str">
        <f>IF(AND(ConversionTable!$F$2&lt;&gt;"",A1299&lt;&gt;""),VLOOKUP(G1299,ConversionTable!B$2:D$402,3),"")</f>
        <v/>
      </c>
      <c r="K1299" s="66" t="str">
        <f>IF(AND(ConversionTable!$F$2&lt;&gt;"",A1299&lt;&gt;""),VLOOKUP(J1299,ConversionTable!I$4:K$7,3),"")</f>
        <v/>
      </c>
      <c r="M1299" s="66" t="str">
        <f>IF(A1299&lt;&gt;"",(Input!AE1299*ScoringModel!$B$11+Input!AF1299*ScoringModel!$B$21+Input!AG1299*ScoringModel!$B$31)*0.01,"")</f>
        <v/>
      </c>
      <c r="N1299" s="66" t="str">
        <f>IF(A1299&lt;&gt;"",(Input!J1299*ScoringModel!$B$4+Input!K1299*ScoringModel!$B$5+Input!L1299*ScoringModel!$B$6+Input!M1299*ScoringModel!$B$7+Input!N1299*ScoringModel!$B$8+Input!O1299*ScoringModel!$B$9+Input!P1299*ScoringModel!$B$10)*0.01,"")</f>
        <v/>
      </c>
      <c r="O1299" s="66" t="str">
        <f>IF(A1299&lt;&gt;"",(Input!Q1299*ScoringModel!$B$14+Input!R1299*ScoringModel!$B$15+Input!S1299*ScoringModel!$B$16+Input!T1299*ScoringModel!$B$17+Input!U1299*ScoringModel!$B$18+Input!V1299*ScoringModel!$B$19+Input!W1299*ScoringModel!$B$20)*0.01,"")</f>
        <v/>
      </c>
      <c r="P1299" s="66" t="str">
        <f>IF(A1299&lt;&gt;"",(Input!X1299*ScoringModel!$B$24+Input!Y1299*ScoringModel!$B$25+Input!Z1299*ScoringModel!$B$26+Input!AA1299*ScoringModel!$B$27+Input!AB1299*ScoringModel!$B$28+Input!AC1299*ScoringModel!$B$29+Input!AD1299*ScoringModel!$B$30)*0.01,"")</f>
        <v/>
      </c>
    </row>
    <row r="1300" spans="1:16" x14ac:dyDescent="0.25">
      <c r="A1300" s="154" t="str">
        <f>IF(Input!A1300&lt;&gt;"",Input!A1300,"")</f>
        <v/>
      </c>
      <c r="B1300" s="154" t="str">
        <f>IF(Input!D1300&lt;&gt;"",CONCATENATE(Input!D1300,", ",Input!C1300),"")</f>
        <v/>
      </c>
      <c r="C1300" s="154" t="str">
        <f>IF(Input!E1300&lt;&gt;"",Input!E1300,"")</f>
        <v/>
      </c>
      <c r="D1300" s="155" t="str">
        <f>IF(Input!F1300&lt;&gt;"",Input!F1300,"")</f>
        <v/>
      </c>
      <c r="E1300" s="154" t="str">
        <f>IF(Input!I1300&lt;&gt;"",CONCATENATE(Input!I1300,", ",LEFT(Input!H1300,1)),"")</f>
        <v/>
      </c>
      <c r="F1300" s="156"/>
      <c r="G1300" s="157" t="str">
        <f t="shared" si="20"/>
        <v/>
      </c>
      <c r="H1300" s="154" t="str">
        <f>IF(A1300&lt;&gt;"",VLOOKUP(G1300,ScoreRanges!$C$4:$E$8,3),"")</f>
        <v/>
      </c>
      <c r="I1300" s="156"/>
      <c r="J1300" s="129" t="str">
        <f>IF(AND(ConversionTable!$F$2&lt;&gt;"",A1300&lt;&gt;""),VLOOKUP(G1300,ConversionTable!B$2:D$402,3),"")</f>
        <v/>
      </c>
      <c r="K1300" s="66" t="str">
        <f>IF(AND(ConversionTable!$F$2&lt;&gt;"",A1300&lt;&gt;""),VLOOKUP(J1300,ConversionTable!I$4:K$7,3),"")</f>
        <v/>
      </c>
      <c r="M1300" s="66" t="str">
        <f>IF(A1300&lt;&gt;"",(Input!AE1300*ScoringModel!$B$11+Input!AF1300*ScoringModel!$B$21+Input!AG1300*ScoringModel!$B$31)*0.01,"")</f>
        <v/>
      </c>
      <c r="N1300" s="66" t="str">
        <f>IF(A1300&lt;&gt;"",(Input!J1300*ScoringModel!$B$4+Input!K1300*ScoringModel!$B$5+Input!L1300*ScoringModel!$B$6+Input!M1300*ScoringModel!$B$7+Input!N1300*ScoringModel!$B$8+Input!O1300*ScoringModel!$B$9+Input!P1300*ScoringModel!$B$10)*0.01,"")</f>
        <v/>
      </c>
      <c r="O1300" s="66" t="str">
        <f>IF(A1300&lt;&gt;"",(Input!Q1300*ScoringModel!$B$14+Input!R1300*ScoringModel!$B$15+Input!S1300*ScoringModel!$B$16+Input!T1300*ScoringModel!$B$17+Input!U1300*ScoringModel!$B$18+Input!V1300*ScoringModel!$B$19+Input!W1300*ScoringModel!$B$20)*0.01,"")</f>
        <v/>
      </c>
      <c r="P1300" s="66" t="str">
        <f>IF(A1300&lt;&gt;"",(Input!X1300*ScoringModel!$B$24+Input!Y1300*ScoringModel!$B$25+Input!Z1300*ScoringModel!$B$26+Input!AA1300*ScoringModel!$B$27+Input!AB1300*ScoringModel!$B$28+Input!AC1300*ScoringModel!$B$29+Input!AD1300*ScoringModel!$B$30)*0.01,"")</f>
        <v/>
      </c>
    </row>
    <row r="1301" spans="1:16" x14ac:dyDescent="0.25">
      <c r="A1301" s="154" t="str">
        <f>IF(Input!A1301&lt;&gt;"",Input!A1301,"")</f>
        <v/>
      </c>
      <c r="B1301" s="154" t="str">
        <f>IF(Input!D1301&lt;&gt;"",CONCATENATE(Input!D1301,", ",Input!C1301),"")</f>
        <v/>
      </c>
      <c r="C1301" s="154" t="str">
        <f>IF(Input!E1301&lt;&gt;"",Input!E1301,"")</f>
        <v/>
      </c>
      <c r="D1301" s="155" t="str">
        <f>IF(Input!F1301&lt;&gt;"",Input!F1301,"")</f>
        <v/>
      </c>
      <c r="E1301" s="154" t="str">
        <f>IF(Input!I1301&lt;&gt;"",CONCATENATE(Input!I1301,", ",LEFT(Input!H1301,1)),"")</f>
        <v/>
      </c>
      <c r="F1301" s="156"/>
      <c r="G1301" s="157" t="str">
        <f t="shared" si="20"/>
        <v/>
      </c>
      <c r="H1301" s="154" t="str">
        <f>IF(A1301&lt;&gt;"",VLOOKUP(G1301,ScoreRanges!$C$4:$E$8,3),"")</f>
        <v/>
      </c>
      <c r="I1301" s="156"/>
      <c r="J1301" s="129" t="str">
        <f>IF(AND(ConversionTable!$F$2&lt;&gt;"",A1301&lt;&gt;""),VLOOKUP(G1301,ConversionTable!B$2:D$402,3),"")</f>
        <v/>
      </c>
      <c r="K1301" s="66" t="str">
        <f>IF(AND(ConversionTable!$F$2&lt;&gt;"",A1301&lt;&gt;""),VLOOKUP(J1301,ConversionTable!I$4:K$7,3),"")</f>
        <v/>
      </c>
      <c r="M1301" s="66" t="str">
        <f>IF(A1301&lt;&gt;"",(Input!AE1301*ScoringModel!$B$11+Input!AF1301*ScoringModel!$B$21+Input!AG1301*ScoringModel!$B$31)*0.01,"")</f>
        <v/>
      </c>
      <c r="N1301" s="66" t="str">
        <f>IF(A1301&lt;&gt;"",(Input!J1301*ScoringModel!$B$4+Input!K1301*ScoringModel!$B$5+Input!L1301*ScoringModel!$B$6+Input!M1301*ScoringModel!$B$7+Input!N1301*ScoringModel!$B$8+Input!O1301*ScoringModel!$B$9+Input!P1301*ScoringModel!$B$10)*0.01,"")</f>
        <v/>
      </c>
      <c r="O1301" s="66" t="str">
        <f>IF(A1301&lt;&gt;"",(Input!Q1301*ScoringModel!$B$14+Input!R1301*ScoringModel!$B$15+Input!S1301*ScoringModel!$B$16+Input!T1301*ScoringModel!$B$17+Input!U1301*ScoringModel!$B$18+Input!V1301*ScoringModel!$B$19+Input!W1301*ScoringModel!$B$20)*0.01,"")</f>
        <v/>
      </c>
      <c r="P1301" s="66" t="str">
        <f>IF(A1301&lt;&gt;"",(Input!X1301*ScoringModel!$B$24+Input!Y1301*ScoringModel!$B$25+Input!Z1301*ScoringModel!$B$26+Input!AA1301*ScoringModel!$B$27+Input!AB1301*ScoringModel!$B$28+Input!AC1301*ScoringModel!$B$29+Input!AD1301*ScoringModel!$B$30)*0.01,"")</f>
        <v/>
      </c>
    </row>
    <row r="1302" spans="1:16" x14ac:dyDescent="0.25">
      <c r="A1302" s="154" t="str">
        <f>IF(Input!A1302&lt;&gt;"",Input!A1302,"")</f>
        <v/>
      </c>
      <c r="B1302" s="154" t="str">
        <f>IF(Input!D1302&lt;&gt;"",CONCATENATE(Input!D1302,", ",Input!C1302),"")</f>
        <v/>
      </c>
      <c r="C1302" s="154" t="str">
        <f>IF(Input!E1302&lt;&gt;"",Input!E1302,"")</f>
        <v/>
      </c>
      <c r="D1302" s="155" t="str">
        <f>IF(Input!F1302&lt;&gt;"",Input!F1302,"")</f>
        <v/>
      </c>
      <c r="E1302" s="154" t="str">
        <f>IF(Input!I1302&lt;&gt;"",CONCATENATE(Input!I1302,", ",LEFT(Input!H1302,1)),"")</f>
        <v/>
      </c>
      <c r="F1302" s="156"/>
      <c r="G1302" s="157" t="str">
        <f t="shared" si="20"/>
        <v/>
      </c>
      <c r="H1302" s="154" t="str">
        <f>IF(A1302&lt;&gt;"",VLOOKUP(G1302,ScoreRanges!$C$4:$E$8,3),"")</f>
        <v/>
      </c>
      <c r="I1302" s="156"/>
      <c r="J1302" s="129" t="str">
        <f>IF(AND(ConversionTable!$F$2&lt;&gt;"",A1302&lt;&gt;""),VLOOKUP(G1302,ConversionTable!B$2:D$402,3),"")</f>
        <v/>
      </c>
      <c r="K1302" s="66" t="str">
        <f>IF(AND(ConversionTable!$F$2&lt;&gt;"",A1302&lt;&gt;""),VLOOKUP(J1302,ConversionTable!I$4:K$7,3),"")</f>
        <v/>
      </c>
      <c r="M1302" s="66" t="str">
        <f>IF(A1302&lt;&gt;"",(Input!AE1302*ScoringModel!$B$11+Input!AF1302*ScoringModel!$B$21+Input!AG1302*ScoringModel!$B$31)*0.01,"")</f>
        <v/>
      </c>
      <c r="N1302" s="66" t="str">
        <f>IF(A1302&lt;&gt;"",(Input!J1302*ScoringModel!$B$4+Input!K1302*ScoringModel!$B$5+Input!L1302*ScoringModel!$B$6+Input!M1302*ScoringModel!$B$7+Input!N1302*ScoringModel!$B$8+Input!O1302*ScoringModel!$B$9+Input!P1302*ScoringModel!$B$10)*0.01,"")</f>
        <v/>
      </c>
      <c r="O1302" s="66" t="str">
        <f>IF(A1302&lt;&gt;"",(Input!Q1302*ScoringModel!$B$14+Input!R1302*ScoringModel!$B$15+Input!S1302*ScoringModel!$B$16+Input!T1302*ScoringModel!$B$17+Input!U1302*ScoringModel!$B$18+Input!V1302*ScoringModel!$B$19+Input!W1302*ScoringModel!$B$20)*0.01,"")</f>
        <v/>
      </c>
      <c r="P1302" s="66" t="str">
        <f>IF(A1302&lt;&gt;"",(Input!X1302*ScoringModel!$B$24+Input!Y1302*ScoringModel!$B$25+Input!Z1302*ScoringModel!$B$26+Input!AA1302*ScoringModel!$B$27+Input!AB1302*ScoringModel!$B$28+Input!AC1302*ScoringModel!$B$29+Input!AD1302*ScoringModel!$B$30)*0.01,"")</f>
        <v/>
      </c>
    </row>
    <row r="1303" spans="1:16" x14ac:dyDescent="0.25">
      <c r="A1303" s="154" t="str">
        <f>IF(Input!A1303&lt;&gt;"",Input!A1303,"")</f>
        <v/>
      </c>
      <c r="B1303" s="154" t="str">
        <f>IF(Input!D1303&lt;&gt;"",CONCATENATE(Input!D1303,", ",Input!C1303),"")</f>
        <v/>
      </c>
      <c r="C1303" s="154" t="str">
        <f>IF(Input!E1303&lt;&gt;"",Input!E1303,"")</f>
        <v/>
      </c>
      <c r="D1303" s="155" t="str">
        <f>IF(Input!F1303&lt;&gt;"",Input!F1303,"")</f>
        <v/>
      </c>
      <c r="E1303" s="154" t="str">
        <f>IF(Input!I1303&lt;&gt;"",CONCATENATE(Input!I1303,", ",LEFT(Input!H1303,1)),"")</f>
        <v/>
      </c>
      <c r="F1303" s="156"/>
      <c r="G1303" s="157" t="str">
        <f t="shared" si="20"/>
        <v/>
      </c>
      <c r="H1303" s="154" t="str">
        <f>IF(A1303&lt;&gt;"",VLOOKUP(G1303,ScoreRanges!$C$4:$E$8,3),"")</f>
        <v/>
      </c>
      <c r="I1303" s="156"/>
      <c r="J1303" s="129" t="str">
        <f>IF(AND(ConversionTable!$F$2&lt;&gt;"",A1303&lt;&gt;""),VLOOKUP(G1303,ConversionTable!B$2:D$402,3),"")</f>
        <v/>
      </c>
      <c r="K1303" s="66" t="str">
        <f>IF(AND(ConversionTable!$F$2&lt;&gt;"",A1303&lt;&gt;""),VLOOKUP(J1303,ConversionTable!I$4:K$7,3),"")</f>
        <v/>
      </c>
      <c r="M1303" s="66" t="str">
        <f>IF(A1303&lt;&gt;"",(Input!AE1303*ScoringModel!$B$11+Input!AF1303*ScoringModel!$B$21+Input!AG1303*ScoringModel!$B$31)*0.01,"")</f>
        <v/>
      </c>
      <c r="N1303" s="66" t="str">
        <f>IF(A1303&lt;&gt;"",(Input!J1303*ScoringModel!$B$4+Input!K1303*ScoringModel!$B$5+Input!L1303*ScoringModel!$B$6+Input!M1303*ScoringModel!$B$7+Input!N1303*ScoringModel!$B$8+Input!O1303*ScoringModel!$B$9+Input!P1303*ScoringModel!$B$10)*0.01,"")</f>
        <v/>
      </c>
      <c r="O1303" s="66" t="str">
        <f>IF(A1303&lt;&gt;"",(Input!Q1303*ScoringModel!$B$14+Input!R1303*ScoringModel!$B$15+Input!S1303*ScoringModel!$B$16+Input!T1303*ScoringModel!$B$17+Input!U1303*ScoringModel!$B$18+Input!V1303*ScoringModel!$B$19+Input!W1303*ScoringModel!$B$20)*0.01,"")</f>
        <v/>
      </c>
      <c r="P1303" s="66" t="str">
        <f>IF(A1303&lt;&gt;"",(Input!X1303*ScoringModel!$B$24+Input!Y1303*ScoringModel!$B$25+Input!Z1303*ScoringModel!$B$26+Input!AA1303*ScoringModel!$B$27+Input!AB1303*ScoringModel!$B$28+Input!AC1303*ScoringModel!$B$29+Input!AD1303*ScoringModel!$B$30)*0.01,"")</f>
        <v/>
      </c>
    </row>
    <row r="1304" spans="1:16" x14ac:dyDescent="0.25">
      <c r="A1304" s="154" t="str">
        <f>IF(Input!A1304&lt;&gt;"",Input!A1304,"")</f>
        <v/>
      </c>
      <c r="B1304" s="154" t="str">
        <f>IF(Input!D1304&lt;&gt;"",CONCATENATE(Input!D1304,", ",Input!C1304),"")</f>
        <v/>
      </c>
      <c r="C1304" s="154" t="str">
        <f>IF(Input!E1304&lt;&gt;"",Input!E1304,"")</f>
        <v/>
      </c>
      <c r="D1304" s="155" t="str">
        <f>IF(Input!F1304&lt;&gt;"",Input!F1304,"")</f>
        <v/>
      </c>
      <c r="E1304" s="154" t="str">
        <f>IF(Input!I1304&lt;&gt;"",CONCATENATE(Input!I1304,", ",LEFT(Input!H1304,1)),"")</f>
        <v/>
      </c>
      <c r="F1304" s="156"/>
      <c r="G1304" s="157" t="str">
        <f t="shared" si="20"/>
        <v/>
      </c>
      <c r="H1304" s="154" t="str">
        <f>IF(A1304&lt;&gt;"",VLOOKUP(G1304,ScoreRanges!$C$4:$E$8,3),"")</f>
        <v/>
      </c>
      <c r="I1304" s="156"/>
      <c r="J1304" s="129" t="str">
        <f>IF(AND(ConversionTable!$F$2&lt;&gt;"",A1304&lt;&gt;""),VLOOKUP(G1304,ConversionTable!B$2:D$402,3),"")</f>
        <v/>
      </c>
      <c r="K1304" s="66" t="str">
        <f>IF(AND(ConversionTable!$F$2&lt;&gt;"",A1304&lt;&gt;""),VLOOKUP(J1304,ConversionTable!I$4:K$7,3),"")</f>
        <v/>
      </c>
      <c r="M1304" s="66" t="str">
        <f>IF(A1304&lt;&gt;"",(Input!AE1304*ScoringModel!$B$11+Input!AF1304*ScoringModel!$B$21+Input!AG1304*ScoringModel!$B$31)*0.01,"")</f>
        <v/>
      </c>
      <c r="N1304" s="66" t="str">
        <f>IF(A1304&lt;&gt;"",(Input!J1304*ScoringModel!$B$4+Input!K1304*ScoringModel!$B$5+Input!L1304*ScoringModel!$B$6+Input!M1304*ScoringModel!$B$7+Input!N1304*ScoringModel!$B$8+Input!O1304*ScoringModel!$B$9+Input!P1304*ScoringModel!$B$10)*0.01,"")</f>
        <v/>
      </c>
      <c r="O1304" s="66" t="str">
        <f>IF(A1304&lt;&gt;"",(Input!Q1304*ScoringModel!$B$14+Input!R1304*ScoringModel!$B$15+Input!S1304*ScoringModel!$B$16+Input!T1304*ScoringModel!$B$17+Input!U1304*ScoringModel!$B$18+Input!V1304*ScoringModel!$B$19+Input!W1304*ScoringModel!$B$20)*0.01,"")</f>
        <v/>
      </c>
      <c r="P1304" s="66" t="str">
        <f>IF(A1304&lt;&gt;"",(Input!X1304*ScoringModel!$B$24+Input!Y1304*ScoringModel!$B$25+Input!Z1304*ScoringModel!$B$26+Input!AA1304*ScoringModel!$B$27+Input!AB1304*ScoringModel!$B$28+Input!AC1304*ScoringModel!$B$29+Input!AD1304*ScoringModel!$B$30)*0.01,"")</f>
        <v/>
      </c>
    </row>
    <row r="1305" spans="1:16" x14ac:dyDescent="0.25">
      <c r="A1305" s="154" t="str">
        <f>IF(Input!A1305&lt;&gt;"",Input!A1305,"")</f>
        <v/>
      </c>
      <c r="B1305" s="154" t="str">
        <f>IF(Input!D1305&lt;&gt;"",CONCATENATE(Input!D1305,", ",Input!C1305),"")</f>
        <v/>
      </c>
      <c r="C1305" s="154" t="str">
        <f>IF(Input!E1305&lt;&gt;"",Input!E1305,"")</f>
        <v/>
      </c>
      <c r="D1305" s="155" t="str">
        <f>IF(Input!F1305&lt;&gt;"",Input!F1305,"")</f>
        <v/>
      </c>
      <c r="E1305" s="154" t="str">
        <f>IF(Input!I1305&lt;&gt;"",CONCATENATE(Input!I1305,", ",LEFT(Input!H1305,1)),"")</f>
        <v/>
      </c>
      <c r="F1305" s="156"/>
      <c r="G1305" s="157" t="str">
        <f t="shared" si="20"/>
        <v/>
      </c>
      <c r="H1305" s="154" t="str">
        <f>IF(A1305&lt;&gt;"",VLOOKUP(G1305,ScoreRanges!$C$4:$E$8,3),"")</f>
        <v/>
      </c>
      <c r="I1305" s="156"/>
      <c r="J1305" s="129" t="str">
        <f>IF(AND(ConversionTable!$F$2&lt;&gt;"",A1305&lt;&gt;""),VLOOKUP(G1305,ConversionTable!B$2:D$402,3),"")</f>
        <v/>
      </c>
      <c r="K1305" s="66" t="str">
        <f>IF(AND(ConversionTable!$F$2&lt;&gt;"",A1305&lt;&gt;""),VLOOKUP(J1305,ConversionTable!I$4:K$7,3),"")</f>
        <v/>
      </c>
      <c r="M1305" s="66" t="str">
        <f>IF(A1305&lt;&gt;"",(Input!AE1305*ScoringModel!$B$11+Input!AF1305*ScoringModel!$B$21+Input!AG1305*ScoringModel!$B$31)*0.01,"")</f>
        <v/>
      </c>
      <c r="N1305" s="66" t="str">
        <f>IF(A1305&lt;&gt;"",(Input!J1305*ScoringModel!$B$4+Input!K1305*ScoringModel!$B$5+Input!L1305*ScoringModel!$B$6+Input!M1305*ScoringModel!$B$7+Input!N1305*ScoringModel!$B$8+Input!O1305*ScoringModel!$B$9+Input!P1305*ScoringModel!$B$10)*0.01,"")</f>
        <v/>
      </c>
      <c r="O1305" s="66" t="str">
        <f>IF(A1305&lt;&gt;"",(Input!Q1305*ScoringModel!$B$14+Input!R1305*ScoringModel!$B$15+Input!S1305*ScoringModel!$B$16+Input!T1305*ScoringModel!$B$17+Input!U1305*ScoringModel!$B$18+Input!V1305*ScoringModel!$B$19+Input!W1305*ScoringModel!$B$20)*0.01,"")</f>
        <v/>
      </c>
      <c r="P1305" s="66" t="str">
        <f>IF(A1305&lt;&gt;"",(Input!X1305*ScoringModel!$B$24+Input!Y1305*ScoringModel!$B$25+Input!Z1305*ScoringModel!$B$26+Input!AA1305*ScoringModel!$B$27+Input!AB1305*ScoringModel!$B$28+Input!AC1305*ScoringModel!$B$29+Input!AD1305*ScoringModel!$B$30)*0.01,"")</f>
        <v/>
      </c>
    </row>
    <row r="1306" spans="1:16" x14ac:dyDescent="0.25">
      <c r="A1306" s="154" t="str">
        <f>IF(Input!A1306&lt;&gt;"",Input!A1306,"")</f>
        <v/>
      </c>
      <c r="B1306" s="154" t="str">
        <f>IF(Input!D1306&lt;&gt;"",CONCATENATE(Input!D1306,", ",Input!C1306),"")</f>
        <v/>
      </c>
      <c r="C1306" s="154" t="str">
        <f>IF(Input!E1306&lt;&gt;"",Input!E1306,"")</f>
        <v/>
      </c>
      <c r="D1306" s="155" t="str">
        <f>IF(Input!F1306&lt;&gt;"",Input!F1306,"")</f>
        <v/>
      </c>
      <c r="E1306" s="154" t="str">
        <f>IF(Input!I1306&lt;&gt;"",CONCATENATE(Input!I1306,", ",LEFT(Input!H1306,1)),"")</f>
        <v/>
      </c>
      <c r="F1306" s="156"/>
      <c r="G1306" s="157" t="str">
        <f t="shared" si="20"/>
        <v/>
      </c>
      <c r="H1306" s="154" t="str">
        <f>IF(A1306&lt;&gt;"",VLOOKUP(G1306,ScoreRanges!$C$4:$E$8,3),"")</f>
        <v/>
      </c>
      <c r="I1306" s="156"/>
      <c r="J1306" s="129" t="str">
        <f>IF(AND(ConversionTable!$F$2&lt;&gt;"",A1306&lt;&gt;""),VLOOKUP(G1306,ConversionTable!B$2:D$402,3),"")</f>
        <v/>
      </c>
      <c r="K1306" s="66" t="str">
        <f>IF(AND(ConversionTable!$F$2&lt;&gt;"",A1306&lt;&gt;""),VLOOKUP(J1306,ConversionTable!I$4:K$7,3),"")</f>
        <v/>
      </c>
      <c r="M1306" s="66" t="str">
        <f>IF(A1306&lt;&gt;"",(Input!AE1306*ScoringModel!$B$11+Input!AF1306*ScoringModel!$B$21+Input!AG1306*ScoringModel!$B$31)*0.01,"")</f>
        <v/>
      </c>
      <c r="N1306" s="66" t="str">
        <f>IF(A1306&lt;&gt;"",(Input!J1306*ScoringModel!$B$4+Input!K1306*ScoringModel!$B$5+Input!L1306*ScoringModel!$B$6+Input!M1306*ScoringModel!$B$7+Input!N1306*ScoringModel!$B$8+Input!O1306*ScoringModel!$B$9+Input!P1306*ScoringModel!$B$10)*0.01,"")</f>
        <v/>
      </c>
      <c r="O1306" s="66" t="str">
        <f>IF(A1306&lt;&gt;"",(Input!Q1306*ScoringModel!$B$14+Input!R1306*ScoringModel!$B$15+Input!S1306*ScoringModel!$B$16+Input!T1306*ScoringModel!$B$17+Input!U1306*ScoringModel!$B$18+Input!V1306*ScoringModel!$B$19+Input!W1306*ScoringModel!$B$20)*0.01,"")</f>
        <v/>
      </c>
      <c r="P1306" s="66" t="str">
        <f>IF(A1306&lt;&gt;"",(Input!X1306*ScoringModel!$B$24+Input!Y1306*ScoringModel!$B$25+Input!Z1306*ScoringModel!$B$26+Input!AA1306*ScoringModel!$B$27+Input!AB1306*ScoringModel!$B$28+Input!AC1306*ScoringModel!$B$29+Input!AD1306*ScoringModel!$B$30)*0.01,"")</f>
        <v/>
      </c>
    </row>
    <row r="1307" spans="1:16" x14ac:dyDescent="0.25">
      <c r="A1307" s="154" t="str">
        <f>IF(Input!A1307&lt;&gt;"",Input!A1307,"")</f>
        <v/>
      </c>
      <c r="B1307" s="154" t="str">
        <f>IF(Input!D1307&lt;&gt;"",CONCATENATE(Input!D1307,", ",Input!C1307),"")</f>
        <v/>
      </c>
      <c r="C1307" s="154" t="str">
        <f>IF(Input!E1307&lt;&gt;"",Input!E1307,"")</f>
        <v/>
      </c>
      <c r="D1307" s="155" t="str">
        <f>IF(Input!F1307&lt;&gt;"",Input!F1307,"")</f>
        <v/>
      </c>
      <c r="E1307" s="154" t="str">
        <f>IF(Input!I1307&lt;&gt;"",CONCATENATE(Input!I1307,", ",LEFT(Input!H1307,1)),"")</f>
        <v/>
      </c>
      <c r="F1307" s="156"/>
      <c r="G1307" s="157" t="str">
        <f t="shared" si="20"/>
        <v/>
      </c>
      <c r="H1307" s="154" t="str">
        <f>IF(A1307&lt;&gt;"",VLOOKUP(G1307,ScoreRanges!$C$4:$E$8,3),"")</f>
        <v/>
      </c>
      <c r="I1307" s="156"/>
      <c r="J1307" s="129" t="str">
        <f>IF(AND(ConversionTable!$F$2&lt;&gt;"",A1307&lt;&gt;""),VLOOKUP(G1307,ConversionTable!B$2:D$402,3),"")</f>
        <v/>
      </c>
      <c r="K1307" s="66" t="str">
        <f>IF(AND(ConversionTable!$F$2&lt;&gt;"",A1307&lt;&gt;""),VLOOKUP(J1307,ConversionTable!I$4:K$7,3),"")</f>
        <v/>
      </c>
      <c r="M1307" s="66" t="str">
        <f>IF(A1307&lt;&gt;"",(Input!AE1307*ScoringModel!$B$11+Input!AF1307*ScoringModel!$B$21+Input!AG1307*ScoringModel!$B$31)*0.01,"")</f>
        <v/>
      </c>
      <c r="N1307" s="66" t="str">
        <f>IF(A1307&lt;&gt;"",(Input!J1307*ScoringModel!$B$4+Input!K1307*ScoringModel!$B$5+Input!L1307*ScoringModel!$B$6+Input!M1307*ScoringModel!$B$7+Input!N1307*ScoringModel!$B$8+Input!O1307*ScoringModel!$B$9+Input!P1307*ScoringModel!$B$10)*0.01,"")</f>
        <v/>
      </c>
      <c r="O1307" s="66" t="str">
        <f>IF(A1307&lt;&gt;"",(Input!Q1307*ScoringModel!$B$14+Input!R1307*ScoringModel!$B$15+Input!S1307*ScoringModel!$B$16+Input!T1307*ScoringModel!$B$17+Input!U1307*ScoringModel!$B$18+Input!V1307*ScoringModel!$B$19+Input!W1307*ScoringModel!$B$20)*0.01,"")</f>
        <v/>
      </c>
      <c r="P1307" s="66" t="str">
        <f>IF(A1307&lt;&gt;"",(Input!X1307*ScoringModel!$B$24+Input!Y1307*ScoringModel!$B$25+Input!Z1307*ScoringModel!$B$26+Input!AA1307*ScoringModel!$B$27+Input!AB1307*ScoringModel!$B$28+Input!AC1307*ScoringModel!$B$29+Input!AD1307*ScoringModel!$B$30)*0.01,"")</f>
        <v/>
      </c>
    </row>
    <row r="1308" spans="1:16" x14ac:dyDescent="0.25">
      <c r="A1308" s="154" t="str">
        <f>IF(Input!A1308&lt;&gt;"",Input!A1308,"")</f>
        <v/>
      </c>
      <c r="B1308" s="154" t="str">
        <f>IF(Input!D1308&lt;&gt;"",CONCATENATE(Input!D1308,", ",Input!C1308),"")</f>
        <v/>
      </c>
      <c r="C1308" s="154" t="str">
        <f>IF(Input!E1308&lt;&gt;"",Input!E1308,"")</f>
        <v/>
      </c>
      <c r="D1308" s="155" t="str">
        <f>IF(Input!F1308&lt;&gt;"",Input!F1308,"")</f>
        <v/>
      </c>
      <c r="E1308" s="154" t="str">
        <f>IF(Input!I1308&lt;&gt;"",CONCATENATE(Input!I1308,", ",LEFT(Input!H1308,1)),"")</f>
        <v/>
      </c>
      <c r="F1308" s="156"/>
      <c r="G1308" s="157" t="str">
        <f t="shared" si="20"/>
        <v/>
      </c>
      <c r="H1308" s="154" t="str">
        <f>IF(A1308&lt;&gt;"",VLOOKUP(G1308,ScoreRanges!$C$4:$E$8,3),"")</f>
        <v/>
      </c>
      <c r="I1308" s="156"/>
      <c r="J1308" s="129" t="str">
        <f>IF(AND(ConversionTable!$F$2&lt;&gt;"",A1308&lt;&gt;""),VLOOKUP(G1308,ConversionTable!B$2:D$402,3),"")</f>
        <v/>
      </c>
      <c r="K1308" s="66" t="str">
        <f>IF(AND(ConversionTable!$F$2&lt;&gt;"",A1308&lt;&gt;""),VLOOKUP(J1308,ConversionTable!I$4:K$7,3),"")</f>
        <v/>
      </c>
      <c r="M1308" s="66" t="str">
        <f>IF(A1308&lt;&gt;"",(Input!AE1308*ScoringModel!$B$11+Input!AF1308*ScoringModel!$B$21+Input!AG1308*ScoringModel!$B$31)*0.01,"")</f>
        <v/>
      </c>
      <c r="N1308" s="66" t="str">
        <f>IF(A1308&lt;&gt;"",(Input!J1308*ScoringModel!$B$4+Input!K1308*ScoringModel!$B$5+Input!L1308*ScoringModel!$B$6+Input!M1308*ScoringModel!$B$7+Input!N1308*ScoringModel!$B$8+Input!O1308*ScoringModel!$B$9+Input!P1308*ScoringModel!$B$10)*0.01,"")</f>
        <v/>
      </c>
      <c r="O1308" s="66" t="str">
        <f>IF(A1308&lt;&gt;"",(Input!Q1308*ScoringModel!$B$14+Input!R1308*ScoringModel!$B$15+Input!S1308*ScoringModel!$B$16+Input!T1308*ScoringModel!$B$17+Input!U1308*ScoringModel!$B$18+Input!V1308*ScoringModel!$B$19+Input!W1308*ScoringModel!$B$20)*0.01,"")</f>
        <v/>
      </c>
      <c r="P1308" s="66" t="str">
        <f>IF(A1308&lt;&gt;"",(Input!X1308*ScoringModel!$B$24+Input!Y1308*ScoringModel!$B$25+Input!Z1308*ScoringModel!$B$26+Input!AA1308*ScoringModel!$B$27+Input!AB1308*ScoringModel!$B$28+Input!AC1308*ScoringModel!$B$29+Input!AD1308*ScoringModel!$B$30)*0.01,"")</f>
        <v/>
      </c>
    </row>
    <row r="1309" spans="1:16" x14ac:dyDescent="0.25">
      <c r="A1309" s="154" t="str">
        <f>IF(Input!A1309&lt;&gt;"",Input!A1309,"")</f>
        <v/>
      </c>
      <c r="B1309" s="154" t="str">
        <f>IF(Input!D1309&lt;&gt;"",CONCATENATE(Input!D1309,", ",Input!C1309),"")</f>
        <v/>
      </c>
      <c r="C1309" s="154" t="str">
        <f>IF(Input!E1309&lt;&gt;"",Input!E1309,"")</f>
        <v/>
      </c>
      <c r="D1309" s="155" t="str">
        <f>IF(Input!F1309&lt;&gt;"",Input!F1309,"")</f>
        <v/>
      </c>
      <c r="E1309" s="154" t="str">
        <f>IF(Input!I1309&lt;&gt;"",CONCATENATE(Input!I1309,", ",LEFT(Input!H1309,1)),"")</f>
        <v/>
      </c>
      <c r="F1309" s="156"/>
      <c r="G1309" s="157" t="str">
        <f t="shared" si="20"/>
        <v/>
      </c>
      <c r="H1309" s="154" t="str">
        <f>IF(A1309&lt;&gt;"",VLOOKUP(G1309,ScoreRanges!$C$4:$E$8,3),"")</f>
        <v/>
      </c>
      <c r="I1309" s="156"/>
      <c r="J1309" s="129" t="str">
        <f>IF(AND(ConversionTable!$F$2&lt;&gt;"",A1309&lt;&gt;""),VLOOKUP(G1309,ConversionTable!B$2:D$402,3),"")</f>
        <v/>
      </c>
      <c r="K1309" s="66" t="str">
        <f>IF(AND(ConversionTable!$F$2&lt;&gt;"",A1309&lt;&gt;""),VLOOKUP(J1309,ConversionTable!I$4:K$7,3),"")</f>
        <v/>
      </c>
      <c r="M1309" s="66" t="str">
        <f>IF(A1309&lt;&gt;"",(Input!AE1309*ScoringModel!$B$11+Input!AF1309*ScoringModel!$B$21+Input!AG1309*ScoringModel!$B$31)*0.01,"")</f>
        <v/>
      </c>
      <c r="N1309" s="66" t="str">
        <f>IF(A1309&lt;&gt;"",(Input!J1309*ScoringModel!$B$4+Input!K1309*ScoringModel!$B$5+Input!L1309*ScoringModel!$B$6+Input!M1309*ScoringModel!$B$7+Input!N1309*ScoringModel!$B$8+Input!O1309*ScoringModel!$B$9+Input!P1309*ScoringModel!$B$10)*0.01,"")</f>
        <v/>
      </c>
      <c r="O1309" s="66" t="str">
        <f>IF(A1309&lt;&gt;"",(Input!Q1309*ScoringModel!$B$14+Input!R1309*ScoringModel!$B$15+Input!S1309*ScoringModel!$B$16+Input!T1309*ScoringModel!$B$17+Input!U1309*ScoringModel!$B$18+Input!V1309*ScoringModel!$B$19+Input!W1309*ScoringModel!$B$20)*0.01,"")</f>
        <v/>
      </c>
      <c r="P1309" s="66" t="str">
        <f>IF(A1309&lt;&gt;"",(Input!X1309*ScoringModel!$B$24+Input!Y1309*ScoringModel!$B$25+Input!Z1309*ScoringModel!$B$26+Input!AA1309*ScoringModel!$B$27+Input!AB1309*ScoringModel!$B$28+Input!AC1309*ScoringModel!$B$29+Input!AD1309*ScoringModel!$B$30)*0.01,"")</f>
        <v/>
      </c>
    </row>
    <row r="1310" spans="1:16" x14ac:dyDescent="0.25">
      <c r="A1310" s="154" t="str">
        <f>IF(Input!A1310&lt;&gt;"",Input!A1310,"")</f>
        <v/>
      </c>
      <c r="B1310" s="154" t="str">
        <f>IF(Input!D1310&lt;&gt;"",CONCATENATE(Input!D1310,", ",Input!C1310),"")</f>
        <v/>
      </c>
      <c r="C1310" s="154" t="str">
        <f>IF(Input!E1310&lt;&gt;"",Input!E1310,"")</f>
        <v/>
      </c>
      <c r="D1310" s="155" t="str">
        <f>IF(Input!F1310&lt;&gt;"",Input!F1310,"")</f>
        <v/>
      </c>
      <c r="E1310" s="154" t="str">
        <f>IF(Input!I1310&lt;&gt;"",CONCATENATE(Input!I1310,", ",LEFT(Input!H1310,1)),"")</f>
        <v/>
      </c>
      <c r="F1310" s="156"/>
      <c r="G1310" s="157" t="str">
        <f t="shared" si="20"/>
        <v/>
      </c>
      <c r="H1310" s="154" t="str">
        <f>IF(A1310&lt;&gt;"",VLOOKUP(G1310,ScoreRanges!$C$4:$E$8,3),"")</f>
        <v/>
      </c>
      <c r="I1310" s="156"/>
      <c r="J1310" s="129" t="str">
        <f>IF(AND(ConversionTable!$F$2&lt;&gt;"",A1310&lt;&gt;""),VLOOKUP(G1310,ConversionTable!B$2:D$402,3),"")</f>
        <v/>
      </c>
      <c r="K1310" s="66" t="str">
        <f>IF(AND(ConversionTable!$F$2&lt;&gt;"",A1310&lt;&gt;""),VLOOKUP(J1310,ConversionTable!I$4:K$7,3),"")</f>
        <v/>
      </c>
      <c r="M1310" s="66" t="str">
        <f>IF(A1310&lt;&gt;"",(Input!AE1310*ScoringModel!$B$11+Input!AF1310*ScoringModel!$B$21+Input!AG1310*ScoringModel!$B$31)*0.01,"")</f>
        <v/>
      </c>
      <c r="N1310" s="66" t="str">
        <f>IF(A1310&lt;&gt;"",(Input!J1310*ScoringModel!$B$4+Input!K1310*ScoringModel!$B$5+Input!L1310*ScoringModel!$B$6+Input!M1310*ScoringModel!$B$7+Input!N1310*ScoringModel!$B$8+Input!O1310*ScoringModel!$B$9+Input!P1310*ScoringModel!$B$10)*0.01,"")</f>
        <v/>
      </c>
      <c r="O1310" s="66" t="str">
        <f>IF(A1310&lt;&gt;"",(Input!Q1310*ScoringModel!$B$14+Input!R1310*ScoringModel!$B$15+Input!S1310*ScoringModel!$B$16+Input!T1310*ScoringModel!$B$17+Input!U1310*ScoringModel!$B$18+Input!V1310*ScoringModel!$B$19+Input!W1310*ScoringModel!$B$20)*0.01,"")</f>
        <v/>
      </c>
      <c r="P1310" s="66" t="str">
        <f>IF(A1310&lt;&gt;"",(Input!X1310*ScoringModel!$B$24+Input!Y1310*ScoringModel!$B$25+Input!Z1310*ScoringModel!$B$26+Input!AA1310*ScoringModel!$B$27+Input!AB1310*ScoringModel!$B$28+Input!AC1310*ScoringModel!$B$29+Input!AD1310*ScoringModel!$B$30)*0.01,"")</f>
        <v/>
      </c>
    </row>
    <row r="1311" spans="1:16" x14ac:dyDescent="0.25">
      <c r="A1311" s="154" t="str">
        <f>IF(Input!A1311&lt;&gt;"",Input!A1311,"")</f>
        <v/>
      </c>
      <c r="B1311" s="154" t="str">
        <f>IF(Input!D1311&lt;&gt;"",CONCATENATE(Input!D1311,", ",Input!C1311),"")</f>
        <v/>
      </c>
      <c r="C1311" s="154" t="str">
        <f>IF(Input!E1311&lt;&gt;"",Input!E1311,"")</f>
        <v/>
      </c>
      <c r="D1311" s="155" t="str">
        <f>IF(Input!F1311&lt;&gt;"",Input!F1311,"")</f>
        <v/>
      </c>
      <c r="E1311" s="154" t="str">
        <f>IF(Input!I1311&lt;&gt;"",CONCATENATE(Input!I1311,", ",LEFT(Input!H1311,1)),"")</f>
        <v/>
      </c>
      <c r="F1311" s="156"/>
      <c r="G1311" s="157" t="str">
        <f t="shared" si="20"/>
        <v/>
      </c>
      <c r="H1311" s="154" t="str">
        <f>IF(A1311&lt;&gt;"",VLOOKUP(G1311,ScoreRanges!$C$4:$E$8,3),"")</f>
        <v/>
      </c>
      <c r="I1311" s="156"/>
      <c r="J1311" s="129" t="str">
        <f>IF(AND(ConversionTable!$F$2&lt;&gt;"",A1311&lt;&gt;""),VLOOKUP(G1311,ConversionTable!B$2:D$402,3),"")</f>
        <v/>
      </c>
      <c r="K1311" s="66" t="str">
        <f>IF(AND(ConversionTable!$F$2&lt;&gt;"",A1311&lt;&gt;""),VLOOKUP(J1311,ConversionTable!I$4:K$7,3),"")</f>
        <v/>
      </c>
      <c r="M1311" s="66" t="str">
        <f>IF(A1311&lt;&gt;"",(Input!AE1311*ScoringModel!$B$11+Input!AF1311*ScoringModel!$B$21+Input!AG1311*ScoringModel!$B$31)*0.01,"")</f>
        <v/>
      </c>
      <c r="N1311" s="66" t="str">
        <f>IF(A1311&lt;&gt;"",(Input!J1311*ScoringModel!$B$4+Input!K1311*ScoringModel!$B$5+Input!L1311*ScoringModel!$B$6+Input!M1311*ScoringModel!$B$7+Input!N1311*ScoringModel!$B$8+Input!O1311*ScoringModel!$B$9+Input!P1311*ScoringModel!$B$10)*0.01,"")</f>
        <v/>
      </c>
      <c r="O1311" s="66" t="str">
        <f>IF(A1311&lt;&gt;"",(Input!Q1311*ScoringModel!$B$14+Input!R1311*ScoringModel!$B$15+Input!S1311*ScoringModel!$B$16+Input!T1311*ScoringModel!$B$17+Input!U1311*ScoringModel!$B$18+Input!V1311*ScoringModel!$B$19+Input!W1311*ScoringModel!$B$20)*0.01,"")</f>
        <v/>
      </c>
      <c r="P1311" s="66" t="str">
        <f>IF(A1311&lt;&gt;"",(Input!X1311*ScoringModel!$B$24+Input!Y1311*ScoringModel!$B$25+Input!Z1311*ScoringModel!$B$26+Input!AA1311*ScoringModel!$B$27+Input!AB1311*ScoringModel!$B$28+Input!AC1311*ScoringModel!$B$29+Input!AD1311*ScoringModel!$B$30)*0.01,"")</f>
        <v/>
      </c>
    </row>
    <row r="1312" spans="1:16" x14ac:dyDescent="0.25">
      <c r="A1312" s="154" t="str">
        <f>IF(Input!A1312&lt;&gt;"",Input!A1312,"")</f>
        <v/>
      </c>
      <c r="B1312" s="154" t="str">
        <f>IF(Input!D1312&lt;&gt;"",CONCATENATE(Input!D1312,", ",Input!C1312),"")</f>
        <v/>
      </c>
      <c r="C1312" s="154" t="str">
        <f>IF(Input!E1312&lt;&gt;"",Input!E1312,"")</f>
        <v/>
      </c>
      <c r="D1312" s="155" t="str">
        <f>IF(Input!F1312&lt;&gt;"",Input!F1312,"")</f>
        <v/>
      </c>
      <c r="E1312" s="154" t="str">
        <f>IF(Input!I1312&lt;&gt;"",CONCATENATE(Input!I1312,", ",LEFT(Input!H1312,1)),"")</f>
        <v/>
      </c>
      <c r="F1312" s="156"/>
      <c r="G1312" s="157" t="str">
        <f t="shared" si="20"/>
        <v/>
      </c>
      <c r="H1312" s="154" t="str">
        <f>IF(A1312&lt;&gt;"",VLOOKUP(G1312,ScoreRanges!$C$4:$E$8,3),"")</f>
        <v/>
      </c>
      <c r="I1312" s="156"/>
      <c r="J1312" s="129" t="str">
        <f>IF(AND(ConversionTable!$F$2&lt;&gt;"",A1312&lt;&gt;""),VLOOKUP(G1312,ConversionTable!B$2:D$402,3),"")</f>
        <v/>
      </c>
      <c r="K1312" s="66" t="str">
        <f>IF(AND(ConversionTable!$F$2&lt;&gt;"",A1312&lt;&gt;""),VLOOKUP(J1312,ConversionTable!I$4:K$7,3),"")</f>
        <v/>
      </c>
      <c r="M1312" s="66" t="str">
        <f>IF(A1312&lt;&gt;"",(Input!AE1312*ScoringModel!$B$11+Input!AF1312*ScoringModel!$B$21+Input!AG1312*ScoringModel!$B$31)*0.01,"")</f>
        <v/>
      </c>
      <c r="N1312" s="66" t="str">
        <f>IF(A1312&lt;&gt;"",(Input!J1312*ScoringModel!$B$4+Input!K1312*ScoringModel!$B$5+Input!L1312*ScoringModel!$B$6+Input!M1312*ScoringModel!$B$7+Input!N1312*ScoringModel!$B$8+Input!O1312*ScoringModel!$B$9+Input!P1312*ScoringModel!$B$10)*0.01,"")</f>
        <v/>
      </c>
      <c r="O1312" s="66" t="str">
        <f>IF(A1312&lt;&gt;"",(Input!Q1312*ScoringModel!$B$14+Input!R1312*ScoringModel!$B$15+Input!S1312*ScoringModel!$B$16+Input!T1312*ScoringModel!$B$17+Input!U1312*ScoringModel!$B$18+Input!V1312*ScoringModel!$B$19+Input!W1312*ScoringModel!$B$20)*0.01,"")</f>
        <v/>
      </c>
      <c r="P1312" s="66" t="str">
        <f>IF(A1312&lt;&gt;"",(Input!X1312*ScoringModel!$B$24+Input!Y1312*ScoringModel!$B$25+Input!Z1312*ScoringModel!$B$26+Input!AA1312*ScoringModel!$B$27+Input!AB1312*ScoringModel!$B$28+Input!AC1312*ScoringModel!$B$29+Input!AD1312*ScoringModel!$B$30)*0.01,"")</f>
        <v/>
      </c>
    </row>
    <row r="1313" spans="1:16" x14ac:dyDescent="0.25">
      <c r="A1313" s="154" t="str">
        <f>IF(Input!A1313&lt;&gt;"",Input!A1313,"")</f>
        <v/>
      </c>
      <c r="B1313" s="154" t="str">
        <f>IF(Input!D1313&lt;&gt;"",CONCATENATE(Input!D1313,", ",Input!C1313),"")</f>
        <v/>
      </c>
      <c r="C1313" s="154" t="str">
        <f>IF(Input!E1313&lt;&gt;"",Input!E1313,"")</f>
        <v/>
      </c>
      <c r="D1313" s="155" t="str">
        <f>IF(Input!F1313&lt;&gt;"",Input!F1313,"")</f>
        <v/>
      </c>
      <c r="E1313" s="154" t="str">
        <f>IF(Input!I1313&lt;&gt;"",CONCATENATE(Input!I1313,", ",LEFT(Input!H1313,1)),"")</f>
        <v/>
      </c>
      <c r="F1313" s="156"/>
      <c r="G1313" s="157" t="str">
        <f t="shared" si="20"/>
        <v/>
      </c>
      <c r="H1313" s="154" t="str">
        <f>IF(A1313&lt;&gt;"",VLOOKUP(G1313,ScoreRanges!$C$4:$E$8,3),"")</f>
        <v/>
      </c>
      <c r="I1313" s="156"/>
      <c r="J1313" s="129" t="str">
        <f>IF(AND(ConversionTable!$F$2&lt;&gt;"",A1313&lt;&gt;""),VLOOKUP(G1313,ConversionTable!B$2:D$402,3),"")</f>
        <v/>
      </c>
      <c r="K1313" s="66" t="str">
        <f>IF(AND(ConversionTable!$F$2&lt;&gt;"",A1313&lt;&gt;""),VLOOKUP(J1313,ConversionTable!I$4:K$7,3),"")</f>
        <v/>
      </c>
      <c r="M1313" s="66" t="str">
        <f>IF(A1313&lt;&gt;"",(Input!AE1313*ScoringModel!$B$11+Input!AF1313*ScoringModel!$B$21+Input!AG1313*ScoringModel!$B$31)*0.01,"")</f>
        <v/>
      </c>
      <c r="N1313" s="66" t="str">
        <f>IF(A1313&lt;&gt;"",(Input!J1313*ScoringModel!$B$4+Input!K1313*ScoringModel!$B$5+Input!L1313*ScoringModel!$B$6+Input!M1313*ScoringModel!$B$7+Input!N1313*ScoringModel!$B$8+Input!O1313*ScoringModel!$B$9+Input!P1313*ScoringModel!$B$10)*0.01,"")</f>
        <v/>
      </c>
      <c r="O1313" s="66" t="str">
        <f>IF(A1313&lt;&gt;"",(Input!Q1313*ScoringModel!$B$14+Input!R1313*ScoringModel!$B$15+Input!S1313*ScoringModel!$B$16+Input!T1313*ScoringModel!$B$17+Input!U1313*ScoringModel!$B$18+Input!V1313*ScoringModel!$B$19+Input!W1313*ScoringModel!$B$20)*0.01,"")</f>
        <v/>
      </c>
      <c r="P1313" s="66" t="str">
        <f>IF(A1313&lt;&gt;"",(Input!X1313*ScoringModel!$B$24+Input!Y1313*ScoringModel!$B$25+Input!Z1313*ScoringModel!$B$26+Input!AA1313*ScoringModel!$B$27+Input!AB1313*ScoringModel!$B$28+Input!AC1313*ScoringModel!$B$29+Input!AD1313*ScoringModel!$B$30)*0.01,"")</f>
        <v/>
      </c>
    </row>
    <row r="1314" spans="1:16" x14ac:dyDescent="0.25">
      <c r="A1314" s="154" t="str">
        <f>IF(Input!A1314&lt;&gt;"",Input!A1314,"")</f>
        <v/>
      </c>
      <c r="B1314" s="154" t="str">
        <f>IF(Input!D1314&lt;&gt;"",CONCATENATE(Input!D1314,", ",Input!C1314),"")</f>
        <v/>
      </c>
      <c r="C1314" s="154" t="str">
        <f>IF(Input!E1314&lt;&gt;"",Input!E1314,"")</f>
        <v/>
      </c>
      <c r="D1314" s="155" t="str">
        <f>IF(Input!F1314&lt;&gt;"",Input!F1314,"")</f>
        <v/>
      </c>
      <c r="E1314" s="154" t="str">
        <f>IF(Input!I1314&lt;&gt;"",CONCATENATE(Input!I1314,", ",LEFT(Input!H1314,1)),"")</f>
        <v/>
      </c>
      <c r="F1314" s="156"/>
      <c r="G1314" s="157" t="str">
        <f t="shared" si="20"/>
        <v/>
      </c>
      <c r="H1314" s="154" t="str">
        <f>IF(A1314&lt;&gt;"",VLOOKUP(G1314,ScoreRanges!$C$4:$E$8,3),"")</f>
        <v/>
      </c>
      <c r="I1314" s="156"/>
      <c r="J1314" s="129" t="str">
        <f>IF(AND(ConversionTable!$F$2&lt;&gt;"",A1314&lt;&gt;""),VLOOKUP(G1314,ConversionTable!B$2:D$402,3),"")</f>
        <v/>
      </c>
      <c r="K1314" s="66" t="str">
        <f>IF(AND(ConversionTable!$F$2&lt;&gt;"",A1314&lt;&gt;""),VLOOKUP(J1314,ConversionTable!I$4:K$7,3),"")</f>
        <v/>
      </c>
      <c r="M1314" s="66" t="str">
        <f>IF(A1314&lt;&gt;"",(Input!AE1314*ScoringModel!$B$11+Input!AF1314*ScoringModel!$B$21+Input!AG1314*ScoringModel!$B$31)*0.01,"")</f>
        <v/>
      </c>
      <c r="N1314" s="66" t="str">
        <f>IF(A1314&lt;&gt;"",(Input!J1314*ScoringModel!$B$4+Input!K1314*ScoringModel!$B$5+Input!L1314*ScoringModel!$B$6+Input!M1314*ScoringModel!$B$7+Input!N1314*ScoringModel!$B$8+Input!O1314*ScoringModel!$B$9+Input!P1314*ScoringModel!$B$10)*0.01,"")</f>
        <v/>
      </c>
      <c r="O1314" s="66" t="str">
        <f>IF(A1314&lt;&gt;"",(Input!Q1314*ScoringModel!$B$14+Input!R1314*ScoringModel!$B$15+Input!S1314*ScoringModel!$B$16+Input!T1314*ScoringModel!$B$17+Input!U1314*ScoringModel!$B$18+Input!V1314*ScoringModel!$B$19+Input!W1314*ScoringModel!$B$20)*0.01,"")</f>
        <v/>
      </c>
      <c r="P1314" s="66" t="str">
        <f>IF(A1314&lt;&gt;"",(Input!X1314*ScoringModel!$B$24+Input!Y1314*ScoringModel!$B$25+Input!Z1314*ScoringModel!$B$26+Input!AA1314*ScoringModel!$B$27+Input!AB1314*ScoringModel!$B$28+Input!AC1314*ScoringModel!$B$29+Input!AD1314*ScoringModel!$B$30)*0.01,"")</f>
        <v/>
      </c>
    </row>
    <row r="1315" spans="1:16" x14ac:dyDescent="0.25">
      <c r="A1315" s="154" t="str">
        <f>IF(Input!A1315&lt;&gt;"",Input!A1315,"")</f>
        <v/>
      </c>
      <c r="B1315" s="154" t="str">
        <f>IF(Input!D1315&lt;&gt;"",CONCATENATE(Input!D1315,", ",Input!C1315),"")</f>
        <v/>
      </c>
      <c r="C1315" s="154" t="str">
        <f>IF(Input!E1315&lt;&gt;"",Input!E1315,"")</f>
        <v/>
      </c>
      <c r="D1315" s="155" t="str">
        <f>IF(Input!F1315&lt;&gt;"",Input!F1315,"")</f>
        <v/>
      </c>
      <c r="E1315" s="154" t="str">
        <f>IF(Input!I1315&lt;&gt;"",CONCATENATE(Input!I1315,", ",LEFT(Input!H1315,1)),"")</f>
        <v/>
      </c>
      <c r="F1315" s="156"/>
      <c r="G1315" s="157" t="str">
        <f t="shared" si="20"/>
        <v/>
      </c>
      <c r="H1315" s="154" t="str">
        <f>IF(A1315&lt;&gt;"",VLOOKUP(G1315,ScoreRanges!$C$4:$E$8,3),"")</f>
        <v/>
      </c>
      <c r="I1315" s="156"/>
      <c r="J1315" s="129" t="str">
        <f>IF(AND(ConversionTable!$F$2&lt;&gt;"",A1315&lt;&gt;""),VLOOKUP(G1315,ConversionTable!B$2:D$402,3),"")</f>
        <v/>
      </c>
      <c r="K1315" s="66" t="str">
        <f>IF(AND(ConversionTable!$F$2&lt;&gt;"",A1315&lt;&gt;""),VLOOKUP(J1315,ConversionTable!I$4:K$7,3),"")</f>
        <v/>
      </c>
      <c r="M1315" s="66" t="str">
        <f>IF(A1315&lt;&gt;"",(Input!AE1315*ScoringModel!$B$11+Input!AF1315*ScoringModel!$B$21+Input!AG1315*ScoringModel!$B$31)*0.01,"")</f>
        <v/>
      </c>
      <c r="N1315" s="66" t="str">
        <f>IF(A1315&lt;&gt;"",(Input!J1315*ScoringModel!$B$4+Input!K1315*ScoringModel!$B$5+Input!L1315*ScoringModel!$B$6+Input!M1315*ScoringModel!$B$7+Input!N1315*ScoringModel!$B$8+Input!O1315*ScoringModel!$B$9+Input!P1315*ScoringModel!$B$10)*0.01,"")</f>
        <v/>
      </c>
      <c r="O1315" s="66" t="str">
        <f>IF(A1315&lt;&gt;"",(Input!Q1315*ScoringModel!$B$14+Input!R1315*ScoringModel!$B$15+Input!S1315*ScoringModel!$B$16+Input!T1315*ScoringModel!$B$17+Input!U1315*ScoringModel!$B$18+Input!V1315*ScoringModel!$B$19+Input!W1315*ScoringModel!$B$20)*0.01,"")</f>
        <v/>
      </c>
      <c r="P1315" s="66" t="str">
        <f>IF(A1315&lt;&gt;"",(Input!X1315*ScoringModel!$B$24+Input!Y1315*ScoringModel!$B$25+Input!Z1315*ScoringModel!$B$26+Input!AA1315*ScoringModel!$B$27+Input!AB1315*ScoringModel!$B$28+Input!AC1315*ScoringModel!$B$29+Input!AD1315*ScoringModel!$B$30)*0.01,"")</f>
        <v/>
      </c>
    </row>
    <row r="1316" spans="1:16" x14ac:dyDescent="0.25">
      <c r="A1316" s="154" t="str">
        <f>IF(Input!A1316&lt;&gt;"",Input!A1316,"")</f>
        <v/>
      </c>
      <c r="B1316" s="154" t="str">
        <f>IF(Input!D1316&lt;&gt;"",CONCATENATE(Input!D1316,", ",Input!C1316),"")</f>
        <v/>
      </c>
      <c r="C1316" s="154" t="str">
        <f>IF(Input!E1316&lt;&gt;"",Input!E1316,"")</f>
        <v/>
      </c>
      <c r="D1316" s="155" t="str">
        <f>IF(Input!F1316&lt;&gt;"",Input!F1316,"")</f>
        <v/>
      </c>
      <c r="E1316" s="154" t="str">
        <f>IF(Input!I1316&lt;&gt;"",CONCATENATE(Input!I1316,", ",LEFT(Input!H1316,1)),"")</f>
        <v/>
      </c>
      <c r="F1316" s="156"/>
      <c r="G1316" s="157" t="str">
        <f t="shared" si="20"/>
        <v/>
      </c>
      <c r="H1316" s="154" t="str">
        <f>IF(A1316&lt;&gt;"",VLOOKUP(G1316,ScoreRanges!$C$4:$E$8,3),"")</f>
        <v/>
      </c>
      <c r="I1316" s="156"/>
      <c r="J1316" s="129" t="str">
        <f>IF(AND(ConversionTable!$F$2&lt;&gt;"",A1316&lt;&gt;""),VLOOKUP(G1316,ConversionTable!B$2:D$402,3),"")</f>
        <v/>
      </c>
      <c r="K1316" s="66" t="str">
        <f>IF(AND(ConversionTable!$F$2&lt;&gt;"",A1316&lt;&gt;""),VLOOKUP(J1316,ConversionTable!I$4:K$7,3),"")</f>
        <v/>
      </c>
      <c r="M1316" s="66" t="str">
        <f>IF(A1316&lt;&gt;"",(Input!AE1316*ScoringModel!$B$11+Input!AF1316*ScoringModel!$B$21+Input!AG1316*ScoringModel!$B$31)*0.01,"")</f>
        <v/>
      </c>
      <c r="N1316" s="66" t="str">
        <f>IF(A1316&lt;&gt;"",(Input!J1316*ScoringModel!$B$4+Input!K1316*ScoringModel!$B$5+Input!L1316*ScoringModel!$B$6+Input!M1316*ScoringModel!$B$7+Input!N1316*ScoringModel!$B$8+Input!O1316*ScoringModel!$B$9+Input!P1316*ScoringModel!$B$10)*0.01,"")</f>
        <v/>
      </c>
      <c r="O1316" s="66" t="str">
        <f>IF(A1316&lt;&gt;"",(Input!Q1316*ScoringModel!$B$14+Input!R1316*ScoringModel!$B$15+Input!S1316*ScoringModel!$B$16+Input!T1316*ScoringModel!$B$17+Input!U1316*ScoringModel!$B$18+Input!V1316*ScoringModel!$B$19+Input!W1316*ScoringModel!$B$20)*0.01,"")</f>
        <v/>
      </c>
      <c r="P1316" s="66" t="str">
        <f>IF(A1316&lt;&gt;"",(Input!X1316*ScoringModel!$B$24+Input!Y1316*ScoringModel!$B$25+Input!Z1316*ScoringModel!$B$26+Input!AA1316*ScoringModel!$B$27+Input!AB1316*ScoringModel!$B$28+Input!AC1316*ScoringModel!$B$29+Input!AD1316*ScoringModel!$B$30)*0.01,"")</f>
        <v/>
      </c>
    </row>
    <row r="1317" spans="1:16" x14ac:dyDescent="0.25">
      <c r="A1317" s="154" t="str">
        <f>IF(Input!A1317&lt;&gt;"",Input!A1317,"")</f>
        <v/>
      </c>
      <c r="B1317" s="154" t="str">
        <f>IF(Input!D1317&lt;&gt;"",CONCATENATE(Input!D1317,", ",Input!C1317),"")</f>
        <v/>
      </c>
      <c r="C1317" s="154" t="str">
        <f>IF(Input!E1317&lt;&gt;"",Input!E1317,"")</f>
        <v/>
      </c>
      <c r="D1317" s="155" t="str">
        <f>IF(Input!F1317&lt;&gt;"",Input!F1317,"")</f>
        <v/>
      </c>
      <c r="E1317" s="154" t="str">
        <f>IF(Input!I1317&lt;&gt;"",CONCATENATE(Input!I1317,", ",LEFT(Input!H1317,1)),"")</f>
        <v/>
      </c>
      <c r="F1317" s="156"/>
      <c r="G1317" s="157" t="str">
        <f t="shared" si="20"/>
        <v/>
      </c>
      <c r="H1317" s="154" t="str">
        <f>IF(A1317&lt;&gt;"",VLOOKUP(G1317,ScoreRanges!$C$4:$E$8,3),"")</f>
        <v/>
      </c>
      <c r="I1317" s="156"/>
      <c r="J1317" s="129" t="str">
        <f>IF(AND(ConversionTable!$F$2&lt;&gt;"",A1317&lt;&gt;""),VLOOKUP(G1317,ConversionTable!B$2:D$402,3),"")</f>
        <v/>
      </c>
      <c r="K1317" s="66" t="str">
        <f>IF(AND(ConversionTable!$F$2&lt;&gt;"",A1317&lt;&gt;""),VLOOKUP(J1317,ConversionTable!I$4:K$7,3),"")</f>
        <v/>
      </c>
      <c r="M1317" s="66" t="str">
        <f>IF(A1317&lt;&gt;"",(Input!AE1317*ScoringModel!$B$11+Input!AF1317*ScoringModel!$B$21+Input!AG1317*ScoringModel!$B$31)*0.01,"")</f>
        <v/>
      </c>
      <c r="N1317" s="66" t="str">
        <f>IF(A1317&lt;&gt;"",(Input!J1317*ScoringModel!$B$4+Input!K1317*ScoringModel!$B$5+Input!L1317*ScoringModel!$B$6+Input!M1317*ScoringModel!$B$7+Input!N1317*ScoringModel!$B$8+Input!O1317*ScoringModel!$B$9+Input!P1317*ScoringModel!$B$10)*0.01,"")</f>
        <v/>
      </c>
      <c r="O1317" s="66" t="str">
        <f>IF(A1317&lt;&gt;"",(Input!Q1317*ScoringModel!$B$14+Input!R1317*ScoringModel!$B$15+Input!S1317*ScoringModel!$B$16+Input!T1317*ScoringModel!$B$17+Input!U1317*ScoringModel!$B$18+Input!V1317*ScoringModel!$B$19+Input!W1317*ScoringModel!$B$20)*0.01,"")</f>
        <v/>
      </c>
      <c r="P1317" s="66" t="str">
        <f>IF(A1317&lt;&gt;"",(Input!X1317*ScoringModel!$B$24+Input!Y1317*ScoringModel!$B$25+Input!Z1317*ScoringModel!$B$26+Input!AA1317*ScoringModel!$B$27+Input!AB1317*ScoringModel!$B$28+Input!AC1317*ScoringModel!$B$29+Input!AD1317*ScoringModel!$B$30)*0.01,"")</f>
        <v/>
      </c>
    </row>
    <row r="1318" spans="1:16" x14ac:dyDescent="0.25">
      <c r="A1318" s="154" t="str">
        <f>IF(Input!A1318&lt;&gt;"",Input!A1318,"")</f>
        <v/>
      </c>
      <c r="B1318" s="154" t="str">
        <f>IF(Input!D1318&lt;&gt;"",CONCATENATE(Input!D1318,", ",Input!C1318),"")</f>
        <v/>
      </c>
      <c r="C1318" s="154" t="str">
        <f>IF(Input!E1318&lt;&gt;"",Input!E1318,"")</f>
        <v/>
      </c>
      <c r="D1318" s="155" t="str">
        <f>IF(Input!F1318&lt;&gt;"",Input!F1318,"")</f>
        <v/>
      </c>
      <c r="E1318" s="154" t="str">
        <f>IF(Input!I1318&lt;&gt;"",CONCATENATE(Input!I1318,", ",LEFT(Input!H1318,1)),"")</f>
        <v/>
      </c>
      <c r="F1318" s="156"/>
      <c r="G1318" s="157" t="str">
        <f t="shared" si="20"/>
        <v/>
      </c>
      <c r="H1318" s="154" t="str">
        <f>IF(A1318&lt;&gt;"",VLOOKUP(G1318,ScoreRanges!$C$4:$E$8,3),"")</f>
        <v/>
      </c>
      <c r="I1318" s="156"/>
      <c r="J1318" s="129" t="str">
        <f>IF(AND(ConversionTable!$F$2&lt;&gt;"",A1318&lt;&gt;""),VLOOKUP(G1318,ConversionTable!B$2:D$402,3),"")</f>
        <v/>
      </c>
      <c r="K1318" s="66" t="str">
        <f>IF(AND(ConversionTable!$F$2&lt;&gt;"",A1318&lt;&gt;""),VLOOKUP(J1318,ConversionTable!I$4:K$7,3),"")</f>
        <v/>
      </c>
      <c r="M1318" s="66" t="str">
        <f>IF(A1318&lt;&gt;"",(Input!AE1318*ScoringModel!$B$11+Input!AF1318*ScoringModel!$B$21+Input!AG1318*ScoringModel!$B$31)*0.01,"")</f>
        <v/>
      </c>
      <c r="N1318" s="66" t="str">
        <f>IF(A1318&lt;&gt;"",(Input!J1318*ScoringModel!$B$4+Input!K1318*ScoringModel!$B$5+Input!L1318*ScoringModel!$B$6+Input!M1318*ScoringModel!$B$7+Input!N1318*ScoringModel!$B$8+Input!O1318*ScoringModel!$B$9+Input!P1318*ScoringModel!$B$10)*0.01,"")</f>
        <v/>
      </c>
      <c r="O1318" s="66" t="str">
        <f>IF(A1318&lt;&gt;"",(Input!Q1318*ScoringModel!$B$14+Input!R1318*ScoringModel!$B$15+Input!S1318*ScoringModel!$B$16+Input!T1318*ScoringModel!$B$17+Input!U1318*ScoringModel!$B$18+Input!V1318*ScoringModel!$B$19+Input!W1318*ScoringModel!$B$20)*0.01,"")</f>
        <v/>
      </c>
      <c r="P1318" s="66" t="str">
        <f>IF(A1318&lt;&gt;"",(Input!X1318*ScoringModel!$B$24+Input!Y1318*ScoringModel!$B$25+Input!Z1318*ScoringModel!$B$26+Input!AA1318*ScoringModel!$B$27+Input!AB1318*ScoringModel!$B$28+Input!AC1318*ScoringModel!$B$29+Input!AD1318*ScoringModel!$B$30)*0.01,"")</f>
        <v/>
      </c>
    </row>
    <row r="1319" spans="1:16" x14ac:dyDescent="0.25">
      <c r="A1319" s="154" t="str">
        <f>IF(Input!A1319&lt;&gt;"",Input!A1319,"")</f>
        <v/>
      </c>
      <c r="B1319" s="154" t="str">
        <f>IF(Input!D1319&lt;&gt;"",CONCATENATE(Input!D1319,", ",Input!C1319),"")</f>
        <v/>
      </c>
      <c r="C1319" s="154" t="str">
        <f>IF(Input!E1319&lt;&gt;"",Input!E1319,"")</f>
        <v/>
      </c>
      <c r="D1319" s="155" t="str">
        <f>IF(Input!F1319&lt;&gt;"",Input!F1319,"")</f>
        <v/>
      </c>
      <c r="E1319" s="154" t="str">
        <f>IF(Input!I1319&lt;&gt;"",CONCATENATE(Input!I1319,", ",LEFT(Input!H1319,1)),"")</f>
        <v/>
      </c>
      <c r="F1319" s="156"/>
      <c r="G1319" s="157" t="str">
        <f t="shared" si="20"/>
        <v/>
      </c>
      <c r="H1319" s="154" t="str">
        <f>IF(A1319&lt;&gt;"",VLOOKUP(G1319,ScoreRanges!$C$4:$E$8,3),"")</f>
        <v/>
      </c>
      <c r="I1319" s="156"/>
      <c r="J1319" s="129" t="str">
        <f>IF(AND(ConversionTable!$F$2&lt;&gt;"",A1319&lt;&gt;""),VLOOKUP(G1319,ConversionTable!B$2:D$402,3),"")</f>
        <v/>
      </c>
      <c r="K1319" s="66" t="str">
        <f>IF(AND(ConversionTable!$F$2&lt;&gt;"",A1319&lt;&gt;""),VLOOKUP(J1319,ConversionTable!I$4:K$7,3),"")</f>
        <v/>
      </c>
      <c r="M1319" s="66" t="str">
        <f>IF(A1319&lt;&gt;"",(Input!AE1319*ScoringModel!$B$11+Input!AF1319*ScoringModel!$B$21+Input!AG1319*ScoringModel!$B$31)*0.01,"")</f>
        <v/>
      </c>
      <c r="N1319" s="66" t="str">
        <f>IF(A1319&lt;&gt;"",(Input!J1319*ScoringModel!$B$4+Input!K1319*ScoringModel!$B$5+Input!L1319*ScoringModel!$B$6+Input!M1319*ScoringModel!$B$7+Input!N1319*ScoringModel!$B$8+Input!O1319*ScoringModel!$B$9+Input!P1319*ScoringModel!$B$10)*0.01,"")</f>
        <v/>
      </c>
      <c r="O1319" s="66" t="str">
        <f>IF(A1319&lt;&gt;"",(Input!Q1319*ScoringModel!$B$14+Input!R1319*ScoringModel!$B$15+Input!S1319*ScoringModel!$B$16+Input!T1319*ScoringModel!$B$17+Input!U1319*ScoringModel!$B$18+Input!V1319*ScoringModel!$B$19+Input!W1319*ScoringModel!$B$20)*0.01,"")</f>
        <v/>
      </c>
      <c r="P1319" s="66" t="str">
        <f>IF(A1319&lt;&gt;"",(Input!X1319*ScoringModel!$B$24+Input!Y1319*ScoringModel!$B$25+Input!Z1319*ScoringModel!$B$26+Input!AA1319*ScoringModel!$B$27+Input!AB1319*ScoringModel!$B$28+Input!AC1319*ScoringModel!$B$29+Input!AD1319*ScoringModel!$B$30)*0.01,"")</f>
        <v/>
      </c>
    </row>
    <row r="1320" spans="1:16" x14ac:dyDescent="0.25">
      <c r="A1320" s="154" t="str">
        <f>IF(Input!A1320&lt;&gt;"",Input!A1320,"")</f>
        <v/>
      </c>
      <c r="B1320" s="154" t="str">
        <f>IF(Input!D1320&lt;&gt;"",CONCATENATE(Input!D1320,", ",Input!C1320),"")</f>
        <v/>
      </c>
      <c r="C1320" s="154" t="str">
        <f>IF(Input!E1320&lt;&gt;"",Input!E1320,"")</f>
        <v/>
      </c>
      <c r="D1320" s="155" t="str">
        <f>IF(Input!F1320&lt;&gt;"",Input!F1320,"")</f>
        <v/>
      </c>
      <c r="E1320" s="154" t="str">
        <f>IF(Input!I1320&lt;&gt;"",CONCATENATE(Input!I1320,", ",LEFT(Input!H1320,1)),"")</f>
        <v/>
      </c>
      <c r="F1320" s="156"/>
      <c r="G1320" s="157" t="str">
        <f t="shared" si="20"/>
        <v/>
      </c>
      <c r="H1320" s="154" t="str">
        <f>IF(A1320&lt;&gt;"",VLOOKUP(G1320,ScoreRanges!$C$4:$E$8,3),"")</f>
        <v/>
      </c>
      <c r="I1320" s="156"/>
      <c r="J1320" s="129" t="str">
        <f>IF(AND(ConversionTable!$F$2&lt;&gt;"",A1320&lt;&gt;""),VLOOKUP(G1320,ConversionTable!B$2:D$402,3),"")</f>
        <v/>
      </c>
      <c r="K1320" s="66" t="str">
        <f>IF(AND(ConversionTable!$F$2&lt;&gt;"",A1320&lt;&gt;""),VLOOKUP(J1320,ConversionTable!I$4:K$7,3),"")</f>
        <v/>
      </c>
      <c r="M1320" s="66" t="str">
        <f>IF(A1320&lt;&gt;"",(Input!AE1320*ScoringModel!$B$11+Input!AF1320*ScoringModel!$B$21+Input!AG1320*ScoringModel!$B$31)*0.01,"")</f>
        <v/>
      </c>
      <c r="N1320" s="66" t="str">
        <f>IF(A1320&lt;&gt;"",(Input!J1320*ScoringModel!$B$4+Input!K1320*ScoringModel!$B$5+Input!L1320*ScoringModel!$B$6+Input!M1320*ScoringModel!$B$7+Input!N1320*ScoringModel!$B$8+Input!O1320*ScoringModel!$B$9+Input!P1320*ScoringModel!$B$10)*0.01,"")</f>
        <v/>
      </c>
      <c r="O1320" s="66" t="str">
        <f>IF(A1320&lt;&gt;"",(Input!Q1320*ScoringModel!$B$14+Input!R1320*ScoringModel!$B$15+Input!S1320*ScoringModel!$B$16+Input!T1320*ScoringModel!$B$17+Input!U1320*ScoringModel!$B$18+Input!V1320*ScoringModel!$B$19+Input!W1320*ScoringModel!$B$20)*0.01,"")</f>
        <v/>
      </c>
      <c r="P1320" s="66" t="str">
        <f>IF(A1320&lt;&gt;"",(Input!X1320*ScoringModel!$B$24+Input!Y1320*ScoringModel!$B$25+Input!Z1320*ScoringModel!$B$26+Input!AA1320*ScoringModel!$B$27+Input!AB1320*ScoringModel!$B$28+Input!AC1320*ScoringModel!$B$29+Input!AD1320*ScoringModel!$B$30)*0.01,"")</f>
        <v/>
      </c>
    </row>
    <row r="1321" spans="1:16" x14ac:dyDescent="0.25">
      <c r="A1321" s="154" t="str">
        <f>IF(Input!A1321&lt;&gt;"",Input!A1321,"")</f>
        <v/>
      </c>
      <c r="B1321" s="154" t="str">
        <f>IF(Input!D1321&lt;&gt;"",CONCATENATE(Input!D1321,", ",Input!C1321),"")</f>
        <v/>
      </c>
      <c r="C1321" s="154" t="str">
        <f>IF(Input!E1321&lt;&gt;"",Input!E1321,"")</f>
        <v/>
      </c>
      <c r="D1321" s="155" t="str">
        <f>IF(Input!F1321&lt;&gt;"",Input!F1321,"")</f>
        <v/>
      </c>
      <c r="E1321" s="154" t="str">
        <f>IF(Input!I1321&lt;&gt;"",CONCATENATE(Input!I1321,", ",LEFT(Input!H1321,1)),"")</f>
        <v/>
      </c>
      <c r="F1321" s="156"/>
      <c r="G1321" s="157" t="str">
        <f t="shared" si="20"/>
        <v/>
      </c>
      <c r="H1321" s="154" t="str">
        <f>IF(A1321&lt;&gt;"",VLOOKUP(G1321,ScoreRanges!$C$4:$E$8,3),"")</f>
        <v/>
      </c>
      <c r="I1321" s="156"/>
      <c r="J1321" s="129" t="str">
        <f>IF(AND(ConversionTable!$F$2&lt;&gt;"",A1321&lt;&gt;""),VLOOKUP(G1321,ConversionTable!B$2:D$402,3),"")</f>
        <v/>
      </c>
      <c r="K1321" s="66" t="str">
        <f>IF(AND(ConversionTable!$F$2&lt;&gt;"",A1321&lt;&gt;""),VLOOKUP(J1321,ConversionTable!I$4:K$7,3),"")</f>
        <v/>
      </c>
      <c r="M1321" s="66" t="str">
        <f>IF(A1321&lt;&gt;"",(Input!AE1321*ScoringModel!$B$11+Input!AF1321*ScoringModel!$B$21+Input!AG1321*ScoringModel!$B$31)*0.01,"")</f>
        <v/>
      </c>
      <c r="N1321" s="66" t="str">
        <f>IF(A1321&lt;&gt;"",(Input!J1321*ScoringModel!$B$4+Input!K1321*ScoringModel!$B$5+Input!L1321*ScoringModel!$B$6+Input!M1321*ScoringModel!$B$7+Input!N1321*ScoringModel!$B$8+Input!O1321*ScoringModel!$B$9+Input!P1321*ScoringModel!$B$10)*0.01,"")</f>
        <v/>
      </c>
      <c r="O1321" s="66" t="str">
        <f>IF(A1321&lt;&gt;"",(Input!Q1321*ScoringModel!$B$14+Input!R1321*ScoringModel!$B$15+Input!S1321*ScoringModel!$B$16+Input!T1321*ScoringModel!$B$17+Input!U1321*ScoringModel!$B$18+Input!V1321*ScoringModel!$B$19+Input!W1321*ScoringModel!$B$20)*0.01,"")</f>
        <v/>
      </c>
      <c r="P1321" s="66" t="str">
        <f>IF(A1321&lt;&gt;"",(Input!X1321*ScoringModel!$B$24+Input!Y1321*ScoringModel!$B$25+Input!Z1321*ScoringModel!$B$26+Input!AA1321*ScoringModel!$B$27+Input!AB1321*ScoringModel!$B$28+Input!AC1321*ScoringModel!$B$29+Input!AD1321*ScoringModel!$B$30)*0.01,"")</f>
        <v/>
      </c>
    </row>
    <row r="1322" spans="1:16" x14ac:dyDescent="0.25">
      <c r="A1322" s="154" t="str">
        <f>IF(Input!A1322&lt;&gt;"",Input!A1322,"")</f>
        <v/>
      </c>
      <c r="B1322" s="154" t="str">
        <f>IF(Input!D1322&lt;&gt;"",CONCATENATE(Input!D1322,", ",Input!C1322),"")</f>
        <v/>
      </c>
      <c r="C1322" s="154" t="str">
        <f>IF(Input!E1322&lt;&gt;"",Input!E1322,"")</f>
        <v/>
      </c>
      <c r="D1322" s="155" t="str">
        <f>IF(Input!F1322&lt;&gt;"",Input!F1322,"")</f>
        <v/>
      </c>
      <c r="E1322" s="154" t="str">
        <f>IF(Input!I1322&lt;&gt;"",CONCATENATE(Input!I1322,", ",LEFT(Input!H1322,1)),"")</f>
        <v/>
      </c>
      <c r="F1322" s="156"/>
      <c r="G1322" s="157" t="str">
        <f t="shared" si="20"/>
        <v/>
      </c>
      <c r="H1322" s="154" t="str">
        <f>IF(A1322&lt;&gt;"",VLOOKUP(G1322,ScoreRanges!$C$4:$E$8,3),"")</f>
        <v/>
      </c>
      <c r="I1322" s="156"/>
      <c r="J1322" s="129" t="str">
        <f>IF(AND(ConversionTable!$F$2&lt;&gt;"",A1322&lt;&gt;""),VLOOKUP(G1322,ConversionTable!B$2:D$402,3),"")</f>
        <v/>
      </c>
      <c r="K1322" s="66" t="str">
        <f>IF(AND(ConversionTable!$F$2&lt;&gt;"",A1322&lt;&gt;""),VLOOKUP(J1322,ConversionTable!I$4:K$7,3),"")</f>
        <v/>
      </c>
      <c r="M1322" s="66" t="str">
        <f>IF(A1322&lt;&gt;"",(Input!AE1322*ScoringModel!$B$11+Input!AF1322*ScoringModel!$B$21+Input!AG1322*ScoringModel!$B$31)*0.01,"")</f>
        <v/>
      </c>
      <c r="N1322" s="66" t="str">
        <f>IF(A1322&lt;&gt;"",(Input!J1322*ScoringModel!$B$4+Input!K1322*ScoringModel!$B$5+Input!L1322*ScoringModel!$B$6+Input!M1322*ScoringModel!$B$7+Input!N1322*ScoringModel!$B$8+Input!O1322*ScoringModel!$B$9+Input!P1322*ScoringModel!$B$10)*0.01,"")</f>
        <v/>
      </c>
      <c r="O1322" s="66" t="str">
        <f>IF(A1322&lt;&gt;"",(Input!Q1322*ScoringModel!$B$14+Input!R1322*ScoringModel!$B$15+Input!S1322*ScoringModel!$B$16+Input!T1322*ScoringModel!$B$17+Input!U1322*ScoringModel!$B$18+Input!V1322*ScoringModel!$B$19+Input!W1322*ScoringModel!$B$20)*0.01,"")</f>
        <v/>
      </c>
      <c r="P1322" s="66" t="str">
        <f>IF(A1322&lt;&gt;"",(Input!X1322*ScoringModel!$B$24+Input!Y1322*ScoringModel!$B$25+Input!Z1322*ScoringModel!$B$26+Input!AA1322*ScoringModel!$B$27+Input!AB1322*ScoringModel!$B$28+Input!AC1322*ScoringModel!$B$29+Input!AD1322*ScoringModel!$B$30)*0.01,"")</f>
        <v/>
      </c>
    </row>
    <row r="1323" spans="1:16" x14ac:dyDescent="0.25">
      <c r="A1323" s="154" t="str">
        <f>IF(Input!A1323&lt;&gt;"",Input!A1323,"")</f>
        <v/>
      </c>
      <c r="B1323" s="154" t="str">
        <f>IF(Input!D1323&lt;&gt;"",CONCATENATE(Input!D1323,", ",Input!C1323),"")</f>
        <v/>
      </c>
      <c r="C1323" s="154" t="str">
        <f>IF(Input!E1323&lt;&gt;"",Input!E1323,"")</f>
        <v/>
      </c>
      <c r="D1323" s="155" t="str">
        <f>IF(Input!F1323&lt;&gt;"",Input!F1323,"")</f>
        <v/>
      </c>
      <c r="E1323" s="154" t="str">
        <f>IF(Input!I1323&lt;&gt;"",CONCATENATE(Input!I1323,", ",LEFT(Input!H1323,1)),"")</f>
        <v/>
      </c>
      <c r="F1323" s="156"/>
      <c r="G1323" s="157" t="str">
        <f t="shared" si="20"/>
        <v/>
      </c>
      <c r="H1323" s="154" t="str">
        <f>IF(A1323&lt;&gt;"",VLOOKUP(G1323,ScoreRanges!$C$4:$E$8,3),"")</f>
        <v/>
      </c>
      <c r="I1323" s="156"/>
      <c r="J1323" s="129" t="str">
        <f>IF(AND(ConversionTable!$F$2&lt;&gt;"",A1323&lt;&gt;""),VLOOKUP(G1323,ConversionTable!B$2:D$402,3),"")</f>
        <v/>
      </c>
      <c r="K1323" s="66" t="str">
        <f>IF(AND(ConversionTable!$F$2&lt;&gt;"",A1323&lt;&gt;""),VLOOKUP(J1323,ConversionTable!I$4:K$7,3),"")</f>
        <v/>
      </c>
      <c r="M1323" s="66" t="str">
        <f>IF(A1323&lt;&gt;"",(Input!AE1323*ScoringModel!$B$11+Input!AF1323*ScoringModel!$B$21+Input!AG1323*ScoringModel!$B$31)*0.01,"")</f>
        <v/>
      </c>
      <c r="N1323" s="66" t="str">
        <f>IF(A1323&lt;&gt;"",(Input!J1323*ScoringModel!$B$4+Input!K1323*ScoringModel!$B$5+Input!L1323*ScoringModel!$B$6+Input!M1323*ScoringModel!$B$7+Input!N1323*ScoringModel!$B$8+Input!O1323*ScoringModel!$B$9+Input!P1323*ScoringModel!$B$10)*0.01,"")</f>
        <v/>
      </c>
      <c r="O1323" s="66" t="str">
        <f>IF(A1323&lt;&gt;"",(Input!Q1323*ScoringModel!$B$14+Input!R1323*ScoringModel!$B$15+Input!S1323*ScoringModel!$B$16+Input!T1323*ScoringModel!$B$17+Input!U1323*ScoringModel!$B$18+Input!V1323*ScoringModel!$B$19+Input!W1323*ScoringModel!$B$20)*0.01,"")</f>
        <v/>
      </c>
      <c r="P1323" s="66" t="str">
        <f>IF(A1323&lt;&gt;"",(Input!X1323*ScoringModel!$B$24+Input!Y1323*ScoringModel!$B$25+Input!Z1323*ScoringModel!$B$26+Input!AA1323*ScoringModel!$B$27+Input!AB1323*ScoringModel!$B$28+Input!AC1323*ScoringModel!$B$29+Input!AD1323*ScoringModel!$B$30)*0.01,"")</f>
        <v/>
      </c>
    </row>
    <row r="1324" spans="1:16" x14ac:dyDescent="0.25">
      <c r="A1324" s="154" t="str">
        <f>IF(Input!A1324&lt;&gt;"",Input!A1324,"")</f>
        <v/>
      </c>
      <c r="B1324" s="154" t="str">
        <f>IF(Input!D1324&lt;&gt;"",CONCATENATE(Input!D1324,", ",Input!C1324),"")</f>
        <v/>
      </c>
      <c r="C1324" s="154" t="str">
        <f>IF(Input!E1324&lt;&gt;"",Input!E1324,"")</f>
        <v/>
      </c>
      <c r="D1324" s="155" t="str">
        <f>IF(Input!F1324&lt;&gt;"",Input!F1324,"")</f>
        <v/>
      </c>
      <c r="E1324" s="154" t="str">
        <f>IF(Input!I1324&lt;&gt;"",CONCATENATE(Input!I1324,", ",LEFT(Input!H1324,1)),"")</f>
        <v/>
      </c>
      <c r="F1324" s="156"/>
      <c r="G1324" s="157" t="str">
        <f t="shared" si="20"/>
        <v/>
      </c>
      <c r="H1324" s="154" t="str">
        <f>IF(A1324&lt;&gt;"",VLOOKUP(G1324,ScoreRanges!$C$4:$E$8,3),"")</f>
        <v/>
      </c>
      <c r="I1324" s="156"/>
      <c r="J1324" s="129" t="str">
        <f>IF(AND(ConversionTable!$F$2&lt;&gt;"",A1324&lt;&gt;""),VLOOKUP(G1324,ConversionTable!B$2:D$402,3),"")</f>
        <v/>
      </c>
      <c r="K1324" s="66" t="str">
        <f>IF(AND(ConversionTable!$F$2&lt;&gt;"",A1324&lt;&gt;""),VLOOKUP(J1324,ConversionTable!I$4:K$7,3),"")</f>
        <v/>
      </c>
      <c r="M1324" s="66" t="str">
        <f>IF(A1324&lt;&gt;"",(Input!AE1324*ScoringModel!$B$11+Input!AF1324*ScoringModel!$B$21+Input!AG1324*ScoringModel!$B$31)*0.01,"")</f>
        <v/>
      </c>
      <c r="N1324" s="66" t="str">
        <f>IF(A1324&lt;&gt;"",(Input!J1324*ScoringModel!$B$4+Input!K1324*ScoringModel!$B$5+Input!L1324*ScoringModel!$B$6+Input!M1324*ScoringModel!$B$7+Input!N1324*ScoringModel!$B$8+Input!O1324*ScoringModel!$B$9+Input!P1324*ScoringModel!$B$10)*0.01,"")</f>
        <v/>
      </c>
      <c r="O1324" s="66" t="str">
        <f>IF(A1324&lt;&gt;"",(Input!Q1324*ScoringModel!$B$14+Input!R1324*ScoringModel!$B$15+Input!S1324*ScoringModel!$B$16+Input!T1324*ScoringModel!$B$17+Input!U1324*ScoringModel!$B$18+Input!V1324*ScoringModel!$B$19+Input!W1324*ScoringModel!$B$20)*0.01,"")</f>
        <v/>
      </c>
      <c r="P1324" s="66" t="str">
        <f>IF(A1324&lt;&gt;"",(Input!X1324*ScoringModel!$B$24+Input!Y1324*ScoringModel!$B$25+Input!Z1324*ScoringModel!$B$26+Input!AA1324*ScoringModel!$B$27+Input!AB1324*ScoringModel!$B$28+Input!AC1324*ScoringModel!$B$29+Input!AD1324*ScoringModel!$B$30)*0.01,"")</f>
        <v/>
      </c>
    </row>
    <row r="1325" spans="1:16" x14ac:dyDescent="0.25">
      <c r="A1325" s="154" t="str">
        <f>IF(Input!A1325&lt;&gt;"",Input!A1325,"")</f>
        <v/>
      </c>
      <c r="B1325" s="154" t="str">
        <f>IF(Input!D1325&lt;&gt;"",CONCATENATE(Input!D1325,", ",Input!C1325),"")</f>
        <v/>
      </c>
      <c r="C1325" s="154" t="str">
        <f>IF(Input!E1325&lt;&gt;"",Input!E1325,"")</f>
        <v/>
      </c>
      <c r="D1325" s="155" t="str">
        <f>IF(Input!F1325&lt;&gt;"",Input!F1325,"")</f>
        <v/>
      </c>
      <c r="E1325" s="154" t="str">
        <f>IF(Input!I1325&lt;&gt;"",CONCATENATE(Input!I1325,", ",LEFT(Input!H1325,1)),"")</f>
        <v/>
      </c>
      <c r="F1325" s="156"/>
      <c r="G1325" s="157" t="str">
        <f t="shared" si="20"/>
        <v/>
      </c>
      <c r="H1325" s="154" t="str">
        <f>IF(A1325&lt;&gt;"",VLOOKUP(G1325,ScoreRanges!$C$4:$E$8,3),"")</f>
        <v/>
      </c>
      <c r="I1325" s="156"/>
      <c r="J1325" s="129" t="str">
        <f>IF(AND(ConversionTable!$F$2&lt;&gt;"",A1325&lt;&gt;""),VLOOKUP(G1325,ConversionTable!B$2:D$402,3),"")</f>
        <v/>
      </c>
      <c r="K1325" s="66" t="str">
        <f>IF(AND(ConversionTable!$F$2&lt;&gt;"",A1325&lt;&gt;""),VLOOKUP(J1325,ConversionTable!I$4:K$7,3),"")</f>
        <v/>
      </c>
      <c r="M1325" s="66" t="str">
        <f>IF(A1325&lt;&gt;"",(Input!AE1325*ScoringModel!$B$11+Input!AF1325*ScoringModel!$B$21+Input!AG1325*ScoringModel!$B$31)*0.01,"")</f>
        <v/>
      </c>
      <c r="N1325" s="66" t="str">
        <f>IF(A1325&lt;&gt;"",(Input!J1325*ScoringModel!$B$4+Input!K1325*ScoringModel!$B$5+Input!L1325*ScoringModel!$B$6+Input!M1325*ScoringModel!$B$7+Input!N1325*ScoringModel!$B$8+Input!O1325*ScoringModel!$B$9+Input!P1325*ScoringModel!$B$10)*0.01,"")</f>
        <v/>
      </c>
      <c r="O1325" s="66" t="str">
        <f>IF(A1325&lt;&gt;"",(Input!Q1325*ScoringModel!$B$14+Input!R1325*ScoringModel!$B$15+Input!S1325*ScoringModel!$B$16+Input!T1325*ScoringModel!$B$17+Input!U1325*ScoringModel!$B$18+Input!V1325*ScoringModel!$B$19+Input!W1325*ScoringModel!$B$20)*0.01,"")</f>
        <v/>
      </c>
      <c r="P1325" s="66" t="str">
        <f>IF(A1325&lt;&gt;"",(Input!X1325*ScoringModel!$B$24+Input!Y1325*ScoringModel!$B$25+Input!Z1325*ScoringModel!$B$26+Input!AA1325*ScoringModel!$B$27+Input!AB1325*ScoringModel!$B$28+Input!AC1325*ScoringModel!$B$29+Input!AD1325*ScoringModel!$B$30)*0.01,"")</f>
        <v/>
      </c>
    </row>
    <row r="1326" spans="1:16" x14ac:dyDescent="0.25">
      <c r="A1326" s="154" t="str">
        <f>IF(Input!A1326&lt;&gt;"",Input!A1326,"")</f>
        <v/>
      </c>
      <c r="B1326" s="154" t="str">
        <f>IF(Input!D1326&lt;&gt;"",CONCATENATE(Input!D1326,", ",Input!C1326),"")</f>
        <v/>
      </c>
      <c r="C1326" s="154" t="str">
        <f>IF(Input!E1326&lt;&gt;"",Input!E1326,"")</f>
        <v/>
      </c>
      <c r="D1326" s="155" t="str">
        <f>IF(Input!F1326&lt;&gt;"",Input!F1326,"")</f>
        <v/>
      </c>
      <c r="E1326" s="154" t="str">
        <f>IF(Input!I1326&lt;&gt;"",CONCATENATE(Input!I1326,", ",LEFT(Input!H1326,1)),"")</f>
        <v/>
      </c>
      <c r="F1326" s="156"/>
      <c r="G1326" s="157" t="str">
        <f t="shared" si="20"/>
        <v/>
      </c>
      <c r="H1326" s="154" t="str">
        <f>IF(A1326&lt;&gt;"",VLOOKUP(G1326,ScoreRanges!$C$4:$E$8,3),"")</f>
        <v/>
      </c>
      <c r="I1326" s="156"/>
      <c r="J1326" s="129" t="str">
        <f>IF(AND(ConversionTable!$F$2&lt;&gt;"",A1326&lt;&gt;""),VLOOKUP(G1326,ConversionTable!B$2:D$402,3),"")</f>
        <v/>
      </c>
      <c r="K1326" s="66" t="str">
        <f>IF(AND(ConversionTable!$F$2&lt;&gt;"",A1326&lt;&gt;""),VLOOKUP(J1326,ConversionTable!I$4:K$7,3),"")</f>
        <v/>
      </c>
      <c r="M1326" s="66" t="str">
        <f>IF(A1326&lt;&gt;"",(Input!AE1326*ScoringModel!$B$11+Input!AF1326*ScoringModel!$B$21+Input!AG1326*ScoringModel!$B$31)*0.01,"")</f>
        <v/>
      </c>
      <c r="N1326" s="66" t="str">
        <f>IF(A1326&lt;&gt;"",(Input!J1326*ScoringModel!$B$4+Input!K1326*ScoringModel!$B$5+Input!L1326*ScoringModel!$B$6+Input!M1326*ScoringModel!$B$7+Input!N1326*ScoringModel!$B$8+Input!O1326*ScoringModel!$B$9+Input!P1326*ScoringModel!$B$10)*0.01,"")</f>
        <v/>
      </c>
      <c r="O1326" s="66" t="str">
        <f>IF(A1326&lt;&gt;"",(Input!Q1326*ScoringModel!$B$14+Input!R1326*ScoringModel!$B$15+Input!S1326*ScoringModel!$B$16+Input!T1326*ScoringModel!$B$17+Input!U1326*ScoringModel!$B$18+Input!V1326*ScoringModel!$B$19+Input!W1326*ScoringModel!$B$20)*0.01,"")</f>
        <v/>
      </c>
      <c r="P1326" s="66" t="str">
        <f>IF(A1326&lt;&gt;"",(Input!X1326*ScoringModel!$B$24+Input!Y1326*ScoringModel!$B$25+Input!Z1326*ScoringModel!$B$26+Input!AA1326*ScoringModel!$B$27+Input!AB1326*ScoringModel!$B$28+Input!AC1326*ScoringModel!$B$29+Input!AD1326*ScoringModel!$B$30)*0.01,"")</f>
        <v/>
      </c>
    </row>
    <row r="1327" spans="1:16" x14ac:dyDescent="0.25">
      <c r="A1327" s="154" t="str">
        <f>IF(Input!A1327&lt;&gt;"",Input!A1327,"")</f>
        <v/>
      </c>
      <c r="B1327" s="154" t="str">
        <f>IF(Input!D1327&lt;&gt;"",CONCATENATE(Input!D1327,", ",Input!C1327),"")</f>
        <v/>
      </c>
      <c r="C1327" s="154" t="str">
        <f>IF(Input!E1327&lt;&gt;"",Input!E1327,"")</f>
        <v/>
      </c>
      <c r="D1327" s="155" t="str">
        <f>IF(Input!F1327&lt;&gt;"",Input!F1327,"")</f>
        <v/>
      </c>
      <c r="E1327" s="154" t="str">
        <f>IF(Input!I1327&lt;&gt;"",CONCATENATE(Input!I1327,", ",LEFT(Input!H1327,1)),"")</f>
        <v/>
      </c>
      <c r="F1327" s="156"/>
      <c r="G1327" s="157" t="str">
        <f t="shared" si="20"/>
        <v/>
      </c>
      <c r="H1327" s="154" t="str">
        <f>IF(A1327&lt;&gt;"",VLOOKUP(G1327,ScoreRanges!$C$4:$E$8,3),"")</f>
        <v/>
      </c>
      <c r="I1327" s="156"/>
      <c r="J1327" s="129" t="str">
        <f>IF(AND(ConversionTable!$F$2&lt;&gt;"",A1327&lt;&gt;""),VLOOKUP(G1327,ConversionTable!B$2:D$402,3),"")</f>
        <v/>
      </c>
      <c r="K1327" s="66" t="str">
        <f>IF(AND(ConversionTable!$F$2&lt;&gt;"",A1327&lt;&gt;""),VLOOKUP(J1327,ConversionTable!I$4:K$7,3),"")</f>
        <v/>
      </c>
      <c r="M1327" s="66" t="str">
        <f>IF(A1327&lt;&gt;"",(Input!AE1327*ScoringModel!$B$11+Input!AF1327*ScoringModel!$B$21+Input!AG1327*ScoringModel!$B$31)*0.01,"")</f>
        <v/>
      </c>
      <c r="N1327" s="66" t="str">
        <f>IF(A1327&lt;&gt;"",(Input!J1327*ScoringModel!$B$4+Input!K1327*ScoringModel!$B$5+Input!L1327*ScoringModel!$B$6+Input!M1327*ScoringModel!$B$7+Input!N1327*ScoringModel!$B$8+Input!O1327*ScoringModel!$B$9+Input!P1327*ScoringModel!$B$10)*0.01,"")</f>
        <v/>
      </c>
      <c r="O1327" s="66" t="str">
        <f>IF(A1327&lt;&gt;"",(Input!Q1327*ScoringModel!$B$14+Input!R1327*ScoringModel!$B$15+Input!S1327*ScoringModel!$B$16+Input!T1327*ScoringModel!$B$17+Input!U1327*ScoringModel!$B$18+Input!V1327*ScoringModel!$B$19+Input!W1327*ScoringModel!$B$20)*0.01,"")</f>
        <v/>
      </c>
      <c r="P1327" s="66" t="str">
        <f>IF(A1327&lt;&gt;"",(Input!X1327*ScoringModel!$B$24+Input!Y1327*ScoringModel!$B$25+Input!Z1327*ScoringModel!$B$26+Input!AA1327*ScoringModel!$B$27+Input!AB1327*ScoringModel!$B$28+Input!AC1327*ScoringModel!$B$29+Input!AD1327*ScoringModel!$B$30)*0.01,"")</f>
        <v/>
      </c>
    </row>
    <row r="1328" spans="1:16" x14ac:dyDescent="0.25">
      <c r="A1328" s="154" t="str">
        <f>IF(Input!A1328&lt;&gt;"",Input!A1328,"")</f>
        <v/>
      </c>
      <c r="B1328" s="154" t="str">
        <f>IF(Input!D1328&lt;&gt;"",CONCATENATE(Input!D1328,", ",Input!C1328),"")</f>
        <v/>
      </c>
      <c r="C1328" s="154" t="str">
        <f>IF(Input!E1328&lt;&gt;"",Input!E1328,"")</f>
        <v/>
      </c>
      <c r="D1328" s="155" t="str">
        <f>IF(Input!F1328&lt;&gt;"",Input!F1328,"")</f>
        <v/>
      </c>
      <c r="E1328" s="154" t="str">
        <f>IF(Input!I1328&lt;&gt;"",CONCATENATE(Input!I1328,", ",LEFT(Input!H1328,1)),"")</f>
        <v/>
      </c>
      <c r="F1328" s="156"/>
      <c r="G1328" s="157" t="str">
        <f t="shared" si="20"/>
        <v/>
      </c>
      <c r="H1328" s="154" t="str">
        <f>IF(A1328&lt;&gt;"",VLOOKUP(G1328,ScoreRanges!$C$4:$E$8,3),"")</f>
        <v/>
      </c>
      <c r="I1328" s="156"/>
      <c r="J1328" s="129" t="str">
        <f>IF(AND(ConversionTable!$F$2&lt;&gt;"",A1328&lt;&gt;""),VLOOKUP(G1328,ConversionTable!B$2:D$402,3),"")</f>
        <v/>
      </c>
      <c r="K1328" s="66" t="str">
        <f>IF(AND(ConversionTable!$F$2&lt;&gt;"",A1328&lt;&gt;""),VLOOKUP(J1328,ConversionTable!I$4:K$7,3),"")</f>
        <v/>
      </c>
      <c r="M1328" s="66" t="str">
        <f>IF(A1328&lt;&gt;"",(Input!AE1328*ScoringModel!$B$11+Input!AF1328*ScoringModel!$B$21+Input!AG1328*ScoringModel!$B$31)*0.01,"")</f>
        <v/>
      </c>
      <c r="N1328" s="66" t="str">
        <f>IF(A1328&lt;&gt;"",(Input!J1328*ScoringModel!$B$4+Input!K1328*ScoringModel!$B$5+Input!L1328*ScoringModel!$B$6+Input!M1328*ScoringModel!$B$7+Input!N1328*ScoringModel!$B$8+Input!O1328*ScoringModel!$B$9+Input!P1328*ScoringModel!$B$10)*0.01,"")</f>
        <v/>
      </c>
      <c r="O1328" s="66" t="str">
        <f>IF(A1328&lt;&gt;"",(Input!Q1328*ScoringModel!$B$14+Input!R1328*ScoringModel!$B$15+Input!S1328*ScoringModel!$B$16+Input!T1328*ScoringModel!$B$17+Input!U1328*ScoringModel!$B$18+Input!V1328*ScoringModel!$B$19+Input!W1328*ScoringModel!$B$20)*0.01,"")</f>
        <v/>
      </c>
      <c r="P1328" s="66" t="str">
        <f>IF(A1328&lt;&gt;"",(Input!X1328*ScoringModel!$B$24+Input!Y1328*ScoringModel!$B$25+Input!Z1328*ScoringModel!$B$26+Input!AA1328*ScoringModel!$B$27+Input!AB1328*ScoringModel!$B$28+Input!AC1328*ScoringModel!$B$29+Input!AD1328*ScoringModel!$B$30)*0.01,"")</f>
        <v/>
      </c>
    </row>
    <row r="1329" spans="1:16" x14ac:dyDescent="0.25">
      <c r="A1329" s="154" t="str">
        <f>IF(Input!A1329&lt;&gt;"",Input!A1329,"")</f>
        <v/>
      </c>
      <c r="B1329" s="154" t="str">
        <f>IF(Input!D1329&lt;&gt;"",CONCATENATE(Input!D1329,", ",Input!C1329),"")</f>
        <v/>
      </c>
      <c r="C1329" s="154" t="str">
        <f>IF(Input!E1329&lt;&gt;"",Input!E1329,"")</f>
        <v/>
      </c>
      <c r="D1329" s="155" t="str">
        <f>IF(Input!F1329&lt;&gt;"",Input!F1329,"")</f>
        <v/>
      </c>
      <c r="E1329" s="154" t="str">
        <f>IF(Input!I1329&lt;&gt;"",CONCATENATE(Input!I1329,", ",LEFT(Input!H1329,1)),"")</f>
        <v/>
      </c>
      <c r="F1329" s="156"/>
      <c r="G1329" s="157" t="str">
        <f t="shared" si="20"/>
        <v/>
      </c>
      <c r="H1329" s="154" t="str">
        <f>IF(A1329&lt;&gt;"",VLOOKUP(G1329,ScoreRanges!$C$4:$E$8,3),"")</f>
        <v/>
      </c>
      <c r="I1329" s="156"/>
      <c r="J1329" s="129" t="str">
        <f>IF(AND(ConversionTable!$F$2&lt;&gt;"",A1329&lt;&gt;""),VLOOKUP(G1329,ConversionTable!B$2:D$402,3),"")</f>
        <v/>
      </c>
      <c r="K1329" s="66" t="str">
        <f>IF(AND(ConversionTable!$F$2&lt;&gt;"",A1329&lt;&gt;""),VLOOKUP(J1329,ConversionTable!I$4:K$7,3),"")</f>
        <v/>
      </c>
      <c r="M1329" s="66" t="str">
        <f>IF(A1329&lt;&gt;"",(Input!AE1329*ScoringModel!$B$11+Input!AF1329*ScoringModel!$B$21+Input!AG1329*ScoringModel!$B$31)*0.01,"")</f>
        <v/>
      </c>
      <c r="N1329" s="66" t="str">
        <f>IF(A1329&lt;&gt;"",(Input!J1329*ScoringModel!$B$4+Input!K1329*ScoringModel!$B$5+Input!L1329*ScoringModel!$B$6+Input!M1329*ScoringModel!$B$7+Input!N1329*ScoringModel!$B$8+Input!O1329*ScoringModel!$B$9+Input!P1329*ScoringModel!$B$10)*0.01,"")</f>
        <v/>
      </c>
      <c r="O1329" s="66" t="str">
        <f>IF(A1329&lt;&gt;"",(Input!Q1329*ScoringModel!$B$14+Input!R1329*ScoringModel!$B$15+Input!S1329*ScoringModel!$B$16+Input!T1329*ScoringModel!$B$17+Input!U1329*ScoringModel!$B$18+Input!V1329*ScoringModel!$B$19+Input!W1329*ScoringModel!$B$20)*0.01,"")</f>
        <v/>
      </c>
      <c r="P1329" s="66" t="str">
        <f>IF(A1329&lt;&gt;"",(Input!X1329*ScoringModel!$B$24+Input!Y1329*ScoringModel!$B$25+Input!Z1329*ScoringModel!$B$26+Input!AA1329*ScoringModel!$B$27+Input!AB1329*ScoringModel!$B$28+Input!AC1329*ScoringModel!$B$29+Input!AD1329*ScoringModel!$B$30)*0.01,"")</f>
        <v/>
      </c>
    </row>
    <row r="1330" spans="1:16" x14ac:dyDescent="0.25">
      <c r="A1330" s="154" t="str">
        <f>IF(Input!A1330&lt;&gt;"",Input!A1330,"")</f>
        <v/>
      </c>
      <c r="B1330" s="154" t="str">
        <f>IF(Input!D1330&lt;&gt;"",CONCATENATE(Input!D1330,", ",Input!C1330),"")</f>
        <v/>
      </c>
      <c r="C1330" s="154" t="str">
        <f>IF(Input!E1330&lt;&gt;"",Input!E1330,"")</f>
        <v/>
      </c>
      <c r="D1330" s="155" t="str">
        <f>IF(Input!F1330&lt;&gt;"",Input!F1330,"")</f>
        <v/>
      </c>
      <c r="E1330" s="154" t="str">
        <f>IF(Input!I1330&lt;&gt;"",CONCATENATE(Input!I1330,", ",LEFT(Input!H1330,1)),"")</f>
        <v/>
      </c>
      <c r="F1330" s="156"/>
      <c r="G1330" s="157" t="str">
        <f t="shared" si="20"/>
        <v/>
      </c>
      <c r="H1330" s="154" t="str">
        <f>IF(A1330&lt;&gt;"",VLOOKUP(G1330,ScoreRanges!$C$4:$E$8,3),"")</f>
        <v/>
      </c>
      <c r="I1330" s="156"/>
      <c r="J1330" s="129" t="str">
        <f>IF(AND(ConversionTable!$F$2&lt;&gt;"",A1330&lt;&gt;""),VLOOKUP(G1330,ConversionTable!B$2:D$402,3),"")</f>
        <v/>
      </c>
      <c r="K1330" s="66" t="str">
        <f>IF(AND(ConversionTable!$F$2&lt;&gt;"",A1330&lt;&gt;""),VLOOKUP(J1330,ConversionTable!I$4:K$7,3),"")</f>
        <v/>
      </c>
      <c r="M1330" s="66" t="str">
        <f>IF(A1330&lt;&gt;"",(Input!AE1330*ScoringModel!$B$11+Input!AF1330*ScoringModel!$B$21+Input!AG1330*ScoringModel!$B$31)*0.01,"")</f>
        <v/>
      </c>
      <c r="N1330" s="66" t="str">
        <f>IF(A1330&lt;&gt;"",(Input!J1330*ScoringModel!$B$4+Input!K1330*ScoringModel!$B$5+Input!L1330*ScoringModel!$B$6+Input!M1330*ScoringModel!$B$7+Input!N1330*ScoringModel!$B$8+Input!O1330*ScoringModel!$B$9+Input!P1330*ScoringModel!$B$10)*0.01,"")</f>
        <v/>
      </c>
      <c r="O1330" s="66" t="str">
        <f>IF(A1330&lt;&gt;"",(Input!Q1330*ScoringModel!$B$14+Input!R1330*ScoringModel!$B$15+Input!S1330*ScoringModel!$B$16+Input!T1330*ScoringModel!$B$17+Input!U1330*ScoringModel!$B$18+Input!V1330*ScoringModel!$B$19+Input!W1330*ScoringModel!$B$20)*0.01,"")</f>
        <v/>
      </c>
      <c r="P1330" s="66" t="str">
        <f>IF(A1330&lt;&gt;"",(Input!X1330*ScoringModel!$B$24+Input!Y1330*ScoringModel!$B$25+Input!Z1330*ScoringModel!$B$26+Input!AA1330*ScoringModel!$B$27+Input!AB1330*ScoringModel!$B$28+Input!AC1330*ScoringModel!$B$29+Input!AD1330*ScoringModel!$B$30)*0.01,"")</f>
        <v/>
      </c>
    </row>
    <row r="1331" spans="1:16" x14ac:dyDescent="0.25">
      <c r="A1331" s="154" t="str">
        <f>IF(Input!A1331&lt;&gt;"",Input!A1331,"")</f>
        <v/>
      </c>
      <c r="B1331" s="154" t="str">
        <f>IF(Input!D1331&lt;&gt;"",CONCATENATE(Input!D1331,", ",Input!C1331),"")</f>
        <v/>
      </c>
      <c r="C1331" s="154" t="str">
        <f>IF(Input!E1331&lt;&gt;"",Input!E1331,"")</f>
        <v/>
      </c>
      <c r="D1331" s="155" t="str">
        <f>IF(Input!F1331&lt;&gt;"",Input!F1331,"")</f>
        <v/>
      </c>
      <c r="E1331" s="154" t="str">
        <f>IF(Input!I1331&lt;&gt;"",CONCATENATE(Input!I1331,", ",LEFT(Input!H1331,1)),"")</f>
        <v/>
      </c>
      <c r="F1331" s="156"/>
      <c r="G1331" s="157" t="str">
        <f t="shared" si="20"/>
        <v/>
      </c>
      <c r="H1331" s="154" t="str">
        <f>IF(A1331&lt;&gt;"",VLOOKUP(G1331,ScoreRanges!$C$4:$E$8,3),"")</f>
        <v/>
      </c>
      <c r="I1331" s="156"/>
      <c r="J1331" s="129" t="str">
        <f>IF(AND(ConversionTable!$F$2&lt;&gt;"",A1331&lt;&gt;""),VLOOKUP(G1331,ConversionTable!B$2:D$402,3),"")</f>
        <v/>
      </c>
      <c r="K1331" s="66" t="str">
        <f>IF(AND(ConversionTable!$F$2&lt;&gt;"",A1331&lt;&gt;""),VLOOKUP(J1331,ConversionTable!I$4:K$7,3),"")</f>
        <v/>
      </c>
      <c r="M1331" s="66" t="str">
        <f>IF(A1331&lt;&gt;"",(Input!AE1331*ScoringModel!$B$11+Input!AF1331*ScoringModel!$B$21+Input!AG1331*ScoringModel!$B$31)*0.01,"")</f>
        <v/>
      </c>
      <c r="N1331" s="66" t="str">
        <f>IF(A1331&lt;&gt;"",(Input!J1331*ScoringModel!$B$4+Input!K1331*ScoringModel!$B$5+Input!L1331*ScoringModel!$B$6+Input!M1331*ScoringModel!$B$7+Input!N1331*ScoringModel!$B$8+Input!O1331*ScoringModel!$B$9+Input!P1331*ScoringModel!$B$10)*0.01,"")</f>
        <v/>
      </c>
      <c r="O1331" s="66" t="str">
        <f>IF(A1331&lt;&gt;"",(Input!Q1331*ScoringModel!$B$14+Input!R1331*ScoringModel!$B$15+Input!S1331*ScoringModel!$B$16+Input!T1331*ScoringModel!$B$17+Input!U1331*ScoringModel!$B$18+Input!V1331*ScoringModel!$B$19+Input!W1331*ScoringModel!$B$20)*0.01,"")</f>
        <v/>
      </c>
      <c r="P1331" s="66" t="str">
        <f>IF(A1331&lt;&gt;"",(Input!X1331*ScoringModel!$B$24+Input!Y1331*ScoringModel!$B$25+Input!Z1331*ScoringModel!$B$26+Input!AA1331*ScoringModel!$B$27+Input!AB1331*ScoringModel!$B$28+Input!AC1331*ScoringModel!$B$29+Input!AD1331*ScoringModel!$B$30)*0.01,"")</f>
        <v/>
      </c>
    </row>
    <row r="1332" spans="1:16" x14ac:dyDescent="0.25">
      <c r="A1332" s="154" t="str">
        <f>IF(Input!A1332&lt;&gt;"",Input!A1332,"")</f>
        <v/>
      </c>
      <c r="B1332" s="154" t="str">
        <f>IF(Input!D1332&lt;&gt;"",CONCATENATE(Input!D1332,", ",Input!C1332),"")</f>
        <v/>
      </c>
      <c r="C1332" s="154" t="str">
        <f>IF(Input!E1332&lt;&gt;"",Input!E1332,"")</f>
        <v/>
      </c>
      <c r="D1332" s="155" t="str">
        <f>IF(Input!F1332&lt;&gt;"",Input!F1332,"")</f>
        <v/>
      </c>
      <c r="E1332" s="154" t="str">
        <f>IF(Input!I1332&lt;&gt;"",CONCATENATE(Input!I1332,", ",LEFT(Input!H1332,1)),"")</f>
        <v/>
      </c>
      <c r="F1332" s="156"/>
      <c r="G1332" s="157" t="str">
        <f t="shared" si="20"/>
        <v/>
      </c>
      <c r="H1332" s="154" t="str">
        <f>IF(A1332&lt;&gt;"",VLOOKUP(G1332,ScoreRanges!$C$4:$E$8,3),"")</f>
        <v/>
      </c>
      <c r="I1332" s="156"/>
      <c r="J1332" s="129" t="str">
        <f>IF(AND(ConversionTable!$F$2&lt;&gt;"",A1332&lt;&gt;""),VLOOKUP(G1332,ConversionTable!B$2:D$402,3),"")</f>
        <v/>
      </c>
      <c r="K1332" s="66" t="str">
        <f>IF(AND(ConversionTable!$F$2&lt;&gt;"",A1332&lt;&gt;""),VLOOKUP(J1332,ConversionTable!I$4:K$7,3),"")</f>
        <v/>
      </c>
      <c r="M1332" s="66" t="str">
        <f>IF(A1332&lt;&gt;"",(Input!AE1332*ScoringModel!$B$11+Input!AF1332*ScoringModel!$B$21+Input!AG1332*ScoringModel!$B$31)*0.01,"")</f>
        <v/>
      </c>
      <c r="N1332" s="66" t="str">
        <f>IF(A1332&lt;&gt;"",(Input!J1332*ScoringModel!$B$4+Input!K1332*ScoringModel!$B$5+Input!L1332*ScoringModel!$B$6+Input!M1332*ScoringModel!$B$7+Input!N1332*ScoringModel!$B$8+Input!O1332*ScoringModel!$B$9+Input!P1332*ScoringModel!$B$10)*0.01,"")</f>
        <v/>
      </c>
      <c r="O1332" s="66" t="str">
        <f>IF(A1332&lt;&gt;"",(Input!Q1332*ScoringModel!$B$14+Input!R1332*ScoringModel!$B$15+Input!S1332*ScoringModel!$B$16+Input!T1332*ScoringModel!$B$17+Input!U1332*ScoringModel!$B$18+Input!V1332*ScoringModel!$B$19+Input!W1332*ScoringModel!$B$20)*0.01,"")</f>
        <v/>
      </c>
      <c r="P1332" s="66" t="str">
        <f>IF(A1332&lt;&gt;"",(Input!X1332*ScoringModel!$B$24+Input!Y1332*ScoringModel!$B$25+Input!Z1332*ScoringModel!$B$26+Input!AA1332*ScoringModel!$B$27+Input!AB1332*ScoringModel!$B$28+Input!AC1332*ScoringModel!$B$29+Input!AD1332*ScoringModel!$B$30)*0.01,"")</f>
        <v/>
      </c>
    </row>
    <row r="1333" spans="1:16" x14ac:dyDescent="0.25">
      <c r="A1333" s="154" t="str">
        <f>IF(Input!A1333&lt;&gt;"",Input!A1333,"")</f>
        <v/>
      </c>
      <c r="B1333" s="154" t="str">
        <f>IF(Input!D1333&lt;&gt;"",CONCATENATE(Input!D1333,", ",Input!C1333),"")</f>
        <v/>
      </c>
      <c r="C1333" s="154" t="str">
        <f>IF(Input!E1333&lt;&gt;"",Input!E1333,"")</f>
        <v/>
      </c>
      <c r="D1333" s="155" t="str">
        <f>IF(Input!F1333&lt;&gt;"",Input!F1333,"")</f>
        <v/>
      </c>
      <c r="E1333" s="154" t="str">
        <f>IF(Input!I1333&lt;&gt;"",CONCATENATE(Input!I1333,", ",LEFT(Input!H1333,1)),"")</f>
        <v/>
      </c>
      <c r="F1333" s="156"/>
      <c r="G1333" s="157" t="str">
        <f t="shared" si="20"/>
        <v/>
      </c>
      <c r="H1333" s="154" t="str">
        <f>IF(A1333&lt;&gt;"",VLOOKUP(G1333,ScoreRanges!$C$4:$E$8,3),"")</f>
        <v/>
      </c>
      <c r="I1333" s="156"/>
      <c r="J1333" s="129" t="str">
        <f>IF(AND(ConversionTable!$F$2&lt;&gt;"",A1333&lt;&gt;""),VLOOKUP(G1333,ConversionTable!B$2:D$402,3),"")</f>
        <v/>
      </c>
      <c r="K1333" s="66" t="str">
        <f>IF(AND(ConversionTable!$F$2&lt;&gt;"",A1333&lt;&gt;""),VLOOKUP(J1333,ConversionTable!I$4:K$7,3),"")</f>
        <v/>
      </c>
      <c r="M1333" s="66" t="str">
        <f>IF(A1333&lt;&gt;"",(Input!AE1333*ScoringModel!$B$11+Input!AF1333*ScoringModel!$B$21+Input!AG1333*ScoringModel!$B$31)*0.01,"")</f>
        <v/>
      </c>
      <c r="N1333" s="66" t="str">
        <f>IF(A1333&lt;&gt;"",(Input!J1333*ScoringModel!$B$4+Input!K1333*ScoringModel!$B$5+Input!L1333*ScoringModel!$B$6+Input!M1333*ScoringModel!$B$7+Input!N1333*ScoringModel!$B$8+Input!O1333*ScoringModel!$B$9+Input!P1333*ScoringModel!$B$10)*0.01,"")</f>
        <v/>
      </c>
      <c r="O1333" s="66" t="str">
        <f>IF(A1333&lt;&gt;"",(Input!Q1333*ScoringModel!$B$14+Input!R1333*ScoringModel!$B$15+Input!S1333*ScoringModel!$B$16+Input!T1333*ScoringModel!$B$17+Input!U1333*ScoringModel!$B$18+Input!V1333*ScoringModel!$B$19+Input!W1333*ScoringModel!$B$20)*0.01,"")</f>
        <v/>
      </c>
      <c r="P1333" s="66" t="str">
        <f>IF(A1333&lt;&gt;"",(Input!X1333*ScoringModel!$B$24+Input!Y1333*ScoringModel!$B$25+Input!Z1333*ScoringModel!$B$26+Input!AA1333*ScoringModel!$B$27+Input!AB1333*ScoringModel!$B$28+Input!AC1333*ScoringModel!$B$29+Input!AD1333*ScoringModel!$B$30)*0.01,"")</f>
        <v/>
      </c>
    </row>
    <row r="1334" spans="1:16" x14ac:dyDescent="0.25">
      <c r="A1334" s="154" t="str">
        <f>IF(Input!A1334&lt;&gt;"",Input!A1334,"")</f>
        <v/>
      </c>
      <c r="B1334" s="154" t="str">
        <f>IF(Input!D1334&lt;&gt;"",CONCATENATE(Input!D1334,", ",Input!C1334),"")</f>
        <v/>
      </c>
      <c r="C1334" s="154" t="str">
        <f>IF(Input!E1334&lt;&gt;"",Input!E1334,"")</f>
        <v/>
      </c>
      <c r="D1334" s="155" t="str">
        <f>IF(Input!F1334&lt;&gt;"",Input!F1334,"")</f>
        <v/>
      </c>
      <c r="E1334" s="154" t="str">
        <f>IF(Input!I1334&lt;&gt;"",CONCATENATE(Input!I1334,", ",LEFT(Input!H1334,1)),"")</f>
        <v/>
      </c>
      <c r="F1334" s="156"/>
      <c r="G1334" s="157" t="str">
        <f t="shared" si="20"/>
        <v/>
      </c>
      <c r="H1334" s="154" t="str">
        <f>IF(A1334&lt;&gt;"",VLOOKUP(G1334,ScoreRanges!$C$4:$E$8,3),"")</f>
        <v/>
      </c>
      <c r="I1334" s="156"/>
      <c r="J1334" s="129" t="str">
        <f>IF(AND(ConversionTable!$F$2&lt;&gt;"",A1334&lt;&gt;""),VLOOKUP(G1334,ConversionTable!B$2:D$402,3),"")</f>
        <v/>
      </c>
      <c r="K1334" s="66" t="str">
        <f>IF(AND(ConversionTable!$F$2&lt;&gt;"",A1334&lt;&gt;""),VLOOKUP(J1334,ConversionTable!I$4:K$7,3),"")</f>
        <v/>
      </c>
      <c r="M1334" s="66" t="str">
        <f>IF(A1334&lt;&gt;"",(Input!AE1334*ScoringModel!$B$11+Input!AF1334*ScoringModel!$B$21+Input!AG1334*ScoringModel!$B$31)*0.01,"")</f>
        <v/>
      </c>
      <c r="N1334" s="66" t="str">
        <f>IF(A1334&lt;&gt;"",(Input!J1334*ScoringModel!$B$4+Input!K1334*ScoringModel!$B$5+Input!L1334*ScoringModel!$B$6+Input!M1334*ScoringModel!$B$7+Input!N1334*ScoringModel!$B$8+Input!O1334*ScoringModel!$B$9+Input!P1334*ScoringModel!$B$10)*0.01,"")</f>
        <v/>
      </c>
      <c r="O1334" s="66" t="str">
        <f>IF(A1334&lt;&gt;"",(Input!Q1334*ScoringModel!$B$14+Input!R1334*ScoringModel!$B$15+Input!S1334*ScoringModel!$B$16+Input!T1334*ScoringModel!$B$17+Input!U1334*ScoringModel!$B$18+Input!V1334*ScoringModel!$B$19+Input!W1334*ScoringModel!$B$20)*0.01,"")</f>
        <v/>
      </c>
      <c r="P1334" s="66" t="str">
        <f>IF(A1334&lt;&gt;"",(Input!X1334*ScoringModel!$B$24+Input!Y1334*ScoringModel!$B$25+Input!Z1334*ScoringModel!$B$26+Input!AA1334*ScoringModel!$B$27+Input!AB1334*ScoringModel!$B$28+Input!AC1334*ScoringModel!$B$29+Input!AD1334*ScoringModel!$B$30)*0.01,"")</f>
        <v/>
      </c>
    </row>
    <row r="1335" spans="1:16" x14ac:dyDescent="0.25">
      <c r="A1335" s="154" t="str">
        <f>IF(Input!A1335&lt;&gt;"",Input!A1335,"")</f>
        <v/>
      </c>
      <c r="B1335" s="154" t="str">
        <f>IF(Input!D1335&lt;&gt;"",CONCATENATE(Input!D1335,", ",Input!C1335),"")</f>
        <v/>
      </c>
      <c r="C1335" s="154" t="str">
        <f>IF(Input!E1335&lt;&gt;"",Input!E1335,"")</f>
        <v/>
      </c>
      <c r="D1335" s="155" t="str">
        <f>IF(Input!F1335&lt;&gt;"",Input!F1335,"")</f>
        <v/>
      </c>
      <c r="E1335" s="154" t="str">
        <f>IF(Input!I1335&lt;&gt;"",CONCATENATE(Input!I1335,", ",LEFT(Input!H1335,1)),"")</f>
        <v/>
      </c>
      <c r="F1335" s="156"/>
      <c r="G1335" s="157" t="str">
        <f t="shared" si="20"/>
        <v/>
      </c>
      <c r="H1335" s="154" t="str">
        <f>IF(A1335&lt;&gt;"",VLOOKUP(G1335,ScoreRanges!$C$4:$E$8,3),"")</f>
        <v/>
      </c>
      <c r="I1335" s="156"/>
      <c r="J1335" s="129" t="str">
        <f>IF(AND(ConversionTable!$F$2&lt;&gt;"",A1335&lt;&gt;""),VLOOKUP(G1335,ConversionTable!B$2:D$402,3),"")</f>
        <v/>
      </c>
      <c r="K1335" s="66" t="str">
        <f>IF(AND(ConversionTable!$F$2&lt;&gt;"",A1335&lt;&gt;""),VLOOKUP(J1335,ConversionTable!I$4:K$7,3),"")</f>
        <v/>
      </c>
      <c r="M1335" s="66" t="str">
        <f>IF(A1335&lt;&gt;"",(Input!AE1335*ScoringModel!$B$11+Input!AF1335*ScoringModel!$B$21+Input!AG1335*ScoringModel!$B$31)*0.01,"")</f>
        <v/>
      </c>
      <c r="N1335" s="66" t="str">
        <f>IF(A1335&lt;&gt;"",(Input!J1335*ScoringModel!$B$4+Input!K1335*ScoringModel!$B$5+Input!L1335*ScoringModel!$B$6+Input!M1335*ScoringModel!$B$7+Input!N1335*ScoringModel!$B$8+Input!O1335*ScoringModel!$B$9+Input!P1335*ScoringModel!$B$10)*0.01,"")</f>
        <v/>
      </c>
      <c r="O1335" s="66" t="str">
        <f>IF(A1335&lt;&gt;"",(Input!Q1335*ScoringModel!$B$14+Input!R1335*ScoringModel!$B$15+Input!S1335*ScoringModel!$B$16+Input!T1335*ScoringModel!$B$17+Input!U1335*ScoringModel!$B$18+Input!V1335*ScoringModel!$B$19+Input!W1335*ScoringModel!$B$20)*0.01,"")</f>
        <v/>
      </c>
      <c r="P1335" s="66" t="str">
        <f>IF(A1335&lt;&gt;"",(Input!X1335*ScoringModel!$B$24+Input!Y1335*ScoringModel!$B$25+Input!Z1335*ScoringModel!$B$26+Input!AA1335*ScoringModel!$B$27+Input!AB1335*ScoringModel!$B$28+Input!AC1335*ScoringModel!$B$29+Input!AD1335*ScoringModel!$B$30)*0.01,"")</f>
        <v/>
      </c>
    </row>
    <row r="1336" spans="1:16" x14ac:dyDescent="0.25">
      <c r="A1336" s="154" t="str">
        <f>IF(Input!A1336&lt;&gt;"",Input!A1336,"")</f>
        <v/>
      </c>
      <c r="B1336" s="154" t="str">
        <f>IF(Input!D1336&lt;&gt;"",CONCATENATE(Input!D1336,", ",Input!C1336),"")</f>
        <v/>
      </c>
      <c r="C1336" s="154" t="str">
        <f>IF(Input!E1336&lt;&gt;"",Input!E1336,"")</f>
        <v/>
      </c>
      <c r="D1336" s="155" t="str">
        <f>IF(Input!F1336&lt;&gt;"",Input!F1336,"")</f>
        <v/>
      </c>
      <c r="E1336" s="154" t="str">
        <f>IF(Input!I1336&lt;&gt;"",CONCATENATE(Input!I1336,", ",LEFT(Input!H1336,1)),"")</f>
        <v/>
      </c>
      <c r="F1336" s="156"/>
      <c r="G1336" s="157" t="str">
        <f t="shared" si="20"/>
        <v/>
      </c>
      <c r="H1336" s="154" t="str">
        <f>IF(A1336&lt;&gt;"",VLOOKUP(G1336,ScoreRanges!$C$4:$E$8,3),"")</f>
        <v/>
      </c>
      <c r="I1336" s="156"/>
      <c r="J1336" s="129" t="str">
        <f>IF(AND(ConversionTable!$F$2&lt;&gt;"",A1336&lt;&gt;""),VLOOKUP(G1336,ConversionTable!B$2:D$402,3),"")</f>
        <v/>
      </c>
      <c r="K1336" s="66" t="str">
        <f>IF(AND(ConversionTable!$F$2&lt;&gt;"",A1336&lt;&gt;""),VLOOKUP(J1336,ConversionTable!I$4:K$7,3),"")</f>
        <v/>
      </c>
      <c r="M1336" s="66" t="str">
        <f>IF(A1336&lt;&gt;"",(Input!AE1336*ScoringModel!$B$11+Input!AF1336*ScoringModel!$B$21+Input!AG1336*ScoringModel!$B$31)*0.01,"")</f>
        <v/>
      </c>
      <c r="N1336" s="66" t="str">
        <f>IF(A1336&lt;&gt;"",(Input!J1336*ScoringModel!$B$4+Input!K1336*ScoringModel!$B$5+Input!L1336*ScoringModel!$B$6+Input!M1336*ScoringModel!$B$7+Input!N1336*ScoringModel!$B$8+Input!O1336*ScoringModel!$B$9+Input!P1336*ScoringModel!$B$10)*0.01,"")</f>
        <v/>
      </c>
      <c r="O1336" s="66" t="str">
        <f>IF(A1336&lt;&gt;"",(Input!Q1336*ScoringModel!$B$14+Input!R1336*ScoringModel!$B$15+Input!S1336*ScoringModel!$B$16+Input!T1336*ScoringModel!$B$17+Input!U1336*ScoringModel!$B$18+Input!V1336*ScoringModel!$B$19+Input!W1336*ScoringModel!$B$20)*0.01,"")</f>
        <v/>
      </c>
      <c r="P1336" s="66" t="str">
        <f>IF(A1336&lt;&gt;"",(Input!X1336*ScoringModel!$B$24+Input!Y1336*ScoringModel!$B$25+Input!Z1336*ScoringModel!$B$26+Input!AA1336*ScoringModel!$B$27+Input!AB1336*ScoringModel!$B$28+Input!AC1336*ScoringModel!$B$29+Input!AD1336*ScoringModel!$B$30)*0.01,"")</f>
        <v/>
      </c>
    </row>
    <row r="1337" spans="1:16" x14ac:dyDescent="0.25">
      <c r="A1337" s="154" t="str">
        <f>IF(Input!A1337&lt;&gt;"",Input!A1337,"")</f>
        <v/>
      </c>
      <c r="B1337" s="154" t="str">
        <f>IF(Input!D1337&lt;&gt;"",CONCATENATE(Input!D1337,", ",Input!C1337),"")</f>
        <v/>
      </c>
      <c r="C1337" s="154" t="str">
        <f>IF(Input!E1337&lt;&gt;"",Input!E1337,"")</f>
        <v/>
      </c>
      <c r="D1337" s="155" t="str">
        <f>IF(Input!F1337&lt;&gt;"",Input!F1337,"")</f>
        <v/>
      </c>
      <c r="E1337" s="154" t="str">
        <f>IF(Input!I1337&lt;&gt;"",CONCATENATE(Input!I1337,", ",LEFT(Input!H1337,1)),"")</f>
        <v/>
      </c>
      <c r="F1337" s="156"/>
      <c r="G1337" s="157" t="str">
        <f t="shared" si="20"/>
        <v/>
      </c>
      <c r="H1337" s="154" t="str">
        <f>IF(A1337&lt;&gt;"",VLOOKUP(G1337,ScoreRanges!$C$4:$E$8,3),"")</f>
        <v/>
      </c>
      <c r="I1337" s="156"/>
      <c r="J1337" s="129" t="str">
        <f>IF(AND(ConversionTable!$F$2&lt;&gt;"",A1337&lt;&gt;""),VLOOKUP(G1337,ConversionTable!B$2:D$402,3),"")</f>
        <v/>
      </c>
      <c r="K1337" s="66" t="str">
        <f>IF(AND(ConversionTable!$F$2&lt;&gt;"",A1337&lt;&gt;""),VLOOKUP(J1337,ConversionTable!I$4:K$7,3),"")</f>
        <v/>
      </c>
      <c r="M1337" s="66" t="str">
        <f>IF(A1337&lt;&gt;"",(Input!AE1337*ScoringModel!$B$11+Input!AF1337*ScoringModel!$B$21+Input!AG1337*ScoringModel!$B$31)*0.01,"")</f>
        <v/>
      </c>
      <c r="N1337" s="66" t="str">
        <f>IF(A1337&lt;&gt;"",(Input!J1337*ScoringModel!$B$4+Input!K1337*ScoringModel!$B$5+Input!L1337*ScoringModel!$B$6+Input!M1337*ScoringModel!$B$7+Input!N1337*ScoringModel!$B$8+Input!O1337*ScoringModel!$B$9+Input!P1337*ScoringModel!$B$10)*0.01,"")</f>
        <v/>
      </c>
      <c r="O1337" s="66" t="str">
        <f>IF(A1337&lt;&gt;"",(Input!Q1337*ScoringModel!$B$14+Input!R1337*ScoringModel!$B$15+Input!S1337*ScoringModel!$B$16+Input!T1337*ScoringModel!$B$17+Input!U1337*ScoringModel!$B$18+Input!V1337*ScoringModel!$B$19+Input!W1337*ScoringModel!$B$20)*0.01,"")</f>
        <v/>
      </c>
      <c r="P1337" s="66" t="str">
        <f>IF(A1337&lt;&gt;"",(Input!X1337*ScoringModel!$B$24+Input!Y1337*ScoringModel!$B$25+Input!Z1337*ScoringModel!$B$26+Input!AA1337*ScoringModel!$B$27+Input!AB1337*ScoringModel!$B$28+Input!AC1337*ScoringModel!$B$29+Input!AD1337*ScoringModel!$B$30)*0.01,"")</f>
        <v/>
      </c>
    </row>
    <row r="1338" spans="1:16" x14ac:dyDescent="0.25">
      <c r="A1338" s="154" t="str">
        <f>IF(Input!A1338&lt;&gt;"",Input!A1338,"")</f>
        <v/>
      </c>
      <c r="B1338" s="154" t="str">
        <f>IF(Input!D1338&lt;&gt;"",CONCATENATE(Input!D1338,", ",Input!C1338),"")</f>
        <v/>
      </c>
      <c r="C1338" s="154" t="str">
        <f>IF(Input!E1338&lt;&gt;"",Input!E1338,"")</f>
        <v/>
      </c>
      <c r="D1338" s="155" t="str">
        <f>IF(Input!F1338&lt;&gt;"",Input!F1338,"")</f>
        <v/>
      </c>
      <c r="E1338" s="154" t="str">
        <f>IF(Input!I1338&lt;&gt;"",CONCATENATE(Input!I1338,", ",LEFT(Input!H1338,1)),"")</f>
        <v/>
      </c>
      <c r="F1338" s="156"/>
      <c r="G1338" s="157" t="str">
        <f t="shared" si="20"/>
        <v/>
      </c>
      <c r="H1338" s="154" t="str">
        <f>IF(A1338&lt;&gt;"",VLOOKUP(G1338,ScoreRanges!$C$4:$E$8,3),"")</f>
        <v/>
      </c>
      <c r="I1338" s="156"/>
      <c r="J1338" s="129" t="str">
        <f>IF(AND(ConversionTable!$F$2&lt;&gt;"",A1338&lt;&gt;""),VLOOKUP(G1338,ConversionTable!B$2:D$402,3),"")</f>
        <v/>
      </c>
      <c r="K1338" s="66" t="str">
        <f>IF(AND(ConversionTable!$F$2&lt;&gt;"",A1338&lt;&gt;""),VLOOKUP(J1338,ConversionTable!I$4:K$7,3),"")</f>
        <v/>
      </c>
      <c r="M1338" s="66" t="str">
        <f>IF(A1338&lt;&gt;"",(Input!AE1338*ScoringModel!$B$11+Input!AF1338*ScoringModel!$B$21+Input!AG1338*ScoringModel!$B$31)*0.01,"")</f>
        <v/>
      </c>
      <c r="N1338" s="66" t="str">
        <f>IF(A1338&lt;&gt;"",(Input!J1338*ScoringModel!$B$4+Input!K1338*ScoringModel!$B$5+Input!L1338*ScoringModel!$B$6+Input!M1338*ScoringModel!$B$7+Input!N1338*ScoringModel!$B$8+Input!O1338*ScoringModel!$B$9+Input!P1338*ScoringModel!$B$10)*0.01,"")</f>
        <v/>
      </c>
      <c r="O1338" s="66" t="str">
        <f>IF(A1338&lt;&gt;"",(Input!Q1338*ScoringModel!$B$14+Input!R1338*ScoringModel!$B$15+Input!S1338*ScoringModel!$B$16+Input!T1338*ScoringModel!$B$17+Input!U1338*ScoringModel!$B$18+Input!V1338*ScoringModel!$B$19+Input!W1338*ScoringModel!$B$20)*0.01,"")</f>
        <v/>
      </c>
      <c r="P1338" s="66" t="str">
        <f>IF(A1338&lt;&gt;"",(Input!X1338*ScoringModel!$B$24+Input!Y1338*ScoringModel!$B$25+Input!Z1338*ScoringModel!$B$26+Input!AA1338*ScoringModel!$B$27+Input!AB1338*ScoringModel!$B$28+Input!AC1338*ScoringModel!$B$29+Input!AD1338*ScoringModel!$B$30)*0.01,"")</f>
        <v/>
      </c>
    </row>
    <row r="1339" spans="1:16" x14ac:dyDescent="0.25">
      <c r="A1339" s="154" t="str">
        <f>IF(Input!A1339&lt;&gt;"",Input!A1339,"")</f>
        <v/>
      </c>
      <c r="B1339" s="154" t="str">
        <f>IF(Input!D1339&lt;&gt;"",CONCATENATE(Input!D1339,", ",Input!C1339),"")</f>
        <v/>
      </c>
      <c r="C1339" s="154" t="str">
        <f>IF(Input!E1339&lt;&gt;"",Input!E1339,"")</f>
        <v/>
      </c>
      <c r="D1339" s="155" t="str">
        <f>IF(Input!F1339&lt;&gt;"",Input!F1339,"")</f>
        <v/>
      </c>
      <c r="E1339" s="154" t="str">
        <f>IF(Input!I1339&lt;&gt;"",CONCATENATE(Input!I1339,", ",LEFT(Input!H1339,1)),"")</f>
        <v/>
      </c>
      <c r="F1339" s="156"/>
      <c r="G1339" s="157" t="str">
        <f t="shared" si="20"/>
        <v/>
      </c>
      <c r="H1339" s="154" t="str">
        <f>IF(A1339&lt;&gt;"",VLOOKUP(G1339,ScoreRanges!$C$4:$E$8,3),"")</f>
        <v/>
      </c>
      <c r="I1339" s="156"/>
      <c r="J1339" s="129" t="str">
        <f>IF(AND(ConversionTable!$F$2&lt;&gt;"",A1339&lt;&gt;""),VLOOKUP(G1339,ConversionTable!B$2:D$402,3),"")</f>
        <v/>
      </c>
      <c r="K1339" s="66" t="str">
        <f>IF(AND(ConversionTable!$F$2&lt;&gt;"",A1339&lt;&gt;""),VLOOKUP(J1339,ConversionTable!I$4:K$7,3),"")</f>
        <v/>
      </c>
      <c r="M1339" s="66" t="str">
        <f>IF(A1339&lt;&gt;"",(Input!AE1339*ScoringModel!$B$11+Input!AF1339*ScoringModel!$B$21+Input!AG1339*ScoringModel!$B$31)*0.01,"")</f>
        <v/>
      </c>
      <c r="N1339" s="66" t="str">
        <f>IF(A1339&lt;&gt;"",(Input!J1339*ScoringModel!$B$4+Input!K1339*ScoringModel!$B$5+Input!L1339*ScoringModel!$B$6+Input!M1339*ScoringModel!$B$7+Input!N1339*ScoringModel!$B$8+Input!O1339*ScoringModel!$B$9+Input!P1339*ScoringModel!$B$10)*0.01,"")</f>
        <v/>
      </c>
      <c r="O1339" s="66" t="str">
        <f>IF(A1339&lt;&gt;"",(Input!Q1339*ScoringModel!$B$14+Input!R1339*ScoringModel!$B$15+Input!S1339*ScoringModel!$B$16+Input!T1339*ScoringModel!$B$17+Input!U1339*ScoringModel!$B$18+Input!V1339*ScoringModel!$B$19+Input!W1339*ScoringModel!$B$20)*0.01,"")</f>
        <v/>
      </c>
      <c r="P1339" s="66" t="str">
        <f>IF(A1339&lt;&gt;"",(Input!X1339*ScoringModel!$B$24+Input!Y1339*ScoringModel!$B$25+Input!Z1339*ScoringModel!$B$26+Input!AA1339*ScoringModel!$B$27+Input!AB1339*ScoringModel!$B$28+Input!AC1339*ScoringModel!$B$29+Input!AD1339*ScoringModel!$B$30)*0.01,"")</f>
        <v/>
      </c>
    </row>
    <row r="1340" spans="1:16" x14ac:dyDescent="0.25">
      <c r="A1340" s="154" t="str">
        <f>IF(Input!A1340&lt;&gt;"",Input!A1340,"")</f>
        <v/>
      </c>
      <c r="B1340" s="154" t="str">
        <f>IF(Input!D1340&lt;&gt;"",CONCATENATE(Input!D1340,", ",Input!C1340),"")</f>
        <v/>
      </c>
      <c r="C1340" s="154" t="str">
        <f>IF(Input!E1340&lt;&gt;"",Input!E1340,"")</f>
        <v/>
      </c>
      <c r="D1340" s="155" t="str">
        <f>IF(Input!F1340&lt;&gt;"",Input!F1340,"")</f>
        <v/>
      </c>
      <c r="E1340" s="154" t="str">
        <f>IF(Input!I1340&lt;&gt;"",CONCATENATE(Input!I1340,", ",LEFT(Input!H1340,1)),"")</f>
        <v/>
      </c>
      <c r="F1340" s="156"/>
      <c r="G1340" s="157" t="str">
        <f t="shared" si="20"/>
        <v/>
      </c>
      <c r="H1340" s="154" t="str">
        <f>IF(A1340&lt;&gt;"",VLOOKUP(G1340,ScoreRanges!$C$4:$E$8,3),"")</f>
        <v/>
      </c>
      <c r="I1340" s="156"/>
      <c r="J1340" s="129" t="str">
        <f>IF(AND(ConversionTable!$F$2&lt;&gt;"",A1340&lt;&gt;""),VLOOKUP(G1340,ConversionTable!B$2:D$402,3),"")</f>
        <v/>
      </c>
      <c r="K1340" s="66" t="str">
        <f>IF(AND(ConversionTable!$F$2&lt;&gt;"",A1340&lt;&gt;""),VLOOKUP(J1340,ConversionTable!I$4:K$7,3),"")</f>
        <v/>
      </c>
      <c r="M1340" s="66" t="str">
        <f>IF(A1340&lt;&gt;"",(Input!AE1340*ScoringModel!$B$11+Input!AF1340*ScoringModel!$B$21+Input!AG1340*ScoringModel!$B$31)*0.01,"")</f>
        <v/>
      </c>
      <c r="N1340" s="66" t="str">
        <f>IF(A1340&lt;&gt;"",(Input!J1340*ScoringModel!$B$4+Input!K1340*ScoringModel!$B$5+Input!L1340*ScoringModel!$B$6+Input!M1340*ScoringModel!$B$7+Input!N1340*ScoringModel!$B$8+Input!O1340*ScoringModel!$B$9+Input!P1340*ScoringModel!$B$10)*0.01,"")</f>
        <v/>
      </c>
      <c r="O1340" s="66" t="str">
        <f>IF(A1340&lt;&gt;"",(Input!Q1340*ScoringModel!$B$14+Input!R1340*ScoringModel!$B$15+Input!S1340*ScoringModel!$B$16+Input!T1340*ScoringModel!$B$17+Input!U1340*ScoringModel!$B$18+Input!V1340*ScoringModel!$B$19+Input!W1340*ScoringModel!$B$20)*0.01,"")</f>
        <v/>
      </c>
      <c r="P1340" s="66" t="str">
        <f>IF(A1340&lt;&gt;"",(Input!X1340*ScoringModel!$B$24+Input!Y1340*ScoringModel!$B$25+Input!Z1340*ScoringModel!$B$26+Input!AA1340*ScoringModel!$B$27+Input!AB1340*ScoringModel!$B$28+Input!AC1340*ScoringModel!$B$29+Input!AD1340*ScoringModel!$B$30)*0.01,"")</f>
        <v/>
      </c>
    </row>
    <row r="1341" spans="1:16" x14ac:dyDescent="0.25">
      <c r="A1341" s="154" t="str">
        <f>IF(Input!A1341&lt;&gt;"",Input!A1341,"")</f>
        <v/>
      </c>
      <c r="B1341" s="154" t="str">
        <f>IF(Input!D1341&lt;&gt;"",CONCATENATE(Input!D1341,", ",Input!C1341),"")</f>
        <v/>
      </c>
      <c r="C1341" s="154" t="str">
        <f>IF(Input!E1341&lt;&gt;"",Input!E1341,"")</f>
        <v/>
      </c>
      <c r="D1341" s="155" t="str">
        <f>IF(Input!F1341&lt;&gt;"",Input!F1341,"")</f>
        <v/>
      </c>
      <c r="E1341" s="154" t="str">
        <f>IF(Input!I1341&lt;&gt;"",CONCATENATE(Input!I1341,", ",LEFT(Input!H1341,1)),"")</f>
        <v/>
      </c>
      <c r="F1341" s="156"/>
      <c r="G1341" s="157" t="str">
        <f t="shared" si="20"/>
        <v/>
      </c>
      <c r="H1341" s="154" t="str">
        <f>IF(A1341&lt;&gt;"",VLOOKUP(G1341,ScoreRanges!$C$4:$E$8,3),"")</f>
        <v/>
      </c>
      <c r="I1341" s="156"/>
      <c r="J1341" s="129" t="str">
        <f>IF(AND(ConversionTable!$F$2&lt;&gt;"",A1341&lt;&gt;""),VLOOKUP(G1341,ConversionTable!B$2:D$402,3),"")</f>
        <v/>
      </c>
      <c r="K1341" s="66" t="str">
        <f>IF(AND(ConversionTable!$F$2&lt;&gt;"",A1341&lt;&gt;""),VLOOKUP(J1341,ConversionTable!I$4:K$7,3),"")</f>
        <v/>
      </c>
      <c r="M1341" s="66" t="str">
        <f>IF(A1341&lt;&gt;"",(Input!AE1341*ScoringModel!$B$11+Input!AF1341*ScoringModel!$B$21+Input!AG1341*ScoringModel!$B$31)*0.01,"")</f>
        <v/>
      </c>
      <c r="N1341" s="66" t="str">
        <f>IF(A1341&lt;&gt;"",(Input!J1341*ScoringModel!$B$4+Input!K1341*ScoringModel!$B$5+Input!L1341*ScoringModel!$B$6+Input!M1341*ScoringModel!$B$7+Input!N1341*ScoringModel!$B$8+Input!O1341*ScoringModel!$B$9+Input!P1341*ScoringModel!$B$10)*0.01,"")</f>
        <v/>
      </c>
      <c r="O1341" s="66" t="str">
        <f>IF(A1341&lt;&gt;"",(Input!Q1341*ScoringModel!$B$14+Input!R1341*ScoringModel!$B$15+Input!S1341*ScoringModel!$B$16+Input!T1341*ScoringModel!$B$17+Input!U1341*ScoringModel!$B$18+Input!V1341*ScoringModel!$B$19+Input!W1341*ScoringModel!$B$20)*0.01,"")</f>
        <v/>
      </c>
      <c r="P1341" s="66" t="str">
        <f>IF(A1341&lt;&gt;"",(Input!X1341*ScoringModel!$B$24+Input!Y1341*ScoringModel!$B$25+Input!Z1341*ScoringModel!$B$26+Input!AA1341*ScoringModel!$B$27+Input!AB1341*ScoringModel!$B$28+Input!AC1341*ScoringModel!$B$29+Input!AD1341*ScoringModel!$B$30)*0.01,"")</f>
        <v/>
      </c>
    </row>
    <row r="1342" spans="1:16" x14ac:dyDescent="0.25">
      <c r="A1342" s="154" t="str">
        <f>IF(Input!A1342&lt;&gt;"",Input!A1342,"")</f>
        <v/>
      </c>
      <c r="B1342" s="154" t="str">
        <f>IF(Input!D1342&lt;&gt;"",CONCATENATE(Input!D1342,", ",Input!C1342),"")</f>
        <v/>
      </c>
      <c r="C1342" s="154" t="str">
        <f>IF(Input!E1342&lt;&gt;"",Input!E1342,"")</f>
        <v/>
      </c>
      <c r="D1342" s="155" t="str">
        <f>IF(Input!F1342&lt;&gt;"",Input!F1342,"")</f>
        <v/>
      </c>
      <c r="E1342" s="154" t="str">
        <f>IF(Input!I1342&lt;&gt;"",CONCATENATE(Input!I1342,", ",LEFT(Input!H1342,1)),"")</f>
        <v/>
      </c>
      <c r="F1342" s="156"/>
      <c r="G1342" s="157" t="str">
        <f t="shared" si="20"/>
        <v/>
      </c>
      <c r="H1342" s="154" t="str">
        <f>IF(A1342&lt;&gt;"",VLOOKUP(G1342,ScoreRanges!$C$4:$E$8,3),"")</f>
        <v/>
      </c>
      <c r="I1342" s="156"/>
      <c r="J1342" s="129" t="str">
        <f>IF(AND(ConversionTable!$F$2&lt;&gt;"",A1342&lt;&gt;""),VLOOKUP(G1342,ConversionTable!B$2:D$402,3),"")</f>
        <v/>
      </c>
      <c r="K1342" s="66" t="str">
        <f>IF(AND(ConversionTable!$F$2&lt;&gt;"",A1342&lt;&gt;""),VLOOKUP(J1342,ConversionTable!I$4:K$7,3),"")</f>
        <v/>
      </c>
      <c r="M1342" s="66" t="str">
        <f>IF(A1342&lt;&gt;"",(Input!AE1342*ScoringModel!$B$11+Input!AF1342*ScoringModel!$B$21+Input!AG1342*ScoringModel!$B$31)*0.01,"")</f>
        <v/>
      </c>
      <c r="N1342" s="66" t="str">
        <f>IF(A1342&lt;&gt;"",(Input!J1342*ScoringModel!$B$4+Input!K1342*ScoringModel!$B$5+Input!L1342*ScoringModel!$B$6+Input!M1342*ScoringModel!$B$7+Input!N1342*ScoringModel!$B$8+Input!O1342*ScoringModel!$B$9+Input!P1342*ScoringModel!$B$10)*0.01,"")</f>
        <v/>
      </c>
      <c r="O1342" s="66" t="str">
        <f>IF(A1342&lt;&gt;"",(Input!Q1342*ScoringModel!$B$14+Input!R1342*ScoringModel!$B$15+Input!S1342*ScoringModel!$B$16+Input!T1342*ScoringModel!$B$17+Input!U1342*ScoringModel!$B$18+Input!V1342*ScoringModel!$B$19+Input!W1342*ScoringModel!$B$20)*0.01,"")</f>
        <v/>
      </c>
      <c r="P1342" s="66" t="str">
        <f>IF(A1342&lt;&gt;"",(Input!X1342*ScoringModel!$B$24+Input!Y1342*ScoringModel!$B$25+Input!Z1342*ScoringModel!$B$26+Input!AA1342*ScoringModel!$B$27+Input!AB1342*ScoringModel!$B$28+Input!AC1342*ScoringModel!$B$29+Input!AD1342*ScoringModel!$B$30)*0.01,"")</f>
        <v/>
      </c>
    </row>
    <row r="1343" spans="1:16" x14ac:dyDescent="0.25">
      <c r="A1343" s="154" t="str">
        <f>IF(Input!A1343&lt;&gt;"",Input!A1343,"")</f>
        <v/>
      </c>
      <c r="B1343" s="154" t="str">
        <f>IF(Input!D1343&lt;&gt;"",CONCATENATE(Input!D1343,", ",Input!C1343),"")</f>
        <v/>
      </c>
      <c r="C1343" s="154" t="str">
        <f>IF(Input!E1343&lt;&gt;"",Input!E1343,"")</f>
        <v/>
      </c>
      <c r="D1343" s="155" t="str">
        <f>IF(Input!F1343&lt;&gt;"",Input!F1343,"")</f>
        <v/>
      </c>
      <c r="E1343" s="154" t="str">
        <f>IF(Input!I1343&lt;&gt;"",CONCATENATE(Input!I1343,", ",LEFT(Input!H1343,1)),"")</f>
        <v/>
      </c>
      <c r="F1343" s="156"/>
      <c r="G1343" s="157" t="str">
        <f t="shared" si="20"/>
        <v/>
      </c>
      <c r="H1343" s="154" t="str">
        <f>IF(A1343&lt;&gt;"",VLOOKUP(G1343,ScoreRanges!$C$4:$E$8,3),"")</f>
        <v/>
      </c>
      <c r="I1343" s="156"/>
      <c r="J1343" s="129" t="str">
        <f>IF(AND(ConversionTable!$F$2&lt;&gt;"",A1343&lt;&gt;""),VLOOKUP(G1343,ConversionTable!B$2:D$402,3),"")</f>
        <v/>
      </c>
      <c r="K1343" s="66" t="str">
        <f>IF(AND(ConversionTable!$F$2&lt;&gt;"",A1343&lt;&gt;""),VLOOKUP(J1343,ConversionTable!I$4:K$7,3),"")</f>
        <v/>
      </c>
      <c r="M1343" s="66" t="str">
        <f>IF(A1343&lt;&gt;"",(Input!AE1343*ScoringModel!$B$11+Input!AF1343*ScoringModel!$B$21+Input!AG1343*ScoringModel!$B$31)*0.01,"")</f>
        <v/>
      </c>
      <c r="N1343" s="66" t="str">
        <f>IF(A1343&lt;&gt;"",(Input!J1343*ScoringModel!$B$4+Input!K1343*ScoringModel!$B$5+Input!L1343*ScoringModel!$B$6+Input!M1343*ScoringModel!$B$7+Input!N1343*ScoringModel!$B$8+Input!O1343*ScoringModel!$B$9+Input!P1343*ScoringModel!$B$10)*0.01,"")</f>
        <v/>
      </c>
      <c r="O1343" s="66" t="str">
        <f>IF(A1343&lt;&gt;"",(Input!Q1343*ScoringModel!$B$14+Input!R1343*ScoringModel!$B$15+Input!S1343*ScoringModel!$B$16+Input!T1343*ScoringModel!$B$17+Input!U1343*ScoringModel!$B$18+Input!V1343*ScoringModel!$B$19+Input!W1343*ScoringModel!$B$20)*0.01,"")</f>
        <v/>
      </c>
      <c r="P1343" s="66" t="str">
        <f>IF(A1343&lt;&gt;"",(Input!X1343*ScoringModel!$B$24+Input!Y1343*ScoringModel!$B$25+Input!Z1343*ScoringModel!$B$26+Input!AA1343*ScoringModel!$B$27+Input!AB1343*ScoringModel!$B$28+Input!AC1343*ScoringModel!$B$29+Input!AD1343*ScoringModel!$B$30)*0.01,"")</f>
        <v/>
      </c>
    </row>
    <row r="1344" spans="1:16" x14ac:dyDescent="0.25">
      <c r="A1344" s="154" t="str">
        <f>IF(Input!A1344&lt;&gt;"",Input!A1344,"")</f>
        <v/>
      </c>
      <c r="B1344" s="154" t="str">
        <f>IF(Input!D1344&lt;&gt;"",CONCATENATE(Input!D1344,", ",Input!C1344),"")</f>
        <v/>
      </c>
      <c r="C1344" s="154" t="str">
        <f>IF(Input!E1344&lt;&gt;"",Input!E1344,"")</f>
        <v/>
      </c>
      <c r="D1344" s="155" t="str">
        <f>IF(Input!F1344&lt;&gt;"",Input!F1344,"")</f>
        <v/>
      </c>
      <c r="E1344" s="154" t="str">
        <f>IF(Input!I1344&lt;&gt;"",CONCATENATE(Input!I1344,", ",LEFT(Input!H1344,1)),"")</f>
        <v/>
      </c>
      <c r="F1344" s="156"/>
      <c r="G1344" s="157" t="str">
        <f t="shared" si="20"/>
        <v/>
      </c>
      <c r="H1344" s="154" t="str">
        <f>IF(A1344&lt;&gt;"",VLOOKUP(G1344,ScoreRanges!$C$4:$E$8,3),"")</f>
        <v/>
      </c>
      <c r="I1344" s="156"/>
      <c r="J1344" s="129" t="str">
        <f>IF(AND(ConversionTable!$F$2&lt;&gt;"",A1344&lt;&gt;""),VLOOKUP(G1344,ConversionTable!B$2:D$402,3),"")</f>
        <v/>
      </c>
      <c r="K1344" s="66" t="str">
        <f>IF(AND(ConversionTable!$F$2&lt;&gt;"",A1344&lt;&gt;""),VLOOKUP(J1344,ConversionTable!I$4:K$7,3),"")</f>
        <v/>
      </c>
      <c r="M1344" s="66" t="str">
        <f>IF(A1344&lt;&gt;"",(Input!AE1344*ScoringModel!$B$11+Input!AF1344*ScoringModel!$B$21+Input!AG1344*ScoringModel!$B$31)*0.01,"")</f>
        <v/>
      </c>
      <c r="N1344" s="66" t="str">
        <f>IF(A1344&lt;&gt;"",(Input!J1344*ScoringModel!$B$4+Input!K1344*ScoringModel!$B$5+Input!L1344*ScoringModel!$B$6+Input!M1344*ScoringModel!$B$7+Input!N1344*ScoringModel!$B$8+Input!O1344*ScoringModel!$B$9+Input!P1344*ScoringModel!$B$10)*0.01,"")</f>
        <v/>
      </c>
      <c r="O1344" s="66" t="str">
        <f>IF(A1344&lt;&gt;"",(Input!Q1344*ScoringModel!$B$14+Input!R1344*ScoringModel!$B$15+Input!S1344*ScoringModel!$B$16+Input!T1344*ScoringModel!$B$17+Input!U1344*ScoringModel!$B$18+Input!V1344*ScoringModel!$B$19+Input!W1344*ScoringModel!$B$20)*0.01,"")</f>
        <v/>
      </c>
      <c r="P1344" s="66" t="str">
        <f>IF(A1344&lt;&gt;"",(Input!X1344*ScoringModel!$B$24+Input!Y1344*ScoringModel!$B$25+Input!Z1344*ScoringModel!$B$26+Input!AA1344*ScoringModel!$B$27+Input!AB1344*ScoringModel!$B$28+Input!AC1344*ScoringModel!$B$29+Input!AD1344*ScoringModel!$B$30)*0.01,"")</f>
        <v/>
      </c>
    </row>
    <row r="1345" spans="1:16" x14ac:dyDescent="0.25">
      <c r="A1345" s="154" t="str">
        <f>IF(Input!A1345&lt;&gt;"",Input!A1345,"")</f>
        <v/>
      </c>
      <c r="B1345" s="154" t="str">
        <f>IF(Input!D1345&lt;&gt;"",CONCATENATE(Input!D1345,", ",Input!C1345),"")</f>
        <v/>
      </c>
      <c r="C1345" s="154" t="str">
        <f>IF(Input!E1345&lt;&gt;"",Input!E1345,"")</f>
        <v/>
      </c>
      <c r="D1345" s="155" t="str">
        <f>IF(Input!F1345&lt;&gt;"",Input!F1345,"")</f>
        <v/>
      </c>
      <c r="E1345" s="154" t="str">
        <f>IF(Input!I1345&lt;&gt;"",CONCATENATE(Input!I1345,", ",LEFT(Input!H1345,1)),"")</f>
        <v/>
      </c>
      <c r="F1345" s="156"/>
      <c r="G1345" s="157" t="str">
        <f t="shared" si="20"/>
        <v/>
      </c>
      <c r="H1345" s="154" t="str">
        <f>IF(A1345&lt;&gt;"",VLOOKUP(G1345,ScoreRanges!$C$4:$E$8,3),"")</f>
        <v/>
      </c>
      <c r="I1345" s="156"/>
      <c r="J1345" s="129" t="str">
        <f>IF(AND(ConversionTable!$F$2&lt;&gt;"",A1345&lt;&gt;""),VLOOKUP(G1345,ConversionTable!B$2:D$402,3),"")</f>
        <v/>
      </c>
      <c r="K1345" s="66" t="str">
        <f>IF(AND(ConversionTable!$F$2&lt;&gt;"",A1345&lt;&gt;""),VLOOKUP(J1345,ConversionTable!I$4:K$7,3),"")</f>
        <v/>
      </c>
      <c r="M1345" s="66" t="str">
        <f>IF(A1345&lt;&gt;"",(Input!AE1345*ScoringModel!$B$11+Input!AF1345*ScoringModel!$B$21+Input!AG1345*ScoringModel!$B$31)*0.01,"")</f>
        <v/>
      </c>
      <c r="N1345" s="66" t="str">
        <f>IF(A1345&lt;&gt;"",(Input!J1345*ScoringModel!$B$4+Input!K1345*ScoringModel!$B$5+Input!L1345*ScoringModel!$B$6+Input!M1345*ScoringModel!$B$7+Input!N1345*ScoringModel!$B$8+Input!O1345*ScoringModel!$B$9+Input!P1345*ScoringModel!$B$10)*0.01,"")</f>
        <v/>
      </c>
      <c r="O1345" s="66" t="str">
        <f>IF(A1345&lt;&gt;"",(Input!Q1345*ScoringModel!$B$14+Input!R1345*ScoringModel!$B$15+Input!S1345*ScoringModel!$B$16+Input!T1345*ScoringModel!$B$17+Input!U1345*ScoringModel!$B$18+Input!V1345*ScoringModel!$B$19+Input!W1345*ScoringModel!$B$20)*0.01,"")</f>
        <v/>
      </c>
      <c r="P1345" s="66" t="str">
        <f>IF(A1345&lt;&gt;"",(Input!X1345*ScoringModel!$B$24+Input!Y1345*ScoringModel!$B$25+Input!Z1345*ScoringModel!$B$26+Input!AA1345*ScoringModel!$B$27+Input!AB1345*ScoringModel!$B$28+Input!AC1345*ScoringModel!$B$29+Input!AD1345*ScoringModel!$B$30)*0.01,"")</f>
        <v/>
      </c>
    </row>
    <row r="1346" spans="1:16" x14ac:dyDescent="0.25">
      <c r="A1346" s="154" t="str">
        <f>IF(Input!A1346&lt;&gt;"",Input!A1346,"")</f>
        <v/>
      </c>
      <c r="B1346" s="154" t="str">
        <f>IF(Input!D1346&lt;&gt;"",CONCATENATE(Input!D1346,", ",Input!C1346),"")</f>
        <v/>
      </c>
      <c r="C1346" s="154" t="str">
        <f>IF(Input!E1346&lt;&gt;"",Input!E1346,"")</f>
        <v/>
      </c>
      <c r="D1346" s="155" t="str">
        <f>IF(Input!F1346&lt;&gt;"",Input!F1346,"")</f>
        <v/>
      </c>
      <c r="E1346" s="154" t="str">
        <f>IF(Input!I1346&lt;&gt;"",CONCATENATE(Input!I1346,", ",LEFT(Input!H1346,1)),"")</f>
        <v/>
      </c>
      <c r="F1346" s="156"/>
      <c r="G1346" s="157" t="str">
        <f t="shared" ref="G1346:G1409" si="21">IF(A1346&lt;&gt;"",SUM(M1346:P1346),"")</f>
        <v/>
      </c>
      <c r="H1346" s="154" t="str">
        <f>IF(A1346&lt;&gt;"",VLOOKUP(G1346,ScoreRanges!$C$4:$E$8,3),"")</f>
        <v/>
      </c>
      <c r="I1346" s="156"/>
      <c r="J1346" s="129" t="str">
        <f>IF(AND(ConversionTable!$F$2&lt;&gt;"",A1346&lt;&gt;""),VLOOKUP(G1346,ConversionTable!B$2:D$402,3),"")</f>
        <v/>
      </c>
      <c r="K1346" s="66" t="str">
        <f>IF(AND(ConversionTable!$F$2&lt;&gt;"",A1346&lt;&gt;""),VLOOKUP(J1346,ConversionTable!I$4:K$7,3),"")</f>
        <v/>
      </c>
      <c r="M1346" s="66" t="str">
        <f>IF(A1346&lt;&gt;"",(Input!AE1346*ScoringModel!$B$11+Input!AF1346*ScoringModel!$B$21+Input!AG1346*ScoringModel!$B$31)*0.01,"")</f>
        <v/>
      </c>
      <c r="N1346" s="66" t="str">
        <f>IF(A1346&lt;&gt;"",(Input!J1346*ScoringModel!$B$4+Input!K1346*ScoringModel!$B$5+Input!L1346*ScoringModel!$B$6+Input!M1346*ScoringModel!$B$7+Input!N1346*ScoringModel!$B$8+Input!O1346*ScoringModel!$B$9+Input!P1346*ScoringModel!$B$10)*0.01,"")</f>
        <v/>
      </c>
      <c r="O1346" s="66" t="str">
        <f>IF(A1346&lt;&gt;"",(Input!Q1346*ScoringModel!$B$14+Input!R1346*ScoringModel!$B$15+Input!S1346*ScoringModel!$B$16+Input!T1346*ScoringModel!$B$17+Input!U1346*ScoringModel!$B$18+Input!V1346*ScoringModel!$B$19+Input!W1346*ScoringModel!$B$20)*0.01,"")</f>
        <v/>
      </c>
      <c r="P1346" s="66" t="str">
        <f>IF(A1346&lt;&gt;"",(Input!X1346*ScoringModel!$B$24+Input!Y1346*ScoringModel!$B$25+Input!Z1346*ScoringModel!$B$26+Input!AA1346*ScoringModel!$B$27+Input!AB1346*ScoringModel!$B$28+Input!AC1346*ScoringModel!$B$29+Input!AD1346*ScoringModel!$B$30)*0.01,"")</f>
        <v/>
      </c>
    </row>
    <row r="1347" spans="1:16" x14ac:dyDescent="0.25">
      <c r="A1347" s="154" t="str">
        <f>IF(Input!A1347&lt;&gt;"",Input!A1347,"")</f>
        <v/>
      </c>
      <c r="B1347" s="154" t="str">
        <f>IF(Input!D1347&lt;&gt;"",CONCATENATE(Input!D1347,", ",Input!C1347),"")</f>
        <v/>
      </c>
      <c r="C1347" s="154" t="str">
        <f>IF(Input!E1347&lt;&gt;"",Input!E1347,"")</f>
        <v/>
      </c>
      <c r="D1347" s="155" t="str">
        <f>IF(Input!F1347&lt;&gt;"",Input!F1347,"")</f>
        <v/>
      </c>
      <c r="E1347" s="154" t="str">
        <f>IF(Input!I1347&lt;&gt;"",CONCATENATE(Input!I1347,", ",LEFT(Input!H1347,1)),"")</f>
        <v/>
      </c>
      <c r="F1347" s="156"/>
      <c r="G1347" s="157" t="str">
        <f t="shared" si="21"/>
        <v/>
      </c>
      <c r="H1347" s="154" t="str">
        <f>IF(A1347&lt;&gt;"",VLOOKUP(G1347,ScoreRanges!$C$4:$E$8,3),"")</f>
        <v/>
      </c>
      <c r="I1347" s="156"/>
      <c r="J1347" s="129" t="str">
        <f>IF(AND(ConversionTable!$F$2&lt;&gt;"",A1347&lt;&gt;""),VLOOKUP(G1347,ConversionTable!B$2:D$402,3),"")</f>
        <v/>
      </c>
      <c r="K1347" s="66" t="str">
        <f>IF(AND(ConversionTable!$F$2&lt;&gt;"",A1347&lt;&gt;""),VLOOKUP(J1347,ConversionTable!I$4:K$7,3),"")</f>
        <v/>
      </c>
      <c r="M1347" s="66" t="str">
        <f>IF(A1347&lt;&gt;"",(Input!AE1347*ScoringModel!$B$11+Input!AF1347*ScoringModel!$B$21+Input!AG1347*ScoringModel!$B$31)*0.01,"")</f>
        <v/>
      </c>
      <c r="N1347" s="66" t="str">
        <f>IF(A1347&lt;&gt;"",(Input!J1347*ScoringModel!$B$4+Input!K1347*ScoringModel!$B$5+Input!L1347*ScoringModel!$B$6+Input!M1347*ScoringModel!$B$7+Input!N1347*ScoringModel!$B$8+Input!O1347*ScoringModel!$B$9+Input!P1347*ScoringModel!$B$10)*0.01,"")</f>
        <v/>
      </c>
      <c r="O1347" s="66" t="str">
        <f>IF(A1347&lt;&gt;"",(Input!Q1347*ScoringModel!$B$14+Input!R1347*ScoringModel!$B$15+Input!S1347*ScoringModel!$B$16+Input!T1347*ScoringModel!$B$17+Input!U1347*ScoringModel!$B$18+Input!V1347*ScoringModel!$B$19+Input!W1347*ScoringModel!$B$20)*0.01,"")</f>
        <v/>
      </c>
      <c r="P1347" s="66" t="str">
        <f>IF(A1347&lt;&gt;"",(Input!X1347*ScoringModel!$B$24+Input!Y1347*ScoringModel!$B$25+Input!Z1347*ScoringModel!$B$26+Input!AA1347*ScoringModel!$B$27+Input!AB1347*ScoringModel!$B$28+Input!AC1347*ScoringModel!$B$29+Input!AD1347*ScoringModel!$B$30)*0.01,"")</f>
        <v/>
      </c>
    </row>
    <row r="1348" spans="1:16" x14ac:dyDescent="0.25">
      <c r="A1348" s="154" t="str">
        <f>IF(Input!A1348&lt;&gt;"",Input!A1348,"")</f>
        <v/>
      </c>
      <c r="B1348" s="154" t="str">
        <f>IF(Input!D1348&lt;&gt;"",CONCATENATE(Input!D1348,", ",Input!C1348),"")</f>
        <v/>
      </c>
      <c r="C1348" s="154" t="str">
        <f>IF(Input!E1348&lt;&gt;"",Input!E1348,"")</f>
        <v/>
      </c>
      <c r="D1348" s="155" t="str">
        <f>IF(Input!F1348&lt;&gt;"",Input!F1348,"")</f>
        <v/>
      </c>
      <c r="E1348" s="154" t="str">
        <f>IF(Input!I1348&lt;&gt;"",CONCATENATE(Input!I1348,", ",LEFT(Input!H1348,1)),"")</f>
        <v/>
      </c>
      <c r="F1348" s="156"/>
      <c r="G1348" s="157" t="str">
        <f t="shared" si="21"/>
        <v/>
      </c>
      <c r="H1348" s="154" t="str">
        <f>IF(A1348&lt;&gt;"",VLOOKUP(G1348,ScoreRanges!$C$4:$E$8,3),"")</f>
        <v/>
      </c>
      <c r="I1348" s="156"/>
      <c r="J1348" s="129" t="str">
        <f>IF(AND(ConversionTable!$F$2&lt;&gt;"",A1348&lt;&gt;""),VLOOKUP(G1348,ConversionTable!B$2:D$402,3),"")</f>
        <v/>
      </c>
      <c r="K1348" s="66" t="str">
        <f>IF(AND(ConversionTable!$F$2&lt;&gt;"",A1348&lt;&gt;""),VLOOKUP(J1348,ConversionTable!I$4:K$7,3),"")</f>
        <v/>
      </c>
      <c r="M1348" s="66" t="str">
        <f>IF(A1348&lt;&gt;"",(Input!AE1348*ScoringModel!$B$11+Input!AF1348*ScoringModel!$B$21+Input!AG1348*ScoringModel!$B$31)*0.01,"")</f>
        <v/>
      </c>
      <c r="N1348" s="66" t="str">
        <f>IF(A1348&lt;&gt;"",(Input!J1348*ScoringModel!$B$4+Input!K1348*ScoringModel!$B$5+Input!L1348*ScoringModel!$B$6+Input!M1348*ScoringModel!$B$7+Input!N1348*ScoringModel!$B$8+Input!O1348*ScoringModel!$B$9+Input!P1348*ScoringModel!$B$10)*0.01,"")</f>
        <v/>
      </c>
      <c r="O1348" s="66" t="str">
        <f>IF(A1348&lt;&gt;"",(Input!Q1348*ScoringModel!$B$14+Input!R1348*ScoringModel!$B$15+Input!S1348*ScoringModel!$B$16+Input!T1348*ScoringModel!$B$17+Input!U1348*ScoringModel!$B$18+Input!V1348*ScoringModel!$B$19+Input!W1348*ScoringModel!$B$20)*0.01,"")</f>
        <v/>
      </c>
      <c r="P1348" s="66" t="str">
        <f>IF(A1348&lt;&gt;"",(Input!X1348*ScoringModel!$B$24+Input!Y1348*ScoringModel!$B$25+Input!Z1348*ScoringModel!$B$26+Input!AA1348*ScoringModel!$B$27+Input!AB1348*ScoringModel!$B$28+Input!AC1348*ScoringModel!$B$29+Input!AD1348*ScoringModel!$B$30)*0.01,"")</f>
        <v/>
      </c>
    </row>
    <row r="1349" spans="1:16" x14ac:dyDescent="0.25">
      <c r="A1349" s="154" t="str">
        <f>IF(Input!A1349&lt;&gt;"",Input!A1349,"")</f>
        <v/>
      </c>
      <c r="B1349" s="154" t="str">
        <f>IF(Input!D1349&lt;&gt;"",CONCATENATE(Input!D1349,", ",Input!C1349),"")</f>
        <v/>
      </c>
      <c r="C1349" s="154" t="str">
        <f>IF(Input!E1349&lt;&gt;"",Input!E1349,"")</f>
        <v/>
      </c>
      <c r="D1349" s="155" t="str">
        <f>IF(Input!F1349&lt;&gt;"",Input!F1349,"")</f>
        <v/>
      </c>
      <c r="E1349" s="154" t="str">
        <f>IF(Input!I1349&lt;&gt;"",CONCATENATE(Input!I1349,", ",LEFT(Input!H1349,1)),"")</f>
        <v/>
      </c>
      <c r="F1349" s="156"/>
      <c r="G1349" s="157" t="str">
        <f t="shared" si="21"/>
        <v/>
      </c>
      <c r="H1349" s="154" t="str">
        <f>IF(A1349&lt;&gt;"",VLOOKUP(G1349,ScoreRanges!$C$4:$E$8,3),"")</f>
        <v/>
      </c>
      <c r="I1349" s="156"/>
      <c r="J1349" s="129" t="str">
        <f>IF(AND(ConversionTable!$F$2&lt;&gt;"",A1349&lt;&gt;""),VLOOKUP(G1349,ConversionTable!B$2:D$402,3),"")</f>
        <v/>
      </c>
      <c r="K1349" s="66" t="str">
        <f>IF(AND(ConversionTable!$F$2&lt;&gt;"",A1349&lt;&gt;""),VLOOKUP(J1349,ConversionTable!I$4:K$7,3),"")</f>
        <v/>
      </c>
      <c r="M1349" s="66" t="str">
        <f>IF(A1349&lt;&gt;"",(Input!AE1349*ScoringModel!$B$11+Input!AF1349*ScoringModel!$B$21+Input!AG1349*ScoringModel!$B$31)*0.01,"")</f>
        <v/>
      </c>
      <c r="N1349" s="66" t="str">
        <f>IF(A1349&lt;&gt;"",(Input!J1349*ScoringModel!$B$4+Input!K1349*ScoringModel!$B$5+Input!L1349*ScoringModel!$B$6+Input!M1349*ScoringModel!$B$7+Input!N1349*ScoringModel!$B$8+Input!O1349*ScoringModel!$B$9+Input!P1349*ScoringModel!$B$10)*0.01,"")</f>
        <v/>
      </c>
      <c r="O1349" s="66" t="str">
        <f>IF(A1349&lt;&gt;"",(Input!Q1349*ScoringModel!$B$14+Input!R1349*ScoringModel!$B$15+Input!S1349*ScoringModel!$B$16+Input!T1349*ScoringModel!$B$17+Input!U1349*ScoringModel!$B$18+Input!V1349*ScoringModel!$B$19+Input!W1349*ScoringModel!$B$20)*0.01,"")</f>
        <v/>
      </c>
      <c r="P1349" s="66" t="str">
        <f>IF(A1349&lt;&gt;"",(Input!X1349*ScoringModel!$B$24+Input!Y1349*ScoringModel!$B$25+Input!Z1349*ScoringModel!$B$26+Input!AA1349*ScoringModel!$B$27+Input!AB1349*ScoringModel!$B$28+Input!AC1349*ScoringModel!$B$29+Input!AD1349*ScoringModel!$B$30)*0.01,"")</f>
        <v/>
      </c>
    </row>
    <row r="1350" spans="1:16" x14ac:dyDescent="0.25">
      <c r="A1350" s="154" t="str">
        <f>IF(Input!A1350&lt;&gt;"",Input!A1350,"")</f>
        <v/>
      </c>
      <c r="B1350" s="154" t="str">
        <f>IF(Input!D1350&lt;&gt;"",CONCATENATE(Input!D1350,", ",Input!C1350),"")</f>
        <v/>
      </c>
      <c r="C1350" s="154" t="str">
        <f>IF(Input!E1350&lt;&gt;"",Input!E1350,"")</f>
        <v/>
      </c>
      <c r="D1350" s="155" t="str">
        <f>IF(Input!F1350&lt;&gt;"",Input!F1350,"")</f>
        <v/>
      </c>
      <c r="E1350" s="154" t="str">
        <f>IF(Input!I1350&lt;&gt;"",CONCATENATE(Input!I1350,", ",LEFT(Input!H1350,1)),"")</f>
        <v/>
      </c>
      <c r="F1350" s="156"/>
      <c r="G1350" s="157" t="str">
        <f t="shared" si="21"/>
        <v/>
      </c>
      <c r="H1350" s="154" t="str">
        <f>IF(A1350&lt;&gt;"",VLOOKUP(G1350,ScoreRanges!$C$4:$E$8,3),"")</f>
        <v/>
      </c>
      <c r="I1350" s="156"/>
      <c r="J1350" s="129" t="str">
        <f>IF(AND(ConversionTable!$F$2&lt;&gt;"",A1350&lt;&gt;""),VLOOKUP(G1350,ConversionTable!B$2:D$402,3),"")</f>
        <v/>
      </c>
      <c r="K1350" s="66" t="str">
        <f>IF(AND(ConversionTable!$F$2&lt;&gt;"",A1350&lt;&gt;""),VLOOKUP(J1350,ConversionTable!I$4:K$7,3),"")</f>
        <v/>
      </c>
      <c r="M1350" s="66" t="str">
        <f>IF(A1350&lt;&gt;"",(Input!AE1350*ScoringModel!$B$11+Input!AF1350*ScoringModel!$B$21+Input!AG1350*ScoringModel!$B$31)*0.01,"")</f>
        <v/>
      </c>
      <c r="N1350" s="66" t="str">
        <f>IF(A1350&lt;&gt;"",(Input!J1350*ScoringModel!$B$4+Input!K1350*ScoringModel!$B$5+Input!L1350*ScoringModel!$B$6+Input!M1350*ScoringModel!$B$7+Input!N1350*ScoringModel!$B$8+Input!O1350*ScoringModel!$B$9+Input!P1350*ScoringModel!$B$10)*0.01,"")</f>
        <v/>
      </c>
      <c r="O1350" s="66" t="str">
        <f>IF(A1350&lt;&gt;"",(Input!Q1350*ScoringModel!$B$14+Input!R1350*ScoringModel!$B$15+Input!S1350*ScoringModel!$B$16+Input!T1350*ScoringModel!$B$17+Input!U1350*ScoringModel!$B$18+Input!V1350*ScoringModel!$B$19+Input!W1350*ScoringModel!$B$20)*0.01,"")</f>
        <v/>
      </c>
      <c r="P1350" s="66" t="str">
        <f>IF(A1350&lt;&gt;"",(Input!X1350*ScoringModel!$B$24+Input!Y1350*ScoringModel!$B$25+Input!Z1350*ScoringModel!$B$26+Input!AA1350*ScoringModel!$B$27+Input!AB1350*ScoringModel!$B$28+Input!AC1350*ScoringModel!$B$29+Input!AD1350*ScoringModel!$B$30)*0.01,"")</f>
        <v/>
      </c>
    </row>
    <row r="1351" spans="1:16" x14ac:dyDescent="0.25">
      <c r="A1351" s="154" t="str">
        <f>IF(Input!A1351&lt;&gt;"",Input!A1351,"")</f>
        <v/>
      </c>
      <c r="B1351" s="154" t="str">
        <f>IF(Input!D1351&lt;&gt;"",CONCATENATE(Input!D1351,", ",Input!C1351),"")</f>
        <v/>
      </c>
      <c r="C1351" s="154" t="str">
        <f>IF(Input!E1351&lt;&gt;"",Input!E1351,"")</f>
        <v/>
      </c>
      <c r="D1351" s="155" t="str">
        <f>IF(Input!F1351&lt;&gt;"",Input!F1351,"")</f>
        <v/>
      </c>
      <c r="E1351" s="154" t="str">
        <f>IF(Input!I1351&lt;&gt;"",CONCATENATE(Input!I1351,", ",LEFT(Input!H1351,1)),"")</f>
        <v/>
      </c>
      <c r="F1351" s="156"/>
      <c r="G1351" s="157" t="str">
        <f t="shared" si="21"/>
        <v/>
      </c>
      <c r="H1351" s="154" t="str">
        <f>IF(A1351&lt;&gt;"",VLOOKUP(G1351,ScoreRanges!$C$4:$E$8,3),"")</f>
        <v/>
      </c>
      <c r="I1351" s="156"/>
      <c r="J1351" s="129" t="str">
        <f>IF(AND(ConversionTable!$F$2&lt;&gt;"",A1351&lt;&gt;""),VLOOKUP(G1351,ConversionTable!B$2:D$402,3),"")</f>
        <v/>
      </c>
      <c r="K1351" s="66" t="str">
        <f>IF(AND(ConversionTable!$F$2&lt;&gt;"",A1351&lt;&gt;""),VLOOKUP(J1351,ConversionTable!I$4:K$7,3),"")</f>
        <v/>
      </c>
      <c r="M1351" s="66" t="str">
        <f>IF(A1351&lt;&gt;"",(Input!AE1351*ScoringModel!$B$11+Input!AF1351*ScoringModel!$B$21+Input!AG1351*ScoringModel!$B$31)*0.01,"")</f>
        <v/>
      </c>
      <c r="N1351" s="66" t="str">
        <f>IF(A1351&lt;&gt;"",(Input!J1351*ScoringModel!$B$4+Input!K1351*ScoringModel!$B$5+Input!L1351*ScoringModel!$B$6+Input!M1351*ScoringModel!$B$7+Input!N1351*ScoringModel!$B$8+Input!O1351*ScoringModel!$B$9+Input!P1351*ScoringModel!$B$10)*0.01,"")</f>
        <v/>
      </c>
      <c r="O1351" s="66" t="str">
        <f>IF(A1351&lt;&gt;"",(Input!Q1351*ScoringModel!$B$14+Input!R1351*ScoringModel!$B$15+Input!S1351*ScoringModel!$B$16+Input!T1351*ScoringModel!$B$17+Input!U1351*ScoringModel!$B$18+Input!V1351*ScoringModel!$B$19+Input!W1351*ScoringModel!$B$20)*0.01,"")</f>
        <v/>
      </c>
      <c r="P1351" s="66" t="str">
        <f>IF(A1351&lt;&gt;"",(Input!X1351*ScoringModel!$B$24+Input!Y1351*ScoringModel!$B$25+Input!Z1351*ScoringModel!$B$26+Input!AA1351*ScoringModel!$B$27+Input!AB1351*ScoringModel!$B$28+Input!AC1351*ScoringModel!$B$29+Input!AD1351*ScoringModel!$B$30)*0.01,"")</f>
        <v/>
      </c>
    </row>
    <row r="1352" spans="1:16" x14ac:dyDescent="0.25">
      <c r="A1352" s="154" t="str">
        <f>IF(Input!A1352&lt;&gt;"",Input!A1352,"")</f>
        <v/>
      </c>
      <c r="B1352" s="154" t="str">
        <f>IF(Input!D1352&lt;&gt;"",CONCATENATE(Input!D1352,", ",Input!C1352),"")</f>
        <v/>
      </c>
      <c r="C1352" s="154" t="str">
        <f>IF(Input!E1352&lt;&gt;"",Input!E1352,"")</f>
        <v/>
      </c>
      <c r="D1352" s="155" t="str">
        <f>IF(Input!F1352&lt;&gt;"",Input!F1352,"")</f>
        <v/>
      </c>
      <c r="E1352" s="154" t="str">
        <f>IF(Input!I1352&lt;&gt;"",CONCATENATE(Input!I1352,", ",LEFT(Input!H1352,1)),"")</f>
        <v/>
      </c>
      <c r="F1352" s="156"/>
      <c r="G1352" s="157" t="str">
        <f t="shared" si="21"/>
        <v/>
      </c>
      <c r="H1352" s="154" t="str">
        <f>IF(A1352&lt;&gt;"",VLOOKUP(G1352,ScoreRanges!$C$4:$E$8,3),"")</f>
        <v/>
      </c>
      <c r="I1352" s="156"/>
      <c r="J1352" s="129" t="str">
        <f>IF(AND(ConversionTable!$F$2&lt;&gt;"",A1352&lt;&gt;""),VLOOKUP(G1352,ConversionTable!B$2:D$402,3),"")</f>
        <v/>
      </c>
      <c r="K1352" s="66" t="str">
        <f>IF(AND(ConversionTable!$F$2&lt;&gt;"",A1352&lt;&gt;""),VLOOKUP(J1352,ConversionTable!I$4:K$7,3),"")</f>
        <v/>
      </c>
      <c r="M1352" s="66" t="str">
        <f>IF(A1352&lt;&gt;"",(Input!AE1352*ScoringModel!$B$11+Input!AF1352*ScoringModel!$B$21+Input!AG1352*ScoringModel!$B$31)*0.01,"")</f>
        <v/>
      </c>
      <c r="N1352" s="66" t="str">
        <f>IF(A1352&lt;&gt;"",(Input!J1352*ScoringModel!$B$4+Input!K1352*ScoringModel!$B$5+Input!L1352*ScoringModel!$B$6+Input!M1352*ScoringModel!$B$7+Input!N1352*ScoringModel!$B$8+Input!O1352*ScoringModel!$B$9+Input!P1352*ScoringModel!$B$10)*0.01,"")</f>
        <v/>
      </c>
      <c r="O1352" s="66" t="str">
        <f>IF(A1352&lt;&gt;"",(Input!Q1352*ScoringModel!$B$14+Input!R1352*ScoringModel!$B$15+Input!S1352*ScoringModel!$B$16+Input!T1352*ScoringModel!$B$17+Input!U1352*ScoringModel!$B$18+Input!V1352*ScoringModel!$B$19+Input!W1352*ScoringModel!$B$20)*0.01,"")</f>
        <v/>
      </c>
      <c r="P1352" s="66" t="str">
        <f>IF(A1352&lt;&gt;"",(Input!X1352*ScoringModel!$B$24+Input!Y1352*ScoringModel!$B$25+Input!Z1352*ScoringModel!$B$26+Input!AA1352*ScoringModel!$B$27+Input!AB1352*ScoringModel!$B$28+Input!AC1352*ScoringModel!$B$29+Input!AD1352*ScoringModel!$B$30)*0.01,"")</f>
        <v/>
      </c>
    </row>
    <row r="1353" spans="1:16" x14ac:dyDescent="0.25">
      <c r="A1353" s="154" t="str">
        <f>IF(Input!A1353&lt;&gt;"",Input!A1353,"")</f>
        <v/>
      </c>
      <c r="B1353" s="154" t="str">
        <f>IF(Input!D1353&lt;&gt;"",CONCATENATE(Input!D1353,", ",Input!C1353),"")</f>
        <v/>
      </c>
      <c r="C1353" s="154" t="str">
        <f>IF(Input!E1353&lt;&gt;"",Input!E1353,"")</f>
        <v/>
      </c>
      <c r="D1353" s="155" t="str">
        <f>IF(Input!F1353&lt;&gt;"",Input!F1353,"")</f>
        <v/>
      </c>
      <c r="E1353" s="154" t="str">
        <f>IF(Input!I1353&lt;&gt;"",CONCATENATE(Input!I1353,", ",LEFT(Input!H1353,1)),"")</f>
        <v/>
      </c>
      <c r="F1353" s="156"/>
      <c r="G1353" s="157" t="str">
        <f t="shared" si="21"/>
        <v/>
      </c>
      <c r="H1353" s="154" t="str">
        <f>IF(A1353&lt;&gt;"",VLOOKUP(G1353,ScoreRanges!$C$4:$E$8,3),"")</f>
        <v/>
      </c>
      <c r="I1353" s="156"/>
      <c r="J1353" s="129" t="str">
        <f>IF(AND(ConversionTable!$F$2&lt;&gt;"",A1353&lt;&gt;""),VLOOKUP(G1353,ConversionTable!B$2:D$402,3),"")</f>
        <v/>
      </c>
      <c r="K1353" s="66" t="str">
        <f>IF(AND(ConversionTable!$F$2&lt;&gt;"",A1353&lt;&gt;""),VLOOKUP(J1353,ConversionTable!I$4:K$7,3),"")</f>
        <v/>
      </c>
      <c r="M1353" s="66" t="str">
        <f>IF(A1353&lt;&gt;"",(Input!AE1353*ScoringModel!$B$11+Input!AF1353*ScoringModel!$B$21+Input!AG1353*ScoringModel!$B$31)*0.01,"")</f>
        <v/>
      </c>
      <c r="N1353" s="66" t="str">
        <f>IF(A1353&lt;&gt;"",(Input!J1353*ScoringModel!$B$4+Input!K1353*ScoringModel!$B$5+Input!L1353*ScoringModel!$B$6+Input!M1353*ScoringModel!$B$7+Input!N1353*ScoringModel!$B$8+Input!O1353*ScoringModel!$B$9+Input!P1353*ScoringModel!$B$10)*0.01,"")</f>
        <v/>
      </c>
      <c r="O1353" s="66" t="str">
        <f>IF(A1353&lt;&gt;"",(Input!Q1353*ScoringModel!$B$14+Input!R1353*ScoringModel!$B$15+Input!S1353*ScoringModel!$B$16+Input!T1353*ScoringModel!$B$17+Input!U1353*ScoringModel!$B$18+Input!V1353*ScoringModel!$B$19+Input!W1353*ScoringModel!$B$20)*0.01,"")</f>
        <v/>
      </c>
      <c r="P1353" s="66" t="str">
        <f>IF(A1353&lt;&gt;"",(Input!X1353*ScoringModel!$B$24+Input!Y1353*ScoringModel!$B$25+Input!Z1353*ScoringModel!$B$26+Input!AA1353*ScoringModel!$B$27+Input!AB1353*ScoringModel!$B$28+Input!AC1353*ScoringModel!$B$29+Input!AD1353*ScoringModel!$B$30)*0.01,"")</f>
        <v/>
      </c>
    </row>
    <row r="1354" spans="1:16" x14ac:dyDescent="0.25">
      <c r="A1354" s="154" t="str">
        <f>IF(Input!A1354&lt;&gt;"",Input!A1354,"")</f>
        <v/>
      </c>
      <c r="B1354" s="154" t="str">
        <f>IF(Input!D1354&lt;&gt;"",CONCATENATE(Input!D1354,", ",Input!C1354),"")</f>
        <v/>
      </c>
      <c r="C1354" s="154" t="str">
        <f>IF(Input!E1354&lt;&gt;"",Input!E1354,"")</f>
        <v/>
      </c>
      <c r="D1354" s="155" t="str">
        <f>IF(Input!F1354&lt;&gt;"",Input!F1354,"")</f>
        <v/>
      </c>
      <c r="E1354" s="154" t="str">
        <f>IF(Input!I1354&lt;&gt;"",CONCATENATE(Input!I1354,", ",LEFT(Input!H1354,1)),"")</f>
        <v/>
      </c>
      <c r="F1354" s="156"/>
      <c r="G1354" s="157" t="str">
        <f t="shared" si="21"/>
        <v/>
      </c>
      <c r="H1354" s="154" t="str">
        <f>IF(A1354&lt;&gt;"",VLOOKUP(G1354,ScoreRanges!$C$4:$E$8,3),"")</f>
        <v/>
      </c>
      <c r="I1354" s="156"/>
      <c r="J1354" s="129" t="str">
        <f>IF(AND(ConversionTable!$F$2&lt;&gt;"",A1354&lt;&gt;""),VLOOKUP(G1354,ConversionTable!B$2:D$402,3),"")</f>
        <v/>
      </c>
      <c r="K1354" s="66" t="str">
        <f>IF(AND(ConversionTable!$F$2&lt;&gt;"",A1354&lt;&gt;""),VLOOKUP(J1354,ConversionTable!I$4:K$7,3),"")</f>
        <v/>
      </c>
      <c r="M1354" s="66" t="str">
        <f>IF(A1354&lt;&gt;"",(Input!AE1354*ScoringModel!$B$11+Input!AF1354*ScoringModel!$B$21+Input!AG1354*ScoringModel!$B$31)*0.01,"")</f>
        <v/>
      </c>
      <c r="N1354" s="66" t="str">
        <f>IF(A1354&lt;&gt;"",(Input!J1354*ScoringModel!$B$4+Input!K1354*ScoringModel!$B$5+Input!L1354*ScoringModel!$B$6+Input!M1354*ScoringModel!$B$7+Input!N1354*ScoringModel!$B$8+Input!O1354*ScoringModel!$B$9+Input!P1354*ScoringModel!$B$10)*0.01,"")</f>
        <v/>
      </c>
      <c r="O1354" s="66" t="str">
        <f>IF(A1354&lt;&gt;"",(Input!Q1354*ScoringModel!$B$14+Input!R1354*ScoringModel!$B$15+Input!S1354*ScoringModel!$B$16+Input!T1354*ScoringModel!$B$17+Input!U1354*ScoringModel!$B$18+Input!V1354*ScoringModel!$B$19+Input!W1354*ScoringModel!$B$20)*0.01,"")</f>
        <v/>
      </c>
      <c r="P1354" s="66" t="str">
        <f>IF(A1354&lt;&gt;"",(Input!X1354*ScoringModel!$B$24+Input!Y1354*ScoringModel!$B$25+Input!Z1354*ScoringModel!$B$26+Input!AA1354*ScoringModel!$B$27+Input!AB1354*ScoringModel!$B$28+Input!AC1354*ScoringModel!$B$29+Input!AD1354*ScoringModel!$B$30)*0.01,"")</f>
        <v/>
      </c>
    </row>
    <row r="1355" spans="1:16" x14ac:dyDescent="0.25">
      <c r="A1355" s="154" t="str">
        <f>IF(Input!A1355&lt;&gt;"",Input!A1355,"")</f>
        <v/>
      </c>
      <c r="B1355" s="154" t="str">
        <f>IF(Input!D1355&lt;&gt;"",CONCATENATE(Input!D1355,", ",Input!C1355),"")</f>
        <v/>
      </c>
      <c r="C1355" s="154" t="str">
        <f>IF(Input!E1355&lt;&gt;"",Input!E1355,"")</f>
        <v/>
      </c>
      <c r="D1355" s="155" t="str">
        <f>IF(Input!F1355&lt;&gt;"",Input!F1355,"")</f>
        <v/>
      </c>
      <c r="E1355" s="154" t="str">
        <f>IF(Input!I1355&lt;&gt;"",CONCATENATE(Input!I1355,", ",LEFT(Input!H1355,1)),"")</f>
        <v/>
      </c>
      <c r="F1355" s="156"/>
      <c r="G1355" s="157" t="str">
        <f t="shared" si="21"/>
        <v/>
      </c>
      <c r="H1355" s="154" t="str">
        <f>IF(A1355&lt;&gt;"",VLOOKUP(G1355,ScoreRanges!$C$4:$E$8,3),"")</f>
        <v/>
      </c>
      <c r="I1355" s="156"/>
      <c r="J1355" s="129" t="str">
        <f>IF(AND(ConversionTable!$F$2&lt;&gt;"",A1355&lt;&gt;""),VLOOKUP(G1355,ConversionTable!B$2:D$402,3),"")</f>
        <v/>
      </c>
      <c r="K1355" s="66" t="str">
        <f>IF(AND(ConversionTable!$F$2&lt;&gt;"",A1355&lt;&gt;""),VLOOKUP(J1355,ConversionTable!I$4:K$7,3),"")</f>
        <v/>
      </c>
      <c r="M1355" s="66" t="str">
        <f>IF(A1355&lt;&gt;"",(Input!AE1355*ScoringModel!$B$11+Input!AF1355*ScoringModel!$B$21+Input!AG1355*ScoringModel!$B$31)*0.01,"")</f>
        <v/>
      </c>
      <c r="N1355" s="66" t="str">
        <f>IF(A1355&lt;&gt;"",(Input!J1355*ScoringModel!$B$4+Input!K1355*ScoringModel!$B$5+Input!L1355*ScoringModel!$B$6+Input!M1355*ScoringModel!$B$7+Input!N1355*ScoringModel!$B$8+Input!O1355*ScoringModel!$B$9+Input!P1355*ScoringModel!$B$10)*0.01,"")</f>
        <v/>
      </c>
      <c r="O1355" s="66" t="str">
        <f>IF(A1355&lt;&gt;"",(Input!Q1355*ScoringModel!$B$14+Input!R1355*ScoringModel!$B$15+Input!S1355*ScoringModel!$B$16+Input!T1355*ScoringModel!$B$17+Input!U1355*ScoringModel!$B$18+Input!V1355*ScoringModel!$B$19+Input!W1355*ScoringModel!$B$20)*0.01,"")</f>
        <v/>
      </c>
      <c r="P1355" s="66" t="str">
        <f>IF(A1355&lt;&gt;"",(Input!X1355*ScoringModel!$B$24+Input!Y1355*ScoringModel!$B$25+Input!Z1355*ScoringModel!$B$26+Input!AA1355*ScoringModel!$B$27+Input!AB1355*ScoringModel!$B$28+Input!AC1355*ScoringModel!$B$29+Input!AD1355*ScoringModel!$B$30)*0.01,"")</f>
        <v/>
      </c>
    </row>
    <row r="1356" spans="1:16" x14ac:dyDescent="0.25">
      <c r="A1356" s="154" t="str">
        <f>IF(Input!A1356&lt;&gt;"",Input!A1356,"")</f>
        <v/>
      </c>
      <c r="B1356" s="154" t="str">
        <f>IF(Input!D1356&lt;&gt;"",CONCATENATE(Input!D1356,", ",Input!C1356),"")</f>
        <v/>
      </c>
      <c r="C1356" s="154" t="str">
        <f>IF(Input!E1356&lt;&gt;"",Input!E1356,"")</f>
        <v/>
      </c>
      <c r="D1356" s="155" t="str">
        <f>IF(Input!F1356&lt;&gt;"",Input!F1356,"")</f>
        <v/>
      </c>
      <c r="E1356" s="154" t="str">
        <f>IF(Input!I1356&lt;&gt;"",CONCATENATE(Input!I1356,", ",LEFT(Input!H1356,1)),"")</f>
        <v/>
      </c>
      <c r="F1356" s="156"/>
      <c r="G1356" s="157" t="str">
        <f t="shared" si="21"/>
        <v/>
      </c>
      <c r="H1356" s="154" t="str">
        <f>IF(A1356&lt;&gt;"",VLOOKUP(G1356,ScoreRanges!$C$4:$E$8,3),"")</f>
        <v/>
      </c>
      <c r="I1356" s="156"/>
      <c r="J1356" s="129" t="str">
        <f>IF(AND(ConversionTable!$F$2&lt;&gt;"",A1356&lt;&gt;""),VLOOKUP(G1356,ConversionTable!B$2:D$402,3),"")</f>
        <v/>
      </c>
      <c r="K1356" s="66" t="str">
        <f>IF(AND(ConversionTable!$F$2&lt;&gt;"",A1356&lt;&gt;""),VLOOKUP(J1356,ConversionTable!I$4:K$7,3),"")</f>
        <v/>
      </c>
      <c r="M1356" s="66" t="str">
        <f>IF(A1356&lt;&gt;"",(Input!AE1356*ScoringModel!$B$11+Input!AF1356*ScoringModel!$B$21+Input!AG1356*ScoringModel!$B$31)*0.01,"")</f>
        <v/>
      </c>
      <c r="N1356" s="66" t="str">
        <f>IF(A1356&lt;&gt;"",(Input!J1356*ScoringModel!$B$4+Input!K1356*ScoringModel!$B$5+Input!L1356*ScoringModel!$B$6+Input!M1356*ScoringModel!$B$7+Input!N1356*ScoringModel!$B$8+Input!O1356*ScoringModel!$B$9+Input!P1356*ScoringModel!$B$10)*0.01,"")</f>
        <v/>
      </c>
      <c r="O1356" s="66" t="str">
        <f>IF(A1356&lt;&gt;"",(Input!Q1356*ScoringModel!$B$14+Input!R1356*ScoringModel!$B$15+Input!S1356*ScoringModel!$B$16+Input!T1356*ScoringModel!$B$17+Input!U1356*ScoringModel!$B$18+Input!V1356*ScoringModel!$B$19+Input!W1356*ScoringModel!$B$20)*0.01,"")</f>
        <v/>
      </c>
      <c r="P1356" s="66" t="str">
        <f>IF(A1356&lt;&gt;"",(Input!X1356*ScoringModel!$B$24+Input!Y1356*ScoringModel!$B$25+Input!Z1356*ScoringModel!$B$26+Input!AA1356*ScoringModel!$B$27+Input!AB1356*ScoringModel!$B$28+Input!AC1356*ScoringModel!$B$29+Input!AD1356*ScoringModel!$B$30)*0.01,"")</f>
        <v/>
      </c>
    </row>
    <row r="1357" spans="1:16" x14ac:dyDescent="0.25">
      <c r="A1357" s="154" t="str">
        <f>IF(Input!A1357&lt;&gt;"",Input!A1357,"")</f>
        <v/>
      </c>
      <c r="B1357" s="154" t="str">
        <f>IF(Input!D1357&lt;&gt;"",CONCATENATE(Input!D1357,", ",Input!C1357),"")</f>
        <v/>
      </c>
      <c r="C1357" s="154" t="str">
        <f>IF(Input!E1357&lt;&gt;"",Input!E1357,"")</f>
        <v/>
      </c>
      <c r="D1357" s="155" t="str">
        <f>IF(Input!F1357&lt;&gt;"",Input!F1357,"")</f>
        <v/>
      </c>
      <c r="E1357" s="154" t="str">
        <f>IF(Input!I1357&lt;&gt;"",CONCATENATE(Input!I1357,", ",LEFT(Input!H1357,1)),"")</f>
        <v/>
      </c>
      <c r="F1357" s="156"/>
      <c r="G1357" s="157" t="str">
        <f t="shared" si="21"/>
        <v/>
      </c>
      <c r="H1357" s="154" t="str">
        <f>IF(A1357&lt;&gt;"",VLOOKUP(G1357,ScoreRanges!$C$4:$E$8,3),"")</f>
        <v/>
      </c>
      <c r="I1357" s="156"/>
      <c r="J1357" s="129" t="str">
        <f>IF(AND(ConversionTable!$F$2&lt;&gt;"",A1357&lt;&gt;""),VLOOKUP(G1357,ConversionTable!B$2:D$402,3),"")</f>
        <v/>
      </c>
      <c r="K1357" s="66" t="str">
        <f>IF(AND(ConversionTable!$F$2&lt;&gt;"",A1357&lt;&gt;""),VLOOKUP(J1357,ConversionTable!I$4:K$7,3),"")</f>
        <v/>
      </c>
      <c r="M1357" s="66" t="str">
        <f>IF(A1357&lt;&gt;"",(Input!AE1357*ScoringModel!$B$11+Input!AF1357*ScoringModel!$B$21+Input!AG1357*ScoringModel!$B$31)*0.01,"")</f>
        <v/>
      </c>
      <c r="N1357" s="66" t="str">
        <f>IF(A1357&lt;&gt;"",(Input!J1357*ScoringModel!$B$4+Input!K1357*ScoringModel!$B$5+Input!L1357*ScoringModel!$B$6+Input!M1357*ScoringModel!$B$7+Input!N1357*ScoringModel!$B$8+Input!O1357*ScoringModel!$B$9+Input!P1357*ScoringModel!$B$10)*0.01,"")</f>
        <v/>
      </c>
      <c r="O1357" s="66" t="str">
        <f>IF(A1357&lt;&gt;"",(Input!Q1357*ScoringModel!$B$14+Input!R1357*ScoringModel!$B$15+Input!S1357*ScoringModel!$B$16+Input!T1357*ScoringModel!$B$17+Input!U1357*ScoringModel!$B$18+Input!V1357*ScoringModel!$B$19+Input!W1357*ScoringModel!$B$20)*0.01,"")</f>
        <v/>
      </c>
      <c r="P1357" s="66" t="str">
        <f>IF(A1357&lt;&gt;"",(Input!X1357*ScoringModel!$B$24+Input!Y1357*ScoringModel!$B$25+Input!Z1357*ScoringModel!$B$26+Input!AA1357*ScoringModel!$B$27+Input!AB1357*ScoringModel!$B$28+Input!AC1357*ScoringModel!$B$29+Input!AD1357*ScoringModel!$B$30)*0.01,"")</f>
        <v/>
      </c>
    </row>
    <row r="1358" spans="1:16" x14ac:dyDescent="0.25">
      <c r="A1358" s="154" t="str">
        <f>IF(Input!A1358&lt;&gt;"",Input!A1358,"")</f>
        <v/>
      </c>
      <c r="B1358" s="154" t="str">
        <f>IF(Input!D1358&lt;&gt;"",CONCATENATE(Input!D1358,", ",Input!C1358),"")</f>
        <v/>
      </c>
      <c r="C1358" s="154" t="str">
        <f>IF(Input!E1358&lt;&gt;"",Input!E1358,"")</f>
        <v/>
      </c>
      <c r="D1358" s="155" t="str">
        <f>IF(Input!F1358&lt;&gt;"",Input!F1358,"")</f>
        <v/>
      </c>
      <c r="E1358" s="154" t="str">
        <f>IF(Input!I1358&lt;&gt;"",CONCATENATE(Input!I1358,", ",LEFT(Input!H1358,1)),"")</f>
        <v/>
      </c>
      <c r="F1358" s="156"/>
      <c r="G1358" s="157" t="str">
        <f t="shared" si="21"/>
        <v/>
      </c>
      <c r="H1358" s="154" t="str">
        <f>IF(A1358&lt;&gt;"",VLOOKUP(G1358,ScoreRanges!$C$4:$E$8,3),"")</f>
        <v/>
      </c>
      <c r="I1358" s="156"/>
      <c r="J1358" s="129" t="str">
        <f>IF(AND(ConversionTable!$F$2&lt;&gt;"",A1358&lt;&gt;""),VLOOKUP(G1358,ConversionTable!B$2:D$402,3),"")</f>
        <v/>
      </c>
      <c r="K1358" s="66" t="str">
        <f>IF(AND(ConversionTable!$F$2&lt;&gt;"",A1358&lt;&gt;""),VLOOKUP(J1358,ConversionTable!I$4:K$7,3),"")</f>
        <v/>
      </c>
      <c r="M1358" s="66" t="str">
        <f>IF(A1358&lt;&gt;"",(Input!AE1358*ScoringModel!$B$11+Input!AF1358*ScoringModel!$B$21+Input!AG1358*ScoringModel!$B$31)*0.01,"")</f>
        <v/>
      </c>
      <c r="N1358" s="66" t="str">
        <f>IF(A1358&lt;&gt;"",(Input!J1358*ScoringModel!$B$4+Input!K1358*ScoringModel!$B$5+Input!L1358*ScoringModel!$B$6+Input!M1358*ScoringModel!$B$7+Input!N1358*ScoringModel!$B$8+Input!O1358*ScoringModel!$B$9+Input!P1358*ScoringModel!$B$10)*0.01,"")</f>
        <v/>
      </c>
      <c r="O1358" s="66" t="str">
        <f>IF(A1358&lt;&gt;"",(Input!Q1358*ScoringModel!$B$14+Input!R1358*ScoringModel!$B$15+Input!S1358*ScoringModel!$B$16+Input!T1358*ScoringModel!$B$17+Input!U1358*ScoringModel!$B$18+Input!V1358*ScoringModel!$B$19+Input!W1358*ScoringModel!$B$20)*0.01,"")</f>
        <v/>
      </c>
      <c r="P1358" s="66" t="str">
        <f>IF(A1358&lt;&gt;"",(Input!X1358*ScoringModel!$B$24+Input!Y1358*ScoringModel!$B$25+Input!Z1358*ScoringModel!$B$26+Input!AA1358*ScoringModel!$B$27+Input!AB1358*ScoringModel!$B$28+Input!AC1358*ScoringModel!$B$29+Input!AD1358*ScoringModel!$B$30)*0.01,"")</f>
        <v/>
      </c>
    </row>
    <row r="1359" spans="1:16" x14ac:dyDescent="0.25">
      <c r="A1359" s="154" t="str">
        <f>IF(Input!A1359&lt;&gt;"",Input!A1359,"")</f>
        <v/>
      </c>
      <c r="B1359" s="154" t="str">
        <f>IF(Input!D1359&lt;&gt;"",CONCATENATE(Input!D1359,", ",Input!C1359),"")</f>
        <v/>
      </c>
      <c r="C1359" s="154" t="str">
        <f>IF(Input!E1359&lt;&gt;"",Input!E1359,"")</f>
        <v/>
      </c>
      <c r="D1359" s="155" t="str">
        <f>IF(Input!F1359&lt;&gt;"",Input!F1359,"")</f>
        <v/>
      </c>
      <c r="E1359" s="154" t="str">
        <f>IF(Input!I1359&lt;&gt;"",CONCATENATE(Input!I1359,", ",LEFT(Input!H1359,1)),"")</f>
        <v/>
      </c>
      <c r="F1359" s="156"/>
      <c r="G1359" s="157" t="str">
        <f t="shared" si="21"/>
        <v/>
      </c>
      <c r="H1359" s="154" t="str">
        <f>IF(A1359&lt;&gt;"",VLOOKUP(G1359,ScoreRanges!$C$4:$E$8,3),"")</f>
        <v/>
      </c>
      <c r="I1359" s="156"/>
      <c r="J1359" s="129" t="str">
        <f>IF(AND(ConversionTable!$F$2&lt;&gt;"",A1359&lt;&gt;""),VLOOKUP(G1359,ConversionTable!B$2:D$402,3),"")</f>
        <v/>
      </c>
      <c r="K1359" s="66" t="str">
        <f>IF(AND(ConversionTable!$F$2&lt;&gt;"",A1359&lt;&gt;""),VLOOKUP(J1359,ConversionTable!I$4:K$7,3),"")</f>
        <v/>
      </c>
      <c r="M1359" s="66" t="str">
        <f>IF(A1359&lt;&gt;"",(Input!AE1359*ScoringModel!$B$11+Input!AF1359*ScoringModel!$B$21+Input!AG1359*ScoringModel!$B$31)*0.01,"")</f>
        <v/>
      </c>
      <c r="N1359" s="66" t="str">
        <f>IF(A1359&lt;&gt;"",(Input!J1359*ScoringModel!$B$4+Input!K1359*ScoringModel!$B$5+Input!L1359*ScoringModel!$B$6+Input!M1359*ScoringModel!$B$7+Input!N1359*ScoringModel!$B$8+Input!O1359*ScoringModel!$B$9+Input!P1359*ScoringModel!$B$10)*0.01,"")</f>
        <v/>
      </c>
      <c r="O1359" s="66" t="str">
        <f>IF(A1359&lt;&gt;"",(Input!Q1359*ScoringModel!$B$14+Input!R1359*ScoringModel!$B$15+Input!S1359*ScoringModel!$B$16+Input!T1359*ScoringModel!$B$17+Input!U1359*ScoringModel!$B$18+Input!V1359*ScoringModel!$B$19+Input!W1359*ScoringModel!$B$20)*0.01,"")</f>
        <v/>
      </c>
      <c r="P1359" s="66" t="str">
        <f>IF(A1359&lt;&gt;"",(Input!X1359*ScoringModel!$B$24+Input!Y1359*ScoringModel!$B$25+Input!Z1359*ScoringModel!$B$26+Input!AA1359*ScoringModel!$B$27+Input!AB1359*ScoringModel!$B$28+Input!AC1359*ScoringModel!$B$29+Input!AD1359*ScoringModel!$B$30)*0.01,"")</f>
        <v/>
      </c>
    </row>
    <row r="1360" spans="1:16" x14ac:dyDescent="0.25">
      <c r="A1360" s="154" t="str">
        <f>IF(Input!A1360&lt;&gt;"",Input!A1360,"")</f>
        <v/>
      </c>
      <c r="B1360" s="154" t="str">
        <f>IF(Input!D1360&lt;&gt;"",CONCATENATE(Input!D1360,", ",Input!C1360),"")</f>
        <v/>
      </c>
      <c r="C1360" s="154" t="str">
        <f>IF(Input!E1360&lt;&gt;"",Input!E1360,"")</f>
        <v/>
      </c>
      <c r="D1360" s="155" t="str">
        <f>IF(Input!F1360&lt;&gt;"",Input!F1360,"")</f>
        <v/>
      </c>
      <c r="E1360" s="154" t="str">
        <f>IF(Input!I1360&lt;&gt;"",CONCATENATE(Input!I1360,", ",LEFT(Input!H1360,1)),"")</f>
        <v/>
      </c>
      <c r="F1360" s="156"/>
      <c r="G1360" s="157" t="str">
        <f t="shared" si="21"/>
        <v/>
      </c>
      <c r="H1360" s="154" t="str">
        <f>IF(A1360&lt;&gt;"",VLOOKUP(G1360,ScoreRanges!$C$4:$E$8,3),"")</f>
        <v/>
      </c>
      <c r="I1360" s="156"/>
      <c r="J1360" s="129" t="str">
        <f>IF(AND(ConversionTable!$F$2&lt;&gt;"",A1360&lt;&gt;""),VLOOKUP(G1360,ConversionTable!B$2:D$402,3),"")</f>
        <v/>
      </c>
      <c r="K1360" s="66" t="str">
        <f>IF(AND(ConversionTable!$F$2&lt;&gt;"",A1360&lt;&gt;""),VLOOKUP(J1360,ConversionTable!I$4:K$7,3),"")</f>
        <v/>
      </c>
      <c r="M1360" s="66" t="str">
        <f>IF(A1360&lt;&gt;"",(Input!AE1360*ScoringModel!$B$11+Input!AF1360*ScoringModel!$B$21+Input!AG1360*ScoringModel!$B$31)*0.01,"")</f>
        <v/>
      </c>
      <c r="N1360" s="66" t="str">
        <f>IF(A1360&lt;&gt;"",(Input!J1360*ScoringModel!$B$4+Input!K1360*ScoringModel!$B$5+Input!L1360*ScoringModel!$B$6+Input!M1360*ScoringModel!$B$7+Input!N1360*ScoringModel!$B$8+Input!O1360*ScoringModel!$B$9+Input!P1360*ScoringModel!$B$10)*0.01,"")</f>
        <v/>
      </c>
      <c r="O1360" s="66" t="str">
        <f>IF(A1360&lt;&gt;"",(Input!Q1360*ScoringModel!$B$14+Input!R1360*ScoringModel!$B$15+Input!S1360*ScoringModel!$B$16+Input!T1360*ScoringModel!$B$17+Input!U1360*ScoringModel!$B$18+Input!V1360*ScoringModel!$B$19+Input!W1360*ScoringModel!$B$20)*0.01,"")</f>
        <v/>
      </c>
      <c r="P1360" s="66" t="str">
        <f>IF(A1360&lt;&gt;"",(Input!X1360*ScoringModel!$B$24+Input!Y1360*ScoringModel!$B$25+Input!Z1360*ScoringModel!$B$26+Input!AA1360*ScoringModel!$B$27+Input!AB1360*ScoringModel!$B$28+Input!AC1360*ScoringModel!$B$29+Input!AD1360*ScoringModel!$B$30)*0.01,"")</f>
        <v/>
      </c>
    </row>
    <row r="1361" spans="1:16" x14ac:dyDescent="0.25">
      <c r="A1361" s="154" t="str">
        <f>IF(Input!A1361&lt;&gt;"",Input!A1361,"")</f>
        <v/>
      </c>
      <c r="B1361" s="154" t="str">
        <f>IF(Input!D1361&lt;&gt;"",CONCATENATE(Input!D1361,", ",Input!C1361),"")</f>
        <v/>
      </c>
      <c r="C1361" s="154" t="str">
        <f>IF(Input!E1361&lt;&gt;"",Input!E1361,"")</f>
        <v/>
      </c>
      <c r="D1361" s="155" t="str">
        <f>IF(Input!F1361&lt;&gt;"",Input!F1361,"")</f>
        <v/>
      </c>
      <c r="E1361" s="154" t="str">
        <f>IF(Input!I1361&lt;&gt;"",CONCATENATE(Input!I1361,", ",LEFT(Input!H1361,1)),"")</f>
        <v/>
      </c>
      <c r="F1361" s="156"/>
      <c r="G1361" s="157" t="str">
        <f t="shared" si="21"/>
        <v/>
      </c>
      <c r="H1361" s="154" t="str">
        <f>IF(A1361&lt;&gt;"",VLOOKUP(G1361,ScoreRanges!$C$4:$E$8,3),"")</f>
        <v/>
      </c>
      <c r="I1361" s="156"/>
      <c r="J1361" s="129" t="str">
        <f>IF(AND(ConversionTable!$F$2&lt;&gt;"",A1361&lt;&gt;""),VLOOKUP(G1361,ConversionTable!B$2:D$402,3),"")</f>
        <v/>
      </c>
      <c r="K1361" s="66" t="str">
        <f>IF(AND(ConversionTable!$F$2&lt;&gt;"",A1361&lt;&gt;""),VLOOKUP(J1361,ConversionTable!I$4:K$7,3),"")</f>
        <v/>
      </c>
      <c r="M1361" s="66" t="str">
        <f>IF(A1361&lt;&gt;"",(Input!AE1361*ScoringModel!$B$11+Input!AF1361*ScoringModel!$B$21+Input!AG1361*ScoringModel!$B$31)*0.01,"")</f>
        <v/>
      </c>
      <c r="N1361" s="66" t="str">
        <f>IF(A1361&lt;&gt;"",(Input!J1361*ScoringModel!$B$4+Input!K1361*ScoringModel!$B$5+Input!L1361*ScoringModel!$B$6+Input!M1361*ScoringModel!$B$7+Input!N1361*ScoringModel!$B$8+Input!O1361*ScoringModel!$B$9+Input!P1361*ScoringModel!$B$10)*0.01,"")</f>
        <v/>
      </c>
      <c r="O1361" s="66" t="str">
        <f>IF(A1361&lt;&gt;"",(Input!Q1361*ScoringModel!$B$14+Input!R1361*ScoringModel!$B$15+Input!S1361*ScoringModel!$B$16+Input!T1361*ScoringModel!$B$17+Input!U1361*ScoringModel!$B$18+Input!V1361*ScoringModel!$B$19+Input!W1361*ScoringModel!$B$20)*0.01,"")</f>
        <v/>
      </c>
      <c r="P1361" s="66" t="str">
        <f>IF(A1361&lt;&gt;"",(Input!X1361*ScoringModel!$B$24+Input!Y1361*ScoringModel!$B$25+Input!Z1361*ScoringModel!$B$26+Input!AA1361*ScoringModel!$B$27+Input!AB1361*ScoringModel!$B$28+Input!AC1361*ScoringModel!$B$29+Input!AD1361*ScoringModel!$B$30)*0.01,"")</f>
        <v/>
      </c>
    </row>
    <row r="1362" spans="1:16" x14ac:dyDescent="0.25">
      <c r="A1362" s="154" t="str">
        <f>IF(Input!A1362&lt;&gt;"",Input!A1362,"")</f>
        <v/>
      </c>
      <c r="B1362" s="154" t="str">
        <f>IF(Input!D1362&lt;&gt;"",CONCATENATE(Input!D1362,", ",Input!C1362),"")</f>
        <v/>
      </c>
      <c r="C1362" s="154" t="str">
        <f>IF(Input!E1362&lt;&gt;"",Input!E1362,"")</f>
        <v/>
      </c>
      <c r="D1362" s="155" t="str">
        <f>IF(Input!F1362&lt;&gt;"",Input!F1362,"")</f>
        <v/>
      </c>
      <c r="E1362" s="154" t="str">
        <f>IF(Input!I1362&lt;&gt;"",CONCATENATE(Input!I1362,", ",LEFT(Input!H1362,1)),"")</f>
        <v/>
      </c>
      <c r="F1362" s="156"/>
      <c r="G1362" s="157" t="str">
        <f t="shared" si="21"/>
        <v/>
      </c>
      <c r="H1362" s="154" t="str">
        <f>IF(A1362&lt;&gt;"",VLOOKUP(G1362,ScoreRanges!$C$4:$E$8,3),"")</f>
        <v/>
      </c>
      <c r="I1362" s="156"/>
      <c r="J1362" s="129" t="str">
        <f>IF(AND(ConversionTable!$F$2&lt;&gt;"",A1362&lt;&gt;""),VLOOKUP(G1362,ConversionTable!B$2:D$402,3),"")</f>
        <v/>
      </c>
      <c r="K1362" s="66" t="str">
        <f>IF(AND(ConversionTable!$F$2&lt;&gt;"",A1362&lt;&gt;""),VLOOKUP(J1362,ConversionTable!I$4:K$7,3),"")</f>
        <v/>
      </c>
      <c r="M1362" s="66" t="str">
        <f>IF(A1362&lt;&gt;"",(Input!AE1362*ScoringModel!$B$11+Input!AF1362*ScoringModel!$B$21+Input!AG1362*ScoringModel!$B$31)*0.01,"")</f>
        <v/>
      </c>
      <c r="N1362" s="66" t="str">
        <f>IF(A1362&lt;&gt;"",(Input!J1362*ScoringModel!$B$4+Input!K1362*ScoringModel!$B$5+Input!L1362*ScoringModel!$B$6+Input!M1362*ScoringModel!$B$7+Input!N1362*ScoringModel!$B$8+Input!O1362*ScoringModel!$B$9+Input!P1362*ScoringModel!$B$10)*0.01,"")</f>
        <v/>
      </c>
      <c r="O1362" s="66" t="str">
        <f>IF(A1362&lt;&gt;"",(Input!Q1362*ScoringModel!$B$14+Input!R1362*ScoringModel!$B$15+Input!S1362*ScoringModel!$B$16+Input!T1362*ScoringModel!$B$17+Input!U1362*ScoringModel!$B$18+Input!V1362*ScoringModel!$B$19+Input!W1362*ScoringModel!$B$20)*0.01,"")</f>
        <v/>
      </c>
      <c r="P1362" s="66" t="str">
        <f>IF(A1362&lt;&gt;"",(Input!X1362*ScoringModel!$B$24+Input!Y1362*ScoringModel!$B$25+Input!Z1362*ScoringModel!$B$26+Input!AA1362*ScoringModel!$B$27+Input!AB1362*ScoringModel!$B$28+Input!AC1362*ScoringModel!$B$29+Input!AD1362*ScoringModel!$B$30)*0.01,"")</f>
        <v/>
      </c>
    </row>
    <row r="1363" spans="1:16" x14ac:dyDescent="0.25">
      <c r="A1363" s="154" t="str">
        <f>IF(Input!A1363&lt;&gt;"",Input!A1363,"")</f>
        <v/>
      </c>
      <c r="B1363" s="154" t="str">
        <f>IF(Input!D1363&lt;&gt;"",CONCATENATE(Input!D1363,", ",Input!C1363),"")</f>
        <v/>
      </c>
      <c r="C1363" s="154" t="str">
        <f>IF(Input!E1363&lt;&gt;"",Input!E1363,"")</f>
        <v/>
      </c>
      <c r="D1363" s="155" t="str">
        <f>IF(Input!F1363&lt;&gt;"",Input!F1363,"")</f>
        <v/>
      </c>
      <c r="E1363" s="154" t="str">
        <f>IF(Input!I1363&lt;&gt;"",CONCATENATE(Input!I1363,", ",LEFT(Input!H1363,1)),"")</f>
        <v/>
      </c>
      <c r="F1363" s="156"/>
      <c r="G1363" s="157" t="str">
        <f t="shared" si="21"/>
        <v/>
      </c>
      <c r="H1363" s="154" t="str">
        <f>IF(A1363&lt;&gt;"",VLOOKUP(G1363,ScoreRanges!$C$4:$E$8,3),"")</f>
        <v/>
      </c>
      <c r="I1363" s="156"/>
      <c r="J1363" s="129" t="str">
        <f>IF(AND(ConversionTable!$F$2&lt;&gt;"",A1363&lt;&gt;""),VLOOKUP(G1363,ConversionTable!B$2:D$402,3),"")</f>
        <v/>
      </c>
      <c r="K1363" s="66" t="str">
        <f>IF(AND(ConversionTable!$F$2&lt;&gt;"",A1363&lt;&gt;""),VLOOKUP(J1363,ConversionTable!I$4:K$7,3),"")</f>
        <v/>
      </c>
      <c r="M1363" s="66" t="str">
        <f>IF(A1363&lt;&gt;"",(Input!AE1363*ScoringModel!$B$11+Input!AF1363*ScoringModel!$B$21+Input!AG1363*ScoringModel!$B$31)*0.01,"")</f>
        <v/>
      </c>
      <c r="N1363" s="66" t="str">
        <f>IF(A1363&lt;&gt;"",(Input!J1363*ScoringModel!$B$4+Input!K1363*ScoringModel!$B$5+Input!L1363*ScoringModel!$B$6+Input!M1363*ScoringModel!$B$7+Input!N1363*ScoringModel!$B$8+Input!O1363*ScoringModel!$B$9+Input!P1363*ScoringModel!$B$10)*0.01,"")</f>
        <v/>
      </c>
      <c r="O1363" s="66" t="str">
        <f>IF(A1363&lt;&gt;"",(Input!Q1363*ScoringModel!$B$14+Input!R1363*ScoringModel!$B$15+Input!S1363*ScoringModel!$B$16+Input!T1363*ScoringModel!$B$17+Input!U1363*ScoringModel!$B$18+Input!V1363*ScoringModel!$B$19+Input!W1363*ScoringModel!$B$20)*0.01,"")</f>
        <v/>
      </c>
      <c r="P1363" s="66" t="str">
        <f>IF(A1363&lt;&gt;"",(Input!X1363*ScoringModel!$B$24+Input!Y1363*ScoringModel!$B$25+Input!Z1363*ScoringModel!$B$26+Input!AA1363*ScoringModel!$B$27+Input!AB1363*ScoringModel!$B$28+Input!AC1363*ScoringModel!$B$29+Input!AD1363*ScoringModel!$B$30)*0.01,"")</f>
        <v/>
      </c>
    </row>
    <row r="1364" spans="1:16" x14ac:dyDescent="0.25">
      <c r="A1364" s="154" t="str">
        <f>IF(Input!A1364&lt;&gt;"",Input!A1364,"")</f>
        <v/>
      </c>
      <c r="B1364" s="154" t="str">
        <f>IF(Input!D1364&lt;&gt;"",CONCATENATE(Input!D1364,", ",Input!C1364),"")</f>
        <v/>
      </c>
      <c r="C1364" s="154" t="str">
        <f>IF(Input!E1364&lt;&gt;"",Input!E1364,"")</f>
        <v/>
      </c>
      <c r="D1364" s="155" t="str">
        <f>IF(Input!F1364&lt;&gt;"",Input!F1364,"")</f>
        <v/>
      </c>
      <c r="E1364" s="154" t="str">
        <f>IF(Input!I1364&lt;&gt;"",CONCATENATE(Input!I1364,", ",LEFT(Input!H1364,1)),"")</f>
        <v/>
      </c>
      <c r="F1364" s="156"/>
      <c r="G1364" s="157" t="str">
        <f t="shared" si="21"/>
        <v/>
      </c>
      <c r="H1364" s="154" t="str">
        <f>IF(A1364&lt;&gt;"",VLOOKUP(G1364,ScoreRanges!$C$4:$E$8,3),"")</f>
        <v/>
      </c>
      <c r="I1364" s="156"/>
      <c r="J1364" s="129" t="str">
        <f>IF(AND(ConversionTable!$F$2&lt;&gt;"",A1364&lt;&gt;""),VLOOKUP(G1364,ConversionTable!B$2:D$402,3),"")</f>
        <v/>
      </c>
      <c r="K1364" s="66" t="str">
        <f>IF(AND(ConversionTable!$F$2&lt;&gt;"",A1364&lt;&gt;""),VLOOKUP(J1364,ConversionTable!I$4:K$7,3),"")</f>
        <v/>
      </c>
      <c r="M1364" s="66" t="str">
        <f>IF(A1364&lt;&gt;"",(Input!AE1364*ScoringModel!$B$11+Input!AF1364*ScoringModel!$B$21+Input!AG1364*ScoringModel!$B$31)*0.01,"")</f>
        <v/>
      </c>
      <c r="N1364" s="66" t="str">
        <f>IF(A1364&lt;&gt;"",(Input!J1364*ScoringModel!$B$4+Input!K1364*ScoringModel!$B$5+Input!L1364*ScoringModel!$B$6+Input!M1364*ScoringModel!$B$7+Input!N1364*ScoringModel!$B$8+Input!O1364*ScoringModel!$B$9+Input!P1364*ScoringModel!$B$10)*0.01,"")</f>
        <v/>
      </c>
      <c r="O1364" s="66" t="str">
        <f>IF(A1364&lt;&gt;"",(Input!Q1364*ScoringModel!$B$14+Input!R1364*ScoringModel!$B$15+Input!S1364*ScoringModel!$B$16+Input!T1364*ScoringModel!$B$17+Input!U1364*ScoringModel!$B$18+Input!V1364*ScoringModel!$B$19+Input!W1364*ScoringModel!$B$20)*0.01,"")</f>
        <v/>
      </c>
      <c r="P1364" s="66" t="str">
        <f>IF(A1364&lt;&gt;"",(Input!X1364*ScoringModel!$B$24+Input!Y1364*ScoringModel!$B$25+Input!Z1364*ScoringModel!$B$26+Input!AA1364*ScoringModel!$B$27+Input!AB1364*ScoringModel!$B$28+Input!AC1364*ScoringModel!$B$29+Input!AD1364*ScoringModel!$B$30)*0.01,"")</f>
        <v/>
      </c>
    </row>
    <row r="1365" spans="1:16" x14ac:dyDescent="0.25">
      <c r="A1365" s="154" t="str">
        <f>IF(Input!A1365&lt;&gt;"",Input!A1365,"")</f>
        <v/>
      </c>
      <c r="B1365" s="154" t="str">
        <f>IF(Input!D1365&lt;&gt;"",CONCATENATE(Input!D1365,", ",Input!C1365),"")</f>
        <v/>
      </c>
      <c r="C1365" s="154" t="str">
        <f>IF(Input!E1365&lt;&gt;"",Input!E1365,"")</f>
        <v/>
      </c>
      <c r="D1365" s="155" t="str">
        <f>IF(Input!F1365&lt;&gt;"",Input!F1365,"")</f>
        <v/>
      </c>
      <c r="E1365" s="154" t="str">
        <f>IF(Input!I1365&lt;&gt;"",CONCATENATE(Input!I1365,", ",LEFT(Input!H1365,1)),"")</f>
        <v/>
      </c>
      <c r="F1365" s="156"/>
      <c r="G1365" s="157" t="str">
        <f t="shared" si="21"/>
        <v/>
      </c>
      <c r="H1365" s="154" t="str">
        <f>IF(A1365&lt;&gt;"",VLOOKUP(G1365,ScoreRanges!$C$4:$E$8,3),"")</f>
        <v/>
      </c>
      <c r="I1365" s="156"/>
      <c r="J1365" s="129" t="str">
        <f>IF(AND(ConversionTable!$F$2&lt;&gt;"",A1365&lt;&gt;""),VLOOKUP(G1365,ConversionTable!B$2:D$402,3),"")</f>
        <v/>
      </c>
      <c r="K1365" s="66" t="str">
        <f>IF(AND(ConversionTable!$F$2&lt;&gt;"",A1365&lt;&gt;""),VLOOKUP(J1365,ConversionTable!I$4:K$7,3),"")</f>
        <v/>
      </c>
      <c r="M1365" s="66" t="str">
        <f>IF(A1365&lt;&gt;"",(Input!AE1365*ScoringModel!$B$11+Input!AF1365*ScoringModel!$B$21+Input!AG1365*ScoringModel!$B$31)*0.01,"")</f>
        <v/>
      </c>
      <c r="N1365" s="66" t="str">
        <f>IF(A1365&lt;&gt;"",(Input!J1365*ScoringModel!$B$4+Input!K1365*ScoringModel!$B$5+Input!L1365*ScoringModel!$B$6+Input!M1365*ScoringModel!$B$7+Input!N1365*ScoringModel!$B$8+Input!O1365*ScoringModel!$B$9+Input!P1365*ScoringModel!$B$10)*0.01,"")</f>
        <v/>
      </c>
      <c r="O1365" s="66" t="str">
        <f>IF(A1365&lt;&gt;"",(Input!Q1365*ScoringModel!$B$14+Input!R1365*ScoringModel!$B$15+Input!S1365*ScoringModel!$B$16+Input!T1365*ScoringModel!$B$17+Input!U1365*ScoringModel!$B$18+Input!V1365*ScoringModel!$B$19+Input!W1365*ScoringModel!$B$20)*0.01,"")</f>
        <v/>
      </c>
      <c r="P1365" s="66" t="str">
        <f>IF(A1365&lt;&gt;"",(Input!X1365*ScoringModel!$B$24+Input!Y1365*ScoringModel!$B$25+Input!Z1365*ScoringModel!$B$26+Input!AA1365*ScoringModel!$B$27+Input!AB1365*ScoringModel!$B$28+Input!AC1365*ScoringModel!$B$29+Input!AD1365*ScoringModel!$B$30)*0.01,"")</f>
        <v/>
      </c>
    </row>
    <row r="1366" spans="1:16" x14ac:dyDescent="0.25">
      <c r="A1366" s="154" t="str">
        <f>IF(Input!A1366&lt;&gt;"",Input!A1366,"")</f>
        <v/>
      </c>
      <c r="B1366" s="154" t="str">
        <f>IF(Input!D1366&lt;&gt;"",CONCATENATE(Input!D1366,", ",Input!C1366),"")</f>
        <v/>
      </c>
      <c r="C1366" s="154" t="str">
        <f>IF(Input!E1366&lt;&gt;"",Input!E1366,"")</f>
        <v/>
      </c>
      <c r="D1366" s="155" t="str">
        <f>IF(Input!F1366&lt;&gt;"",Input!F1366,"")</f>
        <v/>
      </c>
      <c r="E1366" s="154" t="str">
        <f>IF(Input!I1366&lt;&gt;"",CONCATENATE(Input!I1366,", ",LEFT(Input!H1366,1)),"")</f>
        <v/>
      </c>
      <c r="F1366" s="156"/>
      <c r="G1366" s="157" t="str">
        <f t="shared" si="21"/>
        <v/>
      </c>
      <c r="H1366" s="154" t="str">
        <f>IF(A1366&lt;&gt;"",VLOOKUP(G1366,ScoreRanges!$C$4:$E$8,3),"")</f>
        <v/>
      </c>
      <c r="I1366" s="156"/>
      <c r="J1366" s="129" t="str">
        <f>IF(AND(ConversionTable!$F$2&lt;&gt;"",A1366&lt;&gt;""),VLOOKUP(G1366,ConversionTable!B$2:D$402,3),"")</f>
        <v/>
      </c>
      <c r="K1366" s="66" t="str">
        <f>IF(AND(ConversionTable!$F$2&lt;&gt;"",A1366&lt;&gt;""),VLOOKUP(J1366,ConversionTable!I$4:K$7,3),"")</f>
        <v/>
      </c>
      <c r="M1366" s="66" t="str">
        <f>IF(A1366&lt;&gt;"",(Input!AE1366*ScoringModel!$B$11+Input!AF1366*ScoringModel!$B$21+Input!AG1366*ScoringModel!$B$31)*0.01,"")</f>
        <v/>
      </c>
      <c r="N1366" s="66" t="str">
        <f>IF(A1366&lt;&gt;"",(Input!J1366*ScoringModel!$B$4+Input!K1366*ScoringModel!$B$5+Input!L1366*ScoringModel!$B$6+Input!M1366*ScoringModel!$B$7+Input!N1366*ScoringModel!$B$8+Input!O1366*ScoringModel!$B$9+Input!P1366*ScoringModel!$B$10)*0.01,"")</f>
        <v/>
      </c>
      <c r="O1366" s="66" t="str">
        <f>IF(A1366&lt;&gt;"",(Input!Q1366*ScoringModel!$B$14+Input!R1366*ScoringModel!$B$15+Input!S1366*ScoringModel!$B$16+Input!T1366*ScoringModel!$B$17+Input!U1366*ScoringModel!$B$18+Input!V1366*ScoringModel!$B$19+Input!W1366*ScoringModel!$B$20)*0.01,"")</f>
        <v/>
      </c>
      <c r="P1366" s="66" t="str">
        <f>IF(A1366&lt;&gt;"",(Input!X1366*ScoringModel!$B$24+Input!Y1366*ScoringModel!$B$25+Input!Z1366*ScoringModel!$B$26+Input!AA1366*ScoringModel!$B$27+Input!AB1366*ScoringModel!$B$28+Input!AC1366*ScoringModel!$B$29+Input!AD1366*ScoringModel!$B$30)*0.01,"")</f>
        <v/>
      </c>
    </row>
    <row r="1367" spans="1:16" x14ac:dyDescent="0.25">
      <c r="A1367" s="154" t="str">
        <f>IF(Input!A1367&lt;&gt;"",Input!A1367,"")</f>
        <v/>
      </c>
      <c r="B1367" s="154" t="str">
        <f>IF(Input!D1367&lt;&gt;"",CONCATENATE(Input!D1367,", ",Input!C1367),"")</f>
        <v/>
      </c>
      <c r="C1367" s="154" t="str">
        <f>IF(Input!E1367&lt;&gt;"",Input!E1367,"")</f>
        <v/>
      </c>
      <c r="D1367" s="155" t="str">
        <f>IF(Input!F1367&lt;&gt;"",Input!F1367,"")</f>
        <v/>
      </c>
      <c r="E1367" s="154" t="str">
        <f>IF(Input!I1367&lt;&gt;"",CONCATENATE(Input!I1367,", ",LEFT(Input!H1367,1)),"")</f>
        <v/>
      </c>
      <c r="F1367" s="156"/>
      <c r="G1367" s="157" t="str">
        <f t="shared" si="21"/>
        <v/>
      </c>
      <c r="H1367" s="154" t="str">
        <f>IF(A1367&lt;&gt;"",VLOOKUP(G1367,ScoreRanges!$C$4:$E$8,3),"")</f>
        <v/>
      </c>
      <c r="I1367" s="156"/>
      <c r="J1367" s="129" t="str">
        <f>IF(AND(ConversionTable!$F$2&lt;&gt;"",A1367&lt;&gt;""),VLOOKUP(G1367,ConversionTable!B$2:D$402,3),"")</f>
        <v/>
      </c>
      <c r="K1367" s="66" t="str">
        <f>IF(AND(ConversionTable!$F$2&lt;&gt;"",A1367&lt;&gt;""),VLOOKUP(J1367,ConversionTable!I$4:K$7,3),"")</f>
        <v/>
      </c>
      <c r="M1367" s="66" t="str">
        <f>IF(A1367&lt;&gt;"",(Input!AE1367*ScoringModel!$B$11+Input!AF1367*ScoringModel!$B$21+Input!AG1367*ScoringModel!$B$31)*0.01,"")</f>
        <v/>
      </c>
      <c r="N1367" s="66" t="str">
        <f>IF(A1367&lt;&gt;"",(Input!J1367*ScoringModel!$B$4+Input!K1367*ScoringModel!$B$5+Input!L1367*ScoringModel!$B$6+Input!M1367*ScoringModel!$B$7+Input!N1367*ScoringModel!$B$8+Input!O1367*ScoringModel!$B$9+Input!P1367*ScoringModel!$B$10)*0.01,"")</f>
        <v/>
      </c>
      <c r="O1367" s="66" t="str">
        <f>IF(A1367&lt;&gt;"",(Input!Q1367*ScoringModel!$B$14+Input!R1367*ScoringModel!$B$15+Input!S1367*ScoringModel!$B$16+Input!T1367*ScoringModel!$B$17+Input!U1367*ScoringModel!$B$18+Input!V1367*ScoringModel!$B$19+Input!W1367*ScoringModel!$B$20)*0.01,"")</f>
        <v/>
      </c>
      <c r="P1367" s="66" t="str">
        <f>IF(A1367&lt;&gt;"",(Input!X1367*ScoringModel!$B$24+Input!Y1367*ScoringModel!$B$25+Input!Z1367*ScoringModel!$B$26+Input!AA1367*ScoringModel!$B$27+Input!AB1367*ScoringModel!$B$28+Input!AC1367*ScoringModel!$B$29+Input!AD1367*ScoringModel!$B$30)*0.01,"")</f>
        <v/>
      </c>
    </row>
    <row r="1368" spans="1:16" x14ac:dyDescent="0.25">
      <c r="A1368" s="154" t="str">
        <f>IF(Input!A1368&lt;&gt;"",Input!A1368,"")</f>
        <v/>
      </c>
      <c r="B1368" s="154" t="str">
        <f>IF(Input!D1368&lt;&gt;"",CONCATENATE(Input!D1368,", ",Input!C1368),"")</f>
        <v/>
      </c>
      <c r="C1368" s="154" t="str">
        <f>IF(Input!E1368&lt;&gt;"",Input!E1368,"")</f>
        <v/>
      </c>
      <c r="D1368" s="155" t="str">
        <f>IF(Input!F1368&lt;&gt;"",Input!F1368,"")</f>
        <v/>
      </c>
      <c r="E1368" s="154" t="str">
        <f>IF(Input!I1368&lt;&gt;"",CONCATENATE(Input!I1368,", ",LEFT(Input!H1368,1)),"")</f>
        <v/>
      </c>
      <c r="F1368" s="156"/>
      <c r="G1368" s="157" t="str">
        <f t="shared" si="21"/>
        <v/>
      </c>
      <c r="H1368" s="154" t="str">
        <f>IF(A1368&lt;&gt;"",VLOOKUP(G1368,ScoreRanges!$C$4:$E$8,3),"")</f>
        <v/>
      </c>
      <c r="I1368" s="156"/>
      <c r="J1368" s="129" t="str">
        <f>IF(AND(ConversionTable!$F$2&lt;&gt;"",A1368&lt;&gt;""),VLOOKUP(G1368,ConversionTable!B$2:D$402,3),"")</f>
        <v/>
      </c>
      <c r="K1368" s="66" t="str">
        <f>IF(AND(ConversionTable!$F$2&lt;&gt;"",A1368&lt;&gt;""),VLOOKUP(J1368,ConversionTable!I$4:K$7,3),"")</f>
        <v/>
      </c>
      <c r="M1368" s="66" t="str">
        <f>IF(A1368&lt;&gt;"",(Input!AE1368*ScoringModel!$B$11+Input!AF1368*ScoringModel!$B$21+Input!AG1368*ScoringModel!$B$31)*0.01,"")</f>
        <v/>
      </c>
      <c r="N1368" s="66" t="str">
        <f>IF(A1368&lt;&gt;"",(Input!J1368*ScoringModel!$B$4+Input!K1368*ScoringModel!$B$5+Input!L1368*ScoringModel!$B$6+Input!M1368*ScoringModel!$B$7+Input!N1368*ScoringModel!$B$8+Input!O1368*ScoringModel!$B$9+Input!P1368*ScoringModel!$B$10)*0.01,"")</f>
        <v/>
      </c>
      <c r="O1368" s="66" t="str">
        <f>IF(A1368&lt;&gt;"",(Input!Q1368*ScoringModel!$B$14+Input!R1368*ScoringModel!$B$15+Input!S1368*ScoringModel!$B$16+Input!T1368*ScoringModel!$B$17+Input!U1368*ScoringModel!$B$18+Input!V1368*ScoringModel!$B$19+Input!W1368*ScoringModel!$B$20)*0.01,"")</f>
        <v/>
      </c>
      <c r="P1368" s="66" t="str">
        <f>IF(A1368&lt;&gt;"",(Input!X1368*ScoringModel!$B$24+Input!Y1368*ScoringModel!$B$25+Input!Z1368*ScoringModel!$B$26+Input!AA1368*ScoringModel!$B$27+Input!AB1368*ScoringModel!$B$28+Input!AC1368*ScoringModel!$B$29+Input!AD1368*ScoringModel!$B$30)*0.01,"")</f>
        <v/>
      </c>
    </row>
    <row r="1369" spans="1:16" x14ac:dyDescent="0.25">
      <c r="A1369" s="154" t="str">
        <f>IF(Input!A1369&lt;&gt;"",Input!A1369,"")</f>
        <v/>
      </c>
      <c r="B1369" s="154" t="str">
        <f>IF(Input!D1369&lt;&gt;"",CONCATENATE(Input!D1369,", ",Input!C1369),"")</f>
        <v/>
      </c>
      <c r="C1369" s="154" t="str">
        <f>IF(Input!E1369&lt;&gt;"",Input!E1369,"")</f>
        <v/>
      </c>
      <c r="D1369" s="155" t="str">
        <f>IF(Input!F1369&lt;&gt;"",Input!F1369,"")</f>
        <v/>
      </c>
      <c r="E1369" s="154" t="str">
        <f>IF(Input!I1369&lt;&gt;"",CONCATENATE(Input!I1369,", ",LEFT(Input!H1369,1)),"")</f>
        <v/>
      </c>
      <c r="F1369" s="156"/>
      <c r="G1369" s="157" t="str">
        <f t="shared" si="21"/>
        <v/>
      </c>
      <c r="H1369" s="154" t="str">
        <f>IF(A1369&lt;&gt;"",VLOOKUP(G1369,ScoreRanges!$C$4:$E$8,3),"")</f>
        <v/>
      </c>
      <c r="I1369" s="156"/>
      <c r="J1369" s="129" t="str">
        <f>IF(AND(ConversionTable!$F$2&lt;&gt;"",A1369&lt;&gt;""),VLOOKUP(G1369,ConversionTable!B$2:D$402,3),"")</f>
        <v/>
      </c>
      <c r="K1369" s="66" t="str">
        <f>IF(AND(ConversionTable!$F$2&lt;&gt;"",A1369&lt;&gt;""),VLOOKUP(J1369,ConversionTable!I$4:K$7,3),"")</f>
        <v/>
      </c>
      <c r="M1369" s="66" t="str">
        <f>IF(A1369&lt;&gt;"",(Input!AE1369*ScoringModel!$B$11+Input!AF1369*ScoringModel!$B$21+Input!AG1369*ScoringModel!$B$31)*0.01,"")</f>
        <v/>
      </c>
      <c r="N1369" s="66" t="str">
        <f>IF(A1369&lt;&gt;"",(Input!J1369*ScoringModel!$B$4+Input!K1369*ScoringModel!$B$5+Input!L1369*ScoringModel!$B$6+Input!M1369*ScoringModel!$B$7+Input!N1369*ScoringModel!$B$8+Input!O1369*ScoringModel!$B$9+Input!P1369*ScoringModel!$B$10)*0.01,"")</f>
        <v/>
      </c>
      <c r="O1369" s="66" t="str">
        <f>IF(A1369&lt;&gt;"",(Input!Q1369*ScoringModel!$B$14+Input!R1369*ScoringModel!$B$15+Input!S1369*ScoringModel!$B$16+Input!T1369*ScoringModel!$B$17+Input!U1369*ScoringModel!$B$18+Input!V1369*ScoringModel!$B$19+Input!W1369*ScoringModel!$B$20)*0.01,"")</f>
        <v/>
      </c>
      <c r="P1369" s="66" t="str">
        <f>IF(A1369&lt;&gt;"",(Input!X1369*ScoringModel!$B$24+Input!Y1369*ScoringModel!$B$25+Input!Z1369*ScoringModel!$B$26+Input!AA1369*ScoringModel!$B$27+Input!AB1369*ScoringModel!$B$28+Input!AC1369*ScoringModel!$B$29+Input!AD1369*ScoringModel!$B$30)*0.01,"")</f>
        <v/>
      </c>
    </row>
    <row r="1370" spans="1:16" x14ac:dyDescent="0.25">
      <c r="A1370" s="154" t="str">
        <f>IF(Input!A1370&lt;&gt;"",Input!A1370,"")</f>
        <v/>
      </c>
      <c r="B1370" s="154" t="str">
        <f>IF(Input!D1370&lt;&gt;"",CONCATENATE(Input!D1370,", ",Input!C1370),"")</f>
        <v/>
      </c>
      <c r="C1370" s="154" t="str">
        <f>IF(Input!E1370&lt;&gt;"",Input!E1370,"")</f>
        <v/>
      </c>
      <c r="D1370" s="155" t="str">
        <f>IF(Input!F1370&lt;&gt;"",Input!F1370,"")</f>
        <v/>
      </c>
      <c r="E1370" s="154" t="str">
        <f>IF(Input!I1370&lt;&gt;"",CONCATENATE(Input!I1370,", ",LEFT(Input!H1370,1)),"")</f>
        <v/>
      </c>
      <c r="F1370" s="156"/>
      <c r="G1370" s="157" t="str">
        <f t="shared" si="21"/>
        <v/>
      </c>
      <c r="H1370" s="154" t="str">
        <f>IF(A1370&lt;&gt;"",VLOOKUP(G1370,ScoreRanges!$C$4:$E$8,3),"")</f>
        <v/>
      </c>
      <c r="I1370" s="156"/>
      <c r="J1370" s="129" t="str">
        <f>IF(AND(ConversionTable!$F$2&lt;&gt;"",A1370&lt;&gt;""),VLOOKUP(G1370,ConversionTable!B$2:D$402,3),"")</f>
        <v/>
      </c>
      <c r="K1370" s="66" t="str">
        <f>IF(AND(ConversionTable!$F$2&lt;&gt;"",A1370&lt;&gt;""),VLOOKUP(J1370,ConversionTable!I$4:K$7,3),"")</f>
        <v/>
      </c>
      <c r="M1370" s="66" t="str">
        <f>IF(A1370&lt;&gt;"",(Input!AE1370*ScoringModel!$B$11+Input!AF1370*ScoringModel!$B$21+Input!AG1370*ScoringModel!$B$31)*0.01,"")</f>
        <v/>
      </c>
      <c r="N1370" s="66" t="str">
        <f>IF(A1370&lt;&gt;"",(Input!J1370*ScoringModel!$B$4+Input!K1370*ScoringModel!$B$5+Input!L1370*ScoringModel!$B$6+Input!M1370*ScoringModel!$B$7+Input!N1370*ScoringModel!$B$8+Input!O1370*ScoringModel!$B$9+Input!P1370*ScoringModel!$B$10)*0.01,"")</f>
        <v/>
      </c>
      <c r="O1370" s="66" t="str">
        <f>IF(A1370&lt;&gt;"",(Input!Q1370*ScoringModel!$B$14+Input!R1370*ScoringModel!$B$15+Input!S1370*ScoringModel!$B$16+Input!T1370*ScoringModel!$B$17+Input!U1370*ScoringModel!$B$18+Input!V1370*ScoringModel!$B$19+Input!W1370*ScoringModel!$B$20)*0.01,"")</f>
        <v/>
      </c>
      <c r="P1370" s="66" t="str">
        <f>IF(A1370&lt;&gt;"",(Input!X1370*ScoringModel!$B$24+Input!Y1370*ScoringModel!$B$25+Input!Z1370*ScoringModel!$B$26+Input!AA1370*ScoringModel!$B$27+Input!AB1370*ScoringModel!$B$28+Input!AC1370*ScoringModel!$B$29+Input!AD1370*ScoringModel!$B$30)*0.01,"")</f>
        <v/>
      </c>
    </row>
    <row r="1371" spans="1:16" x14ac:dyDescent="0.25">
      <c r="A1371" s="154" t="str">
        <f>IF(Input!A1371&lt;&gt;"",Input!A1371,"")</f>
        <v/>
      </c>
      <c r="B1371" s="154" t="str">
        <f>IF(Input!D1371&lt;&gt;"",CONCATENATE(Input!D1371,", ",Input!C1371),"")</f>
        <v/>
      </c>
      <c r="C1371" s="154" t="str">
        <f>IF(Input!E1371&lt;&gt;"",Input!E1371,"")</f>
        <v/>
      </c>
      <c r="D1371" s="155" t="str">
        <f>IF(Input!F1371&lt;&gt;"",Input!F1371,"")</f>
        <v/>
      </c>
      <c r="E1371" s="154" t="str">
        <f>IF(Input!I1371&lt;&gt;"",CONCATENATE(Input!I1371,", ",LEFT(Input!H1371,1)),"")</f>
        <v/>
      </c>
      <c r="F1371" s="156"/>
      <c r="G1371" s="157" t="str">
        <f t="shared" si="21"/>
        <v/>
      </c>
      <c r="H1371" s="154" t="str">
        <f>IF(A1371&lt;&gt;"",VLOOKUP(G1371,ScoreRanges!$C$4:$E$8,3),"")</f>
        <v/>
      </c>
      <c r="I1371" s="156"/>
      <c r="J1371" s="129" t="str">
        <f>IF(AND(ConversionTable!$F$2&lt;&gt;"",A1371&lt;&gt;""),VLOOKUP(G1371,ConversionTable!B$2:D$402,3),"")</f>
        <v/>
      </c>
      <c r="K1371" s="66" t="str">
        <f>IF(AND(ConversionTable!$F$2&lt;&gt;"",A1371&lt;&gt;""),VLOOKUP(J1371,ConversionTable!I$4:K$7,3),"")</f>
        <v/>
      </c>
      <c r="M1371" s="66" t="str">
        <f>IF(A1371&lt;&gt;"",(Input!AE1371*ScoringModel!$B$11+Input!AF1371*ScoringModel!$B$21+Input!AG1371*ScoringModel!$B$31)*0.01,"")</f>
        <v/>
      </c>
      <c r="N1371" s="66" t="str">
        <f>IF(A1371&lt;&gt;"",(Input!J1371*ScoringModel!$B$4+Input!K1371*ScoringModel!$B$5+Input!L1371*ScoringModel!$B$6+Input!M1371*ScoringModel!$B$7+Input!N1371*ScoringModel!$B$8+Input!O1371*ScoringModel!$B$9+Input!P1371*ScoringModel!$B$10)*0.01,"")</f>
        <v/>
      </c>
      <c r="O1371" s="66" t="str">
        <f>IF(A1371&lt;&gt;"",(Input!Q1371*ScoringModel!$B$14+Input!R1371*ScoringModel!$B$15+Input!S1371*ScoringModel!$B$16+Input!T1371*ScoringModel!$B$17+Input!U1371*ScoringModel!$B$18+Input!V1371*ScoringModel!$B$19+Input!W1371*ScoringModel!$B$20)*0.01,"")</f>
        <v/>
      </c>
      <c r="P1371" s="66" t="str">
        <f>IF(A1371&lt;&gt;"",(Input!X1371*ScoringModel!$B$24+Input!Y1371*ScoringModel!$B$25+Input!Z1371*ScoringModel!$B$26+Input!AA1371*ScoringModel!$B$27+Input!AB1371*ScoringModel!$B$28+Input!AC1371*ScoringModel!$B$29+Input!AD1371*ScoringModel!$B$30)*0.01,"")</f>
        <v/>
      </c>
    </row>
    <row r="1372" spans="1:16" x14ac:dyDescent="0.25">
      <c r="A1372" s="154" t="str">
        <f>IF(Input!A1372&lt;&gt;"",Input!A1372,"")</f>
        <v/>
      </c>
      <c r="B1372" s="154" t="str">
        <f>IF(Input!D1372&lt;&gt;"",CONCATENATE(Input!D1372,", ",Input!C1372),"")</f>
        <v/>
      </c>
      <c r="C1372" s="154" t="str">
        <f>IF(Input!E1372&lt;&gt;"",Input!E1372,"")</f>
        <v/>
      </c>
      <c r="D1372" s="155" t="str">
        <f>IF(Input!F1372&lt;&gt;"",Input!F1372,"")</f>
        <v/>
      </c>
      <c r="E1372" s="154" t="str">
        <f>IF(Input!I1372&lt;&gt;"",CONCATENATE(Input!I1372,", ",LEFT(Input!H1372,1)),"")</f>
        <v/>
      </c>
      <c r="F1372" s="156"/>
      <c r="G1372" s="157" t="str">
        <f t="shared" si="21"/>
        <v/>
      </c>
      <c r="H1372" s="154" t="str">
        <f>IF(A1372&lt;&gt;"",VLOOKUP(G1372,ScoreRanges!$C$4:$E$8,3),"")</f>
        <v/>
      </c>
      <c r="I1372" s="156"/>
      <c r="J1372" s="129" t="str">
        <f>IF(AND(ConversionTable!$F$2&lt;&gt;"",A1372&lt;&gt;""),VLOOKUP(G1372,ConversionTable!B$2:D$402,3),"")</f>
        <v/>
      </c>
      <c r="K1372" s="66" t="str">
        <f>IF(AND(ConversionTable!$F$2&lt;&gt;"",A1372&lt;&gt;""),VLOOKUP(J1372,ConversionTable!I$4:K$7,3),"")</f>
        <v/>
      </c>
      <c r="M1372" s="66" t="str">
        <f>IF(A1372&lt;&gt;"",(Input!AE1372*ScoringModel!$B$11+Input!AF1372*ScoringModel!$B$21+Input!AG1372*ScoringModel!$B$31)*0.01,"")</f>
        <v/>
      </c>
      <c r="N1372" s="66" t="str">
        <f>IF(A1372&lt;&gt;"",(Input!J1372*ScoringModel!$B$4+Input!K1372*ScoringModel!$B$5+Input!L1372*ScoringModel!$B$6+Input!M1372*ScoringModel!$B$7+Input!N1372*ScoringModel!$B$8+Input!O1372*ScoringModel!$B$9+Input!P1372*ScoringModel!$B$10)*0.01,"")</f>
        <v/>
      </c>
      <c r="O1372" s="66" t="str">
        <f>IF(A1372&lt;&gt;"",(Input!Q1372*ScoringModel!$B$14+Input!R1372*ScoringModel!$B$15+Input!S1372*ScoringModel!$B$16+Input!T1372*ScoringModel!$B$17+Input!U1372*ScoringModel!$B$18+Input!V1372*ScoringModel!$B$19+Input!W1372*ScoringModel!$B$20)*0.01,"")</f>
        <v/>
      </c>
      <c r="P1372" s="66" t="str">
        <f>IF(A1372&lt;&gt;"",(Input!X1372*ScoringModel!$B$24+Input!Y1372*ScoringModel!$B$25+Input!Z1372*ScoringModel!$B$26+Input!AA1372*ScoringModel!$B$27+Input!AB1372*ScoringModel!$B$28+Input!AC1372*ScoringModel!$B$29+Input!AD1372*ScoringModel!$B$30)*0.01,"")</f>
        <v/>
      </c>
    </row>
    <row r="1373" spans="1:16" x14ac:dyDescent="0.25">
      <c r="A1373" s="154" t="str">
        <f>IF(Input!A1373&lt;&gt;"",Input!A1373,"")</f>
        <v/>
      </c>
      <c r="B1373" s="154" t="str">
        <f>IF(Input!D1373&lt;&gt;"",CONCATENATE(Input!D1373,", ",Input!C1373),"")</f>
        <v/>
      </c>
      <c r="C1373" s="154" t="str">
        <f>IF(Input!E1373&lt;&gt;"",Input!E1373,"")</f>
        <v/>
      </c>
      <c r="D1373" s="155" t="str">
        <f>IF(Input!F1373&lt;&gt;"",Input!F1373,"")</f>
        <v/>
      </c>
      <c r="E1373" s="154" t="str">
        <f>IF(Input!I1373&lt;&gt;"",CONCATENATE(Input!I1373,", ",LEFT(Input!H1373,1)),"")</f>
        <v/>
      </c>
      <c r="F1373" s="156"/>
      <c r="G1373" s="157" t="str">
        <f t="shared" si="21"/>
        <v/>
      </c>
      <c r="H1373" s="154" t="str">
        <f>IF(A1373&lt;&gt;"",VLOOKUP(G1373,ScoreRanges!$C$4:$E$8,3),"")</f>
        <v/>
      </c>
      <c r="I1373" s="156"/>
      <c r="J1373" s="129" t="str">
        <f>IF(AND(ConversionTable!$F$2&lt;&gt;"",A1373&lt;&gt;""),VLOOKUP(G1373,ConversionTable!B$2:D$402,3),"")</f>
        <v/>
      </c>
      <c r="K1373" s="66" t="str">
        <f>IF(AND(ConversionTable!$F$2&lt;&gt;"",A1373&lt;&gt;""),VLOOKUP(J1373,ConversionTable!I$4:K$7,3),"")</f>
        <v/>
      </c>
      <c r="M1373" s="66" t="str">
        <f>IF(A1373&lt;&gt;"",(Input!AE1373*ScoringModel!$B$11+Input!AF1373*ScoringModel!$B$21+Input!AG1373*ScoringModel!$B$31)*0.01,"")</f>
        <v/>
      </c>
      <c r="N1373" s="66" t="str">
        <f>IF(A1373&lt;&gt;"",(Input!J1373*ScoringModel!$B$4+Input!K1373*ScoringModel!$B$5+Input!L1373*ScoringModel!$B$6+Input!M1373*ScoringModel!$B$7+Input!N1373*ScoringModel!$B$8+Input!O1373*ScoringModel!$B$9+Input!P1373*ScoringModel!$B$10)*0.01,"")</f>
        <v/>
      </c>
      <c r="O1373" s="66" t="str">
        <f>IF(A1373&lt;&gt;"",(Input!Q1373*ScoringModel!$B$14+Input!R1373*ScoringModel!$B$15+Input!S1373*ScoringModel!$B$16+Input!T1373*ScoringModel!$B$17+Input!U1373*ScoringModel!$B$18+Input!V1373*ScoringModel!$B$19+Input!W1373*ScoringModel!$B$20)*0.01,"")</f>
        <v/>
      </c>
      <c r="P1373" s="66" t="str">
        <f>IF(A1373&lt;&gt;"",(Input!X1373*ScoringModel!$B$24+Input!Y1373*ScoringModel!$B$25+Input!Z1373*ScoringModel!$B$26+Input!AA1373*ScoringModel!$B$27+Input!AB1373*ScoringModel!$B$28+Input!AC1373*ScoringModel!$B$29+Input!AD1373*ScoringModel!$B$30)*0.01,"")</f>
        <v/>
      </c>
    </row>
    <row r="1374" spans="1:16" x14ac:dyDescent="0.25">
      <c r="A1374" s="154" t="str">
        <f>IF(Input!A1374&lt;&gt;"",Input!A1374,"")</f>
        <v/>
      </c>
      <c r="B1374" s="154" t="str">
        <f>IF(Input!D1374&lt;&gt;"",CONCATENATE(Input!D1374,", ",Input!C1374),"")</f>
        <v/>
      </c>
      <c r="C1374" s="154" t="str">
        <f>IF(Input!E1374&lt;&gt;"",Input!E1374,"")</f>
        <v/>
      </c>
      <c r="D1374" s="155" t="str">
        <f>IF(Input!F1374&lt;&gt;"",Input!F1374,"")</f>
        <v/>
      </c>
      <c r="E1374" s="154" t="str">
        <f>IF(Input!I1374&lt;&gt;"",CONCATENATE(Input!I1374,", ",LEFT(Input!H1374,1)),"")</f>
        <v/>
      </c>
      <c r="F1374" s="156"/>
      <c r="G1374" s="157" t="str">
        <f t="shared" si="21"/>
        <v/>
      </c>
      <c r="H1374" s="154" t="str">
        <f>IF(A1374&lt;&gt;"",VLOOKUP(G1374,ScoreRanges!$C$4:$E$8,3),"")</f>
        <v/>
      </c>
      <c r="I1374" s="156"/>
      <c r="J1374" s="129" t="str">
        <f>IF(AND(ConversionTable!$F$2&lt;&gt;"",A1374&lt;&gt;""),VLOOKUP(G1374,ConversionTable!B$2:D$402,3),"")</f>
        <v/>
      </c>
      <c r="K1374" s="66" t="str">
        <f>IF(AND(ConversionTable!$F$2&lt;&gt;"",A1374&lt;&gt;""),VLOOKUP(J1374,ConversionTable!I$4:K$7,3),"")</f>
        <v/>
      </c>
      <c r="M1374" s="66" t="str">
        <f>IF(A1374&lt;&gt;"",(Input!AE1374*ScoringModel!$B$11+Input!AF1374*ScoringModel!$B$21+Input!AG1374*ScoringModel!$B$31)*0.01,"")</f>
        <v/>
      </c>
      <c r="N1374" s="66" t="str">
        <f>IF(A1374&lt;&gt;"",(Input!J1374*ScoringModel!$B$4+Input!K1374*ScoringModel!$B$5+Input!L1374*ScoringModel!$B$6+Input!M1374*ScoringModel!$B$7+Input!N1374*ScoringModel!$B$8+Input!O1374*ScoringModel!$B$9+Input!P1374*ScoringModel!$B$10)*0.01,"")</f>
        <v/>
      </c>
      <c r="O1374" s="66" t="str">
        <f>IF(A1374&lt;&gt;"",(Input!Q1374*ScoringModel!$B$14+Input!R1374*ScoringModel!$B$15+Input!S1374*ScoringModel!$B$16+Input!T1374*ScoringModel!$B$17+Input!U1374*ScoringModel!$B$18+Input!V1374*ScoringModel!$B$19+Input!W1374*ScoringModel!$B$20)*0.01,"")</f>
        <v/>
      </c>
      <c r="P1374" s="66" t="str">
        <f>IF(A1374&lt;&gt;"",(Input!X1374*ScoringModel!$B$24+Input!Y1374*ScoringModel!$B$25+Input!Z1374*ScoringModel!$B$26+Input!AA1374*ScoringModel!$B$27+Input!AB1374*ScoringModel!$B$28+Input!AC1374*ScoringModel!$B$29+Input!AD1374*ScoringModel!$B$30)*0.01,"")</f>
        <v/>
      </c>
    </row>
    <row r="1375" spans="1:16" x14ac:dyDescent="0.25">
      <c r="A1375" s="154" t="str">
        <f>IF(Input!A1375&lt;&gt;"",Input!A1375,"")</f>
        <v/>
      </c>
      <c r="B1375" s="154" t="str">
        <f>IF(Input!D1375&lt;&gt;"",CONCATENATE(Input!D1375,", ",Input!C1375),"")</f>
        <v/>
      </c>
      <c r="C1375" s="154" t="str">
        <f>IF(Input!E1375&lt;&gt;"",Input!E1375,"")</f>
        <v/>
      </c>
      <c r="D1375" s="155" t="str">
        <f>IF(Input!F1375&lt;&gt;"",Input!F1375,"")</f>
        <v/>
      </c>
      <c r="E1375" s="154" t="str">
        <f>IF(Input!I1375&lt;&gt;"",CONCATENATE(Input!I1375,", ",LEFT(Input!H1375,1)),"")</f>
        <v/>
      </c>
      <c r="F1375" s="156"/>
      <c r="G1375" s="157" t="str">
        <f t="shared" si="21"/>
        <v/>
      </c>
      <c r="H1375" s="154" t="str">
        <f>IF(A1375&lt;&gt;"",VLOOKUP(G1375,ScoreRanges!$C$4:$E$8,3),"")</f>
        <v/>
      </c>
      <c r="I1375" s="156"/>
      <c r="J1375" s="129" t="str">
        <f>IF(AND(ConversionTable!$F$2&lt;&gt;"",A1375&lt;&gt;""),VLOOKUP(G1375,ConversionTable!B$2:D$402,3),"")</f>
        <v/>
      </c>
      <c r="K1375" s="66" t="str">
        <f>IF(AND(ConversionTable!$F$2&lt;&gt;"",A1375&lt;&gt;""),VLOOKUP(J1375,ConversionTable!I$4:K$7,3),"")</f>
        <v/>
      </c>
      <c r="M1375" s="66" t="str">
        <f>IF(A1375&lt;&gt;"",(Input!AE1375*ScoringModel!$B$11+Input!AF1375*ScoringModel!$B$21+Input!AG1375*ScoringModel!$B$31)*0.01,"")</f>
        <v/>
      </c>
      <c r="N1375" s="66" t="str">
        <f>IF(A1375&lt;&gt;"",(Input!J1375*ScoringModel!$B$4+Input!K1375*ScoringModel!$B$5+Input!L1375*ScoringModel!$B$6+Input!M1375*ScoringModel!$B$7+Input!N1375*ScoringModel!$B$8+Input!O1375*ScoringModel!$B$9+Input!P1375*ScoringModel!$B$10)*0.01,"")</f>
        <v/>
      </c>
      <c r="O1375" s="66" t="str">
        <f>IF(A1375&lt;&gt;"",(Input!Q1375*ScoringModel!$B$14+Input!R1375*ScoringModel!$B$15+Input!S1375*ScoringModel!$B$16+Input!T1375*ScoringModel!$B$17+Input!U1375*ScoringModel!$B$18+Input!V1375*ScoringModel!$B$19+Input!W1375*ScoringModel!$B$20)*0.01,"")</f>
        <v/>
      </c>
      <c r="P1375" s="66" t="str">
        <f>IF(A1375&lt;&gt;"",(Input!X1375*ScoringModel!$B$24+Input!Y1375*ScoringModel!$B$25+Input!Z1375*ScoringModel!$B$26+Input!AA1375*ScoringModel!$B$27+Input!AB1375*ScoringModel!$B$28+Input!AC1375*ScoringModel!$B$29+Input!AD1375*ScoringModel!$B$30)*0.01,"")</f>
        <v/>
      </c>
    </row>
    <row r="1376" spans="1:16" x14ac:dyDescent="0.25">
      <c r="A1376" s="154" t="str">
        <f>IF(Input!A1376&lt;&gt;"",Input!A1376,"")</f>
        <v/>
      </c>
      <c r="B1376" s="154" t="str">
        <f>IF(Input!D1376&lt;&gt;"",CONCATENATE(Input!D1376,", ",Input!C1376),"")</f>
        <v/>
      </c>
      <c r="C1376" s="154" t="str">
        <f>IF(Input!E1376&lt;&gt;"",Input!E1376,"")</f>
        <v/>
      </c>
      <c r="D1376" s="155" t="str">
        <f>IF(Input!F1376&lt;&gt;"",Input!F1376,"")</f>
        <v/>
      </c>
      <c r="E1376" s="154" t="str">
        <f>IF(Input!I1376&lt;&gt;"",CONCATENATE(Input!I1376,", ",LEFT(Input!H1376,1)),"")</f>
        <v/>
      </c>
      <c r="F1376" s="156"/>
      <c r="G1376" s="157" t="str">
        <f t="shared" si="21"/>
        <v/>
      </c>
      <c r="H1376" s="154" t="str">
        <f>IF(A1376&lt;&gt;"",VLOOKUP(G1376,ScoreRanges!$C$4:$E$8,3),"")</f>
        <v/>
      </c>
      <c r="I1376" s="156"/>
      <c r="J1376" s="129" t="str">
        <f>IF(AND(ConversionTable!$F$2&lt;&gt;"",A1376&lt;&gt;""),VLOOKUP(G1376,ConversionTable!B$2:D$402,3),"")</f>
        <v/>
      </c>
      <c r="K1376" s="66" t="str">
        <f>IF(AND(ConversionTable!$F$2&lt;&gt;"",A1376&lt;&gt;""),VLOOKUP(J1376,ConversionTable!I$4:K$7,3),"")</f>
        <v/>
      </c>
      <c r="M1376" s="66" t="str">
        <f>IF(A1376&lt;&gt;"",(Input!AE1376*ScoringModel!$B$11+Input!AF1376*ScoringModel!$B$21+Input!AG1376*ScoringModel!$B$31)*0.01,"")</f>
        <v/>
      </c>
      <c r="N1376" s="66" t="str">
        <f>IF(A1376&lt;&gt;"",(Input!J1376*ScoringModel!$B$4+Input!K1376*ScoringModel!$B$5+Input!L1376*ScoringModel!$B$6+Input!M1376*ScoringModel!$B$7+Input!N1376*ScoringModel!$B$8+Input!O1376*ScoringModel!$B$9+Input!P1376*ScoringModel!$B$10)*0.01,"")</f>
        <v/>
      </c>
      <c r="O1376" s="66" t="str">
        <f>IF(A1376&lt;&gt;"",(Input!Q1376*ScoringModel!$B$14+Input!R1376*ScoringModel!$B$15+Input!S1376*ScoringModel!$B$16+Input!T1376*ScoringModel!$B$17+Input!U1376*ScoringModel!$B$18+Input!V1376*ScoringModel!$B$19+Input!W1376*ScoringModel!$B$20)*0.01,"")</f>
        <v/>
      </c>
      <c r="P1376" s="66" t="str">
        <f>IF(A1376&lt;&gt;"",(Input!X1376*ScoringModel!$B$24+Input!Y1376*ScoringModel!$B$25+Input!Z1376*ScoringModel!$B$26+Input!AA1376*ScoringModel!$B$27+Input!AB1376*ScoringModel!$B$28+Input!AC1376*ScoringModel!$B$29+Input!AD1376*ScoringModel!$B$30)*0.01,"")</f>
        <v/>
      </c>
    </row>
    <row r="1377" spans="1:16" x14ac:dyDescent="0.25">
      <c r="A1377" s="154" t="str">
        <f>IF(Input!A1377&lt;&gt;"",Input!A1377,"")</f>
        <v/>
      </c>
      <c r="B1377" s="154" t="str">
        <f>IF(Input!D1377&lt;&gt;"",CONCATENATE(Input!D1377,", ",Input!C1377),"")</f>
        <v/>
      </c>
      <c r="C1377" s="154" t="str">
        <f>IF(Input!E1377&lt;&gt;"",Input!E1377,"")</f>
        <v/>
      </c>
      <c r="D1377" s="155" t="str">
        <f>IF(Input!F1377&lt;&gt;"",Input!F1377,"")</f>
        <v/>
      </c>
      <c r="E1377" s="154" t="str">
        <f>IF(Input!I1377&lt;&gt;"",CONCATENATE(Input!I1377,", ",LEFT(Input!H1377,1)),"")</f>
        <v/>
      </c>
      <c r="F1377" s="156"/>
      <c r="G1377" s="157" t="str">
        <f t="shared" si="21"/>
        <v/>
      </c>
      <c r="H1377" s="154" t="str">
        <f>IF(A1377&lt;&gt;"",VLOOKUP(G1377,ScoreRanges!$C$4:$E$8,3),"")</f>
        <v/>
      </c>
      <c r="I1377" s="156"/>
      <c r="J1377" s="129" t="str">
        <f>IF(AND(ConversionTable!$F$2&lt;&gt;"",A1377&lt;&gt;""),VLOOKUP(G1377,ConversionTable!B$2:D$402,3),"")</f>
        <v/>
      </c>
      <c r="K1377" s="66" t="str">
        <f>IF(AND(ConversionTable!$F$2&lt;&gt;"",A1377&lt;&gt;""),VLOOKUP(J1377,ConversionTable!I$4:K$7,3),"")</f>
        <v/>
      </c>
      <c r="M1377" s="66" t="str">
        <f>IF(A1377&lt;&gt;"",(Input!AE1377*ScoringModel!$B$11+Input!AF1377*ScoringModel!$B$21+Input!AG1377*ScoringModel!$B$31)*0.01,"")</f>
        <v/>
      </c>
      <c r="N1377" s="66" t="str">
        <f>IF(A1377&lt;&gt;"",(Input!J1377*ScoringModel!$B$4+Input!K1377*ScoringModel!$B$5+Input!L1377*ScoringModel!$B$6+Input!M1377*ScoringModel!$B$7+Input!N1377*ScoringModel!$B$8+Input!O1377*ScoringModel!$B$9+Input!P1377*ScoringModel!$B$10)*0.01,"")</f>
        <v/>
      </c>
      <c r="O1377" s="66" t="str">
        <f>IF(A1377&lt;&gt;"",(Input!Q1377*ScoringModel!$B$14+Input!R1377*ScoringModel!$B$15+Input!S1377*ScoringModel!$B$16+Input!T1377*ScoringModel!$B$17+Input!U1377*ScoringModel!$B$18+Input!V1377*ScoringModel!$B$19+Input!W1377*ScoringModel!$B$20)*0.01,"")</f>
        <v/>
      </c>
      <c r="P1377" s="66" t="str">
        <f>IF(A1377&lt;&gt;"",(Input!X1377*ScoringModel!$B$24+Input!Y1377*ScoringModel!$B$25+Input!Z1377*ScoringModel!$B$26+Input!AA1377*ScoringModel!$B$27+Input!AB1377*ScoringModel!$B$28+Input!AC1377*ScoringModel!$B$29+Input!AD1377*ScoringModel!$B$30)*0.01,"")</f>
        <v/>
      </c>
    </row>
    <row r="1378" spans="1:16" x14ac:dyDescent="0.25">
      <c r="A1378" s="154" t="str">
        <f>IF(Input!A1378&lt;&gt;"",Input!A1378,"")</f>
        <v/>
      </c>
      <c r="B1378" s="154" t="str">
        <f>IF(Input!D1378&lt;&gt;"",CONCATENATE(Input!D1378,", ",Input!C1378),"")</f>
        <v/>
      </c>
      <c r="C1378" s="154" t="str">
        <f>IF(Input!E1378&lt;&gt;"",Input!E1378,"")</f>
        <v/>
      </c>
      <c r="D1378" s="155" t="str">
        <f>IF(Input!F1378&lt;&gt;"",Input!F1378,"")</f>
        <v/>
      </c>
      <c r="E1378" s="154" t="str">
        <f>IF(Input!I1378&lt;&gt;"",CONCATENATE(Input!I1378,", ",LEFT(Input!H1378,1)),"")</f>
        <v/>
      </c>
      <c r="F1378" s="156"/>
      <c r="G1378" s="157" t="str">
        <f t="shared" si="21"/>
        <v/>
      </c>
      <c r="H1378" s="154" t="str">
        <f>IF(A1378&lt;&gt;"",VLOOKUP(G1378,ScoreRanges!$C$4:$E$8,3),"")</f>
        <v/>
      </c>
      <c r="I1378" s="156"/>
      <c r="J1378" s="129" t="str">
        <f>IF(AND(ConversionTable!$F$2&lt;&gt;"",A1378&lt;&gt;""),VLOOKUP(G1378,ConversionTable!B$2:D$402,3),"")</f>
        <v/>
      </c>
      <c r="K1378" s="66" t="str">
        <f>IF(AND(ConversionTable!$F$2&lt;&gt;"",A1378&lt;&gt;""),VLOOKUP(J1378,ConversionTable!I$4:K$7,3),"")</f>
        <v/>
      </c>
      <c r="M1378" s="66" t="str">
        <f>IF(A1378&lt;&gt;"",(Input!AE1378*ScoringModel!$B$11+Input!AF1378*ScoringModel!$B$21+Input!AG1378*ScoringModel!$B$31)*0.01,"")</f>
        <v/>
      </c>
      <c r="N1378" s="66" t="str">
        <f>IF(A1378&lt;&gt;"",(Input!J1378*ScoringModel!$B$4+Input!K1378*ScoringModel!$B$5+Input!L1378*ScoringModel!$B$6+Input!M1378*ScoringModel!$B$7+Input!N1378*ScoringModel!$B$8+Input!O1378*ScoringModel!$B$9+Input!P1378*ScoringModel!$B$10)*0.01,"")</f>
        <v/>
      </c>
      <c r="O1378" s="66" t="str">
        <f>IF(A1378&lt;&gt;"",(Input!Q1378*ScoringModel!$B$14+Input!R1378*ScoringModel!$B$15+Input!S1378*ScoringModel!$B$16+Input!T1378*ScoringModel!$B$17+Input!U1378*ScoringModel!$B$18+Input!V1378*ScoringModel!$B$19+Input!W1378*ScoringModel!$B$20)*0.01,"")</f>
        <v/>
      </c>
      <c r="P1378" s="66" t="str">
        <f>IF(A1378&lt;&gt;"",(Input!X1378*ScoringModel!$B$24+Input!Y1378*ScoringModel!$B$25+Input!Z1378*ScoringModel!$B$26+Input!AA1378*ScoringModel!$B$27+Input!AB1378*ScoringModel!$B$28+Input!AC1378*ScoringModel!$B$29+Input!AD1378*ScoringModel!$B$30)*0.01,"")</f>
        <v/>
      </c>
    </row>
    <row r="1379" spans="1:16" x14ac:dyDescent="0.25">
      <c r="A1379" s="154" t="str">
        <f>IF(Input!A1379&lt;&gt;"",Input!A1379,"")</f>
        <v/>
      </c>
      <c r="B1379" s="154" t="str">
        <f>IF(Input!D1379&lt;&gt;"",CONCATENATE(Input!D1379,", ",Input!C1379),"")</f>
        <v/>
      </c>
      <c r="C1379" s="154" t="str">
        <f>IF(Input!E1379&lt;&gt;"",Input!E1379,"")</f>
        <v/>
      </c>
      <c r="D1379" s="155" t="str">
        <f>IF(Input!F1379&lt;&gt;"",Input!F1379,"")</f>
        <v/>
      </c>
      <c r="E1379" s="154" t="str">
        <f>IF(Input!I1379&lt;&gt;"",CONCATENATE(Input!I1379,", ",LEFT(Input!H1379,1)),"")</f>
        <v/>
      </c>
      <c r="F1379" s="156"/>
      <c r="G1379" s="157" t="str">
        <f t="shared" si="21"/>
        <v/>
      </c>
      <c r="H1379" s="154" t="str">
        <f>IF(A1379&lt;&gt;"",VLOOKUP(G1379,ScoreRanges!$C$4:$E$8,3),"")</f>
        <v/>
      </c>
      <c r="I1379" s="156"/>
      <c r="J1379" s="129" t="str">
        <f>IF(AND(ConversionTable!$F$2&lt;&gt;"",A1379&lt;&gt;""),VLOOKUP(G1379,ConversionTable!B$2:D$402,3),"")</f>
        <v/>
      </c>
      <c r="K1379" s="66" t="str">
        <f>IF(AND(ConversionTable!$F$2&lt;&gt;"",A1379&lt;&gt;""),VLOOKUP(J1379,ConversionTable!I$4:K$7,3),"")</f>
        <v/>
      </c>
      <c r="M1379" s="66" t="str">
        <f>IF(A1379&lt;&gt;"",(Input!AE1379*ScoringModel!$B$11+Input!AF1379*ScoringModel!$B$21+Input!AG1379*ScoringModel!$B$31)*0.01,"")</f>
        <v/>
      </c>
      <c r="N1379" s="66" t="str">
        <f>IF(A1379&lt;&gt;"",(Input!J1379*ScoringModel!$B$4+Input!K1379*ScoringModel!$B$5+Input!L1379*ScoringModel!$B$6+Input!M1379*ScoringModel!$B$7+Input!N1379*ScoringModel!$B$8+Input!O1379*ScoringModel!$B$9+Input!P1379*ScoringModel!$B$10)*0.01,"")</f>
        <v/>
      </c>
      <c r="O1379" s="66" t="str">
        <f>IF(A1379&lt;&gt;"",(Input!Q1379*ScoringModel!$B$14+Input!R1379*ScoringModel!$B$15+Input!S1379*ScoringModel!$B$16+Input!T1379*ScoringModel!$B$17+Input!U1379*ScoringModel!$B$18+Input!V1379*ScoringModel!$B$19+Input!W1379*ScoringModel!$B$20)*0.01,"")</f>
        <v/>
      </c>
      <c r="P1379" s="66" t="str">
        <f>IF(A1379&lt;&gt;"",(Input!X1379*ScoringModel!$B$24+Input!Y1379*ScoringModel!$B$25+Input!Z1379*ScoringModel!$B$26+Input!AA1379*ScoringModel!$B$27+Input!AB1379*ScoringModel!$B$28+Input!AC1379*ScoringModel!$B$29+Input!AD1379*ScoringModel!$B$30)*0.01,"")</f>
        <v/>
      </c>
    </row>
    <row r="1380" spans="1:16" x14ac:dyDescent="0.25">
      <c r="A1380" s="154" t="str">
        <f>IF(Input!A1380&lt;&gt;"",Input!A1380,"")</f>
        <v/>
      </c>
      <c r="B1380" s="154" t="str">
        <f>IF(Input!D1380&lt;&gt;"",CONCATENATE(Input!D1380,", ",Input!C1380),"")</f>
        <v/>
      </c>
      <c r="C1380" s="154" t="str">
        <f>IF(Input!E1380&lt;&gt;"",Input!E1380,"")</f>
        <v/>
      </c>
      <c r="D1380" s="155" t="str">
        <f>IF(Input!F1380&lt;&gt;"",Input!F1380,"")</f>
        <v/>
      </c>
      <c r="E1380" s="154" t="str">
        <f>IF(Input!I1380&lt;&gt;"",CONCATENATE(Input!I1380,", ",LEFT(Input!H1380,1)),"")</f>
        <v/>
      </c>
      <c r="F1380" s="156"/>
      <c r="G1380" s="157" t="str">
        <f t="shared" si="21"/>
        <v/>
      </c>
      <c r="H1380" s="154" t="str">
        <f>IF(A1380&lt;&gt;"",VLOOKUP(G1380,ScoreRanges!$C$4:$E$8,3),"")</f>
        <v/>
      </c>
      <c r="I1380" s="156"/>
      <c r="J1380" s="129" t="str">
        <f>IF(AND(ConversionTable!$F$2&lt;&gt;"",A1380&lt;&gt;""),VLOOKUP(G1380,ConversionTable!B$2:D$402,3),"")</f>
        <v/>
      </c>
      <c r="K1380" s="66" t="str">
        <f>IF(AND(ConversionTable!$F$2&lt;&gt;"",A1380&lt;&gt;""),VLOOKUP(J1380,ConversionTable!I$4:K$7,3),"")</f>
        <v/>
      </c>
      <c r="M1380" s="66" t="str">
        <f>IF(A1380&lt;&gt;"",(Input!AE1380*ScoringModel!$B$11+Input!AF1380*ScoringModel!$B$21+Input!AG1380*ScoringModel!$B$31)*0.01,"")</f>
        <v/>
      </c>
      <c r="N1380" s="66" t="str">
        <f>IF(A1380&lt;&gt;"",(Input!J1380*ScoringModel!$B$4+Input!K1380*ScoringModel!$B$5+Input!L1380*ScoringModel!$B$6+Input!M1380*ScoringModel!$B$7+Input!N1380*ScoringModel!$B$8+Input!O1380*ScoringModel!$B$9+Input!P1380*ScoringModel!$B$10)*0.01,"")</f>
        <v/>
      </c>
      <c r="O1380" s="66" t="str">
        <f>IF(A1380&lt;&gt;"",(Input!Q1380*ScoringModel!$B$14+Input!R1380*ScoringModel!$B$15+Input!S1380*ScoringModel!$B$16+Input!T1380*ScoringModel!$B$17+Input!U1380*ScoringModel!$B$18+Input!V1380*ScoringModel!$B$19+Input!W1380*ScoringModel!$B$20)*0.01,"")</f>
        <v/>
      </c>
      <c r="P1380" s="66" t="str">
        <f>IF(A1380&lt;&gt;"",(Input!X1380*ScoringModel!$B$24+Input!Y1380*ScoringModel!$B$25+Input!Z1380*ScoringModel!$B$26+Input!AA1380*ScoringModel!$B$27+Input!AB1380*ScoringModel!$B$28+Input!AC1380*ScoringModel!$B$29+Input!AD1380*ScoringModel!$B$30)*0.01,"")</f>
        <v/>
      </c>
    </row>
    <row r="1381" spans="1:16" x14ac:dyDescent="0.25">
      <c r="A1381" s="154" t="str">
        <f>IF(Input!A1381&lt;&gt;"",Input!A1381,"")</f>
        <v/>
      </c>
      <c r="B1381" s="154" t="str">
        <f>IF(Input!D1381&lt;&gt;"",CONCATENATE(Input!D1381,", ",Input!C1381),"")</f>
        <v/>
      </c>
      <c r="C1381" s="154" t="str">
        <f>IF(Input!E1381&lt;&gt;"",Input!E1381,"")</f>
        <v/>
      </c>
      <c r="D1381" s="155" t="str">
        <f>IF(Input!F1381&lt;&gt;"",Input!F1381,"")</f>
        <v/>
      </c>
      <c r="E1381" s="154" t="str">
        <f>IF(Input!I1381&lt;&gt;"",CONCATENATE(Input!I1381,", ",LEFT(Input!H1381,1)),"")</f>
        <v/>
      </c>
      <c r="F1381" s="156"/>
      <c r="G1381" s="157" t="str">
        <f t="shared" si="21"/>
        <v/>
      </c>
      <c r="H1381" s="154" t="str">
        <f>IF(A1381&lt;&gt;"",VLOOKUP(G1381,ScoreRanges!$C$4:$E$8,3),"")</f>
        <v/>
      </c>
      <c r="I1381" s="156"/>
      <c r="J1381" s="129" t="str">
        <f>IF(AND(ConversionTable!$F$2&lt;&gt;"",A1381&lt;&gt;""),VLOOKUP(G1381,ConversionTable!B$2:D$402,3),"")</f>
        <v/>
      </c>
      <c r="K1381" s="66" t="str">
        <f>IF(AND(ConversionTable!$F$2&lt;&gt;"",A1381&lt;&gt;""),VLOOKUP(J1381,ConversionTable!I$4:K$7,3),"")</f>
        <v/>
      </c>
      <c r="M1381" s="66" t="str">
        <f>IF(A1381&lt;&gt;"",(Input!AE1381*ScoringModel!$B$11+Input!AF1381*ScoringModel!$B$21+Input!AG1381*ScoringModel!$B$31)*0.01,"")</f>
        <v/>
      </c>
      <c r="N1381" s="66" t="str">
        <f>IF(A1381&lt;&gt;"",(Input!J1381*ScoringModel!$B$4+Input!K1381*ScoringModel!$B$5+Input!L1381*ScoringModel!$B$6+Input!M1381*ScoringModel!$B$7+Input!N1381*ScoringModel!$B$8+Input!O1381*ScoringModel!$B$9+Input!P1381*ScoringModel!$B$10)*0.01,"")</f>
        <v/>
      </c>
      <c r="O1381" s="66" t="str">
        <f>IF(A1381&lt;&gt;"",(Input!Q1381*ScoringModel!$B$14+Input!R1381*ScoringModel!$B$15+Input!S1381*ScoringModel!$B$16+Input!T1381*ScoringModel!$B$17+Input!U1381*ScoringModel!$B$18+Input!V1381*ScoringModel!$B$19+Input!W1381*ScoringModel!$B$20)*0.01,"")</f>
        <v/>
      </c>
      <c r="P1381" s="66" t="str">
        <f>IF(A1381&lt;&gt;"",(Input!X1381*ScoringModel!$B$24+Input!Y1381*ScoringModel!$B$25+Input!Z1381*ScoringModel!$B$26+Input!AA1381*ScoringModel!$B$27+Input!AB1381*ScoringModel!$B$28+Input!AC1381*ScoringModel!$B$29+Input!AD1381*ScoringModel!$B$30)*0.01,"")</f>
        <v/>
      </c>
    </row>
    <row r="1382" spans="1:16" x14ac:dyDescent="0.25">
      <c r="A1382" s="154" t="str">
        <f>IF(Input!A1382&lt;&gt;"",Input!A1382,"")</f>
        <v/>
      </c>
      <c r="B1382" s="154" t="str">
        <f>IF(Input!D1382&lt;&gt;"",CONCATENATE(Input!D1382,", ",Input!C1382),"")</f>
        <v/>
      </c>
      <c r="C1382" s="154" t="str">
        <f>IF(Input!E1382&lt;&gt;"",Input!E1382,"")</f>
        <v/>
      </c>
      <c r="D1382" s="155" t="str">
        <f>IF(Input!F1382&lt;&gt;"",Input!F1382,"")</f>
        <v/>
      </c>
      <c r="E1382" s="154" t="str">
        <f>IF(Input!I1382&lt;&gt;"",CONCATENATE(Input!I1382,", ",LEFT(Input!H1382,1)),"")</f>
        <v/>
      </c>
      <c r="F1382" s="156"/>
      <c r="G1382" s="157" t="str">
        <f t="shared" si="21"/>
        <v/>
      </c>
      <c r="H1382" s="154" t="str">
        <f>IF(A1382&lt;&gt;"",VLOOKUP(G1382,ScoreRanges!$C$4:$E$8,3),"")</f>
        <v/>
      </c>
      <c r="I1382" s="156"/>
      <c r="J1382" s="129" t="str">
        <f>IF(AND(ConversionTable!$F$2&lt;&gt;"",A1382&lt;&gt;""),VLOOKUP(G1382,ConversionTable!B$2:D$402,3),"")</f>
        <v/>
      </c>
      <c r="K1382" s="66" t="str">
        <f>IF(AND(ConversionTable!$F$2&lt;&gt;"",A1382&lt;&gt;""),VLOOKUP(J1382,ConversionTable!I$4:K$7,3),"")</f>
        <v/>
      </c>
      <c r="M1382" s="66" t="str">
        <f>IF(A1382&lt;&gt;"",(Input!AE1382*ScoringModel!$B$11+Input!AF1382*ScoringModel!$B$21+Input!AG1382*ScoringModel!$B$31)*0.01,"")</f>
        <v/>
      </c>
      <c r="N1382" s="66" t="str">
        <f>IF(A1382&lt;&gt;"",(Input!J1382*ScoringModel!$B$4+Input!K1382*ScoringModel!$B$5+Input!L1382*ScoringModel!$B$6+Input!M1382*ScoringModel!$B$7+Input!N1382*ScoringModel!$B$8+Input!O1382*ScoringModel!$B$9+Input!P1382*ScoringModel!$B$10)*0.01,"")</f>
        <v/>
      </c>
      <c r="O1382" s="66" t="str">
        <f>IF(A1382&lt;&gt;"",(Input!Q1382*ScoringModel!$B$14+Input!R1382*ScoringModel!$B$15+Input!S1382*ScoringModel!$B$16+Input!T1382*ScoringModel!$B$17+Input!U1382*ScoringModel!$B$18+Input!V1382*ScoringModel!$B$19+Input!W1382*ScoringModel!$B$20)*0.01,"")</f>
        <v/>
      </c>
      <c r="P1382" s="66" t="str">
        <f>IF(A1382&lt;&gt;"",(Input!X1382*ScoringModel!$B$24+Input!Y1382*ScoringModel!$B$25+Input!Z1382*ScoringModel!$B$26+Input!AA1382*ScoringModel!$B$27+Input!AB1382*ScoringModel!$B$28+Input!AC1382*ScoringModel!$B$29+Input!AD1382*ScoringModel!$B$30)*0.01,"")</f>
        <v/>
      </c>
    </row>
    <row r="1383" spans="1:16" x14ac:dyDescent="0.25">
      <c r="A1383" s="154" t="str">
        <f>IF(Input!A1383&lt;&gt;"",Input!A1383,"")</f>
        <v/>
      </c>
      <c r="B1383" s="154" t="str">
        <f>IF(Input!D1383&lt;&gt;"",CONCATENATE(Input!D1383,", ",Input!C1383),"")</f>
        <v/>
      </c>
      <c r="C1383" s="154" t="str">
        <f>IF(Input!E1383&lt;&gt;"",Input!E1383,"")</f>
        <v/>
      </c>
      <c r="D1383" s="155" t="str">
        <f>IF(Input!F1383&lt;&gt;"",Input!F1383,"")</f>
        <v/>
      </c>
      <c r="E1383" s="154" t="str">
        <f>IF(Input!I1383&lt;&gt;"",CONCATENATE(Input!I1383,", ",LEFT(Input!H1383,1)),"")</f>
        <v/>
      </c>
      <c r="F1383" s="156"/>
      <c r="G1383" s="157" t="str">
        <f t="shared" si="21"/>
        <v/>
      </c>
      <c r="H1383" s="154" t="str">
        <f>IF(A1383&lt;&gt;"",VLOOKUP(G1383,ScoreRanges!$C$4:$E$8,3),"")</f>
        <v/>
      </c>
      <c r="I1383" s="156"/>
      <c r="J1383" s="129" t="str">
        <f>IF(AND(ConversionTable!$F$2&lt;&gt;"",A1383&lt;&gt;""),VLOOKUP(G1383,ConversionTable!B$2:D$402,3),"")</f>
        <v/>
      </c>
      <c r="K1383" s="66" t="str">
        <f>IF(AND(ConversionTable!$F$2&lt;&gt;"",A1383&lt;&gt;""),VLOOKUP(J1383,ConversionTable!I$4:K$7,3),"")</f>
        <v/>
      </c>
      <c r="M1383" s="66" t="str">
        <f>IF(A1383&lt;&gt;"",(Input!AE1383*ScoringModel!$B$11+Input!AF1383*ScoringModel!$B$21+Input!AG1383*ScoringModel!$B$31)*0.01,"")</f>
        <v/>
      </c>
      <c r="N1383" s="66" t="str">
        <f>IF(A1383&lt;&gt;"",(Input!J1383*ScoringModel!$B$4+Input!K1383*ScoringModel!$B$5+Input!L1383*ScoringModel!$B$6+Input!M1383*ScoringModel!$B$7+Input!N1383*ScoringModel!$B$8+Input!O1383*ScoringModel!$B$9+Input!P1383*ScoringModel!$B$10)*0.01,"")</f>
        <v/>
      </c>
      <c r="O1383" s="66" t="str">
        <f>IF(A1383&lt;&gt;"",(Input!Q1383*ScoringModel!$B$14+Input!R1383*ScoringModel!$B$15+Input!S1383*ScoringModel!$B$16+Input!T1383*ScoringModel!$B$17+Input!U1383*ScoringModel!$B$18+Input!V1383*ScoringModel!$B$19+Input!W1383*ScoringModel!$B$20)*0.01,"")</f>
        <v/>
      </c>
      <c r="P1383" s="66" t="str">
        <f>IF(A1383&lt;&gt;"",(Input!X1383*ScoringModel!$B$24+Input!Y1383*ScoringModel!$B$25+Input!Z1383*ScoringModel!$B$26+Input!AA1383*ScoringModel!$B$27+Input!AB1383*ScoringModel!$B$28+Input!AC1383*ScoringModel!$B$29+Input!AD1383*ScoringModel!$B$30)*0.01,"")</f>
        <v/>
      </c>
    </row>
    <row r="1384" spans="1:16" x14ac:dyDescent="0.25">
      <c r="A1384" s="154" t="str">
        <f>IF(Input!A1384&lt;&gt;"",Input!A1384,"")</f>
        <v/>
      </c>
      <c r="B1384" s="154" t="str">
        <f>IF(Input!D1384&lt;&gt;"",CONCATENATE(Input!D1384,", ",Input!C1384),"")</f>
        <v/>
      </c>
      <c r="C1384" s="154" t="str">
        <f>IF(Input!E1384&lt;&gt;"",Input!E1384,"")</f>
        <v/>
      </c>
      <c r="D1384" s="155" t="str">
        <f>IF(Input!F1384&lt;&gt;"",Input!F1384,"")</f>
        <v/>
      </c>
      <c r="E1384" s="154" t="str">
        <f>IF(Input!I1384&lt;&gt;"",CONCATENATE(Input!I1384,", ",LEFT(Input!H1384,1)),"")</f>
        <v/>
      </c>
      <c r="F1384" s="156"/>
      <c r="G1384" s="157" t="str">
        <f t="shared" si="21"/>
        <v/>
      </c>
      <c r="H1384" s="154" t="str">
        <f>IF(A1384&lt;&gt;"",VLOOKUP(G1384,ScoreRanges!$C$4:$E$8,3),"")</f>
        <v/>
      </c>
      <c r="I1384" s="156"/>
      <c r="J1384" s="129" t="str">
        <f>IF(AND(ConversionTable!$F$2&lt;&gt;"",A1384&lt;&gt;""),VLOOKUP(G1384,ConversionTable!B$2:D$402,3),"")</f>
        <v/>
      </c>
      <c r="K1384" s="66" t="str">
        <f>IF(AND(ConversionTable!$F$2&lt;&gt;"",A1384&lt;&gt;""),VLOOKUP(J1384,ConversionTable!I$4:K$7,3),"")</f>
        <v/>
      </c>
      <c r="M1384" s="66" t="str">
        <f>IF(A1384&lt;&gt;"",(Input!AE1384*ScoringModel!$B$11+Input!AF1384*ScoringModel!$B$21+Input!AG1384*ScoringModel!$B$31)*0.01,"")</f>
        <v/>
      </c>
      <c r="N1384" s="66" t="str">
        <f>IF(A1384&lt;&gt;"",(Input!J1384*ScoringModel!$B$4+Input!K1384*ScoringModel!$B$5+Input!L1384*ScoringModel!$B$6+Input!M1384*ScoringModel!$B$7+Input!N1384*ScoringModel!$B$8+Input!O1384*ScoringModel!$B$9+Input!P1384*ScoringModel!$B$10)*0.01,"")</f>
        <v/>
      </c>
      <c r="O1384" s="66" t="str">
        <f>IF(A1384&lt;&gt;"",(Input!Q1384*ScoringModel!$B$14+Input!R1384*ScoringModel!$B$15+Input!S1384*ScoringModel!$B$16+Input!T1384*ScoringModel!$B$17+Input!U1384*ScoringModel!$B$18+Input!V1384*ScoringModel!$B$19+Input!W1384*ScoringModel!$B$20)*0.01,"")</f>
        <v/>
      </c>
      <c r="P1384" s="66" t="str">
        <f>IF(A1384&lt;&gt;"",(Input!X1384*ScoringModel!$B$24+Input!Y1384*ScoringModel!$B$25+Input!Z1384*ScoringModel!$B$26+Input!AA1384*ScoringModel!$B$27+Input!AB1384*ScoringModel!$B$28+Input!AC1384*ScoringModel!$B$29+Input!AD1384*ScoringModel!$B$30)*0.01,"")</f>
        <v/>
      </c>
    </row>
    <row r="1385" spans="1:16" x14ac:dyDescent="0.25">
      <c r="A1385" s="154" t="str">
        <f>IF(Input!A1385&lt;&gt;"",Input!A1385,"")</f>
        <v/>
      </c>
      <c r="B1385" s="154" t="str">
        <f>IF(Input!D1385&lt;&gt;"",CONCATENATE(Input!D1385,", ",Input!C1385),"")</f>
        <v/>
      </c>
      <c r="C1385" s="154" t="str">
        <f>IF(Input!E1385&lt;&gt;"",Input!E1385,"")</f>
        <v/>
      </c>
      <c r="D1385" s="155" t="str">
        <f>IF(Input!F1385&lt;&gt;"",Input!F1385,"")</f>
        <v/>
      </c>
      <c r="E1385" s="154" t="str">
        <f>IF(Input!I1385&lt;&gt;"",CONCATENATE(Input!I1385,", ",LEFT(Input!H1385,1)),"")</f>
        <v/>
      </c>
      <c r="F1385" s="156"/>
      <c r="G1385" s="157" t="str">
        <f t="shared" si="21"/>
        <v/>
      </c>
      <c r="H1385" s="154" t="str">
        <f>IF(A1385&lt;&gt;"",VLOOKUP(G1385,ScoreRanges!$C$4:$E$8,3),"")</f>
        <v/>
      </c>
      <c r="I1385" s="156"/>
      <c r="J1385" s="129" t="str">
        <f>IF(AND(ConversionTable!$F$2&lt;&gt;"",A1385&lt;&gt;""),VLOOKUP(G1385,ConversionTable!B$2:D$402,3),"")</f>
        <v/>
      </c>
      <c r="K1385" s="66" t="str">
        <f>IF(AND(ConversionTable!$F$2&lt;&gt;"",A1385&lt;&gt;""),VLOOKUP(J1385,ConversionTable!I$4:K$7,3),"")</f>
        <v/>
      </c>
      <c r="M1385" s="66" t="str">
        <f>IF(A1385&lt;&gt;"",(Input!AE1385*ScoringModel!$B$11+Input!AF1385*ScoringModel!$B$21+Input!AG1385*ScoringModel!$B$31)*0.01,"")</f>
        <v/>
      </c>
      <c r="N1385" s="66" t="str">
        <f>IF(A1385&lt;&gt;"",(Input!J1385*ScoringModel!$B$4+Input!K1385*ScoringModel!$B$5+Input!L1385*ScoringModel!$B$6+Input!M1385*ScoringModel!$B$7+Input!N1385*ScoringModel!$B$8+Input!O1385*ScoringModel!$B$9+Input!P1385*ScoringModel!$B$10)*0.01,"")</f>
        <v/>
      </c>
      <c r="O1385" s="66" t="str">
        <f>IF(A1385&lt;&gt;"",(Input!Q1385*ScoringModel!$B$14+Input!R1385*ScoringModel!$B$15+Input!S1385*ScoringModel!$B$16+Input!T1385*ScoringModel!$B$17+Input!U1385*ScoringModel!$B$18+Input!V1385*ScoringModel!$B$19+Input!W1385*ScoringModel!$B$20)*0.01,"")</f>
        <v/>
      </c>
      <c r="P1385" s="66" t="str">
        <f>IF(A1385&lt;&gt;"",(Input!X1385*ScoringModel!$B$24+Input!Y1385*ScoringModel!$B$25+Input!Z1385*ScoringModel!$B$26+Input!AA1385*ScoringModel!$B$27+Input!AB1385*ScoringModel!$B$28+Input!AC1385*ScoringModel!$B$29+Input!AD1385*ScoringModel!$B$30)*0.01,"")</f>
        <v/>
      </c>
    </row>
    <row r="1386" spans="1:16" x14ac:dyDescent="0.25">
      <c r="A1386" s="154" t="str">
        <f>IF(Input!A1386&lt;&gt;"",Input!A1386,"")</f>
        <v/>
      </c>
      <c r="B1386" s="154" t="str">
        <f>IF(Input!D1386&lt;&gt;"",CONCATENATE(Input!D1386,", ",Input!C1386),"")</f>
        <v/>
      </c>
      <c r="C1386" s="154" t="str">
        <f>IF(Input!E1386&lt;&gt;"",Input!E1386,"")</f>
        <v/>
      </c>
      <c r="D1386" s="155" t="str">
        <f>IF(Input!F1386&lt;&gt;"",Input!F1386,"")</f>
        <v/>
      </c>
      <c r="E1386" s="154" t="str">
        <f>IF(Input!I1386&lt;&gt;"",CONCATENATE(Input!I1386,", ",LEFT(Input!H1386,1)),"")</f>
        <v/>
      </c>
      <c r="F1386" s="156"/>
      <c r="G1386" s="157" t="str">
        <f t="shared" si="21"/>
        <v/>
      </c>
      <c r="H1386" s="154" t="str">
        <f>IF(A1386&lt;&gt;"",VLOOKUP(G1386,ScoreRanges!$C$4:$E$8,3),"")</f>
        <v/>
      </c>
      <c r="I1386" s="156"/>
      <c r="J1386" s="129" t="str">
        <f>IF(AND(ConversionTable!$F$2&lt;&gt;"",A1386&lt;&gt;""),VLOOKUP(G1386,ConversionTable!B$2:D$402,3),"")</f>
        <v/>
      </c>
      <c r="K1386" s="66" t="str">
        <f>IF(AND(ConversionTable!$F$2&lt;&gt;"",A1386&lt;&gt;""),VLOOKUP(J1386,ConversionTable!I$4:K$7,3),"")</f>
        <v/>
      </c>
      <c r="M1386" s="66" t="str">
        <f>IF(A1386&lt;&gt;"",(Input!AE1386*ScoringModel!$B$11+Input!AF1386*ScoringModel!$B$21+Input!AG1386*ScoringModel!$B$31)*0.01,"")</f>
        <v/>
      </c>
      <c r="N1386" s="66" t="str">
        <f>IF(A1386&lt;&gt;"",(Input!J1386*ScoringModel!$B$4+Input!K1386*ScoringModel!$B$5+Input!L1386*ScoringModel!$B$6+Input!M1386*ScoringModel!$B$7+Input!N1386*ScoringModel!$B$8+Input!O1386*ScoringModel!$B$9+Input!P1386*ScoringModel!$B$10)*0.01,"")</f>
        <v/>
      </c>
      <c r="O1386" s="66" t="str">
        <f>IF(A1386&lt;&gt;"",(Input!Q1386*ScoringModel!$B$14+Input!R1386*ScoringModel!$B$15+Input!S1386*ScoringModel!$B$16+Input!T1386*ScoringModel!$B$17+Input!U1386*ScoringModel!$B$18+Input!V1386*ScoringModel!$B$19+Input!W1386*ScoringModel!$B$20)*0.01,"")</f>
        <v/>
      </c>
      <c r="P1386" s="66" t="str">
        <f>IF(A1386&lt;&gt;"",(Input!X1386*ScoringModel!$B$24+Input!Y1386*ScoringModel!$B$25+Input!Z1386*ScoringModel!$B$26+Input!AA1386*ScoringModel!$B$27+Input!AB1386*ScoringModel!$B$28+Input!AC1386*ScoringModel!$B$29+Input!AD1386*ScoringModel!$B$30)*0.01,"")</f>
        <v/>
      </c>
    </row>
    <row r="1387" spans="1:16" x14ac:dyDescent="0.25">
      <c r="A1387" s="154" t="str">
        <f>IF(Input!A1387&lt;&gt;"",Input!A1387,"")</f>
        <v/>
      </c>
      <c r="B1387" s="154" t="str">
        <f>IF(Input!D1387&lt;&gt;"",CONCATENATE(Input!D1387,", ",Input!C1387),"")</f>
        <v/>
      </c>
      <c r="C1387" s="154" t="str">
        <f>IF(Input!E1387&lt;&gt;"",Input!E1387,"")</f>
        <v/>
      </c>
      <c r="D1387" s="155" t="str">
        <f>IF(Input!F1387&lt;&gt;"",Input!F1387,"")</f>
        <v/>
      </c>
      <c r="E1387" s="154" t="str">
        <f>IF(Input!I1387&lt;&gt;"",CONCATENATE(Input!I1387,", ",LEFT(Input!H1387,1)),"")</f>
        <v/>
      </c>
      <c r="F1387" s="156"/>
      <c r="G1387" s="157" t="str">
        <f t="shared" si="21"/>
        <v/>
      </c>
      <c r="H1387" s="154" t="str">
        <f>IF(A1387&lt;&gt;"",VLOOKUP(G1387,ScoreRanges!$C$4:$E$8,3),"")</f>
        <v/>
      </c>
      <c r="I1387" s="156"/>
      <c r="J1387" s="129" t="str">
        <f>IF(AND(ConversionTable!$F$2&lt;&gt;"",A1387&lt;&gt;""),VLOOKUP(G1387,ConversionTable!B$2:D$402,3),"")</f>
        <v/>
      </c>
      <c r="K1387" s="66" t="str">
        <f>IF(AND(ConversionTable!$F$2&lt;&gt;"",A1387&lt;&gt;""),VLOOKUP(J1387,ConversionTable!I$4:K$7,3),"")</f>
        <v/>
      </c>
      <c r="M1387" s="66" t="str">
        <f>IF(A1387&lt;&gt;"",(Input!AE1387*ScoringModel!$B$11+Input!AF1387*ScoringModel!$B$21+Input!AG1387*ScoringModel!$B$31)*0.01,"")</f>
        <v/>
      </c>
      <c r="N1387" s="66" t="str">
        <f>IF(A1387&lt;&gt;"",(Input!J1387*ScoringModel!$B$4+Input!K1387*ScoringModel!$B$5+Input!L1387*ScoringModel!$B$6+Input!M1387*ScoringModel!$B$7+Input!N1387*ScoringModel!$B$8+Input!O1387*ScoringModel!$B$9+Input!P1387*ScoringModel!$B$10)*0.01,"")</f>
        <v/>
      </c>
      <c r="O1387" s="66" t="str">
        <f>IF(A1387&lt;&gt;"",(Input!Q1387*ScoringModel!$B$14+Input!R1387*ScoringModel!$B$15+Input!S1387*ScoringModel!$B$16+Input!T1387*ScoringModel!$B$17+Input!U1387*ScoringModel!$B$18+Input!V1387*ScoringModel!$B$19+Input!W1387*ScoringModel!$B$20)*0.01,"")</f>
        <v/>
      </c>
      <c r="P1387" s="66" t="str">
        <f>IF(A1387&lt;&gt;"",(Input!X1387*ScoringModel!$B$24+Input!Y1387*ScoringModel!$B$25+Input!Z1387*ScoringModel!$B$26+Input!AA1387*ScoringModel!$B$27+Input!AB1387*ScoringModel!$B$28+Input!AC1387*ScoringModel!$B$29+Input!AD1387*ScoringModel!$B$30)*0.01,"")</f>
        <v/>
      </c>
    </row>
    <row r="1388" spans="1:16" x14ac:dyDescent="0.25">
      <c r="A1388" s="154" t="str">
        <f>IF(Input!A1388&lt;&gt;"",Input!A1388,"")</f>
        <v/>
      </c>
      <c r="B1388" s="154" t="str">
        <f>IF(Input!D1388&lt;&gt;"",CONCATENATE(Input!D1388,", ",Input!C1388),"")</f>
        <v/>
      </c>
      <c r="C1388" s="154" t="str">
        <f>IF(Input!E1388&lt;&gt;"",Input!E1388,"")</f>
        <v/>
      </c>
      <c r="D1388" s="155" t="str">
        <f>IF(Input!F1388&lt;&gt;"",Input!F1388,"")</f>
        <v/>
      </c>
      <c r="E1388" s="154" t="str">
        <f>IF(Input!I1388&lt;&gt;"",CONCATENATE(Input!I1388,", ",LEFT(Input!H1388,1)),"")</f>
        <v/>
      </c>
      <c r="F1388" s="156"/>
      <c r="G1388" s="157" t="str">
        <f t="shared" si="21"/>
        <v/>
      </c>
      <c r="H1388" s="154" t="str">
        <f>IF(A1388&lt;&gt;"",VLOOKUP(G1388,ScoreRanges!$C$4:$E$8,3),"")</f>
        <v/>
      </c>
      <c r="I1388" s="156"/>
      <c r="J1388" s="129" t="str">
        <f>IF(AND(ConversionTable!$F$2&lt;&gt;"",A1388&lt;&gt;""),VLOOKUP(G1388,ConversionTable!B$2:D$402,3),"")</f>
        <v/>
      </c>
      <c r="K1388" s="66" t="str">
        <f>IF(AND(ConversionTable!$F$2&lt;&gt;"",A1388&lt;&gt;""),VLOOKUP(J1388,ConversionTable!I$4:K$7,3),"")</f>
        <v/>
      </c>
      <c r="M1388" s="66" t="str">
        <f>IF(A1388&lt;&gt;"",(Input!AE1388*ScoringModel!$B$11+Input!AF1388*ScoringModel!$B$21+Input!AG1388*ScoringModel!$B$31)*0.01,"")</f>
        <v/>
      </c>
      <c r="N1388" s="66" t="str">
        <f>IF(A1388&lt;&gt;"",(Input!J1388*ScoringModel!$B$4+Input!K1388*ScoringModel!$B$5+Input!L1388*ScoringModel!$B$6+Input!M1388*ScoringModel!$B$7+Input!N1388*ScoringModel!$B$8+Input!O1388*ScoringModel!$B$9+Input!P1388*ScoringModel!$B$10)*0.01,"")</f>
        <v/>
      </c>
      <c r="O1388" s="66" t="str">
        <f>IF(A1388&lt;&gt;"",(Input!Q1388*ScoringModel!$B$14+Input!R1388*ScoringModel!$B$15+Input!S1388*ScoringModel!$B$16+Input!T1388*ScoringModel!$B$17+Input!U1388*ScoringModel!$B$18+Input!V1388*ScoringModel!$B$19+Input!W1388*ScoringModel!$B$20)*0.01,"")</f>
        <v/>
      </c>
      <c r="P1388" s="66" t="str">
        <f>IF(A1388&lt;&gt;"",(Input!X1388*ScoringModel!$B$24+Input!Y1388*ScoringModel!$B$25+Input!Z1388*ScoringModel!$B$26+Input!AA1388*ScoringModel!$B$27+Input!AB1388*ScoringModel!$B$28+Input!AC1388*ScoringModel!$B$29+Input!AD1388*ScoringModel!$B$30)*0.01,"")</f>
        <v/>
      </c>
    </row>
    <row r="1389" spans="1:16" x14ac:dyDescent="0.25">
      <c r="A1389" s="154" t="str">
        <f>IF(Input!A1389&lt;&gt;"",Input!A1389,"")</f>
        <v/>
      </c>
      <c r="B1389" s="154" t="str">
        <f>IF(Input!D1389&lt;&gt;"",CONCATENATE(Input!D1389,", ",Input!C1389),"")</f>
        <v/>
      </c>
      <c r="C1389" s="154" t="str">
        <f>IF(Input!E1389&lt;&gt;"",Input!E1389,"")</f>
        <v/>
      </c>
      <c r="D1389" s="155" t="str">
        <f>IF(Input!F1389&lt;&gt;"",Input!F1389,"")</f>
        <v/>
      </c>
      <c r="E1389" s="154" t="str">
        <f>IF(Input!I1389&lt;&gt;"",CONCATENATE(Input!I1389,", ",LEFT(Input!H1389,1)),"")</f>
        <v/>
      </c>
      <c r="F1389" s="156"/>
      <c r="G1389" s="157" t="str">
        <f t="shared" si="21"/>
        <v/>
      </c>
      <c r="H1389" s="154" t="str">
        <f>IF(A1389&lt;&gt;"",VLOOKUP(G1389,ScoreRanges!$C$4:$E$8,3),"")</f>
        <v/>
      </c>
      <c r="I1389" s="156"/>
      <c r="J1389" s="129" t="str">
        <f>IF(AND(ConversionTable!$F$2&lt;&gt;"",A1389&lt;&gt;""),VLOOKUP(G1389,ConversionTable!B$2:D$402,3),"")</f>
        <v/>
      </c>
      <c r="K1389" s="66" t="str">
        <f>IF(AND(ConversionTable!$F$2&lt;&gt;"",A1389&lt;&gt;""),VLOOKUP(J1389,ConversionTable!I$4:K$7,3),"")</f>
        <v/>
      </c>
      <c r="M1389" s="66" t="str">
        <f>IF(A1389&lt;&gt;"",(Input!AE1389*ScoringModel!$B$11+Input!AF1389*ScoringModel!$B$21+Input!AG1389*ScoringModel!$B$31)*0.01,"")</f>
        <v/>
      </c>
      <c r="N1389" s="66" t="str">
        <f>IF(A1389&lt;&gt;"",(Input!J1389*ScoringModel!$B$4+Input!K1389*ScoringModel!$B$5+Input!L1389*ScoringModel!$B$6+Input!M1389*ScoringModel!$B$7+Input!N1389*ScoringModel!$B$8+Input!O1389*ScoringModel!$B$9+Input!P1389*ScoringModel!$B$10)*0.01,"")</f>
        <v/>
      </c>
      <c r="O1389" s="66" t="str">
        <f>IF(A1389&lt;&gt;"",(Input!Q1389*ScoringModel!$B$14+Input!R1389*ScoringModel!$B$15+Input!S1389*ScoringModel!$B$16+Input!T1389*ScoringModel!$B$17+Input!U1389*ScoringModel!$B$18+Input!V1389*ScoringModel!$B$19+Input!W1389*ScoringModel!$B$20)*0.01,"")</f>
        <v/>
      </c>
      <c r="P1389" s="66" t="str">
        <f>IF(A1389&lt;&gt;"",(Input!X1389*ScoringModel!$B$24+Input!Y1389*ScoringModel!$B$25+Input!Z1389*ScoringModel!$B$26+Input!AA1389*ScoringModel!$B$27+Input!AB1389*ScoringModel!$B$28+Input!AC1389*ScoringModel!$B$29+Input!AD1389*ScoringModel!$B$30)*0.01,"")</f>
        <v/>
      </c>
    </row>
    <row r="1390" spans="1:16" x14ac:dyDescent="0.25">
      <c r="A1390" s="154" t="str">
        <f>IF(Input!A1390&lt;&gt;"",Input!A1390,"")</f>
        <v/>
      </c>
      <c r="B1390" s="154" t="str">
        <f>IF(Input!D1390&lt;&gt;"",CONCATENATE(Input!D1390,", ",Input!C1390),"")</f>
        <v/>
      </c>
      <c r="C1390" s="154" t="str">
        <f>IF(Input!E1390&lt;&gt;"",Input!E1390,"")</f>
        <v/>
      </c>
      <c r="D1390" s="155" t="str">
        <f>IF(Input!F1390&lt;&gt;"",Input!F1390,"")</f>
        <v/>
      </c>
      <c r="E1390" s="154" t="str">
        <f>IF(Input!I1390&lt;&gt;"",CONCATENATE(Input!I1390,", ",LEFT(Input!H1390,1)),"")</f>
        <v/>
      </c>
      <c r="F1390" s="156"/>
      <c r="G1390" s="157" t="str">
        <f t="shared" si="21"/>
        <v/>
      </c>
      <c r="H1390" s="154" t="str">
        <f>IF(A1390&lt;&gt;"",VLOOKUP(G1390,ScoreRanges!$C$4:$E$8,3),"")</f>
        <v/>
      </c>
      <c r="I1390" s="156"/>
      <c r="J1390" s="129" t="str">
        <f>IF(AND(ConversionTable!$F$2&lt;&gt;"",A1390&lt;&gt;""),VLOOKUP(G1390,ConversionTable!B$2:D$402,3),"")</f>
        <v/>
      </c>
      <c r="K1390" s="66" t="str">
        <f>IF(AND(ConversionTable!$F$2&lt;&gt;"",A1390&lt;&gt;""),VLOOKUP(J1390,ConversionTable!I$4:K$7,3),"")</f>
        <v/>
      </c>
      <c r="M1390" s="66" t="str">
        <f>IF(A1390&lt;&gt;"",(Input!AE1390*ScoringModel!$B$11+Input!AF1390*ScoringModel!$B$21+Input!AG1390*ScoringModel!$B$31)*0.01,"")</f>
        <v/>
      </c>
      <c r="N1390" s="66" t="str">
        <f>IF(A1390&lt;&gt;"",(Input!J1390*ScoringModel!$B$4+Input!K1390*ScoringModel!$B$5+Input!L1390*ScoringModel!$B$6+Input!M1390*ScoringModel!$B$7+Input!N1390*ScoringModel!$B$8+Input!O1390*ScoringModel!$B$9+Input!P1390*ScoringModel!$B$10)*0.01,"")</f>
        <v/>
      </c>
      <c r="O1390" s="66" t="str">
        <f>IF(A1390&lt;&gt;"",(Input!Q1390*ScoringModel!$B$14+Input!R1390*ScoringModel!$B$15+Input!S1390*ScoringModel!$B$16+Input!T1390*ScoringModel!$B$17+Input!U1390*ScoringModel!$B$18+Input!V1390*ScoringModel!$B$19+Input!W1390*ScoringModel!$B$20)*0.01,"")</f>
        <v/>
      </c>
      <c r="P1390" s="66" t="str">
        <f>IF(A1390&lt;&gt;"",(Input!X1390*ScoringModel!$B$24+Input!Y1390*ScoringModel!$B$25+Input!Z1390*ScoringModel!$B$26+Input!AA1390*ScoringModel!$B$27+Input!AB1390*ScoringModel!$B$28+Input!AC1390*ScoringModel!$B$29+Input!AD1390*ScoringModel!$B$30)*0.01,"")</f>
        <v/>
      </c>
    </row>
    <row r="1391" spans="1:16" x14ac:dyDescent="0.25">
      <c r="A1391" s="154" t="str">
        <f>IF(Input!A1391&lt;&gt;"",Input!A1391,"")</f>
        <v/>
      </c>
      <c r="B1391" s="154" t="str">
        <f>IF(Input!D1391&lt;&gt;"",CONCATENATE(Input!D1391,", ",Input!C1391),"")</f>
        <v/>
      </c>
      <c r="C1391" s="154" t="str">
        <f>IF(Input!E1391&lt;&gt;"",Input!E1391,"")</f>
        <v/>
      </c>
      <c r="D1391" s="155" t="str">
        <f>IF(Input!F1391&lt;&gt;"",Input!F1391,"")</f>
        <v/>
      </c>
      <c r="E1391" s="154" t="str">
        <f>IF(Input!I1391&lt;&gt;"",CONCATENATE(Input!I1391,", ",LEFT(Input!H1391,1)),"")</f>
        <v/>
      </c>
      <c r="F1391" s="156"/>
      <c r="G1391" s="157" t="str">
        <f t="shared" si="21"/>
        <v/>
      </c>
      <c r="H1391" s="154" t="str">
        <f>IF(A1391&lt;&gt;"",VLOOKUP(G1391,ScoreRanges!$C$4:$E$8,3),"")</f>
        <v/>
      </c>
      <c r="I1391" s="156"/>
      <c r="J1391" s="129" t="str">
        <f>IF(AND(ConversionTable!$F$2&lt;&gt;"",A1391&lt;&gt;""),VLOOKUP(G1391,ConversionTable!B$2:D$402,3),"")</f>
        <v/>
      </c>
      <c r="K1391" s="66" t="str">
        <f>IF(AND(ConversionTable!$F$2&lt;&gt;"",A1391&lt;&gt;""),VLOOKUP(J1391,ConversionTable!I$4:K$7,3),"")</f>
        <v/>
      </c>
      <c r="M1391" s="66" t="str">
        <f>IF(A1391&lt;&gt;"",(Input!AE1391*ScoringModel!$B$11+Input!AF1391*ScoringModel!$B$21+Input!AG1391*ScoringModel!$B$31)*0.01,"")</f>
        <v/>
      </c>
      <c r="N1391" s="66" t="str">
        <f>IF(A1391&lt;&gt;"",(Input!J1391*ScoringModel!$B$4+Input!K1391*ScoringModel!$B$5+Input!L1391*ScoringModel!$B$6+Input!M1391*ScoringModel!$B$7+Input!N1391*ScoringModel!$B$8+Input!O1391*ScoringModel!$B$9+Input!P1391*ScoringModel!$B$10)*0.01,"")</f>
        <v/>
      </c>
      <c r="O1391" s="66" t="str">
        <f>IF(A1391&lt;&gt;"",(Input!Q1391*ScoringModel!$B$14+Input!R1391*ScoringModel!$B$15+Input!S1391*ScoringModel!$B$16+Input!T1391*ScoringModel!$B$17+Input!U1391*ScoringModel!$B$18+Input!V1391*ScoringModel!$B$19+Input!W1391*ScoringModel!$B$20)*0.01,"")</f>
        <v/>
      </c>
      <c r="P1391" s="66" t="str">
        <f>IF(A1391&lt;&gt;"",(Input!X1391*ScoringModel!$B$24+Input!Y1391*ScoringModel!$B$25+Input!Z1391*ScoringModel!$B$26+Input!AA1391*ScoringModel!$B$27+Input!AB1391*ScoringModel!$B$28+Input!AC1391*ScoringModel!$B$29+Input!AD1391*ScoringModel!$B$30)*0.01,"")</f>
        <v/>
      </c>
    </row>
    <row r="1392" spans="1:16" x14ac:dyDescent="0.25">
      <c r="A1392" s="154" t="str">
        <f>IF(Input!A1392&lt;&gt;"",Input!A1392,"")</f>
        <v/>
      </c>
      <c r="B1392" s="154" t="str">
        <f>IF(Input!D1392&lt;&gt;"",CONCATENATE(Input!D1392,", ",Input!C1392),"")</f>
        <v/>
      </c>
      <c r="C1392" s="154" t="str">
        <f>IF(Input!E1392&lt;&gt;"",Input!E1392,"")</f>
        <v/>
      </c>
      <c r="D1392" s="155" t="str">
        <f>IF(Input!F1392&lt;&gt;"",Input!F1392,"")</f>
        <v/>
      </c>
      <c r="E1392" s="154" t="str">
        <f>IF(Input!I1392&lt;&gt;"",CONCATENATE(Input!I1392,", ",LEFT(Input!H1392,1)),"")</f>
        <v/>
      </c>
      <c r="F1392" s="156"/>
      <c r="G1392" s="157" t="str">
        <f t="shared" si="21"/>
        <v/>
      </c>
      <c r="H1392" s="154" t="str">
        <f>IF(A1392&lt;&gt;"",VLOOKUP(G1392,ScoreRanges!$C$4:$E$8,3),"")</f>
        <v/>
      </c>
      <c r="I1392" s="156"/>
      <c r="J1392" s="129" t="str">
        <f>IF(AND(ConversionTable!$F$2&lt;&gt;"",A1392&lt;&gt;""),VLOOKUP(G1392,ConversionTable!B$2:D$402,3),"")</f>
        <v/>
      </c>
      <c r="K1392" s="66" t="str">
        <f>IF(AND(ConversionTable!$F$2&lt;&gt;"",A1392&lt;&gt;""),VLOOKUP(J1392,ConversionTable!I$4:K$7,3),"")</f>
        <v/>
      </c>
      <c r="M1392" s="66" t="str">
        <f>IF(A1392&lt;&gt;"",(Input!AE1392*ScoringModel!$B$11+Input!AF1392*ScoringModel!$B$21+Input!AG1392*ScoringModel!$B$31)*0.01,"")</f>
        <v/>
      </c>
      <c r="N1392" s="66" t="str">
        <f>IF(A1392&lt;&gt;"",(Input!J1392*ScoringModel!$B$4+Input!K1392*ScoringModel!$B$5+Input!L1392*ScoringModel!$B$6+Input!M1392*ScoringModel!$B$7+Input!N1392*ScoringModel!$B$8+Input!O1392*ScoringModel!$B$9+Input!P1392*ScoringModel!$B$10)*0.01,"")</f>
        <v/>
      </c>
      <c r="O1392" s="66" t="str">
        <f>IF(A1392&lt;&gt;"",(Input!Q1392*ScoringModel!$B$14+Input!R1392*ScoringModel!$B$15+Input!S1392*ScoringModel!$B$16+Input!T1392*ScoringModel!$B$17+Input!U1392*ScoringModel!$B$18+Input!V1392*ScoringModel!$B$19+Input!W1392*ScoringModel!$B$20)*0.01,"")</f>
        <v/>
      </c>
      <c r="P1392" s="66" t="str">
        <f>IF(A1392&lt;&gt;"",(Input!X1392*ScoringModel!$B$24+Input!Y1392*ScoringModel!$B$25+Input!Z1392*ScoringModel!$B$26+Input!AA1392*ScoringModel!$B$27+Input!AB1392*ScoringModel!$B$28+Input!AC1392*ScoringModel!$B$29+Input!AD1392*ScoringModel!$B$30)*0.01,"")</f>
        <v/>
      </c>
    </row>
    <row r="1393" spans="1:16" x14ac:dyDescent="0.25">
      <c r="A1393" s="154" t="str">
        <f>IF(Input!A1393&lt;&gt;"",Input!A1393,"")</f>
        <v/>
      </c>
      <c r="B1393" s="154" t="str">
        <f>IF(Input!D1393&lt;&gt;"",CONCATENATE(Input!D1393,", ",Input!C1393),"")</f>
        <v/>
      </c>
      <c r="C1393" s="154" t="str">
        <f>IF(Input!E1393&lt;&gt;"",Input!E1393,"")</f>
        <v/>
      </c>
      <c r="D1393" s="155" t="str">
        <f>IF(Input!F1393&lt;&gt;"",Input!F1393,"")</f>
        <v/>
      </c>
      <c r="E1393" s="154" t="str">
        <f>IF(Input!I1393&lt;&gt;"",CONCATENATE(Input!I1393,", ",LEFT(Input!H1393,1)),"")</f>
        <v/>
      </c>
      <c r="F1393" s="156"/>
      <c r="G1393" s="157" t="str">
        <f t="shared" si="21"/>
        <v/>
      </c>
      <c r="H1393" s="154" t="str">
        <f>IF(A1393&lt;&gt;"",VLOOKUP(G1393,ScoreRanges!$C$4:$E$8,3),"")</f>
        <v/>
      </c>
      <c r="I1393" s="156"/>
      <c r="J1393" s="129" t="str">
        <f>IF(AND(ConversionTable!$F$2&lt;&gt;"",A1393&lt;&gt;""),VLOOKUP(G1393,ConversionTable!B$2:D$402,3),"")</f>
        <v/>
      </c>
      <c r="K1393" s="66" t="str">
        <f>IF(AND(ConversionTable!$F$2&lt;&gt;"",A1393&lt;&gt;""),VLOOKUP(J1393,ConversionTable!I$4:K$7,3),"")</f>
        <v/>
      </c>
      <c r="M1393" s="66" t="str">
        <f>IF(A1393&lt;&gt;"",(Input!AE1393*ScoringModel!$B$11+Input!AF1393*ScoringModel!$B$21+Input!AG1393*ScoringModel!$B$31)*0.01,"")</f>
        <v/>
      </c>
      <c r="N1393" s="66" t="str">
        <f>IF(A1393&lt;&gt;"",(Input!J1393*ScoringModel!$B$4+Input!K1393*ScoringModel!$B$5+Input!L1393*ScoringModel!$B$6+Input!M1393*ScoringModel!$B$7+Input!N1393*ScoringModel!$B$8+Input!O1393*ScoringModel!$B$9+Input!P1393*ScoringModel!$B$10)*0.01,"")</f>
        <v/>
      </c>
      <c r="O1393" s="66" t="str">
        <f>IF(A1393&lt;&gt;"",(Input!Q1393*ScoringModel!$B$14+Input!R1393*ScoringModel!$B$15+Input!S1393*ScoringModel!$B$16+Input!T1393*ScoringModel!$B$17+Input!U1393*ScoringModel!$B$18+Input!V1393*ScoringModel!$B$19+Input!W1393*ScoringModel!$B$20)*0.01,"")</f>
        <v/>
      </c>
      <c r="P1393" s="66" t="str">
        <f>IF(A1393&lt;&gt;"",(Input!X1393*ScoringModel!$B$24+Input!Y1393*ScoringModel!$B$25+Input!Z1393*ScoringModel!$B$26+Input!AA1393*ScoringModel!$B$27+Input!AB1393*ScoringModel!$B$28+Input!AC1393*ScoringModel!$B$29+Input!AD1393*ScoringModel!$B$30)*0.01,"")</f>
        <v/>
      </c>
    </row>
    <row r="1394" spans="1:16" x14ac:dyDescent="0.25">
      <c r="A1394" s="154" t="str">
        <f>IF(Input!A1394&lt;&gt;"",Input!A1394,"")</f>
        <v/>
      </c>
      <c r="B1394" s="154" t="str">
        <f>IF(Input!D1394&lt;&gt;"",CONCATENATE(Input!D1394,", ",Input!C1394),"")</f>
        <v/>
      </c>
      <c r="C1394" s="154" t="str">
        <f>IF(Input!E1394&lt;&gt;"",Input!E1394,"")</f>
        <v/>
      </c>
      <c r="D1394" s="155" t="str">
        <f>IF(Input!F1394&lt;&gt;"",Input!F1394,"")</f>
        <v/>
      </c>
      <c r="E1394" s="154" t="str">
        <f>IF(Input!I1394&lt;&gt;"",CONCATENATE(Input!I1394,", ",LEFT(Input!H1394,1)),"")</f>
        <v/>
      </c>
      <c r="F1394" s="156"/>
      <c r="G1394" s="157" t="str">
        <f t="shared" si="21"/>
        <v/>
      </c>
      <c r="H1394" s="154" t="str">
        <f>IF(A1394&lt;&gt;"",VLOOKUP(G1394,ScoreRanges!$C$4:$E$8,3),"")</f>
        <v/>
      </c>
      <c r="I1394" s="156"/>
      <c r="J1394" s="129" t="str">
        <f>IF(AND(ConversionTable!$F$2&lt;&gt;"",A1394&lt;&gt;""),VLOOKUP(G1394,ConversionTable!B$2:D$402,3),"")</f>
        <v/>
      </c>
      <c r="K1394" s="66" t="str">
        <f>IF(AND(ConversionTable!$F$2&lt;&gt;"",A1394&lt;&gt;""),VLOOKUP(J1394,ConversionTable!I$4:K$7,3),"")</f>
        <v/>
      </c>
      <c r="M1394" s="66" t="str">
        <f>IF(A1394&lt;&gt;"",(Input!AE1394*ScoringModel!$B$11+Input!AF1394*ScoringModel!$B$21+Input!AG1394*ScoringModel!$B$31)*0.01,"")</f>
        <v/>
      </c>
      <c r="N1394" s="66" t="str">
        <f>IF(A1394&lt;&gt;"",(Input!J1394*ScoringModel!$B$4+Input!K1394*ScoringModel!$B$5+Input!L1394*ScoringModel!$B$6+Input!M1394*ScoringModel!$B$7+Input!N1394*ScoringModel!$B$8+Input!O1394*ScoringModel!$B$9+Input!P1394*ScoringModel!$B$10)*0.01,"")</f>
        <v/>
      </c>
      <c r="O1394" s="66" t="str">
        <f>IF(A1394&lt;&gt;"",(Input!Q1394*ScoringModel!$B$14+Input!R1394*ScoringModel!$B$15+Input!S1394*ScoringModel!$B$16+Input!T1394*ScoringModel!$B$17+Input!U1394*ScoringModel!$B$18+Input!V1394*ScoringModel!$B$19+Input!W1394*ScoringModel!$B$20)*0.01,"")</f>
        <v/>
      </c>
      <c r="P1394" s="66" t="str">
        <f>IF(A1394&lt;&gt;"",(Input!X1394*ScoringModel!$B$24+Input!Y1394*ScoringModel!$B$25+Input!Z1394*ScoringModel!$B$26+Input!AA1394*ScoringModel!$B$27+Input!AB1394*ScoringModel!$B$28+Input!AC1394*ScoringModel!$B$29+Input!AD1394*ScoringModel!$B$30)*0.01,"")</f>
        <v/>
      </c>
    </row>
    <row r="1395" spans="1:16" x14ac:dyDescent="0.25">
      <c r="A1395" s="154" t="str">
        <f>IF(Input!A1395&lt;&gt;"",Input!A1395,"")</f>
        <v/>
      </c>
      <c r="B1395" s="154" t="str">
        <f>IF(Input!D1395&lt;&gt;"",CONCATENATE(Input!D1395,", ",Input!C1395),"")</f>
        <v/>
      </c>
      <c r="C1395" s="154" t="str">
        <f>IF(Input!E1395&lt;&gt;"",Input!E1395,"")</f>
        <v/>
      </c>
      <c r="D1395" s="155" t="str">
        <f>IF(Input!F1395&lt;&gt;"",Input!F1395,"")</f>
        <v/>
      </c>
      <c r="E1395" s="154" t="str">
        <f>IF(Input!I1395&lt;&gt;"",CONCATENATE(Input!I1395,", ",LEFT(Input!H1395,1)),"")</f>
        <v/>
      </c>
      <c r="F1395" s="156"/>
      <c r="G1395" s="157" t="str">
        <f t="shared" si="21"/>
        <v/>
      </c>
      <c r="H1395" s="154" t="str">
        <f>IF(A1395&lt;&gt;"",VLOOKUP(G1395,ScoreRanges!$C$4:$E$8,3),"")</f>
        <v/>
      </c>
      <c r="I1395" s="156"/>
      <c r="J1395" s="129" t="str">
        <f>IF(AND(ConversionTable!$F$2&lt;&gt;"",A1395&lt;&gt;""),VLOOKUP(G1395,ConversionTable!B$2:D$402,3),"")</f>
        <v/>
      </c>
      <c r="K1395" s="66" t="str">
        <f>IF(AND(ConversionTable!$F$2&lt;&gt;"",A1395&lt;&gt;""),VLOOKUP(J1395,ConversionTable!I$4:K$7,3),"")</f>
        <v/>
      </c>
      <c r="M1395" s="66" t="str">
        <f>IF(A1395&lt;&gt;"",(Input!AE1395*ScoringModel!$B$11+Input!AF1395*ScoringModel!$B$21+Input!AG1395*ScoringModel!$B$31)*0.01,"")</f>
        <v/>
      </c>
      <c r="N1395" s="66" t="str">
        <f>IF(A1395&lt;&gt;"",(Input!J1395*ScoringModel!$B$4+Input!K1395*ScoringModel!$B$5+Input!L1395*ScoringModel!$B$6+Input!M1395*ScoringModel!$B$7+Input!N1395*ScoringModel!$B$8+Input!O1395*ScoringModel!$B$9+Input!P1395*ScoringModel!$B$10)*0.01,"")</f>
        <v/>
      </c>
      <c r="O1395" s="66" t="str">
        <f>IF(A1395&lt;&gt;"",(Input!Q1395*ScoringModel!$B$14+Input!R1395*ScoringModel!$B$15+Input!S1395*ScoringModel!$B$16+Input!T1395*ScoringModel!$B$17+Input!U1395*ScoringModel!$B$18+Input!V1395*ScoringModel!$B$19+Input!W1395*ScoringModel!$B$20)*0.01,"")</f>
        <v/>
      </c>
      <c r="P1395" s="66" t="str">
        <f>IF(A1395&lt;&gt;"",(Input!X1395*ScoringModel!$B$24+Input!Y1395*ScoringModel!$B$25+Input!Z1395*ScoringModel!$B$26+Input!AA1395*ScoringModel!$B$27+Input!AB1395*ScoringModel!$B$28+Input!AC1395*ScoringModel!$B$29+Input!AD1395*ScoringModel!$B$30)*0.01,"")</f>
        <v/>
      </c>
    </row>
    <row r="1396" spans="1:16" x14ac:dyDescent="0.25">
      <c r="A1396" s="154" t="str">
        <f>IF(Input!A1396&lt;&gt;"",Input!A1396,"")</f>
        <v/>
      </c>
      <c r="B1396" s="154" t="str">
        <f>IF(Input!D1396&lt;&gt;"",CONCATENATE(Input!D1396,", ",Input!C1396),"")</f>
        <v/>
      </c>
      <c r="C1396" s="154" t="str">
        <f>IF(Input!E1396&lt;&gt;"",Input!E1396,"")</f>
        <v/>
      </c>
      <c r="D1396" s="155" t="str">
        <f>IF(Input!F1396&lt;&gt;"",Input!F1396,"")</f>
        <v/>
      </c>
      <c r="E1396" s="154" t="str">
        <f>IF(Input!I1396&lt;&gt;"",CONCATENATE(Input!I1396,", ",LEFT(Input!H1396,1)),"")</f>
        <v/>
      </c>
      <c r="F1396" s="156"/>
      <c r="G1396" s="157" t="str">
        <f t="shared" si="21"/>
        <v/>
      </c>
      <c r="H1396" s="154" t="str">
        <f>IF(A1396&lt;&gt;"",VLOOKUP(G1396,ScoreRanges!$C$4:$E$8,3),"")</f>
        <v/>
      </c>
      <c r="I1396" s="156"/>
      <c r="J1396" s="129" t="str">
        <f>IF(AND(ConversionTable!$F$2&lt;&gt;"",A1396&lt;&gt;""),VLOOKUP(G1396,ConversionTable!B$2:D$402,3),"")</f>
        <v/>
      </c>
      <c r="K1396" s="66" t="str">
        <f>IF(AND(ConversionTable!$F$2&lt;&gt;"",A1396&lt;&gt;""),VLOOKUP(J1396,ConversionTable!I$4:K$7,3),"")</f>
        <v/>
      </c>
      <c r="M1396" s="66" t="str">
        <f>IF(A1396&lt;&gt;"",(Input!AE1396*ScoringModel!$B$11+Input!AF1396*ScoringModel!$B$21+Input!AG1396*ScoringModel!$B$31)*0.01,"")</f>
        <v/>
      </c>
      <c r="N1396" s="66" t="str">
        <f>IF(A1396&lt;&gt;"",(Input!J1396*ScoringModel!$B$4+Input!K1396*ScoringModel!$B$5+Input!L1396*ScoringModel!$B$6+Input!M1396*ScoringModel!$B$7+Input!N1396*ScoringModel!$B$8+Input!O1396*ScoringModel!$B$9+Input!P1396*ScoringModel!$B$10)*0.01,"")</f>
        <v/>
      </c>
      <c r="O1396" s="66" t="str">
        <f>IF(A1396&lt;&gt;"",(Input!Q1396*ScoringModel!$B$14+Input!R1396*ScoringModel!$B$15+Input!S1396*ScoringModel!$B$16+Input!T1396*ScoringModel!$B$17+Input!U1396*ScoringModel!$B$18+Input!V1396*ScoringModel!$B$19+Input!W1396*ScoringModel!$B$20)*0.01,"")</f>
        <v/>
      </c>
      <c r="P1396" s="66" t="str">
        <f>IF(A1396&lt;&gt;"",(Input!X1396*ScoringModel!$B$24+Input!Y1396*ScoringModel!$B$25+Input!Z1396*ScoringModel!$B$26+Input!AA1396*ScoringModel!$B$27+Input!AB1396*ScoringModel!$B$28+Input!AC1396*ScoringModel!$B$29+Input!AD1396*ScoringModel!$B$30)*0.01,"")</f>
        <v/>
      </c>
    </row>
    <row r="1397" spans="1:16" x14ac:dyDescent="0.25">
      <c r="A1397" s="154" t="str">
        <f>IF(Input!A1397&lt;&gt;"",Input!A1397,"")</f>
        <v/>
      </c>
      <c r="B1397" s="154" t="str">
        <f>IF(Input!D1397&lt;&gt;"",CONCATENATE(Input!D1397,", ",Input!C1397),"")</f>
        <v/>
      </c>
      <c r="C1397" s="154" t="str">
        <f>IF(Input!E1397&lt;&gt;"",Input!E1397,"")</f>
        <v/>
      </c>
      <c r="D1397" s="155" t="str">
        <f>IF(Input!F1397&lt;&gt;"",Input!F1397,"")</f>
        <v/>
      </c>
      <c r="E1397" s="154" t="str">
        <f>IF(Input!I1397&lt;&gt;"",CONCATENATE(Input!I1397,", ",LEFT(Input!H1397,1)),"")</f>
        <v/>
      </c>
      <c r="F1397" s="156"/>
      <c r="G1397" s="157" t="str">
        <f t="shared" si="21"/>
        <v/>
      </c>
      <c r="H1397" s="154" t="str">
        <f>IF(A1397&lt;&gt;"",VLOOKUP(G1397,ScoreRanges!$C$4:$E$8,3),"")</f>
        <v/>
      </c>
      <c r="I1397" s="156"/>
      <c r="J1397" s="129" t="str">
        <f>IF(AND(ConversionTable!$F$2&lt;&gt;"",A1397&lt;&gt;""),VLOOKUP(G1397,ConversionTable!B$2:D$402,3),"")</f>
        <v/>
      </c>
      <c r="K1397" s="66" t="str">
        <f>IF(AND(ConversionTable!$F$2&lt;&gt;"",A1397&lt;&gt;""),VLOOKUP(J1397,ConversionTable!I$4:K$7,3),"")</f>
        <v/>
      </c>
      <c r="M1397" s="66" t="str">
        <f>IF(A1397&lt;&gt;"",(Input!AE1397*ScoringModel!$B$11+Input!AF1397*ScoringModel!$B$21+Input!AG1397*ScoringModel!$B$31)*0.01,"")</f>
        <v/>
      </c>
      <c r="N1397" s="66" t="str">
        <f>IF(A1397&lt;&gt;"",(Input!J1397*ScoringModel!$B$4+Input!K1397*ScoringModel!$B$5+Input!L1397*ScoringModel!$B$6+Input!M1397*ScoringModel!$B$7+Input!N1397*ScoringModel!$B$8+Input!O1397*ScoringModel!$B$9+Input!P1397*ScoringModel!$B$10)*0.01,"")</f>
        <v/>
      </c>
      <c r="O1397" s="66" t="str">
        <f>IF(A1397&lt;&gt;"",(Input!Q1397*ScoringModel!$B$14+Input!R1397*ScoringModel!$B$15+Input!S1397*ScoringModel!$B$16+Input!T1397*ScoringModel!$B$17+Input!U1397*ScoringModel!$B$18+Input!V1397*ScoringModel!$B$19+Input!W1397*ScoringModel!$B$20)*0.01,"")</f>
        <v/>
      </c>
      <c r="P1397" s="66" t="str">
        <f>IF(A1397&lt;&gt;"",(Input!X1397*ScoringModel!$B$24+Input!Y1397*ScoringModel!$B$25+Input!Z1397*ScoringModel!$B$26+Input!AA1397*ScoringModel!$B$27+Input!AB1397*ScoringModel!$B$28+Input!AC1397*ScoringModel!$B$29+Input!AD1397*ScoringModel!$B$30)*0.01,"")</f>
        <v/>
      </c>
    </row>
    <row r="1398" spans="1:16" x14ac:dyDescent="0.25">
      <c r="A1398" s="154" t="str">
        <f>IF(Input!A1398&lt;&gt;"",Input!A1398,"")</f>
        <v/>
      </c>
      <c r="B1398" s="154" t="str">
        <f>IF(Input!D1398&lt;&gt;"",CONCATENATE(Input!D1398,", ",Input!C1398),"")</f>
        <v/>
      </c>
      <c r="C1398" s="154" t="str">
        <f>IF(Input!E1398&lt;&gt;"",Input!E1398,"")</f>
        <v/>
      </c>
      <c r="D1398" s="155" t="str">
        <f>IF(Input!F1398&lt;&gt;"",Input!F1398,"")</f>
        <v/>
      </c>
      <c r="E1398" s="154" t="str">
        <f>IF(Input!I1398&lt;&gt;"",CONCATENATE(Input!I1398,", ",LEFT(Input!H1398,1)),"")</f>
        <v/>
      </c>
      <c r="F1398" s="156"/>
      <c r="G1398" s="157" t="str">
        <f t="shared" si="21"/>
        <v/>
      </c>
      <c r="H1398" s="154" t="str">
        <f>IF(A1398&lt;&gt;"",VLOOKUP(G1398,ScoreRanges!$C$4:$E$8,3),"")</f>
        <v/>
      </c>
      <c r="I1398" s="156"/>
      <c r="J1398" s="129" t="str">
        <f>IF(AND(ConversionTable!$F$2&lt;&gt;"",A1398&lt;&gt;""),VLOOKUP(G1398,ConversionTable!B$2:D$402,3),"")</f>
        <v/>
      </c>
      <c r="K1398" s="66" t="str">
        <f>IF(AND(ConversionTable!$F$2&lt;&gt;"",A1398&lt;&gt;""),VLOOKUP(J1398,ConversionTable!I$4:K$7,3),"")</f>
        <v/>
      </c>
      <c r="M1398" s="66" t="str">
        <f>IF(A1398&lt;&gt;"",(Input!AE1398*ScoringModel!$B$11+Input!AF1398*ScoringModel!$B$21+Input!AG1398*ScoringModel!$B$31)*0.01,"")</f>
        <v/>
      </c>
      <c r="N1398" s="66" t="str">
        <f>IF(A1398&lt;&gt;"",(Input!J1398*ScoringModel!$B$4+Input!K1398*ScoringModel!$B$5+Input!L1398*ScoringModel!$B$6+Input!M1398*ScoringModel!$B$7+Input!N1398*ScoringModel!$B$8+Input!O1398*ScoringModel!$B$9+Input!P1398*ScoringModel!$B$10)*0.01,"")</f>
        <v/>
      </c>
      <c r="O1398" s="66" t="str">
        <f>IF(A1398&lt;&gt;"",(Input!Q1398*ScoringModel!$B$14+Input!R1398*ScoringModel!$B$15+Input!S1398*ScoringModel!$B$16+Input!T1398*ScoringModel!$B$17+Input!U1398*ScoringModel!$B$18+Input!V1398*ScoringModel!$B$19+Input!W1398*ScoringModel!$B$20)*0.01,"")</f>
        <v/>
      </c>
      <c r="P1398" s="66" t="str">
        <f>IF(A1398&lt;&gt;"",(Input!X1398*ScoringModel!$B$24+Input!Y1398*ScoringModel!$B$25+Input!Z1398*ScoringModel!$B$26+Input!AA1398*ScoringModel!$B$27+Input!AB1398*ScoringModel!$B$28+Input!AC1398*ScoringModel!$B$29+Input!AD1398*ScoringModel!$B$30)*0.01,"")</f>
        <v/>
      </c>
    </row>
    <row r="1399" spans="1:16" x14ac:dyDescent="0.25">
      <c r="A1399" s="154" t="str">
        <f>IF(Input!A1399&lt;&gt;"",Input!A1399,"")</f>
        <v/>
      </c>
      <c r="B1399" s="154" t="str">
        <f>IF(Input!D1399&lt;&gt;"",CONCATENATE(Input!D1399,", ",Input!C1399),"")</f>
        <v/>
      </c>
      <c r="C1399" s="154" t="str">
        <f>IF(Input!E1399&lt;&gt;"",Input!E1399,"")</f>
        <v/>
      </c>
      <c r="D1399" s="155" t="str">
        <f>IF(Input!F1399&lt;&gt;"",Input!F1399,"")</f>
        <v/>
      </c>
      <c r="E1399" s="154" t="str">
        <f>IF(Input!I1399&lt;&gt;"",CONCATENATE(Input!I1399,", ",LEFT(Input!H1399,1)),"")</f>
        <v/>
      </c>
      <c r="F1399" s="156"/>
      <c r="G1399" s="157" t="str">
        <f t="shared" si="21"/>
        <v/>
      </c>
      <c r="H1399" s="154" t="str">
        <f>IF(A1399&lt;&gt;"",VLOOKUP(G1399,ScoreRanges!$C$4:$E$8,3),"")</f>
        <v/>
      </c>
      <c r="I1399" s="156"/>
      <c r="J1399" s="129" t="str">
        <f>IF(AND(ConversionTable!$F$2&lt;&gt;"",A1399&lt;&gt;""),VLOOKUP(G1399,ConversionTable!B$2:D$402,3),"")</f>
        <v/>
      </c>
      <c r="K1399" s="66" t="str">
        <f>IF(AND(ConversionTable!$F$2&lt;&gt;"",A1399&lt;&gt;""),VLOOKUP(J1399,ConversionTable!I$4:K$7,3),"")</f>
        <v/>
      </c>
      <c r="M1399" s="66" t="str">
        <f>IF(A1399&lt;&gt;"",(Input!AE1399*ScoringModel!$B$11+Input!AF1399*ScoringModel!$B$21+Input!AG1399*ScoringModel!$B$31)*0.01,"")</f>
        <v/>
      </c>
      <c r="N1399" s="66" t="str">
        <f>IF(A1399&lt;&gt;"",(Input!J1399*ScoringModel!$B$4+Input!K1399*ScoringModel!$B$5+Input!L1399*ScoringModel!$B$6+Input!M1399*ScoringModel!$B$7+Input!N1399*ScoringModel!$B$8+Input!O1399*ScoringModel!$B$9+Input!P1399*ScoringModel!$B$10)*0.01,"")</f>
        <v/>
      </c>
      <c r="O1399" s="66" t="str">
        <f>IF(A1399&lt;&gt;"",(Input!Q1399*ScoringModel!$B$14+Input!R1399*ScoringModel!$B$15+Input!S1399*ScoringModel!$B$16+Input!T1399*ScoringModel!$B$17+Input!U1399*ScoringModel!$B$18+Input!V1399*ScoringModel!$B$19+Input!W1399*ScoringModel!$B$20)*0.01,"")</f>
        <v/>
      </c>
      <c r="P1399" s="66" t="str">
        <f>IF(A1399&lt;&gt;"",(Input!X1399*ScoringModel!$B$24+Input!Y1399*ScoringModel!$B$25+Input!Z1399*ScoringModel!$B$26+Input!AA1399*ScoringModel!$B$27+Input!AB1399*ScoringModel!$B$28+Input!AC1399*ScoringModel!$B$29+Input!AD1399*ScoringModel!$B$30)*0.01,"")</f>
        <v/>
      </c>
    </row>
    <row r="1400" spans="1:16" x14ac:dyDescent="0.25">
      <c r="A1400" s="154" t="str">
        <f>IF(Input!A1400&lt;&gt;"",Input!A1400,"")</f>
        <v/>
      </c>
      <c r="B1400" s="154" t="str">
        <f>IF(Input!D1400&lt;&gt;"",CONCATENATE(Input!D1400,", ",Input!C1400),"")</f>
        <v/>
      </c>
      <c r="C1400" s="154" t="str">
        <f>IF(Input!E1400&lt;&gt;"",Input!E1400,"")</f>
        <v/>
      </c>
      <c r="D1400" s="155" t="str">
        <f>IF(Input!F1400&lt;&gt;"",Input!F1400,"")</f>
        <v/>
      </c>
      <c r="E1400" s="154" t="str">
        <f>IF(Input!I1400&lt;&gt;"",CONCATENATE(Input!I1400,", ",LEFT(Input!H1400,1)),"")</f>
        <v/>
      </c>
      <c r="F1400" s="156"/>
      <c r="G1400" s="157" t="str">
        <f t="shared" si="21"/>
        <v/>
      </c>
      <c r="H1400" s="154" t="str">
        <f>IF(A1400&lt;&gt;"",VLOOKUP(G1400,ScoreRanges!$C$4:$E$8,3),"")</f>
        <v/>
      </c>
      <c r="I1400" s="156"/>
      <c r="J1400" s="129" t="str">
        <f>IF(AND(ConversionTable!$F$2&lt;&gt;"",A1400&lt;&gt;""),VLOOKUP(G1400,ConversionTable!B$2:D$402,3),"")</f>
        <v/>
      </c>
      <c r="K1400" s="66" t="str">
        <f>IF(AND(ConversionTable!$F$2&lt;&gt;"",A1400&lt;&gt;""),VLOOKUP(J1400,ConversionTable!I$4:K$7,3),"")</f>
        <v/>
      </c>
      <c r="M1400" s="66" t="str">
        <f>IF(A1400&lt;&gt;"",(Input!AE1400*ScoringModel!$B$11+Input!AF1400*ScoringModel!$B$21+Input!AG1400*ScoringModel!$B$31)*0.01,"")</f>
        <v/>
      </c>
      <c r="N1400" s="66" t="str">
        <f>IF(A1400&lt;&gt;"",(Input!J1400*ScoringModel!$B$4+Input!K1400*ScoringModel!$B$5+Input!L1400*ScoringModel!$B$6+Input!M1400*ScoringModel!$B$7+Input!N1400*ScoringModel!$B$8+Input!O1400*ScoringModel!$B$9+Input!P1400*ScoringModel!$B$10)*0.01,"")</f>
        <v/>
      </c>
      <c r="O1400" s="66" t="str">
        <f>IF(A1400&lt;&gt;"",(Input!Q1400*ScoringModel!$B$14+Input!R1400*ScoringModel!$B$15+Input!S1400*ScoringModel!$B$16+Input!T1400*ScoringModel!$B$17+Input!U1400*ScoringModel!$B$18+Input!V1400*ScoringModel!$B$19+Input!W1400*ScoringModel!$B$20)*0.01,"")</f>
        <v/>
      </c>
      <c r="P1400" s="66" t="str">
        <f>IF(A1400&lt;&gt;"",(Input!X1400*ScoringModel!$B$24+Input!Y1400*ScoringModel!$B$25+Input!Z1400*ScoringModel!$B$26+Input!AA1400*ScoringModel!$B$27+Input!AB1400*ScoringModel!$B$28+Input!AC1400*ScoringModel!$B$29+Input!AD1400*ScoringModel!$B$30)*0.01,"")</f>
        <v/>
      </c>
    </row>
    <row r="1401" spans="1:16" x14ac:dyDescent="0.25">
      <c r="A1401" s="154" t="str">
        <f>IF(Input!A1401&lt;&gt;"",Input!A1401,"")</f>
        <v/>
      </c>
      <c r="B1401" s="154" t="str">
        <f>IF(Input!D1401&lt;&gt;"",CONCATENATE(Input!D1401,", ",Input!C1401),"")</f>
        <v/>
      </c>
      <c r="C1401" s="154" t="str">
        <f>IF(Input!E1401&lt;&gt;"",Input!E1401,"")</f>
        <v/>
      </c>
      <c r="D1401" s="155" t="str">
        <f>IF(Input!F1401&lt;&gt;"",Input!F1401,"")</f>
        <v/>
      </c>
      <c r="E1401" s="154" t="str">
        <f>IF(Input!I1401&lt;&gt;"",CONCATENATE(Input!I1401,", ",LEFT(Input!H1401,1)),"")</f>
        <v/>
      </c>
      <c r="F1401" s="156"/>
      <c r="G1401" s="157" t="str">
        <f t="shared" si="21"/>
        <v/>
      </c>
      <c r="H1401" s="154" t="str">
        <f>IF(A1401&lt;&gt;"",VLOOKUP(G1401,ScoreRanges!$C$4:$E$8,3),"")</f>
        <v/>
      </c>
      <c r="I1401" s="156"/>
      <c r="J1401" s="129" t="str">
        <f>IF(AND(ConversionTable!$F$2&lt;&gt;"",A1401&lt;&gt;""),VLOOKUP(G1401,ConversionTable!B$2:D$402,3),"")</f>
        <v/>
      </c>
      <c r="K1401" s="66" t="str">
        <f>IF(AND(ConversionTable!$F$2&lt;&gt;"",A1401&lt;&gt;""),VLOOKUP(J1401,ConversionTable!I$4:K$7,3),"")</f>
        <v/>
      </c>
      <c r="M1401" s="66" t="str">
        <f>IF(A1401&lt;&gt;"",(Input!AE1401*ScoringModel!$B$11+Input!AF1401*ScoringModel!$B$21+Input!AG1401*ScoringModel!$B$31)*0.01,"")</f>
        <v/>
      </c>
      <c r="N1401" s="66" t="str">
        <f>IF(A1401&lt;&gt;"",(Input!J1401*ScoringModel!$B$4+Input!K1401*ScoringModel!$B$5+Input!L1401*ScoringModel!$B$6+Input!M1401*ScoringModel!$B$7+Input!N1401*ScoringModel!$B$8+Input!O1401*ScoringModel!$B$9+Input!P1401*ScoringModel!$B$10)*0.01,"")</f>
        <v/>
      </c>
      <c r="O1401" s="66" t="str">
        <f>IF(A1401&lt;&gt;"",(Input!Q1401*ScoringModel!$B$14+Input!R1401*ScoringModel!$B$15+Input!S1401*ScoringModel!$B$16+Input!T1401*ScoringModel!$B$17+Input!U1401*ScoringModel!$B$18+Input!V1401*ScoringModel!$B$19+Input!W1401*ScoringModel!$B$20)*0.01,"")</f>
        <v/>
      </c>
      <c r="P1401" s="66" t="str">
        <f>IF(A1401&lt;&gt;"",(Input!X1401*ScoringModel!$B$24+Input!Y1401*ScoringModel!$B$25+Input!Z1401*ScoringModel!$B$26+Input!AA1401*ScoringModel!$B$27+Input!AB1401*ScoringModel!$B$28+Input!AC1401*ScoringModel!$B$29+Input!AD1401*ScoringModel!$B$30)*0.01,"")</f>
        <v/>
      </c>
    </row>
    <row r="1402" spans="1:16" x14ac:dyDescent="0.25">
      <c r="A1402" s="154" t="str">
        <f>IF(Input!A1402&lt;&gt;"",Input!A1402,"")</f>
        <v/>
      </c>
      <c r="B1402" s="154" t="str">
        <f>IF(Input!D1402&lt;&gt;"",CONCATENATE(Input!D1402,", ",Input!C1402),"")</f>
        <v/>
      </c>
      <c r="C1402" s="154" t="str">
        <f>IF(Input!E1402&lt;&gt;"",Input!E1402,"")</f>
        <v/>
      </c>
      <c r="D1402" s="155" t="str">
        <f>IF(Input!F1402&lt;&gt;"",Input!F1402,"")</f>
        <v/>
      </c>
      <c r="E1402" s="154" t="str">
        <f>IF(Input!I1402&lt;&gt;"",CONCATENATE(Input!I1402,", ",LEFT(Input!H1402,1)),"")</f>
        <v/>
      </c>
      <c r="F1402" s="156"/>
      <c r="G1402" s="157" t="str">
        <f t="shared" si="21"/>
        <v/>
      </c>
      <c r="H1402" s="154" t="str">
        <f>IF(A1402&lt;&gt;"",VLOOKUP(G1402,ScoreRanges!$C$4:$E$8,3),"")</f>
        <v/>
      </c>
      <c r="I1402" s="156"/>
      <c r="J1402" s="129" t="str">
        <f>IF(AND(ConversionTable!$F$2&lt;&gt;"",A1402&lt;&gt;""),VLOOKUP(G1402,ConversionTable!B$2:D$402,3),"")</f>
        <v/>
      </c>
      <c r="K1402" s="66" t="str">
        <f>IF(AND(ConversionTable!$F$2&lt;&gt;"",A1402&lt;&gt;""),VLOOKUP(J1402,ConversionTable!I$4:K$7,3),"")</f>
        <v/>
      </c>
      <c r="M1402" s="66" t="str">
        <f>IF(A1402&lt;&gt;"",(Input!AE1402*ScoringModel!$B$11+Input!AF1402*ScoringModel!$B$21+Input!AG1402*ScoringModel!$B$31)*0.01,"")</f>
        <v/>
      </c>
      <c r="N1402" s="66" t="str">
        <f>IF(A1402&lt;&gt;"",(Input!J1402*ScoringModel!$B$4+Input!K1402*ScoringModel!$B$5+Input!L1402*ScoringModel!$B$6+Input!M1402*ScoringModel!$B$7+Input!N1402*ScoringModel!$B$8+Input!O1402*ScoringModel!$B$9+Input!P1402*ScoringModel!$B$10)*0.01,"")</f>
        <v/>
      </c>
      <c r="O1402" s="66" t="str">
        <f>IF(A1402&lt;&gt;"",(Input!Q1402*ScoringModel!$B$14+Input!R1402*ScoringModel!$B$15+Input!S1402*ScoringModel!$B$16+Input!T1402*ScoringModel!$B$17+Input!U1402*ScoringModel!$B$18+Input!V1402*ScoringModel!$B$19+Input!W1402*ScoringModel!$B$20)*0.01,"")</f>
        <v/>
      </c>
      <c r="P1402" s="66" t="str">
        <f>IF(A1402&lt;&gt;"",(Input!X1402*ScoringModel!$B$24+Input!Y1402*ScoringModel!$B$25+Input!Z1402*ScoringModel!$B$26+Input!AA1402*ScoringModel!$B$27+Input!AB1402*ScoringModel!$B$28+Input!AC1402*ScoringModel!$B$29+Input!AD1402*ScoringModel!$B$30)*0.01,"")</f>
        <v/>
      </c>
    </row>
    <row r="1403" spans="1:16" x14ac:dyDescent="0.25">
      <c r="A1403" s="154" t="str">
        <f>IF(Input!A1403&lt;&gt;"",Input!A1403,"")</f>
        <v/>
      </c>
      <c r="B1403" s="154" t="str">
        <f>IF(Input!D1403&lt;&gt;"",CONCATENATE(Input!D1403,", ",Input!C1403),"")</f>
        <v/>
      </c>
      <c r="C1403" s="154" t="str">
        <f>IF(Input!E1403&lt;&gt;"",Input!E1403,"")</f>
        <v/>
      </c>
      <c r="D1403" s="155" t="str">
        <f>IF(Input!F1403&lt;&gt;"",Input!F1403,"")</f>
        <v/>
      </c>
      <c r="E1403" s="154" t="str">
        <f>IF(Input!I1403&lt;&gt;"",CONCATENATE(Input!I1403,", ",LEFT(Input!H1403,1)),"")</f>
        <v/>
      </c>
      <c r="F1403" s="156"/>
      <c r="G1403" s="157" t="str">
        <f t="shared" si="21"/>
        <v/>
      </c>
      <c r="H1403" s="154" t="str">
        <f>IF(A1403&lt;&gt;"",VLOOKUP(G1403,ScoreRanges!$C$4:$E$8,3),"")</f>
        <v/>
      </c>
      <c r="I1403" s="156"/>
      <c r="J1403" s="129" t="str">
        <f>IF(AND(ConversionTable!$F$2&lt;&gt;"",A1403&lt;&gt;""),VLOOKUP(G1403,ConversionTable!B$2:D$402,3),"")</f>
        <v/>
      </c>
      <c r="K1403" s="66" t="str">
        <f>IF(AND(ConversionTable!$F$2&lt;&gt;"",A1403&lt;&gt;""),VLOOKUP(J1403,ConversionTable!I$4:K$7,3),"")</f>
        <v/>
      </c>
      <c r="M1403" s="66" t="str">
        <f>IF(A1403&lt;&gt;"",(Input!AE1403*ScoringModel!$B$11+Input!AF1403*ScoringModel!$B$21+Input!AG1403*ScoringModel!$B$31)*0.01,"")</f>
        <v/>
      </c>
      <c r="N1403" s="66" t="str">
        <f>IF(A1403&lt;&gt;"",(Input!J1403*ScoringModel!$B$4+Input!K1403*ScoringModel!$B$5+Input!L1403*ScoringModel!$B$6+Input!M1403*ScoringModel!$B$7+Input!N1403*ScoringModel!$B$8+Input!O1403*ScoringModel!$B$9+Input!P1403*ScoringModel!$B$10)*0.01,"")</f>
        <v/>
      </c>
      <c r="O1403" s="66" t="str">
        <f>IF(A1403&lt;&gt;"",(Input!Q1403*ScoringModel!$B$14+Input!R1403*ScoringModel!$B$15+Input!S1403*ScoringModel!$B$16+Input!T1403*ScoringModel!$B$17+Input!U1403*ScoringModel!$B$18+Input!V1403*ScoringModel!$B$19+Input!W1403*ScoringModel!$B$20)*0.01,"")</f>
        <v/>
      </c>
      <c r="P1403" s="66" t="str">
        <f>IF(A1403&lt;&gt;"",(Input!X1403*ScoringModel!$B$24+Input!Y1403*ScoringModel!$B$25+Input!Z1403*ScoringModel!$B$26+Input!AA1403*ScoringModel!$B$27+Input!AB1403*ScoringModel!$B$28+Input!AC1403*ScoringModel!$B$29+Input!AD1403*ScoringModel!$B$30)*0.01,"")</f>
        <v/>
      </c>
    </row>
    <row r="1404" spans="1:16" x14ac:dyDescent="0.25">
      <c r="A1404" s="154" t="str">
        <f>IF(Input!A1404&lt;&gt;"",Input!A1404,"")</f>
        <v/>
      </c>
      <c r="B1404" s="154" t="str">
        <f>IF(Input!D1404&lt;&gt;"",CONCATENATE(Input!D1404,", ",Input!C1404),"")</f>
        <v/>
      </c>
      <c r="C1404" s="154" t="str">
        <f>IF(Input!E1404&lt;&gt;"",Input!E1404,"")</f>
        <v/>
      </c>
      <c r="D1404" s="155" t="str">
        <f>IF(Input!F1404&lt;&gt;"",Input!F1404,"")</f>
        <v/>
      </c>
      <c r="E1404" s="154" t="str">
        <f>IF(Input!I1404&lt;&gt;"",CONCATENATE(Input!I1404,", ",LEFT(Input!H1404,1)),"")</f>
        <v/>
      </c>
      <c r="F1404" s="156"/>
      <c r="G1404" s="157" t="str">
        <f t="shared" si="21"/>
        <v/>
      </c>
      <c r="H1404" s="154" t="str">
        <f>IF(A1404&lt;&gt;"",VLOOKUP(G1404,ScoreRanges!$C$4:$E$8,3),"")</f>
        <v/>
      </c>
      <c r="I1404" s="156"/>
      <c r="J1404" s="129" t="str">
        <f>IF(AND(ConversionTable!$F$2&lt;&gt;"",A1404&lt;&gt;""),VLOOKUP(G1404,ConversionTable!B$2:D$402,3),"")</f>
        <v/>
      </c>
      <c r="K1404" s="66" t="str">
        <f>IF(AND(ConversionTable!$F$2&lt;&gt;"",A1404&lt;&gt;""),VLOOKUP(J1404,ConversionTable!I$4:K$7,3),"")</f>
        <v/>
      </c>
      <c r="M1404" s="66" t="str">
        <f>IF(A1404&lt;&gt;"",(Input!AE1404*ScoringModel!$B$11+Input!AF1404*ScoringModel!$B$21+Input!AG1404*ScoringModel!$B$31)*0.01,"")</f>
        <v/>
      </c>
      <c r="N1404" s="66" t="str">
        <f>IF(A1404&lt;&gt;"",(Input!J1404*ScoringModel!$B$4+Input!K1404*ScoringModel!$B$5+Input!L1404*ScoringModel!$B$6+Input!M1404*ScoringModel!$B$7+Input!N1404*ScoringModel!$B$8+Input!O1404*ScoringModel!$B$9+Input!P1404*ScoringModel!$B$10)*0.01,"")</f>
        <v/>
      </c>
      <c r="O1404" s="66" t="str">
        <f>IF(A1404&lt;&gt;"",(Input!Q1404*ScoringModel!$B$14+Input!R1404*ScoringModel!$B$15+Input!S1404*ScoringModel!$B$16+Input!T1404*ScoringModel!$B$17+Input!U1404*ScoringModel!$B$18+Input!V1404*ScoringModel!$B$19+Input!W1404*ScoringModel!$B$20)*0.01,"")</f>
        <v/>
      </c>
      <c r="P1404" s="66" t="str">
        <f>IF(A1404&lt;&gt;"",(Input!X1404*ScoringModel!$B$24+Input!Y1404*ScoringModel!$B$25+Input!Z1404*ScoringModel!$B$26+Input!AA1404*ScoringModel!$B$27+Input!AB1404*ScoringModel!$B$28+Input!AC1404*ScoringModel!$B$29+Input!AD1404*ScoringModel!$B$30)*0.01,"")</f>
        <v/>
      </c>
    </row>
    <row r="1405" spans="1:16" x14ac:dyDescent="0.25">
      <c r="A1405" s="154" t="str">
        <f>IF(Input!A1405&lt;&gt;"",Input!A1405,"")</f>
        <v/>
      </c>
      <c r="B1405" s="154" t="str">
        <f>IF(Input!D1405&lt;&gt;"",CONCATENATE(Input!D1405,", ",Input!C1405),"")</f>
        <v/>
      </c>
      <c r="C1405" s="154" t="str">
        <f>IF(Input!E1405&lt;&gt;"",Input!E1405,"")</f>
        <v/>
      </c>
      <c r="D1405" s="155" t="str">
        <f>IF(Input!F1405&lt;&gt;"",Input!F1405,"")</f>
        <v/>
      </c>
      <c r="E1405" s="154" t="str">
        <f>IF(Input!I1405&lt;&gt;"",CONCATENATE(Input!I1405,", ",LEFT(Input!H1405,1)),"")</f>
        <v/>
      </c>
      <c r="F1405" s="156"/>
      <c r="G1405" s="157" t="str">
        <f t="shared" si="21"/>
        <v/>
      </c>
      <c r="H1405" s="154" t="str">
        <f>IF(A1405&lt;&gt;"",VLOOKUP(G1405,ScoreRanges!$C$4:$E$8,3),"")</f>
        <v/>
      </c>
      <c r="I1405" s="156"/>
      <c r="J1405" s="129" t="str">
        <f>IF(AND(ConversionTable!$F$2&lt;&gt;"",A1405&lt;&gt;""),VLOOKUP(G1405,ConversionTable!B$2:D$402,3),"")</f>
        <v/>
      </c>
      <c r="K1405" s="66" t="str">
        <f>IF(AND(ConversionTable!$F$2&lt;&gt;"",A1405&lt;&gt;""),VLOOKUP(J1405,ConversionTable!I$4:K$7,3),"")</f>
        <v/>
      </c>
      <c r="M1405" s="66" t="str">
        <f>IF(A1405&lt;&gt;"",(Input!AE1405*ScoringModel!$B$11+Input!AF1405*ScoringModel!$B$21+Input!AG1405*ScoringModel!$B$31)*0.01,"")</f>
        <v/>
      </c>
      <c r="N1405" s="66" t="str">
        <f>IF(A1405&lt;&gt;"",(Input!J1405*ScoringModel!$B$4+Input!K1405*ScoringModel!$B$5+Input!L1405*ScoringModel!$B$6+Input!M1405*ScoringModel!$B$7+Input!N1405*ScoringModel!$B$8+Input!O1405*ScoringModel!$B$9+Input!P1405*ScoringModel!$B$10)*0.01,"")</f>
        <v/>
      </c>
      <c r="O1405" s="66" t="str">
        <f>IF(A1405&lt;&gt;"",(Input!Q1405*ScoringModel!$B$14+Input!R1405*ScoringModel!$B$15+Input!S1405*ScoringModel!$B$16+Input!T1405*ScoringModel!$B$17+Input!U1405*ScoringModel!$B$18+Input!V1405*ScoringModel!$B$19+Input!W1405*ScoringModel!$B$20)*0.01,"")</f>
        <v/>
      </c>
      <c r="P1405" s="66" t="str">
        <f>IF(A1405&lt;&gt;"",(Input!X1405*ScoringModel!$B$24+Input!Y1405*ScoringModel!$B$25+Input!Z1405*ScoringModel!$B$26+Input!AA1405*ScoringModel!$B$27+Input!AB1405*ScoringModel!$B$28+Input!AC1405*ScoringModel!$B$29+Input!AD1405*ScoringModel!$B$30)*0.01,"")</f>
        <v/>
      </c>
    </row>
    <row r="1406" spans="1:16" x14ac:dyDescent="0.25">
      <c r="A1406" s="154" t="str">
        <f>IF(Input!A1406&lt;&gt;"",Input!A1406,"")</f>
        <v/>
      </c>
      <c r="B1406" s="154" t="str">
        <f>IF(Input!D1406&lt;&gt;"",CONCATENATE(Input!D1406,", ",Input!C1406),"")</f>
        <v/>
      </c>
      <c r="C1406" s="154" t="str">
        <f>IF(Input!E1406&lt;&gt;"",Input!E1406,"")</f>
        <v/>
      </c>
      <c r="D1406" s="155" t="str">
        <f>IF(Input!F1406&lt;&gt;"",Input!F1406,"")</f>
        <v/>
      </c>
      <c r="E1406" s="154" t="str">
        <f>IF(Input!I1406&lt;&gt;"",CONCATENATE(Input!I1406,", ",LEFT(Input!H1406,1)),"")</f>
        <v/>
      </c>
      <c r="F1406" s="156"/>
      <c r="G1406" s="157" t="str">
        <f t="shared" si="21"/>
        <v/>
      </c>
      <c r="H1406" s="154" t="str">
        <f>IF(A1406&lt;&gt;"",VLOOKUP(G1406,ScoreRanges!$C$4:$E$8,3),"")</f>
        <v/>
      </c>
      <c r="I1406" s="156"/>
      <c r="J1406" s="129" t="str">
        <f>IF(AND(ConversionTable!$F$2&lt;&gt;"",A1406&lt;&gt;""),VLOOKUP(G1406,ConversionTable!B$2:D$402,3),"")</f>
        <v/>
      </c>
      <c r="K1406" s="66" t="str">
        <f>IF(AND(ConversionTable!$F$2&lt;&gt;"",A1406&lt;&gt;""),VLOOKUP(J1406,ConversionTable!I$4:K$7,3),"")</f>
        <v/>
      </c>
      <c r="M1406" s="66" t="str">
        <f>IF(A1406&lt;&gt;"",(Input!AE1406*ScoringModel!$B$11+Input!AF1406*ScoringModel!$B$21+Input!AG1406*ScoringModel!$B$31)*0.01,"")</f>
        <v/>
      </c>
      <c r="N1406" s="66" t="str">
        <f>IF(A1406&lt;&gt;"",(Input!J1406*ScoringModel!$B$4+Input!K1406*ScoringModel!$B$5+Input!L1406*ScoringModel!$B$6+Input!M1406*ScoringModel!$B$7+Input!N1406*ScoringModel!$B$8+Input!O1406*ScoringModel!$B$9+Input!P1406*ScoringModel!$B$10)*0.01,"")</f>
        <v/>
      </c>
      <c r="O1406" s="66" t="str">
        <f>IF(A1406&lt;&gt;"",(Input!Q1406*ScoringModel!$B$14+Input!R1406*ScoringModel!$B$15+Input!S1406*ScoringModel!$B$16+Input!T1406*ScoringModel!$B$17+Input!U1406*ScoringModel!$B$18+Input!V1406*ScoringModel!$B$19+Input!W1406*ScoringModel!$B$20)*0.01,"")</f>
        <v/>
      </c>
      <c r="P1406" s="66" t="str">
        <f>IF(A1406&lt;&gt;"",(Input!X1406*ScoringModel!$B$24+Input!Y1406*ScoringModel!$B$25+Input!Z1406*ScoringModel!$B$26+Input!AA1406*ScoringModel!$B$27+Input!AB1406*ScoringModel!$B$28+Input!AC1406*ScoringModel!$B$29+Input!AD1406*ScoringModel!$B$30)*0.01,"")</f>
        <v/>
      </c>
    </row>
    <row r="1407" spans="1:16" x14ac:dyDescent="0.25">
      <c r="A1407" s="154" t="str">
        <f>IF(Input!A1407&lt;&gt;"",Input!A1407,"")</f>
        <v/>
      </c>
      <c r="B1407" s="154" t="str">
        <f>IF(Input!D1407&lt;&gt;"",CONCATENATE(Input!D1407,", ",Input!C1407),"")</f>
        <v/>
      </c>
      <c r="C1407" s="154" t="str">
        <f>IF(Input!E1407&lt;&gt;"",Input!E1407,"")</f>
        <v/>
      </c>
      <c r="D1407" s="155" t="str">
        <f>IF(Input!F1407&lt;&gt;"",Input!F1407,"")</f>
        <v/>
      </c>
      <c r="E1407" s="154" t="str">
        <f>IF(Input!I1407&lt;&gt;"",CONCATENATE(Input!I1407,", ",LEFT(Input!H1407,1)),"")</f>
        <v/>
      </c>
      <c r="F1407" s="156"/>
      <c r="G1407" s="157" t="str">
        <f t="shared" si="21"/>
        <v/>
      </c>
      <c r="H1407" s="154" t="str">
        <f>IF(A1407&lt;&gt;"",VLOOKUP(G1407,ScoreRanges!$C$4:$E$8,3),"")</f>
        <v/>
      </c>
      <c r="I1407" s="156"/>
      <c r="J1407" s="129" t="str">
        <f>IF(AND(ConversionTable!$F$2&lt;&gt;"",A1407&lt;&gt;""),VLOOKUP(G1407,ConversionTable!B$2:D$402,3),"")</f>
        <v/>
      </c>
      <c r="K1407" s="66" t="str">
        <f>IF(AND(ConversionTable!$F$2&lt;&gt;"",A1407&lt;&gt;""),VLOOKUP(J1407,ConversionTable!I$4:K$7,3),"")</f>
        <v/>
      </c>
      <c r="M1407" s="66" t="str">
        <f>IF(A1407&lt;&gt;"",(Input!AE1407*ScoringModel!$B$11+Input!AF1407*ScoringModel!$B$21+Input!AG1407*ScoringModel!$B$31)*0.01,"")</f>
        <v/>
      </c>
      <c r="N1407" s="66" t="str">
        <f>IF(A1407&lt;&gt;"",(Input!J1407*ScoringModel!$B$4+Input!K1407*ScoringModel!$B$5+Input!L1407*ScoringModel!$B$6+Input!M1407*ScoringModel!$B$7+Input!N1407*ScoringModel!$B$8+Input!O1407*ScoringModel!$B$9+Input!P1407*ScoringModel!$B$10)*0.01,"")</f>
        <v/>
      </c>
      <c r="O1407" s="66" t="str">
        <f>IF(A1407&lt;&gt;"",(Input!Q1407*ScoringModel!$B$14+Input!R1407*ScoringModel!$B$15+Input!S1407*ScoringModel!$B$16+Input!T1407*ScoringModel!$B$17+Input!U1407*ScoringModel!$B$18+Input!V1407*ScoringModel!$B$19+Input!W1407*ScoringModel!$B$20)*0.01,"")</f>
        <v/>
      </c>
      <c r="P1407" s="66" t="str">
        <f>IF(A1407&lt;&gt;"",(Input!X1407*ScoringModel!$B$24+Input!Y1407*ScoringModel!$B$25+Input!Z1407*ScoringModel!$B$26+Input!AA1407*ScoringModel!$B$27+Input!AB1407*ScoringModel!$B$28+Input!AC1407*ScoringModel!$B$29+Input!AD1407*ScoringModel!$B$30)*0.01,"")</f>
        <v/>
      </c>
    </row>
    <row r="1408" spans="1:16" x14ac:dyDescent="0.25">
      <c r="A1408" s="154" t="str">
        <f>IF(Input!A1408&lt;&gt;"",Input!A1408,"")</f>
        <v/>
      </c>
      <c r="B1408" s="154" t="str">
        <f>IF(Input!D1408&lt;&gt;"",CONCATENATE(Input!D1408,", ",Input!C1408),"")</f>
        <v/>
      </c>
      <c r="C1408" s="154" t="str">
        <f>IF(Input!E1408&lt;&gt;"",Input!E1408,"")</f>
        <v/>
      </c>
      <c r="D1408" s="155" t="str">
        <f>IF(Input!F1408&lt;&gt;"",Input!F1408,"")</f>
        <v/>
      </c>
      <c r="E1408" s="154" t="str">
        <f>IF(Input!I1408&lt;&gt;"",CONCATENATE(Input!I1408,", ",LEFT(Input!H1408,1)),"")</f>
        <v/>
      </c>
      <c r="F1408" s="156"/>
      <c r="G1408" s="157" t="str">
        <f t="shared" si="21"/>
        <v/>
      </c>
      <c r="H1408" s="154" t="str">
        <f>IF(A1408&lt;&gt;"",VLOOKUP(G1408,ScoreRanges!$C$4:$E$8,3),"")</f>
        <v/>
      </c>
      <c r="I1408" s="156"/>
      <c r="J1408" s="129" t="str">
        <f>IF(AND(ConversionTable!$F$2&lt;&gt;"",A1408&lt;&gt;""),VLOOKUP(G1408,ConversionTable!B$2:D$402,3),"")</f>
        <v/>
      </c>
      <c r="K1408" s="66" t="str">
        <f>IF(AND(ConversionTable!$F$2&lt;&gt;"",A1408&lt;&gt;""),VLOOKUP(J1408,ConversionTable!I$4:K$7,3),"")</f>
        <v/>
      </c>
      <c r="M1408" s="66" t="str">
        <f>IF(A1408&lt;&gt;"",(Input!AE1408*ScoringModel!$B$11+Input!AF1408*ScoringModel!$B$21+Input!AG1408*ScoringModel!$B$31)*0.01,"")</f>
        <v/>
      </c>
      <c r="N1408" s="66" t="str">
        <f>IF(A1408&lt;&gt;"",(Input!J1408*ScoringModel!$B$4+Input!K1408*ScoringModel!$B$5+Input!L1408*ScoringModel!$B$6+Input!M1408*ScoringModel!$B$7+Input!N1408*ScoringModel!$B$8+Input!O1408*ScoringModel!$B$9+Input!P1408*ScoringModel!$B$10)*0.01,"")</f>
        <v/>
      </c>
      <c r="O1408" s="66" t="str">
        <f>IF(A1408&lt;&gt;"",(Input!Q1408*ScoringModel!$B$14+Input!R1408*ScoringModel!$B$15+Input!S1408*ScoringModel!$B$16+Input!T1408*ScoringModel!$B$17+Input!U1408*ScoringModel!$B$18+Input!V1408*ScoringModel!$B$19+Input!W1408*ScoringModel!$B$20)*0.01,"")</f>
        <v/>
      </c>
      <c r="P1408" s="66" t="str">
        <f>IF(A1408&lt;&gt;"",(Input!X1408*ScoringModel!$B$24+Input!Y1408*ScoringModel!$B$25+Input!Z1408*ScoringModel!$B$26+Input!AA1408*ScoringModel!$B$27+Input!AB1408*ScoringModel!$B$28+Input!AC1408*ScoringModel!$B$29+Input!AD1408*ScoringModel!$B$30)*0.01,"")</f>
        <v/>
      </c>
    </row>
    <row r="1409" spans="1:16" x14ac:dyDescent="0.25">
      <c r="A1409" s="154" t="str">
        <f>IF(Input!A1409&lt;&gt;"",Input!A1409,"")</f>
        <v/>
      </c>
      <c r="B1409" s="154" t="str">
        <f>IF(Input!D1409&lt;&gt;"",CONCATENATE(Input!D1409,", ",Input!C1409),"")</f>
        <v/>
      </c>
      <c r="C1409" s="154" t="str">
        <f>IF(Input!E1409&lt;&gt;"",Input!E1409,"")</f>
        <v/>
      </c>
      <c r="D1409" s="155" t="str">
        <f>IF(Input!F1409&lt;&gt;"",Input!F1409,"")</f>
        <v/>
      </c>
      <c r="E1409" s="154" t="str">
        <f>IF(Input!I1409&lt;&gt;"",CONCATENATE(Input!I1409,", ",LEFT(Input!H1409,1)),"")</f>
        <v/>
      </c>
      <c r="F1409" s="156"/>
      <c r="G1409" s="157" t="str">
        <f t="shared" si="21"/>
        <v/>
      </c>
      <c r="H1409" s="154" t="str">
        <f>IF(A1409&lt;&gt;"",VLOOKUP(G1409,ScoreRanges!$C$4:$E$8,3),"")</f>
        <v/>
      </c>
      <c r="I1409" s="156"/>
      <c r="J1409" s="129" t="str">
        <f>IF(AND(ConversionTable!$F$2&lt;&gt;"",A1409&lt;&gt;""),VLOOKUP(G1409,ConversionTable!B$2:D$402,3),"")</f>
        <v/>
      </c>
      <c r="K1409" s="66" t="str">
        <f>IF(AND(ConversionTable!$F$2&lt;&gt;"",A1409&lt;&gt;""),VLOOKUP(J1409,ConversionTable!I$4:K$7,3),"")</f>
        <v/>
      </c>
      <c r="M1409" s="66" t="str">
        <f>IF(A1409&lt;&gt;"",(Input!AE1409*ScoringModel!$B$11+Input!AF1409*ScoringModel!$B$21+Input!AG1409*ScoringModel!$B$31)*0.01,"")</f>
        <v/>
      </c>
      <c r="N1409" s="66" t="str">
        <f>IF(A1409&lt;&gt;"",(Input!J1409*ScoringModel!$B$4+Input!K1409*ScoringModel!$B$5+Input!L1409*ScoringModel!$B$6+Input!M1409*ScoringModel!$B$7+Input!N1409*ScoringModel!$B$8+Input!O1409*ScoringModel!$B$9+Input!P1409*ScoringModel!$B$10)*0.01,"")</f>
        <v/>
      </c>
      <c r="O1409" s="66" t="str">
        <f>IF(A1409&lt;&gt;"",(Input!Q1409*ScoringModel!$B$14+Input!R1409*ScoringModel!$B$15+Input!S1409*ScoringModel!$B$16+Input!T1409*ScoringModel!$B$17+Input!U1409*ScoringModel!$B$18+Input!V1409*ScoringModel!$B$19+Input!W1409*ScoringModel!$B$20)*0.01,"")</f>
        <v/>
      </c>
      <c r="P1409" s="66" t="str">
        <f>IF(A1409&lt;&gt;"",(Input!X1409*ScoringModel!$B$24+Input!Y1409*ScoringModel!$B$25+Input!Z1409*ScoringModel!$B$26+Input!AA1409*ScoringModel!$B$27+Input!AB1409*ScoringModel!$B$28+Input!AC1409*ScoringModel!$B$29+Input!AD1409*ScoringModel!$B$30)*0.01,"")</f>
        <v/>
      </c>
    </row>
    <row r="1410" spans="1:16" x14ac:dyDescent="0.25">
      <c r="A1410" s="154" t="str">
        <f>IF(Input!A1410&lt;&gt;"",Input!A1410,"")</f>
        <v/>
      </c>
      <c r="B1410" s="154" t="str">
        <f>IF(Input!D1410&lt;&gt;"",CONCATENATE(Input!D1410,", ",Input!C1410),"")</f>
        <v/>
      </c>
      <c r="C1410" s="154" t="str">
        <f>IF(Input!E1410&lt;&gt;"",Input!E1410,"")</f>
        <v/>
      </c>
      <c r="D1410" s="155" t="str">
        <f>IF(Input!F1410&lt;&gt;"",Input!F1410,"")</f>
        <v/>
      </c>
      <c r="E1410" s="154" t="str">
        <f>IF(Input!I1410&lt;&gt;"",CONCATENATE(Input!I1410,", ",LEFT(Input!H1410,1)),"")</f>
        <v/>
      </c>
      <c r="F1410" s="156"/>
      <c r="G1410" s="157" t="str">
        <f t="shared" ref="G1410:G1473" si="22">IF(A1410&lt;&gt;"",SUM(M1410:P1410),"")</f>
        <v/>
      </c>
      <c r="H1410" s="154" t="str">
        <f>IF(A1410&lt;&gt;"",VLOOKUP(G1410,ScoreRanges!$C$4:$E$8,3),"")</f>
        <v/>
      </c>
      <c r="I1410" s="156"/>
      <c r="J1410" s="129" t="str">
        <f>IF(AND(ConversionTable!$F$2&lt;&gt;"",A1410&lt;&gt;""),VLOOKUP(G1410,ConversionTable!B$2:D$402,3),"")</f>
        <v/>
      </c>
      <c r="K1410" s="66" t="str">
        <f>IF(AND(ConversionTable!$F$2&lt;&gt;"",A1410&lt;&gt;""),VLOOKUP(J1410,ConversionTable!I$4:K$7,3),"")</f>
        <v/>
      </c>
      <c r="M1410" s="66" t="str">
        <f>IF(A1410&lt;&gt;"",(Input!AE1410*ScoringModel!$B$11+Input!AF1410*ScoringModel!$B$21+Input!AG1410*ScoringModel!$B$31)*0.01,"")</f>
        <v/>
      </c>
      <c r="N1410" s="66" t="str">
        <f>IF(A1410&lt;&gt;"",(Input!J1410*ScoringModel!$B$4+Input!K1410*ScoringModel!$B$5+Input!L1410*ScoringModel!$B$6+Input!M1410*ScoringModel!$B$7+Input!N1410*ScoringModel!$B$8+Input!O1410*ScoringModel!$B$9+Input!P1410*ScoringModel!$B$10)*0.01,"")</f>
        <v/>
      </c>
      <c r="O1410" s="66" t="str">
        <f>IF(A1410&lt;&gt;"",(Input!Q1410*ScoringModel!$B$14+Input!R1410*ScoringModel!$B$15+Input!S1410*ScoringModel!$B$16+Input!T1410*ScoringModel!$B$17+Input!U1410*ScoringModel!$B$18+Input!V1410*ScoringModel!$B$19+Input!W1410*ScoringModel!$B$20)*0.01,"")</f>
        <v/>
      </c>
      <c r="P1410" s="66" t="str">
        <f>IF(A1410&lt;&gt;"",(Input!X1410*ScoringModel!$B$24+Input!Y1410*ScoringModel!$B$25+Input!Z1410*ScoringModel!$B$26+Input!AA1410*ScoringModel!$B$27+Input!AB1410*ScoringModel!$B$28+Input!AC1410*ScoringModel!$B$29+Input!AD1410*ScoringModel!$B$30)*0.01,"")</f>
        <v/>
      </c>
    </row>
    <row r="1411" spans="1:16" x14ac:dyDescent="0.25">
      <c r="A1411" s="154" t="str">
        <f>IF(Input!A1411&lt;&gt;"",Input!A1411,"")</f>
        <v/>
      </c>
      <c r="B1411" s="154" t="str">
        <f>IF(Input!D1411&lt;&gt;"",CONCATENATE(Input!D1411,", ",Input!C1411),"")</f>
        <v/>
      </c>
      <c r="C1411" s="154" t="str">
        <f>IF(Input!E1411&lt;&gt;"",Input!E1411,"")</f>
        <v/>
      </c>
      <c r="D1411" s="155" t="str">
        <f>IF(Input!F1411&lt;&gt;"",Input!F1411,"")</f>
        <v/>
      </c>
      <c r="E1411" s="154" t="str">
        <f>IF(Input!I1411&lt;&gt;"",CONCATENATE(Input!I1411,", ",LEFT(Input!H1411,1)),"")</f>
        <v/>
      </c>
      <c r="F1411" s="156"/>
      <c r="G1411" s="157" t="str">
        <f t="shared" si="22"/>
        <v/>
      </c>
      <c r="H1411" s="154" t="str">
        <f>IF(A1411&lt;&gt;"",VLOOKUP(G1411,ScoreRanges!$C$4:$E$8,3),"")</f>
        <v/>
      </c>
      <c r="I1411" s="156"/>
      <c r="J1411" s="129" t="str">
        <f>IF(AND(ConversionTable!$F$2&lt;&gt;"",A1411&lt;&gt;""),VLOOKUP(G1411,ConversionTable!B$2:D$402,3),"")</f>
        <v/>
      </c>
      <c r="K1411" s="66" t="str">
        <f>IF(AND(ConversionTable!$F$2&lt;&gt;"",A1411&lt;&gt;""),VLOOKUP(J1411,ConversionTable!I$4:K$7,3),"")</f>
        <v/>
      </c>
      <c r="M1411" s="66" t="str">
        <f>IF(A1411&lt;&gt;"",(Input!AE1411*ScoringModel!$B$11+Input!AF1411*ScoringModel!$B$21+Input!AG1411*ScoringModel!$B$31)*0.01,"")</f>
        <v/>
      </c>
      <c r="N1411" s="66" t="str">
        <f>IF(A1411&lt;&gt;"",(Input!J1411*ScoringModel!$B$4+Input!K1411*ScoringModel!$B$5+Input!L1411*ScoringModel!$B$6+Input!M1411*ScoringModel!$B$7+Input!N1411*ScoringModel!$B$8+Input!O1411*ScoringModel!$B$9+Input!P1411*ScoringModel!$B$10)*0.01,"")</f>
        <v/>
      </c>
      <c r="O1411" s="66" t="str">
        <f>IF(A1411&lt;&gt;"",(Input!Q1411*ScoringModel!$B$14+Input!R1411*ScoringModel!$B$15+Input!S1411*ScoringModel!$B$16+Input!T1411*ScoringModel!$B$17+Input!U1411*ScoringModel!$B$18+Input!V1411*ScoringModel!$B$19+Input!W1411*ScoringModel!$B$20)*0.01,"")</f>
        <v/>
      </c>
      <c r="P1411" s="66" t="str">
        <f>IF(A1411&lt;&gt;"",(Input!X1411*ScoringModel!$B$24+Input!Y1411*ScoringModel!$B$25+Input!Z1411*ScoringModel!$B$26+Input!AA1411*ScoringModel!$B$27+Input!AB1411*ScoringModel!$B$28+Input!AC1411*ScoringModel!$B$29+Input!AD1411*ScoringModel!$B$30)*0.01,"")</f>
        <v/>
      </c>
    </row>
    <row r="1412" spans="1:16" x14ac:dyDescent="0.25">
      <c r="A1412" s="154" t="str">
        <f>IF(Input!A1412&lt;&gt;"",Input!A1412,"")</f>
        <v/>
      </c>
      <c r="B1412" s="154" t="str">
        <f>IF(Input!D1412&lt;&gt;"",CONCATENATE(Input!D1412,", ",Input!C1412),"")</f>
        <v/>
      </c>
      <c r="C1412" s="154" t="str">
        <f>IF(Input!E1412&lt;&gt;"",Input!E1412,"")</f>
        <v/>
      </c>
      <c r="D1412" s="155" t="str">
        <f>IF(Input!F1412&lt;&gt;"",Input!F1412,"")</f>
        <v/>
      </c>
      <c r="E1412" s="154" t="str">
        <f>IF(Input!I1412&lt;&gt;"",CONCATENATE(Input!I1412,", ",LEFT(Input!H1412,1)),"")</f>
        <v/>
      </c>
      <c r="F1412" s="156"/>
      <c r="G1412" s="157" t="str">
        <f t="shared" si="22"/>
        <v/>
      </c>
      <c r="H1412" s="154" t="str">
        <f>IF(A1412&lt;&gt;"",VLOOKUP(G1412,ScoreRanges!$C$4:$E$8,3),"")</f>
        <v/>
      </c>
      <c r="I1412" s="156"/>
      <c r="J1412" s="129" t="str">
        <f>IF(AND(ConversionTable!$F$2&lt;&gt;"",A1412&lt;&gt;""),VLOOKUP(G1412,ConversionTable!B$2:D$402,3),"")</f>
        <v/>
      </c>
      <c r="K1412" s="66" t="str">
        <f>IF(AND(ConversionTable!$F$2&lt;&gt;"",A1412&lt;&gt;""),VLOOKUP(J1412,ConversionTable!I$4:K$7,3),"")</f>
        <v/>
      </c>
      <c r="M1412" s="66" t="str">
        <f>IF(A1412&lt;&gt;"",(Input!AE1412*ScoringModel!$B$11+Input!AF1412*ScoringModel!$B$21+Input!AG1412*ScoringModel!$B$31)*0.01,"")</f>
        <v/>
      </c>
      <c r="N1412" s="66" t="str">
        <f>IF(A1412&lt;&gt;"",(Input!J1412*ScoringModel!$B$4+Input!K1412*ScoringModel!$B$5+Input!L1412*ScoringModel!$B$6+Input!M1412*ScoringModel!$B$7+Input!N1412*ScoringModel!$B$8+Input!O1412*ScoringModel!$B$9+Input!P1412*ScoringModel!$B$10)*0.01,"")</f>
        <v/>
      </c>
      <c r="O1412" s="66" t="str">
        <f>IF(A1412&lt;&gt;"",(Input!Q1412*ScoringModel!$B$14+Input!R1412*ScoringModel!$B$15+Input!S1412*ScoringModel!$B$16+Input!T1412*ScoringModel!$B$17+Input!U1412*ScoringModel!$B$18+Input!V1412*ScoringModel!$B$19+Input!W1412*ScoringModel!$B$20)*0.01,"")</f>
        <v/>
      </c>
      <c r="P1412" s="66" t="str">
        <f>IF(A1412&lt;&gt;"",(Input!X1412*ScoringModel!$B$24+Input!Y1412*ScoringModel!$B$25+Input!Z1412*ScoringModel!$B$26+Input!AA1412*ScoringModel!$B$27+Input!AB1412*ScoringModel!$B$28+Input!AC1412*ScoringModel!$B$29+Input!AD1412*ScoringModel!$B$30)*0.01,"")</f>
        <v/>
      </c>
    </row>
    <row r="1413" spans="1:16" x14ac:dyDescent="0.25">
      <c r="A1413" s="154" t="str">
        <f>IF(Input!A1413&lt;&gt;"",Input!A1413,"")</f>
        <v/>
      </c>
      <c r="B1413" s="154" t="str">
        <f>IF(Input!D1413&lt;&gt;"",CONCATENATE(Input!D1413,", ",Input!C1413),"")</f>
        <v/>
      </c>
      <c r="C1413" s="154" t="str">
        <f>IF(Input!E1413&lt;&gt;"",Input!E1413,"")</f>
        <v/>
      </c>
      <c r="D1413" s="155" t="str">
        <f>IF(Input!F1413&lt;&gt;"",Input!F1413,"")</f>
        <v/>
      </c>
      <c r="E1413" s="154" t="str">
        <f>IF(Input!I1413&lt;&gt;"",CONCATENATE(Input!I1413,", ",LEFT(Input!H1413,1)),"")</f>
        <v/>
      </c>
      <c r="F1413" s="156"/>
      <c r="G1413" s="157" t="str">
        <f t="shared" si="22"/>
        <v/>
      </c>
      <c r="H1413" s="154" t="str">
        <f>IF(A1413&lt;&gt;"",VLOOKUP(G1413,ScoreRanges!$C$4:$E$8,3),"")</f>
        <v/>
      </c>
      <c r="I1413" s="156"/>
      <c r="J1413" s="129" t="str">
        <f>IF(AND(ConversionTable!$F$2&lt;&gt;"",A1413&lt;&gt;""),VLOOKUP(G1413,ConversionTable!B$2:D$402,3),"")</f>
        <v/>
      </c>
      <c r="K1413" s="66" t="str">
        <f>IF(AND(ConversionTable!$F$2&lt;&gt;"",A1413&lt;&gt;""),VLOOKUP(J1413,ConversionTable!I$4:K$7,3),"")</f>
        <v/>
      </c>
      <c r="M1413" s="66" t="str">
        <f>IF(A1413&lt;&gt;"",(Input!AE1413*ScoringModel!$B$11+Input!AF1413*ScoringModel!$B$21+Input!AG1413*ScoringModel!$B$31)*0.01,"")</f>
        <v/>
      </c>
      <c r="N1413" s="66" t="str">
        <f>IF(A1413&lt;&gt;"",(Input!J1413*ScoringModel!$B$4+Input!K1413*ScoringModel!$B$5+Input!L1413*ScoringModel!$B$6+Input!M1413*ScoringModel!$B$7+Input!N1413*ScoringModel!$B$8+Input!O1413*ScoringModel!$B$9+Input!P1413*ScoringModel!$B$10)*0.01,"")</f>
        <v/>
      </c>
      <c r="O1413" s="66" t="str">
        <f>IF(A1413&lt;&gt;"",(Input!Q1413*ScoringModel!$B$14+Input!R1413*ScoringModel!$B$15+Input!S1413*ScoringModel!$B$16+Input!T1413*ScoringModel!$B$17+Input!U1413*ScoringModel!$B$18+Input!V1413*ScoringModel!$B$19+Input!W1413*ScoringModel!$B$20)*0.01,"")</f>
        <v/>
      </c>
      <c r="P1413" s="66" t="str">
        <f>IF(A1413&lt;&gt;"",(Input!X1413*ScoringModel!$B$24+Input!Y1413*ScoringModel!$B$25+Input!Z1413*ScoringModel!$B$26+Input!AA1413*ScoringModel!$B$27+Input!AB1413*ScoringModel!$B$28+Input!AC1413*ScoringModel!$B$29+Input!AD1413*ScoringModel!$B$30)*0.01,"")</f>
        <v/>
      </c>
    </row>
    <row r="1414" spans="1:16" x14ac:dyDescent="0.25">
      <c r="A1414" s="154" t="str">
        <f>IF(Input!A1414&lt;&gt;"",Input!A1414,"")</f>
        <v/>
      </c>
      <c r="B1414" s="154" t="str">
        <f>IF(Input!D1414&lt;&gt;"",CONCATENATE(Input!D1414,", ",Input!C1414),"")</f>
        <v/>
      </c>
      <c r="C1414" s="154" t="str">
        <f>IF(Input!E1414&lt;&gt;"",Input!E1414,"")</f>
        <v/>
      </c>
      <c r="D1414" s="155" t="str">
        <f>IF(Input!F1414&lt;&gt;"",Input!F1414,"")</f>
        <v/>
      </c>
      <c r="E1414" s="154" t="str">
        <f>IF(Input!I1414&lt;&gt;"",CONCATENATE(Input!I1414,", ",LEFT(Input!H1414,1)),"")</f>
        <v/>
      </c>
      <c r="F1414" s="156"/>
      <c r="G1414" s="157" t="str">
        <f t="shared" si="22"/>
        <v/>
      </c>
      <c r="H1414" s="154" t="str">
        <f>IF(A1414&lt;&gt;"",VLOOKUP(G1414,ScoreRanges!$C$4:$E$8,3),"")</f>
        <v/>
      </c>
      <c r="I1414" s="156"/>
      <c r="J1414" s="129" t="str">
        <f>IF(AND(ConversionTable!$F$2&lt;&gt;"",A1414&lt;&gt;""),VLOOKUP(G1414,ConversionTable!B$2:D$402,3),"")</f>
        <v/>
      </c>
      <c r="K1414" s="66" t="str">
        <f>IF(AND(ConversionTable!$F$2&lt;&gt;"",A1414&lt;&gt;""),VLOOKUP(J1414,ConversionTable!I$4:K$7,3),"")</f>
        <v/>
      </c>
      <c r="M1414" s="66" t="str">
        <f>IF(A1414&lt;&gt;"",(Input!AE1414*ScoringModel!$B$11+Input!AF1414*ScoringModel!$B$21+Input!AG1414*ScoringModel!$B$31)*0.01,"")</f>
        <v/>
      </c>
      <c r="N1414" s="66" t="str">
        <f>IF(A1414&lt;&gt;"",(Input!J1414*ScoringModel!$B$4+Input!K1414*ScoringModel!$B$5+Input!L1414*ScoringModel!$B$6+Input!M1414*ScoringModel!$B$7+Input!N1414*ScoringModel!$B$8+Input!O1414*ScoringModel!$B$9+Input!P1414*ScoringModel!$B$10)*0.01,"")</f>
        <v/>
      </c>
      <c r="O1414" s="66" t="str">
        <f>IF(A1414&lt;&gt;"",(Input!Q1414*ScoringModel!$B$14+Input!R1414*ScoringModel!$B$15+Input!S1414*ScoringModel!$B$16+Input!T1414*ScoringModel!$B$17+Input!U1414*ScoringModel!$B$18+Input!V1414*ScoringModel!$B$19+Input!W1414*ScoringModel!$B$20)*0.01,"")</f>
        <v/>
      </c>
      <c r="P1414" s="66" t="str">
        <f>IF(A1414&lt;&gt;"",(Input!X1414*ScoringModel!$B$24+Input!Y1414*ScoringModel!$B$25+Input!Z1414*ScoringModel!$B$26+Input!AA1414*ScoringModel!$B$27+Input!AB1414*ScoringModel!$B$28+Input!AC1414*ScoringModel!$B$29+Input!AD1414*ScoringModel!$B$30)*0.01,"")</f>
        <v/>
      </c>
    </row>
    <row r="1415" spans="1:16" x14ac:dyDescent="0.25">
      <c r="A1415" s="154" t="str">
        <f>IF(Input!A1415&lt;&gt;"",Input!A1415,"")</f>
        <v/>
      </c>
      <c r="B1415" s="154" t="str">
        <f>IF(Input!D1415&lt;&gt;"",CONCATENATE(Input!D1415,", ",Input!C1415),"")</f>
        <v/>
      </c>
      <c r="C1415" s="154" t="str">
        <f>IF(Input!E1415&lt;&gt;"",Input!E1415,"")</f>
        <v/>
      </c>
      <c r="D1415" s="155" t="str">
        <f>IF(Input!F1415&lt;&gt;"",Input!F1415,"")</f>
        <v/>
      </c>
      <c r="E1415" s="154" t="str">
        <f>IF(Input!I1415&lt;&gt;"",CONCATENATE(Input!I1415,", ",LEFT(Input!H1415,1)),"")</f>
        <v/>
      </c>
      <c r="F1415" s="156"/>
      <c r="G1415" s="157" t="str">
        <f t="shared" si="22"/>
        <v/>
      </c>
      <c r="H1415" s="154" t="str">
        <f>IF(A1415&lt;&gt;"",VLOOKUP(G1415,ScoreRanges!$C$4:$E$8,3),"")</f>
        <v/>
      </c>
      <c r="I1415" s="156"/>
      <c r="J1415" s="129" t="str">
        <f>IF(AND(ConversionTable!$F$2&lt;&gt;"",A1415&lt;&gt;""),VLOOKUP(G1415,ConversionTable!B$2:D$402,3),"")</f>
        <v/>
      </c>
      <c r="K1415" s="66" t="str">
        <f>IF(AND(ConversionTable!$F$2&lt;&gt;"",A1415&lt;&gt;""),VLOOKUP(J1415,ConversionTable!I$4:K$7,3),"")</f>
        <v/>
      </c>
      <c r="M1415" s="66" t="str">
        <f>IF(A1415&lt;&gt;"",(Input!AE1415*ScoringModel!$B$11+Input!AF1415*ScoringModel!$B$21+Input!AG1415*ScoringModel!$B$31)*0.01,"")</f>
        <v/>
      </c>
      <c r="N1415" s="66" t="str">
        <f>IF(A1415&lt;&gt;"",(Input!J1415*ScoringModel!$B$4+Input!K1415*ScoringModel!$B$5+Input!L1415*ScoringModel!$B$6+Input!M1415*ScoringModel!$B$7+Input!N1415*ScoringModel!$B$8+Input!O1415*ScoringModel!$B$9+Input!P1415*ScoringModel!$B$10)*0.01,"")</f>
        <v/>
      </c>
      <c r="O1415" s="66" t="str">
        <f>IF(A1415&lt;&gt;"",(Input!Q1415*ScoringModel!$B$14+Input!R1415*ScoringModel!$B$15+Input!S1415*ScoringModel!$B$16+Input!T1415*ScoringModel!$B$17+Input!U1415*ScoringModel!$B$18+Input!V1415*ScoringModel!$B$19+Input!W1415*ScoringModel!$B$20)*0.01,"")</f>
        <v/>
      </c>
      <c r="P1415" s="66" t="str">
        <f>IF(A1415&lt;&gt;"",(Input!X1415*ScoringModel!$B$24+Input!Y1415*ScoringModel!$B$25+Input!Z1415*ScoringModel!$B$26+Input!AA1415*ScoringModel!$B$27+Input!AB1415*ScoringModel!$B$28+Input!AC1415*ScoringModel!$B$29+Input!AD1415*ScoringModel!$B$30)*0.01,"")</f>
        <v/>
      </c>
    </row>
    <row r="1416" spans="1:16" x14ac:dyDescent="0.25">
      <c r="A1416" s="154" t="str">
        <f>IF(Input!A1416&lt;&gt;"",Input!A1416,"")</f>
        <v/>
      </c>
      <c r="B1416" s="154" t="str">
        <f>IF(Input!D1416&lt;&gt;"",CONCATENATE(Input!D1416,", ",Input!C1416),"")</f>
        <v/>
      </c>
      <c r="C1416" s="154" t="str">
        <f>IF(Input!E1416&lt;&gt;"",Input!E1416,"")</f>
        <v/>
      </c>
      <c r="D1416" s="155" t="str">
        <f>IF(Input!F1416&lt;&gt;"",Input!F1416,"")</f>
        <v/>
      </c>
      <c r="E1416" s="154" t="str">
        <f>IF(Input!I1416&lt;&gt;"",CONCATENATE(Input!I1416,", ",LEFT(Input!H1416,1)),"")</f>
        <v/>
      </c>
      <c r="F1416" s="156"/>
      <c r="G1416" s="157" t="str">
        <f t="shared" si="22"/>
        <v/>
      </c>
      <c r="H1416" s="154" t="str">
        <f>IF(A1416&lt;&gt;"",VLOOKUP(G1416,ScoreRanges!$C$4:$E$8,3),"")</f>
        <v/>
      </c>
      <c r="I1416" s="156"/>
      <c r="J1416" s="129" t="str">
        <f>IF(AND(ConversionTable!$F$2&lt;&gt;"",A1416&lt;&gt;""),VLOOKUP(G1416,ConversionTable!B$2:D$402,3),"")</f>
        <v/>
      </c>
      <c r="K1416" s="66" t="str">
        <f>IF(AND(ConversionTable!$F$2&lt;&gt;"",A1416&lt;&gt;""),VLOOKUP(J1416,ConversionTable!I$4:K$7,3),"")</f>
        <v/>
      </c>
      <c r="M1416" s="66" t="str">
        <f>IF(A1416&lt;&gt;"",(Input!AE1416*ScoringModel!$B$11+Input!AF1416*ScoringModel!$B$21+Input!AG1416*ScoringModel!$B$31)*0.01,"")</f>
        <v/>
      </c>
      <c r="N1416" s="66" t="str">
        <f>IF(A1416&lt;&gt;"",(Input!J1416*ScoringModel!$B$4+Input!K1416*ScoringModel!$B$5+Input!L1416*ScoringModel!$B$6+Input!M1416*ScoringModel!$B$7+Input!N1416*ScoringModel!$B$8+Input!O1416*ScoringModel!$B$9+Input!P1416*ScoringModel!$B$10)*0.01,"")</f>
        <v/>
      </c>
      <c r="O1416" s="66" t="str">
        <f>IF(A1416&lt;&gt;"",(Input!Q1416*ScoringModel!$B$14+Input!R1416*ScoringModel!$B$15+Input!S1416*ScoringModel!$B$16+Input!T1416*ScoringModel!$B$17+Input!U1416*ScoringModel!$B$18+Input!V1416*ScoringModel!$B$19+Input!W1416*ScoringModel!$B$20)*0.01,"")</f>
        <v/>
      </c>
      <c r="P1416" s="66" t="str">
        <f>IF(A1416&lt;&gt;"",(Input!X1416*ScoringModel!$B$24+Input!Y1416*ScoringModel!$B$25+Input!Z1416*ScoringModel!$B$26+Input!AA1416*ScoringModel!$B$27+Input!AB1416*ScoringModel!$B$28+Input!AC1416*ScoringModel!$B$29+Input!AD1416*ScoringModel!$B$30)*0.01,"")</f>
        <v/>
      </c>
    </row>
    <row r="1417" spans="1:16" x14ac:dyDescent="0.25">
      <c r="A1417" s="154" t="str">
        <f>IF(Input!A1417&lt;&gt;"",Input!A1417,"")</f>
        <v/>
      </c>
      <c r="B1417" s="154" t="str">
        <f>IF(Input!D1417&lt;&gt;"",CONCATENATE(Input!D1417,", ",Input!C1417),"")</f>
        <v/>
      </c>
      <c r="C1417" s="154" t="str">
        <f>IF(Input!E1417&lt;&gt;"",Input!E1417,"")</f>
        <v/>
      </c>
      <c r="D1417" s="155" t="str">
        <f>IF(Input!F1417&lt;&gt;"",Input!F1417,"")</f>
        <v/>
      </c>
      <c r="E1417" s="154" t="str">
        <f>IF(Input!I1417&lt;&gt;"",CONCATENATE(Input!I1417,", ",LEFT(Input!H1417,1)),"")</f>
        <v/>
      </c>
      <c r="F1417" s="156"/>
      <c r="G1417" s="157" t="str">
        <f t="shared" si="22"/>
        <v/>
      </c>
      <c r="H1417" s="154" t="str">
        <f>IF(A1417&lt;&gt;"",VLOOKUP(G1417,ScoreRanges!$C$4:$E$8,3),"")</f>
        <v/>
      </c>
      <c r="I1417" s="156"/>
      <c r="J1417" s="129" t="str">
        <f>IF(AND(ConversionTable!$F$2&lt;&gt;"",A1417&lt;&gt;""),VLOOKUP(G1417,ConversionTable!B$2:D$402,3),"")</f>
        <v/>
      </c>
      <c r="K1417" s="66" t="str">
        <f>IF(AND(ConversionTable!$F$2&lt;&gt;"",A1417&lt;&gt;""),VLOOKUP(J1417,ConversionTable!I$4:K$7,3),"")</f>
        <v/>
      </c>
      <c r="M1417" s="66" t="str">
        <f>IF(A1417&lt;&gt;"",(Input!AE1417*ScoringModel!$B$11+Input!AF1417*ScoringModel!$B$21+Input!AG1417*ScoringModel!$B$31)*0.01,"")</f>
        <v/>
      </c>
      <c r="N1417" s="66" t="str">
        <f>IF(A1417&lt;&gt;"",(Input!J1417*ScoringModel!$B$4+Input!K1417*ScoringModel!$B$5+Input!L1417*ScoringModel!$B$6+Input!M1417*ScoringModel!$B$7+Input!N1417*ScoringModel!$B$8+Input!O1417*ScoringModel!$B$9+Input!P1417*ScoringModel!$B$10)*0.01,"")</f>
        <v/>
      </c>
      <c r="O1417" s="66" t="str">
        <f>IF(A1417&lt;&gt;"",(Input!Q1417*ScoringModel!$B$14+Input!R1417*ScoringModel!$B$15+Input!S1417*ScoringModel!$B$16+Input!T1417*ScoringModel!$B$17+Input!U1417*ScoringModel!$B$18+Input!V1417*ScoringModel!$B$19+Input!W1417*ScoringModel!$B$20)*0.01,"")</f>
        <v/>
      </c>
      <c r="P1417" s="66" t="str">
        <f>IF(A1417&lt;&gt;"",(Input!X1417*ScoringModel!$B$24+Input!Y1417*ScoringModel!$B$25+Input!Z1417*ScoringModel!$B$26+Input!AA1417*ScoringModel!$B$27+Input!AB1417*ScoringModel!$B$28+Input!AC1417*ScoringModel!$B$29+Input!AD1417*ScoringModel!$B$30)*0.01,"")</f>
        <v/>
      </c>
    </row>
    <row r="1418" spans="1:16" x14ac:dyDescent="0.25">
      <c r="A1418" s="154" t="str">
        <f>IF(Input!A1418&lt;&gt;"",Input!A1418,"")</f>
        <v/>
      </c>
      <c r="B1418" s="154" t="str">
        <f>IF(Input!D1418&lt;&gt;"",CONCATENATE(Input!D1418,", ",Input!C1418),"")</f>
        <v/>
      </c>
      <c r="C1418" s="154" t="str">
        <f>IF(Input!E1418&lt;&gt;"",Input!E1418,"")</f>
        <v/>
      </c>
      <c r="D1418" s="155" t="str">
        <f>IF(Input!F1418&lt;&gt;"",Input!F1418,"")</f>
        <v/>
      </c>
      <c r="E1418" s="154" t="str">
        <f>IF(Input!I1418&lt;&gt;"",CONCATENATE(Input!I1418,", ",LEFT(Input!H1418,1)),"")</f>
        <v/>
      </c>
      <c r="F1418" s="156"/>
      <c r="G1418" s="157" t="str">
        <f t="shared" si="22"/>
        <v/>
      </c>
      <c r="H1418" s="154" t="str">
        <f>IF(A1418&lt;&gt;"",VLOOKUP(G1418,ScoreRanges!$C$4:$E$8,3),"")</f>
        <v/>
      </c>
      <c r="I1418" s="156"/>
      <c r="J1418" s="129" t="str">
        <f>IF(AND(ConversionTable!$F$2&lt;&gt;"",A1418&lt;&gt;""),VLOOKUP(G1418,ConversionTable!B$2:D$402,3),"")</f>
        <v/>
      </c>
      <c r="K1418" s="66" t="str">
        <f>IF(AND(ConversionTable!$F$2&lt;&gt;"",A1418&lt;&gt;""),VLOOKUP(J1418,ConversionTable!I$4:K$7,3),"")</f>
        <v/>
      </c>
      <c r="M1418" s="66" t="str">
        <f>IF(A1418&lt;&gt;"",(Input!AE1418*ScoringModel!$B$11+Input!AF1418*ScoringModel!$B$21+Input!AG1418*ScoringModel!$B$31)*0.01,"")</f>
        <v/>
      </c>
      <c r="N1418" s="66" t="str">
        <f>IF(A1418&lt;&gt;"",(Input!J1418*ScoringModel!$B$4+Input!K1418*ScoringModel!$B$5+Input!L1418*ScoringModel!$B$6+Input!M1418*ScoringModel!$B$7+Input!N1418*ScoringModel!$B$8+Input!O1418*ScoringModel!$B$9+Input!P1418*ScoringModel!$B$10)*0.01,"")</f>
        <v/>
      </c>
      <c r="O1418" s="66" t="str">
        <f>IF(A1418&lt;&gt;"",(Input!Q1418*ScoringModel!$B$14+Input!R1418*ScoringModel!$B$15+Input!S1418*ScoringModel!$B$16+Input!T1418*ScoringModel!$B$17+Input!U1418*ScoringModel!$B$18+Input!V1418*ScoringModel!$B$19+Input!W1418*ScoringModel!$B$20)*0.01,"")</f>
        <v/>
      </c>
      <c r="P1418" s="66" t="str">
        <f>IF(A1418&lt;&gt;"",(Input!X1418*ScoringModel!$B$24+Input!Y1418*ScoringModel!$B$25+Input!Z1418*ScoringModel!$B$26+Input!AA1418*ScoringModel!$B$27+Input!AB1418*ScoringModel!$B$28+Input!AC1418*ScoringModel!$B$29+Input!AD1418*ScoringModel!$B$30)*0.01,"")</f>
        <v/>
      </c>
    </row>
    <row r="1419" spans="1:16" x14ac:dyDescent="0.25">
      <c r="A1419" s="154" t="str">
        <f>IF(Input!A1419&lt;&gt;"",Input!A1419,"")</f>
        <v/>
      </c>
      <c r="B1419" s="154" t="str">
        <f>IF(Input!D1419&lt;&gt;"",CONCATENATE(Input!D1419,", ",Input!C1419),"")</f>
        <v/>
      </c>
      <c r="C1419" s="154" t="str">
        <f>IF(Input!E1419&lt;&gt;"",Input!E1419,"")</f>
        <v/>
      </c>
      <c r="D1419" s="155" t="str">
        <f>IF(Input!F1419&lt;&gt;"",Input!F1419,"")</f>
        <v/>
      </c>
      <c r="E1419" s="154" t="str">
        <f>IF(Input!I1419&lt;&gt;"",CONCATENATE(Input!I1419,", ",LEFT(Input!H1419,1)),"")</f>
        <v/>
      </c>
      <c r="F1419" s="156"/>
      <c r="G1419" s="157" t="str">
        <f t="shared" si="22"/>
        <v/>
      </c>
      <c r="H1419" s="154" t="str">
        <f>IF(A1419&lt;&gt;"",VLOOKUP(G1419,ScoreRanges!$C$4:$E$8,3),"")</f>
        <v/>
      </c>
      <c r="I1419" s="156"/>
      <c r="J1419" s="129" t="str">
        <f>IF(AND(ConversionTable!$F$2&lt;&gt;"",A1419&lt;&gt;""),VLOOKUP(G1419,ConversionTable!B$2:D$402,3),"")</f>
        <v/>
      </c>
      <c r="K1419" s="66" t="str">
        <f>IF(AND(ConversionTable!$F$2&lt;&gt;"",A1419&lt;&gt;""),VLOOKUP(J1419,ConversionTable!I$4:K$7,3),"")</f>
        <v/>
      </c>
      <c r="M1419" s="66" t="str">
        <f>IF(A1419&lt;&gt;"",(Input!AE1419*ScoringModel!$B$11+Input!AF1419*ScoringModel!$B$21+Input!AG1419*ScoringModel!$B$31)*0.01,"")</f>
        <v/>
      </c>
      <c r="N1419" s="66" t="str">
        <f>IF(A1419&lt;&gt;"",(Input!J1419*ScoringModel!$B$4+Input!K1419*ScoringModel!$B$5+Input!L1419*ScoringModel!$B$6+Input!M1419*ScoringModel!$B$7+Input!N1419*ScoringModel!$B$8+Input!O1419*ScoringModel!$B$9+Input!P1419*ScoringModel!$B$10)*0.01,"")</f>
        <v/>
      </c>
      <c r="O1419" s="66" t="str">
        <f>IF(A1419&lt;&gt;"",(Input!Q1419*ScoringModel!$B$14+Input!R1419*ScoringModel!$B$15+Input!S1419*ScoringModel!$B$16+Input!T1419*ScoringModel!$B$17+Input!U1419*ScoringModel!$B$18+Input!V1419*ScoringModel!$B$19+Input!W1419*ScoringModel!$B$20)*0.01,"")</f>
        <v/>
      </c>
      <c r="P1419" s="66" t="str">
        <f>IF(A1419&lt;&gt;"",(Input!X1419*ScoringModel!$B$24+Input!Y1419*ScoringModel!$B$25+Input!Z1419*ScoringModel!$B$26+Input!AA1419*ScoringModel!$B$27+Input!AB1419*ScoringModel!$B$28+Input!AC1419*ScoringModel!$B$29+Input!AD1419*ScoringModel!$B$30)*0.01,"")</f>
        <v/>
      </c>
    </row>
    <row r="1420" spans="1:16" x14ac:dyDescent="0.25">
      <c r="A1420" s="154" t="str">
        <f>IF(Input!A1420&lt;&gt;"",Input!A1420,"")</f>
        <v/>
      </c>
      <c r="B1420" s="154" t="str">
        <f>IF(Input!D1420&lt;&gt;"",CONCATENATE(Input!D1420,", ",Input!C1420),"")</f>
        <v/>
      </c>
      <c r="C1420" s="154" t="str">
        <f>IF(Input!E1420&lt;&gt;"",Input!E1420,"")</f>
        <v/>
      </c>
      <c r="D1420" s="155" t="str">
        <f>IF(Input!F1420&lt;&gt;"",Input!F1420,"")</f>
        <v/>
      </c>
      <c r="E1420" s="154" t="str">
        <f>IF(Input!I1420&lt;&gt;"",CONCATENATE(Input!I1420,", ",LEFT(Input!H1420,1)),"")</f>
        <v/>
      </c>
      <c r="F1420" s="156"/>
      <c r="G1420" s="157" t="str">
        <f t="shared" si="22"/>
        <v/>
      </c>
      <c r="H1420" s="154" t="str">
        <f>IF(A1420&lt;&gt;"",VLOOKUP(G1420,ScoreRanges!$C$4:$E$8,3),"")</f>
        <v/>
      </c>
      <c r="I1420" s="156"/>
      <c r="J1420" s="129" t="str">
        <f>IF(AND(ConversionTable!$F$2&lt;&gt;"",A1420&lt;&gt;""),VLOOKUP(G1420,ConversionTable!B$2:D$402,3),"")</f>
        <v/>
      </c>
      <c r="K1420" s="66" t="str">
        <f>IF(AND(ConversionTable!$F$2&lt;&gt;"",A1420&lt;&gt;""),VLOOKUP(J1420,ConversionTable!I$4:K$7,3),"")</f>
        <v/>
      </c>
      <c r="M1420" s="66" t="str">
        <f>IF(A1420&lt;&gt;"",(Input!AE1420*ScoringModel!$B$11+Input!AF1420*ScoringModel!$B$21+Input!AG1420*ScoringModel!$B$31)*0.01,"")</f>
        <v/>
      </c>
      <c r="N1420" s="66" t="str">
        <f>IF(A1420&lt;&gt;"",(Input!J1420*ScoringModel!$B$4+Input!K1420*ScoringModel!$B$5+Input!L1420*ScoringModel!$B$6+Input!M1420*ScoringModel!$B$7+Input!N1420*ScoringModel!$B$8+Input!O1420*ScoringModel!$B$9+Input!P1420*ScoringModel!$B$10)*0.01,"")</f>
        <v/>
      </c>
      <c r="O1420" s="66" t="str">
        <f>IF(A1420&lt;&gt;"",(Input!Q1420*ScoringModel!$B$14+Input!R1420*ScoringModel!$B$15+Input!S1420*ScoringModel!$B$16+Input!T1420*ScoringModel!$B$17+Input!U1420*ScoringModel!$B$18+Input!V1420*ScoringModel!$B$19+Input!W1420*ScoringModel!$B$20)*0.01,"")</f>
        <v/>
      </c>
      <c r="P1420" s="66" t="str">
        <f>IF(A1420&lt;&gt;"",(Input!X1420*ScoringModel!$B$24+Input!Y1420*ScoringModel!$B$25+Input!Z1420*ScoringModel!$B$26+Input!AA1420*ScoringModel!$B$27+Input!AB1420*ScoringModel!$B$28+Input!AC1420*ScoringModel!$B$29+Input!AD1420*ScoringModel!$B$30)*0.01,"")</f>
        <v/>
      </c>
    </row>
    <row r="1421" spans="1:16" x14ac:dyDescent="0.25">
      <c r="A1421" s="154" t="str">
        <f>IF(Input!A1421&lt;&gt;"",Input!A1421,"")</f>
        <v/>
      </c>
      <c r="B1421" s="154" t="str">
        <f>IF(Input!D1421&lt;&gt;"",CONCATENATE(Input!D1421,", ",Input!C1421),"")</f>
        <v/>
      </c>
      <c r="C1421" s="154" t="str">
        <f>IF(Input!E1421&lt;&gt;"",Input!E1421,"")</f>
        <v/>
      </c>
      <c r="D1421" s="155" t="str">
        <f>IF(Input!F1421&lt;&gt;"",Input!F1421,"")</f>
        <v/>
      </c>
      <c r="E1421" s="154" t="str">
        <f>IF(Input!I1421&lt;&gt;"",CONCATENATE(Input!I1421,", ",LEFT(Input!H1421,1)),"")</f>
        <v/>
      </c>
      <c r="F1421" s="156"/>
      <c r="G1421" s="157" t="str">
        <f t="shared" si="22"/>
        <v/>
      </c>
      <c r="H1421" s="154" t="str">
        <f>IF(A1421&lt;&gt;"",VLOOKUP(G1421,ScoreRanges!$C$4:$E$8,3),"")</f>
        <v/>
      </c>
      <c r="I1421" s="156"/>
      <c r="J1421" s="129" t="str">
        <f>IF(AND(ConversionTable!$F$2&lt;&gt;"",A1421&lt;&gt;""),VLOOKUP(G1421,ConversionTable!B$2:D$402,3),"")</f>
        <v/>
      </c>
      <c r="K1421" s="66" t="str">
        <f>IF(AND(ConversionTable!$F$2&lt;&gt;"",A1421&lt;&gt;""),VLOOKUP(J1421,ConversionTable!I$4:K$7,3),"")</f>
        <v/>
      </c>
      <c r="M1421" s="66" t="str">
        <f>IF(A1421&lt;&gt;"",(Input!AE1421*ScoringModel!$B$11+Input!AF1421*ScoringModel!$B$21+Input!AG1421*ScoringModel!$B$31)*0.01,"")</f>
        <v/>
      </c>
      <c r="N1421" s="66" t="str">
        <f>IF(A1421&lt;&gt;"",(Input!J1421*ScoringModel!$B$4+Input!K1421*ScoringModel!$B$5+Input!L1421*ScoringModel!$B$6+Input!M1421*ScoringModel!$B$7+Input!N1421*ScoringModel!$B$8+Input!O1421*ScoringModel!$B$9+Input!P1421*ScoringModel!$B$10)*0.01,"")</f>
        <v/>
      </c>
      <c r="O1421" s="66" t="str">
        <f>IF(A1421&lt;&gt;"",(Input!Q1421*ScoringModel!$B$14+Input!R1421*ScoringModel!$B$15+Input!S1421*ScoringModel!$B$16+Input!T1421*ScoringModel!$B$17+Input!U1421*ScoringModel!$B$18+Input!V1421*ScoringModel!$B$19+Input!W1421*ScoringModel!$B$20)*0.01,"")</f>
        <v/>
      </c>
      <c r="P1421" s="66" t="str">
        <f>IF(A1421&lt;&gt;"",(Input!X1421*ScoringModel!$B$24+Input!Y1421*ScoringModel!$B$25+Input!Z1421*ScoringModel!$B$26+Input!AA1421*ScoringModel!$B$27+Input!AB1421*ScoringModel!$B$28+Input!AC1421*ScoringModel!$B$29+Input!AD1421*ScoringModel!$B$30)*0.01,"")</f>
        <v/>
      </c>
    </row>
    <row r="1422" spans="1:16" x14ac:dyDescent="0.25">
      <c r="A1422" s="154" t="str">
        <f>IF(Input!A1422&lt;&gt;"",Input!A1422,"")</f>
        <v/>
      </c>
      <c r="B1422" s="154" t="str">
        <f>IF(Input!D1422&lt;&gt;"",CONCATENATE(Input!D1422,", ",Input!C1422),"")</f>
        <v/>
      </c>
      <c r="C1422" s="154" t="str">
        <f>IF(Input!E1422&lt;&gt;"",Input!E1422,"")</f>
        <v/>
      </c>
      <c r="D1422" s="155" t="str">
        <f>IF(Input!F1422&lt;&gt;"",Input!F1422,"")</f>
        <v/>
      </c>
      <c r="E1422" s="154" t="str">
        <f>IF(Input!I1422&lt;&gt;"",CONCATENATE(Input!I1422,", ",LEFT(Input!H1422,1)),"")</f>
        <v/>
      </c>
      <c r="F1422" s="156"/>
      <c r="G1422" s="157" t="str">
        <f t="shared" si="22"/>
        <v/>
      </c>
      <c r="H1422" s="154" t="str">
        <f>IF(A1422&lt;&gt;"",VLOOKUP(G1422,ScoreRanges!$C$4:$E$8,3),"")</f>
        <v/>
      </c>
      <c r="I1422" s="156"/>
      <c r="J1422" s="129" t="str">
        <f>IF(AND(ConversionTable!$F$2&lt;&gt;"",A1422&lt;&gt;""),VLOOKUP(G1422,ConversionTable!B$2:D$402,3),"")</f>
        <v/>
      </c>
      <c r="K1422" s="66" t="str">
        <f>IF(AND(ConversionTable!$F$2&lt;&gt;"",A1422&lt;&gt;""),VLOOKUP(J1422,ConversionTable!I$4:K$7,3),"")</f>
        <v/>
      </c>
      <c r="M1422" s="66" t="str">
        <f>IF(A1422&lt;&gt;"",(Input!AE1422*ScoringModel!$B$11+Input!AF1422*ScoringModel!$B$21+Input!AG1422*ScoringModel!$B$31)*0.01,"")</f>
        <v/>
      </c>
      <c r="N1422" s="66" t="str">
        <f>IF(A1422&lt;&gt;"",(Input!J1422*ScoringModel!$B$4+Input!K1422*ScoringModel!$B$5+Input!L1422*ScoringModel!$B$6+Input!M1422*ScoringModel!$B$7+Input!N1422*ScoringModel!$B$8+Input!O1422*ScoringModel!$B$9+Input!P1422*ScoringModel!$B$10)*0.01,"")</f>
        <v/>
      </c>
      <c r="O1422" s="66" t="str">
        <f>IF(A1422&lt;&gt;"",(Input!Q1422*ScoringModel!$B$14+Input!R1422*ScoringModel!$B$15+Input!S1422*ScoringModel!$B$16+Input!T1422*ScoringModel!$B$17+Input!U1422*ScoringModel!$B$18+Input!V1422*ScoringModel!$B$19+Input!W1422*ScoringModel!$B$20)*0.01,"")</f>
        <v/>
      </c>
      <c r="P1422" s="66" t="str">
        <f>IF(A1422&lt;&gt;"",(Input!X1422*ScoringModel!$B$24+Input!Y1422*ScoringModel!$B$25+Input!Z1422*ScoringModel!$B$26+Input!AA1422*ScoringModel!$B$27+Input!AB1422*ScoringModel!$B$28+Input!AC1422*ScoringModel!$B$29+Input!AD1422*ScoringModel!$B$30)*0.01,"")</f>
        <v/>
      </c>
    </row>
    <row r="1423" spans="1:16" x14ac:dyDescent="0.25">
      <c r="A1423" s="154" t="str">
        <f>IF(Input!A1423&lt;&gt;"",Input!A1423,"")</f>
        <v/>
      </c>
      <c r="B1423" s="154" t="str">
        <f>IF(Input!D1423&lt;&gt;"",CONCATENATE(Input!D1423,", ",Input!C1423),"")</f>
        <v/>
      </c>
      <c r="C1423" s="154" t="str">
        <f>IF(Input!E1423&lt;&gt;"",Input!E1423,"")</f>
        <v/>
      </c>
      <c r="D1423" s="155" t="str">
        <f>IF(Input!F1423&lt;&gt;"",Input!F1423,"")</f>
        <v/>
      </c>
      <c r="E1423" s="154" t="str">
        <f>IF(Input!I1423&lt;&gt;"",CONCATENATE(Input!I1423,", ",LEFT(Input!H1423,1)),"")</f>
        <v/>
      </c>
      <c r="F1423" s="156"/>
      <c r="G1423" s="157" t="str">
        <f t="shared" si="22"/>
        <v/>
      </c>
      <c r="H1423" s="154" t="str">
        <f>IF(A1423&lt;&gt;"",VLOOKUP(G1423,ScoreRanges!$C$4:$E$8,3),"")</f>
        <v/>
      </c>
      <c r="I1423" s="156"/>
      <c r="J1423" s="129" t="str">
        <f>IF(AND(ConversionTable!$F$2&lt;&gt;"",A1423&lt;&gt;""),VLOOKUP(G1423,ConversionTable!B$2:D$402,3),"")</f>
        <v/>
      </c>
      <c r="K1423" s="66" t="str">
        <f>IF(AND(ConversionTable!$F$2&lt;&gt;"",A1423&lt;&gt;""),VLOOKUP(J1423,ConversionTable!I$4:K$7,3),"")</f>
        <v/>
      </c>
      <c r="M1423" s="66" t="str">
        <f>IF(A1423&lt;&gt;"",(Input!AE1423*ScoringModel!$B$11+Input!AF1423*ScoringModel!$B$21+Input!AG1423*ScoringModel!$B$31)*0.01,"")</f>
        <v/>
      </c>
      <c r="N1423" s="66" t="str">
        <f>IF(A1423&lt;&gt;"",(Input!J1423*ScoringModel!$B$4+Input!K1423*ScoringModel!$B$5+Input!L1423*ScoringModel!$B$6+Input!M1423*ScoringModel!$B$7+Input!N1423*ScoringModel!$B$8+Input!O1423*ScoringModel!$B$9+Input!P1423*ScoringModel!$B$10)*0.01,"")</f>
        <v/>
      </c>
      <c r="O1423" s="66" t="str">
        <f>IF(A1423&lt;&gt;"",(Input!Q1423*ScoringModel!$B$14+Input!R1423*ScoringModel!$B$15+Input!S1423*ScoringModel!$B$16+Input!T1423*ScoringModel!$B$17+Input!U1423*ScoringModel!$B$18+Input!V1423*ScoringModel!$B$19+Input!W1423*ScoringModel!$B$20)*0.01,"")</f>
        <v/>
      </c>
      <c r="P1423" s="66" t="str">
        <f>IF(A1423&lt;&gt;"",(Input!X1423*ScoringModel!$B$24+Input!Y1423*ScoringModel!$B$25+Input!Z1423*ScoringModel!$B$26+Input!AA1423*ScoringModel!$B$27+Input!AB1423*ScoringModel!$B$28+Input!AC1423*ScoringModel!$B$29+Input!AD1423*ScoringModel!$B$30)*0.01,"")</f>
        <v/>
      </c>
    </row>
    <row r="1424" spans="1:16" x14ac:dyDescent="0.25">
      <c r="A1424" s="154" t="str">
        <f>IF(Input!A1424&lt;&gt;"",Input!A1424,"")</f>
        <v/>
      </c>
      <c r="B1424" s="154" t="str">
        <f>IF(Input!D1424&lt;&gt;"",CONCATENATE(Input!D1424,", ",Input!C1424),"")</f>
        <v/>
      </c>
      <c r="C1424" s="154" t="str">
        <f>IF(Input!E1424&lt;&gt;"",Input!E1424,"")</f>
        <v/>
      </c>
      <c r="D1424" s="155" t="str">
        <f>IF(Input!F1424&lt;&gt;"",Input!F1424,"")</f>
        <v/>
      </c>
      <c r="E1424" s="154" t="str">
        <f>IF(Input!I1424&lt;&gt;"",CONCATENATE(Input!I1424,", ",LEFT(Input!H1424,1)),"")</f>
        <v/>
      </c>
      <c r="F1424" s="156"/>
      <c r="G1424" s="157" t="str">
        <f t="shared" si="22"/>
        <v/>
      </c>
      <c r="H1424" s="154" t="str">
        <f>IF(A1424&lt;&gt;"",VLOOKUP(G1424,ScoreRanges!$C$4:$E$8,3),"")</f>
        <v/>
      </c>
      <c r="I1424" s="156"/>
      <c r="J1424" s="129" t="str">
        <f>IF(AND(ConversionTable!$F$2&lt;&gt;"",A1424&lt;&gt;""),VLOOKUP(G1424,ConversionTable!B$2:D$402,3),"")</f>
        <v/>
      </c>
      <c r="K1424" s="66" t="str">
        <f>IF(AND(ConversionTable!$F$2&lt;&gt;"",A1424&lt;&gt;""),VLOOKUP(J1424,ConversionTable!I$4:K$7,3),"")</f>
        <v/>
      </c>
      <c r="M1424" s="66" t="str">
        <f>IF(A1424&lt;&gt;"",(Input!AE1424*ScoringModel!$B$11+Input!AF1424*ScoringModel!$B$21+Input!AG1424*ScoringModel!$B$31)*0.01,"")</f>
        <v/>
      </c>
      <c r="N1424" s="66" t="str">
        <f>IF(A1424&lt;&gt;"",(Input!J1424*ScoringModel!$B$4+Input!K1424*ScoringModel!$B$5+Input!L1424*ScoringModel!$B$6+Input!M1424*ScoringModel!$B$7+Input!N1424*ScoringModel!$B$8+Input!O1424*ScoringModel!$B$9+Input!P1424*ScoringModel!$B$10)*0.01,"")</f>
        <v/>
      </c>
      <c r="O1424" s="66" t="str">
        <f>IF(A1424&lt;&gt;"",(Input!Q1424*ScoringModel!$B$14+Input!R1424*ScoringModel!$B$15+Input!S1424*ScoringModel!$B$16+Input!T1424*ScoringModel!$B$17+Input!U1424*ScoringModel!$B$18+Input!V1424*ScoringModel!$B$19+Input!W1424*ScoringModel!$B$20)*0.01,"")</f>
        <v/>
      </c>
      <c r="P1424" s="66" t="str">
        <f>IF(A1424&lt;&gt;"",(Input!X1424*ScoringModel!$B$24+Input!Y1424*ScoringModel!$B$25+Input!Z1424*ScoringModel!$B$26+Input!AA1424*ScoringModel!$B$27+Input!AB1424*ScoringModel!$B$28+Input!AC1424*ScoringModel!$B$29+Input!AD1424*ScoringModel!$B$30)*0.01,"")</f>
        <v/>
      </c>
    </row>
    <row r="1425" spans="1:16" x14ac:dyDescent="0.25">
      <c r="A1425" s="154" t="str">
        <f>IF(Input!A1425&lt;&gt;"",Input!A1425,"")</f>
        <v/>
      </c>
      <c r="B1425" s="154" t="str">
        <f>IF(Input!D1425&lt;&gt;"",CONCATENATE(Input!D1425,", ",Input!C1425),"")</f>
        <v/>
      </c>
      <c r="C1425" s="154" t="str">
        <f>IF(Input!E1425&lt;&gt;"",Input!E1425,"")</f>
        <v/>
      </c>
      <c r="D1425" s="155" t="str">
        <f>IF(Input!F1425&lt;&gt;"",Input!F1425,"")</f>
        <v/>
      </c>
      <c r="E1425" s="154" t="str">
        <f>IF(Input!I1425&lt;&gt;"",CONCATENATE(Input!I1425,", ",LEFT(Input!H1425,1)),"")</f>
        <v/>
      </c>
      <c r="F1425" s="156"/>
      <c r="G1425" s="157" t="str">
        <f t="shared" si="22"/>
        <v/>
      </c>
      <c r="H1425" s="154" t="str">
        <f>IF(A1425&lt;&gt;"",VLOOKUP(G1425,ScoreRanges!$C$4:$E$8,3),"")</f>
        <v/>
      </c>
      <c r="I1425" s="156"/>
      <c r="J1425" s="129" t="str">
        <f>IF(AND(ConversionTable!$F$2&lt;&gt;"",A1425&lt;&gt;""),VLOOKUP(G1425,ConversionTable!B$2:D$402,3),"")</f>
        <v/>
      </c>
      <c r="K1425" s="66" t="str">
        <f>IF(AND(ConversionTable!$F$2&lt;&gt;"",A1425&lt;&gt;""),VLOOKUP(J1425,ConversionTable!I$4:K$7,3),"")</f>
        <v/>
      </c>
      <c r="M1425" s="66" t="str">
        <f>IF(A1425&lt;&gt;"",(Input!AE1425*ScoringModel!$B$11+Input!AF1425*ScoringModel!$B$21+Input!AG1425*ScoringModel!$B$31)*0.01,"")</f>
        <v/>
      </c>
      <c r="N1425" s="66" t="str">
        <f>IF(A1425&lt;&gt;"",(Input!J1425*ScoringModel!$B$4+Input!K1425*ScoringModel!$B$5+Input!L1425*ScoringModel!$B$6+Input!M1425*ScoringModel!$B$7+Input!N1425*ScoringModel!$B$8+Input!O1425*ScoringModel!$B$9+Input!P1425*ScoringModel!$B$10)*0.01,"")</f>
        <v/>
      </c>
      <c r="O1425" s="66" t="str">
        <f>IF(A1425&lt;&gt;"",(Input!Q1425*ScoringModel!$B$14+Input!R1425*ScoringModel!$B$15+Input!S1425*ScoringModel!$B$16+Input!T1425*ScoringModel!$B$17+Input!U1425*ScoringModel!$B$18+Input!V1425*ScoringModel!$B$19+Input!W1425*ScoringModel!$B$20)*0.01,"")</f>
        <v/>
      </c>
      <c r="P1425" s="66" t="str">
        <f>IF(A1425&lt;&gt;"",(Input!X1425*ScoringModel!$B$24+Input!Y1425*ScoringModel!$B$25+Input!Z1425*ScoringModel!$B$26+Input!AA1425*ScoringModel!$B$27+Input!AB1425*ScoringModel!$B$28+Input!AC1425*ScoringModel!$B$29+Input!AD1425*ScoringModel!$B$30)*0.01,"")</f>
        <v/>
      </c>
    </row>
    <row r="1426" spans="1:16" x14ac:dyDescent="0.25">
      <c r="A1426" s="154" t="str">
        <f>IF(Input!A1426&lt;&gt;"",Input!A1426,"")</f>
        <v/>
      </c>
      <c r="B1426" s="154" t="str">
        <f>IF(Input!D1426&lt;&gt;"",CONCATENATE(Input!D1426,", ",Input!C1426),"")</f>
        <v/>
      </c>
      <c r="C1426" s="154" t="str">
        <f>IF(Input!E1426&lt;&gt;"",Input!E1426,"")</f>
        <v/>
      </c>
      <c r="D1426" s="155" t="str">
        <f>IF(Input!F1426&lt;&gt;"",Input!F1426,"")</f>
        <v/>
      </c>
      <c r="E1426" s="154" t="str">
        <f>IF(Input!I1426&lt;&gt;"",CONCATENATE(Input!I1426,", ",LEFT(Input!H1426,1)),"")</f>
        <v/>
      </c>
      <c r="F1426" s="156"/>
      <c r="G1426" s="157" t="str">
        <f t="shared" si="22"/>
        <v/>
      </c>
      <c r="H1426" s="154" t="str">
        <f>IF(A1426&lt;&gt;"",VLOOKUP(G1426,ScoreRanges!$C$4:$E$8,3),"")</f>
        <v/>
      </c>
      <c r="I1426" s="156"/>
      <c r="J1426" s="129" t="str">
        <f>IF(AND(ConversionTable!$F$2&lt;&gt;"",A1426&lt;&gt;""),VLOOKUP(G1426,ConversionTable!B$2:D$402,3),"")</f>
        <v/>
      </c>
      <c r="K1426" s="66" t="str">
        <f>IF(AND(ConversionTable!$F$2&lt;&gt;"",A1426&lt;&gt;""),VLOOKUP(J1426,ConversionTable!I$4:K$7,3),"")</f>
        <v/>
      </c>
      <c r="M1426" s="66" t="str">
        <f>IF(A1426&lt;&gt;"",(Input!AE1426*ScoringModel!$B$11+Input!AF1426*ScoringModel!$B$21+Input!AG1426*ScoringModel!$B$31)*0.01,"")</f>
        <v/>
      </c>
      <c r="N1426" s="66" t="str">
        <f>IF(A1426&lt;&gt;"",(Input!J1426*ScoringModel!$B$4+Input!K1426*ScoringModel!$B$5+Input!L1426*ScoringModel!$B$6+Input!M1426*ScoringModel!$B$7+Input!N1426*ScoringModel!$B$8+Input!O1426*ScoringModel!$B$9+Input!P1426*ScoringModel!$B$10)*0.01,"")</f>
        <v/>
      </c>
      <c r="O1426" s="66" t="str">
        <f>IF(A1426&lt;&gt;"",(Input!Q1426*ScoringModel!$B$14+Input!R1426*ScoringModel!$B$15+Input!S1426*ScoringModel!$B$16+Input!T1426*ScoringModel!$B$17+Input!U1426*ScoringModel!$B$18+Input!V1426*ScoringModel!$B$19+Input!W1426*ScoringModel!$B$20)*0.01,"")</f>
        <v/>
      </c>
      <c r="P1426" s="66" t="str">
        <f>IF(A1426&lt;&gt;"",(Input!X1426*ScoringModel!$B$24+Input!Y1426*ScoringModel!$B$25+Input!Z1426*ScoringModel!$B$26+Input!AA1426*ScoringModel!$B$27+Input!AB1426*ScoringModel!$B$28+Input!AC1426*ScoringModel!$B$29+Input!AD1426*ScoringModel!$B$30)*0.01,"")</f>
        <v/>
      </c>
    </row>
    <row r="1427" spans="1:16" x14ac:dyDescent="0.25">
      <c r="A1427" s="154" t="str">
        <f>IF(Input!A1427&lt;&gt;"",Input!A1427,"")</f>
        <v/>
      </c>
      <c r="B1427" s="154" t="str">
        <f>IF(Input!D1427&lt;&gt;"",CONCATENATE(Input!D1427,", ",Input!C1427),"")</f>
        <v/>
      </c>
      <c r="C1427" s="154" t="str">
        <f>IF(Input!E1427&lt;&gt;"",Input!E1427,"")</f>
        <v/>
      </c>
      <c r="D1427" s="155" t="str">
        <f>IF(Input!F1427&lt;&gt;"",Input!F1427,"")</f>
        <v/>
      </c>
      <c r="E1427" s="154" t="str">
        <f>IF(Input!I1427&lt;&gt;"",CONCATENATE(Input!I1427,", ",LEFT(Input!H1427,1)),"")</f>
        <v/>
      </c>
      <c r="F1427" s="156"/>
      <c r="G1427" s="157" t="str">
        <f t="shared" si="22"/>
        <v/>
      </c>
      <c r="H1427" s="154" t="str">
        <f>IF(A1427&lt;&gt;"",VLOOKUP(G1427,ScoreRanges!$C$4:$E$8,3),"")</f>
        <v/>
      </c>
      <c r="I1427" s="156"/>
      <c r="J1427" s="129" t="str">
        <f>IF(AND(ConversionTable!$F$2&lt;&gt;"",A1427&lt;&gt;""),VLOOKUP(G1427,ConversionTable!B$2:D$402,3),"")</f>
        <v/>
      </c>
      <c r="K1427" s="66" t="str">
        <f>IF(AND(ConversionTable!$F$2&lt;&gt;"",A1427&lt;&gt;""),VLOOKUP(J1427,ConversionTable!I$4:K$7,3),"")</f>
        <v/>
      </c>
      <c r="M1427" s="66" t="str">
        <f>IF(A1427&lt;&gt;"",(Input!AE1427*ScoringModel!$B$11+Input!AF1427*ScoringModel!$B$21+Input!AG1427*ScoringModel!$B$31)*0.01,"")</f>
        <v/>
      </c>
      <c r="N1427" s="66" t="str">
        <f>IF(A1427&lt;&gt;"",(Input!J1427*ScoringModel!$B$4+Input!K1427*ScoringModel!$B$5+Input!L1427*ScoringModel!$B$6+Input!M1427*ScoringModel!$B$7+Input!N1427*ScoringModel!$B$8+Input!O1427*ScoringModel!$B$9+Input!P1427*ScoringModel!$B$10)*0.01,"")</f>
        <v/>
      </c>
      <c r="O1427" s="66" t="str">
        <f>IF(A1427&lt;&gt;"",(Input!Q1427*ScoringModel!$B$14+Input!R1427*ScoringModel!$B$15+Input!S1427*ScoringModel!$B$16+Input!T1427*ScoringModel!$B$17+Input!U1427*ScoringModel!$B$18+Input!V1427*ScoringModel!$B$19+Input!W1427*ScoringModel!$B$20)*0.01,"")</f>
        <v/>
      </c>
      <c r="P1427" s="66" t="str">
        <f>IF(A1427&lt;&gt;"",(Input!X1427*ScoringModel!$B$24+Input!Y1427*ScoringModel!$B$25+Input!Z1427*ScoringModel!$B$26+Input!AA1427*ScoringModel!$B$27+Input!AB1427*ScoringModel!$B$28+Input!AC1427*ScoringModel!$B$29+Input!AD1427*ScoringModel!$B$30)*0.01,"")</f>
        <v/>
      </c>
    </row>
    <row r="1428" spans="1:16" x14ac:dyDescent="0.25">
      <c r="A1428" s="154" t="str">
        <f>IF(Input!A1428&lt;&gt;"",Input!A1428,"")</f>
        <v/>
      </c>
      <c r="B1428" s="154" t="str">
        <f>IF(Input!D1428&lt;&gt;"",CONCATENATE(Input!D1428,", ",Input!C1428),"")</f>
        <v/>
      </c>
      <c r="C1428" s="154" t="str">
        <f>IF(Input!E1428&lt;&gt;"",Input!E1428,"")</f>
        <v/>
      </c>
      <c r="D1428" s="155" t="str">
        <f>IF(Input!F1428&lt;&gt;"",Input!F1428,"")</f>
        <v/>
      </c>
      <c r="E1428" s="154" t="str">
        <f>IF(Input!I1428&lt;&gt;"",CONCATENATE(Input!I1428,", ",LEFT(Input!H1428,1)),"")</f>
        <v/>
      </c>
      <c r="F1428" s="156"/>
      <c r="G1428" s="157" t="str">
        <f t="shared" si="22"/>
        <v/>
      </c>
      <c r="H1428" s="154" t="str">
        <f>IF(A1428&lt;&gt;"",VLOOKUP(G1428,ScoreRanges!$C$4:$E$8,3),"")</f>
        <v/>
      </c>
      <c r="I1428" s="156"/>
      <c r="J1428" s="129" t="str">
        <f>IF(AND(ConversionTable!$F$2&lt;&gt;"",A1428&lt;&gt;""),VLOOKUP(G1428,ConversionTable!B$2:D$402,3),"")</f>
        <v/>
      </c>
      <c r="K1428" s="66" t="str">
        <f>IF(AND(ConversionTable!$F$2&lt;&gt;"",A1428&lt;&gt;""),VLOOKUP(J1428,ConversionTable!I$4:K$7,3),"")</f>
        <v/>
      </c>
      <c r="M1428" s="66" t="str">
        <f>IF(A1428&lt;&gt;"",(Input!AE1428*ScoringModel!$B$11+Input!AF1428*ScoringModel!$B$21+Input!AG1428*ScoringModel!$B$31)*0.01,"")</f>
        <v/>
      </c>
      <c r="N1428" s="66" t="str">
        <f>IF(A1428&lt;&gt;"",(Input!J1428*ScoringModel!$B$4+Input!K1428*ScoringModel!$B$5+Input!L1428*ScoringModel!$B$6+Input!M1428*ScoringModel!$B$7+Input!N1428*ScoringModel!$B$8+Input!O1428*ScoringModel!$B$9+Input!P1428*ScoringModel!$B$10)*0.01,"")</f>
        <v/>
      </c>
      <c r="O1428" s="66" t="str">
        <f>IF(A1428&lt;&gt;"",(Input!Q1428*ScoringModel!$B$14+Input!R1428*ScoringModel!$B$15+Input!S1428*ScoringModel!$B$16+Input!T1428*ScoringModel!$B$17+Input!U1428*ScoringModel!$B$18+Input!V1428*ScoringModel!$B$19+Input!W1428*ScoringModel!$B$20)*0.01,"")</f>
        <v/>
      </c>
      <c r="P1428" s="66" t="str">
        <f>IF(A1428&lt;&gt;"",(Input!X1428*ScoringModel!$B$24+Input!Y1428*ScoringModel!$B$25+Input!Z1428*ScoringModel!$B$26+Input!AA1428*ScoringModel!$B$27+Input!AB1428*ScoringModel!$B$28+Input!AC1428*ScoringModel!$B$29+Input!AD1428*ScoringModel!$B$30)*0.01,"")</f>
        <v/>
      </c>
    </row>
    <row r="1429" spans="1:16" x14ac:dyDescent="0.25">
      <c r="A1429" s="154" t="str">
        <f>IF(Input!A1429&lt;&gt;"",Input!A1429,"")</f>
        <v/>
      </c>
      <c r="B1429" s="154" t="str">
        <f>IF(Input!D1429&lt;&gt;"",CONCATENATE(Input!D1429,", ",Input!C1429),"")</f>
        <v/>
      </c>
      <c r="C1429" s="154" t="str">
        <f>IF(Input!E1429&lt;&gt;"",Input!E1429,"")</f>
        <v/>
      </c>
      <c r="D1429" s="155" t="str">
        <f>IF(Input!F1429&lt;&gt;"",Input!F1429,"")</f>
        <v/>
      </c>
      <c r="E1429" s="154" t="str">
        <f>IF(Input!I1429&lt;&gt;"",CONCATENATE(Input!I1429,", ",LEFT(Input!H1429,1)),"")</f>
        <v/>
      </c>
      <c r="F1429" s="156"/>
      <c r="G1429" s="157" t="str">
        <f t="shared" si="22"/>
        <v/>
      </c>
      <c r="H1429" s="154" t="str">
        <f>IF(A1429&lt;&gt;"",VLOOKUP(G1429,ScoreRanges!$C$4:$E$8,3),"")</f>
        <v/>
      </c>
      <c r="I1429" s="156"/>
      <c r="J1429" s="129" t="str">
        <f>IF(AND(ConversionTable!$F$2&lt;&gt;"",A1429&lt;&gt;""),VLOOKUP(G1429,ConversionTable!B$2:D$402,3),"")</f>
        <v/>
      </c>
      <c r="K1429" s="66" t="str">
        <f>IF(AND(ConversionTable!$F$2&lt;&gt;"",A1429&lt;&gt;""),VLOOKUP(J1429,ConversionTable!I$4:K$7,3),"")</f>
        <v/>
      </c>
      <c r="M1429" s="66" t="str">
        <f>IF(A1429&lt;&gt;"",(Input!AE1429*ScoringModel!$B$11+Input!AF1429*ScoringModel!$B$21+Input!AG1429*ScoringModel!$B$31)*0.01,"")</f>
        <v/>
      </c>
      <c r="N1429" s="66" t="str">
        <f>IF(A1429&lt;&gt;"",(Input!J1429*ScoringModel!$B$4+Input!K1429*ScoringModel!$B$5+Input!L1429*ScoringModel!$B$6+Input!M1429*ScoringModel!$B$7+Input!N1429*ScoringModel!$B$8+Input!O1429*ScoringModel!$B$9+Input!P1429*ScoringModel!$B$10)*0.01,"")</f>
        <v/>
      </c>
      <c r="O1429" s="66" t="str">
        <f>IF(A1429&lt;&gt;"",(Input!Q1429*ScoringModel!$B$14+Input!R1429*ScoringModel!$B$15+Input!S1429*ScoringModel!$B$16+Input!T1429*ScoringModel!$B$17+Input!U1429*ScoringModel!$B$18+Input!V1429*ScoringModel!$B$19+Input!W1429*ScoringModel!$B$20)*0.01,"")</f>
        <v/>
      </c>
      <c r="P1429" s="66" t="str">
        <f>IF(A1429&lt;&gt;"",(Input!X1429*ScoringModel!$B$24+Input!Y1429*ScoringModel!$B$25+Input!Z1429*ScoringModel!$B$26+Input!AA1429*ScoringModel!$B$27+Input!AB1429*ScoringModel!$B$28+Input!AC1429*ScoringModel!$B$29+Input!AD1429*ScoringModel!$B$30)*0.01,"")</f>
        <v/>
      </c>
    </row>
    <row r="1430" spans="1:16" x14ac:dyDescent="0.25">
      <c r="A1430" s="154" t="str">
        <f>IF(Input!A1430&lt;&gt;"",Input!A1430,"")</f>
        <v/>
      </c>
      <c r="B1430" s="154" t="str">
        <f>IF(Input!D1430&lt;&gt;"",CONCATENATE(Input!D1430,", ",Input!C1430),"")</f>
        <v/>
      </c>
      <c r="C1430" s="154" t="str">
        <f>IF(Input!E1430&lt;&gt;"",Input!E1430,"")</f>
        <v/>
      </c>
      <c r="D1430" s="155" t="str">
        <f>IF(Input!F1430&lt;&gt;"",Input!F1430,"")</f>
        <v/>
      </c>
      <c r="E1430" s="154" t="str">
        <f>IF(Input!I1430&lt;&gt;"",CONCATENATE(Input!I1430,", ",LEFT(Input!H1430,1)),"")</f>
        <v/>
      </c>
      <c r="F1430" s="156"/>
      <c r="G1430" s="157" t="str">
        <f t="shared" si="22"/>
        <v/>
      </c>
      <c r="H1430" s="154" t="str">
        <f>IF(A1430&lt;&gt;"",VLOOKUP(G1430,ScoreRanges!$C$4:$E$8,3),"")</f>
        <v/>
      </c>
      <c r="I1430" s="156"/>
      <c r="J1430" s="129" t="str">
        <f>IF(AND(ConversionTable!$F$2&lt;&gt;"",A1430&lt;&gt;""),VLOOKUP(G1430,ConversionTable!B$2:D$402,3),"")</f>
        <v/>
      </c>
      <c r="K1430" s="66" t="str">
        <f>IF(AND(ConversionTable!$F$2&lt;&gt;"",A1430&lt;&gt;""),VLOOKUP(J1430,ConversionTable!I$4:K$7,3),"")</f>
        <v/>
      </c>
      <c r="M1430" s="66" t="str">
        <f>IF(A1430&lt;&gt;"",(Input!AE1430*ScoringModel!$B$11+Input!AF1430*ScoringModel!$B$21+Input!AG1430*ScoringModel!$B$31)*0.01,"")</f>
        <v/>
      </c>
      <c r="N1430" s="66" t="str">
        <f>IF(A1430&lt;&gt;"",(Input!J1430*ScoringModel!$B$4+Input!K1430*ScoringModel!$B$5+Input!L1430*ScoringModel!$B$6+Input!M1430*ScoringModel!$B$7+Input!N1430*ScoringModel!$B$8+Input!O1430*ScoringModel!$B$9+Input!P1430*ScoringModel!$B$10)*0.01,"")</f>
        <v/>
      </c>
      <c r="O1430" s="66" t="str">
        <f>IF(A1430&lt;&gt;"",(Input!Q1430*ScoringModel!$B$14+Input!R1430*ScoringModel!$B$15+Input!S1430*ScoringModel!$B$16+Input!T1430*ScoringModel!$B$17+Input!U1430*ScoringModel!$B$18+Input!V1430*ScoringModel!$B$19+Input!W1430*ScoringModel!$B$20)*0.01,"")</f>
        <v/>
      </c>
      <c r="P1430" s="66" t="str">
        <f>IF(A1430&lt;&gt;"",(Input!X1430*ScoringModel!$B$24+Input!Y1430*ScoringModel!$B$25+Input!Z1430*ScoringModel!$B$26+Input!AA1430*ScoringModel!$B$27+Input!AB1430*ScoringModel!$B$28+Input!AC1430*ScoringModel!$B$29+Input!AD1430*ScoringModel!$B$30)*0.01,"")</f>
        <v/>
      </c>
    </row>
    <row r="1431" spans="1:16" x14ac:dyDescent="0.25">
      <c r="A1431" s="154" t="str">
        <f>IF(Input!A1431&lt;&gt;"",Input!A1431,"")</f>
        <v/>
      </c>
      <c r="B1431" s="154" t="str">
        <f>IF(Input!D1431&lt;&gt;"",CONCATENATE(Input!D1431,", ",Input!C1431),"")</f>
        <v/>
      </c>
      <c r="C1431" s="154" t="str">
        <f>IF(Input!E1431&lt;&gt;"",Input!E1431,"")</f>
        <v/>
      </c>
      <c r="D1431" s="155" t="str">
        <f>IF(Input!F1431&lt;&gt;"",Input!F1431,"")</f>
        <v/>
      </c>
      <c r="E1431" s="154" t="str">
        <f>IF(Input!I1431&lt;&gt;"",CONCATENATE(Input!I1431,", ",LEFT(Input!H1431,1)),"")</f>
        <v/>
      </c>
      <c r="F1431" s="156"/>
      <c r="G1431" s="157" t="str">
        <f t="shared" si="22"/>
        <v/>
      </c>
      <c r="H1431" s="154" t="str">
        <f>IF(A1431&lt;&gt;"",VLOOKUP(G1431,ScoreRanges!$C$4:$E$8,3),"")</f>
        <v/>
      </c>
      <c r="I1431" s="156"/>
      <c r="J1431" s="129" t="str">
        <f>IF(AND(ConversionTable!$F$2&lt;&gt;"",A1431&lt;&gt;""),VLOOKUP(G1431,ConversionTable!B$2:D$402,3),"")</f>
        <v/>
      </c>
      <c r="K1431" s="66" t="str">
        <f>IF(AND(ConversionTable!$F$2&lt;&gt;"",A1431&lt;&gt;""),VLOOKUP(J1431,ConversionTable!I$4:K$7,3),"")</f>
        <v/>
      </c>
      <c r="M1431" s="66" t="str">
        <f>IF(A1431&lt;&gt;"",(Input!AE1431*ScoringModel!$B$11+Input!AF1431*ScoringModel!$B$21+Input!AG1431*ScoringModel!$B$31)*0.01,"")</f>
        <v/>
      </c>
      <c r="N1431" s="66" t="str">
        <f>IF(A1431&lt;&gt;"",(Input!J1431*ScoringModel!$B$4+Input!K1431*ScoringModel!$B$5+Input!L1431*ScoringModel!$B$6+Input!M1431*ScoringModel!$B$7+Input!N1431*ScoringModel!$B$8+Input!O1431*ScoringModel!$B$9+Input!P1431*ScoringModel!$B$10)*0.01,"")</f>
        <v/>
      </c>
      <c r="O1431" s="66" t="str">
        <f>IF(A1431&lt;&gt;"",(Input!Q1431*ScoringModel!$B$14+Input!R1431*ScoringModel!$B$15+Input!S1431*ScoringModel!$B$16+Input!T1431*ScoringModel!$B$17+Input!U1431*ScoringModel!$B$18+Input!V1431*ScoringModel!$B$19+Input!W1431*ScoringModel!$B$20)*0.01,"")</f>
        <v/>
      </c>
      <c r="P1431" s="66" t="str">
        <f>IF(A1431&lt;&gt;"",(Input!X1431*ScoringModel!$B$24+Input!Y1431*ScoringModel!$B$25+Input!Z1431*ScoringModel!$B$26+Input!AA1431*ScoringModel!$B$27+Input!AB1431*ScoringModel!$B$28+Input!AC1431*ScoringModel!$B$29+Input!AD1431*ScoringModel!$B$30)*0.01,"")</f>
        <v/>
      </c>
    </row>
    <row r="1432" spans="1:16" x14ac:dyDescent="0.25">
      <c r="A1432" s="154" t="str">
        <f>IF(Input!A1432&lt;&gt;"",Input!A1432,"")</f>
        <v/>
      </c>
      <c r="B1432" s="154" t="str">
        <f>IF(Input!D1432&lt;&gt;"",CONCATENATE(Input!D1432,", ",Input!C1432),"")</f>
        <v/>
      </c>
      <c r="C1432" s="154" t="str">
        <f>IF(Input!E1432&lt;&gt;"",Input!E1432,"")</f>
        <v/>
      </c>
      <c r="D1432" s="155" t="str">
        <f>IF(Input!F1432&lt;&gt;"",Input!F1432,"")</f>
        <v/>
      </c>
      <c r="E1432" s="154" t="str">
        <f>IF(Input!I1432&lt;&gt;"",CONCATENATE(Input!I1432,", ",LEFT(Input!H1432,1)),"")</f>
        <v/>
      </c>
      <c r="F1432" s="156"/>
      <c r="G1432" s="157" t="str">
        <f t="shared" si="22"/>
        <v/>
      </c>
      <c r="H1432" s="154" t="str">
        <f>IF(A1432&lt;&gt;"",VLOOKUP(G1432,ScoreRanges!$C$4:$E$8,3),"")</f>
        <v/>
      </c>
      <c r="I1432" s="156"/>
      <c r="J1432" s="129" t="str">
        <f>IF(AND(ConversionTable!$F$2&lt;&gt;"",A1432&lt;&gt;""),VLOOKUP(G1432,ConversionTable!B$2:D$402,3),"")</f>
        <v/>
      </c>
      <c r="K1432" s="66" t="str">
        <f>IF(AND(ConversionTable!$F$2&lt;&gt;"",A1432&lt;&gt;""),VLOOKUP(J1432,ConversionTable!I$4:K$7,3),"")</f>
        <v/>
      </c>
      <c r="M1432" s="66" t="str">
        <f>IF(A1432&lt;&gt;"",(Input!AE1432*ScoringModel!$B$11+Input!AF1432*ScoringModel!$B$21+Input!AG1432*ScoringModel!$B$31)*0.01,"")</f>
        <v/>
      </c>
      <c r="N1432" s="66" t="str">
        <f>IF(A1432&lt;&gt;"",(Input!J1432*ScoringModel!$B$4+Input!K1432*ScoringModel!$B$5+Input!L1432*ScoringModel!$B$6+Input!M1432*ScoringModel!$B$7+Input!N1432*ScoringModel!$B$8+Input!O1432*ScoringModel!$B$9+Input!P1432*ScoringModel!$B$10)*0.01,"")</f>
        <v/>
      </c>
      <c r="O1432" s="66" t="str">
        <f>IF(A1432&lt;&gt;"",(Input!Q1432*ScoringModel!$B$14+Input!R1432*ScoringModel!$B$15+Input!S1432*ScoringModel!$B$16+Input!T1432*ScoringModel!$B$17+Input!U1432*ScoringModel!$B$18+Input!V1432*ScoringModel!$B$19+Input!W1432*ScoringModel!$B$20)*0.01,"")</f>
        <v/>
      </c>
      <c r="P1432" s="66" t="str">
        <f>IF(A1432&lt;&gt;"",(Input!X1432*ScoringModel!$B$24+Input!Y1432*ScoringModel!$B$25+Input!Z1432*ScoringModel!$B$26+Input!AA1432*ScoringModel!$B$27+Input!AB1432*ScoringModel!$B$28+Input!AC1432*ScoringModel!$B$29+Input!AD1432*ScoringModel!$B$30)*0.01,"")</f>
        <v/>
      </c>
    </row>
    <row r="1433" spans="1:16" x14ac:dyDescent="0.25">
      <c r="A1433" s="154" t="str">
        <f>IF(Input!A1433&lt;&gt;"",Input!A1433,"")</f>
        <v/>
      </c>
      <c r="B1433" s="154" t="str">
        <f>IF(Input!D1433&lt;&gt;"",CONCATENATE(Input!D1433,", ",Input!C1433),"")</f>
        <v/>
      </c>
      <c r="C1433" s="154" t="str">
        <f>IF(Input!E1433&lt;&gt;"",Input!E1433,"")</f>
        <v/>
      </c>
      <c r="D1433" s="155" t="str">
        <f>IF(Input!F1433&lt;&gt;"",Input!F1433,"")</f>
        <v/>
      </c>
      <c r="E1433" s="154" t="str">
        <f>IF(Input!I1433&lt;&gt;"",CONCATENATE(Input!I1433,", ",LEFT(Input!H1433,1)),"")</f>
        <v/>
      </c>
      <c r="F1433" s="156"/>
      <c r="G1433" s="157" t="str">
        <f t="shared" si="22"/>
        <v/>
      </c>
      <c r="H1433" s="154" t="str">
        <f>IF(A1433&lt;&gt;"",VLOOKUP(G1433,ScoreRanges!$C$4:$E$8,3),"")</f>
        <v/>
      </c>
      <c r="I1433" s="156"/>
      <c r="J1433" s="129" t="str">
        <f>IF(AND(ConversionTable!$F$2&lt;&gt;"",A1433&lt;&gt;""),VLOOKUP(G1433,ConversionTable!B$2:D$402,3),"")</f>
        <v/>
      </c>
      <c r="K1433" s="66" t="str">
        <f>IF(AND(ConversionTable!$F$2&lt;&gt;"",A1433&lt;&gt;""),VLOOKUP(J1433,ConversionTable!I$4:K$7,3),"")</f>
        <v/>
      </c>
      <c r="M1433" s="66" t="str">
        <f>IF(A1433&lt;&gt;"",(Input!AE1433*ScoringModel!$B$11+Input!AF1433*ScoringModel!$B$21+Input!AG1433*ScoringModel!$B$31)*0.01,"")</f>
        <v/>
      </c>
      <c r="N1433" s="66" t="str">
        <f>IF(A1433&lt;&gt;"",(Input!J1433*ScoringModel!$B$4+Input!K1433*ScoringModel!$B$5+Input!L1433*ScoringModel!$B$6+Input!M1433*ScoringModel!$B$7+Input!N1433*ScoringModel!$B$8+Input!O1433*ScoringModel!$B$9+Input!P1433*ScoringModel!$B$10)*0.01,"")</f>
        <v/>
      </c>
      <c r="O1433" s="66" t="str">
        <f>IF(A1433&lt;&gt;"",(Input!Q1433*ScoringModel!$B$14+Input!R1433*ScoringModel!$B$15+Input!S1433*ScoringModel!$B$16+Input!T1433*ScoringModel!$B$17+Input!U1433*ScoringModel!$B$18+Input!V1433*ScoringModel!$B$19+Input!W1433*ScoringModel!$B$20)*0.01,"")</f>
        <v/>
      </c>
      <c r="P1433" s="66" t="str">
        <f>IF(A1433&lt;&gt;"",(Input!X1433*ScoringModel!$B$24+Input!Y1433*ScoringModel!$B$25+Input!Z1433*ScoringModel!$B$26+Input!AA1433*ScoringModel!$B$27+Input!AB1433*ScoringModel!$B$28+Input!AC1433*ScoringModel!$B$29+Input!AD1433*ScoringModel!$B$30)*0.01,"")</f>
        <v/>
      </c>
    </row>
    <row r="1434" spans="1:16" x14ac:dyDescent="0.25">
      <c r="A1434" s="154" t="str">
        <f>IF(Input!A1434&lt;&gt;"",Input!A1434,"")</f>
        <v/>
      </c>
      <c r="B1434" s="154" t="str">
        <f>IF(Input!D1434&lt;&gt;"",CONCATENATE(Input!D1434,", ",Input!C1434),"")</f>
        <v/>
      </c>
      <c r="C1434" s="154" t="str">
        <f>IF(Input!E1434&lt;&gt;"",Input!E1434,"")</f>
        <v/>
      </c>
      <c r="D1434" s="155" t="str">
        <f>IF(Input!F1434&lt;&gt;"",Input!F1434,"")</f>
        <v/>
      </c>
      <c r="E1434" s="154" t="str">
        <f>IF(Input!I1434&lt;&gt;"",CONCATENATE(Input!I1434,", ",LEFT(Input!H1434,1)),"")</f>
        <v/>
      </c>
      <c r="F1434" s="156"/>
      <c r="G1434" s="157" t="str">
        <f t="shared" si="22"/>
        <v/>
      </c>
      <c r="H1434" s="154" t="str">
        <f>IF(A1434&lt;&gt;"",VLOOKUP(G1434,ScoreRanges!$C$4:$E$8,3),"")</f>
        <v/>
      </c>
      <c r="I1434" s="156"/>
      <c r="J1434" s="129" t="str">
        <f>IF(AND(ConversionTable!$F$2&lt;&gt;"",A1434&lt;&gt;""),VLOOKUP(G1434,ConversionTable!B$2:D$402,3),"")</f>
        <v/>
      </c>
      <c r="K1434" s="66" t="str">
        <f>IF(AND(ConversionTable!$F$2&lt;&gt;"",A1434&lt;&gt;""),VLOOKUP(J1434,ConversionTable!I$4:K$7,3),"")</f>
        <v/>
      </c>
      <c r="M1434" s="66" t="str">
        <f>IF(A1434&lt;&gt;"",(Input!AE1434*ScoringModel!$B$11+Input!AF1434*ScoringModel!$B$21+Input!AG1434*ScoringModel!$B$31)*0.01,"")</f>
        <v/>
      </c>
      <c r="N1434" s="66" t="str">
        <f>IF(A1434&lt;&gt;"",(Input!J1434*ScoringModel!$B$4+Input!K1434*ScoringModel!$B$5+Input!L1434*ScoringModel!$B$6+Input!M1434*ScoringModel!$B$7+Input!N1434*ScoringModel!$B$8+Input!O1434*ScoringModel!$B$9+Input!P1434*ScoringModel!$B$10)*0.01,"")</f>
        <v/>
      </c>
      <c r="O1434" s="66" t="str">
        <f>IF(A1434&lt;&gt;"",(Input!Q1434*ScoringModel!$B$14+Input!R1434*ScoringModel!$B$15+Input!S1434*ScoringModel!$B$16+Input!T1434*ScoringModel!$B$17+Input!U1434*ScoringModel!$B$18+Input!V1434*ScoringModel!$B$19+Input!W1434*ScoringModel!$B$20)*0.01,"")</f>
        <v/>
      </c>
      <c r="P1434" s="66" t="str">
        <f>IF(A1434&lt;&gt;"",(Input!X1434*ScoringModel!$B$24+Input!Y1434*ScoringModel!$B$25+Input!Z1434*ScoringModel!$B$26+Input!AA1434*ScoringModel!$B$27+Input!AB1434*ScoringModel!$B$28+Input!AC1434*ScoringModel!$B$29+Input!AD1434*ScoringModel!$B$30)*0.01,"")</f>
        <v/>
      </c>
    </row>
    <row r="1435" spans="1:16" x14ac:dyDescent="0.25">
      <c r="A1435" s="154" t="str">
        <f>IF(Input!A1435&lt;&gt;"",Input!A1435,"")</f>
        <v/>
      </c>
      <c r="B1435" s="154" t="str">
        <f>IF(Input!D1435&lt;&gt;"",CONCATENATE(Input!D1435,", ",Input!C1435),"")</f>
        <v/>
      </c>
      <c r="C1435" s="154" t="str">
        <f>IF(Input!E1435&lt;&gt;"",Input!E1435,"")</f>
        <v/>
      </c>
      <c r="D1435" s="155" t="str">
        <f>IF(Input!F1435&lt;&gt;"",Input!F1435,"")</f>
        <v/>
      </c>
      <c r="E1435" s="154" t="str">
        <f>IF(Input!I1435&lt;&gt;"",CONCATENATE(Input!I1435,", ",LEFT(Input!H1435,1)),"")</f>
        <v/>
      </c>
      <c r="F1435" s="156"/>
      <c r="G1435" s="157" t="str">
        <f t="shared" si="22"/>
        <v/>
      </c>
      <c r="H1435" s="154" t="str">
        <f>IF(A1435&lt;&gt;"",VLOOKUP(G1435,ScoreRanges!$C$4:$E$8,3),"")</f>
        <v/>
      </c>
      <c r="I1435" s="156"/>
      <c r="J1435" s="129" t="str">
        <f>IF(AND(ConversionTable!$F$2&lt;&gt;"",A1435&lt;&gt;""),VLOOKUP(G1435,ConversionTable!B$2:D$402,3),"")</f>
        <v/>
      </c>
      <c r="K1435" s="66" t="str">
        <f>IF(AND(ConversionTable!$F$2&lt;&gt;"",A1435&lt;&gt;""),VLOOKUP(J1435,ConversionTable!I$4:K$7,3),"")</f>
        <v/>
      </c>
      <c r="M1435" s="66" t="str">
        <f>IF(A1435&lt;&gt;"",(Input!AE1435*ScoringModel!$B$11+Input!AF1435*ScoringModel!$B$21+Input!AG1435*ScoringModel!$B$31)*0.01,"")</f>
        <v/>
      </c>
      <c r="N1435" s="66" t="str">
        <f>IF(A1435&lt;&gt;"",(Input!J1435*ScoringModel!$B$4+Input!K1435*ScoringModel!$B$5+Input!L1435*ScoringModel!$B$6+Input!M1435*ScoringModel!$B$7+Input!N1435*ScoringModel!$B$8+Input!O1435*ScoringModel!$B$9+Input!P1435*ScoringModel!$B$10)*0.01,"")</f>
        <v/>
      </c>
      <c r="O1435" s="66" t="str">
        <f>IF(A1435&lt;&gt;"",(Input!Q1435*ScoringModel!$B$14+Input!R1435*ScoringModel!$B$15+Input!S1435*ScoringModel!$B$16+Input!T1435*ScoringModel!$B$17+Input!U1435*ScoringModel!$B$18+Input!V1435*ScoringModel!$B$19+Input!W1435*ScoringModel!$B$20)*0.01,"")</f>
        <v/>
      </c>
      <c r="P1435" s="66" t="str">
        <f>IF(A1435&lt;&gt;"",(Input!X1435*ScoringModel!$B$24+Input!Y1435*ScoringModel!$B$25+Input!Z1435*ScoringModel!$B$26+Input!AA1435*ScoringModel!$B$27+Input!AB1435*ScoringModel!$B$28+Input!AC1435*ScoringModel!$B$29+Input!AD1435*ScoringModel!$B$30)*0.01,"")</f>
        <v/>
      </c>
    </row>
    <row r="1436" spans="1:16" x14ac:dyDescent="0.25">
      <c r="A1436" s="154" t="str">
        <f>IF(Input!A1436&lt;&gt;"",Input!A1436,"")</f>
        <v/>
      </c>
      <c r="B1436" s="154" t="str">
        <f>IF(Input!D1436&lt;&gt;"",CONCATENATE(Input!D1436,", ",Input!C1436),"")</f>
        <v/>
      </c>
      <c r="C1436" s="154" t="str">
        <f>IF(Input!E1436&lt;&gt;"",Input!E1436,"")</f>
        <v/>
      </c>
      <c r="D1436" s="155" t="str">
        <f>IF(Input!F1436&lt;&gt;"",Input!F1436,"")</f>
        <v/>
      </c>
      <c r="E1436" s="154" t="str">
        <f>IF(Input!I1436&lt;&gt;"",CONCATENATE(Input!I1436,", ",LEFT(Input!H1436,1)),"")</f>
        <v/>
      </c>
      <c r="F1436" s="156"/>
      <c r="G1436" s="157" t="str">
        <f t="shared" si="22"/>
        <v/>
      </c>
      <c r="H1436" s="154" t="str">
        <f>IF(A1436&lt;&gt;"",VLOOKUP(G1436,ScoreRanges!$C$4:$E$8,3),"")</f>
        <v/>
      </c>
      <c r="I1436" s="156"/>
      <c r="J1436" s="129" t="str">
        <f>IF(AND(ConversionTable!$F$2&lt;&gt;"",A1436&lt;&gt;""),VLOOKUP(G1436,ConversionTable!B$2:D$402,3),"")</f>
        <v/>
      </c>
      <c r="K1436" s="66" t="str">
        <f>IF(AND(ConversionTable!$F$2&lt;&gt;"",A1436&lt;&gt;""),VLOOKUP(J1436,ConversionTable!I$4:K$7,3),"")</f>
        <v/>
      </c>
      <c r="M1436" s="66" t="str">
        <f>IF(A1436&lt;&gt;"",(Input!AE1436*ScoringModel!$B$11+Input!AF1436*ScoringModel!$B$21+Input!AG1436*ScoringModel!$B$31)*0.01,"")</f>
        <v/>
      </c>
      <c r="N1436" s="66" t="str">
        <f>IF(A1436&lt;&gt;"",(Input!J1436*ScoringModel!$B$4+Input!K1436*ScoringModel!$B$5+Input!L1436*ScoringModel!$B$6+Input!M1436*ScoringModel!$B$7+Input!N1436*ScoringModel!$B$8+Input!O1436*ScoringModel!$B$9+Input!P1436*ScoringModel!$B$10)*0.01,"")</f>
        <v/>
      </c>
      <c r="O1436" s="66" t="str">
        <f>IF(A1436&lt;&gt;"",(Input!Q1436*ScoringModel!$B$14+Input!R1436*ScoringModel!$B$15+Input!S1436*ScoringModel!$B$16+Input!T1436*ScoringModel!$B$17+Input!U1436*ScoringModel!$B$18+Input!V1436*ScoringModel!$B$19+Input!W1436*ScoringModel!$B$20)*0.01,"")</f>
        <v/>
      </c>
      <c r="P1436" s="66" t="str">
        <f>IF(A1436&lt;&gt;"",(Input!X1436*ScoringModel!$B$24+Input!Y1436*ScoringModel!$B$25+Input!Z1436*ScoringModel!$B$26+Input!AA1436*ScoringModel!$B$27+Input!AB1436*ScoringModel!$B$28+Input!AC1436*ScoringModel!$B$29+Input!AD1436*ScoringModel!$B$30)*0.01,"")</f>
        <v/>
      </c>
    </row>
    <row r="1437" spans="1:16" x14ac:dyDescent="0.25">
      <c r="A1437" s="154" t="str">
        <f>IF(Input!A1437&lt;&gt;"",Input!A1437,"")</f>
        <v/>
      </c>
      <c r="B1437" s="154" t="str">
        <f>IF(Input!D1437&lt;&gt;"",CONCATENATE(Input!D1437,", ",Input!C1437),"")</f>
        <v/>
      </c>
      <c r="C1437" s="154" t="str">
        <f>IF(Input!E1437&lt;&gt;"",Input!E1437,"")</f>
        <v/>
      </c>
      <c r="D1437" s="155" t="str">
        <f>IF(Input!F1437&lt;&gt;"",Input!F1437,"")</f>
        <v/>
      </c>
      <c r="E1437" s="154" t="str">
        <f>IF(Input!I1437&lt;&gt;"",CONCATENATE(Input!I1437,", ",LEFT(Input!H1437,1)),"")</f>
        <v/>
      </c>
      <c r="F1437" s="156"/>
      <c r="G1437" s="157" t="str">
        <f t="shared" si="22"/>
        <v/>
      </c>
      <c r="H1437" s="154" t="str">
        <f>IF(A1437&lt;&gt;"",VLOOKUP(G1437,ScoreRanges!$C$4:$E$8,3),"")</f>
        <v/>
      </c>
      <c r="I1437" s="156"/>
      <c r="J1437" s="129" t="str">
        <f>IF(AND(ConversionTable!$F$2&lt;&gt;"",A1437&lt;&gt;""),VLOOKUP(G1437,ConversionTable!B$2:D$402,3),"")</f>
        <v/>
      </c>
      <c r="K1437" s="66" t="str">
        <f>IF(AND(ConversionTable!$F$2&lt;&gt;"",A1437&lt;&gt;""),VLOOKUP(J1437,ConversionTable!I$4:K$7,3),"")</f>
        <v/>
      </c>
      <c r="M1437" s="66" t="str">
        <f>IF(A1437&lt;&gt;"",(Input!AE1437*ScoringModel!$B$11+Input!AF1437*ScoringModel!$B$21+Input!AG1437*ScoringModel!$B$31)*0.01,"")</f>
        <v/>
      </c>
      <c r="N1437" s="66" t="str">
        <f>IF(A1437&lt;&gt;"",(Input!J1437*ScoringModel!$B$4+Input!K1437*ScoringModel!$B$5+Input!L1437*ScoringModel!$B$6+Input!M1437*ScoringModel!$B$7+Input!N1437*ScoringModel!$B$8+Input!O1437*ScoringModel!$B$9+Input!P1437*ScoringModel!$B$10)*0.01,"")</f>
        <v/>
      </c>
      <c r="O1437" s="66" t="str">
        <f>IF(A1437&lt;&gt;"",(Input!Q1437*ScoringModel!$B$14+Input!R1437*ScoringModel!$B$15+Input!S1437*ScoringModel!$B$16+Input!T1437*ScoringModel!$B$17+Input!U1437*ScoringModel!$B$18+Input!V1437*ScoringModel!$B$19+Input!W1437*ScoringModel!$B$20)*0.01,"")</f>
        <v/>
      </c>
      <c r="P1437" s="66" t="str">
        <f>IF(A1437&lt;&gt;"",(Input!X1437*ScoringModel!$B$24+Input!Y1437*ScoringModel!$B$25+Input!Z1437*ScoringModel!$B$26+Input!AA1437*ScoringModel!$B$27+Input!AB1437*ScoringModel!$B$28+Input!AC1437*ScoringModel!$B$29+Input!AD1437*ScoringModel!$B$30)*0.01,"")</f>
        <v/>
      </c>
    </row>
    <row r="1438" spans="1:16" x14ac:dyDescent="0.25">
      <c r="A1438" s="154" t="str">
        <f>IF(Input!A1438&lt;&gt;"",Input!A1438,"")</f>
        <v/>
      </c>
      <c r="B1438" s="154" t="str">
        <f>IF(Input!D1438&lt;&gt;"",CONCATENATE(Input!D1438,", ",Input!C1438),"")</f>
        <v/>
      </c>
      <c r="C1438" s="154" t="str">
        <f>IF(Input!E1438&lt;&gt;"",Input!E1438,"")</f>
        <v/>
      </c>
      <c r="D1438" s="155" t="str">
        <f>IF(Input!F1438&lt;&gt;"",Input!F1438,"")</f>
        <v/>
      </c>
      <c r="E1438" s="154" t="str">
        <f>IF(Input!I1438&lt;&gt;"",CONCATENATE(Input!I1438,", ",LEFT(Input!H1438,1)),"")</f>
        <v/>
      </c>
      <c r="F1438" s="156"/>
      <c r="G1438" s="157" t="str">
        <f t="shared" si="22"/>
        <v/>
      </c>
      <c r="H1438" s="154" t="str">
        <f>IF(A1438&lt;&gt;"",VLOOKUP(G1438,ScoreRanges!$C$4:$E$8,3),"")</f>
        <v/>
      </c>
      <c r="I1438" s="156"/>
      <c r="J1438" s="129" t="str">
        <f>IF(AND(ConversionTable!$F$2&lt;&gt;"",A1438&lt;&gt;""),VLOOKUP(G1438,ConversionTable!B$2:D$402,3),"")</f>
        <v/>
      </c>
      <c r="K1438" s="66" t="str">
        <f>IF(AND(ConversionTable!$F$2&lt;&gt;"",A1438&lt;&gt;""),VLOOKUP(J1438,ConversionTable!I$4:K$7,3),"")</f>
        <v/>
      </c>
      <c r="M1438" s="66" t="str">
        <f>IF(A1438&lt;&gt;"",(Input!AE1438*ScoringModel!$B$11+Input!AF1438*ScoringModel!$B$21+Input!AG1438*ScoringModel!$B$31)*0.01,"")</f>
        <v/>
      </c>
      <c r="N1438" s="66" t="str">
        <f>IF(A1438&lt;&gt;"",(Input!J1438*ScoringModel!$B$4+Input!K1438*ScoringModel!$B$5+Input!L1438*ScoringModel!$B$6+Input!M1438*ScoringModel!$B$7+Input!N1438*ScoringModel!$B$8+Input!O1438*ScoringModel!$B$9+Input!P1438*ScoringModel!$B$10)*0.01,"")</f>
        <v/>
      </c>
      <c r="O1438" s="66" t="str">
        <f>IF(A1438&lt;&gt;"",(Input!Q1438*ScoringModel!$B$14+Input!R1438*ScoringModel!$B$15+Input!S1438*ScoringModel!$B$16+Input!T1438*ScoringModel!$B$17+Input!U1438*ScoringModel!$B$18+Input!V1438*ScoringModel!$B$19+Input!W1438*ScoringModel!$B$20)*0.01,"")</f>
        <v/>
      </c>
      <c r="P1438" s="66" t="str">
        <f>IF(A1438&lt;&gt;"",(Input!X1438*ScoringModel!$B$24+Input!Y1438*ScoringModel!$B$25+Input!Z1438*ScoringModel!$B$26+Input!AA1438*ScoringModel!$B$27+Input!AB1438*ScoringModel!$B$28+Input!AC1438*ScoringModel!$B$29+Input!AD1438*ScoringModel!$B$30)*0.01,"")</f>
        <v/>
      </c>
    </row>
    <row r="1439" spans="1:16" x14ac:dyDescent="0.25">
      <c r="A1439" s="154" t="str">
        <f>IF(Input!A1439&lt;&gt;"",Input!A1439,"")</f>
        <v/>
      </c>
      <c r="B1439" s="154" t="str">
        <f>IF(Input!D1439&lt;&gt;"",CONCATENATE(Input!D1439,", ",Input!C1439),"")</f>
        <v/>
      </c>
      <c r="C1439" s="154" t="str">
        <f>IF(Input!E1439&lt;&gt;"",Input!E1439,"")</f>
        <v/>
      </c>
      <c r="D1439" s="155" t="str">
        <f>IF(Input!F1439&lt;&gt;"",Input!F1439,"")</f>
        <v/>
      </c>
      <c r="E1439" s="154" t="str">
        <f>IF(Input!I1439&lt;&gt;"",CONCATENATE(Input!I1439,", ",LEFT(Input!H1439,1)),"")</f>
        <v/>
      </c>
      <c r="F1439" s="156"/>
      <c r="G1439" s="157" t="str">
        <f t="shared" si="22"/>
        <v/>
      </c>
      <c r="H1439" s="154" t="str">
        <f>IF(A1439&lt;&gt;"",VLOOKUP(G1439,ScoreRanges!$C$4:$E$8,3),"")</f>
        <v/>
      </c>
      <c r="I1439" s="156"/>
      <c r="J1439" s="129" t="str">
        <f>IF(AND(ConversionTable!$F$2&lt;&gt;"",A1439&lt;&gt;""),VLOOKUP(G1439,ConversionTable!B$2:D$402,3),"")</f>
        <v/>
      </c>
      <c r="K1439" s="66" t="str">
        <f>IF(AND(ConversionTable!$F$2&lt;&gt;"",A1439&lt;&gt;""),VLOOKUP(J1439,ConversionTable!I$4:K$7,3),"")</f>
        <v/>
      </c>
      <c r="M1439" s="66" t="str">
        <f>IF(A1439&lt;&gt;"",(Input!AE1439*ScoringModel!$B$11+Input!AF1439*ScoringModel!$B$21+Input!AG1439*ScoringModel!$B$31)*0.01,"")</f>
        <v/>
      </c>
      <c r="N1439" s="66" t="str">
        <f>IF(A1439&lt;&gt;"",(Input!J1439*ScoringModel!$B$4+Input!K1439*ScoringModel!$B$5+Input!L1439*ScoringModel!$B$6+Input!M1439*ScoringModel!$B$7+Input!N1439*ScoringModel!$B$8+Input!O1439*ScoringModel!$B$9+Input!P1439*ScoringModel!$B$10)*0.01,"")</f>
        <v/>
      </c>
      <c r="O1439" s="66" t="str">
        <f>IF(A1439&lt;&gt;"",(Input!Q1439*ScoringModel!$B$14+Input!R1439*ScoringModel!$B$15+Input!S1439*ScoringModel!$B$16+Input!T1439*ScoringModel!$B$17+Input!U1439*ScoringModel!$B$18+Input!V1439*ScoringModel!$B$19+Input!W1439*ScoringModel!$B$20)*0.01,"")</f>
        <v/>
      </c>
      <c r="P1439" s="66" t="str">
        <f>IF(A1439&lt;&gt;"",(Input!X1439*ScoringModel!$B$24+Input!Y1439*ScoringModel!$B$25+Input!Z1439*ScoringModel!$B$26+Input!AA1439*ScoringModel!$B$27+Input!AB1439*ScoringModel!$B$28+Input!AC1439*ScoringModel!$B$29+Input!AD1439*ScoringModel!$B$30)*0.01,"")</f>
        <v/>
      </c>
    </row>
    <row r="1440" spans="1:16" x14ac:dyDescent="0.25">
      <c r="A1440" s="154" t="str">
        <f>IF(Input!A1440&lt;&gt;"",Input!A1440,"")</f>
        <v/>
      </c>
      <c r="B1440" s="154" t="str">
        <f>IF(Input!D1440&lt;&gt;"",CONCATENATE(Input!D1440,", ",Input!C1440),"")</f>
        <v/>
      </c>
      <c r="C1440" s="154" t="str">
        <f>IF(Input!E1440&lt;&gt;"",Input!E1440,"")</f>
        <v/>
      </c>
      <c r="D1440" s="155" t="str">
        <f>IF(Input!F1440&lt;&gt;"",Input!F1440,"")</f>
        <v/>
      </c>
      <c r="E1440" s="154" t="str">
        <f>IF(Input!I1440&lt;&gt;"",CONCATENATE(Input!I1440,", ",LEFT(Input!H1440,1)),"")</f>
        <v/>
      </c>
      <c r="F1440" s="156"/>
      <c r="G1440" s="157" t="str">
        <f t="shared" si="22"/>
        <v/>
      </c>
      <c r="H1440" s="154" t="str">
        <f>IF(A1440&lt;&gt;"",VLOOKUP(G1440,ScoreRanges!$C$4:$E$8,3),"")</f>
        <v/>
      </c>
      <c r="I1440" s="156"/>
      <c r="J1440" s="129" t="str">
        <f>IF(AND(ConversionTable!$F$2&lt;&gt;"",A1440&lt;&gt;""),VLOOKUP(G1440,ConversionTable!B$2:D$402,3),"")</f>
        <v/>
      </c>
      <c r="K1440" s="66" t="str">
        <f>IF(AND(ConversionTable!$F$2&lt;&gt;"",A1440&lt;&gt;""),VLOOKUP(J1440,ConversionTable!I$4:K$7,3),"")</f>
        <v/>
      </c>
      <c r="M1440" s="66" t="str">
        <f>IF(A1440&lt;&gt;"",(Input!AE1440*ScoringModel!$B$11+Input!AF1440*ScoringModel!$B$21+Input!AG1440*ScoringModel!$B$31)*0.01,"")</f>
        <v/>
      </c>
      <c r="N1440" s="66" t="str">
        <f>IF(A1440&lt;&gt;"",(Input!J1440*ScoringModel!$B$4+Input!K1440*ScoringModel!$B$5+Input!L1440*ScoringModel!$B$6+Input!M1440*ScoringModel!$B$7+Input!N1440*ScoringModel!$B$8+Input!O1440*ScoringModel!$B$9+Input!P1440*ScoringModel!$B$10)*0.01,"")</f>
        <v/>
      </c>
      <c r="O1440" s="66" t="str">
        <f>IF(A1440&lt;&gt;"",(Input!Q1440*ScoringModel!$B$14+Input!R1440*ScoringModel!$B$15+Input!S1440*ScoringModel!$B$16+Input!T1440*ScoringModel!$B$17+Input!U1440*ScoringModel!$B$18+Input!V1440*ScoringModel!$B$19+Input!W1440*ScoringModel!$B$20)*0.01,"")</f>
        <v/>
      </c>
      <c r="P1440" s="66" t="str">
        <f>IF(A1440&lt;&gt;"",(Input!X1440*ScoringModel!$B$24+Input!Y1440*ScoringModel!$B$25+Input!Z1440*ScoringModel!$B$26+Input!AA1440*ScoringModel!$B$27+Input!AB1440*ScoringModel!$B$28+Input!AC1440*ScoringModel!$B$29+Input!AD1440*ScoringModel!$B$30)*0.01,"")</f>
        <v/>
      </c>
    </row>
    <row r="1441" spans="1:16" x14ac:dyDescent="0.25">
      <c r="A1441" s="154" t="str">
        <f>IF(Input!A1441&lt;&gt;"",Input!A1441,"")</f>
        <v/>
      </c>
      <c r="B1441" s="154" t="str">
        <f>IF(Input!D1441&lt;&gt;"",CONCATENATE(Input!D1441,", ",Input!C1441),"")</f>
        <v/>
      </c>
      <c r="C1441" s="154" t="str">
        <f>IF(Input!E1441&lt;&gt;"",Input!E1441,"")</f>
        <v/>
      </c>
      <c r="D1441" s="155" t="str">
        <f>IF(Input!F1441&lt;&gt;"",Input!F1441,"")</f>
        <v/>
      </c>
      <c r="E1441" s="154" t="str">
        <f>IF(Input!I1441&lt;&gt;"",CONCATENATE(Input!I1441,", ",LEFT(Input!H1441,1)),"")</f>
        <v/>
      </c>
      <c r="F1441" s="156"/>
      <c r="G1441" s="157" t="str">
        <f t="shared" si="22"/>
        <v/>
      </c>
      <c r="H1441" s="154" t="str">
        <f>IF(A1441&lt;&gt;"",VLOOKUP(G1441,ScoreRanges!$C$4:$E$8,3),"")</f>
        <v/>
      </c>
      <c r="I1441" s="156"/>
      <c r="J1441" s="129" t="str">
        <f>IF(AND(ConversionTable!$F$2&lt;&gt;"",A1441&lt;&gt;""),VLOOKUP(G1441,ConversionTable!B$2:D$402,3),"")</f>
        <v/>
      </c>
      <c r="K1441" s="66" t="str">
        <f>IF(AND(ConversionTable!$F$2&lt;&gt;"",A1441&lt;&gt;""),VLOOKUP(J1441,ConversionTable!I$4:K$7,3),"")</f>
        <v/>
      </c>
      <c r="M1441" s="66" t="str">
        <f>IF(A1441&lt;&gt;"",(Input!AE1441*ScoringModel!$B$11+Input!AF1441*ScoringModel!$B$21+Input!AG1441*ScoringModel!$B$31)*0.01,"")</f>
        <v/>
      </c>
      <c r="N1441" s="66" t="str">
        <f>IF(A1441&lt;&gt;"",(Input!J1441*ScoringModel!$B$4+Input!K1441*ScoringModel!$B$5+Input!L1441*ScoringModel!$B$6+Input!M1441*ScoringModel!$B$7+Input!N1441*ScoringModel!$B$8+Input!O1441*ScoringModel!$B$9+Input!P1441*ScoringModel!$B$10)*0.01,"")</f>
        <v/>
      </c>
      <c r="O1441" s="66" t="str">
        <f>IF(A1441&lt;&gt;"",(Input!Q1441*ScoringModel!$B$14+Input!R1441*ScoringModel!$B$15+Input!S1441*ScoringModel!$B$16+Input!T1441*ScoringModel!$B$17+Input!U1441*ScoringModel!$B$18+Input!V1441*ScoringModel!$B$19+Input!W1441*ScoringModel!$B$20)*0.01,"")</f>
        <v/>
      </c>
      <c r="P1441" s="66" t="str">
        <f>IF(A1441&lt;&gt;"",(Input!X1441*ScoringModel!$B$24+Input!Y1441*ScoringModel!$B$25+Input!Z1441*ScoringModel!$B$26+Input!AA1441*ScoringModel!$B$27+Input!AB1441*ScoringModel!$B$28+Input!AC1441*ScoringModel!$B$29+Input!AD1441*ScoringModel!$B$30)*0.01,"")</f>
        <v/>
      </c>
    </row>
    <row r="1442" spans="1:16" x14ac:dyDescent="0.25">
      <c r="A1442" s="154" t="str">
        <f>IF(Input!A1442&lt;&gt;"",Input!A1442,"")</f>
        <v/>
      </c>
      <c r="B1442" s="154" t="str">
        <f>IF(Input!D1442&lt;&gt;"",CONCATENATE(Input!D1442,", ",Input!C1442),"")</f>
        <v/>
      </c>
      <c r="C1442" s="154" t="str">
        <f>IF(Input!E1442&lt;&gt;"",Input!E1442,"")</f>
        <v/>
      </c>
      <c r="D1442" s="155" t="str">
        <f>IF(Input!F1442&lt;&gt;"",Input!F1442,"")</f>
        <v/>
      </c>
      <c r="E1442" s="154" t="str">
        <f>IF(Input!I1442&lt;&gt;"",CONCATENATE(Input!I1442,", ",LEFT(Input!H1442,1)),"")</f>
        <v/>
      </c>
      <c r="F1442" s="156"/>
      <c r="G1442" s="157" t="str">
        <f t="shared" si="22"/>
        <v/>
      </c>
      <c r="H1442" s="154" t="str">
        <f>IF(A1442&lt;&gt;"",VLOOKUP(G1442,ScoreRanges!$C$4:$E$8,3),"")</f>
        <v/>
      </c>
      <c r="I1442" s="156"/>
      <c r="J1442" s="129" t="str">
        <f>IF(AND(ConversionTable!$F$2&lt;&gt;"",A1442&lt;&gt;""),VLOOKUP(G1442,ConversionTable!B$2:D$402,3),"")</f>
        <v/>
      </c>
      <c r="K1442" s="66" t="str">
        <f>IF(AND(ConversionTable!$F$2&lt;&gt;"",A1442&lt;&gt;""),VLOOKUP(J1442,ConversionTable!I$4:K$7,3),"")</f>
        <v/>
      </c>
      <c r="M1442" s="66" t="str">
        <f>IF(A1442&lt;&gt;"",(Input!AE1442*ScoringModel!$B$11+Input!AF1442*ScoringModel!$B$21+Input!AG1442*ScoringModel!$B$31)*0.01,"")</f>
        <v/>
      </c>
      <c r="N1442" s="66" t="str">
        <f>IF(A1442&lt;&gt;"",(Input!J1442*ScoringModel!$B$4+Input!K1442*ScoringModel!$B$5+Input!L1442*ScoringModel!$B$6+Input!M1442*ScoringModel!$B$7+Input!N1442*ScoringModel!$B$8+Input!O1442*ScoringModel!$B$9+Input!P1442*ScoringModel!$B$10)*0.01,"")</f>
        <v/>
      </c>
      <c r="O1442" s="66" t="str">
        <f>IF(A1442&lt;&gt;"",(Input!Q1442*ScoringModel!$B$14+Input!R1442*ScoringModel!$B$15+Input!S1442*ScoringModel!$B$16+Input!T1442*ScoringModel!$B$17+Input!U1442*ScoringModel!$B$18+Input!V1442*ScoringModel!$B$19+Input!W1442*ScoringModel!$B$20)*0.01,"")</f>
        <v/>
      </c>
      <c r="P1442" s="66" t="str">
        <f>IF(A1442&lt;&gt;"",(Input!X1442*ScoringModel!$B$24+Input!Y1442*ScoringModel!$B$25+Input!Z1442*ScoringModel!$B$26+Input!AA1442*ScoringModel!$B$27+Input!AB1442*ScoringModel!$B$28+Input!AC1442*ScoringModel!$B$29+Input!AD1442*ScoringModel!$B$30)*0.01,"")</f>
        <v/>
      </c>
    </row>
    <row r="1443" spans="1:16" x14ac:dyDescent="0.25">
      <c r="A1443" s="154" t="str">
        <f>IF(Input!A1443&lt;&gt;"",Input!A1443,"")</f>
        <v/>
      </c>
      <c r="B1443" s="154" t="str">
        <f>IF(Input!D1443&lt;&gt;"",CONCATENATE(Input!D1443,", ",Input!C1443),"")</f>
        <v/>
      </c>
      <c r="C1443" s="154" t="str">
        <f>IF(Input!E1443&lt;&gt;"",Input!E1443,"")</f>
        <v/>
      </c>
      <c r="D1443" s="155" t="str">
        <f>IF(Input!F1443&lt;&gt;"",Input!F1443,"")</f>
        <v/>
      </c>
      <c r="E1443" s="154" t="str">
        <f>IF(Input!I1443&lt;&gt;"",CONCATENATE(Input!I1443,", ",LEFT(Input!H1443,1)),"")</f>
        <v/>
      </c>
      <c r="F1443" s="156"/>
      <c r="G1443" s="157" t="str">
        <f t="shared" si="22"/>
        <v/>
      </c>
      <c r="H1443" s="154" t="str">
        <f>IF(A1443&lt;&gt;"",VLOOKUP(G1443,ScoreRanges!$C$4:$E$8,3),"")</f>
        <v/>
      </c>
      <c r="I1443" s="156"/>
      <c r="J1443" s="129" t="str">
        <f>IF(AND(ConversionTable!$F$2&lt;&gt;"",A1443&lt;&gt;""),VLOOKUP(G1443,ConversionTable!B$2:D$402,3),"")</f>
        <v/>
      </c>
      <c r="K1443" s="66" t="str">
        <f>IF(AND(ConversionTable!$F$2&lt;&gt;"",A1443&lt;&gt;""),VLOOKUP(J1443,ConversionTable!I$4:K$7,3),"")</f>
        <v/>
      </c>
      <c r="M1443" s="66" t="str">
        <f>IF(A1443&lt;&gt;"",(Input!AE1443*ScoringModel!$B$11+Input!AF1443*ScoringModel!$B$21+Input!AG1443*ScoringModel!$B$31)*0.01,"")</f>
        <v/>
      </c>
      <c r="N1443" s="66" t="str">
        <f>IF(A1443&lt;&gt;"",(Input!J1443*ScoringModel!$B$4+Input!K1443*ScoringModel!$B$5+Input!L1443*ScoringModel!$B$6+Input!M1443*ScoringModel!$B$7+Input!N1443*ScoringModel!$B$8+Input!O1443*ScoringModel!$B$9+Input!P1443*ScoringModel!$B$10)*0.01,"")</f>
        <v/>
      </c>
      <c r="O1443" s="66" t="str">
        <f>IF(A1443&lt;&gt;"",(Input!Q1443*ScoringModel!$B$14+Input!R1443*ScoringModel!$B$15+Input!S1443*ScoringModel!$B$16+Input!T1443*ScoringModel!$B$17+Input!U1443*ScoringModel!$B$18+Input!V1443*ScoringModel!$B$19+Input!W1443*ScoringModel!$B$20)*0.01,"")</f>
        <v/>
      </c>
      <c r="P1443" s="66" t="str">
        <f>IF(A1443&lt;&gt;"",(Input!X1443*ScoringModel!$B$24+Input!Y1443*ScoringModel!$B$25+Input!Z1443*ScoringModel!$B$26+Input!AA1443*ScoringModel!$B$27+Input!AB1443*ScoringModel!$B$28+Input!AC1443*ScoringModel!$B$29+Input!AD1443*ScoringModel!$B$30)*0.01,"")</f>
        <v/>
      </c>
    </row>
    <row r="1444" spans="1:16" x14ac:dyDescent="0.25">
      <c r="A1444" s="154" t="str">
        <f>IF(Input!A1444&lt;&gt;"",Input!A1444,"")</f>
        <v/>
      </c>
      <c r="B1444" s="154" t="str">
        <f>IF(Input!D1444&lt;&gt;"",CONCATENATE(Input!D1444,", ",Input!C1444),"")</f>
        <v/>
      </c>
      <c r="C1444" s="154" t="str">
        <f>IF(Input!E1444&lt;&gt;"",Input!E1444,"")</f>
        <v/>
      </c>
      <c r="D1444" s="155" t="str">
        <f>IF(Input!F1444&lt;&gt;"",Input!F1444,"")</f>
        <v/>
      </c>
      <c r="E1444" s="154" t="str">
        <f>IF(Input!I1444&lt;&gt;"",CONCATENATE(Input!I1444,", ",LEFT(Input!H1444,1)),"")</f>
        <v/>
      </c>
      <c r="F1444" s="156"/>
      <c r="G1444" s="157" t="str">
        <f t="shared" si="22"/>
        <v/>
      </c>
      <c r="H1444" s="154" t="str">
        <f>IF(A1444&lt;&gt;"",VLOOKUP(G1444,ScoreRanges!$C$4:$E$8,3),"")</f>
        <v/>
      </c>
      <c r="I1444" s="156"/>
      <c r="J1444" s="129" t="str">
        <f>IF(AND(ConversionTable!$F$2&lt;&gt;"",A1444&lt;&gt;""),VLOOKUP(G1444,ConversionTable!B$2:D$402,3),"")</f>
        <v/>
      </c>
      <c r="K1444" s="66" t="str">
        <f>IF(AND(ConversionTable!$F$2&lt;&gt;"",A1444&lt;&gt;""),VLOOKUP(J1444,ConversionTable!I$4:K$7,3),"")</f>
        <v/>
      </c>
      <c r="M1444" s="66" t="str">
        <f>IF(A1444&lt;&gt;"",(Input!AE1444*ScoringModel!$B$11+Input!AF1444*ScoringModel!$B$21+Input!AG1444*ScoringModel!$B$31)*0.01,"")</f>
        <v/>
      </c>
      <c r="N1444" s="66" t="str">
        <f>IF(A1444&lt;&gt;"",(Input!J1444*ScoringModel!$B$4+Input!K1444*ScoringModel!$B$5+Input!L1444*ScoringModel!$B$6+Input!M1444*ScoringModel!$B$7+Input!N1444*ScoringModel!$B$8+Input!O1444*ScoringModel!$B$9+Input!P1444*ScoringModel!$B$10)*0.01,"")</f>
        <v/>
      </c>
      <c r="O1444" s="66" t="str">
        <f>IF(A1444&lt;&gt;"",(Input!Q1444*ScoringModel!$B$14+Input!R1444*ScoringModel!$B$15+Input!S1444*ScoringModel!$B$16+Input!T1444*ScoringModel!$B$17+Input!U1444*ScoringModel!$B$18+Input!V1444*ScoringModel!$B$19+Input!W1444*ScoringModel!$B$20)*0.01,"")</f>
        <v/>
      </c>
      <c r="P1444" s="66" t="str">
        <f>IF(A1444&lt;&gt;"",(Input!X1444*ScoringModel!$B$24+Input!Y1444*ScoringModel!$B$25+Input!Z1444*ScoringModel!$B$26+Input!AA1444*ScoringModel!$B$27+Input!AB1444*ScoringModel!$B$28+Input!AC1444*ScoringModel!$B$29+Input!AD1444*ScoringModel!$B$30)*0.01,"")</f>
        <v/>
      </c>
    </row>
    <row r="1445" spans="1:16" x14ac:dyDescent="0.25">
      <c r="A1445" s="154" t="str">
        <f>IF(Input!A1445&lt;&gt;"",Input!A1445,"")</f>
        <v/>
      </c>
      <c r="B1445" s="154" t="str">
        <f>IF(Input!D1445&lt;&gt;"",CONCATENATE(Input!D1445,", ",Input!C1445),"")</f>
        <v/>
      </c>
      <c r="C1445" s="154" t="str">
        <f>IF(Input!E1445&lt;&gt;"",Input!E1445,"")</f>
        <v/>
      </c>
      <c r="D1445" s="155" t="str">
        <f>IF(Input!F1445&lt;&gt;"",Input!F1445,"")</f>
        <v/>
      </c>
      <c r="E1445" s="154" t="str">
        <f>IF(Input!I1445&lt;&gt;"",CONCATENATE(Input!I1445,", ",LEFT(Input!H1445,1)),"")</f>
        <v/>
      </c>
      <c r="F1445" s="156"/>
      <c r="G1445" s="157" t="str">
        <f t="shared" si="22"/>
        <v/>
      </c>
      <c r="H1445" s="154" t="str">
        <f>IF(A1445&lt;&gt;"",VLOOKUP(G1445,ScoreRanges!$C$4:$E$8,3),"")</f>
        <v/>
      </c>
      <c r="I1445" s="156"/>
      <c r="J1445" s="129" t="str">
        <f>IF(AND(ConversionTable!$F$2&lt;&gt;"",A1445&lt;&gt;""),VLOOKUP(G1445,ConversionTable!B$2:D$402,3),"")</f>
        <v/>
      </c>
      <c r="K1445" s="66" t="str">
        <f>IF(AND(ConversionTable!$F$2&lt;&gt;"",A1445&lt;&gt;""),VLOOKUP(J1445,ConversionTable!I$4:K$7,3),"")</f>
        <v/>
      </c>
      <c r="M1445" s="66" t="str">
        <f>IF(A1445&lt;&gt;"",(Input!AE1445*ScoringModel!$B$11+Input!AF1445*ScoringModel!$B$21+Input!AG1445*ScoringModel!$B$31)*0.01,"")</f>
        <v/>
      </c>
      <c r="N1445" s="66" t="str">
        <f>IF(A1445&lt;&gt;"",(Input!J1445*ScoringModel!$B$4+Input!K1445*ScoringModel!$B$5+Input!L1445*ScoringModel!$B$6+Input!M1445*ScoringModel!$B$7+Input!N1445*ScoringModel!$B$8+Input!O1445*ScoringModel!$B$9+Input!P1445*ScoringModel!$B$10)*0.01,"")</f>
        <v/>
      </c>
      <c r="O1445" s="66" t="str">
        <f>IF(A1445&lt;&gt;"",(Input!Q1445*ScoringModel!$B$14+Input!R1445*ScoringModel!$B$15+Input!S1445*ScoringModel!$B$16+Input!T1445*ScoringModel!$B$17+Input!U1445*ScoringModel!$B$18+Input!V1445*ScoringModel!$B$19+Input!W1445*ScoringModel!$B$20)*0.01,"")</f>
        <v/>
      </c>
      <c r="P1445" s="66" t="str">
        <f>IF(A1445&lt;&gt;"",(Input!X1445*ScoringModel!$B$24+Input!Y1445*ScoringModel!$B$25+Input!Z1445*ScoringModel!$B$26+Input!AA1445*ScoringModel!$B$27+Input!AB1445*ScoringModel!$B$28+Input!AC1445*ScoringModel!$B$29+Input!AD1445*ScoringModel!$B$30)*0.01,"")</f>
        <v/>
      </c>
    </row>
    <row r="1446" spans="1:16" x14ac:dyDescent="0.25">
      <c r="A1446" s="154" t="str">
        <f>IF(Input!A1446&lt;&gt;"",Input!A1446,"")</f>
        <v/>
      </c>
      <c r="B1446" s="154" t="str">
        <f>IF(Input!D1446&lt;&gt;"",CONCATENATE(Input!D1446,", ",Input!C1446),"")</f>
        <v/>
      </c>
      <c r="C1446" s="154" t="str">
        <f>IF(Input!E1446&lt;&gt;"",Input!E1446,"")</f>
        <v/>
      </c>
      <c r="D1446" s="155" t="str">
        <f>IF(Input!F1446&lt;&gt;"",Input!F1446,"")</f>
        <v/>
      </c>
      <c r="E1446" s="154" t="str">
        <f>IF(Input!I1446&lt;&gt;"",CONCATENATE(Input!I1446,", ",LEFT(Input!H1446,1)),"")</f>
        <v/>
      </c>
      <c r="F1446" s="156"/>
      <c r="G1446" s="157" t="str">
        <f t="shared" si="22"/>
        <v/>
      </c>
      <c r="H1446" s="154" t="str">
        <f>IF(A1446&lt;&gt;"",VLOOKUP(G1446,ScoreRanges!$C$4:$E$8,3),"")</f>
        <v/>
      </c>
      <c r="I1446" s="156"/>
      <c r="J1446" s="129" t="str">
        <f>IF(AND(ConversionTable!$F$2&lt;&gt;"",A1446&lt;&gt;""),VLOOKUP(G1446,ConversionTable!B$2:D$402,3),"")</f>
        <v/>
      </c>
      <c r="K1446" s="66" t="str">
        <f>IF(AND(ConversionTable!$F$2&lt;&gt;"",A1446&lt;&gt;""),VLOOKUP(J1446,ConversionTable!I$4:K$7,3),"")</f>
        <v/>
      </c>
      <c r="M1446" s="66" t="str">
        <f>IF(A1446&lt;&gt;"",(Input!AE1446*ScoringModel!$B$11+Input!AF1446*ScoringModel!$B$21+Input!AG1446*ScoringModel!$B$31)*0.01,"")</f>
        <v/>
      </c>
      <c r="N1446" s="66" t="str">
        <f>IF(A1446&lt;&gt;"",(Input!J1446*ScoringModel!$B$4+Input!K1446*ScoringModel!$B$5+Input!L1446*ScoringModel!$B$6+Input!M1446*ScoringModel!$B$7+Input!N1446*ScoringModel!$B$8+Input!O1446*ScoringModel!$B$9+Input!P1446*ScoringModel!$B$10)*0.01,"")</f>
        <v/>
      </c>
      <c r="O1446" s="66" t="str">
        <f>IF(A1446&lt;&gt;"",(Input!Q1446*ScoringModel!$B$14+Input!R1446*ScoringModel!$B$15+Input!S1446*ScoringModel!$B$16+Input!T1446*ScoringModel!$B$17+Input!U1446*ScoringModel!$B$18+Input!V1446*ScoringModel!$B$19+Input!W1446*ScoringModel!$B$20)*0.01,"")</f>
        <v/>
      </c>
      <c r="P1446" s="66" t="str">
        <f>IF(A1446&lt;&gt;"",(Input!X1446*ScoringModel!$B$24+Input!Y1446*ScoringModel!$B$25+Input!Z1446*ScoringModel!$B$26+Input!AA1446*ScoringModel!$B$27+Input!AB1446*ScoringModel!$B$28+Input!AC1446*ScoringModel!$B$29+Input!AD1446*ScoringModel!$B$30)*0.01,"")</f>
        <v/>
      </c>
    </row>
    <row r="1447" spans="1:16" x14ac:dyDescent="0.25">
      <c r="A1447" s="154" t="str">
        <f>IF(Input!A1447&lt;&gt;"",Input!A1447,"")</f>
        <v/>
      </c>
      <c r="B1447" s="154" t="str">
        <f>IF(Input!D1447&lt;&gt;"",CONCATENATE(Input!D1447,", ",Input!C1447),"")</f>
        <v/>
      </c>
      <c r="C1447" s="154" t="str">
        <f>IF(Input!E1447&lt;&gt;"",Input!E1447,"")</f>
        <v/>
      </c>
      <c r="D1447" s="155" t="str">
        <f>IF(Input!F1447&lt;&gt;"",Input!F1447,"")</f>
        <v/>
      </c>
      <c r="E1447" s="154" t="str">
        <f>IF(Input!I1447&lt;&gt;"",CONCATENATE(Input!I1447,", ",LEFT(Input!H1447,1)),"")</f>
        <v/>
      </c>
      <c r="F1447" s="156"/>
      <c r="G1447" s="157" t="str">
        <f t="shared" si="22"/>
        <v/>
      </c>
      <c r="H1447" s="154" t="str">
        <f>IF(A1447&lt;&gt;"",VLOOKUP(G1447,ScoreRanges!$C$4:$E$8,3),"")</f>
        <v/>
      </c>
      <c r="I1447" s="156"/>
      <c r="J1447" s="129" t="str">
        <f>IF(AND(ConversionTable!$F$2&lt;&gt;"",A1447&lt;&gt;""),VLOOKUP(G1447,ConversionTable!B$2:D$402,3),"")</f>
        <v/>
      </c>
      <c r="K1447" s="66" t="str">
        <f>IF(AND(ConversionTable!$F$2&lt;&gt;"",A1447&lt;&gt;""),VLOOKUP(J1447,ConversionTable!I$4:K$7,3),"")</f>
        <v/>
      </c>
      <c r="M1447" s="66" t="str">
        <f>IF(A1447&lt;&gt;"",(Input!AE1447*ScoringModel!$B$11+Input!AF1447*ScoringModel!$B$21+Input!AG1447*ScoringModel!$B$31)*0.01,"")</f>
        <v/>
      </c>
      <c r="N1447" s="66" t="str">
        <f>IF(A1447&lt;&gt;"",(Input!J1447*ScoringModel!$B$4+Input!K1447*ScoringModel!$B$5+Input!L1447*ScoringModel!$B$6+Input!M1447*ScoringModel!$B$7+Input!N1447*ScoringModel!$B$8+Input!O1447*ScoringModel!$B$9+Input!P1447*ScoringModel!$B$10)*0.01,"")</f>
        <v/>
      </c>
      <c r="O1447" s="66" t="str">
        <f>IF(A1447&lt;&gt;"",(Input!Q1447*ScoringModel!$B$14+Input!R1447*ScoringModel!$B$15+Input!S1447*ScoringModel!$B$16+Input!T1447*ScoringModel!$B$17+Input!U1447*ScoringModel!$B$18+Input!V1447*ScoringModel!$B$19+Input!W1447*ScoringModel!$B$20)*0.01,"")</f>
        <v/>
      </c>
      <c r="P1447" s="66" t="str">
        <f>IF(A1447&lt;&gt;"",(Input!X1447*ScoringModel!$B$24+Input!Y1447*ScoringModel!$B$25+Input!Z1447*ScoringModel!$B$26+Input!AA1447*ScoringModel!$B$27+Input!AB1447*ScoringModel!$B$28+Input!AC1447*ScoringModel!$B$29+Input!AD1447*ScoringModel!$B$30)*0.01,"")</f>
        <v/>
      </c>
    </row>
    <row r="1448" spans="1:16" x14ac:dyDescent="0.25">
      <c r="A1448" s="154" t="str">
        <f>IF(Input!A1448&lt;&gt;"",Input!A1448,"")</f>
        <v/>
      </c>
      <c r="B1448" s="154" t="str">
        <f>IF(Input!D1448&lt;&gt;"",CONCATENATE(Input!D1448,", ",Input!C1448),"")</f>
        <v/>
      </c>
      <c r="C1448" s="154" t="str">
        <f>IF(Input!E1448&lt;&gt;"",Input!E1448,"")</f>
        <v/>
      </c>
      <c r="D1448" s="155" t="str">
        <f>IF(Input!F1448&lt;&gt;"",Input!F1448,"")</f>
        <v/>
      </c>
      <c r="E1448" s="154" t="str">
        <f>IF(Input!I1448&lt;&gt;"",CONCATENATE(Input!I1448,", ",LEFT(Input!H1448,1)),"")</f>
        <v/>
      </c>
      <c r="F1448" s="156"/>
      <c r="G1448" s="157" t="str">
        <f t="shared" si="22"/>
        <v/>
      </c>
      <c r="H1448" s="154" t="str">
        <f>IF(A1448&lt;&gt;"",VLOOKUP(G1448,ScoreRanges!$C$4:$E$8,3),"")</f>
        <v/>
      </c>
      <c r="I1448" s="156"/>
      <c r="J1448" s="129" t="str">
        <f>IF(AND(ConversionTable!$F$2&lt;&gt;"",A1448&lt;&gt;""),VLOOKUP(G1448,ConversionTable!B$2:D$402,3),"")</f>
        <v/>
      </c>
      <c r="K1448" s="66" t="str">
        <f>IF(AND(ConversionTable!$F$2&lt;&gt;"",A1448&lt;&gt;""),VLOOKUP(J1448,ConversionTable!I$4:K$7,3),"")</f>
        <v/>
      </c>
      <c r="M1448" s="66" t="str">
        <f>IF(A1448&lt;&gt;"",(Input!AE1448*ScoringModel!$B$11+Input!AF1448*ScoringModel!$B$21+Input!AG1448*ScoringModel!$B$31)*0.01,"")</f>
        <v/>
      </c>
      <c r="N1448" s="66" t="str">
        <f>IF(A1448&lt;&gt;"",(Input!J1448*ScoringModel!$B$4+Input!K1448*ScoringModel!$B$5+Input!L1448*ScoringModel!$B$6+Input!M1448*ScoringModel!$B$7+Input!N1448*ScoringModel!$B$8+Input!O1448*ScoringModel!$B$9+Input!P1448*ScoringModel!$B$10)*0.01,"")</f>
        <v/>
      </c>
      <c r="O1448" s="66" t="str">
        <f>IF(A1448&lt;&gt;"",(Input!Q1448*ScoringModel!$B$14+Input!R1448*ScoringModel!$B$15+Input!S1448*ScoringModel!$B$16+Input!T1448*ScoringModel!$B$17+Input!U1448*ScoringModel!$B$18+Input!V1448*ScoringModel!$B$19+Input!W1448*ScoringModel!$B$20)*0.01,"")</f>
        <v/>
      </c>
      <c r="P1448" s="66" t="str">
        <f>IF(A1448&lt;&gt;"",(Input!X1448*ScoringModel!$B$24+Input!Y1448*ScoringModel!$B$25+Input!Z1448*ScoringModel!$B$26+Input!AA1448*ScoringModel!$B$27+Input!AB1448*ScoringModel!$B$28+Input!AC1448*ScoringModel!$B$29+Input!AD1448*ScoringModel!$B$30)*0.01,"")</f>
        <v/>
      </c>
    </row>
    <row r="1449" spans="1:16" x14ac:dyDescent="0.25">
      <c r="A1449" s="154" t="str">
        <f>IF(Input!A1449&lt;&gt;"",Input!A1449,"")</f>
        <v/>
      </c>
      <c r="B1449" s="154" t="str">
        <f>IF(Input!D1449&lt;&gt;"",CONCATENATE(Input!D1449,", ",Input!C1449),"")</f>
        <v/>
      </c>
      <c r="C1449" s="154" t="str">
        <f>IF(Input!E1449&lt;&gt;"",Input!E1449,"")</f>
        <v/>
      </c>
      <c r="D1449" s="155" t="str">
        <f>IF(Input!F1449&lt;&gt;"",Input!F1449,"")</f>
        <v/>
      </c>
      <c r="E1449" s="154" t="str">
        <f>IF(Input!I1449&lt;&gt;"",CONCATENATE(Input!I1449,", ",LEFT(Input!H1449,1)),"")</f>
        <v/>
      </c>
      <c r="F1449" s="156"/>
      <c r="G1449" s="157" t="str">
        <f t="shared" si="22"/>
        <v/>
      </c>
      <c r="H1449" s="154" t="str">
        <f>IF(A1449&lt;&gt;"",VLOOKUP(G1449,ScoreRanges!$C$4:$E$8,3),"")</f>
        <v/>
      </c>
      <c r="I1449" s="156"/>
      <c r="J1449" s="129" t="str">
        <f>IF(AND(ConversionTable!$F$2&lt;&gt;"",A1449&lt;&gt;""),VLOOKUP(G1449,ConversionTable!B$2:D$402,3),"")</f>
        <v/>
      </c>
      <c r="K1449" s="66" t="str">
        <f>IF(AND(ConversionTable!$F$2&lt;&gt;"",A1449&lt;&gt;""),VLOOKUP(J1449,ConversionTable!I$4:K$7,3),"")</f>
        <v/>
      </c>
      <c r="M1449" s="66" t="str">
        <f>IF(A1449&lt;&gt;"",(Input!AE1449*ScoringModel!$B$11+Input!AF1449*ScoringModel!$B$21+Input!AG1449*ScoringModel!$B$31)*0.01,"")</f>
        <v/>
      </c>
      <c r="N1449" s="66" t="str">
        <f>IF(A1449&lt;&gt;"",(Input!J1449*ScoringModel!$B$4+Input!K1449*ScoringModel!$B$5+Input!L1449*ScoringModel!$B$6+Input!M1449*ScoringModel!$B$7+Input!N1449*ScoringModel!$B$8+Input!O1449*ScoringModel!$B$9+Input!P1449*ScoringModel!$B$10)*0.01,"")</f>
        <v/>
      </c>
      <c r="O1449" s="66" t="str">
        <f>IF(A1449&lt;&gt;"",(Input!Q1449*ScoringModel!$B$14+Input!R1449*ScoringModel!$B$15+Input!S1449*ScoringModel!$B$16+Input!T1449*ScoringModel!$B$17+Input!U1449*ScoringModel!$B$18+Input!V1449*ScoringModel!$B$19+Input!W1449*ScoringModel!$B$20)*0.01,"")</f>
        <v/>
      </c>
      <c r="P1449" s="66" t="str">
        <f>IF(A1449&lt;&gt;"",(Input!X1449*ScoringModel!$B$24+Input!Y1449*ScoringModel!$B$25+Input!Z1449*ScoringModel!$B$26+Input!AA1449*ScoringModel!$B$27+Input!AB1449*ScoringModel!$B$28+Input!AC1449*ScoringModel!$B$29+Input!AD1449*ScoringModel!$B$30)*0.01,"")</f>
        <v/>
      </c>
    </row>
    <row r="1450" spans="1:16" x14ac:dyDescent="0.25">
      <c r="A1450" s="154" t="str">
        <f>IF(Input!A1450&lt;&gt;"",Input!A1450,"")</f>
        <v/>
      </c>
      <c r="B1450" s="154" t="str">
        <f>IF(Input!D1450&lt;&gt;"",CONCATENATE(Input!D1450,", ",Input!C1450),"")</f>
        <v/>
      </c>
      <c r="C1450" s="154" t="str">
        <f>IF(Input!E1450&lt;&gt;"",Input!E1450,"")</f>
        <v/>
      </c>
      <c r="D1450" s="155" t="str">
        <f>IF(Input!F1450&lt;&gt;"",Input!F1450,"")</f>
        <v/>
      </c>
      <c r="E1450" s="154" t="str">
        <f>IF(Input!I1450&lt;&gt;"",CONCATENATE(Input!I1450,", ",LEFT(Input!H1450,1)),"")</f>
        <v/>
      </c>
      <c r="F1450" s="156"/>
      <c r="G1450" s="157" t="str">
        <f t="shared" si="22"/>
        <v/>
      </c>
      <c r="H1450" s="154" t="str">
        <f>IF(A1450&lt;&gt;"",VLOOKUP(G1450,ScoreRanges!$C$4:$E$8,3),"")</f>
        <v/>
      </c>
      <c r="I1450" s="156"/>
      <c r="J1450" s="129" t="str">
        <f>IF(AND(ConversionTable!$F$2&lt;&gt;"",A1450&lt;&gt;""),VLOOKUP(G1450,ConversionTable!B$2:D$402,3),"")</f>
        <v/>
      </c>
      <c r="K1450" s="66" t="str">
        <f>IF(AND(ConversionTable!$F$2&lt;&gt;"",A1450&lt;&gt;""),VLOOKUP(J1450,ConversionTable!I$4:K$7,3),"")</f>
        <v/>
      </c>
      <c r="M1450" s="66" t="str">
        <f>IF(A1450&lt;&gt;"",(Input!AE1450*ScoringModel!$B$11+Input!AF1450*ScoringModel!$B$21+Input!AG1450*ScoringModel!$B$31)*0.01,"")</f>
        <v/>
      </c>
      <c r="N1450" s="66" t="str">
        <f>IF(A1450&lt;&gt;"",(Input!J1450*ScoringModel!$B$4+Input!K1450*ScoringModel!$B$5+Input!L1450*ScoringModel!$B$6+Input!M1450*ScoringModel!$B$7+Input!N1450*ScoringModel!$B$8+Input!O1450*ScoringModel!$B$9+Input!P1450*ScoringModel!$B$10)*0.01,"")</f>
        <v/>
      </c>
      <c r="O1450" s="66" t="str">
        <f>IF(A1450&lt;&gt;"",(Input!Q1450*ScoringModel!$B$14+Input!R1450*ScoringModel!$B$15+Input!S1450*ScoringModel!$B$16+Input!T1450*ScoringModel!$B$17+Input!U1450*ScoringModel!$B$18+Input!V1450*ScoringModel!$B$19+Input!W1450*ScoringModel!$B$20)*0.01,"")</f>
        <v/>
      </c>
      <c r="P1450" s="66" t="str">
        <f>IF(A1450&lt;&gt;"",(Input!X1450*ScoringModel!$B$24+Input!Y1450*ScoringModel!$B$25+Input!Z1450*ScoringModel!$B$26+Input!AA1450*ScoringModel!$B$27+Input!AB1450*ScoringModel!$B$28+Input!AC1450*ScoringModel!$B$29+Input!AD1450*ScoringModel!$B$30)*0.01,"")</f>
        <v/>
      </c>
    </row>
    <row r="1451" spans="1:16" x14ac:dyDescent="0.25">
      <c r="A1451" s="154" t="str">
        <f>IF(Input!A1451&lt;&gt;"",Input!A1451,"")</f>
        <v/>
      </c>
      <c r="B1451" s="154" t="str">
        <f>IF(Input!D1451&lt;&gt;"",CONCATENATE(Input!D1451,", ",Input!C1451),"")</f>
        <v/>
      </c>
      <c r="C1451" s="154" t="str">
        <f>IF(Input!E1451&lt;&gt;"",Input!E1451,"")</f>
        <v/>
      </c>
      <c r="D1451" s="155" t="str">
        <f>IF(Input!F1451&lt;&gt;"",Input!F1451,"")</f>
        <v/>
      </c>
      <c r="E1451" s="154" t="str">
        <f>IF(Input!I1451&lt;&gt;"",CONCATENATE(Input!I1451,", ",LEFT(Input!H1451,1)),"")</f>
        <v/>
      </c>
      <c r="F1451" s="156"/>
      <c r="G1451" s="157" t="str">
        <f t="shared" si="22"/>
        <v/>
      </c>
      <c r="H1451" s="154" t="str">
        <f>IF(A1451&lt;&gt;"",VLOOKUP(G1451,ScoreRanges!$C$4:$E$8,3),"")</f>
        <v/>
      </c>
      <c r="I1451" s="156"/>
      <c r="J1451" s="129" t="str">
        <f>IF(AND(ConversionTable!$F$2&lt;&gt;"",A1451&lt;&gt;""),VLOOKUP(G1451,ConversionTable!B$2:D$402,3),"")</f>
        <v/>
      </c>
      <c r="K1451" s="66" t="str">
        <f>IF(AND(ConversionTable!$F$2&lt;&gt;"",A1451&lt;&gt;""),VLOOKUP(J1451,ConversionTable!I$4:K$7,3),"")</f>
        <v/>
      </c>
      <c r="M1451" s="66" t="str">
        <f>IF(A1451&lt;&gt;"",(Input!AE1451*ScoringModel!$B$11+Input!AF1451*ScoringModel!$B$21+Input!AG1451*ScoringModel!$B$31)*0.01,"")</f>
        <v/>
      </c>
      <c r="N1451" s="66" t="str">
        <f>IF(A1451&lt;&gt;"",(Input!J1451*ScoringModel!$B$4+Input!K1451*ScoringModel!$B$5+Input!L1451*ScoringModel!$B$6+Input!M1451*ScoringModel!$B$7+Input!N1451*ScoringModel!$B$8+Input!O1451*ScoringModel!$B$9+Input!P1451*ScoringModel!$B$10)*0.01,"")</f>
        <v/>
      </c>
      <c r="O1451" s="66" t="str">
        <f>IF(A1451&lt;&gt;"",(Input!Q1451*ScoringModel!$B$14+Input!R1451*ScoringModel!$B$15+Input!S1451*ScoringModel!$B$16+Input!T1451*ScoringModel!$B$17+Input!U1451*ScoringModel!$B$18+Input!V1451*ScoringModel!$B$19+Input!W1451*ScoringModel!$B$20)*0.01,"")</f>
        <v/>
      </c>
      <c r="P1451" s="66" t="str">
        <f>IF(A1451&lt;&gt;"",(Input!X1451*ScoringModel!$B$24+Input!Y1451*ScoringModel!$B$25+Input!Z1451*ScoringModel!$B$26+Input!AA1451*ScoringModel!$B$27+Input!AB1451*ScoringModel!$B$28+Input!AC1451*ScoringModel!$B$29+Input!AD1451*ScoringModel!$B$30)*0.01,"")</f>
        <v/>
      </c>
    </row>
    <row r="1452" spans="1:16" x14ac:dyDescent="0.25">
      <c r="A1452" s="154" t="str">
        <f>IF(Input!A1452&lt;&gt;"",Input!A1452,"")</f>
        <v/>
      </c>
      <c r="B1452" s="154" t="str">
        <f>IF(Input!D1452&lt;&gt;"",CONCATENATE(Input!D1452,", ",Input!C1452),"")</f>
        <v/>
      </c>
      <c r="C1452" s="154" t="str">
        <f>IF(Input!E1452&lt;&gt;"",Input!E1452,"")</f>
        <v/>
      </c>
      <c r="D1452" s="155" t="str">
        <f>IF(Input!F1452&lt;&gt;"",Input!F1452,"")</f>
        <v/>
      </c>
      <c r="E1452" s="154" t="str">
        <f>IF(Input!I1452&lt;&gt;"",CONCATENATE(Input!I1452,", ",LEFT(Input!H1452,1)),"")</f>
        <v/>
      </c>
      <c r="F1452" s="156"/>
      <c r="G1452" s="157" t="str">
        <f t="shared" si="22"/>
        <v/>
      </c>
      <c r="H1452" s="154" t="str">
        <f>IF(A1452&lt;&gt;"",VLOOKUP(G1452,ScoreRanges!$C$4:$E$8,3),"")</f>
        <v/>
      </c>
      <c r="I1452" s="156"/>
      <c r="J1452" s="129" t="str">
        <f>IF(AND(ConversionTable!$F$2&lt;&gt;"",A1452&lt;&gt;""),VLOOKUP(G1452,ConversionTable!B$2:D$402,3),"")</f>
        <v/>
      </c>
      <c r="K1452" s="66" t="str">
        <f>IF(AND(ConversionTable!$F$2&lt;&gt;"",A1452&lt;&gt;""),VLOOKUP(J1452,ConversionTable!I$4:K$7,3),"")</f>
        <v/>
      </c>
      <c r="M1452" s="66" t="str">
        <f>IF(A1452&lt;&gt;"",(Input!AE1452*ScoringModel!$B$11+Input!AF1452*ScoringModel!$B$21+Input!AG1452*ScoringModel!$B$31)*0.01,"")</f>
        <v/>
      </c>
      <c r="N1452" s="66" t="str">
        <f>IF(A1452&lt;&gt;"",(Input!J1452*ScoringModel!$B$4+Input!K1452*ScoringModel!$B$5+Input!L1452*ScoringModel!$B$6+Input!M1452*ScoringModel!$B$7+Input!N1452*ScoringModel!$B$8+Input!O1452*ScoringModel!$B$9+Input!P1452*ScoringModel!$B$10)*0.01,"")</f>
        <v/>
      </c>
      <c r="O1452" s="66" t="str">
        <f>IF(A1452&lt;&gt;"",(Input!Q1452*ScoringModel!$B$14+Input!R1452*ScoringModel!$B$15+Input!S1452*ScoringModel!$B$16+Input!T1452*ScoringModel!$B$17+Input!U1452*ScoringModel!$B$18+Input!V1452*ScoringModel!$B$19+Input!W1452*ScoringModel!$B$20)*0.01,"")</f>
        <v/>
      </c>
      <c r="P1452" s="66" t="str">
        <f>IF(A1452&lt;&gt;"",(Input!X1452*ScoringModel!$B$24+Input!Y1452*ScoringModel!$B$25+Input!Z1452*ScoringModel!$B$26+Input!AA1452*ScoringModel!$B$27+Input!AB1452*ScoringModel!$B$28+Input!AC1452*ScoringModel!$B$29+Input!AD1452*ScoringModel!$B$30)*0.01,"")</f>
        <v/>
      </c>
    </row>
    <row r="1453" spans="1:16" x14ac:dyDescent="0.25">
      <c r="A1453" s="154" t="str">
        <f>IF(Input!A1453&lt;&gt;"",Input!A1453,"")</f>
        <v/>
      </c>
      <c r="B1453" s="154" t="str">
        <f>IF(Input!D1453&lt;&gt;"",CONCATENATE(Input!D1453,", ",Input!C1453),"")</f>
        <v/>
      </c>
      <c r="C1453" s="154" t="str">
        <f>IF(Input!E1453&lt;&gt;"",Input!E1453,"")</f>
        <v/>
      </c>
      <c r="D1453" s="155" t="str">
        <f>IF(Input!F1453&lt;&gt;"",Input!F1453,"")</f>
        <v/>
      </c>
      <c r="E1453" s="154" t="str">
        <f>IF(Input!I1453&lt;&gt;"",CONCATENATE(Input!I1453,", ",LEFT(Input!H1453,1)),"")</f>
        <v/>
      </c>
      <c r="F1453" s="156"/>
      <c r="G1453" s="157" t="str">
        <f t="shared" si="22"/>
        <v/>
      </c>
      <c r="H1453" s="154" t="str">
        <f>IF(A1453&lt;&gt;"",VLOOKUP(G1453,ScoreRanges!$C$4:$E$8,3),"")</f>
        <v/>
      </c>
      <c r="I1453" s="156"/>
      <c r="J1453" s="129" t="str">
        <f>IF(AND(ConversionTable!$F$2&lt;&gt;"",A1453&lt;&gt;""),VLOOKUP(G1453,ConversionTable!B$2:D$402,3),"")</f>
        <v/>
      </c>
      <c r="K1453" s="66" t="str">
        <f>IF(AND(ConversionTable!$F$2&lt;&gt;"",A1453&lt;&gt;""),VLOOKUP(J1453,ConversionTable!I$4:K$7,3),"")</f>
        <v/>
      </c>
      <c r="M1453" s="66" t="str">
        <f>IF(A1453&lt;&gt;"",(Input!AE1453*ScoringModel!$B$11+Input!AF1453*ScoringModel!$B$21+Input!AG1453*ScoringModel!$B$31)*0.01,"")</f>
        <v/>
      </c>
      <c r="N1453" s="66" t="str">
        <f>IF(A1453&lt;&gt;"",(Input!J1453*ScoringModel!$B$4+Input!K1453*ScoringModel!$B$5+Input!L1453*ScoringModel!$B$6+Input!M1453*ScoringModel!$B$7+Input!N1453*ScoringModel!$B$8+Input!O1453*ScoringModel!$B$9+Input!P1453*ScoringModel!$B$10)*0.01,"")</f>
        <v/>
      </c>
      <c r="O1453" s="66" t="str">
        <f>IF(A1453&lt;&gt;"",(Input!Q1453*ScoringModel!$B$14+Input!R1453*ScoringModel!$B$15+Input!S1453*ScoringModel!$B$16+Input!T1453*ScoringModel!$B$17+Input!U1453*ScoringModel!$B$18+Input!V1453*ScoringModel!$B$19+Input!W1453*ScoringModel!$B$20)*0.01,"")</f>
        <v/>
      </c>
      <c r="P1453" s="66" t="str">
        <f>IF(A1453&lt;&gt;"",(Input!X1453*ScoringModel!$B$24+Input!Y1453*ScoringModel!$B$25+Input!Z1453*ScoringModel!$B$26+Input!AA1453*ScoringModel!$B$27+Input!AB1453*ScoringModel!$B$28+Input!AC1453*ScoringModel!$B$29+Input!AD1453*ScoringModel!$B$30)*0.01,"")</f>
        <v/>
      </c>
    </row>
    <row r="1454" spans="1:16" x14ac:dyDescent="0.25">
      <c r="A1454" s="154" t="str">
        <f>IF(Input!A1454&lt;&gt;"",Input!A1454,"")</f>
        <v/>
      </c>
      <c r="B1454" s="154" t="str">
        <f>IF(Input!D1454&lt;&gt;"",CONCATENATE(Input!D1454,", ",Input!C1454),"")</f>
        <v/>
      </c>
      <c r="C1454" s="154" t="str">
        <f>IF(Input!E1454&lt;&gt;"",Input!E1454,"")</f>
        <v/>
      </c>
      <c r="D1454" s="155" t="str">
        <f>IF(Input!F1454&lt;&gt;"",Input!F1454,"")</f>
        <v/>
      </c>
      <c r="E1454" s="154" t="str">
        <f>IF(Input!I1454&lt;&gt;"",CONCATENATE(Input!I1454,", ",LEFT(Input!H1454,1)),"")</f>
        <v/>
      </c>
      <c r="F1454" s="156"/>
      <c r="G1454" s="157" t="str">
        <f t="shared" si="22"/>
        <v/>
      </c>
      <c r="H1454" s="154" t="str">
        <f>IF(A1454&lt;&gt;"",VLOOKUP(G1454,ScoreRanges!$C$4:$E$8,3),"")</f>
        <v/>
      </c>
      <c r="I1454" s="156"/>
      <c r="J1454" s="129" t="str">
        <f>IF(AND(ConversionTable!$F$2&lt;&gt;"",A1454&lt;&gt;""),VLOOKUP(G1454,ConversionTable!B$2:D$402,3),"")</f>
        <v/>
      </c>
      <c r="K1454" s="66" t="str">
        <f>IF(AND(ConversionTable!$F$2&lt;&gt;"",A1454&lt;&gt;""),VLOOKUP(J1454,ConversionTable!I$4:K$7,3),"")</f>
        <v/>
      </c>
      <c r="M1454" s="66" t="str">
        <f>IF(A1454&lt;&gt;"",(Input!AE1454*ScoringModel!$B$11+Input!AF1454*ScoringModel!$B$21+Input!AG1454*ScoringModel!$B$31)*0.01,"")</f>
        <v/>
      </c>
      <c r="N1454" s="66" t="str">
        <f>IF(A1454&lt;&gt;"",(Input!J1454*ScoringModel!$B$4+Input!K1454*ScoringModel!$B$5+Input!L1454*ScoringModel!$B$6+Input!M1454*ScoringModel!$B$7+Input!N1454*ScoringModel!$B$8+Input!O1454*ScoringModel!$B$9+Input!P1454*ScoringModel!$B$10)*0.01,"")</f>
        <v/>
      </c>
      <c r="O1454" s="66" t="str">
        <f>IF(A1454&lt;&gt;"",(Input!Q1454*ScoringModel!$B$14+Input!R1454*ScoringModel!$B$15+Input!S1454*ScoringModel!$B$16+Input!T1454*ScoringModel!$B$17+Input!U1454*ScoringModel!$B$18+Input!V1454*ScoringModel!$B$19+Input!W1454*ScoringModel!$B$20)*0.01,"")</f>
        <v/>
      </c>
      <c r="P1454" s="66" t="str">
        <f>IF(A1454&lt;&gt;"",(Input!X1454*ScoringModel!$B$24+Input!Y1454*ScoringModel!$B$25+Input!Z1454*ScoringModel!$B$26+Input!AA1454*ScoringModel!$B$27+Input!AB1454*ScoringModel!$B$28+Input!AC1454*ScoringModel!$B$29+Input!AD1454*ScoringModel!$B$30)*0.01,"")</f>
        <v/>
      </c>
    </row>
    <row r="1455" spans="1:16" x14ac:dyDescent="0.25">
      <c r="A1455" s="154" t="str">
        <f>IF(Input!A1455&lt;&gt;"",Input!A1455,"")</f>
        <v/>
      </c>
      <c r="B1455" s="154" t="str">
        <f>IF(Input!D1455&lt;&gt;"",CONCATENATE(Input!D1455,", ",Input!C1455),"")</f>
        <v/>
      </c>
      <c r="C1455" s="154" t="str">
        <f>IF(Input!E1455&lt;&gt;"",Input!E1455,"")</f>
        <v/>
      </c>
      <c r="D1455" s="155" t="str">
        <f>IF(Input!F1455&lt;&gt;"",Input!F1455,"")</f>
        <v/>
      </c>
      <c r="E1455" s="154" t="str">
        <f>IF(Input!I1455&lt;&gt;"",CONCATENATE(Input!I1455,", ",LEFT(Input!H1455,1)),"")</f>
        <v/>
      </c>
      <c r="F1455" s="156"/>
      <c r="G1455" s="157" t="str">
        <f t="shared" si="22"/>
        <v/>
      </c>
      <c r="H1455" s="154" t="str">
        <f>IF(A1455&lt;&gt;"",VLOOKUP(G1455,ScoreRanges!$C$4:$E$8,3),"")</f>
        <v/>
      </c>
      <c r="I1455" s="156"/>
      <c r="J1455" s="129" t="str">
        <f>IF(AND(ConversionTable!$F$2&lt;&gt;"",A1455&lt;&gt;""),VLOOKUP(G1455,ConversionTable!B$2:D$402,3),"")</f>
        <v/>
      </c>
      <c r="K1455" s="66" t="str">
        <f>IF(AND(ConversionTable!$F$2&lt;&gt;"",A1455&lt;&gt;""),VLOOKUP(J1455,ConversionTable!I$4:K$7,3),"")</f>
        <v/>
      </c>
      <c r="M1455" s="66" t="str">
        <f>IF(A1455&lt;&gt;"",(Input!AE1455*ScoringModel!$B$11+Input!AF1455*ScoringModel!$B$21+Input!AG1455*ScoringModel!$B$31)*0.01,"")</f>
        <v/>
      </c>
      <c r="N1455" s="66" t="str">
        <f>IF(A1455&lt;&gt;"",(Input!J1455*ScoringModel!$B$4+Input!K1455*ScoringModel!$B$5+Input!L1455*ScoringModel!$B$6+Input!M1455*ScoringModel!$B$7+Input!N1455*ScoringModel!$B$8+Input!O1455*ScoringModel!$B$9+Input!P1455*ScoringModel!$B$10)*0.01,"")</f>
        <v/>
      </c>
      <c r="O1455" s="66" t="str">
        <f>IF(A1455&lt;&gt;"",(Input!Q1455*ScoringModel!$B$14+Input!R1455*ScoringModel!$B$15+Input!S1455*ScoringModel!$B$16+Input!T1455*ScoringModel!$B$17+Input!U1455*ScoringModel!$B$18+Input!V1455*ScoringModel!$B$19+Input!W1455*ScoringModel!$B$20)*0.01,"")</f>
        <v/>
      </c>
      <c r="P1455" s="66" t="str">
        <f>IF(A1455&lt;&gt;"",(Input!X1455*ScoringModel!$B$24+Input!Y1455*ScoringModel!$B$25+Input!Z1455*ScoringModel!$B$26+Input!AA1455*ScoringModel!$B$27+Input!AB1455*ScoringModel!$B$28+Input!AC1455*ScoringModel!$B$29+Input!AD1455*ScoringModel!$B$30)*0.01,"")</f>
        <v/>
      </c>
    </row>
    <row r="1456" spans="1:16" x14ac:dyDescent="0.25">
      <c r="A1456" s="154" t="str">
        <f>IF(Input!A1456&lt;&gt;"",Input!A1456,"")</f>
        <v/>
      </c>
      <c r="B1456" s="154" t="str">
        <f>IF(Input!D1456&lt;&gt;"",CONCATENATE(Input!D1456,", ",Input!C1456),"")</f>
        <v/>
      </c>
      <c r="C1456" s="154" t="str">
        <f>IF(Input!E1456&lt;&gt;"",Input!E1456,"")</f>
        <v/>
      </c>
      <c r="D1456" s="155" t="str">
        <f>IF(Input!F1456&lt;&gt;"",Input!F1456,"")</f>
        <v/>
      </c>
      <c r="E1456" s="154" t="str">
        <f>IF(Input!I1456&lt;&gt;"",CONCATENATE(Input!I1456,", ",LEFT(Input!H1456,1)),"")</f>
        <v/>
      </c>
      <c r="F1456" s="156"/>
      <c r="G1456" s="157" t="str">
        <f t="shared" si="22"/>
        <v/>
      </c>
      <c r="H1456" s="154" t="str">
        <f>IF(A1456&lt;&gt;"",VLOOKUP(G1456,ScoreRanges!$C$4:$E$8,3),"")</f>
        <v/>
      </c>
      <c r="I1456" s="156"/>
      <c r="J1456" s="129" t="str">
        <f>IF(AND(ConversionTable!$F$2&lt;&gt;"",A1456&lt;&gt;""),VLOOKUP(G1456,ConversionTable!B$2:D$402,3),"")</f>
        <v/>
      </c>
      <c r="K1456" s="66" t="str">
        <f>IF(AND(ConversionTable!$F$2&lt;&gt;"",A1456&lt;&gt;""),VLOOKUP(J1456,ConversionTable!I$4:K$7,3),"")</f>
        <v/>
      </c>
      <c r="M1456" s="66" t="str">
        <f>IF(A1456&lt;&gt;"",(Input!AE1456*ScoringModel!$B$11+Input!AF1456*ScoringModel!$B$21+Input!AG1456*ScoringModel!$B$31)*0.01,"")</f>
        <v/>
      </c>
      <c r="N1456" s="66" t="str">
        <f>IF(A1456&lt;&gt;"",(Input!J1456*ScoringModel!$B$4+Input!K1456*ScoringModel!$B$5+Input!L1456*ScoringModel!$B$6+Input!M1456*ScoringModel!$B$7+Input!N1456*ScoringModel!$B$8+Input!O1456*ScoringModel!$B$9+Input!P1456*ScoringModel!$B$10)*0.01,"")</f>
        <v/>
      </c>
      <c r="O1456" s="66" t="str">
        <f>IF(A1456&lt;&gt;"",(Input!Q1456*ScoringModel!$B$14+Input!R1456*ScoringModel!$B$15+Input!S1456*ScoringModel!$B$16+Input!T1456*ScoringModel!$B$17+Input!U1456*ScoringModel!$B$18+Input!V1456*ScoringModel!$B$19+Input!W1456*ScoringModel!$B$20)*0.01,"")</f>
        <v/>
      </c>
      <c r="P1456" s="66" t="str">
        <f>IF(A1456&lt;&gt;"",(Input!X1456*ScoringModel!$B$24+Input!Y1456*ScoringModel!$B$25+Input!Z1456*ScoringModel!$B$26+Input!AA1456*ScoringModel!$B$27+Input!AB1456*ScoringModel!$B$28+Input!AC1456*ScoringModel!$B$29+Input!AD1456*ScoringModel!$B$30)*0.01,"")</f>
        <v/>
      </c>
    </row>
    <row r="1457" spans="1:16" x14ac:dyDescent="0.25">
      <c r="A1457" s="154" t="str">
        <f>IF(Input!A1457&lt;&gt;"",Input!A1457,"")</f>
        <v/>
      </c>
      <c r="B1457" s="154" t="str">
        <f>IF(Input!D1457&lt;&gt;"",CONCATENATE(Input!D1457,", ",Input!C1457),"")</f>
        <v/>
      </c>
      <c r="C1457" s="154" t="str">
        <f>IF(Input!E1457&lt;&gt;"",Input!E1457,"")</f>
        <v/>
      </c>
      <c r="D1457" s="155" t="str">
        <f>IF(Input!F1457&lt;&gt;"",Input!F1457,"")</f>
        <v/>
      </c>
      <c r="E1457" s="154" t="str">
        <f>IF(Input!I1457&lt;&gt;"",CONCATENATE(Input!I1457,", ",LEFT(Input!H1457,1)),"")</f>
        <v/>
      </c>
      <c r="F1457" s="156"/>
      <c r="G1457" s="157" t="str">
        <f t="shared" si="22"/>
        <v/>
      </c>
      <c r="H1457" s="154" t="str">
        <f>IF(A1457&lt;&gt;"",VLOOKUP(G1457,ScoreRanges!$C$4:$E$8,3),"")</f>
        <v/>
      </c>
      <c r="I1457" s="156"/>
      <c r="J1457" s="129" t="str">
        <f>IF(AND(ConversionTable!$F$2&lt;&gt;"",A1457&lt;&gt;""),VLOOKUP(G1457,ConversionTable!B$2:D$402,3),"")</f>
        <v/>
      </c>
      <c r="K1457" s="66" t="str">
        <f>IF(AND(ConversionTable!$F$2&lt;&gt;"",A1457&lt;&gt;""),VLOOKUP(J1457,ConversionTable!I$4:K$7,3),"")</f>
        <v/>
      </c>
      <c r="M1457" s="66" t="str">
        <f>IF(A1457&lt;&gt;"",(Input!AE1457*ScoringModel!$B$11+Input!AF1457*ScoringModel!$B$21+Input!AG1457*ScoringModel!$B$31)*0.01,"")</f>
        <v/>
      </c>
      <c r="N1457" s="66" t="str">
        <f>IF(A1457&lt;&gt;"",(Input!J1457*ScoringModel!$B$4+Input!K1457*ScoringModel!$B$5+Input!L1457*ScoringModel!$B$6+Input!M1457*ScoringModel!$B$7+Input!N1457*ScoringModel!$B$8+Input!O1457*ScoringModel!$B$9+Input!P1457*ScoringModel!$B$10)*0.01,"")</f>
        <v/>
      </c>
      <c r="O1457" s="66" t="str">
        <f>IF(A1457&lt;&gt;"",(Input!Q1457*ScoringModel!$B$14+Input!R1457*ScoringModel!$B$15+Input!S1457*ScoringModel!$B$16+Input!T1457*ScoringModel!$B$17+Input!U1457*ScoringModel!$B$18+Input!V1457*ScoringModel!$B$19+Input!W1457*ScoringModel!$B$20)*0.01,"")</f>
        <v/>
      </c>
      <c r="P1457" s="66" t="str">
        <f>IF(A1457&lt;&gt;"",(Input!X1457*ScoringModel!$B$24+Input!Y1457*ScoringModel!$B$25+Input!Z1457*ScoringModel!$B$26+Input!AA1457*ScoringModel!$B$27+Input!AB1457*ScoringModel!$B$28+Input!AC1457*ScoringModel!$B$29+Input!AD1457*ScoringModel!$B$30)*0.01,"")</f>
        <v/>
      </c>
    </row>
    <row r="1458" spans="1:16" x14ac:dyDescent="0.25">
      <c r="A1458" s="154" t="str">
        <f>IF(Input!A1458&lt;&gt;"",Input!A1458,"")</f>
        <v/>
      </c>
      <c r="B1458" s="154" t="str">
        <f>IF(Input!D1458&lt;&gt;"",CONCATENATE(Input!D1458,", ",Input!C1458),"")</f>
        <v/>
      </c>
      <c r="C1458" s="154" t="str">
        <f>IF(Input!E1458&lt;&gt;"",Input!E1458,"")</f>
        <v/>
      </c>
      <c r="D1458" s="155" t="str">
        <f>IF(Input!F1458&lt;&gt;"",Input!F1458,"")</f>
        <v/>
      </c>
      <c r="E1458" s="154" t="str">
        <f>IF(Input!I1458&lt;&gt;"",CONCATENATE(Input!I1458,", ",LEFT(Input!H1458,1)),"")</f>
        <v/>
      </c>
      <c r="F1458" s="156"/>
      <c r="G1458" s="157" t="str">
        <f t="shared" si="22"/>
        <v/>
      </c>
      <c r="H1458" s="154" t="str">
        <f>IF(A1458&lt;&gt;"",VLOOKUP(G1458,ScoreRanges!$C$4:$E$8,3),"")</f>
        <v/>
      </c>
      <c r="I1458" s="156"/>
      <c r="J1458" s="129" t="str">
        <f>IF(AND(ConversionTable!$F$2&lt;&gt;"",A1458&lt;&gt;""),VLOOKUP(G1458,ConversionTable!B$2:D$402,3),"")</f>
        <v/>
      </c>
      <c r="K1458" s="66" t="str">
        <f>IF(AND(ConversionTable!$F$2&lt;&gt;"",A1458&lt;&gt;""),VLOOKUP(J1458,ConversionTable!I$4:K$7,3),"")</f>
        <v/>
      </c>
      <c r="M1458" s="66" t="str">
        <f>IF(A1458&lt;&gt;"",(Input!AE1458*ScoringModel!$B$11+Input!AF1458*ScoringModel!$B$21+Input!AG1458*ScoringModel!$B$31)*0.01,"")</f>
        <v/>
      </c>
      <c r="N1458" s="66" t="str">
        <f>IF(A1458&lt;&gt;"",(Input!J1458*ScoringModel!$B$4+Input!K1458*ScoringModel!$B$5+Input!L1458*ScoringModel!$B$6+Input!M1458*ScoringModel!$B$7+Input!N1458*ScoringModel!$B$8+Input!O1458*ScoringModel!$B$9+Input!P1458*ScoringModel!$B$10)*0.01,"")</f>
        <v/>
      </c>
      <c r="O1458" s="66" t="str">
        <f>IF(A1458&lt;&gt;"",(Input!Q1458*ScoringModel!$B$14+Input!R1458*ScoringModel!$B$15+Input!S1458*ScoringModel!$B$16+Input!T1458*ScoringModel!$B$17+Input!U1458*ScoringModel!$B$18+Input!V1458*ScoringModel!$B$19+Input!W1458*ScoringModel!$B$20)*0.01,"")</f>
        <v/>
      </c>
      <c r="P1458" s="66" t="str">
        <f>IF(A1458&lt;&gt;"",(Input!X1458*ScoringModel!$B$24+Input!Y1458*ScoringModel!$B$25+Input!Z1458*ScoringModel!$B$26+Input!AA1458*ScoringModel!$B$27+Input!AB1458*ScoringModel!$B$28+Input!AC1458*ScoringModel!$B$29+Input!AD1458*ScoringModel!$B$30)*0.01,"")</f>
        <v/>
      </c>
    </row>
    <row r="1459" spans="1:16" x14ac:dyDescent="0.25">
      <c r="A1459" s="154" t="str">
        <f>IF(Input!A1459&lt;&gt;"",Input!A1459,"")</f>
        <v/>
      </c>
      <c r="B1459" s="154" t="str">
        <f>IF(Input!D1459&lt;&gt;"",CONCATENATE(Input!D1459,", ",Input!C1459),"")</f>
        <v/>
      </c>
      <c r="C1459" s="154" t="str">
        <f>IF(Input!E1459&lt;&gt;"",Input!E1459,"")</f>
        <v/>
      </c>
      <c r="D1459" s="155" t="str">
        <f>IF(Input!F1459&lt;&gt;"",Input!F1459,"")</f>
        <v/>
      </c>
      <c r="E1459" s="154" t="str">
        <f>IF(Input!I1459&lt;&gt;"",CONCATENATE(Input!I1459,", ",LEFT(Input!H1459,1)),"")</f>
        <v/>
      </c>
      <c r="F1459" s="156"/>
      <c r="G1459" s="157" t="str">
        <f t="shared" si="22"/>
        <v/>
      </c>
      <c r="H1459" s="154" t="str">
        <f>IF(A1459&lt;&gt;"",VLOOKUP(G1459,ScoreRanges!$C$4:$E$8,3),"")</f>
        <v/>
      </c>
      <c r="I1459" s="156"/>
      <c r="J1459" s="129" t="str">
        <f>IF(AND(ConversionTable!$F$2&lt;&gt;"",A1459&lt;&gt;""),VLOOKUP(G1459,ConversionTable!B$2:D$402,3),"")</f>
        <v/>
      </c>
      <c r="K1459" s="66" t="str">
        <f>IF(AND(ConversionTable!$F$2&lt;&gt;"",A1459&lt;&gt;""),VLOOKUP(J1459,ConversionTable!I$4:K$7,3),"")</f>
        <v/>
      </c>
      <c r="M1459" s="66" t="str">
        <f>IF(A1459&lt;&gt;"",(Input!AE1459*ScoringModel!$B$11+Input!AF1459*ScoringModel!$B$21+Input!AG1459*ScoringModel!$B$31)*0.01,"")</f>
        <v/>
      </c>
      <c r="N1459" s="66" t="str">
        <f>IF(A1459&lt;&gt;"",(Input!J1459*ScoringModel!$B$4+Input!K1459*ScoringModel!$B$5+Input!L1459*ScoringModel!$B$6+Input!M1459*ScoringModel!$B$7+Input!N1459*ScoringModel!$B$8+Input!O1459*ScoringModel!$B$9+Input!P1459*ScoringModel!$B$10)*0.01,"")</f>
        <v/>
      </c>
      <c r="O1459" s="66" t="str">
        <f>IF(A1459&lt;&gt;"",(Input!Q1459*ScoringModel!$B$14+Input!R1459*ScoringModel!$B$15+Input!S1459*ScoringModel!$B$16+Input!T1459*ScoringModel!$B$17+Input!U1459*ScoringModel!$B$18+Input!V1459*ScoringModel!$B$19+Input!W1459*ScoringModel!$B$20)*0.01,"")</f>
        <v/>
      </c>
      <c r="P1459" s="66" t="str">
        <f>IF(A1459&lt;&gt;"",(Input!X1459*ScoringModel!$B$24+Input!Y1459*ScoringModel!$B$25+Input!Z1459*ScoringModel!$B$26+Input!AA1459*ScoringModel!$B$27+Input!AB1459*ScoringModel!$B$28+Input!AC1459*ScoringModel!$B$29+Input!AD1459*ScoringModel!$B$30)*0.01,"")</f>
        <v/>
      </c>
    </row>
    <row r="1460" spans="1:16" x14ac:dyDescent="0.25">
      <c r="A1460" s="154" t="str">
        <f>IF(Input!A1460&lt;&gt;"",Input!A1460,"")</f>
        <v/>
      </c>
      <c r="B1460" s="154" t="str">
        <f>IF(Input!D1460&lt;&gt;"",CONCATENATE(Input!D1460,", ",Input!C1460),"")</f>
        <v/>
      </c>
      <c r="C1460" s="154" t="str">
        <f>IF(Input!E1460&lt;&gt;"",Input!E1460,"")</f>
        <v/>
      </c>
      <c r="D1460" s="155" t="str">
        <f>IF(Input!F1460&lt;&gt;"",Input!F1460,"")</f>
        <v/>
      </c>
      <c r="E1460" s="154" t="str">
        <f>IF(Input!I1460&lt;&gt;"",CONCATENATE(Input!I1460,", ",LEFT(Input!H1460,1)),"")</f>
        <v/>
      </c>
      <c r="F1460" s="156"/>
      <c r="G1460" s="157" t="str">
        <f t="shared" si="22"/>
        <v/>
      </c>
      <c r="H1460" s="154" t="str">
        <f>IF(A1460&lt;&gt;"",VLOOKUP(G1460,ScoreRanges!$C$4:$E$8,3),"")</f>
        <v/>
      </c>
      <c r="I1460" s="156"/>
      <c r="J1460" s="129" t="str">
        <f>IF(AND(ConversionTable!$F$2&lt;&gt;"",A1460&lt;&gt;""),VLOOKUP(G1460,ConversionTable!B$2:D$402,3),"")</f>
        <v/>
      </c>
      <c r="K1460" s="66" t="str">
        <f>IF(AND(ConversionTable!$F$2&lt;&gt;"",A1460&lt;&gt;""),VLOOKUP(J1460,ConversionTable!I$4:K$7,3),"")</f>
        <v/>
      </c>
      <c r="M1460" s="66" t="str">
        <f>IF(A1460&lt;&gt;"",(Input!AE1460*ScoringModel!$B$11+Input!AF1460*ScoringModel!$B$21+Input!AG1460*ScoringModel!$B$31)*0.01,"")</f>
        <v/>
      </c>
      <c r="N1460" s="66" t="str">
        <f>IF(A1460&lt;&gt;"",(Input!J1460*ScoringModel!$B$4+Input!K1460*ScoringModel!$B$5+Input!L1460*ScoringModel!$B$6+Input!M1460*ScoringModel!$B$7+Input!N1460*ScoringModel!$B$8+Input!O1460*ScoringModel!$B$9+Input!P1460*ScoringModel!$B$10)*0.01,"")</f>
        <v/>
      </c>
      <c r="O1460" s="66" t="str">
        <f>IF(A1460&lt;&gt;"",(Input!Q1460*ScoringModel!$B$14+Input!R1460*ScoringModel!$B$15+Input!S1460*ScoringModel!$B$16+Input!T1460*ScoringModel!$B$17+Input!U1460*ScoringModel!$B$18+Input!V1460*ScoringModel!$B$19+Input!W1460*ScoringModel!$B$20)*0.01,"")</f>
        <v/>
      </c>
      <c r="P1460" s="66" t="str">
        <f>IF(A1460&lt;&gt;"",(Input!X1460*ScoringModel!$B$24+Input!Y1460*ScoringModel!$B$25+Input!Z1460*ScoringModel!$B$26+Input!AA1460*ScoringModel!$B$27+Input!AB1460*ScoringModel!$B$28+Input!AC1460*ScoringModel!$B$29+Input!AD1460*ScoringModel!$B$30)*0.01,"")</f>
        <v/>
      </c>
    </row>
    <row r="1461" spans="1:16" x14ac:dyDescent="0.25">
      <c r="A1461" s="154" t="str">
        <f>IF(Input!A1461&lt;&gt;"",Input!A1461,"")</f>
        <v/>
      </c>
      <c r="B1461" s="154" t="str">
        <f>IF(Input!D1461&lt;&gt;"",CONCATENATE(Input!D1461,", ",Input!C1461),"")</f>
        <v/>
      </c>
      <c r="C1461" s="154" t="str">
        <f>IF(Input!E1461&lt;&gt;"",Input!E1461,"")</f>
        <v/>
      </c>
      <c r="D1461" s="155" t="str">
        <f>IF(Input!F1461&lt;&gt;"",Input!F1461,"")</f>
        <v/>
      </c>
      <c r="E1461" s="154" t="str">
        <f>IF(Input!I1461&lt;&gt;"",CONCATENATE(Input!I1461,", ",LEFT(Input!H1461,1)),"")</f>
        <v/>
      </c>
      <c r="F1461" s="156"/>
      <c r="G1461" s="157" t="str">
        <f t="shared" si="22"/>
        <v/>
      </c>
      <c r="H1461" s="154" t="str">
        <f>IF(A1461&lt;&gt;"",VLOOKUP(G1461,ScoreRanges!$C$4:$E$8,3),"")</f>
        <v/>
      </c>
      <c r="I1461" s="156"/>
      <c r="J1461" s="129" t="str">
        <f>IF(AND(ConversionTable!$F$2&lt;&gt;"",A1461&lt;&gt;""),VLOOKUP(G1461,ConversionTable!B$2:D$402,3),"")</f>
        <v/>
      </c>
      <c r="K1461" s="66" t="str">
        <f>IF(AND(ConversionTable!$F$2&lt;&gt;"",A1461&lt;&gt;""),VLOOKUP(J1461,ConversionTable!I$4:K$7,3),"")</f>
        <v/>
      </c>
      <c r="M1461" s="66" t="str">
        <f>IF(A1461&lt;&gt;"",(Input!AE1461*ScoringModel!$B$11+Input!AF1461*ScoringModel!$B$21+Input!AG1461*ScoringModel!$B$31)*0.01,"")</f>
        <v/>
      </c>
      <c r="N1461" s="66" t="str">
        <f>IF(A1461&lt;&gt;"",(Input!J1461*ScoringModel!$B$4+Input!K1461*ScoringModel!$B$5+Input!L1461*ScoringModel!$B$6+Input!M1461*ScoringModel!$B$7+Input!N1461*ScoringModel!$B$8+Input!O1461*ScoringModel!$B$9+Input!P1461*ScoringModel!$B$10)*0.01,"")</f>
        <v/>
      </c>
      <c r="O1461" s="66" t="str">
        <f>IF(A1461&lt;&gt;"",(Input!Q1461*ScoringModel!$B$14+Input!R1461*ScoringModel!$B$15+Input!S1461*ScoringModel!$B$16+Input!T1461*ScoringModel!$B$17+Input!U1461*ScoringModel!$B$18+Input!V1461*ScoringModel!$B$19+Input!W1461*ScoringModel!$B$20)*0.01,"")</f>
        <v/>
      </c>
      <c r="P1461" s="66" t="str">
        <f>IF(A1461&lt;&gt;"",(Input!X1461*ScoringModel!$B$24+Input!Y1461*ScoringModel!$B$25+Input!Z1461*ScoringModel!$B$26+Input!AA1461*ScoringModel!$B$27+Input!AB1461*ScoringModel!$B$28+Input!AC1461*ScoringModel!$B$29+Input!AD1461*ScoringModel!$B$30)*0.01,"")</f>
        <v/>
      </c>
    </row>
    <row r="1462" spans="1:16" x14ac:dyDescent="0.25">
      <c r="A1462" s="154" t="str">
        <f>IF(Input!A1462&lt;&gt;"",Input!A1462,"")</f>
        <v/>
      </c>
      <c r="B1462" s="154" t="str">
        <f>IF(Input!D1462&lt;&gt;"",CONCATENATE(Input!D1462,", ",Input!C1462),"")</f>
        <v/>
      </c>
      <c r="C1462" s="154" t="str">
        <f>IF(Input!E1462&lt;&gt;"",Input!E1462,"")</f>
        <v/>
      </c>
      <c r="D1462" s="155" t="str">
        <f>IF(Input!F1462&lt;&gt;"",Input!F1462,"")</f>
        <v/>
      </c>
      <c r="E1462" s="154" t="str">
        <f>IF(Input!I1462&lt;&gt;"",CONCATENATE(Input!I1462,", ",LEFT(Input!H1462,1)),"")</f>
        <v/>
      </c>
      <c r="F1462" s="156"/>
      <c r="G1462" s="157" t="str">
        <f t="shared" si="22"/>
        <v/>
      </c>
      <c r="H1462" s="154" t="str">
        <f>IF(A1462&lt;&gt;"",VLOOKUP(G1462,ScoreRanges!$C$4:$E$8,3),"")</f>
        <v/>
      </c>
      <c r="I1462" s="156"/>
      <c r="J1462" s="129" t="str">
        <f>IF(AND(ConversionTable!$F$2&lt;&gt;"",A1462&lt;&gt;""),VLOOKUP(G1462,ConversionTable!B$2:D$402,3),"")</f>
        <v/>
      </c>
      <c r="K1462" s="66" t="str">
        <f>IF(AND(ConversionTable!$F$2&lt;&gt;"",A1462&lt;&gt;""),VLOOKUP(J1462,ConversionTable!I$4:K$7,3),"")</f>
        <v/>
      </c>
      <c r="M1462" s="66" t="str">
        <f>IF(A1462&lt;&gt;"",(Input!AE1462*ScoringModel!$B$11+Input!AF1462*ScoringModel!$B$21+Input!AG1462*ScoringModel!$B$31)*0.01,"")</f>
        <v/>
      </c>
      <c r="N1462" s="66" t="str">
        <f>IF(A1462&lt;&gt;"",(Input!J1462*ScoringModel!$B$4+Input!K1462*ScoringModel!$B$5+Input!L1462*ScoringModel!$B$6+Input!M1462*ScoringModel!$B$7+Input!N1462*ScoringModel!$B$8+Input!O1462*ScoringModel!$B$9+Input!P1462*ScoringModel!$B$10)*0.01,"")</f>
        <v/>
      </c>
      <c r="O1462" s="66" t="str">
        <f>IF(A1462&lt;&gt;"",(Input!Q1462*ScoringModel!$B$14+Input!R1462*ScoringModel!$B$15+Input!S1462*ScoringModel!$B$16+Input!T1462*ScoringModel!$B$17+Input!U1462*ScoringModel!$B$18+Input!V1462*ScoringModel!$B$19+Input!W1462*ScoringModel!$B$20)*0.01,"")</f>
        <v/>
      </c>
      <c r="P1462" s="66" t="str">
        <f>IF(A1462&lt;&gt;"",(Input!X1462*ScoringModel!$B$24+Input!Y1462*ScoringModel!$B$25+Input!Z1462*ScoringModel!$B$26+Input!AA1462*ScoringModel!$B$27+Input!AB1462*ScoringModel!$B$28+Input!AC1462*ScoringModel!$B$29+Input!AD1462*ScoringModel!$B$30)*0.01,"")</f>
        <v/>
      </c>
    </row>
    <row r="1463" spans="1:16" x14ac:dyDescent="0.25">
      <c r="A1463" s="154" t="str">
        <f>IF(Input!A1463&lt;&gt;"",Input!A1463,"")</f>
        <v/>
      </c>
      <c r="B1463" s="154" t="str">
        <f>IF(Input!D1463&lt;&gt;"",CONCATENATE(Input!D1463,", ",Input!C1463),"")</f>
        <v/>
      </c>
      <c r="C1463" s="154" t="str">
        <f>IF(Input!E1463&lt;&gt;"",Input!E1463,"")</f>
        <v/>
      </c>
      <c r="D1463" s="155" t="str">
        <f>IF(Input!F1463&lt;&gt;"",Input!F1463,"")</f>
        <v/>
      </c>
      <c r="E1463" s="154" t="str">
        <f>IF(Input!I1463&lt;&gt;"",CONCATENATE(Input!I1463,", ",LEFT(Input!H1463,1)),"")</f>
        <v/>
      </c>
      <c r="F1463" s="156"/>
      <c r="G1463" s="157" t="str">
        <f t="shared" si="22"/>
        <v/>
      </c>
      <c r="H1463" s="154" t="str">
        <f>IF(A1463&lt;&gt;"",VLOOKUP(G1463,ScoreRanges!$C$4:$E$8,3),"")</f>
        <v/>
      </c>
      <c r="I1463" s="156"/>
      <c r="J1463" s="129" t="str">
        <f>IF(AND(ConversionTable!$F$2&lt;&gt;"",A1463&lt;&gt;""),VLOOKUP(G1463,ConversionTable!B$2:D$402,3),"")</f>
        <v/>
      </c>
      <c r="K1463" s="66" t="str">
        <f>IF(AND(ConversionTable!$F$2&lt;&gt;"",A1463&lt;&gt;""),VLOOKUP(J1463,ConversionTable!I$4:K$7,3),"")</f>
        <v/>
      </c>
      <c r="M1463" s="66" t="str">
        <f>IF(A1463&lt;&gt;"",(Input!AE1463*ScoringModel!$B$11+Input!AF1463*ScoringModel!$B$21+Input!AG1463*ScoringModel!$B$31)*0.01,"")</f>
        <v/>
      </c>
      <c r="N1463" s="66" t="str">
        <f>IF(A1463&lt;&gt;"",(Input!J1463*ScoringModel!$B$4+Input!K1463*ScoringModel!$B$5+Input!L1463*ScoringModel!$B$6+Input!M1463*ScoringModel!$B$7+Input!N1463*ScoringModel!$B$8+Input!O1463*ScoringModel!$B$9+Input!P1463*ScoringModel!$B$10)*0.01,"")</f>
        <v/>
      </c>
      <c r="O1463" s="66" t="str">
        <f>IF(A1463&lt;&gt;"",(Input!Q1463*ScoringModel!$B$14+Input!R1463*ScoringModel!$B$15+Input!S1463*ScoringModel!$B$16+Input!T1463*ScoringModel!$B$17+Input!U1463*ScoringModel!$B$18+Input!V1463*ScoringModel!$B$19+Input!W1463*ScoringModel!$B$20)*0.01,"")</f>
        <v/>
      </c>
      <c r="P1463" s="66" t="str">
        <f>IF(A1463&lt;&gt;"",(Input!X1463*ScoringModel!$B$24+Input!Y1463*ScoringModel!$B$25+Input!Z1463*ScoringModel!$B$26+Input!AA1463*ScoringModel!$B$27+Input!AB1463*ScoringModel!$B$28+Input!AC1463*ScoringModel!$B$29+Input!AD1463*ScoringModel!$B$30)*0.01,"")</f>
        <v/>
      </c>
    </row>
    <row r="1464" spans="1:16" x14ac:dyDescent="0.25">
      <c r="A1464" s="154" t="str">
        <f>IF(Input!A1464&lt;&gt;"",Input!A1464,"")</f>
        <v/>
      </c>
      <c r="B1464" s="154" t="str">
        <f>IF(Input!D1464&lt;&gt;"",CONCATENATE(Input!D1464,", ",Input!C1464),"")</f>
        <v/>
      </c>
      <c r="C1464" s="154" t="str">
        <f>IF(Input!E1464&lt;&gt;"",Input!E1464,"")</f>
        <v/>
      </c>
      <c r="D1464" s="155" t="str">
        <f>IF(Input!F1464&lt;&gt;"",Input!F1464,"")</f>
        <v/>
      </c>
      <c r="E1464" s="154" t="str">
        <f>IF(Input!I1464&lt;&gt;"",CONCATENATE(Input!I1464,", ",LEFT(Input!H1464,1)),"")</f>
        <v/>
      </c>
      <c r="F1464" s="156"/>
      <c r="G1464" s="157" t="str">
        <f t="shared" si="22"/>
        <v/>
      </c>
      <c r="H1464" s="154" t="str">
        <f>IF(A1464&lt;&gt;"",VLOOKUP(G1464,ScoreRanges!$C$4:$E$8,3),"")</f>
        <v/>
      </c>
      <c r="I1464" s="156"/>
      <c r="J1464" s="129" t="str">
        <f>IF(AND(ConversionTable!$F$2&lt;&gt;"",A1464&lt;&gt;""),VLOOKUP(G1464,ConversionTable!B$2:D$402,3),"")</f>
        <v/>
      </c>
      <c r="K1464" s="66" t="str">
        <f>IF(AND(ConversionTable!$F$2&lt;&gt;"",A1464&lt;&gt;""),VLOOKUP(J1464,ConversionTable!I$4:K$7,3),"")</f>
        <v/>
      </c>
      <c r="M1464" s="66" t="str">
        <f>IF(A1464&lt;&gt;"",(Input!AE1464*ScoringModel!$B$11+Input!AF1464*ScoringModel!$B$21+Input!AG1464*ScoringModel!$B$31)*0.01,"")</f>
        <v/>
      </c>
      <c r="N1464" s="66" t="str">
        <f>IF(A1464&lt;&gt;"",(Input!J1464*ScoringModel!$B$4+Input!K1464*ScoringModel!$B$5+Input!L1464*ScoringModel!$B$6+Input!M1464*ScoringModel!$B$7+Input!N1464*ScoringModel!$B$8+Input!O1464*ScoringModel!$B$9+Input!P1464*ScoringModel!$B$10)*0.01,"")</f>
        <v/>
      </c>
      <c r="O1464" s="66" t="str">
        <f>IF(A1464&lt;&gt;"",(Input!Q1464*ScoringModel!$B$14+Input!R1464*ScoringModel!$B$15+Input!S1464*ScoringModel!$B$16+Input!T1464*ScoringModel!$B$17+Input!U1464*ScoringModel!$B$18+Input!V1464*ScoringModel!$B$19+Input!W1464*ScoringModel!$B$20)*0.01,"")</f>
        <v/>
      </c>
      <c r="P1464" s="66" t="str">
        <f>IF(A1464&lt;&gt;"",(Input!X1464*ScoringModel!$B$24+Input!Y1464*ScoringModel!$B$25+Input!Z1464*ScoringModel!$B$26+Input!AA1464*ScoringModel!$B$27+Input!AB1464*ScoringModel!$B$28+Input!AC1464*ScoringModel!$B$29+Input!AD1464*ScoringModel!$B$30)*0.01,"")</f>
        <v/>
      </c>
    </row>
    <row r="1465" spans="1:16" x14ac:dyDescent="0.25">
      <c r="A1465" s="154" t="str">
        <f>IF(Input!A1465&lt;&gt;"",Input!A1465,"")</f>
        <v/>
      </c>
      <c r="B1465" s="154" t="str">
        <f>IF(Input!D1465&lt;&gt;"",CONCATENATE(Input!D1465,", ",Input!C1465),"")</f>
        <v/>
      </c>
      <c r="C1465" s="154" t="str">
        <f>IF(Input!E1465&lt;&gt;"",Input!E1465,"")</f>
        <v/>
      </c>
      <c r="D1465" s="155" t="str">
        <f>IF(Input!F1465&lt;&gt;"",Input!F1465,"")</f>
        <v/>
      </c>
      <c r="E1465" s="154" t="str">
        <f>IF(Input!I1465&lt;&gt;"",CONCATENATE(Input!I1465,", ",LEFT(Input!H1465,1)),"")</f>
        <v/>
      </c>
      <c r="F1465" s="156"/>
      <c r="G1465" s="157" t="str">
        <f t="shared" si="22"/>
        <v/>
      </c>
      <c r="H1465" s="154" t="str">
        <f>IF(A1465&lt;&gt;"",VLOOKUP(G1465,ScoreRanges!$C$4:$E$8,3),"")</f>
        <v/>
      </c>
      <c r="I1465" s="156"/>
      <c r="J1465" s="129" t="str">
        <f>IF(AND(ConversionTable!$F$2&lt;&gt;"",A1465&lt;&gt;""),VLOOKUP(G1465,ConversionTable!B$2:D$402,3),"")</f>
        <v/>
      </c>
      <c r="K1465" s="66" t="str">
        <f>IF(AND(ConversionTable!$F$2&lt;&gt;"",A1465&lt;&gt;""),VLOOKUP(J1465,ConversionTable!I$4:K$7,3),"")</f>
        <v/>
      </c>
      <c r="M1465" s="66" t="str">
        <f>IF(A1465&lt;&gt;"",(Input!AE1465*ScoringModel!$B$11+Input!AF1465*ScoringModel!$B$21+Input!AG1465*ScoringModel!$B$31)*0.01,"")</f>
        <v/>
      </c>
      <c r="N1465" s="66" t="str">
        <f>IF(A1465&lt;&gt;"",(Input!J1465*ScoringModel!$B$4+Input!K1465*ScoringModel!$B$5+Input!L1465*ScoringModel!$B$6+Input!M1465*ScoringModel!$B$7+Input!N1465*ScoringModel!$B$8+Input!O1465*ScoringModel!$B$9+Input!P1465*ScoringModel!$B$10)*0.01,"")</f>
        <v/>
      </c>
      <c r="O1465" s="66" t="str">
        <f>IF(A1465&lt;&gt;"",(Input!Q1465*ScoringModel!$B$14+Input!R1465*ScoringModel!$B$15+Input!S1465*ScoringModel!$B$16+Input!T1465*ScoringModel!$B$17+Input!U1465*ScoringModel!$B$18+Input!V1465*ScoringModel!$B$19+Input!W1465*ScoringModel!$B$20)*0.01,"")</f>
        <v/>
      </c>
      <c r="P1465" s="66" t="str">
        <f>IF(A1465&lt;&gt;"",(Input!X1465*ScoringModel!$B$24+Input!Y1465*ScoringModel!$B$25+Input!Z1465*ScoringModel!$B$26+Input!AA1465*ScoringModel!$B$27+Input!AB1465*ScoringModel!$B$28+Input!AC1465*ScoringModel!$B$29+Input!AD1465*ScoringModel!$B$30)*0.01,"")</f>
        <v/>
      </c>
    </row>
    <row r="1466" spans="1:16" x14ac:dyDescent="0.25">
      <c r="A1466" s="154" t="str">
        <f>IF(Input!A1466&lt;&gt;"",Input!A1466,"")</f>
        <v/>
      </c>
      <c r="B1466" s="154" t="str">
        <f>IF(Input!D1466&lt;&gt;"",CONCATENATE(Input!D1466,", ",Input!C1466),"")</f>
        <v/>
      </c>
      <c r="C1466" s="154" t="str">
        <f>IF(Input!E1466&lt;&gt;"",Input!E1466,"")</f>
        <v/>
      </c>
      <c r="D1466" s="155" t="str">
        <f>IF(Input!F1466&lt;&gt;"",Input!F1466,"")</f>
        <v/>
      </c>
      <c r="E1466" s="154" t="str">
        <f>IF(Input!I1466&lt;&gt;"",CONCATENATE(Input!I1466,", ",LEFT(Input!H1466,1)),"")</f>
        <v/>
      </c>
      <c r="F1466" s="156"/>
      <c r="G1466" s="157" t="str">
        <f t="shared" si="22"/>
        <v/>
      </c>
      <c r="H1466" s="154" t="str">
        <f>IF(A1466&lt;&gt;"",VLOOKUP(G1466,ScoreRanges!$C$4:$E$8,3),"")</f>
        <v/>
      </c>
      <c r="I1466" s="156"/>
      <c r="J1466" s="129" t="str">
        <f>IF(AND(ConversionTable!$F$2&lt;&gt;"",A1466&lt;&gt;""),VLOOKUP(G1466,ConversionTable!B$2:D$402,3),"")</f>
        <v/>
      </c>
      <c r="K1466" s="66" t="str">
        <f>IF(AND(ConversionTable!$F$2&lt;&gt;"",A1466&lt;&gt;""),VLOOKUP(J1466,ConversionTable!I$4:K$7,3),"")</f>
        <v/>
      </c>
      <c r="M1466" s="66" t="str">
        <f>IF(A1466&lt;&gt;"",(Input!AE1466*ScoringModel!$B$11+Input!AF1466*ScoringModel!$B$21+Input!AG1466*ScoringModel!$B$31)*0.01,"")</f>
        <v/>
      </c>
      <c r="N1466" s="66" t="str">
        <f>IF(A1466&lt;&gt;"",(Input!J1466*ScoringModel!$B$4+Input!K1466*ScoringModel!$B$5+Input!L1466*ScoringModel!$B$6+Input!M1466*ScoringModel!$B$7+Input!N1466*ScoringModel!$B$8+Input!O1466*ScoringModel!$B$9+Input!P1466*ScoringModel!$B$10)*0.01,"")</f>
        <v/>
      </c>
      <c r="O1466" s="66" t="str">
        <f>IF(A1466&lt;&gt;"",(Input!Q1466*ScoringModel!$B$14+Input!R1466*ScoringModel!$B$15+Input!S1466*ScoringModel!$B$16+Input!T1466*ScoringModel!$B$17+Input!U1466*ScoringModel!$B$18+Input!V1466*ScoringModel!$B$19+Input!W1466*ScoringModel!$B$20)*0.01,"")</f>
        <v/>
      </c>
      <c r="P1466" s="66" t="str">
        <f>IF(A1466&lt;&gt;"",(Input!X1466*ScoringModel!$B$24+Input!Y1466*ScoringModel!$B$25+Input!Z1466*ScoringModel!$B$26+Input!AA1466*ScoringModel!$B$27+Input!AB1466*ScoringModel!$B$28+Input!AC1466*ScoringModel!$B$29+Input!AD1466*ScoringModel!$B$30)*0.01,"")</f>
        <v/>
      </c>
    </row>
    <row r="1467" spans="1:16" x14ac:dyDescent="0.25">
      <c r="A1467" s="154" t="str">
        <f>IF(Input!A1467&lt;&gt;"",Input!A1467,"")</f>
        <v/>
      </c>
      <c r="B1467" s="154" t="str">
        <f>IF(Input!D1467&lt;&gt;"",CONCATENATE(Input!D1467,", ",Input!C1467),"")</f>
        <v/>
      </c>
      <c r="C1467" s="154" t="str">
        <f>IF(Input!E1467&lt;&gt;"",Input!E1467,"")</f>
        <v/>
      </c>
      <c r="D1467" s="155" t="str">
        <f>IF(Input!F1467&lt;&gt;"",Input!F1467,"")</f>
        <v/>
      </c>
      <c r="E1467" s="154" t="str">
        <f>IF(Input!I1467&lt;&gt;"",CONCATENATE(Input!I1467,", ",LEFT(Input!H1467,1)),"")</f>
        <v/>
      </c>
      <c r="F1467" s="156"/>
      <c r="G1467" s="157" t="str">
        <f t="shared" si="22"/>
        <v/>
      </c>
      <c r="H1467" s="154" t="str">
        <f>IF(A1467&lt;&gt;"",VLOOKUP(G1467,ScoreRanges!$C$4:$E$8,3),"")</f>
        <v/>
      </c>
      <c r="I1467" s="156"/>
      <c r="J1467" s="129" t="str">
        <f>IF(AND(ConversionTable!$F$2&lt;&gt;"",A1467&lt;&gt;""),VLOOKUP(G1467,ConversionTable!B$2:D$402,3),"")</f>
        <v/>
      </c>
      <c r="K1467" s="66" t="str">
        <f>IF(AND(ConversionTable!$F$2&lt;&gt;"",A1467&lt;&gt;""),VLOOKUP(J1467,ConversionTable!I$4:K$7,3),"")</f>
        <v/>
      </c>
      <c r="M1467" s="66" t="str">
        <f>IF(A1467&lt;&gt;"",(Input!AE1467*ScoringModel!$B$11+Input!AF1467*ScoringModel!$B$21+Input!AG1467*ScoringModel!$B$31)*0.01,"")</f>
        <v/>
      </c>
      <c r="N1467" s="66" t="str">
        <f>IF(A1467&lt;&gt;"",(Input!J1467*ScoringModel!$B$4+Input!K1467*ScoringModel!$B$5+Input!L1467*ScoringModel!$B$6+Input!M1467*ScoringModel!$B$7+Input!N1467*ScoringModel!$B$8+Input!O1467*ScoringModel!$B$9+Input!P1467*ScoringModel!$B$10)*0.01,"")</f>
        <v/>
      </c>
      <c r="O1467" s="66" t="str">
        <f>IF(A1467&lt;&gt;"",(Input!Q1467*ScoringModel!$B$14+Input!R1467*ScoringModel!$B$15+Input!S1467*ScoringModel!$B$16+Input!T1467*ScoringModel!$B$17+Input!U1467*ScoringModel!$B$18+Input!V1467*ScoringModel!$B$19+Input!W1467*ScoringModel!$B$20)*0.01,"")</f>
        <v/>
      </c>
      <c r="P1467" s="66" t="str">
        <f>IF(A1467&lt;&gt;"",(Input!X1467*ScoringModel!$B$24+Input!Y1467*ScoringModel!$B$25+Input!Z1467*ScoringModel!$B$26+Input!AA1467*ScoringModel!$B$27+Input!AB1467*ScoringModel!$B$28+Input!AC1467*ScoringModel!$B$29+Input!AD1467*ScoringModel!$B$30)*0.01,"")</f>
        <v/>
      </c>
    </row>
    <row r="1468" spans="1:16" x14ac:dyDescent="0.25">
      <c r="A1468" s="154" t="str">
        <f>IF(Input!A1468&lt;&gt;"",Input!A1468,"")</f>
        <v/>
      </c>
      <c r="B1468" s="154" t="str">
        <f>IF(Input!D1468&lt;&gt;"",CONCATENATE(Input!D1468,", ",Input!C1468),"")</f>
        <v/>
      </c>
      <c r="C1468" s="154" t="str">
        <f>IF(Input!E1468&lt;&gt;"",Input!E1468,"")</f>
        <v/>
      </c>
      <c r="D1468" s="155" t="str">
        <f>IF(Input!F1468&lt;&gt;"",Input!F1468,"")</f>
        <v/>
      </c>
      <c r="E1468" s="154" t="str">
        <f>IF(Input!I1468&lt;&gt;"",CONCATENATE(Input!I1468,", ",LEFT(Input!H1468,1)),"")</f>
        <v/>
      </c>
      <c r="F1468" s="156"/>
      <c r="G1468" s="157" t="str">
        <f t="shared" si="22"/>
        <v/>
      </c>
      <c r="H1468" s="154" t="str">
        <f>IF(A1468&lt;&gt;"",VLOOKUP(G1468,ScoreRanges!$C$4:$E$8,3),"")</f>
        <v/>
      </c>
      <c r="I1468" s="156"/>
      <c r="J1468" s="129" t="str">
        <f>IF(AND(ConversionTable!$F$2&lt;&gt;"",A1468&lt;&gt;""),VLOOKUP(G1468,ConversionTable!B$2:D$402,3),"")</f>
        <v/>
      </c>
      <c r="K1468" s="66" t="str">
        <f>IF(AND(ConversionTable!$F$2&lt;&gt;"",A1468&lt;&gt;""),VLOOKUP(J1468,ConversionTable!I$4:K$7,3),"")</f>
        <v/>
      </c>
      <c r="M1468" s="66" t="str">
        <f>IF(A1468&lt;&gt;"",(Input!AE1468*ScoringModel!$B$11+Input!AF1468*ScoringModel!$B$21+Input!AG1468*ScoringModel!$B$31)*0.01,"")</f>
        <v/>
      </c>
      <c r="N1468" s="66" t="str">
        <f>IF(A1468&lt;&gt;"",(Input!J1468*ScoringModel!$B$4+Input!K1468*ScoringModel!$B$5+Input!L1468*ScoringModel!$B$6+Input!M1468*ScoringModel!$B$7+Input!N1468*ScoringModel!$B$8+Input!O1468*ScoringModel!$B$9+Input!P1468*ScoringModel!$B$10)*0.01,"")</f>
        <v/>
      </c>
      <c r="O1468" s="66" t="str">
        <f>IF(A1468&lt;&gt;"",(Input!Q1468*ScoringModel!$B$14+Input!R1468*ScoringModel!$B$15+Input!S1468*ScoringModel!$B$16+Input!T1468*ScoringModel!$B$17+Input!U1468*ScoringModel!$B$18+Input!V1468*ScoringModel!$B$19+Input!W1468*ScoringModel!$B$20)*0.01,"")</f>
        <v/>
      </c>
      <c r="P1468" s="66" t="str">
        <f>IF(A1468&lt;&gt;"",(Input!X1468*ScoringModel!$B$24+Input!Y1468*ScoringModel!$B$25+Input!Z1468*ScoringModel!$B$26+Input!AA1468*ScoringModel!$B$27+Input!AB1468*ScoringModel!$B$28+Input!AC1468*ScoringModel!$B$29+Input!AD1468*ScoringModel!$B$30)*0.01,"")</f>
        <v/>
      </c>
    </row>
    <row r="1469" spans="1:16" x14ac:dyDescent="0.25">
      <c r="A1469" s="154" t="str">
        <f>IF(Input!A1469&lt;&gt;"",Input!A1469,"")</f>
        <v/>
      </c>
      <c r="B1469" s="154" t="str">
        <f>IF(Input!D1469&lt;&gt;"",CONCATENATE(Input!D1469,", ",Input!C1469),"")</f>
        <v/>
      </c>
      <c r="C1469" s="154" t="str">
        <f>IF(Input!E1469&lt;&gt;"",Input!E1469,"")</f>
        <v/>
      </c>
      <c r="D1469" s="155" t="str">
        <f>IF(Input!F1469&lt;&gt;"",Input!F1469,"")</f>
        <v/>
      </c>
      <c r="E1469" s="154" t="str">
        <f>IF(Input!I1469&lt;&gt;"",CONCATENATE(Input!I1469,", ",LEFT(Input!H1469,1)),"")</f>
        <v/>
      </c>
      <c r="F1469" s="156"/>
      <c r="G1469" s="157" t="str">
        <f t="shared" si="22"/>
        <v/>
      </c>
      <c r="H1469" s="154" t="str">
        <f>IF(A1469&lt;&gt;"",VLOOKUP(G1469,ScoreRanges!$C$4:$E$8,3),"")</f>
        <v/>
      </c>
      <c r="I1469" s="156"/>
      <c r="J1469" s="129" t="str">
        <f>IF(AND(ConversionTable!$F$2&lt;&gt;"",A1469&lt;&gt;""),VLOOKUP(G1469,ConversionTable!B$2:D$402,3),"")</f>
        <v/>
      </c>
      <c r="K1469" s="66" t="str">
        <f>IF(AND(ConversionTable!$F$2&lt;&gt;"",A1469&lt;&gt;""),VLOOKUP(J1469,ConversionTable!I$4:K$7,3),"")</f>
        <v/>
      </c>
      <c r="M1469" s="66" t="str">
        <f>IF(A1469&lt;&gt;"",(Input!AE1469*ScoringModel!$B$11+Input!AF1469*ScoringModel!$B$21+Input!AG1469*ScoringModel!$B$31)*0.01,"")</f>
        <v/>
      </c>
      <c r="N1469" s="66" t="str">
        <f>IF(A1469&lt;&gt;"",(Input!J1469*ScoringModel!$B$4+Input!K1469*ScoringModel!$B$5+Input!L1469*ScoringModel!$B$6+Input!M1469*ScoringModel!$B$7+Input!N1469*ScoringModel!$B$8+Input!O1469*ScoringModel!$B$9+Input!P1469*ScoringModel!$B$10)*0.01,"")</f>
        <v/>
      </c>
      <c r="O1469" s="66" t="str">
        <f>IF(A1469&lt;&gt;"",(Input!Q1469*ScoringModel!$B$14+Input!R1469*ScoringModel!$B$15+Input!S1469*ScoringModel!$B$16+Input!T1469*ScoringModel!$B$17+Input!U1469*ScoringModel!$B$18+Input!V1469*ScoringModel!$B$19+Input!W1469*ScoringModel!$B$20)*0.01,"")</f>
        <v/>
      </c>
      <c r="P1469" s="66" t="str">
        <f>IF(A1469&lt;&gt;"",(Input!X1469*ScoringModel!$B$24+Input!Y1469*ScoringModel!$B$25+Input!Z1469*ScoringModel!$B$26+Input!AA1469*ScoringModel!$B$27+Input!AB1469*ScoringModel!$B$28+Input!AC1469*ScoringModel!$B$29+Input!AD1469*ScoringModel!$B$30)*0.01,"")</f>
        <v/>
      </c>
    </row>
    <row r="1470" spans="1:16" x14ac:dyDescent="0.25">
      <c r="A1470" s="154" t="str">
        <f>IF(Input!A1470&lt;&gt;"",Input!A1470,"")</f>
        <v/>
      </c>
      <c r="B1470" s="154" t="str">
        <f>IF(Input!D1470&lt;&gt;"",CONCATENATE(Input!D1470,", ",Input!C1470),"")</f>
        <v/>
      </c>
      <c r="C1470" s="154" t="str">
        <f>IF(Input!E1470&lt;&gt;"",Input!E1470,"")</f>
        <v/>
      </c>
      <c r="D1470" s="155" t="str">
        <f>IF(Input!F1470&lt;&gt;"",Input!F1470,"")</f>
        <v/>
      </c>
      <c r="E1470" s="154" t="str">
        <f>IF(Input!I1470&lt;&gt;"",CONCATENATE(Input!I1470,", ",LEFT(Input!H1470,1)),"")</f>
        <v/>
      </c>
      <c r="F1470" s="156"/>
      <c r="G1470" s="157" t="str">
        <f t="shared" si="22"/>
        <v/>
      </c>
      <c r="H1470" s="154" t="str">
        <f>IF(A1470&lt;&gt;"",VLOOKUP(G1470,ScoreRanges!$C$4:$E$8,3),"")</f>
        <v/>
      </c>
      <c r="I1470" s="156"/>
      <c r="J1470" s="129" t="str">
        <f>IF(AND(ConversionTable!$F$2&lt;&gt;"",A1470&lt;&gt;""),VLOOKUP(G1470,ConversionTable!B$2:D$402,3),"")</f>
        <v/>
      </c>
      <c r="K1470" s="66" t="str">
        <f>IF(AND(ConversionTable!$F$2&lt;&gt;"",A1470&lt;&gt;""),VLOOKUP(J1470,ConversionTable!I$4:K$7,3),"")</f>
        <v/>
      </c>
      <c r="M1470" s="66" t="str">
        <f>IF(A1470&lt;&gt;"",(Input!AE1470*ScoringModel!$B$11+Input!AF1470*ScoringModel!$B$21+Input!AG1470*ScoringModel!$B$31)*0.01,"")</f>
        <v/>
      </c>
      <c r="N1470" s="66" t="str">
        <f>IF(A1470&lt;&gt;"",(Input!J1470*ScoringModel!$B$4+Input!K1470*ScoringModel!$B$5+Input!L1470*ScoringModel!$B$6+Input!M1470*ScoringModel!$B$7+Input!N1470*ScoringModel!$B$8+Input!O1470*ScoringModel!$B$9+Input!P1470*ScoringModel!$B$10)*0.01,"")</f>
        <v/>
      </c>
      <c r="O1470" s="66" t="str">
        <f>IF(A1470&lt;&gt;"",(Input!Q1470*ScoringModel!$B$14+Input!R1470*ScoringModel!$B$15+Input!S1470*ScoringModel!$B$16+Input!T1470*ScoringModel!$B$17+Input!U1470*ScoringModel!$B$18+Input!V1470*ScoringModel!$B$19+Input!W1470*ScoringModel!$B$20)*0.01,"")</f>
        <v/>
      </c>
      <c r="P1470" s="66" t="str">
        <f>IF(A1470&lt;&gt;"",(Input!X1470*ScoringModel!$B$24+Input!Y1470*ScoringModel!$B$25+Input!Z1470*ScoringModel!$B$26+Input!AA1470*ScoringModel!$B$27+Input!AB1470*ScoringModel!$B$28+Input!AC1470*ScoringModel!$B$29+Input!AD1470*ScoringModel!$B$30)*0.01,"")</f>
        <v/>
      </c>
    </row>
    <row r="1471" spans="1:16" x14ac:dyDescent="0.25">
      <c r="A1471" s="154" t="str">
        <f>IF(Input!A1471&lt;&gt;"",Input!A1471,"")</f>
        <v/>
      </c>
      <c r="B1471" s="154" t="str">
        <f>IF(Input!D1471&lt;&gt;"",CONCATENATE(Input!D1471,", ",Input!C1471),"")</f>
        <v/>
      </c>
      <c r="C1471" s="154" t="str">
        <f>IF(Input!E1471&lt;&gt;"",Input!E1471,"")</f>
        <v/>
      </c>
      <c r="D1471" s="155" t="str">
        <f>IF(Input!F1471&lt;&gt;"",Input!F1471,"")</f>
        <v/>
      </c>
      <c r="E1471" s="154" t="str">
        <f>IF(Input!I1471&lt;&gt;"",CONCATENATE(Input!I1471,", ",LEFT(Input!H1471,1)),"")</f>
        <v/>
      </c>
      <c r="F1471" s="156"/>
      <c r="G1471" s="157" t="str">
        <f t="shared" si="22"/>
        <v/>
      </c>
      <c r="H1471" s="154" t="str">
        <f>IF(A1471&lt;&gt;"",VLOOKUP(G1471,ScoreRanges!$C$4:$E$8,3),"")</f>
        <v/>
      </c>
      <c r="I1471" s="156"/>
      <c r="J1471" s="129" t="str">
        <f>IF(AND(ConversionTable!$F$2&lt;&gt;"",A1471&lt;&gt;""),VLOOKUP(G1471,ConversionTable!B$2:D$402,3),"")</f>
        <v/>
      </c>
      <c r="K1471" s="66" t="str">
        <f>IF(AND(ConversionTable!$F$2&lt;&gt;"",A1471&lt;&gt;""),VLOOKUP(J1471,ConversionTable!I$4:K$7,3),"")</f>
        <v/>
      </c>
      <c r="M1471" s="66" t="str">
        <f>IF(A1471&lt;&gt;"",(Input!AE1471*ScoringModel!$B$11+Input!AF1471*ScoringModel!$B$21+Input!AG1471*ScoringModel!$B$31)*0.01,"")</f>
        <v/>
      </c>
      <c r="N1471" s="66" t="str">
        <f>IF(A1471&lt;&gt;"",(Input!J1471*ScoringModel!$B$4+Input!K1471*ScoringModel!$B$5+Input!L1471*ScoringModel!$B$6+Input!M1471*ScoringModel!$B$7+Input!N1471*ScoringModel!$B$8+Input!O1471*ScoringModel!$B$9+Input!P1471*ScoringModel!$B$10)*0.01,"")</f>
        <v/>
      </c>
      <c r="O1471" s="66" t="str">
        <f>IF(A1471&lt;&gt;"",(Input!Q1471*ScoringModel!$B$14+Input!R1471*ScoringModel!$B$15+Input!S1471*ScoringModel!$B$16+Input!T1471*ScoringModel!$B$17+Input!U1471*ScoringModel!$B$18+Input!V1471*ScoringModel!$B$19+Input!W1471*ScoringModel!$B$20)*0.01,"")</f>
        <v/>
      </c>
      <c r="P1471" s="66" t="str">
        <f>IF(A1471&lt;&gt;"",(Input!X1471*ScoringModel!$B$24+Input!Y1471*ScoringModel!$B$25+Input!Z1471*ScoringModel!$B$26+Input!AA1471*ScoringModel!$B$27+Input!AB1471*ScoringModel!$B$28+Input!AC1471*ScoringModel!$B$29+Input!AD1471*ScoringModel!$B$30)*0.01,"")</f>
        <v/>
      </c>
    </row>
    <row r="1472" spans="1:16" x14ac:dyDescent="0.25">
      <c r="A1472" s="154" t="str">
        <f>IF(Input!A1472&lt;&gt;"",Input!A1472,"")</f>
        <v/>
      </c>
      <c r="B1472" s="154" t="str">
        <f>IF(Input!D1472&lt;&gt;"",CONCATENATE(Input!D1472,", ",Input!C1472),"")</f>
        <v/>
      </c>
      <c r="C1472" s="154" t="str">
        <f>IF(Input!E1472&lt;&gt;"",Input!E1472,"")</f>
        <v/>
      </c>
      <c r="D1472" s="155" t="str">
        <f>IF(Input!F1472&lt;&gt;"",Input!F1472,"")</f>
        <v/>
      </c>
      <c r="E1472" s="154" t="str">
        <f>IF(Input!I1472&lt;&gt;"",CONCATENATE(Input!I1472,", ",LEFT(Input!H1472,1)),"")</f>
        <v/>
      </c>
      <c r="F1472" s="156"/>
      <c r="G1472" s="157" t="str">
        <f t="shared" si="22"/>
        <v/>
      </c>
      <c r="H1472" s="154" t="str">
        <f>IF(A1472&lt;&gt;"",VLOOKUP(G1472,ScoreRanges!$C$4:$E$8,3),"")</f>
        <v/>
      </c>
      <c r="I1472" s="156"/>
      <c r="J1472" s="129" t="str">
        <f>IF(AND(ConversionTable!$F$2&lt;&gt;"",A1472&lt;&gt;""),VLOOKUP(G1472,ConversionTable!B$2:D$402,3),"")</f>
        <v/>
      </c>
      <c r="K1472" s="66" t="str">
        <f>IF(AND(ConversionTable!$F$2&lt;&gt;"",A1472&lt;&gt;""),VLOOKUP(J1472,ConversionTable!I$4:K$7,3),"")</f>
        <v/>
      </c>
      <c r="M1472" s="66" t="str">
        <f>IF(A1472&lt;&gt;"",(Input!AE1472*ScoringModel!$B$11+Input!AF1472*ScoringModel!$B$21+Input!AG1472*ScoringModel!$B$31)*0.01,"")</f>
        <v/>
      </c>
      <c r="N1472" s="66" t="str">
        <f>IF(A1472&lt;&gt;"",(Input!J1472*ScoringModel!$B$4+Input!K1472*ScoringModel!$B$5+Input!L1472*ScoringModel!$B$6+Input!M1472*ScoringModel!$B$7+Input!N1472*ScoringModel!$B$8+Input!O1472*ScoringModel!$B$9+Input!P1472*ScoringModel!$B$10)*0.01,"")</f>
        <v/>
      </c>
      <c r="O1472" s="66" t="str">
        <f>IF(A1472&lt;&gt;"",(Input!Q1472*ScoringModel!$B$14+Input!R1472*ScoringModel!$B$15+Input!S1472*ScoringModel!$B$16+Input!T1472*ScoringModel!$B$17+Input!U1472*ScoringModel!$B$18+Input!V1472*ScoringModel!$B$19+Input!W1472*ScoringModel!$B$20)*0.01,"")</f>
        <v/>
      </c>
      <c r="P1472" s="66" t="str">
        <f>IF(A1472&lt;&gt;"",(Input!X1472*ScoringModel!$B$24+Input!Y1472*ScoringModel!$B$25+Input!Z1472*ScoringModel!$B$26+Input!AA1472*ScoringModel!$B$27+Input!AB1472*ScoringModel!$B$28+Input!AC1472*ScoringModel!$B$29+Input!AD1472*ScoringModel!$B$30)*0.01,"")</f>
        <v/>
      </c>
    </row>
    <row r="1473" spans="1:16" x14ac:dyDescent="0.25">
      <c r="A1473" s="154" t="str">
        <f>IF(Input!A1473&lt;&gt;"",Input!A1473,"")</f>
        <v/>
      </c>
      <c r="B1473" s="154" t="str">
        <f>IF(Input!D1473&lt;&gt;"",CONCATENATE(Input!D1473,", ",Input!C1473),"")</f>
        <v/>
      </c>
      <c r="C1473" s="154" t="str">
        <f>IF(Input!E1473&lt;&gt;"",Input!E1473,"")</f>
        <v/>
      </c>
      <c r="D1473" s="155" t="str">
        <f>IF(Input!F1473&lt;&gt;"",Input!F1473,"")</f>
        <v/>
      </c>
      <c r="E1473" s="154" t="str">
        <f>IF(Input!I1473&lt;&gt;"",CONCATENATE(Input!I1473,", ",LEFT(Input!H1473,1)),"")</f>
        <v/>
      </c>
      <c r="F1473" s="156"/>
      <c r="G1473" s="157" t="str">
        <f t="shared" si="22"/>
        <v/>
      </c>
      <c r="H1473" s="154" t="str">
        <f>IF(A1473&lt;&gt;"",VLOOKUP(G1473,ScoreRanges!$C$4:$E$8,3),"")</f>
        <v/>
      </c>
      <c r="I1473" s="156"/>
      <c r="J1473" s="129" t="str">
        <f>IF(AND(ConversionTable!$F$2&lt;&gt;"",A1473&lt;&gt;""),VLOOKUP(G1473,ConversionTable!B$2:D$402,3),"")</f>
        <v/>
      </c>
      <c r="K1473" s="66" t="str">
        <f>IF(AND(ConversionTable!$F$2&lt;&gt;"",A1473&lt;&gt;""),VLOOKUP(J1473,ConversionTable!I$4:K$7,3),"")</f>
        <v/>
      </c>
      <c r="M1473" s="66" t="str">
        <f>IF(A1473&lt;&gt;"",(Input!AE1473*ScoringModel!$B$11+Input!AF1473*ScoringModel!$B$21+Input!AG1473*ScoringModel!$B$31)*0.01,"")</f>
        <v/>
      </c>
      <c r="N1473" s="66" t="str">
        <f>IF(A1473&lt;&gt;"",(Input!J1473*ScoringModel!$B$4+Input!K1473*ScoringModel!$B$5+Input!L1473*ScoringModel!$B$6+Input!M1473*ScoringModel!$B$7+Input!N1473*ScoringModel!$B$8+Input!O1473*ScoringModel!$B$9+Input!P1473*ScoringModel!$B$10)*0.01,"")</f>
        <v/>
      </c>
      <c r="O1473" s="66" t="str">
        <f>IF(A1473&lt;&gt;"",(Input!Q1473*ScoringModel!$B$14+Input!R1473*ScoringModel!$B$15+Input!S1473*ScoringModel!$B$16+Input!T1473*ScoringModel!$B$17+Input!U1473*ScoringModel!$B$18+Input!V1473*ScoringModel!$B$19+Input!W1473*ScoringModel!$B$20)*0.01,"")</f>
        <v/>
      </c>
      <c r="P1473" s="66" t="str">
        <f>IF(A1473&lt;&gt;"",(Input!X1473*ScoringModel!$B$24+Input!Y1473*ScoringModel!$B$25+Input!Z1473*ScoringModel!$B$26+Input!AA1473*ScoringModel!$B$27+Input!AB1473*ScoringModel!$B$28+Input!AC1473*ScoringModel!$B$29+Input!AD1473*ScoringModel!$B$30)*0.01,"")</f>
        <v/>
      </c>
    </row>
    <row r="1474" spans="1:16" x14ac:dyDescent="0.25">
      <c r="A1474" s="154" t="str">
        <f>IF(Input!A1474&lt;&gt;"",Input!A1474,"")</f>
        <v/>
      </c>
      <c r="B1474" s="154" t="str">
        <f>IF(Input!D1474&lt;&gt;"",CONCATENATE(Input!D1474,", ",Input!C1474),"")</f>
        <v/>
      </c>
      <c r="C1474" s="154" t="str">
        <f>IF(Input!E1474&lt;&gt;"",Input!E1474,"")</f>
        <v/>
      </c>
      <c r="D1474" s="155" t="str">
        <f>IF(Input!F1474&lt;&gt;"",Input!F1474,"")</f>
        <v/>
      </c>
      <c r="E1474" s="154" t="str">
        <f>IF(Input!I1474&lt;&gt;"",CONCATENATE(Input!I1474,", ",LEFT(Input!H1474,1)),"")</f>
        <v/>
      </c>
      <c r="F1474" s="156"/>
      <c r="G1474" s="157" t="str">
        <f t="shared" ref="G1474:G1537" si="23">IF(A1474&lt;&gt;"",SUM(M1474:P1474),"")</f>
        <v/>
      </c>
      <c r="H1474" s="154" t="str">
        <f>IF(A1474&lt;&gt;"",VLOOKUP(G1474,ScoreRanges!$C$4:$E$8,3),"")</f>
        <v/>
      </c>
      <c r="I1474" s="156"/>
      <c r="J1474" s="129" t="str">
        <f>IF(AND(ConversionTable!$F$2&lt;&gt;"",A1474&lt;&gt;""),VLOOKUP(G1474,ConversionTable!B$2:D$402,3),"")</f>
        <v/>
      </c>
      <c r="K1474" s="66" t="str">
        <f>IF(AND(ConversionTable!$F$2&lt;&gt;"",A1474&lt;&gt;""),VLOOKUP(J1474,ConversionTable!I$4:K$7,3),"")</f>
        <v/>
      </c>
      <c r="M1474" s="66" t="str">
        <f>IF(A1474&lt;&gt;"",(Input!AE1474*ScoringModel!$B$11+Input!AF1474*ScoringModel!$B$21+Input!AG1474*ScoringModel!$B$31)*0.01,"")</f>
        <v/>
      </c>
      <c r="N1474" s="66" t="str">
        <f>IF(A1474&lt;&gt;"",(Input!J1474*ScoringModel!$B$4+Input!K1474*ScoringModel!$B$5+Input!L1474*ScoringModel!$B$6+Input!M1474*ScoringModel!$B$7+Input!N1474*ScoringModel!$B$8+Input!O1474*ScoringModel!$B$9+Input!P1474*ScoringModel!$B$10)*0.01,"")</f>
        <v/>
      </c>
      <c r="O1474" s="66" t="str">
        <f>IF(A1474&lt;&gt;"",(Input!Q1474*ScoringModel!$B$14+Input!R1474*ScoringModel!$B$15+Input!S1474*ScoringModel!$B$16+Input!T1474*ScoringModel!$B$17+Input!U1474*ScoringModel!$B$18+Input!V1474*ScoringModel!$B$19+Input!W1474*ScoringModel!$B$20)*0.01,"")</f>
        <v/>
      </c>
      <c r="P1474" s="66" t="str">
        <f>IF(A1474&lt;&gt;"",(Input!X1474*ScoringModel!$B$24+Input!Y1474*ScoringModel!$B$25+Input!Z1474*ScoringModel!$B$26+Input!AA1474*ScoringModel!$B$27+Input!AB1474*ScoringModel!$B$28+Input!AC1474*ScoringModel!$B$29+Input!AD1474*ScoringModel!$B$30)*0.01,"")</f>
        <v/>
      </c>
    </row>
    <row r="1475" spans="1:16" x14ac:dyDescent="0.25">
      <c r="A1475" s="154" t="str">
        <f>IF(Input!A1475&lt;&gt;"",Input!A1475,"")</f>
        <v/>
      </c>
      <c r="B1475" s="154" t="str">
        <f>IF(Input!D1475&lt;&gt;"",CONCATENATE(Input!D1475,", ",Input!C1475),"")</f>
        <v/>
      </c>
      <c r="C1475" s="154" t="str">
        <f>IF(Input!E1475&lt;&gt;"",Input!E1475,"")</f>
        <v/>
      </c>
      <c r="D1475" s="155" t="str">
        <f>IF(Input!F1475&lt;&gt;"",Input!F1475,"")</f>
        <v/>
      </c>
      <c r="E1475" s="154" t="str">
        <f>IF(Input!I1475&lt;&gt;"",CONCATENATE(Input!I1475,", ",LEFT(Input!H1475,1)),"")</f>
        <v/>
      </c>
      <c r="F1475" s="156"/>
      <c r="G1475" s="157" t="str">
        <f t="shared" si="23"/>
        <v/>
      </c>
      <c r="H1475" s="154" t="str">
        <f>IF(A1475&lt;&gt;"",VLOOKUP(G1475,ScoreRanges!$C$4:$E$8,3),"")</f>
        <v/>
      </c>
      <c r="I1475" s="156"/>
      <c r="J1475" s="129" t="str">
        <f>IF(AND(ConversionTable!$F$2&lt;&gt;"",A1475&lt;&gt;""),VLOOKUP(G1475,ConversionTable!B$2:D$402,3),"")</f>
        <v/>
      </c>
      <c r="K1475" s="66" t="str">
        <f>IF(AND(ConversionTable!$F$2&lt;&gt;"",A1475&lt;&gt;""),VLOOKUP(J1475,ConversionTable!I$4:K$7,3),"")</f>
        <v/>
      </c>
      <c r="M1475" s="66" t="str">
        <f>IF(A1475&lt;&gt;"",(Input!AE1475*ScoringModel!$B$11+Input!AF1475*ScoringModel!$B$21+Input!AG1475*ScoringModel!$B$31)*0.01,"")</f>
        <v/>
      </c>
      <c r="N1475" s="66" t="str">
        <f>IF(A1475&lt;&gt;"",(Input!J1475*ScoringModel!$B$4+Input!K1475*ScoringModel!$B$5+Input!L1475*ScoringModel!$B$6+Input!M1475*ScoringModel!$B$7+Input!N1475*ScoringModel!$B$8+Input!O1475*ScoringModel!$B$9+Input!P1475*ScoringModel!$B$10)*0.01,"")</f>
        <v/>
      </c>
      <c r="O1475" s="66" t="str">
        <f>IF(A1475&lt;&gt;"",(Input!Q1475*ScoringModel!$B$14+Input!R1475*ScoringModel!$B$15+Input!S1475*ScoringModel!$B$16+Input!T1475*ScoringModel!$B$17+Input!U1475*ScoringModel!$B$18+Input!V1475*ScoringModel!$B$19+Input!W1475*ScoringModel!$B$20)*0.01,"")</f>
        <v/>
      </c>
      <c r="P1475" s="66" t="str">
        <f>IF(A1475&lt;&gt;"",(Input!X1475*ScoringModel!$B$24+Input!Y1475*ScoringModel!$B$25+Input!Z1475*ScoringModel!$B$26+Input!AA1475*ScoringModel!$B$27+Input!AB1475*ScoringModel!$B$28+Input!AC1475*ScoringModel!$B$29+Input!AD1475*ScoringModel!$B$30)*0.01,"")</f>
        <v/>
      </c>
    </row>
    <row r="1476" spans="1:16" x14ac:dyDescent="0.25">
      <c r="A1476" s="154" t="str">
        <f>IF(Input!A1476&lt;&gt;"",Input!A1476,"")</f>
        <v/>
      </c>
      <c r="B1476" s="154" t="str">
        <f>IF(Input!D1476&lt;&gt;"",CONCATENATE(Input!D1476,", ",Input!C1476),"")</f>
        <v/>
      </c>
      <c r="C1476" s="154" t="str">
        <f>IF(Input!E1476&lt;&gt;"",Input!E1476,"")</f>
        <v/>
      </c>
      <c r="D1476" s="155" t="str">
        <f>IF(Input!F1476&lt;&gt;"",Input!F1476,"")</f>
        <v/>
      </c>
      <c r="E1476" s="154" t="str">
        <f>IF(Input!I1476&lt;&gt;"",CONCATENATE(Input!I1476,", ",LEFT(Input!H1476,1)),"")</f>
        <v/>
      </c>
      <c r="F1476" s="156"/>
      <c r="G1476" s="157" t="str">
        <f t="shared" si="23"/>
        <v/>
      </c>
      <c r="H1476" s="154" t="str">
        <f>IF(A1476&lt;&gt;"",VLOOKUP(G1476,ScoreRanges!$C$4:$E$8,3),"")</f>
        <v/>
      </c>
      <c r="I1476" s="156"/>
      <c r="J1476" s="129" t="str">
        <f>IF(AND(ConversionTable!$F$2&lt;&gt;"",A1476&lt;&gt;""),VLOOKUP(G1476,ConversionTable!B$2:D$402,3),"")</f>
        <v/>
      </c>
      <c r="K1476" s="66" t="str">
        <f>IF(AND(ConversionTable!$F$2&lt;&gt;"",A1476&lt;&gt;""),VLOOKUP(J1476,ConversionTable!I$4:K$7,3),"")</f>
        <v/>
      </c>
      <c r="M1476" s="66" t="str">
        <f>IF(A1476&lt;&gt;"",(Input!AE1476*ScoringModel!$B$11+Input!AF1476*ScoringModel!$B$21+Input!AG1476*ScoringModel!$B$31)*0.01,"")</f>
        <v/>
      </c>
      <c r="N1476" s="66" t="str">
        <f>IF(A1476&lt;&gt;"",(Input!J1476*ScoringModel!$B$4+Input!K1476*ScoringModel!$B$5+Input!L1476*ScoringModel!$B$6+Input!M1476*ScoringModel!$B$7+Input!N1476*ScoringModel!$B$8+Input!O1476*ScoringModel!$B$9+Input!P1476*ScoringModel!$B$10)*0.01,"")</f>
        <v/>
      </c>
      <c r="O1476" s="66" t="str">
        <f>IF(A1476&lt;&gt;"",(Input!Q1476*ScoringModel!$B$14+Input!R1476*ScoringModel!$B$15+Input!S1476*ScoringModel!$B$16+Input!T1476*ScoringModel!$B$17+Input!U1476*ScoringModel!$B$18+Input!V1476*ScoringModel!$B$19+Input!W1476*ScoringModel!$B$20)*0.01,"")</f>
        <v/>
      </c>
      <c r="P1476" s="66" t="str">
        <f>IF(A1476&lt;&gt;"",(Input!X1476*ScoringModel!$B$24+Input!Y1476*ScoringModel!$B$25+Input!Z1476*ScoringModel!$B$26+Input!AA1476*ScoringModel!$B$27+Input!AB1476*ScoringModel!$B$28+Input!AC1476*ScoringModel!$B$29+Input!AD1476*ScoringModel!$B$30)*0.01,"")</f>
        <v/>
      </c>
    </row>
    <row r="1477" spans="1:16" x14ac:dyDescent="0.25">
      <c r="A1477" s="154" t="str">
        <f>IF(Input!A1477&lt;&gt;"",Input!A1477,"")</f>
        <v/>
      </c>
      <c r="B1477" s="154" t="str">
        <f>IF(Input!D1477&lt;&gt;"",CONCATENATE(Input!D1477,", ",Input!C1477),"")</f>
        <v/>
      </c>
      <c r="C1477" s="154" t="str">
        <f>IF(Input!E1477&lt;&gt;"",Input!E1477,"")</f>
        <v/>
      </c>
      <c r="D1477" s="155" t="str">
        <f>IF(Input!F1477&lt;&gt;"",Input!F1477,"")</f>
        <v/>
      </c>
      <c r="E1477" s="154" t="str">
        <f>IF(Input!I1477&lt;&gt;"",CONCATENATE(Input!I1477,", ",LEFT(Input!H1477,1)),"")</f>
        <v/>
      </c>
      <c r="F1477" s="156"/>
      <c r="G1477" s="157" t="str">
        <f t="shared" si="23"/>
        <v/>
      </c>
      <c r="H1477" s="154" t="str">
        <f>IF(A1477&lt;&gt;"",VLOOKUP(G1477,ScoreRanges!$C$4:$E$8,3),"")</f>
        <v/>
      </c>
      <c r="I1477" s="156"/>
      <c r="J1477" s="129" t="str">
        <f>IF(AND(ConversionTable!$F$2&lt;&gt;"",A1477&lt;&gt;""),VLOOKUP(G1477,ConversionTable!B$2:D$402,3),"")</f>
        <v/>
      </c>
      <c r="K1477" s="66" t="str">
        <f>IF(AND(ConversionTable!$F$2&lt;&gt;"",A1477&lt;&gt;""),VLOOKUP(J1477,ConversionTable!I$4:K$7,3),"")</f>
        <v/>
      </c>
      <c r="M1477" s="66" t="str">
        <f>IF(A1477&lt;&gt;"",(Input!AE1477*ScoringModel!$B$11+Input!AF1477*ScoringModel!$B$21+Input!AG1477*ScoringModel!$B$31)*0.01,"")</f>
        <v/>
      </c>
      <c r="N1477" s="66" t="str">
        <f>IF(A1477&lt;&gt;"",(Input!J1477*ScoringModel!$B$4+Input!K1477*ScoringModel!$B$5+Input!L1477*ScoringModel!$B$6+Input!M1477*ScoringModel!$B$7+Input!N1477*ScoringModel!$B$8+Input!O1477*ScoringModel!$B$9+Input!P1477*ScoringModel!$B$10)*0.01,"")</f>
        <v/>
      </c>
      <c r="O1477" s="66" t="str">
        <f>IF(A1477&lt;&gt;"",(Input!Q1477*ScoringModel!$B$14+Input!R1477*ScoringModel!$B$15+Input!S1477*ScoringModel!$B$16+Input!T1477*ScoringModel!$B$17+Input!U1477*ScoringModel!$B$18+Input!V1477*ScoringModel!$B$19+Input!W1477*ScoringModel!$B$20)*0.01,"")</f>
        <v/>
      </c>
      <c r="P1477" s="66" t="str">
        <f>IF(A1477&lt;&gt;"",(Input!X1477*ScoringModel!$B$24+Input!Y1477*ScoringModel!$B$25+Input!Z1477*ScoringModel!$B$26+Input!AA1477*ScoringModel!$B$27+Input!AB1477*ScoringModel!$B$28+Input!AC1477*ScoringModel!$B$29+Input!AD1477*ScoringModel!$B$30)*0.01,"")</f>
        <v/>
      </c>
    </row>
    <row r="1478" spans="1:16" x14ac:dyDescent="0.25">
      <c r="A1478" s="154" t="str">
        <f>IF(Input!A1478&lt;&gt;"",Input!A1478,"")</f>
        <v/>
      </c>
      <c r="B1478" s="154" t="str">
        <f>IF(Input!D1478&lt;&gt;"",CONCATENATE(Input!D1478,", ",Input!C1478),"")</f>
        <v/>
      </c>
      <c r="C1478" s="154" t="str">
        <f>IF(Input!E1478&lt;&gt;"",Input!E1478,"")</f>
        <v/>
      </c>
      <c r="D1478" s="155" t="str">
        <f>IF(Input!F1478&lt;&gt;"",Input!F1478,"")</f>
        <v/>
      </c>
      <c r="E1478" s="154" t="str">
        <f>IF(Input!I1478&lt;&gt;"",CONCATENATE(Input!I1478,", ",LEFT(Input!H1478,1)),"")</f>
        <v/>
      </c>
      <c r="F1478" s="156"/>
      <c r="G1478" s="157" t="str">
        <f t="shared" si="23"/>
        <v/>
      </c>
      <c r="H1478" s="154" t="str">
        <f>IF(A1478&lt;&gt;"",VLOOKUP(G1478,ScoreRanges!$C$4:$E$8,3),"")</f>
        <v/>
      </c>
      <c r="I1478" s="156"/>
      <c r="J1478" s="129" t="str">
        <f>IF(AND(ConversionTable!$F$2&lt;&gt;"",A1478&lt;&gt;""),VLOOKUP(G1478,ConversionTable!B$2:D$402,3),"")</f>
        <v/>
      </c>
      <c r="K1478" s="66" t="str">
        <f>IF(AND(ConversionTable!$F$2&lt;&gt;"",A1478&lt;&gt;""),VLOOKUP(J1478,ConversionTable!I$4:K$7,3),"")</f>
        <v/>
      </c>
      <c r="M1478" s="66" t="str">
        <f>IF(A1478&lt;&gt;"",(Input!AE1478*ScoringModel!$B$11+Input!AF1478*ScoringModel!$B$21+Input!AG1478*ScoringModel!$B$31)*0.01,"")</f>
        <v/>
      </c>
      <c r="N1478" s="66" t="str">
        <f>IF(A1478&lt;&gt;"",(Input!J1478*ScoringModel!$B$4+Input!K1478*ScoringModel!$B$5+Input!L1478*ScoringModel!$B$6+Input!M1478*ScoringModel!$B$7+Input!N1478*ScoringModel!$B$8+Input!O1478*ScoringModel!$B$9+Input!P1478*ScoringModel!$B$10)*0.01,"")</f>
        <v/>
      </c>
      <c r="O1478" s="66" t="str">
        <f>IF(A1478&lt;&gt;"",(Input!Q1478*ScoringModel!$B$14+Input!R1478*ScoringModel!$B$15+Input!S1478*ScoringModel!$B$16+Input!T1478*ScoringModel!$B$17+Input!U1478*ScoringModel!$B$18+Input!V1478*ScoringModel!$B$19+Input!W1478*ScoringModel!$B$20)*0.01,"")</f>
        <v/>
      </c>
      <c r="P1478" s="66" t="str">
        <f>IF(A1478&lt;&gt;"",(Input!X1478*ScoringModel!$B$24+Input!Y1478*ScoringModel!$B$25+Input!Z1478*ScoringModel!$B$26+Input!AA1478*ScoringModel!$B$27+Input!AB1478*ScoringModel!$B$28+Input!AC1478*ScoringModel!$B$29+Input!AD1478*ScoringModel!$B$30)*0.01,"")</f>
        <v/>
      </c>
    </row>
    <row r="1479" spans="1:16" x14ac:dyDescent="0.25">
      <c r="A1479" s="154" t="str">
        <f>IF(Input!A1479&lt;&gt;"",Input!A1479,"")</f>
        <v/>
      </c>
      <c r="B1479" s="154" t="str">
        <f>IF(Input!D1479&lt;&gt;"",CONCATENATE(Input!D1479,", ",Input!C1479),"")</f>
        <v/>
      </c>
      <c r="C1479" s="154" t="str">
        <f>IF(Input!E1479&lt;&gt;"",Input!E1479,"")</f>
        <v/>
      </c>
      <c r="D1479" s="155" t="str">
        <f>IF(Input!F1479&lt;&gt;"",Input!F1479,"")</f>
        <v/>
      </c>
      <c r="E1479" s="154" t="str">
        <f>IF(Input!I1479&lt;&gt;"",CONCATENATE(Input!I1479,", ",LEFT(Input!H1479,1)),"")</f>
        <v/>
      </c>
      <c r="F1479" s="156"/>
      <c r="G1479" s="157" t="str">
        <f t="shared" si="23"/>
        <v/>
      </c>
      <c r="H1479" s="154" t="str">
        <f>IF(A1479&lt;&gt;"",VLOOKUP(G1479,ScoreRanges!$C$4:$E$8,3),"")</f>
        <v/>
      </c>
      <c r="I1479" s="156"/>
      <c r="J1479" s="129" t="str">
        <f>IF(AND(ConversionTable!$F$2&lt;&gt;"",A1479&lt;&gt;""),VLOOKUP(G1479,ConversionTable!B$2:D$402,3),"")</f>
        <v/>
      </c>
      <c r="K1479" s="66" t="str">
        <f>IF(AND(ConversionTable!$F$2&lt;&gt;"",A1479&lt;&gt;""),VLOOKUP(J1479,ConversionTable!I$4:K$7,3),"")</f>
        <v/>
      </c>
      <c r="M1479" s="66" t="str">
        <f>IF(A1479&lt;&gt;"",(Input!AE1479*ScoringModel!$B$11+Input!AF1479*ScoringModel!$B$21+Input!AG1479*ScoringModel!$B$31)*0.01,"")</f>
        <v/>
      </c>
      <c r="N1479" s="66" t="str">
        <f>IF(A1479&lt;&gt;"",(Input!J1479*ScoringModel!$B$4+Input!K1479*ScoringModel!$B$5+Input!L1479*ScoringModel!$B$6+Input!M1479*ScoringModel!$B$7+Input!N1479*ScoringModel!$B$8+Input!O1479*ScoringModel!$B$9+Input!P1479*ScoringModel!$B$10)*0.01,"")</f>
        <v/>
      </c>
      <c r="O1479" s="66" t="str">
        <f>IF(A1479&lt;&gt;"",(Input!Q1479*ScoringModel!$B$14+Input!R1479*ScoringModel!$B$15+Input!S1479*ScoringModel!$B$16+Input!T1479*ScoringModel!$B$17+Input!U1479*ScoringModel!$B$18+Input!V1479*ScoringModel!$B$19+Input!W1479*ScoringModel!$B$20)*0.01,"")</f>
        <v/>
      </c>
      <c r="P1479" s="66" t="str">
        <f>IF(A1479&lt;&gt;"",(Input!X1479*ScoringModel!$B$24+Input!Y1479*ScoringModel!$B$25+Input!Z1479*ScoringModel!$B$26+Input!AA1479*ScoringModel!$B$27+Input!AB1479*ScoringModel!$B$28+Input!AC1479*ScoringModel!$B$29+Input!AD1479*ScoringModel!$B$30)*0.01,"")</f>
        <v/>
      </c>
    </row>
    <row r="1480" spans="1:16" x14ac:dyDescent="0.25">
      <c r="A1480" s="154" t="str">
        <f>IF(Input!A1480&lt;&gt;"",Input!A1480,"")</f>
        <v/>
      </c>
      <c r="B1480" s="154" t="str">
        <f>IF(Input!D1480&lt;&gt;"",CONCATENATE(Input!D1480,", ",Input!C1480),"")</f>
        <v/>
      </c>
      <c r="C1480" s="154" t="str">
        <f>IF(Input!E1480&lt;&gt;"",Input!E1480,"")</f>
        <v/>
      </c>
      <c r="D1480" s="155" t="str">
        <f>IF(Input!F1480&lt;&gt;"",Input!F1480,"")</f>
        <v/>
      </c>
      <c r="E1480" s="154" t="str">
        <f>IF(Input!I1480&lt;&gt;"",CONCATENATE(Input!I1480,", ",LEFT(Input!H1480,1)),"")</f>
        <v/>
      </c>
      <c r="F1480" s="156"/>
      <c r="G1480" s="157" t="str">
        <f t="shared" si="23"/>
        <v/>
      </c>
      <c r="H1480" s="154" t="str">
        <f>IF(A1480&lt;&gt;"",VLOOKUP(G1480,ScoreRanges!$C$4:$E$8,3),"")</f>
        <v/>
      </c>
      <c r="I1480" s="156"/>
      <c r="J1480" s="129" t="str">
        <f>IF(AND(ConversionTable!$F$2&lt;&gt;"",A1480&lt;&gt;""),VLOOKUP(G1480,ConversionTable!B$2:D$402,3),"")</f>
        <v/>
      </c>
      <c r="K1480" s="66" t="str">
        <f>IF(AND(ConversionTable!$F$2&lt;&gt;"",A1480&lt;&gt;""),VLOOKUP(J1480,ConversionTable!I$4:K$7,3),"")</f>
        <v/>
      </c>
      <c r="M1480" s="66" t="str">
        <f>IF(A1480&lt;&gt;"",(Input!AE1480*ScoringModel!$B$11+Input!AF1480*ScoringModel!$B$21+Input!AG1480*ScoringModel!$B$31)*0.01,"")</f>
        <v/>
      </c>
      <c r="N1480" s="66" t="str">
        <f>IF(A1480&lt;&gt;"",(Input!J1480*ScoringModel!$B$4+Input!K1480*ScoringModel!$B$5+Input!L1480*ScoringModel!$B$6+Input!M1480*ScoringModel!$B$7+Input!N1480*ScoringModel!$B$8+Input!O1480*ScoringModel!$B$9+Input!P1480*ScoringModel!$B$10)*0.01,"")</f>
        <v/>
      </c>
      <c r="O1480" s="66" t="str">
        <f>IF(A1480&lt;&gt;"",(Input!Q1480*ScoringModel!$B$14+Input!R1480*ScoringModel!$B$15+Input!S1480*ScoringModel!$B$16+Input!T1480*ScoringModel!$B$17+Input!U1480*ScoringModel!$B$18+Input!V1480*ScoringModel!$B$19+Input!W1480*ScoringModel!$B$20)*0.01,"")</f>
        <v/>
      </c>
      <c r="P1480" s="66" t="str">
        <f>IF(A1480&lt;&gt;"",(Input!X1480*ScoringModel!$B$24+Input!Y1480*ScoringModel!$B$25+Input!Z1480*ScoringModel!$B$26+Input!AA1480*ScoringModel!$B$27+Input!AB1480*ScoringModel!$B$28+Input!AC1480*ScoringModel!$B$29+Input!AD1480*ScoringModel!$B$30)*0.01,"")</f>
        <v/>
      </c>
    </row>
    <row r="1481" spans="1:16" x14ac:dyDescent="0.25">
      <c r="A1481" s="154" t="str">
        <f>IF(Input!A1481&lt;&gt;"",Input!A1481,"")</f>
        <v/>
      </c>
      <c r="B1481" s="154" t="str">
        <f>IF(Input!D1481&lt;&gt;"",CONCATENATE(Input!D1481,", ",Input!C1481),"")</f>
        <v/>
      </c>
      <c r="C1481" s="154" t="str">
        <f>IF(Input!E1481&lt;&gt;"",Input!E1481,"")</f>
        <v/>
      </c>
      <c r="D1481" s="155" t="str">
        <f>IF(Input!F1481&lt;&gt;"",Input!F1481,"")</f>
        <v/>
      </c>
      <c r="E1481" s="154" t="str">
        <f>IF(Input!I1481&lt;&gt;"",CONCATENATE(Input!I1481,", ",LEFT(Input!H1481,1)),"")</f>
        <v/>
      </c>
      <c r="F1481" s="156"/>
      <c r="G1481" s="157" t="str">
        <f t="shared" si="23"/>
        <v/>
      </c>
      <c r="H1481" s="154" t="str">
        <f>IF(A1481&lt;&gt;"",VLOOKUP(G1481,ScoreRanges!$C$4:$E$8,3),"")</f>
        <v/>
      </c>
      <c r="I1481" s="156"/>
      <c r="J1481" s="129" t="str">
        <f>IF(AND(ConversionTable!$F$2&lt;&gt;"",A1481&lt;&gt;""),VLOOKUP(G1481,ConversionTable!B$2:D$402,3),"")</f>
        <v/>
      </c>
      <c r="K1481" s="66" t="str">
        <f>IF(AND(ConversionTable!$F$2&lt;&gt;"",A1481&lt;&gt;""),VLOOKUP(J1481,ConversionTable!I$4:K$7,3),"")</f>
        <v/>
      </c>
      <c r="M1481" s="66" t="str">
        <f>IF(A1481&lt;&gt;"",(Input!AE1481*ScoringModel!$B$11+Input!AF1481*ScoringModel!$B$21+Input!AG1481*ScoringModel!$B$31)*0.01,"")</f>
        <v/>
      </c>
      <c r="N1481" s="66" t="str">
        <f>IF(A1481&lt;&gt;"",(Input!J1481*ScoringModel!$B$4+Input!K1481*ScoringModel!$B$5+Input!L1481*ScoringModel!$B$6+Input!M1481*ScoringModel!$B$7+Input!N1481*ScoringModel!$B$8+Input!O1481*ScoringModel!$B$9+Input!P1481*ScoringModel!$B$10)*0.01,"")</f>
        <v/>
      </c>
      <c r="O1481" s="66" t="str">
        <f>IF(A1481&lt;&gt;"",(Input!Q1481*ScoringModel!$B$14+Input!R1481*ScoringModel!$B$15+Input!S1481*ScoringModel!$B$16+Input!T1481*ScoringModel!$B$17+Input!U1481*ScoringModel!$B$18+Input!V1481*ScoringModel!$B$19+Input!W1481*ScoringModel!$B$20)*0.01,"")</f>
        <v/>
      </c>
      <c r="P1481" s="66" t="str">
        <f>IF(A1481&lt;&gt;"",(Input!X1481*ScoringModel!$B$24+Input!Y1481*ScoringModel!$B$25+Input!Z1481*ScoringModel!$B$26+Input!AA1481*ScoringModel!$B$27+Input!AB1481*ScoringModel!$B$28+Input!AC1481*ScoringModel!$B$29+Input!AD1481*ScoringModel!$B$30)*0.01,"")</f>
        <v/>
      </c>
    </row>
    <row r="1482" spans="1:16" x14ac:dyDescent="0.25">
      <c r="A1482" s="154" t="str">
        <f>IF(Input!A1482&lt;&gt;"",Input!A1482,"")</f>
        <v/>
      </c>
      <c r="B1482" s="154" t="str">
        <f>IF(Input!D1482&lt;&gt;"",CONCATENATE(Input!D1482,", ",Input!C1482),"")</f>
        <v/>
      </c>
      <c r="C1482" s="154" t="str">
        <f>IF(Input!E1482&lt;&gt;"",Input!E1482,"")</f>
        <v/>
      </c>
      <c r="D1482" s="155" t="str">
        <f>IF(Input!F1482&lt;&gt;"",Input!F1482,"")</f>
        <v/>
      </c>
      <c r="E1482" s="154" t="str">
        <f>IF(Input!I1482&lt;&gt;"",CONCATENATE(Input!I1482,", ",LEFT(Input!H1482,1)),"")</f>
        <v/>
      </c>
      <c r="F1482" s="156"/>
      <c r="G1482" s="157" t="str">
        <f t="shared" si="23"/>
        <v/>
      </c>
      <c r="H1482" s="154" t="str">
        <f>IF(A1482&lt;&gt;"",VLOOKUP(G1482,ScoreRanges!$C$4:$E$8,3),"")</f>
        <v/>
      </c>
      <c r="I1482" s="156"/>
      <c r="J1482" s="129" t="str">
        <f>IF(AND(ConversionTable!$F$2&lt;&gt;"",A1482&lt;&gt;""),VLOOKUP(G1482,ConversionTable!B$2:D$402,3),"")</f>
        <v/>
      </c>
      <c r="K1482" s="66" t="str">
        <f>IF(AND(ConversionTable!$F$2&lt;&gt;"",A1482&lt;&gt;""),VLOOKUP(J1482,ConversionTable!I$4:K$7,3),"")</f>
        <v/>
      </c>
      <c r="M1482" s="66" t="str">
        <f>IF(A1482&lt;&gt;"",(Input!AE1482*ScoringModel!$B$11+Input!AF1482*ScoringModel!$B$21+Input!AG1482*ScoringModel!$B$31)*0.01,"")</f>
        <v/>
      </c>
      <c r="N1482" s="66" t="str">
        <f>IF(A1482&lt;&gt;"",(Input!J1482*ScoringModel!$B$4+Input!K1482*ScoringModel!$B$5+Input!L1482*ScoringModel!$B$6+Input!M1482*ScoringModel!$B$7+Input!N1482*ScoringModel!$B$8+Input!O1482*ScoringModel!$B$9+Input!P1482*ScoringModel!$B$10)*0.01,"")</f>
        <v/>
      </c>
      <c r="O1482" s="66" t="str">
        <f>IF(A1482&lt;&gt;"",(Input!Q1482*ScoringModel!$B$14+Input!R1482*ScoringModel!$B$15+Input!S1482*ScoringModel!$B$16+Input!T1482*ScoringModel!$B$17+Input!U1482*ScoringModel!$B$18+Input!V1482*ScoringModel!$B$19+Input!W1482*ScoringModel!$B$20)*0.01,"")</f>
        <v/>
      </c>
      <c r="P1482" s="66" t="str">
        <f>IF(A1482&lt;&gt;"",(Input!X1482*ScoringModel!$B$24+Input!Y1482*ScoringModel!$B$25+Input!Z1482*ScoringModel!$B$26+Input!AA1482*ScoringModel!$B$27+Input!AB1482*ScoringModel!$B$28+Input!AC1482*ScoringModel!$B$29+Input!AD1482*ScoringModel!$B$30)*0.01,"")</f>
        <v/>
      </c>
    </row>
    <row r="1483" spans="1:16" x14ac:dyDescent="0.25">
      <c r="A1483" s="154" t="str">
        <f>IF(Input!A1483&lt;&gt;"",Input!A1483,"")</f>
        <v/>
      </c>
      <c r="B1483" s="154" t="str">
        <f>IF(Input!D1483&lt;&gt;"",CONCATENATE(Input!D1483,", ",Input!C1483),"")</f>
        <v/>
      </c>
      <c r="C1483" s="154" t="str">
        <f>IF(Input!E1483&lt;&gt;"",Input!E1483,"")</f>
        <v/>
      </c>
      <c r="D1483" s="155" t="str">
        <f>IF(Input!F1483&lt;&gt;"",Input!F1483,"")</f>
        <v/>
      </c>
      <c r="E1483" s="154" t="str">
        <f>IF(Input!I1483&lt;&gt;"",CONCATENATE(Input!I1483,", ",LEFT(Input!H1483,1)),"")</f>
        <v/>
      </c>
      <c r="F1483" s="156"/>
      <c r="G1483" s="157" t="str">
        <f t="shared" si="23"/>
        <v/>
      </c>
      <c r="H1483" s="154" t="str">
        <f>IF(A1483&lt;&gt;"",VLOOKUP(G1483,ScoreRanges!$C$4:$E$8,3),"")</f>
        <v/>
      </c>
      <c r="I1483" s="156"/>
      <c r="J1483" s="129" t="str">
        <f>IF(AND(ConversionTable!$F$2&lt;&gt;"",A1483&lt;&gt;""),VLOOKUP(G1483,ConversionTable!B$2:D$402,3),"")</f>
        <v/>
      </c>
      <c r="K1483" s="66" t="str">
        <f>IF(AND(ConversionTable!$F$2&lt;&gt;"",A1483&lt;&gt;""),VLOOKUP(J1483,ConversionTable!I$4:K$7,3),"")</f>
        <v/>
      </c>
      <c r="M1483" s="66" t="str">
        <f>IF(A1483&lt;&gt;"",(Input!AE1483*ScoringModel!$B$11+Input!AF1483*ScoringModel!$B$21+Input!AG1483*ScoringModel!$B$31)*0.01,"")</f>
        <v/>
      </c>
      <c r="N1483" s="66" t="str">
        <f>IF(A1483&lt;&gt;"",(Input!J1483*ScoringModel!$B$4+Input!K1483*ScoringModel!$B$5+Input!L1483*ScoringModel!$B$6+Input!M1483*ScoringModel!$B$7+Input!N1483*ScoringModel!$B$8+Input!O1483*ScoringModel!$B$9+Input!P1483*ScoringModel!$B$10)*0.01,"")</f>
        <v/>
      </c>
      <c r="O1483" s="66" t="str">
        <f>IF(A1483&lt;&gt;"",(Input!Q1483*ScoringModel!$B$14+Input!R1483*ScoringModel!$B$15+Input!S1483*ScoringModel!$B$16+Input!T1483*ScoringModel!$B$17+Input!U1483*ScoringModel!$B$18+Input!V1483*ScoringModel!$B$19+Input!W1483*ScoringModel!$B$20)*0.01,"")</f>
        <v/>
      </c>
      <c r="P1483" s="66" t="str">
        <f>IF(A1483&lt;&gt;"",(Input!X1483*ScoringModel!$B$24+Input!Y1483*ScoringModel!$B$25+Input!Z1483*ScoringModel!$B$26+Input!AA1483*ScoringModel!$B$27+Input!AB1483*ScoringModel!$B$28+Input!AC1483*ScoringModel!$B$29+Input!AD1483*ScoringModel!$B$30)*0.01,"")</f>
        <v/>
      </c>
    </row>
    <row r="1484" spans="1:16" x14ac:dyDescent="0.25">
      <c r="A1484" s="154" t="str">
        <f>IF(Input!A1484&lt;&gt;"",Input!A1484,"")</f>
        <v/>
      </c>
      <c r="B1484" s="154" t="str">
        <f>IF(Input!D1484&lt;&gt;"",CONCATENATE(Input!D1484,", ",Input!C1484),"")</f>
        <v/>
      </c>
      <c r="C1484" s="154" t="str">
        <f>IF(Input!E1484&lt;&gt;"",Input!E1484,"")</f>
        <v/>
      </c>
      <c r="D1484" s="155" t="str">
        <f>IF(Input!F1484&lt;&gt;"",Input!F1484,"")</f>
        <v/>
      </c>
      <c r="E1484" s="154" t="str">
        <f>IF(Input!I1484&lt;&gt;"",CONCATENATE(Input!I1484,", ",LEFT(Input!H1484,1)),"")</f>
        <v/>
      </c>
      <c r="F1484" s="156"/>
      <c r="G1484" s="157" t="str">
        <f t="shared" si="23"/>
        <v/>
      </c>
      <c r="H1484" s="154" t="str">
        <f>IF(A1484&lt;&gt;"",VLOOKUP(G1484,ScoreRanges!$C$4:$E$8,3),"")</f>
        <v/>
      </c>
      <c r="I1484" s="156"/>
      <c r="J1484" s="129" t="str">
        <f>IF(AND(ConversionTable!$F$2&lt;&gt;"",A1484&lt;&gt;""),VLOOKUP(G1484,ConversionTable!B$2:D$402,3),"")</f>
        <v/>
      </c>
      <c r="K1484" s="66" t="str">
        <f>IF(AND(ConversionTable!$F$2&lt;&gt;"",A1484&lt;&gt;""),VLOOKUP(J1484,ConversionTable!I$4:K$7,3),"")</f>
        <v/>
      </c>
      <c r="M1484" s="66" t="str">
        <f>IF(A1484&lt;&gt;"",(Input!AE1484*ScoringModel!$B$11+Input!AF1484*ScoringModel!$B$21+Input!AG1484*ScoringModel!$B$31)*0.01,"")</f>
        <v/>
      </c>
      <c r="N1484" s="66" t="str">
        <f>IF(A1484&lt;&gt;"",(Input!J1484*ScoringModel!$B$4+Input!K1484*ScoringModel!$B$5+Input!L1484*ScoringModel!$B$6+Input!M1484*ScoringModel!$B$7+Input!N1484*ScoringModel!$B$8+Input!O1484*ScoringModel!$B$9+Input!P1484*ScoringModel!$B$10)*0.01,"")</f>
        <v/>
      </c>
      <c r="O1484" s="66" t="str">
        <f>IF(A1484&lt;&gt;"",(Input!Q1484*ScoringModel!$B$14+Input!R1484*ScoringModel!$B$15+Input!S1484*ScoringModel!$B$16+Input!T1484*ScoringModel!$B$17+Input!U1484*ScoringModel!$B$18+Input!V1484*ScoringModel!$B$19+Input!W1484*ScoringModel!$B$20)*0.01,"")</f>
        <v/>
      </c>
      <c r="P1484" s="66" t="str">
        <f>IF(A1484&lt;&gt;"",(Input!X1484*ScoringModel!$B$24+Input!Y1484*ScoringModel!$B$25+Input!Z1484*ScoringModel!$B$26+Input!AA1484*ScoringModel!$B$27+Input!AB1484*ScoringModel!$B$28+Input!AC1484*ScoringModel!$B$29+Input!AD1484*ScoringModel!$B$30)*0.01,"")</f>
        <v/>
      </c>
    </row>
    <row r="1485" spans="1:16" x14ac:dyDescent="0.25">
      <c r="A1485" s="154" t="str">
        <f>IF(Input!A1485&lt;&gt;"",Input!A1485,"")</f>
        <v/>
      </c>
      <c r="B1485" s="154" t="str">
        <f>IF(Input!D1485&lt;&gt;"",CONCATENATE(Input!D1485,", ",Input!C1485),"")</f>
        <v/>
      </c>
      <c r="C1485" s="154" t="str">
        <f>IF(Input!E1485&lt;&gt;"",Input!E1485,"")</f>
        <v/>
      </c>
      <c r="D1485" s="155" t="str">
        <f>IF(Input!F1485&lt;&gt;"",Input!F1485,"")</f>
        <v/>
      </c>
      <c r="E1485" s="154" t="str">
        <f>IF(Input!I1485&lt;&gt;"",CONCATENATE(Input!I1485,", ",LEFT(Input!H1485,1)),"")</f>
        <v/>
      </c>
      <c r="F1485" s="156"/>
      <c r="G1485" s="157" t="str">
        <f t="shared" si="23"/>
        <v/>
      </c>
      <c r="H1485" s="154" t="str">
        <f>IF(A1485&lt;&gt;"",VLOOKUP(G1485,ScoreRanges!$C$4:$E$8,3),"")</f>
        <v/>
      </c>
      <c r="I1485" s="156"/>
      <c r="J1485" s="129" t="str">
        <f>IF(AND(ConversionTable!$F$2&lt;&gt;"",A1485&lt;&gt;""),VLOOKUP(G1485,ConversionTable!B$2:D$402,3),"")</f>
        <v/>
      </c>
      <c r="K1485" s="66" t="str">
        <f>IF(AND(ConversionTable!$F$2&lt;&gt;"",A1485&lt;&gt;""),VLOOKUP(J1485,ConversionTable!I$4:K$7,3),"")</f>
        <v/>
      </c>
      <c r="M1485" s="66" t="str">
        <f>IF(A1485&lt;&gt;"",(Input!AE1485*ScoringModel!$B$11+Input!AF1485*ScoringModel!$B$21+Input!AG1485*ScoringModel!$B$31)*0.01,"")</f>
        <v/>
      </c>
      <c r="N1485" s="66" t="str">
        <f>IF(A1485&lt;&gt;"",(Input!J1485*ScoringModel!$B$4+Input!K1485*ScoringModel!$B$5+Input!L1485*ScoringModel!$B$6+Input!M1485*ScoringModel!$B$7+Input!N1485*ScoringModel!$B$8+Input!O1485*ScoringModel!$B$9+Input!P1485*ScoringModel!$B$10)*0.01,"")</f>
        <v/>
      </c>
      <c r="O1485" s="66" t="str">
        <f>IF(A1485&lt;&gt;"",(Input!Q1485*ScoringModel!$B$14+Input!R1485*ScoringModel!$B$15+Input!S1485*ScoringModel!$B$16+Input!T1485*ScoringModel!$B$17+Input!U1485*ScoringModel!$B$18+Input!V1485*ScoringModel!$B$19+Input!W1485*ScoringModel!$B$20)*0.01,"")</f>
        <v/>
      </c>
      <c r="P1485" s="66" t="str">
        <f>IF(A1485&lt;&gt;"",(Input!X1485*ScoringModel!$B$24+Input!Y1485*ScoringModel!$B$25+Input!Z1485*ScoringModel!$B$26+Input!AA1485*ScoringModel!$B$27+Input!AB1485*ScoringModel!$B$28+Input!AC1485*ScoringModel!$B$29+Input!AD1485*ScoringModel!$B$30)*0.01,"")</f>
        <v/>
      </c>
    </row>
    <row r="1486" spans="1:16" x14ac:dyDescent="0.25">
      <c r="A1486" s="154" t="str">
        <f>IF(Input!A1486&lt;&gt;"",Input!A1486,"")</f>
        <v/>
      </c>
      <c r="B1486" s="154" t="str">
        <f>IF(Input!D1486&lt;&gt;"",CONCATENATE(Input!D1486,", ",Input!C1486),"")</f>
        <v/>
      </c>
      <c r="C1486" s="154" t="str">
        <f>IF(Input!E1486&lt;&gt;"",Input!E1486,"")</f>
        <v/>
      </c>
      <c r="D1486" s="155" t="str">
        <f>IF(Input!F1486&lt;&gt;"",Input!F1486,"")</f>
        <v/>
      </c>
      <c r="E1486" s="154" t="str">
        <f>IF(Input!I1486&lt;&gt;"",CONCATENATE(Input!I1486,", ",LEFT(Input!H1486,1)),"")</f>
        <v/>
      </c>
      <c r="F1486" s="156"/>
      <c r="G1486" s="157" t="str">
        <f t="shared" si="23"/>
        <v/>
      </c>
      <c r="H1486" s="154" t="str">
        <f>IF(A1486&lt;&gt;"",VLOOKUP(G1486,ScoreRanges!$C$4:$E$8,3),"")</f>
        <v/>
      </c>
      <c r="I1486" s="156"/>
      <c r="J1486" s="129" t="str">
        <f>IF(AND(ConversionTable!$F$2&lt;&gt;"",A1486&lt;&gt;""),VLOOKUP(G1486,ConversionTable!B$2:D$402,3),"")</f>
        <v/>
      </c>
      <c r="K1486" s="66" t="str">
        <f>IF(AND(ConversionTable!$F$2&lt;&gt;"",A1486&lt;&gt;""),VLOOKUP(J1486,ConversionTable!I$4:K$7,3),"")</f>
        <v/>
      </c>
      <c r="M1486" s="66" t="str">
        <f>IF(A1486&lt;&gt;"",(Input!AE1486*ScoringModel!$B$11+Input!AF1486*ScoringModel!$B$21+Input!AG1486*ScoringModel!$B$31)*0.01,"")</f>
        <v/>
      </c>
      <c r="N1486" s="66" t="str">
        <f>IF(A1486&lt;&gt;"",(Input!J1486*ScoringModel!$B$4+Input!K1486*ScoringModel!$B$5+Input!L1486*ScoringModel!$B$6+Input!M1486*ScoringModel!$B$7+Input!N1486*ScoringModel!$B$8+Input!O1486*ScoringModel!$B$9+Input!P1486*ScoringModel!$B$10)*0.01,"")</f>
        <v/>
      </c>
      <c r="O1486" s="66" t="str">
        <f>IF(A1486&lt;&gt;"",(Input!Q1486*ScoringModel!$B$14+Input!R1486*ScoringModel!$B$15+Input!S1486*ScoringModel!$B$16+Input!T1486*ScoringModel!$B$17+Input!U1486*ScoringModel!$B$18+Input!V1486*ScoringModel!$B$19+Input!W1486*ScoringModel!$B$20)*0.01,"")</f>
        <v/>
      </c>
      <c r="P1486" s="66" t="str">
        <f>IF(A1486&lt;&gt;"",(Input!X1486*ScoringModel!$B$24+Input!Y1486*ScoringModel!$B$25+Input!Z1486*ScoringModel!$B$26+Input!AA1486*ScoringModel!$B$27+Input!AB1486*ScoringModel!$B$28+Input!AC1486*ScoringModel!$B$29+Input!AD1486*ScoringModel!$B$30)*0.01,"")</f>
        <v/>
      </c>
    </row>
    <row r="1487" spans="1:16" x14ac:dyDescent="0.25">
      <c r="A1487" s="154" t="str">
        <f>IF(Input!A1487&lt;&gt;"",Input!A1487,"")</f>
        <v/>
      </c>
      <c r="B1487" s="154" t="str">
        <f>IF(Input!D1487&lt;&gt;"",CONCATENATE(Input!D1487,", ",Input!C1487),"")</f>
        <v/>
      </c>
      <c r="C1487" s="154" t="str">
        <f>IF(Input!E1487&lt;&gt;"",Input!E1487,"")</f>
        <v/>
      </c>
      <c r="D1487" s="155" t="str">
        <f>IF(Input!F1487&lt;&gt;"",Input!F1487,"")</f>
        <v/>
      </c>
      <c r="E1487" s="154" t="str">
        <f>IF(Input!I1487&lt;&gt;"",CONCATENATE(Input!I1487,", ",LEFT(Input!H1487,1)),"")</f>
        <v/>
      </c>
      <c r="F1487" s="156"/>
      <c r="G1487" s="157" t="str">
        <f t="shared" si="23"/>
        <v/>
      </c>
      <c r="H1487" s="154" t="str">
        <f>IF(A1487&lt;&gt;"",VLOOKUP(G1487,ScoreRanges!$C$4:$E$8,3),"")</f>
        <v/>
      </c>
      <c r="I1487" s="156"/>
      <c r="J1487" s="129" t="str">
        <f>IF(AND(ConversionTable!$F$2&lt;&gt;"",A1487&lt;&gt;""),VLOOKUP(G1487,ConversionTable!B$2:D$402,3),"")</f>
        <v/>
      </c>
      <c r="K1487" s="66" t="str">
        <f>IF(AND(ConversionTable!$F$2&lt;&gt;"",A1487&lt;&gt;""),VLOOKUP(J1487,ConversionTable!I$4:K$7,3),"")</f>
        <v/>
      </c>
      <c r="M1487" s="66" t="str">
        <f>IF(A1487&lt;&gt;"",(Input!AE1487*ScoringModel!$B$11+Input!AF1487*ScoringModel!$B$21+Input!AG1487*ScoringModel!$B$31)*0.01,"")</f>
        <v/>
      </c>
      <c r="N1487" s="66" t="str">
        <f>IF(A1487&lt;&gt;"",(Input!J1487*ScoringModel!$B$4+Input!K1487*ScoringModel!$B$5+Input!L1487*ScoringModel!$B$6+Input!M1487*ScoringModel!$B$7+Input!N1487*ScoringModel!$B$8+Input!O1487*ScoringModel!$B$9+Input!P1487*ScoringModel!$B$10)*0.01,"")</f>
        <v/>
      </c>
      <c r="O1487" s="66" t="str">
        <f>IF(A1487&lt;&gt;"",(Input!Q1487*ScoringModel!$B$14+Input!R1487*ScoringModel!$B$15+Input!S1487*ScoringModel!$B$16+Input!T1487*ScoringModel!$B$17+Input!U1487*ScoringModel!$B$18+Input!V1487*ScoringModel!$B$19+Input!W1487*ScoringModel!$B$20)*0.01,"")</f>
        <v/>
      </c>
      <c r="P1487" s="66" t="str">
        <f>IF(A1487&lt;&gt;"",(Input!X1487*ScoringModel!$B$24+Input!Y1487*ScoringModel!$B$25+Input!Z1487*ScoringModel!$B$26+Input!AA1487*ScoringModel!$B$27+Input!AB1487*ScoringModel!$B$28+Input!AC1487*ScoringModel!$B$29+Input!AD1487*ScoringModel!$B$30)*0.01,"")</f>
        <v/>
      </c>
    </row>
    <row r="1488" spans="1:16" x14ac:dyDescent="0.25">
      <c r="A1488" s="154" t="str">
        <f>IF(Input!A1488&lt;&gt;"",Input!A1488,"")</f>
        <v/>
      </c>
      <c r="B1488" s="154" t="str">
        <f>IF(Input!D1488&lt;&gt;"",CONCATENATE(Input!D1488,", ",Input!C1488),"")</f>
        <v/>
      </c>
      <c r="C1488" s="154" t="str">
        <f>IF(Input!E1488&lt;&gt;"",Input!E1488,"")</f>
        <v/>
      </c>
      <c r="D1488" s="155" t="str">
        <f>IF(Input!F1488&lt;&gt;"",Input!F1488,"")</f>
        <v/>
      </c>
      <c r="E1488" s="154" t="str">
        <f>IF(Input!I1488&lt;&gt;"",CONCATENATE(Input!I1488,", ",LEFT(Input!H1488,1)),"")</f>
        <v/>
      </c>
      <c r="F1488" s="156"/>
      <c r="G1488" s="157" t="str">
        <f t="shared" si="23"/>
        <v/>
      </c>
      <c r="H1488" s="154" t="str">
        <f>IF(A1488&lt;&gt;"",VLOOKUP(G1488,ScoreRanges!$C$4:$E$8,3),"")</f>
        <v/>
      </c>
      <c r="I1488" s="156"/>
      <c r="J1488" s="129" t="str">
        <f>IF(AND(ConversionTable!$F$2&lt;&gt;"",A1488&lt;&gt;""),VLOOKUP(G1488,ConversionTable!B$2:D$402,3),"")</f>
        <v/>
      </c>
      <c r="K1488" s="66" t="str">
        <f>IF(AND(ConversionTable!$F$2&lt;&gt;"",A1488&lt;&gt;""),VLOOKUP(J1488,ConversionTable!I$4:K$7,3),"")</f>
        <v/>
      </c>
      <c r="M1488" s="66" t="str">
        <f>IF(A1488&lt;&gt;"",(Input!AE1488*ScoringModel!$B$11+Input!AF1488*ScoringModel!$B$21+Input!AG1488*ScoringModel!$B$31)*0.01,"")</f>
        <v/>
      </c>
      <c r="N1488" s="66" t="str">
        <f>IF(A1488&lt;&gt;"",(Input!J1488*ScoringModel!$B$4+Input!K1488*ScoringModel!$B$5+Input!L1488*ScoringModel!$B$6+Input!M1488*ScoringModel!$B$7+Input!N1488*ScoringModel!$B$8+Input!O1488*ScoringModel!$B$9+Input!P1488*ScoringModel!$B$10)*0.01,"")</f>
        <v/>
      </c>
      <c r="O1488" s="66" t="str">
        <f>IF(A1488&lt;&gt;"",(Input!Q1488*ScoringModel!$B$14+Input!R1488*ScoringModel!$B$15+Input!S1488*ScoringModel!$B$16+Input!T1488*ScoringModel!$B$17+Input!U1488*ScoringModel!$B$18+Input!V1488*ScoringModel!$B$19+Input!W1488*ScoringModel!$B$20)*0.01,"")</f>
        <v/>
      </c>
      <c r="P1488" s="66" t="str">
        <f>IF(A1488&lt;&gt;"",(Input!X1488*ScoringModel!$B$24+Input!Y1488*ScoringModel!$B$25+Input!Z1488*ScoringModel!$B$26+Input!AA1488*ScoringModel!$B$27+Input!AB1488*ScoringModel!$B$28+Input!AC1488*ScoringModel!$B$29+Input!AD1488*ScoringModel!$B$30)*0.01,"")</f>
        <v/>
      </c>
    </row>
    <row r="1489" spans="1:16" x14ac:dyDescent="0.25">
      <c r="A1489" s="154" t="str">
        <f>IF(Input!A1489&lt;&gt;"",Input!A1489,"")</f>
        <v/>
      </c>
      <c r="B1489" s="154" t="str">
        <f>IF(Input!D1489&lt;&gt;"",CONCATENATE(Input!D1489,", ",Input!C1489),"")</f>
        <v/>
      </c>
      <c r="C1489" s="154" t="str">
        <f>IF(Input!E1489&lt;&gt;"",Input!E1489,"")</f>
        <v/>
      </c>
      <c r="D1489" s="155" t="str">
        <f>IF(Input!F1489&lt;&gt;"",Input!F1489,"")</f>
        <v/>
      </c>
      <c r="E1489" s="154" t="str">
        <f>IF(Input!I1489&lt;&gt;"",CONCATENATE(Input!I1489,", ",LEFT(Input!H1489,1)),"")</f>
        <v/>
      </c>
      <c r="F1489" s="156"/>
      <c r="G1489" s="157" t="str">
        <f t="shared" si="23"/>
        <v/>
      </c>
      <c r="H1489" s="154" t="str">
        <f>IF(A1489&lt;&gt;"",VLOOKUP(G1489,ScoreRanges!$C$4:$E$8,3),"")</f>
        <v/>
      </c>
      <c r="I1489" s="156"/>
      <c r="J1489" s="129" t="str">
        <f>IF(AND(ConversionTable!$F$2&lt;&gt;"",A1489&lt;&gt;""),VLOOKUP(G1489,ConversionTable!B$2:D$402,3),"")</f>
        <v/>
      </c>
      <c r="K1489" s="66" t="str">
        <f>IF(AND(ConversionTable!$F$2&lt;&gt;"",A1489&lt;&gt;""),VLOOKUP(J1489,ConversionTable!I$4:K$7,3),"")</f>
        <v/>
      </c>
      <c r="M1489" s="66" t="str">
        <f>IF(A1489&lt;&gt;"",(Input!AE1489*ScoringModel!$B$11+Input!AF1489*ScoringModel!$B$21+Input!AG1489*ScoringModel!$B$31)*0.01,"")</f>
        <v/>
      </c>
      <c r="N1489" s="66" t="str">
        <f>IF(A1489&lt;&gt;"",(Input!J1489*ScoringModel!$B$4+Input!K1489*ScoringModel!$B$5+Input!L1489*ScoringModel!$B$6+Input!M1489*ScoringModel!$B$7+Input!N1489*ScoringModel!$B$8+Input!O1489*ScoringModel!$B$9+Input!P1489*ScoringModel!$B$10)*0.01,"")</f>
        <v/>
      </c>
      <c r="O1489" s="66" t="str">
        <f>IF(A1489&lt;&gt;"",(Input!Q1489*ScoringModel!$B$14+Input!R1489*ScoringModel!$B$15+Input!S1489*ScoringModel!$B$16+Input!T1489*ScoringModel!$B$17+Input!U1489*ScoringModel!$B$18+Input!V1489*ScoringModel!$B$19+Input!W1489*ScoringModel!$B$20)*0.01,"")</f>
        <v/>
      </c>
      <c r="P1489" s="66" t="str">
        <f>IF(A1489&lt;&gt;"",(Input!X1489*ScoringModel!$B$24+Input!Y1489*ScoringModel!$B$25+Input!Z1489*ScoringModel!$B$26+Input!AA1489*ScoringModel!$B$27+Input!AB1489*ScoringModel!$B$28+Input!AC1489*ScoringModel!$B$29+Input!AD1489*ScoringModel!$B$30)*0.01,"")</f>
        <v/>
      </c>
    </row>
    <row r="1490" spans="1:16" x14ac:dyDescent="0.25">
      <c r="A1490" s="154" t="str">
        <f>IF(Input!A1490&lt;&gt;"",Input!A1490,"")</f>
        <v/>
      </c>
      <c r="B1490" s="154" t="str">
        <f>IF(Input!D1490&lt;&gt;"",CONCATENATE(Input!D1490,", ",Input!C1490),"")</f>
        <v/>
      </c>
      <c r="C1490" s="154" t="str">
        <f>IF(Input!E1490&lt;&gt;"",Input!E1490,"")</f>
        <v/>
      </c>
      <c r="D1490" s="155" t="str">
        <f>IF(Input!F1490&lt;&gt;"",Input!F1490,"")</f>
        <v/>
      </c>
      <c r="E1490" s="154" t="str">
        <f>IF(Input!I1490&lt;&gt;"",CONCATENATE(Input!I1490,", ",LEFT(Input!H1490,1)),"")</f>
        <v/>
      </c>
      <c r="F1490" s="156"/>
      <c r="G1490" s="157" t="str">
        <f t="shared" si="23"/>
        <v/>
      </c>
      <c r="H1490" s="154" t="str">
        <f>IF(A1490&lt;&gt;"",VLOOKUP(G1490,ScoreRanges!$C$4:$E$8,3),"")</f>
        <v/>
      </c>
      <c r="I1490" s="156"/>
      <c r="J1490" s="129" t="str">
        <f>IF(AND(ConversionTable!$F$2&lt;&gt;"",A1490&lt;&gt;""),VLOOKUP(G1490,ConversionTable!B$2:D$402,3),"")</f>
        <v/>
      </c>
      <c r="K1490" s="66" t="str">
        <f>IF(AND(ConversionTable!$F$2&lt;&gt;"",A1490&lt;&gt;""),VLOOKUP(J1490,ConversionTable!I$4:K$7,3),"")</f>
        <v/>
      </c>
      <c r="M1490" s="66" t="str">
        <f>IF(A1490&lt;&gt;"",(Input!AE1490*ScoringModel!$B$11+Input!AF1490*ScoringModel!$B$21+Input!AG1490*ScoringModel!$B$31)*0.01,"")</f>
        <v/>
      </c>
      <c r="N1490" s="66" t="str">
        <f>IF(A1490&lt;&gt;"",(Input!J1490*ScoringModel!$B$4+Input!K1490*ScoringModel!$B$5+Input!L1490*ScoringModel!$B$6+Input!M1490*ScoringModel!$B$7+Input!N1490*ScoringModel!$B$8+Input!O1490*ScoringModel!$B$9+Input!P1490*ScoringModel!$B$10)*0.01,"")</f>
        <v/>
      </c>
      <c r="O1490" s="66" t="str">
        <f>IF(A1490&lt;&gt;"",(Input!Q1490*ScoringModel!$B$14+Input!R1490*ScoringModel!$B$15+Input!S1490*ScoringModel!$B$16+Input!T1490*ScoringModel!$B$17+Input!U1490*ScoringModel!$B$18+Input!V1490*ScoringModel!$B$19+Input!W1490*ScoringModel!$B$20)*0.01,"")</f>
        <v/>
      </c>
      <c r="P1490" s="66" t="str">
        <f>IF(A1490&lt;&gt;"",(Input!X1490*ScoringModel!$B$24+Input!Y1490*ScoringModel!$B$25+Input!Z1490*ScoringModel!$B$26+Input!AA1490*ScoringModel!$B$27+Input!AB1490*ScoringModel!$B$28+Input!AC1490*ScoringModel!$B$29+Input!AD1490*ScoringModel!$B$30)*0.01,"")</f>
        <v/>
      </c>
    </row>
    <row r="1491" spans="1:16" x14ac:dyDescent="0.25">
      <c r="A1491" s="154" t="str">
        <f>IF(Input!A1491&lt;&gt;"",Input!A1491,"")</f>
        <v/>
      </c>
      <c r="B1491" s="154" t="str">
        <f>IF(Input!D1491&lt;&gt;"",CONCATENATE(Input!D1491,", ",Input!C1491),"")</f>
        <v/>
      </c>
      <c r="C1491" s="154" t="str">
        <f>IF(Input!E1491&lt;&gt;"",Input!E1491,"")</f>
        <v/>
      </c>
      <c r="D1491" s="155" t="str">
        <f>IF(Input!F1491&lt;&gt;"",Input!F1491,"")</f>
        <v/>
      </c>
      <c r="E1491" s="154" t="str">
        <f>IF(Input!I1491&lt;&gt;"",CONCATENATE(Input!I1491,", ",LEFT(Input!H1491,1)),"")</f>
        <v/>
      </c>
      <c r="F1491" s="156"/>
      <c r="G1491" s="157" t="str">
        <f t="shared" si="23"/>
        <v/>
      </c>
      <c r="H1491" s="154" t="str">
        <f>IF(A1491&lt;&gt;"",VLOOKUP(G1491,ScoreRanges!$C$4:$E$8,3),"")</f>
        <v/>
      </c>
      <c r="I1491" s="156"/>
      <c r="J1491" s="129" t="str">
        <f>IF(AND(ConversionTable!$F$2&lt;&gt;"",A1491&lt;&gt;""),VLOOKUP(G1491,ConversionTable!B$2:D$402,3),"")</f>
        <v/>
      </c>
      <c r="K1491" s="66" t="str">
        <f>IF(AND(ConversionTable!$F$2&lt;&gt;"",A1491&lt;&gt;""),VLOOKUP(J1491,ConversionTable!I$4:K$7,3),"")</f>
        <v/>
      </c>
      <c r="M1491" s="66" t="str">
        <f>IF(A1491&lt;&gt;"",(Input!AE1491*ScoringModel!$B$11+Input!AF1491*ScoringModel!$B$21+Input!AG1491*ScoringModel!$B$31)*0.01,"")</f>
        <v/>
      </c>
      <c r="N1491" s="66" t="str">
        <f>IF(A1491&lt;&gt;"",(Input!J1491*ScoringModel!$B$4+Input!K1491*ScoringModel!$B$5+Input!L1491*ScoringModel!$B$6+Input!M1491*ScoringModel!$B$7+Input!N1491*ScoringModel!$B$8+Input!O1491*ScoringModel!$B$9+Input!P1491*ScoringModel!$B$10)*0.01,"")</f>
        <v/>
      </c>
      <c r="O1491" s="66" t="str">
        <f>IF(A1491&lt;&gt;"",(Input!Q1491*ScoringModel!$B$14+Input!R1491*ScoringModel!$B$15+Input!S1491*ScoringModel!$B$16+Input!T1491*ScoringModel!$B$17+Input!U1491*ScoringModel!$B$18+Input!V1491*ScoringModel!$B$19+Input!W1491*ScoringModel!$B$20)*0.01,"")</f>
        <v/>
      </c>
      <c r="P1491" s="66" t="str">
        <f>IF(A1491&lt;&gt;"",(Input!X1491*ScoringModel!$B$24+Input!Y1491*ScoringModel!$B$25+Input!Z1491*ScoringModel!$B$26+Input!AA1491*ScoringModel!$B$27+Input!AB1491*ScoringModel!$B$28+Input!AC1491*ScoringModel!$B$29+Input!AD1491*ScoringModel!$B$30)*0.01,"")</f>
        <v/>
      </c>
    </row>
    <row r="1492" spans="1:16" x14ac:dyDescent="0.25">
      <c r="A1492" s="154" t="str">
        <f>IF(Input!A1492&lt;&gt;"",Input!A1492,"")</f>
        <v/>
      </c>
      <c r="B1492" s="154" t="str">
        <f>IF(Input!D1492&lt;&gt;"",CONCATENATE(Input!D1492,", ",Input!C1492),"")</f>
        <v/>
      </c>
      <c r="C1492" s="154" t="str">
        <f>IF(Input!E1492&lt;&gt;"",Input!E1492,"")</f>
        <v/>
      </c>
      <c r="D1492" s="155" t="str">
        <f>IF(Input!F1492&lt;&gt;"",Input!F1492,"")</f>
        <v/>
      </c>
      <c r="E1492" s="154" t="str">
        <f>IF(Input!I1492&lt;&gt;"",CONCATENATE(Input!I1492,", ",LEFT(Input!H1492,1)),"")</f>
        <v/>
      </c>
      <c r="F1492" s="156"/>
      <c r="G1492" s="157" t="str">
        <f t="shared" si="23"/>
        <v/>
      </c>
      <c r="H1492" s="154" t="str">
        <f>IF(A1492&lt;&gt;"",VLOOKUP(G1492,ScoreRanges!$C$4:$E$8,3),"")</f>
        <v/>
      </c>
      <c r="I1492" s="156"/>
      <c r="J1492" s="129" t="str">
        <f>IF(AND(ConversionTable!$F$2&lt;&gt;"",A1492&lt;&gt;""),VLOOKUP(G1492,ConversionTable!B$2:D$402,3),"")</f>
        <v/>
      </c>
      <c r="K1492" s="66" t="str">
        <f>IF(AND(ConversionTable!$F$2&lt;&gt;"",A1492&lt;&gt;""),VLOOKUP(J1492,ConversionTable!I$4:K$7,3),"")</f>
        <v/>
      </c>
      <c r="M1492" s="66" t="str">
        <f>IF(A1492&lt;&gt;"",(Input!AE1492*ScoringModel!$B$11+Input!AF1492*ScoringModel!$B$21+Input!AG1492*ScoringModel!$B$31)*0.01,"")</f>
        <v/>
      </c>
      <c r="N1492" s="66" t="str">
        <f>IF(A1492&lt;&gt;"",(Input!J1492*ScoringModel!$B$4+Input!K1492*ScoringModel!$B$5+Input!L1492*ScoringModel!$B$6+Input!M1492*ScoringModel!$B$7+Input!N1492*ScoringModel!$B$8+Input!O1492*ScoringModel!$B$9+Input!P1492*ScoringModel!$B$10)*0.01,"")</f>
        <v/>
      </c>
      <c r="O1492" s="66" t="str">
        <f>IF(A1492&lt;&gt;"",(Input!Q1492*ScoringModel!$B$14+Input!R1492*ScoringModel!$B$15+Input!S1492*ScoringModel!$B$16+Input!T1492*ScoringModel!$B$17+Input!U1492*ScoringModel!$B$18+Input!V1492*ScoringModel!$B$19+Input!W1492*ScoringModel!$B$20)*0.01,"")</f>
        <v/>
      </c>
      <c r="P1492" s="66" t="str">
        <f>IF(A1492&lt;&gt;"",(Input!X1492*ScoringModel!$B$24+Input!Y1492*ScoringModel!$B$25+Input!Z1492*ScoringModel!$B$26+Input!AA1492*ScoringModel!$B$27+Input!AB1492*ScoringModel!$B$28+Input!AC1492*ScoringModel!$B$29+Input!AD1492*ScoringModel!$B$30)*0.01,"")</f>
        <v/>
      </c>
    </row>
    <row r="1493" spans="1:16" x14ac:dyDescent="0.25">
      <c r="A1493" s="154" t="str">
        <f>IF(Input!A1493&lt;&gt;"",Input!A1493,"")</f>
        <v/>
      </c>
      <c r="B1493" s="154" t="str">
        <f>IF(Input!D1493&lt;&gt;"",CONCATENATE(Input!D1493,", ",Input!C1493),"")</f>
        <v/>
      </c>
      <c r="C1493" s="154" t="str">
        <f>IF(Input!E1493&lt;&gt;"",Input!E1493,"")</f>
        <v/>
      </c>
      <c r="D1493" s="155" t="str">
        <f>IF(Input!F1493&lt;&gt;"",Input!F1493,"")</f>
        <v/>
      </c>
      <c r="E1493" s="154" t="str">
        <f>IF(Input!I1493&lt;&gt;"",CONCATENATE(Input!I1493,", ",LEFT(Input!H1493,1)),"")</f>
        <v/>
      </c>
      <c r="F1493" s="156"/>
      <c r="G1493" s="157" t="str">
        <f t="shared" si="23"/>
        <v/>
      </c>
      <c r="H1493" s="154" t="str">
        <f>IF(A1493&lt;&gt;"",VLOOKUP(G1493,ScoreRanges!$C$4:$E$8,3),"")</f>
        <v/>
      </c>
      <c r="I1493" s="156"/>
      <c r="J1493" s="129" t="str">
        <f>IF(AND(ConversionTable!$F$2&lt;&gt;"",A1493&lt;&gt;""),VLOOKUP(G1493,ConversionTable!B$2:D$402,3),"")</f>
        <v/>
      </c>
      <c r="K1493" s="66" t="str">
        <f>IF(AND(ConversionTable!$F$2&lt;&gt;"",A1493&lt;&gt;""),VLOOKUP(J1493,ConversionTable!I$4:K$7,3),"")</f>
        <v/>
      </c>
      <c r="M1493" s="66" t="str">
        <f>IF(A1493&lt;&gt;"",(Input!AE1493*ScoringModel!$B$11+Input!AF1493*ScoringModel!$B$21+Input!AG1493*ScoringModel!$B$31)*0.01,"")</f>
        <v/>
      </c>
      <c r="N1493" s="66" t="str">
        <f>IF(A1493&lt;&gt;"",(Input!J1493*ScoringModel!$B$4+Input!K1493*ScoringModel!$B$5+Input!L1493*ScoringModel!$B$6+Input!M1493*ScoringModel!$B$7+Input!N1493*ScoringModel!$B$8+Input!O1493*ScoringModel!$B$9+Input!P1493*ScoringModel!$B$10)*0.01,"")</f>
        <v/>
      </c>
      <c r="O1493" s="66" t="str">
        <f>IF(A1493&lt;&gt;"",(Input!Q1493*ScoringModel!$B$14+Input!R1493*ScoringModel!$B$15+Input!S1493*ScoringModel!$B$16+Input!T1493*ScoringModel!$B$17+Input!U1493*ScoringModel!$B$18+Input!V1493*ScoringModel!$B$19+Input!W1493*ScoringModel!$B$20)*0.01,"")</f>
        <v/>
      </c>
      <c r="P1493" s="66" t="str">
        <f>IF(A1493&lt;&gt;"",(Input!X1493*ScoringModel!$B$24+Input!Y1493*ScoringModel!$B$25+Input!Z1493*ScoringModel!$B$26+Input!AA1493*ScoringModel!$B$27+Input!AB1493*ScoringModel!$B$28+Input!AC1493*ScoringModel!$B$29+Input!AD1493*ScoringModel!$B$30)*0.01,"")</f>
        <v/>
      </c>
    </row>
    <row r="1494" spans="1:16" x14ac:dyDescent="0.25">
      <c r="A1494" s="154" t="str">
        <f>IF(Input!A1494&lt;&gt;"",Input!A1494,"")</f>
        <v/>
      </c>
      <c r="B1494" s="154" t="str">
        <f>IF(Input!D1494&lt;&gt;"",CONCATENATE(Input!D1494,", ",Input!C1494),"")</f>
        <v/>
      </c>
      <c r="C1494" s="154" t="str">
        <f>IF(Input!E1494&lt;&gt;"",Input!E1494,"")</f>
        <v/>
      </c>
      <c r="D1494" s="155" t="str">
        <f>IF(Input!F1494&lt;&gt;"",Input!F1494,"")</f>
        <v/>
      </c>
      <c r="E1494" s="154" t="str">
        <f>IF(Input!I1494&lt;&gt;"",CONCATENATE(Input!I1494,", ",LEFT(Input!H1494,1)),"")</f>
        <v/>
      </c>
      <c r="F1494" s="156"/>
      <c r="G1494" s="157" t="str">
        <f t="shared" si="23"/>
        <v/>
      </c>
      <c r="H1494" s="154" t="str">
        <f>IF(A1494&lt;&gt;"",VLOOKUP(G1494,ScoreRanges!$C$4:$E$8,3),"")</f>
        <v/>
      </c>
      <c r="I1494" s="156"/>
      <c r="J1494" s="129" t="str">
        <f>IF(AND(ConversionTable!$F$2&lt;&gt;"",A1494&lt;&gt;""),VLOOKUP(G1494,ConversionTable!B$2:D$402,3),"")</f>
        <v/>
      </c>
      <c r="K1494" s="66" t="str">
        <f>IF(AND(ConversionTable!$F$2&lt;&gt;"",A1494&lt;&gt;""),VLOOKUP(J1494,ConversionTable!I$4:K$7,3),"")</f>
        <v/>
      </c>
      <c r="M1494" s="66" t="str">
        <f>IF(A1494&lt;&gt;"",(Input!AE1494*ScoringModel!$B$11+Input!AF1494*ScoringModel!$B$21+Input!AG1494*ScoringModel!$B$31)*0.01,"")</f>
        <v/>
      </c>
      <c r="N1494" s="66" t="str">
        <f>IF(A1494&lt;&gt;"",(Input!J1494*ScoringModel!$B$4+Input!K1494*ScoringModel!$B$5+Input!L1494*ScoringModel!$B$6+Input!M1494*ScoringModel!$B$7+Input!N1494*ScoringModel!$B$8+Input!O1494*ScoringModel!$B$9+Input!P1494*ScoringModel!$B$10)*0.01,"")</f>
        <v/>
      </c>
      <c r="O1494" s="66" t="str">
        <f>IF(A1494&lt;&gt;"",(Input!Q1494*ScoringModel!$B$14+Input!R1494*ScoringModel!$B$15+Input!S1494*ScoringModel!$B$16+Input!T1494*ScoringModel!$B$17+Input!U1494*ScoringModel!$B$18+Input!V1494*ScoringModel!$B$19+Input!W1494*ScoringModel!$B$20)*0.01,"")</f>
        <v/>
      </c>
      <c r="P1494" s="66" t="str">
        <f>IF(A1494&lt;&gt;"",(Input!X1494*ScoringModel!$B$24+Input!Y1494*ScoringModel!$B$25+Input!Z1494*ScoringModel!$B$26+Input!AA1494*ScoringModel!$B$27+Input!AB1494*ScoringModel!$B$28+Input!AC1494*ScoringModel!$B$29+Input!AD1494*ScoringModel!$B$30)*0.01,"")</f>
        <v/>
      </c>
    </row>
    <row r="1495" spans="1:16" x14ac:dyDescent="0.25">
      <c r="A1495" s="154" t="str">
        <f>IF(Input!A1495&lt;&gt;"",Input!A1495,"")</f>
        <v/>
      </c>
      <c r="B1495" s="154" t="str">
        <f>IF(Input!D1495&lt;&gt;"",CONCATENATE(Input!D1495,", ",Input!C1495),"")</f>
        <v/>
      </c>
      <c r="C1495" s="154" t="str">
        <f>IF(Input!E1495&lt;&gt;"",Input!E1495,"")</f>
        <v/>
      </c>
      <c r="D1495" s="155" t="str">
        <f>IF(Input!F1495&lt;&gt;"",Input!F1495,"")</f>
        <v/>
      </c>
      <c r="E1495" s="154" t="str">
        <f>IF(Input!I1495&lt;&gt;"",CONCATENATE(Input!I1495,", ",LEFT(Input!H1495,1)),"")</f>
        <v/>
      </c>
      <c r="F1495" s="156"/>
      <c r="G1495" s="157" t="str">
        <f t="shared" si="23"/>
        <v/>
      </c>
      <c r="H1495" s="154" t="str">
        <f>IF(A1495&lt;&gt;"",VLOOKUP(G1495,ScoreRanges!$C$4:$E$8,3),"")</f>
        <v/>
      </c>
      <c r="I1495" s="156"/>
      <c r="J1495" s="129" t="str">
        <f>IF(AND(ConversionTable!$F$2&lt;&gt;"",A1495&lt;&gt;""),VLOOKUP(G1495,ConversionTable!B$2:D$402,3),"")</f>
        <v/>
      </c>
      <c r="K1495" s="66" t="str">
        <f>IF(AND(ConversionTable!$F$2&lt;&gt;"",A1495&lt;&gt;""),VLOOKUP(J1495,ConversionTable!I$4:K$7,3),"")</f>
        <v/>
      </c>
      <c r="M1495" s="66" t="str">
        <f>IF(A1495&lt;&gt;"",(Input!AE1495*ScoringModel!$B$11+Input!AF1495*ScoringModel!$B$21+Input!AG1495*ScoringModel!$B$31)*0.01,"")</f>
        <v/>
      </c>
      <c r="N1495" s="66" t="str">
        <f>IF(A1495&lt;&gt;"",(Input!J1495*ScoringModel!$B$4+Input!K1495*ScoringModel!$B$5+Input!L1495*ScoringModel!$B$6+Input!M1495*ScoringModel!$B$7+Input!N1495*ScoringModel!$B$8+Input!O1495*ScoringModel!$B$9+Input!P1495*ScoringModel!$B$10)*0.01,"")</f>
        <v/>
      </c>
      <c r="O1495" s="66" t="str">
        <f>IF(A1495&lt;&gt;"",(Input!Q1495*ScoringModel!$B$14+Input!R1495*ScoringModel!$B$15+Input!S1495*ScoringModel!$B$16+Input!T1495*ScoringModel!$B$17+Input!U1495*ScoringModel!$B$18+Input!V1495*ScoringModel!$B$19+Input!W1495*ScoringModel!$B$20)*0.01,"")</f>
        <v/>
      </c>
      <c r="P1495" s="66" t="str">
        <f>IF(A1495&lt;&gt;"",(Input!X1495*ScoringModel!$B$24+Input!Y1495*ScoringModel!$B$25+Input!Z1495*ScoringModel!$B$26+Input!AA1495*ScoringModel!$B$27+Input!AB1495*ScoringModel!$B$28+Input!AC1495*ScoringModel!$B$29+Input!AD1495*ScoringModel!$B$30)*0.01,"")</f>
        <v/>
      </c>
    </row>
    <row r="1496" spans="1:16" x14ac:dyDescent="0.25">
      <c r="A1496" s="154" t="str">
        <f>IF(Input!A1496&lt;&gt;"",Input!A1496,"")</f>
        <v/>
      </c>
      <c r="B1496" s="154" t="str">
        <f>IF(Input!D1496&lt;&gt;"",CONCATENATE(Input!D1496,", ",Input!C1496),"")</f>
        <v/>
      </c>
      <c r="C1496" s="154" t="str">
        <f>IF(Input!E1496&lt;&gt;"",Input!E1496,"")</f>
        <v/>
      </c>
      <c r="D1496" s="155" t="str">
        <f>IF(Input!F1496&lt;&gt;"",Input!F1496,"")</f>
        <v/>
      </c>
      <c r="E1496" s="154" t="str">
        <f>IF(Input!I1496&lt;&gt;"",CONCATENATE(Input!I1496,", ",LEFT(Input!H1496,1)),"")</f>
        <v/>
      </c>
      <c r="F1496" s="156"/>
      <c r="G1496" s="157" t="str">
        <f t="shared" si="23"/>
        <v/>
      </c>
      <c r="H1496" s="154" t="str">
        <f>IF(A1496&lt;&gt;"",VLOOKUP(G1496,ScoreRanges!$C$4:$E$8,3),"")</f>
        <v/>
      </c>
      <c r="I1496" s="156"/>
      <c r="J1496" s="129" t="str">
        <f>IF(AND(ConversionTable!$F$2&lt;&gt;"",A1496&lt;&gt;""),VLOOKUP(G1496,ConversionTable!B$2:D$402,3),"")</f>
        <v/>
      </c>
      <c r="K1496" s="66" t="str">
        <f>IF(AND(ConversionTable!$F$2&lt;&gt;"",A1496&lt;&gt;""),VLOOKUP(J1496,ConversionTable!I$4:K$7,3),"")</f>
        <v/>
      </c>
      <c r="M1496" s="66" t="str">
        <f>IF(A1496&lt;&gt;"",(Input!AE1496*ScoringModel!$B$11+Input!AF1496*ScoringModel!$B$21+Input!AG1496*ScoringModel!$B$31)*0.01,"")</f>
        <v/>
      </c>
      <c r="N1496" s="66" t="str">
        <f>IF(A1496&lt;&gt;"",(Input!J1496*ScoringModel!$B$4+Input!K1496*ScoringModel!$B$5+Input!L1496*ScoringModel!$B$6+Input!M1496*ScoringModel!$B$7+Input!N1496*ScoringModel!$B$8+Input!O1496*ScoringModel!$B$9+Input!P1496*ScoringModel!$B$10)*0.01,"")</f>
        <v/>
      </c>
      <c r="O1496" s="66" t="str">
        <f>IF(A1496&lt;&gt;"",(Input!Q1496*ScoringModel!$B$14+Input!R1496*ScoringModel!$B$15+Input!S1496*ScoringModel!$B$16+Input!T1496*ScoringModel!$B$17+Input!U1496*ScoringModel!$B$18+Input!V1496*ScoringModel!$B$19+Input!W1496*ScoringModel!$B$20)*0.01,"")</f>
        <v/>
      </c>
      <c r="P1496" s="66" t="str">
        <f>IF(A1496&lt;&gt;"",(Input!X1496*ScoringModel!$B$24+Input!Y1496*ScoringModel!$B$25+Input!Z1496*ScoringModel!$B$26+Input!AA1496*ScoringModel!$B$27+Input!AB1496*ScoringModel!$B$28+Input!AC1496*ScoringModel!$B$29+Input!AD1496*ScoringModel!$B$30)*0.01,"")</f>
        <v/>
      </c>
    </row>
    <row r="1497" spans="1:16" x14ac:dyDescent="0.25">
      <c r="A1497" s="154" t="str">
        <f>IF(Input!A1497&lt;&gt;"",Input!A1497,"")</f>
        <v/>
      </c>
      <c r="B1497" s="154" t="str">
        <f>IF(Input!D1497&lt;&gt;"",CONCATENATE(Input!D1497,", ",Input!C1497),"")</f>
        <v/>
      </c>
      <c r="C1497" s="154" t="str">
        <f>IF(Input!E1497&lt;&gt;"",Input!E1497,"")</f>
        <v/>
      </c>
      <c r="D1497" s="155" t="str">
        <f>IF(Input!F1497&lt;&gt;"",Input!F1497,"")</f>
        <v/>
      </c>
      <c r="E1497" s="154" t="str">
        <f>IF(Input!I1497&lt;&gt;"",CONCATENATE(Input!I1497,", ",LEFT(Input!H1497,1)),"")</f>
        <v/>
      </c>
      <c r="F1497" s="156"/>
      <c r="G1497" s="157" t="str">
        <f t="shared" si="23"/>
        <v/>
      </c>
      <c r="H1497" s="154" t="str">
        <f>IF(A1497&lt;&gt;"",VLOOKUP(G1497,ScoreRanges!$C$4:$E$8,3),"")</f>
        <v/>
      </c>
      <c r="I1497" s="156"/>
      <c r="J1497" s="129" t="str">
        <f>IF(AND(ConversionTable!$F$2&lt;&gt;"",A1497&lt;&gt;""),VLOOKUP(G1497,ConversionTable!B$2:D$402,3),"")</f>
        <v/>
      </c>
      <c r="K1497" s="66" t="str">
        <f>IF(AND(ConversionTable!$F$2&lt;&gt;"",A1497&lt;&gt;""),VLOOKUP(J1497,ConversionTable!I$4:K$7,3),"")</f>
        <v/>
      </c>
      <c r="M1497" s="66" t="str">
        <f>IF(A1497&lt;&gt;"",(Input!AE1497*ScoringModel!$B$11+Input!AF1497*ScoringModel!$B$21+Input!AG1497*ScoringModel!$B$31)*0.01,"")</f>
        <v/>
      </c>
      <c r="N1497" s="66" t="str">
        <f>IF(A1497&lt;&gt;"",(Input!J1497*ScoringModel!$B$4+Input!K1497*ScoringModel!$B$5+Input!L1497*ScoringModel!$B$6+Input!M1497*ScoringModel!$B$7+Input!N1497*ScoringModel!$B$8+Input!O1497*ScoringModel!$B$9+Input!P1497*ScoringModel!$B$10)*0.01,"")</f>
        <v/>
      </c>
      <c r="O1497" s="66" t="str">
        <f>IF(A1497&lt;&gt;"",(Input!Q1497*ScoringModel!$B$14+Input!R1497*ScoringModel!$B$15+Input!S1497*ScoringModel!$B$16+Input!T1497*ScoringModel!$B$17+Input!U1497*ScoringModel!$B$18+Input!V1497*ScoringModel!$B$19+Input!W1497*ScoringModel!$B$20)*0.01,"")</f>
        <v/>
      </c>
      <c r="P1497" s="66" t="str">
        <f>IF(A1497&lt;&gt;"",(Input!X1497*ScoringModel!$B$24+Input!Y1497*ScoringModel!$B$25+Input!Z1497*ScoringModel!$B$26+Input!AA1497*ScoringModel!$B$27+Input!AB1497*ScoringModel!$B$28+Input!AC1497*ScoringModel!$B$29+Input!AD1497*ScoringModel!$B$30)*0.01,"")</f>
        <v/>
      </c>
    </row>
    <row r="1498" spans="1:16" x14ac:dyDescent="0.25">
      <c r="A1498" s="154" t="str">
        <f>IF(Input!A1498&lt;&gt;"",Input!A1498,"")</f>
        <v/>
      </c>
      <c r="B1498" s="154" t="str">
        <f>IF(Input!D1498&lt;&gt;"",CONCATENATE(Input!D1498,", ",Input!C1498),"")</f>
        <v/>
      </c>
      <c r="C1498" s="154" t="str">
        <f>IF(Input!E1498&lt;&gt;"",Input!E1498,"")</f>
        <v/>
      </c>
      <c r="D1498" s="155" t="str">
        <f>IF(Input!F1498&lt;&gt;"",Input!F1498,"")</f>
        <v/>
      </c>
      <c r="E1498" s="154" t="str">
        <f>IF(Input!I1498&lt;&gt;"",CONCATENATE(Input!I1498,", ",LEFT(Input!H1498,1)),"")</f>
        <v/>
      </c>
      <c r="F1498" s="156"/>
      <c r="G1498" s="157" t="str">
        <f t="shared" si="23"/>
        <v/>
      </c>
      <c r="H1498" s="154" t="str">
        <f>IF(A1498&lt;&gt;"",VLOOKUP(G1498,ScoreRanges!$C$4:$E$8,3),"")</f>
        <v/>
      </c>
      <c r="I1498" s="156"/>
      <c r="J1498" s="129" t="str">
        <f>IF(AND(ConversionTable!$F$2&lt;&gt;"",A1498&lt;&gt;""),VLOOKUP(G1498,ConversionTable!B$2:D$402,3),"")</f>
        <v/>
      </c>
      <c r="K1498" s="66" t="str">
        <f>IF(AND(ConversionTable!$F$2&lt;&gt;"",A1498&lt;&gt;""),VLOOKUP(J1498,ConversionTable!I$4:K$7,3),"")</f>
        <v/>
      </c>
      <c r="M1498" s="66" t="str">
        <f>IF(A1498&lt;&gt;"",(Input!AE1498*ScoringModel!$B$11+Input!AF1498*ScoringModel!$B$21+Input!AG1498*ScoringModel!$B$31)*0.01,"")</f>
        <v/>
      </c>
      <c r="N1498" s="66" t="str">
        <f>IF(A1498&lt;&gt;"",(Input!J1498*ScoringModel!$B$4+Input!K1498*ScoringModel!$B$5+Input!L1498*ScoringModel!$B$6+Input!M1498*ScoringModel!$B$7+Input!N1498*ScoringModel!$B$8+Input!O1498*ScoringModel!$B$9+Input!P1498*ScoringModel!$B$10)*0.01,"")</f>
        <v/>
      </c>
      <c r="O1498" s="66" t="str">
        <f>IF(A1498&lt;&gt;"",(Input!Q1498*ScoringModel!$B$14+Input!R1498*ScoringModel!$B$15+Input!S1498*ScoringModel!$B$16+Input!T1498*ScoringModel!$B$17+Input!U1498*ScoringModel!$B$18+Input!V1498*ScoringModel!$B$19+Input!W1498*ScoringModel!$B$20)*0.01,"")</f>
        <v/>
      </c>
      <c r="P1498" s="66" t="str">
        <f>IF(A1498&lt;&gt;"",(Input!X1498*ScoringModel!$B$24+Input!Y1498*ScoringModel!$B$25+Input!Z1498*ScoringModel!$B$26+Input!AA1498*ScoringModel!$B$27+Input!AB1498*ScoringModel!$B$28+Input!AC1498*ScoringModel!$B$29+Input!AD1498*ScoringModel!$B$30)*0.01,"")</f>
        <v/>
      </c>
    </row>
    <row r="1499" spans="1:16" x14ac:dyDescent="0.25">
      <c r="A1499" s="154" t="str">
        <f>IF(Input!A1499&lt;&gt;"",Input!A1499,"")</f>
        <v/>
      </c>
      <c r="B1499" s="154" t="str">
        <f>IF(Input!D1499&lt;&gt;"",CONCATENATE(Input!D1499,", ",Input!C1499),"")</f>
        <v/>
      </c>
      <c r="C1499" s="154" t="str">
        <f>IF(Input!E1499&lt;&gt;"",Input!E1499,"")</f>
        <v/>
      </c>
      <c r="D1499" s="155" t="str">
        <f>IF(Input!F1499&lt;&gt;"",Input!F1499,"")</f>
        <v/>
      </c>
      <c r="E1499" s="154" t="str">
        <f>IF(Input!I1499&lt;&gt;"",CONCATENATE(Input!I1499,", ",LEFT(Input!H1499,1)),"")</f>
        <v/>
      </c>
      <c r="F1499" s="156"/>
      <c r="G1499" s="157" t="str">
        <f t="shared" si="23"/>
        <v/>
      </c>
      <c r="H1499" s="154" t="str">
        <f>IF(A1499&lt;&gt;"",VLOOKUP(G1499,ScoreRanges!$C$4:$E$8,3),"")</f>
        <v/>
      </c>
      <c r="I1499" s="156"/>
      <c r="J1499" s="129" t="str">
        <f>IF(AND(ConversionTable!$F$2&lt;&gt;"",A1499&lt;&gt;""),VLOOKUP(G1499,ConversionTable!B$2:D$402,3),"")</f>
        <v/>
      </c>
      <c r="K1499" s="66" t="str">
        <f>IF(AND(ConversionTable!$F$2&lt;&gt;"",A1499&lt;&gt;""),VLOOKUP(J1499,ConversionTable!I$4:K$7,3),"")</f>
        <v/>
      </c>
      <c r="M1499" s="66" t="str">
        <f>IF(A1499&lt;&gt;"",(Input!AE1499*ScoringModel!$B$11+Input!AF1499*ScoringModel!$B$21+Input!AG1499*ScoringModel!$B$31)*0.01,"")</f>
        <v/>
      </c>
      <c r="N1499" s="66" t="str">
        <f>IF(A1499&lt;&gt;"",(Input!J1499*ScoringModel!$B$4+Input!K1499*ScoringModel!$B$5+Input!L1499*ScoringModel!$B$6+Input!M1499*ScoringModel!$B$7+Input!N1499*ScoringModel!$B$8+Input!O1499*ScoringModel!$B$9+Input!P1499*ScoringModel!$B$10)*0.01,"")</f>
        <v/>
      </c>
      <c r="O1499" s="66" t="str">
        <f>IF(A1499&lt;&gt;"",(Input!Q1499*ScoringModel!$B$14+Input!R1499*ScoringModel!$B$15+Input!S1499*ScoringModel!$B$16+Input!T1499*ScoringModel!$B$17+Input!U1499*ScoringModel!$B$18+Input!V1499*ScoringModel!$B$19+Input!W1499*ScoringModel!$B$20)*0.01,"")</f>
        <v/>
      </c>
      <c r="P1499" s="66" t="str">
        <f>IF(A1499&lt;&gt;"",(Input!X1499*ScoringModel!$B$24+Input!Y1499*ScoringModel!$B$25+Input!Z1499*ScoringModel!$B$26+Input!AA1499*ScoringModel!$B$27+Input!AB1499*ScoringModel!$B$28+Input!AC1499*ScoringModel!$B$29+Input!AD1499*ScoringModel!$B$30)*0.01,"")</f>
        <v/>
      </c>
    </row>
    <row r="1500" spans="1:16" x14ac:dyDescent="0.25">
      <c r="A1500" s="154" t="str">
        <f>IF(Input!A1500&lt;&gt;"",Input!A1500,"")</f>
        <v/>
      </c>
      <c r="B1500" s="154" t="str">
        <f>IF(Input!D1500&lt;&gt;"",CONCATENATE(Input!D1500,", ",Input!C1500),"")</f>
        <v/>
      </c>
      <c r="C1500" s="154" t="str">
        <f>IF(Input!E1500&lt;&gt;"",Input!E1500,"")</f>
        <v/>
      </c>
      <c r="D1500" s="155" t="str">
        <f>IF(Input!F1500&lt;&gt;"",Input!F1500,"")</f>
        <v/>
      </c>
      <c r="E1500" s="154" t="str">
        <f>IF(Input!I1500&lt;&gt;"",CONCATENATE(Input!I1500,", ",LEFT(Input!H1500,1)),"")</f>
        <v/>
      </c>
      <c r="F1500" s="156"/>
      <c r="G1500" s="157" t="str">
        <f t="shared" si="23"/>
        <v/>
      </c>
      <c r="H1500" s="154" t="str">
        <f>IF(A1500&lt;&gt;"",VLOOKUP(G1500,ScoreRanges!$C$4:$E$8,3),"")</f>
        <v/>
      </c>
      <c r="I1500" s="156"/>
      <c r="J1500" s="129" t="str">
        <f>IF(AND(ConversionTable!$F$2&lt;&gt;"",A1500&lt;&gt;""),VLOOKUP(G1500,ConversionTable!B$2:D$402,3),"")</f>
        <v/>
      </c>
      <c r="K1500" s="66" t="str">
        <f>IF(AND(ConversionTable!$F$2&lt;&gt;"",A1500&lt;&gt;""),VLOOKUP(J1500,ConversionTable!I$4:K$7,3),"")</f>
        <v/>
      </c>
      <c r="M1500" s="66" t="str">
        <f>IF(A1500&lt;&gt;"",(Input!AE1500*ScoringModel!$B$11+Input!AF1500*ScoringModel!$B$21+Input!AG1500*ScoringModel!$B$31)*0.01,"")</f>
        <v/>
      </c>
      <c r="N1500" s="66" t="str">
        <f>IF(A1500&lt;&gt;"",(Input!J1500*ScoringModel!$B$4+Input!K1500*ScoringModel!$B$5+Input!L1500*ScoringModel!$B$6+Input!M1500*ScoringModel!$B$7+Input!N1500*ScoringModel!$B$8+Input!O1500*ScoringModel!$B$9+Input!P1500*ScoringModel!$B$10)*0.01,"")</f>
        <v/>
      </c>
      <c r="O1500" s="66" t="str">
        <f>IF(A1500&lt;&gt;"",(Input!Q1500*ScoringModel!$B$14+Input!R1500*ScoringModel!$B$15+Input!S1500*ScoringModel!$B$16+Input!T1500*ScoringModel!$B$17+Input!U1500*ScoringModel!$B$18+Input!V1500*ScoringModel!$B$19+Input!W1500*ScoringModel!$B$20)*0.01,"")</f>
        <v/>
      </c>
      <c r="P1500" s="66" t="str">
        <f>IF(A1500&lt;&gt;"",(Input!X1500*ScoringModel!$B$24+Input!Y1500*ScoringModel!$B$25+Input!Z1500*ScoringModel!$B$26+Input!AA1500*ScoringModel!$B$27+Input!AB1500*ScoringModel!$B$28+Input!AC1500*ScoringModel!$B$29+Input!AD1500*ScoringModel!$B$30)*0.01,"")</f>
        <v/>
      </c>
    </row>
    <row r="1501" spans="1:16" x14ac:dyDescent="0.25">
      <c r="A1501" s="154" t="str">
        <f>IF(Input!A1501&lt;&gt;"",Input!A1501,"")</f>
        <v/>
      </c>
      <c r="B1501" s="154" t="str">
        <f>IF(Input!D1501&lt;&gt;"",CONCATENATE(Input!D1501,", ",Input!C1501),"")</f>
        <v/>
      </c>
      <c r="C1501" s="154" t="str">
        <f>IF(Input!E1501&lt;&gt;"",Input!E1501,"")</f>
        <v/>
      </c>
      <c r="D1501" s="155" t="str">
        <f>IF(Input!F1501&lt;&gt;"",Input!F1501,"")</f>
        <v/>
      </c>
      <c r="E1501" s="154" t="str">
        <f>IF(Input!I1501&lt;&gt;"",CONCATENATE(Input!I1501,", ",LEFT(Input!H1501,1)),"")</f>
        <v/>
      </c>
      <c r="F1501" s="156"/>
      <c r="G1501" s="157" t="str">
        <f t="shared" si="23"/>
        <v/>
      </c>
      <c r="H1501" s="154" t="str">
        <f>IF(A1501&lt;&gt;"",VLOOKUP(G1501,ScoreRanges!$C$4:$E$8,3),"")</f>
        <v/>
      </c>
      <c r="I1501" s="156"/>
      <c r="J1501" s="129" t="str">
        <f>IF(AND(ConversionTable!$F$2&lt;&gt;"",A1501&lt;&gt;""),VLOOKUP(G1501,ConversionTable!B$2:D$402,3),"")</f>
        <v/>
      </c>
      <c r="K1501" s="66" t="str">
        <f>IF(AND(ConversionTable!$F$2&lt;&gt;"",A1501&lt;&gt;""),VLOOKUP(J1501,ConversionTable!I$4:K$7,3),"")</f>
        <v/>
      </c>
      <c r="M1501" s="66" t="str">
        <f>IF(A1501&lt;&gt;"",(Input!AE1501*ScoringModel!$B$11+Input!AF1501*ScoringModel!$B$21+Input!AG1501*ScoringModel!$B$31)*0.01,"")</f>
        <v/>
      </c>
      <c r="N1501" s="66" t="str">
        <f>IF(A1501&lt;&gt;"",(Input!J1501*ScoringModel!$B$4+Input!K1501*ScoringModel!$B$5+Input!L1501*ScoringModel!$B$6+Input!M1501*ScoringModel!$B$7+Input!N1501*ScoringModel!$B$8+Input!O1501*ScoringModel!$B$9+Input!P1501*ScoringModel!$B$10)*0.01,"")</f>
        <v/>
      </c>
      <c r="O1501" s="66" t="str">
        <f>IF(A1501&lt;&gt;"",(Input!Q1501*ScoringModel!$B$14+Input!R1501*ScoringModel!$B$15+Input!S1501*ScoringModel!$B$16+Input!T1501*ScoringModel!$B$17+Input!U1501*ScoringModel!$B$18+Input!V1501*ScoringModel!$B$19+Input!W1501*ScoringModel!$B$20)*0.01,"")</f>
        <v/>
      </c>
      <c r="P1501" s="66" t="str">
        <f>IF(A1501&lt;&gt;"",(Input!X1501*ScoringModel!$B$24+Input!Y1501*ScoringModel!$B$25+Input!Z1501*ScoringModel!$B$26+Input!AA1501*ScoringModel!$B$27+Input!AB1501*ScoringModel!$B$28+Input!AC1501*ScoringModel!$B$29+Input!AD1501*ScoringModel!$B$30)*0.01,"")</f>
        <v/>
      </c>
    </row>
    <row r="1502" spans="1:16" x14ac:dyDescent="0.25">
      <c r="A1502" s="154" t="str">
        <f>IF(Input!A1502&lt;&gt;"",Input!A1502,"")</f>
        <v/>
      </c>
      <c r="B1502" s="154" t="str">
        <f>IF(Input!D1502&lt;&gt;"",CONCATENATE(Input!D1502,", ",Input!C1502),"")</f>
        <v/>
      </c>
      <c r="C1502" s="154" t="str">
        <f>IF(Input!E1502&lt;&gt;"",Input!E1502,"")</f>
        <v/>
      </c>
      <c r="D1502" s="155" t="str">
        <f>IF(Input!F1502&lt;&gt;"",Input!F1502,"")</f>
        <v/>
      </c>
      <c r="E1502" s="154" t="str">
        <f>IF(Input!I1502&lt;&gt;"",CONCATENATE(Input!I1502,", ",LEFT(Input!H1502,1)),"")</f>
        <v/>
      </c>
      <c r="F1502" s="156"/>
      <c r="G1502" s="157" t="str">
        <f t="shared" si="23"/>
        <v/>
      </c>
      <c r="H1502" s="154" t="str">
        <f>IF(A1502&lt;&gt;"",VLOOKUP(G1502,ScoreRanges!$C$4:$E$8,3),"")</f>
        <v/>
      </c>
      <c r="I1502" s="156"/>
      <c r="J1502" s="129" t="str">
        <f>IF(AND(ConversionTable!$F$2&lt;&gt;"",A1502&lt;&gt;""),VLOOKUP(G1502,ConversionTable!B$2:D$402,3),"")</f>
        <v/>
      </c>
      <c r="K1502" s="66" t="str">
        <f>IF(AND(ConversionTable!$F$2&lt;&gt;"",A1502&lt;&gt;""),VLOOKUP(J1502,ConversionTable!I$4:K$7,3),"")</f>
        <v/>
      </c>
      <c r="M1502" s="66" t="str">
        <f>IF(A1502&lt;&gt;"",(Input!AE1502*ScoringModel!$B$11+Input!AF1502*ScoringModel!$B$21+Input!AG1502*ScoringModel!$B$31)*0.01,"")</f>
        <v/>
      </c>
      <c r="N1502" s="66" t="str">
        <f>IF(A1502&lt;&gt;"",(Input!J1502*ScoringModel!$B$4+Input!K1502*ScoringModel!$B$5+Input!L1502*ScoringModel!$B$6+Input!M1502*ScoringModel!$B$7+Input!N1502*ScoringModel!$B$8+Input!O1502*ScoringModel!$B$9+Input!P1502*ScoringModel!$B$10)*0.01,"")</f>
        <v/>
      </c>
      <c r="O1502" s="66" t="str">
        <f>IF(A1502&lt;&gt;"",(Input!Q1502*ScoringModel!$B$14+Input!R1502*ScoringModel!$B$15+Input!S1502*ScoringModel!$B$16+Input!T1502*ScoringModel!$B$17+Input!U1502*ScoringModel!$B$18+Input!V1502*ScoringModel!$B$19+Input!W1502*ScoringModel!$B$20)*0.01,"")</f>
        <v/>
      </c>
      <c r="P1502" s="66" t="str">
        <f>IF(A1502&lt;&gt;"",(Input!X1502*ScoringModel!$B$24+Input!Y1502*ScoringModel!$B$25+Input!Z1502*ScoringModel!$B$26+Input!AA1502*ScoringModel!$B$27+Input!AB1502*ScoringModel!$B$28+Input!AC1502*ScoringModel!$B$29+Input!AD1502*ScoringModel!$B$30)*0.01,"")</f>
        <v/>
      </c>
    </row>
    <row r="1503" spans="1:16" x14ac:dyDescent="0.25">
      <c r="A1503" s="154" t="str">
        <f>IF(Input!A1503&lt;&gt;"",Input!A1503,"")</f>
        <v/>
      </c>
      <c r="B1503" s="154" t="str">
        <f>IF(Input!D1503&lt;&gt;"",CONCATENATE(Input!D1503,", ",Input!C1503),"")</f>
        <v/>
      </c>
      <c r="C1503" s="154" t="str">
        <f>IF(Input!E1503&lt;&gt;"",Input!E1503,"")</f>
        <v/>
      </c>
      <c r="D1503" s="155" t="str">
        <f>IF(Input!F1503&lt;&gt;"",Input!F1503,"")</f>
        <v/>
      </c>
      <c r="E1503" s="154" t="str">
        <f>IF(Input!I1503&lt;&gt;"",CONCATENATE(Input!I1503,", ",LEFT(Input!H1503,1)),"")</f>
        <v/>
      </c>
      <c r="F1503" s="156"/>
      <c r="G1503" s="157" t="str">
        <f t="shared" si="23"/>
        <v/>
      </c>
      <c r="H1503" s="154" t="str">
        <f>IF(A1503&lt;&gt;"",VLOOKUP(G1503,ScoreRanges!$C$4:$E$8,3),"")</f>
        <v/>
      </c>
      <c r="I1503" s="156"/>
      <c r="J1503" s="129" t="str">
        <f>IF(AND(ConversionTable!$F$2&lt;&gt;"",A1503&lt;&gt;""),VLOOKUP(G1503,ConversionTable!B$2:D$402,3),"")</f>
        <v/>
      </c>
      <c r="K1503" s="66" t="str">
        <f>IF(AND(ConversionTable!$F$2&lt;&gt;"",A1503&lt;&gt;""),VLOOKUP(J1503,ConversionTable!I$4:K$7,3),"")</f>
        <v/>
      </c>
      <c r="M1503" s="66" t="str">
        <f>IF(A1503&lt;&gt;"",(Input!AE1503*ScoringModel!$B$11+Input!AF1503*ScoringModel!$B$21+Input!AG1503*ScoringModel!$B$31)*0.01,"")</f>
        <v/>
      </c>
      <c r="N1503" s="66" t="str">
        <f>IF(A1503&lt;&gt;"",(Input!J1503*ScoringModel!$B$4+Input!K1503*ScoringModel!$B$5+Input!L1503*ScoringModel!$B$6+Input!M1503*ScoringModel!$B$7+Input!N1503*ScoringModel!$B$8+Input!O1503*ScoringModel!$B$9+Input!P1503*ScoringModel!$B$10)*0.01,"")</f>
        <v/>
      </c>
      <c r="O1503" s="66" t="str">
        <f>IF(A1503&lt;&gt;"",(Input!Q1503*ScoringModel!$B$14+Input!R1503*ScoringModel!$B$15+Input!S1503*ScoringModel!$B$16+Input!T1503*ScoringModel!$B$17+Input!U1503*ScoringModel!$B$18+Input!V1503*ScoringModel!$B$19+Input!W1503*ScoringModel!$B$20)*0.01,"")</f>
        <v/>
      </c>
      <c r="P1503" s="66" t="str">
        <f>IF(A1503&lt;&gt;"",(Input!X1503*ScoringModel!$B$24+Input!Y1503*ScoringModel!$B$25+Input!Z1503*ScoringModel!$B$26+Input!AA1503*ScoringModel!$B$27+Input!AB1503*ScoringModel!$B$28+Input!AC1503*ScoringModel!$B$29+Input!AD1503*ScoringModel!$B$30)*0.01,"")</f>
        <v/>
      </c>
    </row>
    <row r="1504" spans="1:16" x14ac:dyDescent="0.25">
      <c r="A1504" s="154" t="str">
        <f>IF(Input!A1504&lt;&gt;"",Input!A1504,"")</f>
        <v/>
      </c>
      <c r="B1504" s="154" t="str">
        <f>IF(Input!D1504&lt;&gt;"",CONCATENATE(Input!D1504,", ",Input!C1504),"")</f>
        <v/>
      </c>
      <c r="C1504" s="154" t="str">
        <f>IF(Input!E1504&lt;&gt;"",Input!E1504,"")</f>
        <v/>
      </c>
      <c r="D1504" s="155" t="str">
        <f>IF(Input!F1504&lt;&gt;"",Input!F1504,"")</f>
        <v/>
      </c>
      <c r="E1504" s="154" t="str">
        <f>IF(Input!I1504&lt;&gt;"",CONCATENATE(Input!I1504,", ",LEFT(Input!H1504,1)),"")</f>
        <v/>
      </c>
      <c r="F1504" s="156"/>
      <c r="G1504" s="157" t="str">
        <f t="shared" si="23"/>
        <v/>
      </c>
      <c r="H1504" s="154" t="str">
        <f>IF(A1504&lt;&gt;"",VLOOKUP(G1504,ScoreRanges!$C$4:$E$8,3),"")</f>
        <v/>
      </c>
      <c r="I1504" s="156"/>
      <c r="J1504" s="129" t="str">
        <f>IF(AND(ConversionTable!$F$2&lt;&gt;"",A1504&lt;&gt;""),VLOOKUP(G1504,ConversionTable!B$2:D$402,3),"")</f>
        <v/>
      </c>
      <c r="K1504" s="66" t="str">
        <f>IF(AND(ConversionTable!$F$2&lt;&gt;"",A1504&lt;&gt;""),VLOOKUP(J1504,ConversionTable!I$4:K$7,3),"")</f>
        <v/>
      </c>
      <c r="M1504" s="66" t="str">
        <f>IF(A1504&lt;&gt;"",(Input!AE1504*ScoringModel!$B$11+Input!AF1504*ScoringModel!$B$21+Input!AG1504*ScoringModel!$B$31)*0.01,"")</f>
        <v/>
      </c>
      <c r="N1504" s="66" t="str">
        <f>IF(A1504&lt;&gt;"",(Input!J1504*ScoringModel!$B$4+Input!K1504*ScoringModel!$B$5+Input!L1504*ScoringModel!$B$6+Input!M1504*ScoringModel!$B$7+Input!N1504*ScoringModel!$B$8+Input!O1504*ScoringModel!$B$9+Input!P1504*ScoringModel!$B$10)*0.01,"")</f>
        <v/>
      </c>
      <c r="O1504" s="66" t="str">
        <f>IF(A1504&lt;&gt;"",(Input!Q1504*ScoringModel!$B$14+Input!R1504*ScoringModel!$B$15+Input!S1504*ScoringModel!$B$16+Input!T1504*ScoringModel!$B$17+Input!U1504*ScoringModel!$B$18+Input!V1504*ScoringModel!$B$19+Input!W1504*ScoringModel!$B$20)*0.01,"")</f>
        <v/>
      </c>
      <c r="P1504" s="66" t="str">
        <f>IF(A1504&lt;&gt;"",(Input!X1504*ScoringModel!$B$24+Input!Y1504*ScoringModel!$B$25+Input!Z1504*ScoringModel!$B$26+Input!AA1504*ScoringModel!$B$27+Input!AB1504*ScoringModel!$B$28+Input!AC1504*ScoringModel!$B$29+Input!AD1504*ScoringModel!$B$30)*0.01,"")</f>
        <v/>
      </c>
    </row>
    <row r="1505" spans="1:16" x14ac:dyDescent="0.25">
      <c r="A1505" s="154" t="str">
        <f>IF(Input!A1505&lt;&gt;"",Input!A1505,"")</f>
        <v/>
      </c>
      <c r="B1505" s="154" t="str">
        <f>IF(Input!D1505&lt;&gt;"",CONCATENATE(Input!D1505,", ",Input!C1505),"")</f>
        <v/>
      </c>
      <c r="C1505" s="154" t="str">
        <f>IF(Input!E1505&lt;&gt;"",Input!E1505,"")</f>
        <v/>
      </c>
      <c r="D1505" s="155" t="str">
        <f>IF(Input!F1505&lt;&gt;"",Input!F1505,"")</f>
        <v/>
      </c>
      <c r="E1505" s="154" t="str">
        <f>IF(Input!I1505&lt;&gt;"",CONCATENATE(Input!I1505,", ",LEFT(Input!H1505,1)),"")</f>
        <v/>
      </c>
      <c r="F1505" s="156"/>
      <c r="G1505" s="157" t="str">
        <f t="shared" si="23"/>
        <v/>
      </c>
      <c r="H1505" s="154" t="str">
        <f>IF(A1505&lt;&gt;"",VLOOKUP(G1505,ScoreRanges!$C$4:$E$8,3),"")</f>
        <v/>
      </c>
      <c r="I1505" s="156"/>
      <c r="J1505" s="129" t="str">
        <f>IF(AND(ConversionTable!$F$2&lt;&gt;"",A1505&lt;&gt;""),VLOOKUP(G1505,ConversionTable!B$2:D$402,3),"")</f>
        <v/>
      </c>
      <c r="K1505" s="66" t="str">
        <f>IF(AND(ConversionTable!$F$2&lt;&gt;"",A1505&lt;&gt;""),VLOOKUP(J1505,ConversionTable!I$4:K$7,3),"")</f>
        <v/>
      </c>
      <c r="M1505" s="66" t="str">
        <f>IF(A1505&lt;&gt;"",(Input!AE1505*ScoringModel!$B$11+Input!AF1505*ScoringModel!$B$21+Input!AG1505*ScoringModel!$B$31)*0.01,"")</f>
        <v/>
      </c>
      <c r="N1505" s="66" t="str">
        <f>IF(A1505&lt;&gt;"",(Input!J1505*ScoringModel!$B$4+Input!K1505*ScoringModel!$B$5+Input!L1505*ScoringModel!$B$6+Input!M1505*ScoringModel!$B$7+Input!N1505*ScoringModel!$B$8+Input!O1505*ScoringModel!$B$9+Input!P1505*ScoringModel!$B$10)*0.01,"")</f>
        <v/>
      </c>
      <c r="O1505" s="66" t="str">
        <f>IF(A1505&lt;&gt;"",(Input!Q1505*ScoringModel!$B$14+Input!R1505*ScoringModel!$B$15+Input!S1505*ScoringModel!$B$16+Input!T1505*ScoringModel!$B$17+Input!U1505*ScoringModel!$B$18+Input!V1505*ScoringModel!$B$19+Input!W1505*ScoringModel!$B$20)*0.01,"")</f>
        <v/>
      </c>
      <c r="P1505" s="66" t="str">
        <f>IF(A1505&lt;&gt;"",(Input!X1505*ScoringModel!$B$24+Input!Y1505*ScoringModel!$B$25+Input!Z1505*ScoringModel!$B$26+Input!AA1505*ScoringModel!$B$27+Input!AB1505*ScoringModel!$B$28+Input!AC1505*ScoringModel!$B$29+Input!AD1505*ScoringModel!$B$30)*0.01,"")</f>
        <v/>
      </c>
    </row>
    <row r="1506" spans="1:16" x14ac:dyDescent="0.25">
      <c r="A1506" s="154" t="str">
        <f>IF(Input!A1506&lt;&gt;"",Input!A1506,"")</f>
        <v/>
      </c>
      <c r="B1506" s="154" t="str">
        <f>IF(Input!D1506&lt;&gt;"",CONCATENATE(Input!D1506,", ",Input!C1506),"")</f>
        <v/>
      </c>
      <c r="C1506" s="154" t="str">
        <f>IF(Input!E1506&lt;&gt;"",Input!E1506,"")</f>
        <v/>
      </c>
      <c r="D1506" s="155" t="str">
        <f>IF(Input!F1506&lt;&gt;"",Input!F1506,"")</f>
        <v/>
      </c>
      <c r="E1506" s="154" t="str">
        <f>IF(Input!I1506&lt;&gt;"",CONCATENATE(Input!I1506,", ",LEFT(Input!H1506,1)),"")</f>
        <v/>
      </c>
      <c r="F1506" s="156"/>
      <c r="G1506" s="157" t="str">
        <f t="shared" si="23"/>
        <v/>
      </c>
      <c r="H1506" s="154" t="str">
        <f>IF(A1506&lt;&gt;"",VLOOKUP(G1506,ScoreRanges!$C$4:$E$8,3),"")</f>
        <v/>
      </c>
      <c r="I1506" s="156"/>
      <c r="J1506" s="129" t="str">
        <f>IF(AND(ConversionTable!$F$2&lt;&gt;"",A1506&lt;&gt;""),VLOOKUP(G1506,ConversionTable!B$2:D$402,3),"")</f>
        <v/>
      </c>
      <c r="K1506" s="66" t="str">
        <f>IF(AND(ConversionTable!$F$2&lt;&gt;"",A1506&lt;&gt;""),VLOOKUP(J1506,ConversionTable!I$4:K$7,3),"")</f>
        <v/>
      </c>
      <c r="M1506" s="66" t="str">
        <f>IF(A1506&lt;&gt;"",(Input!AE1506*ScoringModel!$B$11+Input!AF1506*ScoringModel!$B$21+Input!AG1506*ScoringModel!$B$31)*0.01,"")</f>
        <v/>
      </c>
      <c r="N1506" s="66" t="str">
        <f>IF(A1506&lt;&gt;"",(Input!J1506*ScoringModel!$B$4+Input!K1506*ScoringModel!$B$5+Input!L1506*ScoringModel!$B$6+Input!M1506*ScoringModel!$B$7+Input!N1506*ScoringModel!$B$8+Input!O1506*ScoringModel!$B$9+Input!P1506*ScoringModel!$B$10)*0.01,"")</f>
        <v/>
      </c>
      <c r="O1506" s="66" t="str">
        <f>IF(A1506&lt;&gt;"",(Input!Q1506*ScoringModel!$B$14+Input!R1506*ScoringModel!$B$15+Input!S1506*ScoringModel!$B$16+Input!T1506*ScoringModel!$B$17+Input!U1506*ScoringModel!$B$18+Input!V1506*ScoringModel!$B$19+Input!W1506*ScoringModel!$B$20)*0.01,"")</f>
        <v/>
      </c>
      <c r="P1506" s="66" t="str">
        <f>IF(A1506&lt;&gt;"",(Input!X1506*ScoringModel!$B$24+Input!Y1506*ScoringModel!$B$25+Input!Z1506*ScoringModel!$B$26+Input!AA1506*ScoringModel!$B$27+Input!AB1506*ScoringModel!$B$28+Input!AC1506*ScoringModel!$B$29+Input!AD1506*ScoringModel!$B$30)*0.01,"")</f>
        <v/>
      </c>
    </row>
    <row r="1507" spans="1:16" x14ac:dyDescent="0.25">
      <c r="A1507" s="154" t="str">
        <f>IF(Input!A1507&lt;&gt;"",Input!A1507,"")</f>
        <v/>
      </c>
      <c r="B1507" s="154" t="str">
        <f>IF(Input!D1507&lt;&gt;"",CONCATENATE(Input!D1507,", ",Input!C1507),"")</f>
        <v/>
      </c>
      <c r="C1507" s="154" t="str">
        <f>IF(Input!E1507&lt;&gt;"",Input!E1507,"")</f>
        <v/>
      </c>
      <c r="D1507" s="155" t="str">
        <f>IF(Input!F1507&lt;&gt;"",Input!F1507,"")</f>
        <v/>
      </c>
      <c r="E1507" s="154" t="str">
        <f>IF(Input!I1507&lt;&gt;"",CONCATENATE(Input!I1507,", ",LEFT(Input!H1507,1)),"")</f>
        <v/>
      </c>
      <c r="F1507" s="156"/>
      <c r="G1507" s="157" t="str">
        <f t="shared" si="23"/>
        <v/>
      </c>
      <c r="H1507" s="154" t="str">
        <f>IF(A1507&lt;&gt;"",VLOOKUP(G1507,ScoreRanges!$C$4:$E$8,3),"")</f>
        <v/>
      </c>
      <c r="I1507" s="156"/>
      <c r="J1507" s="129" t="str">
        <f>IF(AND(ConversionTable!$F$2&lt;&gt;"",A1507&lt;&gt;""),VLOOKUP(G1507,ConversionTable!B$2:D$402,3),"")</f>
        <v/>
      </c>
      <c r="K1507" s="66" t="str">
        <f>IF(AND(ConversionTable!$F$2&lt;&gt;"",A1507&lt;&gt;""),VLOOKUP(J1507,ConversionTable!I$4:K$7,3),"")</f>
        <v/>
      </c>
      <c r="M1507" s="66" t="str">
        <f>IF(A1507&lt;&gt;"",(Input!AE1507*ScoringModel!$B$11+Input!AF1507*ScoringModel!$B$21+Input!AG1507*ScoringModel!$B$31)*0.01,"")</f>
        <v/>
      </c>
      <c r="N1507" s="66" t="str">
        <f>IF(A1507&lt;&gt;"",(Input!J1507*ScoringModel!$B$4+Input!K1507*ScoringModel!$B$5+Input!L1507*ScoringModel!$B$6+Input!M1507*ScoringModel!$B$7+Input!N1507*ScoringModel!$B$8+Input!O1507*ScoringModel!$B$9+Input!P1507*ScoringModel!$B$10)*0.01,"")</f>
        <v/>
      </c>
      <c r="O1507" s="66" t="str">
        <f>IF(A1507&lt;&gt;"",(Input!Q1507*ScoringModel!$B$14+Input!R1507*ScoringModel!$B$15+Input!S1507*ScoringModel!$B$16+Input!T1507*ScoringModel!$B$17+Input!U1507*ScoringModel!$B$18+Input!V1507*ScoringModel!$B$19+Input!W1507*ScoringModel!$B$20)*0.01,"")</f>
        <v/>
      </c>
      <c r="P1507" s="66" t="str">
        <f>IF(A1507&lt;&gt;"",(Input!X1507*ScoringModel!$B$24+Input!Y1507*ScoringModel!$B$25+Input!Z1507*ScoringModel!$B$26+Input!AA1507*ScoringModel!$B$27+Input!AB1507*ScoringModel!$B$28+Input!AC1507*ScoringModel!$B$29+Input!AD1507*ScoringModel!$B$30)*0.01,"")</f>
        <v/>
      </c>
    </row>
    <row r="1508" spans="1:16" x14ac:dyDescent="0.25">
      <c r="A1508" s="154" t="str">
        <f>IF(Input!A1508&lt;&gt;"",Input!A1508,"")</f>
        <v/>
      </c>
      <c r="B1508" s="154" t="str">
        <f>IF(Input!D1508&lt;&gt;"",CONCATENATE(Input!D1508,", ",Input!C1508),"")</f>
        <v/>
      </c>
      <c r="C1508" s="154" t="str">
        <f>IF(Input!E1508&lt;&gt;"",Input!E1508,"")</f>
        <v/>
      </c>
      <c r="D1508" s="155" t="str">
        <f>IF(Input!F1508&lt;&gt;"",Input!F1508,"")</f>
        <v/>
      </c>
      <c r="E1508" s="154" t="str">
        <f>IF(Input!I1508&lt;&gt;"",CONCATENATE(Input!I1508,", ",LEFT(Input!H1508,1)),"")</f>
        <v/>
      </c>
      <c r="F1508" s="156"/>
      <c r="G1508" s="157" t="str">
        <f t="shared" si="23"/>
        <v/>
      </c>
      <c r="H1508" s="154" t="str">
        <f>IF(A1508&lt;&gt;"",VLOOKUP(G1508,ScoreRanges!$C$4:$E$8,3),"")</f>
        <v/>
      </c>
      <c r="I1508" s="156"/>
      <c r="J1508" s="129" t="str">
        <f>IF(AND(ConversionTable!$F$2&lt;&gt;"",A1508&lt;&gt;""),VLOOKUP(G1508,ConversionTable!B$2:D$402,3),"")</f>
        <v/>
      </c>
      <c r="K1508" s="66" t="str">
        <f>IF(AND(ConversionTable!$F$2&lt;&gt;"",A1508&lt;&gt;""),VLOOKUP(J1508,ConversionTable!I$4:K$7,3),"")</f>
        <v/>
      </c>
      <c r="M1508" s="66" t="str">
        <f>IF(A1508&lt;&gt;"",(Input!AE1508*ScoringModel!$B$11+Input!AF1508*ScoringModel!$B$21+Input!AG1508*ScoringModel!$B$31)*0.01,"")</f>
        <v/>
      </c>
      <c r="N1508" s="66" t="str">
        <f>IF(A1508&lt;&gt;"",(Input!J1508*ScoringModel!$B$4+Input!K1508*ScoringModel!$B$5+Input!L1508*ScoringModel!$B$6+Input!M1508*ScoringModel!$B$7+Input!N1508*ScoringModel!$B$8+Input!O1508*ScoringModel!$B$9+Input!P1508*ScoringModel!$B$10)*0.01,"")</f>
        <v/>
      </c>
      <c r="O1508" s="66" t="str">
        <f>IF(A1508&lt;&gt;"",(Input!Q1508*ScoringModel!$B$14+Input!R1508*ScoringModel!$B$15+Input!S1508*ScoringModel!$B$16+Input!T1508*ScoringModel!$B$17+Input!U1508*ScoringModel!$B$18+Input!V1508*ScoringModel!$B$19+Input!W1508*ScoringModel!$B$20)*0.01,"")</f>
        <v/>
      </c>
      <c r="P1508" s="66" t="str">
        <f>IF(A1508&lt;&gt;"",(Input!X1508*ScoringModel!$B$24+Input!Y1508*ScoringModel!$B$25+Input!Z1508*ScoringModel!$B$26+Input!AA1508*ScoringModel!$B$27+Input!AB1508*ScoringModel!$B$28+Input!AC1508*ScoringModel!$B$29+Input!AD1508*ScoringModel!$B$30)*0.01,"")</f>
        <v/>
      </c>
    </row>
    <row r="1509" spans="1:16" x14ac:dyDescent="0.25">
      <c r="A1509" s="154" t="str">
        <f>IF(Input!A1509&lt;&gt;"",Input!A1509,"")</f>
        <v/>
      </c>
      <c r="B1509" s="154" t="str">
        <f>IF(Input!D1509&lt;&gt;"",CONCATENATE(Input!D1509,", ",Input!C1509),"")</f>
        <v/>
      </c>
      <c r="C1509" s="154" t="str">
        <f>IF(Input!E1509&lt;&gt;"",Input!E1509,"")</f>
        <v/>
      </c>
      <c r="D1509" s="155" t="str">
        <f>IF(Input!F1509&lt;&gt;"",Input!F1509,"")</f>
        <v/>
      </c>
      <c r="E1509" s="154" t="str">
        <f>IF(Input!I1509&lt;&gt;"",CONCATENATE(Input!I1509,", ",LEFT(Input!H1509,1)),"")</f>
        <v/>
      </c>
      <c r="F1509" s="156"/>
      <c r="G1509" s="157" t="str">
        <f t="shared" si="23"/>
        <v/>
      </c>
      <c r="H1509" s="154" t="str">
        <f>IF(A1509&lt;&gt;"",VLOOKUP(G1509,ScoreRanges!$C$4:$E$8,3),"")</f>
        <v/>
      </c>
      <c r="I1509" s="156"/>
      <c r="J1509" s="129" t="str">
        <f>IF(AND(ConversionTable!$F$2&lt;&gt;"",A1509&lt;&gt;""),VLOOKUP(G1509,ConversionTable!B$2:D$402,3),"")</f>
        <v/>
      </c>
      <c r="K1509" s="66" t="str">
        <f>IF(AND(ConversionTable!$F$2&lt;&gt;"",A1509&lt;&gt;""),VLOOKUP(J1509,ConversionTable!I$4:K$7,3),"")</f>
        <v/>
      </c>
      <c r="M1509" s="66" t="str">
        <f>IF(A1509&lt;&gt;"",(Input!AE1509*ScoringModel!$B$11+Input!AF1509*ScoringModel!$B$21+Input!AG1509*ScoringModel!$B$31)*0.01,"")</f>
        <v/>
      </c>
      <c r="N1509" s="66" t="str">
        <f>IF(A1509&lt;&gt;"",(Input!J1509*ScoringModel!$B$4+Input!K1509*ScoringModel!$B$5+Input!L1509*ScoringModel!$B$6+Input!M1509*ScoringModel!$B$7+Input!N1509*ScoringModel!$B$8+Input!O1509*ScoringModel!$B$9+Input!P1509*ScoringModel!$B$10)*0.01,"")</f>
        <v/>
      </c>
      <c r="O1509" s="66" t="str">
        <f>IF(A1509&lt;&gt;"",(Input!Q1509*ScoringModel!$B$14+Input!R1509*ScoringModel!$B$15+Input!S1509*ScoringModel!$B$16+Input!T1509*ScoringModel!$B$17+Input!U1509*ScoringModel!$B$18+Input!V1509*ScoringModel!$B$19+Input!W1509*ScoringModel!$B$20)*0.01,"")</f>
        <v/>
      </c>
      <c r="P1509" s="66" t="str">
        <f>IF(A1509&lt;&gt;"",(Input!X1509*ScoringModel!$B$24+Input!Y1509*ScoringModel!$B$25+Input!Z1509*ScoringModel!$B$26+Input!AA1509*ScoringModel!$B$27+Input!AB1509*ScoringModel!$B$28+Input!AC1509*ScoringModel!$B$29+Input!AD1509*ScoringModel!$B$30)*0.01,"")</f>
        <v/>
      </c>
    </row>
    <row r="1510" spans="1:16" x14ac:dyDescent="0.25">
      <c r="A1510" s="154" t="str">
        <f>IF(Input!A1510&lt;&gt;"",Input!A1510,"")</f>
        <v/>
      </c>
      <c r="B1510" s="154" t="str">
        <f>IF(Input!D1510&lt;&gt;"",CONCATENATE(Input!D1510,", ",Input!C1510),"")</f>
        <v/>
      </c>
      <c r="C1510" s="154" t="str">
        <f>IF(Input!E1510&lt;&gt;"",Input!E1510,"")</f>
        <v/>
      </c>
      <c r="D1510" s="155" t="str">
        <f>IF(Input!F1510&lt;&gt;"",Input!F1510,"")</f>
        <v/>
      </c>
      <c r="E1510" s="154" t="str">
        <f>IF(Input!I1510&lt;&gt;"",CONCATENATE(Input!I1510,", ",LEFT(Input!H1510,1)),"")</f>
        <v/>
      </c>
      <c r="F1510" s="156"/>
      <c r="G1510" s="157" t="str">
        <f t="shared" si="23"/>
        <v/>
      </c>
      <c r="H1510" s="154" t="str">
        <f>IF(A1510&lt;&gt;"",VLOOKUP(G1510,ScoreRanges!$C$4:$E$8,3),"")</f>
        <v/>
      </c>
      <c r="I1510" s="156"/>
      <c r="J1510" s="129" t="str">
        <f>IF(AND(ConversionTable!$F$2&lt;&gt;"",A1510&lt;&gt;""),VLOOKUP(G1510,ConversionTable!B$2:D$402,3),"")</f>
        <v/>
      </c>
      <c r="K1510" s="66" t="str">
        <f>IF(AND(ConversionTable!$F$2&lt;&gt;"",A1510&lt;&gt;""),VLOOKUP(J1510,ConversionTable!I$4:K$7,3),"")</f>
        <v/>
      </c>
      <c r="M1510" s="66" t="str">
        <f>IF(A1510&lt;&gt;"",(Input!AE1510*ScoringModel!$B$11+Input!AF1510*ScoringModel!$B$21+Input!AG1510*ScoringModel!$B$31)*0.01,"")</f>
        <v/>
      </c>
      <c r="N1510" s="66" t="str">
        <f>IF(A1510&lt;&gt;"",(Input!J1510*ScoringModel!$B$4+Input!K1510*ScoringModel!$B$5+Input!L1510*ScoringModel!$B$6+Input!M1510*ScoringModel!$B$7+Input!N1510*ScoringModel!$B$8+Input!O1510*ScoringModel!$B$9+Input!P1510*ScoringModel!$B$10)*0.01,"")</f>
        <v/>
      </c>
      <c r="O1510" s="66" t="str">
        <f>IF(A1510&lt;&gt;"",(Input!Q1510*ScoringModel!$B$14+Input!R1510*ScoringModel!$B$15+Input!S1510*ScoringModel!$B$16+Input!T1510*ScoringModel!$B$17+Input!U1510*ScoringModel!$B$18+Input!V1510*ScoringModel!$B$19+Input!W1510*ScoringModel!$B$20)*0.01,"")</f>
        <v/>
      </c>
      <c r="P1510" s="66" t="str">
        <f>IF(A1510&lt;&gt;"",(Input!X1510*ScoringModel!$B$24+Input!Y1510*ScoringModel!$B$25+Input!Z1510*ScoringModel!$B$26+Input!AA1510*ScoringModel!$B$27+Input!AB1510*ScoringModel!$B$28+Input!AC1510*ScoringModel!$B$29+Input!AD1510*ScoringModel!$B$30)*0.01,"")</f>
        <v/>
      </c>
    </row>
    <row r="1511" spans="1:16" x14ac:dyDescent="0.25">
      <c r="A1511" s="154" t="str">
        <f>IF(Input!A1511&lt;&gt;"",Input!A1511,"")</f>
        <v/>
      </c>
      <c r="B1511" s="154" t="str">
        <f>IF(Input!D1511&lt;&gt;"",CONCATENATE(Input!D1511,", ",Input!C1511),"")</f>
        <v/>
      </c>
      <c r="C1511" s="154" t="str">
        <f>IF(Input!E1511&lt;&gt;"",Input!E1511,"")</f>
        <v/>
      </c>
      <c r="D1511" s="155" t="str">
        <f>IF(Input!F1511&lt;&gt;"",Input!F1511,"")</f>
        <v/>
      </c>
      <c r="E1511" s="154" t="str">
        <f>IF(Input!I1511&lt;&gt;"",CONCATENATE(Input!I1511,", ",LEFT(Input!H1511,1)),"")</f>
        <v/>
      </c>
      <c r="F1511" s="156"/>
      <c r="G1511" s="157" t="str">
        <f t="shared" si="23"/>
        <v/>
      </c>
      <c r="H1511" s="154" t="str">
        <f>IF(A1511&lt;&gt;"",VLOOKUP(G1511,ScoreRanges!$C$4:$E$8,3),"")</f>
        <v/>
      </c>
      <c r="I1511" s="156"/>
      <c r="J1511" s="129" t="str">
        <f>IF(AND(ConversionTable!$F$2&lt;&gt;"",A1511&lt;&gt;""),VLOOKUP(G1511,ConversionTable!B$2:D$402,3),"")</f>
        <v/>
      </c>
      <c r="K1511" s="66" t="str">
        <f>IF(AND(ConversionTable!$F$2&lt;&gt;"",A1511&lt;&gt;""),VLOOKUP(J1511,ConversionTable!I$4:K$7,3),"")</f>
        <v/>
      </c>
      <c r="M1511" s="66" t="str">
        <f>IF(A1511&lt;&gt;"",(Input!AE1511*ScoringModel!$B$11+Input!AF1511*ScoringModel!$B$21+Input!AG1511*ScoringModel!$B$31)*0.01,"")</f>
        <v/>
      </c>
      <c r="N1511" s="66" t="str">
        <f>IF(A1511&lt;&gt;"",(Input!J1511*ScoringModel!$B$4+Input!K1511*ScoringModel!$B$5+Input!L1511*ScoringModel!$B$6+Input!M1511*ScoringModel!$B$7+Input!N1511*ScoringModel!$B$8+Input!O1511*ScoringModel!$B$9+Input!P1511*ScoringModel!$B$10)*0.01,"")</f>
        <v/>
      </c>
      <c r="O1511" s="66" t="str">
        <f>IF(A1511&lt;&gt;"",(Input!Q1511*ScoringModel!$B$14+Input!R1511*ScoringModel!$B$15+Input!S1511*ScoringModel!$B$16+Input!T1511*ScoringModel!$B$17+Input!U1511*ScoringModel!$B$18+Input!V1511*ScoringModel!$B$19+Input!W1511*ScoringModel!$B$20)*0.01,"")</f>
        <v/>
      </c>
      <c r="P1511" s="66" t="str">
        <f>IF(A1511&lt;&gt;"",(Input!X1511*ScoringModel!$B$24+Input!Y1511*ScoringModel!$B$25+Input!Z1511*ScoringModel!$B$26+Input!AA1511*ScoringModel!$B$27+Input!AB1511*ScoringModel!$B$28+Input!AC1511*ScoringModel!$B$29+Input!AD1511*ScoringModel!$B$30)*0.01,"")</f>
        <v/>
      </c>
    </row>
    <row r="1512" spans="1:16" x14ac:dyDescent="0.25">
      <c r="A1512" s="154" t="str">
        <f>IF(Input!A1512&lt;&gt;"",Input!A1512,"")</f>
        <v/>
      </c>
      <c r="B1512" s="154" t="str">
        <f>IF(Input!D1512&lt;&gt;"",CONCATENATE(Input!D1512,", ",Input!C1512),"")</f>
        <v/>
      </c>
      <c r="C1512" s="154" t="str">
        <f>IF(Input!E1512&lt;&gt;"",Input!E1512,"")</f>
        <v/>
      </c>
      <c r="D1512" s="155" t="str">
        <f>IF(Input!F1512&lt;&gt;"",Input!F1512,"")</f>
        <v/>
      </c>
      <c r="E1512" s="154" t="str">
        <f>IF(Input!I1512&lt;&gt;"",CONCATENATE(Input!I1512,", ",LEFT(Input!H1512,1)),"")</f>
        <v/>
      </c>
      <c r="F1512" s="156"/>
      <c r="G1512" s="157" t="str">
        <f t="shared" si="23"/>
        <v/>
      </c>
      <c r="H1512" s="154" t="str">
        <f>IF(A1512&lt;&gt;"",VLOOKUP(G1512,ScoreRanges!$C$4:$E$8,3),"")</f>
        <v/>
      </c>
      <c r="I1512" s="156"/>
      <c r="J1512" s="129" t="str">
        <f>IF(AND(ConversionTable!$F$2&lt;&gt;"",A1512&lt;&gt;""),VLOOKUP(G1512,ConversionTable!B$2:D$402,3),"")</f>
        <v/>
      </c>
      <c r="K1512" s="66" t="str">
        <f>IF(AND(ConversionTable!$F$2&lt;&gt;"",A1512&lt;&gt;""),VLOOKUP(J1512,ConversionTable!I$4:K$7,3),"")</f>
        <v/>
      </c>
      <c r="M1512" s="66" t="str">
        <f>IF(A1512&lt;&gt;"",(Input!AE1512*ScoringModel!$B$11+Input!AF1512*ScoringModel!$B$21+Input!AG1512*ScoringModel!$B$31)*0.01,"")</f>
        <v/>
      </c>
      <c r="N1512" s="66" t="str">
        <f>IF(A1512&lt;&gt;"",(Input!J1512*ScoringModel!$B$4+Input!K1512*ScoringModel!$B$5+Input!L1512*ScoringModel!$B$6+Input!M1512*ScoringModel!$B$7+Input!N1512*ScoringModel!$B$8+Input!O1512*ScoringModel!$B$9+Input!P1512*ScoringModel!$B$10)*0.01,"")</f>
        <v/>
      </c>
      <c r="O1512" s="66" t="str">
        <f>IF(A1512&lt;&gt;"",(Input!Q1512*ScoringModel!$B$14+Input!R1512*ScoringModel!$B$15+Input!S1512*ScoringModel!$B$16+Input!T1512*ScoringModel!$B$17+Input!U1512*ScoringModel!$B$18+Input!V1512*ScoringModel!$B$19+Input!W1512*ScoringModel!$B$20)*0.01,"")</f>
        <v/>
      </c>
      <c r="P1512" s="66" t="str">
        <f>IF(A1512&lt;&gt;"",(Input!X1512*ScoringModel!$B$24+Input!Y1512*ScoringModel!$B$25+Input!Z1512*ScoringModel!$B$26+Input!AA1512*ScoringModel!$B$27+Input!AB1512*ScoringModel!$B$28+Input!AC1512*ScoringModel!$B$29+Input!AD1512*ScoringModel!$B$30)*0.01,"")</f>
        <v/>
      </c>
    </row>
    <row r="1513" spans="1:16" x14ac:dyDescent="0.25">
      <c r="A1513" s="154" t="str">
        <f>IF(Input!A1513&lt;&gt;"",Input!A1513,"")</f>
        <v/>
      </c>
      <c r="B1513" s="154" t="str">
        <f>IF(Input!D1513&lt;&gt;"",CONCATENATE(Input!D1513,", ",Input!C1513),"")</f>
        <v/>
      </c>
      <c r="C1513" s="154" t="str">
        <f>IF(Input!E1513&lt;&gt;"",Input!E1513,"")</f>
        <v/>
      </c>
      <c r="D1513" s="155" t="str">
        <f>IF(Input!F1513&lt;&gt;"",Input!F1513,"")</f>
        <v/>
      </c>
      <c r="E1513" s="154" t="str">
        <f>IF(Input!I1513&lt;&gt;"",CONCATENATE(Input!I1513,", ",LEFT(Input!H1513,1)),"")</f>
        <v/>
      </c>
      <c r="F1513" s="156"/>
      <c r="G1513" s="157" t="str">
        <f t="shared" si="23"/>
        <v/>
      </c>
      <c r="H1513" s="154" t="str">
        <f>IF(A1513&lt;&gt;"",VLOOKUP(G1513,ScoreRanges!$C$4:$E$8,3),"")</f>
        <v/>
      </c>
      <c r="I1513" s="156"/>
      <c r="J1513" s="129" t="str">
        <f>IF(AND(ConversionTable!$F$2&lt;&gt;"",A1513&lt;&gt;""),VLOOKUP(G1513,ConversionTable!B$2:D$402,3),"")</f>
        <v/>
      </c>
      <c r="K1513" s="66" t="str">
        <f>IF(AND(ConversionTable!$F$2&lt;&gt;"",A1513&lt;&gt;""),VLOOKUP(J1513,ConversionTable!I$4:K$7,3),"")</f>
        <v/>
      </c>
      <c r="M1513" s="66" t="str">
        <f>IF(A1513&lt;&gt;"",(Input!AE1513*ScoringModel!$B$11+Input!AF1513*ScoringModel!$B$21+Input!AG1513*ScoringModel!$B$31)*0.01,"")</f>
        <v/>
      </c>
      <c r="N1513" s="66" t="str">
        <f>IF(A1513&lt;&gt;"",(Input!J1513*ScoringModel!$B$4+Input!K1513*ScoringModel!$B$5+Input!L1513*ScoringModel!$B$6+Input!M1513*ScoringModel!$B$7+Input!N1513*ScoringModel!$B$8+Input!O1513*ScoringModel!$B$9+Input!P1513*ScoringModel!$B$10)*0.01,"")</f>
        <v/>
      </c>
      <c r="O1513" s="66" t="str">
        <f>IF(A1513&lt;&gt;"",(Input!Q1513*ScoringModel!$B$14+Input!R1513*ScoringModel!$B$15+Input!S1513*ScoringModel!$B$16+Input!T1513*ScoringModel!$B$17+Input!U1513*ScoringModel!$B$18+Input!V1513*ScoringModel!$B$19+Input!W1513*ScoringModel!$B$20)*0.01,"")</f>
        <v/>
      </c>
      <c r="P1513" s="66" t="str">
        <f>IF(A1513&lt;&gt;"",(Input!X1513*ScoringModel!$B$24+Input!Y1513*ScoringModel!$B$25+Input!Z1513*ScoringModel!$B$26+Input!AA1513*ScoringModel!$B$27+Input!AB1513*ScoringModel!$B$28+Input!AC1513*ScoringModel!$B$29+Input!AD1513*ScoringModel!$B$30)*0.01,"")</f>
        <v/>
      </c>
    </row>
    <row r="1514" spans="1:16" x14ac:dyDescent="0.25">
      <c r="A1514" s="154" t="str">
        <f>IF(Input!A1514&lt;&gt;"",Input!A1514,"")</f>
        <v/>
      </c>
      <c r="B1514" s="154" t="str">
        <f>IF(Input!D1514&lt;&gt;"",CONCATENATE(Input!D1514,", ",Input!C1514),"")</f>
        <v/>
      </c>
      <c r="C1514" s="154" t="str">
        <f>IF(Input!E1514&lt;&gt;"",Input!E1514,"")</f>
        <v/>
      </c>
      <c r="D1514" s="155" t="str">
        <f>IF(Input!F1514&lt;&gt;"",Input!F1514,"")</f>
        <v/>
      </c>
      <c r="E1514" s="154" t="str">
        <f>IF(Input!I1514&lt;&gt;"",CONCATENATE(Input!I1514,", ",LEFT(Input!H1514,1)),"")</f>
        <v/>
      </c>
      <c r="F1514" s="156"/>
      <c r="G1514" s="157" t="str">
        <f t="shared" si="23"/>
        <v/>
      </c>
      <c r="H1514" s="154" t="str">
        <f>IF(A1514&lt;&gt;"",VLOOKUP(G1514,ScoreRanges!$C$4:$E$8,3),"")</f>
        <v/>
      </c>
      <c r="I1514" s="156"/>
      <c r="J1514" s="129" t="str">
        <f>IF(AND(ConversionTable!$F$2&lt;&gt;"",A1514&lt;&gt;""),VLOOKUP(G1514,ConversionTable!B$2:D$402,3),"")</f>
        <v/>
      </c>
      <c r="K1514" s="66" t="str">
        <f>IF(AND(ConversionTable!$F$2&lt;&gt;"",A1514&lt;&gt;""),VLOOKUP(J1514,ConversionTable!I$4:K$7,3),"")</f>
        <v/>
      </c>
      <c r="M1514" s="66" t="str">
        <f>IF(A1514&lt;&gt;"",(Input!AE1514*ScoringModel!$B$11+Input!AF1514*ScoringModel!$B$21+Input!AG1514*ScoringModel!$B$31)*0.01,"")</f>
        <v/>
      </c>
      <c r="N1514" s="66" t="str">
        <f>IF(A1514&lt;&gt;"",(Input!J1514*ScoringModel!$B$4+Input!K1514*ScoringModel!$B$5+Input!L1514*ScoringModel!$B$6+Input!M1514*ScoringModel!$B$7+Input!N1514*ScoringModel!$B$8+Input!O1514*ScoringModel!$B$9+Input!P1514*ScoringModel!$B$10)*0.01,"")</f>
        <v/>
      </c>
      <c r="O1514" s="66" t="str">
        <f>IF(A1514&lt;&gt;"",(Input!Q1514*ScoringModel!$B$14+Input!R1514*ScoringModel!$B$15+Input!S1514*ScoringModel!$B$16+Input!T1514*ScoringModel!$B$17+Input!U1514*ScoringModel!$B$18+Input!V1514*ScoringModel!$B$19+Input!W1514*ScoringModel!$B$20)*0.01,"")</f>
        <v/>
      </c>
      <c r="P1514" s="66" t="str">
        <f>IF(A1514&lt;&gt;"",(Input!X1514*ScoringModel!$B$24+Input!Y1514*ScoringModel!$B$25+Input!Z1514*ScoringModel!$B$26+Input!AA1514*ScoringModel!$B$27+Input!AB1514*ScoringModel!$B$28+Input!AC1514*ScoringModel!$B$29+Input!AD1514*ScoringModel!$B$30)*0.01,"")</f>
        <v/>
      </c>
    </row>
    <row r="1515" spans="1:16" x14ac:dyDescent="0.25">
      <c r="A1515" s="154" t="str">
        <f>IF(Input!A1515&lt;&gt;"",Input!A1515,"")</f>
        <v/>
      </c>
      <c r="B1515" s="154" t="str">
        <f>IF(Input!D1515&lt;&gt;"",CONCATENATE(Input!D1515,", ",Input!C1515),"")</f>
        <v/>
      </c>
      <c r="C1515" s="154" t="str">
        <f>IF(Input!E1515&lt;&gt;"",Input!E1515,"")</f>
        <v/>
      </c>
      <c r="D1515" s="155" t="str">
        <f>IF(Input!F1515&lt;&gt;"",Input!F1515,"")</f>
        <v/>
      </c>
      <c r="E1515" s="154" t="str">
        <f>IF(Input!I1515&lt;&gt;"",CONCATENATE(Input!I1515,", ",LEFT(Input!H1515,1)),"")</f>
        <v/>
      </c>
      <c r="F1515" s="156"/>
      <c r="G1515" s="157" t="str">
        <f t="shared" si="23"/>
        <v/>
      </c>
      <c r="H1515" s="154" t="str">
        <f>IF(A1515&lt;&gt;"",VLOOKUP(G1515,ScoreRanges!$C$4:$E$8,3),"")</f>
        <v/>
      </c>
      <c r="I1515" s="156"/>
      <c r="J1515" s="129" t="str">
        <f>IF(AND(ConversionTable!$F$2&lt;&gt;"",A1515&lt;&gt;""),VLOOKUP(G1515,ConversionTable!B$2:D$402,3),"")</f>
        <v/>
      </c>
      <c r="K1515" s="66" t="str">
        <f>IF(AND(ConversionTable!$F$2&lt;&gt;"",A1515&lt;&gt;""),VLOOKUP(J1515,ConversionTable!I$4:K$7,3),"")</f>
        <v/>
      </c>
      <c r="M1515" s="66" t="str">
        <f>IF(A1515&lt;&gt;"",(Input!AE1515*ScoringModel!$B$11+Input!AF1515*ScoringModel!$B$21+Input!AG1515*ScoringModel!$B$31)*0.01,"")</f>
        <v/>
      </c>
      <c r="N1515" s="66" t="str">
        <f>IF(A1515&lt;&gt;"",(Input!J1515*ScoringModel!$B$4+Input!K1515*ScoringModel!$B$5+Input!L1515*ScoringModel!$B$6+Input!M1515*ScoringModel!$B$7+Input!N1515*ScoringModel!$B$8+Input!O1515*ScoringModel!$B$9+Input!P1515*ScoringModel!$B$10)*0.01,"")</f>
        <v/>
      </c>
      <c r="O1515" s="66" t="str">
        <f>IF(A1515&lt;&gt;"",(Input!Q1515*ScoringModel!$B$14+Input!R1515*ScoringModel!$B$15+Input!S1515*ScoringModel!$B$16+Input!T1515*ScoringModel!$B$17+Input!U1515*ScoringModel!$B$18+Input!V1515*ScoringModel!$B$19+Input!W1515*ScoringModel!$B$20)*0.01,"")</f>
        <v/>
      </c>
      <c r="P1515" s="66" t="str">
        <f>IF(A1515&lt;&gt;"",(Input!X1515*ScoringModel!$B$24+Input!Y1515*ScoringModel!$B$25+Input!Z1515*ScoringModel!$B$26+Input!AA1515*ScoringModel!$B$27+Input!AB1515*ScoringModel!$B$28+Input!AC1515*ScoringModel!$B$29+Input!AD1515*ScoringModel!$B$30)*0.01,"")</f>
        <v/>
      </c>
    </row>
    <row r="1516" spans="1:16" x14ac:dyDescent="0.25">
      <c r="A1516" s="154" t="str">
        <f>IF(Input!A1516&lt;&gt;"",Input!A1516,"")</f>
        <v/>
      </c>
      <c r="B1516" s="154" t="str">
        <f>IF(Input!D1516&lt;&gt;"",CONCATENATE(Input!D1516,", ",Input!C1516),"")</f>
        <v/>
      </c>
      <c r="C1516" s="154" t="str">
        <f>IF(Input!E1516&lt;&gt;"",Input!E1516,"")</f>
        <v/>
      </c>
      <c r="D1516" s="155" t="str">
        <f>IF(Input!F1516&lt;&gt;"",Input!F1516,"")</f>
        <v/>
      </c>
      <c r="E1516" s="154" t="str">
        <f>IF(Input!I1516&lt;&gt;"",CONCATENATE(Input!I1516,", ",LEFT(Input!H1516,1)),"")</f>
        <v/>
      </c>
      <c r="F1516" s="156"/>
      <c r="G1516" s="157" t="str">
        <f t="shared" si="23"/>
        <v/>
      </c>
      <c r="H1516" s="154" t="str">
        <f>IF(A1516&lt;&gt;"",VLOOKUP(G1516,ScoreRanges!$C$4:$E$8,3),"")</f>
        <v/>
      </c>
      <c r="I1516" s="156"/>
      <c r="J1516" s="129" t="str">
        <f>IF(AND(ConversionTable!$F$2&lt;&gt;"",A1516&lt;&gt;""),VLOOKUP(G1516,ConversionTable!B$2:D$402,3),"")</f>
        <v/>
      </c>
      <c r="K1516" s="66" t="str">
        <f>IF(AND(ConversionTable!$F$2&lt;&gt;"",A1516&lt;&gt;""),VLOOKUP(J1516,ConversionTable!I$4:K$7,3),"")</f>
        <v/>
      </c>
      <c r="M1516" s="66" t="str">
        <f>IF(A1516&lt;&gt;"",(Input!AE1516*ScoringModel!$B$11+Input!AF1516*ScoringModel!$B$21+Input!AG1516*ScoringModel!$B$31)*0.01,"")</f>
        <v/>
      </c>
      <c r="N1516" s="66" t="str">
        <f>IF(A1516&lt;&gt;"",(Input!J1516*ScoringModel!$B$4+Input!K1516*ScoringModel!$B$5+Input!L1516*ScoringModel!$B$6+Input!M1516*ScoringModel!$B$7+Input!N1516*ScoringModel!$B$8+Input!O1516*ScoringModel!$B$9+Input!P1516*ScoringModel!$B$10)*0.01,"")</f>
        <v/>
      </c>
      <c r="O1516" s="66" t="str">
        <f>IF(A1516&lt;&gt;"",(Input!Q1516*ScoringModel!$B$14+Input!R1516*ScoringModel!$B$15+Input!S1516*ScoringModel!$B$16+Input!T1516*ScoringModel!$B$17+Input!U1516*ScoringModel!$B$18+Input!V1516*ScoringModel!$B$19+Input!W1516*ScoringModel!$B$20)*0.01,"")</f>
        <v/>
      </c>
      <c r="P1516" s="66" t="str">
        <f>IF(A1516&lt;&gt;"",(Input!X1516*ScoringModel!$B$24+Input!Y1516*ScoringModel!$B$25+Input!Z1516*ScoringModel!$B$26+Input!AA1516*ScoringModel!$B$27+Input!AB1516*ScoringModel!$B$28+Input!AC1516*ScoringModel!$B$29+Input!AD1516*ScoringModel!$B$30)*0.01,"")</f>
        <v/>
      </c>
    </row>
    <row r="1517" spans="1:16" x14ac:dyDescent="0.25">
      <c r="A1517" s="154" t="str">
        <f>IF(Input!A1517&lt;&gt;"",Input!A1517,"")</f>
        <v/>
      </c>
      <c r="B1517" s="154" t="str">
        <f>IF(Input!D1517&lt;&gt;"",CONCATENATE(Input!D1517,", ",Input!C1517),"")</f>
        <v/>
      </c>
      <c r="C1517" s="154" t="str">
        <f>IF(Input!E1517&lt;&gt;"",Input!E1517,"")</f>
        <v/>
      </c>
      <c r="D1517" s="155" t="str">
        <f>IF(Input!F1517&lt;&gt;"",Input!F1517,"")</f>
        <v/>
      </c>
      <c r="E1517" s="154" t="str">
        <f>IF(Input!I1517&lt;&gt;"",CONCATENATE(Input!I1517,", ",LEFT(Input!H1517,1)),"")</f>
        <v/>
      </c>
      <c r="F1517" s="156"/>
      <c r="G1517" s="157" t="str">
        <f t="shared" si="23"/>
        <v/>
      </c>
      <c r="H1517" s="154" t="str">
        <f>IF(A1517&lt;&gt;"",VLOOKUP(G1517,ScoreRanges!$C$4:$E$8,3),"")</f>
        <v/>
      </c>
      <c r="I1517" s="156"/>
      <c r="J1517" s="129" t="str">
        <f>IF(AND(ConversionTable!$F$2&lt;&gt;"",A1517&lt;&gt;""),VLOOKUP(G1517,ConversionTable!B$2:D$402,3),"")</f>
        <v/>
      </c>
      <c r="K1517" s="66" t="str">
        <f>IF(AND(ConversionTable!$F$2&lt;&gt;"",A1517&lt;&gt;""),VLOOKUP(J1517,ConversionTable!I$4:K$7,3),"")</f>
        <v/>
      </c>
      <c r="M1517" s="66" t="str">
        <f>IF(A1517&lt;&gt;"",(Input!AE1517*ScoringModel!$B$11+Input!AF1517*ScoringModel!$B$21+Input!AG1517*ScoringModel!$B$31)*0.01,"")</f>
        <v/>
      </c>
      <c r="N1517" s="66" t="str">
        <f>IF(A1517&lt;&gt;"",(Input!J1517*ScoringModel!$B$4+Input!K1517*ScoringModel!$B$5+Input!L1517*ScoringModel!$B$6+Input!M1517*ScoringModel!$B$7+Input!N1517*ScoringModel!$B$8+Input!O1517*ScoringModel!$B$9+Input!P1517*ScoringModel!$B$10)*0.01,"")</f>
        <v/>
      </c>
      <c r="O1517" s="66" t="str">
        <f>IF(A1517&lt;&gt;"",(Input!Q1517*ScoringModel!$B$14+Input!R1517*ScoringModel!$B$15+Input!S1517*ScoringModel!$B$16+Input!T1517*ScoringModel!$B$17+Input!U1517*ScoringModel!$B$18+Input!V1517*ScoringModel!$B$19+Input!W1517*ScoringModel!$B$20)*0.01,"")</f>
        <v/>
      </c>
      <c r="P1517" s="66" t="str">
        <f>IF(A1517&lt;&gt;"",(Input!X1517*ScoringModel!$B$24+Input!Y1517*ScoringModel!$B$25+Input!Z1517*ScoringModel!$B$26+Input!AA1517*ScoringModel!$B$27+Input!AB1517*ScoringModel!$B$28+Input!AC1517*ScoringModel!$B$29+Input!AD1517*ScoringModel!$B$30)*0.01,"")</f>
        <v/>
      </c>
    </row>
    <row r="1518" spans="1:16" x14ac:dyDescent="0.25">
      <c r="A1518" s="154" t="str">
        <f>IF(Input!A1518&lt;&gt;"",Input!A1518,"")</f>
        <v/>
      </c>
      <c r="B1518" s="154" t="str">
        <f>IF(Input!D1518&lt;&gt;"",CONCATENATE(Input!D1518,", ",Input!C1518),"")</f>
        <v/>
      </c>
      <c r="C1518" s="154" t="str">
        <f>IF(Input!E1518&lt;&gt;"",Input!E1518,"")</f>
        <v/>
      </c>
      <c r="D1518" s="155" t="str">
        <f>IF(Input!F1518&lt;&gt;"",Input!F1518,"")</f>
        <v/>
      </c>
      <c r="E1518" s="154" t="str">
        <f>IF(Input!I1518&lt;&gt;"",CONCATENATE(Input!I1518,", ",LEFT(Input!H1518,1)),"")</f>
        <v/>
      </c>
      <c r="F1518" s="156"/>
      <c r="G1518" s="157" t="str">
        <f t="shared" si="23"/>
        <v/>
      </c>
      <c r="H1518" s="154" t="str">
        <f>IF(A1518&lt;&gt;"",VLOOKUP(G1518,ScoreRanges!$C$4:$E$8,3),"")</f>
        <v/>
      </c>
      <c r="I1518" s="156"/>
      <c r="J1518" s="129" t="str">
        <f>IF(AND(ConversionTable!$F$2&lt;&gt;"",A1518&lt;&gt;""),VLOOKUP(G1518,ConversionTable!B$2:D$402,3),"")</f>
        <v/>
      </c>
      <c r="K1518" s="66" t="str">
        <f>IF(AND(ConversionTable!$F$2&lt;&gt;"",A1518&lt;&gt;""),VLOOKUP(J1518,ConversionTable!I$4:K$7,3),"")</f>
        <v/>
      </c>
      <c r="M1518" s="66" t="str">
        <f>IF(A1518&lt;&gt;"",(Input!AE1518*ScoringModel!$B$11+Input!AF1518*ScoringModel!$B$21+Input!AG1518*ScoringModel!$B$31)*0.01,"")</f>
        <v/>
      </c>
      <c r="N1518" s="66" t="str">
        <f>IF(A1518&lt;&gt;"",(Input!J1518*ScoringModel!$B$4+Input!K1518*ScoringModel!$B$5+Input!L1518*ScoringModel!$B$6+Input!M1518*ScoringModel!$B$7+Input!N1518*ScoringModel!$B$8+Input!O1518*ScoringModel!$B$9+Input!P1518*ScoringModel!$B$10)*0.01,"")</f>
        <v/>
      </c>
      <c r="O1518" s="66" t="str">
        <f>IF(A1518&lt;&gt;"",(Input!Q1518*ScoringModel!$B$14+Input!R1518*ScoringModel!$B$15+Input!S1518*ScoringModel!$B$16+Input!T1518*ScoringModel!$B$17+Input!U1518*ScoringModel!$B$18+Input!V1518*ScoringModel!$B$19+Input!W1518*ScoringModel!$B$20)*0.01,"")</f>
        <v/>
      </c>
      <c r="P1518" s="66" t="str">
        <f>IF(A1518&lt;&gt;"",(Input!X1518*ScoringModel!$B$24+Input!Y1518*ScoringModel!$B$25+Input!Z1518*ScoringModel!$B$26+Input!AA1518*ScoringModel!$B$27+Input!AB1518*ScoringModel!$B$28+Input!AC1518*ScoringModel!$B$29+Input!AD1518*ScoringModel!$B$30)*0.01,"")</f>
        <v/>
      </c>
    </row>
    <row r="1519" spans="1:16" x14ac:dyDescent="0.25">
      <c r="A1519" s="154" t="str">
        <f>IF(Input!A1519&lt;&gt;"",Input!A1519,"")</f>
        <v/>
      </c>
      <c r="B1519" s="154" t="str">
        <f>IF(Input!D1519&lt;&gt;"",CONCATENATE(Input!D1519,", ",Input!C1519),"")</f>
        <v/>
      </c>
      <c r="C1519" s="154" t="str">
        <f>IF(Input!E1519&lt;&gt;"",Input!E1519,"")</f>
        <v/>
      </c>
      <c r="D1519" s="155" t="str">
        <f>IF(Input!F1519&lt;&gt;"",Input!F1519,"")</f>
        <v/>
      </c>
      <c r="E1519" s="154" t="str">
        <f>IF(Input!I1519&lt;&gt;"",CONCATENATE(Input!I1519,", ",LEFT(Input!H1519,1)),"")</f>
        <v/>
      </c>
      <c r="F1519" s="156"/>
      <c r="G1519" s="157" t="str">
        <f t="shared" si="23"/>
        <v/>
      </c>
      <c r="H1519" s="154" t="str">
        <f>IF(A1519&lt;&gt;"",VLOOKUP(G1519,ScoreRanges!$C$4:$E$8,3),"")</f>
        <v/>
      </c>
      <c r="I1519" s="156"/>
      <c r="J1519" s="129" t="str">
        <f>IF(AND(ConversionTable!$F$2&lt;&gt;"",A1519&lt;&gt;""),VLOOKUP(G1519,ConversionTable!B$2:D$402,3),"")</f>
        <v/>
      </c>
      <c r="K1519" s="66" t="str">
        <f>IF(AND(ConversionTable!$F$2&lt;&gt;"",A1519&lt;&gt;""),VLOOKUP(J1519,ConversionTable!I$4:K$7,3),"")</f>
        <v/>
      </c>
      <c r="M1519" s="66" t="str">
        <f>IF(A1519&lt;&gt;"",(Input!AE1519*ScoringModel!$B$11+Input!AF1519*ScoringModel!$B$21+Input!AG1519*ScoringModel!$B$31)*0.01,"")</f>
        <v/>
      </c>
      <c r="N1519" s="66" t="str">
        <f>IF(A1519&lt;&gt;"",(Input!J1519*ScoringModel!$B$4+Input!K1519*ScoringModel!$B$5+Input!L1519*ScoringModel!$B$6+Input!M1519*ScoringModel!$B$7+Input!N1519*ScoringModel!$B$8+Input!O1519*ScoringModel!$B$9+Input!P1519*ScoringModel!$B$10)*0.01,"")</f>
        <v/>
      </c>
      <c r="O1519" s="66" t="str">
        <f>IF(A1519&lt;&gt;"",(Input!Q1519*ScoringModel!$B$14+Input!R1519*ScoringModel!$B$15+Input!S1519*ScoringModel!$B$16+Input!T1519*ScoringModel!$B$17+Input!U1519*ScoringModel!$B$18+Input!V1519*ScoringModel!$B$19+Input!W1519*ScoringModel!$B$20)*0.01,"")</f>
        <v/>
      </c>
      <c r="P1519" s="66" t="str">
        <f>IF(A1519&lt;&gt;"",(Input!X1519*ScoringModel!$B$24+Input!Y1519*ScoringModel!$B$25+Input!Z1519*ScoringModel!$B$26+Input!AA1519*ScoringModel!$B$27+Input!AB1519*ScoringModel!$B$28+Input!AC1519*ScoringModel!$B$29+Input!AD1519*ScoringModel!$B$30)*0.01,"")</f>
        <v/>
      </c>
    </row>
    <row r="1520" spans="1:16" x14ac:dyDescent="0.25">
      <c r="A1520" s="154" t="str">
        <f>IF(Input!A1520&lt;&gt;"",Input!A1520,"")</f>
        <v/>
      </c>
      <c r="B1520" s="154" t="str">
        <f>IF(Input!D1520&lt;&gt;"",CONCATENATE(Input!D1520,", ",Input!C1520),"")</f>
        <v/>
      </c>
      <c r="C1520" s="154" t="str">
        <f>IF(Input!E1520&lt;&gt;"",Input!E1520,"")</f>
        <v/>
      </c>
      <c r="D1520" s="155" t="str">
        <f>IF(Input!F1520&lt;&gt;"",Input!F1520,"")</f>
        <v/>
      </c>
      <c r="E1520" s="154" t="str">
        <f>IF(Input!I1520&lt;&gt;"",CONCATENATE(Input!I1520,", ",LEFT(Input!H1520,1)),"")</f>
        <v/>
      </c>
      <c r="F1520" s="156"/>
      <c r="G1520" s="157" t="str">
        <f t="shared" si="23"/>
        <v/>
      </c>
      <c r="H1520" s="154" t="str">
        <f>IF(A1520&lt;&gt;"",VLOOKUP(G1520,ScoreRanges!$C$4:$E$8,3),"")</f>
        <v/>
      </c>
      <c r="I1520" s="156"/>
      <c r="J1520" s="129" t="str">
        <f>IF(AND(ConversionTable!$F$2&lt;&gt;"",A1520&lt;&gt;""),VLOOKUP(G1520,ConversionTable!B$2:D$402,3),"")</f>
        <v/>
      </c>
      <c r="K1520" s="66" t="str">
        <f>IF(AND(ConversionTable!$F$2&lt;&gt;"",A1520&lt;&gt;""),VLOOKUP(J1520,ConversionTable!I$4:K$7,3),"")</f>
        <v/>
      </c>
      <c r="M1520" s="66" t="str">
        <f>IF(A1520&lt;&gt;"",(Input!AE1520*ScoringModel!$B$11+Input!AF1520*ScoringModel!$B$21+Input!AG1520*ScoringModel!$B$31)*0.01,"")</f>
        <v/>
      </c>
      <c r="N1520" s="66" t="str">
        <f>IF(A1520&lt;&gt;"",(Input!J1520*ScoringModel!$B$4+Input!K1520*ScoringModel!$B$5+Input!L1520*ScoringModel!$B$6+Input!M1520*ScoringModel!$B$7+Input!N1520*ScoringModel!$B$8+Input!O1520*ScoringModel!$B$9+Input!P1520*ScoringModel!$B$10)*0.01,"")</f>
        <v/>
      </c>
      <c r="O1520" s="66" t="str">
        <f>IF(A1520&lt;&gt;"",(Input!Q1520*ScoringModel!$B$14+Input!R1520*ScoringModel!$B$15+Input!S1520*ScoringModel!$B$16+Input!T1520*ScoringModel!$B$17+Input!U1520*ScoringModel!$B$18+Input!V1520*ScoringModel!$B$19+Input!W1520*ScoringModel!$B$20)*0.01,"")</f>
        <v/>
      </c>
      <c r="P1520" s="66" t="str">
        <f>IF(A1520&lt;&gt;"",(Input!X1520*ScoringModel!$B$24+Input!Y1520*ScoringModel!$B$25+Input!Z1520*ScoringModel!$B$26+Input!AA1520*ScoringModel!$B$27+Input!AB1520*ScoringModel!$B$28+Input!AC1520*ScoringModel!$B$29+Input!AD1520*ScoringModel!$B$30)*0.01,"")</f>
        <v/>
      </c>
    </row>
    <row r="1521" spans="1:16" x14ac:dyDescent="0.25">
      <c r="A1521" s="154" t="str">
        <f>IF(Input!A1521&lt;&gt;"",Input!A1521,"")</f>
        <v/>
      </c>
      <c r="B1521" s="154" t="str">
        <f>IF(Input!D1521&lt;&gt;"",CONCATENATE(Input!D1521,", ",Input!C1521),"")</f>
        <v/>
      </c>
      <c r="C1521" s="154" t="str">
        <f>IF(Input!E1521&lt;&gt;"",Input!E1521,"")</f>
        <v/>
      </c>
      <c r="D1521" s="155" t="str">
        <f>IF(Input!F1521&lt;&gt;"",Input!F1521,"")</f>
        <v/>
      </c>
      <c r="E1521" s="154" t="str">
        <f>IF(Input!I1521&lt;&gt;"",CONCATENATE(Input!I1521,", ",LEFT(Input!H1521,1)),"")</f>
        <v/>
      </c>
      <c r="F1521" s="156"/>
      <c r="G1521" s="157" t="str">
        <f t="shared" si="23"/>
        <v/>
      </c>
      <c r="H1521" s="154" t="str">
        <f>IF(A1521&lt;&gt;"",VLOOKUP(G1521,ScoreRanges!$C$4:$E$8,3),"")</f>
        <v/>
      </c>
      <c r="I1521" s="156"/>
      <c r="J1521" s="129" t="str">
        <f>IF(AND(ConversionTable!$F$2&lt;&gt;"",A1521&lt;&gt;""),VLOOKUP(G1521,ConversionTable!B$2:D$402,3),"")</f>
        <v/>
      </c>
      <c r="K1521" s="66" t="str">
        <f>IF(AND(ConversionTable!$F$2&lt;&gt;"",A1521&lt;&gt;""),VLOOKUP(J1521,ConversionTable!I$4:K$7,3),"")</f>
        <v/>
      </c>
      <c r="M1521" s="66" t="str">
        <f>IF(A1521&lt;&gt;"",(Input!AE1521*ScoringModel!$B$11+Input!AF1521*ScoringModel!$B$21+Input!AG1521*ScoringModel!$B$31)*0.01,"")</f>
        <v/>
      </c>
      <c r="N1521" s="66" t="str">
        <f>IF(A1521&lt;&gt;"",(Input!J1521*ScoringModel!$B$4+Input!K1521*ScoringModel!$B$5+Input!L1521*ScoringModel!$B$6+Input!M1521*ScoringModel!$B$7+Input!N1521*ScoringModel!$B$8+Input!O1521*ScoringModel!$B$9+Input!P1521*ScoringModel!$B$10)*0.01,"")</f>
        <v/>
      </c>
      <c r="O1521" s="66" t="str">
        <f>IF(A1521&lt;&gt;"",(Input!Q1521*ScoringModel!$B$14+Input!R1521*ScoringModel!$B$15+Input!S1521*ScoringModel!$B$16+Input!T1521*ScoringModel!$B$17+Input!U1521*ScoringModel!$B$18+Input!V1521*ScoringModel!$B$19+Input!W1521*ScoringModel!$B$20)*0.01,"")</f>
        <v/>
      </c>
      <c r="P1521" s="66" t="str">
        <f>IF(A1521&lt;&gt;"",(Input!X1521*ScoringModel!$B$24+Input!Y1521*ScoringModel!$B$25+Input!Z1521*ScoringModel!$B$26+Input!AA1521*ScoringModel!$B$27+Input!AB1521*ScoringModel!$B$28+Input!AC1521*ScoringModel!$B$29+Input!AD1521*ScoringModel!$B$30)*0.01,"")</f>
        <v/>
      </c>
    </row>
    <row r="1522" spans="1:16" x14ac:dyDescent="0.25">
      <c r="A1522" s="154" t="str">
        <f>IF(Input!A1522&lt;&gt;"",Input!A1522,"")</f>
        <v/>
      </c>
      <c r="B1522" s="154" t="str">
        <f>IF(Input!D1522&lt;&gt;"",CONCATENATE(Input!D1522,", ",Input!C1522),"")</f>
        <v/>
      </c>
      <c r="C1522" s="154" t="str">
        <f>IF(Input!E1522&lt;&gt;"",Input!E1522,"")</f>
        <v/>
      </c>
      <c r="D1522" s="155" t="str">
        <f>IF(Input!F1522&lt;&gt;"",Input!F1522,"")</f>
        <v/>
      </c>
      <c r="E1522" s="154" t="str">
        <f>IF(Input!I1522&lt;&gt;"",CONCATENATE(Input!I1522,", ",LEFT(Input!H1522,1)),"")</f>
        <v/>
      </c>
      <c r="F1522" s="156"/>
      <c r="G1522" s="157" t="str">
        <f t="shared" si="23"/>
        <v/>
      </c>
      <c r="H1522" s="154" t="str">
        <f>IF(A1522&lt;&gt;"",VLOOKUP(G1522,ScoreRanges!$C$4:$E$8,3),"")</f>
        <v/>
      </c>
      <c r="I1522" s="156"/>
      <c r="J1522" s="129" t="str">
        <f>IF(AND(ConversionTable!$F$2&lt;&gt;"",A1522&lt;&gt;""),VLOOKUP(G1522,ConversionTable!B$2:D$402,3),"")</f>
        <v/>
      </c>
      <c r="K1522" s="66" t="str">
        <f>IF(AND(ConversionTable!$F$2&lt;&gt;"",A1522&lt;&gt;""),VLOOKUP(J1522,ConversionTable!I$4:K$7,3),"")</f>
        <v/>
      </c>
      <c r="M1522" s="66" t="str">
        <f>IF(A1522&lt;&gt;"",(Input!AE1522*ScoringModel!$B$11+Input!AF1522*ScoringModel!$B$21+Input!AG1522*ScoringModel!$B$31)*0.01,"")</f>
        <v/>
      </c>
      <c r="N1522" s="66" t="str">
        <f>IF(A1522&lt;&gt;"",(Input!J1522*ScoringModel!$B$4+Input!K1522*ScoringModel!$B$5+Input!L1522*ScoringModel!$B$6+Input!M1522*ScoringModel!$B$7+Input!N1522*ScoringModel!$B$8+Input!O1522*ScoringModel!$B$9+Input!P1522*ScoringModel!$B$10)*0.01,"")</f>
        <v/>
      </c>
      <c r="O1522" s="66" t="str">
        <f>IF(A1522&lt;&gt;"",(Input!Q1522*ScoringModel!$B$14+Input!R1522*ScoringModel!$B$15+Input!S1522*ScoringModel!$B$16+Input!T1522*ScoringModel!$B$17+Input!U1522*ScoringModel!$B$18+Input!V1522*ScoringModel!$B$19+Input!W1522*ScoringModel!$B$20)*0.01,"")</f>
        <v/>
      </c>
      <c r="P1522" s="66" t="str">
        <f>IF(A1522&lt;&gt;"",(Input!X1522*ScoringModel!$B$24+Input!Y1522*ScoringModel!$B$25+Input!Z1522*ScoringModel!$B$26+Input!AA1522*ScoringModel!$B$27+Input!AB1522*ScoringModel!$B$28+Input!AC1522*ScoringModel!$B$29+Input!AD1522*ScoringModel!$B$30)*0.01,"")</f>
        <v/>
      </c>
    </row>
    <row r="1523" spans="1:16" x14ac:dyDescent="0.25">
      <c r="A1523" s="154" t="str">
        <f>IF(Input!A1523&lt;&gt;"",Input!A1523,"")</f>
        <v/>
      </c>
      <c r="B1523" s="154" t="str">
        <f>IF(Input!D1523&lt;&gt;"",CONCATENATE(Input!D1523,", ",Input!C1523),"")</f>
        <v/>
      </c>
      <c r="C1523" s="154" t="str">
        <f>IF(Input!E1523&lt;&gt;"",Input!E1523,"")</f>
        <v/>
      </c>
      <c r="D1523" s="155" t="str">
        <f>IF(Input!F1523&lt;&gt;"",Input!F1523,"")</f>
        <v/>
      </c>
      <c r="E1523" s="154" t="str">
        <f>IF(Input!I1523&lt;&gt;"",CONCATENATE(Input!I1523,", ",LEFT(Input!H1523,1)),"")</f>
        <v/>
      </c>
      <c r="F1523" s="156"/>
      <c r="G1523" s="157" t="str">
        <f t="shared" si="23"/>
        <v/>
      </c>
      <c r="H1523" s="154" t="str">
        <f>IF(A1523&lt;&gt;"",VLOOKUP(G1523,ScoreRanges!$C$4:$E$8,3),"")</f>
        <v/>
      </c>
      <c r="I1523" s="156"/>
      <c r="J1523" s="129" t="str">
        <f>IF(AND(ConversionTable!$F$2&lt;&gt;"",A1523&lt;&gt;""),VLOOKUP(G1523,ConversionTable!B$2:D$402,3),"")</f>
        <v/>
      </c>
      <c r="K1523" s="66" t="str">
        <f>IF(AND(ConversionTable!$F$2&lt;&gt;"",A1523&lt;&gt;""),VLOOKUP(J1523,ConversionTable!I$4:K$7,3),"")</f>
        <v/>
      </c>
      <c r="M1523" s="66" t="str">
        <f>IF(A1523&lt;&gt;"",(Input!AE1523*ScoringModel!$B$11+Input!AF1523*ScoringModel!$B$21+Input!AG1523*ScoringModel!$B$31)*0.01,"")</f>
        <v/>
      </c>
      <c r="N1523" s="66" t="str">
        <f>IF(A1523&lt;&gt;"",(Input!J1523*ScoringModel!$B$4+Input!K1523*ScoringModel!$B$5+Input!L1523*ScoringModel!$B$6+Input!M1523*ScoringModel!$B$7+Input!N1523*ScoringModel!$B$8+Input!O1523*ScoringModel!$B$9+Input!P1523*ScoringModel!$B$10)*0.01,"")</f>
        <v/>
      </c>
      <c r="O1523" s="66" t="str">
        <f>IF(A1523&lt;&gt;"",(Input!Q1523*ScoringModel!$B$14+Input!R1523*ScoringModel!$B$15+Input!S1523*ScoringModel!$B$16+Input!T1523*ScoringModel!$B$17+Input!U1523*ScoringModel!$B$18+Input!V1523*ScoringModel!$B$19+Input!W1523*ScoringModel!$B$20)*0.01,"")</f>
        <v/>
      </c>
      <c r="P1523" s="66" t="str">
        <f>IF(A1523&lt;&gt;"",(Input!X1523*ScoringModel!$B$24+Input!Y1523*ScoringModel!$B$25+Input!Z1523*ScoringModel!$B$26+Input!AA1523*ScoringModel!$B$27+Input!AB1523*ScoringModel!$B$28+Input!AC1523*ScoringModel!$B$29+Input!AD1523*ScoringModel!$B$30)*0.01,"")</f>
        <v/>
      </c>
    </row>
    <row r="1524" spans="1:16" x14ac:dyDescent="0.25">
      <c r="A1524" s="154" t="str">
        <f>IF(Input!A1524&lt;&gt;"",Input!A1524,"")</f>
        <v/>
      </c>
      <c r="B1524" s="154" t="str">
        <f>IF(Input!D1524&lt;&gt;"",CONCATENATE(Input!D1524,", ",Input!C1524),"")</f>
        <v/>
      </c>
      <c r="C1524" s="154" t="str">
        <f>IF(Input!E1524&lt;&gt;"",Input!E1524,"")</f>
        <v/>
      </c>
      <c r="D1524" s="155" t="str">
        <f>IF(Input!F1524&lt;&gt;"",Input!F1524,"")</f>
        <v/>
      </c>
      <c r="E1524" s="154" t="str">
        <f>IF(Input!I1524&lt;&gt;"",CONCATENATE(Input!I1524,", ",LEFT(Input!H1524,1)),"")</f>
        <v/>
      </c>
      <c r="F1524" s="156"/>
      <c r="G1524" s="157" t="str">
        <f t="shared" si="23"/>
        <v/>
      </c>
      <c r="H1524" s="154" t="str">
        <f>IF(A1524&lt;&gt;"",VLOOKUP(G1524,ScoreRanges!$C$4:$E$8,3),"")</f>
        <v/>
      </c>
      <c r="I1524" s="156"/>
      <c r="J1524" s="129" t="str">
        <f>IF(AND(ConversionTable!$F$2&lt;&gt;"",A1524&lt;&gt;""),VLOOKUP(G1524,ConversionTable!B$2:D$402,3),"")</f>
        <v/>
      </c>
      <c r="K1524" s="66" t="str">
        <f>IF(AND(ConversionTable!$F$2&lt;&gt;"",A1524&lt;&gt;""),VLOOKUP(J1524,ConversionTable!I$4:K$7,3),"")</f>
        <v/>
      </c>
      <c r="M1524" s="66" t="str">
        <f>IF(A1524&lt;&gt;"",(Input!AE1524*ScoringModel!$B$11+Input!AF1524*ScoringModel!$B$21+Input!AG1524*ScoringModel!$B$31)*0.01,"")</f>
        <v/>
      </c>
      <c r="N1524" s="66" t="str">
        <f>IF(A1524&lt;&gt;"",(Input!J1524*ScoringModel!$B$4+Input!K1524*ScoringModel!$B$5+Input!L1524*ScoringModel!$B$6+Input!M1524*ScoringModel!$B$7+Input!N1524*ScoringModel!$B$8+Input!O1524*ScoringModel!$B$9+Input!P1524*ScoringModel!$B$10)*0.01,"")</f>
        <v/>
      </c>
      <c r="O1524" s="66" t="str">
        <f>IF(A1524&lt;&gt;"",(Input!Q1524*ScoringModel!$B$14+Input!R1524*ScoringModel!$B$15+Input!S1524*ScoringModel!$B$16+Input!T1524*ScoringModel!$B$17+Input!U1524*ScoringModel!$B$18+Input!V1524*ScoringModel!$B$19+Input!W1524*ScoringModel!$B$20)*0.01,"")</f>
        <v/>
      </c>
      <c r="P1524" s="66" t="str">
        <f>IF(A1524&lt;&gt;"",(Input!X1524*ScoringModel!$B$24+Input!Y1524*ScoringModel!$B$25+Input!Z1524*ScoringModel!$B$26+Input!AA1524*ScoringModel!$B$27+Input!AB1524*ScoringModel!$B$28+Input!AC1524*ScoringModel!$B$29+Input!AD1524*ScoringModel!$B$30)*0.01,"")</f>
        <v/>
      </c>
    </row>
    <row r="1525" spans="1:16" x14ac:dyDescent="0.25">
      <c r="A1525" s="154" t="str">
        <f>IF(Input!A1525&lt;&gt;"",Input!A1525,"")</f>
        <v/>
      </c>
      <c r="B1525" s="154" t="str">
        <f>IF(Input!D1525&lt;&gt;"",CONCATENATE(Input!D1525,", ",Input!C1525),"")</f>
        <v/>
      </c>
      <c r="C1525" s="154" t="str">
        <f>IF(Input!E1525&lt;&gt;"",Input!E1525,"")</f>
        <v/>
      </c>
      <c r="D1525" s="155" t="str">
        <f>IF(Input!F1525&lt;&gt;"",Input!F1525,"")</f>
        <v/>
      </c>
      <c r="E1525" s="154" t="str">
        <f>IF(Input!I1525&lt;&gt;"",CONCATENATE(Input!I1525,", ",LEFT(Input!H1525,1)),"")</f>
        <v/>
      </c>
      <c r="F1525" s="156"/>
      <c r="G1525" s="157" t="str">
        <f t="shared" si="23"/>
        <v/>
      </c>
      <c r="H1525" s="154" t="str">
        <f>IF(A1525&lt;&gt;"",VLOOKUP(G1525,ScoreRanges!$C$4:$E$8,3),"")</f>
        <v/>
      </c>
      <c r="I1525" s="156"/>
      <c r="J1525" s="129" t="str">
        <f>IF(AND(ConversionTable!$F$2&lt;&gt;"",A1525&lt;&gt;""),VLOOKUP(G1525,ConversionTable!B$2:D$402,3),"")</f>
        <v/>
      </c>
      <c r="K1525" s="66" t="str">
        <f>IF(AND(ConversionTable!$F$2&lt;&gt;"",A1525&lt;&gt;""),VLOOKUP(J1525,ConversionTable!I$4:K$7,3),"")</f>
        <v/>
      </c>
      <c r="M1525" s="66" t="str">
        <f>IF(A1525&lt;&gt;"",(Input!AE1525*ScoringModel!$B$11+Input!AF1525*ScoringModel!$B$21+Input!AG1525*ScoringModel!$B$31)*0.01,"")</f>
        <v/>
      </c>
      <c r="N1525" s="66" t="str">
        <f>IF(A1525&lt;&gt;"",(Input!J1525*ScoringModel!$B$4+Input!K1525*ScoringModel!$B$5+Input!L1525*ScoringModel!$B$6+Input!M1525*ScoringModel!$B$7+Input!N1525*ScoringModel!$B$8+Input!O1525*ScoringModel!$B$9+Input!P1525*ScoringModel!$B$10)*0.01,"")</f>
        <v/>
      </c>
      <c r="O1525" s="66" t="str">
        <f>IF(A1525&lt;&gt;"",(Input!Q1525*ScoringModel!$B$14+Input!R1525*ScoringModel!$B$15+Input!S1525*ScoringModel!$B$16+Input!T1525*ScoringModel!$B$17+Input!U1525*ScoringModel!$B$18+Input!V1525*ScoringModel!$B$19+Input!W1525*ScoringModel!$B$20)*0.01,"")</f>
        <v/>
      </c>
      <c r="P1525" s="66" t="str">
        <f>IF(A1525&lt;&gt;"",(Input!X1525*ScoringModel!$B$24+Input!Y1525*ScoringModel!$B$25+Input!Z1525*ScoringModel!$B$26+Input!AA1525*ScoringModel!$B$27+Input!AB1525*ScoringModel!$B$28+Input!AC1525*ScoringModel!$B$29+Input!AD1525*ScoringModel!$B$30)*0.01,"")</f>
        <v/>
      </c>
    </row>
    <row r="1526" spans="1:16" x14ac:dyDescent="0.25">
      <c r="A1526" s="154" t="str">
        <f>IF(Input!A1526&lt;&gt;"",Input!A1526,"")</f>
        <v/>
      </c>
      <c r="B1526" s="154" t="str">
        <f>IF(Input!D1526&lt;&gt;"",CONCATENATE(Input!D1526,", ",Input!C1526),"")</f>
        <v/>
      </c>
      <c r="C1526" s="154" t="str">
        <f>IF(Input!E1526&lt;&gt;"",Input!E1526,"")</f>
        <v/>
      </c>
      <c r="D1526" s="155" t="str">
        <f>IF(Input!F1526&lt;&gt;"",Input!F1526,"")</f>
        <v/>
      </c>
      <c r="E1526" s="154" t="str">
        <f>IF(Input!I1526&lt;&gt;"",CONCATENATE(Input!I1526,", ",LEFT(Input!H1526,1)),"")</f>
        <v/>
      </c>
      <c r="F1526" s="156"/>
      <c r="G1526" s="157" t="str">
        <f t="shared" si="23"/>
        <v/>
      </c>
      <c r="H1526" s="154" t="str">
        <f>IF(A1526&lt;&gt;"",VLOOKUP(G1526,ScoreRanges!$C$4:$E$8,3),"")</f>
        <v/>
      </c>
      <c r="I1526" s="156"/>
      <c r="J1526" s="129" t="str">
        <f>IF(AND(ConversionTable!$F$2&lt;&gt;"",A1526&lt;&gt;""),VLOOKUP(G1526,ConversionTable!B$2:D$402,3),"")</f>
        <v/>
      </c>
      <c r="K1526" s="66" t="str">
        <f>IF(AND(ConversionTable!$F$2&lt;&gt;"",A1526&lt;&gt;""),VLOOKUP(J1526,ConversionTable!I$4:K$7,3),"")</f>
        <v/>
      </c>
      <c r="M1526" s="66" t="str">
        <f>IF(A1526&lt;&gt;"",(Input!AE1526*ScoringModel!$B$11+Input!AF1526*ScoringModel!$B$21+Input!AG1526*ScoringModel!$B$31)*0.01,"")</f>
        <v/>
      </c>
      <c r="N1526" s="66" t="str">
        <f>IF(A1526&lt;&gt;"",(Input!J1526*ScoringModel!$B$4+Input!K1526*ScoringModel!$B$5+Input!L1526*ScoringModel!$B$6+Input!M1526*ScoringModel!$B$7+Input!N1526*ScoringModel!$B$8+Input!O1526*ScoringModel!$B$9+Input!P1526*ScoringModel!$B$10)*0.01,"")</f>
        <v/>
      </c>
      <c r="O1526" s="66" t="str">
        <f>IF(A1526&lt;&gt;"",(Input!Q1526*ScoringModel!$B$14+Input!R1526*ScoringModel!$B$15+Input!S1526*ScoringModel!$B$16+Input!T1526*ScoringModel!$B$17+Input!U1526*ScoringModel!$B$18+Input!V1526*ScoringModel!$B$19+Input!W1526*ScoringModel!$B$20)*0.01,"")</f>
        <v/>
      </c>
      <c r="P1526" s="66" t="str">
        <f>IF(A1526&lt;&gt;"",(Input!X1526*ScoringModel!$B$24+Input!Y1526*ScoringModel!$B$25+Input!Z1526*ScoringModel!$B$26+Input!AA1526*ScoringModel!$B$27+Input!AB1526*ScoringModel!$B$28+Input!AC1526*ScoringModel!$B$29+Input!AD1526*ScoringModel!$B$30)*0.01,"")</f>
        <v/>
      </c>
    </row>
    <row r="1527" spans="1:16" x14ac:dyDescent="0.25">
      <c r="A1527" s="154" t="str">
        <f>IF(Input!A1527&lt;&gt;"",Input!A1527,"")</f>
        <v/>
      </c>
      <c r="B1527" s="154" t="str">
        <f>IF(Input!D1527&lt;&gt;"",CONCATENATE(Input!D1527,", ",Input!C1527),"")</f>
        <v/>
      </c>
      <c r="C1527" s="154" t="str">
        <f>IF(Input!E1527&lt;&gt;"",Input!E1527,"")</f>
        <v/>
      </c>
      <c r="D1527" s="155" t="str">
        <f>IF(Input!F1527&lt;&gt;"",Input!F1527,"")</f>
        <v/>
      </c>
      <c r="E1527" s="154" t="str">
        <f>IF(Input!I1527&lt;&gt;"",CONCATENATE(Input!I1527,", ",LEFT(Input!H1527,1)),"")</f>
        <v/>
      </c>
      <c r="F1527" s="156"/>
      <c r="G1527" s="157" t="str">
        <f t="shared" si="23"/>
        <v/>
      </c>
      <c r="H1527" s="154" t="str">
        <f>IF(A1527&lt;&gt;"",VLOOKUP(G1527,ScoreRanges!$C$4:$E$8,3),"")</f>
        <v/>
      </c>
      <c r="I1527" s="156"/>
      <c r="J1527" s="129" t="str">
        <f>IF(AND(ConversionTable!$F$2&lt;&gt;"",A1527&lt;&gt;""),VLOOKUP(G1527,ConversionTable!B$2:D$402,3),"")</f>
        <v/>
      </c>
      <c r="K1527" s="66" t="str">
        <f>IF(AND(ConversionTable!$F$2&lt;&gt;"",A1527&lt;&gt;""),VLOOKUP(J1527,ConversionTable!I$4:K$7,3),"")</f>
        <v/>
      </c>
      <c r="M1527" s="66" t="str">
        <f>IF(A1527&lt;&gt;"",(Input!AE1527*ScoringModel!$B$11+Input!AF1527*ScoringModel!$B$21+Input!AG1527*ScoringModel!$B$31)*0.01,"")</f>
        <v/>
      </c>
      <c r="N1527" s="66" t="str">
        <f>IF(A1527&lt;&gt;"",(Input!J1527*ScoringModel!$B$4+Input!K1527*ScoringModel!$B$5+Input!L1527*ScoringModel!$B$6+Input!M1527*ScoringModel!$B$7+Input!N1527*ScoringModel!$B$8+Input!O1527*ScoringModel!$B$9+Input!P1527*ScoringModel!$B$10)*0.01,"")</f>
        <v/>
      </c>
      <c r="O1527" s="66" t="str">
        <f>IF(A1527&lt;&gt;"",(Input!Q1527*ScoringModel!$B$14+Input!R1527*ScoringModel!$B$15+Input!S1527*ScoringModel!$B$16+Input!T1527*ScoringModel!$B$17+Input!U1527*ScoringModel!$B$18+Input!V1527*ScoringModel!$B$19+Input!W1527*ScoringModel!$B$20)*0.01,"")</f>
        <v/>
      </c>
      <c r="P1527" s="66" t="str">
        <f>IF(A1527&lt;&gt;"",(Input!X1527*ScoringModel!$B$24+Input!Y1527*ScoringModel!$B$25+Input!Z1527*ScoringModel!$B$26+Input!AA1527*ScoringModel!$B$27+Input!AB1527*ScoringModel!$B$28+Input!AC1527*ScoringModel!$B$29+Input!AD1527*ScoringModel!$B$30)*0.01,"")</f>
        <v/>
      </c>
    </row>
    <row r="1528" spans="1:16" x14ac:dyDescent="0.25">
      <c r="A1528" s="154" t="str">
        <f>IF(Input!A1528&lt;&gt;"",Input!A1528,"")</f>
        <v/>
      </c>
      <c r="B1528" s="154" t="str">
        <f>IF(Input!D1528&lt;&gt;"",CONCATENATE(Input!D1528,", ",Input!C1528),"")</f>
        <v/>
      </c>
      <c r="C1528" s="154" t="str">
        <f>IF(Input!E1528&lt;&gt;"",Input!E1528,"")</f>
        <v/>
      </c>
      <c r="D1528" s="155" t="str">
        <f>IF(Input!F1528&lt;&gt;"",Input!F1528,"")</f>
        <v/>
      </c>
      <c r="E1528" s="154" t="str">
        <f>IF(Input!I1528&lt;&gt;"",CONCATENATE(Input!I1528,", ",LEFT(Input!H1528,1)),"")</f>
        <v/>
      </c>
      <c r="F1528" s="156"/>
      <c r="G1528" s="157" t="str">
        <f t="shared" si="23"/>
        <v/>
      </c>
      <c r="H1528" s="154" t="str">
        <f>IF(A1528&lt;&gt;"",VLOOKUP(G1528,ScoreRanges!$C$4:$E$8,3),"")</f>
        <v/>
      </c>
      <c r="I1528" s="156"/>
      <c r="J1528" s="129" t="str">
        <f>IF(AND(ConversionTable!$F$2&lt;&gt;"",A1528&lt;&gt;""),VLOOKUP(G1528,ConversionTable!B$2:D$402,3),"")</f>
        <v/>
      </c>
      <c r="K1528" s="66" t="str">
        <f>IF(AND(ConversionTable!$F$2&lt;&gt;"",A1528&lt;&gt;""),VLOOKUP(J1528,ConversionTable!I$4:K$7,3),"")</f>
        <v/>
      </c>
      <c r="M1528" s="66" t="str">
        <f>IF(A1528&lt;&gt;"",(Input!AE1528*ScoringModel!$B$11+Input!AF1528*ScoringModel!$B$21+Input!AG1528*ScoringModel!$B$31)*0.01,"")</f>
        <v/>
      </c>
      <c r="N1528" s="66" t="str">
        <f>IF(A1528&lt;&gt;"",(Input!J1528*ScoringModel!$B$4+Input!K1528*ScoringModel!$B$5+Input!L1528*ScoringModel!$B$6+Input!M1528*ScoringModel!$B$7+Input!N1528*ScoringModel!$B$8+Input!O1528*ScoringModel!$B$9+Input!P1528*ScoringModel!$B$10)*0.01,"")</f>
        <v/>
      </c>
      <c r="O1528" s="66" t="str">
        <f>IF(A1528&lt;&gt;"",(Input!Q1528*ScoringModel!$B$14+Input!R1528*ScoringModel!$B$15+Input!S1528*ScoringModel!$B$16+Input!T1528*ScoringModel!$B$17+Input!U1528*ScoringModel!$B$18+Input!V1528*ScoringModel!$B$19+Input!W1528*ScoringModel!$B$20)*0.01,"")</f>
        <v/>
      </c>
      <c r="P1528" s="66" t="str">
        <f>IF(A1528&lt;&gt;"",(Input!X1528*ScoringModel!$B$24+Input!Y1528*ScoringModel!$B$25+Input!Z1528*ScoringModel!$B$26+Input!AA1528*ScoringModel!$B$27+Input!AB1528*ScoringModel!$B$28+Input!AC1528*ScoringModel!$B$29+Input!AD1528*ScoringModel!$B$30)*0.01,"")</f>
        <v/>
      </c>
    </row>
    <row r="1529" spans="1:16" x14ac:dyDescent="0.25">
      <c r="A1529" s="154" t="str">
        <f>IF(Input!A1529&lt;&gt;"",Input!A1529,"")</f>
        <v/>
      </c>
      <c r="B1529" s="154" t="str">
        <f>IF(Input!D1529&lt;&gt;"",CONCATENATE(Input!D1529,", ",Input!C1529),"")</f>
        <v/>
      </c>
      <c r="C1529" s="154" t="str">
        <f>IF(Input!E1529&lt;&gt;"",Input!E1529,"")</f>
        <v/>
      </c>
      <c r="D1529" s="155" t="str">
        <f>IF(Input!F1529&lt;&gt;"",Input!F1529,"")</f>
        <v/>
      </c>
      <c r="E1529" s="154" t="str">
        <f>IF(Input!I1529&lt;&gt;"",CONCATENATE(Input!I1529,", ",LEFT(Input!H1529,1)),"")</f>
        <v/>
      </c>
      <c r="F1529" s="156"/>
      <c r="G1529" s="157" t="str">
        <f t="shared" si="23"/>
        <v/>
      </c>
      <c r="H1529" s="154" t="str">
        <f>IF(A1529&lt;&gt;"",VLOOKUP(G1529,ScoreRanges!$C$4:$E$8,3),"")</f>
        <v/>
      </c>
      <c r="I1529" s="156"/>
      <c r="J1529" s="129" t="str">
        <f>IF(AND(ConversionTable!$F$2&lt;&gt;"",A1529&lt;&gt;""),VLOOKUP(G1529,ConversionTable!B$2:D$402,3),"")</f>
        <v/>
      </c>
      <c r="K1529" s="66" t="str">
        <f>IF(AND(ConversionTable!$F$2&lt;&gt;"",A1529&lt;&gt;""),VLOOKUP(J1529,ConversionTable!I$4:K$7,3),"")</f>
        <v/>
      </c>
      <c r="M1529" s="66" t="str">
        <f>IF(A1529&lt;&gt;"",(Input!AE1529*ScoringModel!$B$11+Input!AF1529*ScoringModel!$B$21+Input!AG1529*ScoringModel!$B$31)*0.01,"")</f>
        <v/>
      </c>
      <c r="N1529" s="66" t="str">
        <f>IF(A1529&lt;&gt;"",(Input!J1529*ScoringModel!$B$4+Input!K1529*ScoringModel!$B$5+Input!L1529*ScoringModel!$B$6+Input!M1529*ScoringModel!$B$7+Input!N1529*ScoringModel!$B$8+Input!O1529*ScoringModel!$B$9+Input!P1529*ScoringModel!$B$10)*0.01,"")</f>
        <v/>
      </c>
      <c r="O1529" s="66" t="str">
        <f>IF(A1529&lt;&gt;"",(Input!Q1529*ScoringModel!$B$14+Input!R1529*ScoringModel!$B$15+Input!S1529*ScoringModel!$B$16+Input!T1529*ScoringModel!$B$17+Input!U1529*ScoringModel!$B$18+Input!V1529*ScoringModel!$B$19+Input!W1529*ScoringModel!$B$20)*0.01,"")</f>
        <v/>
      </c>
      <c r="P1529" s="66" t="str">
        <f>IF(A1529&lt;&gt;"",(Input!X1529*ScoringModel!$B$24+Input!Y1529*ScoringModel!$B$25+Input!Z1529*ScoringModel!$B$26+Input!AA1529*ScoringModel!$B$27+Input!AB1529*ScoringModel!$B$28+Input!AC1529*ScoringModel!$B$29+Input!AD1529*ScoringModel!$B$30)*0.01,"")</f>
        <v/>
      </c>
    </row>
    <row r="1530" spans="1:16" x14ac:dyDescent="0.25">
      <c r="A1530" s="154" t="str">
        <f>IF(Input!A1530&lt;&gt;"",Input!A1530,"")</f>
        <v/>
      </c>
      <c r="B1530" s="154" t="str">
        <f>IF(Input!D1530&lt;&gt;"",CONCATENATE(Input!D1530,", ",Input!C1530),"")</f>
        <v/>
      </c>
      <c r="C1530" s="154" t="str">
        <f>IF(Input!E1530&lt;&gt;"",Input!E1530,"")</f>
        <v/>
      </c>
      <c r="D1530" s="155" t="str">
        <f>IF(Input!F1530&lt;&gt;"",Input!F1530,"")</f>
        <v/>
      </c>
      <c r="E1530" s="154" t="str">
        <f>IF(Input!I1530&lt;&gt;"",CONCATENATE(Input!I1530,", ",LEFT(Input!H1530,1)),"")</f>
        <v/>
      </c>
      <c r="F1530" s="156"/>
      <c r="G1530" s="157" t="str">
        <f t="shared" si="23"/>
        <v/>
      </c>
      <c r="H1530" s="154" t="str">
        <f>IF(A1530&lt;&gt;"",VLOOKUP(G1530,ScoreRanges!$C$4:$E$8,3),"")</f>
        <v/>
      </c>
      <c r="I1530" s="156"/>
      <c r="J1530" s="129" t="str">
        <f>IF(AND(ConversionTable!$F$2&lt;&gt;"",A1530&lt;&gt;""),VLOOKUP(G1530,ConversionTable!B$2:D$402,3),"")</f>
        <v/>
      </c>
      <c r="K1530" s="66" t="str">
        <f>IF(AND(ConversionTable!$F$2&lt;&gt;"",A1530&lt;&gt;""),VLOOKUP(J1530,ConversionTable!I$4:K$7,3),"")</f>
        <v/>
      </c>
      <c r="M1530" s="66" t="str">
        <f>IF(A1530&lt;&gt;"",(Input!AE1530*ScoringModel!$B$11+Input!AF1530*ScoringModel!$B$21+Input!AG1530*ScoringModel!$B$31)*0.01,"")</f>
        <v/>
      </c>
      <c r="N1530" s="66" t="str">
        <f>IF(A1530&lt;&gt;"",(Input!J1530*ScoringModel!$B$4+Input!K1530*ScoringModel!$B$5+Input!L1530*ScoringModel!$B$6+Input!M1530*ScoringModel!$B$7+Input!N1530*ScoringModel!$B$8+Input!O1530*ScoringModel!$B$9+Input!P1530*ScoringModel!$B$10)*0.01,"")</f>
        <v/>
      </c>
      <c r="O1530" s="66" t="str">
        <f>IF(A1530&lt;&gt;"",(Input!Q1530*ScoringModel!$B$14+Input!R1530*ScoringModel!$B$15+Input!S1530*ScoringModel!$B$16+Input!T1530*ScoringModel!$B$17+Input!U1530*ScoringModel!$B$18+Input!V1530*ScoringModel!$B$19+Input!W1530*ScoringModel!$B$20)*0.01,"")</f>
        <v/>
      </c>
      <c r="P1530" s="66" t="str">
        <f>IF(A1530&lt;&gt;"",(Input!X1530*ScoringModel!$B$24+Input!Y1530*ScoringModel!$B$25+Input!Z1530*ScoringModel!$B$26+Input!AA1530*ScoringModel!$B$27+Input!AB1530*ScoringModel!$B$28+Input!AC1530*ScoringModel!$B$29+Input!AD1530*ScoringModel!$B$30)*0.01,"")</f>
        <v/>
      </c>
    </row>
    <row r="1531" spans="1:16" x14ac:dyDescent="0.25">
      <c r="A1531" s="154" t="str">
        <f>IF(Input!A1531&lt;&gt;"",Input!A1531,"")</f>
        <v/>
      </c>
      <c r="B1531" s="154" t="str">
        <f>IF(Input!D1531&lt;&gt;"",CONCATENATE(Input!D1531,", ",Input!C1531),"")</f>
        <v/>
      </c>
      <c r="C1531" s="154" t="str">
        <f>IF(Input!E1531&lt;&gt;"",Input!E1531,"")</f>
        <v/>
      </c>
      <c r="D1531" s="155" t="str">
        <f>IF(Input!F1531&lt;&gt;"",Input!F1531,"")</f>
        <v/>
      </c>
      <c r="E1531" s="154" t="str">
        <f>IF(Input!I1531&lt;&gt;"",CONCATENATE(Input!I1531,", ",LEFT(Input!H1531,1)),"")</f>
        <v/>
      </c>
      <c r="F1531" s="156"/>
      <c r="G1531" s="157" t="str">
        <f t="shared" si="23"/>
        <v/>
      </c>
      <c r="H1531" s="154" t="str">
        <f>IF(A1531&lt;&gt;"",VLOOKUP(G1531,ScoreRanges!$C$4:$E$8,3),"")</f>
        <v/>
      </c>
      <c r="I1531" s="156"/>
      <c r="J1531" s="129" t="str">
        <f>IF(AND(ConversionTable!$F$2&lt;&gt;"",A1531&lt;&gt;""),VLOOKUP(G1531,ConversionTable!B$2:D$402,3),"")</f>
        <v/>
      </c>
      <c r="K1531" s="66" t="str">
        <f>IF(AND(ConversionTable!$F$2&lt;&gt;"",A1531&lt;&gt;""),VLOOKUP(J1531,ConversionTable!I$4:K$7,3),"")</f>
        <v/>
      </c>
      <c r="M1531" s="66" t="str">
        <f>IF(A1531&lt;&gt;"",(Input!AE1531*ScoringModel!$B$11+Input!AF1531*ScoringModel!$B$21+Input!AG1531*ScoringModel!$B$31)*0.01,"")</f>
        <v/>
      </c>
      <c r="N1531" s="66" t="str">
        <f>IF(A1531&lt;&gt;"",(Input!J1531*ScoringModel!$B$4+Input!K1531*ScoringModel!$B$5+Input!L1531*ScoringModel!$B$6+Input!M1531*ScoringModel!$B$7+Input!N1531*ScoringModel!$B$8+Input!O1531*ScoringModel!$B$9+Input!P1531*ScoringModel!$B$10)*0.01,"")</f>
        <v/>
      </c>
      <c r="O1531" s="66" t="str">
        <f>IF(A1531&lt;&gt;"",(Input!Q1531*ScoringModel!$B$14+Input!R1531*ScoringModel!$B$15+Input!S1531*ScoringModel!$B$16+Input!T1531*ScoringModel!$B$17+Input!U1531*ScoringModel!$B$18+Input!V1531*ScoringModel!$B$19+Input!W1531*ScoringModel!$B$20)*0.01,"")</f>
        <v/>
      </c>
      <c r="P1531" s="66" t="str">
        <f>IF(A1531&lt;&gt;"",(Input!X1531*ScoringModel!$B$24+Input!Y1531*ScoringModel!$B$25+Input!Z1531*ScoringModel!$B$26+Input!AA1531*ScoringModel!$B$27+Input!AB1531*ScoringModel!$B$28+Input!AC1531*ScoringModel!$B$29+Input!AD1531*ScoringModel!$B$30)*0.01,"")</f>
        <v/>
      </c>
    </row>
    <row r="1532" spans="1:16" x14ac:dyDescent="0.25">
      <c r="A1532" s="154" t="str">
        <f>IF(Input!A1532&lt;&gt;"",Input!A1532,"")</f>
        <v/>
      </c>
      <c r="B1532" s="154" t="str">
        <f>IF(Input!D1532&lt;&gt;"",CONCATENATE(Input!D1532,", ",Input!C1532),"")</f>
        <v/>
      </c>
      <c r="C1532" s="154" t="str">
        <f>IF(Input!E1532&lt;&gt;"",Input!E1532,"")</f>
        <v/>
      </c>
      <c r="D1532" s="155" t="str">
        <f>IF(Input!F1532&lt;&gt;"",Input!F1532,"")</f>
        <v/>
      </c>
      <c r="E1532" s="154" t="str">
        <f>IF(Input!I1532&lt;&gt;"",CONCATENATE(Input!I1532,", ",LEFT(Input!H1532,1)),"")</f>
        <v/>
      </c>
      <c r="F1532" s="156"/>
      <c r="G1532" s="157" t="str">
        <f t="shared" si="23"/>
        <v/>
      </c>
      <c r="H1532" s="154" t="str">
        <f>IF(A1532&lt;&gt;"",VLOOKUP(G1532,ScoreRanges!$C$4:$E$8,3),"")</f>
        <v/>
      </c>
      <c r="I1532" s="156"/>
      <c r="J1532" s="129" t="str">
        <f>IF(AND(ConversionTable!$F$2&lt;&gt;"",A1532&lt;&gt;""),VLOOKUP(G1532,ConversionTable!B$2:D$402,3),"")</f>
        <v/>
      </c>
      <c r="K1532" s="66" t="str">
        <f>IF(AND(ConversionTable!$F$2&lt;&gt;"",A1532&lt;&gt;""),VLOOKUP(J1532,ConversionTable!I$4:K$7,3),"")</f>
        <v/>
      </c>
      <c r="M1532" s="66" t="str">
        <f>IF(A1532&lt;&gt;"",(Input!AE1532*ScoringModel!$B$11+Input!AF1532*ScoringModel!$B$21+Input!AG1532*ScoringModel!$B$31)*0.01,"")</f>
        <v/>
      </c>
      <c r="N1532" s="66" t="str">
        <f>IF(A1532&lt;&gt;"",(Input!J1532*ScoringModel!$B$4+Input!K1532*ScoringModel!$B$5+Input!L1532*ScoringModel!$B$6+Input!M1532*ScoringModel!$B$7+Input!N1532*ScoringModel!$B$8+Input!O1532*ScoringModel!$B$9+Input!P1532*ScoringModel!$B$10)*0.01,"")</f>
        <v/>
      </c>
      <c r="O1532" s="66" t="str">
        <f>IF(A1532&lt;&gt;"",(Input!Q1532*ScoringModel!$B$14+Input!R1532*ScoringModel!$B$15+Input!S1532*ScoringModel!$B$16+Input!T1532*ScoringModel!$B$17+Input!U1532*ScoringModel!$B$18+Input!V1532*ScoringModel!$B$19+Input!W1532*ScoringModel!$B$20)*0.01,"")</f>
        <v/>
      </c>
      <c r="P1532" s="66" t="str">
        <f>IF(A1532&lt;&gt;"",(Input!X1532*ScoringModel!$B$24+Input!Y1532*ScoringModel!$B$25+Input!Z1532*ScoringModel!$B$26+Input!AA1532*ScoringModel!$B$27+Input!AB1532*ScoringModel!$B$28+Input!AC1532*ScoringModel!$B$29+Input!AD1532*ScoringModel!$B$30)*0.01,"")</f>
        <v/>
      </c>
    </row>
    <row r="1533" spans="1:16" x14ac:dyDescent="0.25">
      <c r="A1533" s="154" t="str">
        <f>IF(Input!A1533&lt;&gt;"",Input!A1533,"")</f>
        <v/>
      </c>
      <c r="B1533" s="154" t="str">
        <f>IF(Input!D1533&lt;&gt;"",CONCATENATE(Input!D1533,", ",Input!C1533),"")</f>
        <v/>
      </c>
      <c r="C1533" s="154" t="str">
        <f>IF(Input!E1533&lt;&gt;"",Input!E1533,"")</f>
        <v/>
      </c>
      <c r="D1533" s="155" t="str">
        <f>IF(Input!F1533&lt;&gt;"",Input!F1533,"")</f>
        <v/>
      </c>
      <c r="E1533" s="154" t="str">
        <f>IF(Input!I1533&lt;&gt;"",CONCATENATE(Input!I1533,", ",LEFT(Input!H1533,1)),"")</f>
        <v/>
      </c>
      <c r="F1533" s="156"/>
      <c r="G1533" s="157" t="str">
        <f t="shared" si="23"/>
        <v/>
      </c>
      <c r="H1533" s="154" t="str">
        <f>IF(A1533&lt;&gt;"",VLOOKUP(G1533,ScoreRanges!$C$4:$E$8,3),"")</f>
        <v/>
      </c>
      <c r="I1533" s="156"/>
      <c r="J1533" s="129" t="str">
        <f>IF(AND(ConversionTable!$F$2&lt;&gt;"",A1533&lt;&gt;""),VLOOKUP(G1533,ConversionTable!B$2:D$402,3),"")</f>
        <v/>
      </c>
      <c r="K1533" s="66" t="str">
        <f>IF(AND(ConversionTable!$F$2&lt;&gt;"",A1533&lt;&gt;""),VLOOKUP(J1533,ConversionTable!I$4:K$7,3),"")</f>
        <v/>
      </c>
      <c r="M1533" s="66" t="str">
        <f>IF(A1533&lt;&gt;"",(Input!AE1533*ScoringModel!$B$11+Input!AF1533*ScoringModel!$B$21+Input!AG1533*ScoringModel!$B$31)*0.01,"")</f>
        <v/>
      </c>
      <c r="N1533" s="66" t="str">
        <f>IF(A1533&lt;&gt;"",(Input!J1533*ScoringModel!$B$4+Input!K1533*ScoringModel!$B$5+Input!L1533*ScoringModel!$B$6+Input!M1533*ScoringModel!$B$7+Input!N1533*ScoringModel!$B$8+Input!O1533*ScoringModel!$B$9+Input!P1533*ScoringModel!$B$10)*0.01,"")</f>
        <v/>
      </c>
      <c r="O1533" s="66" t="str">
        <f>IF(A1533&lt;&gt;"",(Input!Q1533*ScoringModel!$B$14+Input!R1533*ScoringModel!$B$15+Input!S1533*ScoringModel!$B$16+Input!T1533*ScoringModel!$B$17+Input!U1533*ScoringModel!$B$18+Input!V1533*ScoringModel!$B$19+Input!W1533*ScoringModel!$B$20)*0.01,"")</f>
        <v/>
      </c>
      <c r="P1533" s="66" t="str">
        <f>IF(A1533&lt;&gt;"",(Input!X1533*ScoringModel!$B$24+Input!Y1533*ScoringModel!$B$25+Input!Z1533*ScoringModel!$B$26+Input!AA1533*ScoringModel!$B$27+Input!AB1533*ScoringModel!$B$28+Input!AC1533*ScoringModel!$B$29+Input!AD1533*ScoringModel!$B$30)*0.01,"")</f>
        <v/>
      </c>
    </row>
    <row r="1534" spans="1:16" x14ac:dyDescent="0.25">
      <c r="A1534" s="154" t="str">
        <f>IF(Input!A1534&lt;&gt;"",Input!A1534,"")</f>
        <v/>
      </c>
      <c r="B1534" s="154" t="str">
        <f>IF(Input!D1534&lt;&gt;"",CONCATENATE(Input!D1534,", ",Input!C1534),"")</f>
        <v/>
      </c>
      <c r="C1534" s="154" t="str">
        <f>IF(Input!E1534&lt;&gt;"",Input!E1534,"")</f>
        <v/>
      </c>
      <c r="D1534" s="155" t="str">
        <f>IF(Input!F1534&lt;&gt;"",Input!F1534,"")</f>
        <v/>
      </c>
      <c r="E1534" s="154" t="str">
        <f>IF(Input!I1534&lt;&gt;"",CONCATENATE(Input!I1534,", ",LEFT(Input!H1534,1)),"")</f>
        <v/>
      </c>
      <c r="F1534" s="156"/>
      <c r="G1534" s="157" t="str">
        <f t="shared" si="23"/>
        <v/>
      </c>
      <c r="H1534" s="154" t="str">
        <f>IF(A1534&lt;&gt;"",VLOOKUP(G1534,ScoreRanges!$C$4:$E$8,3),"")</f>
        <v/>
      </c>
      <c r="I1534" s="156"/>
      <c r="J1534" s="129" t="str">
        <f>IF(AND(ConversionTable!$F$2&lt;&gt;"",A1534&lt;&gt;""),VLOOKUP(G1534,ConversionTable!B$2:D$402,3),"")</f>
        <v/>
      </c>
      <c r="K1534" s="66" t="str">
        <f>IF(AND(ConversionTable!$F$2&lt;&gt;"",A1534&lt;&gt;""),VLOOKUP(J1534,ConversionTable!I$4:K$7,3),"")</f>
        <v/>
      </c>
      <c r="M1534" s="66" t="str">
        <f>IF(A1534&lt;&gt;"",(Input!AE1534*ScoringModel!$B$11+Input!AF1534*ScoringModel!$B$21+Input!AG1534*ScoringModel!$B$31)*0.01,"")</f>
        <v/>
      </c>
      <c r="N1534" s="66" t="str">
        <f>IF(A1534&lt;&gt;"",(Input!J1534*ScoringModel!$B$4+Input!K1534*ScoringModel!$B$5+Input!L1534*ScoringModel!$B$6+Input!M1534*ScoringModel!$B$7+Input!N1534*ScoringModel!$B$8+Input!O1534*ScoringModel!$B$9+Input!P1534*ScoringModel!$B$10)*0.01,"")</f>
        <v/>
      </c>
      <c r="O1534" s="66" t="str">
        <f>IF(A1534&lt;&gt;"",(Input!Q1534*ScoringModel!$B$14+Input!R1534*ScoringModel!$B$15+Input!S1534*ScoringModel!$B$16+Input!T1534*ScoringModel!$B$17+Input!U1534*ScoringModel!$B$18+Input!V1534*ScoringModel!$B$19+Input!W1534*ScoringModel!$B$20)*0.01,"")</f>
        <v/>
      </c>
      <c r="P1534" s="66" t="str">
        <f>IF(A1534&lt;&gt;"",(Input!X1534*ScoringModel!$B$24+Input!Y1534*ScoringModel!$B$25+Input!Z1534*ScoringModel!$B$26+Input!AA1534*ScoringModel!$B$27+Input!AB1534*ScoringModel!$B$28+Input!AC1534*ScoringModel!$B$29+Input!AD1534*ScoringModel!$B$30)*0.01,"")</f>
        <v/>
      </c>
    </row>
    <row r="1535" spans="1:16" x14ac:dyDescent="0.25">
      <c r="A1535" s="154" t="str">
        <f>IF(Input!A1535&lt;&gt;"",Input!A1535,"")</f>
        <v/>
      </c>
      <c r="B1535" s="154" t="str">
        <f>IF(Input!D1535&lt;&gt;"",CONCATENATE(Input!D1535,", ",Input!C1535),"")</f>
        <v/>
      </c>
      <c r="C1535" s="154" t="str">
        <f>IF(Input!E1535&lt;&gt;"",Input!E1535,"")</f>
        <v/>
      </c>
      <c r="D1535" s="155" t="str">
        <f>IF(Input!F1535&lt;&gt;"",Input!F1535,"")</f>
        <v/>
      </c>
      <c r="E1535" s="154" t="str">
        <f>IF(Input!I1535&lt;&gt;"",CONCATENATE(Input!I1535,", ",LEFT(Input!H1535,1)),"")</f>
        <v/>
      </c>
      <c r="F1535" s="156"/>
      <c r="G1535" s="157" t="str">
        <f t="shared" si="23"/>
        <v/>
      </c>
      <c r="H1535" s="154" t="str">
        <f>IF(A1535&lt;&gt;"",VLOOKUP(G1535,ScoreRanges!$C$4:$E$8,3),"")</f>
        <v/>
      </c>
      <c r="I1535" s="156"/>
      <c r="J1535" s="129" t="str">
        <f>IF(AND(ConversionTable!$F$2&lt;&gt;"",A1535&lt;&gt;""),VLOOKUP(G1535,ConversionTable!B$2:D$402,3),"")</f>
        <v/>
      </c>
      <c r="K1535" s="66" t="str">
        <f>IF(AND(ConversionTable!$F$2&lt;&gt;"",A1535&lt;&gt;""),VLOOKUP(J1535,ConversionTable!I$4:K$7,3),"")</f>
        <v/>
      </c>
      <c r="M1535" s="66" t="str">
        <f>IF(A1535&lt;&gt;"",(Input!AE1535*ScoringModel!$B$11+Input!AF1535*ScoringModel!$B$21+Input!AG1535*ScoringModel!$B$31)*0.01,"")</f>
        <v/>
      </c>
      <c r="N1535" s="66" t="str">
        <f>IF(A1535&lt;&gt;"",(Input!J1535*ScoringModel!$B$4+Input!K1535*ScoringModel!$B$5+Input!L1535*ScoringModel!$B$6+Input!M1535*ScoringModel!$B$7+Input!N1535*ScoringModel!$B$8+Input!O1535*ScoringModel!$B$9+Input!P1535*ScoringModel!$B$10)*0.01,"")</f>
        <v/>
      </c>
      <c r="O1535" s="66" t="str">
        <f>IF(A1535&lt;&gt;"",(Input!Q1535*ScoringModel!$B$14+Input!R1535*ScoringModel!$B$15+Input!S1535*ScoringModel!$B$16+Input!T1535*ScoringModel!$B$17+Input!U1535*ScoringModel!$B$18+Input!V1535*ScoringModel!$B$19+Input!W1535*ScoringModel!$B$20)*0.01,"")</f>
        <v/>
      </c>
      <c r="P1535" s="66" t="str">
        <f>IF(A1535&lt;&gt;"",(Input!X1535*ScoringModel!$B$24+Input!Y1535*ScoringModel!$B$25+Input!Z1535*ScoringModel!$B$26+Input!AA1535*ScoringModel!$B$27+Input!AB1535*ScoringModel!$B$28+Input!AC1535*ScoringModel!$B$29+Input!AD1535*ScoringModel!$B$30)*0.01,"")</f>
        <v/>
      </c>
    </row>
    <row r="1536" spans="1:16" x14ac:dyDescent="0.25">
      <c r="A1536" s="154" t="str">
        <f>IF(Input!A1536&lt;&gt;"",Input!A1536,"")</f>
        <v/>
      </c>
      <c r="B1536" s="154" t="str">
        <f>IF(Input!D1536&lt;&gt;"",CONCATENATE(Input!D1536,", ",Input!C1536),"")</f>
        <v/>
      </c>
      <c r="C1536" s="154" t="str">
        <f>IF(Input!E1536&lt;&gt;"",Input!E1536,"")</f>
        <v/>
      </c>
      <c r="D1536" s="155" t="str">
        <f>IF(Input!F1536&lt;&gt;"",Input!F1536,"")</f>
        <v/>
      </c>
      <c r="E1536" s="154" t="str">
        <f>IF(Input!I1536&lt;&gt;"",CONCATENATE(Input!I1536,", ",LEFT(Input!H1536,1)),"")</f>
        <v/>
      </c>
      <c r="F1536" s="156"/>
      <c r="G1536" s="157" t="str">
        <f t="shared" si="23"/>
        <v/>
      </c>
      <c r="H1536" s="154" t="str">
        <f>IF(A1536&lt;&gt;"",VLOOKUP(G1536,ScoreRanges!$C$4:$E$8,3),"")</f>
        <v/>
      </c>
      <c r="I1536" s="156"/>
      <c r="J1536" s="129" t="str">
        <f>IF(AND(ConversionTable!$F$2&lt;&gt;"",A1536&lt;&gt;""),VLOOKUP(G1536,ConversionTable!B$2:D$402,3),"")</f>
        <v/>
      </c>
      <c r="K1536" s="66" t="str">
        <f>IF(AND(ConversionTable!$F$2&lt;&gt;"",A1536&lt;&gt;""),VLOOKUP(J1536,ConversionTable!I$4:K$7,3),"")</f>
        <v/>
      </c>
      <c r="M1536" s="66" t="str">
        <f>IF(A1536&lt;&gt;"",(Input!AE1536*ScoringModel!$B$11+Input!AF1536*ScoringModel!$B$21+Input!AG1536*ScoringModel!$B$31)*0.01,"")</f>
        <v/>
      </c>
      <c r="N1536" s="66" t="str">
        <f>IF(A1536&lt;&gt;"",(Input!J1536*ScoringModel!$B$4+Input!K1536*ScoringModel!$B$5+Input!L1536*ScoringModel!$B$6+Input!M1536*ScoringModel!$B$7+Input!N1536*ScoringModel!$B$8+Input!O1536*ScoringModel!$B$9+Input!P1536*ScoringModel!$B$10)*0.01,"")</f>
        <v/>
      </c>
      <c r="O1536" s="66" t="str">
        <f>IF(A1536&lt;&gt;"",(Input!Q1536*ScoringModel!$B$14+Input!R1536*ScoringModel!$B$15+Input!S1536*ScoringModel!$B$16+Input!T1536*ScoringModel!$B$17+Input!U1536*ScoringModel!$B$18+Input!V1536*ScoringModel!$B$19+Input!W1536*ScoringModel!$B$20)*0.01,"")</f>
        <v/>
      </c>
      <c r="P1536" s="66" t="str">
        <f>IF(A1536&lt;&gt;"",(Input!X1536*ScoringModel!$B$24+Input!Y1536*ScoringModel!$B$25+Input!Z1536*ScoringModel!$B$26+Input!AA1536*ScoringModel!$B$27+Input!AB1536*ScoringModel!$B$28+Input!AC1536*ScoringModel!$B$29+Input!AD1536*ScoringModel!$B$30)*0.01,"")</f>
        <v/>
      </c>
    </row>
    <row r="1537" spans="1:16" x14ac:dyDescent="0.25">
      <c r="A1537" s="154" t="str">
        <f>IF(Input!A1537&lt;&gt;"",Input!A1537,"")</f>
        <v/>
      </c>
      <c r="B1537" s="154" t="str">
        <f>IF(Input!D1537&lt;&gt;"",CONCATENATE(Input!D1537,", ",Input!C1537),"")</f>
        <v/>
      </c>
      <c r="C1537" s="154" t="str">
        <f>IF(Input!E1537&lt;&gt;"",Input!E1537,"")</f>
        <v/>
      </c>
      <c r="D1537" s="155" t="str">
        <f>IF(Input!F1537&lt;&gt;"",Input!F1537,"")</f>
        <v/>
      </c>
      <c r="E1537" s="154" t="str">
        <f>IF(Input!I1537&lt;&gt;"",CONCATENATE(Input!I1537,", ",LEFT(Input!H1537,1)),"")</f>
        <v/>
      </c>
      <c r="F1537" s="156"/>
      <c r="G1537" s="157" t="str">
        <f t="shared" si="23"/>
        <v/>
      </c>
      <c r="H1537" s="154" t="str">
        <f>IF(A1537&lt;&gt;"",VLOOKUP(G1537,ScoreRanges!$C$4:$E$8,3),"")</f>
        <v/>
      </c>
      <c r="I1537" s="156"/>
      <c r="J1537" s="129" t="str">
        <f>IF(AND(ConversionTable!$F$2&lt;&gt;"",A1537&lt;&gt;""),VLOOKUP(G1537,ConversionTable!B$2:D$402,3),"")</f>
        <v/>
      </c>
      <c r="K1537" s="66" t="str">
        <f>IF(AND(ConversionTable!$F$2&lt;&gt;"",A1537&lt;&gt;""),VLOOKUP(J1537,ConversionTable!I$4:K$7,3),"")</f>
        <v/>
      </c>
      <c r="M1537" s="66" t="str">
        <f>IF(A1537&lt;&gt;"",(Input!AE1537*ScoringModel!$B$11+Input!AF1537*ScoringModel!$B$21+Input!AG1537*ScoringModel!$B$31)*0.01,"")</f>
        <v/>
      </c>
      <c r="N1537" s="66" t="str">
        <f>IF(A1537&lt;&gt;"",(Input!J1537*ScoringModel!$B$4+Input!K1537*ScoringModel!$B$5+Input!L1537*ScoringModel!$B$6+Input!M1537*ScoringModel!$B$7+Input!N1537*ScoringModel!$B$8+Input!O1537*ScoringModel!$B$9+Input!P1537*ScoringModel!$B$10)*0.01,"")</f>
        <v/>
      </c>
      <c r="O1537" s="66" t="str">
        <f>IF(A1537&lt;&gt;"",(Input!Q1537*ScoringModel!$B$14+Input!R1537*ScoringModel!$B$15+Input!S1537*ScoringModel!$B$16+Input!T1537*ScoringModel!$B$17+Input!U1537*ScoringModel!$B$18+Input!V1537*ScoringModel!$B$19+Input!W1537*ScoringModel!$B$20)*0.01,"")</f>
        <v/>
      </c>
      <c r="P1537" s="66" t="str">
        <f>IF(A1537&lt;&gt;"",(Input!X1537*ScoringModel!$B$24+Input!Y1537*ScoringModel!$B$25+Input!Z1537*ScoringModel!$B$26+Input!AA1537*ScoringModel!$B$27+Input!AB1537*ScoringModel!$B$28+Input!AC1537*ScoringModel!$B$29+Input!AD1537*ScoringModel!$B$30)*0.01,"")</f>
        <v/>
      </c>
    </row>
    <row r="1538" spans="1:16" x14ac:dyDescent="0.25">
      <c r="A1538" s="154" t="str">
        <f>IF(Input!A1538&lt;&gt;"",Input!A1538,"")</f>
        <v/>
      </c>
      <c r="B1538" s="154" t="str">
        <f>IF(Input!D1538&lt;&gt;"",CONCATENATE(Input!D1538,", ",Input!C1538),"")</f>
        <v/>
      </c>
      <c r="C1538" s="154" t="str">
        <f>IF(Input!E1538&lt;&gt;"",Input!E1538,"")</f>
        <v/>
      </c>
      <c r="D1538" s="155" t="str">
        <f>IF(Input!F1538&lt;&gt;"",Input!F1538,"")</f>
        <v/>
      </c>
      <c r="E1538" s="154" t="str">
        <f>IF(Input!I1538&lt;&gt;"",CONCATENATE(Input!I1538,", ",LEFT(Input!H1538,1)),"")</f>
        <v/>
      </c>
      <c r="F1538" s="156"/>
      <c r="G1538" s="157" t="str">
        <f t="shared" ref="G1538:G1601" si="24">IF(A1538&lt;&gt;"",SUM(M1538:P1538),"")</f>
        <v/>
      </c>
      <c r="H1538" s="154" t="str">
        <f>IF(A1538&lt;&gt;"",VLOOKUP(G1538,ScoreRanges!$C$4:$E$8,3),"")</f>
        <v/>
      </c>
      <c r="I1538" s="156"/>
      <c r="J1538" s="129" t="str">
        <f>IF(AND(ConversionTable!$F$2&lt;&gt;"",A1538&lt;&gt;""),VLOOKUP(G1538,ConversionTable!B$2:D$402,3),"")</f>
        <v/>
      </c>
      <c r="K1538" s="66" t="str">
        <f>IF(AND(ConversionTable!$F$2&lt;&gt;"",A1538&lt;&gt;""),VLOOKUP(J1538,ConversionTable!I$4:K$7,3),"")</f>
        <v/>
      </c>
      <c r="M1538" s="66" t="str">
        <f>IF(A1538&lt;&gt;"",(Input!AE1538*ScoringModel!$B$11+Input!AF1538*ScoringModel!$B$21+Input!AG1538*ScoringModel!$B$31)*0.01,"")</f>
        <v/>
      </c>
      <c r="N1538" s="66" t="str">
        <f>IF(A1538&lt;&gt;"",(Input!J1538*ScoringModel!$B$4+Input!K1538*ScoringModel!$B$5+Input!L1538*ScoringModel!$B$6+Input!M1538*ScoringModel!$B$7+Input!N1538*ScoringModel!$B$8+Input!O1538*ScoringModel!$B$9+Input!P1538*ScoringModel!$B$10)*0.01,"")</f>
        <v/>
      </c>
      <c r="O1538" s="66" t="str">
        <f>IF(A1538&lt;&gt;"",(Input!Q1538*ScoringModel!$B$14+Input!R1538*ScoringModel!$B$15+Input!S1538*ScoringModel!$B$16+Input!T1538*ScoringModel!$B$17+Input!U1538*ScoringModel!$B$18+Input!V1538*ScoringModel!$B$19+Input!W1538*ScoringModel!$B$20)*0.01,"")</f>
        <v/>
      </c>
      <c r="P1538" s="66" t="str">
        <f>IF(A1538&lt;&gt;"",(Input!X1538*ScoringModel!$B$24+Input!Y1538*ScoringModel!$B$25+Input!Z1538*ScoringModel!$B$26+Input!AA1538*ScoringModel!$B$27+Input!AB1538*ScoringModel!$B$28+Input!AC1538*ScoringModel!$B$29+Input!AD1538*ScoringModel!$B$30)*0.01,"")</f>
        <v/>
      </c>
    </row>
    <row r="1539" spans="1:16" x14ac:dyDescent="0.25">
      <c r="A1539" s="154" t="str">
        <f>IF(Input!A1539&lt;&gt;"",Input!A1539,"")</f>
        <v/>
      </c>
      <c r="B1539" s="154" t="str">
        <f>IF(Input!D1539&lt;&gt;"",CONCATENATE(Input!D1539,", ",Input!C1539),"")</f>
        <v/>
      </c>
      <c r="C1539" s="154" t="str">
        <f>IF(Input!E1539&lt;&gt;"",Input!E1539,"")</f>
        <v/>
      </c>
      <c r="D1539" s="155" t="str">
        <f>IF(Input!F1539&lt;&gt;"",Input!F1539,"")</f>
        <v/>
      </c>
      <c r="E1539" s="154" t="str">
        <f>IF(Input!I1539&lt;&gt;"",CONCATENATE(Input!I1539,", ",LEFT(Input!H1539,1)),"")</f>
        <v/>
      </c>
      <c r="F1539" s="156"/>
      <c r="G1539" s="157" t="str">
        <f t="shared" si="24"/>
        <v/>
      </c>
      <c r="H1539" s="154" t="str">
        <f>IF(A1539&lt;&gt;"",VLOOKUP(G1539,ScoreRanges!$C$4:$E$8,3),"")</f>
        <v/>
      </c>
      <c r="I1539" s="156"/>
      <c r="J1539" s="129" t="str">
        <f>IF(AND(ConversionTable!$F$2&lt;&gt;"",A1539&lt;&gt;""),VLOOKUP(G1539,ConversionTable!B$2:D$402,3),"")</f>
        <v/>
      </c>
      <c r="K1539" s="66" t="str">
        <f>IF(AND(ConversionTable!$F$2&lt;&gt;"",A1539&lt;&gt;""),VLOOKUP(J1539,ConversionTable!I$4:K$7,3),"")</f>
        <v/>
      </c>
      <c r="M1539" s="66" t="str">
        <f>IF(A1539&lt;&gt;"",(Input!AE1539*ScoringModel!$B$11+Input!AF1539*ScoringModel!$B$21+Input!AG1539*ScoringModel!$B$31)*0.01,"")</f>
        <v/>
      </c>
      <c r="N1539" s="66" t="str">
        <f>IF(A1539&lt;&gt;"",(Input!J1539*ScoringModel!$B$4+Input!K1539*ScoringModel!$B$5+Input!L1539*ScoringModel!$B$6+Input!M1539*ScoringModel!$B$7+Input!N1539*ScoringModel!$B$8+Input!O1539*ScoringModel!$B$9+Input!P1539*ScoringModel!$B$10)*0.01,"")</f>
        <v/>
      </c>
      <c r="O1539" s="66" t="str">
        <f>IF(A1539&lt;&gt;"",(Input!Q1539*ScoringModel!$B$14+Input!R1539*ScoringModel!$B$15+Input!S1539*ScoringModel!$B$16+Input!T1539*ScoringModel!$B$17+Input!U1539*ScoringModel!$B$18+Input!V1539*ScoringModel!$B$19+Input!W1539*ScoringModel!$B$20)*0.01,"")</f>
        <v/>
      </c>
      <c r="P1539" s="66" t="str">
        <f>IF(A1539&lt;&gt;"",(Input!X1539*ScoringModel!$B$24+Input!Y1539*ScoringModel!$B$25+Input!Z1539*ScoringModel!$B$26+Input!AA1539*ScoringModel!$B$27+Input!AB1539*ScoringModel!$B$28+Input!AC1539*ScoringModel!$B$29+Input!AD1539*ScoringModel!$B$30)*0.01,"")</f>
        <v/>
      </c>
    </row>
    <row r="1540" spans="1:16" x14ac:dyDescent="0.25">
      <c r="A1540" s="154" t="str">
        <f>IF(Input!A1540&lt;&gt;"",Input!A1540,"")</f>
        <v/>
      </c>
      <c r="B1540" s="154" t="str">
        <f>IF(Input!D1540&lt;&gt;"",CONCATENATE(Input!D1540,", ",Input!C1540),"")</f>
        <v/>
      </c>
      <c r="C1540" s="154" t="str">
        <f>IF(Input!E1540&lt;&gt;"",Input!E1540,"")</f>
        <v/>
      </c>
      <c r="D1540" s="155" t="str">
        <f>IF(Input!F1540&lt;&gt;"",Input!F1540,"")</f>
        <v/>
      </c>
      <c r="E1540" s="154" t="str">
        <f>IF(Input!I1540&lt;&gt;"",CONCATENATE(Input!I1540,", ",LEFT(Input!H1540,1)),"")</f>
        <v/>
      </c>
      <c r="F1540" s="156"/>
      <c r="G1540" s="157" t="str">
        <f t="shared" si="24"/>
        <v/>
      </c>
      <c r="H1540" s="154" t="str">
        <f>IF(A1540&lt;&gt;"",VLOOKUP(G1540,ScoreRanges!$C$4:$E$8,3),"")</f>
        <v/>
      </c>
      <c r="I1540" s="156"/>
      <c r="J1540" s="129" t="str">
        <f>IF(AND(ConversionTable!$F$2&lt;&gt;"",A1540&lt;&gt;""),VLOOKUP(G1540,ConversionTable!B$2:D$402,3),"")</f>
        <v/>
      </c>
      <c r="K1540" s="66" t="str">
        <f>IF(AND(ConversionTable!$F$2&lt;&gt;"",A1540&lt;&gt;""),VLOOKUP(J1540,ConversionTable!I$4:K$7,3),"")</f>
        <v/>
      </c>
      <c r="M1540" s="66" t="str">
        <f>IF(A1540&lt;&gt;"",(Input!AE1540*ScoringModel!$B$11+Input!AF1540*ScoringModel!$B$21+Input!AG1540*ScoringModel!$B$31)*0.01,"")</f>
        <v/>
      </c>
      <c r="N1540" s="66" t="str">
        <f>IF(A1540&lt;&gt;"",(Input!J1540*ScoringModel!$B$4+Input!K1540*ScoringModel!$B$5+Input!L1540*ScoringModel!$B$6+Input!M1540*ScoringModel!$B$7+Input!N1540*ScoringModel!$B$8+Input!O1540*ScoringModel!$B$9+Input!P1540*ScoringModel!$B$10)*0.01,"")</f>
        <v/>
      </c>
      <c r="O1540" s="66" t="str">
        <f>IF(A1540&lt;&gt;"",(Input!Q1540*ScoringModel!$B$14+Input!R1540*ScoringModel!$B$15+Input!S1540*ScoringModel!$B$16+Input!T1540*ScoringModel!$B$17+Input!U1540*ScoringModel!$B$18+Input!V1540*ScoringModel!$B$19+Input!W1540*ScoringModel!$B$20)*0.01,"")</f>
        <v/>
      </c>
      <c r="P1540" s="66" t="str">
        <f>IF(A1540&lt;&gt;"",(Input!X1540*ScoringModel!$B$24+Input!Y1540*ScoringModel!$B$25+Input!Z1540*ScoringModel!$B$26+Input!AA1540*ScoringModel!$B$27+Input!AB1540*ScoringModel!$B$28+Input!AC1540*ScoringModel!$B$29+Input!AD1540*ScoringModel!$B$30)*0.01,"")</f>
        <v/>
      </c>
    </row>
    <row r="1541" spans="1:16" x14ac:dyDescent="0.25">
      <c r="A1541" s="154" t="str">
        <f>IF(Input!A1541&lt;&gt;"",Input!A1541,"")</f>
        <v/>
      </c>
      <c r="B1541" s="154" t="str">
        <f>IF(Input!D1541&lt;&gt;"",CONCATENATE(Input!D1541,", ",Input!C1541),"")</f>
        <v/>
      </c>
      <c r="C1541" s="154" t="str">
        <f>IF(Input!E1541&lt;&gt;"",Input!E1541,"")</f>
        <v/>
      </c>
      <c r="D1541" s="155" t="str">
        <f>IF(Input!F1541&lt;&gt;"",Input!F1541,"")</f>
        <v/>
      </c>
      <c r="E1541" s="154" t="str">
        <f>IF(Input!I1541&lt;&gt;"",CONCATENATE(Input!I1541,", ",LEFT(Input!H1541,1)),"")</f>
        <v/>
      </c>
      <c r="F1541" s="156"/>
      <c r="G1541" s="157" t="str">
        <f t="shared" si="24"/>
        <v/>
      </c>
      <c r="H1541" s="154" t="str">
        <f>IF(A1541&lt;&gt;"",VLOOKUP(G1541,ScoreRanges!$C$4:$E$8,3),"")</f>
        <v/>
      </c>
      <c r="I1541" s="156"/>
      <c r="J1541" s="129" t="str">
        <f>IF(AND(ConversionTable!$F$2&lt;&gt;"",A1541&lt;&gt;""),VLOOKUP(G1541,ConversionTable!B$2:D$402,3),"")</f>
        <v/>
      </c>
      <c r="K1541" s="66" t="str">
        <f>IF(AND(ConversionTable!$F$2&lt;&gt;"",A1541&lt;&gt;""),VLOOKUP(J1541,ConversionTable!I$4:K$7,3),"")</f>
        <v/>
      </c>
      <c r="M1541" s="66" t="str">
        <f>IF(A1541&lt;&gt;"",(Input!AE1541*ScoringModel!$B$11+Input!AF1541*ScoringModel!$B$21+Input!AG1541*ScoringModel!$B$31)*0.01,"")</f>
        <v/>
      </c>
      <c r="N1541" s="66" t="str">
        <f>IF(A1541&lt;&gt;"",(Input!J1541*ScoringModel!$B$4+Input!K1541*ScoringModel!$B$5+Input!L1541*ScoringModel!$B$6+Input!M1541*ScoringModel!$B$7+Input!N1541*ScoringModel!$B$8+Input!O1541*ScoringModel!$B$9+Input!P1541*ScoringModel!$B$10)*0.01,"")</f>
        <v/>
      </c>
      <c r="O1541" s="66" t="str">
        <f>IF(A1541&lt;&gt;"",(Input!Q1541*ScoringModel!$B$14+Input!R1541*ScoringModel!$B$15+Input!S1541*ScoringModel!$B$16+Input!T1541*ScoringModel!$B$17+Input!U1541*ScoringModel!$B$18+Input!V1541*ScoringModel!$B$19+Input!W1541*ScoringModel!$B$20)*0.01,"")</f>
        <v/>
      </c>
      <c r="P1541" s="66" t="str">
        <f>IF(A1541&lt;&gt;"",(Input!X1541*ScoringModel!$B$24+Input!Y1541*ScoringModel!$B$25+Input!Z1541*ScoringModel!$B$26+Input!AA1541*ScoringModel!$B$27+Input!AB1541*ScoringModel!$B$28+Input!AC1541*ScoringModel!$B$29+Input!AD1541*ScoringModel!$B$30)*0.01,"")</f>
        <v/>
      </c>
    </row>
    <row r="1542" spans="1:16" x14ac:dyDescent="0.25">
      <c r="A1542" s="154" t="str">
        <f>IF(Input!A1542&lt;&gt;"",Input!A1542,"")</f>
        <v/>
      </c>
      <c r="B1542" s="154" t="str">
        <f>IF(Input!D1542&lt;&gt;"",CONCATENATE(Input!D1542,", ",Input!C1542),"")</f>
        <v/>
      </c>
      <c r="C1542" s="154" t="str">
        <f>IF(Input!E1542&lt;&gt;"",Input!E1542,"")</f>
        <v/>
      </c>
      <c r="D1542" s="155" t="str">
        <f>IF(Input!F1542&lt;&gt;"",Input!F1542,"")</f>
        <v/>
      </c>
      <c r="E1542" s="154" t="str">
        <f>IF(Input!I1542&lt;&gt;"",CONCATENATE(Input!I1542,", ",LEFT(Input!H1542,1)),"")</f>
        <v/>
      </c>
      <c r="F1542" s="156"/>
      <c r="G1542" s="157" t="str">
        <f t="shared" si="24"/>
        <v/>
      </c>
      <c r="H1542" s="154" t="str">
        <f>IF(A1542&lt;&gt;"",VLOOKUP(G1542,ScoreRanges!$C$4:$E$8,3),"")</f>
        <v/>
      </c>
      <c r="I1542" s="156"/>
      <c r="J1542" s="129" t="str">
        <f>IF(AND(ConversionTable!$F$2&lt;&gt;"",A1542&lt;&gt;""),VLOOKUP(G1542,ConversionTable!B$2:D$402,3),"")</f>
        <v/>
      </c>
      <c r="K1542" s="66" t="str">
        <f>IF(AND(ConversionTable!$F$2&lt;&gt;"",A1542&lt;&gt;""),VLOOKUP(J1542,ConversionTable!I$4:K$7,3),"")</f>
        <v/>
      </c>
      <c r="M1542" s="66" t="str">
        <f>IF(A1542&lt;&gt;"",(Input!AE1542*ScoringModel!$B$11+Input!AF1542*ScoringModel!$B$21+Input!AG1542*ScoringModel!$B$31)*0.01,"")</f>
        <v/>
      </c>
      <c r="N1542" s="66" t="str">
        <f>IF(A1542&lt;&gt;"",(Input!J1542*ScoringModel!$B$4+Input!K1542*ScoringModel!$B$5+Input!L1542*ScoringModel!$B$6+Input!M1542*ScoringModel!$B$7+Input!N1542*ScoringModel!$B$8+Input!O1542*ScoringModel!$B$9+Input!P1542*ScoringModel!$B$10)*0.01,"")</f>
        <v/>
      </c>
      <c r="O1542" s="66" t="str">
        <f>IF(A1542&lt;&gt;"",(Input!Q1542*ScoringModel!$B$14+Input!R1542*ScoringModel!$B$15+Input!S1542*ScoringModel!$B$16+Input!T1542*ScoringModel!$B$17+Input!U1542*ScoringModel!$B$18+Input!V1542*ScoringModel!$B$19+Input!W1542*ScoringModel!$B$20)*0.01,"")</f>
        <v/>
      </c>
      <c r="P1542" s="66" t="str">
        <f>IF(A1542&lt;&gt;"",(Input!X1542*ScoringModel!$B$24+Input!Y1542*ScoringModel!$B$25+Input!Z1542*ScoringModel!$B$26+Input!AA1542*ScoringModel!$B$27+Input!AB1542*ScoringModel!$B$28+Input!AC1542*ScoringModel!$B$29+Input!AD1542*ScoringModel!$B$30)*0.01,"")</f>
        <v/>
      </c>
    </row>
    <row r="1543" spans="1:16" x14ac:dyDescent="0.25">
      <c r="A1543" s="154" t="str">
        <f>IF(Input!A1543&lt;&gt;"",Input!A1543,"")</f>
        <v/>
      </c>
      <c r="B1543" s="154" t="str">
        <f>IF(Input!D1543&lt;&gt;"",CONCATENATE(Input!D1543,", ",Input!C1543),"")</f>
        <v/>
      </c>
      <c r="C1543" s="154" t="str">
        <f>IF(Input!E1543&lt;&gt;"",Input!E1543,"")</f>
        <v/>
      </c>
      <c r="D1543" s="155" t="str">
        <f>IF(Input!F1543&lt;&gt;"",Input!F1543,"")</f>
        <v/>
      </c>
      <c r="E1543" s="154" t="str">
        <f>IF(Input!I1543&lt;&gt;"",CONCATENATE(Input!I1543,", ",LEFT(Input!H1543,1)),"")</f>
        <v/>
      </c>
      <c r="F1543" s="156"/>
      <c r="G1543" s="157" t="str">
        <f t="shared" si="24"/>
        <v/>
      </c>
      <c r="H1543" s="154" t="str">
        <f>IF(A1543&lt;&gt;"",VLOOKUP(G1543,ScoreRanges!$C$4:$E$8,3),"")</f>
        <v/>
      </c>
      <c r="I1543" s="156"/>
      <c r="J1543" s="129" t="str">
        <f>IF(AND(ConversionTable!$F$2&lt;&gt;"",A1543&lt;&gt;""),VLOOKUP(G1543,ConversionTable!B$2:D$402,3),"")</f>
        <v/>
      </c>
      <c r="K1543" s="66" t="str">
        <f>IF(AND(ConversionTable!$F$2&lt;&gt;"",A1543&lt;&gt;""),VLOOKUP(J1543,ConversionTable!I$4:K$7,3),"")</f>
        <v/>
      </c>
      <c r="M1543" s="66" t="str">
        <f>IF(A1543&lt;&gt;"",(Input!AE1543*ScoringModel!$B$11+Input!AF1543*ScoringModel!$B$21+Input!AG1543*ScoringModel!$B$31)*0.01,"")</f>
        <v/>
      </c>
      <c r="N1543" s="66" t="str">
        <f>IF(A1543&lt;&gt;"",(Input!J1543*ScoringModel!$B$4+Input!K1543*ScoringModel!$B$5+Input!L1543*ScoringModel!$B$6+Input!M1543*ScoringModel!$B$7+Input!N1543*ScoringModel!$B$8+Input!O1543*ScoringModel!$B$9+Input!P1543*ScoringModel!$B$10)*0.01,"")</f>
        <v/>
      </c>
      <c r="O1543" s="66" t="str">
        <f>IF(A1543&lt;&gt;"",(Input!Q1543*ScoringModel!$B$14+Input!R1543*ScoringModel!$B$15+Input!S1543*ScoringModel!$B$16+Input!T1543*ScoringModel!$B$17+Input!U1543*ScoringModel!$B$18+Input!V1543*ScoringModel!$B$19+Input!W1543*ScoringModel!$B$20)*0.01,"")</f>
        <v/>
      </c>
      <c r="P1543" s="66" t="str">
        <f>IF(A1543&lt;&gt;"",(Input!X1543*ScoringModel!$B$24+Input!Y1543*ScoringModel!$B$25+Input!Z1543*ScoringModel!$B$26+Input!AA1543*ScoringModel!$B$27+Input!AB1543*ScoringModel!$B$28+Input!AC1543*ScoringModel!$B$29+Input!AD1543*ScoringModel!$B$30)*0.01,"")</f>
        <v/>
      </c>
    </row>
    <row r="1544" spans="1:16" x14ac:dyDescent="0.25">
      <c r="A1544" s="154" t="str">
        <f>IF(Input!A1544&lt;&gt;"",Input!A1544,"")</f>
        <v/>
      </c>
      <c r="B1544" s="154" t="str">
        <f>IF(Input!D1544&lt;&gt;"",CONCATENATE(Input!D1544,", ",Input!C1544),"")</f>
        <v/>
      </c>
      <c r="C1544" s="154" t="str">
        <f>IF(Input!E1544&lt;&gt;"",Input!E1544,"")</f>
        <v/>
      </c>
      <c r="D1544" s="155" t="str">
        <f>IF(Input!F1544&lt;&gt;"",Input!F1544,"")</f>
        <v/>
      </c>
      <c r="E1544" s="154" t="str">
        <f>IF(Input!I1544&lt;&gt;"",CONCATENATE(Input!I1544,", ",LEFT(Input!H1544,1)),"")</f>
        <v/>
      </c>
      <c r="F1544" s="156"/>
      <c r="G1544" s="157" t="str">
        <f t="shared" si="24"/>
        <v/>
      </c>
      <c r="H1544" s="154" t="str">
        <f>IF(A1544&lt;&gt;"",VLOOKUP(G1544,ScoreRanges!$C$4:$E$8,3),"")</f>
        <v/>
      </c>
      <c r="I1544" s="156"/>
      <c r="J1544" s="129" t="str">
        <f>IF(AND(ConversionTable!$F$2&lt;&gt;"",A1544&lt;&gt;""),VLOOKUP(G1544,ConversionTable!B$2:D$402,3),"")</f>
        <v/>
      </c>
      <c r="K1544" s="66" t="str">
        <f>IF(AND(ConversionTable!$F$2&lt;&gt;"",A1544&lt;&gt;""),VLOOKUP(J1544,ConversionTable!I$4:K$7,3),"")</f>
        <v/>
      </c>
      <c r="M1544" s="66" t="str">
        <f>IF(A1544&lt;&gt;"",(Input!AE1544*ScoringModel!$B$11+Input!AF1544*ScoringModel!$B$21+Input!AG1544*ScoringModel!$B$31)*0.01,"")</f>
        <v/>
      </c>
      <c r="N1544" s="66" t="str">
        <f>IF(A1544&lt;&gt;"",(Input!J1544*ScoringModel!$B$4+Input!K1544*ScoringModel!$B$5+Input!L1544*ScoringModel!$B$6+Input!M1544*ScoringModel!$B$7+Input!N1544*ScoringModel!$B$8+Input!O1544*ScoringModel!$B$9+Input!P1544*ScoringModel!$B$10)*0.01,"")</f>
        <v/>
      </c>
      <c r="O1544" s="66" t="str">
        <f>IF(A1544&lt;&gt;"",(Input!Q1544*ScoringModel!$B$14+Input!R1544*ScoringModel!$B$15+Input!S1544*ScoringModel!$B$16+Input!T1544*ScoringModel!$B$17+Input!U1544*ScoringModel!$B$18+Input!V1544*ScoringModel!$B$19+Input!W1544*ScoringModel!$B$20)*0.01,"")</f>
        <v/>
      </c>
      <c r="P1544" s="66" t="str">
        <f>IF(A1544&lt;&gt;"",(Input!X1544*ScoringModel!$B$24+Input!Y1544*ScoringModel!$B$25+Input!Z1544*ScoringModel!$B$26+Input!AA1544*ScoringModel!$B$27+Input!AB1544*ScoringModel!$B$28+Input!AC1544*ScoringModel!$B$29+Input!AD1544*ScoringModel!$B$30)*0.01,"")</f>
        <v/>
      </c>
    </row>
    <row r="1545" spans="1:16" x14ac:dyDescent="0.25">
      <c r="A1545" s="154" t="str">
        <f>IF(Input!A1545&lt;&gt;"",Input!A1545,"")</f>
        <v/>
      </c>
      <c r="B1545" s="154" t="str">
        <f>IF(Input!D1545&lt;&gt;"",CONCATENATE(Input!D1545,", ",Input!C1545),"")</f>
        <v/>
      </c>
      <c r="C1545" s="154" t="str">
        <f>IF(Input!E1545&lt;&gt;"",Input!E1545,"")</f>
        <v/>
      </c>
      <c r="D1545" s="155" t="str">
        <f>IF(Input!F1545&lt;&gt;"",Input!F1545,"")</f>
        <v/>
      </c>
      <c r="E1545" s="154" t="str">
        <f>IF(Input!I1545&lt;&gt;"",CONCATENATE(Input!I1545,", ",LEFT(Input!H1545,1)),"")</f>
        <v/>
      </c>
      <c r="F1545" s="156"/>
      <c r="G1545" s="157" t="str">
        <f t="shared" si="24"/>
        <v/>
      </c>
      <c r="H1545" s="154" t="str">
        <f>IF(A1545&lt;&gt;"",VLOOKUP(G1545,ScoreRanges!$C$4:$E$8,3),"")</f>
        <v/>
      </c>
      <c r="I1545" s="156"/>
      <c r="J1545" s="129" t="str">
        <f>IF(AND(ConversionTable!$F$2&lt;&gt;"",A1545&lt;&gt;""),VLOOKUP(G1545,ConversionTable!B$2:D$402,3),"")</f>
        <v/>
      </c>
      <c r="K1545" s="66" t="str">
        <f>IF(AND(ConversionTable!$F$2&lt;&gt;"",A1545&lt;&gt;""),VLOOKUP(J1545,ConversionTable!I$4:K$7,3),"")</f>
        <v/>
      </c>
      <c r="M1545" s="66" t="str">
        <f>IF(A1545&lt;&gt;"",(Input!AE1545*ScoringModel!$B$11+Input!AF1545*ScoringModel!$B$21+Input!AG1545*ScoringModel!$B$31)*0.01,"")</f>
        <v/>
      </c>
      <c r="N1545" s="66" t="str">
        <f>IF(A1545&lt;&gt;"",(Input!J1545*ScoringModel!$B$4+Input!K1545*ScoringModel!$B$5+Input!L1545*ScoringModel!$B$6+Input!M1545*ScoringModel!$B$7+Input!N1545*ScoringModel!$B$8+Input!O1545*ScoringModel!$B$9+Input!P1545*ScoringModel!$B$10)*0.01,"")</f>
        <v/>
      </c>
      <c r="O1545" s="66" t="str">
        <f>IF(A1545&lt;&gt;"",(Input!Q1545*ScoringModel!$B$14+Input!R1545*ScoringModel!$B$15+Input!S1545*ScoringModel!$B$16+Input!T1545*ScoringModel!$B$17+Input!U1545*ScoringModel!$B$18+Input!V1545*ScoringModel!$B$19+Input!W1545*ScoringModel!$B$20)*0.01,"")</f>
        <v/>
      </c>
      <c r="P1545" s="66" t="str">
        <f>IF(A1545&lt;&gt;"",(Input!X1545*ScoringModel!$B$24+Input!Y1545*ScoringModel!$B$25+Input!Z1545*ScoringModel!$B$26+Input!AA1545*ScoringModel!$B$27+Input!AB1545*ScoringModel!$B$28+Input!AC1545*ScoringModel!$B$29+Input!AD1545*ScoringModel!$B$30)*0.01,"")</f>
        <v/>
      </c>
    </row>
    <row r="1546" spans="1:16" x14ac:dyDescent="0.25">
      <c r="A1546" s="154" t="str">
        <f>IF(Input!A1546&lt;&gt;"",Input!A1546,"")</f>
        <v/>
      </c>
      <c r="B1546" s="154" t="str">
        <f>IF(Input!D1546&lt;&gt;"",CONCATENATE(Input!D1546,", ",Input!C1546),"")</f>
        <v/>
      </c>
      <c r="C1546" s="154" t="str">
        <f>IF(Input!E1546&lt;&gt;"",Input!E1546,"")</f>
        <v/>
      </c>
      <c r="D1546" s="155" t="str">
        <f>IF(Input!F1546&lt;&gt;"",Input!F1546,"")</f>
        <v/>
      </c>
      <c r="E1546" s="154" t="str">
        <f>IF(Input!I1546&lt;&gt;"",CONCATENATE(Input!I1546,", ",LEFT(Input!H1546,1)),"")</f>
        <v/>
      </c>
      <c r="F1546" s="156"/>
      <c r="G1546" s="157" t="str">
        <f t="shared" si="24"/>
        <v/>
      </c>
      <c r="H1546" s="154" t="str">
        <f>IF(A1546&lt;&gt;"",VLOOKUP(G1546,ScoreRanges!$C$4:$E$8,3),"")</f>
        <v/>
      </c>
      <c r="I1546" s="156"/>
      <c r="J1546" s="129" t="str">
        <f>IF(AND(ConversionTable!$F$2&lt;&gt;"",A1546&lt;&gt;""),VLOOKUP(G1546,ConversionTable!B$2:D$402,3),"")</f>
        <v/>
      </c>
      <c r="K1546" s="66" t="str">
        <f>IF(AND(ConversionTable!$F$2&lt;&gt;"",A1546&lt;&gt;""),VLOOKUP(J1546,ConversionTable!I$4:K$7,3),"")</f>
        <v/>
      </c>
      <c r="M1546" s="66" t="str">
        <f>IF(A1546&lt;&gt;"",(Input!AE1546*ScoringModel!$B$11+Input!AF1546*ScoringModel!$B$21+Input!AG1546*ScoringModel!$B$31)*0.01,"")</f>
        <v/>
      </c>
      <c r="N1546" s="66" t="str">
        <f>IF(A1546&lt;&gt;"",(Input!J1546*ScoringModel!$B$4+Input!K1546*ScoringModel!$B$5+Input!L1546*ScoringModel!$B$6+Input!M1546*ScoringModel!$B$7+Input!N1546*ScoringModel!$B$8+Input!O1546*ScoringModel!$B$9+Input!P1546*ScoringModel!$B$10)*0.01,"")</f>
        <v/>
      </c>
      <c r="O1546" s="66" t="str">
        <f>IF(A1546&lt;&gt;"",(Input!Q1546*ScoringModel!$B$14+Input!R1546*ScoringModel!$B$15+Input!S1546*ScoringModel!$B$16+Input!T1546*ScoringModel!$B$17+Input!U1546*ScoringModel!$B$18+Input!V1546*ScoringModel!$B$19+Input!W1546*ScoringModel!$B$20)*0.01,"")</f>
        <v/>
      </c>
      <c r="P1546" s="66" t="str">
        <f>IF(A1546&lt;&gt;"",(Input!X1546*ScoringModel!$B$24+Input!Y1546*ScoringModel!$B$25+Input!Z1546*ScoringModel!$B$26+Input!AA1546*ScoringModel!$B$27+Input!AB1546*ScoringModel!$B$28+Input!AC1546*ScoringModel!$B$29+Input!AD1546*ScoringModel!$B$30)*0.01,"")</f>
        <v/>
      </c>
    </row>
    <row r="1547" spans="1:16" x14ac:dyDescent="0.25">
      <c r="A1547" s="154" t="str">
        <f>IF(Input!A1547&lt;&gt;"",Input!A1547,"")</f>
        <v/>
      </c>
      <c r="B1547" s="154" t="str">
        <f>IF(Input!D1547&lt;&gt;"",CONCATENATE(Input!D1547,", ",Input!C1547),"")</f>
        <v/>
      </c>
      <c r="C1547" s="154" t="str">
        <f>IF(Input!E1547&lt;&gt;"",Input!E1547,"")</f>
        <v/>
      </c>
      <c r="D1547" s="155" t="str">
        <f>IF(Input!F1547&lt;&gt;"",Input!F1547,"")</f>
        <v/>
      </c>
      <c r="E1547" s="154" t="str">
        <f>IF(Input!I1547&lt;&gt;"",CONCATENATE(Input!I1547,", ",LEFT(Input!H1547,1)),"")</f>
        <v/>
      </c>
      <c r="F1547" s="156"/>
      <c r="G1547" s="157" t="str">
        <f t="shared" si="24"/>
        <v/>
      </c>
      <c r="H1547" s="154" t="str">
        <f>IF(A1547&lt;&gt;"",VLOOKUP(G1547,ScoreRanges!$C$4:$E$8,3),"")</f>
        <v/>
      </c>
      <c r="I1547" s="156"/>
      <c r="J1547" s="129" t="str">
        <f>IF(AND(ConversionTable!$F$2&lt;&gt;"",A1547&lt;&gt;""),VLOOKUP(G1547,ConversionTable!B$2:D$402,3),"")</f>
        <v/>
      </c>
      <c r="K1547" s="66" t="str">
        <f>IF(AND(ConversionTable!$F$2&lt;&gt;"",A1547&lt;&gt;""),VLOOKUP(J1547,ConversionTable!I$4:K$7,3),"")</f>
        <v/>
      </c>
      <c r="M1547" s="66" t="str">
        <f>IF(A1547&lt;&gt;"",(Input!AE1547*ScoringModel!$B$11+Input!AF1547*ScoringModel!$B$21+Input!AG1547*ScoringModel!$B$31)*0.01,"")</f>
        <v/>
      </c>
      <c r="N1547" s="66" t="str">
        <f>IF(A1547&lt;&gt;"",(Input!J1547*ScoringModel!$B$4+Input!K1547*ScoringModel!$B$5+Input!L1547*ScoringModel!$B$6+Input!M1547*ScoringModel!$B$7+Input!N1547*ScoringModel!$B$8+Input!O1547*ScoringModel!$B$9+Input!P1547*ScoringModel!$B$10)*0.01,"")</f>
        <v/>
      </c>
      <c r="O1547" s="66" t="str">
        <f>IF(A1547&lt;&gt;"",(Input!Q1547*ScoringModel!$B$14+Input!R1547*ScoringModel!$B$15+Input!S1547*ScoringModel!$B$16+Input!T1547*ScoringModel!$B$17+Input!U1547*ScoringModel!$B$18+Input!V1547*ScoringModel!$B$19+Input!W1547*ScoringModel!$B$20)*0.01,"")</f>
        <v/>
      </c>
      <c r="P1547" s="66" t="str">
        <f>IF(A1547&lt;&gt;"",(Input!X1547*ScoringModel!$B$24+Input!Y1547*ScoringModel!$B$25+Input!Z1547*ScoringModel!$B$26+Input!AA1547*ScoringModel!$B$27+Input!AB1547*ScoringModel!$B$28+Input!AC1547*ScoringModel!$B$29+Input!AD1547*ScoringModel!$B$30)*0.01,"")</f>
        <v/>
      </c>
    </row>
    <row r="1548" spans="1:16" x14ac:dyDescent="0.25">
      <c r="A1548" s="154" t="str">
        <f>IF(Input!A1548&lt;&gt;"",Input!A1548,"")</f>
        <v/>
      </c>
      <c r="B1548" s="154" t="str">
        <f>IF(Input!D1548&lt;&gt;"",CONCATENATE(Input!D1548,", ",Input!C1548),"")</f>
        <v/>
      </c>
      <c r="C1548" s="154" t="str">
        <f>IF(Input!E1548&lt;&gt;"",Input!E1548,"")</f>
        <v/>
      </c>
      <c r="D1548" s="155" t="str">
        <f>IF(Input!F1548&lt;&gt;"",Input!F1548,"")</f>
        <v/>
      </c>
      <c r="E1548" s="154" t="str">
        <f>IF(Input!I1548&lt;&gt;"",CONCATENATE(Input!I1548,", ",LEFT(Input!H1548,1)),"")</f>
        <v/>
      </c>
      <c r="F1548" s="156"/>
      <c r="G1548" s="157" t="str">
        <f t="shared" si="24"/>
        <v/>
      </c>
      <c r="H1548" s="154" t="str">
        <f>IF(A1548&lt;&gt;"",VLOOKUP(G1548,ScoreRanges!$C$4:$E$8,3),"")</f>
        <v/>
      </c>
      <c r="I1548" s="156"/>
      <c r="J1548" s="129" t="str">
        <f>IF(AND(ConversionTable!$F$2&lt;&gt;"",A1548&lt;&gt;""),VLOOKUP(G1548,ConversionTable!B$2:D$402,3),"")</f>
        <v/>
      </c>
      <c r="K1548" s="66" t="str">
        <f>IF(AND(ConversionTable!$F$2&lt;&gt;"",A1548&lt;&gt;""),VLOOKUP(J1548,ConversionTable!I$4:K$7,3),"")</f>
        <v/>
      </c>
      <c r="M1548" s="66" t="str">
        <f>IF(A1548&lt;&gt;"",(Input!AE1548*ScoringModel!$B$11+Input!AF1548*ScoringModel!$B$21+Input!AG1548*ScoringModel!$B$31)*0.01,"")</f>
        <v/>
      </c>
      <c r="N1548" s="66" t="str">
        <f>IF(A1548&lt;&gt;"",(Input!J1548*ScoringModel!$B$4+Input!K1548*ScoringModel!$B$5+Input!L1548*ScoringModel!$B$6+Input!M1548*ScoringModel!$B$7+Input!N1548*ScoringModel!$B$8+Input!O1548*ScoringModel!$B$9+Input!P1548*ScoringModel!$B$10)*0.01,"")</f>
        <v/>
      </c>
      <c r="O1548" s="66" t="str">
        <f>IF(A1548&lt;&gt;"",(Input!Q1548*ScoringModel!$B$14+Input!R1548*ScoringModel!$B$15+Input!S1548*ScoringModel!$B$16+Input!T1548*ScoringModel!$B$17+Input!U1548*ScoringModel!$B$18+Input!V1548*ScoringModel!$B$19+Input!W1548*ScoringModel!$B$20)*0.01,"")</f>
        <v/>
      </c>
      <c r="P1548" s="66" t="str">
        <f>IF(A1548&lt;&gt;"",(Input!X1548*ScoringModel!$B$24+Input!Y1548*ScoringModel!$B$25+Input!Z1548*ScoringModel!$B$26+Input!AA1548*ScoringModel!$B$27+Input!AB1548*ScoringModel!$B$28+Input!AC1548*ScoringModel!$B$29+Input!AD1548*ScoringModel!$B$30)*0.01,"")</f>
        <v/>
      </c>
    </row>
    <row r="1549" spans="1:16" x14ac:dyDescent="0.25">
      <c r="A1549" s="154" t="str">
        <f>IF(Input!A1549&lt;&gt;"",Input!A1549,"")</f>
        <v/>
      </c>
      <c r="B1549" s="154" t="str">
        <f>IF(Input!D1549&lt;&gt;"",CONCATENATE(Input!D1549,", ",Input!C1549),"")</f>
        <v/>
      </c>
      <c r="C1549" s="154" t="str">
        <f>IF(Input!E1549&lt;&gt;"",Input!E1549,"")</f>
        <v/>
      </c>
      <c r="D1549" s="155" t="str">
        <f>IF(Input!F1549&lt;&gt;"",Input!F1549,"")</f>
        <v/>
      </c>
      <c r="E1549" s="154" t="str">
        <f>IF(Input!I1549&lt;&gt;"",CONCATENATE(Input!I1549,", ",LEFT(Input!H1549,1)),"")</f>
        <v/>
      </c>
      <c r="F1549" s="156"/>
      <c r="G1549" s="157" t="str">
        <f t="shared" si="24"/>
        <v/>
      </c>
      <c r="H1549" s="154" t="str">
        <f>IF(A1549&lt;&gt;"",VLOOKUP(G1549,ScoreRanges!$C$4:$E$8,3),"")</f>
        <v/>
      </c>
      <c r="I1549" s="156"/>
      <c r="J1549" s="129" t="str">
        <f>IF(AND(ConversionTable!$F$2&lt;&gt;"",A1549&lt;&gt;""),VLOOKUP(G1549,ConversionTable!B$2:D$402,3),"")</f>
        <v/>
      </c>
      <c r="K1549" s="66" t="str">
        <f>IF(AND(ConversionTable!$F$2&lt;&gt;"",A1549&lt;&gt;""),VLOOKUP(J1549,ConversionTable!I$4:K$7,3),"")</f>
        <v/>
      </c>
      <c r="M1549" s="66" t="str">
        <f>IF(A1549&lt;&gt;"",(Input!AE1549*ScoringModel!$B$11+Input!AF1549*ScoringModel!$B$21+Input!AG1549*ScoringModel!$B$31)*0.01,"")</f>
        <v/>
      </c>
      <c r="N1549" s="66" t="str">
        <f>IF(A1549&lt;&gt;"",(Input!J1549*ScoringModel!$B$4+Input!K1549*ScoringModel!$B$5+Input!L1549*ScoringModel!$B$6+Input!M1549*ScoringModel!$B$7+Input!N1549*ScoringModel!$B$8+Input!O1549*ScoringModel!$B$9+Input!P1549*ScoringModel!$B$10)*0.01,"")</f>
        <v/>
      </c>
      <c r="O1549" s="66" t="str">
        <f>IF(A1549&lt;&gt;"",(Input!Q1549*ScoringModel!$B$14+Input!R1549*ScoringModel!$B$15+Input!S1549*ScoringModel!$B$16+Input!T1549*ScoringModel!$B$17+Input!U1549*ScoringModel!$B$18+Input!V1549*ScoringModel!$B$19+Input!W1549*ScoringModel!$B$20)*0.01,"")</f>
        <v/>
      </c>
      <c r="P1549" s="66" t="str">
        <f>IF(A1549&lt;&gt;"",(Input!X1549*ScoringModel!$B$24+Input!Y1549*ScoringModel!$B$25+Input!Z1549*ScoringModel!$B$26+Input!AA1549*ScoringModel!$B$27+Input!AB1549*ScoringModel!$B$28+Input!AC1549*ScoringModel!$B$29+Input!AD1549*ScoringModel!$B$30)*0.01,"")</f>
        <v/>
      </c>
    </row>
    <row r="1550" spans="1:16" x14ac:dyDescent="0.25">
      <c r="A1550" s="154" t="str">
        <f>IF(Input!A1550&lt;&gt;"",Input!A1550,"")</f>
        <v/>
      </c>
      <c r="B1550" s="154" t="str">
        <f>IF(Input!D1550&lt;&gt;"",CONCATENATE(Input!D1550,", ",Input!C1550),"")</f>
        <v/>
      </c>
      <c r="C1550" s="154" t="str">
        <f>IF(Input!E1550&lt;&gt;"",Input!E1550,"")</f>
        <v/>
      </c>
      <c r="D1550" s="155" t="str">
        <f>IF(Input!F1550&lt;&gt;"",Input!F1550,"")</f>
        <v/>
      </c>
      <c r="E1550" s="154" t="str">
        <f>IF(Input!I1550&lt;&gt;"",CONCATENATE(Input!I1550,", ",LEFT(Input!H1550,1)),"")</f>
        <v/>
      </c>
      <c r="F1550" s="156"/>
      <c r="G1550" s="157" t="str">
        <f t="shared" si="24"/>
        <v/>
      </c>
      <c r="H1550" s="154" t="str">
        <f>IF(A1550&lt;&gt;"",VLOOKUP(G1550,ScoreRanges!$C$4:$E$8,3),"")</f>
        <v/>
      </c>
      <c r="I1550" s="156"/>
      <c r="J1550" s="129" t="str">
        <f>IF(AND(ConversionTable!$F$2&lt;&gt;"",A1550&lt;&gt;""),VLOOKUP(G1550,ConversionTable!B$2:D$402,3),"")</f>
        <v/>
      </c>
      <c r="K1550" s="66" t="str">
        <f>IF(AND(ConversionTable!$F$2&lt;&gt;"",A1550&lt;&gt;""),VLOOKUP(J1550,ConversionTable!I$4:K$7,3),"")</f>
        <v/>
      </c>
      <c r="M1550" s="66" t="str">
        <f>IF(A1550&lt;&gt;"",(Input!AE1550*ScoringModel!$B$11+Input!AF1550*ScoringModel!$B$21+Input!AG1550*ScoringModel!$B$31)*0.01,"")</f>
        <v/>
      </c>
      <c r="N1550" s="66" t="str">
        <f>IF(A1550&lt;&gt;"",(Input!J1550*ScoringModel!$B$4+Input!K1550*ScoringModel!$B$5+Input!L1550*ScoringModel!$B$6+Input!M1550*ScoringModel!$B$7+Input!N1550*ScoringModel!$B$8+Input!O1550*ScoringModel!$B$9+Input!P1550*ScoringModel!$B$10)*0.01,"")</f>
        <v/>
      </c>
      <c r="O1550" s="66" t="str">
        <f>IF(A1550&lt;&gt;"",(Input!Q1550*ScoringModel!$B$14+Input!R1550*ScoringModel!$B$15+Input!S1550*ScoringModel!$B$16+Input!T1550*ScoringModel!$B$17+Input!U1550*ScoringModel!$B$18+Input!V1550*ScoringModel!$B$19+Input!W1550*ScoringModel!$B$20)*0.01,"")</f>
        <v/>
      </c>
      <c r="P1550" s="66" t="str">
        <f>IF(A1550&lt;&gt;"",(Input!X1550*ScoringModel!$B$24+Input!Y1550*ScoringModel!$B$25+Input!Z1550*ScoringModel!$B$26+Input!AA1550*ScoringModel!$B$27+Input!AB1550*ScoringModel!$B$28+Input!AC1550*ScoringModel!$B$29+Input!AD1550*ScoringModel!$B$30)*0.01,"")</f>
        <v/>
      </c>
    </row>
    <row r="1551" spans="1:16" x14ac:dyDescent="0.25">
      <c r="A1551" s="154" t="str">
        <f>IF(Input!A1551&lt;&gt;"",Input!A1551,"")</f>
        <v/>
      </c>
      <c r="B1551" s="154" t="str">
        <f>IF(Input!D1551&lt;&gt;"",CONCATENATE(Input!D1551,", ",Input!C1551),"")</f>
        <v/>
      </c>
      <c r="C1551" s="154" t="str">
        <f>IF(Input!E1551&lt;&gt;"",Input!E1551,"")</f>
        <v/>
      </c>
      <c r="D1551" s="155" t="str">
        <f>IF(Input!F1551&lt;&gt;"",Input!F1551,"")</f>
        <v/>
      </c>
      <c r="E1551" s="154" t="str">
        <f>IF(Input!I1551&lt;&gt;"",CONCATENATE(Input!I1551,", ",LEFT(Input!H1551,1)),"")</f>
        <v/>
      </c>
      <c r="F1551" s="156"/>
      <c r="G1551" s="157" t="str">
        <f t="shared" si="24"/>
        <v/>
      </c>
      <c r="H1551" s="154" t="str">
        <f>IF(A1551&lt;&gt;"",VLOOKUP(G1551,ScoreRanges!$C$4:$E$8,3),"")</f>
        <v/>
      </c>
      <c r="I1551" s="156"/>
      <c r="J1551" s="129" t="str">
        <f>IF(AND(ConversionTable!$F$2&lt;&gt;"",A1551&lt;&gt;""),VLOOKUP(G1551,ConversionTable!B$2:D$402,3),"")</f>
        <v/>
      </c>
      <c r="K1551" s="66" t="str">
        <f>IF(AND(ConversionTable!$F$2&lt;&gt;"",A1551&lt;&gt;""),VLOOKUP(J1551,ConversionTable!I$4:K$7,3),"")</f>
        <v/>
      </c>
      <c r="M1551" s="66" t="str">
        <f>IF(A1551&lt;&gt;"",(Input!AE1551*ScoringModel!$B$11+Input!AF1551*ScoringModel!$B$21+Input!AG1551*ScoringModel!$B$31)*0.01,"")</f>
        <v/>
      </c>
      <c r="N1551" s="66" t="str">
        <f>IF(A1551&lt;&gt;"",(Input!J1551*ScoringModel!$B$4+Input!K1551*ScoringModel!$B$5+Input!L1551*ScoringModel!$B$6+Input!M1551*ScoringModel!$B$7+Input!N1551*ScoringModel!$B$8+Input!O1551*ScoringModel!$B$9+Input!P1551*ScoringModel!$B$10)*0.01,"")</f>
        <v/>
      </c>
      <c r="O1551" s="66" t="str">
        <f>IF(A1551&lt;&gt;"",(Input!Q1551*ScoringModel!$B$14+Input!R1551*ScoringModel!$B$15+Input!S1551*ScoringModel!$B$16+Input!T1551*ScoringModel!$B$17+Input!U1551*ScoringModel!$B$18+Input!V1551*ScoringModel!$B$19+Input!W1551*ScoringModel!$B$20)*0.01,"")</f>
        <v/>
      </c>
      <c r="P1551" s="66" t="str">
        <f>IF(A1551&lt;&gt;"",(Input!X1551*ScoringModel!$B$24+Input!Y1551*ScoringModel!$B$25+Input!Z1551*ScoringModel!$B$26+Input!AA1551*ScoringModel!$B$27+Input!AB1551*ScoringModel!$B$28+Input!AC1551*ScoringModel!$B$29+Input!AD1551*ScoringModel!$B$30)*0.01,"")</f>
        <v/>
      </c>
    </row>
    <row r="1552" spans="1:16" x14ac:dyDescent="0.25">
      <c r="A1552" s="154" t="str">
        <f>IF(Input!A1552&lt;&gt;"",Input!A1552,"")</f>
        <v/>
      </c>
      <c r="B1552" s="154" t="str">
        <f>IF(Input!D1552&lt;&gt;"",CONCATENATE(Input!D1552,", ",Input!C1552),"")</f>
        <v/>
      </c>
      <c r="C1552" s="154" t="str">
        <f>IF(Input!E1552&lt;&gt;"",Input!E1552,"")</f>
        <v/>
      </c>
      <c r="D1552" s="155" t="str">
        <f>IF(Input!F1552&lt;&gt;"",Input!F1552,"")</f>
        <v/>
      </c>
      <c r="E1552" s="154" t="str">
        <f>IF(Input!I1552&lt;&gt;"",CONCATENATE(Input!I1552,", ",LEFT(Input!H1552,1)),"")</f>
        <v/>
      </c>
      <c r="F1552" s="156"/>
      <c r="G1552" s="157" t="str">
        <f t="shared" si="24"/>
        <v/>
      </c>
      <c r="H1552" s="154" t="str">
        <f>IF(A1552&lt;&gt;"",VLOOKUP(G1552,ScoreRanges!$C$4:$E$8,3),"")</f>
        <v/>
      </c>
      <c r="I1552" s="156"/>
      <c r="J1552" s="129" t="str">
        <f>IF(AND(ConversionTable!$F$2&lt;&gt;"",A1552&lt;&gt;""),VLOOKUP(G1552,ConversionTable!B$2:D$402,3),"")</f>
        <v/>
      </c>
      <c r="K1552" s="66" t="str">
        <f>IF(AND(ConversionTable!$F$2&lt;&gt;"",A1552&lt;&gt;""),VLOOKUP(J1552,ConversionTable!I$4:K$7,3),"")</f>
        <v/>
      </c>
      <c r="M1552" s="66" t="str">
        <f>IF(A1552&lt;&gt;"",(Input!AE1552*ScoringModel!$B$11+Input!AF1552*ScoringModel!$B$21+Input!AG1552*ScoringModel!$B$31)*0.01,"")</f>
        <v/>
      </c>
      <c r="N1552" s="66" t="str">
        <f>IF(A1552&lt;&gt;"",(Input!J1552*ScoringModel!$B$4+Input!K1552*ScoringModel!$B$5+Input!L1552*ScoringModel!$B$6+Input!M1552*ScoringModel!$B$7+Input!N1552*ScoringModel!$B$8+Input!O1552*ScoringModel!$B$9+Input!P1552*ScoringModel!$B$10)*0.01,"")</f>
        <v/>
      </c>
      <c r="O1552" s="66" t="str">
        <f>IF(A1552&lt;&gt;"",(Input!Q1552*ScoringModel!$B$14+Input!R1552*ScoringModel!$B$15+Input!S1552*ScoringModel!$B$16+Input!T1552*ScoringModel!$B$17+Input!U1552*ScoringModel!$B$18+Input!V1552*ScoringModel!$B$19+Input!W1552*ScoringModel!$B$20)*0.01,"")</f>
        <v/>
      </c>
      <c r="P1552" s="66" t="str">
        <f>IF(A1552&lt;&gt;"",(Input!X1552*ScoringModel!$B$24+Input!Y1552*ScoringModel!$B$25+Input!Z1552*ScoringModel!$B$26+Input!AA1552*ScoringModel!$B$27+Input!AB1552*ScoringModel!$B$28+Input!AC1552*ScoringModel!$B$29+Input!AD1552*ScoringModel!$B$30)*0.01,"")</f>
        <v/>
      </c>
    </row>
    <row r="1553" spans="1:16" x14ac:dyDescent="0.25">
      <c r="A1553" s="154" t="str">
        <f>IF(Input!A1553&lt;&gt;"",Input!A1553,"")</f>
        <v/>
      </c>
      <c r="B1553" s="154" t="str">
        <f>IF(Input!D1553&lt;&gt;"",CONCATENATE(Input!D1553,", ",Input!C1553),"")</f>
        <v/>
      </c>
      <c r="C1553" s="154" t="str">
        <f>IF(Input!E1553&lt;&gt;"",Input!E1553,"")</f>
        <v/>
      </c>
      <c r="D1553" s="155" t="str">
        <f>IF(Input!F1553&lt;&gt;"",Input!F1553,"")</f>
        <v/>
      </c>
      <c r="E1553" s="154" t="str">
        <f>IF(Input!I1553&lt;&gt;"",CONCATENATE(Input!I1553,", ",LEFT(Input!H1553,1)),"")</f>
        <v/>
      </c>
      <c r="F1553" s="156"/>
      <c r="G1553" s="157" t="str">
        <f t="shared" si="24"/>
        <v/>
      </c>
      <c r="H1553" s="154" t="str">
        <f>IF(A1553&lt;&gt;"",VLOOKUP(G1553,ScoreRanges!$C$4:$E$8,3),"")</f>
        <v/>
      </c>
      <c r="I1553" s="156"/>
      <c r="J1553" s="129" t="str">
        <f>IF(AND(ConversionTable!$F$2&lt;&gt;"",A1553&lt;&gt;""),VLOOKUP(G1553,ConversionTable!B$2:D$402,3),"")</f>
        <v/>
      </c>
      <c r="K1553" s="66" t="str">
        <f>IF(AND(ConversionTable!$F$2&lt;&gt;"",A1553&lt;&gt;""),VLOOKUP(J1553,ConversionTable!I$4:K$7,3),"")</f>
        <v/>
      </c>
      <c r="M1553" s="66" t="str">
        <f>IF(A1553&lt;&gt;"",(Input!AE1553*ScoringModel!$B$11+Input!AF1553*ScoringModel!$B$21+Input!AG1553*ScoringModel!$B$31)*0.01,"")</f>
        <v/>
      </c>
      <c r="N1553" s="66" t="str">
        <f>IF(A1553&lt;&gt;"",(Input!J1553*ScoringModel!$B$4+Input!K1553*ScoringModel!$B$5+Input!L1553*ScoringModel!$B$6+Input!M1553*ScoringModel!$B$7+Input!N1553*ScoringModel!$B$8+Input!O1553*ScoringModel!$B$9+Input!P1553*ScoringModel!$B$10)*0.01,"")</f>
        <v/>
      </c>
      <c r="O1553" s="66" t="str">
        <f>IF(A1553&lt;&gt;"",(Input!Q1553*ScoringModel!$B$14+Input!R1553*ScoringModel!$B$15+Input!S1553*ScoringModel!$B$16+Input!T1553*ScoringModel!$B$17+Input!U1553*ScoringModel!$B$18+Input!V1553*ScoringModel!$B$19+Input!W1553*ScoringModel!$B$20)*0.01,"")</f>
        <v/>
      </c>
      <c r="P1553" s="66" t="str">
        <f>IF(A1553&lt;&gt;"",(Input!X1553*ScoringModel!$B$24+Input!Y1553*ScoringModel!$B$25+Input!Z1553*ScoringModel!$B$26+Input!AA1553*ScoringModel!$B$27+Input!AB1553*ScoringModel!$B$28+Input!AC1553*ScoringModel!$B$29+Input!AD1553*ScoringModel!$B$30)*0.01,"")</f>
        <v/>
      </c>
    </row>
    <row r="1554" spans="1:16" x14ac:dyDescent="0.25">
      <c r="A1554" s="154" t="str">
        <f>IF(Input!A1554&lt;&gt;"",Input!A1554,"")</f>
        <v/>
      </c>
      <c r="B1554" s="154" t="str">
        <f>IF(Input!D1554&lt;&gt;"",CONCATENATE(Input!D1554,", ",Input!C1554),"")</f>
        <v/>
      </c>
      <c r="C1554" s="154" t="str">
        <f>IF(Input!E1554&lt;&gt;"",Input!E1554,"")</f>
        <v/>
      </c>
      <c r="D1554" s="155" t="str">
        <f>IF(Input!F1554&lt;&gt;"",Input!F1554,"")</f>
        <v/>
      </c>
      <c r="E1554" s="154" t="str">
        <f>IF(Input!I1554&lt;&gt;"",CONCATENATE(Input!I1554,", ",LEFT(Input!H1554,1)),"")</f>
        <v/>
      </c>
      <c r="F1554" s="156"/>
      <c r="G1554" s="157" t="str">
        <f t="shared" si="24"/>
        <v/>
      </c>
      <c r="H1554" s="154" t="str">
        <f>IF(A1554&lt;&gt;"",VLOOKUP(G1554,ScoreRanges!$C$4:$E$8,3),"")</f>
        <v/>
      </c>
      <c r="I1554" s="156"/>
      <c r="J1554" s="129" t="str">
        <f>IF(AND(ConversionTable!$F$2&lt;&gt;"",A1554&lt;&gt;""),VLOOKUP(G1554,ConversionTable!B$2:D$402,3),"")</f>
        <v/>
      </c>
      <c r="K1554" s="66" t="str">
        <f>IF(AND(ConversionTable!$F$2&lt;&gt;"",A1554&lt;&gt;""),VLOOKUP(J1554,ConversionTable!I$4:K$7,3),"")</f>
        <v/>
      </c>
      <c r="M1554" s="66" t="str">
        <f>IF(A1554&lt;&gt;"",(Input!AE1554*ScoringModel!$B$11+Input!AF1554*ScoringModel!$B$21+Input!AG1554*ScoringModel!$B$31)*0.01,"")</f>
        <v/>
      </c>
      <c r="N1554" s="66" t="str">
        <f>IF(A1554&lt;&gt;"",(Input!J1554*ScoringModel!$B$4+Input!K1554*ScoringModel!$B$5+Input!L1554*ScoringModel!$B$6+Input!M1554*ScoringModel!$B$7+Input!N1554*ScoringModel!$B$8+Input!O1554*ScoringModel!$B$9+Input!P1554*ScoringModel!$B$10)*0.01,"")</f>
        <v/>
      </c>
      <c r="O1554" s="66" t="str">
        <f>IF(A1554&lt;&gt;"",(Input!Q1554*ScoringModel!$B$14+Input!R1554*ScoringModel!$B$15+Input!S1554*ScoringModel!$B$16+Input!T1554*ScoringModel!$B$17+Input!U1554*ScoringModel!$B$18+Input!V1554*ScoringModel!$B$19+Input!W1554*ScoringModel!$B$20)*0.01,"")</f>
        <v/>
      </c>
      <c r="P1554" s="66" t="str">
        <f>IF(A1554&lt;&gt;"",(Input!X1554*ScoringModel!$B$24+Input!Y1554*ScoringModel!$B$25+Input!Z1554*ScoringModel!$B$26+Input!AA1554*ScoringModel!$B$27+Input!AB1554*ScoringModel!$B$28+Input!AC1554*ScoringModel!$B$29+Input!AD1554*ScoringModel!$B$30)*0.01,"")</f>
        <v/>
      </c>
    </row>
    <row r="1555" spans="1:16" x14ac:dyDescent="0.25">
      <c r="A1555" s="154" t="str">
        <f>IF(Input!A1555&lt;&gt;"",Input!A1555,"")</f>
        <v/>
      </c>
      <c r="B1555" s="154" t="str">
        <f>IF(Input!D1555&lt;&gt;"",CONCATENATE(Input!D1555,", ",Input!C1555),"")</f>
        <v/>
      </c>
      <c r="C1555" s="154" t="str">
        <f>IF(Input!E1555&lt;&gt;"",Input!E1555,"")</f>
        <v/>
      </c>
      <c r="D1555" s="155" t="str">
        <f>IF(Input!F1555&lt;&gt;"",Input!F1555,"")</f>
        <v/>
      </c>
      <c r="E1555" s="154" t="str">
        <f>IF(Input!I1555&lt;&gt;"",CONCATENATE(Input!I1555,", ",LEFT(Input!H1555,1)),"")</f>
        <v/>
      </c>
      <c r="F1555" s="156"/>
      <c r="G1555" s="157" t="str">
        <f t="shared" si="24"/>
        <v/>
      </c>
      <c r="H1555" s="154" t="str">
        <f>IF(A1555&lt;&gt;"",VLOOKUP(G1555,ScoreRanges!$C$4:$E$8,3),"")</f>
        <v/>
      </c>
      <c r="I1555" s="156"/>
      <c r="J1555" s="129" t="str">
        <f>IF(AND(ConversionTable!$F$2&lt;&gt;"",A1555&lt;&gt;""),VLOOKUP(G1555,ConversionTable!B$2:D$402,3),"")</f>
        <v/>
      </c>
      <c r="K1555" s="66" t="str">
        <f>IF(AND(ConversionTable!$F$2&lt;&gt;"",A1555&lt;&gt;""),VLOOKUP(J1555,ConversionTable!I$4:K$7,3),"")</f>
        <v/>
      </c>
      <c r="M1555" s="66" t="str">
        <f>IF(A1555&lt;&gt;"",(Input!AE1555*ScoringModel!$B$11+Input!AF1555*ScoringModel!$B$21+Input!AG1555*ScoringModel!$B$31)*0.01,"")</f>
        <v/>
      </c>
      <c r="N1555" s="66" t="str">
        <f>IF(A1555&lt;&gt;"",(Input!J1555*ScoringModel!$B$4+Input!K1555*ScoringModel!$B$5+Input!L1555*ScoringModel!$B$6+Input!M1555*ScoringModel!$B$7+Input!N1555*ScoringModel!$B$8+Input!O1555*ScoringModel!$B$9+Input!P1555*ScoringModel!$B$10)*0.01,"")</f>
        <v/>
      </c>
      <c r="O1555" s="66" t="str">
        <f>IF(A1555&lt;&gt;"",(Input!Q1555*ScoringModel!$B$14+Input!R1555*ScoringModel!$B$15+Input!S1555*ScoringModel!$B$16+Input!T1555*ScoringModel!$B$17+Input!U1555*ScoringModel!$B$18+Input!V1555*ScoringModel!$B$19+Input!W1555*ScoringModel!$B$20)*0.01,"")</f>
        <v/>
      </c>
      <c r="P1555" s="66" t="str">
        <f>IF(A1555&lt;&gt;"",(Input!X1555*ScoringModel!$B$24+Input!Y1555*ScoringModel!$B$25+Input!Z1555*ScoringModel!$B$26+Input!AA1555*ScoringModel!$B$27+Input!AB1555*ScoringModel!$B$28+Input!AC1555*ScoringModel!$B$29+Input!AD1555*ScoringModel!$B$30)*0.01,"")</f>
        <v/>
      </c>
    </row>
    <row r="1556" spans="1:16" x14ac:dyDescent="0.25">
      <c r="A1556" s="154" t="str">
        <f>IF(Input!A1556&lt;&gt;"",Input!A1556,"")</f>
        <v/>
      </c>
      <c r="B1556" s="154" t="str">
        <f>IF(Input!D1556&lt;&gt;"",CONCATENATE(Input!D1556,", ",Input!C1556),"")</f>
        <v/>
      </c>
      <c r="C1556" s="154" t="str">
        <f>IF(Input!E1556&lt;&gt;"",Input!E1556,"")</f>
        <v/>
      </c>
      <c r="D1556" s="155" t="str">
        <f>IF(Input!F1556&lt;&gt;"",Input!F1556,"")</f>
        <v/>
      </c>
      <c r="E1556" s="154" t="str">
        <f>IF(Input!I1556&lt;&gt;"",CONCATENATE(Input!I1556,", ",LEFT(Input!H1556,1)),"")</f>
        <v/>
      </c>
      <c r="F1556" s="156"/>
      <c r="G1556" s="157" t="str">
        <f t="shared" si="24"/>
        <v/>
      </c>
      <c r="H1556" s="154" t="str">
        <f>IF(A1556&lt;&gt;"",VLOOKUP(G1556,ScoreRanges!$C$4:$E$8,3),"")</f>
        <v/>
      </c>
      <c r="I1556" s="156"/>
      <c r="J1556" s="129" t="str">
        <f>IF(AND(ConversionTable!$F$2&lt;&gt;"",A1556&lt;&gt;""),VLOOKUP(G1556,ConversionTable!B$2:D$402,3),"")</f>
        <v/>
      </c>
      <c r="K1556" s="66" t="str">
        <f>IF(AND(ConversionTable!$F$2&lt;&gt;"",A1556&lt;&gt;""),VLOOKUP(J1556,ConversionTable!I$4:K$7,3),"")</f>
        <v/>
      </c>
      <c r="M1556" s="66" t="str">
        <f>IF(A1556&lt;&gt;"",(Input!AE1556*ScoringModel!$B$11+Input!AF1556*ScoringModel!$B$21+Input!AG1556*ScoringModel!$B$31)*0.01,"")</f>
        <v/>
      </c>
      <c r="N1556" s="66" t="str">
        <f>IF(A1556&lt;&gt;"",(Input!J1556*ScoringModel!$B$4+Input!K1556*ScoringModel!$B$5+Input!L1556*ScoringModel!$B$6+Input!M1556*ScoringModel!$B$7+Input!N1556*ScoringModel!$B$8+Input!O1556*ScoringModel!$B$9+Input!P1556*ScoringModel!$B$10)*0.01,"")</f>
        <v/>
      </c>
      <c r="O1556" s="66" t="str">
        <f>IF(A1556&lt;&gt;"",(Input!Q1556*ScoringModel!$B$14+Input!R1556*ScoringModel!$B$15+Input!S1556*ScoringModel!$B$16+Input!T1556*ScoringModel!$B$17+Input!U1556*ScoringModel!$B$18+Input!V1556*ScoringModel!$B$19+Input!W1556*ScoringModel!$B$20)*0.01,"")</f>
        <v/>
      </c>
      <c r="P1556" s="66" t="str">
        <f>IF(A1556&lt;&gt;"",(Input!X1556*ScoringModel!$B$24+Input!Y1556*ScoringModel!$B$25+Input!Z1556*ScoringModel!$B$26+Input!AA1556*ScoringModel!$B$27+Input!AB1556*ScoringModel!$B$28+Input!AC1556*ScoringModel!$B$29+Input!AD1556*ScoringModel!$B$30)*0.01,"")</f>
        <v/>
      </c>
    </row>
    <row r="1557" spans="1:16" x14ac:dyDescent="0.25">
      <c r="A1557" s="154" t="str">
        <f>IF(Input!A1557&lt;&gt;"",Input!A1557,"")</f>
        <v/>
      </c>
      <c r="B1557" s="154" t="str">
        <f>IF(Input!D1557&lt;&gt;"",CONCATENATE(Input!D1557,", ",Input!C1557),"")</f>
        <v/>
      </c>
      <c r="C1557" s="154" t="str">
        <f>IF(Input!E1557&lt;&gt;"",Input!E1557,"")</f>
        <v/>
      </c>
      <c r="D1557" s="155" t="str">
        <f>IF(Input!F1557&lt;&gt;"",Input!F1557,"")</f>
        <v/>
      </c>
      <c r="E1557" s="154" t="str">
        <f>IF(Input!I1557&lt;&gt;"",CONCATENATE(Input!I1557,", ",LEFT(Input!H1557,1)),"")</f>
        <v/>
      </c>
      <c r="F1557" s="156"/>
      <c r="G1557" s="157" t="str">
        <f t="shared" si="24"/>
        <v/>
      </c>
      <c r="H1557" s="154" t="str">
        <f>IF(A1557&lt;&gt;"",VLOOKUP(G1557,ScoreRanges!$C$4:$E$8,3),"")</f>
        <v/>
      </c>
      <c r="I1557" s="156"/>
      <c r="J1557" s="129" t="str">
        <f>IF(AND(ConversionTable!$F$2&lt;&gt;"",A1557&lt;&gt;""),VLOOKUP(G1557,ConversionTable!B$2:D$402,3),"")</f>
        <v/>
      </c>
      <c r="K1557" s="66" t="str">
        <f>IF(AND(ConversionTable!$F$2&lt;&gt;"",A1557&lt;&gt;""),VLOOKUP(J1557,ConversionTable!I$4:K$7,3),"")</f>
        <v/>
      </c>
      <c r="M1557" s="66" t="str">
        <f>IF(A1557&lt;&gt;"",(Input!AE1557*ScoringModel!$B$11+Input!AF1557*ScoringModel!$B$21+Input!AG1557*ScoringModel!$B$31)*0.01,"")</f>
        <v/>
      </c>
      <c r="N1557" s="66" t="str">
        <f>IF(A1557&lt;&gt;"",(Input!J1557*ScoringModel!$B$4+Input!K1557*ScoringModel!$B$5+Input!L1557*ScoringModel!$B$6+Input!M1557*ScoringModel!$B$7+Input!N1557*ScoringModel!$B$8+Input!O1557*ScoringModel!$B$9+Input!P1557*ScoringModel!$B$10)*0.01,"")</f>
        <v/>
      </c>
      <c r="O1557" s="66" t="str">
        <f>IF(A1557&lt;&gt;"",(Input!Q1557*ScoringModel!$B$14+Input!R1557*ScoringModel!$B$15+Input!S1557*ScoringModel!$B$16+Input!T1557*ScoringModel!$B$17+Input!U1557*ScoringModel!$B$18+Input!V1557*ScoringModel!$B$19+Input!W1557*ScoringModel!$B$20)*0.01,"")</f>
        <v/>
      </c>
      <c r="P1557" s="66" t="str">
        <f>IF(A1557&lt;&gt;"",(Input!X1557*ScoringModel!$B$24+Input!Y1557*ScoringModel!$B$25+Input!Z1557*ScoringModel!$B$26+Input!AA1557*ScoringModel!$B$27+Input!AB1557*ScoringModel!$B$28+Input!AC1557*ScoringModel!$B$29+Input!AD1557*ScoringModel!$B$30)*0.01,"")</f>
        <v/>
      </c>
    </row>
    <row r="1558" spans="1:16" x14ac:dyDescent="0.25">
      <c r="A1558" s="154" t="str">
        <f>IF(Input!A1558&lt;&gt;"",Input!A1558,"")</f>
        <v/>
      </c>
      <c r="B1558" s="154" t="str">
        <f>IF(Input!D1558&lt;&gt;"",CONCATENATE(Input!D1558,", ",Input!C1558),"")</f>
        <v/>
      </c>
      <c r="C1558" s="154" t="str">
        <f>IF(Input!E1558&lt;&gt;"",Input!E1558,"")</f>
        <v/>
      </c>
      <c r="D1558" s="155" t="str">
        <f>IF(Input!F1558&lt;&gt;"",Input!F1558,"")</f>
        <v/>
      </c>
      <c r="E1558" s="154" t="str">
        <f>IF(Input!I1558&lt;&gt;"",CONCATENATE(Input!I1558,", ",LEFT(Input!H1558,1)),"")</f>
        <v/>
      </c>
      <c r="F1558" s="156"/>
      <c r="G1558" s="157" t="str">
        <f t="shared" si="24"/>
        <v/>
      </c>
      <c r="H1558" s="154" t="str">
        <f>IF(A1558&lt;&gt;"",VLOOKUP(G1558,ScoreRanges!$C$4:$E$8,3),"")</f>
        <v/>
      </c>
      <c r="I1558" s="156"/>
      <c r="J1558" s="129" t="str">
        <f>IF(AND(ConversionTable!$F$2&lt;&gt;"",A1558&lt;&gt;""),VLOOKUP(G1558,ConversionTable!B$2:D$402,3),"")</f>
        <v/>
      </c>
      <c r="K1558" s="66" t="str">
        <f>IF(AND(ConversionTable!$F$2&lt;&gt;"",A1558&lt;&gt;""),VLOOKUP(J1558,ConversionTable!I$4:K$7,3),"")</f>
        <v/>
      </c>
      <c r="M1558" s="66" t="str">
        <f>IF(A1558&lt;&gt;"",(Input!AE1558*ScoringModel!$B$11+Input!AF1558*ScoringModel!$B$21+Input!AG1558*ScoringModel!$B$31)*0.01,"")</f>
        <v/>
      </c>
      <c r="N1558" s="66" t="str">
        <f>IF(A1558&lt;&gt;"",(Input!J1558*ScoringModel!$B$4+Input!K1558*ScoringModel!$B$5+Input!L1558*ScoringModel!$B$6+Input!M1558*ScoringModel!$B$7+Input!N1558*ScoringModel!$B$8+Input!O1558*ScoringModel!$B$9+Input!P1558*ScoringModel!$B$10)*0.01,"")</f>
        <v/>
      </c>
      <c r="O1558" s="66" t="str">
        <f>IF(A1558&lt;&gt;"",(Input!Q1558*ScoringModel!$B$14+Input!R1558*ScoringModel!$B$15+Input!S1558*ScoringModel!$B$16+Input!T1558*ScoringModel!$B$17+Input!U1558*ScoringModel!$B$18+Input!V1558*ScoringModel!$B$19+Input!W1558*ScoringModel!$B$20)*0.01,"")</f>
        <v/>
      </c>
      <c r="P1558" s="66" t="str">
        <f>IF(A1558&lt;&gt;"",(Input!X1558*ScoringModel!$B$24+Input!Y1558*ScoringModel!$B$25+Input!Z1558*ScoringModel!$B$26+Input!AA1558*ScoringModel!$B$27+Input!AB1558*ScoringModel!$B$28+Input!AC1558*ScoringModel!$B$29+Input!AD1558*ScoringModel!$B$30)*0.01,"")</f>
        <v/>
      </c>
    </row>
    <row r="1559" spans="1:16" x14ac:dyDescent="0.25">
      <c r="A1559" s="154" t="str">
        <f>IF(Input!A1559&lt;&gt;"",Input!A1559,"")</f>
        <v/>
      </c>
      <c r="B1559" s="154" t="str">
        <f>IF(Input!D1559&lt;&gt;"",CONCATENATE(Input!D1559,", ",Input!C1559),"")</f>
        <v/>
      </c>
      <c r="C1559" s="154" t="str">
        <f>IF(Input!E1559&lt;&gt;"",Input!E1559,"")</f>
        <v/>
      </c>
      <c r="D1559" s="155" t="str">
        <f>IF(Input!F1559&lt;&gt;"",Input!F1559,"")</f>
        <v/>
      </c>
      <c r="E1559" s="154" t="str">
        <f>IF(Input!I1559&lt;&gt;"",CONCATENATE(Input!I1559,", ",LEFT(Input!H1559,1)),"")</f>
        <v/>
      </c>
      <c r="F1559" s="156"/>
      <c r="G1559" s="157" t="str">
        <f t="shared" si="24"/>
        <v/>
      </c>
      <c r="H1559" s="154" t="str">
        <f>IF(A1559&lt;&gt;"",VLOOKUP(G1559,ScoreRanges!$C$4:$E$8,3),"")</f>
        <v/>
      </c>
      <c r="I1559" s="156"/>
      <c r="J1559" s="129" t="str">
        <f>IF(AND(ConversionTable!$F$2&lt;&gt;"",A1559&lt;&gt;""),VLOOKUP(G1559,ConversionTable!B$2:D$402,3),"")</f>
        <v/>
      </c>
      <c r="K1559" s="66" t="str">
        <f>IF(AND(ConversionTable!$F$2&lt;&gt;"",A1559&lt;&gt;""),VLOOKUP(J1559,ConversionTable!I$4:K$7,3),"")</f>
        <v/>
      </c>
      <c r="M1559" s="66" t="str">
        <f>IF(A1559&lt;&gt;"",(Input!AE1559*ScoringModel!$B$11+Input!AF1559*ScoringModel!$B$21+Input!AG1559*ScoringModel!$B$31)*0.01,"")</f>
        <v/>
      </c>
      <c r="N1559" s="66" t="str">
        <f>IF(A1559&lt;&gt;"",(Input!J1559*ScoringModel!$B$4+Input!K1559*ScoringModel!$B$5+Input!L1559*ScoringModel!$B$6+Input!M1559*ScoringModel!$B$7+Input!N1559*ScoringModel!$B$8+Input!O1559*ScoringModel!$B$9+Input!P1559*ScoringModel!$B$10)*0.01,"")</f>
        <v/>
      </c>
      <c r="O1559" s="66" t="str">
        <f>IF(A1559&lt;&gt;"",(Input!Q1559*ScoringModel!$B$14+Input!R1559*ScoringModel!$B$15+Input!S1559*ScoringModel!$B$16+Input!T1559*ScoringModel!$B$17+Input!U1559*ScoringModel!$B$18+Input!V1559*ScoringModel!$B$19+Input!W1559*ScoringModel!$B$20)*0.01,"")</f>
        <v/>
      </c>
      <c r="P1559" s="66" t="str">
        <f>IF(A1559&lt;&gt;"",(Input!X1559*ScoringModel!$B$24+Input!Y1559*ScoringModel!$B$25+Input!Z1559*ScoringModel!$B$26+Input!AA1559*ScoringModel!$B$27+Input!AB1559*ScoringModel!$B$28+Input!AC1559*ScoringModel!$B$29+Input!AD1559*ScoringModel!$B$30)*0.01,"")</f>
        <v/>
      </c>
    </row>
    <row r="1560" spans="1:16" x14ac:dyDescent="0.25">
      <c r="A1560" s="154" t="str">
        <f>IF(Input!A1560&lt;&gt;"",Input!A1560,"")</f>
        <v/>
      </c>
      <c r="B1560" s="154" t="str">
        <f>IF(Input!D1560&lt;&gt;"",CONCATENATE(Input!D1560,", ",Input!C1560),"")</f>
        <v/>
      </c>
      <c r="C1560" s="154" t="str">
        <f>IF(Input!E1560&lt;&gt;"",Input!E1560,"")</f>
        <v/>
      </c>
      <c r="D1560" s="155" t="str">
        <f>IF(Input!F1560&lt;&gt;"",Input!F1560,"")</f>
        <v/>
      </c>
      <c r="E1560" s="154" t="str">
        <f>IF(Input!I1560&lt;&gt;"",CONCATENATE(Input!I1560,", ",LEFT(Input!H1560,1)),"")</f>
        <v/>
      </c>
      <c r="F1560" s="156"/>
      <c r="G1560" s="157" t="str">
        <f t="shared" si="24"/>
        <v/>
      </c>
      <c r="H1560" s="154" t="str">
        <f>IF(A1560&lt;&gt;"",VLOOKUP(G1560,ScoreRanges!$C$4:$E$8,3),"")</f>
        <v/>
      </c>
      <c r="I1560" s="156"/>
      <c r="J1560" s="129" t="str">
        <f>IF(AND(ConversionTable!$F$2&lt;&gt;"",A1560&lt;&gt;""),VLOOKUP(G1560,ConversionTable!B$2:D$402,3),"")</f>
        <v/>
      </c>
      <c r="K1560" s="66" t="str">
        <f>IF(AND(ConversionTable!$F$2&lt;&gt;"",A1560&lt;&gt;""),VLOOKUP(J1560,ConversionTable!I$4:K$7,3),"")</f>
        <v/>
      </c>
      <c r="M1560" s="66" t="str">
        <f>IF(A1560&lt;&gt;"",(Input!AE1560*ScoringModel!$B$11+Input!AF1560*ScoringModel!$B$21+Input!AG1560*ScoringModel!$B$31)*0.01,"")</f>
        <v/>
      </c>
      <c r="N1560" s="66" t="str">
        <f>IF(A1560&lt;&gt;"",(Input!J1560*ScoringModel!$B$4+Input!K1560*ScoringModel!$B$5+Input!L1560*ScoringModel!$B$6+Input!M1560*ScoringModel!$B$7+Input!N1560*ScoringModel!$B$8+Input!O1560*ScoringModel!$B$9+Input!P1560*ScoringModel!$B$10)*0.01,"")</f>
        <v/>
      </c>
      <c r="O1560" s="66" t="str">
        <f>IF(A1560&lt;&gt;"",(Input!Q1560*ScoringModel!$B$14+Input!R1560*ScoringModel!$B$15+Input!S1560*ScoringModel!$B$16+Input!T1560*ScoringModel!$B$17+Input!U1560*ScoringModel!$B$18+Input!V1560*ScoringModel!$B$19+Input!W1560*ScoringModel!$B$20)*0.01,"")</f>
        <v/>
      </c>
      <c r="P1560" s="66" t="str">
        <f>IF(A1560&lt;&gt;"",(Input!X1560*ScoringModel!$B$24+Input!Y1560*ScoringModel!$B$25+Input!Z1560*ScoringModel!$B$26+Input!AA1560*ScoringModel!$B$27+Input!AB1560*ScoringModel!$B$28+Input!AC1560*ScoringModel!$B$29+Input!AD1560*ScoringModel!$B$30)*0.01,"")</f>
        <v/>
      </c>
    </row>
    <row r="1561" spans="1:16" x14ac:dyDescent="0.25">
      <c r="A1561" s="154" t="str">
        <f>IF(Input!A1561&lt;&gt;"",Input!A1561,"")</f>
        <v/>
      </c>
      <c r="B1561" s="154" t="str">
        <f>IF(Input!D1561&lt;&gt;"",CONCATENATE(Input!D1561,", ",Input!C1561),"")</f>
        <v/>
      </c>
      <c r="C1561" s="154" t="str">
        <f>IF(Input!E1561&lt;&gt;"",Input!E1561,"")</f>
        <v/>
      </c>
      <c r="D1561" s="155" t="str">
        <f>IF(Input!F1561&lt;&gt;"",Input!F1561,"")</f>
        <v/>
      </c>
      <c r="E1561" s="154" t="str">
        <f>IF(Input!I1561&lt;&gt;"",CONCATENATE(Input!I1561,", ",LEFT(Input!H1561,1)),"")</f>
        <v/>
      </c>
      <c r="F1561" s="156"/>
      <c r="G1561" s="157" t="str">
        <f t="shared" si="24"/>
        <v/>
      </c>
      <c r="H1561" s="154" t="str">
        <f>IF(A1561&lt;&gt;"",VLOOKUP(G1561,ScoreRanges!$C$4:$E$8,3),"")</f>
        <v/>
      </c>
      <c r="I1561" s="156"/>
      <c r="J1561" s="129" t="str">
        <f>IF(AND(ConversionTable!$F$2&lt;&gt;"",A1561&lt;&gt;""),VLOOKUP(G1561,ConversionTable!B$2:D$402,3),"")</f>
        <v/>
      </c>
      <c r="K1561" s="66" t="str">
        <f>IF(AND(ConversionTable!$F$2&lt;&gt;"",A1561&lt;&gt;""),VLOOKUP(J1561,ConversionTable!I$4:K$7,3),"")</f>
        <v/>
      </c>
      <c r="M1561" s="66" t="str">
        <f>IF(A1561&lt;&gt;"",(Input!AE1561*ScoringModel!$B$11+Input!AF1561*ScoringModel!$B$21+Input!AG1561*ScoringModel!$B$31)*0.01,"")</f>
        <v/>
      </c>
      <c r="N1561" s="66" t="str">
        <f>IF(A1561&lt;&gt;"",(Input!J1561*ScoringModel!$B$4+Input!K1561*ScoringModel!$B$5+Input!L1561*ScoringModel!$B$6+Input!M1561*ScoringModel!$B$7+Input!N1561*ScoringModel!$B$8+Input!O1561*ScoringModel!$B$9+Input!P1561*ScoringModel!$B$10)*0.01,"")</f>
        <v/>
      </c>
      <c r="O1561" s="66" t="str">
        <f>IF(A1561&lt;&gt;"",(Input!Q1561*ScoringModel!$B$14+Input!R1561*ScoringModel!$B$15+Input!S1561*ScoringModel!$B$16+Input!T1561*ScoringModel!$B$17+Input!U1561*ScoringModel!$B$18+Input!V1561*ScoringModel!$B$19+Input!W1561*ScoringModel!$B$20)*0.01,"")</f>
        <v/>
      </c>
      <c r="P1561" s="66" t="str">
        <f>IF(A1561&lt;&gt;"",(Input!X1561*ScoringModel!$B$24+Input!Y1561*ScoringModel!$B$25+Input!Z1561*ScoringModel!$B$26+Input!AA1561*ScoringModel!$B$27+Input!AB1561*ScoringModel!$B$28+Input!AC1561*ScoringModel!$B$29+Input!AD1561*ScoringModel!$B$30)*0.01,"")</f>
        <v/>
      </c>
    </row>
    <row r="1562" spans="1:16" x14ac:dyDescent="0.25">
      <c r="A1562" s="154" t="str">
        <f>IF(Input!A1562&lt;&gt;"",Input!A1562,"")</f>
        <v/>
      </c>
      <c r="B1562" s="154" t="str">
        <f>IF(Input!D1562&lt;&gt;"",CONCATENATE(Input!D1562,", ",Input!C1562),"")</f>
        <v/>
      </c>
      <c r="C1562" s="154" t="str">
        <f>IF(Input!E1562&lt;&gt;"",Input!E1562,"")</f>
        <v/>
      </c>
      <c r="D1562" s="155" t="str">
        <f>IF(Input!F1562&lt;&gt;"",Input!F1562,"")</f>
        <v/>
      </c>
      <c r="E1562" s="154" t="str">
        <f>IF(Input!I1562&lt;&gt;"",CONCATENATE(Input!I1562,", ",LEFT(Input!H1562,1)),"")</f>
        <v/>
      </c>
      <c r="F1562" s="156"/>
      <c r="G1562" s="157" t="str">
        <f t="shared" si="24"/>
        <v/>
      </c>
      <c r="H1562" s="154" t="str">
        <f>IF(A1562&lt;&gt;"",VLOOKUP(G1562,ScoreRanges!$C$4:$E$8,3),"")</f>
        <v/>
      </c>
      <c r="I1562" s="156"/>
      <c r="J1562" s="129" t="str">
        <f>IF(AND(ConversionTable!$F$2&lt;&gt;"",A1562&lt;&gt;""),VLOOKUP(G1562,ConversionTable!B$2:D$402,3),"")</f>
        <v/>
      </c>
      <c r="K1562" s="66" t="str">
        <f>IF(AND(ConversionTable!$F$2&lt;&gt;"",A1562&lt;&gt;""),VLOOKUP(J1562,ConversionTable!I$4:K$7,3),"")</f>
        <v/>
      </c>
      <c r="M1562" s="66" t="str">
        <f>IF(A1562&lt;&gt;"",(Input!AE1562*ScoringModel!$B$11+Input!AF1562*ScoringModel!$B$21+Input!AG1562*ScoringModel!$B$31)*0.01,"")</f>
        <v/>
      </c>
      <c r="N1562" s="66" t="str">
        <f>IF(A1562&lt;&gt;"",(Input!J1562*ScoringModel!$B$4+Input!K1562*ScoringModel!$B$5+Input!L1562*ScoringModel!$B$6+Input!M1562*ScoringModel!$B$7+Input!N1562*ScoringModel!$B$8+Input!O1562*ScoringModel!$B$9+Input!P1562*ScoringModel!$B$10)*0.01,"")</f>
        <v/>
      </c>
      <c r="O1562" s="66" t="str">
        <f>IF(A1562&lt;&gt;"",(Input!Q1562*ScoringModel!$B$14+Input!R1562*ScoringModel!$B$15+Input!S1562*ScoringModel!$B$16+Input!T1562*ScoringModel!$B$17+Input!U1562*ScoringModel!$B$18+Input!V1562*ScoringModel!$B$19+Input!W1562*ScoringModel!$B$20)*0.01,"")</f>
        <v/>
      </c>
      <c r="P1562" s="66" t="str">
        <f>IF(A1562&lt;&gt;"",(Input!X1562*ScoringModel!$B$24+Input!Y1562*ScoringModel!$B$25+Input!Z1562*ScoringModel!$B$26+Input!AA1562*ScoringModel!$B$27+Input!AB1562*ScoringModel!$B$28+Input!AC1562*ScoringModel!$B$29+Input!AD1562*ScoringModel!$B$30)*0.01,"")</f>
        <v/>
      </c>
    </row>
    <row r="1563" spans="1:16" x14ac:dyDescent="0.25">
      <c r="A1563" s="154" t="str">
        <f>IF(Input!A1563&lt;&gt;"",Input!A1563,"")</f>
        <v/>
      </c>
      <c r="B1563" s="154" t="str">
        <f>IF(Input!D1563&lt;&gt;"",CONCATENATE(Input!D1563,", ",Input!C1563),"")</f>
        <v/>
      </c>
      <c r="C1563" s="154" t="str">
        <f>IF(Input!E1563&lt;&gt;"",Input!E1563,"")</f>
        <v/>
      </c>
      <c r="D1563" s="155" t="str">
        <f>IF(Input!F1563&lt;&gt;"",Input!F1563,"")</f>
        <v/>
      </c>
      <c r="E1563" s="154" t="str">
        <f>IF(Input!I1563&lt;&gt;"",CONCATENATE(Input!I1563,", ",LEFT(Input!H1563,1)),"")</f>
        <v/>
      </c>
      <c r="F1563" s="156"/>
      <c r="G1563" s="157" t="str">
        <f t="shared" si="24"/>
        <v/>
      </c>
      <c r="H1563" s="154" t="str">
        <f>IF(A1563&lt;&gt;"",VLOOKUP(G1563,ScoreRanges!$C$4:$E$8,3),"")</f>
        <v/>
      </c>
      <c r="I1563" s="156"/>
      <c r="J1563" s="129" t="str">
        <f>IF(AND(ConversionTable!$F$2&lt;&gt;"",A1563&lt;&gt;""),VLOOKUP(G1563,ConversionTable!B$2:D$402,3),"")</f>
        <v/>
      </c>
      <c r="K1563" s="66" t="str">
        <f>IF(AND(ConversionTable!$F$2&lt;&gt;"",A1563&lt;&gt;""),VLOOKUP(J1563,ConversionTable!I$4:K$7,3),"")</f>
        <v/>
      </c>
      <c r="M1563" s="66" t="str">
        <f>IF(A1563&lt;&gt;"",(Input!AE1563*ScoringModel!$B$11+Input!AF1563*ScoringModel!$B$21+Input!AG1563*ScoringModel!$B$31)*0.01,"")</f>
        <v/>
      </c>
      <c r="N1563" s="66" t="str">
        <f>IF(A1563&lt;&gt;"",(Input!J1563*ScoringModel!$B$4+Input!K1563*ScoringModel!$B$5+Input!L1563*ScoringModel!$B$6+Input!M1563*ScoringModel!$B$7+Input!N1563*ScoringModel!$B$8+Input!O1563*ScoringModel!$B$9+Input!P1563*ScoringModel!$B$10)*0.01,"")</f>
        <v/>
      </c>
      <c r="O1563" s="66" t="str">
        <f>IF(A1563&lt;&gt;"",(Input!Q1563*ScoringModel!$B$14+Input!R1563*ScoringModel!$B$15+Input!S1563*ScoringModel!$B$16+Input!T1563*ScoringModel!$B$17+Input!U1563*ScoringModel!$B$18+Input!V1563*ScoringModel!$B$19+Input!W1563*ScoringModel!$B$20)*0.01,"")</f>
        <v/>
      </c>
      <c r="P1563" s="66" t="str">
        <f>IF(A1563&lt;&gt;"",(Input!X1563*ScoringModel!$B$24+Input!Y1563*ScoringModel!$B$25+Input!Z1563*ScoringModel!$B$26+Input!AA1563*ScoringModel!$B$27+Input!AB1563*ScoringModel!$B$28+Input!AC1563*ScoringModel!$B$29+Input!AD1563*ScoringModel!$B$30)*0.01,"")</f>
        <v/>
      </c>
    </row>
    <row r="1564" spans="1:16" x14ac:dyDescent="0.25">
      <c r="A1564" s="154" t="str">
        <f>IF(Input!A1564&lt;&gt;"",Input!A1564,"")</f>
        <v/>
      </c>
      <c r="B1564" s="154" t="str">
        <f>IF(Input!D1564&lt;&gt;"",CONCATENATE(Input!D1564,", ",Input!C1564),"")</f>
        <v/>
      </c>
      <c r="C1564" s="154" t="str">
        <f>IF(Input!E1564&lt;&gt;"",Input!E1564,"")</f>
        <v/>
      </c>
      <c r="D1564" s="155" t="str">
        <f>IF(Input!F1564&lt;&gt;"",Input!F1564,"")</f>
        <v/>
      </c>
      <c r="E1564" s="154" t="str">
        <f>IF(Input!I1564&lt;&gt;"",CONCATENATE(Input!I1564,", ",LEFT(Input!H1564,1)),"")</f>
        <v/>
      </c>
      <c r="F1564" s="156"/>
      <c r="G1564" s="157" t="str">
        <f t="shared" si="24"/>
        <v/>
      </c>
      <c r="H1564" s="154" t="str">
        <f>IF(A1564&lt;&gt;"",VLOOKUP(G1564,ScoreRanges!$C$4:$E$8,3),"")</f>
        <v/>
      </c>
      <c r="I1564" s="156"/>
      <c r="J1564" s="129" t="str">
        <f>IF(AND(ConversionTable!$F$2&lt;&gt;"",A1564&lt;&gt;""),VLOOKUP(G1564,ConversionTable!B$2:D$402,3),"")</f>
        <v/>
      </c>
      <c r="K1564" s="66" t="str">
        <f>IF(AND(ConversionTable!$F$2&lt;&gt;"",A1564&lt;&gt;""),VLOOKUP(J1564,ConversionTable!I$4:K$7,3),"")</f>
        <v/>
      </c>
      <c r="M1564" s="66" t="str">
        <f>IF(A1564&lt;&gt;"",(Input!AE1564*ScoringModel!$B$11+Input!AF1564*ScoringModel!$B$21+Input!AG1564*ScoringModel!$B$31)*0.01,"")</f>
        <v/>
      </c>
      <c r="N1564" s="66" t="str">
        <f>IF(A1564&lt;&gt;"",(Input!J1564*ScoringModel!$B$4+Input!K1564*ScoringModel!$B$5+Input!L1564*ScoringModel!$B$6+Input!M1564*ScoringModel!$B$7+Input!N1564*ScoringModel!$B$8+Input!O1564*ScoringModel!$B$9+Input!P1564*ScoringModel!$B$10)*0.01,"")</f>
        <v/>
      </c>
      <c r="O1564" s="66" t="str">
        <f>IF(A1564&lt;&gt;"",(Input!Q1564*ScoringModel!$B$14+Input!R1564*ScoringModel!$B$15+Input!S1564*ScoringModel!$B$16+Input!T1564*ScoringModel!$B$17+Input!U1564*ScoringModel!$B$18+Input!V1564*ScoringModel!$B$19+Input!W1564*ScoringModel!$B$20)*0.01,"")</f>
        <v/>
      </c>
      <c r="P1564" s="66" t="str">
        <f>IF(A1564&lt;&gt;"",(Input!X1564*ScoringModel!$B$24+Input!Y1564*ScoringModel!$B$25+Input!Z1564*ScoringModel!$B$26+Input!AA1564*ScoringModel!$B$27+Input!AB1564*ScoringModel!$B$28+Input!AC1564*ScoringModel!$B$29+Input!AD1564*ScoringModel!$B$30)*0.01,"")</f>
        <v/>
      </c>
    </row>
    <row r="1565" spans="1:16" x14ac:dyDescent="0.25">
      <c r="A1565" s="154" t="str">
        <f>IF(Input!A1565&lt;&gt;"",Input!A1565,"")</f>
        <v/>
      </c>
      <c r="B1565" s="154" t="str">
        <f>IF(Input!D1565&lt;&gt;"",CONCATENATE(Input!D1565,", ",Input!C1565),"")</f>
        <v/>
      </c>
      <c r="C1565" s="154" t="str">
        <f>IF(Input!E1565&lt;&gt;"",Input!E1565,"")</f>
        <v/>
      </c>
      <c r="D1565" s="155" t="str">
        <f>IF(Input!F1565&lt;&gt;"",Input!F1565,"")</f>
        <v/>
      </c>
      <c r="E1565" s="154" t="str">
        <f>IF(Input!I1565&lt;&gt;"",CONCATENATE(Input!I1565,", ",LEFT(Input!H1565,1)),"")</f>
        <v/>
      </c>
      <c r="F1565" s="156"/>
      <c r="G1565" s="157" t="str">
        <f t="shared" si="24"/>
        <v/>
      </c>
      <c r="H1565" s="154" t="str">
        <f>IF(A1565&lt;&gt;"",VLOOKUP(G1565,ScoreRanges!$C$4:$E$8,3),"")</f>
        <v/>
      </c>
      <c r="I1565" s="156"/>
      <c r="J1565" s="129" t="str">
        <f>IF(AND(ConversionTable!$F$2&lt;&gt;"",A1565&lt;&gt;""),VLOOKUP(G1565,ConversionTable!B$2:D$402,3),"")</f>
        <v/>
      </c>
      <c r="K1565" s="66" t="str">
        <f>IF(AND(ConversionTable!$F$2&lt;&gt;"",A1565&lt;&gt;""),VLOOKUP(J1565,ConversionTable!I$4:K$7,3),"")</f>
        <v/>
      </c>
      <c r="M1565" s="66" t="str">
        <f>IF(A1565&lt;&gt;"",(Input!AE1565*ScoringModel!$B$11+Input!AF1565*ScoringModel!$B$21+Input!AG1565*ScoringModel!$B$31)*0.01,"")</f>
        <v/>
      </c>
      <c r="N1565" s="66" t="str">
        <f>IF(A1565&lt;&gt;"",(Input!J1565*ScoringModel!$B$4+Input!K1565*ScoringModel!$B$5+Input!L1565*ScoringModel!$B$6+Input!M1565*ScoringModel!$B$7+Input!N1565*ScoringModel!$B$8+Input!O1565*ScoringModel!$B$9+Input!P1565*ScoringModel!$B$10)*0.01,"")</f>
        <v/>
      </c>
      <c r="O1565" s="66" t="str">
        <f>IF(A1565&lt;&gt;"",(Input!Q1565*ScoringModel!$B$14+Input!R1565*ScoringModel!$B$15+Input!S1565*ScoringModel!$B$16+Input!T1565*ScoringModel!$B$17+Input!U1565*ScoringModel!$B$18+Input!V1565*ScoringModel!$B$19+Input!W1565*ScoringModel!$B$20)*0.01,"")</f>
        <v/>
      </c>
      <c r="P1565" s="66" t="str">
        <f>IF(A1565&lt;&gt;"",(Input!X1565*ScoringModel!$B$24+Input!Y1565*ScoringModel!$B$25+Input!Z1565*ScoringModel!$B$26+Input!AA1565*ScoringModel!$B$27+Input!AB1565*ScoringModel!$B$28+Input!AC1565*ScoringModel!$B$29+Input!AD1565*ScoringModel!$B$30)*0.01,"")</f>
        <v/>
      </c>
    </row>
    <row r="1566" spans="1:16" x14ac:dyDescent="0.25">
      <c r="A1566" s="154" t="str">
        <f>IF(Input!A1566&lt;&gt;"",Input!A1566,"")</f>
        <v/>
      </c>
      <c r="B1566" s="154" t="str">
        <f>IF(Input!D1566&lt;&gt;"",CONCATENATE(Input!D1566,", ",Input!C1566),"")</f>
        <v/>
      </c>
      <c r="C1566" s="154" t="str">
        <f>IF(Input!E1566&lt;&gt;"",Input!E1566,"")</f>
        <v/>
      </c>
      <c r="D1566" s="155" t="str">
        <f>IF(Input!F1566&lt;&gt;"",Input!F1566,"")</f>
        <v/>
      </c>
      <c r="E1566" s="154" t="str">
        <f>IF(Input!I1566&lt;&gt;"",CONCATENATE(Input!I1566,", ",LEFT(Input!H1566,1)),"")</f>
        <v/>
      </c>
      <c r="F1566" s="156"/>
      <c r="G1566" s="157" t="str">
        <f t="shared" si="24"/>
        <v/>
      </c>
      <c r="H1566" s="154" t="str">
        <f>IF(A1566&lt;&gt;"",VLOOKUP(G1566,ScoreRanges!$C$4:$E$8,3),"")</f>
        <v/>
      </c>
      <c r="I1566" s="156"/>
      <c r="J1566" s="129" t="str">
        <f>IF(AND(ConversionTable!$F$2&lt;&gt;"",A1566&lt;&gt;""),VLOOKUP(G1566,ConversionTable!B$2:D$402,3),"")</f>
        <v/>
      </c>
      <c r="K1566" s="66" t="str">
        <f>IF(AND(ConversionTable!$F$2&lt;&gt;"",A1566&lt;&gt;""),VLOOKUP(J1566,ConversionTable!I$4:K$7,3),"")</f>
        <v/>
      </c>
      <c r="M1566" s="66" t="str">
        <f>IF(A1566&lt;&gt;"",(Input!AE1566*ScoringModel!$B$11+Input!AF1566*ScoringModel!$B$21+Input!AG1566*ScoringModel!$B$31)*0.01,"")</f>
        <v/>
      </c>
      <c r="N1566" s="66" t="str">
        <f>IF(A1566&lt;&gt;"",(Input!J1566*ScoringModel!$B$4+Input!K1566*ScoringModel!$B$5+Input!L1566*ScoringModel!$B$6+Input!M1566*ScoringModel!$B$7+Input!N1566*ScoringModel!$B$8+Input!O1566*ScoringModel!$B$9+Input!P1566*ScoringModel!$B$10)*0.01,"")</f>
        <v/>
      </c>
      <c r="O1566" s="66" t="str">
        <f>IF(A1566&lt;&gt;"",(Input!Q1566*ScoringModel!$B$14+Input!R1566*ScoringModel!$B$15+Input!S1566*ScoringModel!$B$16+Input!T1566*ScoringModel!$B$17+Input!U1566*ScoringModel!$B$18+Input!V1566*ScoringModel!$B$19+Input!W1566*ScoringModel!$B$20)*0.01,"")</f>
        <v/>
      </c>
      <c r="P1566" s="66" t="str">
        <f>IF(A1566&lt;&gt;"",(Input!X1566*ScoringModel!$B$24+Input!Y1566*ScoringModel!$B$25+Input!Z1566*ScoringModel!$B$26+Input!AA1566*ScoringModel!$B$27+Input!AB1566*ScoringModel!$B$28+Input!AC1566*ScoringModel!$B$29+Input!AD1566*ScoringModel!$B$30)*0.01,"")</f>
        <v/>
      </c>
    </row>
    <row r="1567" spans="1:16" x14ac:dyDescent="0.25">
      <c r="A1567" s="154" t="str">
        <f>IF(Input!A1567&lt;&gt;"",Input!A1567,"")</f>
        <v/>
      </c>
      <c r="B1567" s="154" t="str">
        <f>IF(Input!D1567&lt;&gt;"",CONCATENATE(Input!D1567,", ",Input!C1567),"")</f>
        <v/>
      </c>
      <c r="C1567" s="154" t="str">
        <f>IF(Input!E1567&lt;&gt;"",Input!E1567,"")</f>
        <v/>
      </c>
      <c r="D1567" s="155" t="str">
        <f>IF(Input!F1567&lt;&gt;"",Input!F1567,"")</f>
        <v/>
      </c>
      <c r="E1567" s="154" t="str">
        <f>IF(Input!I1567&lt;&gt;"",CONCATENATE(Input!I1567,", ",LEFT(Input!H1567,1)),"")</f>
        <v/>
      </c>
      <c r="F1567" s="156"/>
      <c r="G1567" s="157" t="str">
        <f t="shared" si="24"/>
        <v/>
      </c>
      <c r="H1567" s="154" t="str">
        <f>IF(A1567&lt;&gt;"",VLOOKUP(G1567,ScoreRanges!$C$4:$E$8,3),"")</f>
        <v/>
      </c>
      <c r="I1567" s="156"/>
      <c r="J1567" s="129" t="str">
        <f>IF(AND(ConversionTable!$F$2&lt;&gt;"",A1567&lt;&gt;""),VLOOKUP(G1567,ConversionTable!B$2:D$402,3),"")</f>
        <v/>
      </c>
      <c r="K1567" s="66" t="str">
        <f>IF(AND(ConversionTable!$F$2&lt;&gt;"",A1567&lt;&gt;""),VLOOKUP(J1567,ConversionTable!I$4:K$7,3),"")</f>
        <v/>
      </c>
      <c r="M1567" s="66" t="str">
        <f>IF(A1567&lt;&gt;"",(Input!AE1567*ScoringModel!$B$11+Input!AF1567*ScoringModel!$B$21+Input!AG1567*ScoringModel!$B$31)*0.01,"")</f>
        <v/>
      </c>
      <c r="N1567" s="66" t="str">
        <f>IF(A1567&lt;&gt;"",(Input!J1567*ScoringModel!$B$4+Input!K1567*ScoringModel!$B$5+Input!L1567*ScoringModel!$B$6+Input!M1567*ScoringModel!$B$7+Input!N1567*ScoringModel!$B$8+Input!O1567*ScoringModel!$B$9+Input!P1567*ScoringModel!$B$10)*0.01,"")</f>
        <v/>
      </c>
      <c r="O1567" s="66" t="str">
        <f>IF(A1567&lt;&gt;"",(Input!Q1567*ScoringModel!$B$14+Input!R1567*ScoringModel!$B$15+Input!S1567*ScoringModel!$B$16+Input!T1567*ScoringModel!$B$17+Input!U1567*ScoringModel!$B$18+Input!V1567*ScoringModel!$B$19+Input!W1567*ScoringModel!$B$20)*0.01,"")</f>
        <v/>
      </c>
      <c r="P1567" s="66" t="str">
        <f>IF(A1567&lt;&gt;"",(Input!X1567*ScoringModel!$B$24+Input!Y1567*ScoringModel!$B$25+Input!Z1567*ScoringModel!$B$26+Input!AA1567*ScoringModel!$B$27+Input!AB1567*ScoringModel!$B$28+Input!AC1567*ScoringModel!$B$29+Input!AD1567*ScoringModel!$B$30)*0.01,"")</f>
        <v/>
      </c>
    </row>
    <row r="1568" spans="1:16" x14ac:dyDescent="0.25">
      <c r="A1568" s="154" t="str">
        <f>IF(Input!A1568&lt;&gt;"",Input!A1568,"")</f>
        <v/>
      </c>
      <c r="B1568" s="154" t="str">
        <f>IF(Input!D1568&lt;&gt;"",CONCATENATE(Input!D1568,", ",Input!C1568),"")</f>
        <v/>
      </c>
      <c r="C1568" s="154" t="str">
        <f>IF(Input!E1568&lt;&gt;"",Input!E1568,"")</f>
        <v/>
      </c>
      <c r="D1568" s="155" t="str">
        <f>IF(Input!F1568&lt;&gt;"",Input!F1568,"")</f>
        <v/>
      </c>
      <c r="E1568" s="154" t="str">
        <f>IF(Input!I1568&lt;&gt;"",CONCATENATE(Input!I1568,", ",LEFT(Input!H1568,1)),"")</f>
        <v/>
      </c>
      <c r="F1568" s="156"/>
      <c r="G1568" s="157" t="str">
        <f t="shared" si="24"/>
        <v/>
      </c>
      <c r="H1568" s="154" t="str">
        <f>IF(A1568&lt;&gt;"",VLOOKUP(G1568,ScoreRanges!$C$4:$E$8,3),"")</f>
        <v/>
      </c>
      <c r="I1568" s="156"/>
      <c r="J1568" s="129" t="str">
        <f>IF(AND(ConversionTable!$F$2&lt;&gt;"",A1568&lt;&gt;""),VLOOKUP(G1568,ConversionTable!B$2:D$402,3),"")</f>
        <v/>
      </c>
      <c r="K1568" s="66" t="str">
        <f>IF(AND(ConversionTable!$F$2&lt;&gt;"",A1568&lt;&gt;""),VLOOKUP(J1568,ConversionTable!I$4:K$7,3),"")</f>
        <v/>
      </c>
      <c r="M1568" s="66" t="str">
        <f>IF(A1568&lt;&gt;"",(Input!AE1568*ScoringModel!$B$11+Input!AF1568*ScoringModel!$B$21+Input!AG1568*ScoringModel!$B$31)*0.01,"")</f>
        <v/>
      </c>
      <c r="N1568" s="66" t="str">
        <f>IF(A1568&lt;&gt;"",(Input!J1568*ScoringModel!$B$4+Input!K1568*ScoringModel!$B$5+Input!L1568*ScoringModel!$B$6+Input!M1568*ScoringModel!$B$7+Input!N1568*ScoringModel!$B$8+Input!O1568*ScoringModel!$B$9+Input!P1568*ScoringModel!$B$10)*0.01,"")</f>
        <v/>
      </c>
      <c r="O1568" s="66" t="str">
        <f>IF(A1568&lt;&gt;"",(Input!Q1568*ScoringModel!$B$14+Input!R1568*ScoringModel!$B$15+Input!S1568*ScoringModel!$B$16+Input!T1568*ScoringModel!$B$17+Input!U1568*ScoringModel!$B$18+Input!V1568*ScoringModel!$B$19+Input!W1568*ScoringModel!$B$20)*0.01,"")</f>
        <v/>
      </c>
      <c r="P1568" s="66" t="str">
        <f>IF(A1568&lt;&gt;"",(Input!X1568*ScoringModel!$B$24+Input!Y1568*ScoringModel!$B$25+Input!Z1568*ScoringModel!$B$26+Input!AA1568*ScoringModel!$B$27+Input!AB1568*ScoringModel!$B$28+Input!AC1568*ScoringModel!$B$29+Input!AD1568*ScoringModel!$B$30)*0.01,"")</f>
        <v/>
      </c>
    </row>
    <row r="1569" spans="1:16" x14ac:dyDescent="0.25">
      <c r="A1569" s="154" t="str">
        <f>IF(Input!A1569&lt;&gt;"",Input!A1569,"")</f>
        <v/>
      </c>
      <c r="B1569" s="154" t="str">
        <f>IF(Input!D1569&lt;&gt;"",CONCATENATE(Input!D1569,", ",Input!C1569),"")</f>
        <v/>
      </c>
      <c r="C1569" s="154" t="str">
        <f>IF(Input!E1569&lt;&gt;"",Input!E1569,"")</f>
        <v/>
      </c>
      <c r="D1569" s="155" t="str">
        <f>IF(Input!F1569&lt;&gt;"",Input!F1569,"")</f>
        <v/>
      </c>
      <c r="E1569" s="154" t="str">
        <f>IF(Input!I1569&lt;&gt;"",CONCATENATE(Input!I1569,", ",LEFT(Input!H1569,1)),"")</f>
        <v/>
      </c>
      <c r="F1569" s="156"/>
      <c r="G1569" s="157" t="str">
        <f t="shared" si="24"/>
        <v/>
      </c>
      <c r="H1569" s="154" t="str">
        <f>IF(A1569&lt;&gt;"",VLOOKUP(G1569,ScoreRanges!$C$4:$E$8,3),"")</f>
        <v/>
      </c>
      <c r="I1569" s="156"/>
      <c r="J1569" s="129" t="str">
        <f>IF(AND(ConversionTable!$F$2&lt;&gt;"",A1569&lt;&gt;""),VLOOKUP(G1569,ConversionTable!B$2:D$402,3),"")</f>
        <v/>
      </c>
      <c r="K1569" s="66" t="str">
        <f>IF(AND(ConversionTable!$F$2&lt;&gt;"",A1569&lt;&gt;""),VLOOKUP(J1569,ConversionTable!I$4:K$7,3),"")</f>
        <v/>
      </c>
      <c r="M1569" s="66" t="str">
        <f>IF(A1569&lt;&gt;"",(Input!AE1569*ScoringModel!$B$11+Input!AF1569*ScoringModel!$B$21+Input!AG1569*ScoringModel!$B$31)*0.01,"")</f>
        <v/>
      </c>
      <c r="N1569" s="66" t="str">
        <f>IF(A1569&lt;&gt;"",(Input!J1569*ScoringModel!$B$4+Input!K1569*ScoringModel!$B$5+Input!L1569*ScoringModel!$B$6+Input!M1569*ScoringModel!$B$7+Input!N1569*ScoringModel!$B$8+Input!O1569*ScoringModel!$B$9+Input!P1569*ScoringModel!$B$10)*0.01,"")</f>
        <v/>
      </c>
      <c r="O1569" s="66" t="str">
        <f>IF(A1569&lt;&gt;"",(Input!Q1569*ScoringModel!$B$14+Input!R1569*ScoringModel!$B$15+Input!S1569*ScoringModel!$B$16+Input!T1569*ScoringModel!$B$17+Input!U1569*ScoringModel!$B$18+Input!V1569*ScoringModel!$B$19+Input!W1569*ScoringModel!$B$20)*0.01,"")</f>
        <v/>
      </c>
      <c r="P1569" s="66" t="str">
        <f>IF(A1569&lt;&gt;"",(Input!X1569*ScoringModel!$B$24+Input!Y1569*ScoringModel!$B$25+Input!Z1569*ScoringModel!$B$26+Input!AA1569*ScoringModel!$B$27+Input!AB1569*ScoringModel!$B$28+Input!AC1569*ScoringModel!$B$29+Input!AD1569*ScoringModel!$B$30)*0.01,"")</f>
        <v/>
      </c>
    </row>
    <row r="1570" spans="1:16" x14ac:dyDescent="0.25">
      <c r="A1570" s="154" t="str">
        <f>IF(Input!A1570&lt;&gt;"",Input!A1570,"")</f>
        <v/>
      </c>
      <c r="B1570" s="154" t="str">
        <f>IF(Input!D1570&lt;&gt;"",CONCATENATE(Input!D1570,", ",Input!C1570),"")</f>
        <v/>
      </c>
      <c r="C1570" s="154" t="str">
        <f>IF(Input!E1570&lt;&gt;"",Input!E1570,"")</f>
        <v/>
      </c>
      <c r="D1570" s="155" t="str">
        <f>IF(Input!F1570&lt;&gt;"",Input!F1570,"")</f>
        <v/>
      </c>
      <c r="E1570" s="154" t="str">
        <f>IF(Input!I1570&lt;&gt;"",CONCATENATE(Input!I1570,", ",LEFT(Input!H1570,1)),"")</f>
        <v/>
      </c>
      <c r="F1570" s="156"/>
      <c r="G1570" s="157" t="str">
        <f t="shared" si="24"/>
        <v/>
      </c>
      <c r="H1570" s="154" t="str">
        <f>IF(A1570&lt;&gt;"",VLOOKUP(G1570,ScoreRanges!$C$4:$E$8,3),"")</f>
        <v/>
      </c>
      <c r="I1570" s="156"/>
      <c r="J1570" s="129" t="str">
        <f>IF(AND(ConversionTable!$F$2&lt;&gt;"",A1570&lt;&gt;""),VLOOKUP(G1570,ConversionTable!B$2:D$402,3),"")</f>
        <v/>
      </c>
      <c r="K1570" s="66" t="str">
        <f>IF(AND(ConversionTable!$F$2&lt;&gt;"",A1570&lt;&gt;""),VLOOKUP(J1570,ConversionTable!I$4:K$7,3),"")</f>
        <v/>
      </c>
      <c r="M1570" s="66" t="str">
        <f>IF(A1570&lt;&gt;"",(Input!AE1570*ScoringModel!$B$11+Input!AF1570*ScoringModel!$B$21+Input!AG1570*ScoringModel!$B$31)*0.01,"")</f>
        <v/>
      </c>
      <c r="N1570" s="66" t="str">
        <f>IF(A1570&lt;&gt;"",(Input!J1570*ScoringModel!$B$4+Input!K1570*ScoringModel!$B$5+Input!L1570*ScoringModel!$B$6+Input!M1570*ScoringModel!$B$7+Input!N1570*ScoringModel!$B$8+Input!O1570*ScoringModel!$B$9+Input!P1570*ScoringModel!$B$10)*0.01,"")</f>
        <v/>
      </c>
      <c r="O1570" s="66" t="str">
        <f>IF(A1570&lt;&gt;"",(Input!Q1570*ScoringModel!$B$14+Input!R1570*ScoringModel!$B$15+Input!S1570*ScoringModel!$B$16+Input!T1570*ScoringModel!$B$17+Input!U1570*ScoringModel!$B$18+Input!V1570*ScoringModel!$B$19+Input!W1570*ScoringModel!$B$20)*0.01,"")</f>
        <v/>
      </c>
      <c r="P1570" s="66" t="str">
        <f>IF(A1570&lt;&gt;"",(Input!X1570*ScoringModel!$B$24+Input!Y1570*ScoringModel!$B$25+Input!Z1570*ScoringModel!$B$26+Input!AA1570*ScoringModel!$B$27+Input!AB1570*ScoringModel!$B$28+Input!AC1570*ScoringModel!$B$29+Input!AD1570*ScoringModel!$B$30)*0.01,"")</f>
        <v/>
      </c>
    </row>
    <row r="1571" spans="1:16" x14ac:dyDescent="0.25">
      <c r="A1571" s="154" t="str">
        <f>IF(Input!A1571&lt;&gt;"",Input!A1571,"")</f>
        <v/>
      </c>
      <c r="B1571" s="154" t="str">
        <f>IF(Input!D1571&lt;&gt;"",CONCATENATE(Input!D1571,", ",Input!C1571),"")</f>
        <v/>
      </c>
      <c r="C1571" s="154" t="str">
        <f>IF(Input!E1571&lt;&gt;"",Input!E1571,"")</f>
        <v/>
      </c>
      <c r="D1571" s="155" t="str">
        <f>IF(Input!F1571&lt;&gt;"",Input!F1571,"")</f>
        <v/>
      </c>
      <c r="E1571" s="154" t="str">
        <f>IF(Input!I1571&lt;&gt;"",CONCATENATE(Input!I1571,", ",LEFT(Input!H1571,1)),"")</f>
        <v/>
      </c>
      <c r="F1571" s="156"/>
      <c r="G1571" s="157" t="str">
        <f t="shared" si="24"/>
        <v/>
      </c>
      <c r="H1571" s="154" t="str">
        <f>IF(A1571&lt;&gt;"",VLOOKUP(G1571,ScoreRanges!$C$4:$E$8,3),"")</f>
        <v/>
      </c>
      <c r="I1571" s="156"/>
      <c r="J1571" s="129" t="str">
        <f>IF(AND(ConversionTable!$F$2&lt;&gt;"",A1571&lt;&gt;""),VLOOKUP(G1571,ConversionTable!B$2:D$402,3),"")</f>
        <v/>
      </c>
      <c r="K1571" s="66" t="str">
        <f>IF(AND(ConversionTable!$F$2&lt;&gt;"",A1571&lt;&gt;""),VLOOKUP(J1571,ConversionTable!I$4:K$7,3),"")</f>
        <v/>
      </c>
      <c r="M1571" s="66" t="str">
        <f>IF(A1571&lt;&gt;"",(Input!AE1571*ScoringModel!$B$11+Input!AF1571*ScoringModel!$B$21+Input!AG1571*ScoringModel!$B$31)*0.01,"")</f>
        <v/>
      </c>
      <c r="N1571" s="66" t="str">
        <f>IF(A1571&lt;&gt;"",(Input!J1571*ScoringModel!$B$4+Input!K1571*ScoringModel!$B$5+Input!L1571*ScoringModel!$B$6+Input!M1571*ScoringModel!$B$7+Input!N1571*ScoringModel!$B$8+Input!O1571*ScoringModel!$B$9+Input!P1571*ScoringModel!$B$10)*0.01,"")</f>
        <v/>
      </c>
      <c r="O1571" s="66" t="str">
        <f>IF(A1571&lt;&gt;"",(Input!Q1571*ScoringModel!$B$14+Input!R1571*ScoringModel!$B$15+Input!S1571*ScoringModel!$B$16+Input!T1571*ScoringModel!$B$17+Input!U1571*ScoringModel!$B$18+Input!V1571*ScoringModel!$B$19+Input!W1571*ScoringModel!$B$20)*0.01,"")</f>
        <v/>
      </c>
      <c r="P1571" s="66" t="str">
        <f>IF(A1571&lt;&gt;"",(Input!X1571*ScoringModel!$B$24+Input!Y1571*ScoringModel!$B$25+Input!Z1571*ScoringModel!$B$26+Input!AA1571*ScoringModel!$B$27+Input!AB1571*ScoringModel!$B$28+Input!AC1571*ScoringModel!$B$29+Input!AD1571*ScoringModel!$B$30)*0.01,"")</f>
        <v/>
      </c>
    </row>
    <row r="1572" spans="1:16" x14ac:dyDescent="0.25">
      <c r="A1572" s="154" t="str">
        <f>IF(Input!A1572&lt;&gt;"",Input!A1572,"")</f>
        <v/>
      </c>
      <c r="B1572" s="154" t="str">
        <f>IF(Input!D1572&lt;&gt;"",CONCATENATE(Input!D1572,", ",Input!C1572),"")</f>
        <v/>
      </c>
      <c r="C1572" s="154" t="str">
        <f>IF(Input!E1572&lt;&gt;"",Input!E1572,"")</f>
        <v/>
      </c>
      <c r="D1572" s="155" t="str">
        <f>IF(Input!F1572&lt;&gt;"",Input!F1572,"")</f>
        <v/>
      </c>
      <c r="E1572" s="154" t="str">
        <f>IF(Input!I1572&lt;&gt;"",CONCATENATE(Input!I1572,", ",LEFT(Input!H1572,1)),"")</f>
        <v/>
      </c>
      <c r="F1572" s="156"/>
      <c r="G1572" s="157" t="str">
        <f t="shared" si="24"/>
        <v/>
      </c>
      <c r="H1572" s="154" t="str">
        <f>IF(A1572&lt;&gt;"",VLOOKUP(G1572,ScoreRanges!$C$4:$E$8,3),"")</f>
        <v/>
      </c>
      <c r="I1572" s="156"/>
      <c r="J1572" s="129" t="str">
        <f>IF(AND(ConversionTable!$F$2&lt;&gt;"",A1572&lt;&gt;""),VLOOKUP(G1572,ConversionTable!B$2:D$402,3),"")</f>
        <v/>
      </c>
      <c r="K1572" s="66" t="str">
        <f>IF(AND(ConversionTable!$F$2&lt;&gt;"",A1572&lt;&gt;""),VLOOKUP(J1572,ConversionTable!I$4:K$7,3),"")</f>
        <v/>
      </c>
      <c r="M1572" s="66" t="str">
        <f>IF(A1572&lt;&gt;"",(Input!AE1572*ScoringModel!$B$11+Input!AF1572*ScoringModel!$B$21+Input!AG1572*ScoringModel!$B$31)*0.01,"")</f>
        <v/>
      </c>
      <c r="N1572" s="66" t="str">
        <f>IF(A1572&lt;&gt;"",(Input!J1572*ScoringModel!$B$4+Input!K1572*ScoringModel!$B$5+Input!L1572*ScoringModel!$B$6+Input!M1572*ScoringModel!$B$7+Input!N1572*ScoringModel!$B$8+Input!O1572*ScoringModel!$B$9+Input!P1572*ScoringModel!$B$10)*0.01,"")</f>
        <v/>
      </c>
      <c r="O1572" s="66" t="str">
        <f>IF(A1572&lt;&gt;"",(Input!Q1572*ScoringModel!$B$14+Input!R1572*ScoringModel!$B$15+Input!S1572*ScoringModel!$B$16+Input!T1572*ScoringModel!$B$17+Input!U1572*ScoringModel!$B$18+Input!V1572*ScoringModel!$B$19+Input!W1572*ScoringModel!$B$20)*0.01,"")</f>
        <v/>
      </c>
      <c r="P1572" s="66" t="str">
        <f>IF(A1572&lt;&gt;"",(Input!X1572*ScoringModel!$B$24+Input!Y1572*ScoringModel!$B$25+Input!Z1572*ScoringModel!$B$26+Input!AA1572*ScoringModel!$B$27+Input!AB1572*ScoringModel!$B$28+Input!AC1572*ScoringModel!$B$29+Input!AD1572*ScoringModel!$B$30)*0.01,"")</f>
        <v/>
      </c>
    </row>
    <row r="1573" spans="1:16" x14ac:dyDescent="0.25">
      <c r="A1573" s="154" t="str">
        <f>IF(Input!A1573&lt;&gt;"",Input!A1573,"")</f>
        <v/>
      </c>
      <c r="B1573" s="154" t="str">
        <f>IF(Input!D1573&lt;&gt;"",CONCATENATE(Input!D1573,", ",Input!C1573),"")</f>
        <v/>
      </c>
      <c r="C1573" s="154" t="str">
        <f>IF(Input!E1573&lt;&gt;"",Input!E1573,"")</f>
        <v/>
      </c>
      <c r="D1573" s="155" t="str">
        <f>IF(Input!F1573&lt;&gt;"",Input!F1573,"")</f>
        <v/>
      </c>
      <c r="E1573" s="154" t="str">
        <f>IF(Input!I1573&lt;&gt;"",CONCATENATE(Input!I1573,", ",LEFT(Input!H1573,1)),"")</f>
        <v/>
      </c>
      <c r="F1573" s="156"/>
      <c r="G1573" s="157" t="str">
        <f t="shared" si="24"/>
        <v/>
      </c>
      <c r="H1573" s="154" t="str">
        <f>IF(A1573&lt;&gt;"",VLOOKUP(G1573,ScoreRanges!$C$4:$E$8,3),"")</f>
        <v/>
      </c>
      <c r="I1573" s="156"/>
      <c r="J1573" s="129" t="str">
        <f>IF(AND(ConversionTable!$F$2&lt;&gt;"",A1573&lt;&gt;""),VLOOKUP(G1573,ConversionTable!B$2:D$402,3),"")</f>
        <v/>
      </c>
      <c r="K1573" s="66" t="str">
        <f>IF(AND(ConversionTable!$F$2&lt;&gt;"",A1573&lt;&gt;""),VLOOKUP(J1573,ConversionTable!I$4:K$7,3),"")</f>
        <v/>
      </c>
      <c r="M1573" s="66" t="str">
        <f>IF(A1573&lt;&gt;"",(Input!AE1573*ScoringModel!$B$11+Input!AF1573*ScoringModel!$B$21+Input!AG1573*ScoringModel!$B$31)*0.01,"")</f>
        <v/>
      </c>
      <c r="N1573" s="66" t="str">
        <f>IF(A1573&lt;&gt;"",(Input!J1573*ScoringModel!$B$4+Input!K1573*ScoringModel!$B$5+Input!L1573*ScoringModel!$B$6+Input!M1573*ScoringModel!$B$7+Input!N1573*ScoringModel!$B$8+Input!O1573*ScoringModel!$B$9+Input!P1573*ScoringModel!$B$10)*0.01,"")</f>
        <v/>
      </c>
      <c r="O1573" s="66" t="str">
        <f>IF(A1573&lt;&gt;"",(Input!Q1573*ScoringModel!$B$14+Input!R1573*ScoringModel!$B$15+Input!S1573*ScoringModel!$B$16+Input!T1573*ScoringModel!$B$17+Input!U1573*ScoringModel!$B$18+Input!V1573*ScoringModel!$B$19+Input!W1573*ScoringModel!$B$20)*0.01,"")</f>
        <v/>
      </c>
      <c r="P1573" s="66" t="str">
        <f>IF(A1573&lt;&gt;"",(Input!X1573*ScoringModel!$B$24+Input!Y1573*ScoringModel!$B$25+Input!Z1573*ScoringModel!$B$26+Input!AA1573*ScoringModel!$B$27+Input!AB1573*ScoringModel!$B$28+Input!AC1573*ScoringModel!$B$29+Input!AD1573*ScoringModel!$B$30)*0.01,"")</f>
        <v/>
      </c>
    </row>
    <row r="1574" spans="1:16" x14ac:dyDescent="0.25">
      <c r="A1574" s="154" t="str">
        <f>IF(Input!A1574&lt;&gt;"",Input!A1574,"")</f>
        <v/>
      </c>
      <c r="B1574" s="154" t="str">
        <f>IF(Input!D1574&lt;&gt;"",CONCATENATE(Input!D1574,", ",Input!C1574),"")</f>
        <v/>
      </c>
      <c r="C1574" s="154" t="str">
        <f>IF(Input!E1574&lt;&gt;"",Input!E1574,"")</f>
        <v/>
      </c>
      <c r="D1574" s="155" t="str">
        <f>IF(Input!F1574&lt;&gt;"",Input!F1574,"")</f>
        <v/>
      </c>
      <c r="E1574" s="154" t="str">
        <f>IF(Input!I1574&lt;&gt;"",CONCATENATE(Input!I1574,", ",LEFT(Input!H1574,1)),"")</f>
        <v/>
      </c>
      <c r="F1574" s="156"/>
      <c r="G1574" s="157" t="str">
        <f t="shared" si="24"/>
        <v/>
      </c>
      <c r="H1574" s="154" t="str">
        <f>IF(A1574&lt;&gt;"",VLOOKUP(G1574,ScoreRanges!$C$4:$E$8,3),"")</f>
        <v/>
      </c>
      <c r="I1574" s="156"/>
      <c r="J1574" s="129" t="str">
        <f>IF(AND(ConversionTable!$F$2&lt;&gt;"",A1574&lt;&gt;""),VLOOKUP(G1574,ConversionTable!B$2:D$402,3),"")</f>
        <v/>
      </c>
      <c r="K1574" s="66" t="str">
        <f>IF(AND(ConversionTable!$F$2&lt;&gt;"",A1574&lt;&gt;""),VLOOKUP(J1574,ConversionTable!I$4:K$7,3),"")</f>
        <v/>
      </c>
      <c r="M1574" s="66" t="str">
        <f>IF(A1574&lt;&gt;"",(Input!AE1574*ScoringModel!$B$11+Input!AF1574*ScoringModel!$B$21+Input!AG1574*ScoringModel!$B$31)*0.01,"")</f>
        <v/>
      </c>
      <c r="N1574" s="66" t="str">
        <f>IF(A1574&lt;&gt;"",(Input!J1574*ScoringModel!$B$4+Input!K1574*ScoringModel!$B$5+Input!L1574*ScoringModel!$B$6+Input!M1574*ScoringModel!$B$7+Input!N1574*ScoringModel!$B$8+Input!O1574*ScoringModel!$B$9+Input!P1574*ScoringModel!$B$10)*0.01,"")</f>
        <v/>
      </c>
      <c r="O1574" s="66" t="str">
        <f>IF(A1574&lt;&gt;"",(Input!Q1574*ScoringModel!$B$14+Input!R1574*ScoringModel!$B$15+Input!S1574*ScoringModel!$B$16+Input!T1574*ScoringModel!$B$17+Input!U1574*ScoringModel!$B$18+Input!V1574*ScoringModel!$B$19+Input!W1574*ScoringModel!$B$20)*0.01,"")</f>
        <v/>
      </c>
      <c r="P1574" s="66" t="str">
        <f>IF(A1574&lt;&gt;"",(Input!X1574*ScoringModel!$B$24+Input!Y1574*ScoringModel!$B$25+Input!Z1574*ScoringModel!$B$26+Input!AA1574*ScoringModel!$B$27+Input!AB1574*ScoringModel!$B$28+Input!AC1574*ScoringModel!$B$29+Input!AD1574*ScoringModel!$B$30)*0.01,"")</f>
        <v/>
      </c>
    </row>
    <row r="1575" spans="1:16" x14ac:dyDescent="0.25">
      <c r="A1575" s="154" t="str">
        <f>IF(Input!A1575&lt;&gt;"",Input!A1575,"")</f>
        <v/>
      </c>
      <c r="B1575" s="154" t="str">
        <f>IF(Input!D1575&lt;&gt;"",CONCATENATE(Input!D1575,", ",Input!C1575),"")</f>
        <v/>
      </c>
      <c r="C1575" s="154" t="str">
        <f>IF(Input!E1575&lt;&gt;"",Input!E1575,"")</f>
        <v/>
      </c>
      <c r="D1575" s="155" t="str">
        <f>IF(Input!F1575&lt;&gt;"",Input!F1575,"")</f>
        <v/>
      </c>
      <c r="E1575" s="154" t="str">
        <f>IF(Input!I1575&lt;&gt;"",CONCATENATE(Input!I1575,", ",LEFT(Input!H1575,1)),"")</f>
        <v/>
      </c>
      <c r="F1575" s="156"/>
      <c r="G1575" s="157" t="str">
        <f t="shared" si="24"/>
        <v/>
      </c>
      <c r="H1575" s="154" t="str">
        <f>IF(A1575&lt;&gt;"",VLOOKUP(G1575,ScoreRanges!$C$4:$E$8,3),"")</f>
        <v/>
      </c>
      <c r="I1575" s="156"/>
      <c r="J1575" s="129" t="str">
        <f>IF(AND(ConversionTable!$F$2&lt;&gt;"",A1575&lt;&gt;""),VLOOKUP(G1575,ConversionTable!B$2:D$402,3),"")</f>
        <v/>
      </c>
      <c r="K1575" s="66" t="str">
        <f>IF(AND(ConversionTable!$F$2&lt;&gt;"",A1575&lt;&gt;""),VLOOKUP(J1575,ConversionTable!I$4:K$7,3),"")</f>
        <v/>
      </c>
      <c r="M1575" s="66" t="str">
        <f>IF(A1575&lt;&gt;"",(Input!AE1575*ScoringModel!$B$11+Input!AF1575*ScoringModel!$B$21+Input!AG1575*ScoringModel!$B$31)*0.01,"")</f>
        <v/>
      </c>
      <c r="N1575" s="66" t="str">
        <f>IF(A1575&lt;&gt;"",(Input!J1575*ScoringModel!$B$4+Input!K1575*ScoringModel!$B$5+Input!L1575*ScoringModel!$B$6+Input!M1575*ScoringModel!$B$7+Input!N1575*ScoringModel!$B$8+Input!O1575*ScoringModel!$B$9+Input!P1575*ScoringModel!$B$10)*0.01,"")</f>
        <v/>
      </c>
      <c r="O1575" s="66" t="str">
        <f>IF(A1575&lt;&gt;"",(Input!Q1575*ScoringModel!$B$14+Input!R1575*ScoringModel!$B$15+Input!S1575*ScoringModel!$B$16+Input!T1575*ScoringModel!$B$17+Input!U1575*ScoringModel!$B$18+Input!V1575*ScoringModel!$B$19+Input!W1575*ScoringModel!$B$20)*0.01,"")</f>
        <v/>
      </c>
      <c r="P1575" s="66" t="str">
        <f>IF(A1575&lt;&gt;"",(Input!X1575*ScoringModel!$B$24+Input!Y1575*ScoringModel!$B$25+Input!Z1575*ScoringModel!$B$26+Input!AA1575*ScoringModel!$B$27+Input!AB1575*ScoringModel!$B$28+Input!AC1575*ScoringModel!$B$29+Input!AD1575*ScoringModel!$B$30)*0.01,"")</f>
        <v/>
      </c>
    </row>
    <row r="1576" spans="1:16" x14ac:dyDescent="0.25">
      <c r="A1576" s="154" t="str">
        <f>IF(Input!A1576&lt;&gt;"",Input!A1576,"")</f>
        <v/>
      </c>
      <c r="B1576" s="154" t="str">
        <f>IF(Input!D1576&lt;&gt;"",CONCATENATE(Input!D1576,", ",Input!C1576),"")</f>
        <v/>
      </c>
      <c r="C1576" s="154" t="str">
        <f>IF(Input!E1576&lt;&gt;"",Input!E1576,"")</f>
        <v/>
      </c>
      <c r="D1576" s="155" t="str">
        <f>IF(Input!F1576&lt;&gt;"",Input!F1576,"")</f>
        <v/>
      </c>
      <c r="E1576" s="154" t="str">
        <f>IF(Input!I1576&lt;&gt;"",CONCATENATE(Input!I1576,", ",LEFT(Input!H1576,1)),"")</f>
        <v/>
      </c>
      <c r="F1576" s="156"/>
      <c r="G1576" s="157" t="str">
        <f t="shared" si="24"/>
        <v/>
      </c>
      <c r="H1576" s="154" t="str">
        <f>IF(A1576&lt;&gt;"",VLOOKUP(G1576,ScoreRanges!$C$4:$E$8,3),"")</f>
        <v/>
      </c>
      <c r="I1576" s="156"/>
      <c r="J1576" s="129" t="str">
        <f>IF(AND(ConversionTable!$F$2&lt;&gt;"",A1576&lt;&gt;""),VLOOKUP(G1576,ConversionTable!B$2:D$402,3),"")</f>
        <v/>
      </c>
      <c r="K1576" s="66" t="str">
        <f>IF(AND(ConversionTable!$F$2&lt;&gt;"",A1576&lt;&gt;""),VLOOKUP(J1576,ConversionTable!I$4:K$7,3),"")</f>
        <v/>
      </c>
      <c r="M1576" s="66" t="str">
        <f>IF(A1576&lt;&gt;"",(Input!AE1576*ScoringModel!$B$11+Input!AF1576*ScoringModel!$B$21+Input!AG1576*ScoringModel!$B$31)*0.01,"")</f>
        <v/>
      </c>
      <c r="N1576" s="66" t="str">
        <f>IF(A1576&lt;&gt;"",(Input!J1576*ScoringModel!$B$4+Input!K1576*ScoringModel!$B$5+Input!L1576*ScoringModel!$B$6+Input!M1576*ScoringModel!$B$7+Input!N1576*ScoringModel!$B$8+Input!O1576*ScoringModel!$B$9+Input!P1576*ScoringModel!$B$10)*0.01,"")</f>
        <v/>
      </c>
      <c r="O1576" s="66" t="str">
        <f>IF(A1576&lt;&gt;"",(Input!Q1576*ScoringModel!$B$14+Input!R1576*ScoringModel!$B$15+Input!S1576*ScoringModel!$B$16+Input!T1576*ScoringModel!$B$17+Input!U1576*ScoringModel!$B$18+Input!V1576*ScoringModel!$B$19+Input!W1576*ScoringModel!$B$20)*0.01,"")</f>
        <v/>
      </c>
      <c r="P1576" s="66" t="str">
        <f>IF(A1576&lt;&gt;"",(Input!X1576*ScoringModel!$B$24+Input!Y1576*ScoringModel!$B$25+Input!Z1576*ScoringModel!$B$26+Input!AA1576*ScoringModel!$B$27+Input!AB1576*ScoringModel!$B$28+Input!AC1576*ScoringModel!$B$29+Input!AD1576*ScoringModel!$B$30)*0.01,"")</f>
        <v/>
      </c>
    </row>
    <row r="1577" spans="1:16" x14ac:dyDescent="0.25">
      <c r="A1577" s="154" t="str">
        <f>IF(Input!A1577&lt;&gt;"",Input!A1577,"")</f>
        <v/>
      </c>
      <c r="B1577" s="154" t="str">
        <f>IF(Input!D1577&lt;&gt;"",CONCATENATE(Input!D1577,", ",Input!C1577),"")</f>
        <v/>
      </c>
      <c r="C1577" s="154" t="str">
        <f>IF(Input!E1577&lt;&gt;"",Input!E1577,"")</f>
        <v/>
      </c>
      <c r="D1577" s="155" t="str">
        <f>IF(Input!F1577&lt;&gt;"",Input!F1577,"")</f>
        <v/>
      </c>
      <c r="E1577" s="154" t="str">
        <f>IF(Input!I1577&lt;&gt;"",CONCATENATE(Input!I1577,", ",LEFT(Input!H1577,1)),"")</f>
        <v/>
      </c>
      <c r="F1577" s="156"/>
      <c r="G1577" s="157" t="str">
        <f t="shared" si="24"/>
        <v/>
      </c>
      <c r="H1577" s="154" t="str">
        <f>IF(A1577&lt;&gt;"",VLOOKUP(G1577,ScoreRanges!$C$4:$E$8,3),"")</f>
        <v/>
      </c>
      <c r="I1577" s="156"/>
      <c r="J1577" s="129" t="str">
        <f>IF(AND(ConversionTable!$F$2&lt;&gt;"",A1577&lt;&gt;""),VLOOKUP(G1577,ConversionTable!B$2:D$402,3),"")</f>
        <v/>
      </c>
      <c r="K1577" s="66" t="str">
        <f>IF(AND(ConversionTable!$F$2&lt;&gt;"",A1577&lt;&gt;""),VLOOKUP(J1577,ConversionTable!I$4:K$7,3),"")</f>
        <v/>
      </c>
      <c r="M1577" s="66" t="str">
        <f>IF(A1577&lt;&gt;"",(Input!AE1577*ScoringModel!$B$11+Input!AF1577*ScoringModel!$B$21+Input!AG1577*ScoringModel!$B$31)*0.01,"")</f>
        <v/>
      </c>
      <c r="N1577" s="66" t="str">
        <f>IF(A1577&lt;&gt;"",(Input!J1577*ScoringModel!$B$4+Input!K1577*ScoringModel!$B$5+Input!L1577*ScoringModel!$B$6+Input!M1577*ScoringModel!$B$7+Input!N1577*ScoringModel!$B$8+Input!O1577*ScoringModel!$B$9+Input!P1577*ScoringModel!$B$10)*0.01,"")</f>
        <v/>
      </c>
      <c r="O1577" s="66" t="str">
        <f>IF(A1577&lt;&gt;"",(Input!Q1577*ScoringModel!$B$14+Input!R1577*ScoringModel!$B$15+Input!S1577*ScoringModel!$B$16+Input!T1577*ScoringModel!$B$17+Input!U1577*ScoringModel!$B$18+Input!V1577*ScoringModel!$B$19+Input!W1577*ScoringModel!$B$20)*0.01,"")</f>
        <v/>
      </c>
      <c r="P1577" s="66" t="str">
        <f>IF(A1577&lt;&gt;"",(Input!X1577*ScoringModel!$B$24+Input!Y1577*ScoringModel!$B$25+Input!Z1577*ScoringModel!$B$26+Input!AA1577*ScoringModel!$B$27+Input!AB1577*ScoringModel!$B$28+Input!AC1577*ScoringModel!$B$29+Input!AD1577*ScoringModel!$B$30)*0.01,"")</f>
        <v/>
      </c>
    </row>
    <row r="1578" spans="1:16" x14ac:dyDescent="0.25">
      <c r="A1578" s="154" t="str">
        <f>IF(Input!A1578&lt;&gt;"",Input!A1578,"")</f>
        <v/>
      </c>
      <c r="B1578" s="154" t="str">
        <f>IF(Input!D1578&lt;&gt;"",CONCATENATE(Input!D1578,", ",Input!C1578),"")</f>
        <v/>
      </c>
      <c r="C1578" s="154" t="str">
        <f>IF(Input!E1578&lt;&gt;"",Input!E1578,"")</f>
        <v/>
      </c>
      <c r="D1578" s="155" t="str">
        <f>IF(Input!F1578&lt;&gt;"",Input!F1578,"")</f>
        <v/>
      </c>
      <c r="E1578" s="154" t="str">
        <f>IF(Input!I1578&lt;&gt;"",CONCATENATE(Input!I1578,", ",LEFT(Input!H1578,1)),"")</f>
        <v/>
      </c>
      <c r="F1578" s="156"/>
      <c r="G1578" s="157" t="str">
        <f t="shared" si="24"/>
        <v/>
      </c>
      <c r="H1578" s="154" t="str">
        <f>IF(A1578&lt;&gt;"",VLOOKUP(G1578,ScoreRanges!$C$4:$E$8,3),"")</f>
        <v/>
      </c>
      <c r="I1578" s="156"/>
      <c r="J1578" s="129" t="str">
        <f>IF(AND(ConversionTable!$F$2&lt;&gt;"",A1578&lt;&gt;""),VLOOKUP(G1578,ConversionTable!B$2:D$402,3),"")</f>
        <v/>
      </c>
      <c r="K1578" s="66" t="str">
        <f>IF(AND(ConversionTable!$F$2&lt;&gt;"",A1578&lt;&gt;""),VLOOKUP(J1578,ConversionTable!I$4:K$7,3),"")</f>
        <v/>
      </c>
      <c r="M1578" s="66" t="str">
        <f>IF(A1578&lt;&gt;"",(Input!AE1578*ScoringModel!$B$11+Input!AF1578*ScoringModel!$B$21+Input!AG1578*ScoringModel!$B$31)*0.01,"")</f>
        <v/>
      </c>
      <c r="N1578" s="66" t="str">
        <f>IF(A1578&lt;&gt;"",(Input!J1578*ScoringModel!$B$4+Input!K1578*ScoringModel!$B$5+Input!L1578*ScoringModel!$B$6+Input!M1578*ScoringModel!$B$7+Input!N1578*ScoringModel!$B$8+Input!O1578*ScoringModel!$B$9+Input!P1578*ScoringModel!$B$10)*0.01,"")</f>
        <v/>
      </c>
      <c r="O1578" s="66" t="str">
        <f>IF(A1578&lt;&gt;"",(Input!Q1578*ScoringModel!$B$14+Input!R1578*ScoringModel!$B$15+Input!S1578*ScoringModel!$B$16+Input!T1578*ScoringModel!$B$17+Input!U1578*ScoringModel!$B$18+Input!V1578*ScoringModel!$B$19+Input!W1578*ScoringModel!$B$20)*0.01,"")</f>
        <v/>
      </c>
      <c r="P1578" s="66" t="str">
        <f>IF(A1578&lt;&gt;"",(Input!X1578*ScoringModel!$B$24+Input!Y1578*ScoringModel!$B$25+Input!Z1578*ScoringModel!$B$26+Input!AA1578*ScoringModel!$B$27+Input!AB1578*ScoringModel!$B$28+Input!AC1578*ScoringModel!$B$29+Input!AD1578*ScoringModel!$B$30)*0.01,"")</f>
        <v/>
      </c>
    </row>
    <row r="1579" spans="1:16" x14ac:dyDescent="0.25">
      <c r="A1579" s="154" t="str">
        <f>IF(Input!A1579&lt;&gt;"",Input!A1579,"")</f>
        <v/>
      </c>
      <c r="B1579" s="154" t="str">
        <f>IF(Input!D1579&lt;&gt;"",CONCATENATE(Input!D1579,", ",Input!C1579),"")</f>
        <v/>
      </c>
      <c r="C1579" s="154" t="str">
        <f>IF(Input!E1579&lt;&gt;"",Input!E1579,"")</f>
        <v/>
      </c>
      <c r="D1579" s="155" t="str">
        <f>IF(Input!F1579&lt;&gt;"",Input!F1579,"")</f>
        <v/>
      </c>
      <c r="E1579" s="154" t="str">
        <f>IF(Input!I1579&lt;&gt;"",CONCATENATE(Input!I1579,", ",LEFT(Input!H1579,1)),"")</f>
        <v/>
      </c>
      <c r="F1579" s="156"/>
      <c r="G1579" s="157" t="str">
        <f t="shared" si="24"/>
        <v/>
      </c>
      <c r="H1579" s="154" t="str">
        <f>IF(A1579&lt;&gt;"",VLOOKUP(G1579,ScoreRanges!$C$4:$E$8,3),"")</f>
        <v/>
      </c>
      <c r="I1579" s="156"/>
      <c r="J1579" s="129" t="str">
        <f>IF(AND(ConversionTable!$F$2&lt;&gt;"",A1579&lt;&gt;""),VLOOKUP(G1579,ConversionTable!B$2:D$402,3),"")</f>
        <v/>
      </c>
      <c r="K1579" s="66" t="str">
        <f>IF(AND(ConversionTable!$F$2&lt;&gt;"",A1579&lt;&gt;""),VLOOKUP(J1579,ConversionTable!I$4:K$7,3),"")</f>
        <v/>
      </c>
      <c r="M1579" s="66" t="str">
        <f>IF(A1579&lt;&gt;"",(Input!AE1579*ScoringModel!$B$11+Input!AF1579*ScoringModel!$B$21+Input!AG1579*ScoringModel!$B$31)*0.01,"")</f>
        <v/>
      </c>
      <c r="N1579" s="66" t="str">
        <f>IF(A1579&lt;&gt;"",(Input!J1579*ScoringModel!$B$4+Input!K1579*ScoringModel!$B$5+Input!L1579*ScoringModel!$B$6+Input!M1579*ScoringModel!$B$7+Input!N1579*ScoringModel!$B$8+Input!O1579*ScoringModel!$B$9+Input!P1579*ScoringModel!$B$10)*0.01,"")</f>
        <v/>
      </c>
      <c r="O1579" s="66" t="str">
        <f>IF(A1579&lt;&gt;"",(Input!Q1579*ScoringModel!$B$14+Input!R1579*ScoringModel!$B$15+Input!S1579*ScoringModel!$B$16+Input!T1579*ScoringModel!$B$17+Input!U1579*ScoringModel!$B$18+Input!V1579*ScoringModel!$B$19+Input!W1579*ScoringModel!$B$20)*0.01,"")</f>
        <v/>
      </c>
      <c r="P1579" s="66" t="str">
        <f>IF(A1579&lt;&gt;"",(Input!X1579*ScoringModel!$B$24+Input!Y1579*ScoringModel!$B$25+Input!Z1579*ScoringModel!$B$26+Input!AA1579*ScoringModel!$B$27+Input!AB1579*ScoringModel!$B$28+Input!AC1579*ScoringModel!$B$29+Input!AD1579*ScoringModel!$B$30)*0.01,"")</f>
        <v/>
      </c>
    </row>
    <row r="1580" spans="1:16" x14ac:dyDescent="0.25">
      <c r="A1580" s="154" t="str">
        <f>IF(Input!A1580&lt;&gt;"",Input!A1580,"")</f>
        <v/>
      </c>
      <c r="B1580" s="154" t="str">
        <f>IF(Input!D1580&lt;&gt;"",CONCATENATE(Input!D1580,", ",Input!C1580),"")</f>
        <v/>
      </c>
      <c r="C1580" s="154" t="str">
        <f>IF(Input!E1580&lt;&gt;"",Input!E1580,"")</f>
        <v/>
      </c>
      <c r="D1580" s="155" t="str">
        <f>IF(Input!F1580&lt;&gt;"",Input!F1580,"")</f>
        <v/>
      </c>
      <c r="E1580" s="154" t="str">
        <f>IF(Input!I1580&lt;&gt;"",CONCATENATE(Input!I1580,", ",LEFT(Input!H1580,1)),"")</f>
        <v/>
      </c>
      <c r="F1580" s="156"/>
      <c r="G1580" s="157" t="str">
        <f t="shared" si="24"/>
        <v/>
      </c>
      <c r="H1580" s="154" t="str">
        <f>IF(A1580&lt;&gt;"",VLOOKUP(G1580,ScoreRanges!$C$4:$E$8,3),"")</f>
        <v/>
      </c>
      <c r="I1580" s="156"/>
      <c r="J1580" s="129" t="str">
        <f>IF(AND(ConversionTable!$F$2&lt;&gt;"",A1580&lt;&gt;""),VLOOKUP(G1580,ConversionTable!B$2:D$402,3),"")</f>
        <v/>
      </c>
      <c r="K1580" s="66" t="str">
        <f>IF(AND(ConversionTable!$F$2&lt;&gt;"",A1580&lt;&gt;""),VLOOKUP(J1580,ConversionTable!I$4:K$7,3),"")</f>
        <v/>
      </c>
      <c r="M1580" s="66" t="str">
        <f>IF(A1580&lt;&gt;"",(Input!AE1580*ScoringModel!$B$11+Input!AF1580*ScoringModel!$B$21+Input!AG1580*ScoringModel!$B$31)*0.01,"")</f>
        <v/>
      </c>
      <c r="N1580" s="66" t="str">
        <f>IF(A1580&lt;&gt;"",(Input!J1580*ScoringModel!$B$4+Input!K1580*ScoringModel!$B$5+Input!L1580*ScoringModel!$B$6+Input!M1580*ScoringModel!$B$7+Input!N1580*ScoringModel!$B$8+Input!O1580*ScoringModel!$B$9+Input!P1580*ScoringModel!$B$10)*0.01,"")</f>
        <v/>
      </c>
      <c r="O1580" s="66" t="str">
        <f>IF(A1580&lt;&gt;"",(Input!Q1580*ScoringModel!$B$14+Input!R1580*ScoringModel!$B$15+Input!S1580*ScoringModel!$B$16+Input!T1580*ScoringModel!$B$17+Input!U1580*ScoringModel!$B$18+Input!V1580*ScoringModel!$B$19+Input!W1580*ScoringModel!$B$20)*0.01,"")</f>
        <v/>
      </c>
      <c r="P1580" s="66" t="str">
        <f>IF(A1580&lt;&gt;"",(Input!X1580*ScoringModel!$B$24+Input!Y1580*ScoringModel!$B$25+Input!Z1580*ScoringModel!$B$26+Input!AA1580*ScoringModel!$B$27+Input!AB1580*ScoringModel!$B$28+Input!AC1580*ScoringModel!$B$29+Input!AD1580*ScoringModel!$B$30)*0.01,"")</f>
        <v/>
      </c>
    </row>
    <row r="1581" spans="1:16" x14ac:dyDescent="0.25">
      <c r="A1581" s="154" t="str">
        <f>IF(Input!A1581&lt;&gt;"",Input!A1581,"")</f>
        <v/>
      </c>
      <c r="B1581" s="154" t="str">
        <f>IF(Input!D1581&lt;&gt;"",CONCATENATE(Input!D1581,", ",Input!C1581),"")</f>
        <v/>
      </c>
      <c r="C1581" s="154" t="str">
        <f>IF(Input!E1581&lt;&gt;"",Input!E1581,"")</f>
        <v/>
      </c>
      <c r="D1581" s="155" t="str">
        <f>IF(Input!F1581&lt;&gt;"",Input!F1581,"")</f>
        <v/>
      </c>
      <c r="E1581" s="154" t="str">
        <f>IF(Input!I1581&lt;&gt;"",CONCATENATE(Input!I1581,", ",LEFT(Input!H1581,1)),"")</f>
        <v/>
      </c>
      <c r="F1581" s="156"/>
      <c r="G1581" s="157" t="str">
        <f t="shared" si="24"/>
        <v/>
      </c>
      <c r="H1581" s="154" t="str">
        <f>IF(A1581&lt;&gt;"",VLOOKUP(G1581,ScoreRanges!$C$4:$E$8,3),"")</f>
        <v/>
      </c>
      <c r="I1581" s="156"/>
      <c r="J1581" s="129" t="str">
        <f>IF(AND(ConversionTable!$F$2&lt;&gt;"",A1581&lt;&gt;""),VLOOKUP(G1581,ConversionTable!B$2:D$402,3),"")</f>
        <v/>
      </c>
      <c r="K1581" s="66" t="str">
        <f>IF(AND(ConversionTable!$F$2&lt;&gt;"",A1581&lt;&gt;""),VLOOKUP(J1581,ConversionTable!I$4:K$7,3),"")</f>
        <v/>
      </c>
      <c r="M1581" s="66" t="str">
        <f>IF(A1581&lt;&gt;"",(Input!AE1581*ScoringModel!$B$11+Input!AF1581*ScoringModel!$B$21+Input!AG1581*ScoringModel!$B$31)*0.01,"")</f>
        <v/>
      </c>
      <c r="N1581" s="66" t="str">
        <f>IF(A1581&lt;&gt;"",(Input!J1581*ScoringModel!$B$4+Input!K1581*ScoringModel!$B$5+Input!L1581*ScoringModel!$B$6+Input!M1581*ScoringModel!$B$7+Input!N1581*ScoringModel!$B$8+Input!O1581*ScoringModel!$B$9+Input!P1581*ScoringModel!$B$10)*0.01,"")</f>
        <v/>
      </c>
      <c r="O1581" s="66" t="str">
        <f>IF(A1581&lt;&gt;"",(Input!Q1581*ScoringModel!$B$14+Input!R1581*ScoringModel!$B$15+Input!S1581*ScoringModel!$B$16+Input!T1581*ScoringModel!$B$17+Input!U1581*ScoringModel!$B$18+Input!V1581*ScoringModel!$B$19+Input!W1581*ScoringModel!$B$20)*0.01,"")</f>
        <v/>
      </c>
      <c r="P1581" s="66" t="str">
        <f>IF(A1581&lt;&gt;"",(Input!X1581*ScoringModel!$B$24+Input!Y1581*ScoringModel!$B$25+Input!Z1581*ScoringModel!$B$26+Input!AA1581*ScoringModel!$B$27+Input!AB1581*ScoringModel!$B$28+Input!AC1581*ScoringModel!$B$29+Input!AD1581*ScoringModel!$B$30)*0.01,"")</f>
        <v/>
      </c>
    </row>
    <row r="1582" spans="1:16" x14ac:dyDescent="0.25">
      <c r="A1582" s="154" t="str">
        <f>IF(Input!A1582&lt;&gt;"",Input!A1582,"")</f>
        <v/>
      </c>
      <c r="B1582" s="154" t="str">
        <f>IF(Input!D1582&lt;&gt;"",CONCATENATE(Input!D1582,", ",Input!C1582),"")</f>
        <v/>
      </c>
      <c r="C1582" s="154" t="str">
        <f>IF(Input!E1582&lt;&gt;"",Input!E1582,"")</f>
        <v/>
      </c>
      <c r="D1582" s="155" t="str">
        <f>IF(Input!F1582&lt;&gt;"",Input!F1582,"")</f>
        <v/>
      </c>
      <c r="E1582" s="154" t="str">
        <f>IF(Input!I1582&lt;&gt;"",CONCATENATE(Input!I1582,", ",LEFT(Input!H1582,1)),"")</f>
        <v/>
      </c>
      <c r="F1582" s="156"/>
      <c r="G1582" s="157" t="str">
        <f t="shared" si="24"/>
        <v/>
      </c>
      <c r="H1582" s="154" t="str">
        <f>IF(A1582&lt;&gt;"",VLOOKUP(G1582,ScoreRanges!$C$4:$E$8,3),"")</f>
        <v/>
      </c>
      <c r="I1582" s="156"/>
      <c r="J1582" s="129" t="str">
        <f>IF(AND(ConversionTable!$F$2&lt;&gt;"",A1582&lt;&gt;""),VLOOKUP(G1582,ConversionTable!B$2:D$402,3),"")</f>
        <v/>
      </c>
      <c r="K1582" s="66" t="str">
        <f>IF(AND(ConversionTable!$F$2&lt;&gt;"",A1582&lt;&gt;""),VLOOKUP(J1582,ConversionTable!I$4:K$7,3),"")</f>
        <v/>
      </c>
      <c r="M1582" s="66" t="str">
        <f>IF(A1582&lt;&gt;"",(Input!AE1582*ScoringModel!$B$11+Input!AF1582*ScoringModel!$B$21+Input!AG1582*ScoringModel!$B$31)*0.01,"")</f>
        <v/>
      </c>
      <c r="N1582" s="66" t="str">
        <f>IF(A1582&lt;&gt;"",(Input!J1582*ScoringModel!$B$4+Input!K1582*ScoringModel!$B$5+Input!L1582*ScoringModel!$B$6+Input!M1582*ScoringModel!$B$7+Input!N1582*ScoringModel!$B$8+Input!O1582*ScoringModel!$B$9+Input!P1582*ScoringModel!$B$10)*0.01,"")</f>
        <v/>
      </c>
      <c r="O1582" s="66" t="str">
        <f>IF(A1582&lt;&gt;"",(Input!Q1582*ScoringModel!$B$14+Input!R1582*ScoringModel!$B$15+Input!S1582*ScoringModel!$B$16+Input!T1582*ScoringModel!$B$17+Input!U1582*ScoringModel!$B$18+Input!V1582*ScoringModel!$B$19+Input!W1582*ScoringModel!$B$20)*0.01,"")</f>
        <v/>
      </c>
      <c r="P1582" s="66" t="str">
        <f>IF(A1582&lt;&gt;"",(Input!X1582*ScoringModel!$B$24+Input!Y1582*ScoringModel!$B$25+Input!Z1582*ScoringModel!$B$26+Input!AA1582*ScoringModel!$B$27+Input!AB1582*ScoringModel!$B$28+Input!AC1582*ScoringModel!$B$29+Input!AD1582*ScoringModel!$B$30)*0.01,"")</f>
        <v/>
      </c>
    </row>
    <row r="1583" spans="1:16" x14ac:dyDescent="0.25">
      <c r="A1583" s="154" t="str">
        <f>IF(Input!A1583&lt;&gt;"",Input!A1583,"")</f>
        <v/>
      </c>
      <c r="B1583" s="154" t="str">
        <f>IF(Input!D1583&lt;&gt;"",CONCATENATE(Input!D1583,", ",Input!C1583),"")</f>
        <v/>
      </c>
      <c r="C1583" s="154" t="str">
        <f>IF(Input!E1583&lt;&gt;"",Input!E1583,"")</f>
        <v/>
      </c>
      <c r="D1583" s="155" t="str">
        <f>IF(Input!F1583&lt;&gt;"",Input!F1583,"")</f>
        <v/>
      </c>
      <c r="E1583" s="154" t="str">
        <f>IF(Input!I1583&lt;&gt;"",CONCATENATE(Input!I1583,", ",LEFT(Input!H1583,1)),"")</f>
        <v/>
      </c>
      <c r="F1583" s="156"/>
      <c r="G1583" s="157" t="str">
        <f t="shared" si="24"/>
        <v/>
      </c>
      <c r="H1583" s="154" t="str">
        <f>IF(A1583&lt;&gt;"",VLOOKUP(G1583,ScoreRanges!$C$4:$E$8,3),"")</f>
        <v/>
      </c>
      <c r="I1583" s="156"/>
      <c r="J1583" s="129" t="str">
        <f>IF(AND(ConversionTable!$F$2&lt;&gt;"",A1583&lt;&gt;""),VLOOKUP(G1583,ConversionTable!B$2:D$402,3),"")</f>
        <v/>
      </c>
      <c r="K1583" s="66" t="str">
        <f>IF(AND(ConversionTable!$F$2&lt;&gt;"",A1583&lt;&gt;""),VLOOKUP(J1583,ConversionTable!I$4:K$7,3),"")</f>
        <v/>
      </c>
      <c r="M1583" s="66" t="str">
        <f>IF(A1583&lt;&gt;"",(Input!AE1583*ScoringModel!$B$11+Input!AF1583*ScoringModel!$B$21+Input!AG1583*ScoringModel!$B$31)*0.01,"")</f>
        <v/>
      </c>
      <c r="N1583" s="66" t="str">
        <f>IF(A1583&lt;&gt;"",(Input!J1583*ScoringModel!$B$4+Input!K1583*ScoringModel!$B$5+Input!L1583*ScoringModel!$B$6+Input!M1583*ScoringModel!$B$7+Input!N1583*ScoringModel!$B$8+Input!O1583*ScoringModel!$B$9+Input!P1583*ScoringModel!$B$10)*0.01,"")</f>
        <v/>
      </c>
      <c r="O1583" s="66" t="str">
        <f>IF(A1583&lt;&gt;"",(Input!Q1583*ScoringModel!$B$14+Input!R1583*ScoringModel!$B$15+Input!S1583*ScoringModel!$B$16+Input!T1583*ScoringModel!$B$17+Input!U1583*ScoringModel!$B$18+Input!V1583*ScoringModel!$B$19+Input!W1583*ScoringModel!$B$20)*0.01,"")</f>
        <v/>
      </c>
      <c r="P1583" s="66" t="str">
        <f>IF(A1583&lt;&gt;"",(Input!X1583*ScoringModel!$B$24+Input!Y1583*ScoringModel!$B$25+Input!Z1583*ScoringModel!$B$26+Input!AA1583*ScoringModel!$B$27+Input!AB1583*ScoringModel!$B$28+Input!AC1583*ScoringModel!$B$29+Input!AD1583*ScoringModel!$B$30)*0.01,"")</f>
        <v/>
      </c>
    </row>
    <row r="1584" spans="1:16" x14ac:dyDescent="0.25">
      <c r="A1584" s="154" t="str">
        <f>IF(Input!A1584&lt;&gt;"",Input!A1584,"")</f>
        <v/>
      </c>
      <c r="B1584" s="154" t="str">
        <f>IF(Input!D1584&lt;&gt;"",CONCATENATE(Input!D1584,", ",Input!C1584),"")</f>
        <v/>
      </c>
      <c r="C1584" s="154" t="str">
        <f>IF(Input!E1584&lt;&gt;"",Input!E1584,"")</f>
        <v/>
      </c>
      <c r="D1584" s="155" t="str">
        <f>IF(Input!F1584&lt;&gt;"",Input!F1584,"")</f>
        <v/>
      </c>
      <c r="E1584" s="154" t="str">
        <f>IF(Input!I1584&lt;&gt;"",CONCATENATE(Input!I1584,", ",LEFT(Input!H1584,1)),"")</f>
        <v/>
      </c>
      <c r="F1584" s="156"/>
      <c r="G1584" s="157" t="str">
        <f t="shared" si="24"/>
        <v/>
      </c>
      <c r="H1584" s="154" t="str">
        <f>IF(A1584&lt;&gt;"",VLOOKUP(G1584,ScoreRanges!$C$4:$E$8,3),"")</f>
        <v/>
      </c>
      <c r="I1584" s="156"/>
      <c r="J1584" s="129" t="str">
        <f>IF(AND(ConversionTable!$F$2&lt;&gt;"",A1584&lt;&gt;""),VLOOKUP(G1584,ConversionTable!B$2:D$402,3),"")</f>
        <v/>
      </c>
      <c r="K1584" s="66" t="str">
        <f>IF(AND(ConversionTable!$F$2&lt;&gt;"",A1584&lt;&gt;""),VLOOKUP(J1584,ConversionTable!I$4:K$7,3),"")</f>
        <v/>
      </c>
      <c r="M1584" s="66" t="str">
        <f>IF(A1584&lt;&gt;"",(Input!AE1584*ScoringModel!$B$11+Input!AF1584*ScoringModel!$B$21+Input!AG1584*ScoringModel!$B$31)*0.01,"")</f>
        <v/>
      </c>
      <c r="N1584" s="66" t="str">
        <f>IF(A1584&lt;&gt;"",(Input!J1584*ScoringModel!$B$4+Input!K1584*ScoringModel!$B$5+Input!L1584*ScoringModel!$B$6+Input!M1584*ScoringModel!$B$7+Input!N1584*ScoringModel!$B$8+Input!O1584*ScoringModel!$B$9+Input!P1584*ScoringModel!$B$10)*0.01,"")</f>
        <v/>
      </c>
      <c r="O1584" s="66" t="str">
        <f>IF(A1584&lt;&gt;"",(Input!Q1584*ScoringModel!$B$14+Input!R1584*ScoringModel!$B$15+Input!S1584*ScoringModel!$B$16+Input!T1584*ScoringModel!$B$17+Input!U1584*ScoringModel!$B$18+Input!V1584*ScoringModel!$B$19+Input!W1584*ScoringModel!$B$20)*0.01,"")</f>
        <v/>
      </c>
      <c r="P1584" s="66" t="str">
        <f>IF(A1584&lt;&gt;"",(Input!X1584*ScoringModel!$B$24+Input!Y1584*ScoringModel!$B$25+Input!Z1584*ScoringModel!$B$26+Input!AA1584*ScoringModel!$B$27+Input!AB1584*ScoringModel!$B$28+Input!AC1584*ScoringModel!$B$29+Input!AD1584*ScoringModel!$B$30)*0.01,"")</f>
        <v/>
      </c>
    </row>
    <row r="1585" spans="1:16" x14ac:dyDescent="0.25">
      <c r="A1585" s="154" t="str">
        <f>IF(Input!A1585&lt;&gt;"",Input!A1585,"")</f>
        <v/>
      </c>
      <c r="B1585" s="154" t="str">
        <f>IF(Input!D1585&lt;&gt;"",CONCATENATE(Input!D1585,", ",Input!C1585),"")</f>
        <v/>
      </c>
      <c r="C1585" s="154" t="str">
        <f>IF(Input!E1585&lt;&gt;"",Input!E1585,"")</f>
        <v/>
      </c>
      <c r="D1585" s="155" t="str">
        <f>IF(Input!F1585&lt;&gt;"",Input!F1585,"")</f>
        <v/>
      </c>
      <c r="E1585" s="154" t="str">
        <f>IF(Input!I1585&lt;&gt;"",CONCATENATE(Input!I1585,", ",LEFT(Input!H1585,1)),"")</f>
        <v/>
      </c>
      <c r="F1585" s="156"/>
      <c r="G1585" s="157" t="str">
        <f t="shared" si="24"/>
        <v/>
      </c>
      <c r="H1585" s="154" t="str">
        <f>IF(A1585&lt;&gt;"",VLOOKUP(G1585,ScoreRanges!$C$4:$E$8,3),"")</f>
        <v/>
      </c>
      <c r="I1585" s="156"/>
      <c r="J1585" s="129" t="str">
        <f>IF(AND(ConversionTable!$F$2&lt;&gt;"",A1585&lt;&gt;""),VLOOKUP(G1585,ConversionTable!B$2:D$402,3),"")</f>
        <v/>
      </c>
      <c r="K1585" s="66" t="str">
        <f>IF(AND(ConversionTable!$F$2&lt;&gt;"",A1585&lt;&gt;""),VLOOKUP(J1585,ConversionTable!I$4:K$7,3),"")</f>
        <v/>
      </c>
      <c r="M1585" s="66" t="str">
        <f>IF(A1585&lt;&gt;"",(Input!AE1585*ScoringModel!$B$11+Input!AF1585*ScoringModel!$B$21+Input!AG1585*ScoringModel!$B$31)*0.01,"")</f>
        <v/>
      </c>
      <c r="N1585" s="66" t="str">
        <f>IF(A1585&lt;&gt;"",(Input!J1585*ScoringModel!$B$4+Input!K1585*ScoringModel!$B$5+Input!L1585*ScoringModel!$B$6+Input!M1585*ScoringModel!$B$7+Input!N1585*ScoringModel!$B$8+Input!O1585*ScoringModel!$B$9+Input!P1585*ScoringModel!$B$10)*0.01,"")</f>
        <v/>
      </c>
      <c r="O1585" s="66" t="str">
        <f>IF(A1585&lt;&gt;"",(Input!Q1585*ScoringModel!$B$14+Input!R1585*ScoringModel!$B$15+Input!S1585*ScoringModel!$B$16+Input!T1585*ScoringModel!$B$17+Input!U1585*ScoringModel!$B$18+Input!V1585*ScoringModel!$B$19+Input!W1585*ScoringModel!$B$20)*0.01,"")</f>
        <v/>
      </c>
      <c r="P1585" s="66" t="str">
        <f>IF(A1585&lt;&gt;"",(Input!X1585*ScoringModel!$B$24+Input!Y1585*ScoringModel!$B$25+Input!Z1585*ScoringModel!$B$26+Input!AA1585*ScoringModel!$B$27+Input!AB1585*ScoringModel!$B$28+Input!AC1585*ScoringModel!$B$29+Input!AD1585*ScoringModel!$B$30)*0.01,"")</f>
        <v/>
      </c>
    </row>
    <row r="1586" spans="1:16" x14ac:dyDescent="0.25">
      <c r="A1586" s="154" t="str">
        <f>IF(Input!A1586&lt;&gt;"",Input!A1586,"")</f>
        <v/>
      </c>
      <c r="B1586" s="154" t="str">
        <f>IF(Input!D1586&lt;&gt;"",CONCATENATE(Input!D1586,", ",Input!C1586),"")</f>
        <v/>
      </c>
      <c r="C1586" s="154" t="str">
        <f>IF(Input!E1586&lt;&gt;"",Input!E1586,"")</f>
        <v/>
      </c>
      <c r="D1586" s="155" t="str">
        <f>IF(Input!F1586&lt;&gt;"",Input!F1586,"")</f>
        <v/>
      </c>
      <c r="E1586" s="154" t="str">
        <f>IF(Input!I1586&lt;&gt;"",CONCATENATE(Input!I1586,", ",LEFT(Input!H1586,1)),"")</f>
        <v/>
      </c>
      <c r="F1586" s="156"/>
      <c r="G1586" s="157" t="str">
        <f t="shared" si="24"/>
        <v/>
      </c>
      <c r="H1586" s="154" t="str">
        <f>IF(A1586&lt;&gt;"",VLOOKUP(G1586,ScoreRanges!$C$4:$E$8,3),"")</f>
        <v/>
      </c>
      <c r="I1586" s="156"/>
      <c r="J1586" s="129" t="str">
        <f>IF(AND(ConversionTable!$F$2&lt;&gt;"",A1586&lt;&gt;""),VLOOKUP(G1586,ConversionTable!B$2:D$402,3),"")</f>
        <v/>
      </c>
      <c r="K1586" s="66" t="str">
        <f>IF(AND(ConversionTable!$F$2&lt;&gt;"",A1586&lt;&gt;""),VLOOKUP(J1586,ConversionTable!I$4:K$7,3),"")</f>
        <v/>
      </c>
      <c r="M1586" s="66" t="str">
        <f>IF(A1586&lt;&gt;"",(Input!AE1586*ScoringModel!$B$11+Input!AF1586*ScoringModel!$B$21+Input!AG1586*ScoringModel!$B$31)*0.01,"")</f>
        <v/>
      </c>
      <c r="N1586" s="66" t="str">
        <f>IF(A1586&lt;&gt;"",(Input!J1586*ScoringModel!$B$4+Input!K1586*ScoringModel!$B$5+Input!L1586*ScoringModel!$B$6+Input!M1586*ScoringModel!$B$7+Input!N1586*ScoringModel!$B$8+Input!O1586*ScoringModel!$B$9+Input!P1586*ScoringModel!$B$10)*0.01,"")</f>
        <v/>
      </c>
      <c r="O1586" s="66" t="str">
        <f>IF(A1586&lt;&gt;"",(Input!Q1586*ScoringModel!$B$14+Input!R1586*ScoringModel!$B$15+Input!S1586*ScoringModel!$B$16+Input!T1586*ScoringModel!$B$17+Input!U1586*ScoringModel!$B$18+Input!V1586*ScoringModel!$B$19+Input!W1586*ScoringModel!$B$20)*0.01,"")</f>
        <v/>
      </c>
      <c r="P1586" s="66" t="str">
        <f>IF(A1586&lt;&gt;"",(Input!X1586*ScoringModel!$B$24+Input!Y1586*ScoringModel!$B$25+Input!Z1586*ScoringModel!$B$26+Input!AA1586*ScoringModel!$B$27+Input!AB1586*ScoringModel!$B$28+Input!AC1586*ScoringModel!$B$29+Input!AD1586*ScoringModel!$B$30)*0.01,"")</f>
        <v/>
      </c>
    </row>
    <row r="1587" spans="1:16" x14ac:dyDescent="0.25">
      <c r="A1587" s="154" t="str">
        <f>IF(Input!A1587&lt;&gt;"",Input!A1587,"")</f>
        <v/>
      </c>
      <c r="B1587" s="154" t="str">
        <f>IF(Input!D1587&lt;&gt;"",CONCATENATE(Input!D1587,", ",Input!C1587),"")</f>
        <v/>
      </c>
      <c r="C1587" s="154" t="str">
        <f>IF(Input!E1587&lt;&gt;"",Input!E1587,"")</f>
        <v/>
      </c>
      <c r="D1587" s="155" t="str">
        <f>IF(Input!F1587&lt;&gt;"",Input!F1587,"")</f>
        <v/>
      </c>
      <c r="E1587" s="154" t="str">
        <f>IF(Input!I1587&lt;&gt;"",CONCATENATE(Input!I1587,", ",LEFT(Input!H1587,1)),"")</f>
        <v/>
      </c>
      <c r="F1587" s="156"/>
      <c r="G1587" s="157" t="str">
        <f t="shared" si="24"/>
        <v/>
      </c>
      <c r="H1587" s="154" t="str">
        <f>IF(A1587&lt;&gt;"",VLOOKUP(G1587,ScoreRanges!$C$4:$E$8,3),"")</f>
        <v/>
      </c>
      <c r="I1587" s="156"/>
      <c r="J1587" s="129" t="str">
        <f>IF(AND(ConversionTable!$F$2&lt;&gt;"",A1587&lt;&gt;""),VLOOKUP(G1587,ConversionTable!B$2:D$402,3),"")</f>
        <v/>
      </c>
      <c r="K1587" s="66" t="str">
        <f>IF(AND(ConversionTable!$F$2&lt;&gt;"",A1587&lt;&gt;""),VLOOKUP(J1587,ConversionTable!I$4:K$7,3),"")</f>
        <v/>
      </c>
      <c r="M1587" s="66" t="str">
        <f>IF(A1587&lt;&gt;"",(Input!AE1587*ScoringModel!$B$11+Input!AF1587*ScoringModel!$B$21+Input!AG1587*ScoringModel!$B$31)*0.01,"")</f>
        <v/>
      </c>
      <c r="N1587" s="66" t="str">
        <f>IF(A1587&lt;&gt;"",(Input!J1587*ScoringModel!$B$4+Input!K1587*ScoringModel!$B$5+Input!L1587*ScoringModel!$B$6+Input!M1587*ScoringModel!$B$7+Input!N1587*ScoringModel!$B$8+Input!O1587*ScoringModel!$B$9+Input!P1587*ScoringModel!$B$10)*0.01,"")</f>
        <v/>
      </c>
      <c r="O1587" s="66" t="str">
        <f>IF(A1587&lt;&gt;"",(Input!Q1587*ScoringModel!$B$14+Input!R1587*ScoringModel!$B$15+Input!S1587*ScoringModel!$B$16+Input!T1587*ScoringModel!$B$17+Input!U1587*ScoringModel!$B$18+Input!V1587*ScoringModel!$B$19+Input!W1587*ScoringModel!$B$20)*0.01,"")</f>
        <v/>
      </c>
      <c r="P1587" s="66" t="str">
        <f>IF(A1587&lt;&gt;"",(Input!X1587*ScoringModel!$B$24+Input!Y1587*ScoringModel!$B$25+Input!Z1587*ScoringModel!$B$26+Input!AA1587*ScoringModel!$B$27+Input!AB1587*ScoringModel!$B$28+Input!AC1587*ScoringModel!$B$29+Input!AD1587*ScoringModel!$B$30)*0.01,"")</f>
        <v/>
      </c>
    </row>
    <row r="1588" spans="1:16" x14ac:dyDescent="0.25">
      <c r="A1588" s="154" t="str">
        <f>IF(Input!A1588&lt;&gt;"",Input!A1588,"")</f>
        <v/>
      </c>
      <c r="B1588" s="154" t="str">
        <f>IF(Input!D1588&lt;&gt;"",CONCATENATE(Input!D1588,", ",Input!C1588),"")</f>
        <v/>
      </c>
      <c r="C1588" s="154" t="str">
        <f>IF(Input!E1588&lt;&gt;"",Input!E1588,"")</f>
        <v/>
      </c>
      <c r="D1588" s="155" t="str">
        <f>IF(Input!F1588&lt;&gt;"",Input!F1588,"")</f>
        <v/>
      </c>
      <c r="E1588" s="154" t="str">
        <f>IF(Input!I1588&lt;&gt;"",CONCATENATE(Input!I1588,", ",LEFT(Input!H1588,1)),"")</f>
        <v/>
      </c>
      <c r="F1588" s="156"/>
      <c r="G1588" s="157" t="str">
        <f t="shared" si="24"/>
        <v/>
      </c>
      <c r="H1588" s="154" t="str">
        <f>IF(A1588&lt;&gt;"",VLOOKUP(G1588,ScoreRanges!$C$4:$E$8,3),"")</f>
        <v/>
      </c>
      <c r="I1588" s="156"/>
      <c r="J1588" s="129" t="str">
        <f>IF(AND(ConversionTable!$F$2&lt;&gt;"",A1588&lt;&gt;""),VLOOKUP(G1588,ConversionTable!B$2:D$402,3),"")</f>
        <v/>
      </c>
      <c r="K1588" s="66" t="str">
        <f>IF(AND(ConversionTable!$F$2&lt;&gt;"",A1588&lt;&gt;""),VLOOKUP(J1588,ConversionTable!I$4:K$7,3),"")</f>
        <v/>
      </c>
      <c r="M1588" s="66" t="str">
        <f>IF(A1588&lt;&gt;"",(Input!AE1588*ScoringModel!$B$11+Input!AF1588*ScoringModel!$B$21+Input!AG1588*ScoringModel!$B$31)*0.01,"")</f>
        <v/>
      </c>
      <c r="N1588" s="66" t="str">
        <f>IF(A1588&lt;&gt;"",(Input!J1588*ScoringModel!$B$4+Input!K1588*ScoringModel!$B$5+Input!L1588*ScoringModel!$B$6+Input!M1588*ScoringModel!$B$7+Input!N1588*ScoringModel!$B$8+Input!O1588*ScoringModel!$B$9+Input!P1588*ScoringModel!$B$10)*0.01,"")</f>
        <v/>
      </c>
      <c r="O1588" s="66" t="str">
        <f>IF(A1588&lt;&gt;"",(Input!Q1588*ScoringModel!$B$14+Input!R1588*ScoringModel!$B$15+Input!S1588*ScoringModel!$B$16+Input!T1588*ScoringModel!$B$17+Input!U1588*ScoringModel!$B$18+Input!V1588*ScoringModel!$B$19+Input!W1588*ScoringModel!$B$20)*0.01,"")</f>
        <v/>
      </c>
      <c r="P1588" s="66" t="str">
        <f>IF(A1588&lt;&gt;"",(Input!X1588*ScoringModel!$B$24+Input!Y1588*ScoringModel!$B$25+Input!Z1588*ScoringModel!$B$26+Input!AA1588*ScoringModel!$B$27+Input!AB1588*ScoringModel!$B$28+Input!AC1588*ScoringModel!$B$29+Input!AD1588*ScoringModel!$B$30)*0.01,"")</f>
        <v/>
      </c>
    </row>
    <row r="1589" spans="1:16" x14ac:dyDescent="0.25">
      <c r="A1589" s="154" t="str">
        <f>IF(Input!A1589&lt;&gt;"",Input!A1589,"")</f>
        <v/>
      </c>
      <c r="B1589" s="154" t="str">
        <f>IF(Input!D1589&lt;&gt;"",CONCATENATE(Input!D1589,", ",Input!C1589),"")</f>
        <v/>
      </c>
      <c r="C1589" s="154" t="str">
        <f>IF(Input!E1589&lt;&gt;"",Input!E1589,"")</f>
        <v/>
      </c>
      <c r="D1589" s="155" t="str">
        <f>IF(Input!F1589&lt;&gt;"",Input!F1589,"")</f>
        <v/>
      </c>
      <c r="E1589" s="154" t="str">
        <f>IF(Input!I1589&lt;&gt;"",CONCATENATE(Input!I1589,", ",LEFT(Input!H1589,1)),"")</f>
        <v/>
      </c>
      <c r="F1589" s="156"/>
      <c r="G1589" s="157" t="str">
        <f t="shared" si="24"/>
        <v/>
      </c>
      <c r="H1589" s="154" t="str">
        <f>IF(A1589&lt;&gt;"",VLOOKUP(G1589,ScoreRanges!$C$4:$E$8,3),"")</f>
        <v/>
      </c>
      <c r="I1589" s="156"/>
      <c r="J1589" s="129" t="str">
        <f>IF(AND(ConversionTable!$F$2&lt;&gt;"",A1589&lt;&gt;""),VLOOKUP(G1589,ConversionTable!B$2:D$402,3),"")</f>
        <v/>
      </c>
      <c r="K1589" s="66" t="str">
        <f>IF(AND(ConversionTable!$F$2&lt;&gt;"",A1589&lt;&gt;""),VLOOKUP(J1589,ConversionTable!I$4:K$7,3),"")</f>
        <v/>
      </c>
      <c r="M1589" s="66" t="str">
        <f>IF(A1589&lt;&gt;"",(Input!AE1589*ScoringModel!$B$11+Input!AF1589*ScoringModel!$B$21+Input!AG1589*ScoringModel!$B$31)*0.01,"")</f>
        <v/>
      </c>
      <c r="N1589" s="66" t="str">
        <f>IF(A1589&lt;&gt;"",(Input!J1589*ScoringModel!$B$4+Input!K1589*ScoringModel!$B$5+Input!L1589*ScoringModel!$B$6+Input!M1589*ScoringModel!$B$7+Input!N1589*ScoringModel!$B$8+Input!O1589*ScoringModel!$B$9+Input!P1589*ScoringModel!$B$10)*0.01,"")</f>
        <v/>
      </c>
      <c r="O1589" s="66" t="str">
        <f>IF(A1589&lt;&gt;"",(Input!Q1589*ScoringModel!$B$14+Input!R1589*ScoringModel!$B$15+Input!S1589*ScoringModel!$B$16+Input!T1589*ScoringModel!$B$17+Input!U1589*ScoringModel!$B$18+Input!V1589*ScoringModel!$B$19+Input!W1589*ScoringModel!$B$20)*0.01,"")</f>
        <v/>
      </c>
      <c r="P1589" s="66" t="str">
        <f>IF(A1589&lt;&gt;"",(Input!X1589*ScoringModel!$B$24+Input!Y1589*ScoringModel!$B$25+Input!Z1589*ScoringModel!$B$26+Input!AA1589*ScoringModel!$B$27+Input!AB1589*ScoringModel!$B$28+Input!AC1589*ScoringModel!$B$29+Input!AD1589*ScoringModel!$B$30)*0.01,"")</f>
        <v/>
      </c>
    </row>
    <row r="1590" spans="1:16" x14ac:dyDescent="0.25">
      <c r="A1590" s="154" t="str">
        <f>IF(Input!A1590&lt;&gt;"",Input!A1590,"")</f>
        <v/>
      </c>
      <c r="B1590" s="154" t="str">
        <f>IF(Input!D1590&lt;&gt;"",CONCATENATE(Input!D1590,", ",Input!C1590),"")</f>
        <v/>
      </c>
      <c r="C1590" s="154" t="str">
        <f>IF(Input!E1590&lt;&gt;"",Input!E1590,"")</f>
        <v/>
      </c>
      <c r="D1590" s="155" t="str">
        <f>IF(Input!F1590&lt;&gt;"",Input!F1590,"")</f>
        <v/>
      </c>
      <c r="E1590" s="154" t="str">
        <f>IF(Input!I1590&lt;&gt;"",CONCATENATE(Input!I1590,", ",LEFT(Input!H1590,1)),"")</f>
        <v/>
      </c>
      <c r="F1590" s="156"/>
      <c r="G1590" s="157" t="str">
        <f t="shared" si="24"/>
        <v/>
      </c>
      <c r="H1590" s="154" t="str">
        <f>IF(A1590&lt;&gt;"",VLOOKUP(G1590,ScoreRanges!$C$4:$E$8,3),"")</f>
        <v/>
      </c>
      <c r="I1590" s="156"/>
      <c r="J1590" s="129" t="str">
        <f>IF(AND(ConversionTable!$F$2&lt;&gt;"",A1590&lt;&gt;""),VLOOKUP(G1590,ConversionTable!B$2:D$402,3),"")</f>
        <v/>
      </c>
      <c r="K1590" s="66" t="str">
        <f>IF(AND(ConversionTable!$F$2&lt;&gt;"",A1590&lt;&gt;""),VLOOKUP(J1590,ConversionTable!I$4:K$7,3),"")</f>
        <v/>
      </c>
      <c r="M1590" s="66" t="str">
        <f>IF(A1590&lt;&gt;"",(Input!AE1590*ScoringModel!$B$11+Input!AF1590*ScoringModel!$B$21+Input!AG1590*ScoringModel!$B$31)*0.01,"")</f>
        <v/>
      </c>
      <c r="N1590" s="66" t="str">
        <f>IF(A1590&lt;&gt;"",(Input!J1590*ScoringModel!$B$4+Input!K1590*ScoringModel!$B$5+Input!L1590*ScoringModel!$B$6+Input!M1590*ScoringModel!$B$7+Input!N1590*ScoringModel!$B$8+Input!O1590*ScoringModel!$B$9+Input!P1590*ScoringModel!$B$10)*0.01,"")</f>
        <v/>
      </c>
      <c r="O1590" s="66" t="str">
        <f>IF(A1590&lt;&gt;"",(Input!Q1590*ScoringModel!$B$14+Input!R1590*ScoringModel!$B$15+Input!S1590*ScoringModel!$B$16+Input!T1590*ScoringModel!$B$17+Input!U1590*ScoringModel!$B$18+Input!V1590*ScoringModel!$B$19+Input!W1590*ScoringModel!$B$20)*0.01,"")</f>
        <v/>
      </c>
      <c r="P1590" s="66" t="str">
        <f>IF(A1590&lt;&gt;"",(Input!X1590*ScoringModel!$B$24+Input!Y1590*ScoringModel!$B$25+Input!Z1590*ScoringModel!$B$26+Input!AA1590*ScoringModel!$B$27+Input!AB1590*ScoringModel!$B$28+Input!AC1590*ScoringModel!$B$29+Input!AD1590*ScoringModel!$B$30)*0.01,"")</f>
        <v/>
      </c>
    </row>
    <row r="1591" spans="1:16" x14ac:dyDescent="0.25">
      <c r="A1591" s="154" t="str">
        <f>IF(Input!A1591&lt;&gt;"",Input!A1591,"")</f>
        <v/>
      </c>
      <c r="B1591" s="154" t="str">
        <f>IF(Input!D1591&lt;&gt;"",CONCATENATE(Input!D1591,", ",Input!C1591),"")</f>
        <v/>
      </c>
      <c r="C1591" s="154" t="str">
        <f>IF(Input!E1591&lt;&gt;"",Input!E1591,"")</f>
        <v/>
      </c>
      <c r="D1591" s="155" t="str">
        <f>IF(Input!F1591&lt;&gt;"",Input!F1591,"")</f>
        <v/>
      </c>
      <c r="E1591" s="154" t="str">
        <f>IF(Input!I1591&lt;&gt;"",CONCATENATE(Input!I1591,", ",LEFT(Input!H1591,1)),"")</f>
        <v/>
      </c>
      <c r="F1591" s="156"/>
      <c r="G1591" s="157" t="str">
        <f t="shared" si="24"/>
        <v/>
      </c>
      <c r="H1591" s="154" t="str">
        <f>IF(A1591&lt;&gt;"",VLOOKUP(G1591,ScoreRanges!$C$4:$E$8,3),"")</f>
        <v/>
      </c>
      <c r="I1591" s="156"/>
      <c r="J1591" s="129" t="str">
        <f>IF(AND(ConversionTable!$F$2&lt;&gt;"",A1591&lt;&gt;""),VLOOKUP(G1591,ConversionTable!B$2:D$402,3),"")</f>
        <v/>
      </c>
      <c r="K1591" s="66" t="str">
        <f>IF(AND(ConversionTable!$F$2&lt;&gt;"",A1591&lt;&gt;""),VLOOKUP(J1591,ConversionTable!I$4:K$7,3),"")</f>
        <v/>
      </c>
      <c r="M1591" s="66" t="str">
        <f>IF(A1591&lt;&gt;"",(Input!AE1591*ScoringModel!$B$11+Input!AF1591*ScoringModel!$B$21+Input!AG1591*ScoringModel!$B$31)*0.01,"")</f>
        <v/>
      </c>
      <c r="N1591" s="66" t="str">
        <f>IF(A1591&lt;&gt;"",(Input!J1591*ScoringModel!$B$4+Input!K1591*ScoringModel!$B$5+Input!L1591*ScoringModel!$B$6+Input!M1591*ScoringModel!$B$7+Input!N1591*ScoringModel!$B$8+Input!O1591*ScoringModel!$B$9+Input!P1591*ScoringModel!$B$10)*0.01,"")</f>
        <v/>
      </c>
      <c r="O1591" s="66" t="str">
        <f>IF(A1591&lt;&gt;"",(Input!Q1591*ScoringModel!$B$14+Input!R1591*ScoringModel!$B$15+Input!S1591*ScoringModel!$B$16+Input!T1591*ScoringModel!$B$17+Input!U1591*ScoringModel!$B$18+Input!V1591*ScoringModel!$B$19+Input!W1591*ScoringModel!$B$20)*0.01,"")</f>
        <v/>
      </c>
      <c r="P1591" s="66" t="str">
        <f>IF(A1591&lt;&gt;"",(Input!X1591*ScoringModel!$B$24+Input!Y1591*ScoringModel!$B$25+Input!Z1591*ScoringModel!$B$26+Input!AA1591*ScoringModel!$B$27+Input!AB1591*ScoringModel!$B$28+Input!AC1591*ScoringModel!$B$29+Input!AD1591*ScoringModel!$B$30)*0.01,"")</f>
        <v/>
      </c>
    </row>
    <row r="1592" spans="1:16" x14ac:dyDescent="0.25">
      <c r="A1592" s="154" t="str">
        <f>IF(Input!A1592&lt;&gt;"",Input!A1592,"")</f>
        <v/>
      </c>
      <c r="B1592" s="154" t="str">
        <f>IF(Input!D1592&lt;&gt;"",CONCATENATE(Input!D1592,", ",Input!C1592),"")</f>
        <v/>
      </c>
      <c r="C1592" s="154" t="str">
        <f>IF(Input!E1592&lt;&gt;"",Input!E1592,"")</f>
        <v/>
      </c>
      <c r="D1592" s="155" t="str">
        <f>IF(Input!F1592&lt;&gt;"",Input!F1592,"")</f>
        <v/>
      </c>
      <c r="E1592" s="154" t="str">
        <f>IF(Input!I1592&lt;&gt;"",CONCATENATE(Input!I1592,", ",LEFT(Input!H1592,1)),"")</f>
        <v/>
      </c>
      <c r="F1592" s="156"/>
      <c r="G1592" s="157" t="str">
        <f t="shared" si="24"/>
        <v/>
      </c>
      <c r="H1592" s="154" t="str">
        <f>IF(A1592&lt;&gt;"",VLOOKUP(G1592,ScoreRanges!$C$4:$E$8,3),"")</f>
        <v/>
      </c>
      <c r="I1592" s="156"/>
      <c r="J1592" s="129" t="str">
        <f>IF(AND(ConversionTable!$F$2&lt;&gt;"",A1592&lt;&gt;""),VLOOKUP(G1592,ConversionTable!B$2:D$402,3),"")</f>
        <v/>
      </c>
      <c r="K1592" s="66" t="str">
        <f>IF(AND(ConversionTable!$F$2&lt;&gt;"",A1592&lt;&gt;""),VLOOKUP(J1592,ConversionTable!I$4:K$7,3),"")</f>
        <v/>
      </c>
      <c r="M1592" s="66" t="str">
        <f>IF(A1592&lt;&gt;"",(Input!AE1592*ScoringModel!$B$11+Input!AF1592*ScoringModel!$B$21+Input!AG1592*ScoringModel!$B$31)*0.01,"")</f>
        <v/>
      </c>
      <c r="N1592" s="66" t="str">
        <f>IF(A1592&lt;&gt;"",(Input!J1592*ScoringModel!$B$4+Input!K1592*ScoringModel!$B$5+Input!L1592*ScoringModel!$B$6+Input!M1592*ScoringModel!$B$7+Input!N1592*ScoringModel!$B$8+Input!O1592*ScoringModel!$B$9+Input!P1592*ScoringModel!$B$10)*0.01,"")</f>
        <v/>
      </c>
      <c r="O1592" s="66" t="str">
        <f>IF(A1592&lt;&gt;"",(Input!Q1592*ScoringModel!$B$14+Input!R1592*ScoringModel!$B$15+Input!S1592*ScoringModel!$B$16+Input!T1592*ScoringModel!$B$17+Input!U1592*ScoringModel!$B$18+Input!V1592*ScoringModel!$B$19+Input!W1592*ScoringModel!$B$20)*0.01,"")</f>
        <v/>
      </c>
      <c r="P1592" s="66" t="str">
        <f>IF(A1592&lt;&gt;"",(Input!X1592*ScoringModel!$B$24+Input!Y1592*ScoringModel!$B$25+Input!Z1592*ScoringModel!$B$26+Input!AA1592*ScoringModel!$B$27+Input!AB1592*ScoringModel!$B$28+Input!AC1592*ScoringModel!$B$29+Input!AD1592*ScoringModel!$B$30)*0.01,"")</f>
        <v/>
      </c>
    </row>
    <row r="1593" spans="1:16" x14ac:dyDescent="0.25">
      <c r="A1593" s="154" t="str">
        <f>IF(Input!A1593&lt;&gt;"",Input!A1593,"")</f>
        <v/>
      </c>
      <c r="B1593" s="154" t="str">
        <f>IF(Input!D1593&lt;&gt;"",CONCATENATE(Input!D1593,", ",Input!C1593),"")</f>
        <v/>
      </c>
      <c r="C1593" s="154" t="str">
        <f>IF(Input!E1593&lt;&gt;"",Input!E1593,"")</f>
        <v/>
      </c>
      <c r="D1593" s="155" t="str">
        <f>IF(Input!F1593&lt;&gt;"",Input!F1593,"")</f>
        <v/>
      </c>
      <c r="E1593" s="154" t="str">
        <f>IF(Input!I1593&lt;&gt;"",CONCATENATE(Input!I1593,", ",LEFT(Input!H1593,1)),"")</f>
        <v/>
      </c>
      <c r="F1593" s="156"/>
      <c r="G1593" s="157" t="str">
        <f t="shared" si="24"/>
        <v/>
      </c>
      <c r="H1593" s="154" t="str">
        <f>IF(A1593&lt;&gt;"",VLOOKUP(G1593,ScoreRanges!$C$4:$E$8,3),"")</f>
        <v/>
      </c>
      <c r="I1593" s="156"/>
      <c r="J1593" s="129" t="str">
        <f>IF(AND(ConversionTable!$F$2&lt;&gt;"",A1593&lt;&gt;""),VLOOKUP(G1593,ConversionTable!B$2:D$402,3),"")</f>
        <v/>
      </c>
      <c r="K1593" s="66" t="str">
        <f>IF(AND(ConversionTable!$F$2&lt;&gt;"",A1593&lt;&gt;""),VLOOKUP(J1593,ConversionTable!I$4:K$7,3),"")</f>
        <v/>
      </c>
      <c r="M1593" s="66" t="str">
        <f>IF(A1593&lt;&gt;"",(Input!AE1593*ScoringModel!$B$11+Input!AF1593*ScoringModel!$B$21+Input!AG1593*ScoringModel!$B$31)*0.01,"")</f>
        <v/>
      </c>
      <c r="N1593" s="66" t="str">
        <f>IF(A1593&lt;&gt;"",(Input!J1593*ScoringModel!$B$4+Input!K1593*ScoringModel!$B$5+Input!L1593*ScoringModel!$B$6+Input!M1593*ScoringModel!$B$7+Input!N1593*ScoringModel!$B$8+Input!O1593*ScoringModel!$B$9+Input!P1593*ScoringModel!$B$10)*0.01,"")</f>
        <v/>
      </c>
      <c r="O1593" s="66" t="str">
        <f>IF(A1593&lt;&gt;"",(Input!Q1593*ScoringModel!$B$14+Input!R1593*ScoringModel!$B$15+Input!S1593*ScoringModel!$B$16+Input!T1593*ScoringModel!$B$17+Input!U1593*ScoringModel!$B$18+Input!V1593*ScoringModel!$B$19+Input!W1593*ScoringModel!$B$20)*0.01,"")</f>
        <v/>
      </c>
      <c r="P1593" s="66" t="str">
        <f>IF(A1593&lt;&gt;"",(Input!X1593*ScoringModel!$B$24+Input!Y1593*ScoringModel!$B$25+Input!Z1593*ScoringModel!$B$26+Input!AA1593*ScoringModel!$B$27+Input!AB1593*ScoringModel!$B$28+Input!AC1593*ScoringModel!$B$29+Input!AD1593*ScoringModel!$B$30)*0.01,"")</f>
        <v/>
      </c>
    </row>
    <row r="1594" spans="1:16" x14ac:dyDescent="0.25">
      <c r="A1594" s="154" t="str">
        <f>IF(Input!A1594&lt;&gt;"",Input!A1594,"")</f>
        <v/>
      </c>
      <c r="B1594" s="154" t="str">
        <f>IF(Input!D1594&lt;&gt;"",CONCATENATE(Input!D1594,", ",Input!C1594),"")</f>
        <v/>
      </c>
      <c r="C1594" s="154" t="str">
        <f>IF(Input!E1594&lt;&gt;"",Input!E1594,"")</f>
        <v/>
      </c>
      <c r="D1594" s="155" t="str">
        <f>IF(Input!F1594&lt;&gt;"",Input!F1594,"")</f>
        <v/>
      </c>
      <c r="E1594" s="154" t="str">
        <f>IF(Input!I1594&lt;&gt;"",CONCATENATE(Input!I1594,", ",LEFT(Input!H1594,1)),"")</f>
        <v/>
      </c>
      <c r="F1594" s="156"/>
      <c r="G1594" s="157" t="str">
        <f t="shared" si="24"/>
        <v/>
      </c>
      <c r="H1594" s="154" t="str">
        <f>IF(A1594&lt;&gt;"",VLOOKUP(G1594,ScoreRanges!$C$4:$E$8,3),"")</f>
        <v/>
      </c>
      <c r="I1594" s="156"/>
      <c r="J1594" s="129" t="str">
        <f>IF(AND(ConversionTable!$F$2&lt;&gt;"",A1594&lt;&gt;""),VLOOKUP(G1594,ConversionTable!B$2:D$402,3),"")</f>
        <v/>
      </c>
      <c r="K1594" s="66" t="str">
        <f>IF(AND(ConversionTable!$F$2&lt;&gt;"",A1594&lt;&gt;""),VLOOKUP(J1594,ConversionTable!I$4:K$7,3),"")</f>
        <v/>
      </c>
      <c r="M1594" s="66" t="str">
        <f>IF(A1594&lt;&gt;"",(Input!AE1594*ScoringModel!$B$11+Input!AF1594*ScoringModel!$B$21+Input!AG1594*ScoringModel!$B$31)*0.01,"")</f>
        <v/>
      </c>
      <c r="N1594" s="66" t="str">
        <f>IF(A1594&lt;&gt;"",(Input!J1594*ScoringModel!$B$4+Input!K1594*ScoringModel!$B$5+Input!L1594*ScoringModel!$B$6+Input!M1594*ScoringModel!$B$7+Input!N1594*ScoringModel!$B$8+Input!O1594*ScoringModel!$B$9+Input!P1594*ScoringModel!$B$10)*0.01,"")</f>
        <v/>
      </c>
      <c r="O1594" s="66" t="str">
        <f>IF(A1594&lt;&gt;"",(Input!Q1594*ScoringModel!$B$14+Input!R1594*ScoringModel!$B$15+Input!S1594*ScoringModel!$B$16+Input!T1594*ScoringModel!$B$17+Input!U1594*ScoringModel!$B$18+Input!V1594*ScoringModel!$B$19+Input!W1594*ScoringModel!$B$20)*0.01,"")</f>
        <v/>
      </c>
      <c r="P1594" s="66" t="str">
        <f>IF(A1594&lt;&gt;"",(Input!X1594*ScoringModel!$B$24+Input!Y1594*ScoringModel!$B$25+Input!Z1594*ScoringModel!$B$26+Input!AA1594*ScoringModel!$B$27+Input!AB1594*ScoringModel!$B$28+Input!AC1594*ScoringModel!$B$29+Input!AD1594*ScoringModel!$B$30)*0.01,"")</f>
        <v/>
      </c>
    </row>
    <row r="1595" spans="1:16" x14ac:dyDescent="0.25">
      <c r="A1595" s="154" t="str">
        <f>IF(Input!A1595&lt;&gt;"",Input!A1595,"")</f>
        <v/>
      </c>
      <c r="B1595" s="154" t="str">
        <f>IF(Input!D1595&lt;&gt;"",CONCATENATE(Input!D1595,", ",Input!C1595),"")</f>
        <v/>
      </c>
      <c r="C1595" s="154" t="str">
        <f>IF(Input!E1595&lt;&gt;"",Input!E1595,"")</f>
        <v/>
      </c>
      <c r="D1595" s="155" t="str">
        <f>IF(Input!F1595&lt;&gt;"",Input!F1595,"")</f>
        <v/>
      </c>
      <c r="E1595" s="154" t="str">
        <f>IF(Input!I1595&lt;&gt;"",CONCATENATE(Input!I1595,", ",LEFT(Input!H1595,1)),"")</f>
        <v/>
      </c>
      <c r="F1595" s="156"/>
      <c r="G1595" s="157" t="str">
        <f t="shared" si="24"/>
        <v/>
      </c>
      <c r="H1595" s="154" t="str">
        <f>IF(A1595&lt;&gt;"",VLOOKUP(G1595,ScoreRanges!$C$4:$E$8,3),"")</f>
        <v/>
      </c>
      <c r="I1595" s="156"/>
      <c r="J1595" s="129" t="str">
        <f>IF(AND(ConversionTable!$F$2&lt;&gt;"",A1595&lt;&gt;""),VLOOKUP(G1595,ConversionTable!B$2:D$402,3),"")</f>
        <v/>
      </c>
      <c r="K1595" s="66" t="str">
        <f>IF(AND(ConversionTable!$F$2&lt;&gt;"",A1595&lt;&gt;""),VLOOKUP(J1595,ConversionTable!I$4:K$7,3),"")</f>
        <v/>
      </c>
      <c r="M1595" s="66" t="str">
        <f>IF(A1595&lt;&gt;"",(Input!AE1595*ScoringModel!$B$11+Input!AF1595*ScoringModel!$B$21+Input!AG1595*ScoringModel!$B$31)*0.01,"")</f>
        <v/>
      </c>
      <c r="N1595" s="66" t="str">
        <f>IF(A1595&lt;&gt;"",(Input!J1595*ScoringModel!$B$4+Input!K1595*ScoringModel!$B$5+Input!L1595*ScoringModel!$B$6+Input!M1595*ScoringModel!$B$7+Input!N1595*ScoringModel!$B$8+Input!O1595*ScoringModel!$B$9+Input!P1595*ScoringModel!$B$10)*0.01,"")</f>
        <v/>
      </c>
      <c r="O1595" s="66" t="str">
        <f>IF(A1595&lt;&gt;"",(Input!Q1595*ScoringModel!$B$14+Input!R1595*ScoringModel!$B$15+Input!S1595*ScoringModel!$B$16+Input!T1595*ScoringModel!$B$17+Input!U1595*ScoringModel!$B$18+Input!V1595*ScoringModel!$B$19+Input!W1595*ScoringModel!$B$20)*0.01,"")</f>
        <v/>
      </c>
      <c r="P1595" s="66" t="str">
        <f>IF(A1595&lt;&gt;"",(Input!X1595*ScoringModel!$B$24+Input!Y1595*ScoringModel!$B$25+Input!Z1595*ScoringModel!$B$26+Input!AA1595*ScoringModel!$B$27+Input!AB1595*ScoringModel!$B$28+Input!AC1595*ScoringModel!$B$29+Input!AD1595*ScoringModel!$B$30)*0.01,"")</f>
        <v/>
      </c>
    </row>
    <row r="1596" spans="1:16" x14ac:dyDescent="0.25">
      <c r="A1596" s="154" t="str">
        <f>IF(Input!A1596&lt;&gt;"",Input!A1596,"")</f>
        <v/>
      </c>
      <c r="B1596" s="154" t="str">
        <f>IF(Input!D1596&lt;&gt;"",CONCATENATE(Input!D1596,", ",Input!C1596),"")</f>
        <v/>
      </c>
      <c r="C1596" s="154" t="str">
        <f>IF(Input!E1596&lt;&gt;"",Input!E1596,"")</f>
        <v/>
      </c>
      <c r="D1596" s="155" t="str">
        <f>IF(Input!F1596&lt;&gt;"",Input!F1596,"")</f>
        <v/>
      </c>
      <c r="E1596" s="154" t="str">
        <f>IF(Input!I1596&lt;&gt;"",CONCATENATE(Input!I1596,", ",LEFT(Input!H1596,1)),"")</f>
        <v/>
      </c>
      <c r="F1596" s="156"/>
      <c r="G1596" s="157" t="str">
        <f t="shared" si="24"/>
        <v/>
      </c>
      <c r="H1596" s="154" t="str">
        <f>IF(A1596&lt;&gt;"",VLOOKUP(G1596,ScoreRanges!$C$4:$E$8,3),"")</f>
        <v/>
      </c>
      <c r="I1596" s="156"/>
      <c r="J1596" s="129" t="str">
        <f>IF(AND(ConversionTable!$F$2&lt;&gt;"",A1596&lt;&gt;""),VLOOKUP(G1596,ConversionTable!B$2:D$402,3),"")</f>
        <v/>
      </c>
      <c r="K1596" s="66" t="str">
        <f>IF(AND(ConversionTable!$F$2&lt;&gt;"",A1596&lt;&gt;""),VLOOKUP(J1596,ConversionTable!I$4:K$7,3),"")</f>
        <v/>
      </c>
      <c r="M1596" s="66" t="str">
        <f>IF(A1596&lt;&gt;"",(Input!AE1596*ScoringModel!$B$11+Input!AF1596*ScoringModel!$B$21+Input!AG1596*ScoringModel!$B$31)*0.01,"")</f>
        <v/>
      </c>
      <c r="N1596" s="66" t="str">
        <f>IF(A1596&lt;&gt;"",(Input!J1596*ScoringModel!$B$4+Input!K1596*ScoringModel!$B$5+Input!L1596*ScoringModel!$B$6+Input!M1596*ScoringModel!$B$7+Input!N1596*ScoringModel!$B$8+Input!O1596*ScoringModel!$B$9+Input!P1596*ScoringModel!$B$10)*0.01,"")</f>
        <v/>
      </c>
      <c r="O1596" s="66" t="str">
        <f>IF(A1596&lt;&gt;"",(Input!Q1596*ScoringModel!$B$14+Input!R1596*ScoringModel!$B$15+Input!S1596*ScoringModel!$B$16+Input!T1596*ScoringModel!$B$17+Input!U1596*ScoringModel!$B$18+Input!V1596*ScoringModel!$B$19+Input!W1596*ScoringModel!$B$20)*0.01,"")</f>
        <v/>
      </c>
      <c r="P1596" s="66" t="str">
        <f>IF(A1596&lt;&gt;"",(Input!X1596*ScoringModel!$B$24+Input!Y1596*ScoringModel!$B$25+Input!Z1596*ScoringModel!$B$26+Input!AA1596*ScoringModel!$B$27+Input!AB1596*ScoringModel!$B$28+Input!AC1596*ScoringModel!$B$29+Input!AD1596*ScoringModel!$B$30)*0.01,"")</f>
        <v/>
      </c>
    </row>
    <row r="1597" spans="1:16" x14ac:dyDescent="0.25">
      <c r="A1597" s="154" t="str">
        <f>IF(Input!A1597&lt;&gt;"",Input!A1597,"")</f>
        <v/>
      </c>
      <c r="B1597" s="154" t="str">
        <f>IF(Input!D1597&lt;&gt;"",CONCATENATE(Input!D1597,", ",Input!C1597),"")</f>
        <v/>
      </c>
      <c r="C1597" s="154" t="str">
        <f>IF(Input!E1597&lt;&gt;"",Input!E1597,"")</f>
        <v/>
      </c>
      <c r="D1597" s="155" t="str">
        <f>IF(Input!F1597&lt;&gt;"",Input!F1597,"")</f>
        <v/>
      </c>
      <c r="E1597" s="154" t="str">
        <f>IF(Input!I1597&lt;&gt;"",CONCATENATE(Input!I1597,", ",LEFT(Input!H1597,1)),"")</f>
        <v/>
      </c>
      <c r="F1597" s="156"/>
      <c r="G1597" s="157" t="str">
        <f t="shared" si="24"/>
        <v/>
      </c>
      <c r="H1597" s="154" t="str">
        <f>IF(A1597&lt;&gt;"",VLOOKUP(G1597,ScoreRanges!$C$4:$E$8,3),"")</f>
        <v/>
      </c>
      <c r="I1597" s="156"/>
      <c r="J1597" s="129" t="str">
        <f>IF(AND(ConversionTable!$F$2&lt;&gt;"",A1597&lt;&gt;""),VLOOKUP(G1597,ConversionTable!B$2:D$402,3),"")</f>
        <v/>
      </c>
      <c r="K1597" s="66" t="str">
        <f>IF(AND(ConversionTable!$F$2&lt;&gt;"",A1597&lt;&gt;""),VLOOKUP(J1597,ConversionTable!I$4:K$7,3),"")</f>
        <v/>
      </c>
      <c r="M1597" s="66" t="str">
        <f>IF(A1597&lt;&gt;"",(Input!AE1597*ScoringModel!$B$11+Input!AF1597*ScoringModel!$B$21+Input!AG1597*ScoringModel!$B$31)*0.01,"")</f>
        <v/>
      </c>
      <c r="N1597" s="66" t="str">
        <f>IF(A1597&lt;&gt;"",(Input!J1597*ScoringModel!$B$4+Input!K1597*ScoringModel!$B$5+Input!L1597*ScoringModel!$B$6+Input!M1597*ScoringModel!$B$7+Input!N1597*ScoringModel!$B$8+Input!O1597*ScoringModel!$B$9+Input!P1597*ScoringModel!$B$10)*0.01,"")</f>
        <v/>
      </c>
      <c r="O1597" s="66" t="str">
        <f>IF(A1597&lt;&gt;"",(Input!Q1597*ScoringModel!$B$14+Input!R1597*ScoringModel!$B$15+Input!S1597*ScoringModel!$B$16+Input!T1597*ScoringModel!$B$17+Input!U1597*ScoringModel!$B$18+Input!V1597*ScoringModel!$B$19+Input!W1597*ScoringModel!$B$20)*0.01,"")</f>
        <v/>
      </c>
      <c r="P1597" s="66" t="str">
        <f>IF(A1597&lt;&gt;"",(Input!X1597*ScoringModel!$B$24+Input!Y1597*ScoringModel!$B$25+Input!Z1597*ScoringModel!$B$26+Input!AA1597*ScoringModel!$B$27+Input!AB1597*ScoringModel!$B$28+Input!AC1597*ScoringModel!$B$29+Input!AD1597*ScoringModel!$B$30)*0.01,"")</f>
        <v/>
      </c>
    </row>
    <row r="1598" spans="1:16" x14ac:dyDescent="0.25">
      <c r="A1598" s="154" t="str">
        <f>IF(Input!A1598&lt;&gt;"",Input!A1598,"")</f>
        <v/>
      </c>
      <c r="B1598" s="154" t="str">
        <f>IF(Input!D1598&lt;&gt;"",CONCATENATE(Input!D1598,", ",Input!C1598),"")</f>
        <v/>
      </c>
      <c r="C1598" s="154" t="str">
        <f>IF(Input!E1598&lt;&gt;"",Input!E1598,"")</f>
        <v/>
      </c>
      <c r="D1598" s="155" t="str">
        <f>IF(Input!F1598&lt;&gt;"",Input!F1598,"")</f>
        <v/>
      </c>
      <c r="E1598" s="154" t="str">
        <f>IF(Input!I1598&lt;&gt;"",CONCATENATE(Input!I1598,", ",LEFT(Input!H1598,1)),"")</f>
        <v/>
      </c>
      <c r="F1598" s="156"/>
      <c r="G1598" s="157" t="str">
        <f t="shared" si="24"/>
        <v/>
      </c>
      <c r="H1598" s="154" t="str">
        <f>IF(A1598&lt;&gt;"",VLOOKUP(G1598,ScoreRanges!$C$4:$E$8,3),"")</f>
        <v/>
      </c>
      <c r="I1598" s="156"/>
      <c r="J1598" s="129" t="str">
        <f>IF(AND(ConversionTable!$F$2&lt;&gt;"",A1598&lt;&gt;""),VLOOKUP(G1598,ConversionTable!B$2:D$402,3),"")</f>
        <v/>
      </c>
      <c r="K1598" s="66" t="str">
        <f>IF(AND(ConversionTable!$F$2&lt;&gt;"",A1598&lt;&gt;""),VLOOKUP(J1598,ConversionTable!I$4:K$7,3),"")</f>
        <v/>
      </c>
      <c r="M1598" s="66" t="str">
        <f>IF(A1598&lt;&gt;"",(Input!AE1598*ScoringModel!$B$11+Input!AF1598*ScoringModel!$B$21+Input!AG1598*ScoringModel!$B$31)*0.01,"")</f>
        <v/>
      </c>
      <c r="N1598" s="66" t="str">
        <f>IF(A1598&lt;&gt;"",(Input!J1598*ScoringModel!$B$4+Input!K1598*ScoringModel!$B$5+Input!L1598*ScoringModel!$B$6+Input!M1598*ScoringModel!$B$7+Input!N1598*ScoringModel!$B$8+Input!O1598*ScoringModel!$B$9+Input!P1598*ScoringModel!$B$10)*0.01,"")</f>
        <v/>
      </c>
      <c r="O1598" s="66" t="str">
        <f>IF(A1598&lt;&gt;"",(Input!Q1598*ScoringModel!$B$14+Input!R1598*ScoringModel!$B$15+Input!S1598*ScoringModel!$B$16+Input!T1598*ScoringModel!$B$17+Input!U1598*ScoringModel!$B$18+Input!V1598*ScoringModel!$B$19+Input!W1598*ScoringModel!$B$20)*0.01,"")</f>
        <v/>
      </c>
      <c r="P1598" s="66" t="str">
        <f>IF(A1598&lt;&gt;"",(Input!X1598*ScoringModel!$B$24+Input!Y1598*ScoringModel!$B$25+Input!Z1598*ScoringModel!$B$26+Input!AA1598*ScoringModel!$B$27+Input!AB1598*ScoringModel!$B$28+Input!AC1598*ScoringModel!$B$29+Input!AD1598*ScoringModel!$B$30)*0.01,"")</f>
        <v/>
      </c>
    </row>
    <row r="1599" spans="1:16" x14ac:dyDescent="0.25">
      <c r="A1599" s="154" t="str">
        <f>IF(Input!A1599&lt;&gt;"",Input!A1599,"")</f>
        <v/>
      </c>
      <c r="B1599" s="154" t="str">
        <f>IF(Input!D1599&lt;&gt;"",CONCATENATE(Input!D1599,", ",Input!C1599),"")</f>
        <v/>
      </c>
      <c r="C1599" s="154" t="str">
        <f>IF(Input!E1599&lt;&gt;"",Input!E1599,"")</f>
        <v/>
      </c>
      <c r="D1599" s="155" t="str">
        <f>IF(Input!F1599&lt;&gt;"",Input!F1599,"")</f>
        <v/>
      </c>
      <c r="E1599" s="154" t="str">
        <f>IF(Input!I1599&lt;&gt;"",CONCATENATE(Input!I1599,", ",LEFT(Input!H1599,1)),"")</f>
        <v/>
      </c>
      <c r="F1599" s="156"/>
      <c r="G1599" s="157" t="str">
        <f t="shared" si="24"/>
        <v/>
      </c>
      <c r="H1599" s="154" t="str">
        <f>IF(A1599&lt;&gt;"",VLOOKUP(G1599,ScoreRanges!$C$4:$E$8,3),"")</f>
        <v/>
      </c>
      <c r="I1599" s="156"/>
      <c r="J1599" s="129" t="str">
        <f>IF(AND(ConversionTable!$F$2&lt;&gt;"",A1599&lt;&gt;""),VLOOKUP(G1599,ConversionTable!B$2:D$402,3),"")</f>
        <v/>
      </c>
      <c r="K1599" s="66" t="str">
        <f>IF(AND(ConversionTable!$F$2&lt;&gt;"",A1599&lt;&gt;""),VLOOKUP(J1599,ConversionTable!I$4:K$7,3),"")</f>
        <v/>
      </c>
      <c r="M1599" s="66" t="str">
        <f>IF(A1599&lt;&gt;"",(Input!AE1599*ScoringModel!$B$11+Input!AF1599*ScoringModel!$B$21+Input!AG1599*ScoringModel!$B$31)*0.01,"")</f>
        <v/>
      </c>
      <c r="N1599" s="66" t="str">
        <f>IF(A1599&lt;&gt;"",(Input!J1599*ScoringModel!$B$4+Input!K1599*ScoringModel!$B$5+Input!L1599*ScoringModel!$B$6+Input!M1599*ScoringModel!$B$7+Input!N1599*ScoringModel!$B$8+Input!O1599*ScoringModel!$B$9+Input!P1599*ScoringModel!$B$10)*0.01,"")</f>
        <v/>
      </c>
      <c r="O1599" s="66" t="str">
        <f>IF(A1599&lt;&gt;"",(Input!Q1599*ScoringModel!$B$14+Input!R1599*ScoringModel!$B$15+Input!S1599*ScoringModel!$B$16+Input!T1599*ScoringModel!$B$17+Input!U1599*ScoringModel!$B$18+Input!V1599*ScoringModel!$B$19+Input!W1599*ScoringModel!$B$20)*0.01,"")</f>
        <v/>
      </c>
      <c r="P1599" s="66" t="str">
        <f>IF(A1599&lt;&gt;"",(Input!X1599*ScoringModel!$B$24+Input!Y1599*ScoringModel!$B$25+Input!Z1599*ScoringModel!$B$26+Input!AA1599*ScoringModel!$B$27+Input!AB1599*ScoringModel!$B$28+Input!AC1599*ScoringModel!$B$29+Input!AD1599*ScoringModel!$B$30)*0.01,"")</f>
        <v/>
      </c>
    </row>
    <row r="1600" spans="1:16" x14ac:dyDescent="0.25">
      <c r="A1600" s="154" t="str">
        <f>IF(Input!A1600&lt;&gt;"",Input!A1600,"")</f>
        <v/>
      </c>
      <c r="B1600" s="154" t="str">
        <f>IF(Input!D1600&lt;&gt;"",CONCATENATE(Input!D1600,", ",Input!C1600),"")</f>
        <v/>
      </c>
      <c r="C1600" s="154" t="str">
        <f>IF(Input!E1600&lt;&gt;"",Input!E1600,"")</f>
        <v/>
      </c>
      <c r="D1600" s="155" t="str">
        <f>IF(Input!F1600&lt;&gt;"",Input!F1600,"")</f>
        <v/>
      </c>
      <c r="E1600" s="154" t="str">
        <f>IF(Input!I1600&lt;&gt;"",CONCATENATE(Input!I1600,", ",LEFT(Input!H1600,1)),"")</f>
        <v/>
      </c>
      <c r="F1600" s="156"/>
      <c r="G1600" s="157" t="str">
        <f t="shared" si="24"/>
        <v/>
      </c>
      <c r="H1600" s="154" t="str">
        <f>IF(A1600&lt;&gt;"",VLOOKUP(G1600,ScoreRanges!$C$4:$E$8,3),"")</f>
        <v/>
      </c>
      <c r="I1600" s="156"/>
      <c r="J1600" s="129" t="str">
        <f>IF(AND(ConversionTable!$F$2&lt;&gt;"",A1600&lt;&gt;""),VLOOKUP(G1600,ConversionTable!B$2:D$402,3),"")</f>
        <v/>
      </c>
      <c r="K1600" s="66" t="str">
        <f>IF(AND(ConversionTable!$F$2&lt;&gt;"",A1600&lt;&gt;""),VLOOKUP(J1600,ConversionTable!I$4:K$7,3),"")</f>
        <v/>
      </c>
      <c r="M1600" s="66" t="str">
        <f>IF(A1600&lt;&gt;"",(Input!AE1600*ScoringModel!$B$11+Input!AF1600*ScoringModel!$B$21+Input!AG1600*ScoringModel!$B$31)*0.01,"")</f>
        <v/>
      </c>
      <c r="N1600" s="66" t="str">
        <f>IF(A1600&lt;&gt;"",(Input!J1600*ScoringModel!$B$4+Input!K1600*ScoringModel!$B$5+Input!L1600*ScoringModel!$B$6+Input!M1600*ScoringModel!$B$7+Input!N1600*ScoringModel!$B$8+Input!O1600*ScoringModel!$B$9+Input!P1600*ScoringModel!$B$10)*0.01,"")</f>
        <v/>
      </c>
      <c r="O1600" s="66" t="str">
        <f>IF(A1600&lt;&gt;"",(Input!Q1600*ScoringModel!$B$14+Input!R1600*ScoringModel!$B$15+Input!S1600*ScoringModel!$B$16+Input!T1600*ScoringModel!$B$17+Input!U1600*ScoringModel!$B$18+Input!V1600*ScoringModel!$B$19+Input!W1600*ScoringModel!$B$20)*0.01,"")</f>
        <v/>
      </c>
      <c r="P1600" s="66" t="str">
        <f>IF(A1600&lt;&gt;"",(Input!X1600*ScoringModel!$B$24+Input!Y1600*ScoringModel!$B$25+Input!Z1600*ScoringModel!$B$26+Input!AA1600*ScoringModel!$B$27+Input!AB1600*ScoringModel!$B$28+Input!AC1600*ScoringModel!$B$29+Input!AD1600*ScoringModel!$B$30)*0.01,"")</f>
        <v/>
      </c>
    </row>
    <row r="1601" spans="1:16" x14ac:dyDescent="0.25">
      <c r="A1601" s="154" t="str">
        <f>IF(Input!A1601&lt;&gt;"",Input!A1601,"")</f>
        <v/>
      </c>
      <c r="B1601" s="154" t="str">
        <f>IF(Input!D1601&lt;&gt;"",CONCATENATE(Input!D1601,", ",Input!C1601),"")</f>
        <v/>
      </c>
      <c r="C1601" s="154" t="str">
        <f>IF(Input!E1601&lt;&gt;"",Input!E1601,"")</f>
        <v/>
      </c>
      <c r="D1601" s="155" t="str">
        <f>IF(Input!F1601&lt;&gt;"",Input!F1601,"")</f>
        <v/>
      </c>
      <c r="E1601" s="154" t="str">
        <f>IF(Input!I1601&lt;&gt;"",CONCATENATE(Input!I1601,", ",LEFT(Input!H1601,1)),"")</f>
        <v/>
      </c>
      <c r="F1601" s="156"/>
      <c r="G1601" s="157" t="str">
        <f t="shared" si="24"/>
        <v/>
      </c>
      <c r="H1601" s="154" t="str">
        <f>IF(A1601&lt;&gt;"",VLOOKUP(G1601,ScoreRanges!$C$4:$E$8,3),"")</f>
        <v/>
      </c>
      <c r="I1601" s="156"/>
      <c r="J1601" s="129" t="str">
        <f>IF(AND(ConversionTable!$F$2&lt;&gt;"",A1601&lt;&gt;""),VLOOKUP(G1601,ConversionTable!B$2:D$402,3),"")</f>
        <v/>
      </c>
      <c r="K1601" s="66" t="str">
        <f>IF(AND(ConversionTable!$F$2&lt;&gt;"",A1601&lt;&gt;""),VLOOKUP(J1601,ConversionTable!I$4:K$7,3),"")</f>
        <v/>
      </c>
      <c r="M1601" s="66" t="str">
        <f>IF(A1601&lt;&gt;"",(Input!AE1601*ScoringModel!$B$11+Input!AF1601*ScoringModel!$B$21+Input!AG1601*ScoringModel!$B$31)*0.01,"")</f>
        <v/>
      </c>
      <c r="N1601" s="66" t="str">
        <f>IF(A1601&lt;&gt;"",(Input!J1601*ScoringModel!$B$4+Input!K1601*ScoringModel!$B$5+Input!L1601*ScoringModel!$B$6+Input!M1601*ScoringModel!$B$7+Input!N1601*ScoringModel!$B$8+Input!O1601*ScoringModel!$B$9+Input!P1601*ScoringModel!$B$10)*0.01,"")</f>
        <v/>
      </c>
      <c r="O1601" s="66" t="str">
        <f>IF(A1601&lt;&gt;"",(Input!Q1601*ScoringModel!$B$14+Input!R1601*ScoringModel!$B$15+Input!S1601*ScoringModel!$B$16+Input!T1601*ScoringModel!$B$17+Input!U1601*ScoringModel!$B$18+Input!V1601*ScoringModel!$B$19+Input!W1601*ScoringModel!$B$20)*0.01,"")</f>
        <v/>
      </c>
      <c r="P1601" s="66" t="str">
        <f>IF(A1601&lt;&gt;"",(Input!X1601*ScoringModel!$B$24+Input!Y1601*ScoringModel!$B$25+Input!Z1601*ScoringModel!$B$26+Input!AA1601*ScoringModel!$B$27+Input!AB1601*ScoringModel!$B$28+Input!AC1601*ScoringModel!$B$29+Input!AD1601*ScoringModel!$B$30)*0.01,"")</f>
        <v/>
      </c>
    </row>
    <row r="1602" spans="1:16" x14ac:dyDescent="0.25">
      <c r="A1602" s="154" t="str">
        <f>IF(Input!A1602&lt;&gt;"",Input!A1602,"")</f>
        <v/>
      </c>
      <c r="B1602" s="154" t="str">
        <f>IF(Input!D1602&lt;&gt;"",CONCATENATE(Input!D1602,", ",Input!C1602),"")</f>
        <v/>
      </c>
      <c r="C1602" s="154" t="str">
        <f>IF(Input!E1602&lt;&gt;"",Input!E1602,"")</f>
        <v/>
      </c>
      <c r="D1602" s="155" t="str">
        <f>IF(Input!F1602&lt;&gt;"",Input!F1602,"")</f>
        <v/>
      </c>
      <c r="E1602" s="154" t="str">
        <f>IF(Input!I1602&lt;&gt;"",CONCATENATE(Input!I1602,", ",LEFT(Input!H1602,1)),"")</f>
        <v/>
      </c>
      <c r="F1602" s="156"/>
      <c r="G1602" s="157" t="str">
        <f t="shared" ref="G1602:G1665" si="25">IF(A1602&lt;&gt;"",SUM(M1602:P1602),"")</f>
        <v/>
      </c>
      <c r="H1602" s="154" t="str">
        <f>IF(A1602&lt;&gt;"",VLOOKUP(G1602,ScoreRanges!$C$4:$E$8,3),"")</f>
        <v/>
      </c>
      <c r="I1602" s="156"/>
      <c r="J1602" s="129" t="str">
        <f>IF(AND(ConversionTable!$F$2&lt;&gt;"",A1602&lt;&gt;""),VLOOKUP(G1602,ConversionTable!B$2:D$402,3),"")</f>
        <v/>
      </c>
      <c r="K1602" s="66" t="str">
        <f>IF(AND(ConversionTable!$F$2&lt;&gt;"",A1602&lt;&gt;""),VLOOKUP(J1602,ConversionTable!I$4:K$7,3),"")</f>
        <v/>
      </c>
      <c r="M1602" s="66" t="str">
        <f>IF(A1602&lt;&gt;"",(Input!AE1602*ScoringModel!$B$11+Input!AF1602*ScoringModel!$B$21+Input!AG1602*ScoringModel!$B$31)*0.01,"")</f>
        <v/>
      </c>
      <c r="N1602" s="66" t="str">
        <f>IF(A1602&lt;&gt;"",(Input!J1602*ScoringModel!$B$4+Input!K1602*ScoringModel!$B$5+Input!L1602*ScoringModel!$B$6+Input!M1602*ScoringModel!$B$7+Input!N1602*ScoringModel!$B$8+Input!O1602*ScoringModel!$B$9+Input!P1602*ScoringModel!$B$10)*0.01,"")</f>
        <v/>
      </c>
      <c r="O1602" s="66" t="str">
        <f>IF(A1602&lt;&gt;"",(Input!Q1602*ScoringModel!$B$14+Input!R1602*ScoringModel!$B$15+Input!S1602*ScoringModel!$B$16+Input!T1602*ScoringModel!$B$17+Input!U1602*ScoringModel!$B$18+Input!V1602*ScoringModel!$B$19+Input!W1602*ScoringModel!$B$20)*0.01,"")</f>
        <v/>
      </c>
      <c r="P1602" s="66" t="str">
        <f>IF(A1602&lt;&gt;"",(Input!X1602*ScoringModel!$B$24+Input!Y1602*ScoringModel!$B$25+Input!Z1602*ScoringModel!$B$26+Input!AA1602*ScoringModel!$B$27+Input!AB1602*ScoringModel!$B$28+Input!AC1602*ScoringModel!$B$29+Input!AD1602*ScoringModel!$B$30)*0.01,"")</f>
        <v/>
      </c>
    </row>
    <row r="1603" spans="1:16" x14ac:dyDescent="0.25">
      <c r="A1603" s="154" t="str">
        <f>IF(Input!A1603&lt;&gt;"",Input!A1603,"")</f>
        <v/>
      </c>
      <c r="B1603" s="154" t="str">
        <f>IF(Input!D1603&lt;&gt;"",CONCATENATE(Input!D1603,", ",Input!C1603),"")</f>
        <v/>
      </c>
      <c r="C1603" s="154" t="str">
        <f>IF(Input!E1603&lt;&gt;"",Input!E1603,"")</f>
        <v/>
      </c>
      <c r="D1603" s="155" t="str">
        <f>IF(Input!F1603&lt;&gt;"",Input!F1603,"")</f>
        <v/>
      </c>
      <c r="E1603" s="154" t="str">
        <f>IF(Input!I1603&lt;&gt;"",CONCATENATE(Input!I1603,", ",LEFT(Input!H1603,1)),"")</f>
        <v/>
      </c>
      <c r="F1603" s="156"/>
      <c r="G1603" s="157" t="str">
        <f t="shared" si="25"/>
        <v/>
      </c>
      <c r="H1603" s="154" t="str">
        <f>IF(A1603&lt;&gt;"",VLOOKUP(G1603,ScoreRanges!$C$4:$E$8,3),"")</f>
        <v/>
      </c>
      <c r="I1603" s="156"/>
      <c r="J1603" s="129" t="str">
        <f>IF(AND(ConversionTable!$F$2&lt;&gt;"",A1603&lt;&gt;""),VLOOKUP(G1603,ConversionTable!B$2:D$402,3),"")</f>
        <v/>
      </c>
      <c r="K1603" s="66" t="str">
        <f>IF(AND(ConversionTable!$F$2&lt;&gt;"",A1603&lt;&gt;""),VLOOKUP(J1603,ConversionTable!I$4:K$7,3),"")</f>
        <v/>
      </c>
      <c r="M1603" s="66" t="str">
        <f>IF(A1603&lt;&gt;"",(Input!AE1603*ScoringModel!$B$11+Input!AF1603*ScoringModel!$B$21+Input!AG1603*ScoringModel!$B$31)*0.01,"")</f>
        <v/>
      </c>
      <c r="N1603" s="66" t="str">
        <f>IF(A1603&lt;&gt;"",(Input!J1603*ScoringModel!$B$4+Input!K1603*ScoringModel!$B$5+Input!L1603*ScoringModel!$B$6+Input!M1603*ScoringModel!$B$7+Input!N1603*ScoringModel!$B$8+Input!O1603*ScoringModel!$B$9+Input!P1603*ScoringModel!$B$10)*0.01,"")</f>
        <v/>
      </c>
      <c r="O1603" s="66" t="str">
        <f>IF(A1603&lt;&gt;"",(Input!Q1603*ScoringModel!$B$14+Input!R1603*ScoringModel!$B$15+Input!S1603*ScoringModel!$B$16+Input!T1603*ScoringModel!$B$17+Input!U1603*ScoringModel!$B$18+Input!V1603*ScoringModel!$B$19+Input!W1603*ScoringModel!$B$20)*0.01,"")</f>
        <v/>
      </c>
      <c r="P1603" s="66" t="str">
        <f>IF(A1603&lt;&gt;"",(Input!X1603*ScoringModel!$B$24+Input!Y1603*ScoringModel!$B$25+Input!Z1603*ScoringModel!$B$26+Input!AA1603*ScoringModel!$B$27+Input!AB1603*ScoringModel!$B$28+Input!AC1603*ScoringModel!$B$29+Input!AD1603*ScoringModel!$B$30)*0.01,"")</f>
        <v/>
      </c>
    </row>
    <row r="1604" spans="1:16" x14ac:dyDescent="0.25">
      <c r="A1604" s="154" t="str">
        <f>IF(Input!A1604&lt;&gt;"",Input!A1604,"")</f>
        <v/>
      </c>
      <c r="B1604" s="154" t="str">
        <f>IF(Input!D1604&lt;&gt;"",CONCATENATE(Input!D1604,", ",Input!C1604),"")</f>
        <v/>
      </c>
      <c r="C1604" s="154" t="str">
        <f>IF(Input!E1604&lt;&gt;"",Input!E1604,"")</f>
        <v/>
      </c>
      <c r="D1604" s="155" t="str">
        <f>IF(Input!F1604&lt;&gt;"",Input!F1604,"")</f>
        <v/>
      </c>
      <c r="E1604" s="154" t="str">
        <f>IF(Input!I1604&lt;&gt;"",CONCATENATE(Input!I1604,", ",LEFT(Input!H1604,1)),"")</f>
        <v/>
      </c>
      <c r="F1604" s="156"/>
      <c r="G1604" s="157" t="str">
        <f t="shared" si="25"/>
        <v/>
      </c>
      <c r="H1604" s="154" t="str">
        <f>IF(A1604&lt;&gt;"",VLOOKUP(G1604,ScoreRanges!$C$4:$E$8,3),"")</f>
        <v/>
      </c>
      <c r="I1604" s="156"/>
      <c r="J1604" s="129" t="str">
        <f>IF(AND(ConversionTable!$F$2&lt;&gt;"",A1604&lt;&gt;""),VLOOKUP(G1604,ConversionTable!B$2:D$402,3),"")</f>
        <v/>
      </c>
      <c r="K1604" s="66" t="str">
        <f>IF(AND(ConversionTable!$F$2&lt;&gt;"",A1604&lt;&gt;""),VLOOKUP(J1604,ConversionTable!I$4:K$7,3),"")</f>
        <v/>
      </c>
      <c r="M1604" s="66" t="str">
        <f>IF(A1604&lt;&gt;"",(Input!AE1604*ScoringModel!$B$11+Input!AF1604*ScoringModel!$B$21+Input!AG1604*ScoringModel!$B$31)*0.01,"")</f>
        <v/>
      </c>
      <c r="N1604" s="66" t="str">
        <f>IF(A1604&lt;&gt;"",(Input!J1604*ScoringModel!$B$4+Input!K1604*ScoringModel!$B$5+Input!L1604*ScoringModel!$B$6+Input!M1604*ScoringModel!$B$7+Input!N1604*ScoringModel!$B$8+Input!O1604*ScoringModel!$B$9+Input!P1604*ScoringModel!$B$10)*0.01,"")</f>
        <v/>
      </c>
      <c r="O1604" s="66" t="str">
        <f>IF(A1604&lt;&gt;"",(Input!Q1604*ScoringModel!$B$14+Input!R1604*ScoringModel!$B$15+Input!S1604*ScoringModel!$B$16+Input!T1604*ScoringModel!$B$17+Input!U1604*ScoringModel!$B$18+Input!V1604*ScoringModel!$B$19+Input!W1604*ScoringModel!$B$20)*0.01,"")</f>
        <v/>
      </c>
      <c r="P1604" s="66" t="str">
        <f>IF(A1604&lt;&gt;"",(Input!X1604*ScoringModel!$B$24+Input!Y1604*ScoringModel!$B$25+Input!Z1604*ScoringModel!$B$26+Input!AA1604*ScoringModel!$B$27+Input!AB1604*ScoringModel!$B$28+Input!AC1604*ScoringModel!$B$29+Input!AD1604*ScoringModel!$B$30)*0.01,"")</f>
        <v/>
      </c>
    </row>
    <row r="1605" spans="1:16" x14ac:dyDescent="0.25">
      <c r="A1605" s="154" t="str">
        <f>IF(Input!A1605&lt;&gt;"",Input!A1605,"")</f>
        <v/>
      </c>
      <c r="B1605" s="154" t="str">
        <f>IF(Input!D1605&lt;&gt;"",CONCATENATE(Input!D1605,", ",Input!C1605),"")</f>
        <v/>
      </c>
      <c r="C1605" s="154" t="str">
        <f>IF(Input!E1605&lt;&gt;"",Input!E1605,"")</f>
        <v/>
      </c>
      <c r="D1605" s="155" t="str">
        <f>IF(Input!F1605&lt;&gt;"",Input!F1605,"")</f>
        <v/>
      </c>
      <c r="E1605" s="154" t="str">
        <f>IF(Input!I1605&lt;&gt;"",CONCATENATE(Input!I1605,", ",LEFT(Input!H1605,1)),"")</f>
        <v/>
      </c>
      <c r="F1605" s="156"/>
      <c r="G1605" s="157" t="str">
        <f t="shared" si="25"/>
        <v/>
      </c>
      <c r="H1605" s="154" t="str">
        <f>IF(A1605&lt;&gt;"",VLOOKUP(G1605,ScoreRanges!$C$4:$E$8,3),"")</f>
        <v/>
      </c>
      <c r="I1605" s="156"/>
      <c r="J1605" s="129" t="str">
        <f>IF(AND(ConversionTable!$F$2&lt;&gt;"",A1605&lt;&gt;""),VLOOKUP(G1605,ConversionTable!B$2:D$402,3),"")</f>
        <v/>
      </c>
      <c r="K1605" s="66" t="str">
        <f>IF(AND(ConversionTable!$F$2&lt;&gt;"",A1605&lt;&gt;""),VLOOKUP(J1605,ConversionTable!I$4:K$7,3),"")</f>
        <v/>
      </c>
      <c r="M1605" s="66" t="str">
        <f>IF(A1605&lt;&gt;"",(Input!AE1605*ScoringModel!$B$11+Input!AF1605*ScoringModel!$B$21+Input!AG1605*ScoringModel!$B$31)*0.01,"")</f>
        <v/>
      </c>
      <c r="N1605" s="66" t="str">
        <f>IF(A1605&lt;&gt;"",(Input!J1605*ScoringModel!$B$4+Input!K1605*ScoringModel!$B$5+Input!L1605*ScoringModel!$B$6+Input!M1605*ScoringModel!$B$7+Input!N1605*ScoringModel!$B$8+Input!O1605*ScoringModel!$B$9+Input!P1605*ScoringModel!$B$10)*0.01,"")</f>
        <v/>
      </c>
      <c r="O1605" s="66" t="str">
        <f>IF(A1605&lt;&gt;"",(Input!Q1605*ScoringModel!$B$14+Input!R1605*ScoringModel!$B$15+Input!S1605*ScoringModel!$B$16+Input!T1605*ScoringModel!$B$17+Input!U1605*ScoringModel!$B$18+Input!V1605*ScoringModel!$B$19+Input!W1605*ScoringModel!$B$20)*0.01,"")</f>
        <v/>
      </c>
      <c r="P1605" s="66" t="str">
        <f>IF(A1605&lt;&gt;"",(Input!X1605*ScoringModel!$B$24+Input!Y1605*ScoringModel!$B$25+Input!Z1605*ScoringModel!$B$26+Input!AA1605*ScoringModel!$B$27+Input!AB1605*ScoringModel!$B$28+Input!AC1605*ScoringModel!$B$29+Input!AD1605*ScoringModel!$B$30)*0.01,"")</f>
        <v/>
      </c>
    </row>
    <row r="1606" spans="1:16" x14ac:dyDescent="0.25">
      <c r="A1606" s="154" t="str">
        <f>IF(Input!A1606&lt;&gt;"",Input!A1606,"")</f>
        <v/>
      </c>
      <c r="B1606" s="154" t="str">
        <f>IF(Input!D1606&lt;&gt;"",CONCATENATE(Input!D1606,", ",Input!C1606),"")</f>
        <v/>
      </c>
      <c r="C1606" s="154" t="str">
        <f>IF(Input!E1606&lt;&gt;"",Input!E1606,"")</f>
        <v/>
      </c>
      <c r="D1606" s="155" t="str">
        <f>IF(Input!F1606&lt;&gt;"",Input!F1606,"")</f>
        <v/>
      </c>
      <c r="E1606" s="154" t="str">
        <f>IF(Input!I1606&lt;&gt;"",CONCATENATE(Input!I1606,", ",LEFT(Input!H1606,1)),"")</f>
        <v/>
      </c>
      <c r="F1606" s="156"/>
      <c r="G1606" s="157" t="str">
        <f t="shared" si="25"/>
        <v/>
      </c>
      <c r="H1606" s="154" t="str">
        <f>IF(A1606&lt;&gt;"",VLOOKUP(G1606,ScoreRanges!$C$4:$E$8,3),"")</f>
        <v/>
      </c>
      <c r="I1606" s="156"/>
      <c r="J1606" s="129" t="str">
        <f>IF(AND(ConversionTable!$F$2&lt;&gt;"",A1606&lt;&gt;""),VLOOKUP(G1606,ConversionTable!B$2:D$402,3),"")</f>
        <v/>
      </c>
      <c r="K1606" s="66" t="str">
        <f>IF(AND(ConversionTable!$F$2&lt;&gt;"",A1606&lt;&gt;""),VLOOKUP(J1606,ConversionTable!I$4:K$7,3),"")</f>
        <v/>
      </c>
      <c r="M1606" s="66" t="str">
        <f>IF(A1606&lt;&gt;"",(Input!AE1606*ScoringModel!$B$11+Input!AF1606*ScoringModel!$B$21+Input!AG1606*ScoringModel!$B$31)*0.01,"")</f>
        <v/>
      </c>
      <c r="N1606" s="66" t="str">
        <f>IF(A1606&lt;&gt;"",(Input!J1606*ScoringModel!$B$4+Input!K1606*ScoringModel!$B$5+Input!L1606*ScoringModel!$B$6+Input!M1606*ScoringModel!$B$7+Input!N1606*ScoringModel!$B$8+Input!O1606*ScoringModel!$B$9+Input!P1606*ScoringModel!$B$10)*0.01,"")</f>
        <v/>
      </c>
      <c r="O1606" s="66" t="str">
        <f>IF(A1606&lt;&gt;"",(Input!Q1606*ScoringModel!$B$14+Input!R1606*ScoringModel!$B$15+Input!S1606*ScoringModel!$B$16+Input!T1606*ScoringModel!$B$17+Input!U1606*ScoringModel!$B$18+Input!V1606*ScoringModel!$B$19+Input!W1606*ScoringModel!$B$20)*0.01,"")</f>
        <v/>
      </c>
      <c r="P1606" s="66" t="str">
        <f>IF(A1606&lt;&gt;"",(Input!X1606*ScoringModel!$B$24+Input!Y1606*ScoringModel!$B$25+Input!Z1606*ScoringModel!$B$26+Input!AA1606*ScoringModel!$B$27+Input!AB1606*ScoringModel!$B$28+Input!AC1606*ScoringModel!$B$29+Input!AD1606*ScoringModel!$B$30)*0.01,"")</f>
        <v/>
      </c>
    </row>
    <row r="1607" spans="1:16" x14ac:dyDescent="0.25">
      <c r="A1607" s="154" t="str">
        <f>IF(Input!A1607&lt;&gt;"",Input!A1607,"")</f>
        <v/>
      </c>
      <c r="B1607" s="154" t="str">
        <f>IF(Input!D1607&lt;&gt;"",CONCATENATE(Input!D1607,", ",Input!C1607),"")</f>
        <v/>
      </c>
      <c r="C1607" s="154" t="str">
        <f>IF(Input!E1607&lt;&gt;"",Input!E1607,"")</f>
        <v/>
      </c>
      <c r="D1607" s="155" t="str">
        <f>IF(Input!F1607&lt;&gt;"",Input!F1607,"")</f>
        <v/>
      </c>
      <c r="E1607" s="154" t="str">
        <f>IF(Input!I1607&lt;&gt;"",CONCATENATE(Input!I1607,", ",LEFT(Input!H1607,1)),"")</f>
        <v/>
      </c>
      <c r="F1607" s="156"/>
      <c r="G1607" s="157" t="str">
        <f t="shared" si="25"/>
        <v/>
      </c>
      <c r="H1607" s="154" t="str">
        <f>IF(A1607&lt;&gt;"",VLOOKUP(G1607,ScoreRanges!$C$4:$E$8,3),"")</f>
        <v/>
      </c>
      <c r="I1607" s="156"/>
      <c r="J1607" s="129" t="str">
        <f>IF(AND(ConversionTable!$F$2&lt;&gt;"",A1607&lt;&gt;""),VLOOKUP(G1607,ConversionTable!B$2:D$402,3),"")</f>
        <v/>
      </c>
      <c r="K1607" s="66" t="str">
        <f>IF(AND(ConversionTable!$F$2&lt;&gt;"",A1607&lt;&gt;""),VLOOKUP(J1607,ConversionTable!I$4:K$7,3),"")</f>
        <v/>
      </c>
      <c r="M1607" s="66" t="str">
        <f>IF(A1607&lt;&gt;"",(Input!AE1607*ScoringModel!$B$11+Input!AF1607*ScoringModel!$B$21+Input!AG1607*ScoringModel!$B$31)*0.01,"")</f>
        <v/>
      </c>
      <c r="N1607" s="66" t="str">
        <f>IF(A1607&lt;&gt;"",(Input!J1607*ScoringModel!$B$4+Input!K1607*ScoringModel!$B$5+Input!L1607*ScoringModel!$B$6+Input!M1607*ScoringModel!$B$7+Input!N1607*ScoringModel!$B$8+Input!O1607*ScoringModel!$B$9+Input!P1607*ScoringModel!$B$10)*0.01,"")</f>
        <v/>
      </c>
      <c r="O1607" s="66" t="str">
        <f>IF(A1607&lt;&gt;"",(Input!Q1607*ScoringModel!$B$14+Input!R1607*ScoringModel!$B$15+Input!S1607*ScoringModel!$B$16+Input!T1607*ScoringModel!$B$17+Input!U1607*ScoringModel!$B$18+Input!V1607*ScoringModel!$B$19+Input!W1607*ScoringModel!$B$20)*0.01,"")</f>
        <v/>
      </c>
      <c r="P1607" s="66" t="str">
        <f>IF(A1607&lt;&gt;"",(Input!X1607*ScoringModel!$B$24+Input!Y1607*ScoringModel!$B$25+Input!Z1607*ScoringModel!$B$26+Input!AA1607*ScoringModel!$B$27+Input!AB1607*ScoringModel!$B$28+Input!AC1607*ScoringModel!$B$29+Input!AD1607*ScoringModel!$B$30)*0.01,"")</f>
        <v/>
      </c>
    </row>
    <row r="1608" spans="1:16" x14ac:dyDescent="0.25">
      <c r="A1608" s="154" t="str">
        <f>IF(Input!A1608&lt;&gt;"",Input!A1608,"")</f>
        <v/>
      </c>
      <c r="B1608" s="154" t="str">
        <f>IF(Input!D1608&lt;&gt;"",CONCATENATE(Input!D1608,", ",Input!C1608),"")</f>
        <v/>
      </c>
      <c r="C1608" s="154" t="str">
        <f>IF(Input!E1608&lt;&gt;"",Input!E1608,"")</f>
        <v/>
      </c>
      <c r="D1608" s="155" t="str">
        <f>IF(Input!F1608&lt;&gt;"",Input!F1608,"")</f>
        <v/>
      </c>
      <c r="E1608" s="154" t="str">
        <f>IF(Input!I1608&lt;&gt;"",CONCATENATE(Input!I1608,", ",LEFT(Input!H1608,1)),"")</f>
        <v/>
      </c>
      <c r="F1608" s="156"/>
      <c r="G1608" s="157" t="str">
        <f t="shared" si="25"/>
        <v/>
      </c>
      <c r="H1608" s="154" t="str">
        <f>IF(A1608&lt;&gt;"",VLOOKUP(G1608,ScoreRanges!$C$4:$E$8,3),"")</f>
        <v/>
      </c>
      <c r="I1608" s="156"/>
      <c r="J1608" s="129" t="str">
        <f>IF(AND(ConversionTable!$F$2&lt;&gt;"",A1608&lt;&gt;""),VLOOKUP(G1608,ConversionTable!B$2:D$402,3),"")</f>
        <v/>
      </c>
      <c r="K1608" s="66" t="str">
        <f>IF(AND(ConversionTable!$F$2&lt;&gt;"",A1608&lt;&gt;""),VLOOKUP(J1608,ConversionTable!I$4:K$7,3),"")</f>
        <v/>
      </c>
      <c r="M1608" s="66" t="str">
        <f>IF(A1608&lt;&gt;"",(Input!AE1608*ScoringModel!$B$11+Input!AF1608*ScoringModel!$B$21+Input!AG1608*ScoringModel!$B$31)*0.01,"")</f>
        <v/>
      </c>
      <c r="N1608" s="66" t="str">
        <f>IF(A1608&lt;&gt;"",(Input!J1608*ScoringModel!$B$4+Input!K1608*ScoringModel!$B$5+Input!L1608*ScoringModel!$B$6+Input!M1608*ScoringModel!$B$7+Input!N1608*ScoringModel!$B$8+Input!O1608*ScoringModel!$B$9+Input!P1608*ScoringModel!$B$10)*0.01,"")</f>
        <v/>
      </c>
      <c r="O1608" s="66" t="str">
        <f>IF(A1608&lt;&gt;"",(Input!Q1608*ScoringModel!$B$14+Input!R1608*ScoringModel!$B$15+Input!S1608*ScoringModel!$B$16+Input!T1608*ScoringModel!$B$17+Input!U1608*ScoringModel!$B$18+Input!V1608*ScoringModel!$B$19+Input!W1608*ScoringModel!$B$20)*0.01,"")</f>
        <v/>
      </c>
      <c r="P1608" s="66" t="str">
        <f>IF(A1608&lt;&gt;"",(Input!X1608*ScoringModel!$B$24+Input!Y1608*ScoringModel!$B$25+Input!Z1608*ScoringModel!$B$26+Input!AA1608*ScoringModel!$B$27+Input!AB1608*ScoringModel!$B$28+Input!AC1608*ScoringModel!$B$29+Input!AD1608*ScoringModel!$B$30)*0.01,"")</f>
        <v/>
      </c>
    </row>
    <row r="1609" spans="1:16" x14ac:dyDescent="0.25">
      <c r="A1609" s="154" t="str">
        <f>IF(Input!A1609&lt;&gt;"",Input!A1609,"")</f>
        <v/>
      </c>
      <c r="B1609" s="154" t="str">
        <f>IF(Input!D1609&lt;&gt;"",CONCATENATE(Input!D1609,", ",Input!C1609),"")</f>
        <v/>
      </c>
      <c r="C1609" s="154" t="str">
        <f>IF(Input!E1609&lt;&gt;"",Input!E1609,"")</f>
        <v/>
      </c>
      <c r="D1609" s="155" t="str">
        <f>IF(Input!F1609&lt;&gt;"",Input!F1609,"")</f>
        <v/>
      </c>
      <c r="E1609" s="154" t="str">
        <f>IF(Input!I1609&lt;&gt;"",CONCATENATE(Input!I1609,", ",LEFT(Input!H1609,1)),"")</f>
        <v/>
      </c>
      <c r="F1609" s="156"/>
      <c r="G1609" s="157" t="str">
        <f t="shared" si="25"/>
        <v/>
      </c>
      <c r="H1609" s="154" t="str">
        <f>IF(A1609&lt;&gt;"",VLOOKUP(G1609,ScoreRanges!$C$4:$E$8,3),"")</f>
        <v/>
      </c>
      <c r="I1609" s="156"/>
      <c r="J1609" s="129" t="str">
        <f>IF(AND(ConversionTable!$F$2&lt;&gt;"",A1609&lt;&gt;""),VLOOKUP(G1609,ConversionTable!B$2:D$402,3),"")</f>
        <v/>
      </c>
      <c r="K1609" s="66" t="str">
        <f>IF(AND(ConversionTable!$F$2&lt;&gt;"",A1609&lt;&gt;""),VLOOKUP(J1609,ConversionTable!I$4:K$7,3),"")</f>
        <v/>
      </c>
      <c r="M1609" s="66" t="str">
        <f>IF(A1609&lt;&gt;"",(Input!AE1609*ScoringModel!$B$11+Input!AF1609*ScoringModel!$B$21+Input!AG1609*ScoringModel!$B$31)*0.01,"")</f>
        <v/>
      </c>
      <c r="N1609" s="66" t="str">
        <f>IF(A1609&lt;&gt;"",(Input!J1609*ScoringModel!$B$4+Input!K1609*ScoringModel!$B$5+Input!L1609*ScoringModel!$B$6+Input!M1609*ScoringModel!$B$7+Input!N1609*ScoringModel!$B$8+Input!O1609*ScoringModel!$B$9+Input!P1609*ScoringModel!$B$10)*0.01,"")</f>
        <v/>
      </c>
      <c r="O1609" s="66" t="str">
        <f>IF(A1609&lt;&gt;"",(Input!Q1609*ScoringModel!$B$14+Input!R1609*ScoringModel!$B$15+Input!S1609*ScoringModel!$B$16+Input!T1609*ScoringModel!$B$17+Input!U1609*ScoringModel!$B$18+Input!V1609*ScoringModel!$B$19+Input!W1609*ScoringModel!$B$20)*0.01,"")</f>
        <v/>
      </c>
      <c r="P1609" s="66" t="str">
        <f>IF(A1609&lt;&gt;"",(Input!X1609*ScoringModel!$B$24+Input!Y1609*ScoringModel!$B$25+Input!Z1609*ScoringModel!$B$26+Input!AA1609*ScoringModel!$B$27+Input!AB1609*ScoringModel!$B$28+Input!AC1609*ScoringModel!$B$29+Input!AD1609*ScoringModel!$B$30)*0.01,"")</f>
        <v/>
      </c>
    </row>
    <row r="1610" spans="1:16" x14ac:dyDescent="0.25">
      <c r="A1610" s="154" t="str">
        <f>IF(Input!A1610&lt;&gt;"",Input!A1610,"")</f>
        <v/>
      </c>
      <c r="B1610" s="154" t="str">
        <f>IF(Input!D1610&lt;&gt;"",CONCATENATE(Input!D1610,", ",Input!C1610),"")</f>
        <v/>
      </c>
      <c r="C1610" s="154" t="str">
        <f>IF(Input!E1610&lt;&gt;"",Input!E1610,"")</f>
        <v/>
      </c>
      <c r="D1610" s="155" t="str">
        <f>IF(Input!F1610&lt;&gt;"",Input!F1610,"")</f>
        <v/>
      </c>
      <c r="E1610" s="154" t="str">
        <f>IF(Input!I1610&lt;&gt;"",CONCATENATE(Input!I1610,", ",LEFT(Input!H1610,1)),"")</f>
        <v/>
      </c>
      <c r="F1610" s="156"/>
      <c r="G1610" s="157" t="str">
        <f t="shared" si="25"/>
        <v/>
      </c>
      <c r="H1610" s="154" t="str">
        <f>IF(A1610&lt;&gt;"",VLOOKUP(G1610,ScoreRanges!$C$4:$E$8,3),"")</f>
        <v/>
      </c>
      <c r="I1610" s="156"/>
      <c r="J1610" s="129" t="str">
        <f>IF(AND(ConversionTable!$F$2&lt;&gt;"",A1610&lt;&gt;""),VLOOKUP(G1610,ConversionTable!B$2:D$402,3),"")</f>
        <v/>
      </c>
      <c r="K1610" s="66" t="str">
        <f>IF(AND(ConversionTable!$F$2&lt;&gt;"",A1610&lt;&gt;""),VLOOKUP(J1610,ConversionTable!I$4:K$7,3),"")</f>
        <v/>
      </c>
      <c r="M1610" s="66" t="str">
        <f>IF(A1610&lt;&gt;"",(Input!AE1610*ScoringModel!$B$11+Input!AF1610*ScoringModel!$B$21+Input!AG1610*ScoringModel!$B$31)*0.01,"")</f>
        <v/>
      </c>
      <c r="N1610" s="66" t="str">
        <f>IF(A1610&lt;&gt;"",(Input!J1610*ScoringModel!$B$4+Input!K1610*ScoringModel!$B$5+Input!L1610*ScoringModel!$B$6+Input!M1610*ScoringModel!$B$7+Input!N1610*ScoringModel!$B$8+Input!O1610*ScoringModel!$B$9+Input!P1610*ScoringModel!$B$10)*0.01,"")</f>
        <v/>
      </c>
      <c r="O1610" s="66" t="str">
        <f>IF(A1610&lt;&gt;"",(Input!Q1610*ScoringModel!$B$14+Input!R1610*ScoringModel!$B$15+Input!S1610*ScoringModel!$B$16+Input!T1610*ScoringModel!$B$17+Input!U1610*ScoringModel!$B$18+Input!V1610*ScoringModel!$B$19+Input!W1610*ScoringModel!$B$20)*0.01,"")</f>
        <v/>
      </c>
      <c r="P1610" s="66" t="str">
        <f>IF(A1610&lt;&gt;"",(Input!X1610*ScoringModel!$B$24+Input!Y1610*ScoringModel!$B$25+Input!Z1610*ScoringModel!$B$26+Input!AA1610*ScoringModel!$B$27+Input!AB1610*ScoringModel!$B$28+Input!AC1610*ScoringModel!$B$29+Input!AD1610*ScoringModel!$B$30)*0.01,"")</f>
        <v/>
      </c>
    </row>
    <row r="1611" spans="1:16" x14ac:dyDescent="0.25">
      <c r="A1611" s="154" t="str">
        <f>IF(Input!A1611&lt;&gt;"",Input!A1611,"")</f>
        <v/>
      </c>
      <c r="B1611" s="154" t="str">
        <f>IF(Input!D1611&lt;&gt;"",CONCATENATE(Input!D1611,", ",Input!C1611),"")</f>
        <v/>
      </c>
      <c r="C1611" s="154" t="str">
        <f>IF(Input!E1611&lt;&gt;"",Input!E1611,"")</f>
        <v/>
      </c>
      <c r="D1611" s="155" t="str">
        <f>IF(Input!F1611&lt;&gt;"",Input!F1611,"")</f>
        <v/>
      </c>
      <c r="E1611" s="154" t="str">
        <f>IF(Input!I1611&lt;&gt;"",CONCATENATE(Input!I1611,", ",LEFT(Input!H1611,1)),"")</f>
        <v/>
      </c>
      <c r="F1611" s="156"/>
      <c r="G1611" s="157" t="str">
        <f t="shared" si="25"/>
        <v/>
      </c>
      <c r="H1611" s="154" t="str">
        <f>IF(A1611&lt;&gt;"",VLOOKUP(G1611,ScoreRanges!$C$4:$E$8,3),"")</f>
        <v/>
      </c>
      <c r="I1611" s="156"/>
      <c r="J1611" s="129" t="str">
        <f>IF(AND(ConversionTable!$F$2&lt;&gt;"",A1611&lt;&gt;""),VLOOKUP(G1611,ConversionTable!B$2:D$402,3),"")</f>
        <v/>
      </c>
      <c r="K1611" s="66" t="str">
        <f>IF(AND(ConversionTable!$F$2&lt;&gt;"",A1611&lt;&gt;""),VLOOKUP(J1611,ConversionTable!I$4:K$7,3),"")</f>
        <v/>
      </c>
      <c r="M1611" s="66" t="str">
        <f>IF(A1611&lt;&gt;"",(Input!AE1611*ScoringModel!$B$11+Input!AF1611*ScoringModel!$B$21+Input!AG1611*ScoringModel!$B$31)*0.01,"")</f>
        <v/>
      </c>
      <c r="N1611" s="66" t="str">
        <f>IF(A1611&lt;&gt;"",(Input!J1611*ScoringModel!$B$4+Input!K1611*ScoringModel!$B$5+Input!L1611*ScoringModel!$B$6+Input!M1611*ScoringModel!$B$7+Input!N1611*ScoringModel!$B$8+Input!O1611*ScoringModel!$B$9+Input!P1611*ScoringModel!$B$10)*0.01,"")</f>
        <v/>
      </c>
      <c r="O1611" s="66" t="str">
        <f>IF(A1611&lt;&gt;"",(Input!Q1611*ScoringModel!$B$14+Input!R1611*ScoringModel!$B$15+Input!S1611*ScoringModel!$B$16+Input!T1611*ScoringModel!$B$17+Input!U1611*ScoringModel!$B$18+Input!V1611*ScoringModel!$B$19+Input!W1611*ScoringModel!$B$20)*0.01,"")</f>
        <v/>
      </c>
      <c r="P1611" s="66" t="str">
        <f>IF(A1611&lt;&gt;"",(Input!X1611*ScoringModel!$B$24+Input!Y1611*ScoringModel!$B$25+Input!Z1611*ScoringModel!$B$26+Input!AA1611*ScoringModel!$B$27+Input!AB1611*ScoringModel!$B$28+Input!AC1611*ScoringModel!$B$29+Input!AD1611*ScoringModel!$B$30)*0.01,"")</f>
        <v/>
      </c>
    </row>
    <row r="1612" spans="1:16" x14ac:dyDescent="0.25">
      <c r="A1612" s="154" t="str">
        <f>IF(Input!A1612&lt;&gt;"",Input!A1612,"")</f>
        <v/>
      </c>
      <c r="B1612" s="154" t="str">
        <f>IF(Input!D1612&lt;&gt;"",CONCATENATE(Input!D1612,", ",Input!C1612),"")</f>
        <v/>
      </c>
      <c r="C1612" s="154" t="str">
        <f>IF(Input!E1612&lt;&gt;"",Input!E1612,"")</f>
        <v/>
      </c>
      <c r="D1612" s="155" t="str">
        <f>IF(Input!F1612&lt;&gt;"",Input!F1612,"")</f>
        <v/>
      </c>
      <c r="E1612" s="154" t="str">
        <f>IF(Input!I1612&lt;&gt;"",CONCATENATE(Input!I1612,", ",LEFT(Input!H1612,1)),"")</f>
        <v/>
      </c>
      <c r="F1612" s="156"/>
      <c r="G1612" s="157" t="str">
        <f t="shared" si="25"/>
        <v/>
      </c>
      <c r="H1612" s="154" t="str">
        <f>IF(A1612&lt;&gt;"",VLOOKUP(G1612,ScoreRanges!$C$4:$E$8,3),"")</f>
        <v/>
      </c>
      <c r="I1612" s="156"/>
      <c r="J1612" s="129" t="str">
        <f>IF(AND(ConversionTable!$F$2&lt;&gt;"",A1612&lt;&gt;""),VLOOKUP(G1612,ConversionTable!B$2:D$402,3),"")</f>
        <v/>
      </c>
      <c r="K1612" s="66" t="str">
        <f>IF(AND(ConversionTable!$F$2&lt;&gt;"",A1612&lt;&gt;""),VLOOKUP(J1612,ConversionTable!I$4:K$7,3),"")</f>
        <v/>
      </c>
      <c r="M1612" s="66" t="str">
        <f>IF(A1612&lt;&gt;"",(Input!AE1612*ScoringModel!$B$11+Input!AF1612*ScoringModel!$B$21+Input!AG1612*ScoringModel!$B$31)*0.01,"")</f>
        <v/>
      </c>
      <c r="N1612" s="66" t="str">
        <f>IF(A1612&lt;&gt;"",(Input!J1612*ScoringModel!$B$4+Input!K1612*ScoringModel!$B$5+Input!L1612*ScoringModel!$B$6+Input!M1612*ScoringModel!$B$7+Input!N1612*ScoringModel!$B$8+Input!O1612*ScoringModel!$B$9+Input!P1612*ScoringModel!$B$10)*0.01,"")</f>
        <v/>
      </c>
      <c r="O1612" s="66" t="str">
        <f>IF(A1612&lt;&gt;"",(Input!Q1612*ScoringModel!$B$14+Input!R1612*ScoringModel!$B$15+Input!S1612*ScoringModel!$B$16+Input!T1612*ScoringModel!$B$17+Input!U1612*ScoringModel!$B$18+Input!V1612*ScoringModel!$B$19+Input!W1612*ScoringModel!$B$20)*0.01,"")</f>
        <v/>
      </c>
      <c r="P1612" s="66" t="str">
        <f>IF(A1612&lt;&gt;"",(Input!X1612*ScoringModel!$B$24+Input!Y1612*ScoringModel!$B$25+Input!Z1612*ScoringModel!$B$26+Input!AA1612*ScoringModel!$B$27+Input!AB1612*ScoringModel!$B$28+Input!AC1612*ScoringModel!$B$29+Input!AD1612*ScoringModel!$B$30)*0.01,"")</f>
        <v/>
      </c>
    </row>
    <row r="1613" spans="1:16" x14ac:dyDescent="0.25">
      <c r="A1613" s="154" t="str">
        <f>IF(Input!A1613&lt;&gt;"",Input!A1613,"")</f>
        <v/>
      </c>
      <c r="B1613" s="154" t="str">
        <f>IF(Input!D1613&lt;&gt;"",CONCATENATE(Input!D1613,", ",Input!C1613),"")</f>
        <v/>
      </c>
      <c r="C1613" s="154" t="str">
        <f>IF(Input!E1613&lt;&gt;"",Input!E1613,"")</f>
        <v/>
      </c>
      <c r="D1613" s="155" t="str">
        <f>IF(Input!F1613&lt;&gt;"",Input!F1613,"")</f>
        <v/>
      </c>
      <c r="E1613" s="154" t="str">
        <f>IF(Input!I1613&lt;&gt;"",CONCATENATE(Input!I1613,", ",LEFT(Input!H1613,1)),"")</f>
        <v/>
      </c>
      <c r="F1613" s="156"/>
      <c r="G1613" s="157" t="str">
        <f t="shared" si="25"/>
        <v/>
      </c>
      <c r="H1613" s="154" t="str">
        <f>IF(A1613&lt;&gt;"",VLOOKUP(G1613,ScoreRanges!$C$4:$E$8,3),"")</f>
        <v/>
      </c>
      <c r="I1613" s="156"/>
      <c r="J1613" s="129" t="str">
        <f>IF(AND(ConversionTable!$F$2&lt;&gt;"",A1613&lt;&gt;""),VLOOKUP(G1613,ConversionTable!B$2:D$402,3),"")</f>
        <v/>
      </c>
      <c r="K1613" s="66" t="str">
        <f>IF(AND(ConversionTable!$F$2&lt;&gt;"",A1613&lt;&gt;""),VLOOKUP(J1613,ConversionTable!I$4:K$7,3),"")</f>
        <v/>
      </c>
      <c r="M1613" s="66" t="str">
        <f>IF(A1613&lt;&gt;"",(Input!AE1613*ScoringModel!$B$11+Input!AF1613*ScoringModel!$B$21+Input!AG1613*ScoringModel!$B$31)*0.01,"")</f>
        <v/>
      </c>
      <c r="N1613" s="66" t="str">
        <f>IF(A1613&lt;&gt;"",(Input!J1613*ScoringModel!$B$4+Input!K1613*ScoringModel!$B$5+Input!L1613*ScoringModel!$B$6+Input!M1613*ScoringModel!$B$7+Input!N1613*ScoringModel!$B$8+Input!O1613*ScoringModel!$B$9+Input!P1613*ScoringModel!$B$10)*0.01,"")</f>
        <v/>
      </c>
      <c r="O1613" s="66" t="str">
        <f>IF(A1613&lt;&gt;"",(Input!Q1613*ScoringModel!$B$14+Input!R1613*ScoringModel!$B$15+Input!S1613*ScoringModel!$B$16+Input!T1613*ScoringModel!$B$17+Input!U1613*ScoringModel!$B$18+Input!V1613*ScoringModel!$B$19+Input!W1613*ScoringModel!$B$20)*0.01,"")</f>
        <v/>
      </c>
      <c r="P1613" s="66" t="str">
        <f>IF(A1613&lt;&gt;"",(Input!X1613*ScoringModel!$B$24+Input!Y1613*ScoringModel!$B$25+Input!Z1613*ScoringModel!$B$26+Input!AA1613*ScoringModel!$B$27+Input!AB1613*ScoringModel!$B$28+Input!AC1613*ScoringModel!$B$29+Input!AD1613*ScoringModel!$B$30)*0.01,"")</f>
        <v/>
      </c>
    </row>
    <row r="1614" spans="1:16" x14ac:dyDescent="0.25">
      <c r="A1614" s="154" t="str">
        <f>IF(Input!A1614&lt;&gt;"",Input!A1614,"")</f>
        <v/>
      </c>
      <c r="B1614" s="154" t="str">
        <f>IF(Input!D1614&lt;&gt;"",CONCATENATE(Input!D1614,", ",Input!C1614),"")</f>
        <v/>
      </c>
      <c r="C1614" s="154" t="str">
        <f>IF(Input!E1614&lt;&gt;"",Input!E1614,"")</f>
        <v/>
      </c>
      <c r="D1614" s="155" t="str">
        <f>IF(Input!F1614&lt;&gt;"",Input!F1614,"")</f>
        <v/>
      </c>
      <c r="E1614" s="154" t="str">
        <f>IF(Input!I1614&lt;&gt;"",CONCATENATE(Input!I1614,", ",LEFT(Input!H1614,1)),"")</f>
        <v/>
      </c>
      <c r="F1614" s="156"/>
      <c r="G1614" s="157" t="str">
        <f t="shared" si="25"/>
        <v/>
      </c>
      <c r="H1614" s="154" t="str">
        <f>IF(A1614&lt;&gt;"",VLOOKUP(G1614,ScoreRanges!$C$4:$E$8,3),"")</f>
        <v/>
      </c>
      <c r="I1614" s="156"/>
      <c r="J1614" s="129" t="str">
        <f>IF(AND(ConversionTable!$F$2&lt;&gt;"",A1614&lt;&gt;""),VLOOKUP(G1614,ConversionTable!B$2:D$402,3),"")</f>
        <v/>
      </c>
      <c r="K1614" s="66" t="str">
        <f>IF(AND(ConversionTable!$F$2&lt;&gt;"",A1614&lt;&gt;""),VLOOKUP(J1614,ConversionTable!I$4:K$7,3),"")</f>
        <v/>
      </c>
      <c r="M1614" s="66" t="str">
        <f>IF(A1614&lt;&gt;"",(Input!AE1614*ScoringModel!$B$11+Input!AF1614*ScoringModel!$B$21+Input!AG1614*ScoringModel!$B$31)*0.01,"")</f>
        <v/>
      </c>
      <c r="N1614" s="66" t="str">
        <f>IF(A1614&lt;&gt;"",(Input!J1614*ScoringModel!$B$4+Input!K1614*ScoringModel!$B$5+Input!L1614*ScoringModel!$B$6+Input!M1614*ScoringModel!$B$7+Input!N1614*ScoringModel!$B$8+Input!O1614*ScoringModel!$B$9+Input!P1614*ScoringModel!$B$10)*0.01,"")</f>
        <v/>
      </c>
      <c r="O1614" s="66" t="str">
        <f>IF(A1614&lt;&gt;"",(Input!Q1614*ScoringModel!$B$14+Input!R1614*ScoringModel!$B$15+Input!S1614*ScoringModel!$B$16+Input!T1614*ScoringModel!$B$17+Input!U1614*ScoringModel!$B$18+Input!V1614*ScoringModel!$B$19+Input!W1614*ScoringModel!$B$20)*0.01,"")</f>
        <v/>
      </c>
      <c r="P1614" s="66" t="str">
        <f>IF(A1614&lt;&gt;"",(Input!X1614*ScoringModel!$B$24+Input!Y1614*ScoringModel!$B$25+Input!Z1614*ScoringModel!$B$26+Input!AA1614*ScoringModel!$B$27+Input!AB1614*ScoringModel!$B$28+Input!AC1614*ScoringModel!$B$29+Input!AD1614*ScoringModel!$B$30)*0.01,"")</f>
        <v/>
      </c>
    </row>
    <row r="1615" spans="1:16" x14ac:dyDescent="0.25">
      <c r="A1615" s="154" t="str">
        <f>IF(Input!A1615&lt;&gt;"",Input!A1615,"")</f>
        <v/>
      </c>
      <c r="B1615" s="154" t="str">
        <f>IF(Input!D1615&lt;&gt;"",CONCATENATE(Input!D1615,", ",Input!C1615),"")</f>
        <v/>
      </c>
      <c r="C1615" s="154" t="str">
        <f>IF(Input!E1615&lt;&gt;"",Input!E1615,"")</f>
        <v/>
      </c>
      <c r="D1615" s="155" t="str">
        <f>IF(Input!F1615&lt;&gt;"",Input!F1615,"")</f>
        <v/>
      </c>
      <c r="E1615" s="154" t="str">
        <f>IF(Input!I1615&lt;&gt;"",CONCATENATE(Input!I1615,", ",LEFT(Input!H1615,1)),"")</f>
        <v/>
      </c>
      <c r="F1615" s="156"/>
      <c r="G1615" s="157" t="str">
        <f t="shared" si="25"/>
        <v/>
      </c>
      <c r="H1615" s="154" t="str">
        <f>IF(A1615&lt;&gt;"",VLOOKUP(G1615,ScoreRanges!$C$4:$E$8,3),"")</f>
        <v/>
      </c>
      <c r="I1615" s="156"/>
      <c r="J1615" s="129" t="str">
        <f>IF(AND(ConversionTable!$F$2&lt;&gt;"",A1615&lt;&gt;""),VLOOKUP(G1615,ConversionTable!B$2:D$402,3),"")</f>
        <v/>
      </c>
      <c r="K1615" s="66" t="str">
        <f>IF(AND(ConversionTable!$F$2&lt;&gt;"",A1615&lt;&gt;""),VLOOKUP(J1615,ConversionTable!I$4:K$7,3),"")</f>
        <v/>
      </c>
      <c r="M1615" s="66" t="str">
        <f>IF(A1615&lt;&gt;"",(Input!AE1615*ScoringModel!$B$11+Input!AF1615*ScoringModel!$B$21+Input!AG1615*ScoringModel!$B$31)*0.01,"")</f>
        <v/>
      </c>
      <c r="N1615" s="66" t="str">
        <f>IF(A1615&lt;&gt;"",(Input!J1615*ScoringModel!$B$4+Input!K1615*ScoringModel!$B$5+Input!L1615*ScoringModel!$B$6+Input!M1615*ScoringModel!$B$7+Input!N1615*ScoringModel!$B$8+Input!O1615*ScoringModel!$B$9+Input!P1615*ScoringModel!$B$10)*0.01,"")</f>
        <v/>
      </c>
      <c r="O1615" s="66" t="str">
        <f>IF(A1615&lt;&gt;"",(Input!Q1615*ScoringModel!$B$14+Input!R1615*ScoringModel!$B$15+Input!S1615*ScoringModel!$B$16+Input!T1615*ScoringModel!$B$17+Input!U1615*ScoringModel!$B$18+Input!V1615*ScoringModel!$B$19+Input!W1615*ScoringModel!$B$20)*0.01,"")</f>
        <v/>
      </c>
      <c r="P1615" s="66" t="str">
        <f>IF(A1615&lt;&gt;"",(Input!X1615*ScoringModel!$B$24+Input!Y1615*ScoringModel!$B$25+Input!Z1615*ScoringModel!$B$26+Input!AA1615*ScoringModel!$B$27+Input!AB1615*ScoringModel!$B$28+Input!AC1615*ScoringModel!$B$29+Input!AD1615*ScoringModel!$B$30)*0.01,"")</f>
        <v/>
      </c>
    </row>
    <row r="1616" spans="1:16" x14ac:dyDescent="0.25">
      <c r="A1616" s="154" t="str">
        <f>IF(Input!A1616&lt;&gt;"",Input!A1616,"")</f>
        <v/>
      </c>
      <c r="B1616" s="154" t="str">
        <f>IF(Input!D1616&lt;&gt;"",CONCATENATE(Input!D1616,", ",Input!C1616),"")</f>
        <v/>
      </c>
      <c r="C1616" s="154" t="str">
        <f>IF(Input!E1616&lt;&gt;"",Input!E1616,"")</f>
        <v/>
      </c>
      <c r="D1616" s="155" t="str">
        <f>IF(Input!F1616&lt;&gt;"",Input!F1616,"")</f>
        <v/>
      </c>
      <c r="E1616" s="154" t="str">
        <f>IF(Input!I1616&lt;&gt;"",CONCATENATE(Input!I1616,", ",LEFT(Input!H1616,1)),"")</f>
        <v/>
      </c>
      <c r="F1616" s="156"/>
      <c r="G1616" s="157" t="str">
        <f t="shared" si="25"/>
        <v/>
      </c>
      <c r="H1616" s="154" t="str">
        <f>IF(A1616&lt;&gt;"",VLOOKUP(G1616,ScoreRanges!$C$4:$E$8,3),"")</f>
        <v/>
      </c>
      <c r="I1616" s="156"/>
      <c r="J1616" s="129" t="str">
        <f>IF(AND(ConversionTable!$F$2&lt;&gt;"",A1616&lt;&gt;""),VLOOKUP(G1616,ConversionTable!B$2:D$402,3),"")</f>
        <v/>
      </c>
      <c r="K1616" s="66" t="str">
        <f>IF(AND(ConversionTable!$F$2&lt;&gt;"",A1616&lt;&gt;""),VLOOKUP(J1616,ConversionTable!I$4:K$7,3),"")</f>
        <v/>
      </c>
      <c r="M1616" s="66" t="str">
        <f>IF(A1616&lt;&gt;"",(Input!AE1616*ScoringModel!$B$11+Input!AF1616*ScoringModel!$B$21+Input!AG1616*ScoringModel!$B$31)*0.01,"")</f>
        <v/>
      </c>
      <c r="N1616" s="66" t="str">
        <f>IF(A1616&lt;&gt;"",(Input!J1616*ScoringModel!$B$4+Input!K1616*ScoringModel!$B$5+Input!L1616*ScoringModel!$B$6+Input!M1616*ScoringModel!$B$7+Input!N1616*ScoringModel!$B$8+Input!O1616*ScoringModel!$B$9+Input!P1616*ScoringModel!$B$10)*0.01,"")</f>
        <v/>
      </c>
      <c r="O1616" s="66" t="str">
        <f>IF(A1616&lt;&gt;"",(Input!Q1616*ScoringModel!$B$14+Input!R1616*ScoringModel!$B$15+Input!S1616*ScoringModel!$B$16+Input!T1616*ScoringModel!$B$17+Input!U1616*ScoringModel!$B$18+Input!V1616*ScoringModel!$B$19+Input!W1616*ScoringModel!$B$20)*0.01,"")</f>
        <v/>
      </c>
      <c r="P1616" s="66" t="str">
        <f>IF(A1616&lt;&gt;"",(Input!X1616*ScoringModel!$B$24+Input!Y1616*ScoringModel!$B$25+Input!Z1616*ScoringModel!$B$26+Input!AA1616*ScoringModel!$B$27+Input!AB1616*ScoringModel!$B$28+Input!AC1616*ScoringModel!$B$29+Input!AD1616*ScoringModel!$B$30)*0.01,"")</f>
        <v/>
      </c>
    </row>
    <row r="1617" spans="1:16" x14ac:dyDescent="0.25">
      <c r="A1617" s="154" t="str">
        <f>IF(Input!A1617&lt;&gt;"",Input!A1617,"")</f>
        <v/>
      </c>
      <c r="B1617" s="154" t="str">
        <f>IF(Input!D1617&lt;&gt;"",CONCATENATE(Input!D1617,", ",Input!C1617),"")</f>
        <v/>
      </c>
      <c r="C1617" s="154" t="str">
        <f>IF(Input!E1617&lt;&gt;"",Input!E1617,"")</f>
        <v/>
      </c>
      <c r="D1617" s="155" t="str">
        <f>IF(Input!F1617&lt;&gt;"",Input!F1617,"")</f>
        <v/>
      </c>
      <c r="E1617" s="154" t="str">
        <f>IF(Input!I1617&lt;&gt;"",CONCATENATE(Input!I1617,", ",LEFT(Input!H1617,1)),"")</f>
        <v/>
      </c>
      <c r="F1617" s="156"/>
      <c r="G1617" s="157" t="str">
        <f t="shared" si="25"/>
        <v/>
      </c>
      <c r="H1617" s="154" t="str">
        <f>IF(A1617&lt;&gt;"",VLOOKUP(G1617,ScoreRanges!$C$4:$E$8,3),"")</f>
        <v/>
      </c>
      <c r="I1617" s="156"/>
      <c r="J1617" s="129" t="str">
        <f>IF(AND(ConversionTable!$F$2&lt;&gt;"",A1617&lt;&gt;""),VLOOKUP(G1617,ConversionTable!B$2:D$402,3),"")</f>
        <v/>
      </c>
      <c r="K1617" s="66" t="str">
        <f>IF(AND(ConversionTable!$F$2&lt;&gt;"",A1617&lt;&gt;""),VLOOKUP(J1617,ConversionTable!I$4:K$7,3),"")</f>
        <v/>
      </c>
      <c r="M1617" s="66" t="str">
        <f>IF(A1617&lt;&gt;"",(Input!AE1617*ScoringModel!$B$11+Input!AF1617*ScoringModel!$B$21+Input!AG1617*ScoringModel!$B$31)*0.01,"")</f>
        <v/>
      </c>
      <c r="N1617" s="66" t="str">
        <f>IF(A1617&lt;&gt;"",(Input!J1617*ScoringModel!$B$4+Input!K1617*ScoringModel!$B$5+Input!L1617*ScoringModel!$B$6+Input!M1617*ScoringModel!$B$7+Input!N1617*ScoringModel!$B$8+Input!O1617*ScoringModel!$B$9+Input!P1617*ScoringModel!$B$10)*0.01,"")</f>
        <v/>
      </c>
      <c r="O1617" s="66" t="str">
        <f>IF(A1617&lt;&gt;"",(Input!Q1617*ScoringModel!$B$14+Input!R1617*ScoringModel!$B$15+Input!S1617*ScoringModel!$B$16+Input!T1617*ScoringModel!$B$17+Input!U1617*ScoringModel!$B$18+Input!V1617*ScoringModel!$B$19+Input!W1617*ScoringModel!$B$20)*0.01,"")</f>
        <v/>
      </c>
      <c r="P1617" s="66" t="str">
        <f>IF(A1617&lt;&gt;"",(Input!X1617*ScoringModel!$B$24+Input!Y1617*ScoringModel!$B$25+Input!Z1617*ScoringModel!$B$26+Input!AA1617*ScoringModel!$B$27+Input!AB1617*ScoringModel!$B$28+Input!AC1617*ScoringModel!$B$29+Input!AD1617*ScoringModel!$B$30)*0.01,"")</f>
        <v/>
      </c>
    </row>
    <row r="1618" spans="1:16" x14ac:dyDescent="0.25">
      <c r="A1618" s="154" t="str">
        <f>IF(Input!A1618&lt;&gt;"",Input!A1618,"")</f>
        <v/>
      </c>
      <c r="B1618" s="154" t="str">
        <f>IF(Input!D1618&lt;&gt;"",CONCATENATE(Input!D1618,", ",Input!C1618),"")</f>
        <v/>
      </c>
      <c r="C1618" s="154" t="str">
        <f>IF(Input!E1618&lt;&gt;"",Input!E1618,"")</f>
        <v/>
      </c>
      <c r="D1618" s="155" t="str">
        <f>IF(Input!F1618&lt;&gt;"",Input!F1618,"")</f>
        <v/>
      </c>
      <c r="E1618" s="154" t="str">
        <f>IF(Input!I1618&lt;&gt;"",CONCATENATE(Input!I1618,", ",LEFT(Input!H1618,1)),"")</f>
        <v/>
      </c>
      <c r="F1618" s="156"/>
      <c r="G1618" s="157" t="str">
        <f t="shared" si="25"/>
        <v/>
      </c>
      <c r="H1618" s="154" t="str">
        <f>IF(A1618&lt;&gt;"",VLOOKUP(G1618,ScoreRanges!$C$4:$E$8,3),"")</f>
        <v/>
      </c>
      <c r="I1618" s="156"/>
      <c r="J1618" s="129" t="str">
        <f>IF(AND(ConversionTable!$F$2&lt;&gt;"",A1618&lt;&gt;""),VLOOKUP(G1618,ConversionTable!B$2:D$402,3),"")</f>
        <v/>
      </c>
      <c r="K1618" s="66" t="str">
        <f>IF(AND(ConversionTable!$F$2&lt;&gt;"",A1618&lt;&gt;""),VLOOKUP(J1618,ConversionTable!I$4:K$7,3),"")</f>
        <v/>
      </c>
      <c r="M1618" s="66" t="str">
        <f>IF(A1618&lt;&gt;"",(Input!AE1618*ScoringModel!$B$11+Input!AF1618*ScoringModel!$B$21+Input!AG1618*ScoringModel!$B$31)*0.01,"")</f>
        <v/>
      </c>
      <c r="N1618" s="66" t="str">
        <f>IF(A1618&lt;&gt;"",(Input!J1618*ScoringModel!$B$4+Input!K1618*ScoringModel!$B$5+Input!L1618*ScoringModel!$B$6+Input!M1618*ScoringModel!$B$7+Input!N1618*ScoringModel!$B$8+Input!O1618*ScoringModel!$B$9+Input!P1618*ScoringModel!$B$10)*0.01,"")</f>
        <v/>
      </c>
      <c r="O1618" s="66" t="str">
        <f>IF(A1618&lt;&gt;"",(Input!Q1618*ScoringModel!$B$14+Input!R1618*ScoringModel!$B$15+Input!S1618*ScoringModel!$B$16+Input!T1618*ScoringModel!$B$17+Input!U1618*ScoringModel!$B$18+Input!V1618*ScoringModel!$B$19+Input!W1618*ScoringModel!$B$20)*0.01,"")</f>
        <v/>
      </c>
      <c r="P1618" s="66" t="str">
        <f>IF(A1618&lt;&gt;"",(Input!X1618*ScoringModel!$B$24+Input!Y1618*ScoringModel!$B$25+Input!Z1618*ScoringModel!$B$26+Input!AA1618*ScoringModel!$B$27+Input!AB1618*ScoringModel!$B$28+Input!AC1618*ScoringModel!$B$29+Input!AD1618*ScoringModel!$B$30)*0.01,"")</f>
        <v/>
      </c>
    </row>
    <row r="1619" spans="1:16" x14ac:dyDescent="0.25">
      <c r="A1619" s="154" t="str">
        <f>IF(Input!A1619&lt;&gt;"",Input!A1619,"")</f>
        <v/>
      </c>
      <c r="B1619" s="154" t="str">
        <f>IF(Input!D1619&lt;&gt;"",CONCATENATE(Input!D1619,", ",Input!C1619),"")</f>
        <v/>
      </c>
      <c r="C1619" s="154" t="str">
        <f>IF(Input!E1619&lt;&gt;"",Input!E1619,"")</f>
        <v/>
      </c>
      <c r="D1619" s="155" t="str">
        <f>IF(Input!F1619&lt;&gt;"",Input!F1619,"")</f>
        <v/>
      </c>
      <c r="E1619" s="154" t="str">
        <f>IF(Input!I1619&lt;&gt;"",CONCATENATE(Input!I1619,", ",LEFT(Input!H1619,1)),"")</f>
        <v/>
      </c>
      <c r="F1619" s="156"/>
      <c r="G1619" s="157" t="str">
        <f t="shared" si="25"/>
        <v/>
      </c>
      <c r="H1619" s="154" t="str">
        <f>IF(A1619&lt;&gt;"",VLOOKUP(G1619,ScoreRanges!$C$4:$E$8,3),"")</f>
        <v/>
      </c>
      <c r="I1619" s="156"/>
      <c r="J1619" s="129" t="str">
        <f>IF(AND(ConversionTable!$F$2&lt;&gt;"",A1619&lt;&gt;""),VLOOKUP(G1619,ConversionTable!B$2:D$402,3),"")</f>
        <v/>
      </c>
      <c r="K1619" s="66" t="str">
        <f>IF(AND(ConversionTable!$F$2&lt;&gt;"",A1619&lt;&gt;""),VLOOKUP(J1619,ConversionTable!I$4:K$7,3),"")</f>
        <v/>
      </c>
      <c r="M1619" s="66" t="str">
        <f>IF(A1619&lt;&gt;"",(Input!AE1619*ScoringModel!$B$11+Input!AF1619*ScoringModel!$B$21+Input!AG1619*ScoringModel!$B$31)*0.01,"")</f>
        <v/>
      </c>
      <c r="N1619" s="66" t="str">
        <f>IF(A1619&lt;&gt;"",(Input!J1619*ScoringModel!$B$4+Input!K1619*ScoringModel!$B$5+Input!L1619*ScoringModel!$B$6+Input!M1619*ScoringModel!$B$7+Input!N1619*ScoringModel!$B$8+Input!O1619*ScoringModel!$B$9+Input!P1619*ScoringModel!$B$10)*0.01,"")</f>
        <v/>
      </c>
      <c r="O1619" s="66" t="str">
        <f>IF(A1619&lt;&gt;"",(Input!Q1619*ScoringModel!$B$14+Input!R1619*ScoringModel!$B$15+Input!S1619*ScoringModel!$B$16+Input!T1619*ScoringModel!$B$17+Input!U1619*ScoringModel!$B$18+Input!V1619*ScoringModel!$B$19+Input!W1619*ScoringModel!$B$20)*0.01,"")</f>
        <v/>
      </c>
      <c r="P1619" s="66" t="str">
        <f>IF(A1619&lt;&gt;"",(Input!X1619*ScoringModel!$B$24+Input!Y1619*ScoringModel!$B$25+Input!Z1619*ScoringModel!$B$26+Input!AA1619*ScoringModel!$B$27+Input!AB1619*ScoringModel!$B$28+Input!AC1619*ScoringModel!$B$29+Input!AD1619*ScoringModel!$B$30)*0.01,"")</f>
        <v/>
      </c>
    </row>
    <row r="1620" spans="1:16" x14ac:dyDescent="0.25">
      <c r="A1620" s="154" t="str">
        <f>IF(Input!A1620&lt;&gt;"",Input!A1620,"")</f>
        <v/>
      </c>
      <c r="B1620" s="154" t="str">
        <f>IF(Input!D1620&lt;&gt;"",CONCATENATE(Input!D1620,", ",Input!C1620),"")</f>
        <v/>
      </c>
      <c r="C1620" s="154" t="str">
        <f>IF(Input!E1620&lt;&gt;"",Input!E1620,"")</f>
        <v/>
      </c>
      <c r="D1620" s="155" t="str">
        <f>IF(Input!F1620&lt;&gt;"",Input!F1620,"")</f>
        <v/>
      </c>
      <c r="E1620" s="154" t="str">
        <f>IF(Input!I1620&lt;&gt;"",CONCATENATE(Input!I1620,", ",LEFT(Input!H1620,1)),"")</f>
        <v/>
      </c>
      <c r="F1620" s="156"/>
      <c r="G1620" s="157" t="str">
        <f t="shared" si="25"/>
        <v/>
      </c>
      <c r="H1620" s="154" t="str">
        <f>IF(A1620&lt;&gt;"",VLOOKUP(G1620,ScoreRanges!$C$4:$E$8,3),"")</f>
        <v/>
      </c>
      <c r="I1620" s="156"/>
      <c r="J1620" s="129" t="str">
        <f>IF(AND(ConversionTable!$F$2&lt;&gt;"",A1620&lt;&gt;""),VLOOKUP(G1620,ConversionTable!B$2:D$402,3),"")</f>
        <v/>
      </c>
      <c r="K1620" s="66" t="str">
        <f>IF(AND(ConversionTable!$F$2&lt;&gt;"",A1620&lt;&gt;""),VLOOKUP(J1620,ConversionTable!I$4:K$7,3),"")</f>
        <v/>
      </c>
      <c r="M1620" s="66" t="str">
        <f>IF(A1620&lt;&gt;"",(Input!AE1620*ScoringModel!$B$11+Input!AF1620*ScoringModel!$B$21+Input!AG1620*ScoringModel!$B$31)*0.01,"")</f>
        <v/>
      </c>
      <c r="N1620" s="66" t="str">
        <f>IF(A1620&lt;&gt;"",(Input!J1620*ScoringModel!$B$4+Input!K1620*ScoringModel!$B$5+Input!L1620*ScoringModel!$B$6+Input!M1620*ScoringModel!$B$7+Input!N1620*ScoringModel!$B$8+Input!O1620*ScoringModel!$B$9+Input!P1620*ScoringModel!$B$10)*0.01,"")</f>
        <v/>
      </c>
      <c r="O1620" s="66" t="str">
        <f>IF(A1620&lt;&gt;"",(Input!Q1620*ScoringModel!$B$14+Input!R1620*ScoringModel!$B$15+Input!S1620*ScoringModel!$B$16+Input!T1620*ScoringModel!$B$17+Input!U1620*ScoringModel!$B$18+Input!V1620*ScoringModel!$B$19+Input!W1620*ScoringModel!$B$20)*0.01,"")</f>
        <v/>
      </c>
      <c r="P1620" s="66" t="str">
        <f>IF(A1620&lt;&gt;"",(Input!X1620*ScoringModel!$B$24+Input!Y1620*ScoringModel!$B$25+Input!Z1620*ScoringModel!$B$26+Input!AA1620*ScoringModel!$B$27+Input!AB1620*ScoringModel!$B$28+Input!AC1620*ScoringModel!$B$29+Input!AD1620*ScoringModel!$B$30)*0.01,"")</f>
        <v/>
      </c>
    </row>
    <row r="1621" spans="1:16" x14ac:dyDescent="0.25">
      <c r="A1621" s="154" t="str">
        <f>IF(Input!A1621&lt;&gt;"",Input!A1621,"")</f>
        <v/>
      </c>
      <c r="B1621" s="154" t="str">
        <f>IF(Input!D1621&lt;&gt;"",CONCATENATE(Input!D1621,", ",Input!C1621),"")</f>
        <v/>
      </c>
      <c r="C1621" s="154" t="str">
        <f>IF(Input!E1621&lt;&gt;"",Input!E1621,"")</f>
        <v/>
      </c>
      <c r="D1621" s="155" t="str">
        <f>IF(Input!F1621&lt;&gt;"",Input!F1621,"")</f>
        <v/>
      </c>
      <c r="E1621" s="154" t="str">
        <f>IF(Input!I1621&lt;&gt;"",CONCATENATE(Input!I1621,", ",LEFT(Input!H1621,1)),"")</f>
        <v/>
      </c>
      <c r="F1621" s="156"/>
      <c r="G1621" s="157" t="str">
        <f t="shared" si="25"/>
        <v/>
      </c>
      <c r="H1621" s="154" t="str">
        <f>IF(A1621&lt;&gt;"",VLOOKUP(G1621,ScoreRanges!$C$4:$E$8,3),"")</f>
        <v/>
      </c>
      <c r="I1621" s="156"/>
      <c r="J1621" s="129" t="str">
        <f>IF(AND(ConversionTable!$F$2&lt;&gt;"",A1621&lt;&gt;""),VLOOKUP(G1621,ConversionTable!B$2:D$402,3),"")</f>
        <v/>
      </c>
      <c r="K1621" s="66" t="str">
        <f>IF(AND(ConversionTable!$F$2&lt;&gt;"",A1621&lt;&gt;""),VLOOKUP(J1621,ConversionTable!I$4:K$7,3),"")</f>
        <v/>
      </c>
      <c r="M1621" s="66" t="str">
        <f>IF(A1621&lt;&gt;"",(Input!AE1621*ScoringModel!$B$11+Input!AF1621*ScoringModel!$B$21+Input!AG1621*ScoringModel!$B$31)*0.01,"")</f>
        <v/>
      </c>
      <c r="N1621" s="66" t="str">
        <f>IF(A1621&lt;&gt;"",(Input!J1621*ScoringModel!$B$4+Input!K1621*ScoringModel!$B$5+Input!L1621*ScoringModel!$B$6+Input!M1621*ScoringModel!$B$7+Input!N1621*ScoringModel!$B$8+Input!O1621*ScoringModel!$B$9+Input!P1621*ScoringModel!$B$10)*0.01,"")</f>
        <v/>
      </c>
      <c r="O1621" s="66" t="str">
        <f>IF(A1621&lt;&gt;"",(Input!Q1621*ScoringModel!$B$14+Input!R1621*ScoringModel!$B$15+Input!S1621*ScoringModel!$B$16+Input!T1621*ScoringModel!$B$17+Input!U1621*ScoringModel!$B$18+Input!V1621*ScoringModel!$B$19+Input!W1621*ScoringModel!$B$20)*0.01,"")</f>
        <v/>
      </c>
      <c r="P1621" s="66" t="str">
        <f>IF(A1621&lt;&gt;"",(Input!X1621*ScoringModel!$B$24+Input!Y1621*ScoringModel!$B$25+Input!Z1621*ScoringModel!$B$26+Input!AA1621*ScoringModel!$B$27+Input!AB1621*ScoringModel!$B$28+Input!AC1621*ScoringModel!$B$29+Input!AD1621*ScoringModel!$B$30)*0.01,"")</f>
        <v/>
      </c>
    </row>
    <row r="1622" spans="1:16" x14ac:dyDescent="0.25">
      <c r="A1622" s="154" t="str">
        <f>IF(Input!A1622&lt;&gt;"",Input!A1622,"")</f>
        <v/>
      </c>
      <c r="B1622" s="154" t="str">
        <f>IF(Input!D1622&lt;&gt;"",CONCATENATE(Input!D1622,", ",Input!C1622),"")</f>
        <v/>
      </c>
      <c r="C1622" s="154" t="str">
        <f>IF(Input!E1622&lt;&gt;"",Input!E1622,"")</f>
        <v/>
      </c>
      <c r="D1622" s="155" t="str">
        <f>IF(Input!F1622&lt;&gt;"",Input!F1622,"")</f>
        <v/>
      </c>
      <c r="E1622" s="154" t="str">
        <f>IF(Input!I1622&lt;&gt;"",CONCATENATE(Input!I1622,", ",LEFT(Input!H1622,1)),"")</f>
        <v/>
      </c>
      <c r="F1622" s="156"/>
      <c r="G1622" s="157" t="str">
        <f t="shared" si="25"/>
        <v/>
      </c>
      <c r="H1622" s="154" t="str">
        <f>IF(A1622&lt;&gt;"",VLOOKUP(G1622,ScoreRanges!$C$4:$E$8,3),"")</f>
        <v/>
      </c>
      <c r="I1622" s="156"/>
      <c r="J1622" s="129" t="str">
        <f>IF(AND(ConversionTable!$F$2&lt;&gt;"",A1622&lt;&gt;""),VLOOKUP(G1622,ConversionTable!B$2:D$402,3),"")</f>
        <v/>
      </c>
      <c r="K1622" s="66" t="str">
        <f>IF(AND(ConversionTable!$F$2&lt;&gt;"",A1622&lt;&gt;""),VLOOKUP(J1622,ConversionTable!I$4:K$7,3),"")</f>
        <v/>
      </c>
      <c r="M1622" s="66" t="str">
        <f>IF(A1622&lt;&gt;"",(Input!AE1622*ScoringModel!$B$11+Input!AF1622*ScoringModel!$B$21+Input!AG1622*ScoringModel!$B$31)*0.01,"")</f>
        <v/>
      </c>
      <c r="N1622" s="66" t="str">
        <f>IF(A1622&lt;&gt;"",(Input!J1622*ScoringModel!$B$4+Input!K1622*ScoringModel!$B$5+Input!L1622*ScoringModel!$B$6+Input!M1622*ScoringModel!$B$7+Input!N1622*ScoringModel!$B$8+Input!O1622*ScoringModel!$B$9+Input!P1622*ScoringModel!$B$10)*0.01,"")</f>
        <v/>
      </c>
      <c r="O1622" s="66" t="str">
        <f>IF(A1622&lt;&gt;"",(Input!Q1622*ScoringModel!$B$14+Input!R1622*ScoringModel!$B$15+Input!S1622*ScoringModel!$B$16+Input!T1622*ScoringModel!$B$17+Input!U1622*ScoringModel!$B$18+Input!V1622*ScoringModel!$B$19+Input!W1622*ScoringModel!$B$20)*0.01,"")</f>
        <v/>
      </c>
      <c r="P1622" s="66" t="str">
        <f>IF(A1622&lt;&gt;"",(Input!X1622*ScoringModel!$B$24+Input!Y1622*ScoringModel!$B$25+Input!Z1622*ScoringModel!$B$26+Input!AA1622*ScoringModel!$B$27+Input!AB1622*ScoringModel!$B$28+Input!AC1622*ScoringModel!$B$29+Input!AD1622*ScoringModel!$B$30)*0.01,"")</f>
        <v/>
      </c>
    </row>
    <row r="1623" spans="1:16" x14ac:dyDescent="0.25">
      <c r="A1623" s="154" t="str">
        <f>IF(Input!A1623&lt;&gt;"",Input!A1623,"")</f>
        <v/>
      </c>
      <c r="B1623" s="154" t="str">
        <f>IF(Input!D1623&lt;&gt;"",CONCATENATE(Input!D1623,", ",Input!C1623),"")</f>
        <v/>
      </c>
      <c r="C1623" s="154" t="str">
        <f>IF(Input!E1623&lt;&gt;"",Input!E1623,"")</f>
        <v/>
      </c>
      <c r="D1623" s="155" t="str">
        <f>IF(Input!F1623&lt;&gt;"",Input!F1623,"")</f>
        <v/>
      </c>
      <c r="E1623" s="154" t="str">
        <f>IF(Input!I1623&lt;&gt;"",CONCATENATE(Input!I1623,", ",LEFT(Input!H1623,1)),"")</f>
        <v/>
      </c>
      <c r="F1623" s="156"/>
      <c r="G1623" s="157" t="str">
        <f t="shared" si="25"/>
        <v/>
      </c>
      <c r="H1623" s="154" t="str">
        <f>IF(A1623&lt;&gt;"",VLOOKUP(G1623,ScoreRanges!$C$4:$E$8,3),"")</f>
        <v/>
      </c>
      <c r="I1623" s="156"/>
      <c r="J1623" s="129" t="str">
        <f>IF(AND(ConversionTable!$F$2&lt;&gt;"",A1623&lt;&gt;""),VLOOKUP(G1623,ConversionTable!B$2:D$402,3),"")</f>
        <v/>
      </c>
      <c r="K1623" s="66" t="str">
        <f>IF(AND(ConversionTable!$F$2&lt;&gt;"",A1623&lt;&gt;""),VLOOKUP(J1623,ConversionTable!I$4:K$7,3),"")</f>
        <v/>
      </c>
      <c r="M1623" s="66" t="str">
        <f>IF(A1623&lt;&gt;"",(Input!AE1623*ScoringModel!$B$11+Input!AF1623*ScoringModel!$B$21+Input!AG1623*ScoringModel!$B$31)*0.01,"")</f>
        <v/>
      </c>
      <c r="N1623" s="66" t="str">
        <f>IF(A1623&lt;&gt;"",(Input!J1623*ScoringModel!$B$4+Input!K1623*ScoringModel!$B$5+Input!L1623*ScoringModel!$B$6+Input!M1623*ScoringModel!$B$7+Input!N1623*ScoringModel!$B$8+Input!O1623*ScoringModel!$B$9+Input!P1623*ScoringModel!$B$10)*0.01,"")</f>
        <v/>
      </c>
      <c r="O1623" s="66" t="str">
        <f>IF(A1623&lt;&gt;"",(Input!Q1623*ScoringModel!$B$14+Input!R1623*ScoringModel!$B$15+Input!S1623*ScoringModel!$B$16+Input!T1623*ScoringModel!$B$17+Input!U1623*ScoringModel!$B$18+Input!V1623*ScoringModel!$B$19+Input!W1623*ScoringModel!$B$20)*0.01,"")</f>
        <v/>
      </c>
      <c r="P1623" s="66" t="str">
        <f>IF(A1623&lt;&gt;"",(Input!X1623*ScoringModel!$B$24+Input!Y1623*ScoringModel!$B$25+Input!Z1623*ScoringModel!$B$26+Input!AA1623*ScoringModel!$B$27+Input!AB1623*ScoringModel!$B$28+Input!AC1623*ScoringModel!$B$29+Input!AD1623*ScoringModel!$B$30)*0.01,"")</f>
        <v/>
      </c>
    </row>
    <row r="1624" spans="1:16" x14ac:dyDescent="0.25">
      <c r="A1624" s="154" t="str">
        <f>IF(Input!A1624&lt;&gt;"",Input!A1624,"")</f>
        <v/>
      </c>
      <c r="B1624" s="154" t="str">
        <f>IF(Input!D1624&lt;&gt;"",CONCATENATE(Input!D1624,", ",Input!C1624),"")</f>
        <v/>
      </c>
      <c r="C1624" s="154" t="str">
        <f>IF(Input!E1624&lt;&gt;"",Input!E1624,"")</f>
        <v/>
      </c>
      <c r="D1624" s="155" t="str">
        <f>IF(Input!F1624&lt;&gt;"",Input!F1624,"")</f>
        <v/>
      </c>
      <c r="E1624" s="154" t="str">
        <f>IF(Input!I1624&lt;&gt;"",CONCATENATE(Input!I1624,", ",LEFT(Input!H1624,1)),"")</f>
        <v/>
      </c>
      <c r="F1624" s="156"/>
      <c r="G1624" s="157" t="str">
        <f t="shared" si="25"/>
        <v/>
      </c>
      <c r="H1624" s="154" t="str">
        <f>IF(A1624&lt;&gt;"",VLOOKUP(G1624,ScoreRanges!$C$4:$E$8,3),"")</f>
        <v/>
      </c>
      <c r="I1624" s="156"/>
      <c r="J1624" s="129" t="str">
        <f>IF(AND(ConversionTable!$F$2&lt;&gt;"",A1624&lt;&gt;""),VLOOKUP(G1624,ConversionTable!B$2:D$402,3),"")</f>
        <v/>
      </c>
      <c r="K1624" s="66" t="str">
        <f>IF(AND(ConversionTable!$F$2&lt;&gt;"",A1624&lt;&gt;""),VLOOKUP(J1624,ConversionTable!I$4:K$7,3),"")</f>
        <v/>
      </c>
      <c r="M1624" s="66" t="str">
        <f>IF(A1624&lt;&gt;"",(Input!AE1624*ScoringModel!$B$11+Input!AF1624*ScoringModel!$B$21+Input!AG1624*ScoringModel!$B$31)*0.01,"")</f>
        <v/>
      </c>
      <c r="N1624" s="66" t="str">
        <f>IF(A1624&lt;&gt;"",(Input!J1624*ScoringModel!$B$4+Input!K1624*ScoringModel!$B$5+Input!L1624*ScoringModel!$B$6+Input!M1624*ScoringModel!$B$7+Input!N1624*ScoringModel!$B$8+Input!O1624*ScoringModel!$B$9+Input!P1624*ScoringModel!$B$10)*0.01,"")</f>
        <v/>
      </c>
      <c r="O1624" s="66" t="str">
        <f>IF(A1624&lt;&gt;"",(Input!Q1624*ScoringModel!$B$14+Input!R1624*ScoringModel!$B$15+Input!S1624*ScoringModel!$B$16+Input!T1624*ScoringModel!$B$17+Input!U1624*ScoringModel!$B$18+Input!V1624*ScoringModel!$B$19+Input!W1624*ScoringModel!$B$20)*0.01,"")</f>
        <v/>
      </c>
      <c r="P1624" s="66" t="str">
        <f>IF(A1624&lt;&gt;"",(Input!X1624*ScoringModel!$B$24+Input!Y1624*ScoringModel!$B$25+Input!Z1624*ScoringModel!$B$26+Input!AA1624*ScoringModel!$B$27+Input!AB1624*ScoringModel!$B$28+Input!AC1624*ScoringModel!$B$29+Input!AD1624*ScoringModel!$B$30)*0.01,"")</f>
        <v/>
      </c>
    </row>
    <row r="1625" spans="1:16" x14ac:dyDescent="0.25">
      <c r="A1625" s="154" t="str">
        <f>IF(Input!A1625&lt;&gt;"",Input!A1625,"")</f>
        <v/>
      </c>
      <c r="B1625" s="154" t="str">
        <f>IF(Input!D1625&lt;&gt;"",CONCATENATE(Input!D1625,", ",Input!C1625),"")</f>
        <v/>
      </c>
      <c r="C1625" s="154" t="str">
        <f>IF(Input!E1625&lt;&gt;"",Input!E1625,"")</f>
        <v/>
      </c>
      <c r="D1625" s="155" t="str">
        <f>IF(Input!F1625&lt;&gt;"",Input!F1625,"")</f>
        <v/>
      </c>
      <c r="E1625" s="154" t="str">
        <f>IF(Input!I1625&lt;&gt;"",CONCATENATE(Input!I1625,", ",LEFT(Input!H1625,1)),"")</f>
        <v/>
      </c>
      <c r="F1625" s="156"/>
      <c r="G1625" s="157" t="str">
        <f t="shared" si="25"/>
        <v/>
      </c>
      <c r="H1625" s="154" t="str">
        <f>IF(A1625&lt;&gt;"",VLOOKUP(G1625,ScoreRanges!$C$4:$E$8,3),"")</f>
        <v/>
      </c>
      <c r="I1625" s="156"/>
      <c r="J1625" s="129" t="str">
        <f>IF(AND(ConversionTable!$F$2&lt;&gt;"",A1625&lt;&gt;""),VLOOKUP(G1625,ConversionTable!B$2:D$402,3),"")</f>
        <v/>
      </c>
      <c r="K1625" s="66" t="str">
        <f>IF(AND(ConversionTable!$F$2&lt;&gt;"",A1625&lt;&gt;""),VLOOKUP(J1625,ConversionTable!I$4:K$7,3),"")</f>
        <v/>
      </c>
      <c r="M1625" s="66" t="str">
        <f>IF(A1625&lt;&gt;"",(Input!AE1625*ScoringModel!$B$11+Input!AF1625*ScoringModel!$B$21+Input!AG1625*ScoringModel!$B$31)*0.01,"")</f>
        <v/>
      </c>
      <c r="N1625" s="66" t="str">
        <f>IF(A1625&lt;&gt;"",(Input!J1625*ScoringModel!$B$4+Input!K1625*ScoringModel!$B$5+Input!L1625*ScoringModel!$B$6+Input!M1625*ScoringModel!$B$7+Input!N1625*ScoringModel!$B$8+Input!O1625*ScoringModel!$B$9+Input!P1625*ScoringModel!$B$10)*0.01,"")</f>
        <v/>
      </c>
      <c r="O1625" s="66" t="str">
        <f>IF(A1625&lt;&gt;"",(Input!Q1625*ScoringModel!$B$14+Input!R1625*ScoringModel!$B$15+Input!S1625*ScoringModel!$B$16+Input!T1625*ScoringModel!$B$17+Input!U1625*ScoringModel!$B$18+Input!V1625*ScoringModel!$B$19+Input!W1625*ScoringModel!$B$20)*0.01,"")</f>
        <v/>
      </c>
      <c r="P1625" s="66" t="str">
        <f>IF(A1625&lt;&gt;"",(Input!X1625*ScoringModel!$B$24+Input!Y1625*ScoringModel!$B$25+Input!Z1625*ScoringModel!$B$26+Input!AA1625*ScoringModel!$B$27+Input!AB1625*ScoringModel!$B$28+Input!AC1625*ScoringModel!$B$29+Input!AD1625*ScoringModel!$B$30)*0.01,"")</f>
        <v/>
      </c>
    </row>
    <row r="1626" spans="1:16" x14ac:dyDescent="0.25">
      <c r="A1626" s="154" t="str">
        <f>IF(Input!A1626&lt;&gt;"",Input!A1626,"")</f>
        <v/>
      </c>
      <c r="B1626" s="154" t="str">
        <f>IF(Input!D1626&lt;&gt;"",CONCATENATE(Input!D1626,", ",Input!C1626),"")</f>
        <v/>
      </c>
      <c r="C1626" s="154" t="str">
        <f>IF(Input!E1626&lt;&gt;"",Input!E1626,"")</f>
        <v/>
      </c>
      <c r="D1626" s="155" t="str">
        <f>IF(Input!F1626&lt;&gt;"",Input!F1626,"")</f>
        <v/>
      </c>
      <c r="E1626" s="154" t="str">
        <f>IF(Input!I1626&lt;&gt;"",CONCATENATE(Input!I1626,", ",LEFT(Input!H1626,1)),"")</f>
        <v/>
      </c>
      <c r="F1626" s="156"/>
      <c r="G1626" s="157" t="str">
        <f t="shared" si="25"/>
        <v/>
      </c>
      <c r="H1626" s="154" t="str">
        <f>IF(A1626&lt;&gt;"",VLOOKUP(G1626,ScoreRanges!$C$4:$E$8,3),"")</f>
        <v/>
      </c>
      <c r="I1626" s="156"/>
      <c r="J1626" s="129" t="str">
        <f>IF(AND(ConversionTable!$F$2&lt;&gt;"",A1626&lt;&gt;""),VLOOKUP(G1626,ConversionTable!B$2:D$402,3),"")</f>
        <v/>
      </c>
      <c r="K1626" s="66" t="str">
        <f>IF(AND(ConversionTable!$F$2&lt;&gt;"",A1626&lt;&gt;""),VLOOKUP(J1626,ConversionTable!I$4:K$7,3),"")</f>
        <v/>
      </c>
      <c r="M1626" s="66" t="str">
        <f>IF(A1626&lt;&gt;"",(Input!AE1626*ScoringModel!$B$11+Input!AF1626*ScoringModel!$B$21+Input!AG1626*ScoringModel!$B$31)*0.01,"")</f>
        <v/>
      </c>
      <c r="N1626" s="66" t="str">
        <f>IF(A1626&lt;&gt;"",(Input!J1626*ScoringModel!$B$4+Input!K1626*ScoringModel!$B$5+Input!L1626*ScoringModel!$B$6+Input!M1626*ScoringModel!$B$7+Input!N1626*ScoringModel!$B$8+Input!O1626*ScoringModel!$B$9+Input!P1626*ScoringModel!$B$10)*0.01,"")</f>
        <v/>
      </c>
      <c r="O1626" s="66" t="str">
        <f>IF(A1626&lt;&gt;"",(Input!Q1626*ScoringModel!$B$14+Input!R1626*ScoringModel!$B$15+Input!S1626*ScoringModel!$B$16+Input!T1626*ScoringModel!$B$17+Input!U1626*ScoringModel!$B$18+Input!V1626*ScoringModel!$B$19+Input!W1626*ScoringModel!$B$20)*0.01,"")</f>
        <v/>
      </c>
      <c r="P1626" s="66" t="str">
        <f>IF(A1626&lt;&gt;"",(Input!X1626*ScoringModel!$B$24+Input!Y1626*ScoringModel!$B$25+Input!Z1626*ScoringModel!$B$26+Input!AA1626*ScoringModel!$B$27+Input!AB1626*ScoringModel!$B$28+Input!AC1626*ScoringModel!$B$29+Input!AD1626*ScoringModel!$B$30)*0.01,"")</f>
        <v/>
      </c>
    </row>
    <row r="1627" spans="1:16" x14ac:dyDescent="0.25">
      <c r="A1627" s="154" t="str">
        <f>IF(Input!A1627&lt;&gt;"",Input!A1627,"")</f>
        <v/>
      </c>
      <c r="B1627" s="154" t="str">
        <f>IF(Input!D1627&lt;&gt;"",CONCATENATE(Input!D1627,", ",Input!C1627),"")</f>
        <v/>
      </c>
      <c r="C1627" s="154" t="str">
        <f>IF(Input!E1627&lt;&gt;"",Input!E1627,"")</f>
        <v/>
      </c>
      <c r="D1627" s="155" t="str">
        <f>IF(Input!F1627&lt;&gt;"",Input!F1627,"")</f>
        <v/>
      </c>
      <c r="E1627" s="154" t="str">
        <f>IF(Input!I1627&lt;&gt;"",CONCATENATE(Input!I1627,", ",LEFT(Input!H1627,1)),"")</f>
        <v/>
      </c>
      <c r="F1627" s="156"/>
      <c r="G1627" s="157" t="str">
        <f t="shared" si="25"/>
        <v/>
      </c>
      <c r="H1627" s="154" t="str">
        <f>IF(A1627&lt;&gt;"",VLOOKUP(G1627,ScoreRanges!$C$4:$E$8,3),"")</f>
        <v/>
      </c>
      <c r="I1627" s="156"/>
      <c r="J1627" s="129" t="str">
        <f>IF(AND(ConversionTable!$F$2&lt;&gt;"",A1627&lt;&gt;""),VLOOKUP(G1627,ConversionTable!B$2:D$402,3),"")</f>
        <v/>
      </c>
      <c r="K1627" s="66" t="str">
        <f>IF(AND(ConversionTable!$F$2&lt;&gt;"",A1627&lt;&gt;""),VLOOKUP(J1627,ConversionTable!I$4:K$7,3),"")</f>
        <v/>
      </c>
      <c r="M1627" s="66" t="str">
        <f>IF(A1627&lt;&gt;"",(Input!AE1627*ScoringModel!$B$11+Input!AF1627*ScoringModel!$B$21+Input!AG1627*ScoringModel!$B$31)*0.01,"")</f>
        <v/>
      </c>
      <c r="N1627" s="66" t="str">
        <f>IF(A1627&lt;&gt;"",(Input!J1627*ScoringModel!$B$4+Input!K1627*ScoringModel!$B$5+Input!L1627*ScoringModel!$B$6+Input!M1627*ScoringModel!$B$7+Input!N1627*ScoringModel!$B$8+Input!O1627*ScoringModel!$B$9+Input!P1627*ScoringModel!$B$10)*0.01,"")</f>
        <v/>
      </c>
      <c r="O1627" s="66" t="str">
        <f>IF(A1627&lt;&gt;"",(Input!Q1627*ScoringModel!$B$14+Input!R1627*ScoringModel!$B$15+Input!S1627*ScoringModel!$B$16+Input!T1627*ScoringModel!$B$17+Input!U1627*ScoringModel!$B$18+Input!V1627*ScoringModel!$B$19+Input!W1627*ScoringModel!$B$20)*0.01,"")</f>
        <v/>
      </c>
      <c r="P1627" s="66" t="str">
        <f>IF(A1627&lt;&gt;"",(Input!X1627*ScoringModel!$B$24+Input!Y1627*ScoringModel!$B$25+Input!Z1627*ScoringModel!$B$26+Input!AA1627*ScoringModel!$B$27+Input!AB1627*ScoringModel!$B$28+Input!AC1627*ScoringModel!$B$29+Input!AD1627*ScoringModel!$B$30)*0.01,"")</f>
        <v/>
      </c>
    </row>
    <row r="1628" spans="1:16" x14ac:dyDescent="0.25">
      <c r="A1628" s="154" t="str">
        <f>IF(Input!A1628&lt;&gt;"",Input!A1628,"")</f>
        <v/>
      </c>
      <c r="B1628" s="154" t="str">
        <f>IF(Input!D1628&lt;&gt;"",CONCATENATE(Input!D1628,", ",Input!C1628),"")</f>
        <v/>
      </c>
      <c r="C1628" s="154" t="str">
        <f>IF(Input!E1628&lt;&gt;"",Input!E1628,"")</f>
        <v/>
      </c>
      <c r="D1628" s="155" t="str">
        <f>IF(Input!F1628&lt;&gt;"",Input!F1628,"")</f>
        <v/>
      </c>
      <c r="E1628" s="154" t="str">
        <f>IF(Input!I1628&lt;&gt;"",CONCATENATE(Input!I1628,", ",LEFT(Input!H1628,1)),"")</f>
        <v/>
      </c>
      <c r="F1628" s="156"/>
      <c r="G1628" s="157" t="str">
        <f t="shared" si="25"/>
        <v/>
      </c>
      <c r="H1628" s="154" t="str">
        <f>IF(A1628&lt;&gt;"",VLOOKUP(G1628,ScoreRanges!$C$4:$E$8,3),"")</f>
        <v/>
      </c>
      <c r="I1628" s="156"/>
      <c r="J1628" s="129" t="str">
        <f>IF(AND(ConversionTable!$F$2&lt;&gt;"",A1628&lt;&gt;""),VLOOKUP(G1628,ConversionTable!B$2:D$402,3),"")</f>
        <v/>
      </c>
      <c r="K1628" s="66" t="str">
        <f>IF(AND(ConversionTable!$F$2&lt;&gt;"",A1628&lt;&gt;""),VLOOKUP(J1628,ConversionTable!I$4:K$7,3),"")</f>
        <v/>
      </c>
      <c r="M1628" s="66" t="str">
        <f>IF(A1628&lt;&gt;"",(Input!AE1628*ScoringModel!$B$11+Input!AF1628*ScoringModel!$B$21+Input!AG1628*ScoringModel!$B$31)*0.01,"")</f>
        <v/>
      </c>
      <c r="N1628" s="66" t="str">
        <f>IF(A1628&lt;&gt;"",(Input!J1628*ScoringModel!$B$4+Input!K1628*ScoringModel!$B$5+Input!L1628*ScoringModel!$B$6+Input!M1628*ScoringModel!$B$7+Input!N1628*ScoringModel!$B$8+Input!O1628*ScoringModel!$B$9+Input!P1628*ScoringModel!$B$10)*0.01,"")</f>
        <v/>
      </c>
      <c r="O1628" s="66" t="str">
        <f>IF(A1628&lt;&gt;"",(Input!Q1628*ScoringModel!$B$14+Input!R1628*ScoringModel!$B$15+Input!S1628*ScoringModel!$B$16+Input!T1628*ScoringModel!$B$17+Input!U1628*ScoringModel!$B$18+Input!V1628*ScoringModel!$B$19+Input!W1628*ScoringModel!$B$20)*0.01,"")</f>
        <v/>
      </c>
      <c r="P1628" s="66" t="str">
        <f>IF(A1628&lt;&gt;"",(Input!X1628*ScoringModel!$B$24+Input!Y1628*ScoringModel!$B$25+Input!Z1628*ScoringModel!$B$26+Input!AA1628*ScoringModel!$B$27+Input!AB1628*ScoringModel!$B$28+Input!AC1628*ScoringModel!$B$29+Input!AD1628*ScoringModel!$B$30)*0.01,"")</f>
        <v/>
      </c>
    </row>
    <row r="1629" spans="1:16" x14ac:dyDescent="0.25">
      <c r="A1629" s="154" t="str">
        <f>IF(Input!A1629&lt;&gt;"",Input!A1629,"")</f>
        <v/>
      </c>
      <c r="B1629" s="154" t="str">
        <f>IF(Input!D1629&lt;&gt;"",CONCATENATE(Input!D1629,", ",Input!C1629),"")</f>
        <v/>
      </c>
      <c r="C1629" s="154" t="str">
        <f>IF(Input!E1629&lt;&gt;"",Input!E1629,"")</f>
        <v/>
      </c>
      <c r="D1629" s="155" t="str">
        <f>IF(Input!F1629&lt;&gt;"",Input!F1629,"")</f>
        <v/>
      </c>
      <c r="E1629" s="154" t="str">
        <f>IF(Input!I1629&lt;&gt;"",CONCATENATE(Input!I1629,", ",LEFT(Input!H1629,1)),"")</f>
        <v/>
      </c>
      <c r="F1629" s="156"/>
      <c r="G1629" s="157" t="str">
        <f t="shared" si="25"/>
        <v/>
      </c>
      <c r="H1629" s="154" t="str">
        <f>IF(A1629&lt;&gt;"",VLOOKUP(G1629,ScoreRanges!$C$4:$E$8,3),"")</f>
        <v/>
      </c>
      <c r="I1629" s="156"/>
      <c r="J1629" s="129" t="str">
        <f>IF(AND(ConversionTable!$F$2&lt;&gt;"",A1629&lt;&gt;""),VLOOKUP(G1629,ConversionTable!B$2:D$402,3),"")</f>
        <v/>
      </c>
      <c r="K1629" s="66" t="str">
        <f>IF(AND(ConversionTable!$F$2&lt;&gt;"",A1629&lt;&gt;""),VLOOKUP(J1629,ConversionTable!I$4:K$7,3),"")</f>
        <v/>
      </c>
      <c r="M1629" s="66" t="str">
        <f>IF(A1629&lt;&gt;"",(Input!AE1629*ScoringModel!$B$11+Input!AF1629*ScoringModel!$B$21+Input!AG1629*ScoringModel!$B$31)*0.01,"")</f>
        <v/>
      </c>
      <c r="N1629" s="66" t="str">
        <f>IF(A1629&lt;&gt;"",(Input!J1629*ScoringModel!$B$4+Input!K1629*ScoringModel!$B$5+Input!L1629*ScoringModel!$B$6+Input!M1629*ScoringModel!$B$7+Input!N1629*ScoringModel!$B$8+Input!O1629*ScoringModel!$B$9+Input!P1629*ScoringModel!$B$10)*0.01,"")</f>
        <v/>
      </c>
      <c r="O1629" s="66" t="str">
        <f>IF(A1629&lt;&gt;"",(Input!Q1629*ScoringModel!$B$14+Input!R1629*ScoringModel!$B$15+Input!S1629*ScoringModel!$B$16+Input!T1629*ScoringModel!$B$17+Input!U1629*ScoringModel!$B$18+Input!V1629*ScoringModel!$B$19+Input!W1629*ScoringModel!$B$20)*0.01,"")</f>
        <v/>
      </c>
      <c r="P1629" s="66" t="str">
        <f>IF(A1629&lt;&gt;"",(Input!X1629*ScoringModel!$B$24+Input!Y1629*ScoringModel!$B$25+Input!Z1629*ScoringModel!$B$26+Input!AA1629*ScoringModel!$B$27+Input!AB1629*ScoringModel!$B$28+Input!AC1629*ScoringModel!$B$29+Input!AD1629*ScoringModel!$B$30)*0.01,"")</f>
        <v/>
      </c>
    </row>
    <row r="1630" spans="1:16" x14ac:dyDescent="0.25">
      <c r="A1630" s="154" t="str">
        <f>IF(Input!A1630&lt;&gt;"",Input!A1630,"")</f>
        <v/>
      </c>
      <c r="B1630" s="154" t="str">
        <f>IF(Input!D1630&lt;&gt;"",CONCATENATE(Input!D1630,", ",Input!C1630),"")</f>
        <v/>
      </c>
      <c r="C1630" s="154" t="str">
        <f>IF(Input!E1630&lt;&gt;"",Input!E1630,"")</f>
        <v/>
      </c>
      <c r="D1630" s="155" t="str">
        <f>IF(Input!F1630&lt;&gt;"",Input!F1630,"")</f>
        <v/>
      </c>
      <c r="E1630" s="154" t="str">
        <f>IF(Input!I1630&lt;&gt;"",CONCATENATE(Input!I1630,", ",LEFT(Input!H1630,1)),"")</f>
        <v/>
      </c>
      <c r="F1630" s="156"/>
      <c r="G1630" s="157" t="str">
        <f t="shared" si="25"/>
        <v/>
      </c>
      <c r="H1630" s="154" t="str">
        <f>IF(A1630&lt;&gt;"",VLOOKUP(G1630,ScoreRanges!$C$4:$E$8,3),"")</f>
        <v/>
      </c>
      <c r="I1630" s="156"/>
      <c r="J1630" s="129" t="str">
        <f>IF(AND(ConversionTable!$F$2&lt;&gt;"",A1630&lt;&gt;""),VLOOKUP(G1630,ConversionTable!B$2:D$402,3),"")</f>
        <v/>
      </c>
      <c r="K1630" s="66" t="str">
        <f>IF(AND(ConversionTable!$F$2&lt;&gt;"",A1630&lt;&gt;""),VLOOKUP(J1630,ConversionTable!I$4:K$7,3),"")</f>
        <v/>
      </c>
      <c r="M1630" s="66" t="str">
        <f>IF(A1630&lt;&gt;"",(Input!AE1630*ScoringModel!$B$11+Input!AF1630*ScoringModel!$B$21+Input!AG1630*ScoringModel!$B$31)*0.01,"")</f>
        <v/>
      </c>
      <c r="N1630" s="66" t="str">
        <f>IF(A1630&lt;&gt;"",(Input!J1630*ScoringModel!$B$4+Input!K1630*ScoringModel!$B$5+Input!L1630*ScoringModel!$B$6+Input!M1630*ScoringModel!$B$7+Input!N1630*ScoringModel!$B$8+Input!O1630*ScoringModel!$B$9+Input!P1630*ScoringModel!$B$10)*0.01,"")</f>
        <v/>
      </c>
      <c r="O1630" s="66" t="str">
        <f>IF(A1630&lt;&gt;"",(Input!Q1630*ScoringModel!$B$14+Input!R1630*ScoringModel!$B$15+Input!S1630*ScoringModel!$B$16+Input!T1630*ScoringModel!$B$17+Input!U1630*ScoringModel!$B$18+Input!V1630*ScoringModel!$B$19+Input!W1630*ScoringModel!$B$20)*0.01,"")</f>
        <v/>
      </c>
      <c r="P1630" s="66" t="str">
        <f>IF(A1630&lt;&gt;"",(Input!X1630*ScoringModel!$B$24+Input!Y1630*ScoringModel!$B$25+Input!Z1630*ScoringModel!$B$26+Input!AA1630*ScoringModel!$B$27+Input!AB1630*ScoringModel!$B$28+Input!AC1630*ScoringModel!$B$29+Input!AD1630*ScoringModel!$B$30)*0.01,"")</f>
        <v/>
      </c>
    </row>
    <row r="1631" spans="1:16" x14ac:dyDescent="0.25">
      <c r="A1631" s="154" t="str">
        <f>IF(Input!A1631&lt;&gt;"",Input!A1631,"")</f>
        <v/>
      </c>
      <c r="B1631" s="154" t="str">
        <f>IF(Input!D1631&lt;&gt;"",CONCATENATE(Input!D1631,", ",Input!C1631),"")</f>
        <v/>
      </c>
      <c r="C1631" s="154" t="str">
        <f>IF(Input!E1631&lt;&gt;"",Input!E1631,"")</f>
        <v/>
      </c>
      <c r="D1631" s="155" t="str">
        <f>IF(Input!F1631&lt;&gt;"",Input!F1631,"")</f>
        <v/>
      </c>
      <c r="E1631" s="154" t="str">
        <f>IF(Input!I1631&lt;&gt;"",CONCATENATE(Input!I1631,", ",LEFT(Input!H1631,1)),"")</f>
        <v/>
      </c>
      <c r="F1631" s="156"/>
      <c r="G1631" s="157" t="str">
        <f t="shared" si="25"/>
        <v/>
      </c>
      <c r="H1631" s="154" t="str">
        <f>IF(A1631&lt;&gt;"",VLOOKUP(G1631,ScoreRanges!$C$4:$E$8,3),"")</f>
        <v/>
      </c>
      <c r="I1631" s="156"/>
      <c r="J1631" s="129" t="str">
        <f>IF(AND(ConversionTable!$F$2&lt;&gt;"",A1631&lt;&gt;""),VLOOKUP(G1631,ConversionTable!B$2:D$402,3),"")</f>
        <v/>
      </c>
      <c r="K1631" s="66" t="str">
        <f>IF(AND(ConversionTable!$F$2&lt;&gt;"",A1631&lt;&gt;""),VLOOKUP(J1631,ConversionTable!I$4:K$7,3),"")</f>
        <v/>
      </c>
      <c r="M1631" s="66" t="str">
        <f>IF(A1631&lt;&gt;"",(Input!AE1631*ScoringModel!$B$11+Input!AF1631*ScoringModel!$B$21+Input!AG1631*ScoringModel!$B$31)*0.01,"")</f>
        <v/>
      </c>
      <c r="N1631" s="66" t="str">
        <f>IF(A1631&lt;&gt;"",(Input!J1631*ScoringModel!$B$4+Input!K1631*ScoringModel!$B$5+Input!L1631*ScoringModel!$B$6+Input!M1631*ScoringModel!$B$7+Input!N1631*ScoringModel!$B$8+Input!O1631*ScoringModel!$B$9+Input!P1631*ScoringModel!$B$10)*0.01,"")</f>
        <v/>
      </c>
      <c r="O1631" s="66" t="str">
        <f>IF(A1631&lt;&gt;"",(Input!Q1631*ScoringModel!$B$14+Input!R1631*ScoringModel!$B$15+Input!S1631*ScoringModel!$B$16+Input!T1631*ScoringModel!$B$17+Input!U1631*ScoringModel!$B$18+Input!V1631*ScoringModel!$B$19+Input!W1631*ScoringModel!$B$20)*0.01,"")</f>
        <v/>
      </c>
      <c r="P1631" s="66" t="str">
        <f>IF(A1631&lt;&gt;"",(Input!X1631*ScoringModel!$B$24+Input!Y1631*ScoringModel!$B$25+Input!Z1631*ScoringModel!$B$26+Input!AA1631*ScoringModel!$B$27+Input!AB1631*ScoringModel!$B$28+Input!AC1631*ScoringModel!$B$29+Input!AD1631*ScoringModel!$B$30)*0.01,"")</f>
        <v/>
      </c>
    </row>
    <row r="1632" spans="1:16" x14ac:dyDescent="0.25">
      <c r="A1632" s="154" t="str">
        <f>IF(Input!A1632&lt;&gt;"",Input!A1632,"")</f>
        <v/>
      </c>
      <c r="B1632" s="154" t="str">
        <f>IF(Input!D1632&lt;&gt;"",CONCATENATE(Input!D1632,", ",Input!C1632),"")</f>
        <v/>
      </c>
      <c r="C1632" s="154" t="str">
        <f>IF(Input!E1632&lt;&gt;"",Input!E1632,"")</f>
        <v/>
      </c>
      <c r="D1632" s="155" t="str">
        <f>IF(Input!F1632&lt;&gt;"",Input!F1632,"")</f>
        <v/>
      </c>
      <c r="E1632" s="154" t="str">
        <f>IF(Input!I1632&lt;&gt;"",CONCATENATE(Input!I1632,", ",LEFT(Input!H1632,1)),"")</f>
        <v/>
      </c>
      <c r="F1632" s="156"/>
      <c r="G1632" s="157" t="str">
        <f t="shared" si="25"/>
        <v/>
      </c>
      <c r="H1632" s="154" t="str">
        <f>IF(A1632&lt;&gt;"",VLOOKUP(G1632,ScoreRanges!$C$4:$E$8,3),"")</f>
        <v/>
      </c>
      <c r="I1632" s="156"/>
      <c r="J1632" s="129" t="str">
        <f>IF(AND(ConversionTable!$F$2&lt;&gt;"",A1632&lt;&gt;""),VLOOKUP(G1632,ConversionTable!B$2:D$402,3),"")</f>
        <v/>
      </c>
      <c r="K1632" s="66" t="str">
        <f>IF(AND(ConversionTable!$F$2&lt;&gt;"",A1632&lt;&gt;""),VLOOKUP(J1632,ConversionTable!I$4:K$7,3),"")</f>
        <v/>
      </c>
      <c r="M1632" s="66" t="str">
        <f>IF(A1632&lt;&gt;"",(Input!AE1632*ScoringModel!$B$11+Input!AF1632*ScoringModel!$B$21+Input!AG1632*ScoringModel!$B$31)*0.01,"")</f>
        <v/>
      </c>
      <c r="N1632" s="66" t="str">
        <f>IF(A1632&lt;&gt;"",(Input!J1632*ScoringModel!$B$4+Input!K1632*ScoringModel!$B$5+Input!L1632*ScoringModel!$B$6+Input!M1632*ScoringModel!$B$7+Input!N1632*ScoringModel!$B$8+Input!O1632*ScoringModel!$B$9+Input!P1632*ScoringModel!$B$10)*0.01,"")</f>
        <v/>
      </c>
      <c r="O1632" s="66" t="str">
        <f>IF(A1632&lt;&gt;"",(Input!Q1632*ScoringModel!$B$14+Input!R1632*ScoringModel!$B$15+Input!S1632*ScoringModel!$B$16+Input!T1632*ScoringModel!$B$17+Input!U1632*ScoringModel!$B$18+Input!V1632*ScoringModel!$B$19+Input!W1632*ScoringModel!$B$20)*0.01,"")</f>
        <v/>
      </c>
      <c r="P1632" s="66" t="str">
        <f>IF(A1632&lt;&gt;"",(Input!X1632*ScoringModel!$B$24+Input!Y1632*ScoringModel!$B$25+Input!Z1632*ScoringModel!$B$26+Input!AA1632*ScoringModel!$B$27+Input!AB1632*ScoringModel!$B$28+Input!AC1632*ScoringModel!$B$29+Input!AD1632*ScoringModel!$B$30)*0.01,"")</f>
        <v/>
      </c>
    </row>
    <row r="1633" spans="1:16" x14ac:dyDescent="0.25">
      <c r="A1633" s="154" t="str">
        <f>IF(Input!A1633&lt;&gt;"",Input!A1633,"")</f>
        <v/>
      </c>
      <c r="B1633" s="154" t="str">
        <f>IF(Input!D1633&lt;&gt;"",CONCATENATE(Input!D1633,", ",Input!C1633),"")</f>
        <v/>
      </c>
      <c r="C1633" s="154" t="str">
        <f>IF(Input!E1633&lt;&gt;"",Input!E1633,"")</f>
        <v/>
      </c>
      <c r="D1633" s="155" t="str">
        <f>IF(Input!F1633&lt;&gt;"",Input!F1633,"")</f>
        <v/>
      </c>
      <c r="E1633" s="154" t="str">
        <f>IF(Input!I1633&lt;&gt;"",CONCATENATE(Input!I1633,", ",LEFT(Input!H1633,1)),"")</f>
        <v/>
      </c>
      <c r="F1633" s="156"/>
      <c r="G1633" s="157" t="str">
        <f t="shared" si="25"/>
        <v/>
      </c>
      <c r="H1633" s="154" t="str">
        <f>IF(A1633&lt;&gt;"",VLOOKUP(G1633,ScoreRanges!$C$4:$E$8,3),"")</f>
        <v/>
      </c>
      <c r="I1633" s="156"/>
      <c r="J1633" s="129" t="str">
        <f>IF(AND(ConversionTable!$F$2&lt;&gt;"",A1633&lt;&gt;""),VLOOKUP(G1633,ConversionTable!B$2:D$402,3),"")</f>
        <v/>
      </c>
      <c r="K1633" s="66" t="str">
        <f>IF(AND(ConversionTable!$F$2&lt;&gt;"",A1633&lt;&gt;""),VLOOKUP(J1633,ConversionTable!I$4:K$7,3),"")</f>
        <v/>
      </c>
      <c r="M1633" s="66" t="str">
        <f>IF(A1633&lt;&gt;"",(Input!AE1633*ScoringModel!$B$11+Input!AF1633*ScoringModel!$B$21+Input!AG1633*ScoringModel!$B$31)*0.01,"")</f>
        <v/>
      </c>
      <c r="N1633" s="66" t="str">
        <f>IF(A1633&lt;&gt;"",(Input!J1633*ScoringModel!$B$4+Input!K1633*ScoringModel!$B$5+Input!L1633*ScoringModel!$B$6+Input!M1633*ScoringModel!$B$7+Input!N1633*ScoringModel!$B$8+Input!O1633*ScoringModel!$B$9+Input!P1633*ScoringModel!$B$10)*0.01,"")</f>
        <v/>
      </c>
      <c r="O1633" s="66" t="str">
        <f>IF(A1633&lt;&gt;"",(Input!Q1633*ScoringModel!$B$14+Input!R1633*ScoringModel!$B$15+Input!S1633*ScoringModel!$B$16+Input!T1633*ScoringModel!$B$17+Input!U1633*ScoringModel!$B$18+Input!V1633*ScoringModel!$B$19+Input!W1633*ScoringModel!$B$20)*0.01,"")</f>
        <v/>
      </c>
      <c r="P1633" s="66" t="str">
        <f>IF(A1633&lt;&gt;"",(Input!X1633*ScoringModel!$B$24+Input!Y1633*ScoringModel!$B$25+Input!Z1633*ScoringModel!$B$26+Input!AA1633*ScoringModel!$B$27+Input!AB1633*ScoringModel!$B$28+Input!AC1633*ScoringModel!$B$29+Input!AD1633*ScoringModel!$B$30)*0.01,"")</f>
        <v/>
      </c>
    </row>
    <row r="1634" spans="1:16" x14ac:dyDescent="0.25">
      <c r="A1634" s="154" t="str">
        <f>IF(Input!A1634&lt;&gt;"",Input!A1634,"")</f>
        <v/>
      </c>
      <c r="B1634" s="154" t="str">
        <f>IF(Input!D1634&lt;&gt;"",CONCATENATE(Input!D1634,", ",Input!C1634),"")</f>
        <v/>
      </c>
      <c r="C1634" s="154" t="str">
        <f>IF(Input!E1634&lt;&gt;"",Input!E1634,"")</f>
        <v/>
      </c>
      <c r="D1634" s="155" t="str">
        <f>IF(Input!F1634&lt;&gt;"",Input!F1634,"")</f>
        <v/>
      </c>
      <c r="E1634" s="154" t="str">
        <f>IF(Input!I1634&lt;&gt;"",CONCATENATE(Input!I1634,", ",LEFT(Input!H1634,1)),"")</f>
        <v/>
      </c>
      <c r="F1634" s="156"/>
      <c r="G1634" s="157" t="str">
        <f t="shared" si="25"/>
        <v/>
      </c>
      <c r="H1634" s="154" t="str">
        <f>IF(A1634&lt;&gt;"",VLOOKUP(G1634,ScoreRanges!$C$4:$E$8,3),"")</f>
        <v/>
      </c>
      <c r="I1634" s="156"/>
      <c r="J1634" s="129" t="str">
        <f>IF(AND(ConversionTable!$F$2&lt;&gt;"",A1634&lt;&gt;""),VLOOKUP(G1634,ConversionTable!B$2:D$402,3),"")</f>
        <v/>
      </c>
      <c r="K1634" s="66" t="str">
        <f>IF(AND(ConversionTable!$F$2&lt;&gt;"",A1634&lt;&gt;""),VLOOKUP(J1634,ConversionTable!I$4:K$7,3),"")</f>
        <v/>
      </c>
      <c r="M1634" s="66" t="str">
        <f>IF(A1634&lt;&gt;"",(Input!AE1634*ScoringModel!$B$11+Input!AF1634*ScoringModel!$B$21+Input!AG1634*ScoringModel!$B$31)*0.01,"")</f>
        <v/>
      </c>
      <c r="N1634" s="66" t="str">
        <f>IF(A1634&lt;&gt;"",(Input!J1634*ScoringModel!$B$4+Input!K1634*ScoringModel!$B$5+Input!L1634*ScoringModel!$B$6+Input!M1634*ScoringModel!$B$7+Input!N1634*ScoringModel!$B$8+Input!O1634*ScoringModel!$B$9+Input!P1634*ScoringModel!$B$10)*0.01,"")</f>
        <v/>
      </c>
      <c r="O1634" s="66" t="str">
        <f>IF(A1634&lt;&gt;"",(Input!Q1634*ScoringModel!$B$14+Input!R1634*ScoringModel!$B$15+Input!S1634*ScoringModel!$B$16+Input!T1634*ScoringModel!$B$17+Input!U1634*ScoringModel!$B$18+Input!V1634*ScoringModel!$B$19+Input!W1634*ScoringModel!$B$20)*0.01,"")</f>
        <v/>
      </c>
      <c r="P1634" s="66" t="str">
        <f>IF(A1634&lt;&gt;"",(Input!X1634*ScoringModel!$B$24+Input!Y1634*ScoringModel!$B$25+Input!Z1634*ScoringModel!$B$26+Input!AA1634*ScoringModel!$B$27+Input!AB1634*ScoringModel!$B$28+Input!AC1634*ScoringModel!$B$29+Input!AD1634*ScoringModel!$B$30)*0.01,"")</f>
        <v/>
      </c>
    </row>
    <row r="1635" spans="1:16" x14ac:dyDescent="0.25">
      <c r="A1635" s="154" t="str">
        <f>IF(Input!A1635&lt;&gt;"",Input!A1635,"")</f>
        <v/>
      </c>
      <c r="B1635" s="154" t="str">
        <f>IF(Input!D1635&lt;&gt;"",CONCATENATE(Input!D1635,", ",Input!C1635),"")</f>
        <v/>
      </c>
      <c r="C1635" s="154" t="str">
        <f>IF(Input!E1635&lt;&gt;"",Input!E1635,"")</f>
        <v/>
      </c>
      <c r="D1635" s="155" t="str">
        <f>IF(Input!F1635&lt;&gt;"",Input!F1635,"")</f>
        <v/>
      </c>
      <c r="E1635" s="154" t="str">
        <f>IF(Input!I1635&lt;&gt;"",CONCATENATE(Input!I1635,", ",LEFT(Input!H1635,1)),"")</f>
        <v/>
      </c>
      <c r="F1635" s="156"/>
      <c r="G1635" s="157" t="str">
        <f t="shared" si="25"/>
        <v/>
      </c>
      <c r="H1635" s="154" t="str">
        <f>IF(A1635&lt;&gt;"",VLOOKUP(G1635,ScoreRanges!$C$4:$E$8,3),"")</f>
        <v/>
      </c>
      <c r="I1635" s="156"/>
      <c r="J1635" s="129" t="str">
        <f>IF(AND(ConversionTable!$F$2&lt;&gt;"",A1635&lt;&gt;""),VLOOKUP(G1635,ConversionTable!B$2:D$402,3),"")</f>
        <v/>
      </c>
      <c r="K1635" s="66" t="str">
        <f>IF(AND(ConversionTable!$F$2&lt;&gt;"",A1635&lt;&gt;""),VLOOKUP(J1635,ConversionTable!I$4:K$7,3),"")</f>
        <v/>
      </c>
      <c r="M1635" s="66" t="str">
        <f>IF(A1635&lt;&gt;"",(Input!AE1635*ScoringModel!$B$11+Input!AF1635*ScoringModel!$B$21+Input!AG1635*ScoringModel!$B$31)*0.01,"")</f>
        <v/>
      </c>
      <c r="N1635" s="66" t="str">
        <f>IF(A1635&lt;&gt;"",(Input!J1635*ScoringModel!$B$4+Input!K1635*ScoringModel!$B$5+Input!L1635*ScoringModel!$B$6+Input!M1635*ScoringModel!$B$7+Input!N1635*ScoringModel!$B$8+Input!O1635*ScoringModel!$B$9+Input!P1635*ScoringModel!$B$10)*0.01,"")</f>
        <v/>
      </c>
      <c r="O1635" s="66" t="str">
        <f>IF(A1635&lt;&gt;"",(Input!Q1635*ScoringModel!$B$14+Input!R1635*ScoringModel!$B$15+Input!S1635*ScoringModel!$B$16+Input!T1635*ScoringModel!$B$17+Input!U1635*ScoringModel!$B$18+Input!V1635*ScoringModel!$B$19+Input!W1635*ScoringModel!$B$20)*0.01,"")</f>
        <v/>
      </c>
      <c r="P1635" s="66" t="str">
        <f>IF(A1635&lt;&gt;"",(Input!X1635*ScoringModel!$B$24+Input!Y1635*ScoringModel!$B$25+Input!Z1635*ScoringModel!$B$26+Input!AA1635*ScoringModel!$B$27+Input!AB1635*ScoringModel!$B$28+Input!AC1635*ScoringModel!$B$29+Input!AD1635*ScoringModel!$B$30)*0.01,"")</f>
        <v/>
      </c>
    </row>
    <row r="1636" spans="1:16" x14ac:dyDescent="0.25">
      <c r="A1636" s="154" t="str">
        <f>IF(Input!A1636&lt;&gt;"",Input!A1636,"")</f>
        <v/>
      </c>
      <c r="B1636" s="154" t="str">
        <f>IF(Input!D1636&lt;&gt;"",CONCATENATE(Input!D1636,", ",Input!C1636),"")</f>
        <v/>
      </c>
      <c r="C1636" s="154" t="str">
        <f>IF(Input!E1636&lt;&gt;"",Input!E1636,"")</f>
        <v/>
      </c>
      <c r="D1636" s="155" t="str">
        <f>IF(Input!F1636&lt;&gt;"",Input!F1636,"")</f>
        <v/>
      </c>
      <c r="E1636" s="154" t="str">
        <f>IF(Input!I1636&lt;&gt;"",CONCATENATE(Input!I1636,", ",LEFT(Input!H1636,1)),"")</f>
        <v/>
      </c>
      <c r="F1636" s="156"/>
      <c r="G1636" s="157" t="str">
        <f t="shared" si="25"/>
        <v/>
      </c>
      <c r="H1636" s="154" t="str">
        <f>IF(A1636&lt;&gt;"",VLOOKUP(G1636,ScoreRanges!$C$4:$E$8,3),"")</f>
        <v/>
      </c>
      <c r="I1636" s="156"/>
      <c r="J1636" s="129" t="str">
        <f>IF(AND(ConversionTable!$F$2&lt;&gt;"",A1636&lt;&gt;""),VLOOKUP(G1636,ConversionTable!B$2:D$402,3),"")</f>
        <v/>
      </c>
      <c r="K1636" s="66" t="str">
        <f>IF(AND(ConversionTable!$F$2&lt;&gt;"",A1636&lt;&gt;""),VLOOKUP(J1636,ConversionTable!I$4:K$7,3),"")</f>
        <v/>
      </c>
      <c r="M1636" s="66" t="str">
        <f>IF(A1636&lt;&gt;"",(Input!AE1636*ScoringModel!$B$11+Input!AF1636*ScoringModel!$B$21+Input!AG1636*ScoringModel!$B$31)*0.01,"")</f>
        <v/>
      </c>
      <c r="N1636" s="66" t="str">
        <f>IF(A1636&lt;&gt;"",(Input!J1636*ScoringModel!$B$4+Input!K1636*ScoringModel!$B$5+Input!L1636*ScoringModel!$B$6+Input!M1636*ScoringModel!$B$7+Input!N1636*ScoringModel!$B$8+Input!O1636*ScoringModel!$B$9+Input!P1636*ScoringModel!$B$10)*0.01,"")</f>
        <v/>
      </c>
      <c r="O1636" s="66" t="str">
        <f>IF(A1636&lt;&gt;"",(Input!Q1636*ScoringModel!$B$14+Input!R1636*ScoringModel!$B$15+Input!S1636*ScoringModel!$B$16+Input!T1636*ScoringModel!$B$17+Input!U1636*ScoringModel!$B$18+Input!V1636*ScoringModel!$B$19+Input!W1636*ScoringModel!$B$20)*0.01,"")</f>
        <v/>
      </c>
      <c r="P1636" s="66" t="str">
        <f>IF(A1636&lt;&gt;"",(Input!X1636*ScoringModel!$B$24+Input!Y1636*ScoringModel!$B$25+Input!Z1636*ScoringModel!$B$26+Input!AA1636*ScoringModel!$B$27+Input!AB1636*ScoringModel!$B$28+Input!AC1636*ScoringModel!$B$29+Input!AD1636*ScoringModel!$B$30)*0.01,"")</f>
        <v/>
      </c>
    </row>
    <row r="1637" spans="1:16" x14ac:dyDescent="0.25">
      <c r="A1637" s="154" t="str">
        <f>IF(Input!A1637&lt;&gt;"",Input!A1637,"")</f>
        <v/>
      </c>
      <c r="B1637" s="154" t="str">
        <f>IF(Input!D1637&lt;&gt;"",CONCATENATE(Input!D1637,", ",Input!C1637),"")</f>
        <v/>
      </c>
      <c r="C1637" s="154" t="str">
        <f>IF(Input!E1637&lt;&gt;"",Input!E1637,"")</f>
        <v/>
      </c>
      <c r="D1637" s="155" t="str">
        <f>IF(Input!F1637&lt;&gt;"",Input!F1637,"")</f>
        <v/>
      </c>
      <c r="E1637" s="154" t="str">
        <f>IF(Input!I1637&lt;&gt;"",CONCATENATE(Input!I1637,", ",LEFT(Input!H1637,1)),"")</f>
        <v/>
      </c>
      <c r="F1637" s="156"/>
      <c r="G1637" s="157" t="str">
        <f t="shared" si="25"/>
        <v/>
      </c>
      <c r="H1637" s="154" t="str">
        <f>IF(A1637&lt;&gt;"",VLOOKUP(G1637,ScoreRanges!$C$4:$E$8,3),"")</f>
        <v/>
      </c>
      <c r="I1637" s="156"/>
      <c r="J1637" s="129" t="str">
        <f>IF(AND(ConversionTable!$F$2&lt;&gt;"",A1637&lt;&gt;""),VLOOKUP(G1637,ConversionTable!B$2:D$402,3),"")</f>
        <v/>
      </c>
      <c r="K1637" s="66" t="str">
        <f>IF(AND(ConversionTable!$F$2&lt;&gt;"",A1637&lt;&gt;""),VLOOKUP(J1637,ConversionTable!I$4:K$7,3),"")</f>
        <v/>
      </c>
      <c r="M1637" s="66" t="str">
        <f>IF(A1637&lt;&gt;"",(Input!AE1637*ScoringModel!$B$11+Input!AF1637*ScoringModel!$B$21+Input!AG1637*ScoringModel!$B$31)*0.01,"")</f>
        <v/>
      </c>
      <c r="N1637" s="66" t="str">
        <f>IF(A1637&lt;&gt;"",(Input!J1637*ScoringModel!$B$4+Input!K1637*ScoringModel!$B$5+Input!L1637*ScoringModel!$B$6+Input!M1637*ScoringModel!$B$7+Input!N1637*ScoringModel!$B$8+Input!O1637*ScoringModel!$B$9+Input!P1637*ScoringModel!$B$10)*0.01,"")</f>
        <v/>
      </c>
      <c r="O1637" s="66" t="str">
        <f>IF(A1637&lt;&gt;"",(Input!Q1637*ScoringModel!$B$14+Input!R1637*ScoringModel!$B$15+Input!S1637*ScoringModel!$B$16+Input!T1637*ScoringModel!$B$17+Input!U1637*ScoringModel!$B$18+Input!V1637*ScoringModel!$B$19+Input!W1637*ScoringModel!$B$20)*0.01,"")</f>
        <v/>
      </c>
      <c r="P1637" s="66" t="str">
        <f>IF(A1637&lt;&gt;"",(Input!X1637*ScoringModel!$B$24+Input!Y1637*ScoringModel!$B$25+Input!Z1637*ScoringModel!$B$26+Input!AA1637*ScoringModel!$B$27+Input!AB1637*ScoringModel!$B$28+Input!AC1637*ScoringModel!$B$29+Input!AD1637*ScoringModel!$B$30)*0.01,"")</f>
        <v/>
      </c>
    </row>
    <row r="1638" spans="1:16" x14ac:dyDescent="0.25">
      <c r="A1638" s="154" t="str">
        <f>IF(Input!A1638&lt;&gt;"",Input!A1638,"")</f>
        <v/>
      </c>
      <c r="B1638" s="154" t="str">
        <f>IF(Input!D1638&lt;&gt;"",CONCATENATE(Input!D1638,", ",Input!C1638),"")</f>
        <v/>
      </c>
      <c r="C1638" s="154" t="str">
        <f>IF(Input!E1638&lt;&gt;"",Input!E1638,"")</f>
        <v/>
      </c>
      <c r="D1638" s="155" t="str">
        <f>IF(Input!F1638&lt;&gt;"",Input!F1638,"")</f>
        <v/>
      </c>
      <c r="E1638" s="154" t="str">
        <f>IF(Input!I1638&lt;&gt;"",CONCATENATE(Input!I1638,", ",LEFT(Input!H1638,1)),"")</f>
        <v/>
      </c>
      <c r="F1638" s="156"/>
      <c r="G1638" s="157" t="str">
        <f t="shared" si="25"/>
        <v/>
      </c>
      <c r="H1638" s="154" t="str">
        <f>IF(A1638&lt;&gt;"",VLOOKUP(G1638,ScoreRanges!$C$4:$E$8,3),"")</f>
        <v/>
      </c>
      <c r="I1638" s="156"/>
      <c r="J1638" s="129" t="str">
        <f>IF(AND(ConversionTable!$F$2&lt;&gt;"",A1638&lt;&gt;""),VLOOKUP(G1638,ConversionTable!B$2:D$402,3),"")</f>
        <v/>
      </c>
      <c r="K1638" s="66" t="str">
        <f>IF(AND(ConversionTable!$F$2&lt;&gt;"",A1638&lt;&gt;""),VLOOKUP(J1638,ConversionTable!I$4:K$7,3),"")</f>
        <v/>
      </c>
      <c r="M1638" s="66" t="str">
        <f>IF(A1638&lt;&gt;"",(Input!AE1638*ScoringModel!$B$11+Input!AF1638*ScoringModel!$B$21+Input!AG1638*ScoringModel!$B$31)*0.01,"")</f>
        <v/>
      </c>
      <c r="N1638" s="66" t="str">
        <f>IF(A1638&lt;&gt;"",(Input!J1638*ScoringModel!$B$4+Input!K1638*ScoringModel!$B$5+Input!L1638*ScoringModel!$B$6+Input!M1638*ScoringModel!$B$7+Input!N1638*ScoringModel!$B$8+Input!O1638*ScoringModel!$B$9+Input!P1638*ScoringModel!$B$10)*0.01,"")</f>
        <v/>
      </c>
      <c r="O1638" s="66" t="str">
        <f>IF(A1638&lt;&gt;"",(Input!Q1638*ScoringModel!$B$14+Input!R1638*ScoringModel!$B$15+Input!S1638*ScoringModel!$B$16+Input!T1638*ScoringModel!$B$17+Input!U1638*ScoringModel!$B$18+Input!V1638*ScoringModel!$B$19+Input!W1638*ScoringModel!$B$20)*0.01,"")</f>
        <v/>
      </c>
      <c r="P1638" s="66" t="str">
        <f>IF(A1638&lt;&gt;"",(Input!X1638*ScoringModel!$B$24+Input!Y1638*ScoringModel!$B$25+Input!Z1638*ScoringModel!$B$26+Input!AA1638*ScoringModel!$B$27+Input!AB1638*ScoringModel!$B$28+Input!AC1638*ScoringModel!$B$29+Input!AD1638*ScoringModel!$B$30)*0.01,"")</f>
        <v/>
      </c>
    </row>
    <row r="1639" spans="1:16" x14ac:dyDescent="0.25">
      <c r="A1639" s="154" t="str">
        <f>IF(Input!A1639&lt;&gt;"",Input!A1639,"")</f>
        <v/>
      </c>
      <c r="B1639" s="154" t="str">
        <f>IF(Input!D1639&lt;&gt;"",CONCATENATE(Input!D1639,", ",Input!C1639),"")</f>
        <v/>
      </c>
      <c r="C1639" s="154" t="str">
        <f>IF(Input!E1639&lt;&gt;"",Input!E1639,"")</f>
        <v/>
      </c>
      <c r="D1639" s="155" t="str">
        <f>IF(Input!F1639&lt;&gt;"",Input!F1639,"")</f>
        <v/>
      </c>
      <c r="E1639" s="154" t="str">
        <f>IF(Input!I1639&lt;&gt;"",CONCATENATE(Input!I1639,", ",LEFT(Input!H1639,1)),"")</f>
        <v/>
      </c>
      <c r="F1639" s="156"/>
      <c r="G1639" s="157" t="str">
        <f t="shared" si="25"/>
        <v/>
      </c>
      <c r="H1639" s="154" t="str">
        <f>IF(A1639&lt;&gt;"",VLOOKUP(G1639,ScoreRanges!$C$4:$E$8,3),"")</f>
        <v/>
      </c>
      <c r="I1639" s="156"/>
      <c r="J1639" s="129" t="str">
        <f>IF(AND(ConversionTable!$F$2&lt;&gt;"",A1639&lt;&gt;""),VLOOKUP(G1639,ConversionTable!B$2:D$402,3),"")</f>
        <v/>
      </c>
      <c r="K1639" s="66" t="str">
        <f>IF(AND(ConversionTable!$F$2&lt;&gt;"",A1639&lt;&gt;""),VLOOKUP(J1639,ConversionTable!I$4:K$7,3),"")</f>
        <v/>
      </c>
      <c r="M1639" s="66" t="str">
        <f>IF(A1639&lt;&gt;"",(Input!AE1639*ScoringModel!$B$11+Input!AF1639*ScoringModel!$B$21+Input!AG1639*ScoringModel!$B$31)*0.01,"")</f>
        <v/>
      </c>
      <c r="N1639" s="66" t="str">
        <f>IF(A1639&lt;&gt;"",(Input!J1639*ScoringModel!$B$4+Input!K1639*ScoringModel!$B$5+Input!L1639*ScoringModel!$B$6+Input!M1639*ScoringModel!$B$7+Input!N1639*ScoringModel!$B$8+Input!O1639*ScoringModel!$B$9+Input!P1639*ScoringModel!$B$10)*0.01,"")</f>
        <v/>
      </c>
      <c r="O1639" s="66" t="str">
        <f>IF(A1639&lt;&gt;"",(Input!Q1639*ScoringModel!$B$14+Input!R1639*ScoringModel!$B$15+Input!S1639*ScoringModel!$B$16+Input!T1639*ScoringModel!$B$17+Input!U1639*ScoringModel!$B$18+Input!V1639*ScoringModel!$B$19+Input!W1639*ScoringModel!$B$20)*0.01,"")</f>
        <v/>
      </c>
      <c r="P1639" s="66" t="str">
        <f>IF(A1639&lt;&gt;"",(Input!X1639*ScoringModel!$B$24+Input!Y1639*ScoringModel!$B$25+Input!Z1639*ScoringModel!$B$26+Input!AA1639*ScoringModel!$B$27+Input!AB1639*ScoringModel!$B$28+Input!AC1639*ScoringModel!$B$29+Input!AD1639*ScoringModel!$B$30)*0.01,"")</f>
        <v/>
      </c>
    </row>
    <row r="1640" spans="1:16" x14ac:dyDescent="0.25">
      <c r="A1640" s="154" t="str">
        <f>IF(Input!A1640&lt;&gt;"",Input!A1640,"")</f>
        <v/>
      </c>
      <c r="B1640" s="154" t="str">
        <f>IF(Input!D1640&lt;&gt;"",CONCATENATE(Input!D1640,", ",Input!C1640),"")</f>
        <v/>
      </c>
      <c r="C1640" s="154" t="str">
        <f>IF(Input!E1640&lt;&gt;"",Input!E1640,"")</f>
        <v/>
      </c>
      <c r="D1640" s="155" t="str">
        <f>IF(Input!F1640&lt;&gt;"",Input!F1640,"")</f>
        <v/>
      </c>
      <c r="E1640" s="154" t="str">
        <f>IF(Input!I1640&lt;&gt;"",CONCATENATE(Input!I1640,", ",LEFT(Input!H1640,1)),"")</f>
        <v/>
      </c>
      <c r="F1640" s="156"/>
      <c r="G1640" s="157" t="str">
        <f t="shared" si="25"/>
        <v/>
      </c>
      <c r="H1640" s="154" t="str">
        <f>IF(A1640&lt;&gt;"",VLOOKUP(G1640,ScoreRanges!$C$4:$E$8,3),"")</f>
        <v/>
      </c>
      <c r="I1640" s="156"/>
      <c r="J1640" s="129" t="str">
        <f>IF(AND(ConversionTable!$F$2&lt;&gt;"",A1640&lt;&gt;""),VLOOKUP(G1640,ConversionTable!B$2:D$402,3),"")</f>
        <v/>
      </c>
      <c r="K1640" s="66" t="str">
        <f>IF(AND(ConversionTable!$F$2&lt;&gt;"",A1640&lt;&gt;""),VLOOKUP(J1640,ConversionTable!I$4:K$7,3),"")</f>
        <v/>
      </c>
      <c r="M1640" s="66" t="str">
        <f>IF(A1640&lt;&gt;"",(Input!AE1640*ScoringModel!$B$11+Input!AF1640*ScoringModel!$B$21+Input!AG1640*ScoringModel!$B$31)*0.01,"")</f>
        <v/>
      </c>
      <c r="N1640" s="66" t="str">
        <f>IF(A1640&lt;&gt;"",(Input!J1640*ScoringModel!$B$4+Input!K1640*ScoringModel!$B$5+Input!L1640*ScoringModel!$B$6+Input!M1640*ScoringModel!$B$7+Input!N1640*ScoringModel!$B$8+Input!O1640*ScoringModel!$B$9+Input!P1640*ScoringModel!$B$10)*0.01,"")</f>
        <v/>
      </c>
      <c r="O1640" s="66" t="str">
        <f>IF(A1640&lt;&gt;"",(Input!Q1640*ScoringModel!$B$14+Input!R1640*ScoringModel!$B$15+Input!S1640*ScoringModel!$B$16+Input!T1640*ScoringModel!$B$17+Input!U1640*ScoringModel!$B$18+Input!V1640*ScoringModel!$B$19+Input!W1640*ScoringModel!$B$20)*0.01,"")</f>
        <v/>
      </c>
      <c r="P1640" s="66" t="str">
        <f>IF(A1640&lt;&gt;"",(Input!X1640*ScoringModel!$B$24+Input!Y1640*ScoringModel!$B$25+Input!Z1640*ScoringModel!$B$26+Input!AA1640*ScoringModel!$B$27+Input!AB1640*ScoringModel!$B$28+Input!AC1640*ScoringModel!$B$29+Input!AD1640*ScoringModel!$B$30)*0.01,"")</f>
        <v/>
      </c>
    </row>
    <row r="1641" spans="1:16" x14ac:dyDescent="0.25">
      <c r="A1641" s="154" t="str">
        <f>IF(Input!A1641&lt;&gt;"",Input!A1641,"")</f>
        <v/>
      </c>
      <c r="B1641" s="154" t="str">
        <f>IF(Input!D1641&lt;&gt;"",CONCATENATE(Input!D1641,", ",Input!C1641),"")</f>
        <v/>
      </c>
      <c r="C1641" s="154" t="str">
        <f>IF(Input!E1641&lt;&gt;"",Input!E1641,"")</f>
        <v/>
      </c>
      <c r="D1641" s="155" t="str">
        <f>IF(Input!F1641&lt;&gt;"",Input!F1641,"")</f>
        <v/>
      </c>
      <c r="E1641" s="154" t="str">
        <f>IF(Input!I1641&lt;&gt;"",CONCATENATE(Input!I1641,", ",LEFT(Input!H1641,1)),"")</f>
        <v/>
      </c>
      <c r="F1641" s="156"/>
      <c r="G1641" s="157" t="str">
        <f t="shared" si="25"/>
        <v/>
      </c>
      <c r="H1641" s="154" t="str">
        <f>IF(A1641&lt;&gt;"",VLOOKUP(G1641,ScoreRanges!$C$4:$E$8,3),"")</f>
        <v/>
      </c>
      <c r="I1641" s="156"/>
      <c r="J1641" s="129" t="str">
        <f>IF(AND(ConversionTable!$F$2&lt;&gt;"",A1641&lt;&gt;""),VLOOKUP(G1641,ConversionTable!B$2:D$402,3),"")</f>
        <v/>
      </c>
      <c r="K1641" s="66" t="str">
        <f>IF(AND(ConversionTable!$F$2&lt;&gt;"",A1641&lt;&gt;""),VLOOKUP(J1641,ConversionTable!I$4:K$7,3),"")</f>
        <v/>
      </c>
      <c r="M1641" s="66" t="str">
        <f>IF(A1641&lt;&gt;"",(Input!AE1641*ScoringModel!$B$11+Input!AF1641*ScoringModel!$B$21+Input!AG1641*ScoringModel!$B$31)*0.01,"")</f>
        <v/>
      </c>
      <c r="N1641" s="66" t="str">
        <f>IF(A1641&lt;&gt;"",(Input!J1641*ScoringModel!$B$4+Input!K1641*ScoringModel!$B$5+Input!L1641*ScoringModel!$B$6+Input!M1641*ScoringModel!$B$7+Input!N1641*ScoringModel!$B$8+Input!O1641*ScoringModel!$B$9+Input!P1641*ScoringModel!$B$10)*0.01,"")</f>
        <v/>
      </c>
      <c r="O1641" s="66" t="str">
        <f>IF(A1641&lt;&gt;"",(Input!Q1641*ScoringModel!$B$14+Input!R1641*ScoringModel!$B$15+Input!S1641*ScoringModel!$B$16+Input!T1641*ScoringModel!$B$17+Input!U1641*ScoringModel!$B$18+Input!V1641*ScoringModel!$B$19+Input!W1641*ScoringModel!$B$20)*0.01,"")</f>
        <v/>
      </c>
      <c r="P1641" s="66" t="str">
        <f>IF(A1641&lt;&gt;"",(Input!X1641*ScoringModel!$B$24+Input!Y1641*ScoringModel!$B$25+Input!Z1641*ScoringModel!$B$26+Input!AA1641*ScoringModel!$B$27+Input!AB1641*ScoringModel!$B$28+Input!AC1641*ScoringModel!$B$29+Input!AD1641*ScoringModel!$B$30)*0.01,"")</f>
        <v/>
      </c>
    </row>
    <row r="1642" spans="1:16" x14ac:dyDescent="0.25">
      <c r="A1642" s="154" t="str">
        <f>IF(Input!A1642&lt;&gt;"",Input!A1642,"")</f>
        <v/>
      </c>
      <c r="B1642" s="154" t="str">
        <f>IF(Input!D1642&lt;&gt;"",CONCATENATE(Input!D1642,", ",Input!C1642),"")</f>
        <v/>
      </c>
      <c r="C1642" s="154" t="str">
        <f>IF(Input!E1642&lt;&gt;"",Input!E1642,"")</f>
        <v/>
      </c>
      <c r="D1642" s="155" t="str">
        <f>IF(Input!F1642&lt;&gt;"",Input!F1642,"")</f>
        <v/>
      </c>
      <c r="E1642" s="154" t="str">
        <f>IF(Input!I1642&lt;&gt;"",CONCATENATE(Input!I1642,", ",LEFT(Input!H1642,1)),"")</f>
        <v/>
      </c>
      <c r="F1642" s="156"/>
      <c r="G1642" s="157" t="str">
        <f t="shared" si="25"/>
        <v/>
      </c>
      <c r="H1642" s="154" t="str">
        <f>IF(A1642&lt;&gt;"",VLOOKUP(G1642,ScoreRanges!$C$4:$E$8,3),"")</f>
        <v/>
      </c>
      <c r="I1642" s="156"/>
      <c r="J1642" s="129" t="str">
        <f>IF(AND(ConversionTable!$F$2&lt;&gt;"",A1642&lt;&gt;""),VLOOKUP(G1642,ConversionTable!B$2:D$402,3),"")</f>
        <v/>
      </c>
      <c r="K1642" s="66" t="str">
        <f>IF(AND(ConversionTable!$F$2&lt;&gt;"",A1642&lt;&gt;""),VLOOKUP(J1642,ConversionTable!I$4:K$7,3),"")</f>
        <v/>
      </c>
      <c r="M1642" s="66" t="str">
        <f>IF(A1642&lt;&gt;"",(Input!AE1642*ScoringModel!$B$11+Input!AF1642*ScoringModel!$B$21+Input!AG1642*ScoringModel!$B$31)*0.01,"")</f>
        <v/>
      </c>
      <c r="N1642" s="66" t="str">
        <f>IF(A1642&lt;&gt;"",(Input!J1642*ScoringModel!$B$4+Input!K1642*ScoringModel!$B$5+Input!L1642*ScoringModel!$B$6+Input!M1642*ScoringModel!$B$7+Input!N1642*ScoringModel!$B$8+Input!O1642*ScoringModel!$B$9+Input!P1642*ScoringModel!$B$10)*0.01,"")</f>
        <v/>
      </c>
      <c r="O1642" s="66" t="str">
        <f>IF(A1642&lt;&gt;"",(Input!Q1642*ScoringModel!$B$14+Input!R1642*ScoringModel!$B$15+Input!S1642*ScoringModel!$B$16+Input!T1642*ScoringModel!$B$17+Input!U1642*ScoringModel!$B$18+Input!V1642*ScoringModel!$B$19+Input!W1642*ScoringModel!$B$20)*0.01,"")</f>
        <v/>
      </c>
      <c r="P1642" s="66" t="str">
        <f>IF(A1642&lt;&gt;"",(Input!X1642*ScoringModel!$B$24+Input!Y1642*ScoringModel!$B$25+Input!Z1642*ScoringModel!$B$26+Input!AA1642*ScoringModel!$B$27+Input!AB1642*ScoringModel!$B$28+Input!AC1642*ScoringModel!$B$29+Input!AD1642*ScoringModel!$B$30)*0.01,"")</f>
        <v/>
      </c>
    </row>
    <row r="1643" spans="1:16" x14ac:dyDescent="0.25">
      <c r="A1643" s="154" t="str">
        <f>IF(Input!A1643&lt;&gt;"",Input!A1643,"")</f>
        <v/>
      </c>
      <c r="B1643" s="154" t="str">
        <f>IF(Input!D1643&lt;&gt;"",CONCATENATE(Input!D1643,", ",Input!C1643),"")</f>
        <v/>
      </c>
      <c r="C1643" s="154" t="str">
        <f>IF(Input!E1643&lt;&gt;"",Input!E1643,"")</f>
        <v/>
      </c>
      <c r="D1643" s="155" t="str">
        <f>IF(Input!F1643&lt;&gt;"",Input!F1643,"")</f>
        <v/>
      </c>
      <c r="E1643" s="154" t="str">
        <f>IF(Input!I1643&lt;&gt;"",CONCATENATE(Input!I1643,", ",LEFT(Input!H1643,1)),"")</f>
        <v/>
      </c>
      <c r="F1643" s="156"/>
      <c r="G1643" s="157" t="str">
        <f t="shared" si="25"/>
        <v/>
      </c>
      <c r="H1643" s="154" t="str">
        <f>IF(A1643&lt;&gt;"",VLOOKUP(G1643,ScoreRanges!$C$4:$E$8,3),"")</f>
        <v/>
      </c>
      <c r="I1643" s="156"/>
      <c r="J1643" s="129" t="str">
        <f>IF(AND(ConversionTable!$F$2&lt;&gt;"",A1643&lt;&gt;""),VLOOKUP(G1643,ConversionTable!B$2:D$402,3),"")</f>
        <v/>
      </c>
      <c r="K1643" s="66" t="str">
        <f>IF(AND(ConversionTable!$F$2&lt;&gt;"",A1643&lt;&gt;""),VLOOKUP(J1643,ConversionTable!I$4:K$7,3),"")</f>
        <v/>
      </c>
      <c r="M1643" s="66" t="str">
        <f>IF(A1643&lt;&gt;"",(Input!AE1643*ScoringModel!$B$11+Input!AF1643*ScoringModel!$B$21+Input!AG1643*ScoringModel!$B$31)*0.01,"")</f>
        <v/>
      </c>
      <c r="N1643" s="66" t="str">
        <f>IF(A1643&lt;&gt;"",(Input!J1643*ScoringModel!$B$4+Input!K1643*ScoringModel!$B$5+Input!L1643*ScoringModel!$B$6+Input!M1643*ScoringModel!$B$7+Input!N1643*ScoringModel!$B$8+Input!O1643*ScoringModel!$B$9+Input!P1643*ScoringModel!$B$10)*0.01,"")</f>
        <v/>
      </c>
      <c r="O1643" s="66" t="str">
        <f>IF(A1643&lt;&gt;"",(Input!Q1643*ScoringModel!$B$14+Input!R1643*ScoringModel!$B$15+Input!S1643*ScoringModel!$B$16+Input!T1643*ScoringModel!$B$17+Input!U1643*ScoringModel!$B$18+Input!V1643*ScoringModel!$B$19+Input!W1643*ScoringModel!$B$20)*0.01,"")</f>
        <v/>
      </c>
      <c r="P1643" s="66" t="str">
        <f>IF(A1643&lt;&gt;"",(Input!X1643*ScoringModel!$B$24+Input!Y1643*ScoringModel!$B$25+Input!Z1643*ScoringModel!$B$26+Input!AA1643*ScoringModel!$B$27+Input!AB1643*ScoringModel!$B$28+Input!AC1643*ScoringModel!$B$29+Input!AD1643*ScoringModel!$B$30)*0.01,"")</f>
        <v/>
      </c>
    </row>
    <row r="1644" spans="1:16" x14ac:dyDescent="0.25">
      <c r="A1644" s="154" t="str">
        <f>IF(Input!A1644&lt;&gt;"",Input!A1644,"")</f>
        <v/>
      </c>
      <c r="B1644" s="154" t="str">
        <f>IF(Input!D1644&lt;&gt;"",CONCATENATE(Input!D1644,", ",Input!C1644),"")</f>
        <v/>
      </c>
      <c r="C1644" s="154" t="str">
        <f>IF(Input!E1644&lt;&gt;"",Input!E1644,"")</f>
        <v/>
      </c>
      <c r="D1644" s="155" t="str">
        <f>IF(Input!F1644&lt;&gt;"",Input!F1644,"")</f>
        <v/>
      </c>
      <c r="E1644" s="154" t="str">
        <f>IF(Input!I1644&lt;&gt;"",CONCATENATE(Input!I1644,", ",LEFT(Input!H1644,1)),"")</f>
        <v/>
      </c>
      <c r="F1644" s="156"/>
      <c r="G1644" s="157" t="str">
        <f t="shared" si="25"/>
        <v/>
      </c>
      <c r="H1644" s="154" t="str">
        <f>IF(A1644&lt;&gt;"",VLOOKUP(G1644,ScoreRanges!$C$4:$E$8,3),"")</f>
        <v/>
      </c>
      <c r="I1644" s="156"/>
      <c r="J1644" s="129" t="str">
        <f>IF(AND(ConversionTable!$F$2&lt;&gt;"",A1644&lt;&gt;""),VLOOKUP(G1644,ConversionTable!B$2:D$402,3),"")</f>
        <v/>
      </c>
      <c r="K1644" s="66" t="str">
        <f>IF(AND(ConversionTable!$F$2&lt;&gt;"",A1644&lt;&gt;""),VLOOKUP(J1644,ConversionTable!I$4:K$7,3),"")</f>
        <v/>
      </c>
      <c r="M1644" s="66" t="str">
        <f>IF(A1644&lt;&gt;"",(Input!AE1644*ScoringModel!$B$11+Input!AF1644*ScoringModel!$B$21+Input!AG1644*ScoringModel!$B$31)*0.01,"")</f>
        <v/>
      </c>
      <c r="N1644" s="66" t="str">
        <f>IF(A1644&lt;&gt;"",(Input!J1644*ScoringModel!$B$4+Input!K1644*ScoringModel!$B$5+Input!L1644*ScoringModel!$B$6+Input!M1644*ScoringModel!$B$7+Input!N1644*ScoringModel!$B$8+Input!O1644*ScoringModel!$B$9+Input!P1644*ScoringModel!$B$10)*0.01,"")</f>
        <v/>
      </c>
      <c r="O1644" s="66" t="str">
        <f>IF(A1644&lt;&gt;"",(Input!Q1644*ScoringModel!$B$14+Input!R1644*ScoringModel!$B$15+Input!S1644*ScoringModel!$B$16+Input!T1644*ScoringModel!$B$17+Input!U1644*ScoringModel!$B$18+Input!V1644*ScoringModel!$B$19+Input!W1644*ScoringModel!$B$20)*0.01,"")</f>
        <v/>
      </c>
      <c r="P1644" s="66" t="str">
        <f>IF(A1644&lt;&gt;"",(Input!X1644*ScoringModel!$B$24+Input!Y1644*ScoringModel!$B$25+Input!Z1644*ScoringModel!$B$26+Input!AA1644*ScoringModel!$B$27+Input!AB1644*ScoringModel!$B$28+Input!AC1644*ScoringModel!$B$29+Input!AD1644*ScoringModel!$B$30)*0.01,"")</f>
        <v/>
      </c>
    </row>
    <row r="1645" spans="1:16" x14ac:dyDescent="0.25">
      <c r="A1645" s="154" t="str">
        <f>IF(Input!A1645&lt;&gt;"",Input!A1645,"")</f>
        <v/>
      </c>
      <c r="B1645" s="154" t="str">
        <f>IF(Input!D1645&lt;&gt;"",CONCATENATE(Input!D1645,", ",Input!C1645),"")</f>
        <v/>
      </c>
      <c r="C1645" s="154" t="str">
        <f>IF(Input!E1645&lt;&gt;"",Input!E1645,"")</f>
        <v/>
      </c>
      <c r="D1645" s="155" t="str">
        <f>IF(Input!F1645&lt;&gt;"",Input!F1645,"")</f>
        <v/>
      </c>
      <c r="E1645" s="154" t="str">
        <f>IF(Input!I1645&lt;&gt;"",CONCATENATE(Input!I1645,", ",LEFT(Input!H1645,1)),"")</f>
        <v/>
      </c>
      <c r="F1645" s="156"/>
      <c r="G1645" s="157" t="str">
        <f t="shared" si="25"/>
        <v/>
      </c>
      <c r="H1645" s="154" t="str">
        <f>IF(A1645&lt;&gt;"",VLOOKUP(G1645,ScoreRanges!$C$4:$E$8,3),"")</f>
        <v/>
      </c>
      <c r="I1645" s="156"/>
      <c r="J1645" s="129" t="str">
        <f>IF(AND(ConversionTable!$F$2&lt;&gt;"",A1645&lt;&gt;""),VLOOKUP(G1645,ConversionTable!B$2:D$402,3),"")</f>
        <v/>
      </c>
      <c r="K1645" s="66" t="str">
        <f>IF(AND(ConversionTable!$F$2&lt;&gt;"",A1645&lt;&gt;""),VLOOKUP(J1645,ConversionTable!I$4:K$7,3),"")</f>
        <v/>
      </c>
      <c r="M1645" s="66" t="str">
        <f>IF(A1645&lt;&gt;"",(Input!AE1645*ScoringModel!$B$11+Input!AF1645*ScoringModel!$B$21+Input!AG1645*ScoringModel!$B$31)*0.01,"")</f>
        <v/>
      </c>
      <c r="N1645" s="66" t="str">
        <f>IF(A1645&lt;&gt;"",(Input!J1645*ScoringModel!$B$4+Input!K1645*ScoringModel!$B$5+Input!L1645*ScoringModel!$B$6+Input!M1645*ScoringModel!$B$7+Input!N1645*ScoringModel!$B$8+Input!O1645*ScoringModel!$B$9+Input!P1645*ScoringModel!$B$10)*0.01,"")</f>
        <v/>
      </c>
      <c r="O1645" s="66" t="str">
        <f>IF(A1645&lt;&gt;"",(Input!Q1645*ScoringModel!$B$14+Input!R1645*ScoringModel!$B$15+Input!S1645*ScoringModel!$B$16+Input!T1645*ScoringModel!$B$17+Input!U1645*ScoringModel!$B$18+Input!V1645*ScoringModel!$B$19+Input!W1645*ScoringModel!$B$20)*0.01,"")</f>
        <v/>
      </c>
      <c r="P1645" s="66" t="str">
        <f>IF(A1645&lt;&gt;"",(Input!X1645*ScoringModel!$B$24+Input!Y1645*ScoringModel!$B$25+Input!Z1645*ScoringModel!$B$26+Input!AA1645*ScoringModel!$B$27+Input!AB1645*ScoringModel!$B$28+Input!AC1645*ScoringModel!$B$29+Input!AD1645*ScoringModel!$B$30)*0.01,"")</f>
        <v/>
      </c>
    </row>
    <row r="1646" spans="1:16" x14ac:dyDescent="0.25">
      <c r="A1646" s="154" t="str">
        <f>IF(Input!A1646&lt;&gt;"",Input!A1646,"")</f>
        <v/>
      </c>
      <c r="B1646" s="154" t="str">
        <f>IF(Input!D1646&lt;&gt;"",CONCATENATE(Input!D1646,", ",Input!C1646),"")</f>
        <v/>
      </c>
      <c r="C1646" s="154" t="str">
        <f>IF(Input!E1646&lt;&gt;"",Input!E1646,"")</f>
        <v/>
      </c>
      <c r="D1646" s="155" t="str">
        <f>IF(Input!F1646&lt;&gt;"",Input!F1646,"")</f>
        <v/>
      </c>
      <c r="E1646" s="154" t="str">
        <f>IF(Input!I1646&lt;&gt;"",CONCATENATE(Input!I1646,", ",LEFT(Input!H1646,1)),"")</f>
        <v/>
      </c>
      <c r="F1646" s="156"/>
      <c r="G1646" s="157" t="str">
        <f t="shared" si="25"/>
        <v/>
      </c>
      <c r="H1646" s="154" t="str">
        <f>IF(A1646&lt;&gt;"",VLOOKUP(G1646,ScoreRanges!$C$4:$E$8,3),"")</f>
        <v/>
      </c>
      <c r="I1646" s="156"/>
      <c r="J1646" s="129" t="str">
        <f>IF(AND(ConversionTable!$F$2&lt;&gt;"",A1646&lt;&gt;""),VLOOKUP(G1646,ConversionTable!B$2:D$402,3),"")</f>
        <v/>
      </c>
      <c r="K1646" s="66" t="str">
        <f>IF(AND(ConversionTable!$F$2&lt;&gt;"",A1646&lt;&gt;""),VLOOKUP(J1646,ConversionTable!I$4:K$7,3),"")</f>
        <v/>
      </c>
      <c r="M1646" s="66" t="str">
        <f>IF(A1646&lt;&gt;"",(Input!AE1646*ScoringModel!$B$11+Input!AF1646*ScoringModel!$B$21+Input!AG1646*ScoringModel!$B$31)*0.01,"")</f>
        <v/>
      </c>
      <c r="N1646" s="66" t="str">
        <f>IF(A1646&lt;&gt;"",(Input!J1646*ScoringModel!$B$4+Input!K1646*ScoringModel!$B$5+Input!L1646*ScoringModel!$B$6+Input!M1646*ScoringModel!$B$7+Input!N1646*ScoringModel!$B$8+Input!O1646*ScoringModel!$B$9+Input!P1646*ScoringModel!$B$10)*0.01,"")</f>
        <v/>
      </c>
      <c r="O1646" s="66" t="str">
        <f>IF(A1646&lt;&gt;"",(Input!Q1646*ScoringModel!$B$14+Input!R1646*ScoringModel!$B$15+Input!S1646*ScoringModel!$B$16+Input!T1646*ScoringModel!$B$17+Input!U1646*ScoringModel!$B$18+Input!V1646*ScoringModel!$B$19+Input!W1646*ScoringModel!$B$20)*0.01,"")</f>
        <v/>
      </c>
      <c r="P1646" s="66" t="str">
        <f>IF(A1646&lt;&gt;"",(Input!X1646*ScoringModel!$B$24+Input!Y1646*ScoringModel!$B$25+Input!Z1646*ScoringModel!$B$26+Input!AA1646*ScoringModel!$B$27+Input!AB1646*ScoringModel!$B$28+Input!AC1646*ScoringModel!$B$29+Input!AD1646*ScoringModel!$B$30)*0.01,"")</f>
        <v/>
      </c>
    </row>
    <row r="1647" spans="1:16" x14ac:dyDescent="0.25">
      <c r="A1647" s="154" t="str">
        <f>IF(Input!A1647&lt;&gt;"",Input!A1647,"")</f>
        <v/>
      </c>
      <c r="B1647" s="154" t="str">
        <f>IF(Input!D1647&lt;&gt;"",CONCATENATE(Input!D1647,", ",Input!C1647),"")</f>
        <v/>
      </c>
      <c r="C1647" s="154" t="str">
        <f>IF(Input!E1647&lt;&gt;"",Input!E1647,"")</f>
        <v/>
      </c>
      <c r="D1647" s="155" t="str">
        <f>IF(Input!F1647&lt;&gt;"",Input!F1647,"")</f>
        <v/>
      </c>
      <c r="E1647" s="154" t="str">
        <f>IF(Input!I1647&lt;&gt;"",CONCATENATE(Input!I1647,", ",LEFT(Input!H1647,1)),"")</f>
        <v/>
      </c>
      <c r="F1647" s="156"/>
      <c r="G1647" s="157" t="str">
        <f t="shared" si="25"/>
        <v/>
      </c>
      <c r="H1647" s="154" t="str">
        <f>IF(A1647&lt;&gt;"",VLOOKUP(G1647,ScoreRanges!$C$4:$E$8,3),"")</f>
        <v/>
      </c>
      <c r="I1647" s="156"/>
      <c r="J1647" s="129" t="str">
        <f>IF(AND(ConversionTable!$F$2&lt;&gt;"",A1647&lt;&gt;""),VLOOKUP(G1647,ConversionTable!B$2:D$402,3),"")</f>
        <v/>
      </c>
      <c r="K1647" s="66" t="str">
        <f>IF(AND(ConversionTable!$F$2&lt;&gt;"",A1647&lt;&gt;""),VLOOKUP(J1647,ConversionTable!I$4:K$7,3),"")</f>
        <v/>
      </c>
      <c r="M1647" s="66" t="str">
        <f>IF(A1647&lt;&gt;"",(Input!AE1647*ScoringModel!$B$11+Input!AF1647*ScoringModel!$B$21+Input!AG1647*ScoringModel!$B$31)*0.01,"")</f>
        <v/>
      </c>
      <c r="N1647" s="66" t="str">
        <f>IF(A1647&lt;&gt;"",(Input!J1647*ScoringModel!$B$4+Input!K1647*ScoringModel!$B$5+Input!L1647*ScoringModel!$B$6+Input!M1647*ScoringModel!$B$7+Input!N1647*ScoringModel!$B$8+Input!O1647*ScoringModel!$B$9+Input!P1647*ScoringModel!$B$10)*0.01,"")</f>
        <v/>
      </c>
      <c r="O1647" s="66" t="str">
        <f>IF(A1647&lt;&gt;"",(Input!Q1647*ScoringModel!$B$14+Input!R1647*ScoringModel!$B$15+Input!S1647*ScoringModel!$B$16+Input!T1647*ScoringModel!$B$17+Input!U1647*ScoringModel!$B$18+Input!V1647*ScoringModel!$B$19+Input!W1647*ScoringModel!$B$20)*0.01,"")</f>
        <v/>
      </c>
      <c r="P1647" s="66" t="str">
        <f>IF(A1647&lt;&gt;"",(Input!X1647*ScoringModel!$B$24+Input!Y1647*ScoringModel!$B$25+Input!Z1647*ScoringModel!$B$26+Input!AA1647*ScoringModel!$B$27+Input!AB1647*ScoringModel!$B$28+Input!AC1647*ScoringModel!$B$29+Input!AD1647*ScoringModel!$B$30)*0.01,"")</f>
        <v/>
      </c>
    </row>
    <row r="1648" spans="1:16" x14ac:dyDescent="0.25">
      <c r="A1648" s="154" t="str">
        <f>IF(Input!A1648&lt;&gt;"",Input!A1648,"")</f>
        <v/>
      </c>
      <c r="B1648" s="154" t="str">
        <f>IF(Input!D1648&lt;&gt;"",CONCATENATE(Input!D1648,", ",Input!C1648),"")</f>
        <v/>
      </c>
      <c r="C1648" s="154" t="str">
        <f>IF(Input!E1648&lt;&gt;"",Input!E1648,"")</f>
        <v/>
      </c>
      <c r="D1648" s="155" t="str">
        <f>IF(Input!F1648&lt;&gt;"",Input!F1648,"")</f>
        <v/>
      </c>
      <c r="E1648" s="154" t="str">
        <f>IF(Input!I1648&lt;&gt;"",CONCATENATE(Input!I1648,", ",LEFT(Input!H1648,1)),"")</f>
        <v/>
      </c>
      <c r="F1648" s="156"/>
      <c r="G1648" s="157" t="str">
        <f t="shared" si="25"/>
        <v/>
      </c>
      <c r="H1648" s="154" t="str">
        <f>IF(A1648&lt;&gt;"",VLOOKUP(G1648,ScoreRanges!$C$4:$E$8,3),"")</f>
        <v/>
      </c>
      <c r="I1648" s="156"/>
      <c r="J1648" s="129" t="str">
        <f>IF(AND(ConversionTable!$F$2&lt;&gt;"",A1648&lt;&gt;""),VLOOKUP(G1648,ConversionTable!B$2:D$402,3),"")</f>
        <v/>
      </c>
      <c r="K1648" s="66" t="str">
        <f>IF(AND(ConversionTable!$F$2&lt;&gt;"",A1648&lt;&gt;""),VLOOKUP(J1648,ConversionTable!I$4:K$7,3),"")</f>
        <v/>
      </c>
      <c r="M1648" s="66" t="str">
        <f>IF(A1648&lt;&gt;"",(Input!AE1648*ScoringModel!$B$11+Input!AF1648*ScoringModel!$B$21+Input!AG1648*ScoringModel!$B$31)*0.01,"")</f>
        <v/>
      </c>
      <c r="N1648" s="66" t="str">
        <f>IF(A1648&lt;&gt;"",(Input!J1648*ScoringModel!$B$4+Input!K1648*ScoringModel!$B$5+Input!L1648*ScoringModel!$B$6+Input!M1648*ScoringModel!$B$7+Input!N1648*ScoringModel!$B$8+Input!O1648*ScoringModel!$B$9+Input!P1648*ScoringModel!$B$10)*0.01,"")</f>
        <v/>
      </c>
      <c r="O1648" s="66" t="str">
        <f>IF(A1648&lt;&gt;"",(Input!Q1648*ScoringModel!$B$14+Input!R1648*ScoringModel!$B$15+Input!S1648*ScoringModel!$B$16+Input!T1648*ScoringModel!$B$17+Input!U1648*ScoringModel!$B$18+Input!V1648*ScoringModel!$B$19+Input!W1648*ScoringModel!$B$20)*0.01,"")</f>
        <v/>
      </c>
      <c r="P1648" s="66" t="str">
        <f>IF(A1648&lt;&gt;"",(Input!X1648*ScoringModel!$B$24+Input!Y1648*ScoringModel!$B$25+Input!Z1648*ScoringModel!$B$26+Input!AA1648*ScoringModel!$B$27+Input!AB1648*ScoringModel!$B$28+Input!AC1648*ScoringModel!$B$29+Input!AD1648*ScoringModel!$B$30)*0.01,"")</f>
        <v/>
      </c>
    </row>
    <row r="1649" spans="1:16" x14ac:dyDescent="0.25">
      <c r="A1649" s="154" t="str">
        <f>IF(Input!A1649&lt;&gt;"",Input!A1649,"")</f>
        <v/>
      </c>
      <c r="B1649" s="154" t="str">
        <f>IF(Input!D1649&lt;&gt;"",CONCATENATE(Input!D1649,", ",Input!C1649),"")</f>
        <v/>
      </c>
      <c r="C1649" s="154" t="str">
        <f>IF(Input!E1649&lt;&gt;"",Input!E1649,"")</f>
        <v/>
      </c>
      <c r="D1649" s="155" t="str">
        <f>IF(Input!F1649&lt;&gt;"",Input!F1649,"")</f>
        <v/>
      </c>
      <c r="E1649" s="154" t="str">
        <f>IF(Input!I1649&lt;&gt;"",CONCATENATE(Input!I1649,", ",LEFT(Input!H1649,1)),"")</f>
        <v/>
      </c>
      <c r="F1649" s="156"/>
      <c r="G1649" s="157" t="str">
        <f t="shared" si="25"/>
        <v/>
      </c>
      <c r="H1649" s="154" t="str">
        <f>IF(A1649&lt;&gt;"",VLOOKUP(G1649,ScoreRanges!$C$4:$E$8,3),"")</f>
        <v/>
      </c>
      <c r="I1649" s="156"/>
      <c r="J1649" s="129" t="str">
        <f>IF(AND(ConversionTable!$F$2&lt;&gt;"",A1649&lt;&gt;""),VLOOKUP(G1649,ConversionTable!B$2:D$402,3),"")</f>
        <v/>
      </c>
      <c r="K1649" s="66" t="str">
        <f>IF(AND(ConversionTable!$F$2&lt;&gt;"",A1649&lt;&gt;""),VLOOKUP(J1649,ConversionTable!I$4:K$7,3),"")</f>
        <v/>
      </c>
      <c r="M1649" s="66" t="str">
        <f>IF(A1649&lt;&gt;"",(Input!AE1649*ScoringModel!$B$11+Input!AF1649*ScoringModel!$B$21+Input!AG1649*ScoringModel!$B$31)*0.01,"")</f>
        <v/>
      </c>
      <c r="N1649" s="66" t="str">
        <f>IF(A1649&lt;&gt;"",(Input!J1649*ScoringModel!$B$4+Input!K1649*ScoringModel!$B$5+Input!L1649*ScoringModel!$B$6+Input!M1649*ScoringModel!$B$7+Input!N1649*ScoringModel!$B$8+Input!O1649*ScoringModel!$B$9+Input!P1649*ScoringModel!$B$10)*0.01,"")</f>
        <v/>
      </c>
      <c r="O1649" s="66" t="str">
        <f>IF(A1649&lt;&gt;"",(Input!Q1649*ScoringModel!$B$14+Input!R1649*ScoringModel!$B$15+Input!S1649*ScoringModel!$B$16+Input!T1649*ScoringModel!$B$17+Input!U1649*ScoringModel!$B$18+Input!V1649*ScoringModel!$B$19+Input!W1649*ScoringModel!$B$20)*0.01,"")</f>
        <v/>
      </c>
      <c r="P1649" s="66" t="str">
        <f>IF(A1649&lt;&gt;"",(Input!X1649*ScoringModel!$B$24+Input!Y1649*ScoringModel!$B$25+Input!Z1649*ScoringModel!$B$26+Input!AA1649*ScoringModel!$B$27+Input!AB1649*ScoringModel!$B$28+Input!AC1649*ScoringModel!$B$29+Input!AD1649*ScoringModel!$B$30)*0.01,"")</f>
        <v/>
      </c>
    </row>
    <row r="1650" spans="1:16" x14ac:dyDescent="0.25">
      <c r="A1650" s="154" t="str">
        <f>IF(Input!A1650&lt;&gt;"",Input!A1650,"")</f>
        <v/>
      </c>
      <c r="B1650" s="154" t="str">
        <f>IF(Input!D1650&lt;&gt;"",CONCATENATE(Input!D1650,", ",Input!C1650),"")</f>
        <v/>
      </c>
      <c r="C1650" s="154" t="str">
        <f>IF(Input!E1650&lt;&gt;"",Input!E1650,"")</f>
        <v/>
      </c>
      <c r="D1650" s="155" t="str">
        <f>IF(Input!F1650&lt;&gt;"",Input!F1650,"")</f>
        <v/>
      </c>
      <c r="E1650" s="154" t="str">
        <f>IF(Input!I1650&lt;&gt;"",CONCATENATE(Input!I1650,", ",LEFT(Input!H1650,1)),"")</f>
        <v/>
      </c>
      <c r="F1650" s="156"/>
      <c r="G1650" s="157" t="str">
        <f t="shared" si="25"/>
        <v/>
      </c>
      <c r="H1650" s="154" t="str">
        <f>IF(A1650&lt;&gt;"",VLOOKUP(G1650,ScoreRanges!$C$4:$E$8,3),"")</f>
        <v/>
      </c>
      <c r="I1650" s="156"/>
      <c r="J1650" s="129" t="str">
        <f>IF(AND(ConversionTable!$F$2&lt;&gt;"",A1650&lt;&gt;""),VLOOKUP(G1650,ConversionTable!B$2:D$402,3),"")</f>
        <v/>
      </c>
      <c r="K1650" s="66" t="str">
        <f>IF(AND(ConversionTable!$F$2&lt;&gt;"",A1650&lt;&gt;""),VLOOKUP(J1650,ConversionTable!I$4:K$7,3),"")</f>
        <v/>
      </c>
      <c r="M1650" s="66" t="str">
        <f>IF(A1650&lt;&gt;"",(Input!AE1650*ScoringModel!$B$11+Input!AF1650*ScoringModel!$B$21+Input!AG1650*ScoringModel!$B$31)*0.01,"")</f>
        <v/>
      </c>
      <c r="N1650" s="66" t="str">
        <f>IF(A1650&lt;&gt;"",(Input!J1650*ScoringModel!$B$4+Input!K1650*ScoringModel!$B$5+Input!L1650*ScoringModel!$B$6+Input!M1650*ScoringModel!$B$7+Input!N1650*ScoringModel!$B$8+Input!O1650*ScoringModel!$B$9+Input!P1650*ScoringModel!$B$10)*0.01,"")</f>
        <v/>
      </c>
      <c r="O1650" s="66" t="str">
        <f>IF(A1650&lt;&gt;"",(Input!Q1650*ScoringModel!$B$14+Input!R1650*ScoringModel!$B$15+Input!S1650*ScoringModel!$B$16+Input!T1650*ScoringModel!$B$17+Input!U1650*ScoringModel!$B$18+Input!V1650*ScoringModel!$B$19+Input!W1650*ScoringModel!$B$20)*0.01,"")</f>
        <v/>
      </c>
      <c r="P1650" s="66" t="str">
        <f>IF(A1650&lt;&gt;"",(Input!X1650*ScoringModel!$B$24+Input!Y1650*ScoringModel!$B$25+Input!Z1650*ScoringModel!$B$26+Input!AA1650*ScoringModel!$B$27+Input!AB1650*ScoringModel!$B$28+Input!AC1650*ScoringModel!$B$29+Input!AD1650*ScoringModel!$B$30)*0.01,"")</f>
        <v/>
      </c>
    </row>
    <row r="1651" spans="1:16" x14ac:dyDescent="0.25">
      <c r="A1651" s="154" t="str">
        <f>IF(Input!A1651&lt;&gt;"",Input!A1651,"")</f>
        <v/>
      </c>
      <c r="B1651" s="154" t="str">
        <f>IF(Input!D1651&lt;&gt;"",CONCATENATE(Input!D1651,", ",Input!C1651),"")</f>
        <v/>
      </c>
      <c r="C1651" s="154" t="str">
        <f>IF(Input!E1651&lt;&gt;"",Input!E1651,"")</f>
        <v/>
      </c>
      <c r="D1651" s="155" t="str">
        <f>IF(Input!F1651&lt;&gt;"",Input!F1651,"")</f>
        <v/>
      </c>
      <c r="E1651" s="154" t="str">
        <f>IF(Input!I1651&lt;&gt;"",CONCATENATE(Input!I1651,", ",LEFT(Input!H1651,1)),"")</f>
        <v/>
      </c>
      <c r="F1651" s="156"/>
      <c r="G1651" s="157" t="str">
        <f t="shared" si="25"/>
        <v/>
      </c>
      <c r="H1651" s="154" t="str">
        <f>IF(A1651&lt;&gt;"",VLOOKUP(G1651,ScoreRanges!$C$4:$E$8,3),"")</f>
        <v/>
      </c>
      <c r="I1651" s="156"/>
      <c r="J1651" s="129" t="str">
        <f>IF(AND(ConversionTable!$F$2&lt;&gt;"",A1651&lt;&gt;""),VLOOKUP(G1651,ConversionTable!B$2:D$402,3),"")</f>
        <v/>
      </c>
      <c r="K1651" s="66" t="str">
        <f>IF(AND(ConversionTable!$F$2&lt;&gt;"",A1651&lt;&gt;""),VLOOKUP(J1651,ConversionTable!I$4:K$7,3),"")</f>
        <v/>
      </c>
      <c r="M1651" s="66" t="str">
        <f>IF(A1651&lt;&gt;"",(Input!AE1651*ScoringModel!$B$11+Input!AF1651*ScoringModel!$B$21+Input!AG1651*ScoringModel!$B$31)*0.01,"")</f>
        <v/>
      </c>
      <c r="N1651" s="66" t="str">
        <f>IF(A1651&lt;&gt;"",(Input!J1651*ScoringModel!$B$4+Input!K1651*ScoringModel!$B$5+Input!L1651*ScoringModel!$B$6+Input!M1651*ScoringModel!$B$7+Input!N1651*ScoringModel!$B$8+Input!O1651*ScoringModel!$B$9+Input!P1651*ScoringModel!$B$10)*0.01,"")</f>
        <v/>
      </c>
      <c r="O1651" s="66" t="str">
        <f>IF(A1651&lt;&gt;"",(Input!Q1651*ScoringModel!$B$14+Input!R1651*ScoringModel!$B$15+Input!S1651*ScoringModel!$B$16+Input!T1651*ScoringModel!$B$17+Input!U1651*ScoringModel!$B$18+Input!V1651*ScoringModel!$B$19+Input!W1651*ScoringModel!$B$20)*0.01,"")</f>
        <v/>
      </c>
      <c r="P1651" s="66" t="str">
        <f>IF(A1651&lt;&gt;"",(Input!X1651*ScoringModel!$B$24+Input!Y1651*ScoringModel!$B$25+Input!Z1651*ScoringModel!$B$26+Input!AA1651*ScoringModel!$B$27+Input!AB1651*ScoringModel!$B$28+Input!AC1651*ScoringModel!$B$29+Input!AD1651*ScoringModel!$B$30)*0.01,"")</f>
        <v/>
      </c>
    </row>
    <row r="1652" spans="1:16" x14ac:dyDescent="0.25">
      <c r="A1652" s="154" t="str">
        <f>IF(Input!A1652&lt;&gt;"",Input!A1652,"")</f>
        <v/>
      </c>
      <c r="B1652" s="154" t="str">
        <f>IF(Input!D1652&lt;&gt;"",CONCATENATE(Input!D1652,", ",Input!C1652),"")</f>
        <v/>
      </c>
      <c r="C1652" s="154" t="str">
        <f>IF(Input!E1652&lt;&gt;"",Input!E1652,"")</f>
        <v/>
      </c>
      <c r="D1652" s="155" t="str">
        <f>IF(Input!F1652&lt;&gt;"",Input!F1652,"")</f>
        <v/>
      </c>
      <c r="E1652" s="154" t="str">
        <f>IF(Input!I1652&lt;&gt;"",CONCATENATE(Input!I1652,", ",LEFT(Input!H1652,1)),"")</f>
        <v/>
      </c>
      <c r="F1652" s="156"/>
      <c r="G1652" s="157" t="str">
        <f t="shared" si="25"/>
        <v/>
      </c>
      <c r="H1652" s="154" t="str">
        <f>IF(A1652&lt;&gt;"",VLOOKUP(G1652,ScoreRanges!$C$4:$E$8,3),"")</f>
        <v/>
      </c>
      <c r="I1652" s="156"/>
      <c r="J1652" s="129" t="str">
        <f>IF(AND(ConversionTable!$F$2&lt;&gt;"",A1652&lt;&gt;""),VLOOKUP(G1652,ConversionTable!B$2:D$402,3),"")</f>
        <v/>
      </c>
      <c r="K1652" s="66" t="str">
        <f>IF(AND(ConversionTable!$F$2&lt;&gt;"",A1652&lt;&gt;""),VLOOKUP(J1652,ConversionTable!I$4:K$7,3),"")</f>
        <v/>
      </c>
      <c r="M1652" s="66" t="str">
        <f>IF(A1652&lt;&gt;"",(Input!AE1652*ScoringModel!$B$11+Input!AF1652*ScoringModel!$B$21+Input!AG1652*ScoringModel!$B$31)*0.01,"")</f>
        <v/>
      </c>
      <c r="N1652" s="66" t="str">
        <f>IF(A1652&lt;&gt;"",(Input!J1652*ScoringModel!$B$4+Input!K1652*ScoringModel!$B$5+Input!L1652*ScoringModel!$B$6+Input!M1652*ScoringModel!$B$7+Input!N1652*ScoringModel!$B$8+Input!O1652*ScoringModel!$B$9+Input!P1652*ScoringModel!$B$10)*0.01,"")</f>
        <v/>
      </c>
      <c r="O1652" s="66" t="str">
        <f>IF(A1652&lt;&gt;"",(Input!Q1652*ScoringModel!$B$14+Input!R1652*ScoringModel!$B$15+Input!S1652*ScoringModel!$B$16+Input!T1652*ScoringModel!$B$17+Input!U1652*ScoringModel!$B$18+Input!V1652*ScoringModel!$B$19+Input!W1652*ScoringModel!$B$20)*0.01,"")</f>
        <v/>
      </c>
      <c r="P1652" s="66" t="str">
        <f>IF(A1652&lt;&gt;"",(Input!X1652*ScoringModel!$B$24+Input!Y1652*ScoringModel!$B$25+Input!Z1652*ScoringModel!$B$26+Input!AA1652*ScoringModel!$B$27+Input!AB1652*ScoringModel!$B$28+Input!AC1652*ScoringModel!$B$29+Input!AD1652*ScoringModel!$B$30)*0.01,"")</f>
        <v/>
      </c>
    </row>
    <row r="1653" spans="1:16" x14ac:dyDescent="0.25">
      <c r="A1653" s="154" t="str">
        <f>IF(Input!A1653&lt;&gt;"",Input!A1653,"")</f>
        <v/>
      </c>
      <c r="B1653" s="154" t="str">
        <f>IF(Input!D1653&lt;&gt;"",CONCATENATE(Input!D1653,", ",Input!C1653),"")</f>
        <v/>
      </c>
      <c r="C1653" s="154" t="str">
        <f>IF(Input!E1653&lt;&gt;"",Input!E1653,"")</f>
        <v/>
      </c>
      <c r="D1653" s="155" t="str">
        <f>IF(Input!F1653&lt;&gt;"",Input!F1653,"")</f>
        <v/>
      </c>
      <c r="E1653" s="154" t="str">
        <f>IF(Input!I1653&lt;&gt;"",CONCATENATE(Input!I1653,", ",LEFT(Input!H1653,1)),"")</f>
        <v/>
      </c>
      <c r="F1653" s="156"/>
      <c r="G1653" s="157" t="str">
        <f t="shared" si="25"/>
        <v/>
      </c>
      <c r="H1653" s="154" t="str">
        <f>IF(A1653&lt;&gt;"",VLOOKUP(G1653,ScoreRanges!$C$4:$E$8,3),"")</f>
        <v/>
      </c>
      <c r="I1653" s="156"/>
      <c r="J1653" s="129" t="str">
        <f>IF(AND(ConversionTable!$F$2&lt;&gt;"",A1653&lt;&gt;""),VLOOKUP(G1653,ConversionTable!B$2:D$402,3),"")</f>
        <v/>
      </c>
      <c r="K1653" s="66" t="str">
        <f>IF(AND(ConversionTable!$F$2&lt;&gt;"",A1653&lt;&gt;""),VLOOKUP(J1653,ConversionTable!I$4:K$7,3),"")</f>
        <v/>
      </c>
      <c r="M1653" s="66" t="str">
        <f>IF(A1653&lt;&gt;"",(Input!AE1653*ScoringModel!$B$11+Input!AF1653*ScoringModel!$B$21+Input!AG1653*ScoringModel!$B$31)*0.01,"")</f>
        <v/>
      </c>
      <c r="N1653" s="66" t="str">
        <f>IF(A1653&lt;&gt;"",(Input!J1653*ScoringModel!$B$4+Input!K1653*ScoringModel!$B$5+Input!L1653*ScoringModel!$B$6+Input!M1653*ScoringModel!$B$7+Input!N1653*ScoringModel!$B$8+Input!O1653*ScoringModel!$B$9+Input!P1653*ScoringModel!$B$10)*0.01,"")</f>
        <v/>
      </c>
      <c r="O1653" s="66" t="str">
        <f>IF(A1653&lt;&gt;"",(Input!Q1653*ScoringModel!$B$14+Input!R1653*ScoringModel!$B$15+Input!S1653*ScoringModel!$B$16+Input!T1653*ScoringModel!$B$17+Input!U1653*ScoringModel!$B$18+Input!V1653*ScoringModel!$B$19+Input!W1653*ScoringModel!$B$20)*0.01,"")</f>
        <v/>
      </c>
      <c r="P1653" s="66" t="str">
        <f>IF(A1653&lt;&gt;"",(Input!X1653*ScoringModel!$B$24+Input!Y1653*ScoringModel!$B$25+Input!Z1653*ScoringModel!$B$26+Input!AA1653*ScoringModel!$B$27+Input!AB1653*ScoringModel!$B$28+Input!AC1653*ScoringModel!$B$29+Input!AD1653*ScoringModel!$B$30)*0.01,"")</f>
        <v/>
      </c>
    </row>
    <row r="1654" spans="1:16" x14ac:dyDescent="0.25">
      <c r="A1654" s="154" t="str">
        <f>IF(Input!A1654&lt;&gt;"",Input!A1654,"")</f>
        <v/>
      </c>
      <c r="B1654" s="154" t="str">
        <f>IF(Input!D1654&lt;&gt;"",CONCATENATE(Input!D1654,", ",Input!C1654),"")</f>
        <v/>
      </c>
      <c r="C1654" s="154" t="str">
        <f>IF(Input!E1654&lt;&gt;"",Input!E1654,"")</f>
        <v/>
      </c>
      <c r="D1654" s="155" t="str">
        <f>IF(Input!F1654&lt;&gt;"",Input!F1654,"")</f>
        <v/>
      </c>
      <c r="E1654" s="154" t="str">
        <f>IF(Input!I1654&lt;&gt;"",CONCATENATE(Input!I1654,", ",LEFT(Input!H1654,1)),"")</f>
        <v/>
      </c>
      <c r="F1654" s="156"/>
      <c r="G1654" s="157" t="str">
        <f t="shared" si="25"/>
        <v/>
      </c>
      <c r="H1654" s="154" t="str">
        <f>IF(A1654&lt;&gt;"",VLOOKUP(G1654,ScoreRanges!$C$4:$E$8,3),"")</f>
        <v/>
      </c>
      <c r="I1654" s="156"/>
      <c r="J1654" s="129" t="str">
        <f>IF(AND(ConversionTable!$F$2&lt;&gt;"",A1654&lt;&gt;""),VLOOKUP(G1654,ConversionTable!B$2:D$402,3),"")</f>
        <v/>
      </c>
      <c r="K1654" s="66" t="str">
        <f>IF(AND(ConversionTable!$F$2&lt;&gt;"",A1654&lt;&gt;""),VLOOKUP(J1654,ConversionTable!I$4:K$7,3),"")</f>
        <v/>
      </c>
      <c r="M1654" s="66" t="str">
        <f>IF(A1654&lt;&gt;"",(Input!AE1654*ScoringModel!$B$11+Input!AF1654*ScoringModel!$B$21+Input!AG1654*ScoringModel!$B$31)*0.01,"")</f>
        <v/>
      </c>
      <c r="N1654" s="66" t="str">
        <f>IF(A1654&lt;&gt;"",(Input!J1654*ScoringModel!$B$4+Input!K1654*ScoringModel!$B$5+Input!L1654*ScoringModel!$B$6+Input!M1654*ScoringModel!$B$7+Input!N1654*ScoringModel!$B$8+Input!O1654*ScoringModel!$B$9+Input!P1654*ScoringModel!$B$10)*0.01,"")</f>
        <v/>
      </c>
      <c r="O1654" s="66" t="str">
        <f>IF(A1654&lt;&gt;"",(Input!Q1654*ScoringModel!$B$14+Input!R1654*ScoringModel!$B$15+Input!S1654*ScoringModel!$B$16+Input!T1654*ScoringModel!$B$17+Input!U1654*ScoringModel!$B$18+Input!V1654*ScoringModel!$B$19+Input!W1654*ScoringModel!$B$20)*0.01,"")</f>
        <v/>
      </c>
      <c r="P1654" s="66" t="str">
        <f>IF(A1654&lt;&gt;"",(Input!X1654*ScoringModel!$B$24+Input!Y1654*ScoringModel!$B$25+Input!Z1654*ScoringModel!$B$26+Input!AA1654*ScoringModel!$B$27+Input!AB1654*ScoringModel!$B$28+Input!AC1654*ScoringModel!$B$29+Input!AD1654*ScoringModel!$B$30)*0.01,"")</f>
        <v/>
      </c>
    </row>
    <row r="1655" spans="1:16" x14ac:dyDescent="0.25">
      <c r="A1655" s="154" t="str">
        <f>IF(Input!A1655&lt;&gt;"",Input!A1655,"")</f>
        <v/>
      </c>
      <c r="B1655" s="154" t="str">
        <f>IF(Input!D1655&lt;&gt;"",CONCATENATE(Input!D1655,", ",Input!C1655),"")</f>
        <v/>
      </c>
      <c r="C1655" s="154" t="str">
        <f>IF(Input!E1655&lt;&gt;"",Input!E1655,"")</f>
        <v/>
      </c>
      <c r="D1655" s="155" t="str">
        <f>IF(Input!F1655&lt;&gt;"",Input!F1655,"")</f>
        <v/>
      </c>
      <c r="E1655" s="154" t="str">
        <f>IF(Input!I1655&lt;&gt;"",CONCATENATE(Input!I1655,", ",LEFT(Input!H1655,1)),"")</f>
        <v/>
      </c>
      <c r="F1655" s="156"/>
      <c r="G1655" s="157" t="str">
        <f t="shared" si="25"/>
        <v/>
      </c>
      <c r="H1655" s="154" t="str">
        <f>IF(A1655&lt;&gt;"",VLOOKUP(G1655,ScoreRanges!$C$4:$E$8,3),"")</f>
        <v/>
      </c>
      <c r="I1655" s="156"/>
      <c r="J1655" s="129" t="str">
        <f>IF(AND(ConversionTable!$F$2&lt;&gt;"",A1655&lt;&gt;""),VLOOKUP(G1655,ConversionTable!B$2:D$402,3),"")</f>
        <v/>
      </c>
      <c r="K1655" s="66" t="str">
        <f>IF(AND(ConversionTable!$F$2&lt;&gt;"",A1655&lt;&gt;""),VLOOKUP(J1655,ConversionTable!I$4:K$7,3),"")</f>
        <v/>
      </c>
      <c r="M1655" s="66" t="str">
        <f>IF(A1655&lt;&gt;"",(Input!AE1655*ScoringModel!$B$11+Input!AF1655*ScoringModel!$B$21+Input!AG1655*ScoringModel!$B$31)*0.01,"")</f>
        <v/>
      </c>
      <c r="N1655" s="66" t="str">
        <f>IF(A1655&lt;&gt;"",(Input!J1655*ScoringModel!$B$4+Input!K1655*ScoringModel!$B$5+Input!L1655*ScoringModel!$B$6+Input!M1655*ScoringModel!$B$7+Input!N1655*ScoringModel!$B$8+Input!O1655*ScoringModel!$B$9+Input!P1655*ScoringModel!$B$10)*0.01,"")</f>
        <v/>
      </c>
      <c r="O1655" s="66" t="str">
        <f>IF(A1655&lt;&gt;"",(Input!Q1655*ScoringModel!$B$14+Input!R1655*ScoringModel!$B$15+Input!S1655*ScoringModel!$B$16+Input!T1655*ScoringModel!$B$17+Input!U1655*ScoringModel!$B$18+Input!V1655*ScoringModel!$B$19+Input!W1655*ScoringModel!$B$20)*0.01,"")</f>
        <v/>
      </c>
      <c r="P1655" s="66" t="str">
        <f>IF(A1655&lt;&gt;"",(Input!X1655*ScoringModel!$B$24+Input!Y1655*ScoringModel!$B$25+Input!Z1655*ScoringModel!$B$26+Input!AA1655*ScoringModel!$B$27+Input!AB1655*ScoringModel!$B$28+Input!AC1655*ScoringModel!$B$29+Input!AD1655*ScoringModel!$B$30)*0.01,"")</f>
        <v/>
      </c>
    </row>
    <row r="1656" spans="1:16" x14ac:dyDescent="0.25">
      <c r="A1656" s="154" t="str">
        <f>IF(Input!A1656&lt;&gt;"",Input!A1656,"")</f>
        <v/>
      </c>
      <c r="B1656" s="154" t="str">
        <f>IF(Input!D1656&lt;&gt;"",CONCATENATE(Input!D1656,", ",Input!C1656),"")</f>
        <v/>
      </c>
      <c r="C1656" s="154" t="str">
        <f>IF(Input!E1656&lt;&gt;"",Input!E1656,"")</f>
        <v/>
      </c>
      <c r="D1656" s="155" t="str">
        <f>IF(Input!F1656&lt;&gt;"",Input!F1656,"")</f>
        <v/>
      </c>
      <c r="E1656" s="154" t="str">
        <f>IF(Input!I1656&lt;&gt;"",CONCATENATE(Input!I1656,", ",LEFT(Input!H1656,1)),"")</f>
        <v/>
      </c>
      <c r="F1656" s="156"/>
      <c r="G1656" s="157" t="str">
        <f t="shared" si="25"/>
        <v/>
      </c>
      <c r="H1656" s="154" t="str">
        <f>IF(A1656&lt;&gt;"",VLOOKUP(G1656,ScoreRanges!$C$4:$E$8,3),"")</f>
        <v/>
      </c>
      <c r="I1656" s="156"/>
      <c r="J1656" s="129" t="str">
        <f>IF(AND(ConversionTable!$F$2&lt;&gt;"",A1656&lt;&gt;""),VLOOKUP(G1656,ConversionTable!B$2:D$402,3),"")</f>
        <v/>
      </c>
      <c r="K1656" s="66" t="str">
        <f>IF(AND(ConversionTable!$F$2&lt;&gt;"",A1656&lt;&gt;""),VLOOKUP(J1656,ConversionTable!I$4:K$7,3),"")</f>
        <v/>
      </c>
      <c r="M1656" s="66" t="str">
        <f>IF(A1656&lt;&gt;"",(Input!AE1656*ScoringModel!$B$11+Input!AF1656*ScoringModel!$B$21+Input!AG1656*ScoringModel!$B$31)*0.01,"")</f>
        <v/>
      </c>
      <c r="N1656" s="66" t="str">
        <f>IF(A1656&lt;&gt;"",(Input!J1656*ScoringModel!$B$4+Input!K1656*ScoringModel!$B$5+Input!L1656*ScoringModel!$B$6+Input!M1656*ScoringModel!$B$7+Input!N1656*ScoringModel!$B$8+Input!O1656*ScoringModel!$B$9+Input!P1656*ScoringModel!$B$10)*0.01,"")</f>
        <v/>
      </c>
      <c r="O1656" s="66" t="str">
        <f>IF(A1656&lt;&gt;"",(Input!Q1656*ScoringModel!$B$14+Input!R1656*ScoringModel!$B$15+Input!S1656*ScoringModel!$B$16+Input!T1656*ScoringModel!$B$17+Input!U1656*ScoringModel!$B$18+Input!V1656*ScoringModel!$B$19+Input!W1656*ScoringModel!$B$20)*0.01,"")</f>
        <v/>
      </c>
      <c r="P1656" s="66" t="str">
        <f>IF(A1656&lt;&gt;"",(Input!X1656*ScoringModel!$B$24+Input!Y1656*ScoringModel!$B$25+Input!Z1656*ScoringModel!$B$26+Input!AA1656*ScoringModel!$B$27+Input!AB1656*ScoringModel!$B$28+Input!AC1656*ScoringModel!$B$29+Input!AD1656*ScoringModel!$B$30)*0.01,"")</f>
        <v/>
      </c>
    </row>
    <row r="1657" spans="1:16" x14ac:dyDescent="0.25">
      <c r="A1657" s="154" t="str">
        <f>IF(Input!A1657&lt;&gt;"",Input!A1657,"")</f>
        <v/>
      </c>
      <c r="B1657" s="154" t="str">
        <f>IF(Input!D1657&lt;&gt;"",CONCATENATE(Input!D1657,", ",Input!C1657),"")</f>
        <v/>
      </c>
      <c r="C1657" s="154" t="str">
        <f>IF(Input!E1657&lt;&gt;"",Input!E1657,"")</f>
        <v/>
      </c>
      <c r="D1657" s="155" t="str">
        <f>IF(Input!F1657&lt;&gt;"",Input!F1657,"")</f>
        <v/>
      </c>
      <c r="E1657" s="154" t="str">
        <f>IF(Input!I1657&lt;&gt;"",CONCATENATE(Input!I1657,", ",LEFT(Input!H1657,1)),"")</f>
        <v/>
      </c>
      <c r="F1657" s="156"/>
      <c r="G1657" s="157" t="str">
        <f t="shared" si="25"/>
        <v/>
      </c>
      <c r="H1657" s="154" t="str">
        <f>IF(A1657&lt;&gt;"",VLOOKUP(G1657,ScoreRanges!$C$4:$E$8,3),"")</f>
        <v/>
      </c>
      <c r="I1657" s="156"/>
      <c r="J1657" s="129" t="str">
        <f>IF(AND(ConversionTable!$F$2&lt;&gt;"",A1657&lt;&gt;""),VLOOKUP(G1657,ConversionTable!B$2:D$402,3),"")</f>
        <v/>
      </c>
      <c r="K1657" s="66" t="str">
        <f>IF(AND(ConversionTable!$F$2&lt;&gt;"",A1657&lt;&gt;""),VLOOKUP(J1657,ConversionTable!I$4:K$7,3),"")</f>
        <v/>
      </c>
      <c r="M1657" s="66" t="str">
        <f>IF(A1657&lt;&gt;"",(Input!AE1657*ScoringModel!$B$11+Input!AF1657*ScoringModel!$B$21+Input!AG1657*ScoringModel!$B$31)*0.01,"")</f>
        <v/>
      </c>
      <c r="N1657" s="66" t="str">
        <f>IF(A1657&lt;&gt;"",(Input!J1657*ScoringModel!$B$4+Input!K1657*ScoringModel!$B$5+Input!L1657*ScoringModel!$B$6+Input!M1657*ScoringModel!$B$7+Input!N1657*ScoringModel!$B$8+Input!O1657*ScoringModel!$B$9+Input!P1657*ScoringModel!$B$10)*0.01,"")</f>
        <v/>
      </c>
      <c r="O1657" s="66" t="str">
        <f>IF(A1657&lt;&gt;"",(Input!Q1657*ScoringModel!$B$14+Input!R1657*ScoringModel!$B$15+Input!S1657*ScoringModel!$B$16+Input!T1657*ScoringModel!$B$17+Input!U1657*ScoringModel!$B$18+Input!V1657*ScoringModel!$B$19+Input!W1657*ScoringModel!$B$20)*0.01,"")</f>
        <v/>
      </c>
      <c r="P1657" s="66" t="str">
        <f>IF(A1657&lt;&gt;"",(Input!X1657*ScoringModel!$B$24+Input!Y1657*ScoringModel!$B$25+Input!Z1657*ScoringModel!$B$26+Input!AA1657*ScoringModel!$B$27+Input!AB1657*ScoringModel!$B$28+Input!AC1657*ScoringModel!$B$29+Input!AD1657*ScoringModel!$B$30)*0.01,"")</f>
        <v/>
      </c>
    </row>
    <row r="1658" spans="1:16" x14ac:dyDescent="0.25">
      <c r="A1658" s="154" t="str">
        <f>IF(Input!A1658&lt;&gt;"",Input!A1658,"")</f>
        <v/>
      </c>
      <c r="B1658" s="154" t="str">
        <f>IF(Input!D1658&lt;&gt;"",CONCATENATE(Input!D1658,", ",Input!C1658),"")</f>
        <v/>
      </c>
      <c r="C1658" s="154" t="str">
        <f>IF(Input!E1658&lt;&gt;"",Input!E1658,"")</f>
        <v/>
      </c>
      <c r="D1658" s="155" t="str">
        <f>IF(Input!F1658&lt;&gt;"",Input!F1658,"")</f>
        <v/>
      </c>
      <c r="E1658" s="154" t="str">
        <f>IF(Input!I1658&lt;&gt;"",CONCATENATE(Input!I1658,", ",LEFT(Input!H1658,1)),"")</f>
        <v/>
      </c>
      <c r="F1658" s="156"/>
      <c r="G1658" s="157" t="str">
        <f t="shared" si="25"/>
        <v/>
      </c>
      <c r="H1658" s="154" t="str">
        <f>IF(A1658&lt;&gt;"",VLOOKUP(G1658,ScoreRanges!$C$4:$E$8,3),"")</f>
        <v/>
      </c>
      <c r="I1658" s="156"/>
      <c r="J1658" s="129" t="str">
        <f>IF(AND(ConversionTable!$F$2&lt;&gt;"",A1658&lt;&gt;""),VLOOKUP(G1658,ConversionTable!B$2:D$402,3),"")</f>
        <v/>
      </c>
      <c r="K1658" s="66" t="str">
        <f>IF(AND(ConversionTable!$F$2&lt;&gt;"",A1658&lt;&gt;""),VLOOKUP(J1658,ConversionTable!I$4:K$7,3),"")</f>
        <v/>
      </c>
      <c r="M1658" s="66" t="str">
        <f>IF(A1658&lt;&gt;"",(Input!AE1658*ScoringModel!$B$11+Input!AF1658*ScoringModel!$B$21+Input!AG1658*ScoringModel!$B$31)*0.01,"")</f>
        <v/>
      </c>
      <c r="N1658" s="66" t="str">
        <f>IF(A1658&lt;&gt;"",(Input!J1658*ScoringModel!$B$4+Input!K1658*ScoringModel!$B$5+Input!L1658*ScoringModel!$B$6+Input!M1658*ScoringModel!$B$7+Input!N1658*ScoringModel!$B$8+Input!O1658*ScoringModel!$B$9+Input!P1658*ScoringModel!$B$10)*0.01,"")</f>
        <v/>
      </c>
      <c r="O1658" s="66" t="str">
        <f>IF(A1658&lt;&gt;"",(Input!Q1658*ScoringModel!$B$14+Input!R1658*ScoringModel!$B$15+Input!S1658*ScoringModel!$B$16+Input!T1658*ScoringModel!$B$17+Input!U1658*ScoringModel!$B$18+Input!V1658*ScoringModel!$B$19+Input!W1658*ScoringModel!$B$20)*0.01,"")</f>
        <v/>
      </c>
      <c r="P1658" s="66" t="str">
        <f>IF(A1658&lt;&gt;"",(Input!X1658*ScoringModel!$B$24+Input!Y1658*ScoringModel!$B$25+Input!Z1658*ScoringModel!$B$26+Input!AA1658*ScoringModel!$B$27+Input!AB1658*ScoringModel!$B$28+Input!AC1658*ScoringModel!$B$29+Input!AD1658*ScoringModel!$B$30)*0.01,"")</f>
        <v/>
      </c>
    </row>
    <row r="1659" spans="1:16" x14ac:dyDescent="0.25">
      <c r="A1659" s="154" t="str">
        <f>IF(Input!A1659&lt;&gt;"",Input!A1659,"")</f>
        <v/>
      </c>
      <c r="B1659" s="154" t="str">
        <f>IF(Input!D1659&lt;&gt;"",CONCATENATE(Input!D1659,", ",Input!C1659),"")</f>
        <v/>
      </c>
      <c r="C1659" s="154" t="str">
        <f>IF(Input!E1659&lt;&gt;"",Input!E1659,"")</f>
        <v/>
      </c>
      <c r="D1659" s="155" t="str">
        <f>IF(Input!F1659&lt;&gt;"",Input!F1659,"")</f>
        <v/>
      </c>
      <c r="E1659" s="154" t="str">
        <f>IF(Input!I1659&lt;&gt;"",CONCATENATE(Input!I1659,", ",LEFT(Input!H1659,1)),"")</f>
        <v/>
      </c>
      <c r="F1659" s="156"/>
      <c r="G1659" s="157" t="str">
        <f t="shared" si="25"/>
        <v/>
      </c>
      <c r="H1659" s="154" t="str">
        <f>IF(A1659&lt;&gt;"",VLOOKUP(G1659,ScoreRanges!$C$4:$E$8,3),"")</f>
        <v/>
      </c>
      <c r="I1659" s="156"/>
      <c r="J1659" s="129" t="str">
        <f>IF(AND(ConversionTable!$F$2&lt;&gt;"",A1659&lt;&gt;""),VLOOKUP(G1659,ConversionTable!B$2:D$402,3),"")</f>
        <v/>
      </c>
      <c r="K1659" s="66" t="str">
        <f>IF(AND(ConversionTable!$F$2&lt;&gt;"",A1659&lt;&gt;""),VLOOKUP(J1659,ConversionTable!I$4:K$7,3),"")</f>
        <v/>
      </c>
      <c r="M1659" s="66" t="str">
        <f>IF(A1659&lt;&gt;"",(Input!AE1659*ScoringModel!$B$11+Input!AF1659*ScoringModel!$B$21+Input!AG1659*ScoringModel!$B$31)*0.01,"")</f>
        <v/>
      </c>
      <c r="N1659" s="66" t="str">
        <f>IF(A1659&lt;&gt;"",(Input!J1659*ScoringModel!$B$4+Input!K1659*ScoringModel!$B$5+Input!L1659*ScoringModel!$B$6+Input!M1659*ScoringModel!$B$7+Input!N1659*ScoringModel!$B$8+Input!O1659*ScoringModel!$B$9+Input!P1659*ScoringModel!$B$10)*0.01,"")</f>
        <v/>
      </c>
      <c r="O1659" s="66" t="str">
        <f>IF(A1659&lt;&gt;"",(Input!Q1659*ScoringModel!$B$14+Input!R1659*ScoringModel!$B$15+Input!S1659*ScoringModel!$B$16+Input!T1659*ScoringModel!$B$17+Input!U1659*ScoringModel!$B$18+Input!V1659*ScoringModel!$B$19+Input!W1659*ScoringModel!$B$20)*0.01,"")</f>
        <v/>
      </c>
      <c r="P1659" s="66" t="str">
        <f>IF(A1659&lt;&gt;"",(Input!X1659*ScoringModel!$B$24+Input!Y1659*ScoringModel!$B$25+Input!Z1659*ScoringModel!$B$26+Input!AA1659*ScoringModel!$B$27+Input!AB1659*ScoringModel!$B$28+Input!AC1659*ScoringModel!$B$29+Input!AD1659*ScoringModel!$B$30)*0.01,"")</f>
        <v/>
      </c>
    </row>
    <row r="1660" spans="1:16" x14ac:dyDescent="0.25">
      <c r="A1660" s="154" t="str">
        <f>IF(Input!A1660&lt;&gt;"",Input!A1660,"")</f>
        <v/>
      </c>
      <c r="B1660" s="154" t="str">
        <f>IF(Input!D1660&lt;&gt;"",CONCATENATE(Input!D1660,", ",Input!C1660),"")</f>
        <v/>
      </c>
      <c r="C1660" s="154" t="str">
        <f>IF(Input!E1660&lt;&gt;"",Input!E1660,"")</f>
        <v/>
      </c>
      <c r="D1660" s="155" t="str">
        <f>IF(Input!F1660&lt;&gt;"",Input!F1660,"")</f>
        <v/>
      </c>
      <c r="E1660" s="154" t="str">
        <f>IF(Input!I1660&lt;&gt;"",CONCATENATE(Input!I1660,", ",LEFT(Input!H1660,1)),"")</f>
        <v/>
      </c>
      <c r="F1660" s="156"/>
      <c r="G1660" s="157" t="str">
        <f t="shared" si="25"/>
        <v/>
      </c>
      <c r="H1660" s="154" t="str">
        <f>IF(A1660&lt;&gt;"",VLOOKUP(G1660,ScoreRanges!$C$4:$E$8,3),"")</f>
        <v/>
      </c>
      <c r="I1660" s="156"/>
      <c r="J1660" s="129" t="str">
        <f>IF(AND(ConversionTable!$F$2&lt;&gt;"",A1660&lt;&gt;""),VLOOKUP(G1660,ConversionTable!B$2:D$402,3),"")</f>
        <v/>
      </c>
      <c r="K1660" s="66" t="str">
        <f>IF(AND(ConversionTable!$F$2&lt;&gt;"",A1660&lt;&gt;""),VLOOKUP(J1660,ConversionTable!I$4:K$7,3),"")</f>
        <v/>
      </c>
      <c r="M1660" s="66" t="str">
        <f>IF(A1660&lt;&gt;"",(Input!AE1660*ScoringModel!$B$11+Input!AF1660*ScoringModel!$B$21+Input!AG1660*ScoringModel!$B$31)*0.01,"")</f>
        <v/>
      </c>
      <c r="N1660" s="66" t="str">
        <f>IF(A1660&lt;&gt;"",(Input!J1660*ScoringModel!$B$4+Input!K1660*ScoringModel!$B$5+Input!L1660*ScoringModel!$B$6+Input!M1660*ScoringModel!$B$7+Input!N1660*ScoringModel!$B$8+Input!O1660*ScoringModel!$B$9+Input!P1660*ScoringModel!$B$10)*0.01,"")</f>
        <v/>
      </c>
      <c r="O1660" s="66" t="str">
        <f>IF(A1660&lt;&gt;"",(Input!Q1660*ScoringModel!$B$14+Input!R1660*ScoringModel!$B$15+Input!S1660*ScoringModel!$B$16+Input!T1660*ScoringModel!$B$17+Input!U1660*ScoringModel!$B$18+Input!V1660*ScoringModel!$B$19+Input!W1660*ScoringModel!$B$20)*0.01,"")</f>
        <v/>
      </c>
      <c r="P1660" s="66" t="str">
        <f>IF(A1660&lt;&gt;"",(Input!X1660*ScoringModel!$B$24+Input!Y1660*ScoringModel!$B$25+Input!Z1660*ScoringModel!$B$26+Input!AA1660*ScoringModel!$B$27+Input!AB1660*ScoringModel!$B$28+Input!AC1660*ScoringModel!$B$29+Input!AD1660*ScoringModel!$B$30)*0.01,"")</f>
        <v/>
      </c>
    </row>
    <row r="1661" spans="1:16" x14ac:dyDescent="0.25">
      <c r="A1661" s="154" t="str">
        <f>IF(Input!A1661&lt;&gt;"",Input!A1661,"")</f>
        <v/>
      </c>
      <c r="B1661" s="154" t="str">
        <f>IF(Input!D1661&lt;&gt;"",CONCATENATE(Input!D1661,", ",Input!C1661),"")</f>
        <v/>
      </c>
      <c r="C1661" s="154" t="str">
        <f>IF(Input!E1661&lt;&gt;"",Input!E1661,"")</f>
        <v/>
      </c>
      <c r="D1661" s="155" t="str">
        <f>IF(Input!F1661&lt;&gt;"",Input!F1661,"")</f>
        <v/>
      </c>
      <c r="E1661" s="154" t="str">
        <f>IF(Input!I1661&lt;&gt;"",CONCATENATE(Input!I1661,", ",LEFT(Input!H1661,1)),"")</f>
        <v/>
      </c>
      <c r="F1661" s="156"/>
      <c r="G1661" s="157" t="str">
        <f t="shared" si="25"/>
        <v/>
      </c>
      <c r="H1661" s="154" t="str">
        <f>IF(A1661&lt;&gt;"",VLOOKUP(G1661,ScoreRanges!$C$4:$E$8,3),"")</f>
        <v/>
      </c>
      <c r="I1661" s="156"/>
      <c r="J1661" s="129" t="str">
        <f>IF(AND(ConversionTable!$F$2&lt;&gt;"",A1661&lt;&gt;""),VLOOKUP(G1661,ConversionTable!B$2:D$402,3),"")</f>
        <v/>
      </c>
      <c r="K1661" s="66" t="str">
        <f>IF(AND(ConversionTable!$F$2&lt;&gt;"",A1661&lt;&gt;""),VLOOKUP(J1661,ConversionTable!I$4:K$7,3),"")</f>
        <v/>
      </c>
      <c r="M1661" s="66" t="str">
        <f>IF(A1661&lt;&gt;"",(Input!AE1661*ScoringModel!$B$11+Input!AF1661*ScoringModel!$B$21+Input!AG1661*ScoringModel!$B$31)*0.01,"")</f>
        <v/>
      </c>
      <c r="N1661" s="66" t="str">
        <f>IF(A1661&lt;&gt;"",(Input!J1661*ScoringModel!$B$4+Input!K1661*ScoringModel!$B$5+Input!L1661*ScoringModel!$B$6+Input!M1661*ScoringModel!$B$7+Input!N1661*ScoringModel!$B$8+Input!O1661*ScoringModel!$B$9+Input!P1661*ScoringModel!$B$10)*0.01,"")</f>
        <v/>
      </c>
      <c r="O1661" s="66" t="str">
        <f>IF(A1661&lt;&gt;"",(Input!Q1661*ScoringModel!$B$14+Input!R1661*ScoringModel!$B$15+Input!S1661*ScoringModel!$B$16+Input!T1661*ScoringModel!$B$17+Input!U1661*ScoringModel!$B$18+Input!V1661*ScoringModel!$B$19+Input!W1661*ScoringModel!$B$20)*0.01,"")</f>
        <v/>
      </c>
      <c r="P1661" s="66" t="str">
        <f>IF(A1661&lt;&gt;"",(Input!X1661*ScoringModel!$B$24+Input!Y1661*ScoringModel!$B$25+Input!Z1661*ScoringModel!$B$26+Input!AA1661*ScoringModel!$B$27+Input!AB1661*ScoringModel!$B$28+Input!AC1661*ScoringModel!$B$29+Input!AD1661*ScoringModel!$B$30)*0.01,"")</f>
        <v/>
      </c>
    </row>
    <row r="1662" spans="1:16" x14ac:dyDescent="0.25">
      <c r="A1662" s="154" t="str">
        <f>IF(Input!A1662&lt;&gt;"",Input!A1662,"")</f>
        <v/>
      </c>
      <c r="B1662" s="154" t="str">
        <f>IF(Input!D1662&lt;&gt;"",CONCATENATE(Input!D1662,", ",Input!C1662),"")</f>
        <v/>
      </c>
      <c r="C1662" s="154" t="str">
        <f>IF(Input!E1662&lt;&gt;"",Input!E1662,"")</f>
        <v/>
      </c>
      <c r="D1662" s="155" t="str">
        <f>IF(Input!F1662&lt;&gt;"",Input!F1662,"")</f>
        <v/>
      </c>
      <c r="E1662" s="154" t="str">
        <f>IF(Input!I1662&lt;&gt;"",CONCATENATE(Input!I1662,", ",LEFT(Input!H1662,1)),"")</f>
        <v/>
      </c>
      <c r="F1662" s="156"/>
      <c r="G1662" s="157" t="str">
        <f t="shared" si="25"/>
        <v/>
      </c>
      <c r="H1662" s="154" t="str">
        <f>IF(A1662&lt;&gt;"",VLOOKUP(G1662,ScoreRanges!$C$4:$E$8,3),"")</f>
        <v/>
      </c>
      <c r="I1662" s="156"/>
      <c r="J1662" s="129" t="str">
        <f>IF(AND(ConversionTable!$F$2&lt;&gt;"",A1662&lt;&gt;""),VLOOKUP(G1662,ConversionTable!B$2:D$402,3),"")</f>
        <v/>
      </c>
      <c r="K1662" s="66" t="str">
        <f>IF(AND(ConversionTable!$F$2&lt;&gt;"",A1662&lt;&gt;""),VLOOKUP(J1662,ConversionTable!I$4:K$7,3),"")</f>
        <v/>
      </c>
      <c r="M1662" s="66" t="str">
        <f>IF(A1662&lt;&gt;"",(Input!AE1662*ScoringModel!$B$11+Input!AF1662*ScoringModel!$B$21+Input!AG1662*ScoringModel!$B$31)*0.01,"")</f>
        <v/>
      </c>
      <c r="N1662" s="66" t="str">
        <f>IF(A1662&lt;&gt;"",(Input!J1662*ScoringModel!$B$4+Input!K1662*ScoringModel!$B$5+Input!L1662*ScoringModel!$B$6+Input!M1662*ScoringModel!$B$7+Input!N1662*ScoringModel!$B$8+Input!O1662*ScoringModel!$B$9+Input!P1662*ScoringModel!$B$10)*0.01,"")</f>
        <v/>
      </c>
      <c r="O1662" s="66" t="str">
        <f>IF(A1662&lt;&gt;"",(Input!Q1662*ScoringModel!$B$14+Input!R1662*ScoringModel!$B$15+Input!S1662*ScoringModel!$B$16+Input!T1662*ScoringModel!$B$17+Input!U1662*ScoringModel!$B$18+Input!V1662*ScoringModel!$B$19+Input!W1662*ScoringModel!$B$20)*0.01,"")</f>
        <v/>
      </c>
      <c r="P1662" s="66" t="str">
        <f>IF(A1662&lt;&gt;"",(Input!X1662*ScoringModel!$B$24+Input!Y1662*ScoringModel!$B$25+Input!Z1662*ScoringModel!$B$26+Input!AA1662*ScoringModel!$B$27+Input!AB1662*ScoringModel!$B$28+Input!AC1662*ScoringModel!$B$29+Input!AD1662*ScoringModel!$B$30)*0.01,"")</f>
        <v/>
      </c>
    </row>
    <row r="1663" spans="1:16" x14ac:dyDescent="0.25">
      <c r="A1663" s="154" t="str">
        <f>IF(Input!A1663&lt;&gt;"",Input!A1663,"")</f>
        <v/>
      </c>
      <c r="B1663" s="154" t="str">
        <f>IF(Input!D1663&lt;&gt;"",CONCATENATE(Input!D1663,", ",Input!C1663),"")</f>
        <v/>
      </c>
      <c r="C1663" s="154" t="str">
        <f>IF(Input!E1663&lt;&gt;"",Input!E1663,"")</f>
        <v/>
      </c>
      <c r="D1663" s="155" t="str">
        <f>IF(Input!F1663&lt;&gt;"",Input!F1663,"")</f>
        <v/>
      </c>
      <c r="E1663" s="154" t="str">
        <f>IF(Input!I1663&lt;&gt;"",CONCATENATE(Input!I1663,", ",LEFT(Input!H1663,1)),"")</f>
        <v/>
      </c>
      <c r="F1663" s="156"/>
      <c r="G1663" s="157" t="str">
        <f t="shared" si="25"/>
        <v/>
      </c>
      <c r="H1663" s="154" t="str">
        <f>IF(A1663&lt;&gt;"",VLOOKUP(G1663,ScoreRanges!$C$4:$E$8,3),"")</f>
        <v/>
      </c>
      <c r="I1663" s="156"/>
      <c r="J1663" s="129" t="str">
        <f>IF(AND(ConversionTable!$F$2&lt;&gt;"",A1663&lt;&gt;""),VLOOKUP(G1663,ConversionTable!B$2:D$402,3),"")</f>
        <v/>
      </c>
      <c r="K1663" s="66" t="str">
        <f>IF(AND(ConversionTable!$F$2&lt;&gt;"",A1663&lt;&gt;""),VLOOKUP(J1663,ConversionTable!I$4:K$7,3),"")</f>
        <v/>
      </c>
      <c r="M1663" s="66" t="str">
        <f>IF(A1663&lt;&gt;"",(Input!AE1663*ScoringModel!$B$11+Input!AF1663*ScoringModel!$B$21+Input!AG1663*ScoringModel!$B$31)*0.01,"")</f>
        <v/>
      </c>
      <c r="N1663" s="66" t="str">
        <f>IF(A1663&lt;&gt;"",(Input!J1663*ScoringModel!$B$4+Input!K1663*ScoringModel!$B$5+Input!L1663*ScoringModel!$B$6+Input!M1663*ScoringModel!$B$7+Input!N1663*ScoringModel!$B$8+Input!O1663*ScoringModel!$B$9+Input!P1663*ScoringModel!$B$10)*0.01,"")</f>
        <v/>
      </c>
      <c r="O1663" s="66" t="str">
        <f>IF(A1663&lt;&gt;"",(Input!Q1663*ScoringModel!$B$14+Input!R1663*ScoringModel!$B$15+Input!S1663*ScoringModel!$B$16+Input!T1663*ScoringModel!$B$17+Input!U1663*ScoringModel!$B$18+Input!V1663*ScoringModel!$B$19+Input!W1663*ScoringModel!$B$20)*0.01,"")</f>
        <v/>
      </c>
      <c r="P1663" s="66" t="str">
        <f>IF(A1663&lt;&gt;"",(Input!X1663*ScoringModel!$B$24+Input!Y1663*ScoringModel!$B$25+Input!Z1663*ScoringModel!$B$26+Input!AA1663*ScoringModel!$B$27+Input!AB1663*ScoringModel!$B$28+Input!AC1663*ScoringModel!$B$29+Input!AD1663*ScoringModel!$B$30)*0.01,"")</f>
        <v/>
      </c>
    </row>
    <row r="1664" spans="1:16" x14ac:dyDescent="0.25">
      <c r="A1664" s="154" t="str">
        <f>IF(Input!A1664&lt;&gt;"",Input!A1664,"")</f>
        <v/>
      </c>
      <c r="B1664" s="154" t="str">
        <f>IF(Input!D1664&lt;&gt;"",CONCATENATE(Input!D1664,", ",Input!C1664),"")</f>
        <v/>
      </c>
      <c r="C1664" s="154" t="str">
        <f>IF(Input!E1664&lt;&gt;"",Input!E1664,"")</f>
        <v/>
      </c>
      <c r="D1664" s="155" t="str">
        <f>IF(Input!F1664&lt;&gt;"",Input!F1664,"")</f>
        <v/>
      </c>
      <c r="E1664" s="154" t="str">
        <f>IF(Input!I1664&lt;&gt;"",CONCATENATE(Input!I1664,", ",LEFT(Input!H1664,1)),"")</f>
        <v/>
      </c>
      <c r="F1664" s="156"/>
      <c r="G1664" s="157" t="str">
        <f t="shared" si="25"/>
        <v/>
      </c>
      <c r="H1664" s="154" t="str">
        <f>IF(A1664&lt;&gt;"",VLOOKUP(G1664,ScoreRanges!$C$4:$E$8,3),"")</f>
        <v/>
      </c>
      <c r="I1664" s="156"/>
      <c r="J1664" s="129" t="str">
        <f>IF(AND(ConversionTable!$F$2&lt;&gt;"",A1664&lt;&gt;""),VLOOKUP(G1664,ConversionTable!B$2:D$402,3),"")</f>
        <v/>
      </c>
      <c r="K1664" s="66" t="str">
        <f>IF(AND(ConversionTable!$F$2&lt;&gt;"",A1664&lt;&gt;""),VLOOKUP(J1664,ConversionTable!I$4:K$7,3),"")</f>
        <v/>
      </c>
      <c r="M1664" s="66" t="str">
        <f>IF(A1664&lt;&gt;"",(Input!AE1664*ScoringModel!$B$11+Input!AF1664*ScoringModel!$B$21+Input!AG1664*ScoringModel!$B$31)*0.01,"")</f>
        <v/>
      </c>
      <c r="N1664" s="66" t="str">
        <f>IF(A1664&lt;&gt;"",(Input!J1664*ScoringModel!$B$4+Input!K1664*ScoringModel!$B$5+Input!L1664*ScoringModel!$B$6+Input!M1664*ScoringModel!$B$7+Input!N1664*ScoringModel!$B$8+Input!O1664*ScoringModel!$B$9+Input!P1664*ScoringModel!$B$10)*0.01,"")</f>
        <v/>
      </c>
      <c r="O1664" s="66" t="str">
        <f>IF(A1664&lt;&gt;"",(Input!Q1664*ScoringModel!$B$14+Input!R1664*ScoringModel!$B$15+Input!S1664*ScoringModel!$B$16+Input!T1664*ScoringModel!$B$17+Input!U1664*ScoringModel!$B$18+Input!V1664*ScoringModel!$B$19+Input!W1664*ScoringModel!$B$20)*0.01,"")</f>
        <v/>
      </c>
      <c r="P1664" s="66" t="str">
        <f>IF(A1664&lt;&gt;"",(Input!X1664*ScoringModel!$B$24+Input!Y1664*ScoringModel!$B$25+Input!Z1664*ScoringModel!$B$26+Input!AA1664*ScoringModel!$B$27+Input!AB1664*ScoringModel!$B$28+Input!AC1664*ScoringModel!$B$29+Input!AD1664*ScoringModel!$B$30)*0.01,"")</f>
        <v/>
      </c>
    </row>
    <row r="1665" spans="1:16" x14ac:dyDescent="0.25">
      <c r="A1665" s="154" t="str">
        <f>IF(Input!A1665&lt;&gt;"",Input!A1665,"")</f>
        <v/>
      </c>
      <c r="B1665" s="154" t="str">
        <f>IF(Input!D1665&lt;&gt;"",CONCATENATE(Input!D1665,", ",Input!C1665),"")</f>
        <v/>
      </c>
      <c r="C1665" s="154" t="str">
        <f>IF(Input!E1665&lt;&gt;"",Input!E1665,"")</f>
        <v/>
      </c>
      <c r="D1665" s="155" t="str">
        <f>IF(Input!F1665&lt;&gt;"",Input!F1665,"")</f>
        <v/>
      </c>
      <c r="E1665" s="154" t="str">
        <f>IF(Input!I1665&lt;&gt;"",CONCATENATE(Input!I1665,", ",LEFT(Input!H1665,1)),"")</f>
        <v/>
      </c>
      <c r="F1665" s="156"/>
      <c r="G1665" s="157" t="str">
        <f t="shared" si="25"/>
        <v/>
      </c>
      <c r="H1665" s="154" t="str">
        <f>IF(A1665&lt;&gt;"",VLOOKUP(G1665,ScoreRanges!$C$4:$E$8,3),"")</f>
        <v/>
      </c>
      <c r="I1665" s="156"/>
      <c r="J1665" s="129" t="str">
        <f>IF(AND(ConversionTable!$F$2&lt;&gt;"",A1665&lt;&gt;""),VLOOKUP(G1665,ConversionTable!B$2:D$402,3),"")</f>
        <v/>
      </c>
      <c r="K1665" s="66" t="str">
        <f>IF(AND(ConversionTable!$F$2&lt;&gt;"",A1665&lt;&gt;""),VLOOKUP(J1665,ConversionTable!I$4:K$7,3),"")</f>
        <v/>
      </c>
      <c r="M1665" s="66" t="str">
        <f>IF(A1665&lt;&gt;"",(Input!AE1665*ScoringModel!$B$11+Input!AF1665*ScoringModel!$B$21+Input!AG1665*ScoringModel!$B$31)*0.01,"")</f>
        <v/>
      </c>
      <c r="N1665" s="66" t="str">
        <f>IF(A1665&lt;&gt;"",(Input!J1665*ScoringModel!$B$4+Input!K1665*ScoringModel!$B$5+Input!L1665*ScoringModel!$B$6+Input!M1665*ScoringModel!$B$7+Input!N1665*ScoringModel!$B$8+Input!O1665*ScoringModel!$B$9+Input!P1665*ScoringModel!$B$10)*0.01,"")</f>
        <v/>
      </c>
      <c r="O1665" s="66" t="str">
        <f>IF(A1665&lt;&gt;"",(Input!Q1665*ScoringModel!$B$14+Input!R1665*ScoringModel!$B$15+Input!S1665*ScoringModel!$B$16+Input!T1665*ScoringModel!$B$17+Input!U1665*ScoringModel!$B$18+Input!V1665*ScoringModel!$B$19+Input!W1665*ScoringModel!$B$20)*0.01,"")</f>
        <v/>
      </c>
      <c r="P1665" s="66" t="str">
        <f>IF(A1665&lt;&gt;"",(Input!X1665*ScoringModel!$B$24+Input!Y1665*ScoringModel!$B$25+Input!Z1665*ScoringModel!$B$26+Input!AA1665*ScoringModel!$B$27+Input!AB1665*ScoringModel!$B$28+Input!AC1665*ScoringModel!$B$29+Input!AD1665*ScoringModel!$B$30)*0.01,"")</f>
        <v/>
      </c>
    </row>
    <row r="1666" spans="1:16" x14ac:dyDescent="0.25">
      <c r="A1666" s="154" t="str">
        <f>IF(Input!A1666&lt;&gt;"",Input!A1666,"")</f>
        <v/>
      </c>
      <c r="B1666" s="154" t="str">
        <f>IF(Input!D1666&lt;&gt;"",CONCATENATE(Input!D1666,", ",Input!C1666),"")</f>
        <v/>
      </c>
      <c r="C1666" s="154" t="str">
        <f>IF(Input!E1666&lt;&gt;"",Input!E1666,"")</f>
        <v/>
      </c>
      <c r="D1666" s="155" t="str">
        <f>IF(Input!F1666&lt;&gt;"",Input!F1666,"")</f>
        <v/>
      </c>
      <c r="E1666" s="154" t="str">
        <f>IF(Input!I1666&lt;&gt;"",CONCATENATE(Input!I1666,", ",LEFT(Input!H1666,1)),"")</f>
        <v/>
      </c>
      <c r="F1666" s="156"/>
      <c r="G1666" s="157" t="str">
        <f t="shared" ref="G1666:G1729" si="26">IF(A1666&lt;&gt;"",SUM(M1666:P1666),"")</f>
        <v/>
      </c>
      <c r="H1666" s="154" t="str">
        <f>IF(A1666&lt;&gt;"",VLOOKUP(G1666,ScoreRanges!$C$4:$E$8,3),"")</f>
        <v/>
      </c>
      <c r="I1666" s="156"/>
      <c r="J1666" s="129" t="str">
        <f>IF(AND(ConversionTable!$F$2&lt;&gt;"",A1666&lt;&gt;""),VLOOKUP(G1666,ConversionTable!B$2:D$402,3),"")</f>
        <v/>
      </c>
      <c r="K1666" s="66" t="str">
        <f>IF(AND(ConversionTable!$F$2&lt;&gt;"",A1666&lt;&gt;""),VLOOKUP(J1666,ConversionTable!I$4:K$7,3),"")</f>
        <v/>
      </c>
      <c r="M1666" s="66" t="str">
        <f>IF(A1666&lt;&gt;"",(Input!AE1666*ScoringModel!$B$11+Input!AF1666*ScoringModel!$B$21+Input!AG1666*ScoringModel!$B$31)*0.01,"")</f>
        <v/>
      </c>
      <c r="N1666" s="66" t="str">
        <f>IF(A1666&lt;&gt;"",(Input!J1666*ScoringModel!$B$4+Input!K1666*ScoringModel!$B$5+Input!L1666*ScoringModel!$B$6+Input!M1666*ScoringModel!$B$7+Input!N1666*ScoringModel!$B$8+Input!O1666*ScoringModel!$B$9+Input!P1666*ScoringModel!$B$10)*0.01,"")</f>
        <v/>
      </c>
      <c r="O1666" s="66" t="str">
        <f>IF(A1666&lt;&gt;"",(Input!Q1666*ScoringModel!$B$14+Input!R1666*ScoringModel!$B$15+Input!S1666*ScoringModel!$B$16+Input!T1666*ScoringModel!$B$17+Input!U1666*ScoringModel!$B$18+Input!V1666*ScoringModel!$B$19+Input!W1666*ScoringModel!$B$20)*0.01,"")</f>
        <v/>
      </c>
      <c r="P1666" s="66" t="str">
        <f>IF(A1666&lt;&gt;"",(Input!X1666*ScoringModel!$B$24+Input!Y1666*ScoringModel!$B$25+Input!Z1666*ScoringModel!$B$26+Input!AA1666*ScoringModel!$B$27+Input!AB1666*ScoringModel!$B$28+Input!AC1666*ScoringModel!$B$29+Input!AD1666*ScoringModel!$B$30)*0.01,"")</f>
        <v/>
      </c>
    </row>
    <row r="1667" spans="1:16" x14ac:dyDescent="0.25">
      <c r="A1667" s="154" t="str">
        <f>IF(Input!A1667&lt;&gt;"",Input!A1667,"")</f>
        <v/>
      </c>
      <c r="B1667" s="154" t="str">
        <f>IF(Input!D1667&lt;&gt;"",CONCATENATE(Input!D1667,", ",Input!C1667),"")</f>
        <v/>
      </c>
      <c r="C1667" s="154" t="str">
        <f>IF(Input!E1667&lt;&gt;"",Input!E1667,"")</f>
        <v/>
      </c>
      <c r="D1667" s="155" t="str">
        <f>IF(Input!F1667&lt;&gt;"",Input!F1667,"")</f>
        <v/>
      </c>
      <c r="E1667" s="154" t="str">
        <f>IF(Input!I1667&lt;&gt;"",CONCATENATE(Input!I1667,", ",LEFT(Input!H1667,1)),"")</f>
        <v/>
      </c>
      <c r="F1667" s="156"/>
      <c r="G1667" s="157" t="str">
        <f t="shared" si="26"/>
        <v/>
      </c>
      <c r="H1667" s="154" t="str">
        <f>IF(A1667&lt;&gt;"",VLOOKUP(G1667,ScoreRanges!$C$4:$E$8,3),"")</f>
        <v/>
      </c>
      <c r="I1667" s="156"/>
      <c r="J1667" s="129" t="str">
        <f>IF(AND(ConversionTable!$F$2&lt;&gt;"",A1667&lt;&gt;""),VLOOKUP(G1667,ConversionTable!B$2:D$402,3),"")</f>
        <v/>
      </c>
      <c r="K1667" s="66" t="str">
        <f>IF(AND(ConversionTable!$F$2&lt;&gt;"",A1667&lt;&gt;""),VLOOKUP(J1667,ConversionTable!I$4:K$7,3),"")</f>
        <v/>
      </c>
      <c r="M1667" s="66" t="str">
        <f>IF(A1667&lt;&gt;"",(Input!AE1667*ScoringModel!$B$11+Input!AF1667*ScoringModel!$B$21+Input!AG1667*ScoringModel!$B$31)*0.01,"")</f>
        <v/>
      </c>
      <c r="N1667" s="66" t="str">
        <f>IF(A1667&lt;&gt;"",(Input!J1667*ScoringModel!$B$4+Input!K1667*ScoringModel!$B$5+Input!L1667*ScoringModel!$B$6+Input!M1667*ScoringModel!$B$7+Input!N1667*ScoringModel!$B$8+Input!O1667*ScoringModel!$B$9+Input!P1667*ScoringModel!$B$10)*0.01,"")</f>
        <v/>
      </c>
      <c r="O1667" s="66" t="str">
        <f>IF(A1667&lt;&gt;"",(Input!Q1667*ScoringModel!$B$14+Input!R1667*ScoringModel!$B$15+Input!S1667*ScoringModel!$B$16+Input!T1667*ScoringModel!$B$17+Input!U1667*ScoringModel!$B$18+Input!V1667*ScoringModel!$B$19+Input!W1667*ScoringModel!$B$20)*0.01,"")</f>
        <v/>
      </c>
      <c r="P1667" s="66" t="str">
        <f>IF(A1667&lt;&gt;"",(Input!X1667*ScoringModel!$B$24+Input!Y1667*ScoringModel!$B$25+Input!Z1667*ScoringModel!$B$26+Input!AA1667*ScoringModel!$B$27+Input!AB1667*ScoringModel!$B$28+Input!AC1667*ScoringModel!$B$29+Input!AD1667*ScoringModel!$B$30)*0.01,"")</f>
        <v/>
      </c>
    </row>
    <row r="1668" spans="1:16" x14ac:dyDescent="0.25">
      <c r="A1668" s="154" t="str">
        <f>IF(Input!A1668&lt;&gt;"",Input!A1668,"")</f>
        <v/>
      </c>
      <c r="B1668" s="154" t="str">
        <f>IF(Input!D1668&lt;&gt;"",CONCATENATE(Input!D1668,", ",Input!C1668),"")</f>
        <v/>
      </c>
      <c r="C1668" s="154" t="str">
        <f>IF(Input!E1668&lt;&gt;"",Input!E1668,"")</f>
        <v/>
      </c>
      <c r="D1668" s="155" t="str">
        <f>IF(Input!F1668&lt;&gt;"",Input!F1668,"")</f>
        <v/>
      </c>
      <c r="E1668" s="154" t="str">
        <f>IF(Input!I1668&lt;&gt;"",CONCATENATE(Input!I1668,", ",LEFT(Input!H1668,1)),"")</f>
        <v/>
      </c>
      <c r="F1668" s="156"/>
      <c r="G1668" s="157" t="str">
        <f t="shared" si="26"/>
        <v/>
      </c>
      <c r="H1668" s="154" t="str">
        <f>IF(A1668&lt;&gt;"",VLOOKUP(G1668,ScoreRanges!$C$4:$E$8,3),"")</f>
        <v/>
      </c>
      <c r="I1668" s="156"/>
      <c r="J1668" s="129" t="str">
        <f>IF(AND(ConversionTable!$F$2&lt;&gt;"",A1668&lt;&gt;""),VLOOKUP(G1668,ConversionTable!B$2:D$402,3),"")</f>
        <v/>
      </c>
      <c r="K1668" s="66" t="str">
        <f>IF(AND(ConversionTable!$F$2&lt;&gt;"",A1668&lt;&gt;""),VLOOKUP(J1668,ConversionTable!I$4:K$7,3),"")</f>
        <v/>
      </c>
      <c r="M1668" s="66" t="str">
        <f>IF(A1668&lt;&gt;"",(Input!AE1668*ScoringModel!$B$11+Input!AF1668*ScoringModel!$B$21+Input!AG1668*ScoringModel!$B$31)*0.01,"")</f>
        <v/>
      </c>
      <c r="N1668" s="66" t="str">
        <f>IF(A1668&lt;&gt;"",(Input!J1668*ScoringModel!$B$4+Input!K1668*ScoringModel!$B$5+Input!L1668*ScoringModel!$B$6+Input!M1668*ScoringModel!$B$7+Input!N1668*ScoringModel!$B$8+Input!O1668*ScoringModel!$B$9+Input!P1668*ScoringModel!$B$10)*0.01,"")</f>
        <v/>
      </c>
      <c r="O1668" s="66" t="str">
        <f>IF(A1668&lt;&gt;"",(Input!Q1668*ScoringModel!$B$14+Input!R1668*ScoringModel!$B$15+Input!S1668*ScoringModel!$B$16+Input!T1668*ScoringModel!$B$17+Input!U1668*ScoringModel!$B$18+Input!V1668*ScoringModel!$B$19+Input!W1668*ScoringModel!$B$20)*0.01,"")</f>
        <v/>
      </c>
      <c r="P1668" s="66" t="str">
        <f>IF(A1668&lt;&gt;"",(Input!X1668*ScoringModel!$B$24+Input!Y1668*ScoringModel!$B$25+Input!Z1668*ScoringModel!$B$26+Input!AA1668*ScoringModel!$B$27+Input!AB1668*ScoringModel!$B$28+Input!AC1668*ScoringModel!$B$29+Input!AD1668*ScoringModel!$B$30)*0.01,"")</f>
        <v/>
      </c>
    </row>
    <row r="1669" spans="1:16" x14ac:dyDescent="0.25">
      <c r="A1669" s="154" t="str">
        <f>IF(Input!A1669&lt;&gt;"",Input!A1669,"")</f>
        <v/>
      </c>
      <c r="B1669" s="154" t="str">
        <f>IF(Input!D1669&lt;&gt;"",CONCATENATE(Input!D1669,", ",Input!C1669),"")</f>
        <v/>
      </c>
      <c r="C1669" s="154" t="str">
        <f>IF(Input!E1669&lt;&gt;"",Input!E1669,"")</f>
        <v/>
      </c>
      <c r="D1669" s="155" t="str">
        <f>IF(Input!F1669&lt;&gt;"",Input!F1669,"")</f>
        <v/>
      </c>
      <c r="E1669" s="154" t="str">
        <f>IF(Input!I1669&lt;&gt;"",CONCATENATE(Input!I1669,", ",LEFT(Input!H1669,1)),"")</f>
        <v/>
      </c>
      <c r="F1669" s="156"/>
      <c r="G1669" s="157" t="str">
        <f t="shared" si="26"/>
        <v/>
      </c>
      <c r="H1669" s="154" t="str">
        <f>IF(A1669&lt;&gt;"",VLOOKUP(G1669,ScoreRanges!$C$4:$E$8,3),"")</f>
        <v/>
      </c>
      <c r="I1669" s="156"/>
      <c r="J1669" s="129" t="str">
        <f>IF(AND(ConversionTable!$F$2&lt;&gt;"",A1669&lt;&gt;""),VLOOKUP(G1669,ConversionTable!B$2:D$402,3),"")</f>
        <v/>
      </c>
      <c r="K1669" s="66" t="str">
        <f>IF(AND(ConversionTable!$F$2&lt;&gt;"",A1669&lt;&gt;""),VLOOKUP(J1669,ConversionTable!I$4:K$7,3),"")</f>
        <v/>
      </c>
      <c r="M1669" s="66" t="str">
        <f>IF(A1669&lt;&gt;"",(Input!AE1669*ScoringModel!$B$11+Input!AF1669*ScoringModel!$B$21+Input!AG1669*ScoringModel!$B$31)*0.01,"")</f>
        <v/>
      </c>
      <c r="N1669" s="66" t="str">
        <f>IF(A1669&lt;&gt;"",(Input!J1669*ScoringModel!$B$4+Input!K1669*ScoringModel!$B$5+Input!L1669*ScoringModel!$B$6+Input!M1669*ScoringModel!$B$7+Input!N1669*ScoringModel!$B$8+Input!O1669*ScoringModel!$B$9+Input!P1669*ScoringModel!$B$10)*0.01,"")</f>
        <v/>
      </c>
      <c r="O1669" s="66" t="str">
        <f>IF(A1669&lt;&gt;"",(Input!Q1669*ScoringModel!$B$14+Input!R1669*ScoringModel!$B$15+Input!S1669*ScoringModel!$B$16+Input!T1669*ScoringModel!$B$17+Input!U1669*ScoringModel!$B$18+Input!V1669*ScoringModel!$B$19+Input!W1669*ScoringModel!$B$20)*0.01,"")</f>
        <v/>
      </c>
      <c r="P1669" s="66" t="str">
        <f>IF(A1669&lt;&gt;"",(Input!X1669*ScoringModel!$B$24+Input!Y1669*ScoringModel!$B$25+Input!Z1669*ScoringModel!$B$26+Input!AA1669*ScoringModel!$B$27+Input!AB1669*ScoringModel!$B$28+Input!AC1669*ScoringModel!$B$29+Input!AD1669*ScoringModel!$B$30)*0.01,"")</f>
        <v/>
      </c>
    </row>
    <row r="1670" spans="1:16" x14ac:dyDescent="0.25">
      <c r="A1670" s="154" t="str">
        <f>IF(Input!A1670&lt;&gt;"",Input!A1670,"")</f>
        <v/>
      </c>
      <c r="B1670" s="154" t="str">
        <f>IF(Input!D1670&lt;&gt;"",CONCATENATE(Input!D1670,", ",Input!C1670),"")</f>
        <v/>
      </c>
      <c r="C1670" s="154" t="str">
        <f>IF(Input!E1670&lt;&gt;"",Input!E1670,"")</f>
        <v/>
      </c>
      <c r="D1670" s="155" t="str">
        <f>IF(Input!F1670&lt;&gt;"",Input!F1670,"")</f>
        <v/>
      </c>
      <c r="E1670" s="154" t="str">
        <f>IF(Input!I1670&lt;&gt;"",CONCATENATE(Input!I1670,", ",LEFT(Input!H1670,1)),"")</f>
        <v/>
      </c>
      <c r="F1670" s="156"/>
      <c r="G1670" s="157" t="str">
        <f t="shared" si="26"/>
        <v/>
      </c>
      <c r="H1670" s="154" t="str">
        <f>IF(A1670&lt;&gt;"",VLOOKUP(G1670,ScoreRanges!$C$4:$E$8,3),"")</f>
        <v/>
      </c>
      <c r="I1670" s="156"/>
      <c r="J1670" s="129" t="str">
        <f>IF(AND(ConversionTable!$F$2&lt;&gt;"",A1670&lt;&gt;""),VLOOKUP(G1670,ConversionTable!B$2:D$402,3),"")</f>
        <v/>
      </c>
      <c r="K1670" s="66" t="str">
        <f>IF(AND(ConversionTable!$F$2&lt;&gt;"",A1670&lt;&gt;""),VLOOKUP(J1670,ConversionTable!I$4:K$7,3),"")</f>
        <v/>
      </c>
      <c r="M1670" s="66" t="str">
        <f>IF(A1670&lt;&gt;"",(Input!AE1670*ScoringModel!$B$11+Input!AF1670*ScoringModel!$B$21+Input!AG1670*ScoringModel!$B$31)*0.01,"")</f>
        <v/>
      </c>
      <c r="N1670" s="66" t="str">
        <f>IF(A1670&lt;&gt;"",(Input!J1670*ScoringModel!$B$4+Input!K1670*ScoringModel!$B$5+Input!L1670*ScoringModel!$B$6+Input!M1670*ScoringModel!$B$7+Input!N1670*ScoringModel!$B$8+Input!O1670*ScoringModel!$B$9+Input!P1670*ScoringModel!$B$10)*0.01,"")</f>
        <v/>
      </c>
      <c r="O1670" s="66" t="str">
        <f>IF(A1670&lt;&gt;"",(Input!Q1670*ScoringModel!$B$14+Input!R1670*ScoringModel!$B$15+Input!S1670*ScoringModel!$B$16+Input!T1670*ScoringModel!$B$17+Input!U1670*ScoringModel!$B$18+Input!V1670*ScoringModel!$B$19+Input!W1670*ScoringModel!$B$20)*0.01,"")</f>
        <v/>
      </c>
      <c r="P1670" s="66" t="str">
        <f>IF(A1670&lt;&gt;"",(Input!X1670*ScoringModel!$B$24+Input!Y1670*ScoringModel!$B$25+Input!Z1670*ScoringModel!$B$26+Input!AA1670*ScoringModel!$B$27+Input!AB1670*ScoringModel!$B$28+Input!AC1670*ScoringModel!$B$29+Input!AD1670*ScoringModel!$B$30)*0.01,"")</f>
        <v/>
      </c>
    </row>
    <row r="1671" spans="1:16" x14ac:dyDescent="0.25">
      <c r="A1671" s="154" t="str">
        <f>IF(Input!A1671&lt;&gt;"",Input!A1671,"")</f>
        <v/>
      </c>
      <c r="B1671" s="154" t="str">
        <f>IF(Input!D1671&lt;&gt;"",CONCATENATE(Input!D1671,", ",Input!C1671),"")</f>
        <v/>
      </c>
      <c r="C1671" s="154" t="str">
        <f>IF(Input!E1671&lt;&gt;"",Input!E1671,"")</f>
        <v/>
      </c>
      <c r="D1671" s="155" t="str">
        <f>IF(Input!F1671&lt;&gt;"",Input!F1671,"")</f>
        <v/>
      </c>
      <c r="E1671" s="154" t="str">
        <f>IF(Input!I1671&lt;&gt;"",CONCATENATE(Input!I1671,", ",LEFT(Input!H1671,1)),"")</f>
        <v/>
      </c>
      <c r="F1671" s="156"/>
      <c r="G1671" s="157" t="str">
        <f t="shared" si="26"/>
        <v/>
      </c>
      <c r="H1671" s="154" t="str">
        <f>IF(A1671&lt;&gt;"",VLOOKUP(G1671,ScoreRanges!$C$4:$E$8,3),"")</f>
        <v/>
      </c>
      <c r="I1671" s="156"/>
      <c r="J1671" s="129" t="str">
        <f>IF(AND(ConversionTable!$F$2&lt;&gt;"",A1671&lt;&gt;""),VLOOKUP(G1671,ConversionTable!B$2:D$402,3),"")</f>
        <v/>
      </c>
      <c r="K1671" s="66" t="str">
        <f>IF(AND(ConversionTable!$F$2&lt;&gt;"",A1671&lt;&gt;""),VLOOKUP(J1671,ConversionTable!I$4:K$7,3),"")</f>
        <v/>
      </c>
      <c r="M1671" s="66" t="str">
        <f>IF(A1671&lt;&gt;"",(Input!AE1671*ScoringModel!$B$11+Input!AF1671*ScoringModel!$B$21+Input!AG1671*ScoringModel!$B$31)*0.01,"")</f>
        <v/>
      </c>
      <c r="N1671" s="66" t="str">
        <f>IF(A1671&lt;&gt;"",(Input!J1671*ScoringModel!$B$4+Input!K1671*ScoringModel!$B$5+Input!L1671*ScoringModel!$B$6+Input!M1671*ScoringModel!$B$7+Input!N1671*ScoringModel!$B$8+Input!O1671*ScoringModel!$B$9+Input!P1671*ScoringModel!$B$10)*0.01,"")</f>
        <v/>
      </c>
      <c r="O1671" s="66" t="str">
        <f>IF(A1671&lt;&gt;"",(Input!Q1671*ScoringModel!$B$14+Input!R1671*ScoringModel!$B$15+Input!S1671*ScoringModel!$B$16+Input!T1671*ScoringModel!$B$17+Input!U1671*ScoringModel!$B$18+Input!V1671*ScoringModel!$B$19+Input!W1671*ScoringModel!$B$20)*0.01,"")</f>
        <v/>
      </c>
      <c r="P1671" s="66" t="str">
        <f>IF(A1671&lt;&gt;"",(Input!X1671*ScoringModel!$B$24+Input!Y1671*ScoringModel!$B$25+Input!Z1671*ScoringModel!$B$26+Input!AA1671*ScoringModel!$B$27+Input!AB1671*ScoringModel!$B$28+Input!AC1671*ScoringModel!$B$29+Input!AD1671*ScoringModel!$B$30)*0.01,"")</f>
        <v/>
      </c>
    </row>
    <row r="1672" spans="1:16" x14ac:dyDescent="0.25">
      <c r="A1672" s="154" t="str">
        <f>IF(Input!A1672&lt;&gt;"",Input!A1672,"")</f>
        <v/>
      </c>
      <c r="B1672" s="154" t="str">
        <f>IF(Input!D1672&lt;&gt;"",CONCATENATE(Input!D1672,", ",Input!C1672),"")</f>
        <v/>
      </c>
      <c r="C1672" s="154" t="str">
        <f>IF(Input!E1672&lt;&gt;"",Input!E1672,"")</f>
        <v/>
      </c>
      <c r="D1672" s="155" t="str">
        <f>IF(Input!F1672&lt;&gt;"",Input!F1672,"")</f>
        <v/>
      </c>
      <c r="E1672" s="154" t="str">
        <f>IF(Input!I1672&lt;&gt;"",CONCATENATE(Input!I1672,", ",LEFT(Input!H1672,1)),"")</f>
        <v/>
      </c>
      <c r="F1672" s="156"/>
      <c r="G1672" s="157" t="str">
        <f t="shared" si="26"/>
        <v/>
      </c>
      <c r="H1672" s="154" t="str">
        <f>IF(A1672&lt;&gt;"",VLOOKUP(G1672,ScoreRanges!$C$4:$E$8,3),"")</f>
        <v/>
      </c>
      <c r="I1672" s="156"/>
      <c r="J1672" s="129" t="str">
        <f>IF(AND(ConversionTable!$F$2&lt;&gt;"",A1672&lt;&gt;""),VLOOKUP(G1672,ConversionTable!B$2:D$402,3),"")</f>
        <v/>
      </c>
      <c r="K1672" s="66" t="str">
        <f>IF(AND(ConversionTable!$F$2&lt;&gt;"",A1672&lt;&gt;""),VLOOKUP(J1672,ConversionTable!I$4:K$7,3),"")</f>
        <v/>
      </c>
      <c r="M1672" s="66" t="str">
        <f>IF(A1672&lt;&gt;"",(Input!AE1672*ScoringModel!$B$11+Input!AF1672*ScoringModel!$B$21+Input!AG1672*ScoringModel!$B$31)*0.01,"")</f>
        <v/>
      </c>
      <c r="N1672" s="66" t="str">
        <f>IF(A1672&lt;&gt;"",(Input!J1672*ScoringModel!$B$4+Input!K1672*ScoringModel!$B$5+Input!L1672*ScoringModel!$B$6+Input!M1672*ScoringModel!$B$7+Input!N1672*ScoringModel!$B$8+Input!O1672*ScoringModel!$B$9+Input!P1672*ScoringModel!$B$10)*0.01,"")</f>
        <v/>
      </c>
      <c r="O1672" s="66" t="str">
        <f>IF(A1672&lt;&gt;"",(Input!Q1672*ScoringModel!$B$14+Input!R1672*ScoringModel!$B$15+Input!S1672*ScoringModel!$B$16+Input!T1672*ScoringModel!$B$17+Input!U1672*ScoringModel!$B$18+Input!V1672*ScoringModel!$B$19+Input!W1672*ScoringModel!$B$20)*0.01,"")</f>
        <v/>
      </c>
      <c r="P1672" s="66" t="str">
        <f>IF(A1672&lt;&gt;"",(Input!X1672*ScoringModel!$B$24+Input!Y1672*ScoringModel!$B$25+Input!Z1672*ScoringModel!$B$26+Input!AA1672*ScoringModel!$B$27+Input!AB1672*ScoringModel!$B$28+Input!AC1672*ScoringModel!$B$29+Input!AD1672*ScoringModel!$B$30)*0.01,"")</f>
        <v/>
      </c>
    </row>
    <row r="1673" spans="1:16" x14ac:dyDescent="0.25">
      <c r="A1673" s="154" t="str">
        <f>IF(Input!A1673&lt;&gt;"",Input!A1673,"")</f>
        <v/>
      </c>
      <c r="B1673" s="154" t="str">
        <f>IF(Input!D1673&lt;&gt;"",CONCATENATE(Input!D1673,", ",Input!C1673),"")</f>
        <v/>
      </c>
      <c r="C1673" s="154" t="str">
        <f>IF(Input!E1673&lt;&gt;"",Input!E1673,"")</f>
        <v/>
      </c>
      <c r="D1673" s="155" t="str">
        <f>IF(Input!F1673&lt;&gt;"",Input!F1673,"")</f>
        <v/>
      </c>
      <c r="E1673" s="154" t="str">
        <f>IF(Input!I1673&lt;&gt;"",CONCATENATE(Input!I1673,", ",LEFT(Input!H1673,1)),"")</f>
        <v/>
      </c>
      <c r="F1673" s="156"/>
      <c r="G1673" s="157" t="str">
        <f t="shared" si="26"/>
        <v/>
      </c>
      <c r="H1673" s="154" t="str">
        <f>IF(A1673&lt;&gt;"",VLOOKUP(G1673,ScoreRanges!$C$4:$E$8,3),"")</f>
        <v/>
      </c>
      <c r="I1673" s="156"/>
      <c r="J1673" s="129" t="str">
        <f>IF(AND(ConversionTable!$F$2&lt;&gt;"",A1673&lt;&gt;""),VLOOKUP(G1673,ConversionTable!B$2:D$402,3),"")</f>
        <v/>
      </c>
      <c r="K1673" s="66" t="str">
        <f>IF(AND(ConversionTable!$F$2&lt;&gt;"",A1673&lt;&gt;""),VLOOKUP(J1673,ConversionTable!I$4:K$7,3),"")</f>
        <v/>
      </c>
      <c r="M1673" s="66" t="str">
        <f>IF(A1673&lt;&gt;"",(Input!AE1673*ScoringModel!$B$11+Input!AF1673*ScoringModel!$B$21+Input!AG1673*ScoringModel!$B$31)*0.01,"")</f>
        <v/>
      </c>
      <c r="N1673" s="66" t="str">
        <f>IF(A1673&lt;&gt;"",(Input!J1673*ScoringModel!$B$4+Input!K1673*ScoringModel!$B$5+Input!L1673*ScoringModel!$B$6+Input!M1673*ScoringModel!$B$7+Input!N1673*ScoringModel!$B$8+Input!O1673*ScoringModel!$B$9+Input!P1673*ScoringModel!$B$10)*0.01,"")</f>
        <v/>
      </c>
      <c r="O1673" s="66" t="str">
        <f>IF(A1673&lt;&gt;"",(Input!Q1673*ScoringModel!$B$14+Input!R1673*ScoringModel!$B$15+Input!S1673*ScoringModel!$B$16+Input!T1673*ScoringModel!$B$17+Input!U1673*ScoringModel!$B$18+Input!V1673*ScoringModel!$B$19+Input!W1673*ScoringModel!$B$20)*0.01,"")</f>
        <v/>
      </c>
      <c r="P1673" s="66" t="str">
        <f>IF(A1673&lt;&gt;"",(Input!X1673*ScoringModel!$B$24+Input!Y1673*ScoringModel!$B$25+Input!Z1673*ScoringModel!$B$26+Input!AA1673*ScoringModel!$B$27+Input!AB1673*ScoringModel!$B$28+Input!AC1673*ScoringModel!$B$29+Input!AD1673*ScoringModel!$B$30)*0.01,"")</f>
        <v/>
      </c>
    </row>
    <row r="1674" spans="1:16" x14ac:dyDescent="0.25">
      <c r="A1674" s="154" t="str">
        <f>IF(Input!A1674&lt;&gt;"",Input!A1674,"")</f>
        <v/>
      </c>
      <c r="B1674" s="154" t="str">
        <f>IF(Input!D1674&lt;&gt;"",CONCATENATE(Input!D1674,", ",Input!C1674),"")</f>
        <v/>
      </c>
      <c r="C1674" s="154" t="str">
        <f>IF(Input!E1674&lt;&gt;"",Input!E1674,"")</f>
        <v/>
      </c>
      <c r="D1674" s="155" t="str">
        <f>IF(Input!F1674&lt;&gt;"",Input!F1674,"")</f>
        <v/>
      </c>
      <c r="E1674" s="154" t="str">
        <f>IF(Input!I1674&lt;&gt;"",CONCATENATE(Input!I1674,", ",LEFT(Input!H1674,1)),"")</f>
        <v/>
      </c>
      <c r="F1674" s="156"/>
      <c r="G1674" s="157" t="str">
        <f t="shared" si="26"/>
        <v/>
      </c>
      <c r="H1674" s="154" t="str">
        <f>IF(A1674&lt;&gt;"",VLOOKUP(G1674,ScoreRanges!$C$4:$E$8,3),"")</f>
        <v/>
      </c>
      <c r="I1674" s="156"/>
      <c r="J1674" s="129" t="str">
        <f>IF(AND(ConversionTable!$F$2&lt;&gt;"",A1674&lt;&gt;""),VLOOKUP(G1674,ConversionTable!B$2:D$402,3),"")</f>
        <v/>
      </c>
      <c r="K1674" s="66" t="str">
        <f>IF(AND(ConversionTable!$F$2&lt;&gt;"",A1674&lt;&gt;""),VLOOKUP(J1674,ConversionTable!I$4:K$7,3),"")</f>
        <v/>
      </c>
      <c r="M1674" s="66" t="str">
        <f>IF(A1674&lt;&gt;"",(Input!AE1674*ScoringModel!$B$11+Input!AF1674*ScoringModel!$B$21+Input!AG1674*ScoringModel!$B$31)*0.01,"")</f>
        <v/>
      </c>
      <c r="N1674" s="66" t="str">
        <f>IF(A1674&lt;&gt;"",(Input!J1674*ScoringModel!$B$4+Input!K1674*ScoringModel!$B$5+Input!L1674*ScoringModel!$B$6+Input!M1674*ScoringModel!$B$7+Input!N1674*ScoringModel!$B$8+Input!O1674*ScoringModel!$B$9+Input!P1674*ScoringModel!$B$10)*0.01,"")</f>
        <v/>
      </c>
      <c r="O1674" s="66" t="str">
        <f>IF(A1674&lt;&gt;"",(Input!Q1674*ScoringModel!$B$14+Input!R1674*ScoringModel!$B$15+Input!S1674*ScoringModel!$B$16+Input!T1674*ScoringModel!$B$17+Input!U1674*ScoringModel!$B$18+Input!V1674*ScoringModel!$B$19+Input!W1674*ScoringModel!$B$20)*0.01,"")</f>
        <v/>
      </c>
      <c r="P1674" s="66" t="str">
        <f>IF(A1674&lt;&gt;"",(Input!X1674*ScoringModel!$B$24+Input!Y1674*ScoringModel!$B$25+Input!Z1674*ScoringModel!$B$26+Input!AA1674*ScoringModel!$B$27+Input!AB1674*ScoringModel!$B$28+Input!AC1674*ScoringModel!$B$29+Input!AD1674*ScoringModel!$B$30)*0.01,"")</f>
        <v/>
      </c>
    </row>
    <row r="1675" spans="1:16" x14ac:dyDescent="0.25">
      <c r="A1675" s="154" t="str">
        <f>IF(Input!A1675&lt;&gt;"",Input!A1675,"")</f>
        <v/>
      </c>
      <c r="B1675" s="154" t="str">
        <f>IF(Input!D1675&lt;&gt;"",CONCATENATE(Input!D1675,", ",Input!C1675),"")</f>
        <v/>
      </c>
      <c r="C1675" s="154" t="str">
        <f>IF(Input!E1675&lt;&gt;"",Input!E1675,"")</f>
        <v/>
      </c>
      <c r="D1675" s="155" t="str">
        <f>IF(Input!F1675&lt;&gt;"",Input!F1675,"")</f>
        <v/>
      </c>
      <c r="E1675" s="154" t="str">
        <f>IF(Input!I1675&lt;&gt;"",CONCATENATE(Input!I1675,", ",LEFT(Input!H1675,1)),"")</f>
        <v/>
      </c>
      <c r="F1675" s="156"/>
      <c r="G1675" s="157" t="str">
        <f t="shared" si="26"/>
        <v/>
      </c>
      <c r="H1675" s="154" t="str">
        <f>IF(A1675&lt;&gt;"",VLOOKUP(G1675,ScoreRanges!$C$4:$E$8,3),"")</f>
        <v/>
      </c>
      <c r="I1675" s="156"/>
      <c r="J1675" s="129" t="str">
        <f>IF(AND(ConversionTable!$F$2&lt;&gt;"",A1675&lt;&gt;""),VLOOKUP(G1675,ConversionTable!B$2:D$402,3),"")</f>
        <v/>
      </c>
      <c r="K1675" s="66" t="str">
        <f>IF(AND(ConversionTable!$F$2&lt;&gt;"",A1675&lt;&gt;""),VLOOKUP(J1675,ConversionTable!I$4:K$7,3),"")</f>
        <v/>
      </c>
      <c r="M1675" s="66" t="str">
        <f>IF(A1675&lt;&gt;"",(Input!AE1675*ScoringModel!$B$11+Input!AF1675*ScoringModel!$B$21+Input!AG1675*ScoringModel!$B$31)*0.01,"")</f>
        <v/>
      </c>
      <c r="N1675" s="66" t="str">
        <f>IF(A1675&lt;&gt;"",(Input!J1675*ScoringModel!$B$4+Input!K1675*ScoringModel!$B$5+Input!L1675*ScoringModel!$B$6+Input!M1675*ScoringModel!$B$7+Input!N1675*ScoringModel!$B$8+Input!O1675*ScoringModel!$B$9+Input!P1675*ScoringModel!$B$10)*0.01,"")</f>
        <v/>
      </c>
      <c r="O1675" s="66" t="str">
        <f>IF(A1675&lt;&gt;"",(Input!Q1675*ScoringModel!$B$14+Input!R1675*ScoringModel!$B$15+Input!S1675*ScoringModel!$B$16+Input!T1675*ScoringModel!$B$17+Input!U1675*ScoringModel!$B$18+Input!V1675*ScoringModel!$B$19+Input!W1675*ScoringModel!$B$20)*0.01,"")</f>
        <v/>
      </c>
      <c r="P1675" s="66" t="str">
        <f>IF(A1675&lt;&gt;"",(Input!X1675*ScoringModel!$B$24+Input!Y1675*ScoringModel!$B$25+Input!Z1675*ScoringModel!$B$26+Input!AA1675*ScoringModel!$B$27+Input!AB1675*ScoringModel!$B$28+Input!AC1675*ScoringModel!$B$29+Input!AD1675*ScoringModel!$B$30)*0.01,"")</f>
        <v/>
      </c>
    </row>
    <row r="1676" spans="1:16" x14ac:dyDescent="0.25">
      <c r="A1676" s="154" t="str">
        <f>IF(Input!A1676&lt;&gt;"",Input!A1676,"")</f>
        <v/>
      </c>
      <c r="B1676" s="154" t="str">
        <f>IF(Input!D1676&lt;&gt;"",CONCATENATE(Input!D1676,", ",Input!C1676),"")</f>
        <v/>
      </c>
      <c r="C1676" s="154" t="str">
        <f>IF(Input!E1676&lt;&gt;"",Input!E1676,"")</f>
        <v/>
      </c>
      <c r="D1676" s="155" t="str">
        <f>IF(Input!F1676&lt;&gt;"",Input!F1676,"")</f>
        <v/>
      </c>
      <c r="E1676" s="154" t="str">
        <f>IF(Input!I1676&lt;&gt;"",CONCATENATE(Input!I1676,", ",LEFT(Input!H1676,1)),"")</f>
        <v/>
      </c>
      <c r="F1676" s="156"/>
      <c r="G1676" s="157" t="str">
        <f t="shared" si="26"/>
        <v/>
      </c>
      <c r="H1676" s="154" t="str">
        <f>IF(A1676&lt;&gt;"",VLOOKUP(G1676,ScoreRanges!$C$4:$E$8,3),"")</f>
        <v/>
      </c>
      <c r="I1676" s="156"/>
      <c r="J1676" s="129" t="str">
        <f>IF(AND(ConversionTable!$F$2&lt;&gt;"",A1676&lt;&gt;""),VLOOKUP(G1676,ConversionTable!B$2:D$402,3),"")</f>
        <v/>
      </c>
      <c r="K1676" s="66" t="str">
        <f>IF(AND(ConversionTable!$F$2&lt;&gt;"",A1676&lt;&gt;""),VLOOKUP(J1676,ConversionTable!I$4:K$7,3),"")</f>
        <v/>
      </c>
      <c r="M1676" s="66" t="str">
        <f>IF(A1676&lt;&gt;"",(Input!AE1676*ScoringModel!$B$11+Input!AF1676*ScoringModel!$B$21+Input!AG1676*ScoringModel!$B$31)*0.01,"")</f>
        <v/>
      </c>
      <c r="N1676" s="66" t="str">
        <f>IF(A1676&lt;&gt;"",(Input!J1676*ScoringModel!$B$4+Input!K1676*ScoringModel!$B$5+Input!L1676*ScoringModel!$B$6+Input!M1676*ScoringModel!$B$7+Input!N1676*ScoringModel!$B$8+Input!O1676*ScoringModel!$B$9+Input!P1676*ScoringModel!$B$10)*0.01,"")</f>
        <v/>
      </c>
      <c r="O1676" s="66" t="str">
        <f>IF(A1676&lt;&gt;"",(Input!Q1676*ScoringModel!$B$14+Input!R1676*ScoringModel!$B$15+Input!S1676*ScoringModel!$B$16+Input!T1676*ScoringModel!$B$17+Input!U1676*ScoringModel!$B$18+Input!V1676*ScoringModel!$B$19+Input!W1676*ScoringModel!$B$20)*0.01,"")</f>
        <v/>
      </c>
      <c r="P1676" s="66" t="str">
        <f>IF(A1676&lt;&gt;"",(Input!X1676*ScoringModel!$B$24+Input!Y1676*ScoringModel!$B$25+Input!Z1676*ScoringModel!$B$26+Input!AA1676*ScoringModel!$B$27+Input!AB1676*ScoringModel!$B$28+Input!AC1676*ScoringModel!$B$29+Input!AD1676*ScoringModel!$B$30)*0.01,"")</f>
        <v/>
      </c>
    </row>
    <row r="1677" spans="1:16" x14ac:dyDescent="0.25">
      <c r="A1677" s="154" t="str">
        <f>IF(Input!A1677&lt;&gt;"",Input!A1677,"")</f>
        <v/>
      </c>
      <c r="B1677" s="154" t="str">
        <f>IF(Input!D1677&lt;&gt;"",CONCATENATE(Input!D1677,", ",Input!C1677),"")</f>
        <v/>
      </c>
      <c r="C1677" s="154" t="str">
        <f>IF(Input!E1677&lt;&gt;"",Input!E1677,"")</f>
        <v/>
      </c>
      <c r="D1677" s="155" t="str">
        <f>IF(Input!F1677&lt;&gt;"",Input!F1677,"")</f>
        <v/>
      </c>
      <c r="E1677" s="154" t="str">
        <f>IF(Input!I1677&lt;&gt;"",CONCATENATE(Input!I1677,", ",LEFT(Input!H1677,1)),"")</f>
        <v/>
      </c>
      <c r="F1677" s="156"/>
      <c r="G1677" s="157" t="str">
        <f t="shared" si="26"/>
        <v/>
      </c>
      <c r="H1677" s="154" t="str">
        <f>IF(A1677&lt;&gt;"",VLOOKUP(G1677,ScoreRanges!$C$4:$E$8,3),"")</f>
        <v/>
      </c>
      <c r="I1677" s="156"/>
      <c r="J1677" s="129" t="str">
        <f>IF(AND(ConversionTable!$F$2&lt;&gt;"",A1677&lt;&gt;""),VLOOKUP(G1677,ConversionTable!B$2:D$402,3),"")</f>
        <v/>
      </c>
      <c r="K1677" s="66" t="str">
        <f>IF(AND(ConversionTable!$F$2&lt;&gt;"",A1677&lt;&gt;""),VLOOKUP(J1677,ConversionTable!I$4:K$7,3),"")</f>
        <v/>
      </c>
      <c r="M1677" s="66" t="str">
        <f>IF(A1677&lt;&gt;"",(Input!AE1677*ScoringModel!$B$11+Input!AF1677*ScoringModel!$B$21+Input!AG1677*ScoringModel!$B$31)*0.01,"")</f>
        <v/>
      </c>
      <c r="N1677" s="66" t="str">
        <f>IF(A1677&lt;&gt;"",(Input!J1677*ScoringModel!$B$4+Input!K1677*ScoringModel!$B$5+Input!L1677*ScoringModel!$B$6+Input!M1677*ScoringModel!$B$7+Input!N1677*ScoringModel!$B$8+Input!O1677*ScoringModel!$B$9+Input!P1677*ScoringModel!$B$10)*0.01,"")</f>
        <v/>
      </c>
      <c r="O1677" s="66" t="str">
        <f>IF(A1677&lt;&gt;"",(Input!Q1677*ScoringModel!$B$14+Input!R1677*ScoringModel!$B$15+Input!S1677*ScoringModel!$B$16+Input!T1677*ScoringModel!$B$17+Input!U1677*ScoringModel!$B$18+Input!V1677*ScoringModel!$B$19+Input!W1677*ScoringModel!$B$20)*0.01,"")</f>
        <v/>
      </c>
      <c r="P1677" s="66" t="str">
        <f>IF(A1677&lt;&gt;"",(Input!X1677*ScoringModel!$B$24+Input!Y1677*ScoringModel!$B$25+Input!Z1677*ScoringModel!$B$26+Input!AA1677*ScoringModel!$B$27+Input!AB1677*ScoringModel!$B$28+Input!AC1677*ScoringModel!$B$29+Input!AD1677*ScoringModel!$B$30)*0.01,"")</f>
        <v/>
      </c>
    </row>
    <row r="1678" spans="1:16" x14ac:dyDescent="0.25">
      <c r="A1678" s="154" t="str">
        <f>IF(Input!A1678&lt;&gt;"",Input!A1678,"")</f>
        <v/>
      </c>
      <c r="B1678" s="154" t="str">
        <f>IF(Input!D1678&lt;&gt;"",CONCATENATE(Input!D1678,", ",Input!C1678),"")</f>
        <v/>
      </c>
      <c r="C1678" s="154" t="str">
        <f>IF(Input!E1678&lt;&gt;"",Input!E1678,"")</f>
        <v/>
      </c>
      <c r="D1678" s="155" t="str">
        <f>IF(Input!F1678&lt;&gt;"",Input!F1678,"")</f>
        <v/>
      </c>
      <c r="E1678" s="154" t="str">
        <f>IF(Input!I1678&lt;&gt;"",CONCATENATE(Input!I1678,", ",LEFT(Input!H1678,1)),"")</f>
        <v/>
      </c>
      <c r="F1678" s="156"/>
      <c r="G1678" s="157" t="str">
        <f t="shared" si="26"/>
        <v/>
      </c>
      <c r="H1678" s="154" t="str">
        <f>IF(A1678&lt;&gt;"",VLOOKUP(G1678,ScoreRanges!$C$4:$E$8,3),"")</f>
        <v/>
      </c>
      <c r="I1678" s="156"/>
      <c r="J1678" s="129" t="str">
        <f>IF(AND(ConversionTable!$F$2&lt;&gt;"",A1678&lt;&gt;""),VLOOKUP(G1678,ConversionTable!B$2:D$402,3),"")</f>
        <v/>
      </c>
      <c r="K1678" s="66" t="str">
        <f>IF(AND(ConversionTable!$F$2&lt;&gt;"",A1678&lt;&gt;""),VLOOKUP(J1678,ConversionTable!I$4:K$7,3),"")</f>
        <v/>
      </c>
      <c r="M1678" s="66" t="str">
        <f>IF(A1678&lt;&gt;"",(Input!AE1678*ScoringModel!$B$11+Input!AF1678*ScoringModel!$B$21+Input!AG1678*ScoringModel!$B$31)*0.01,"")</f>
        <v/>
      </c>
      <c r="N1678" s="66" t="str">
        <f>IF(A1678&lt;&gt;"",(Input!J1678*ScoringModel!$B$4+Input!K1678*ScoringModel!$B$5+Input!L1678*ScoringModel!$B$6+Input!M1678*ScoringModel!$B$7+Input!N1678*ScoringModel!$B$8+Input!O1678*ScoringModel!$B$9+Input!P1678*ScoringModel!$B$10)*0.01,"")</f>
        <v/>
      </c>
      <c r="O1678" s="66" t="str">
        <f>IF(A1678&lt;&gt;"",(Input!Q1678*ScoringModel!$B$14+Input!R1678*ScoringModel!$B$15+Input!S1678*ScoringModel!$B$16+Input!T1678*ScoringModel!$B$17+Input!U1678*ScoringModel!$B$18+Input!V1678*ScoringModel!$B$19+Input!W1678*ScoringModel!$B$20)*0.01,"")</f>
        <v/>
      </c>
      <c r="P1678" s="66" t="str">
        <f>IF(A1678&lt;&gt;"",(Input!X1678*ScoringModel!$B$24+Input!Y1678*ScoringModel!$B$25+Input!Z1678*ScoringModel!$B$26+Input!AA1678*ScoringModel!$B$27+Input!AB1678*ScoringModel!$B$28+Input!AC1678*ScoringModel!$B$29+Input!AD1678*ScoringModel!$B$30)*0.01,"")</f>
        <v/>
      </c>
    </row>
    <row r="1679" spans="1:16" x14ac:dyDescent="0.25">
      <c r="A1679" s="154" t="str">
        <f>IF(Input!A1679&lt;&gt;"",Input!A1679,"")</f>
        <v/>
      </c>
      <c r="B1679" s="154" t="str">
        <f>IF(Input!D1679&lt;&gt;"",CONCATENATE(Input!D1679,", ",Input!C1679),"")</f>
        <v/>
      </c>
      <c r="C1679" s="154" t="str">
        <f>IF(Input!E1679&lt;&gt;"",Input!E1679,"")</f>
        <v/>
      </c>
      <c r="D1679" s="155" t="str">
        <f>IF(Input!F1679&lt;&gt;"",Input!F1679,"")</f>
        <v/>
      </c>
      <c r="E1679" s="154" t="str">
        <f>IF(Input!I1679&lt;&gt;"",CONCATENATE(Input!I1679,", ",LEFT(Input!H1679,1)),"")</f>
        <v/>
      </c>
      <c r="F1679" s="156"/>
      <c r="G1679" s="157" t="str">
        <f t="shared" si="26"/>
        <v/>
      </c>
      <c r="H1679" s="154" t="str">
        <f>IF(A1679&lt;&gt;"",VLOOKUP(G1679,ScoreRanges!$C$4:$E$8,3),"")</f>
        <v/>
      </c>
      <c r="I1679" s="156"/>
      <c r="J1679" s="129" t="str">
        <f>IF(AND(ConversionTable!$F$2&lt;&gt;"",A1679&lt;&gt;""),VLOOKUP(G1679,ConversionTable!B$2:D$402,3),"")</f>
        <v/>
      </c>
      <c r="K1679" s="66" t="str">
        <f>IF(AND(ConversionTable!$F$2&lt;&gt;"",A1679&lt;&gt;""),VLOOKUP(J1679,ConversionTable!I$4:K$7,3),"")</f>
        <v/>
      </c>
      <c r="M1679" s="66" t="str">
        <f>IF(A1679&lt;&gt;"",(Input!AE1679*ScoringModel!$B$11+Input!AF1679*ScoringModel!$B$21+Input!AG1679*ScoringModel!$B$31)*0.01,"")</f>
        <v/>
      </c>
      <c r="N1679" s="66" t="str">
        <f>IF(A1679&lt;&gt;"",(Input!J1679*ScoringModel!$B$4+Input!K1679*ScoringModel!$B$5+Input!L1679*ScoringModel!$B$6+Input!M1679*ScoringModel!$B$7+Input!N1679*ScoringModel!$B$8+Input!O1679*ScoringModel!$B$9+Input!P1679*ScoringModel!$B$10)*0.01,"")</f>
        <v/>
      </c>
      <c r="O1679" s="66" t="str">
        <f>IF(A1679&lt;&gt;"",(Input!Q1679*ScoringModel!$B$14+Input!R1679*ScoringModel!$B$15+Input!S1679*ScoringModel!$B$16+Input!T1679*ScoringModel!$B$17+Input!U1679*ScoringModel!$B$18+Input!V1679*ScoringModel!$B$19+Input!W1679*ScoringModel!$B$20)*0.01,"")</f>
        <v/>
      </c>
      <c r="P1679" s="66" t="str">
        <f>IF(A1679&lt;&gt;"",(Input!X1679*ScoringModel!$B$24+Input!Y1679*ScoringModel!$B$25+Input!Z1679*ScoringModel!$B$26+Input!AA1679*ScoringModel!$B$27+Input!AB1679*ScoringModel!$B$28+Input!AC1679*ScoringModel!$B$29+Input!AD1679*ScoringModel!$B$30)*0.01,"")</f>
        <v/>
      </c>
    </row>
    <row r="1680" spans="1:16" x14ac:dyDescent="0.25">
      <c r="A1680" s="154" t="str">
        <f>IF(Input!A1680&lt;&gt;"",Input!A1680,"")</f>
        <v/>
      </c>
      <c r="B1680" s="154" t="str">
        <f>IF(Input!D1680&lt;&gt;"",CONCATENATE(Input!D1680,", ",Input!C1680),"")</f>
        <v/>
      </c>
      <c r="C1680" s="154" t="str">
        <f>IF(Input!E1680&lt;&gt;"",Input!E1680,"")</f>
        <v/>
      </c>
      <c r="D1680" s="155" t="str">
        <f>IF(Input!F1680&lt;&gt;"",Input!F1680,"")</f>
        <v/>
      </c>
      <c r="E1680" s="154" t="str">
        <f>IF(Input!I1680&lt;&gt;"",CONCATENATE(Input!I1680,", ",LEFT(Input!H1680,1)),"")</f>
        <v/>
      </c>
      <c r="F1680" s="156"/>
      <c r="G1680" s="157" t="str">
        <f t="shared" si="26"/>
        <v/>
      </c>
      <c r="H1680" s="154" t="str">
        <f>IF(A1680&lt;&gt;"",VLOOKUP(G1680,ScoreRanges!$C$4:$E$8,3),"")</f>
        <v/>
      </c>
      <c r="I1680" s="156"/>
      <c r="J1680" s="129" t="str">
        <f>IF(AND(ConversionTable!$F$2&lt;&gt;"",A1680&lt;&gt;""),VLOOKUP(G1680,ConversionTable!B$2:D$402,3),"")</f>
        <v/>
      </c>
      <c r="K1680" s="66" t="str">
        <f>IF(AND(ConversionTable!$F$2&lt;&gt;"",A1680&lt;&gt;""),VLOOKUP(J1680,ConversionTable!I$4:K$7,3),"")</f>
        <v/>
      </c>
      <c r="M1680" s="66" t="str">
        <f>IF(A1680&lt;&gt;"",(Input!AE1680*ScoringModel!$B$11+Input!AF1680*ScoringModel!$B$21+Input!AG1680*ScoringModel!$B$31)*0.01,"")</f>
        <v/>
      </c>
      <c r="N1680" s="66" t="str">
        <f>IF(A1680&lt;&gt;"",(Input!J1680*ScoringModel!$B$4+Input!K1680*ScoringModel!$B$5+Input!L1680*ScoringModel!$B$6+Input!M1680*ScoringModel!$B$7+Input!N1680*ScoringModel!$B$8+Input!O1680*ScoringModel!$B$9+Input!P1680*ScoringModel!$B$10)*0.01,"")</f>
        <v/>
      </c>
      <c r="O1680" s="66" t="str">
        <f>IF(A1680&lt;&gt;"",(Input!Q1680*ScoringModel!$B$14+Input!R1680*ScoringModel!$B$15+Input!S1680*ScoringModel!$B$16+Input!T1680*ScoringModel!$B$17+Input!U1680*ScoringModel!$B$18+Input!V1680*ScoringModel!$B$19+Input!W1680*ScoringModel!$B$20)*0.01,"")</f>
        <v/>
      </c>
      <c r="P1680" s="66" t="str">
        <f>IF(A1680&lt;&gt;"",(Input!X1680*ScoringModel!$B$24+Input!Y1680*ScoringModel!$B$25+Input!Z1680*ScoringModel!$B$26+Input!AA1680*ScoringModel!$B$27+Input!AB1680*ScoringModel!$B$28+Input!AC1680*ScoringModel!$B$29+Input!AD1680*ScoringModel!$B$30)*0.01,"")</f>
        <v/>
      </c>
    </row>
    <row r="1681" spans="1:16" x14ac:dyDescent="0.25">
      <c r="A1681" s="154" t="str">
        <f>IF(Input!A1681&lt;&gt;"",Input!A1681,"")</f>
        <v/>
      </c>
      <c r="B1681" s="154" t="str">
        <f>IF(Input!D1681&lt;&gt;"",CONCATENATE(Input!D1681,", ",Input!C1681),"")</f>
        <v/>
      </c>
      <c r="C1681" s="154" t="str">
        <f>IF(Input!E1681&lt;&gt;"",Input!E1681,"")</f>
        <v/>
      </c>
      <c r="D1681" s="155" t="str">
        <f>IF(Input!F1681&lt;&gt;"",Input!F1681,"")</f>
        <v/>
      </c>
      <c r="E1681" s="154" t="str">
        <f>IF(Input!I1681&lt;&gt;"",CONCATENATE(Input!I1681,", ",LEFT(Input!H1681,1)),"")</f>
        <v/>
      </c>
      <c r="F1681" s="156"/>
      <c r="G1681" s="157" t="str">
        <f t="shared" si="26"/>
        <v/>
      </c>
      <c r="H1681" s="154" t="str">
        <f>IF(A1681&lt;&gt;"",VLOOKUP(G1681,ScoreRanges!$C$4:$E$8,3),"")</f>
        <v/>
      </c>
      <c r="I1681" s="156"/>
      <c r="J1681" s="129" t="str">
        <f>IF(AND(ConversionTable!$F$2&lt;&gt;"",A1681&lt;&gt;""),VLOOKUP(G1681,ConversionTable!B$2:D$402,3),"")</f>
        <v/>
      </c>
      <c r="K1681" s="66" t="str">
        <f>IF(AND(ConversionTable!$F$2&lt;&gt;"",A1681&lt;&gt;""),VLOOKUP(J1681,ConversionTable!I$4:K$7,3),"")</f>
        <v/>
      </c>
      <c r="M1681" s="66" t="str">
        <f>IF(A1681&lt;&gt;"",(Input!AE1681*ScoringModel!$B$11+Input!AF1681*ScoringModel!$B$21+Input!AG1681*ScoringModel!$B$31)*0.01,"")</f>
        <v/>
      </c>
      <c r="N1681" s="66" t="str">
        <f>IF(A1681&lt;&gt;"",(Input!J1681*ScoringModel!$B$4+Input!K1681*ScoringModel!$B$5+Input!L1681*ScoringModel!$B$6+Input!M1681*ScoringModel!$B$7+Input!N1681*ScoringModel!$B$8+Input!O1681*ScoringModel!$B$9+Input!P1681*ScoringModel!$B$10)*0.01,"")</f>
        <v/>
      </c>
      <c r="O1681" s="66" t="str">
        <f>IF(A1681&lt;&gt;"",(Input!Q1681*ScoringModel!$B$14+Input!R1681*ScoringModel!$B$15+Input!S1681*ScoringModel!$B$16+Input!T1681*ScoringModel!$B$17+Input!U1681*ScoringModel!$B$18+Input!V1681*ScoringModel!$B$19+Input!W1681*ScoringModel!$B$20)*0.01,"")</f>
        <v/>
      </c>
      <c r="P1681" s="66" t="str">
        <f>IF(A1681&lt;&gt;"",(Input!X1681*ScoringModel!$B$24+Input!Y1681*ScoringModel!$B$25+Input!Z1681*ScoringModel!$B$26+Input!AA1681*ScoringModel!$B$27+Input!AB1681*ScoringModel!$B$28+Input!AC1681*ScoringModel!$B$29+Input!AD1681*ScoringModel!$B$30)*0.01,"")</f>
        <v/>
      </c>
    </row>
    <row r="1682" spans="1:16" x14ac:dyDescent="0.25">
      <c r="A1682" s="154" t="str">
        <f>IF(Input!A1682&lt;&gt;"",Input!A1682,"")</f>
        <v/>
      </c>
      <c r="B1682" s="154" t="str">
        <f>IF(Input!D1682&lt;&gt;"",CONCATENATE(Input!D1682,", ",Input!C1682),"")</f>
        <v/>
      </c>
      <c r="C1682" s="154" t="str">
        <f>IF(Input!E1682&lt;&gt;"",Input!E1682,"")</f>
        <v/>
      </c>
      <c r="D1682" s="155" t="str">
        <f>IF(Input!F1682&lt;&gt;"",Input!F1682,"")</f>
        <v/>
      </c>
      <c r="E1682" s="154" t="str">
        <f>IF(Input!I1682&lt;&gt;"",CONCATENATE(Input!I1682,", ",LEFT(Input!H1682,1)),"")</f>
        <v/>
      </c>
      <c r="F1682" s="156"/>
      <c r="G1682" s="157" t="str">
        <f t="shared" si="26"/>
        <v/>
      </c>
      <c r="H1682" s="154" t="str">
        <f>IF(A1682&lt;&gt;"",VLOOKUP(G1682,ScoreRanges!$C$4:$E$8,3),"")</f>
        <v/>
      </c>
      <c r="I1682" s="156"/>
      <c r="J1682" s="129" t="str">
        <f>IF(AND(ConversionTable!$F$2&lt;&gt;"",A1682&lt;&gt;""),VLOOKUP(G1682,ConversionTable!B$2:D$402,3),"")</f>
        <v/>
      </c>
      <c r="K1682" s="66" t="str">
        <f>IF(AND(ConversionTable!$F$2&lt;&gt;"",A1682&lt;&gt;""),VLOOKUP(J1682,ConversionTable!I$4:K$7,3),"")</f>
        <v/>
      </c>
      <c r="M1682" s="66" t="str">
        <f>IF(A1682&lt;&gt;"",(Input!AE1682*ScoringModel!$B$11+Input!AF1682*ScoringModel!$B$21+Input!AG1682*ScoringModel!$B$31)*0.01,"")</f>
        <v/>
      </c>
      <c r="N1682" s="66" t="str">
        <f>IF(A1682&lt;&gt;"",(Input!J1682*ScoringModel!$B$4+Input!K1682*ScoringModel!$B$5+Input!L1682*ScoringModel!$B$6+Input!M1682*ScoringModel!$B$7+Input!N1682*ScoringModel!$B$8+Input!O1682*ScoringModel!$B$9+Input!P1682*ScoringModel!$B$10)*0.01,"")</f>
        <v/>
      </c>
      <c r="O1682" s="66" t="str">
        <f>IF(A1682&lt;&gt;"",(Input!Q1682*ScoringModel!$B$14+Input!R1682*ScoringModel!$B$15+Input!S1682*ScoringModel!$B$16+Input!T1682*ScoringModel!$B$17+Input!U1682*ScoringModel!$B$18+Input!V1682*ScoringModel!$B$19+Input!W1682*ScoringModel!$B$20)*0.01,"")</f>
        <v/>
      </c>
      <c r="P1682" s="66" t="str">
        <f>IF(A1682&lt;&gt;"",(Input!X1682*ScoringModel!$B$24+Input!Y1682*ScoringModel!$B$25+Input!Z1682*ScoringModel!$B$26+Input!AA1682*ScoringModel!$B$27+Input!AB1682*ScoringModel!$B$28+Input!AC1682*ScoringModel!$B$29+Input!AD1682*ScoringModel!$B$30)*0.01,"")</f>
        <v/>
      </c>
    </row>
    <row r="1683" spans="1:16" x14ac:dyDescent="0.25">
      <c r="A1683" s="154" t="str">
        <f>IF(Input!A1683&lt;&gt;"",Input!A1683,"")</f>
        <v/>
      </c>
      <c r="B1683" s="154" t="str">
        <f>IF(Input!D1683&lt;&gt;"",CONCATENATE(Input!D1683,", ",Input!C1683),"")</f>
        <v/>
      </c>
      <c r="C1683" s="154" t="str">
        <f>IF(Input!E1683&lt;&gt;"",Input!E1683,"")</f>
        <v/>
      </c>
      <c r="D1683" s="155" t="str">
        <f>IF(Input!F1683&lt;&gt;"",Input!F1683,"")</f>
        <v/>
      </c>
      <c r="E1683" s="154" t="str">
        <f>IF(Input!I1683&lt;&gt;"",CONCATENATE(Input!I1683,", ",LEFT(Input!H1683,1)),"")</f>
        <v/>
      </c>
      <c r="F1683" s="156"/>
      <c r="G1683" s="157" t="str">
        <f t="shared" si="26"/>
        <v/>
      </c>
      <c r="H1683" s="154" t="str">
        <f>IF(A1683&lt;&gt;"",VLOOKUP(G1683,ScoreRanges!$C$4:$E$8,3),"")</f>
        <v/>
      </c>
      <c r="I1683" s="156"/>
      <c r="J1683" s="129" t="str">
        <f>IF(AND(ConversionTable!$F$2&lt;&gt;"",A1683&lt;&gt;""),VLOOKUP(G1683,ConversionTable!B$2:D$402,3),"")</f>
        <v/>
      </c>
      <c r="K1683" s="66" t="str">
        <f>IF(AND(ConversionTable!$F$2&lt;&gt;"",A1683&lt;&gt;""),VLOOKUP(J1683,ConversionTable!I$4:K$7,3),"")</f>
        <v/>
      </c>
      <c r="M1683" s="66" t="str">
        <f>IF(A1683&lt;&gt;"",(Input!AE1683*ScoringModel!$B$11+Input!AF1683*ScoringModel!$B$21+Input!AG1683*ScoringModel!$B$31)*0.01,"")</f>
        <v/>
      </c>
      <c r="N1683" s="66" t="str">
        <f>IF(A1683&lt;&gt;"",(Input!J1683*ScoringModel!$B$4+Input!K1683*ScoringModel!$B$5+Input!L1683*ScoringModel!$B$6+Input!M1683*ScoringModel!$B$7+Input!N1683*ScoringModel!$B$8+Input!O1683*ScoringModel!$B$9+Input!P1683*ScoringModel!$B$10)*0.01,"")</f>
        <v/>
      </c>
      <c r="O1683" s="66" t="str">
        <f>IF(A1683&lt;&gt;"",(Input!Q1683*ScoringModel!$B$14+Input!R1683*ScoringModel!$B$15+Input!S1683*ScoringModel!$B$16+Input!T1683*ScoringModel!$B$17+Input!U1683*ScoringModel!$B$18+Input!V1683*ScoringModel!$B$19+Input!W1683*ScoringModel!$B$20)*0.01,"")</f>
        <v/>
      </c>
      <c r="P1683" s="66" t="str">
        <f>IF(A1683&lt;&gt;"",(Input!X1683*ScoringModel!$B$24+Input!Y1683*ScoringModel!$B$25+Input!Z1683*ScoringModel!$B$26+Input!AA1683*ScoringModel!$B$27+Input!AB1683*ScoringModel!$B$28+Input!AC1683*ScoringModel!$B$29+Input!AD1683*ScoringModel!$B$30)*0.01,"")</f>
        <v/>
      </c>
    </row>
    <row r="1684" spans="1:16" x14ac:dyDescent="0.25">
      <c r="A1684" s="154" t="str">
        <f>IF(Input!A1684&lt;&gt;"",Input!A1684,"")</f>
        <v/>
      </c>
      <c r="B1684" s="154" t="str">
        <f>IF(Input!D1684&lt;&gt;"",CONCATENATE(Input!D1684,", ",Input!C1684),"")</f>
        <v/>
      </c>
      <c r="C1684" s="154" t="str">
        <f>IF(Input!E1684&lt;&gt;"",Input!E1684,"")</f>
        <v/>
      </c>
      <c r="D1684" s="155" t="str">
        <f>IF(Input!F1684&lt;&gt;"",Input!F1684,"")</f>
        <v/>
      </c>
      <c r="E1684" s="154" t="str">
        <f>IF(Input!I1684&lt;&gt;"",CONCATENATE(Input!I1684,", ",LEFT(Input!H1684,1)),"")</f>
        <v/>
      </c>
      <c r="F1684" s="156"/>
      <c r="G1684" s="157" t="str">
        <f t="shared" si="26"/>
        <v/>
      </c>
      <c r="H1684" s="154" t="str">
        <f>IF(A1684&lt;&gt;"",VLOOKUP(G1684,ScoreRanges!$C$4:$E$8,3),"")</f>
        <v/>
      </c>
      <c r="I1684" s="156"/>
      <c r="J1684" s="129" t="str">
        <f>IF(AND(ConversionTable!$F$2&lt;&gt;"",A1684&lt;&gt;""),VLOOKUP(G1684,ConversionTable!B$2:D$402,3),"")</f>
        <v/>
      </c>
      <c r="K1684" s="66" t="str">
        <f>IF(AND(ConversionTable!$F$2&lt;&gt;"",A1684&lt;&gt;""),VLOOKUP(J1684,ConversionTable!I$4:K$7,3),"")</f>
        <v/>
      </c>
      <c r="M1684" s="66" t="str">
        <f>IF(A1684&lt;&gt;"",(Input!AE1684*ScoringModel!$B$11+Input!AF1684*ScoringModel!$B$21+Input!AG1684*ScoringModel!$B$31)*0.01,"")</f>
        <v/>
      </c>
      <c r="N1684" s="66" t="str">
        <f>IF(A1684&lt;&gt;"",(Input!J1684*ScoringModel!$B$4+Input!K1684*ScoringModel!$B$5+Input!L1684*ScoringModel!$B$6+Input!M1684*ScoringModel!$B$7+Input!N1684*ScoringModel!$B$8+Input!O1684*ScoringModel!$B$9+Input!P1684*ScoringModel!$B$10)*0.01,"")</f>
        <v/>
      </c>
      <c r="O1684" s="66" t="str">
        <f>IF(A1684&lt;&gt;"",(Input!Q1684*ScoringModel!$B$14+Input!R1684*ScoringModel!$B$15+Input!S1684*ScoringModel!$B$16+Input!T1684*ScoringModel!$B$17+Input!U1684*ScoringModel!$B$18+Input!V1684*ScoringModel!$B$19+Input!W1684*ScoringModel!$B$20)*0.01,"")</f>
        <v/>
      </c>
      <c r="P1684" s="66" t="str">
        <f>IF(A1684&lt;&gt;"",(Input!X1684*ScoringModel!$B$24+Input!Y1684*ScoringModel!$B$25+Input!Z1684*ScoringModel!$B$26+Input!AA1684*ScoringModel!$B$27+Input!AB1684*ScoringModel!$B$28+Input!AC1684*ScoringModel!$B$29+Input!AD1684*ScoringModel!$B$30)*0.01,"")</f>
        <v/>
      </c>
    </row>
    <row r="1685" spans="1:16" x14ac:dyDescent="0.25">
      <c r="A1685" s="154" t="str">
        <f>IF(Input!A1685&lt;&gt;"",Input!A1685,"")</f>
        <v/>
      </c>
      <c r="B1685" s="154" t="str">
        <f>IF(Input!D1685&lt;&gt;"",CONCATENATE(Input!D1685,", ",Input!C1685),"")</f>
        <v/>
      </c>
      <c r="C1685" s="154" t="str">
        <f>IF(Input!E1685&lt;&gt;"",Input!E1685,"")</f>
        <v/>
      </c>
      <c r="D1685" s="155" t="str">
        <f>IF(Input!F1685&lt;&gt;"",Input!F1685,"")</f>
        <v/>
      </c>
      <c r="E1685" s="154" t="str">
        <f>IF(Input!I1685&lt;&gt;"",CONCATENATE(Input!I1685,", ",LEFT(Input!H1685,1)),"")</f>
        <v/>
      </c>
      <c r="F1685" s="156"/>
      <c r="G1685" s="157" t="str">
        <f t="shared" si="26"/>
        <v/>
      </c>
      <c r="H1685" s="154" t="str">
        <f>IF(A1685&lt;&gt;"",VLOOKUP(G1685,ScoreRanges!$C$4:$E$8,3),"")</f>
        <v/>
      </c>
      <c r="I1685" s="156"/>
      <c r="J1685" s="129" t="str">
        <f>IF(AND(ConversionTable!$F$2&lt;&gt;"",A1685&lt;&gt;""),VLOOKUP(G1685,ConversionTable!B$2:D$402,3),"")</f>
        <v/>
      </c>
      <c r="K1685" s="66" t="str">
        <f>IF(AND(ConversionTable!$F$2&lt;&gt;"",A1685&lt;&gt;""),VLOOKUP(J1685,ConversionTable!I$4:K$7,3),"")</f>
        <v/>
      </c>
      <c r="M1685" s="66" t="str">
        <f>IF(A1685&lt;&gt;"",(Input!AE1685*ScoringModel!$B$11+Input!AF1685*ScoringModel!$B$21+Input!AG1685*ScoringModel!$B$31)*0.01,"")</f>
        <v/>
      </c>
      <c r="N1685" s="66" t="str">
        <f>IF(A1685&lt;&gt;"",(Input!J1685*ScoringModel!$B$4+Input!K1685*ScoringModel!$B$5+Input!L1685*ScoringModel!$B$6+Input!M1685*ScoringModel!$B$7+Input!N1685*ScoringModel!$B$8+Input!O1685*ScoringModel!$B$9+Input!P1685*ScoringModel!$B$10)*0.01,"")</f>
        <v/>
      </c>
      <c r="O1685" s="66" t="str">
        <f>IF(A1685&lt;&gt;"",(Input!Q1685*ScoringModel!$B$14+Input!R1685*ScoringModel!$B$15+Input!S1685*ScoringModel!$B$16+Input!T1685*ScoringModel!$B$17+Input!U1685*ScoringModel!$B$18+Input!V1685*ScoringModel!$B$19+Input!W1685*ScoringModel!$B$20)*0.01,"")</f>
        <v/>
      </c>
      <c r="P1685" s="66" t="str">
        <f>IF(A1685&lt;&gt;"",(Input!X1685*ScoringModel!$B$24+Input!Y1685*ScoringModel!$B$25+Input!Z1685*ScoringModel!$B$26+Input!AA1685*ScoringModel!$B$27+Input!AB1685*ScoringModel!$B$28+Input!AC1685*ScoringModel!$B$29+Input!AD1685*ScoringModel!$B$30)*0.01,"")</f>
        <v/>
      </c>
    </row>
    <row r="1686" spans="1:16" x14ac:dyDescent="0.25">
      <c r="A1686" s="154" t="str">
        <f>IF(Input!A1686&lt;&gt;"",Input!A1686,"")</f>
        <v/>
      </c>
      <c r="B1686" s="154" t="str">
        <f>IF(Input!D1686&lt;&gt;"",CONCATENATE(Input!D1686,", ",Input!C1686),"")</f>
        <v/>
      </c>
      <c r="C1686" s="154" t="str">
        <f>IF(Input!E1686&lt;&gt;"",Input!E1686,"")</f>
        <v/>
      </c>
      <c r="D1686" s="155" t="str">
        <f>IF(Input!F1686&lt;&gt;"",Input!F1686,"")</f>
        <v/>
      </c>
      <c r="E1686" s="154" t="str">
        <f>IF(Input!I1686&lt;&gt;"",CONCATENATE(Input!I1686,", ",LEFT(Input!H1686,1)),"")</f>
        <v/>
      </c>
      <c r="F1686" s="156"/>
      <c r="G1686" s="157" t="str">
        <f t="shared" si="26"/>
        <v/>
      </c>
      <c r="H1686" s="154" t="str">
        <f>IF(A1686&lt;&gt;"",VLOOKUP(G1686,ScoreRanges!$C$4:$E$8,3),"")</f>
        <v/>
      </c>
      <c r="I1686" s="156"/>
      <c r="J1686" s="129" t="str">
        <f>IF(AND(ConversionTable!$F$2&lt;&gt;"",A1686&lt;&gt;""),VLOOKUP(G1686,ConversionTable!B$2:D$402,3),"")</f>
        <v/>
      </c>
      <c r="K1686" s="66" t="str">
        <f>IF(AND(ConversionTable!$F$2&lt;&gt;"",A1686&lt;&gt;""),VLOOKUP(J1686,ConversionTable!I$4:K$7,3),"")</f>
        <v/>
      </c>
      <c r="M1686" s="66" t="str">
        <f>IF(A1686&lt;&gt;"",(Input!AE1686*ScoringModel!$B$11+Input!AF1686*ScoringModel!$B$21+Input!AG1686*ScoringModel!$B$31)*0.01,"")</f>
        <v/>
      </c>
      <c r="N1686" s="66" t="str">
        <f>IF(A1686&lt;&gt;"",(Input!J1686*ScoringModel!$B$4+Input!K1686*ScoringModel!$B$5+Input!L1686*ScoringModel!$B$6+Input!M1686*ScoringModel!$B$7+Input!N1686*ScoringModel!$B$8+Input!O1686*ScoringModel!$B$9+Input!P1686*ScoringModel!$B$10)*0.01,"")</f>
        <v/>
      </c>
      <c r="O1686" s="66" t="str">
        <f>IF(A1686&lt;&gt;"",(Input!Q1686*ScoringModel!$B$14+Input!R1686*ScoringModel!$B$15+Input!S1686*ScoringModel!$B$16+Input!T1686*ScoringModel!$B$17+Input!U1686*ScoringModel!$B$18+Input!V1686*ScoringModel!$B$19+Input!W1686*ScoringModel!$B$20)*0.01,"")</f>
        <v/>
      </c>
      <c r="P1686" s="66" t="str">
        <f>IF(A1686&lt;&gt;"",(Input!X1686*ScoringModel!$B$24+Input!Y1686*ScoringModel!$B$25+Input!Z1686*ScoringModel!$B$26+Input!AA1686*ScoringModel!$B$27+Input!AB1686*ScoringModel!$B$28+Input!AC1686*ScoringModel!$B$29+Input!AD1686*ScoringModel!$B$30)*0.01,"")</f>
        <v/>
      </c>
    </row>
    <row r="1687" spans="1:16" x14ac:dyDescent="0.25">
      <c r="A1687" s="154" t="str">
        <f>IF(Input!A1687&lt;&gt;"",Input!A1687,"")</f>
        <v/>
      </c>
      <c r="B1687" s="154" t="str">
        <f>IF(Input!D1687&lt;&gt;"",CONCATENATE(Input!D1687,", ",Input!C1687),"")</f>
        <v/>
      </c>
      <c r="C1687" s="154" t="str">
        <f>IF(Input!E1687&lt;&gt;"",Input!E1687,"")</f>
        <v/>
      </c>
      <c r="D1687" s="155" t="str">
        <f>IF(Input!F1687&lt;&gt;"",Input!F1687,"")</f>
        <v/>
      </c>
      <c r="E1687" s="154" t="str">
        <f>IF(Input!I1687&lt;&gt;"",CONCATENATE(Input!I1687,", ",LEFT(Input!H1687,1)),"")</f>
        <v/>
      </c>
      <c r="F1687" s="156"/>
      <c r="G1687" s="157" t="str">
        <f t="shared" si="26"/>
        <v/>
      </c>
      <c r="H1687" s="154" t="str">
        <f>IF(A1687&lt;&gt;"",VLOOKUP(G1687,ScoreRanges!$C$4:$E$8,3),"")</f>
        <v/>
      </c>
      <c r="I1687" s="156"/>
      <c r="J1687" s="129" t="str">
        <f>IF(AND(ConversionTable!$F$2&lt;&gt;"",A1687&lt;&gt;""),VLOOKUP(G1687,ConversionTable!B$2:D$402,3),"")</f>
        <v/>
      </c>
      <c r="K1687" s="66" t="str">
        <f>IF(AND(ConversionTable!$F$2&lt;&gt;"",A1687&lt;&gt;""),VLOOKUP(J1687,ConversionTable!I$4:K$7,3),"")</f>
        <v/>
      </c>
      <c r="M1687" s="66" t="str">
        <f>IF(A1687&lt;&gt;"",(Input!AE1687*ScoringModel!$B$11+Input!AF1687*ScoringModel!$B$21+Input!AG1687*ScoringModel!$B$31)*0.01,"")</f>
        <v/>
      </c>
      <c r="N1687" s="66" t="str">
        <f>IF(A1687&lt;&gt;"",(Input!J1687*ScoringModel!$B$4+Input!K1687*ScoringModel!$B$5+Input!L1687*ScoringModel!$B$6+Input!M1687*ScoringModel!$B$7+Input!N1687*ScoringModel!$B$8+Input!O1687*ScoringModel!$B$9+Input!P1687*ScoringModel!$B$10)*0.01,"")</f>
        <v/>
      </c>
      <c r="O1687" s="66" t="str">
        <f>IF(A1687&lt;&gt;"",(Input!Q1687*ScoringModel!$B$14+Input!R1687*ScoringModel!$B$15+Input!S1687*ScoringModel!$B$16+Input!T1687*ScoringModel!$B$17+Input!U1687*ScoringModel!$B$18+Input!V1687*ScoringModel!$B$19+Input!W1687*ScoringModel!$B$20)*0.01,"")</f>
        <v/>
      </c>
      <c r="P1687" s="66" t="str">
        <f>IF(A1687&lt;&gt;"",(Input!X1687*ScoringModel!$B$24+Input!Y1687*ScoringModel!$B$25+Input!Z1687*ScoringModel!$B$26+Input!AA1687*ScoringModel!$B$27+Input!AB1687*ScoringModel!$B$28+Input!AC1687*ScoringModel!$B$29+Input!AD1687*ScoringModel!$B$30)*0.01,"")</f>
        <v/>
      </c>
    </row>
    <row r="1688" spans="1:16" x14ac:dyDescent="0.25">
      <c r="A1688" s="154" t="str">
        <f>IF(Input!A1688&lt;&gt;"",Input!A1688,"")</f>
        <v/>
      </c>
      <c r="B1688" s="154" t="str">
        <f>IF(Input!D1688&lt;&gt;"",CONCATENATE(Input!D1688,", ",Input!C1688),"")</f>
        <v/>
      </c>
      <c r="C1688" s="154" t="str">
        <f>IF(Input!E1688&lt;&gt;"",Input!E1688,"")</f>
        <v/>
      </c>
      <c r="D1688" s="155" t="str">
        <f>IF(Input!F1688&lt;&gt;"",Input!F1688,"")</f>
        <v/>
      </c>
      <c r="E1688" s="154" t="str">
        <f>IF(Input!I1688&lt;&gt;"",CONCATENATE(Input!I1688,", ",LEFT(Input!H1688,1)),"")</f>
        <v/>
      </c>
      <c r="F1688" s="156"/>
      <c r="G1688" s="157" t="str">
        <f t="shared" si="26"/>
        <v/>
      </c>
      <c r="H1688" s="154" t="str">
        <f>IF(A1688&lt;&gt;"",VLOOKUP(G1688,ScoreRanges!$C$4:$E$8,3),"")</f>
        <v/>
      </c>
      <c r="I1688" s="156"/>
      <c r="J1688" s="129" t="str">
        <f>IF(AND(ConversionTable!$F$2&lt;&gt;"",A1688&lt;&gt;""),VLOOKUP(G1688,ConversionTable!B$2:D$402,3),"")</f>
        <v/>
      </c>
      <c r="K1688" s="66" t="str">
        <f>IF(AND(ConversionTable!$F$2&lt;&gt;"",A1688&lt;&gt;""),VLOOKUP(J1688,ConversionTable!I$4:K$7,3),"")</f>
        <v/>
      </c>
      <c r="M1688" s="66" t="str">
        <f>IF(A1688&lt;&gt;"",(Input!AE1688*ScoringModel!$B$11+Input!AF1688*ScoringModel!$B$21+Input!AG1688*ScoringModel!$B$31)*0.01,"")</f>
        <v/>
      </c>
      <c r="N1688" s="66" t="str">
        <f>IF(A1688&lt;&gt;"",(Input!J1688*ScoringModel!$B$4+Input!K1688*ScoringModel!$B$5+Input!L1688*ScoringModel!$B$6+Input!M1688*ScoringModel!$B$7+Input!N1688*ScoringModel!$B$8+Input!O1688*ScoringModel!$B$9+Input!P1688*ScoringModel!$B$10)*0.01,"")</f>
        <v/>
      </c>
      <c r="O1688" s="66" t="str">
        <f>IF(A1688&lt;&gt;"",(Input!Q1688*ScoringModel!$B$14+Input!R1688*ScoringModel!$B$15+Input!S1688*ScoringModel!$B$16+Input!T1688*ScoringModel!$B$17+Input!U1688*ScoringModel!$B$18+Input!V1688*ScoringModel!$B$19+Input!W1688*ScoringModel!$B$20)*0.01,"")</f>
        <v/>
      </c>
      <c r="P1688" s="66" t="str">
        <f>IF(A1688&lt;&gt;"",(Input!X1688*ScoringModel!$B$24+Input!Y1688*ScoringModel!$B$25+Input!Z1688*ScoringModel!$B$26+Input!AA1688*ScoringModel!$B$27+Input!AB1688*ScoringModel!$B$28+Input!AC1688*ScoringModel!$B$29+Input!AD1688*ScoringModel!$B$30)*0.01,"")</f>
        <v/>
      </c>
    </row>
    <row r="1689" spans="1:16" x14ac:dyDescent="0.25">
      <c r="A1689" s="154" t="str">
        <f>IF(Input!A1689&lt;&gt;"",Input!A1689,"")</f>
        <v/>
      </c>
      <c r="B1689" s="154" t="str">
        <f>IF(Input!D1689&lt;&gt;"",CONCATENATE(Input!D1689,", ",Input!C1689),"")</f>
        <v/>
      </c>
      <c r="C1689" s="154" t="str">
        <f>IF(Input!E1689&lt;&gt;"",Input!E1689,"")</f>
        <v/>
      </c>
      <c r="D1689" s="155" t="str">
        <f>IF(Input!F1689&lt;&gt;"",Input!F1689,"")</f>
        <v/>
      </c>
      <c r="E1689" s="154" t="str">
        <f>IF(Input!I1689&lt;&gt;"",CONCATENATE(Input!I1689,", ",LEFT(Input!H1689,1)),"")</f>
        <v/>
      </c>
      <c r="F1689" s="156"/>
      <c r="G1689" s="157" t="str">
        <f t="shared" si="26"/>
        <v/>
      </c>
      <c r="H1689" s="154" t="str">
        <f>IF(A1689&lt;&gt;"",VLOOKUP(G1689,ScoreRanges!$C$4:$E$8,3),"")</f>
        <v/>
      </c>
      <c r="I1689" s="156"/>
      <c r="J1689" s="129" t="str">
        <f>IF(AND(ConversionTable!$F$2&lt;&gt;"",A1689&lt;&gt;""),VLOOKUP(G1689,ConversionTable!B$2:D$402,3),"")</f>
        <v/>
      </c>
      <c r="K1689" s="66" t="str">
        <f>IF(AND(ConversionTable!$F$2&lt;&gt;"",A1689&lt;&gt;""),VLOOKUP(J1689,ConversionTable!I$4:K$7,3),"")</f>
        <v/>
      </c>
      <c r="M1689" s="66" t="str">
        <f>IF(A1689&lt;&gt;"",(Input!AE1689*ScoringModel!$B$11+Input!AF1689*ScoringModel!$B$21+Input!AG1689*ScoringModel!$B$31)*0.01,"")</f>
        <v/>
      </c>
      <c r="N1689" s="66" t="str">
        <f>IF(A1689&lt;&gt;"",(Input!J1689*ScoringModel!$B$4+Input!K1689*ScoringModel!$B$5+Input!L1689*ScoringModel!$B$6+Input!M1689*ScoringModel!$B$7+Input!N1689*ScoringModel!$B$8+Input!O1689*ScoringModel!$B$9+Input!P1689*ScoringModel!$B$10)*0.01,"")</f>
        <v/>
      </c>
      <c r="O1689" s="66" t="str">
        <f>IF(A1689&lt;&gt;"",(Input!Q1689*ScoringModel!$B$14+Input!R1689*ScoringModel!$B$15+Input!S1689*ScoringModel!$B$16+Input!T1689*ScoringModel!$B$17+Input!U1689*ScoringModel!$B$18+Input!V1689*ScoringModel!$B$19+Input!W1689*ScoringModel!$B$20)*0.01,"")</f>
        <v/>
      </c>
      <c r="P1689" s="66" t="str">
        <f>IF(A1689&lt;&gt;"",(Input!X1689*ScoringModel!$B$24+Input!Y1689*ScoringModel!$B$25+Input!Z1689*ScoringModel!$B$26+Input!AA1689*ScoringModel!$B$27+Input!AB1689*ScoringModel!$B$28+Input!AC1689*ScoringModel!$B$29+Input!AD1689*ScoringModel!$B$30)*0.01,"")</f>
        <v/>
      </c>
    </row>
    <row r="1690" spans="1:16" x14ac:dyDescent="0.25">
      <c r="A1690" s="154" t="str">
        <f>IF(Input!A1690&lt;&gt;"",Input!A1690,"")</f>
        <v/>
      </c>
      <c r="B1690" s="154" t="str">
        <f>IF(Input!D1690&lt;&gt;"",CONCATENATE(Input!D1690,", ",Input!C1690),"")</f>
        <v/>
      </c>
      <c r="C1690" s="154" t="str">
        <f>IF(Input!E1690&lt;&gt;"",Input!E1690,"")</f>
        <v/>
      </c>
      <c r="D1690" s="155" t="str">
        <f>IF(Input!F1690&lt;&gt;"",Input!F1690,"")</f>
        <v/>
      </c>
      <c r="E1690" s="154" t="str">
        <f>IF(Input!I1690&lt;&gt;"",CONCATENATE(Input!I1690,", ",LEFT(Input!H1690,1)),"")</f>
        <v/>
      </c>
      <c r="F1690" s="156"/>
      <c r="G1690" s="157" t="str">
        <f t="shared" si="26"/>
        <v/>
      </c>
      <c r="H1690" s="154" t="str">
        <f>IF(A1690&lt;&gt;"",VLOOKUP(G1690,ScoreRanges!$C$4:$E$8,3),"")</f>
        <v/>
      </c>
      <c r="I1690" s="156"/>
      <c r="J1690" s="129" t="str">
        <f>IF(AND(ConversionTable!$F$2&lt;&gt;"",A1690&lt;&gt;""),VLOOKUP(G1690,ConversionTable!B$2:D$402,3),"")</f>
        <v/>
      </c>
      <c r="K1690" s="66" t="str">
        <f>IF(AND(ConversionTable!$F$2&lt;&gt;"",A1690&lt;&gt;""),VLOOKUP(J1690,ConversionTable!I$4:K$7,3),"")</f>
        <v/>
      </c>
      <c r="M1690" s="66" t="str">
        <f>IF(A1690&lt;&gt;"",(Input!AE1690*ScoringModel!$B$11+Input!AF1690*ScoringModel!$B$21+Input!AG1690*ScoringModel!$B$31)*0.01,"")</f>
        <v/>
      </c>
      <c r="N1690" s="66" t="str">
        <f>IF(A1690&lt;&gt;"",(Input!J1690*ScoringModel!$B$4+Input!K1690*ScoringModel!$B$5+Input!L1690*ScoringModel!$B$6+Input!M1690*ScoringModel!$B$7+Input!N1690*ScoringModel!$B$8+Input!O1690*ScoringModel!$B$9+Input!P1690*ScoringModel!$B$10)*0.01,"")</f>
        <v/>
      </c>
      <c r="O1690" s="66" t="str">
        <f>IF(A1690&lt;&gt;"",(Input!Q1690*ScoringModel!$B$14+Input!R1690*ScoringModel!$B$15+Input!S1690*ScoringModel!$B$16+Input!T1690*ScoringModel!$B$17+Input!U1690*ScoringModel!$B$18+Input!V1690*ScoringModel!$B$19+Input!W1690*ScoringModel!$B$20)*0.01,"")</f>
        <v/>
      </c>
      <c r="P1690" s="66" t="str">
        <f>IF(A1690&lt;&gt;"",(Input!X1690*ScoringModel!$B$24+Input!Y1690*ScoringModel!$B$25+Input!Z1690*ScoringModel!$B$26+Input!AA1690*ScoringModel!$B$27+Input!AB1690*ScoringModel!$B$28+Input!AC1690*ScoringModel!$B$29+Input!AD1690*ScoringModel!$B$30)*0.01,"")</f>
        <v/>
      </c>
    </row>
    <row r="1691" spans="1:16" x14ac:dyDescent="0.25">
      <c r="A1691" s="154" t="str">
        <f>IF(Input!A1691&lt;&gt;"",Input!A1691,"")</f>
        <v/>
      </c>
      <c r="B1691" s="154" t="str">
        <f>IF(Input!D1691&lt;&gt;"",CONCATENATE(Input!D1691,", ",Input!C1691),"")</f>
        <v/>
      </c>
      <c r="C1691" s="154" t="str">
        <f>IF(Input!E1691&lt;&gt;"",Input!E1691,"")</f>
        <v/>
      </c>
      <c r="D1691" s="155" t="str">
        <f>IF(Input!F1691&lt;&gt;"",Input!F1691,"")</f>
        <v/>
      </c>
      <c r="E1691" s="154" t="str">
        <f>IF(Input!I1691&lt;&gt;"",CONCATENATE(Input!I1691,", ",LEFT(Input!H1691,1)),"")</f>
        <v/>
      </c>
      <c r="F1691" s="156"/>
      <c r="G1691" s="157" t="str">
        <f t="shared" si="26"/>
        <v/>
      </c>
      <c r="H1691" s="154" t="str">
        <f>IF(A1691&lt;&gt;"",VLOOKUP(G1691,ScoreRanges!$C$4:$E$8,3),"")</f>
        <v/>
      </c>
      <c r="I1691" s="156"/>
      <c r="J1691" s="129" t="str">
        <f>IF(AND(ConversionTable!$F$2&lt;&gt;"",A1691&lt;&gt;""),VLOOKUP(G1691,ConversionTable!B$2:D$402,3),"")</f>
        <v/>
      </c>
      <c r="K1691" s="66" t="str">
        <f>IF(AND(ConversionTable!$F$2&lt;&gt;"",A1691&lt;&gt;""),VLOOKUP(J1691,ConversionTable!I$4:K$7,3),"")</f>
        <v/>
      </c>
      <c r="M1691" s="66" t="str">
        <f>IF(A1691&lt;&gt;"",(Input!AE1691*ScoringModel!$B$11+Input!AF1691*ScoringModel!$B$21+Input!AG1691*ScoringModel!$B$31)*0.01,"")</f>
        <v/>
      </c>
      <c r="N1691" s="66" t="str">
        <f>IF(A1691&lt;&gt;"",(Input!J1691*ScoringModel!$B$4+Input!K1691*ScoringModel!$B$5+Input!L1691*ScoringModel!$B$6+Input!M1691*ScoringModel!$B$7+Input!N1691*ScoringModel!$B$8+Input!O1691*ScoringModel!$B$9+Input!P1691*ScoringModel!$B$10)*0.01,"")</f>
        <v/>
      </c>
      <c r="O1691" s="66" t="str">
        <f>IF(A1691&lt;&gt;"",(Input!Q1691*ScoringModel!$B$14+Input!R1691*ScoringModel!$B$15+Input!S1691*ScoringModel!$B$16+Input!T1691*ScoringModel!$B$17+Input!U1691*ScoringModel!$B$18+Input!V1691*ScoringModel!$B$19+Input!W1691*ScoringModel!$B$20)*0.01,"")</f>
        <v/>
      </c>
      <c r="P1691" s="66" t="str">
        <f>IF(A1691&lt;&gt;"",(Input!X1691*ScoringModel!$B$24+Input!Y1691*ScoringModel!$B$25+Input!Z1691*ScoringModel!$B$26+Input!AA1691*ScoringModel!$B$27+Input!AB1691*ScoringModel!$B$28+Input!AC1691*ScoringModel!$B$29+Input!AD1691*ScoringModel!$B$30)*0.01,"")</f>
        <v/>
      </c>
    </row>
    <row r="1692" spans="1:16" x14ac:dyDescent="0.25">
      <c r="A1692" s="154" t="str">
        <f>IF(Input!A1692&lt;&gt;"",Input!A1692,"")</f>
        <v/>
      </c>
      <c r="B1692" s="154" t="str">
        <f>IF(Input!D1692&lt;&gt;"",CONCATENATE(Input!D1692,", ",Input!C1692),"")</f>
        <v/>
      </c>
      <c r="C1692" s="154" t="str">
        <f>IF(Input!E1692&lt;&gt;"",Input!E1692,"")</f>
        <v/>
      </c>
      <c r="D1692" s="155" t="str">
        <f>IF(Input!F1692&lt;&gt;"",Input!F1692,"")</f>
        <v/>
      </c>
      <c r="E1692" s="154" t="str">
        <f>IF(Input!I1692&lt;&gt;"",CONCATENATE(Input!I1692,", ",LEFT(Input!H1692,1)),"")</f>
        <v/>
      </c>
      <c r="F1692" s="156"/>
      <c r="G1692" s="157" t="str">
        <f t="shared" si="26"/>
        <v/>
      </c>
      <c r="H1692" s="154" t="str">
        <f>IF(A1692&lt;&gt;"",VLOOKUP(G1692,ScoreRanges!$C$4:$E$8,3),"")</f>
        <v/>
      </c>
      <c r="I1692" s="156"/>
      <c r="J1692" s="129" t="str">
        <f>IF(AND(ConversionTable!$F$2&lt;&gt;"",A1692&lt;&gt;""),VLOOKUP(G1692,ConversionTable!B$2:D$402,3),"")</f>
        <v/>
      </c>
      <c r="K1692" s="66" t="str">
        <f>IF(AND(ConversionTable!$F$2&lt;&gt;"",A1692&lt;&gt;""),VLOOKUP(J1692,ConversionTable!I$4:K$7,3),"")</f>
        <v/>
      </c>
      <c r="M1692" s="66" t="str">
        <f>IF(A1692&lt;&gt;"",(Input!AE1692*ScoringModel!$B$11+Input!AF1692*ScoringModel!$B$21+Input!AG1692*ScoringModel!$B$31)*0.01,"")</f>
        <v/>
      </c>
      <c r="N1692" s="66" t="str">
        <f>IF(A1692&lt;&gt;"",(Input!J1692*ScoringModel!$B$4+Input!K1692*ScoringModel!$B$5+Input!L1692*ScoringModel!$B$6+Input!M1692*ScoringModel!$B$7+Input!N1692*ScoringModel!$B$8+Input!O1692*ScoringModel!$B$9+Input!P1692*ScoringModel!$B$10)*0.01,"")</f>
        <v/>
      </c>
      <c r="O1692" s="66" t="str">
        <f>IF(A1692&lt;&gt;"",(Input!Q1692*ScoringModel!$B$14+Input!R1692*ScoringModel!$B$15+Input!S1692*ScoringModel!$B$16+Input!T1692*ScoringModel!$B$17+Input!U1692*ScoringModel!$B$18+Input!V1692*ScoringModel!$B$19+Input!W1692*ScoringModel!$B$20)*0.01,"")</f>
        <v/>
      </c>
      <c r="P1692" s="66" t="str">
        <f>IF(A1692&lt;&gt;"",(Input!X1692*ScoringModel!$B$24+Input!Y1692*ScoringModel!$B$25+Input!Z1692*ScoringModel!$B$26+Input!AA1692*ScoringModel!$B$27+Input!AB1692*ScoringModel!$B$28+Input!AC1692*ScoringModel!$B$29+Input!AD1692*ScoringModel!$B$30)*0.01,"")</f>
        <v/>
      </c>
    </row>
    <row r="1693" spans="1:16" x14ac:dyDescent="0.25">
      <c r="A1693" s="154" t="str">
        <f>IF(Input!A1693&lt;&gt;"",Input!A1693,"")</f>
        <v/>
      </c>
      <c r="B1693" s="154" t="str">
        <f>IF(Input!D1693&lt;&gt;"",CONCATENATE(Input!D1693,", ",Input!C1693),"")</f>
        <v/>
      </c>
      <c r="C1693" s="154" t="str">
        <f>IF(Input!E1693&lt;&gt;"",Input!E1693,"")</f>
        <v/>
      </c>
      <c r="D1693" s="155" t="str">
        <f>IF(Input!F1693&lt;&gt;"",Input!F1693,"")</f>
        <v/>
      </c>
      <c r="E1693" s="154" t="str">
        <f>IF(Input!I1693&lt;&gt;"",CONCATENATE(Input!I1693,", ",LEFT(Input!H1693,1)),"")</f>
        <v/>
      </c>
      <c r="F1693" s="156"/>
      <c r="G1693" s="157" t="str">
        <f t="shared" si="26"/>
        <v/>
      </c>
      <c r="H1693" s="154" t="str">
        <f>IF(A1693&lt;&gt;"",VLOOKUP(G1693,ScoreRanges!$C$4:$E$8,3),"")</f>
        <v/>
      </c>
      <c r="I1693" s="156"/>
      <c r="J1693" s="129" t="str">
        <f>IF(AND(ConversionTable!$F$2&lt;&gt;"",A1693&lt;&gt;""),VLOOKUP(G1693,ConversionTable!B$2:D$402,3),"")</f>
        <v/>
      </c>
      <c r="K1693" s="66" t="str">
        <f>IF(AND(ConversionTable!$F$2&lt;&gt;"",A1693&lt;&gt;""),VLOOKUP(J1693,ConversionTable!I$4:K$7,3),"")</f>
        <v/>
      </c>
      <c r="M1693" s="66" t="str">
        <f>IF(A1693&lt;&gt;"",(Input!AE1693*ScoringModel!$B$11+Input!AF1693*ScoringModel!$B$21+Input!AG1693*ScoringModel!$B$31)*0.01,"")</f>
        <v/>
      </c>
      <c r="N1693" s="66" t="str">
        <f>IF(A1693&lt;&gt;"",(Input!J1693*ScoringModel!$B$4+Input!K1693*ScoringModel!$B$5+Input!L1693*ScoringModel!$B$6+Input!M1693*ScoringModel!$B$7+Input!N1693*ScoringModel!$B$8+Input!O1693*ScoringModel!$B$9+Input!P1693*ScoringModel!$B$10)*0.01,"")</f>
        <v/>
      </c>
      <c r="O1693" s="66" t="str">
        <f>IF(A1693&lt;&gt;"",(Input!Q1693*ScoringModel!$B$14+Input!R1693*ScoringModel!$B$15+Input!S1693*ScoringModel!$B$16+Input!T1693*ScoringModel!$B$17+Input!U1693*ScoringModel!$B$18+Input!V1693*ScoringModel!$B$19+Input!W1693*ScoringModel!$B$20)*0.01,"")</f>
        <v/>
      </c>
      <c r="P1693" s="66" t="str">
        <f>IF(A1693&lt;&gt;"",(Input!X1693*ScoringModel!$B$24+Input!Y1693*ScoringModel!$B$25+Input!Z1693*ScoringModel!$B$26+Input!AA1693*ScoringModel!$B$27+Input!AB1693*ScoringModel!$B$28+Input!AC1693*ScoringModel!$B$29+Input!AD1693*ScoringModel!$B$30)*0.01,"")</f>
        <v/>
      </c>
    </row>
    <row r="1694" spans="1:16" x14ac:dyDescent="0.25">
      <c r="A1694" s="154" t="str">
        <f>IF(Input!A1694&lt;&gt;"",Input!A1694,"")</f>
        <v/>
      </c>
      <c r="B1694" s="154" t="str">
        <f>IF(Input!D1694&lt;&gt;"",CONCATENATE(Input!D1694,", ",Input!C1694),"")</f>
        <v/>
      </c>
      <c r="C1694" s="154" t="str">
        <f>IF(Input!E1694&lt;&gt;"",Input!E1694,"")</f>
        <v/>
      </c>
      <c r="D1694" s="155" t="str">
        <f>IF(Input!F1694&lt;&gt;"",Input!F1694,"")</f>
        <v/>
      </c>
      <c r="E1694" s="154" t="str">
        <f>IF(Input!I1694&lt;&gt;"",CONCATENATE(Input!I1694,", ",LEFT(Input!H1694,1)),"")</f>
        <v/>
      </c>
      <c r="F1694" s="156"/>
      <c r="G1694" s="157" t="str">
        <f t="shared" si="26"/>
        <v/>
      </c>
      <c r="H1694" s="154" t="str">
        <f>IF(A1694&lt;&gt;"",VLOOKUP(G1694,ScoreRanges!$C$4:$E$8,3),"")</f>
        <v/>
      </c>
      <c r="I1694" s="156"/>
      <c r="J1694" s="129" t="str">
        <f>IF(AND(ConversionTable!$F$2&lt;&gt;"",A1694&lt;&gt;""),VLOOKUP(G1694,ConversionTable!B$2:D$402,3),"")</f>
        <v/>
      </c>
      <c r="K1694" s="66" t="str">
        <f>IF(AND(ConversionTable!$F$2&lt;&gt;"",A1694&lt;&gt;""),VLOOKUP(J1694,ConversionTable!I$4:K$7,3),"")</f>
        <v/>
      </c>
      <c r="M1694" s="66" t="str">
        <f>IF(A1694&lt;&gt;"",(Input!AE1694*ScoringModel!$B$11+Input!AF1694*ScoringModel!$B$21+Input!AG1694*ScoringModel!$B$31)*0.01,"")</f>
        <v/>
      </c>
      <c r="N1694" s="66" t="str">
        <f>IF(A1694&lt;&gt;"",(Input!J1694*ScoringModel!$B$4+Input!K1694*ScoringModel!$B$5+Input!L1694*ScoringModel!$B$6+Input!M1694*ScoringModel!$B$7+Input!N1694*ScoringModel!$B$8+Input!O1694*ScoringModel!$B$9+Input!P1694*ScoringModel!$B$10)*0.01,"")</f>
        <v/>
      </c>
      <c r="O1694" s="66" t="str">
        <f>IF(A1694&lt;&gt;"",(Input!Q1694*ScoringModel!$B$14+Input!R1694*ScoringModel!$B$15+Input!S1694*ScoringModel!$B$16+Input!T1694*ScoringModel!$B$17+Input!U1694*ScoringModel!$B$18+Input!V1694*ScoringModel!$B$19+Input!W1694*ScoringModel!$B$20)*0.01,"")</f>
        <v/>
      </c>
      <c r="P1694" s="66" t="str">
        <f>IF(A1694&lt;&gt;"",(Input!X1694*ScoringModel!$B$24+Input!Y1694*ScoringModel!$B$25+Input!Z1694*ScoringModel!$B$26+Input!AA1694*ScoringModel!$B$27+Input!AB1694*ScoringModel!$B$28+Input!AC1694*ScoringModel!$B$29+Input!AD1694*ScoringModel!$B$30)*0.01,"")</f>
        <v/>
      </c>
    </row>
    <row r="1695" spans="1:16" x14ac:dyDescent="0.25">
      <c r="A1695" s="154" t="str">
        <f>IF(Input!A1695&lt;&gt;"",Input!A1695,"")</f>
        <v/>
      </c>
      <c r="B1695" s="154" t="str">
        <f>IF(Input!D1695&lt;&gt;"",CONCATENATE(Input!D1695,", ",Input!C1695),"")</f>
        <v/>
      </c>
      <c r="C1695" s="154" t="str">
        <f>IF(Input!E1695&lt;&gt;"",Input!E1695,"")</f>
        <v/>
      </c>
      <c r="D1695" s="155" t="str">
        <f>IF(Input!F1695&lt;&gt;"",Input!F1695,"")</f>
        <v/>
      </c>
      <c r="E1695" s="154" t="str">
        <f>IF(Input!I1695&lt;&gt;"",CONCATENATE(Input!I1695,", ",LEFT(Input!H1695,1)),"")</f>
        <v/>
      </c>
      <c r="F1695" s="156"/>
      <c r="G1695" s="157" t="str">
        <f t="shared" si="26"/>
        <v/>
      </c>
      <c r="H1695" s="154" t="str">
        <f>IF(A1695&lt;&gt;"",VLOOKUP(G1695,ScoreRanges!$C$4:$E$8,3),"")</f>
        <v/>
      </c>
      <c r="I1695" s="156"/>
      <c r="J1695" s="129" t="str">
        <f>IF(AND(ConversionTable!$F$2&lt;&gt;"",A1695&lt;&gt;""),VLOOKUP(G1695,ConversionTable!B$2:D$402,3),"")</f>
        <v/>
      </c>
      <c r="K1695" s="66" t="str">
        <f>IF(AND(ConversionTable!$F$2&lt;&gt;"",A1695&lt;&gt;""),VLOOKUP(J1695,ConversionTable!I$4:K$7,3),"")</f>
        <v/>
      </c>
      <c r="M1695" s="66" t="str">
        <f>IF(A1695&lt;&gt;"",(Input!AE1695*ScoringModel!$B$11+Input!AF1695*ScoringModel!$B$21+Input!AG1695*ScoringModel!$B$31)*0.01,"")</f>
        <v/>
      </c>
      <c r="N1695" s="66" t="str">
        <f>IF(A1695&lt;&gt;"",(Input!J1695*ScoringModel!$B$4+Input!K1695*ScoringModel!$B$5+Input!L1695*ScoringModel!$B$6+Input!M1695*ScoringModel!$B$7+Input!N1695*ScoringModel!$B$8+Input!O1695*ScoringModel!$B$9+Input!P1695*ScoringModel!$B$10)*0.01,"")</f>
        <v/>
      </c>
      <c r="O1695" s="66" t="str">
        <f>IF(A1695&lt;&gt;"",(Input!Q1695*ScoringModel!$B$14+Input!R1695*ScoringModel!$B$15+Input!S1695*ScoringModel!$B$16+Input!T1695*ScoringModel!$B$17+Input!U1695*ScoringModel!$B$18+Input!V1695*ScoringModel!$B$19+Input!W1695*ScoringModel!$B$20)*0.01,"")</f>
        <v/>
      </c>
      <c r="P1695" s="66" t="str">
        <f>IF(A1695&lt;&gt;"",(Input!X1695*ScoringModel!$B$24+Input!Y1695*ScoringModel!$B$25+Input!Z1695*ScoringModel!$B$26+Input!AA1695*ScoringModel!$B$27+Input!AB1695*ScoringModel!$B$28+Input!AC1695*ScoringModel!$B$29+Input!AD1695*ScoringModel!$B$30)*0.01,"")</f>
        <v/>
      </c>
    </row>
    <row r="1696" spans="1:16" x14ac:dyDescent="0.25">
      <c r="A1696" s="154" t="str">
        <f>IF(Input!A1696&lt;&gt;"",Input!A1696,"")</f>
        <v/>
      </c>
      <c r="B1696" s="154" t="str">
        <f>IF(Input!D1696&lt;&gt;"",CONCATENATE(Input!D1696,", ",Input!C1696),"")</f>
        <v/>
      </c>
      <c r="C1696" s="154" t="str">
        <f>IF(Input!E1696&lt;&gt;"",Input!E1696,"")</f>
        <v/>
      </c>
      <c r="D1696" s="155" t="str">
        <f>IF(Input!F1696&lt;&gt;"",Input!F1696,"")</f>
        <v/>
      </c>
      <c r="E1696" s="154" t="str">
        <f>IF(Input!I1696&lt;&gt;"",CONCATENATE(Input!I1696,", ",LEFT(Input!H1696,1)),"")</f>
        <v/>
      </c>
      <c r="F1696" s="156"/>
      <c r="G1696" s="157" t="str">
        <f t="shared" si="26"/>
        <v/>
      </c>
      <c r="H1696" s="154" t="str">
        <f>IF(A1696&lt;&gt;"",VLOOKUP(G1696,ScoreRanges!$C$4:$E$8,3),"")</f>
        <v/>
      </c>
      <c r="I1696" s="156"/>
      <c r="J1696" s="129" t="str">
        <f>IF(AND(ConversionTable!$F$2&lt;&gt;"",A1696&lt;&gt;""),VLOOKUP(G1696,ConversionTable!B$2:D$402,3),"")</f>
        <v/>
      </c>
      <c r="K1696" s="66" t="str">
        <f>IF(AND(ConversionTable!$F$2&lt;&gt;"",A1696&lt;&gt;""),VLOOKUP(J1696,ConversionTable!I$4:K$7,3),"")</f>
        <v/>
      </c>
      <c r="M1696" s="66" t="str">
        <f>IF(A1696&lt;&gt;"",(Input!AE1696*ScoringModel!$B$11+Input!AF1696*ScoringModel!$B$21+Input!AG1696*ScoringModel!$B$31)*0.01,"")</f>
        <v/>
      </c>
      <c r="N1696" s="66" t="str">
        <f>IF(A1696&lt;&gt;"",(Input!J1696*ScoringModel!$B$4+Input!K1696*ScoringModel!$B$5+Input!L1696*ScoringModel!$B$6+Input!M1696*ScoringModel!$B$7+Input!N1696*ScoringModel!$B$8+Input!O1696*ScoringModel!$B$9+Input!P1696*ScoringModel!$B$10)*0.01,"")</f>
        <v/>
      </c>
      <c r="O1696" s="66" t="str">
        <f>IF(A1696&lt;&gt;"",(Input!Q1696*ScoringModel!$B$14+Input!R1696*ScoringModel!$B$15+Input!S1696*ScoringModel!$B$16+Input!T1696*ScoringModel!$B$17+Input!U1696*ScoringModel!$B$18+Input!V1696*ScoringModel!$B$19+Input!W1696*ScoringModel!$B$20)*0.01,"")</f>
        <v/>
      </c>
      <c r="P1696" s="66" t="str">
        <f>IF(A1696&lt;&gt;"",(Input!X1696*ScoringModel!$B$24+Input!Y1696*ScoringModel!$B$25+Input!Z1696*ScoringModel!$B$26+Input!AA1696*ScoringModel!$B$27+Input!AB1696*ScoringModel!$B$28+Input!AC1696*ScoringModel!$B$29+Input!AD1696*ScoringModel!$B$30)*0.01,"")</f>
        <v/>
      </c>
    </row>
    <row r="1697" spans="1:16" x14ac:dyDescent="0.25">
      <c r="A1697" s="154" t="str">
        <f>IF(Input!A1697&lt;&gt;"",Input!A1697,"")</f>
        <v/>
      </c>
      <c r="B1697" s="154" t="str">
        <f>IF(Input!D1697&lt;&gt;"",CONCATENATE(Input!D1697,", ",Input!C1697),"")</f>
        <v/>
      </c>
      <c r="C1697" s="154" t="str">
        <f>IF(Input!E1697&lt;&gt;"",Input!E1697,"")</f>
        <v/>
      </c>
      <c r="D1697" s="155" t="str">
        <f>IF(Input!F1697&lt;&gt;"",Input!F1697,"")</f>
        <v/>
      </c>
      <c r="E1697" s="154" t="str">
        <f>IF(Input!I1697&lt;&gt;"",CONCATENATE(Input!I1697,", ",LEFT(Input!H1697,1)),"")</f>
        <v/>
      </c>
      <c r="F1697" s="156"/>
      <c r="G1697" s="157" t="str">
        <f t="shared" si="26"/>
        <v/>
      </c>
      <c r="H1697" s="154" t="str">
        <f>IF(A1697&lt;&gt;"",VLOOKUP(G1697,ScoreRanges!$C$4:$E$8,3),"")</f>
        <v/>
      </c>
      <c r="I1697" s="156"/>
      <c r="J1697" s="129" t="str">
        <f>IF(AND(ConversionTable!$F$2&lt;&gt;"",A1697&lt;&gt;""),VLOOKUP(G1697,ConversionTable!B$2:D$402,3),"")</f>
        <v/>
      </c>
      <c r="K1697" s="66" t="str">
        <f>IF(AND(ConversionTable!$F$2&lt;&gt;"",A1697&lt;&gt;""),VLOOKUP(J1697,ConversionTable!I$4:K$7,3),"")</f>
        <v/>
      </c>
      <c r="M1697" s="66" t="str">
        <f>IF(A1697&lt;&gt;"",(Input!AE1697*ScoringModel!$B$11+Input!AF1697*ScoringModel!$B$21+Input!AG1697*ScoringModel!$B$31)*0.01,"")</f>
        <v/>
      </c>
      <c r="N1697" s="66" t="str">
        <f>IF(A1697&lt;&gt;"",(Input!J1697*ScoringModel!$B$4+Input!K1697*ScoringModel!$B$5+Input!L1697*ScoringModel!$B$6+Input!M1697*ScoringModel!$B$7+Input!N1697*ScoringModel!$B$8+Input!O1697*ScoringModel!$B$9+Input!P1697*ScoringModel!$B$10)*0.01,"")</f>
        <v/>
      </c>
      <c r="O1697" s="66" t="str">
        <f>IF(A1697&lt;&gt;"",(Input!Q1697*ScoringModel!$B$14+Input!R1697*ScoringModel!$B$15+Input!S1697*ScoringModel!$B$16+Input!T1697*ScoringModel!$B$17+Input!U1697*ScoringModel!$B$18+Input!V1697*ScoringModel!$B$19+Input!W1697*ScoringModel!$B$20)*0.01,"")</f>
        <v/>
      </c>
      <c r="P1697" s="66" t="str">
        <f>IF(A1697&lt;&gt;"",(Input!X1697*ScoringModel!$B$24+Input!Y1697*ScoringModel!$B$25+Input!Z1697*ScoringModel!$B$26+Input!AA1697*ScoringModel!$B$27+Input!AB1697*ScoringModel!$B$28+Input!AC1697*ScoringModel!$B$29+Input!AD1697*ScoringModel!$B$30)*0.01,"")</f>
        <v/>
      </c>
    </row>
    <row r="1698" spans="1:16" x14ac:dyDescent="0.25">
      <c r="A1698" s="154" t="str">
        <f>IF(Input!A1698&lt;&gt;"",Input!A1698,"")</f>
        <v/>
      </c>
      <c r="B1698" s="154" t="str">
        <f>IF(Input!D1698&lt;&gt;"",CONCATENATE(Input!D1698,", ",Input!C1698),"")</f>
        <v/>
      </c>
      <c r="C1698" s="154" t="str">
        <f>IF(Input!E1698&lt;&gt;"",Input!E1698,"")</f>
        <v/>
      </c>
      <c r="D1698" s="155" t="str">
        <f>IF(Input!F1698&lt;&gt;"",Input!F1698,"")</f>
        <v/>
      </c>
      <c r="E1698" s="154" t="str">
        <f>IF(Input!I1698&lt;&gt;"",CONCATENATE(Input!I1698,", ",LEFT(Input!H1698,1)),"")</f>
        <v/>
      </c>
      <c r="F1698" s="156"/>
      <c r="G1698" s="157" t="str">
        <f t="shared" si="26"/>
        <v/>
      </c>
      <c r="H1698" s="154" t="str">
        <f>IF(A1698&lt;&gt;"",VLOOKUP(G1698,ScoreRanges!$C$4:$E$8,3),"")</f>
        <v/>
      </c>
      <c r="I1698" s="156"/>
      <c r="J1698" s="129" t="str">
        <f>IF(AND(ConversionTable!$F$2&lt;&gt;"",A1698&lt;&gt;""),VLOOKUP(G1698,ConversionTable!B$2:D$402,3),"")</f>
        <v/>
      </c>
      <c r="K1698" s="66" t="str">
        <f>IF(AND(ConversionTable!$F$2&lt;&gt;"",A1698&lt;&gt;""),VLOOKUP(J1698,ConversionTable!I$4:K$7,3),"")</f>
        <v/>
      </c>
      <c r="M1698" s="66" t="str">
        <f>IF(A1698&lt;&gt;"",(Input!AE1698*ScoringModel!$B$11+Input!AF1698*ScoringModel!$B$21+Input!AG1698*ScoringModel!$B$31)*0.01,"")</f>
        <v/>
      </c>
      <c r="N1698" s="66" t="str">
        <f>IF(A1698&lt;&gt;"",(Input!J1698*ScoringModel!$B$4+Input!K1698*ScoringModel!$B$5+Input!L1698*ScoringModel!$B$6+Input!M1698*ScoringModel!$B$7+Input!N1698*ScoringModel!$B$8+Input!O1698*ScoringModel!$B$9+Input!P1698*ScoringModel!$B$10)*0.01,"")</f>
        <v/>
      </c>
      <c r="O1698" s="66" t="str">
        <f>IF(A1698&lt;&gt;"",(Input!Q1698*ScoringModel!$B$14+Input!R1698*ScoringModel!$B$15+Input!S1698*ScoringModel!$B$16+Input!T1698*ScoringModel!$B$17+Input!U1698*ScoringModel!$B$18+Input!V1698*ScoringModel!$B$19+Input!W1698*ScoringModel!$B$20)*0.01,"")</f>
        <v/>
      </c>
      <c r="P1698" s="66" t="str">
        <f>IF(A1698&lt;&gt;"",(Input!X1698*ScoringModel!$B$24+Input!Y1698*ScoringModel!$B$25+Input!Z1698*ScoringModel!$B$26+Input!AA1698*ScoringModel!$B$27+Input!AB1698*ScoringModel!$B$28+Input!AC1698*ScoringModel!$B$29+Input!AD1698*ScoringModel!$B$30)*0.01,"")</f>
        <v/>
      </c>
    </row>
    <row r="1699" spans="1:16" x14ac:dyDescent="0.25">
      <c r="A1699" s="154" t="str">
        <f>IF(Input!A1699&lt;&gt;"",Input!A1699,"")</f>
        <v/>
      </c>
      <c r="B1699" s="154" t="str">
        <f>IF(Input!D1699&lt;&gt;"",CONCATENATE(Input!D1699,", ",Input!C1699),"")</f>
        <v/>
      </c>
      <c r="C1699" s="154" t="str">
        <f>IF(Input!E1699&lt;&gt;"",Input!E1699,"")</f>
        <v/>
      </c>
      <c r="D1699" s="155" t="str">
        <f>IF(Input!F1699&lt;&gt;"",Input!F1699,"")</f>
        <v/>
      </c>
      <c r="E1699" s="154" t="str">
        <f>IF(Input!I1699&lt;&gt;"",CONCATENATE(Input!I1699,", ",LEFT(Input!H1699,1)),"")</f>
        <v/>
      </c>
      <c r="F1699" s="156"/>
      <c r="G1699" s="157" t="str">
        <f t="shared" si="26"/>
        <v/>
      </c>
      <c r="H1699" s="154" t="str">
        <f>IF(A1699&lt;&gt;"",VLOOKUP(G1699,ScoreRanges!$C$4:$E$8,3),"")</f>
        <v/>
      </c>
      <c r="I1699" s="156"/>
      <c r="J1699" s="129" t="str">
        <f>IF(AND(ConversionTable!$F$2&lt;&gt;"",A1699&lt;&gt;""),VLOOKUP(G1699,ConversionTable!B$2:D$402,3),"")</f>
        <v/>
      </c>
      <c r="K1699" s="66" t="str">
        <f>IF(AND(ConversionTable!$F$2&lt;&gt;"",A1699&lt;&gt;""),VLOOKUP(J1699,ConversionTable!I$4:K$7,3),"")</f>
        <v/>
      </c>
      <c r="M1699" s="66" t="str">
        <f>IF(A1699&lt;&gt;"",(Input!AE1699*ScoringModel!$B$11+Input!AF1699*ScoringModel!$B$21+Input!AG1699*ScoringModel!$B$31)*0.01,"")</f>
        <v/>
      </c>
      <c r="N1699" s="66" t="str">
        <f>IF(A1699&lt;&gt;"",(Input!J1699*ScoringModel!$B$4+Input!K1699*ScoringModel!$B$5+Input!L1699*ScoringModel!$B$6+Input!M1699*ScoringModel!$B$7+Input!N1699*ScoringModel!$B$8+Input!O1699*ScoringModel!$B$9+Input!P1699*ScoringModel!$B$10)*0.01,"")</f>
        <v/>
      </c>
      <c r="O1699" s="66" t="str">
        <f>IF(A1699&lt;&gt;"",(Input!Q1699*ScoringModel!$B$14+Input!R1699*ScoringModel!$B$15+Input!S1699*ScoringModel!$B$16+Input!T1699*ScoringModel!$B$17+Input!U1699*ScoringModel!$B$18+Input!V1699*ScoringModel!$B$19+Input!W1699*ScoringModel!$B$20)*0.01,"")</f>
        <v/>
      </c>
      <c r="P1699" s="66" t="str">
        <f>IF(A1699&lt;&gt;"",(Input!X1699*ScoringModel!$B$24+Input!Y1699*ScoringModel!$B$25+Input!Z1699*ScoringModel!$B$26+Input!AA1699*ScoringModel!$B$27+Input!AB1699*ScoringModel!$B$28+Input!AC1699*ScoringModel!$B$29+Input!AD1699*ScoringModel!$B$30)*0.01,"")</f>
        <v/>
      </c>
    </row>
    <row r="1700" spans="1:16" x14ac:dyDescent="0.25">
      <c r="A1700" s="154" t="str">
        <f>IF(Input!A1700&lt;&gt;"",Input!A1700,"")</f>
        <v/>
      </c>
      <c r="B1700" s="154" t="str">
        <f>IF(Input!D1700&lt;&gt;"",CONCATENATE(Input!D1700,", ",Input!C1700),"")</f>
        <v/>
      </c>
      <c r="C1700" s="154" t="str">
        <f>IF(Input!E1700&lt;&gt;"",Input!E1700,"")</f>
        <v/>
      </c>
      <c r="D1700" s="155" t="str">
        <f>IF(Input!F1700&lt;&gt;"",Input!F1700,"")</f>
        <v/>
      </c>
      <c r="E1700" s="154" t="str">
        <f>IF(Input!I1700&lt;&gt;"",CONCATENATE(Input!I1700,", ",LEFT(Input!H1700,1)),"")</f>
        <v/>
      </c>
      <c r="F1700" s="156"/>
      <c r="G1700" s="157" t="str">
        <f t="shared" si="26"/>
        <v/>
      </c>
      <c r="H1700" s="154" t="str">
        <f>IF(A1700&lt;&gt;"",VLOOKUP(G1700,ScoreRanges!$C$4:$E$8,3),"")</f>
        <v/>
      </c>
      <c r="I1700" s="156"/>
      <c r="J1700" s="129" t="str">
        <f>IF(AND(ConversionTable!$F$2&lt;&gt;"",A1700&lt;&gt;""),VLOOKUP(G1700,ConversionTable!B$2:D$402,3),"")</f>
        <v/>
      </c>
      <c r="K1700" s="66" t="str">
        <f>IF(AND(ConversionTable!$F$2&lt;&gt;"",A1700&lt;&gt;""),VLOOKUP(J1700,ConversionTable!I$4:K$7,3),"")</f>
        <v/>
      </c>
      <c r="M1700" s="66" t="str">
        <f>IF(A1700&lt;&gt;"",(Input!AE1700*ScoringModel!$B$11+Input!AF1700*ScoringModel!$B$21+Input!AG1700*ScoringModel!$B$31)*0.01,"")</f>
        <v/>
      </c>
      <c r="N1700" s="66" t="str">
        <f>IF(A1700&lt;&gt;"",(Input!J1700*ScoringModel!$B$4+Input!K1700*ScoringModel!$B$5+Input!L1700*ScoringModel!$B$6+Input!M1700*ScoringModel!$B$7+Input!N1700*ScoringModel!$B$8+Input!O1700*ScoringModel!$B$9+Input!P1700*ScoringModel!$B$10)*0.01,"")</f>
        <v/>
      </c>
      <c r="O1700" s="66" t="str">
        <f>IF(A1700&lt;&gt;"",(Input!Q1700*ScoringModel!$B$14+Input!R1700*ScoringModel!$B$15+Input!S1700*ScoringModel!$B$16+Input!T1700*ScoringModel!$B$17+Input!U1700*ScoringModel!$B$18+Input!V1700*ScoringModel!$B$19+Input!W1700*ScoringModel!$B$20)*0.01,"")</f>
        <v/>
      </c>
      <c r="P1700" s="66" t="str">
        <f>IF(A1700&lt;&gt;"",(Input!X1700*ScoringModel!$B$24+Input!Y1700*ScoringModel!$B$25+Input!Z1700*ScoringModel!$B$26+Input!AA1700*ScoringModel!$B$27+Input!AB1700*ScoringModel!$B$28+Input!AC1700*ScoringModel!$B$29+Input!AD1700*ScoringModel!$B$30)*0.01,"")</f>
        <v/>
      </c>
    </row>
    <row r="1701" spans="1:16" x14ac:dyDescent="0.25">
      <c r="A1701" s="154" t="str">
        <f>IF(Input!A1701&lt;&gt;"",Input!A1701,"")</f>
        <v/>
      </c>
      <c r="B1701" s="154" t="str">
        <f>IF(Input!D1701&lt;&gt;"",CONCATENATE(Input!D1701,", ",Input!C1701),"")</f>
        <v/>
      </c>
      <c r="C1701" s="154" t="str">
        <f>IF(Input!E1701&lt;&gt;"",Input!E1701,"")</f>
        <v/>
      </c>
      <c r="D1701" s="155" t="str">
        <f>IF(Input!F1701&lt;&gt;"",Input!F1701,"")</f>
        <v/>
      </c>
      <c r="E1701" s="154" t="str">
        <f>IF(Input!I1701&lt;&gt;"",CONCATENATE(Input!I1701,", ",LEFT(Input!H1701,1)),"")</f>
        <v/>
      </c>
      <c r="F1701" s="156"/>
      <c r="G1701" s="157" t="str">
        <f t="shared" si="26"/>
        <v/>
      </c>
      <c r="H1701" s="154" t="str">
        <f>IF(A1701&lt;&gt;"",VLOOKUP(G1701,ScoreRanges!$C$4:$E$8,3),"")</f>
        <v/>
      </c>
      <c r="I1701" s="156"/>
      <c r="J1701" s="129" t="str">
        <f>IF(AND(ConversionTable!$F$2&lt;&gt;"",A1701&lt;&gt;""),VLOOKUP(G1701,ConversionTable!B$2:D$402,3),"")</f>
        <v/>
      </c>
      <c r="K1701" s="66" t="str">
        <f>IF(AND(ConversionTable!$F$2&lt;&gt;"",A1701&lt;&gt;""),VLOOKUP(J1701,ConversionTable!I$4:K$7,3),"")</f>
        <v/>
      </c>
      <c r="M1701" s="66" t="str">
        <f>IF(A1701&lt;&gt;"",(Input!AE1701*ScoringModel!$B$11+Input!AF1701*ScoringModel!$B$21+Input!AG1701*ScoringModel!$B$31)*0.01,"")</f>
        <v/>
      </c>
      <c r="N1701" s="66" t="str">
        <f>IF(A1701&lt;&gt;"",(Input!J1701*ScoringModel!$B$4+Input!K1701*ScoringModel!$B$5+Input!L1701*ScoringModel!$B$6+Input!M1701*ScoringModel!$B$7+Input!N1701*ScoringModel!$B$8+Input!O1701*ScoringModel!$B$9+Input!P1701*ScoringModel!$B$10)*0.01,"")</f>
        <v/>
      </c>
      <c r="O1701" s="66" t="str">
        <f>IF(A1701&lt;&gt;"",(Input!Q1701*ScoringModel!$B$14+Input!R1701*ScoringModel!$B$15+Input!S1701*ScoringModel!$B$16+Input!T1701*ScoringModel!$B$17+Input!U1701*ScoringModel!$B$18+Input!V1701*ScoringModel!$B$19+Input!W1701*ScoringModel!$B$20)*0.01,"")</f>
        <v/>
      </c>
      <c r="P1701" s="66" t="str">
        <f>IF(A1701&lt;&gt;"",(Input!X1701*ScoringModel!$B$24+Input!Y1701*ScoringModel!$B$25+Input!Z1701*ScoringModel!$B$26+Input!AA1701*ScoringModel!$B$27+Input!AB1701*ScoringModel!$B$28+Input!AC1701*ScoringModel!$B$29+Input!AD1701*ScoringModel!$B$30)*0.01,"")</f>
        <v/>
      </c>
    </row>
    <row r="1702" spans="1:16" x14ac:dyDescent="0.25">
      <c r="A1702" s="154" t="str">
        <f>IF(Input!A1702&lt;&gt;"",Input!A1702,"")</f>
        <v/>
      </c>
      <c r="B1702" s="154" t="str">
        <f>IF(Input!D1702&lt;&gt;"",CONCATENATE(Input!D1702,", ",Input!C1702),"")</f>
        <v/>
      </c>
      <c r="C1702" s="154" t="str">
        <f>IF(Input!E1702&lt;&gt;"",Input!E1702,"")</f>
        <v/>
      </c>
      <c r="D1702" s="155" t="str">
        <f>IF(Input!F1702&lt;&gt;"",Input!F1702,"")</f>
        <v/>
      </c>
      <c r="E1702" s="154" t="str">
        <f>IF(Input!I1702&lt;&gt;"",CONCATENATE(Input!I1702,", ",LEFT(Input!H1702,1)),"")</f>
        <v/>
      </c>
      <c r="F1702" s="156"/>
      <c r="G1702" s="157" t="str">
        <f t="shared" si="26"/>
        <v/>
      </c>
      <c r="H1702" s="154" t="str">
        <f>IF(A1702&lt;&gt;"",VLOOKUP(G1702,ScoreRanges!$C$4:$E$8,3),"")</f>
        <v/>
      </c>
      <c r="I1702" s="156"/>
      <c r="J1702" s="129" t="str">
        <f>IF(AND(ConversionTable!$F$2&lt;&gt;"",A1702&lt;&gt;""),VLOOKUP(G1702,ConversionTable!B$2:D$402,3),"")</f>
        <v/>
      </c>
      <c r="K1702" s="66" t="str">
        <f>IF(AND(ConversionTable!$F$2&lt;&gt;"",A1702&lt;&gt;""),VLOOKUP(J1702,ConversionTable!I$4:K$7,3),"")</f>
        <v/>
      </c>
      <c r="M1702" s="66" t="str">
        <f>IF(A1702&lt;&gt;"",(Input!AE1702*ScoringModel!$B$11+Input!AF1702*ScoringModel!$B$21+Input!AG1702*ScoringModel!$B$31)*0.01,"")</f>
        <v/>
      </c>
      <c r="N1702" s="66" t="str">
        <f>IF(A1702&lt;&gt;"",(Input!J1702*ScoringModel!$B$4+Input!K1702*ScoringModel!$B$5+Input!L1702*ScoringModel!$B$6+Input!M1702*ScoringModel!$B$7+Input!N1702*ScoringModel!$B$8+Input!O1702*ScoringModel!$B$9+Input!P1702*ScoringModel!$B$10)*0.01,"")</f>
        <v/>
      </c>
      <c r="O1702" s="66" t="str">
        <f>IF(A1702&lt;&gt;"",(Input!Q1702*ScoringModel!$B$14+Input!R1702*ScoringModel!$B$15+Input!S1702*ScoringModel!$B$16+Input!T1702*ScoringModel!$B$17+Input!U1702*ScoringModel!$B$18+Input!V1702*ScoringModel!$B$19+Input!W1702*ScoringModel!$B$20)*0.01,"")</f>
        <v/>
      </c>
      <c r="P1702" s="66" t="str">
        <f>IF(A1702&lt;&gt;"",(Input!X1702*ScoringModel!$B$24+Input!Y1702*ScoringModel!$B$25+Input!Z1702*ScoringModel!$B$26+Input!AA1702*ScoringModel!$B$27+Input!AB1702*ScoringModel!$B$28+Input!AC1702*ScoringModel!$B$29+Input!AD1702*ScoringModel!$B$30)*0.01,"")</f>
        <v/>
      </c>
    </row>
    <row r="1703" spans="1:16" x14ac:dyDescent="0.25">
      <c r="A1703" s="154" t="str">
        <f>IF(Input!A1703&lt;&gt;"",Input!A1703,"")</f>
        <v/>
      </c>
      <c r="B1703" s="154" t="str">
        <f>IF(Input!D1703&lt;&gt;"",CONCATENATE(Input!D1703,", ",Input!C1703),"")</f>
        <v/>
      </c>
      <c r="C1703" s="154" t="str">
        <f>IF(Input!E1703&lt;&gt;"",Input!E1703,"")</f>
        <v/>
      </c>
      <c r="D1703" s="155" t="str">
        <f>IF(Input!F1703&lt;&gt;"",Input!F1703,"")</f>
        <v/>
      </c>
      <c r="E1703" s="154" t="str">
        <f>IF(Input!I1703&lt;&gt;"",CONCATENATE(Input!I1703,", ",LEFT(Input!H1703,1)),"")</f>
        <v/>
      </c>
      <c r="F1703" s="156"/>
      <c r="G1703" s="157" t="str">
        <f t="shared" si="26"/>
        <v/>
      </c>
      <c r="H1703" s="154" t="str">
        <f>IF(A1703&lt;&gt;"",VLOOKUP(G1703,ScoreRanges!$C$4:$E$8,3),"")</f>
        <v/>
      </c>
      <c r="I1703" s="156"/>
      <c r="J1703" s="129" t="str">
        <f>IF(AND(ConversionTable!$F$2&lt;&gt;"",A1703&lt;&gt;""),VLOOKUP(G1703,ConversionTable!B$2:D$402,3),"")</f>
        <v/>
      </c>
      <c r="K1703" s="66" t="str">
        <f>IF(AND(ConversionTable!$F$2&lt;&gt;"",A1703&lt;&gt;""),VLOOKUP(J1703,ConversionTable!I$4:K$7,3),"")</f>
        <v/>
      </c>
      <c r="M1703" s="66" t="str">
        <f>IF(A1703&lt;&gt;"",(Input!AE1703*ScoringModel!$B$11+Input!AF1703*ScoringModel!$B$21+Input!AG1703*ScoringModel!$B$31)*0.01,"")</f>
        <v/>
      </c>
      <c r="N1703" s="66" t="str">
        <f>IF(A1703&lt;&gt;"",(Input!J1703*ScoringModel!$B$4+Input!K1703*ScoringModel!$B$5+Input!L1703*ScoringModel!$B$6+Input!M1703*ScoringModel!$B$7+Input!N1703*ScoringModel!$B$8+Input!O1703*ScoringModel!$B$9+Input!P1703*ScoringModel!$B$10)*0.01,"")</f>
        <v/>
      </c>
      <c r="O1703" s="66" t="str">
        <f>IF(A1703&lt;&gt;"",(Input!Q1703*ScoringModel!$B$14+Input!R1703*ScoringModel!$B$15+Input!S1703*ScoringModel!$B$16+Input!T1703*ScoringModel!$B$17+Input!U1703*ScoringModel!$B$18+Input!V1703*ScoringModel!$B$19+Input!W1703*ScoringModel!$B$20)*0.01,"")</f>
        <v/>
      </c>
      <c r="P1703" s="66" t="str">
        <f>IF(A1703&lt;&gt;"",(Input!X1703*ScoringModel!$B$24+Input!Y1703*ScoringModel!$B$25+Input!Z1703*ScoringModel!$B$26+Input!AA1703*ScoringModel!$B$27+Input!AB1703*ScoringModel!$B$28+Input!AC1703*ScoringModel!$B$29+Input!AD1703*ScoringModel!$B$30)*0.01,"")</f>
        <v/>
      </c>
    </row>
    <row r="1704" spans="1:16" x14ac:dyDescent="0.25">
      <c r="A1704" s="154" t="str">
        <f>IF(Input!A1704&lt;&gt;"",Input!A1704,"")</f>
        <v/>
      </c>
      <c r="B1704" s="154" t="str">
        <f>IF(Input!D1704&lt;&gt;"",CONCATENATE(Input!D1704,", ",Input!C1704),"")</f>
        <v/>
      </c>
      <c r="C1704" s="154" t="str">
        <f>IF(Input!E1704&lt;&gt;"",Input!E1704,"")</f>
        <v/>
      </c>
      <c r="D1704" s="155" t="str">
        <f>IF(Input!F1704&lt;&gt;"",Input!F1704,"")</f>
        <v/>
      </c>
      <c r="E1704" s="154" t="str">
        <f>IF(Input!I1704&lt;&gt;"",CONCATENATE(Input!I1704,", ",LEFT(Input!H1704,1)),"")</f>
        <v/>
      </c>
      <c r="F1704" s="156"/>
      <c r="G1704" s="157" t="str">
        <f t="shared" si="26"/>
        <v/>
      </c>
      <c r="H1704" s="154" t="str">
        <f>IF(A1704&lt;&gt;"",VLOOKUP(G1704,ScoreRanges!$C$4:$E$8,3),"")</f>
        <v/>
      </c>
      <c r="I1704" s="156"/>
      <c r="J1704" s="129" t="str">
        <f>IF(AND(ConversionTable!$F$2&lt;&gt;"",A1704&lt;&gt;""),VLOOKUP(G1704,ConversionTable!B$2:D$402,3),"")</f>
        <v/>
      </c>
      <c r="K1704" s="66" t="str">
        <f>IF(AND(ConversionTable!$F$2&lt;&gt;"",A1704&lt;&gt;""),VLOOKUP(J1704,ConversionTable!I$4:K$7,3),"")</f>
        <v/>
      </c>
      <c r="M1704" s="66" t="str">
        <f>IF(A1704&lt;&gt;"",(Input!AE1704*ScoringModel!$B$11+Input!AF1704*ScoringModel!$B$21+Input!AG1704*ScoringModel!$B$31)*0.01,"")</f>
        <v/>
      </c>
      <c r="N1704" s="66" t="str">
        <f>IF(A1704&lt;&gt;"",(Input!J1704*ScoringModel!$B$4+Input!K1704*ScoringModel!$B$5+Input!L1704*ScoringModel!$B$6+Input!M1704*ScoringModel!$B$7+Input!N1704*ScoringModel!$B$8+Input!O1704*ScoringModel!$B$9+Input!P1704*ScoringModel!$B$10)*0.01,"")</f>
        <v/>
      </c>
      <c r="O1704" s="66" t="str">
        <f>IF(A1704&lt;&gt;"",(Input!Q1704*ScoringModel!$B$14+Input!R1704*ScoringModel!$B$15+Input!S1704*ScoringModel!$B$16+Input!T1704*ScoringModel!$B$17+Input!U1704*ScoringModel!$B$18+Input!V1704*ScoringModel!$B$19+Input!W1704*ScoringModel!$B$20)*0.01,"")</f>
        <v/>
      </c>
      <c r="P1704" s="66" t="str">
        <f>IF(A1704&lt;&gt;"",(Input!X1704*ScoringModel!$B$24+Input!Y1704*ScoringModel!$B$25+Input!Z1704*ScoringModel!$B$26+Input!AA1704*ScoringModel!$B$27+Input!AB1704*ScoringModel!$B$28+Input!AC1704*ScoringModel!$B$29+Input!AD1704*ScoringModel!$B$30)*0.01,"")</f>
        <v/>
      </c>
    </row>
    <row r="1705" spans="1:16" x14ac:dyDescent="0.25">
      <c r="A1705" s="154" t="str">
        <f>IF(Input!A1705&lt;&gt;"",Input!A1705,"")</f>
        <v/>
      </c>
      <c r="B1705" s="154" t="str">
        <f>IF(Input!D1705&lt;&gt;"",CONCATENATE(Input!D1705,", ",Input!C1705),"")</f>
        <v/>
      </c>
      <c r="C1705" s="154" t="str">
        <f>IF(Input!E1705&lt;&gt;"",Input!E1705,"")</f>
        <v/>
      </c>
      <c r="D1705" s="155" t="str">
        <f>IF(Input!F1705&lt;&gt;"",Input!F1705,"")</f>
        <v/>
      </c>
      <c r="E1705" s="154" t="str">
        <f>IF(Input!I1705&lt;&gt;"",CONCATENATE(Input!I1705,", ",LEFT(Input!H1705,1)),"")</f>
        <v/>
      </c>
      <c r="F1705" s="156"/>
      <c r="G1705" s="157" t="str">
        <f t="shared" si="26"/>
        <v/>
      </c>
      <c r="H1705" s="154" t="str">
        <f>IF(A1705&lt;&gt;"",VLOOKUP(G1705,ScoreRanges!$C$4:$E$8,3),"")</f>
        <v/>
      </c>
      <c r="I1705" s="156"/>
      <c r="J1705" s="129" t="str">
        <f>IF(AND(ConversionTable!$F$2&lt;&gt;"",A1705&lt;&gt;""),VLOOKUP(G1705,ConversionTable!B$2:D$402,3),"")</f>
        <v/>
      </c>
      <c r="K1705" s="66" t="str">
        <f>IF(AND(ConversionTable!$F$2&lt;&gt;"",A1705&lt;&gt;""),VLOOKUP(J1705,ConversionTable!I$4:K$7,3),"")</f>
        <v/>
      </c>
      <c r="M1705" s="66" t="str">
        <f>IF(A1705&lt;&gt;"",(Input!AE1705*ScoringModel!$B$11+Input!AF1705*ScoringModel!$B$21+Input!AG1705*ScoringModel!$B$31)*0.01,"")</f>
        <v/>
      </c>
      <c r="N1705" s="66" t="str">
        <f>IF(A1705&lt;&gt;"",(Input!J1705*ScoringModel!$B$4+Input!K1705*ScoringModel!$B$5+Input!L1705*ScoringModel!$B$6+Input!M1705*ScoringModel!$B$7+Input!N1705*ScoringModel!$B$8+Input!O1705*ScoringModel!$B$9+Input!P1705*ScoringModel!$B$10)*0.01,"")</f>
        <v/>
      </c>
      <c r="O1705" s="66" t="str">
        <f>IF(A1705&lt;&gt;"",(Input!Q1705*ScoringModel!$B$14+Input!R1705*ScoringModel!$B$15+Input!S1705*ScoringModel!$B$16+Input!T1705*ScoringModel!$B$17+Input!U1705*ScoringModel!$B$18+Input!V1705*ScoringModel!$B$19+Input!W1705*ScoringModel!$B$20)*0.01,"")</f>
        <v/>
      </c>
      <c r="P1705" s="66" t="str">
        <f>IF(A1705&lt;&gt;"",(Input!X1705*ScoringModel!$B$24+Input!Y1705*ScoringModel!$B$25+Input!Z1705*ScoringModel!$B$26+Input!AA1705*ScoringModel!$B$27+Input!AB1705*ScoringModel!$B$28+Input!AC1705*ScoringModel!$B$29+Input!AD1705*ScoringModel!$B$30)*0.01,"")</f>
        <v/>
      </c>
    </row>
    <row r="1706" spans="1:16" x14ac:dyDescent="0.25">
      <c r="A1706" s="154" t="str">
        <f>IF(Input!A1706&lt;&gt;"",Input!A1706,"")</f>
        <v/>
      </c>
      <c r="B1706" s="154" t="str">
        <f>IF(Input!D1706&lt;&gt;"",CONCATENATE(Input!D1706,", ",Input!C1706),"")</f>
        <v/>
      </c>
      <c r="C1706" s="154" t="str">
        <f>IF(Input!E1706&lt;&gt;"",Input!E1706,"")</f>
        <v/>
      </c>
      <c r="D1706" s="155" t="str">
        <f>IF(Input!F1706&lt;&gt;"",Input!F1706,"")</f>
        <v/>
      </c>
      <c r="E1706" s="154" t="str">
        <f>IF(Input!I1706&lt;&gt;"",CONCATENATE(Input!I1706,", ",LEFT(Input!H1706,1)),"")</f>
        <v/>
      </c>
      <c r="F1706" s="156"/>
      <c r="G1706" s="157" t="str">
        <f t="shared" si="26"/>
        <v/>
      </c>
      <c r="H1706" s="154" t="str">
        <f>IF(A1706&lt;&gt;"",VLOOKUP(G1706,ScoreRanges!$C$4:$E$8,3),"")</f>
        <v/>
      </c>
      <c r="I1706" s="156"/>
      <c r="J1706" s="129" t="str">
        <f>IF(AND(ConversionTable!$F$2&lt;&gt;"",A1706&lt;&gt;""),VLOOKUP(G1706,ConversionTable!B$2:D$402,3),"")</f>
        <v/>
      </c>
      <c r="K1706" s="66" t="str">
        <f>IF(AND(ConversionTable!$F$2&lt;&gt;"",A1706&lt;&gt;""),VLOOKUP(J1706,ConversionTable!I$4:K$7,3),"")</f>
        <v/>
      </c>
      <c r="M1706" s="66" t="str">
        <f>IF(A1706&lt;&gt;"",(Input!AE1706*ScoringModel!$B$11+Input!AF1706*ScoringModel!$B$21+Input!AG1706*ScoringModel!$B$31)*0.01,"")</f>
        <v/>
      </c>
      <c r="N1706" s="66" t="str">
        <f>IF(A1706&lt;&gt;"",(Input!J1706*ScoringModel!$B$4+Input!K1706*ScoringModel!$B$5+Input!L1706*ScoringModel!$B$6+Input!M1706*ScoringModel!$B$7+Input!N1706*ScoringModel!$B$8+Input!O1706*ScoringModel!$B$9+Input!P1706*ScoringModel!$B$10)*0.01,"")</f>
        <v/>
      </c>
      <c r="O1706" s="66" t="str">
        <f>IF(A1706&lt;&gt;"",(Input!Q1706*ScoringModel!$B$14+Input!R1706*ScoringModel!$B$15+Input!S1706*ScoringModel!$B$16+Input!T1706*ScoringModel!$B$17+Input!U1706*ScoringModel!$B$18+Input!V1706*ScoringModel!$B$19+Input!W1706*ScoringModel!$B$20)*0.01,"")</f>
        <v/>
      </c>
      <c r="P1706" s="66" t="str">
        <f>IF(A1706&lt;&gt;"",(Input!X1706*ScoringModel!$B$24+Input!Y1706*ScoringModel!$B$25+Input!Z1706*ScoringModel!$B$26+Input!AA1706*ScoringModel!$B$27+Input!AB1706*ScoringModel!$B$28+Input!AC1706*ScoringModel!$B$29+Input!AD1706*ScoringModel!$B$30)*0.01,"")</f>
        <v/>
      </c>
    </row>
    <row r="1707" spans="1:16" x14ac:dyDescent="0.25">
      <c r="A1707" s="154" t="str">
        <f>IF(Input!A1707&lt;&gt;"",Input!A1707,"")</f>
        <v/>
      </c>
      <c r="B1707" s="154" t="str">
        <f>IF(Input!D1707&lt;&gt;"",CONCATENATE(Input!D1707,", ",Input!C1707),"")</f>
        <v/>
      </c>
      <c r="C1707" s="154" t="str">
        <f>IF(Input!E1707&lt;&gt;"",Input!E1707,"")</f>
        <v/>
      </c>
      <c r="D1707" s="155" t="str">
        <f>IF(Input!F1707&lt;&gt;"",Input!F1707,"")</f>
        <v/>
      </c>
      <c r="E1707" s="154" t="str">
        <f>IF(Input!I1707&lt;&gt;"",CONCATENATE(Input!I1707,", ",LEFT(Input!H1707,1)),"")</f>
        <v/>
      </c>
      <c r="F1707" s="156"/>
      <c r="G1707" s="157" t="str">
        <f t="shared" si="26"/>
        <v/>
      </c>
      <c r="H1707" s="154" t="str">
        <f>IF(A1707&lt;&gt;"",VLOOKUP(G1707,ScoreRanges!$C$4:$E$8,3),"")</f>
        <v/>
      </c>
      <c r="I1707" s="156"/>
      <c r="J1707" s="129" t="str">
        <f>IF(AND(ConversionTable!$F$2&lt;&gt;"",A1707&lt;&gt;""),VLOOKUP(G1707,ConversionTable!B$2:D$402,3),"")</f>
        <v/>
      </c>
      <c r="K1707" s="66" t="str">
        <f>IF(AND(ConversionTable!$F$2&lt;&gt;"",A1707&lt;&gt;""),VLOOKUP(J1707,ConversionTable!I$4:K$7,3),"")</f>
        <v/>
      </c>
      <c r="M1707" s="66" t="str">
        <f>IF(A1707&lt;&gt;"",(Input!AE1707*ScoringModel!$B$11+Input!AF1707*ScoringModel!$B$21+Input!AG1707*ScoringModel!$B$31)*0.01,"")</f>
        <v/>
      </c>
      <c r="N1707" s="66" t="str">
        <f>IF(A1707&lt;&gt;"",(Input!J1707*ScoringModel!$B$4+Input!K1707*ScoringModel!$B$5+Input!L1707*ScoringModel!$B$6+Input!M1707*ScoringModel!$B$7+Input!N1707*ScoringModel!$B$8+Input!O1707*ScoringModel!$B$9+Input!P1707*ScoringModel!$B$10)*0.01,"")</f>
        <v/>
      </c>
      <c r="O1707" s="66" t="str">
        <f>IF(A1707&lt;&gt;"",(Input!Q1707*ScoringModel!$B$14+Input!R1707*ScoringModel!$B$15+Input!S1707*ScoringModel!$B$16+Input!T1707*ScoringModel!$B$17+Input!U1707*ScoringModel!$B$18+Input!V1707*ScoringModel!$B$19+Input!W1707*ScoringModel!$B$20)*0.01,"")</f>
        <v/>
      </c>
      <c r="P1707" s="66" t="str">
        <f>IF(A1707&lt;&gt;"",(Input!X1707*ScoringModel!$B$24+Input!Y1707*ScoringModel!$B$25+Input!Z1707*ScoringModel!$B$26+Input!AA1707*ScoringModel!$B$27+Input!AB1707*ScoringModel!$B$28+Input!AC1707*ScoringModel!$B$29+Input!AD1707*ScoringModel!$B$30)*0.01,"")</f>
        <v/>
      </c>
    </row>
    <row r="1708" spans="1:16" x14ac:dyDescent="0.25">
      <c r="A1708" s="154" t="str">
        <f>IF(Input!A1708&lt;&gt;"",Input!A1708,"")</f>
        <v/>
      </c>
      <c r="B1708" s="154" t="str">
        <f>IF(Input!D1708&lt;&gt;"",CONCATENATE(Input!D1708,", ",Input!C1708),"")</f>
        <v/>
      </c>
      <c r="C1708" s="154" t="str">
        <f>IF(Input!E1708&lt;&gt;"",Input!E1708,"")</f>
        <v/>
      </c>
      <c r="D1708" s="155" t="str">
        <f>IF(Input!F1708&lt;&gt;"",Input!F1708,"")</f>
        <v/>
      </c>
      <c r="E1708" s="154" t="str">
        <f>IF(Input!I1708&lt;&gt;"",CONCATENATE(Input!I1708,", ",LEFT(Input!H1708,1)),"")</f>
        <v/>
      </c>
      <c r="F1708" s="156"/>
      <c r="G1708" s="157" t="str">
        <f t="shared" si="26"/>
        <v/>
      </c>
      <c r="H1708" s="154" t="str">
        <f>IF(A1708&lt;&gt;"",VLOOKUP(G1708,ScoreRanges!$C$4:$E$8,3),"")</f>
        <v/>
      </c>
      <c r="I1708" s="156"/>
      <c r="J1708" s="129" t="str">
        <f>IF(AND(ConversionTable!$F$2&lt;&gt;"",A1708&lt;&gt;""),VLOOKUP(G1708,ConversionTable!B$2:D$402,3),"")</f>
        <v/>
      </c>
      <c r="K1708" s="66" t="str">
        <f>IF(AND(ConversionTable!$F$2&lt;&gt;"",A1708&lt;&gt;""),VLOOKUP(J1708,ConversionTable!I$4:K$7,3),"")</f>
        <v/>
      </c>
      <c r="M1708" s="66" t="str">
        <f>IF(A1708&lt;&gt;"",(Input!AE1708*ScoringModel!$B$11+Input!AF1708*ScoringModel!$B$21+Input!AG1708*ScoringModel!$B$31)*0.01,"")</f>
        <v/>
      </c>
      <c r="N1708" s="66" t="str">
        <f>IF(A1708&lt;&gt;"",(Input!J1708*ScoringModel!$B$4+Input!K1708*ScoringModel!$B$5+Input!L1708*ScoringModel!$B$6+Input!M1708*ScoringModel!$B$7+Input!N1708*ScoringModel!$B$8+Input!O1708*ScoringModel!$B$9+Input!P1708*ScoringModel!$B$10)*0.01,"")</f>
        <v/>
      </c>
      <c r="O1708" s="66" t="str">
        <f>IF(A1708&lt;&gt;"",(Input!Q1708*ScoringModel!$B$14+Input!R1708*ScoringModel!$B$15+Input!S1708*ScoringModel!$B$16+Input!T1708*ScoringModel!$B$17+Input!U1708*ScoringModel!$B$18+Input!V1708*ScoringModel!$B$19+Input!W1708*ScoringModel!$B$20)*0.01,"")</f>
        <v/>
      </c>
      <c r="P1708" s="66" t="str">
        <f>IF(A1708&lt;&gt;"",(Input!X1708*ScoringModel!$B$24+Input!Y1708*ScoringModel!$B$25+Input!Z1708*ScoringModel!$B$26+Input!AA1708*ScoringModel!$B$27+Input!AB1708*ScoringModel!$B$28+Input!AC1708*ScoringModel!$B$29+Input!AD1708*ScoringModel!$B$30)*0.01,"")</f>
        <v/>
      </c>
    </row>
    <row r="1709" spans="1:16" x14ac:dyDescent="0.25">
      <c r="A1709" s="154" t="str">
        <f>IF(Input!A1709&lt;&gt;"",Input!A1709,"")</f>
        <v/>
      </c>
      <c r="B1709" s="154" t="str">
        <f>IF(Input!D1709&lt;&gt;"",CONCATENATE(Input!D1709,", ",Input!C1709),"")</f>
        <v/>
      </c>
      <c r="C1709" s="154" t="str">
        <f>IF(Input!E1709&lt;&gt;"",Input!E1709,"")</f>
        <v/>
      </c>
      <c r="D1709" s="155" t="str">
        <f>IF(Input!F1709&lt;&gt;"",Input!F1709,"")</f>
        <v/>
      </c>
      <c r="E1709" s="154" t="str">
        <f>IF(Input!I1709&lt;&gt;"",CONCATENATE(Input!I1709,", ",LEFT(Input!H1709,1)),"")</f>
        <v/>
      </c>
      <c r="F1709" s="156"/>
      <c r="G1709" s="157" t="str">
        <f t="shared" si="26"/>
        <v/>
      </c>
      <c r="H1709" s="154" t="str">
        <f>IF(A1709&lt;&gt;"",VLOOKUP(G1709,ScoreRanges!$C$4:$E$8,3),"")</f>
        <v/>
      </c>
      <c r="I1709" s="156"/>
      <c r="J1709" s="129" t="str">
        <f>IF(AND(ConversionTable!$F$2&lt;&gt;"",A1709&lt;&gt;""),VLOOKUP(G1709,ConversionTable!B$2:D$402,3),"")</f>
        <v/>
      </c>
      <c r="K1709" s="66" t="str">
        <f>IF(AND(ConversionTable!$F$2&lt;&gt;"",A1709&lt;&gt;""),VLOOKUP(J1709,ConversionTable!I$4:K$7,3),"")</f>
        <v/>
      </c>
      <c r="M1709" s="66" t="str">
        <f>IF(A1709&lt;&gt;"",(Input!AE1709*ScoringModel!$B$11+Input!AF1709*ScoringModel!$B$21+Input!AG1709*ScoringModel!$B$31)*0.01,"")</f>
        <v/>
      </c>
      <c r="N1709" s="66" t="str">
        <f>IF(A1709&lt;&gt;"",(Input!J1709*ScoringModel!$B$4+Input!K1709*ScoringModel!$B$5+Input!L1709*ScoringModel!$B$6+Input!M1709*ScoringModel!$B$7+Input!N1709*ScoringModel!$B$8+Input!O1709*ScoringModel!$B$9+Input!P1709*ScoringModel!$B$10)*0.01,"")</f>
        <v/>
      </c>
      <c r="O1709" s="66" t="str">
        <f>IF(A1709&lt;&gt;"",(Input!Q1709*ScoringModel!$B$14+Input!R1709*ScoringModel!$B$15+Input!S1709*ScoringModel!$B$16+Input!T1709*ScoringModel!$B$17+Input!U1709*ScoringModel!$B$18+Input!V1709*ScoringModel!$B$19+Input!W1709*ScoringModel!$B$20)*0.01,"")</f>
        <v/>
      </c>
      <c r="P1709" s="66" t="str">
        <f>IF(A1709&lt;&gt;"",(Input!X1709*ScoringModel!$B$24+Input!Y1709*ScoringModel!$B$25+Input!Z1709*ScoringModel!$B$26+Input!AA1709*ScoringModel!$B$27+Input!AB1709*ScoringModel!$B$28+Input!AC1709*ScoringModel!$B$29+Input!AD1709*ScoringModel!$B$30)*0.01,"")</f>
        <v/>
      </c>
    </row>
    <row r="1710" spans="1:16" x14ac:dyDescent="0.25">
      <c r="A1710" s="154" t="str">
        <f>IF(Input!A1710&lt;&gt;"",Input!A1710,"")</f>
        <v/>
      </c>
      <c r="B1710" s="154" t="str">
        <f>IF(Input!D1710&lt;&gt;"",CONCATENATE(Input!D1710,", ",Input!C1710),"")</f>
        <v/>
      </c>
      <c r="C1710" s="154" t="str">
        <f>IF(Input!E1710&lt;&gt;"",Input!E1710,"")</f>
        <v/>
      </c>
      <c r="D1710" s="155" t="str">
        <f>IF(Input!F1710&lt;&gt;"",Input!F1710,"")</f>
        <v/>
      </c>
      <c r="E1710" s="154" t="str">
        <f>IF(Input!I1710&lt;&gt;"",CONCATENATE(Input!I1710,", ",LEFT(Input!H1710,1)),"")</f>
        <v/>
      </c>
      <c r="F1710" s="156"/>
      <c r="G1710" s="157" t="str">
        <f t="shared" si="26"/>
        <v/>
      </c>
      <c r="H1710" s="154" t="str">
        <f>IF(A1710&lt;&gt;"",VLOOKUP(G1710,ScoreRanges!$C$4:$E$8,3),"")</f>
        <v/>
      </c>
      <c r="I1710" s="156"/>
      <c r="J1710" s="129" t="str">
        <f>IF(AND(ConversionTable!$F$2&lt;&gt;"",A1710&lt;&gt;""),VLOOKUP(G1710,ConversionTable!B$2:D$402,3),"")</f>
        <v/>
      </c>
      <c r="K1710" s="66" t="str">
        <f>IF(AND(ConversionTable!$F$2&lt;&gt;"",A1710&lt;&gt;""),VLOOKUP(J1710,ConversionTable!I$4:K$7,3),"")</f>
        <v/>
      </c>
      <c r="M1710" s="66" t="str">
        <f>IF(A1710&lt;&gt;"",(Input!AE1710*ScoringModel!$B$11+Input!AF1710*ScoringModel!$B$21+Input!AG1710*ScoringModel!$B$31)*0.01,"")</f>
        <v/>
      </c>
      <c r="N1710" s="66" t="str">
        <f>IF(A1710&lt;&gt;"",(Input!J1710*ScoringModel!$B$4+Input!K1710*ScoringModel!$B$5+Input!L1710*ScoringModel!$B$6+Input!M1710*ScoringModel!$B$7+Input!N1710*ScoringModel!$B$8+Input!O1710*ScoringModel!$B$9+Input!P1710*ScoringModel!$B$10)*0.01,"")</f>
        <v/>
      </c>
      <c r="O1710" s="66" t="str">
        <f>IF(A1710&lt;&gt;"",(Input!Q1710*ScoringModel!$B$14+Input!R1710*ScoringModel!$B$15+Input!S1710*ScoringModel!$B$16+Input!T1710*ScoringModel!$B$17+Input!U1710*ScoringModel!$B$18+Input!V1710*ScoringModel!$B$19+Input!W1710*ScoringModel!$B$20)*0.01,"")</f>
        <v/>
      </c>
      <c r="P1710" s="66" t="str">
        <f>IF(A1710&lt;&gt;"",(Input!X1710*ScoringModel!$B$24+Input!Y1710*ScoringModel!$B$25+Input!Z1710*ScoringModel!$B$26+Input!AA1710*ScoringModel!$B$27+Input!AB1710*ScoringModel!$B$28+Input!AC1710*ScoringModel!$B$29+Input!AD1710*ScoringModel!$B$30)*0.01,"")</f>
        <v/>
      </c>
    </row>
    <row r="1711" spans="1:16" x14ac:dyDescent="0.25">
      <c r="A1711" s="154" t="str">
        <f>IF(Input!A1711&lt;&gt;"",Input!A1711,"")</f>
        <v/>
      </c>
      <c r="B1711" s="154" t="str">
        <f>IF(Input!D1711&lt;&gt;"",CONCATENATE(Input!D1711,", ",Input!C1711),"")</f>
        <v/>
      </c>
      <c r="C1711" s="154" t="str">
        <f>IF(Input!E1711&lt;&gt;"",Input!E1711,"")</f>
        <v/>
      </c>
      <c r="D1711" s="155" t="str">
        <f>IF(Input!F1711&lt;&gt;"",Input!F1711,"")</f>
        <v/>
      </c>
      <c r="E1711" s="154" t="str">
        <f>IF(Input!I1711&lt;&gt;"",CONCATENATE(Input!I1711,", ",LEFT(Input!H1711,1)),"")</f>
        <v/>
      </c>
      <c r="F1711" s="156"/>
      <c r="G1711" s="157" t="str">
        <f t="shared" si="26"/>
        <v/>
      </c>
      <c r="H1711" s="154" t="str">
        <f>IF(A1711&lt;&gt;"",VLOOKUP(G1711,ScoreRanges!$C$4:$E$8,3),"")</f>
        <v/>
      </c>
      <c r="I1711" s="156"/>
      <c r="J1711" s="129" t="str">
        <f>IF(AND(ConversionTable!$F$2&lt;&gt;"",A1711&lt;&gt;""),VLOOKUP(G1711,ConversionTable!B$2:D$402,3),"")</f>
        <v/>
      </c>
      <c r="K1711" s="66" t="str">
        <f>IF(AND(ConversionTable!$F$2&lt;&gt;"",A1711&lt;&gt;""),VLOOKUP(J1711,ConversionTable!I$4:K$7,3),"")</f>
        <v/>
      </c>
      <c r="M1711" s="66" t="str">
        <f>IF(A1711&lt;&gt;"",(Input!AE1711*ScoringModel!$B$11+Input!AF1711*ScoringModel!$B$21+Input!AG1711*ScoringModel!$B$31)*0.01,"")</f>
        <v/>
      </c>
      <c r="N1711" s="66" t="str">
        <f>IF(A1711&lt;&gt;"",(Input!J1711*ScoringModel!$B$4+Input!K1711*ScoringModel!$B$5+Input!L1711*ScoringModel!$B$6+Input!M1711*ScoringModel!$B$7+Input!N1711*ScoringModel!$B$8+Input!O1711*ScoringModel!$B$9+Input!P1711*ScoringModel!$B$10)*0.01,"")</f>
        <v/>
      </c>
      <c r="O1711" s="66" t="str">
        <f>IF(A1711&lt;&gt;"",(Input!Q1711*ScoringModel!$B$14+Input!R1711*ScoringModel!$B$15+Input!S1711*ScoringModel!$B$16+Input!T1711*ScoringModel!$B$17+Input!U1711*ScoringModel!$B$18+Input!V1711*ScoringModel!$B$19+Input!W1711*ScoringModel!$B$20)*0.01,"")</f>
        <v/>
      </c>
      <c r="P1711" s="66" t="str">
        <f>IF(A1711&lt;&gt;"",(Input!X1711*ScoringModel!$B$24+Input!Y1711*ScoringModel!$B$25+Input!Z1711*ScoringModel!$B$26+Input!AA1711*ScoringModel!$B$27+Input!AB1711*ScoringModel!$B$28+Input!AC1711*ScoringModel!$B$29+Input!AD1711*ScoringModel!$B$30)*0.01,"")</f>
        <v/>
      </c>
    </row>
    <row r="1712" spans="1:16" x14ac:dyDescent="0.25">
      <c r="A1712" s="154" t="str">
        <f>IF(Input!A1712&lt;&gt;"",Input!A1712,"")</f>
        <v/>
      </c>
      <c r="B1712" s="154" t="str">
        <f>IF(Input!D1712&lt;&gt;"",CONCATENATE(Input!D1712,", ",Input!C1712),"")</f>
        <v/>
      </c>
      <c r="C1712" s="154" t="str">
        <f>IF(Input!E1712&lt;&gt;"",Input!E1712,"")</f>
        <v/>
      </c>
      <c r="D1712" s="155" t="str">
        <f>IF(Input!F1712&lt;&gt;"",Input!F1712,"")</f>
        <v/>
      </c>
      <c r="E1712" s="154" t="str">
        <f>IF(Input!I1712&lt;&gt;"",CONCATENATE(Input!I1712,", ",LEFT(Input!H1712,1)),"")</f>
        <v/>
      </c>
      <c r="F1712" s="156"/>
      <c r="G1712" s="157" t="str">
        <f t="shared" si="26"/>
        <v/>
      </c>
      <c r="H1712" s="154" t="str">
        <f>IF(A1712&lt;&gt;"",VLOOKUP(G1712,ScoreRanges!$C$4:$E$8,3),"")</f>
        <v/>
      </c>
      <c r="I1712" s="156"/>
      <c r="J1712" s="129" t="str">
        <f>IF(AND(ConversionTable!$F$2&lt;&gt;"",A1712&lt;&gt;""),VLOOKUP(G1712,ConversionTable!B$2:D$402,3),"")</f>
        <v/>
      </c>
      <c r="K1712" s="66" t="str">
        <f>IF(AND(ConversionTable!$F$2&lt;&gt;"",A1712&lt;&gt;""),VLOOKUP(J1712,ConversionTable!I$4:K$7,3),"")</f>
        <v/>
      </c>
      <c r="M1712" s="66" t="str">
        <f>IF(A1712&lt;&gt;"",(Input!AE1712*ScoringModel!$B$11+Input!AF1712*ScoringModel!$B$21+Input!AG1712*ScoringModel!$B$31)*0.01,"")</f>
        <v/>
      </c>
      <c r="N1712" s="66" t="str">
        <f>IF(A1712&lt;&gt;"",(Input!J1712*ScoringModel!$B$4+Input!K1712*ScoringModel!$B$5+Input!L1712*ScoringModel!$B$6+Input!M1712*ScoringModel!$B$7+Input!N1712*ScoringModel!$B$8+Input!O1712*ScoringModel!$B$9+Input!P1712*ScoringModel!$B$10)*0.01,"")</f>
        <v/>
      </c>
      <c r="O1712" s="66" t="str">
        <f>IF(A1712&lt;&gt;"",(Input!Q1712*ScoringModel!$B$14+Input!R1712*ScoringModel!$B$15+Input!S1712*ScoringModel!$B$16+Input!T1712*ScoringModel!$B$17+Input!U1712*ScoringModel!$B$18+Input!V1712*ScoringModel!$B$19+Input!W1712*ScoringModel!$B$20)*0.01,"")</f>
        <v/>
      </c>
      <c r="P1712" s="66" t="str">
        <f>IF(A1712&lt;&gt;"",(Input!X1712*ScoringModel!$B$24+Input!Y1712*ScoringModel!$B$25+Input!Z1712*ScoringModel!$B$26+Input!AA1712*ScoringModel!$B$27+Input!AB1712*ScoringModel!$B$28+Input!AC1712*ScoringModel!$B$29+Input!AD1712*ScoringModel!$B$30)*0.01,"")</f>
        <v/>
      </c>
    </row>
    <row r="1713" spans="1:16" x14ac:dyDescent="0.25">
      <c r="A1713" s="154" t="str">
        <f>IF(Input!A1713&lt;&gt;"",Input!A1713,"")</f>
        <v/>
      </c>
      <c r="B1713" s="154" t="str">
        <f>IF(Input!D1713&lt;&gt;"",CONCATENATE(Input!D1713,", ",Input!C1713),"")</f>
        <v/>
      </c>
      <c r="C1713" s="154" t="str">
        <f>IF(Input!E1713&lt;&gt;"",Input!E1713,"")</f>
        <v/>
      </c>
      <c r="D1713" s="155" t="str">
        <f>IF(Input!F1713&lt;&gt;"",Input!F1713,"")</f>
        <v/>
      </c>
      <c r="E1713" s="154" t="str">
        <f>IF(Input!I1713&lt;&gt;"",CONCATENATE(Input!I1713,", ",LEFT(Input!H1713,1)),"")</f>
        <v/>
      </c>
      <c r="F1713" s="156"/>
      <c r="G1713" s="157" t="str">
        <f t="shared" si="26"/>
        <v/>
      </c>
      <c r="H1713" s="154" t="str">
        <f>IF(A1713&lt;&gt;"",VLOOKUP(G1713,ScoreRanges!$C$4:$E$8,3),"")</f>
        <v/>
      </c>
      <c r="I1713" s="156"/>
      <c r="J1713" s="129" t="str">
        <f>IF(AND(ConversionTable!$F$2&lt;&gt;"",A1713&lt;&gt;""),VLOOKUP(G1713,ConversionTable!B$2:D$402,3),"")</f>
        <v/>
      </c>
      <c r="K1713" s="66" t="str">
        <f>IF(AND(ConversionTable!$F$2&lt;&gt;"",A1713&lt;&gt;""),VLOOKUP(J1713,ConversionTable!I$4:K$7,3),"")</f>
        <v/>
      </c>
      <c r="M1713" s="66" t="str">
        <f>IF(A1713&lt;&gt;"",(Input!AE1713*ScoringModel!$B$11+Input!AF1713*ScoringModel!$B$21+Input!AG1713*ScoringModel!$B$31)*0.01,"")</f>
        <v/>
      </c>
      <c r="N1713" s="66" t="str">
        <f>IF(A1713&lt;&gt;"",(Input!J1713*ScoringModel!$B$4+Input!K1713*ScoringModel!$B$5+Input!L1713*ScoringModel!$B$6+Input!M1713*ScoringModel!$B$7+Input!N1713*ScoringModel!$B$8+Input!O1713*ScoringModel!$B$9+Input!P1713*ScoringModel!$B$10)*0.01,"")</f>
        <v/>
      </c>
      <c r="O1713" s="66" t="str">
        <f>IF(A1713&lt;&gt;"",(Input!Q1713*ScoringModel!$B$14+Input!R1713*ScoringModel!$B$15+Input!S1713*ScoringModel!$B$16+Input!T1713*ScoringModel!$B$17+Input!U1713*ScoringModel!$B$18+Input!V1713*ScoringModel!$B$19+Input!W1713*ScoringModel!$B$20)*0.01,"")</f>
        <v/>
      </c>
      <c r="P1713" s="66" t="str">
        <f>IF(A1713&lt;&gt;"",(Input!X1713*ScoringModel!$B$24+Input!Y1713*ScoringModel!$B$25+Input!Z1713*ScoringModel!$B$26+Input!AA1713*ScoringModel!$B$27+Input!AB1713*ScoringModel!$B$28+Input!AC1713*ScoringModel!$B$29+Input!AD1713*ScoringModel!$B$30)*0.01,"")</f>
        <v/>
      </c>
    </row>
    <row r="1714" spans="1:16" x14ac:dyDescent="0.25">
      <c r="A1714" s="154" t="str">
        <f>IF(Input!A1714&lt;&gt;"",Input!A1714,"")</f>
        <v/>
      </c>
      <c r="B1714" s="154" t="str">
        <f>IF(Input!D1714&lt;&gt;"",CONCATENATE(Input!D1714,", ",Input!C1714),"")</f>
        <v/>
      </c>
      <c r="C1714" s="154" t="str">
        <f>IF(Input!E1714&lt;&gt;"",Input!E1714,"")</f>
        <v/>
      </c>
      <c r="D1714" s="155" t="str">
        <f>IF(Input!F1714&lt;&gt;"",Input!F1714,"")</f>
        <v/>
      </c>
      <c r="E1714" s="154" t="str">
        <f>IF(Input!I1714&lt;&gt;"",CONCATENATE(Input!I1714,", ",LEFT(Input!H1714,1)),"")</f>
        <v/>
      </c>
      <c r="F1714" s="156"/>
      <c r="G1714" s="157" t="str">
        <f t="shared" si="26"/>
        <v/>
      </c>
      <c r="H1714" s="154" t="str">
        <f>IF(A1714&lt;&gt;"",VLOOKUP(G1714,ScoreRanges!$C$4:$E$8,3),"")</f>
        <v/>
      </c>
      <c r="I1714" s="156"/>
      <c r="J1714" s="129" t="str">
        <f>IF(AND(ConversionTable!$F$2&lt;&gt;"",A1714&lt;&gt;""),VLOOKUP(G1714,ConversionTable!B$2:D$402,3),"")</f>
        <v/>
      </c>
      <c r="K1714" s="66" t="str">
        <f>IF(AND(ConversionTable!$F$2&lt;&gt;"",A1714&lt;&gt;""),VLOOKUP(J1714,ConversionTable!I$4:K$7,3),"")</f>
        <v/>
      </c>
      <c r="M1714" s="66" t="str">
        <f>IF(A1714&lt;&gt;"",(Input!AE1714*ScoringModel!$B$11+Input!AF1714*ScoringModel!$B$21+Input!AG1714*ScoringModel!$B$31)*0.01,"")</f>
        <v/>
      </c>
      <c r="N1714" s="66" t="str">
        <f>IF(A1714&lt;&gt;"",(Input!J1714*ScoringModel!$B$4+Input!K1714*ScoringModel!$B$5+Input!L1714*ScoringModel!$B$6+Input!M1714*ScoringModel!$B$7+Input!N1714*ScoringModel!$B$8+Input!O1714*ScoringModel!$B$9+Input!P1714*ScoringModel!$B$10)*0.01,"")</f>
        <v/>
      </c>
      <c r="O1714" s="66" t="str">
        <f>IF(A1714&lt;&gt;"",(Input!Q1714*ScoringModel!$B$14+Input!R1714*ScoringModel!$B$15+Input!S1714*ScoringModel!$B$16+Input!T1714*ScoringModel!$B$17+Input!U1714*ScoringModel!$B$18+Input!V1714*ScoringModel!$B$19+Input!W1714*ScoringModel!$B$20)*0.01,"")</f>
        <v/>
      </c>
      <c r="P1714" s="66" t="str">
        <f>IF(A1714&lt;&gt;"",(Input!X1714*ScoringModel!$B$24+Input!Y1714*ScoringModel!$B$25+Input!Z1714*ScoringModel!$B$26+Input!AA1714*ScoringModel!$B$27+Input!AB1714*ScoringModel!$B$28+Input!AC1714*ScoringModel!$B$29+Input!AD1714*ScoringModel!$B$30)*0.01,"")</f>
        <v/>
      </c>
    </row>
    <row r="1715" spans="1:16" x14ac:dyDescent="0.25">
      <c r="A1715" s="154" t="str">
        <f>IF(Input!A1715&lt;&gt;"",Input!A1715,"")</f>
        <v/>
      </c>
      <c r="B1715" s="154" t="str">
        <f>IF(Input!D1715&lt;&gt;"",CONCATENATE(Input!D1715,", ",Input!C1715),"")</f>
        <v/>
      </c>
      <c r="C1715" s="154" t="str">
        <f>IF(Input!E1715&lt;&gt;"",Input!E1715,"")</f>
        <v/>
      </c>
      <c r="D1715" s="155" t="str">
        <f>IF(Input!F1715&lt;&gt;"",Input!F1715,"")</f>
        <v/>
      </c>
      <c r="E1715" s="154" t="str">
        <f>IF(Input!I1715&lt;&gt;"",CONCATENATE(Input!I1715,", ",LEFT(Input!H1715,1)),"")</f>
        <v/>
      </c>
      <c r="F1715" s="156"/>
      <c r="G1715" s="157" t="str">
        <f t="shared" si="26"/>
        <v/>
      </c>
      <c r="H1715" s="154" t="str">
        <f>IF(A1715&lt;&gt;"",VLOOKUP(G1715,ScoreRanges!$C$4:$E$8,3),"")</f>
        <v/>
      </c>
      <c r="I1715" s="156"/>
      <c r="J1715" s="129" t="str">
        <f>IF(AND(ConversionTable!$F$2&lt;&gt;"",A1715&lt;&gt;""),VLOOKUP(G1715,ConversionTable!B$2:D$402,3),"")</f>
        <v/>
      </c>
      <c r="K1715" s="66" t="str">
        <f>IF(AND(ConversionTable!$F$2&lt;&gt;"",A1715&lt;&gt;""),VLOOKUP(J1715,ConversionTable!I$4:K$7,3),"")</f>
        <v/>
      </c>
      <c r="M1715" s="66" t="str">
        <f>IF(A1715&lt;&gt;"",(Input!AE1715*ScoringModel!$B$11+Input!AF1715*ScoringModel!$B$21+Input!AG1715*ScoringModel!$B$31)*0.01,"")</f>
        <v/>
      </c>
      <c r="N1715" s="66" t="str">
        <f>IF(A1715&lt;&gt;"",(Input!J1715*ScoringModel!$B$4+Input!K1715*ScoringModel!$B$5+Input!L1715*ScoringModel!$B$6+Input!M1715*ScoringModel!$B$7+Input!N1715*ScoringModel!$B$8+Input!O1715*ScoringModel!$B$9+Input!P1715*ScoringModel!$B$10)*0.01,"")</f>
        <v/>
      </c>
      <c r="O1715" s="66" t="str">
        <f>IF(A1715&lt;&gt;"",(Input!Q1715*ScoringModel!$B$14+Input!R1715*ScoringModel!$B$15+Input!S1715*ScoringModel!$B$16+Input!T1715*ScoringModel!$B$17+Input!U1715*ScoringModel!$B$18+Input!V1715*ScoringModel!$B$19+Input!W1715*ScoringModel!$B$20)*0.01,"")</f>
        <v/>
      </c>
      <c r="P1715" s="66" t="str">
        <f>IF(A1715&lt;&gt;"",(Input!X1715*ScoringModel!$B$24+Input!Y1715*ScoringModel!$B$25+Input!Z1715*ScoringModel!$B$26+Input!AA1715*ScoringModel!$B$27+Input!AB1715*ScoringModel!$B$28+Input!AC1715*ScoringModel!$B$29+Input!AD1715*ScoringModel!$B$30)*0.01,"")</f>
        <v/>
      </c>
    </row>
    <row r="1716" spans="1:16" x14ac:dyDescent="0.25">
      <c r="A1716" s="154" t="str">
        <f>IF(Input!A1716&lt;&gt;"",Input!A1716,"")</f>
        <v/>
      </c>
      <c r="B1716" s="154" t="str">
        <f>IF(Input!D1716&lt;&gt;"",CONCATENATE(Input!D1716,", ",Input!C1716),"")</f>
        <v/>
      </c>
      <c r="C1716" s="154" t="str">
        <f>IF(Input!E1716&lt;&gt;"",Input!E1716,"")</f>
        <v/>
      </c>
      <c r="D1716" s="155" t="str">
        <f>IF(Input!F1716&lt;&gt;"",Input!F1716,"")</f>
        <v/>
      </c>
      <c r="E1716" s="154" t="str">
        <f>IF(Input!I1716&lt;&gt;"",CONCATENATE(Input!I1716,", ",LEFT(Input!H1716,1)),"")</f>
        <v/>
      </c>
      <c r="F1716" s="156"/>
      <c r="G1716" s="157" t="str">
        <f t="shared" si="26"/>
        <v/>
      </c>
      <c r="H1716" s="154" t="str">
        <f>IF(A1716&lt;&gt;"",VLOOKUP(G1716,ScoreRanges!$C$4:$E$8,3),"")</f>
        <v/>
      </c>
      <c r="I1716" s="156"/>
      <c r="J1716" s="129" t="str">
        <f>IF(AND(ConversionTable!$F$2&lt;&gt;"",A1716&lt;&gt;""),VLOOKUP(G1716,ConversionTable!B$2:D$402,3),"")</f>
        <v/>
      </c>
      <c r="K1716" s="66" t="str">
        <f>IF(AND(ConversionTable!$F$2&lt;&gt;"",A1716&lt;&gt;""),VLOOKUP(J1716,ConversionTable!I$4:K$7,3),"")</f>
        <v/>
      </c>
      <c r="M1716" s="66" t="str">
        <f>IF(A1716&lt;&gt;"",(Input!AE1716*ScoringModel!$B$11+Input!AF1716*ScoringModel!$B$21+Input!AG1716*ScoringModel!$B$31)*0.01,"")</f>
        <v/>
      </c>
      <c r="N1716" s="66" t="str">
        <f>IF(A1716&lt;&gt;"",(Input!J1716*ScoringModel!$B$4+Input!K1716*ScoringModel!$B$5+Input!L1716*ScoringModel!$B$6+Input!M1716*ScoringModel!$B$7+Input!N1716*ScoringModel!$B$8+Input!O1716*ScoringModel!$B$9+Input!P1716*ScoringModel!$B$10)*0.01,"")</f>
        <v/>
      </c>
      <c r="O1716" s="66" t="str">
        <f>IF(A1716&lt;&gt;"",(Input!Q1716*ScoringModel!$B$14+Input!R1716*ScoringModel!$B$15+Input!S1716*ScoringModel!$B$16+Input!T1716*ScoringModel!$B$17+Input!U1716*ScoringModel!$B$18+Input!V1716*ScoringModel!$B$19+Input!W1716*ScoringModel!$B$20)*0.01,"")</f>
        <v/>
      </c>
      <c r="P1716" s="66" t="str">
        <f>IF(A1716&lt;&gt;"",(Input!X1716*ScoringModel!$B$24+Input!Y1716*ScoringModel!$B$25+Input!Z1716*ScoringModel!$B$26+Input!AA1716*ScoringModel!$B$27+Input!AB1716*ScoringModel!$B$28+Input!AC1716*ScoringModel!$B$29+Input!AD1716*ScoringModel!$B$30)*0.01,"")</f>
        <v/>
      </c>
    </row>
    <row r="1717" spans="1:16" x14ac:dyDescent="0.25">
      <c r="A1717" s="154" t="str">
        <f>IF(Input!A1717&lt;&gt;"",Input!A1717,"")</f>
        <v/>
      </c>
      <c r="B1717" s="154" t="str">
        <f>IF(Input!D1717&lt;&gt;"",CONCATENATE(Input!D1717,", ",Input!C1717),"")</f>
        <v/>
      </c>
      <c r="C1717" s="154" t="str">
        <f>IF(Input!E1717&lt;&gt;"",Input!E1717,"")</f>
        <v/>
      </c>
      <c r="D1717" s="155" t="str">
        <f>IF(Input!F1717&lt;&gt;"",Input!F1717,"")</f>
        <v/>
      </c>
      <c r="E1717" s="154" t="str">
        <f>IF(Input!I1717&lt;&gt;"",CONCATENATE(Input!I1717,", ",LEFT(Input!H1717,1)),"")</f>
        <v/>
      </c>
      <c r="F1717" s="156"/>
      <c r="G1717" s="157" t="str">
        <f t="shared" si="26"/>
        <v/>
      </c>
      <c r="H1717" s="154" t="str">
        <f>IF(A1717&lt;&gt;"",VLOOKUP(G1717,ScoreRanges!$C$4:$E$8,3),"")</f>
        <v/>
      </c>
      <c r="I1717" s="156"/>
      <c r="J1717" s="129" t="str">
        <f>IF(AND(ConversionTable!$F$2&lt;&gt;"",A1717&lt;&gt;""),VLOOKUP(G1717,ConversionTable!B$2:D$402,3),"")</f>
        <v/>
      </c>
      <c r="K1717" s="66" t="str">
        <f>IF(AND(ConversionTable!$F$2&lt;&gt;"",A1717&lt;&gt;""),VLOOKUP(J1717,ConversionTable!I$4:K$7,3),"")</f>
        <v/>
      </c>
      <c r="M1717" s="66" t="str">
        <f>IF(A1717&lt;&gt;"",(Input!AE1717*ScoringModel!$B$11+Input!AF1717*ScoringModel!$B$21+Input!AG1717*ScoringModel!$B$31)*0.01,"")</f>
        <v/>
      </c>
      <c r="N1717" s="66" t="str">
        <f>IF(A1717&lt;&gt;"",(Input!J1717*ScoringModel!$B$4+Input!K1717*ScoringModel!$B$5+Input!L1717*ScoringModel!$B$6+Input!M1717*ScoringModel!$B$7+Input!N1717*ScoringModel!$B$8+Input!O1717*ScoringModel!$B$9+Input!P1717*ScoringModel!$B$10)*0.01,"")</f>
        <v/>
      </c>
      <c r="O1717" s="66" t="str">
        <f>IF(A1717&lt;&gt;"",(Input!Q1717*ScoringModel!$B$14+Input!R1717*ScoringModel!$B$15+Input!S1717*ScoringModel!$B$16+Input!T1717*ScoringModel!$B$17+Input!U1717*ScoringModel!$B$18+Input!V1717*ScoringModel!$B$19+Input!W1717*ScoringModel!$B$20)*0.01,"")</f>
        <v/>
      </c>
      <c r="P1717" s="66" t="str">
        <f>IF(A1717&lt;&gt;"",(Input!X1717*ScoringModel!$B$24+Input!Y1717*ScoringModel!$B$25+Input!Z1717*ScoringModel!$B$26+Input!AA1717*ScoringModel!$B$27+Input!AB1717*ScoringModel!$B$28+Input!AC1717*ScoringModel!$B$29+Input!AD1717*ScoringModel!$B$30)*0.01,"")</f>
        <v/>
      </c>
    </row>
    <row r="1718" spans="1:16" x14ac:dyDescent="0.25">
      <c r="A1718" s="154" t="str">
        <f>IF(Input!A1718&lt;&gt;"",Input!A1718,"")</f>
        <v/>
      </c>
      <c r="B1718" s="154" t="str">
        <f>IF(Input!D1718&lt;&gt;"",CONCATENATE(Input!D1718,", ",Input!C1718),"")</f>
        <v/>
      </c>
      <c r="C1718" s="154" t="str">
        <f>IF(Input!E1718&lt;&gt;"",Input!E1718,"")</f>
        <v/>
      </c>
      <c r="D1718" s="155" t="str">
        <f>IF(Input!F1718&lt;&gt;"",Input!F1718,"")</f>
        <v/>
      </c>
      <c r="E1718" s="154" t="str">
        <f>IF(Input!I1718&lt;&gt;"",CONCATENATE(Input!I1718,", ",LEFT(Input!H1718,1)),"")</f>
        <v/>
      </c>
      <c r="F1718" s="156"/>
      <c r="G1718" s="157" t="str">
        <f t="shared" si="26"/>
        <v/>
      </c>
      <c r="H1718" s="154" t="str">
        <f>IF(A1718&lt;&gt;"",VLOOKUP(G1718,ScoreRanges!$C$4:$E$8,3),"")</f>
        <v/>
      </c>
      <c r="I1718" s="156"/>
      <c r="J1718" s="129" t="str">
        <f>IF(AND(ConversionTable!$F$2&lt;&gt;"",A1718&lt;&gt;""),VLOOKUP(G1718,ConversionTable!B$2:D$402,3),"")</f>
        <v/>
      </c>
      <c r="K1718" s="66" t="str">
        <f>IF(AND(ConversionTable!$F$2&lt;&gt;"",A1718&lt;&gt;""),VLOOKUP(J1718,ConversionTable!I$4:K$7,3),"")</f>
        <v/>
      </c>
      <c r="M1718" s="66" t="str">
        <f>IF(A1718&lt;&gt;"",(Input!AE1718*ScoringModel!$B$11+Input!AF1718*ScoringModel!$B$21+Input!AG1718*ScoringModel!$B$31)*0.01,"")</f>
        <v/>
      </c>
      <c r="N1718" s="66" t="str">
        <f>IF(A1718&lt;&gt;"",(Input!J1718*ScoringModel!$B$4+Input!K1718*ScoringModel!$B$5+Input!L1718*ScoringModel!$B$6+Input!M1718*ScoringModel!$B$7+Input!N1718*ScoringModel!$B$8+Input!O1718*ScoringModel!$B$9+Input!P1718*ScoringModel!$B$10)*0.01,"")</f>
        <v/>
      </c>
      <c r="O1718" s="66" t="str">
        <f>IF(A1718&lt;&gt;"",(Input!Q1718*ScoringModel!$B$14+Input!R1718*ScoringModel!$B$15+Input!S1718*ScoringModel!$B$16+Input!T1718*ScoringModel!$B$17+Input!U1718*ScoringModel!$B$18+Input!V1718*ScoringModel!$B$19+Input!W1718*ScoringModel!$B$20)*0.01,"")</f>
        <v/>
      </c>
      <c r="P1718" s="66" t="str">
        <f>IF(A1718&lt;&gt;"",(Input!X1718*ScoringModel!$B$24+Input!Y1718*ScoringModel!$B$25+Input!Z1718*ScoringModel!$B$26+Input!AA1718*ScoringModel!$B$27+Input!AB1718*ScoringModel!$B$28+Input!AC1718*ScoringModel!$B$29+Input!AD1718*ScoringModel!$B$30)*0.01,"")</f>
        <v/>
      </c>
    </row>
    <row r="1719" spans="1:16" x14ac:dyDescent="0.25">
      <c r="A1719" s="154" t="str">
        <f>IF(Input!A1719&lt;&gt;"",Input!A1719,"")</f>
        <v/>
      </c>
      <c r="B1719" s="154" t="str">
        <f>IF(Input!D1719&lt;&gt;"",CONCATENATE(Input!D1719,", ",Input!C1719),"")</f>
        <v/>
      </c>
      <c r="C1719" s="154" t="str">
        <f>IF(Input!E1719&lt;&gt;"",Input!E1719,"")</f>
        <v/>
      </c>
      <c r="D1719" s="155" t="str">
        <f>IF(Input!F1719&lt;&gt;"",Input!F1719,"")</f>
        <v/>
      </c>
      <c r="E1719" s="154" t="str">
        <f>IF(Input!I1719&lt;&gt;"",CONCATENATE(Input!I1719,", ",LEFT(Input!H1719,1)),"")</f>
        <v/>
      </c>
      <c r="F1719" s="156"/>
      <c r="G1719" s="157" t="str">
        <f t="shared" si="26"/>
        <v/>
      </c>
      <c r="H1719" s="154" t="str">
        <f>IF(A1719&lt;&gt;"",VLOOKUP(G1719,ScoreRanges!$C$4:$E$8,3),"")</f>
        <v/>
      </c>
      <c r="I1719" s="156"/>
      <c r="J1719" s="129" t="str">
        <f>IF(AND(ConversionTable!$F$2&lt;&gt;"",A1719&lt;&gt;""),VLOOKUP(G1719,ConversionTable!B$2:D$402,3),"")</f>
        <v/>
      </c>
      <c r="K1719" s="66" t="str">
        <f>IF(AND(ConversionTable!$F$2&lt;&gt;"",A1719&lt;&gt;""),VLOOKUP(J1719,ConversionTable!I$4:K$7,3),"")</f>
        <v/>
      </c>
      <c r="M1719" s="66" t="str">
        <f>IF(A1719&lt;&gt;"",(Input!AE1719*ScoringModel!$B$11+Input!AF1719*ScoringModel!$B$21+Input!AG1719*ScoringModel!$B$31)*0.01,"")</f>
        <v/>
      </c>
      <c r="N1719" s="66" t="str">
        <f>IF(A1719&lt;&gt;"",(Input!J1719*ScoringModel!$B$4+Input!K1719*ScoringModel!$B$5+Input!L1719*ScoringModel!$B$6+Input!M1719*ScoringModel!$B$7+Input!N1719*ScoringModel!$B$8+Input!O1719*ScoringModel!$B$9+Input!P1719*ScoringModel!$B$10)*0.01,"")</f>
        <v/>
      </c>
      <c r="O1719" s="66" t="str">
        <f>IF(A1719&lt;&gt;"",(Input!Q1719*ScoringModel!$B$14+Input!R1719*ScoringModel!$B$15+Input!S1719*ScoringModel!$B$16+Input!T1719*ScoringModel!$B$17+Input!U1719*ScoringModel!$B$18+Input!V1719*ScoringModel!$B$19+Input!W1719*ScoringModel!$B$20)*0.01,"")</f>
        <v/>
      </c>
      <c r="P1719" s="66" t="str">
        <f>IF(A1719&lt;&gt;"",(Input!X1719*ScoringModel!$B$24+Input!Y1719*ScoringModel!$B$25+Input!Z1719*ScoringModel!$B$26+Input!AA1719*ScoringModel!$B$27+Input!AB1719*ScoringModel!$B$28+Input!AC1719*ScoringModel!$B$29+Input!AD1719*ScoringModel!$B$30)*0.01,"")</f>
        <v/>
      </c>
    </row>
    <row r="1720" spans="1:16" x14ac:dyDescent="0.25">
      <c r="A1720" s="154" t="str">
        <f>IF(Input!A1720&lt;&gt;"",Input!A1720,"")</f>
        <v/>
      </c>
      <c r="B1720" s="154" t="str">
        <f>IF(Input!D1720&lt;&gt;"",CONCATENATE(Input!D1720,", ",Input!C1720),"")</f>
        <v/>
      </c>
      <c r="C1720" s="154" t="str">
        <f>IF(Input!E1720&lt;&gt;"",Input!E1720,"")</f>
        <v/>
      </c>
      <c r="D1720" s="155" t="str">
        <f>IF(Input!F1720&lt;&gt;"",Input!F1720,"")</f>
        <v/>
      </c>
      <c r="E1720" s="154" t="str">
        <f>IF(Input!I1720&lt;&gt;"",CONCATENATE(Input!I1720,", ",LEFT(Input!H1720,1)),"")</f>
        <v/>
      </c>
      <c r="F1720" s="156"/>
      <c r="G1720" s="157" t="str">
        <f t="shared" si="26"/>
        <v/>
      </c>
      <c r="H1720" s="154" t="str">
        <f>IF(A1720&lt;&gt;"",VLOOKUP(G1720,ScoreRanges!$C$4:$E$8,3),"")</f>
        <v/>
      </c>
      <c r="I1720" s="156"/>
      <c r="J1720" s="129" t="str">
        <f>IF(AND(ConversionTable!$F$2&lt;&gt;"",A1720&lt;&gt;""),VLOOKUP(G1720,ConversionTable!B$2:D$402,3),"")</f>
        <v/>
      </c>
      <c r="K1720" s="66" t="str">
        <f>IF(AND(ConversionTable!$F$2&lt;&gt;"",A1720&lt;&gt;""),VLOOKUP(J1720,ConversionTable!I$4:K$7,3),"")</f>
        <v/>
      </c>
      <c r="M1720" s="66" t="str">
        <f>IF(A1720&lt;&gt;"",(Input!AE1720*ScoringModel!$B$11+Input!AF1720*ScoringModel!$B$21+Input!AG1720*ScoringModel!$B$31)*0.01,"")</f>
        <v/>
      </c>
      <c r="N1720" s="66" t="str">
        <f>IF(A1720&lt;&gt;"",(Input!J1720*ScoringModel!$B$4+Input!K1720*ScoringModel!$B$5+Input!L1720*ScoringModel!$B$6+Input!M1720*ScoringModel!$B$7+Input!N1720*ScoringModel!$B$8+Input!O1720*ScoringModel!$B$9+Input!P1720*ScoringModel!$B$10)*0.01,"")</f>
        <v/>
      </c>
      <c r="O1720" s="66" t="str">
        <f>IF(A1720&lt;&gt;"",(Input!Q1720*ScoringModel!$B$14+Input!R1720*ScoringModel!$B$15+Input!S1720*ScoringModel!$B$16+Input!T1720*ScoringModel!$B$17+Input!U1720*ScoringModel!$B$18+Input!V1720*ScoringModel!$B$19+Input!W1720*ScoringModel!$B$20)*0.01,"")</f>
        <v/>
      </c>
      <c r="P1720" s="66" t="str">
        <f>IF(A1720&lt;&gt;"",(Input!X1720*ScoringModel!$B$24+Input!Y1720*ScoringModel!$B$25+Input!Z1720*ScoringModel!$B$26+Input!AA1720*ScoringModel!$B$27+Input!AB1720*ScoringModel!$B$28+Input!AC1720*ScoringModel!$B$29+Input!AD1720*ScoringModel!$B$30)*0.01,"")</f>
        <v/>
      </c>
    </row>
    <row r="1721" spans="1:16" x14ac:dyDescent="0.25">
      <c r="A1721" s="154" t="str">
        <f>IF(Input!A1721&lt;&gt;"",Input!A1721,"")</f>
        <v/>
      </c>
      <c r="B1721" s="154" t="str">
        <f>IF(Input!D1721&lt;&gt;"",CONCATENATE(Input!D1721,", ",Input!C1721),"")</f>
        <v/>
      </c>
      <c r="C1721" s="154" t="str">
        <f>IF(Input!E1721&lt;&gt;"",Input!E1721,"")</f>
        <v/>
      </c>
      <c r="D1721" s="155" t="str">
        <f>IF(Input!F1721&lt;&gt;"",Input!F1721,"")</f>
        <v/>
      </c>
      <c r="E1721" s="154" t="str">
        <f>IF(Input!I1721&lt;&gt;"",CONCATENATE(Input!I1721,", ",LEFT(Input!H1721,1)),"")</f>
        <v/>
      </c>
      <c r="F1721" s="156"/>
      <c r="G1721" s="157" t="str">
        <f t="shared" si="26"/>
        <v/>
      </c>
      <c r="H1721" s="154" t="str">
        <f>IF(A1721&lt;&gt;"",VLOOKUP(G1721,ScoreRanges!$C$4:$E$8,3),"")</f>
        <v/>
      </c>
      <c r="I1721" s="156"/>
      <c r="J1721" s="129" t="str">
        <f>IF(AND(ConversionTable!$F$2&lt;&gt;"",A1721&lt;&gt;""),VLOOKUP(G1721,ConversionTable!B$2:D$402,3),"")</f>
        <v/>
      </c>
      <c r="K1721" s="66" t="str">
        <f>IF(AND(ConversionTable!$F$2&lt;&gt;"",A1721&lt;&gt;""),VLOOKUP(J1721,ConversionTable!I$4:K$7,3),"")</f>
        <v/>
      </c>
      <c r="M1721" s="66" t="str">
        <f>IF(A1721&lt;&gt;"",(Input!AE1721*ScoringModel!$B$11+Input!AF1721*ScoringModel!$B$21+Input!AG1721*ScoringModel!$B$31)*0.01,"")</f>
        <v/>
      </c>
      <c r="N1721" s="66" t="str">
        <f>IF(A1721&lt;&gt;"",(Input!J1721*ScoringModel!$B$4+Input!K1721*ScoringModel!$B$5+Input!L1721*ScoringModel!$B$6+Input!M1721*ScoringModel!$B$7+Input!N1721*ScoringModel!$B$8+Input!O1721*ScoringModel!$B$9+Input!P1721*ScoringModel!$B$10)*0.01,"")</f>
        <v/>
      </c>
      <c r="O1721" s="66" t="str">
        <f>IF(A1721&lt;&gt;"",(Input!Q1721*ScoringModel!$B$14+Input!R1721*ScoringModel!$B$15+Input!S1721*ScoringModel!$B$16+Input!T1721*ScoringModel!$B$17+Input!U1721*ScoringModel!$B$18+Input!V1721*ScoringModel!$B$19+Input!W1721*ScoringModel!$B$20)*0.01,"")</f>
        <v/>
      </c>
      <c r="P1721" s="66" t="str">
        <f>IF(A1721&lt;&gt;"",(Input!X1721*ScoringModel!$B$24+Input!Y1721*ScoringModel!$B$25+Input!Z1721*ScoringModel!$B$26+Input!AA1721*ScoringModel!$B$27+Input!AB1721*ScoringModel!$B$28+Input!AC1721*ScoringModel!$B$29+Input!AD1721*ScoringModel!$B$30)*0.01,"")</f>
        <v/>
      </c>
    </row>
    <row r="1722" spans="1:16" x14ac:dyDescent="0.25">
      <c r="A1722" s="154" t="str">
        <f>IF(Input!A1722&lt;&gt;"",Input!A1722,"")</f>
        <v/>
      </c>
      <c r="B1722" s="154" t="str">
        <f>IF(Input!D1722&lt;&gt;"",CONCATENATE(Input!D1722,", ",Input!C1722),"")</f>
        <v/>
      </c>
      <c r="C1722" s="154" t="str">
        <f>IF(Input!E1722&lt;&gt;"",Input!E1722,"")</f>
        <v/>
      </c>
      <c r="D1722" s="155" t="str">
        <f>IF(Input!F1722&lt;&gt;"",Input!F1722,"")</f>
        <v/>
      </c>
      <c r="E1722" s="154" t="str">
        <f>IF(Input!I1722&lt;&gt;"",CONCATENATE(Input!I1722,", ",LEFT(Input!H1722,1)),"")</f>
        <v/>
      </c>
      <c r="F1722" s="156"/>
      <c r="G1722" s="157" t="str">
        <f t="shared" si="26"/>
        <v/>
      </c>
      <c r="H1722" s="154" t="str">
        <f>IF(A1722&lt;&gt;"",VLOOKUP(G1722,ScoreRanges!$C$4:$E$8,3),"")</f>
        <v/>
      </c>
      <c r="I1722" s="156"/>
      <c r="J1722" s="129" t="str">
        <f>IF(AND(ConversionTable!$F$2&lt;&gt;"",A1722&lt;&gt;""),VLOOKUP(G1722,ConversionTable!B$2:D$402,3),"")</f>
        <v/>
      </c>
      <c r="K1722" s="66" t="str">
        <f>IF(AND(ConversionTable!$F$2&lt;&gt;"",A1722&lt;&gt;""),VLOOKUP(J1722,ConversionTable!I$4:K$7,3),"")</f>
        <v/>
      </c>
      <c r="M1722" s="66" t="str">
        <f>IF(A1722&lt;&gt;"",(Input!AE1722*ScoringModel!$B$11+Input!AF1722*ScoringModel!$B$21+Input!AG1722*ScoringModel!$B$31)*0.01,"")</f>
        <v/>
      </c>
      <c r="N1722" s="66" t="str">
        <f>IF(A1722&lt;&gt;"",(Input!J1722*ScoringModel!$B$4+Input!K1722*ScoringModel!$B$5+Input!L1722*ScoringModel!$B$6+Input!M1722*ScoringModel!$B$7+Input!N1722*ScoringModel!$B$8+Input!O1722*ScoringModel!$B$9+Input!P1722*ScoringModel!$B$10)*0.01,"")</f>
        <v/>
      </c>
      <c r="O1722" s="66" t="str">
        <f>IF(A1722&lt;&gt;"",(Input!Q1722*ScoringModel!$B$14+Input!R1722*ScoringModel!$B$15+Input!S1722*ScoringModel!$B$16+Input!T1722*ScoringModel!$B$17+Input!U1722*ScoringModel!$B$18+Input!V1722*ScoringModel!$B$19+Input!W1722*ScoringModel!$B$20)*0.01,"")</f>
        <v/>
      </c>
      <c r="P1722" s="66" t="str">
        <f>IF(A1722&lt;&gt;"",(Input!X1722*ScoringModel!$B$24+Input!Y1722*ScoringModel!$B$25+Input!Z1722*ScoringModel!$B$26+Input!AA1722*ScoringModel!$B$27+Input!AB1722*ScoringModel!$B$28+Input!AC1722*ScoringModel!$B$29+Input!AD1722*ScoringModel!$B$30)*0.01,"")</f>
        <v/>
      </c>
    </row>
    <row r="1723" spans="1:16" x14ac:dyDescent="0.25">
      <c r="A1723" s="154" t="str">
        <f>IF(Input!A1723&lt;&gt;"",Input!A1723,"")</f>
        <v/>
      </c>
      <c r="B1723" s="154" t="str">
        <f>IF(Input!D1723&lt;&gt;"",CONCATENATE(Input!D1723,", ",Input!C1723),"")</f>
        <v/>
      </c>
      <c r="C1723" s="154" t="str">
        <f>IF(Input!E1723&lt;&gt;"",Input!E1723,"")</f>
        <v/>
      </c>
      <c r="D1723" s="155" t="str">
        <f>IF(Input!F1723&lt;&gt;"",Input!F1723,"")</f>
        <v/>
      </c>
      <c r="E1723" s="154" t="str">
        <f>IF(Input!I1723&lt;&gt;"",CONCATENATE(Input!I1723,", ",LEFT(Input!H1723,1)),"")</f>
        <v/>
      </c>
      <c r="F1723" s="156"/>
      <c r="G1723" s="157" t="str">
        <f t="shared" si="26"/>
        <v/>
      </c>
      <c r="H1723" s="154" t="str">
        <f>IF(A1723&lt;&gt;"",VLOOKUP(G1723,ScoreRanges!$C$4:$E$8,3),"")</f>
        <v/>
      </c>
      <c r="I1723" s="156"/>
      <c r="J1723" s="129" t="str">
        <f>IF(AND(ConversionTable!$F$2&lt;&gt;"",A1723&lt;&gt;""),VLOOKUP(G1723,ConversionTable!B$2:D$402,3),"")</f>
        <v/>
      </c>
      <c r="K1723" s="66" t="str">
        <f>IF(AND(ConversionTable!$F$2&lt;&gt;"",A1723&lt;&gt;""),VLOOKUP(J1723,ConversionTable!I$4:K$7,3),"")</f>
        <v/>
      </c>
      <c r="M1723" s="66" t="str">
        <f>IF(A1723&lt;&gt;"",(Input!AE1723*ScoringModel!$B$11+Input!AF1723*ScoringModel!$B$21+Input!AG1723*ScoringModel!$B$31)*0.01,"")</f>
        <v/>
      </c>
      <c r="N1723" s="66" t="str">
        <f>IF(A1723&lt;&gt;"",(Input!J1723*ScoringModel!$B$4+Input!K1723*ScoringModel!$B$5+Input!L1723*ScoringModel!$B$6+Input!M1723*ScoringModel!$B$7+Input!N1723*ScoringModel!$B$8+Input!O1723*ScoringModel!$B$9+Input!P1723*ScoringModel!$B$10)*0.01,"")</f>
        <v/>
      </c>
      <c r="O1723" s="66" t="str">
        <f>IF(A1723&lt;&gt;"",(Input!Q1723*ScoringModel!$B$14+Input!R1723*ScoringModel!$B$15+Input!S1723*ScoringModel!$B$16+Input!T1723*ScoringModel!$B$17+Input!U1723*ScoringModel!$B$18+Input!V1723*ScoringModel!$B$19+Input!W1723*ScoringModel!$B$20)*0.01,"")</f>
        <v/>
      </c>
      <c r="P1723" s="66" t="str">
        <f>IF(A1723&lt;&gt;"",(Input!X1723*ScoringModel!$B$24+Input!Y1723*ScoringModel!$B$25+Input!Z1723*ScoringModel!$B$26+Input!AA1723*ScoringModel!$B$27+Input!AB1723*ScoringModel!$B$28+Input!AC1723*ScoringModel!$B$29+Input!AD1723*ScoringModel!$B$30)*0.01,"")</f>
        <v/>
      </c>
    </row>
    <row r="1724" spans="1:16" x14ac:dyDescent="0.25">
      <c r="A1724" s="154" t="str">
        <f>IF(Input!A1724&lt;&gt;"",Input!A1724,"")</f>
        <v/>
      </c>
      <c r="B1724" s="154" t="str">
        <f>IF(Input!D1724&lt;&gt;"",CONCATENATE(Input!D1724,", ",Input!C1724),"")</f>
        <v/>
      </c>
      <c r="C1724" s="154" t="str">
        <f>IF(Input!E1724&lt;&gt;"",Input!E1724,"")</f>
        <v/>
      </c>
      <c r="D1724" s="155" t="str">
        <f>IF(Input!F1724&lt;&gt;"",Input!F1724,"")</f>
        <v/>
      </c>
      <c r="E1724" s="154" t="str">
        <f>IF(Input!I1724&lt;&gt;"",CONCATENATE(Input!I1724,", ",LEFT(Input!H1724,1)),"")</f>
        <v/>
      </c>
      <c r="F1724" s="156"/>
      <c r="G1724" s="157" t="str">
        <f t="shared" si="26"/>
        <v/>
      </c>
      <c r="H1724" s="154" t="str">
        <f>IF(A1724&lt;&gt;"",VLOOKUP(G1724,ScoreRanges!$C$4:$E$8,3),"")</f>
        <v/>
      </c>
      <c r="I1724" s="156"/>
      <c r="J1724" s="129" t="str">
        <f>IF(AND(ConversionTable!$F$2&lt;&gt;"",A1724&lt;&gt;""),VLOOKUP(G1724,ConversionTable!B$2:D$402,3),"")</f>
        <v/>
      </c>
      <c r="K1724" s="66" t="str">
        <f>IF(AND(ConversionTable!$F$2&lt;&gt;"",A1724&lt;&gt;""),VLOOKUP(J1724,ConversionTable!I$4:K$7,3),"")</f>
        <v/>
      </c>
      <c r="M1724" s="66" t="str">
        <f>IF(A1724&lt;&gt;"",(Input!AE1724*ScoringModel!$B$11+Input!AF1724*ScoringModel!$B$21+Input!AG1724*ScoringModel!$B$31)*0.01,"")</f>
        <v/>
      </c>
      <c r="N1724" s="66" t="str">
        <f>IF(A1724&lt;&gt;"",(Input!J1724*ScoringModel!$B$4+Input!K1724*ScoringModel!$B$5+Input!L1724*ScoringModel!$B$6+Input!M1724*ScoringModel!$B$7+Input!N1724*ScoringModel!$B$8+Input!O1724*ScoringModel!$B$9+Input!P1724*ScoringModel!$B$10)*0.01,"")</f>
        <v/>
      </c>
      <c r="O1724" s="66" t="str">
        <f>IF(A1724&lt;&gt;"",(Input!Q1724*ScoringModel!$B$14+Input!R1724*ScoringModel!$B$15+Input!S1724*ScoringModel!$B$16+Input!T1724*ScoringModel!$B$17+Input!U1724*ScoringModel!$B$18+Input!V1724*ScoringModel!$B$19+Input!W1724*ScoringModel!$B$20)*0.01,"")</f>
        <v/>
      </c>
      <c r="P1724" s="66" t="str">
        <f>IF(A1724&lt;&gt;"",(Input!X1724*ScoringModel!$B$24+Input!Y1724*ScoringModel!$B$25+Input!Z1724*ScoringModel!$B$26+Input!AA1724*ScoringModel!$B$27+Input!AB1724*ScoringModel!$B$28+Input!AC1724*ScoringModel!$B$29+Input!AD1724*ScoringModel!$B$30)*0.01,"")</f>
        <v/>
      </c>
    </row>
    <row r="1725" spans="1:16" x14ac:dyDescent="0.25">
      <c r="A1725" s="154" t="str">
        <f>IF(Input!A1725&lt;&gt;"",Input!A1725,"")</f>
        <v/>
      </c>
      <c r="B1725" s="154" t="str">
        <f>IF(Input!D1725&lt;&gt;"",CONCATENATE(Input!D1725,", ",Input!C1725),"")</f>
        <v/>
      </c>
      <c r="C1725" s="154" t="str">
        <f>IF(Input!E1725&lt;&gt;"",Input!E1725,"")</f>
        <v/>
      </c>
      <c r="D1725" s="155" t="str">
        <f>IF(Input!F1725&lt;&gt;"",Input!F1725,"")</f>
        <v/>
      </c>
      <c r="E1725" s="154" t="str">
        <f>IF(Input!I1725&lt;&gt;"",CONCATENATE(Input!I1725,", ",LEFT(Input!H1725,1)),"")</f>
        <v/>
      </c>
      <c r="F1725" s="156"/>
      <c r="G1725" s="157" t="str">
        <f t="shared" si="26"/>
        <v/>
      </c>
      <c r="H1725" s="154" t="str">
        <f>IF(A1725&lt;&gt;"",VLOOKUP(G1725,ScoreRanges!$C$4:$E$8,3),"")</f>
        <v/>
      </c>
      <c r="I1725" s="156"/>
      <c r="J1725" s="129" t="str">
        <f>IF(AND(ConversionTable!$F$2&lt;&gt;"",A1725&lt;&gt;""),VLOOKUP(G1725,ConversionTable!B$2:D$402,3),"")</f>
        <v/>
      </c>
      <c r="K1725" s="66" t="str">
        <f>IF(AND(ConversionTable!$F$2&lt;&gt;"",A1725&lt;&gt;""),VLOOKUP(J1725,ConversionTable!I$4:K$7,3),"")</f>
        <v/>
      </c>
      <c r="M1725" s="66" t="str">
        <f>IF(A1725&lt;&gt;"",(Input!AE1725*ScoringModel!$B$11+Input!AF1725*ScoringModel!$B$21+Input!AG1725*ScoringModel!$B$31)*0.01,"")</f>
        <v/>
      </c>
      <c r="N1725" s="66" t="str">
        <f>IF(A1725&lt;&gt;"",(Input!J1725*ScoringModel!$B$4+Input!K1725*ScoringModel!$B$5+Input!L1725*ScoringModel!$B$6+Input!M1725*ScoringModel!$B$7+Input!N1725*ScoringModel!$B$8+Input!O1725*ScoringModel!$B$9+Input!P1725*ScoringModel!$B$10)*0.01,"")</f>
        <v/>
      </c>
      <c r="O1725" s="66" t="str">
        <f>IF(A1725&lt;&gt;"",(Input!Q1725*ScoringModel!$B$14+Input!R1725*ScoringModel!$B$15+Input!S1725*ScoringModel!$B$16+Input!T1725*ScoringModel!$B$17+Input!U1725*ScoringModel!$B$18+Input!V1725*ScoringModel!$B$19+Input!W1725*ScoringModel!$B$20)*0.01,"")</f>
        <v/>
      </c>
      <c r="P1725" s="66" t="str">
        <f>IF(A1725&lt;&gt;"",(Input!X1725*ScoringModel!$B$24+Input!Y1725*ScoringModel!$B$25+Input!Z1725*ScoringModel!$B$26+Input!AA1725*ScoringModel!$B$27+Input!AB1725*ScoringModel!$B$28+Input!AC1725*ScoringModel!$B$29+Input!AD1725*ScoringModel!$B$30)*0.01,"")</f>
        <v/>
      </c>
    </row>
    <row r="1726" spans="1:16" x14ac:dyDescent="0.25">
      <c r="A1726" s="154" t="str">
        <f>IF(Input!A1726&lt;&gt;"",Input!A1726,"")</f>
        <v/>
      </c>
      <c r="B1726" s="154" t="str">
        <f>IF(Input!D1726&lt;&gt;"",CONCATENATE(Input!D1726,", ",Input!C1726),"")</f>
        <v/>
      </c>
      <c r="C1726" s="154" t="str">
        <f>IF(Input!E1726&lt;&gt;"",Input!E1726,"")</f>
        <v/>
      </c>
      <c r="D1726" s="155" t="str">
        <f>IF(Input!F1726&lt;&gt;"",Input!F1726,"")</f>
        <v/>
      </c>
      <c r="E1726" s="154" t="str">
        <f>IF(Input!I1726&lt;&gt;"",CONCATENATE(Input!I1726,", ",LEFT(Input!H1726,1)),"")</f>
        <v/>
      </c>
      <c r="F1726" s="156"/>
      <c r="G1726" s="157" t="str">
        <f t="shared" si="26"/>
        <v/>
      </c>
      <c r="H1726" s="154" t="str">
        <f>IF(A1726&lt;&gt;"",VLOOKUP(G1726,ScoreRanges!$C$4:$E$8,3),"")</f>
        <v/>
      </c>
      <c r="I1726" s="156"/>
      <c r="J1726" s="129" t="str">
        <f>IF(AND(ConversionTable!$F$2&lt;&gt;"",A1726&lt;&gt;""),VLOOKUP(G1726,ConversionTable!B$2:D$402,3),"")</f>
        <v/>
      </c>
      <c r="K1726" s="66" t="str">
        <f>IF(AND(ConversionTable!$F$2&lt;&gt;"",A1726&lt;&gt;""),VLOOKUP(J1726,ConversionTable!I$4:K$7,3),"")</f>
        <v/>
      </c>
      <c r="M1726" s="66" t="str">
        <f>IF(A1726&lt;&gt;"",(Input!AE1726*ScoringModel!$B$11+Input!AF1726*ScoringModel!$B$21+Input!AG1726*ScoringModel!$B$31)*0.01,"")</f>
        <v/>
      </c>
      <c r="N1726" s="66" t="str">
        <f>IF(A1726&lt;&gt;"",(Input!J1726*ScoringModel!$B$4+Input!K1726*ScoringModel!$B$5+Input!L1726*ScoringModel!$B$6+Input!M1726*ScoringModel!$B$7+Input!N1726*ScoringModel!$B$8+Input!O1726*ScoringModel!$B$9+Input!P1726*ScoringModel!$B$10)*0.01,"")</f>
        <v/>
      </c>
      <c r="O1726" s="66" t="str">
        <f>IF(A1726&lt;&gt;"",(Input!Q1726*ScoringModel!$B$14+Input!R1726*ScoringModel!$B$15+Input!S1726*ScoringModel!$B$16+Input!T1726*ScoringModel!$B$17+Input!U1726*ScoringModel!$B$18+Input!V1726*ScoringModel!$B$19+Input!W1726*ScoringModel!$B$20)*0.01,"")</f>
        <v/>
      </c>
      <c r="P1726" s="66" t="str">
        <f>IF(A1726&lt;&gt;"",(Input!X1726*ScoringModel!$B$24+Input!Y1726*ScoringModel!$B$25+Input!Z1726*ScoringModel!$B$26+Input!AA1726*ScoringModel!$B$27+Input!AB1726*ScoringModel!$B$28+Input!AC1726*ScoringModel!$B$29+Input!AD1726*ScoringModel!$B$30)*0.01,"")</f>
        <v/>
      </c>
    </row>
    <row r="1727" spans="1:16" x14ac:dyDescent="0.25">
      <c r="A1727" s="154" t="str">
        <f>IF(Input!A1727&lt;&gt;"",Input!A1727,"")</f>
        <v/>
      </c>
      <c r="B1727" s="154" t="str">
        <f>IF(Input!D1727&lt;&gt;"",CONCATENATE(Input!D1727,", ",Input!C1727),"")</f>
        <v/>
      </c>
      <c r="C1727" s="154" t="str">
        <f>IF(Input!E1727&lt;&gt;"",Input!E1727,"")</f>
        <v/>
      </c>
      <c r="D1727" s="155" t="str">
        <f>IF(Input!F1727&lt;&gt;"",Input!F1727,"")</f>
        <v/>
      </c>
      <c r="E1727" s="154" t="str">
        <f>IF(Input!I1727&lt;&gt;"",CONCATENATE(Input!I1727,", ",LEFT(Input!H1727,1)),"")</f>
        <v/>
      </c>
      <c r="F1727" s="156"/>
      <c r="G1727" s="157" t="str">
        <f t="shared" si="26"/>
        <v/>
      </c>
      <c r="H1727" s="154" t="str">
        <f>IF(A1727&lt;&gt;"",VLOOKUP(G1727,ScoreRanges!$C$4:$E$8,3),"")</f>
        <v/>
      </c>
      <c r="I1727" s="156"/>
      <c r="J1727" s="129" t="str">
        <f>IF(AND(ConversionTable!$F$2&lt;&gt;"",A1727&lt;&gt;""),VLOOKUP(G1727,ConversionTable!B$2:D$402,3),"")</f>
        <v/>
      </c>
      <c r="K1727" s="66" t="str">
        <f>IF(AND(ConversionTable!$F$2&lt;&gt;"",A1727&lt;&gt;""),VLOOKUP(J1727,ConversionTable!I$4:K$7,3),"")</f>
        <v/>
      </c>
      <c r="M1727" s="66" t="str">
        <f>IF(A1727&lt;&gt;"",(Input!AE1727*ScoringModel!$B$11+Input!AF1727*ScoringModel!$B$21+Input!AG1727*ScoringModel!$B$31)*0.01,"")</f>
        <v/>
      </c>
      <c r="N1727" s="66" t="str">
        <f>IF(A1727&lt;&gt;"",(Input!J1727*ScoringModel!$B$4+Input!K1727*ScoringModel!$B$5+Input!L1727*ScoringModel!$B$6+Input!M1727*ScoringModel!$B$7+Input!N1727*ScoringModel!$B$8+Input!O1727*ScoringModel!$B$9+Input!P1727*ScoringModel!$B$10)*0.01,"")</f>
        <v/>
      </c>
      <c r="O1727" s="66" t="str">
        <f>IF(A1727&lt;&gt;"",(Input!Q1727*ScoringModel!$B$14+Input!R1727*ScoringModel!$B$15+Input!S1727*ScoringModel!$B$16+Input!T1727*ScoringModel!$B$17+Input!U1727*ScoringModel!$B$18+Input!V1727*ScoringModel!$B$19+Input!W1727*ScoringModel!$B$20)*0.01,"")</f>
        <v/>
      </c>
      <c r="P1727" s="66" t="str">
        <f>IF(A1727&lt;&gt;"",(Input!X1727*ScoringModel!$B$24+Input!Y1727*ScoringModel!$B$25+Input!Z1727*ScoringModel!$B$26+Input!AA1727*ScoringModel!$B$27+Input!AB1727*ScoringModel!$B$28+Input!AC1727*ScoringModel!$B$29+Input!AD1727*ScoringModel!$B$30)*0.01,"")</f>
        <v/>
      </c>
    </row>
    <row r="1728" spans="1:16" x14ac:dyDescent="0.25">
      <c r="A1728" s="154" t="str">
        <f>IF(Input!A1728&lt;&gt;"",Input!A1728,"")</f>
        <v/>
      </c>
      <c r="B1728" s="154" t="str">
        <f>IF(Input!D1728&lt;&gt;"",CONCATENATE(Input!D1728,", ",Input!C1728),"")</f>
        <v/>
      </c>
      <c r="C1728" s="154" t="str">
        <f>IF(Input!E1728&lt;&gt;"",Input!E1728,"")</f>
        <v/>
      </c>
      <c r="D1728" s="155" t="str">
        <f>IF(Input!F1728&lt;&gt;"",Input!F1728,"")</f>
        <v/>
      </c>
      <c r="E1728" s="154" t="str">
        <f>IF(Input!I1728&lt;&gt;"",CONCATENATE(Input!I1728,", ",LEFT(Input!H1728,1)),"")</f>
        <v/>
      </c>
      <c r="F1728" s="156"/>
      <c r="G1728" s="157" t="str">
        <f t="shared" si="26"/>
        <v/>
      </c>
      <c r="H1728" s="154" t="str">
        <f>IF(A1728&lt;&gt;"",VLOOKUP(G1728,ScoreRanges!$C$4:$E$8,3),"")</f>
        <v/>
      </c>
      <c r="I1728" s="156"/>
      <c r="J1728" s="129" t="str">
        <f>IF(AND(ConversionTable!$F$2&lt;&gt;"",A1728&lt;&gt;""),VLOOKUP(G1728,ConversionTable!B$2:D$402,3),"")</f>
        <v/>
      </c>
      <c r="K1728" s="66" t="str">
        <f>IF(AND(ConversionTable!$F$2&lt;&gt;"",A1728&lt;&gt;""),VLOOKUP(J1728,ConversionTable!I$4:K$7,3),"")</f>
        <v/>
      </c>
      <c r="M1728" s="66" t="str">
        <f>IF(A1728&lt;&gt;"",(Input!AE1728*ScoringModel!$B$11+Input!AF1728*ScoringModel!$B$21+Input!AG1728*ScoringModel!$B$31)*0.01,"")</f>
        <v/>
      </c>
      <c r="N1728" s="66" t="str">
        <f>IF(A1728&lt;&gt;"",(Input!J1728*ScoringModel!$B$4+Input!K1728*ScoringModel!$B$5+Input!L1728*ScoringModel!$B$6+Input!M1728*ScoringModel!$B$7+Input!N1728*ScoringModel!$B$8+Input!O1728*ScoringModel!$B$9+Input!P1728*ScoringModel!$B$10)*0.01,"")</f>
        <v/>
      </c>
      <c r="O1728" s="66" t="str">
        <f>IF(A1728&lt;&gt;"",(Input!Q1728*ScoringModel!$B$14+Input!R1728*ScoringModel!$B$15+Input!S1728*ScoringModel!$B$16+Input!T1728*ScoringModel!$B$17+Input!U1728*ScoringModel!$B$18+Input!V1728*ScoringModel!$B$19+Input!W1728*ScoringModel!$B$20)*0.01,"")</f>
        <v/>
      </c>
      <c r="P1728" s="66" t="str">
        <f>IF(A1728&lt;&gt;"",(Input!X1728*ScoringModel!$B$24+Input!Y1728*ScoringModel!$B$25+Input!Z1728*ScoringModel!$B$26+Input!AA1728*ScoringModel!$B$27+Input!AB1728*ScoringModel!$B$28+Input!AC1728*ScoringModel!$B$29+Input!AD1728*ScoringModel!$B$30)*0.01,"")</f>
        <v/>
      </c>
    </row>
    <row r="1729" spans="1:16" x14ac:dyDescent="0.25">
      <c r="A1729" s="154" t="str">
        <f>IF(Input!A1729&lt;&gt;"",Input!A1729,"")</f>
        <v/>
      </c>
      <c r="B1729" s="154" t="str">
        <f>IF(Input!D1729&lt;&gt;"",CONCATENATE(Input!D1729,", ",Input!C1729),"")</f>
        <v/>
      </c>
      <c r="C1729" s="154" t="str">
        <f>IF(Input!E1729&lt;&gt;"",Input!E1729,"")</f>
        <v/>
      </c>
      <c r="D1729" s="155" t="str">
        <f>IF(Input!F1729&lt;&gt;"",Input!F1729,"")</f>
        <v/>
      </c>
      <c r="E1729" s="154" t="str">
        <f>IF(Input!I1729&lt;&gt;"",CONCATENATE(Input!I1729,", ",LEFT(Input!H1729,1)),"")</f>
        <v/>
      </c>
      <c r="F1729" s="156"/>
      <c r="G1729" s="157" t="str">
        <f t="shared" si="26"/>
        <v/>
      </c>
      <c r="H1729" s="154" t="str">
        <f>IF(A1729&lt;&gt;"",VLOOKUP(G1729,ScoreRanges!$C$4:$E$8,3),"")</f>
        <v/>
      </c>
      <c r="I1729" s="156"/>
      <c r="J1729" s="129" t="str">
        <f>IF(AND(ConversionTable!$F$2&lt;&gt;"",A1729&lt;&gt;""),VLOOKUP(G1729,ConversionTable!B$2:D$402,3),"")</f>
        <v/>
      </c>
      <c r="K1729" s="66" t="str">
        <f>IF(AND(ConversionTable!$F$2&lt;&gt;"",A1729&lt;&gt;""),VLOOKUP(J1729,ConversionTable!I$4:K$7,3),"")</f>
        <v/>
      </c>
      <c r="M1729" s="66" t="str">
        <f>IF(A1729&lt;&gt;"",(Input!AE1729*ScoringModel!$B$11+Input!AF1729*ScoringModel!$B$21+Input!AG1729*ScoringModel!$B$31)*0.01,"")</f>
        <v/>
      </c>
      <c r="N1729" s="66" t="str">
        <f>IF(A1729&lt;&gt;"",(Input!J1729*ScoringModel!$B$4+Input!K1729*ScoringModel!$B$5+Input!L1729*ScoringModel!$B$6+Input!M1729*ScoringModel!$B$7+Input!N1729*ScoringModel!$B$8+Input!O1729*ScoringModel!$B$9+Input!P1729*ScoringModel!$B$10)*0.01,"")</f>
        <v/>
      </c>
      <c r="O1729" s="66" t="str">
        <f>IF(A1729&lt;&gt;"",(Input!Q1729*ScoringModel!$B$14+Input!R1729*ScoringModel!$B$15+Input!S1729*ScoringModel!$B$16+Input!T1729*ScoringModel!$B$17+Input!U1729*ScoringModel!$B$18+Input!V1729*ScoringModel!$B$19+Input!W1729*ScoringModel!$B$20)*0.01,"")</f>
        <v/>
      </c>
      <c r="P1729" s="66" t="str">
        <f>IF(A1729&lt;&gt;"",(Input!X1729*ScoringModel!$B$24+Input!Y1729*ScoringModel!$B$25+Input!Z1729*ScoringModel!$B$26+Input!AA1729*ScoringModel!$B$27+Input!AB1729*ScoringModel!$B$28+Input!AC1729*ScoringModel!$B$29+Input!AD1729*ScoringModel!$B$30)*0.01,"")</f>
        <v/>
      </c>
    </row>
    <row r="1730" spans="1:16" x14ac:dyDescent="0.25">
      <c r="A1730" s="154" t="str">
        <f>IF(Input!A1730&lt;&gt;"",Input!A1730,"")</f>
        <v/>
      </c>
      <c r="B1730" s="154" t="str">
        <f>IF(Input!D1730&lt;&gt;"",CONCATENATE(Input!D1730,", ",Input!C1730),"")</f>
        <v/>
      </c>
      <c r="C1730" s="154" t="str">
        <f>IF(Input!E1730&lt;&gt;"",Input!E1730,"")</f>
        <v/>
      </c>
      <c r="D1730" s="155" t="str">
        <f>IF(Input!F1730&lt;&gt;"",Input!F1730,"")</f>
        <v/>
      </c>
      <c r="E1730" s="154" t="str">
        <f>IF(Input!I1730&lt;&gt;"",CONCATENATE(Input!I1730,", ",LEFT(Input!H1730,1)),"")</f>
        <v/>
      </c>
      <c r="F1730" s="156"/>
      <c r="G1730" s="157" t="str">
        <f t="shared" ref="G1730:G1793" si="27">IF(A1730&lt;&gt;"",SUM(M1730:P1730),"")</f>
        <v/>
      </c>
      <c r="H1730" s="154" t="str">
        <f>IF(A1730&lt;&gt;"",VLOOKUP(G1730,ScoreRanges!$C$4:$E$8,3),"")</f>
        <v/>
      </c>
      <c r="I1730" s="156"/>
      <c r="J1730" s="129" t="str">
        <f>IF(AND(ConversionTable!$F$2&lt;&gt;"",A1730&lt;&gt;""),VLOOKUP(G1730,ConversionTable!B$2:D$402,3),"")</f>
        <v/>
      </c>
      <c r="K1730" s="66" t="str">
        <f>IF(AND(ConversionTable!$F$2&lt;&gt;"",A1730&lt;&gt;""),VLOOKUP(J1730,ConversionTable!I$4:K$7,3),"")</f>
        <v/>
      </c>
      <c r="M1730" s="66" t="str">
        <f>IF(A1730&lt;&gt;"",(Input!AE1730*ScoringModel!$B$11+Input!AF1730*ScoringModel!$B$21+Input!AG1730*ScoringModel!$B$31)*0.01,"")</f>
        <v/>
      </c>
      <c r="N1730" s="66" t="str">
        <f>IF(A1730&lt;&gt;"",(Input!J1730*ScoringModel!$B$4+Input!K1730*ScoringModel!$B$5+Input!L1730*ScoringModel!$B$6+Input!M1730*ScoringModel!$B$7+Input!N1730*ScoringModel!$B$8+Input!O1730*ScoringModel!$B$9+Input!P1730*ScoringModel!$B$10)*0.01,"")</f>
        <v/>
      </c>
      <c r="O1730" s="66" t="str">
        <f>IF(A1730&lt;&gt;"",(Input!Q1730*ScoringModel!$B$14+Input!R1730*ScoringModel!$B$15+Input!S1730*ScoringModel!$B$16+Input!T1730*ScoringModel!$B$17+Input!U1730*ScoringModel!$B$18+Input!V1730*ScoringModel!$B$19+Input!W1730*ScoringModel!$B$20)*0.01,"")</f>
        <v/>
      </c>
      <c r="P1730" s="66" t="str">
        <f>IF(A1730&lt;&gt;"",(Input!X1730*ScoringModel!$B$24+Input!Y1730*ScoringModel!$B$25+Input!Z1730*ScoringModel!$B$26+Input!AA1730*ScoringModel!$B$27+Input!AB1730*ScoringModel!$B$28+Input!AC1730*ScoringModel!$B$29+Input!AD1730*ScoringModel!$B$30)*0.01,"")</f>
        <v/>
      </c>
    </row>
    <row r="1731" spans="1:16" x14ac:dyDescent="0.25">
      <c r="A1731" s="154" t="str">
        <f>IF(Input!A1731&lt;&gt;"",Input!A1731,"")</f>
        <v/>
      </c>
      <c r="B1731" s="154" t="str">
        <f>IF(Input!D1731&lt;&gt;"",CONCATENATE(Input!D1731,", ",Input!C1731),"")</f>
        <v/>
      </c>
      <c r="C1731" s="154" t="str">
        <f>IF(Input!E1731&lt;&gt;"",Input!E1731,"")</f>
        <v/>
      </c>
      <c r="D1731" s="155" t="str">
        <f>IF(Input!F1731&lt;&gt;"",Input!F1731,"")</f>
        <v/>
      </c>
      <c r="E1731" s="154" t="str">
        <f>IF(Input!I1731&lt;&gt;"",CONCATENATE(Input!I1731,", ",LEFT(Input!H1731,1)),"")</f>
        <v/>
      </c>
      <c r="F1731" s="156"/>
      <c r="G1731" s="157" t="str">
        <f t="shared" si="27"/>
        <v/>
      </c>
      <c r="H1731" s="154" t="str">
        <f>IF(A1731&lt;&gt;"",VLOOKUP(G1731,ScoreRanges!$C$4:$E$8,3),"")</f>
        <v/>
      </c>
      <c r="I1731" s="156"/>
      <c r="J1731" s="129" t="str">
        <f>IF(AND(ConversionTable!$F$2&lt;&gt;"",A1731&lt;&gt;""),VLOOKUP(G1731,ConversionTable!B$2:D$402,3),"")</f>
        <v/>
      </c>
      <c r="K1731" s="66" t="str">
        <f>IF(AND(ConversionTable!$F$2&lt;&gt;"",A1731&lt;&gt;""),VLOOKUP(J1731,ConversionTable!I$4:K$7,3),"")</f>
        <v/>
      </c>
      <c r="M1731" s="66" t="str">
        <f>IF(A1731&lt;&gt;"",(Input!AE1731*ScoringModel!$B$11+Input!AF1731*ScoringModel!$B$21+Input!AG1731*ScoringModel!$B$31)*0.01,"")</f>
        <v/>
      </c>
      <c r="N1731" s="66" t="str">
        <f>IF(A1731&lt;&gt;"",(Input!J1731*ScoringModel!$B$4+Input!K1731*ScoringModel!$B$5+Input!L1731*ScoringModel!$B$6+Input!M1731*ScoringModel!$B$7+Input!N1731*ScoringModel!$B$8+Input!O1731*ScoringModel!$B$9+Input!P1731*ScoringModel!$B$10)*0.01,"")</f>
        <v/>
      </c>
      <c r="O1731" s="66" t="str">
        <f>IF(A1731&lt;&gt;"",(Input!Q1731*ScoringModel!$B$14+Input!R1731*ScoringModel!$B$15+Input!S1731*ScoringModel!$B$16+Input!T1731*ScoringModel!$B$17+Input!U1731*ScoringModel!$B$18+Input!V1731*ScoringModel!$B$19+Input!W1731*ScoringModel!$B$20)*0.01,"")</f>
        <v/>
      </c>
      <c r="P1731" s="66" t="str">
        <f>IF(A1731&lt;&gt;"",(Input!X1731*ScoringModel!$B$24+Input!Y1731*ScoringModel!$B$25+Input!Z1731*ScoringModel!$B$26+Input!AA1731*ScoringModel!$B$27+Input!AB1731*ScoringModel!$B$28+Input!AC1731*ScoringModel!$B$29+Input!AD1731*ScoringModel!$B$30)*0.01,"")</f>
        <v/>
      </c>
    </row>
    <row r="1732" spans="1:16" x14ac:dyDescent="0.25">
      <c r="A1732" s="154" t="str">
        <f>IF(Input!A1732&lt;&gt;"",Input!A1732,"")</f>
        <v/>
      </c>
      <c r="B1732" s="154" t="str">
        <f>IF(Input!D1732&lt;&gt;"",CONCATENATE(Input!D1732,", ",Input!C1732),"")</f>
        <v/>
      </c>
      <c r="C1732" s="154" t="str">
        <f>IF(Input!E1732&lt;&gt;"",Input!E1732,"")</f>
        <v/>
      </c>
      <c r="D1732" s="155" t="str">
        <f>IF(Input!F1732&lt;&gt;"",Input!F1732,"")</f>
        <v/>
      </c>
      <c r="E1732" s="154" t="str">
        <f>IF(Input!I1732&lt;&gt;"",CONCATENATE(Input!I1732,", ",LEFT(Input!H1732,1)),"")</f>
        <v/>
      </c>
      <c r="F1732" s="156"/>
      <c r="G1732" s="157" t="str">
        <f t="shared" si="27"/>
        <v/>
      </c>
      <c r="H1732" s="154" t="str">
        <f>IF(A1732&lt;&gt;"",VLOOKUP(G1732,ScoreRanges!$C$4:$E$8,3),"")</f>
        <v/>
      </c>
      <c r="I1732" s="156"/>
      <c r="J1732" s="129" t="str">
        <f>IF(AND(ConversionTable!$F$2&lt;&gt;"",A1732&lt;&gt;""),VLOOKUP(G1732,ConversionTable!B$2:D$402,3),"")</f>
        <v/>
      </c>
      <c r="K1732" s="66" t="str">
        <f>IF(AND(ConversionTable!$F$2&lt;&gt;"",A1732&lt;&gt;""),VLOOKUP(J1732,ConversionTable!I$4:K$7,3),"")</f>
        <v/>
      </c>
      <c r="M1732" s="66" t="str">
        <f>IF(A1732&lt;&gt;"",(Input!AE1732*ScoringModel!$B$11+Input!AF1732*ScoringModel!$B$21+Input!AG1732*ScoringModel!$B$31)*0.01,"")</f>
        <v/>
      </c>
      <c r="N1732" s="66" t="str">
        <f>IF(A1732&lt;&gt;"",(Input!J1732*ScoringModel!$B$4+Input!K1732*ScoringModel!$B$5+Input!L1732*ScoringModel!$B$6+Input!M1732*ScoringModel!$B$7+Input!N1732*ScoringModel!$B$8+Input!O1732*ScoringModel!$B$9+Input!P1732*ScoringModel!$B$10)*0.01,"")</f>
        <v/>
      </c>
      <c r="O1732" s="66" t="str">
        <f>IF(A1732&lt;&gt;"",(Input!Q1732*ScoringModel!$B$14+Input!R1732*ScoringModel!$B$15+Input!S1732*ScoringModel!$B$16+Input!T1732*ScoringModel!$B$17+Input!U1732*ScoringModel!$B$18+Input!V1732*ScoringModel!$B$19+Input!W1732*ScoringModel!$B$20)*0.01,"")</f>
        <v/>
      </c>
      <c r="P1732" s="66" t="str">
        <f>IF(A1732&lt;&gt;"",(Input!X1732*ScoringModel!$B$24+Input!Y1732*ScoringModel!$B$25+Input!Z1732*ScoringModel!$B$26+Input!AA1732*ScoringModel!$B$27+Input!AB1732*ScoringModel!$B$28+Input!AC1732*ScoringModel!$B$29+Input!AD1732*ScoringModel!$B$30)*0.01,"")</f>
        <v/>
      </c>
    </row>
    <row r="1733" spans="1:16" x14ac:dyDescent="0.25">
      <c r="A1733" s="154" t="str">
        <f>IF(Input!A1733&lt;&gt;"",Input!A1733,"")</f>
        <v/>
      </c>
      <c r="B1733" s="154" t="str">
        <f>IF(Input!D1733&lt;&gt;"",CONCATENATE(Input!D1733,", ",Input!C1733),"")</f>
        <v/>
      </c>
      <c r="C1733" s="154" t="str">
        <f>IF(Input!E1733&lt;&gt;"",Input!E1733,"")</f>
        <v/>
      </c>
      <c r="D1733" s="155" t="str">
        <f>IF(Input!F1733&lt;&gt;"",Input!F1733,"")</f>
        <v/>
      </c>
      <c r="E1733" s="154" t="str">
        <f>IF(Input!I1733&lt;&gt;"",CONCATENATE(Input!I1733,", ",LEFT(Input!H1733,1)),"")</f>
        <v/>
      </c>
      <c r="F1733" s="156"/>
      <c r="G1733" s="157" t="str">
        <f t="shared" si="27"/>
        <v/>
      </c>
      <c r="H1733" s="154" t="str">
        <f>IF(A1733&lt;&gt;"",VLOOKUP(G1733,ScoreRanges!$C$4:$E$8,3),"")</f>
        <v/>
      </c>
      <c r="I1733" s="156"/>
      <c r="J1733" s="129" t="str">
        <f>IF(AND(ConversionTable!$F$2&lt;&gt;"",A1733&lt;&gt;""),VLOOKUP(G1733,ConversionTable!B$2:D$402,3),"")</f>
        <v/>
      </c>
      <c r="K1733" s="66" t="str">
        <f>IF(AND(ConversionTable!$F$2&lt;&gt;"",A1733&lt;&gt;""),VLOOKUP(J1733,ConversionTable!I$4:K$7,3),"")</f>
        <v/>
      </c>
      <c r="M1733" s="66" t="str">
        <f>IF(A1733&lt;&gt;"",(Input!AE1733*ScoringModel!$B$11+Input!AF1733*ScoringModel!$B$21+Input!AG1733*ScoringModel!$B$31)*0.01,"")</f>
        <v/>
      </c>
      <c r="N1733" s="66" t="str">
        <f>IF(A1733&lt;&gt;"",(Input!J1733*ScoringModel!$B$4+Input!K1733*ScoringModel!$B$5+Input!L1733*ScoringModel!$B$6+Input!M1733*ScoringModel!$B$7+Input!N1733*ScoringModel!$B$8+Input!O1733*ScoringModel!$B$9+Input!P1733*ScoringModel!$B$10)*0.01,"")</f>
        <v/>
      </c>
      <c r="O1733" s="66" t="str">
        <f>IF(A1733&lt;&gt;"",(Input!Q1733*ScoringModel!$B$14+Input!R1733*ScoringModel!$B$15+Input!S1733*ScoringModel!$B$16+Input!T1733*ScoringModel!$B$17+Input!U1733*ScoringModel!$B$18+Input!V1733*ScoringModel!$B$19+Input!W1733*ScoringModel!$B$20)*0.01,"")</f>
        <v/>
      </c>
      <c r="P1733" s="66" t="str">
        <f>IF(A1733&lt;&gt;"",(Input!X1733*ScoringModel!$B$24+Input!Y1733*ScoringModel!$B$25+Input!Z1733*ScoringModel!$B$26+Input!AA1733*ScoringModel!$B$27+Input!AB1733*ScoringModel!$B$28+Input!AC1733*ScoringModel!$B$29+Input!AD1733*ScoringModel!$B$30)*0.01,"")</f>
        <v/>
      </c>
    </row>
    <row r="1734" spans="1:16" x14ac:dyDescent="0.25">
      <c r="A1734" s="154" t="str">
        <f>IF(Input!A1734&lt;&gt;"",Input!A1734,"")</f>
        <v/>
      </c>
      <c r="B1734" s="154" t="str">
        <f>IF(Input!D1734&lt;&gt;"",CONCATENATE(Input!D1734,", ",Input!C1734),"")</f>
        <v/>
      </c>
      <c r="C1734" s="154" t="str">
        <f>IF(Input!E1734&lt;&gt;"",Input!E1734,"")</f>
        <v/>
      </c>
      <c r="D1734" s="155" t="str">
        <f>IF(Input!F1734&lt;&gt;"",Input!F1734,"")</f>
        <v/>
      </c>
      <c r="E1734" s="154" t="str">
        <f>IF(Input!I1734&lt;&gt;"",CONCATENATE(Input!I1734,", ",LEFT(Input!H1734,1)),"")</f>
        <v/>
      </c>
      <c r="F1734" s="156"/>
      <c r="G1734" s="157" t="str">
        <f t="shared" si="27"/>
        <v/>
      </c>
      <c r="H1734" s="154" t="str">
        <f>IF(A1734&lt;&gt;"",VLOOKUP(G1734,ScoreRanges!$C$4:$E$8,3),"")</f>
        <v/>
      </c>
      <c r="I1734" s="156"/>
      <c r="J1734" s="129" t="str">
        <f>IF(AND(ConversionTable!$F$2&lt;&gt;"",A1734&lt;&gt;""),VLOOKUP(G1734,ConversionTable!B$2:D$402,3),"")</f>
        <v/>
      </c>
      <c r="K1734" s="66" t="str">
        <f>IF(AND(ConversionTable!$F$2&lt;&gt;"",A1734&lt;&gt;""),VLOOKUP(J1734,ConversionTable!I$4:K$7,3),"")</f>
        <v/>
      </c>
      <c r="M1734" s="66" t="str">
        <f>IF(A1734&lt;&gt;"",(Input!AE1734*ScoringModel!$B$11+Input!AF1734*ScoringModel!$B$21+Input!AG1734*ScoringModel!$B$31)*0.01,"")</f>
        <v/>
      </c>
      <c r="N1734" s="66" t="str">
        <f>IF(A1734&lt;&gt;"",(Input!J1734*ScoringModel!$B$4+Input!K1734*ScoringModel!$B$5+Input!L1734*ScoringModel!$B$6+Input!M1734*ScoringModel!$B$7+Input!N1734*ScoringModel!$B$8+Input!O1734*ScoringModel!$B$9+Input!P1734*ScoringModel!$B$10)*0.01,"")</f>
        <v/>
      </c>
      <c r="O1734" s="66" t="str">
        <f>IF(A1734&lt;&gt;"",(Input!Q1734*ScoringModel!$B$14+Input!R1734*ScoringModel!$B$15+Input!S1734*ScoringModel!$B$16+Input!T1734*ScoringModel!$B$17+Input!U1734*ScoringModel!$B$18+Input!V1734*ScoringModel!$B$19+Input!W1734*ScoringModel!$B$20)*0.01,"")</f>
        <v/>
      </c>
      <c r="P1734" s="66" t="str">
        <f>IF(A1734&lt;&gt;"",(Input!X1734*ScoringModel!$B$24+Input!Y1734*ScoringModel!$B$25+Input!Z1734*ScoringModel!$B$26+Input!AA1734*ScoringModel!$B$27+Input!AB1734*ScoringModel!$B$28+Input!AC1734*ScoringModel!$B$29+Input!AD1734*ScoringModel!$B$30)*0.01,"")</f>
        <v/>
      </c>
    </row>
    <row r="1735" spans="1:16" x14ac:dyDescent="0.25">
      <c r="A1735" s="154" t="str">
        <f>IF(Input!A1735&lt;&gt;"",Input!A1735,"")</f>
        <v/>
      </c>
      <c r="B1735" s="154" t="str">
        <f>IF(Input!D1735&lt;&gt;"",CONCATENATE(Input!D1735,", ",Input!C1735),"")</f>
        <v/>
      </c>
      <c r="C1735" s="154" t="str">
        <f>IF(Input!E1735&lt;&gt;"",Input!E1735,"")</f>
        <v/>
      </c>
      <c r="D1735" s="155" t="str">
        <f>IF(Input!F1735&lt;&gt;"",Input!F1735,"")</f>
        <v/>
      </c>
      <c r="E1735" s="154" t="str">
        <f>IF(Input!I1735&lt;&gt;"",CONCATENATE(Input!I1735,", ",LEFT(Input!H1735,1)),"")</f>
        <v/>
      </c>
      <c r="F1735" s="156"/>
      <c r="G1735" s="157" t="str">
        <f t="shared" si="27"/>
        <v/>
      </c>
      <c r="H1735" s="154" t="str">
        <f>IF(A1735&lt;&gt;"",VLOOKUP(G1735,ScoreRanges!$C$4:$E$8,3),"")</f>
        <v/>
      </c>
      <c r="I1735" s="156"/>
      <c r="J1735" s="129" t="str">
        <f>IF(AND(ConversionTable!$F$2&lt;&gt;"",A1735&lt;&gt;""),VLOOKUP(G1735,ConversionTable!B$2:D$402,3),"")</f>
        <v/>
      </c>
      <c r="K1735" s="66" t="str">
        <f>IF(AND(ConversionTable!$F$2&lt;&gt;"",A1735&lt;&gt;""),VLOOKUP(J1735,ConversionTable!I$4:K$7,3),"")</f>
        <v/>
      </c>
      <c r="M1735" s="66" t="str">
        <f>IF(A1735&lt;&gt;"",(Input!AE1735*ScoringModel!$B$11+Input!AF1735*ScoringModel!$B$21+Input!AG1735*ScoringModel!$B$31)*0.01,"")</f>
        <v/>
      </c>
      <c r="N1735" s="66" t="str">
        <f>IF(A1735&lt;&gt;"",(Input!J1735*ScoringModel!$B$4+Input!K1735*ScoringModel!$B$5+Input!L1735*ScoringModel!$B$6+Input!M1735*ScoringModel!$B$7+Input!N1735*ScoringModel!$B$8+Input!O1735*ScoringModel!$B$9+Input!P1735*ScoringModel!$B$10)*0.01,"")</f>
        <v/>
      </c>
      <c r="O1735" s="66" t="str">
        <f>IF(A1735&lt;&gt;"",(Input!Q1735*ScoringModel!$B$14+Input!R1735*ScoringModel!$B$15+Input!S1735*ScoringModel!$B$16+Input!T1735*ScoringModel!$B$17+Input!U1735*ScoringModel!$B$18+Input!V1735*ScoringModel!$B$19+Input!W1735*ScoringModel!$B$20)*0.01,"")</f>
        <v/>
      </c>
      <c r="P1735" s="66" t="str">
        <f>IF(A1735&lt;&gt;"",(Input!X1735*ScoringModel!$B$24+Input!Y1735*ScoringModel!$B$25+Input!Z1735*ScoringModel!$B$26+Input!AA1735*ScoringModel!$B$27+Input!AB1735*ScoringModel!$B$28+Input!AC1735*ScoringModel!$B$29+Input!AD1735*ScoringModel!$B$30)*0.01,"")</f>
        <v/>
      </c>
    </row>
    <row r="1736" spans="1:16" x14ac:dyDescent="0.25">
      <c r="A1736" s="154" t="str">
        <f>IF(Input!A1736&lt;&gt;"",Input!A1736,"")</f>
        <v/>
      </c>
      <c r="B1736" s="154" t="str">
        <f>IF(Input!D1736&lt;&gt;"",CONCATENATE(Input!D1736,", ",Input!C1736),"")</f>
        <v/>
      </c>
      <c r="C1736" s="154" t="str">
        <f>IF(Input!E1736&lt;&gt;"",Input!E1736,"")</f>
        <v/>
      </c>
      <c r="D1736" s="155" t="str">
        <f>IF(Input!F1736&lt;&gt;"",Input!F1736,"")</f>
        <v/>
      </c>
      <c r="E1736" s="154" t="str">
        <f>IF(Input!I1736&lt;&gt;"",CONCATENATE(Input!I1736,", ",LEFT(Input!H1736,1)),"")</f>
        <v/>
      </c>
      <c r="F1736" s="156"/>
      <c r="G1736" s="157" t="str">
        <f t="shared" si="27"/>
        <v/>
      </c>
      <c r="H1736" s="154" t="str">
        <f>IF(A1736&lt;&gt;"",VLOOKUP(G1736,ScoreRanges!$C$4:$E$8,3),"")</f>
        <v/>
      </c>
      <c r="I1736" s="156"/>
      <c r="J1736" s="129" t="str">
        <f>IF(AND(ConversionTable!$F$2&lt;&gt;"",A1736&lt;&gt;""),VLOOKUP(G1736,ConversionTable!B$2:D$402,3),"")</f>
        <v/>
      </c>
      <c r="K1736" s="66" t="str">
        <f>IF(AND(ConversionTable!$F$2&lt;&gt;"",A1736&lt;&gt;""),VLOOKUP(J1736,ConversionTable!I$4:K$7,3),"")</f>
        <v/>
      </c>
      <c r="M1736" s="66" t="str">
        <f>IF(A1736&lt;&gt;"",(Input!AE1736*ScoringModel!$B$11+Input!AF1736*ScoringModel!$B$21+Input!AG1736*ScoringModel!$B$31)*0.01,"")</f>
        <v/>
      </c>
      <c r="N1736" s="66" t="str">
        <f>IF(A1736&lt;&gt;"",(Input!J1736*ScoringModel!$B$4+Input!K1736*ScoringModel!$B$5+Input!L1736*ScoringModel!$B$6+Input!M1736*ScoringModel!$B$7+Input!N1736*ScoringModel!$B$8+Input!O1736*ScoringModel!$B$9+Input!P1736*ScoringModel!$B$10)*0.01,"")</f>
        <v/>
      </c>
      <c r="O1736" s="66" t="str">
        <f>IF(A1736&lt;&gt;"",(Input!Q1736*ScoringModel!$B$14+Input!R1736*ScoringModel!$B$15+Input!S1736*ScoringModel!$B$16+Input!T1736*ScoringModel!$B$17+Input!U1736*ScoringModel!$B$18+Input!V1736*ScoringModel!$B$19+Input!W1736*ScoringModel!$B$20)*0.01,"")</f>
        <v/>
      </c>
      <c r="P1736" s="66" t="str">
        <f>IF(A1736&lt;&gt;"",(Input!X1736*ScoringModel!$B$24+Input!Y1736*ScoringModel!$B$25+Input!Z1736*ScoringModel!$B$26+Input!AA1736*ScoringModel!$B$27+Input!AB1736*ScoringModel!$B$28+Input!AC1736*ScoringModel!$B$29+Input!AD1736*ScoringModel!$B$30)*0.01,"")</f>
        <v/>
      </c>
    </row>
    <row r="1737" spans="1:16" x14ac:dyDescent="0.25">
      <c r="A1737" s="154" t="str">
        <f>IF(Input!A1737&lt;&gt;"",Input!A1737,"")</f>
        <v/>
      </c>
      <c r="B1737" s="154" t="str">
        <f>IF(Input!D1737&lt;&gt;"",CONCATENATE(Input!D1737,", ",Input!C1737),"")</f>
        <v/>
      </c>
      <c r="C1737" s="154" t="str">
        <f>IF(Input!E1737&lt;&gt;"",Input!E1737,"")</f>
        <v/>
      </c>
      <c r="D1737" s="155" t="str">
        <f>IF(Input!F1737&lt;&gt;"",Input!F1737,"")</f>
        <v/>
      </c>
      <c r="E1737" s="154" t="str">
        <f>IF(Input!I1737&lt;&gt;"",CONCATENATE(Input!I1737,", ",LEFT(Input!H1737,1)),"")</f>
        <v/>
      </c>
      <c r="F1737" s="156"/>
      <c r="G1737" s="157" t="str">
        <f t="shared" si="27"/>
        <v/>
      </c>
      <c r="H1737" s="154" t="str">
        <f>IF(A1737&lt;&gt;"",VLOOKUP(G1737,ScoreRanges!$C$4:$E$8,3),"")</f>
        <v/>
      </c>
      <c r="I1737" s="156"/>
      <c r="J1737" s="129" t="str">
        <f>IF(AND(ConversionTable!$F$2&lt;&gt;"",A1737&lt;&gt;""),VLOOKUP(G1737,ConversionTable!B$2:D$402,3),"")</f>
        <v/>
      </c>
      <c r="K1737" s="66" t="str">
        <f>IF(AND(ConversionTable!$F$2&lt;&gt;"",A1737&lt;&gt;""),VLOOKUP(J1737,ConversionTable!I$4:K$7,3),"")</f>
        <v/>
      </c>
      <c r="M1737" s="66" t="str">
        <f>IF(A1737&lt;&gt;"",(Input!AE1737*ScoringModel!$B$11+Input!AF1737*ScoringModel!$B$21+Input!AG1737*ScoringModel!$B$31)*0.01,"")</f>
        <v/>
      </c>
      <c r="N1737" s="66" t="str">
        <f>IF(A1737&lt;&gt;"",(Input!J1737*ScoringModel!$B$4+Input!K1737*ScoringModel!$B$5+Input!L1737*ScoringModel!$B$6+Input!M1737*ScoringModel!$B$7+Input!N1737*ScoringModel!$B$8+Input!O1737*ScoringModel!$B$9+Input!P1737*ScoringModel!$B$10)*0.01,"")</f>
        <v/>
      </c>
      <c r="O1737" s="66" t="str">
        <f>IF(A1737&lt;&gt;"",(Input!Q1737*ScoringModel!$B$14+Input!R1737*ScoringModel!$B$15+Input!S1737*ScoringModel!$B$16+Input!T1737*ScoringModel!$B$17+Input!U1737*ScoringModel!$B$18+Input!V1737*ScoringModel!$B$19+Input!W1737*ScoringModel!$B$20)*0.01,"")</f>
        <v/>
      </c>
      <c r="P1737" s="66" t="str">
        <f>IF(A1737&lt;&gt;"",(Input!X1737*ScoringModel!$B$24+Input!Y1737*ScoringModel!$B$25+Input!Z1737*ScoringModel!$B$26+Input!AA1737*ScoringModel!$B$27+Input!AB1737*ScoringModel!$B$28+Input!AC1737*ScoringModel!$B$29+Input!AD1737*ScoringModel!$B$30)*0.01,"")</f>
        <v/>
      </c>
    </row>
    <row r="1738" spans="1:16" x14ac:dyDescent="0.25">
      <c r="A1738" s="154" t="str">
        <f>IF(Input!A1738&lt;&gt;"",Input!A1738,"")</f>
        <v/>
      </c>
      <c r="B1738" s="154" t="str">
        <f>IF(Input!D1738&lt;&gt;"",CONCATENATE(Input!D1738,", ",Input!C1738),"")</f>
        <v/>
      </c>
      <c r="C1738" s="154" t="str">
        <f>IF(Input!E1738&lt;&gt;"",Input!E1738,"")</f>
        <v/>
      </c>
      <c r="D1738" s="155" t="str">
        <f>IF(Input!F1738&lt;&gt;"",Input!F1738,"")</f>
        <v/>
      </c>
      <c r="E1738" s="154" t="str">
        <f>IF(Input!I1738&lt;&gt;"",CONCATENATE(Input!I1738,", ",LEFT(Input!H1738,1)),"")</f>
        <v/>
      </c>
      <c r="F1738" s="156"/>
      <c r="G1738" s="157" t="str">
        <f t="shared" si="27"/>
        <v/>
      </c>
      <c r="H1738" s="154" t="str">
        <f>IF(A1738&lt;&gt;"",VLOOKUP(G1738,ScoreRanges!$C$4:$E$8,3),"")</f>
        <v/>
      </c>
      <c r="I1738" s="156"/>
      <c r="J1738" s="129" t="str">
        <f>IF(AND(ConversionTable!$F$2&lt;&gt;"",A1738&lt;&gt;""),VLOOKUP(G1738,ConversionTable!B$2:D$402,3),"")</f>
        <v/>
      </c>
      <c r="K1738" s="66" t="str">
        <f>IF(AND(ConversionTable!$F$2&lt;&gt;"",A1738&lt;&gt;""),VLOOKUP(J1738,ConversionTable!I$4:K$7,3),"")</f>
        <v/>
      </c>
      <c r="M1738" s="66" t="str">
        <f>IF(A1738&lt;&gt;"",(Input!AE1738*ScoringModel!$B$11+Input!AF1738*ScoringModel!$B$21+Input!AG1738*ScoringModel!$B$31)*0.01,"")</f>
        <v/>
      </c>
      <c r="N1738" s="66" t="str">
        <f>IF(A1738&lt;&gt;"",(Input!J1738*ScoringModel!$B$4+Input!K1738*ScoringModel!$B$5+Input!L1738*ScoringModel!$B$6+Input!M1738*ScoringModel!$B$7+Input!N1738*ScoringModel!$B$8+Input!O1738*ScoringModel!$B$9+Input!P1738*ScoringModel!$B$10)*0.01,"")</f>
        <v/>
      </c>
      <c r="O1738" s="66" t="str">
        <f>IF(A1738&lt;&gt;"",(Input!Q1738*ScoringModel!$B$14+Input!R1738*ScoringModel!$B$15+Input!S1738*ScoringModel!$B$16+Input!T1738*ScoringModel!$B$17+Input!U1738*ScoringModel!$B$18+Input!V1738*ScoringModel!$B$19+Input!W1738*ScoringModel!$B$20)*0.01,"")</f>
        <v/>
      </c>
      <c r="P1738" s="66" t="str">
        <f>IF(A1738&lt;&gt;"",(Input!X1738*ScoringModel!$B$24+Input!Y1738*ScoringModel!$B$25+Input!Z1738*ScoringModel!$B$26+Input!AA1738*ScoringModel!$B$27+Input!AB1738*ScoringModel!$B$28+Input!AC1738*ScoringModel!$B$29+Input!AD1738*ScoringModel!$B$30)*0.01,"")</f>
        <v/>
      </c>
    </row>
    <row r="1739" spans="1:16" x14ac:dyDescent="0.25">
      <c r="A1739" s="154" t="str">
        <f>IF(Input!A1739&lt;&gt;"",Input!A1739,"")</f>
        <v/>
      </c>
      <c r="B1739" s="154" t="str">
        <f>IF(Input!D1739&lt;&gt;"",CONCATENATE(Input!D1739,", ",Input!C1739),"")</f>
        <v/>
      </c>
      <c r="C1739" s="154" t="str">
        <f>IF(Input!E1739&lt;&gt;"",Input!E1739,"")</f>
        <v/>
      </c>
      <c r="D1739" s="155" t="str">
        <f>IF(Input!F1739&lt;&gt;"",Input!F1739,"")</f>
        <v/>
      </c>
      <c r="E1739" s="154" t="str">
        <f>IF(Input!I1739&lt;&gt;"",CONCATENATE(Input!I1739,", ",LEFT(Input!H1739,1)),"")</f>
        <v/>
      </c>
      <c r="F1739" s="156"/>
      <c r="G1739" s="157" t="str">
        <f t="shared" si="27"/>
        <v/>
      </c>
      <c r="H1739" s="154" t="str">
        <f>IF(A1739&lt;&gt;"",VLOOKUP(G1739,ScoreRanges!$C$4:$E$8,3),"")</f>
        <v/>
      </c>
      <c r="I1739" s="156"/>
      <c r="J1739" s="129" t="str">
        <f>IF(AND(ConversionTable!$F$2&lt;&gt;"",A1739&lt;&gt;""),VLOOKUP(G1739,ConversionTable!B$2:D$402,3),"")</f>
        <v/>
      </c>
      <c r="K1739" s="66" t="str">
        <f>IF(AND(ConversionTable!$F$2&lt;&gt;"",A1739&lt;&gt;""),VLOOKUP(J1739,ConversionTable!I$4:K$7,3),"")</f>
        <v/>
      </c>
      <c r="M1739" s="66" t="str">
        <f>IF(A1739&lt;&gt;"",(Input!AE1739*ScoringModel!$B$11+Input!AF1739*ScoringModel!$B$21+Input!AG1739*ScoringModel!$B$31)*0.01,"")</f>
        <v/>
      </c>
      <c r="N1739" s="66" t="str">
        <f>IF(A1739&lt;&gt;"",(Input!J1739*ScoringModel!$B$4+Input!K1739*ScoringModel!$B$5+Input!L1739*ScoringModel!$B$6+Input!M1739*ScoringModel!$B$7+Input!N1739*ScoringModel!$B$8+Input!O1739*ScoringModel!$B$9+Input!P1739*ScoringModel!$B$10)*0.01,"")</f>
        <v/>
      </c>
      <c r="O1739" s="66" t="str">
        <f>IF(A1739&lt;&gt;"",(Input!Q1739*ScoringModel!$B$14+Input!R1739*ScoringModel!$B$15+Input!S1739*ScoringModel!$B$16+Input!T1739*ScoringModel!$B$17+Input!U1739*ScoringModel!$B$18+Input!V1739*ScoringModel!$B$19+Input!W1739*ScoringModel!$B$20)*0.01,"")</f>
        <v/>
      </c>
      <c r="P1739" s="66" t="str">
        <f>IF(A1739&lt;&gt;"",(Input!X1739*ScoringModel!$B$24+Input!Y1739*ScoringModel!$B$25+Input!Z1739*ScoringModel!$B$26+Input!AA1739*ScoringModel!$B$27+Input!AB1739*ScoringModel!$B$28+Input!AC1739*ScoringModel!$B$29+Input!AD1739*ScoringModel!$B$30)*0.01,"")</f>
        <v/>
      </c>
    </row>
    <row r="1740" spans="1:16" x14ac:dyDescent="0.25">
      <c r="A1740" s="154" t="str">
        <f>IF(Input!A1740&lt;&gt;"",Input!A1740,"")</f>
        <v/>
      </c>
      <c r="B1740" s="154" t="str">
        <f>IF(Input!D1740&lt;&gt;"",CONCATENATE(Input!D1740,", ",Input!C1740),"")</f>
        <v/>
      </c>
      <c r="C1740" s="154" t="str">
        <f>IF(Input!E1740&lt;&gt;"",Input!E1740,"")</f>
        <v/>
      </c>
      <c r="D1740" s="155" t="str">
        <f>IF(Input!F1740&lt;&gt;"",Input!F1740,"")</f>
        <v/>
      </c>
      <c r="E1740" s="154" t="str">
        <f>IF(Input!I1740&lt;&gt;"",CONCATENATE(Input!I1740,", ",LEFT(Input!H1740,1)),"")</f>
        <v/>
      </c>
      <c r="F1740" s="156"/>
      <c r="G1740" s="157" t="str">
        <f t="shared" si="27"/>
        <v/>
      </c>
      <c r="H1740" s="154" t="str">
        <f>IF(A1740&lt;&gt;"",VLOOKUP(G1740,ScoreRanges!$C$4:$E$8,3),"")</f>
        <v/>
      </c>
      <c r="I1740" s="156"/>
      <c r="J1740" s="129" t="str">
        <f>IF(AND(ConversionTable!$F$2&lt;&gt;"",A1740&lt;&gt;""),VLOOKUP(G1740,ConversionTable!B$2:D$402,3),"")</f>
        <v/>
      </c>
      <c r="K1740" s="66" t="str">
        <f>IF(AND(ConversionTable!$F$2&lt;&gt;"",A1740&lt;&gt;""),VLOOKUP(J1740,ConversionTable!I$4:K$7,3),"")</f>
        <v/>
      </c>
      <c r="M1740" s="66" t="str">
        <f>IF(A1740&lt;&gt;"",(Input!AE1740*ScoringModel!$B$11+Input!AF1740*ScoringModel!$B$21+Input!AG1740*ScoringModel!$B$31)*0.01,"")</f>
        <v/>
      </c>
      <c r="N1740" s="66" t="str">
        <f>IF(A1740&lt;&gt;"",(Input!J1740*ScoringModel!$B$4+Input!K1740*ScoringModel!$B$5+Input!L1740*ScoringModel!$B$6+Input!M1740*ScoringModel!$B$7+Input!N1740*ScoringModel!$B$8+Input!O1740*ScoringModel!$B$9+Input!P1740*ScoringModel!$B$10)*0.01,"")</f>
        <v/>
      </c>
      <c r="O1740" s="66" t="str">
        <f>IF(A1740&lt;&gt;"",(Input!Q1740*ScoringModel!$B$14+Input!R1740*ScoringModel!$B$15+Input!S1740*ScoringModel!$B$16+Input!T1740*ScoringModel!$B$17+Input!U1740*ScoringModel!$B$18+Input!V1740*ScoringModel!$B$19+Input!W1740*ScoringModel!$B$20)*0.01,"")</f>
        <v/>
      </c>
      <c r="P1740" s="66" t="str">
        <f>IF(A1740&lt;&gt;"",(Input!X1740*ScoringModel!$B$24+Input!Y1740*ScoringModel!$B$25+Input!Z1740*ScoringModel!$B$26+Input!AA1740*ScoringModel!$B$27+Input!AB1740*ScoringModel!$B$28+Input!AC1740*ScoringModel!$B$29+Input!AD1740*ScoringModel!$B$30)*0.01,"")</f>
        <v/>
      </c>
    </row>
    <row r="1741" spans="1:16" x14ac:dyDescent="0.25">
      <c r="A1741" s="154" t="str">
        <f>IF(Input!A1741&lt;&gt;"",Input!A1741,"")</f>
        <v/>
      </c>
      <c r="B1741" s="154" t="str">
        <f>IF(Input!D1741&lt;&gt;"",CONCATENATE(Input!D1741,", ",Input!C1741),"")</f>
        <v/>
      </c>
      <c r="C1741" s="154" t="str">
        <f>IF(Input!E1741&lt;&gt;"",Input!E1741,"")</f>
        <v/>
      </c>
      <c r="D1741" s="155" t="str">
        <f>IF(Input!F1741&lt;&gt;"",Input!F1741,"")</f>
        <v/>
      </c>
      <c r="E1741" s="154" t="str">
        <f>IF(Input!I1741&lt;&gt;"",CONCATENATE(Input!I1741,", ",LEFT(Input!H1741,1)),"")</f>
        <v/>
      </c>
      <c r="F1741" s="156"/>
      <c r="G1741" s="157" t="str">
        <f t="shared" si="27"/>
        <v/>
      </c>
      <c r="H1741" s="154" t="str">
        <f>IF(A1741&lt;&gt;"",VLOOKUP(G1741,ScoreRanges!$C$4:$E$8,3),"")</f>
        <v/>
      </c>
      <c r="I1741" s="156"/>
      <c r="J1741" s="129" t="str">
        <f>IF(AND(ConversionTable!$F$2&lt;&gt;"",A1741&lt;&gt;""),VLOOKUP(G1741,ConversionTable!B$2:D$402,3),"")</f>
        <v/>
      </c>
      <c r="K1741" s="66" t="str">
        <f>IF(AND(ConversionTable!$F$2&lt;&gt;"",A1741&lt;&gt;""),VLOOKUP(J1741,ConversionTable!I$4:K$7,3),"")</f>
        <v/>
      </c>
      <c r="M1741" s="66" t="str">
        <f>IF(A1741&lt;&gt;"",(Input!AE1741*ScoringModel!$B$11+Input!AF1741*ScoringModel!$B$21+Input!AG1741*ScoringModel!$B$31)*0.01,"")</f>
        <v/>
      </c>
      <c r="N1741" s="66" t="str">
        <f>IF(A1741&lt;&gt;"",(Input!J1741*ScoringModel!$B$4+Input!K1741*ScoringModel!$B$5+Input!L1741*ScoringModel!$B$6+Input!M1741*ScoringModel!$B$7+Input!N1741*ScoringModel!$B$8+Input!O1741*ScoringModel!$B$9+Input!P1741*ScoringModel!$B$10)*0.01,"")</f>
        <v/>
      </c>
      <c r="O1741" s="66" t="str">
        <f>IF(A1741&lt;&gt;"",(Input!Q1741*ScoringModel!$B$14+Input!R1741*ScoringModel!$B$15+Input!S1741*ScoringModel!$B$16+Input!T1741*ScoringModel!$B$17+Input!U1741*ScoringModel!$B$18+Input!V1741*ScoringModel!$B$19+Input!W1741*ScoringModel!$B$20)*0.01,"")</f>
        <v/>
      </c>
      <c r="P1741" s="66" t="str">
        <f>IF(A1741&lt;&gt;"",(Input!X1741*ScoringModel!$B$24+Input!Y1741*ScoringModel!$B$25+Input!Z1741*ScoringModel!$B$26+Input!AA1741*ScoringModel!$B$27+Input!AB1741*ScoringModel!$B$28+Input!AC1741*ScoringModel!$B$29+Input!AD1741*ScoringModel!$B$30)*0.01,"")</f>
        <v/>
      </c>
    </row>
    <row r="1742" spans="1:16" x14ac:dyDescent="0.25">
      <c r="A1742" s="154" t="str">
        <f>IF(Input!A1742&lt;&gt;"",Input!A1742,"")</f>
        <v/>
      </c>
      <c r="B1742" s="154" t="str">
        <f>IF(Input!D1742&lt;&gt;"",CONCATENATE(Input!D1742,", ",Input!C1742),"")</f>
        <v/>
      </c>
      <c r="C1742" s="154" t="str">
        <f>IF(Input!E1742&lt;&gt;"",Input!E1742,"")</f>
        <v/>
      </c>
      <c r="D1742" s="155" t="str">
        <f>IF(Input!F1742&lt;&gt;"",Input!F1742,"")</f>
        <v/>
      </c>
      <c r="E1742" s="154" t="str">
        <f>IF(Input!I1742&lt;&gt;"",CONCATENATE(Input!I1742,", ",LEFT(Input!H1742,1)),"")</f>
        <v/>
      </c>
      <c r="F1742" s="156"/>
      <c r="G1742" s="157" t="str">
        <f t="shared" si="27"/>
        <v/>
      </c>
      <c r="H1742" s="154" t="str">
        <f>IF(A1742&lt;&gt;"",VLOOKUP(G1742,ScoreRanges!$C$4:$E$8,3),"")</f>
        <v/>
      </c>
      <c r="I1742" s="156"/>
      <c r="J1742" s="129" t="str">
        <f>IF(AND(ConversionTable!$F$2&lt;&gt;"",A1742&lt;&gt;""),VLOOKUP(G1742,ConversionTable!B$2:D$402,3),"")</f>
        <v/>
      </c>
      <c r="K1742" s="66" t="str">
        <f>IF(AND(ConversionTable!$F$2&lt;&gt;"",A1742&lt;&gt;""),VLOOKUP(J1742,ConversionTable!I$4:K$7,3),"")</f>
        <v/>
      </c>
      <c r="M1742" s="66" t="str">
        <f>IF(A1742&lt;&gt;"",(Input!AE1742*ScoringModel!$B$11+Input!AF1742*ScoringModel!$B$21+Input!AG1742*ScoringModel!$B$31)*0.01,"")</f>
        <v/>
      </c>
      <c r="N1742" s="66" t="str">
        <f>IF(A1742&lt;&gt;"",(Input!J1742*ScoringModel!$B$4+Input!K1742*ScoringModel!$B$5+Input!L1742*ScoringModel!$B$6+Input!M1742*ScoringModel!$B$7+Input!N1742*ScoringModel!$B$8+Input!O1742*ScoringModel!$B$9+Input!P1742*ScoringModel!$B$10)*0.01,"")</f>
        <v/>
      </c>
      <c r="O1742" s="66" t="str">
        <f>IF(A1742&lt;&gt;"",(Input!Q1742*ScoringModel!$B$14+Input!R1742*ScoringModel!$B$15+Input!S1742*ScoringModel!$B$16+Input!T1742*ScoringModel!$B$17+Input!U1742*ScoringModel!$B$18+Input!V1742*ScoringModel!$B$19+Input!W1742*ScoringModel!$B$20)*0.01,"")</f>
        <v/>
      </c>
      <c r="P1742" s="66" t="str">
        <f>IF(A1742&lt;&gt;"",(Input!X1742*ScoringModel!$B$24+Input!Y1742*ScoringModel!$B$25+Input!Z1742*ScoringModel!$B$26+Input!AA1742*ScoringModel!$B$27+Input!AB1742*ScoringModel!$B$28+Input!AC1742*ScoringModel!$B$29+Input!AD1742*ScoringModel!$B$30)*0.01,"")</f>
        <v/>
      </c>
    </row>
    <row r="1743" spans="1:16" x14ac:dyDescent="0.25">
      <c r="A1743" s="154" t="str">
        <f>IF(Input!A1743&lt;&gt;"",Input!A1743,"")</f>
        <v/>
      </c>
      <c r="B1743" s="154" t="str">
        <f>IF(Input!D1743&lt;&gt;"",CONCATENATE(Input!D1743,", ",Input!C1743),"")</f>
        <v/>
      </c>
      <c r="C1743" s="154" t="str">
        <f>IF(Input!E1743&lt;&gt;"",Input!E1743,"")</f>
        <v/>
      </c>
      <c r="D1743" s="155" t="str">
        <f>IF(Input!F1743&lt;&gt;"",Input!F1743,"")</f>
        <v/>
      </c>
      <c r="E1743" s="154" t="str">
        <f>IF(Input!I1743&lt;&gt;"",CONCATENATE(Input!I1743,", ",LEFT(Input!H1743,1)),"")</f>
        <v/>
      </c>
      <c r="F1743" s="156"/>
      <c r="G1743" s="157" t="str">
        <f t="shared" si="27"/>
        <v/>
      </c>
      <c r="H1743" s="154" t="str">
        <f>IF(A1743&lt;&gt;"",VLOOKUP(G1743,ScoreRanges!$C$4:$E$8,3),"")</f>
        <v/>
      </c>
      <c r="I1743" s="156"/>
      <c r="J1743" s="129" t="str">
        <f>IF(AND(ConversionTable!$F$2&lt;&gt;"",A1743&lt;&gt;""),VLOOKUP(G1743,ConversionTable!B$2:D$402,3),"")</f>
        <v/>
      </c>
      <c r="K1743" s="66" t="str">
        <f>IF(AND(ConversionTable!$F$2&lt;&gt;"",A1743&lt;&gt;""),VLOOKUP(J1743,ConversionTable!I$4:K$7,3),"")</f>
        <v/>
      </c>
      <c r="M1743" s="66" t="str">
        <f>IF(A1743&lt;&gt;"",(Input!AE1743*ScoringModel!$B$11+Input!AF1743*ScoringModel!$B$21+Input!AG1743*ScoringModel!$B$31)*0.01,"")</f>
        <v/>
      </c>
      <c r="N1743" s="66" t="str">
        <f>IF(A1743&lt;&gt;"",(Input!J1743*ScoringModel!$B$4+Input!K1743*ScoringModel!$B$5+Input!L1743*ScoringModel!$B$6+Input!M1743*ScoringModel!$B$7+Input!N1743*ScoringModel!$B$8+Input!O1743*ScoringModel!$B$9+Input!P1743*ScoringModel!$B$10)*0.01,"")</f>
        <v/>
      </c>
      <c r="O1743" s="66" t="str">
        <f>IF(A1743&lt;&gt;"",(Input!Q1743*ScoringModel!$B$14+Input!R1743*ScoringModel!$B$15+Input!S1743*ScoringModel!$B$16+Input!T1743*ScoringModel!$B$17+Input!U1743*ScoringModel!$B$18+Input!V1743*ScoringModel!$B$19+Input!W1743*ScoringModel!$B$20)*0.01,"")</f>
        <v/>
      </c>
      <c r="P1743" s="66" t="str">
        <f>IF(A1743&lt;&gt;"",(Input!X1743*ScoringModel!$B$24+Input!Y1743*ScoringModel!$B$25+Input!Z1743*ScoringModel!$B$26+Input!AA1743*ScoringModel!$B$27+Input!AB1743*ScoringModel!$B$28+Input!AC1743*ScoringModel!$B$29+Input!AD1743*ScoringModel!$B$30)*0.01,"")</f>
        <v/>
      </c>
    </row>
    <row r="1744" spans="1:16" x14ac:dyDescent="0.25">
      <c r="A1744" s="154" t="str">
        <f>IF(Input!A1744&lt;&gt;"",Input!A1744,"")</f>
        <v/>
      </c>
      <c r="B1744" s="154" t="str">
        <f>IF(Input!D1744&lt;&gt;"",CONCATENATE(Input!D1744,", ",Input!C1744),"")</f>
        <v/>
      </c>
      <c r="C1744" s="154" t="str">
        <f>IF(Input!E1744&lt;&gt;"",Input!E1744,"")</f>
        <v/>
      </c>
      <c r="D1744" s="155" t="str">
        <f>IF(Input!F1744&lt;&gt;"",Input!F1744,"")</f>
        <v/>
      </c>
      <c r="E1744" s="154" t="str">
        <f>IF(Input!I1744&lt;&gt;"",CONCATENATE(Input!I1744,", ",LEFT(Input!H1744,1)),"")</f>
        <v/>
      </c>
      <c r="F1744" s="156"/>
      <c r="G1744" s="157" t="str">
        <f t="shared" si="27"/>
        <v/>
      </c>
      <c r="H1744" s="154" t="str">
        <f>IF(A1744&lt;&gt;"",VLOOKUP(G1744,ScoreRanges!$C$4:$E$8,3),"")</f>
        <v/>
      </c>
      <c r="I1744" s="156"/>
      <c r="J1744" s="129" t="str">
        <f>IF(AND(ConversionTable!$F$2&lt;&gt;"",A1744&lt;&gt;""),VLOOKUP(G1744,ConversionTable!B$2:D$402,3),"")</f>
        <v/>
      </c>
      <c r="K1744" s="66" t="str">
        <f>IF(AND(ConversionTable!$F$2&lt;&gt;"",A1744&lt;&gt;""),VLOOKUP(J1744,ConversionTable!I$4:K$7,3),"")</f>
        <v/>
      </c>
      <c r="M1744" s="66" t="str">
        <f>IF(A1744&lt;&gt;"",(Input!AE1744*ScoringModel!$B$11+Input!AF1744*ScoringModel!$B$21+Input!AG1744*ScoringModel!$B$31)*0.01,"")</f>
        <v/>
      </c>
      <c r="N1744" s="66" t="str">
        <f>IF(A1744&lt;&gt;"",(Input!J1744*ScoringModel!$B$4+Input!K1744*ScoringModel!$B$5+Input!L1744*ScoringModel!$B$6+Input!M1744*ScoringModel!$B$7+Input!N1744*ScoringModel!$B$8+Input!O1744*ScoringModel!$B$9+Input!P1744*ScoringModel!$B$10)*0.01,"")</f>
        <v/>
      </c>
      <c r="O1744" s="66" t="str">
        <f>IF(A1744&lt;&gt;"",(Input!Q1744*ScoringModel!$B$14+Input!R1744*ScoringModel!$B$15+Input!S1744*ScoringModel!$B$16+Input!T1744*ScoringModel!$B$17+Input!U1744*ScoringModel!$B$18+Input!V1744*ScoringModel!$B$19+Input!W1744*ScoringModel!$B$20)*0.01,"")</f>
        <v/>
      </c>
      <c r="P1744" s="66" t="str">
        <f>IF(A1744&lt;&gt;"",(Input!X1744*ScoringModel!$B$24+Input!Y1744*ScoringModel!$B$25+Input!Z1744*ScoringModel!$B$26+Input!AA1744*ScoringModel!$B$27+Input!AB1744*ScoringModel!$B$28+Input!AC1744*ScoringModel!$B$29+Input!AD1744*ScoringModel!$B$30)*0.01,"")</f>
        <v/>
      </c>
    </row>
    <row r="1745" spans="1:16" x14ac:dyDescent="0.25">
      <c r="A1745" s="154" t="str">
        <f>IF(Input!A1745&lt;&gt;"",Input!A1745,"")</f>
        <v/>
      </c>
      <c r="B1745" s="154" t="str">
        <f>IF(Input!D1745&lt;&gt;"",CONCATENATE(Input!D1745,", ",Input!C1745),"")</f>
        <v/>
      </c>
      <c r="C1745" s="154" t="str">
        <f>IF(Input!E1745&lt;&gt;"",Input!E1745,"")</f>
        <v/>
      </c>
      <c r="D1745" s="155" t="str">
        <f>IF(Input!F1745&lt;&gt;"",Input!F1745,"")</f>
        <v/>
      </c>
      <c r="E1745" s="154" t="str">
        <f>IF(Input!I1745&lt;&gt;"",CONCATENATE(Input!I1745,", ",LEFT(Input!H1745,1)),"")</f>
        <v/>
      </c>
      <c r="F1745" s="156"/>
      <c r="G1745" s="157" t="str">
        <f t="shared" si="27"/>
        <v/>
      </c>
      <c r="H1745" s="154" t="str">
        <f>IF(A1745&lt;&gt;"",VLOOKUP(G1745,ScoreRanges!$C$4:$E$8,3),"")</f>
        <v/>
      </c>
      <c r="I1745" s="156"/>
      <c r="J1745" s="129" t="str">
        <f>IF(AND(ConversionTable!$F$2&lt;&gt;"",A1745&lt;&gt;""),VLOOKUP(G1745,ConversionTable!B$2:D$402,3),"")</f>
        <v/>
      </c>
      <c r="K1745" s="66" t="str">
        <f>IF(AND(ConversionTable!$F$2&lt;&gt;"",A1745&lt;&gt;""),VLOOKUP(J1745,ConversionTable!I$4:K$7,3),"")</f>
        <v/>
      </c>
      <c r="M1745" s="66" t="str">
        <f>IF(A1745&lt;&gt;"",(Input!AE1745*ScoringModel!$B$11+Input!AF1745*ScoringModel!$B$21+Input!AG1745*ScoringModel!$B$31)*0.01,"")</f>
        <v/>
      </c>
      <c r="N1745" s="66" t="str">
        <f>IF(A1745&lt;&gt;"",(Input!J1745*ScoringModel!$B$4+Input!K1745*ScoringModel!$B$5+Input!L1745*ScoringModel!$B$6+Input!M1745*ScoringModel!$B$7+Input!N1745*ScoringModel!$B$8+Input!O1745*ScoringModel!$B$9+Input!P1745*ScoringModel!$B$10)*0.01,"")</f>
        <v/>
      </c>
      <c r="O1745" s="66" t="str">
        <f>IF(A1745&lt;&gt;"",(Input!Q1745*ScoringModel!$B$14+Input!R1745*ScoringModel!$B$15+Input!S1745*ScoringModel!$B$16+Input!T1745*ScoringModel!$B$17+Input!U1745*ScoringModel!$B$18+Input!V1745*ScoringModel!$B$19+Input!W1745*ScoringModel!$B$20)*0.01,"")</f>
        <v/>
      </c>
      <c r="P1745" s="66" t="str">
        <f>IF(A1745&lt;&gt;"",(Input!X1745*ScoringModel!$B$24+Input!Y1745*ScoringModel!$B$25+Input!Z1745*ScoringModel!$B$26+Input!AA1745*ScoringModel!$B$27+Input!AB1745*ScoringModel!$B$28+Input!AC1745*ScoringModel!$B$29+Input!AD1745*ScoringModel!$B$30)*0.01,"")</f>
        <v/>
      </c>
    </row>
    <row r="1746" spans="1:16" x14ac:dyDescent="0.25">
      <c r="A1746" s="154" t="str">
        <f>IF(Input!A1746&lt;&gt;"",Input!A1746,"")</f>
        <v/>
      </c>
      <c r="B1746" s="154" t="str">
        <f>IF(Input!D1746&lt;&gt;"",CONCATENATE(Input!D1746,", ",Input!C1746),"")</f>
        <v/>
      </c>
      <c r="C1746" s="154" t="str">
        <f>IF(Input!E1746&lt;&gt;"",Input!E1746,"")</f>
        <v/>
      </c>
      <c r="D1746" s="155" t="str">
        <f>IF(Input!F1746&lt;&gt;"",Input!F1746,"")</f>
        <v/>
      </c>
      <c r="E1746" s="154" t="str">
        <f>IF(Input!I1746&lt;&gt;"",CONCATENATE(Input!I1746,", ",LEFT(Input!H1746,1)),"")</f>
        <v/>
      </c>
      <c r="F1746" s="156"/>
      <c r="G1746" s="157" t="str">
        <f t="shared" si="27"/>
        <v/>
      </c>
      <c r="H1746" s="154" t="str">
        <f>IF(A1746&lt;&gt;"",VLOOKUP(G1746,ScoreRanges!$C$4:$E$8,3),"")</f>
        <v/>
      </c>
      <c r="I1746" s="156"/>
      <c r="J1746" s="129" t="str">
        <f>IF(AND(ConversionTable!$F$2&lt;&gt;"",A1746&lt;&gt;""),VLOOKUP(G1746,ConversionTable!B$2:D$402,3),"")</f>
        <v/>
      </c>
      <c r="K1746" s="66" t="str">
        <f>IF(AND(ConversionTable!$F$2&lt;&gt;"",A1746&lt;&gt;""),VLOOKUP(J1746,ConversionTable!I$4:K$7,3),"")</f>
        <v/>
      </c>
      <c r="M1746" s="66" t="str">
        <f>IF(A1746&lt;&gt;"",(Input!AE1746*ScoringModel!$B$11+Input!AF1746*ScoringModel!$B$21+Input!AG1746*ScoringModel!$B$31)*0.01,"")</f>
        <v/>
      </c>
      <c r="N1746" s="66" t="str">
        <f>IF(A1746&lt;&gt;"",(Input!J1746*ScoringModel!$B$4+Input!K1746*ScoringModel!$B$5+Input!L1746*ScoringModel!$B$6+Input!M1746*ScoringModel!$B$7+Input!N1746*ScoringModel!$B$8+Input!O1746*ScoringModel!$B$9+Input!P1746*ScoringModel!$B$10)*0.01,"")</f>
        <v/>
      </c>
      <c r="O1746" s="66" t="str">
        <f>IF(A1746&lt;&gt;"",(Input!Q1746*ScoringModel!$B$14+Input!R1746*ScoringModel!$B$15+Input!S1746*ScoringModel!$B$16+Input!T1746*ScoringModel!$B$17+Input!U1746*ScoringModel!$B$18+Input!V1746*ScoringModel!$B$19+Input!W1746*ScoringModel!$B$20)*0.01,"")</f>
        <v/>
      </c>
      <c r="P1746" s="66" t="str">
        <f>IF(A1746&lt;&gt;"",(Input!X1746*ScoringModel!$B$24+Input!Y1746*ScoringModel!$B$25+Input!Z1746*ScoringModel!$B$26+Input!AA1746*ScoringModel!$B$27+Input!AB1746*ScoringModel!$B$28+Input!AC1746*ScoringModel!$B$29+Input!AD1746*ScoringModel!$B$30)*0.01,"")</f>
        <v/>
      </c>
    </row>
    <row r="1747" spans="1:16" x14ac:dyDescent="0.25">
      <c r="A1747" s="154" t="str">
        <f>IF(Input!A1747&lt;&gt;"",Input!A1747,"")</f>
        <v/>
      </c>
      <c r="B1747" s="154" t="str">
        <f>IF(Input!D1747&lt;&gt;"",CONCATENATE(Input!D1747,", ",Input!C1747),"")</f>
        <v/>
      </c>
      <c r="C1747" s="154" t="str">
        <f>IF(Input!E1747&lt;&gt;"",Input!E1747,"")</f>
        <v/>
      </c>
      <c r="D1747" s="155" t="str">
        <f>IF(Input!F1747&lt;&gt;"",Input!F1747,"")</f>
        <v/>
      </c>
      <c r="E1747" s="154" t="str">
        <f>IF(Input!I1747&lt;&gt;"",CONCATENATE(Input!I1747,", ",LEFT(Input!H1747,1)),"")</f>
        <v/>
      </c>
      <c r="F1747" s="156"/>
      <c r="G1747" s="157" t="str">
        <f t="shared" si="27"/>
        <v/>
      </c>
      <c r="H1747" s="154" t="str">
        <f>IF(A1747&lt;&gt;"",VLOOKUP(G1747,ScoreRanges!$C$4:$E$8,3),"")</f>
        <v/>
      </c>
      <c r="I1747" s="156"/>
      <c r="J1747" s="129" t="str">
        <f>IF(AND(ConversionTable!$F$2&lt;&gt;"",A1747&lt;&gt;""),VLOOKUP(G1747,ConversionTable!B$2:D$402,3),"")</f>
        <v/>
      </c>
      <c r="K1747" s="66" t="str">
        <f>IF(AND(ConversionTable!$F$2&lt;&gt;"",A1747&lt;&gt;""),VLOOKUP(J1747,ConversionTable!I$4:K$7,3),"")</f>
        <v/>
      </c>
      <c r="M1747" s="66" t="str">
        <f>IF(A1747&lt;&gt;"",(Input!AE1747*ScoringModel!$B$11+Input!AF1747*ScoringModel!$B$21+Input!AG1747*ScoringModel!$B$31)*0.01,"")</f>
        <v/>
      </c>
      <c r="N1747" s="66" t="str">
        <f>IF(A1747&lt;&gt;"",(Input!J1747*ScoringModel!$B$4+Input!K1747*ScoringModel!$B$5+Input!L1747*ScoringModel!$B$6+Input!M1747*ScoringModel!$B$7+Input!N1747*ScoringModel!$B$8+Input!O1747*ScoringModel!$B$9+Input!P1747*ScoringModel!$B$10)*0.01,"")</f>
        <v/>
      </c>
      <c r="O1747" s="66" t="str">
        <f>IF(A1747&lt;&gt;"",(Input!Q1747*ScoringModel!$B$14+Input!R1747*ScoringModel!$B$15+Input!S1747*ScoringModel!$B$16+Input!T1747*ScoringModel!$B$17+Input!U1747*ScoringModel!$B$18+Input!V1747*ScoringModel!$B$19+Input!W1747*ScoringModel!$B$20)*0.01,"")</f>
        <v/>
      </c>
      <c r="P1747" s="66" t="str">
        <f>IF(A1747&lt;&gt;"",(Input!X1747*ScoringModel!$B$24+Input!Y1747*ScoringModel!$B$25+Input!Z1747*ScoringModel!$B$26+Input!AA1747*ScoringModel!$B$27+Input!AB1747*ScoringModel!$B$28+Input!AC1747*ScoringModel!$B$29+Input!AD1747*ScoringModel!$B$30)*0.01,"")</f>
        <v/>
      </c>
    </row>
    <row r="1748" spans="1:16" x14ac:dyDescent="0.25">
      <c r="A1748" s="154" t="str">
        <f>IF(Input!A1748&lt;&gt;"",Input!A1748,"")</f>
        <v/>
      </c>
      <c r="B1748" s="154" t="str">
        <f>IF(Input!D1748&lt;&gt;"",CONCATENATE(Input!D1748,", ",Input!C1748),"")</f>
        <v/>
      </c>
      <c r="C1748" s="154" t="str">
        <f>IF(Input!E1748&lt;&gt;"",Input!E1748,"")</f>
        <v/>
      </c>
      <c r="D1748" s="155" t="str">
        <f>IF(Input!F1748&lt;&gt;"",Input!F1748,"")</f>
        <v/>
      </c>
      <c r="E1748" s="154" t="str">
        <f>IF(Input!I1748&lt;&gt;"",CONCATENATE(Input!I1748,", ",LEFT(Input!H1748,1)),"")</f>
        <v/>
      </c>
      <c r="F1748" s="156"/>
      <c r="G1748" s="157" t="str">
        <f t="shared" si="27"/>
        <v/>
      </c>
      <c r="H1748" s="154" t="str">
        <f>IF(A1748&lt;&gt;"",VLOOKUP(G1748,ScoreRanges!$C$4:$E$8,3),"")</f>
        <v/>
      </c>
      <c r="I1748" s="156"/>
      <c r="J1748" s="129" t="str">
        <f>IF(AND(ConversionTable!$F$2&lt;&gt;"",A1748&lt;&gt;""),VLOOKUP(G1748,ConversionTable!B$2:D$402,3),"")</f>
        <v/>
      </c>
      <c r="K1748" s="66" t="str">
        <f>IF(AND(ConversionTable!$F$2&lt;&gt;"",A1748&lt;&gt;""),VLOOKUP(J1748,ConversionTable!I$4:K$7,3),"")</f>
        <v/>
      </c>
      <c r="M1748" s="66" t="str">
        <f>IF(A1748&lt;&gt;"",(Input!AE1748*ScoringModel!$B$11+Input!AF1748*ScoringModel!$B$21+Input!AG1748*ScoringModel!$B$31)*0.01,"")</f>
        <v/>
      </c>
      <c r="N1748" s="66" t="str">
        <f>IF(A1748&lt;&gt;"",(Input!J1748*ScoringModel!$B$4+Input!K1748*ScoringModel!$B$5+Input!L1748*ScoringModel!$B$6+Input!M1748*ScoringModel!$B$7+Input!N1748*ScoringModel!$B$8+Input!O1748*ScoringModel!$B$9+Input!P1748*ScoringModel!$B$10)*0.01,"")</f>
        <v/>
      </c>
      <c r="O1748" s="66" t="str">
        <f>IF(A1748&lt;&gt;"",(Input!Q1748*ScoringModel!$B$14+Input!R1748*ScoringModel!$B$15+Input!S1748*ScoringModel!$B$16+Input!T1748*ScoringModel!$B$17+Input!U1748*ScoringModel!$B$18+Input!V1748*ScoringModel!$B$19+Input!W1748*ScoringModel!$B$20)*0.01,"")</f>
        <v/>
      </c>
      <c r="P1748" s="66" t="str">
        <f>IF(A1748&lt;&gt;"",(Input!X1748*ScoringModel!$B$24+Input!Y1748*ScoringModel!$B$25+Input!Z1748*ScoringModel!$B$26+Input!AA1748*ScoringModel!$B$27+Input!AB1748*ScoringModel!$B$28+Input!AC1748*ScoringModel!$B$29+Input!AD1748*ScoringModel!$B$30)*0.01,"")</f>
        <v/>
      </c>
    </row>
    <row r="1749" spans="1:16" x14ac:dyDescent="0.25">
      <c r="A1749" s="154" t="str">
        <f>IF(Input!A1749&lt;&gt;"",Input!A1749,"")</f>
        <v/>
      </c>
      <c r="B1749" s="154" t="str">
        <f>IF(Input!D1749&lt;&gt;"",CONCATENATE(Input!D1749,", ",Input!C1749),"")</f>
        <v/>
      </c>
      <c r="C1749" s="154" t="str">
        <f>IF(Input!E1749&lt;&gt;"",Input!E1749,"")</f>
        <v/>
      </c>
      <c r="D1749" s="155" t="str">
        <f>IF(Input!F1749&lt;&gt;"",Input!F1749,"")</f>
        <v/>
      </c>
      <c r="E1749" s="154" t="str">
        <f>IF(Input!I1749&lt;&gt;"",CONCATENATE(Input!I1749,", ",LEFT(Input!H1749,1)),"")</f>
        <v/>
      </c>
      <c r="F1749" s="156"/>
      <c r="G1749" s="157" t="str">
        <f t="shared" si="27"/>
        <v/>
      </c>
      <c r="H1749" s="154" t="str">
        <f>IF(A1749&lt;&gt;"",VLOOKUP(G1749,ScoreRanges!$C$4:$E$8,3),"")</f>
        <v/>
      </c>
      <c r="I1749" s="156"/>
      <c r="J1749" s="129" t="str">
        <f>IF(AND(ConversionTable!$F$2&lt;&gt;"",A1749&lt;&gt;""),VLOOKUP(G1749,ConversionTable!B$2:D$402,3),"")</f>
        <v/>
      </c>
      <c r="K1749" s="66" t="str">
        <f>IF(AND(ConversionTable!$F$2&lt;&gt;"",A1749&lt;&gt;""),VLOOKUP(J1749,ConversionTable!I$4:K$7,3),"")</f>
        <v/>
      </c>
      <c r="M1749" s="66" t="str">
        <f>IF(A1749&lt;&gt;"",(Input!AE1749*ScoringModel!$B$11+Input!AF1749*ScoringModel!$B$21+Input!AG1749*ScoringModel!$B$31)*0.01,"")</f>
        <v/>
      </c>
      <c r="N1749" s="66" t="str">
        <f>IF(A1749&lt;&gt;"",(Input!J1749*ScoringModel!$B$4+Input!K1749*ScoringModel!$B$5+Input!L1749*ScoringModel!$B$6+Input!M1749*ScoringModel!$B$7+Input!N1749*ScoringModel!$B$8+Input!O1749*ScoringModel!$B$9+Input!P1749*ScoringModel!$B$10)*0.01,"")</f>
        <v/>
      </c>
      <c r="O1749" s="66" t="str">
        <f>IF(A1749&lt;&gt;"",(Input!Q1749*ScoringModel!$B$14+Input!R1749*ScoringModel!$B$15+Input!S1749*ScoringModel!$B$16+Input!T1749*ScoringModel!$B$17+Input!U1749*ScoringModel!$B$18+Input!V1749*ScoringModel!$B$19+Input!W1749*ScoringModel!$B$20)*0.01,"")</f>
        <v/>
      </c>
      <c r="P1749" s="66" t="str">
        <f>IF(A1749&lt;&gt;"",(Input!X1749*ScoringModel!$B$24+Input!Y1749*ScoringModel!$B$25+Input!Z1749*ScoringModel!$B$26+Input!AA1749*ScoringModel!$B$27+Input!AB1749*ScoringModel!$B$28+Input!AC1749*ScoringModel!$B$29+Input!AD1749*ScoringModel!$B$30)*0.01,"")</f>
        <v/>
      </c>
    </row>
    <row r="1750" spans="1:16" x14ac:dyDescent="0.25">
      <c r="A1750" s="154" t="str">
        <f>IF(Input!A1750&lt;&gt;"",Input!A1750,"")</f>
        <v/>
      </c>
      <c r="B1750" s="154" t="str">
        <f>IF(Input!D1750&lt;&gt;"",CONCATENATE(Input!D1750,", ",Input!C1750),"")</f>
        <v/>
      </c>
      <c r="C1750" s="154" t="str">
        <f>IF(Input!E1750&lt;&gt;"",Input!E1750,"")</f>
        <v/>
      </c>
      <c r="D1750" s="155" t="str">
        <f>IF(Input!F1750&lt;&gt;"",Input!F1750,"")</f>
        <v/>
      </c>
      <c r="E1750" s="154" t="str">
        <f>IF(Input!I1750&lt;&gt;"",CONCATENATE(Input!I1750,", ",LEFT(Input!H1750,1)),"")</f>
        <v/>
      </c>
      <c r="F1750" s="156"/>
      <c r="G1750" s="157" t="str">
        <f t="shared" si="27"/>
        <v/>
      </c>
      <c r="H1750" s="154" t="str">
        <f>IF(A1750&lt;&gt;"",VLOOKUP(G1750,ScoreRanges!$C$4:$E$8,3),"")</f>
        <v/>
      </c>
      <c r="I1750" s="156"/>
      <c r="J1750" s="129" t="str">
        <f>IF(AND(ConversionTable!$F$2&lt;&gt;"",A1750&lt;&gt;""),VLOOKUP(G1750,ConversionTable!B$2:D$402,3),"")</f>
        <v/>
      </c>
      <c r="K1750" s="66" t="str">
        <f>IF(AND(ConversionTable!$F$2&lt;&gt;"",A1750&lt;&gt;""),VLOOKUP(J1750,ConversionTable!I$4:K$7,3),"")</f>
        <v/>
      </c>
      <c r="M1750" s="66" t="str">
        <f>IF(A1750&lt;&gt;"",(Input!AE1750*ScoringModel!$B$11+Input!AF1750*ScoringModel!$B$21+Input!AG1750*ScoringModel!$B$31)*0.01,"")</f>
        <v/>
      </c>
      <c r="N1750" s="66" t="str">
        <f>IF(A1750&lt;&gt;"",(Input!J1750*ScoringModel!$B$4+Input!K1750*ScoringModel!$B$5+Input!L1750*ScoringModel!$B$6+Input!M1750*ScoringModel!$B$7+Input!N1750*ScoringModel!$B$8+Input!O1750*ScoringModel!$B$9+Input!P1750*ScoringModel!$B$10)*0.01,"")</f>
        <v/>
      </c>
      <c r="O1750" s="66" t="str">
        <f>IF(A1750&lt;&gt;"",(Input!Q1750*ScoringModel!$B$14+Input!R1750*ScoringModel!$B$15+Input!S1750*ScoringModel!$B$16+Input!T1750*ScoringModel!$B$17+Input!U1750*ScoringModel!$B$18+Input!V1750*ScoringModel!$B$19+Input!W1750*ScoringModel!$B$20)*0.01,"")</f>
        <v/>
      </c>
      <c r="P1750" s="66" t="str">
        <f>IF(A1750&lt;&gt;"",(Input!X1750*ScoringModel!$B$24+Input!Y1750*ScoringModel!$B$25+Input!Z1750*ScoringModel!$B$26+Input!AA1750*ScoringModel!$B$27+Input!AB1750*ScoringModel!$B$28+Input!AC1750*ScoringModel!$B$29+Input!AD1750*ScoringModel!$B$30)*0.01,"")</f>
        <v/>
      </c>
    </row>
    <row r="1751" spans="1:16" x14ac:dyDescent="0.25">
      <c r="A1751" s="154" t="str">
        <f>IF(Input!A1751&lt;&gt;"",Input!A1751,"")</f>
        <v/>
      </c>
      <c r="B1751" s="154" t="str">
        <f>IF(Input!D1751&lt;&gt;"",CONCATENATE(Input!D1751,", ",Input!C1751),"")</f>
        <v/>
      </c>
      <c r="C1751" s="154" t="str">
        <f>IF(Input!E1751&lt;&gt;"",Input!E1751,"")</f>
        <v/>
      </c>
      <c r="D1751" s="155" t="str">
        <f>IF(Input!F1751&lt;&gt;"",Input!F1751,"")</f>
        <v/>
      </c>
      <c r="E1751" s="154" t="str">
        <f>IF(Input!I1751&lt;&gt;"",CONCATENATE(Input!I1751,", ",LEFT(Input!H1751,1)),"")</f>
        <v/>
      </c>
      <c r="F1751" s="156"/>
      <c r="G1751" s="157" t="str">
        <f t="shared" si="27"/>
        <v/>
      </c>
      <c r="H1751" s="154" t="str">
        <f>IF(A1751&lt;&gt;"",VLOOKUP(G1751,ScoreRanges!$C$4:$E$8,3),"")</f>
        <v/>
      </c>
      <c r="I1751" s="156"/>
      <c r="J1751" s="129" t="str">
        <f>IF(AND(ConversionTable!$F$2&lt;&gt;"",A1751&lt;&gt;""),VLOOKUP(G1751,ConversionTable!B$2:D$402,3),"")</f>
        <v/>
      </c>
      <c r="K1751" s="66" t="str">
        <f>IF(AND(ConversionTable!$F$2&lt;&gt;"",A1751&lt;&gt;""),VLOOKUP(J1751,ConversionTable!I$4:K$7,3),"")</f>
        <v/>
      </c>
      <c r="M1751" s="66" t="str">
        <f>IF(A1751&lt;&gt;"",(Input!AE1751*ScoringModel!$B$11+Input!AF1751*ScoringModel!$B$21+Input!AG1751*ScoringModel!$B$31)*0.01,"")</f>
        <v/>
      </c>
      <c r="N1751" s="66" t="str">
        <f>IF(A1751&lt;&gt;"",(Input!J1751*ScoringModel!$B$4+Input!K1751*ScoringModel!$B$5+Input!L1751*ScoringModel!$B$6+Input!M1751*ScoringModel!$B$7+Input!N1751*ScoringModel!$B$8+Input!O1751*ScoringModel!$B$9+Input!P1751*ScoringModel!$B$10)*0.01,"")</f>
        <v/>
      </c>
      <c r="O1751" s="66" t="str">
        <f>IF(A1751&lt;&gt;"",(Input!Q1751*ScoringModel!$B$14+Input!R1751*ScoringModel!$B$15+Input!S1751*ScoringModel!$B$16+Input!T1751*ScoringModel!$B$17+Input!U1751*ScoringModel!$B$18+Input!V1751*ScoringModel!$B$19+Input!W1751*ScoringModel!$B$20)*0.01,"")</f>
        <v/>
      </c>
      <c r="P1751" s="66" t="str">
        <f>IF(A1751&lt;&gt;"",(Input!X1751*ScoringModel!$B$24+Input!Y1751*ScoringModel!$B$25+Input!Z1751*ScoringModel!$B$26+Input!AA1751*ScoringModel!$B$27+Input!AB1751*ScoringModel!$B$28+Input!AC1751*ScoringModel!$B$29+Input!AD1751*ScoringModel!$B$30)*0.01,"")</f>
        <v/>
      </c>
    </row>
    <row r="1752" spans="1:16" x14ac:dyDescent="0.25">
      <c r="A1752" s="154" t="str">
        <f>IF(Input!A1752&lt;&gt;"",Input!A1752,"")</f>
        <v/>
      </c>
      <c r="B1752" s="154" t="str">
        <f>IF(Input!D1752&lt;&gt;"",CONCATENATE(Input!D1752,", ",Input!C1752),"")</f>
        <v/>
      </c>
      <c r="C1752" s="154" t="str">
        <f>IF(Input!E1752&lt;&gt;"",Input!E1752,"")</f>
        <v/>
      </c>
      <c r="D1752" s="155" t="str">
        <f>IF(Input!F1752&lt;&gt;"",Input!F1752,"")</f>
        <v/>
      </c>
      <c r="E1752" s="154" t="str">
        <f>IF(Input!I1752&lt;&gt;"",CONCATENATE(Input!I1752,", ",LEFT(Input!H1752,1)),"")</f>
        <v/>
      </c>
      <c r="F1752" s="156"/>
      <c r="G1752" s="157" t="str">
        <f t="shared" si="27"/>
        <v/>
      </c>
      <c r="H1752" s="154" t="str">
        <f>IF(A1752&lt;&gt;"",VLOOKUP(G1752,ScoreRanges!$C$4:$E$8,3),"")</f>
        <v/>
      </c>
      <c r="I1752" s="156"/>
      <c r="J1752" s="129" t="str">
        <f>IF(AND(ConversionTable!$F$2&lt;&gt;"",A1752&lt;&gt;""),VLOOKUP(G1752,ConversionTable!B$2:D$402,3),"")</f>
        <v/>
      </c>
      <c r="K1752" s="66" t="str">
        <f>IF(AND(ConversionTable!$F$2&lt;&gt;"",A1752&lt;&gt;""),VLOOKUP(J1752,ConversionTable!I$4:K$7,3),"")</f>
        <v/>
      </c>
      <c r="M1752" s="66" t="str">
        <f>IF(A1752&lt;&gt;"",(Input!AE1752*ScoringModel!$B$11+Input!AF1752*ScoringModel!$B$21+Input!AG1752*ScoringModel!$B$31)*0.01,"")</f>
        <v/>
      </c>
      <c r="N1752" s="66" t="str">
        <f>IF(A1752&lt;&gt;"",(Input!J1752*ScoringModel!$B$4+Input!K1752*ScoringModel!$B$5+Input!L1752*ScoringModel!$B$6+Input!M1752*ScoringModel!$B$7+Input!N1752*ScoringModel!$B$8+Input!O1752*ScoringModel!$B$9+Input!P1752*ScoringModel!$B$10)*0.01,"")</f>
        <v/>
      </c>
      <c r="O1752" s="66" t="str">
        <f>IF(A1752&lt;&gt;"",(Input!Q1752*ScoringModel!$B$14+Input!R1752*ScoringModel!$B$15+Input!S1752*ScoringModel!$B$16+Input!T1752*ScoringModel!$B$17+Input!U1752*ScoringModel!$B$18+Input!V1752*ScoringModel!$B$19+Input!W1752*ScoringModel!$B$20)*0.01,"")</f>
        <v/>
      </c>
      <c r="P1752" s="66" t="str">
        <f>IF(A1752&lt;&gt;"",(Input!X1752*ScoringModel!$B$24+Input!Y1752*ScoringModel!$B$25+Input!Z1752*ScoringModel!$B$26+Input!AA1752*ScoringModel!$B$27+Input!AB1752*ScoringModel!$B$28+Input!AC1752*ScoringModel!$B$29+Input!AD1752*ScoringModel!$B$30)*0.01,"")</f>
        <v/>
      </c>
    </row>
    <row r="1753" spans="1:16" x14ac:dyDescent="0.25">
      <c r="A1753" s="154" t="str">
        <f>IF(Input!A1753&lt;&gt;"",Input!A1753,"")</f>
        <v/>
      </c>
      <c r="B1753" s="154" t="str">
        <f>IF(Input!D1753&lt;&gt;"",CONCATENATE(Input!D1753,", ",Input!C1753),"")</f>
        <v/>
      </c>
      <c r="C1753" s="154" t="str">
        <f>IF(Input!E1753&lt;&gt;"",Input!E1753,"")</f>
        <v/>
      </c>
      <c r="D1753" s="155" t="str">
        <f>IF(Input!F1753&lt;&gt;"",Input!F1753,"")</f>
        <v/>
      </c>
      <c r="E1753" s="154" t="str">
        <f>IF(Input!I1753&lt;&gt;"",CONCATENATE(Input!I1753,", ",LEFT(Input!H1753,1)),"")</f>
        <v/>
      </c>
      <c r="F1753" s="156"/>
      <c r="G1753" s="157" t="str">
        <f t="shared" si="27"/>
        <v/>
      </c>
      <c r="H1753" s="154" t="str">
        <f>IF(A1753&lt;&gt;"",VLOOKUP(G1753,ScoreRanges!$C$4:$E$8,3),"")</f>
        <v/>
      </c>
      <c r="I1753" s="156"/>
      <c r="J1753" s="129" t="str">
        <f>IF(AND(ConversionTable!$F$2&lt;&gt;"",A1753&lt;&gt;""),VLOOKUP(G1753,ConversionTable!B$2:D$402,3),"")</f>
        <v/>
      </c>
      <c r="K1753" s="66" t="str">
        <f>IF(AND(ConversionTable!$F$2&lt;&gt;"",A1753&lt;&gt;""),VLOOKUP(J1753,ConversionTable!I$4:K$7,3),"")</f>
        <v/>
      </c>
      <c r="M1753" s="66" t="str">
        <f>IF(A1753&lt;&gt;"",(Input!AE1753*ScoringModel!$B$11+Input!AF1753*ScoringModel!$B$21+Input!AG1753*ScoringModel!$B$31)*0.01,"")</f>
        <v/>
      </c>
      <c r="N1753" s="66" t="str">
        <f>IF(A1753&lt;&gt;"",(Input!J1753*ScoringModel!$B$4+Input!K1753*ScoringModel!$B$5+Input!L1753*ScoringModel!$B$6+Input!M1753*ScoringModel!$B$7+Input!N1753*ScoringModel!$B$8+Input!O1753*ScoringModel!$B$9+Input!P1753*ScoringModel!$B$10)*0.01,"")</f>
        <v/>
      </c>
      <c r="O1753" s="66" t="str">
        <f>IF(A1753&lt;&gt;"",(Input!Q1753*ScoringModel!$B$14+Input!R1753*ScoringModel!$B$15+Input!S1753*ScoringModel!$B$16+Input!T1753*ScoringModel!$B$17+Input!U1753*ScoringModel!$B$18+Input!V1753*ScoringModel!$B$19+Input!W1753*ScoringModel!$B$20)*0.01,"")</f>
        <v/>
      </c>
      <c r="P1753" s="66" t="str">
        <f>IF(A1753&lt;&gt;"",(Input!X1753*ScoringModel!$B$24+Input!Y1753*ScoringModel!$B$25+Input!Z1753*ScoringModel!$B$26+Input!AA1753*ScoringModel!$B$27+Input!AB1753*ScoringModel!$B$28+Input!AC1753*ScoringModel!$B$29+Input!AD1753*ScoringModel!$B$30)*0.01,"")</f>
        <v/>
      </c>
    </row>
    <row r="1754" spans="1:16" x14ac:dyDescent="0.25">
      <c r="A1754" s="154" t="str">
        <f>IF(Input!A1754&lt;&gt;"",Input!A1754,"")</f>
        <v/>
      </c>
      <c r="B1754" s="154" t="str">
        <f>IF(Input!D1754&lt;&gt;"",CONCATENATE(Input!D1754,", ",Input!C1754),"")</f>
        <v/>
      </c>
      <c r="C1754" s="154" t="str">
        <f>IF(Input!E1754&lt;&gt;"",Input!E1754,"")</f>
        <v/>
      </c>
      <c r="D1754" s="155" t="str">
        <f>IF(Input!F1754&lt;&gt;"",Input!F1754,"")</f>
        <v/>
      </c>
      <c r="E1754" s="154" t="str">
        <f>IF(Input!I1754&lt;&gt;"",CONCATENATE(Input!I1754,", ",LEFT(Input!H1754,1)),"")</f>
        <v/>
      </c>
      <c r="F1754" s="156"/>
      <c r="G1754" s="157" t="str">
        <f t="shared" si="27"/>
        <v/>
      </c>
      <c r="H1754" s="154" t="str">
        <f>IF(A1754&lt;&gt;"",VLOOKUP(G1754,ScoreRanges!$C$4:$E$8,3),"")</f>
        <v/>
      </c>
      <c r="I1754" s="156"/>
      <c r="J1754" s="129" t="str">
        <f>IF(AND(ConversionTable!$F$2&lt;&gt;"",A1754&lt;&gt;""),VLOOKUP(G1754,ConversionTable!B$2:D$402,3),"")</f>
        <v/>
      </c>
      <c r="K1754" s="66" t="str">
        <f>IF(AND(ConversionTable!$F$2&lt;&gt;"",A1754&lt;&gt;""),VLOOKUP(J1754,ConversionTable!I$4:K$7,3),"")</f>
        <v/>
      </c>
      <c r="M1754" s="66" t="str">
        <f>IF(A1754&lt;&gt;"",(Input!AE1754*ScoringModel!$B$11+Input!AF1754*ScoringModel!$B$21+Input!AG1754*ScoringModel!$B$31)*0.01,"")</f>
        <v/>
      </c>
      <c r="N1754" s="66" t="str">
        <f>IF(A1754&lt;&gt;"",(Input!J1754*ScoringModel!$B$4+Input!K1754*ScoringModel!$B$5+Input!L1754*ScoringModel!$B$6+Input!M1754*ScoringModel!$B$7+Input!N1754*ScoringModel!$B$8+Input!O1754*ScoringModel!$B$9+Input!P1754*ScoringModel!$B$10)*0.01,"")</f>
        <v/>
      </c>
      <c r="O1754" s="66" t="str">
        <f>IF(A1754&lt;&gt;"",(Input!Q1754*ScoringModel!$B$14+Input!R1754*ScoringModel!$B$15+Input!S1754*ScoringModel!$B$16+Input!T1754*ScoringModel!$B$17+Input!U1754*ScoringModel!$B$18+Input!V1754*ScoringModel!$B$19+Input!W1754*ScoringModel!$B$20)*0.01,"")</f>
        <v/>
      </c>
      <c r="P1754" s="66" t="str">
        <f>IF(A1754&lt;&gt;"",(Input!X1754*ScoringModel!$B$24+Input!Y1754*ScoringModel!$B$25+Input!Z1754*ScoringModel!$B$26+Input!AA1754*ScoringModel!$B$27+Input!AB1754*ScoringModel!$B$28+Input!AC1754*ScoringModel!$B$29+Input!AD1754*ScoringModel!$B$30)*0.01,"")</f>
        <v/>
      </c>
    </row>
    <row r="1755" spans="1:16" x14ac:dyDescent="0.25">
      <c r="A1755" s="154" t="str">
        <f>IF(Input!A1755&lt;&gt;"",Input!A1755,"")</f>
        <v/>
      </c>
      <c r="B1755" s="154" t="str">
        <f>IF(Input!D1755&lt;&gt;"",CONCATENATE(Input!D1755,", ",Input!C1755),"")</f>
        <v/>
      </c>
      <c r="C1755" s="154" t="str">
        <f>IF(Input!E1755&lt;&gt;"",Input!E1755,"")</f>
        <v/>
      </c>
      <c r="D1755" s="155" t="str">
        <f>IF(Input!F1755&lt;&gt;"",Input!F1755,"")</f>
        <v/>
      </c>
      <c r="E1755" s="154" t="str">
        <f>IF(Input!I1755&lt;&gt;"",CONCATENATE(Input!I1755,", ",LEFT(Input!H1755,1)),"")</f>
        <v/>
      </c>
      <c r="F1755" s="156"/>
      <c r="G1755" s="157" t="str">
        <f t="shared" si="27"/>
        <v/>
      </c>
      <c r="H1755" s="154" t="str">
        <f>IF(A1755&lt;&gt;"",VLOOKUP(G1755,ScoreRanges!$C$4:$E$8,3),"")</f>
        <v/>
      </c>
      <c r="I1755" s="156"/>
      <c r="J1755" s="129" t="str">
        <f>IF(AND(ConversionTable!$F$2&lt;&gt;"",A1755&lt;&gt;""),VLOOKUP(G1755,ConversionTable!B$2:D$402,3),"")</f>
        <v/>
      </c>
      <c r="K1755" s="66" t="str">
        <f>IF(AND(ConversionTable!$F$2&lt;&gt;"",A1755&lt;&gt;""),VLOOKUP(J1755,ConversionTable!I$4:K$7,3),"")</f>
        <v/>
      </c>
      <c r="M1755" s="66" t="str">
        <f>IF(A1755&lt;&gt;"",(Input!AE1755*ScoringModel!$B$11+Input!AF1755*ScoringModel!$B$21+Input!AG1755*ScoringModel!$B$31)*0.01,"")</f>
        <v/>
      </c>
      <c r="N1755" s="66" t="str">
        <f>IF(A1755&lt;&gt;"",(Input!J1755*ScoringModel!$B$4+Input!K1755*ScoringModel!$B$5+Input!L1755*ScoringModel!$B$6+Input!M1755*ScoringModel!$B$7+Input!N1755*ScoringModel!$B$8+Input!O1755*ScoringModel!$B$9+Input!P1755*ScoringModel!$B$10)*0.01,"")</f>
        <v/>
      </c>
      <c r="O1755" s="66" t="str">
        <f>IF(A1755&lt;&gt;"",(Input!Q1755*ScoringModel!$B$14+Input!R1755*ScoringModel!$B$15+Input!S1755*ScoringModel!$B$16+Input!T1755*ScoringModel!$B$17+Input!U1755*ScoringModel!$B$18+Input!V1755*ScoringModel!$B$19+Input!W1755*ScoringModel!$B$20)*0.01,"")</f>
        <v/>
      </c>
      <c r="P1755" s="66" t="str">
        <f>IF(A1755&lt;&gt;"",(Input!X1755*ScoringModel!$B$24+Input!Y1755*ScoringModel!$B$25+Input!Z1755*ScoringModel!$B$26+Input!AA1755*ScoringModel!$B$27+Input!AB1755*ScoringModel!$B$28+Input!AC1755*ScoringModel!$B$29+Input!AD1755*ScoringModel!$B$30)*0.01,"")</f>
        <v/>
      </c>
    </row>
    <row r="1756" spans="1:16" x14ac:dyDescent="0.25">
      <c r="A1756" s="154" t="str">
        <f>IF(Input!A1756&lt;&gt;"",Input!A1756,"")</f>
        <v/>
      </c>
      <c r="B1756" s="154" t="str">
        <f>IF(Input!D1756&lt;&gt;"",CONCATENATE(Input!D1756,", ",Input!C1756),"")</f>
        <v/>
      </c>
      <c r="C1756" s="154" t="str">
        <f>IF(Input!E1756&lt;&gt;"",Input!E1756,"")</f>
        <v/>
      </c>
      <c r="D1756" s="155" t="str">
        <f>IF(Input!F1756&lt;&gt;"",Input!F1756,"")</f>
        <v/>
      </c>
      <c r="E1756" s="154" t="str">
        <f>IF(Input!I1756&lt;&gt;"",CONCATENATE(Input!I1756,", ",LEFT(Input!H1756,1)),"")</f>
        <v/>
      </c>
      <c r="F1756" s="156"/>
      <c r="G1756" s="157" t="str">
        <f t="shared" si="27"/>
        <v/>
      </c>
      <c r="H1756" s="154" t="str">
        <f>IF(A1756&lt;&gt;"",VLOOKUP(G1756,ScoreRanges!$C$4:$E$8,3),"")</f>
        <v/>
      </c>
      <c r="I1756" s="156"/>
      <c r="J1756" s="129" t="str">
        <f>IF(AND(ConversionTable!$F$2&lt;&gt;"",A1756&lt;&gt;""),VLOOKUP(G1756,ConversionTable!B$2:D$402,3),"")</f>
        <v/>
      </c>
      <c r="K1756" s="66" t="str">
        <f>IF(AND(ConversionTable!$F$2&lt;&gt;"",A1756&lt;&gt;""),VLOOKUP(J1756,ConversionTable!I$4:K$7,3),"")</f>
        <v/>
      </c>
      <c r="M1756" s="66" t="str">
        <f>IF(A1756&lt;&gt;"",(Input!AE1756*ScoringModel!$B$11+Input!AF1756*ScoringModel!$B$21+Input!AG1756*ScoringModel!$B$31)*0.01,"")</f>
        <v/>
      </c>
      <c r="N1756" s="66" t="str">
        <f>IF(A1756&lt;&gt;"",(Input!J1756*ScoringModel!$B$4+Input!K1756*ScoringModel!$B$5+Input!L1756*ScoringModel!$B$6+Input!M1756*ScoringModel!$B$7+Input!N1756*ScoringModel!$B$8+Input!O1756*ScoringModel!$B$9+Input!P1756*ScoringModel!$B$10)*0.01,"")</f>
        <v/>
      </c>
      <c r="O1756" s="66" t="str">
        <f>IF(A1756&lt;&gt;"",(Input!Q1756*ScoringModel!$B$14+Input!R1756*ScoringModel!$B$15+Input!S1756*ScoringModel!$B$16+Input!T1756*ScoringModel!$B$17+Input!U1756*ScoringModel!$B$18+Input!V1756*ScoringModel!$B$19+Input!W1756*ScoringModel!$B$20)*0.01,"")</f>
        <v/>
      </c>
      <c r="P1756" s="66" t="str">
        <f>IF(A1756&lt;&gt;"",(Input!X1756*ScoringModel!$B$24+Input!Y1756*ScoringModel!$B$25+Input!Z1756*ScoringModel!$B$26+Input!AA1756*ScoringModel!$B$27+Input!AB1756*ScoringModel!$B$28+Input!AC1756*ScoringModel!$B$29+Input!AD1756*ScoringModel!$B$30)*0.01,"")</f>
        <v/>
      </c>
    </row>
    <row r="1757" spans="1:16" x14ac:dyDescent="0.25">
      <c r="A1757" s="154" t="str">
        <f>IF(Input!A1757&lt;&gt;"",Input!A1757,"")</f>
        <v/>
      </c>
      <c r="B1757" s="154" t="str">
        <f>IF(Input!D1757&lt;&gt;"",CONCATENATE(Input!D1757,", ",Input!C1757),"")</f>
        <v/>
      </c>
      <c r="C1757" s="154" t="str">
        <f>IF(Input!E1757&lt;&gt;"",Input!E1757,"")</f>
        <v/>
      </c>
      <c r="D1757" s="155" t="str">
        <f>IF(Input!F1757&lt;&gt;"",Input!F1757,"")</f>
        <v/>
      </c>
      <c r="E1757" s="154" t="str">
        <f>IF(Input!I1757&lt;&gt;"",CONCATENATE(Input!I1757,", ",LEFT(Input!H1757,1)),"")</f>
        <v/>
      </c>
      <c r="F1757" s="156"/>
      <c r="G1757" s="157" t="str">
        <f t="shared" si="27"/>
        <v/>
      </c>
      <c r="H1757" s="154" t="str">
        <f>IF(A1757&lt;&gt;"",VLOOKUP(G1757,ScoreRanges!$C$4:$E$8,3),"")</f>
        <v/>
      </c>
      <c r="I1757" s="156"/>
      <c r="J1757" s="129" t="str">
        <f>IF(AND(ConversionTable!$F$2&lt;&gt;"",A1757&lt;&gt;""),VLOOKUP(G1757,ConversionTable!B$2:D$402,3),"")</f>
        <v/>
      </c>
      <c r="K1757" s="66" t="str">
        <f>IF(AND(ConversionTable!$F$2&lt;&gt;"",A1757&lt;&gt;""),VLOOKUP(J1757,ConversionTable!I$4:K$7,3),"")</f>
        <v/>
      </c>
      <c r="M1757" s="66" t="str">
        <f>IF(A1757&lt;&gt;"",(Input!AE1757*ScoringModel!$B$11+Input!AF1757*ScoringModel!$B$21+Input!AG1757*ScoringModel!$B$31)*0.01,"")</f>
        <v/>
      </c>
      <c r="N1757" s="66" t="str">
        <f>IF(A1757&lt;&gt;"",(Input!J1757*ScoringModel!$B$4+Input!K1757*ScoringModel!$B$5+Input!L1757*ScoringModel!$B$6+Input!M1757*ScoringModel!$B$7+Input!N1757*ScoringModel!$B$8+Input!O1757*ScoringModel!$B$9+Input!P1757*ScoringModel!$B$10)*0.01,"")</f>
        <v/>
      </c>
      <c r="O1757" s="66" t="str">
        <f>IF(A1757&lt;&gt;"",(Input!Q1757*ScoringModel!$B$14+Input!R1757*ScoringModel!$B$15+Input!S1757*ScoringModel!$B$16+Input!T1757*ScoringModel!$B$17+Input!U1757*ScoringModel!$B$18+Input!V1757*ScoringModel!$B$19+Input!W1757*ScoringModel!$B$20)*0.01,"")</f>
        <v/>
      </c>
      <c r="P1757" s="66" t="str">
        <f>IF(A1757&lt;&gt;"",(Input!X1757*ScoringModel!$B$24+Input!Y1757*ScoringModel!$B$25+Input!Z1757*ScoringModel!$B$26+Input!AA1757*ScoringModel!$B$27+Input!AB1757*ScoringModel!$B$28+Input!AC1757*ScoringModel!$B$29+Input!AD1757*ScoringModel!$B$30)*0.01,"")</f>
        <v/>
      </c>
    </row>
    <row r="1758" spans="1:16" x14ac:dyDescent="0.25">
      <c r="A1758" s="154" t="str">
        <f>IF(Input!A1758&lt;&gt;"",Input!A1758,"")</f>
        <v/>
      </c>
      <c r="B1758" s="154" t="str">
        <f>IF(Input!D1758&lt;&gt;"",CONCATENATE(Input!D1758,", ",Input!C1758),"")</f>
        <v/>
      </c>
      <c r="C1758" s="154" t="str">
        <f>IF(Input!E1758&lt;&gt;"",Input!E1758,"")</f>
        <v/>
      </c>
      <c r="D1758" s="155" t="str">
        <f>IF(Input!F1758&lt;&gt;"",Input!F1758,"")</f>
        <v/>
      </c>
      <c r="E1758" s="154" t="str">
        <f>IF(Input!I1758&lt;&gt;"",CONCATENATE(Input!I1758,", ",LEFT(Input!H1758,1)),"")</f>
        <v/>
      </c>
      <c r="F1758" s="156"/>
      <c r="G1758" s="157" t="str">
        <f t="shared" si="27"/>
        <v/>
      </c>
      <c r="H1758" s="154" t="str">
        <f>IF(A1758&lt;&gt;"",VLOOKUP(G1758,ScoreRanges!$C$4:$E$8,3),"")</f>
        <v/>
      </c>
      <c r="I1758" s="156"/>
      <c r="J1758" s="129" t="str">
        <f>IF(AND(ConversionTable!$F$2&lt;&gt;"",A1758&lt;&gt;""),VLOOKUP(G1758,ConversionTable!B$2:D$402,3),"")</f>
        <v/>
      </c>
      <c r="K1758" s="66" t="str">
        <f>IF(AND(ConversionTable!$F$2&lt;&gt;"",A1758&lt;&gt;""),VLOOKUP(J1758,ConversionTable!I$4:K$7,3),"")</f>
        <v/>
      </c>
      <c r="M1758" s="66" t="str">
        <f>IF(A1758&lt;&gt;"",(Input!AE1758*ScoringModel!$B$11+Input!AF1758*ScoringModel!$B$21+Input!AG1758*ScoringModel!$B$31)*0.01,"")</f>
        <v/>
      </c>
      <c r="N1758" s="66" t="str">
        <f>IF(A1758&lt;&gt;"",(Input!J1758*ScoringModel!$B$4+Input!K1758*ScoringModel!$B$5+Input!L1758*ScoringModel!$B$6+Input!M1758*ScoringModel!$B$7+Input!N1758*ScoringModel!$B$8+Input!O1758*ScoringModel!$B$9+Input!P1758*ScoringModel!$B$10)*0.01,"")</f>
        <v/>
      </c>
      <c r="O1758" s="66" t="str">
        <f>IF(A1758&lt;&gt;"",(Input!Q1758*ScoringModel!$B$14+Input!R1758*ScoringModel!$B$15+Input!S1758*ScoringModel!$B$16+Input!T1758*ScoringModel!$B$17+Input!U1758*ScoringModel!$B$18+Input!V1758*ScoringModel!$B$19+Input!W1758*ScoringModel!$B$20)*0.01,"")</f>
        <v/>
      </c>
      <c r="P1758" s="66" t="str">
        <f>IF(A1758&lt;&gt;"",(Input!X1758*ScoringModel!$B$24+Input!Y1758*ScoringModel!$B$25+Input!Z1758*ScoringModel!$B$26+Input!AA1758*ScoringModel!$B$27+Input!AB1758*ScoringModel!$B$28+Input!AC1758*ScoringModel!$B$29+Input!AD1758*ScoringModel!$B$30)*0.01,"")</f>
        <v/>
      </c>
    </row>
    <row r="1759" spans="1:16" x14ac:dyDescent="0.25">
      <c r="A1759" s="154" t="str">
        <f>IF(Input!A1759&lt;&gt;"",Input!A1759,"")</f>
        <v/>
      </c>
      <c r="B1759" s="154" t="str">
        <f>IF(Input!D1759&lt;&gt;"",CONCATENATE(Input!D1759,", ",Input!C1759),"")</f>
        <v/>
      </c>
      <c r="C1759" s="154" t="str">
        <f>IF(Input!E1759&lt;&gt;"",Input!E1759,"")</f>
        <v/>
      </c>
      <c r="D1759" s="155" t="str">
        <f>IF(Input!F1759&lt;&gt;"",Input!F1759,"")</f>
        <v/>
      </c>
      <c r="E1759" s="154" t="str">
        <f>IF(Input!I1759&lt;&gt;"",CONCATENATE(Input!I1759,", ",LEFT(Input!H1759,1)),"")</f>
        <v/>
      </c>
      <c r="F1759" s="156"/>
      <c r="G1759" s="157" t="str">
        <f t="shared" si="27"/>
        <v/>
      </c>
      <c r="H1759" s="154" t="str">
        <f>IF(A1759&lt;&gt;"",VLOOKUP(G1759,ScoreRanges!$C$4:$E$8,3),"")</f>
        <v/>
      </c>
      <c r="I1759" s="156"/>
      <c r="J1759" s="129" t="str">
        <f>IF(AND(ConversionTable!$F$2&lt;&gt;"",A1759&lt;&gt;""),VLOOKUP(G1759,ConversionTable!B$2:D$402,3),"")</f>
        <v/>
      </c>
      <c r="K1759" s="66" t="str">
        <f>IF(AND(ConversionTable!$F$2&lt;&gt;"",A1759&lt;&gt;""),VLOOKUP(J1759,ConversionTable!I$4:K$7,3),"")</f>
        <v/>
      </c>
      <c r="M1759" s="66" t="str">
        <f>IF(A1759&lt;&gt;"",(Input!AE1759*ScoringModel!$B$11+Input!AF1759*ScoringModel!$B$21+Input!AG1759*ScoringModel!$B$31)*0.01,"")</f>
        <v/>
      </c>
      <c r="N1759" s="66" t="str">
        <f>IF(A1759&lt;&gt;"",(Input!J1759*ScoringModel!$B$4+Input!K1759*ScoringModel!$B$5+Input!L1759*ScoringModel!$B$6+Input!M1759*ScoringModel!$B$7+Input!N1759*ScoringModel!$B$8+Input!O1759*ScoringModel!$B$9+Input!P1759*ScoringModel!$B$10)*0.01,"")</f>
        <v/>
      </c>
      <c r="O1759" s="66" t="str">
        <f>IF(A1759&lt;&gt;"",(Input!Q1759*ScoringModel!$B$14+Input!R1759*ScoringModel!$B$15+Input!S1759*ScoringModel!$B$16+Input!T1759*ScoringModel!$B$17+Input!U1759*ScoringModel!$B$18+Input!V1759*ScoringModel!$B$19+Input!W1759*ScoringModel!$B$20)*0.01,"")</f>
        <v/>
      </c>
      <c r="P1759" s="66" t="str">
        <f>IF(A1759&lt;&gt;"",(Input!X1759*ScoringModel!$B$24+Input!Y1759*ScoringModel!$B$25+Input!Z1759*ScoringModel!$B$26+Input!AA1759*ScoringModel!$B$27+Input!AB1759*ScoringModel!$B$28+Input!AC1759*ScoringModel!$B$29+Input!AD1759*ScoringModel!$B$30)*0.01,"")</f>
        <v/>
      </c>
    </row>
    <row r="1760" spans="1:16" x14ac:dyDescent="0.25">
      <c r="A1760" s="154" t="str">
        <f>IF(Input!A1760&lt;&gt;"",Input!A1760,"")</f>
        <v/>
      </c>
      <c r="B1760" s="154" t="str">
        <f>IF(Input!D1760&lt;&gt;"",CONCATENATE(Input!D1760,", ",Input!C1760),"")</f>
        <v/>
      </c>
      <c r="C1760" s="154" t="str">
        <f>IF(Input!E1760&lt;&gt;"",Input!E1760,"")</f>
        <v/>
      </c>
      <c r="D1760" s="155" t="str">
        <f>IF(Input!F1760&lt;&gt;"",Input!F1760,"")</f>
        <v/>
      </c>
      <c r="E1760" s="154" t="str">
        <f>IF(Input!I1760&lt;&gt;"",CONCATENATE(Input!I1760,", ",LEFT(Input!H1760,1)),"")</f>
        <v/>
      </c>
      <c r="F1760" s="156"/>
      <c r="G1760" s="157" t="str">
        <f t="shared" si="27"/>
        <v/>
      </c>
      <c r="H1760" s="154" t="str">
        <f>IF(A1760&lt;&gt;"",VLOOKUP(G1760,ScoreRanges!$C$4:$E$8,3),"")</f>
        <v/>
      </c>
      <c r="I1760" s="156"/>
      <c r="J1760" s="129" t="str">
        <f>IF(AND(ConversionTable!$F$2&lt;&gt;"",A1760&lt;&gt;""),VLOOKUP(G1760,ConversionTable!B$2:D$402,3),"")</f>
        <v/>
      </c>
      <c r="K1760" s="66" t="str">
        <f>IF(AND(ConversionTable!$F$2&lt;&gt;"",A1760&lt;&gt;""),VLOOKUP(J1760,ConversionTable!I$4:K$7,3),"")</f>
        <v/>
      </c>
      <c r="M1760" s="66" t="str">
        <f>IF(A1760&lt;&gt;"",(Input!AE1760*ScoringModel!$B$11+Input!AF1760*ScoringModel!$B$21+Input!AG1760*ScoringModel!$B$31)*0.01,"")</f>
        <v/>
      </c>
      <c r="N1760" s="66" t="str">
        <f>IF(A1760&lt;&gt;"",(Input!J1760*ScoringModel!$B$4+Input!K1760*ScoringModel!$B$5+Input!L1760*ScoringModel!$B$6+Input!M1760*ScoringModel!$B$7+Input!N1760*ScoringModel!$B$8+Input!O1760*ScoringModel!$B$9+Input!P1760*ScoringModel!$B$10)*0.01,"")</f>
        <v/>
      </c>
      <c r="O1760" s="66" t="str">
        <f>IF(A1760&lt;&gt;"",(Input!Q1760*ScoringModel!$B$14+Input!R1760*ScoringModel!$B$15+Input!S1760*ScoringModel!$B$16+Input!T1760*ScoringModel!$B$17+Input!U1760*ScoringModel!$B$18+Input!V1760*ScoringModel!$B$19+Input!W1760*ScoringModel!$B$20)*0.01,"")</f>
        <v/>
      </c>
      <c r="P1760" s="66" t="str">
        <f>IF(A1760&lt;&gt;"",(Input!X1760*ScoringModel!$B$24+Input!Y1760*ScoringModel!$B$25+Input!Z1760*ScoringModel!$B$26+Input!AA1760*ScoringModel!$B$27+Input!AB1760*ScoringModel!$B$28+Input!AC1760*ScoringModel!$B$29+Input!AD1760*ScoringModel!$B$30)*0.01,"")</f>
        <v/>
      </c>
    </row>
    <row r="1761" spans="1:16" x14ac:dyDescent="0.25">
      <c r="A1761" s="154" t="str">
        <f>IF(Input!A1761&lt;&gt;"",Input!A1761,"")</f>
        <v/>
      </c>
      <c r="B1761" s="154" t="str">
        <f>IF(Input!D1761&lt;&gt;"",CONCATENATE(Input!D1761,", ",Input!C1761),"")</f>
        <v/>
      </c>
      <c r="C1761" s="154" t="str">
        <f>IF(Input!E1761&lt;&gt;"",Input!E1761,"")</f>
        <v/>
      </c>
      <c r="D1761" s="155" t="str">
        <f>IF(Input!F1761&lt;&gt;"",Input!F1761,"")</f>
        <v/>
      </c>
      <c r="E1761" s="154" t="str">
        <f>IF(Input!I1761&lt;&gt;"",CONCATENATE(Input!I1761,", ",LEFT(Input!H1761,1)),"")</f>
        <v/>
      </c>
      <c r="F1761" s="156"/>
      <c r="G1761" s="157" t="str">
        <f t="shared" si="27"/>
        <v/>
      </c>
      <c r="H1761" s="154" t="str">
        <f>IF(A1761&lt;&gt;"",VLOOKUP(G1761,ScoreRanges!$C$4:$E$8,3),"")</f>
        <v/>
      </c>
      <c r="I1761" s="156"/>
      <c r="J1761" s="129" t="str">
        <f>IF(AND(ConversionTable!$F$2&lt;&gt;"",A1761&lt;&gt;""),VLOOKUP(G1761,ConversionTable!B$2:D$402,3),"")</f>
        <v/>
      </c>
      <c r="K1761" s="66" t="str">
        <f>IF(AND(ConversionTable!$F$2&lt;&gt;"",A1761&lt;&gt;""),VLOOKUP(J1761,ConversionTable!I$4:K$7,3),"")</f>
        <v/>
      </c>
      <c r="M1761" s="66" t="str">
        <f>IF(A1761&lt;&gt;"",(Input!AE1761*ScoringModel!$B$11+Input!AF1761*ScoringModel!$B$21+Input!AG1761*ScoringModel!$B$31)*0.01,"")</f>
        <v/>
      </c>
      <c r="N1761" s="66" t="str">
        <f>IF(A1761&lt;&gt;"",(Input!J1761*ScoringModel!$B$4+Input!K1761*ScoringModel!$B$5+Input!L1761*ScoringModel!$B$6+Input!M1761*ScoringModel!$B$7+Input!N1761*ScoringModel!$B$8+Input!O1761*ScoringModel!$B$9+Input!P1761*ScoringModel!$B$10)*0.01,"")</f>
        <v/>
      </c>
      <c r="O1761" s="66" t="str">
        <f>IF(A1761&lt;&gt;"",(Input!Q1761*ScoringModel!$B$14+Input!R1761*ScoringModel!$B$15+Input!S1761*ScoringModel!$B$16+Input!T1761*ScoringModel!$B$17+Input!U1761*ScoringModel!$B$18+Input!V1761*ScoringModel!$B$19+Input!W1761*ScoringModel!$B$20)*0.01,"")</f>
        <v/>
      </c>
      <c r="P1761" s="66" t="str">
        <f>IF(A1761&lt;&gt;"",(Input!X1761*ScoringModel!$B$24+Input!Y1761*ScoringModel!$B$25+Input!Z1761*ScoringModel!$B$26+Input!AA1761*ScoringModel!$B$27+Input!AB1761*ScoringModel!$B$28+Input!AC1761*ScoringModel!$B$29+Input!AD1761*ScoringModel!$B$30)*0.01,"")</f>
        <v/>
      </c>
    </row>
    <row r="1762" spans="1:16" x14ac:dyDescent="0.25">
      <c r="A1762" s="154" t="str">
        <f>IF(Input!A1762&lt;&gt;"",Input!A1762,"")</f>
        <v/>
      </c>
      <c r="B1762" s="154" t="str">
        <f>IF(Input!D1762&lt;&gt;"",CONCATENATE(Input!D1762,", ",Input!C1762),"")</f>
        <v/>
      </c>
      <c r="C1762" s="154" t="str">
        <f>IF(Input!E1762&lt;&gt;"",Input!E1762,"")</f>
        <v/>
      </c>
      <c r="D1762" s="155" t="str">
        <f>IF(Input!F1762&lt;&gt;"",Input!F1762,"")</f>
        <v/>
      </c>
      <c r="E1762" s="154" t="str">
        <f>IF(Input!I1762&lt;&gt;"",CONCATENATE(Input!I1762,", ",LEFT(Input!H1762,1)),"")</f>
        <v/>
      </c>
      <c r="F1762" s="156"/>
      <c r="G1762" s="157" t="str">
        <f t="shared" si="27"/>
        <v/>
      </c>
      <c r="H1762" s="154" t="str">
        <f>IF(A1762&lt;&gt;"",VLOOKUP(G1762,ScoreRanges!$C$4:$E$8,3),"")</f>
        <v/>
      </c>
      <c r="I1762" s="156"/>
      <c r="J1762" s="129" t="str">
        <f>IF(AND(ConversionTable!$F$2&lt;&gt;"",A1762&lt;&gt;""),VLOOKUP(G1762,ConversionTable!B$2:D$402,3),"")</f>
        <v/>
      </c>
      <c r="K1762" s="66" t="str">
        <f>IF(AND(ConversionTable!$F$2&lt;&gt;"",A1762&lt;&gt;""),VLOOKUP(J1762,ConversionTable!I$4:K$7,3),"")</f>
        <v/>
      </c>
      <c r="M1762" s="66" t="str">
        <f>IF(A1762&lt;&gt;"",(Input!AE1762*ScoringModel!$B$11+Input!AF1762*ScoringModel!$B$21+Input!AG1762*ScoringModel!$B$31)*0.01,"")</f>
        <v/>
      </c>
      <c r="N1762" s="66" t="str">
        <f>IF(A1762&lt;&gt;"",(Input!J1762*ScoringModel!$B$4+Input!K1762*ScoringModel!$B$5+Input!L1762*ScoringModel!$B$6+Input!M1762*ScoringModel!$B$7+Input!N1762*ScoringModel!$B$8+Input!O1762*ScoringModel!$B$9+Input!P1762*ScoringModel!$B$10)*0.01,"")</f>
        <v/>
      </c>
      <c r="O1762" s="66" t="str">
        <f>IF(A1762&lt;&gt;"",(Input!Q1762*ScoringModel!$B$14+Input!R1762*ScoringModel!$B$15+Input!S1762*ScoringModel!$B$16+Input!T1762*ScoringModel!$B$17+Input!U1762*ScoringModel!$B$18+Input!V1762*ScoringModel!$B$19+Input!W1762*ScoringModel!$B$20)*0.01,"")</f>
        <v/>
      </c>
      <c r="P1762" s="66" t="str">
        <f>IF(A1762&lt;&gt;"",(Input!X1762*ScoringModel!$B$24+Input!Y1762*ScoringModel!$B$25+Input!Z1762*ScoringModel!$B$26+Input!AA1762*ScoringModel!$B$27+Input!AB1762*ScoringModel!$B$28+Input!AC1762*ScoringModel!$B$29+Input!AD1762*ScoringModel!$B$30)*0.01,"")</f>
        <v/>
      </c>
    </row>
    <row r="1763" spans="1:16" x14ac:dyDescent="0.25">
      <c r="A1763" s="154" t="str">
        <f>IF(Input!A1763&lt;&gt;"",Input!A1763,"")</f>
        <v/>
      </c>
      <c r="B1763" s="154" t="str">
        <f>IF(Input!D1763&lt;&gt;"",CONCATENATE(Input!D1763,", ",Input!C1763),"")</f>
        <v/>
      </c>
      <c r="C1763" s="154" t="str">
        <f>IF(Input!E1763&lt;&gt;"",Input!E1763,"")</f>
        <v/>
      </c>
      <c r="D1763" s="155" t="str">
        <f>IF(Input!F1763&lt;&gt;"",Input!F1763,"")</f>
        <v/>
      </c>
      <c r="E1763" s="154" t="str">
        <f>IF(Input!I1763&lt;&gt;"",CONCATENATE(Input!I1763,", ",LEFT(Input!H1763,1)),"")</f>
        <v/>
      </c>
      <c r="F1763" s="156"/>
      <c r="G1763" s="157" t="str">
        <f t="shared" si="27"/>
        <v/>
      </c>
      <c r="H1763" s="154" t="str">
        <f>IF(A1763&lt;&gt;"",VLOOKUP(G1763,ScoreRanges!$C$4:$E$8,3),"")</f>
        <v/>
      </c>
      <c r="I1763" s="156"/>
      <c r="J1763" s="129" t="str">
        <f>IF(AND(ConversionTable!$F$2&lt;&gt;"",A1763&lt;&gt;""),VLOOKUP(G1763,ConversionTable!B$2:D$402,3),"")</f>
        <v/>
      </c>
      <c r="K1763" s="66" t="str">
        <f>IF(AND(ConversionTable!$F$2&lt;&gt;"",A1763&lt;&gt;""),VLOOKUP(J1763,ConversionTable!I$4:K$7,3),"")</f>
        <v/>
      </c>
      <c r="M1763" s="66" t="str">
        <f>IF(A1763&lt;&gt;"",(Input!AE1763*ScoringModel!$B$11+Input!AF1763*ScoringModel!$B$21+Input!AG1763*ScoringModel!$B$31)*0.01,"")</f>
        <v/>
      </c>
      <c r="N1763" s="66" t="str">
        <f>IF(A1763&lt;&gt;"",(Input!J1763*ScoringModel!$B$4+Input!K1763*ScoringModel!$B$5+Input!L1763*ScoringModel!$B$6+Input!M1763*ScoringModel!$B$7+Input!N1763*ScoringModel!$B$8+Input!O1763*ScoringModel!$B$9+Input!P1763*ScoringModel!$B$10)*0.01,"")</f>
        <v/>
      </c>
      <c r="O1763" s="66" t="str">
        <f>IF(A1763&lt;&gt;"",(Input!Q1763*ScoringModel!$B$14+Input!R1763*ScoringModel!$B$15+Input!S1763*ScoringModel!$B$16+Input!T1763*ScoringModel!$B$17+Input!U1763*ScoringModel!$B$18+Input!V1763*ScoringModel!$B$19+Input!W1763*ScoringModel!$B$20)*0.01,"")</f>
        <v/>
      </c>
      <c r="P1763" s="66" t="str">
        <f>IF(A1763&lt;&gt;"",(Input!X1763*ScoringModel!$B$24+Input!Y1763*ScoringModel!$B$25+Input!Z1763*ScoringModel!$B$26+Input!AA1763*ScoringModel!$B$27+Input!AB1763*ScoringModel!$B$28+Input!AC1763*ScoringModel!$B$29+Input!AD1763*ScoringModel!$B$30)*0.01,"")</f>
        <v/>
      </c>
    </row>
    <row r="1764" spans="1:16" x14ac:dyDescent="0.25">
      <c r="A1764" s="154" t="str">
        <f>IF(Input!A1764&lt;&gt;"",Input!A1764,"")</f>
        <v/>
      </c>
      <c r="B1764" s="154" t="str">
        <f>IF(Input!D1764&lt;&gt;"",CONCATENATE(Input!D1764,", ",Input!C1764),"")</f>
        <v/>
      </c>
      <c r="C1764" s="154" t="str">
        <f>IF(Input!E1764&lt;&gt;"",Input!E1764,"")</f>
        <v/>
      </c>
      <c r="D1764" s="155" t="str">
        <f>IF(Input!F1764&lt;&gt;"",Input!F1764,"")</f>
        <v/>
      </c>
      <c r="E1764" s="154" t="str">
        <f>IF(Input!I1764&lt;&gt;"",CONCATENATE(Input!I1764,", ",LEFT(Input!H1764,1)),"")</f>
        <v/>
      </c>
      <c r="F1764" s="156"/>
      <c r="G1764" s="157" t="str">
        <f t="shared" si="27"/>
        <v/>
      </c>
      <c r="H1764" s="154" t="str">
        <f>IF(A1764&lt;&gt;"",VLOOKUP(G1764,ScoreRanges!$C$4:$E$8,3),"")</f>
        <v/>
      </c>
      <c r="I1764" s="156"/>
      <c r="J1764" s="129" t="str">
        <f>IF(AND(ConversionTable!$F$2&lt;&gt;"",A1764&lt;&gt;""),VLOOKUP(G1764,ConversionTable!B$2:D$402,3),"")</f>
        <v/>
      </c>
      <c r="K1764" s="66" t="str">
        <f>IF(AND(ConversionTable!$F$2&lt;&gt;"",A1764&lt;&gt;""),VLOOKUP(J1764,ConversionTable!I$4:K$7,3),"")</f>
        <v/>
      </c>
      <c r="M1764" s="66" t="str">
        <f>IF(A1764&lt;&gt;"",(Input!AE1764*ScoringModel!$B$11+Input!AF1764*ScoringModel!$B$21+Input!AG1764*ScoringModel!$B$31)*0.01,"")</f>
        <v/>
      </c>
      <c r="N1764" s="66" t="str">
        <f>IF(A1764&lt;&gt;"",(Input!J1764*ScoringModel!$B$4+Input!K1764*ScoringModel!$B$5+Input!L1764*ScoringModel!$B$6+Input!M1764*ScoringModel!$B$7+Input!N1764*ScoringModel!$B$8+Input!O1764*ScoringModel!$B$9+Input!P1764*ScoringModel!$B$10)*0.01,"")</f>
        <v/>
      </c>
      <c r="O1764" s="66" t="str">
        <f>IF(A1764&lt;&gt;"",(Input!Q1764*ScoringModel!$B$14+Input!R1764*ScoringModel!$B$15+Input!S1764*ScoringModel!$B$16+Input!T1764*ScoringModel!$B$17+Input!U1764*ScoringModel!$B$18+Input!V1764*ScoringModel!$B$19+Input!W1764*ScoringModel!$B$20)*0.01,"")</f>
        <v/>
      </c>
      <c r="P1764" s="66" t="str">
        <f>IF(A1764&lt;&gt;"",(Input!X1764*ScoringModel!$B$24+Input!Y1764*ScoringModel!$B$25+Input!Z1764*ScoringModel!$B$26+Input!AA1764*ScoringModel!$B$27+Input!AB1764*ScoringModel!$B$28+Input!AC1764*ScoringModel!$B$29+Input!AD1764*ScoringModel!$B$30)*0.01,"")</f>
        <v/>
      </c>
    </row>
    <row r="1765" spans="1:16" x14ac:dyDescent="0.25">
      <c r="A1765" s="154" t="str">
        <f>IF(Input!A1765&lt;&gt;"",Input!A1765,"")</f>
        <v/>
      </c>
      <c r="B1765" s="154" t="str">
        <f>IF(Input!D1765&lt;&gt;"",CONCATENATE(Input!D1765,", ",Input!C1765),"")</f>
        <v/>
      </c>
      <c r="C1765" s="154" t="str">
        <f>IF(Input!E1765&lt;&gt;"",Input!E1765,"")</f>
        <v/>
      </c>
      <c r="D1765" s="155" t="str">
        <f>IF(Input!F1765&lt;&gt;"",Input!F1765,"")</f>
        <v/>
      </c>
      <c r="E1765" s="154" t="str">
        <f>IF(Input!I1765&lt;&gt;"",CONCATENATE(Input!I1765,", ",LEFT(Input!H1765,1)),"")</f>
        <v/>
      </c>
      <c r="F1765" s="156"/>
      <c r="G1765" s="157" t="str">
        <f t="shared" si="27"/>
        <v/>
      </c>
      <c r="H1765" s="154" t="str">
        <f>IF(A1765&lt;&gt;"",VLOOKUP(G1765,ScoreRanges!$C$4:$E$8,3),"")</f>
        <v/>
      </c>
      <c r="I1765" s="156"/>
      <c r="J1765" s="129" t="str">
        <f>IF(AND(ConversionTable!$F$2&lt;&gt;"",A1765&lt;&gt;""),VLOOKUP(G1765,ConversionTable!B$2:D$402,3),"")</f>
        <v/>
      </c>
      <c r="K1765" s="66" t="str">
        <f>IF(AND(ConversionTable!$F$2&lt;&gt;"",A1765&lt;&gt;""),VLOOKUP(J1765,ConversionTable!I$4:K$7,3),"")</f>
        <v/>
      </c>
      <c r="M1765" s="66" t="str">
        <f>IF(A1765&lt;&gt;"",(Input!AE1765*ScoringModel!$B$11+Input!AF1765*ScoringModel!$B$21+Input!AG1765*ScoringModel!$B$31)*0.01,"")</f>
        <v/>
      </c>
      <c r="N1765" s="66" t="str">
        <f>IF(A1765&lt;&gt;"",(Input!J1765*ScoringModel!$B$4+Input!K1765*ScoringModel!$B$5+Input!L1765*ScoringModel!$B$6+Input!M1765*ScoringModel!$B$7+Input!N1765*ScoringModel!$B$8+Input!O1765*ScoringModel!$B$9+Input!P1765*ScoringModel!$B$10)*0.01,"")</f>
        <v/>
      </c>
      <c r="O1765" s="66" t="str">
        <f>IF(A1765&lt;&gt;"",(Input!Q1765*ScoringModel!$B$14+Input!R1765*ScoringModel!$B$15+Input!S1765*ScoringModel!$B$16+Input!T1765*ScoringModel!$B$17+Input!U1765*ScoringModel!$B$18+Input!V1765*ScoringModel!$B$19+Input!W1765*ScoringModel!$B$20)*0.01,"")</f>
        <v/>
      </c>
      <c r="P1765" s="66" t="str">
        <f>IF(A1765&lt;&gt;"",(Input!X1765*ScoringModel!$B$24+Input!Y1765*ScoringModel!$B$25+Input!Z1765*ScoringModel!$B$26+Input!AA1765*ScoringModel!$B$27+Input!AB1765*ScoringModel!$B$28+Input!AC1765*ScoringModel!$B$29+Input!AD1765*ScoringModel!$B$30)*0.01,"")</f>
        <v/>
      </c>
    </row>
    <row r="1766" spans="1:16" x14ac:dyDescent="0.25">
      <c r="A1766" s="154" t="str">
        <f>IF(Input!A1766&lt;&gt;"",Input!A1766,"")</f>
        <v/>
      </c>
      <c r="B1766" s="154" t="str">
        <f>IF(Input!D1766&lt;&gt;"",CONCATENATE(Input!D1766,", ",Input!C1766),"")</f>
        <v/>
      </c>
      <c r="C1766" s="154" t="str">
        <f>IF(Input!E1766&lt;&gt;"",Input!E1766,"")</f>
        <v/>
      </c>
      <c r="D1766" s="155" t="str">
        <f>IF(Input!F1766&lt;&gt;"",Input!F1766,"")</f>
        <v/>
      </c>
      <c r="E1766" s="154" t="str">
        <f>IF(Input!I1766&lt;&gt;"",CONCATENATE(Input!I1766,", ",LEFT(Input!H1766,1)),"")</f>
        <v/>
      </c>
      <c r="F1766" s="156"/>
      <c r="G1766" s="157" t="str">
        <f t="shared" si="27"/>
        <v/>
      </c>
      <c r="H1766" s="154" t="str">
        <f>IF(A1766&lt;&gt;"",VLOOKUP(G1766,ScoreRanges!$C$4:$E$8,3),"")</f>
        <v/>
      </c>
      <c r="I1766" s="156"/>
      <c r="J1766" s="129" t="str">
        <f>IF(AND(ConversionTable!$F$2&lt;&gt;"",A1766&lt;&gt;""),VLOOKUP(G1766,ConversionTable!B$2:D$402,3),"")</f>
        <v/>
      </c>
      <c r="K1766" s="66" t="str">
        <f>IF(AND(ConversionTable!$F$2&lt;&gt;"",A1766&lt;&gt;""),VLOOKUP(J1766,ConversionTable!I$4:K$7,3),"")</f>
        <v/>
      </c>
      <c r="M1766" s="66" t="str">
        <f>IF(A1766&lt;&gt;"",(Input!AE1766*ScoringModel!$B$11+Input!AF1766*ScoringModel!$B$21+Input!AG1766*ScoringModel!$B$31)*0.01,"")</f>
        <v/>
      </c>
      <c r="N1766" s="66" t="str">
        <f>IF(A1766&lt;&gt;"",(Input!J1766*ScoringModel!$B$4+Input!K1766*ScoringModel!$B$5+Input!L1766*ScoringModel!$B$6+Input!M1766*ScoringModel!$B$7+Input!N1766*ScoringModel!$B$8+Input!O1766*ScoringModel!$B$9+Input!P1766*ScoringModel!$B$10)*0.01,"")</f>
        <v/>
      </c>
      <c r="O1766" s="66" t="str">
        <f>IF(A1766&lt;&gt;"",(Input!Q1766*ScoringModel!$B$14+Input!R1766*ScoringModel!$B$15+Input!S1766*ScoringModel!$B$16+Input!T1766*ScoringModel!$B$17+Input!U1766*ScoringModel!$B$18+Input!V1766*ScoringModel!$B$19+Input!W1766*ScoringModel!$B$20)*0.01,"")</f>
        <v/>
      </c>
      <c r="P1766" s="66" t="str">
        <f>IF(A1766&lt;&gt;"",(Input!X1766*ScoringModel!$B$24+Input!Y1766*ScoringModel!$B$25+Input!Z1766*ScoringModel!$B$26+Input!AA1766*ScoringModel!$B$27+Input!AB1766*ScoringModel!$B$28+Input!AC1766*ScoringModel!$B$29+Input!AD1766*ScoringModel!$B$30)*0.01,"")</f>
        <v/>
      </c>
    </row>
    <row r="1767" spans="1:16" x14ac:dyDescent="0.25">
      <c r="A1767" s="154" t="str">
        <f>IF(Input!A1767&lt;&gt;"",Input!A1767,"")</f>
        <v/>
      </c>
      <c r="B1767" s="154" t="str">
        <f>IF(Input!D1767&lt;&gt;"",CONCATENATE(Input!D1767,", ",Input!C1767),"")</f>
        <v/>
      </c>
      <c r="C1767" s="154" t="str">
        <f>IF(Input!E1767&lt;&gt;"",Input!E1767,"")</f>
        <v/>
      </c>
      <c r="D1767" s="155" t="str">
        <f>IF(Input!F1767&lt;&gt;"",Input!F1767,"")</f>
        <v/>
      </c>
      <c r="E1767" s="154" t="str">
        <f>IF(Input!I1767&lt;&gt;"",CONCATENATE(Input!I1767,", ",LEFT(Input!H1767,1)),"")</f>
        <v/>
      </c>
      <c r="F1767" s="156"/>
      <c r="G1767" s="157" t="str">
        <f t="shared" si="27"/>
        <v/>
      </c>
      <c r="H1767" s="154" t="str">
        <f>IF(A1767&lt;&gt;"",VLOOKUP(G1767,ScoreRanges!$C$4:$E$8,3),"")</f>
        <v/>
      </c>
      <c r="I1767" s="156"/>
      <c r="J1767" s="129" t="str">
        <f>IF(AND(ConversionTable!$F$2&lt;&gt;"",A1767&lt;&gt;""),VLOOKUP(G1767,ConversionTable!B$2:D$402,3),"")</f>
        <v/>
      </c>
      <c r="K1767" s="66" t="str">
        <f>IF(AND(ConversionTable!$F$2&lt;&gt;"",A1767&lt;&gt;""),VLOOKUP(J1767,ConversionTable!I$4:K$7,3),"")</f>
        <v/>
      </c>
      <c r="M1767" s="66" t="str">
        <f>IF(A1767&lt;&gt;"",(Input!AE1767*ScoringModel!$B$11+Input!AF1767*ScoringModel!$B$21+Input!AG1767*ScoringModel!$B$31)*0.01,"")</f>
        <v/>
      </c>
      <c r="N1767" s="66" t="str">
        <f>IF(A1767&lt;&gt;"",(Input!J1767*ScoringModel!$B$4+Input!K1767*ScoringModel!$B$5+Input!L1767*ScoringModel!$B$6+Input!M1767*ScoringModel!$B$7+Input!N1767*ScoringModel!$B$8+Input!O1767*ScoringModel!$B$9+Input!P1767*ScoringModel!$B$10)*0.01,"")</f>
        <v/>
      </c>
      <c r="O1767" s="66" t="str">
        <f>IF(A1767&lt;&gt;"",(Input!Q1767*ScoringModel!$B$14+Input!R1767*ScoringModel!$B$15+Input!S1767*ScoringModel!$B$16+Input!T1767*ScoringModel!$B$17+Input!U1767*ScoringModel!$B$18+Input!V1767*ScoringModel!$B$19+Input!W1767*ScoringModel!$B$20)*0.01,"")</f>
        <v/>
      </c>
      <c r="P1767" s="66" t="str">
        <f>IF(A1767&lt;&gt;"",(Input!X1767*ScoringModel!$B$24+Input!Y1767*ScoringModel!$B$25+Input!Z1767*ScoringModel!$B$26+Input!AA1767*ScoringModel!$B$27+Input!AB1767*ScoringModel!$B$28+Input!AC1767*ScoringModel!$B$29+Input!AD1767*ScoringModel!$B$30)*0.01,"")</f>
        <v/>
      </c>
    </row>
    <row r="1768" spans="1:16" x14ac:dyDescent="0.25">
      <c r="A1768" s="154" t="str">
        <f>IF(Input!A1768&lt;&gt;"",Input!A1768,"")</f>
        <v/>
      </c>
      <c r="B1768" s="154" t="str">
        <f>IF(Input!D1768&lt;&gt;"",CONCATENATE(Input!D1768,", ",Input!C1768),"")</f>
        <v/>
      </c>
      <c r="C1768" s="154" t="str">
        <f>IF(Input!E1768&lt;&gt;"",Input!E1768,"")</f>
        <v/>
      </c>
      <c r="D1768" s="155" t="str">
        <f>IF(Input!F1768&lt;&gt;"",Input!F1768,"")</f>
        <v/>
      </c>
      <c r="E1768" s="154" t="str">
        <f>IF(Input!I1768&lt;&gt;"",CONCATENATE(Input!I1768,", ",LEFT(Input!H1768,1)),"")</f>
        <v/>
      </c>
      <c r="F1768" s="156"/>
      <c r="G1768" s="157" t="str">
        <f t="shared" si="27"/>
        <v/>
      </c>
      <c r="H1768" s="154" t="str">
        <f>IF(A1768&lt;&gt;"",VLOOKUP(G1768,ScoreRanges!$C$4:$E$8,3),"")</f>
        <v/>
      </c>
      <c r="I1768" s="156"/>
      <c r="J1768" s="129" t="str">
        <f>IF(AND(ConversionTable!$F$2&lt;&gt;"",A1768&lt;&gt;""),VLOOKUP(G1768,ConversionTable!B$2:D$402,3),"")</f>
        <v/>
      </c>
      <c r="K1768" s="66" t="str">
        <f>IF(AND(ConversionTable!$F$2&lt;&gt;"",A1768&lt;&gt;""),VLOOKUP(J1768,ConversionTable!I$4:K$7,3),"")</f>
        <v/>
      </c>
      <c r="M1768" s="66" t="str">
        <f>IF(A1768&lt;&gt;"",(Input!AE1768*ScoringModel!$B$11+Input!AF1768*ScoringModel!$B$21+Input!AG1768*ScoringModel!$B$31)*0.01,"")</f>
        <v/>
      </c>
      <c r="N1768" s="66" t="str">
        <f>IF(A1768&lt;&gt;"",(Input!J1768*ScoringModel!$B$4+Input!K1768*ScoringModel!$B$5+Input!L1768*ScoringModel!$B$6+Input!M1768*ScoringModel!$B$7+Input!N1768*ScoringModel!$B$8+Input!O1768*ScoringModel!$B$9+Input!P1768*ScoringModel!$B$10)*0.01,"")</f>
        <v/>
      </c>
      <c r="O1768" s="66" t="str">
        <f>IF(A1768&lt;&gt;"",(Input!Q1768*ScoringModel!$B$14+Input!R1768*ScoringModel!$B$15+Input!S1768*ScoringModel!$B$16+Input!T1768*ScoringModel!$B$17+Input!U1768*ScoringModel!$B$18+Input!V1768*ScoringModel!$B$19+Input!W1768*ScoringModel!$B$20)*0.01,"")</f>
        <v/>
      </c>
      <c r="P1768" s="66" t="str">
        <f>IF(A1768&lt;&gt;"",(Input!X1768*ScoringModel!$B$24+Input!Y1768*ScoringModel!$B$25+Input!Z1768*ScoringModel!$B$26+Input!AA1768*ScoringModel!$B$27+Input!AB1768*ScoringModel!$B$28+Input!AC1768*ScoringModel!$B$29+Input!AD1768*ScoringModel!$B$30)*0.01,"")</f>
        <v/>
      </c>
    </row>
    <row r="1769" spans="1:16" x14ac:dyDescent="0.25">
      <c r="A1769" s="154" t="str">
        <f>IF(Input!A1769&lt;&gt;"",Input!A1769,"")</f>
        <v/>
      </c>
      <c r="B1769" s="154" t="str">
        <f>IF(Input!D1769&lt;&gt;"",CONCATENATE(Input!D1769,", ",Input!C1769),"")</f>
        <v/>
      </c>
      <c r="C1769" s="154" t="str">
        <f>IF(Input!E1769&lt;&gt;"",Input!E1769,"")</f>
        <v/>
      </c>
      <c r="D1769" s="155" t="str">
        <f>IF(Input!F1769&lt;&gt;"",Input!F1769,"")</f>
        <v/>
      </c>
      <c r="E1769" s="154" t="str">
        <f>IF(Input!I1769&lt;&gt;"",CONCATENATE(Input!I1769,", ",LEFT(Input!H1769,1)),"")</f>
        <v/>
      </c>
      <c r="F1769" s="156"/>
      <c r="G1769" s="157" t="str">
        <f t="shared" si="27"/>
        <v/>
      </c>
      <c r="H1769" s="154" t="str">
        <f>IF(A1769&lt;&gt;"",VLOOKUP(G1769,ScoreRanges!$C$4:$E$8,3),"")</f>
        <v/>
      </c>
      <c r="I1769" s="156"/>
      <c r="J1769" s="129" t="str">
        <f>IF(AND(ConversionTable!$F$2&lt;&gt;"",A1769&lt;&gt;""),VLOOKUP(G1769,ConversionTable!B$2:D$402,3),"")</f>
        <v/>
      </c>
      <c r="K1769" s="66" t="str">
        <f>IF(AND(ConversionTable!$F$2&lt;&gt;"",A1769&lt;&gt;""),VLOOKUP(J1769,ConversionTable!I$4:K$7,3),"")</f>
        <v/>
      </c>
      <c r="M1769" s="66" t="str">
        <f>IF(A1769&lt;&gt;"",(Input!AE1769*ScoringModel!$B$11+Input!AF1769*ScoringModel!$B$21+Input!AG1769*ScoringModel!$B$31)*0.01,"")</f>
        <v/>
      </c>
      <c r="N1769" s="66" t="str">
        <f>IF(A1769&lt;&gt;"",(Input!J1769*ScoringModel!$B$4+Input!K1769*ScoringModel!$B$5+Input!L1769*ScoringModel!$B$6+Input!M1769*ScoringModel!$B$7+Input!N1769*ScoringModel!$B$8+Input!O1769*ScoringModel!$B$9+Input!P1769*ScoringModel!$B$10)*0.01,"")</f>
        <v/>
      </c>
      <c r="O1769" s="66" t="str">
        <f>IF(A1769&lt;&gt;"",(Input!Q1769*ScoringModel!$B$14+Input!R1769*ScoringModel!$B$15+Input!S1769*ScoringModel!$B$16+Input!T1769*ScoringModel!$B$17+Input!U1769*ScoringModel!$B$18+Input!V1769*ScoringModel!$B$19+Input!W1769*ScoringModel!$B$20)*0.01,"")</f>
        <v/>
      </c>
      <c r="P1769" s="66" t="str">
        <f>IF(A1769&lt;&gt;"",(Input!X1769*ScoringModel!$B$24+Input!Y1769*ScoringModel!$B$25+Input!Z1769*ScoringModel!$B$26+Input!AA1769*ScoringModel!$B$27+Input!AB1769*ScoringModel!$B$28+Input!AC1769*ScoringModel!$B$29+Input!AD1769*ScoringModel!$B$30)*0.01,"")</f>
        <v/>
      </c>
    </row>
    <row r="1770" spans="1:16" x14ac:dyDescent="0.25">
      <c r="A1770" s="154" t="str">
        <f>IF(Input!A1770&lt;&gt;"",Input!A1770,"")</f>
        <v/>
      </c>
      <c r="B1770" s="154" t="str">
        <f>IF(Input!D1770&lt;&gt;"",CONCATENATE(Input!D1770,", ",Input!C1770),"")</f>
        <v/>
      </c>
      <c r="C1770" s="154" t="str">
        <f>IF(Input!E1770&lt;&gt;"",Input!E1770,"")</f>
        <v/>
      </c>
      <c r="D1770" s="155" t="str">
        <f>IF(Input!F1770&lt;&gt;"",Input!F1770,"")</f>
        <v/>
      </c>
      <c r="E1770" s="154" t="str">
        <f>IF(Input!I1770&lt;&gt;"",CONCATENATE(Input!I1770,", ",LEFT(Input!H1770,1)),"")</f>
        <v/>
      </c>
      <c r="F1770" s="156"/>
      <c r="G1770" s="157" t="str">
        <f t="shared" si="27"/>
        <v/>
      </c>
      <c r="H1770" s="154" t="str">
        <f>IF(A1770&lt;&gt;"",VLOOKUP(G1770,ScoreRanges!$C$4:$E$8,3),"")</f>
        <v/>
      </c>
      <c r="I1770" s="156"/>
      <c r="J1770" s="129" t="str">
        <f>IF(AND(ConversionTable!$F$2&lt;&gt;"",A1770&lt;&gt;""),VLOOKUP(G1770,ConversionTable!B$2:D$402,3),"")</f>
        <v/>
      </c>
      <c r="K1770" s="66" t="str">
        <f>IF(AND(ConversionTable!$F$2&lt;&gt;"",A1770&lt;&gt;""),VLOOKUP(J1770,ConversionTable!I$4:K$7,3),"")</f>
        <v/>
      </c>
      <c r="M1770" s="66" t="str">
        <f>IF(A1770&lt;&gt;"",(Input!AE1770*ScoringModel!$B$11+Input!AF1770*ScoringModel!$B$21+Input!AG1770*ScoringModel!$B$31)*0.01,"")</f>
        <v/>
      </c>
      <c r="N1770" s="66" t="str">
        <f>IF(A1770&lt;&gt;"",(Input!J1770*ScoringModel!$B$4+Input!K1770*ScoringModel!$B$5+Input!L1770*ScoringModel!$B$6+Input!M1770*ScoringModel!$B$7+Input!N1770*ScoringModel!$B$8+Input!O1770*ScoringModel!$B$9+Input!P1770*ScoringModel!$B$10)*0.01,"")</f>
        <v/>
      </c>
      <c r="O1770" s="66" t="str">
        <f>IF(A1770&lt;&gt;"",(Input!Q1770*ScoringModel!$B$14+Input!R1770*ScoringModel!$B$15+Input!S1770*ScoringModel!$B$16+Input!T1770*ScoringModel!$B$17+Input!U1770*ScoringModel!$B$18+Input!V1770*ScoringModel!$B$19+Input!W1770*ScoringModel!$B$20)*0.01,"")</f>
        <v/>
      </c>
      <c r="P1770" s="66" t="str">
        <f>IF(A1770&lt;&gt;"",(Input!X1770*ScoringModel!$B$24+Input!Y1770*ScoringModel!$B$25+Input!Z1770*ScoringModel!$B$26+Input!AA1770*ScoringModel!$B$27+Input!AB1770*ScoringModel!$B$28+Input!AC1770*ScoringModel!$B$29+Input!AD1770*ScoringModel!$B$30)*0.01,"")</f>
        <v/>
      </c>
    </row>
    <row r="1771" spans="1:16" x14ac:dyDescent="0.25">
      <c r="A1771" s="154" t="str">
        <f>IF(Input!A1771&lt;&gt;"",Input!A1771,"")</f>
        <v/>
      </c>
      <c r="B1771" s="154" t="str">
        <f>IF(Input!D1771&lt;&gt;"",CONCATENATE(Input!D1771,", ",Input!C1771),"")</f>
        <v/>
      </c>
      <c r="C1771" s="154" t="str">
        <f>IF(Input!E1771&lt;&gt;"",Input!E1771,"")</f>
        <v/>
      </c>
      <c r="D1771" s="155" t="str">
        <f>IF(Input!F1771&lt;&gt;"",Input!F1771,"")</f>
        <v/>
      </c>
      <c r="E1771" s="154" t="str">
        <f>IF(Input!I1771&lt;&gt;"",CONCATENATE(Input!I1771,", ",LEFT(Input!H1771,1)),"")</f>
        <v/>
      </c>
      <c r="F1771" s="156"/>
      <c r="G1771" s="157" t="str">
        <f t="shared" si="27"/>
        <v/>
      </c>
      <c r="H1771" s="154" t="str">
        <f>IF(A1771&lt;&gt;"",VLOOKUP(G1771,ScoreRanges!$C$4:$E$8,3),"")</f>
        <v/>
      </c>
      <c r="I1771" s="156"/>
      <c r="J1771" s="129" t="str">
        <f>IF(AND(ConversionTable!$F$2&lt;&gt;"",A1771&lt;&gt;""),VLOOKUP(G1771,ConversionTable!B$2:D$402,3),"")</f>
        <v/>
      </c>
      <c r="K1771" s="66" t="str">
        <f>IF(AND(ConversionTable!$F$2&lt;&gt;"",A1771&lt;&gt;""),VLOOKUP(J1771,ConversionTable!I$4:K$7,3),"")</f>
        <v/>
      </c>
      <c r="M1771" s="66" t="str">
        <f>IF(A1771&lt;&gt;"",(Input!AE1771*ScoringModel!$B$11+Input!AF1771*ScoringModel!$B$21+Input!AG1771*ScoringModel!$B$31)*0.01,"")</f>
        <v/>
      </c>
      <c r="N1771" s="66" t="str">
        <f>IF(A1771&lt;&gt;"",(Input!J1771*ScoringModel!$B$4+Input!K1771*ScoringModel!$B$5+Input!L1771*ScoringModel!$B$6+Input!M1771*ScoringModel!$B$7+Input!N1771*ScoringModel!$B$8+Input!O1771*ScoringModel!$B$9+Input!P1771*ScoringModel!$B$10)*0.01,"")</f>
        <v/>
      </c>
      <c r="O1771" s="66" t="str">
        <f>IF(A1771&lt;&gt;"",(Input!Q1771*ScoringModel!$B$14+Input!R1771*ScoringModel!$B$15+Input!S1771*ScoringModel!$B$16+Input!T1771*ScoringModel!$B$17+Input!U1771*ScoringModel!$B$18+Input!V1771*ScoringModel!$B$19+Input!W1771*ScoringModel!$B$20)*0.01,"")</f>
        <v/>
      </c>
      <c r="P1771" s="66" t="str">
        <f>IF(A1771&lt;&gt;"",(Input!X1771*ScoringModel!$B$24+Input!Y1771*ScoringModel!$B$25+Input!Z1771*ScoringModel!$B$26+Input!AA1771*ScoringModel!$B$27+Input!AB1771*ScoringModel!$B$28+Input!AC1771*ScoringModel!$B$29+Input!AD1771*ScoringModel!$B$30)*0.01,"")</f>
        <v/>
      </c>
    </row>
    <row r="1772" spans="1:16" x14ac:dyDescent="0.25">
      <c r="A1772" s="154" t="str">
        <f>IF(Input!A1772&lt;&gt;"",Input!A1772,"")</f>
        <v/>
      </c>
      <c r="B1772" s="154" t="str">
        <f>IF(Input!D1772&lt;&gt;"",CONCATENATE(Input!D1772,", ",Input!C1772),"")</f>
        <v/>
      </c>
      <c r="C1772" s="154" t="str">
        <f>IF(Input!E1772&lt;&gt;"",Input!E1772,"")</f>
        <v/>
      </c>
      <c r="D1772" s="155" t="str">
        <f>IF(Input!F1772&lt;&gt;"",Input!F1772,"")</f>
        <v/>
      </c>
      <c r="E1772" s="154" t="str">
        <f>IF(Input!I1772&lt;&gt;"",CONCATENATE(Input!I1772,", ",LEFT(Input!H1772,1)),"")</f>
        <v/>
      </c>
      <c r="F1772" s="156"/>
      <c r="G1772" s="157" t="str">
        <f t="shared" si="27"/>
        <v/>
      </c>
      <c r="H1772" s="154" t="str">
        <f>IF(A1772&lt;&gt;"",VLOOKUP(G1772,ScoreRanges!$C$4:$E$8,3),"")</f>
        <v/>
      </c>
      <c r="I1772" s="156"/>
      <c r="J1772" s="129" t="str">
        <f>IF(AND(ConversionTable!$F$2&lt;&gt;"",A1772&lt;&gt;""),VLOOKUP(G1772,ConversionTable!B$2:D$402,3),"")</f>
        <v/>
      </c>
      <c r="K1772" s="66" t="str">
        <f>IF(AND(ConversionTable!$F$2&lt;&gt;"",A1772&lt;&gt;""),VLOOKUP(J1772,ConversionTable!I$4:K$7,3),"")</f>
        <v/>
      </c>
      <c r="M1772" s="66" t="str">
        <f>IF(A1772&lt;&gt;"",(Input!AE1772*ScoringModel!$B$11+Input!AF1772*ScoringModel!$B$21+Input!AG1772*ScoringModel!$B$31)*0.01,"")</f>
        <v/>
      </c>
      <c r="N1772" s="66" t="str">
        <f>IF(A1772&lt;&gt;"",(Input!J1772*ScoringModel!$B$4+Input!K1772*ScoringModel!$B$5+Input!L1772*ScoringModel!$B$6+Input!M1772*ScoringModel!$B$7+Input!N1772*ScoringModel!$B$8+Input!O1772*ScoringModel!$B$9+Input!P1772*ScoringModel!$B$10)*0.01,"")</f>
        <v/>
      </c>
      <c r="O1772" s="66" t="str">
        <f>IF(A1772&lt;&gt;"",(Input!Q1772*ScoringModel!$B$14+Input!R1772*ScoringModel!$B$15+Input!S1772*ScoringModel!$B$16+Input!T1772*ScoringModel!$B$17+Input!U1772*ScoringModel!$B$18+Input!V1772*ScoringModel!$B$19+Input!W1772*ScoringModel!$B$20)*0.01,"")</f>
        <v/>
      </c>
      <c r="P1772" s="66" t="str">
        <f>IF(A1772&lt;&gt;"",(Input!X1772*ScoringModel!$B$24+Input!Y1772*ScoringModel!$B$25+Input!Z1772*ScoringModel!$B$26+Input!AA1772*ScoringModel!$B$27+Input!AB1772*ScoringModel!$B$28+Input!AC1772*ScoringModel!$B$29+Input!AD1772*ScoringModel!$B$30)*0.01,"")</f>
        <v/>
      </c>
    </row>
    <row r="1773" spans="1:16" x14ac:dyDescent="0.25">
      <c r="A1773" s="154" t="str">
        <f>IF(Input!A1773&lt;&gt;"",Input!A1773,"")</f>
        <v/>
      </c>
      <c r="B1773" s="154" t="str">
        <f>IF(Input!D1773&lt;&gt;"",CONCATENATE(Input!D1773,", ",Input!C1773),"")</f>
        <v/>
      </c>
      <c r="C1773" s="154" t="str">
        <f>IF(Input!E1773&lt;&gt;"",Input!E1773,"")</f>
        <v/>
      </c>
      <c r="D1773" s="155" t="str">
        <f>IF(Input!F1773&lt;&gt;"",Input!F1773,"")</f>
        <v/>
      </c>
      <c r="E1773" s="154" t="str">
        <f>IF(Input!I1773&lt;&gt;"",CONCATENATE(Input!I1773,", ",LEFT(Input!H1773,1)),"")</f>
        <v/>
      </c>
      <c r="F1773" s="156"/>
      <c r="G1773" s="157" t="str">
        <f t="shared" si="27"/>
        <v/>
      </c>
      <c r="H1773" s="154" t="str">
        <f>IF(A1773&lt;&gt;"",VLOOKUP(G1773,ScoreRanges!$C$4:$E$8,3),"")</f>
        <v/>
      </c>
      <c r="I1773" s="156"/>
      <c r="J1773" s="129" t="str">
        <f>IF(AND(ConversionTable!$F$2&lt;&gt;"",A1773&lt;&gt;""),VLOOKUP(G1773,ConversionTable!B$2:D$402,3),"")</f>
        <v/>
      </c>
      <c r="K1773" s="66" t="str">
        <f>IF(AND(ConversionTable!$F$2&lt;&gt;"",A1773&lt;&gt;""),VLOOKUP(J1773,ConversionTable!I$4:K$7,3),"")</f>
        <v/>
      </c>
      <c r="M1773" s="66" t="str">
        <f>IF(A1773&lt;&gt;"",(Input!AE1773*ScoringModel!$B$11+Input!AF1773*ScoringModel!$B$21+Input!AG1773*ScoringModel!$B$31)*0.01,"")</f>
        <v/>
      </c>
      <c r="N1773" s="66" t="str">
        <f>IF(A1773&lt;&gt;"",(Input!J1773*ScoringModel!$B$4+Input!K1773*ScoringModel!$B$5+Input!L1773*ScoringModel!$B$6+Input!M1773*ScoringModel!$B$7+Input!N1773*ScoringModel!$B$8+Input!O1773*ScoringModel!$B$9+Input!P1773*ScoringModel!$B$10)*0.01,"")</f>
        <v/>
      </c>
      <c r="O1773" s="66" t="str">
        <f>IF(A1773&lt;&gt;"",(Input!Q1773*ScoringModel!$B$14+Input!R1773*ScoringModel!$B$15+Input!S1773*ScoringModel!$B$16+Input!T1773*ScoringModel!$B$17+Input!U1773*ScoringModel!$B$18+Input!V1773*ScoringModel!$B$19+Input!W1773*ScoringModel!$B$20)*0.01,"")</f>
        <v/>
      </c>
      <c r="P1773" s="66" t="str">
        <f>IF(A1773&lt;&gt;"",(Input!X1773*ScoringModel!$B$24+Input!Y1773*ScoringModel!$B$25+Input!Z1773*ScoringModel!$B$26+Input!AA1773*ScoringModel!$B$27+Input!AB1773*ScoringModel!$B$28+Input!AC1773*ScoringModel!$B$29+Input!AD1773*ScoringModel!$B$30)*0.01,"")</f>
        <v/>
      </c>
    </row>
    <row r="1774" spans="1:16" x14ac:dyDescent="0.25">
      <c r="A1774" s="154" t="str">
        <f>IF(Input!A1774&lt;&gt;"",Input!A1774,"")</f>
        <v/>
      </c>
      <c r="B1774" s="154" t="str">
        <f>IF(Input!D1774&lt;&gt;"",CONCATENATE(Input!D1774,", ",Input!C1774),"")</f>
        <v/>
      </c>
      <c r="C1774" s="154" t="str">
        <f>IF(Input!E1774&lt;&gt;"",Input!E1774,"")</f>
        <v/>
      </c>
      <c r="D1774" s="155" t="str">
        <f>IF(Input!F1774&lt;&gt;"",Input!F1774,"")</f>
        <v/>
      </c>
      <c r="E1774" s="154" t="str">
        <f>IF(Input!I1774&lt;&gt;"",CONCATENATE(Input!I1774,", ",LEFT(Input!H1774,1)),"")</f>
        <v/>
      </c>
      <c r="F1774" s="156"/>
      <c r="G1774" s="157" t="str">
        <f t="shared" si="27"/>
        <v/>
      </c>
      <c r="H1774" s="154" t="str">
        <f>IF(A1774&lt;&gt;"",VLOOKUP(G1774,ScoreRanges!$C$4:$E$8,3),"")</f>
        <v/>
      </c>
      <c r="I1774" s="156"/>
      <c r="J1774" s="129" t="str">
        <f>IF(AND(ConversionTable!$F$2&lt;&gt;"",A1774&lt;&gt;""),VLOOKUP(G1774,ConversionTable!B$2:D$402,3),"")</f>
        <v/>
      </c>
      <c r="K1774" s="66" t="str">
        <f>IF(AND(ConversionTable!$F$2&lt;&gt;"",A1774&lt;&gt;""),VLOOKUP(J1774,ConversionTable!I$4:K$7,3),"")</f>
        <v/>
      </c>
      <c r="M1774" s="66" t="str">
        <f>IF(A1774&lt;&gt;"",(Input!AE1774*ScoringModel!$B$11+Input!AF1774*ScoringModel!$B$21+Input!AG1774*ScoringModel!$B$31)*0.01,"")</f>
        <v/>
      </c>
      <c r="N1774" s="66" t="str">
        <f>IF(A1774&lt;&gt;"",(Input!J1774*ScoringModel!$B$4+Input!K1774*ScoringModel!$B$5+Input!L1774*ScoringModel!$B$6+Input!M1774*ScoringModel!$B$7+Input!N1774*ScoringModel!$B$8+Input!O1774*ScoringModel!$B$9+Input!P1774*ScoringModel!$B$10)*0.01,"")</f>
        <v/>
      </c>
      <c r="O1774" s="66" t="str">
        <f>IF(A1774&lt;&gt;"",(Input!Q1774*ScoringModel!$B$14+Input!R1774*ScoringModel!$B$15+Input!S1774*ScoringModel!$B$16+Input!T1774*ScoringModel!$B$17+Input!U1774*ScoringModel!$B$18+Input!V1774*ScoringModel!$B$19+Input!W1774*ScoringModel!$B$20)*0.01,"")</f>
        <v/>
      </c>
      <c r="P1774" s="66" t="str">
        <f>IF(A1774&lt;&gt;"",(Input!X1774*ScoringModel!$B$24+Input!Y1774*ScoringModel!$B$25+Input!Z1774*ScoringModel!$B$26+Input!AA1774*ScoringModel!$B$27+Input!AB1774*ScoringModel!$B$28+Input!AC1774*ScoringModel!$B$29+Input!AD1774*ScoringModel!$B$30)*0.01,"")</f>
        <v/>
      </c>
    </row>
    <row r="1775" spans="1:16" x14ac:dyDescent="0.25">
      <c r="A1775" s="154" t="str">
        <f>IF(Input!A1775&lt;&gt;"",Input!A1775,"")</f>
        <v/>
      </c>
      <c r="B1775" s="154" t="str">
        <f>IF(Input!D1775&lt;&gt;"",CONCATENATE(Input!D1775,", ",Input!C1775),"")</f>
        <v/>
      </c>
      <c r="C1775" s="154" t="str">
        <f>IF(Input!E1775&lt;&gt;"",Input!E1775,"")</f>
        <v/>
      </c>
      <c r="D1775" s="155" t="str">
        <f>IF(Input!F1775&lt;&gt;"",Input!F1775,"")</f>
        <v/>
      </c>
      <c r="E1775" s="154" t="str">
        <f>IF(Input!I1775&lt;&gt;"",CONCATENATE(Input!I1775,", ",LEFT(Input!H1775,1)),"")</f>
        <v/>
      </c>
      <c r="F1775" s="156"/>
      <c r="G1775" s="157" t="str">
        <f t="shared" si="27"/>
        <v/>
      </c>
      <c r="H1775" s="154" t="str">
        <f>IF(A1775&lt;&gt;"",VLOOKUP(G1775,ScoreRanges!$C$4:$E$8,3),"")</f>
        <v/>
      </c>
      <c r="I1775" s="156"/>
      <c r="J1775" s="129" t="str">
        <f>IF(AND(ConversionTable!$F$2&lt;&gt;"",A1775&lt;&gt;""),VLOOKUP(G1775,ConversionTable!B$2:D$402,3),"")</f>
        <v/>
      </c>
      <c r="K1775" s="66" t="str">
        <f>IF(AND(ConversionTable!$F$2&lt;&gt;"",A1775&lt;&gt;""),VLOOKUP(J1775,ConversionTable!I$4:K$7,3),"")</f>
        <v/>
      </c>
      <c r="M1775" s="66" t="str">
        <f>IF(A1775&lt;&gt;"",(Input!AE1775*ScoringModel!$B$11+Input!AF1775*ScoringModel!$B$21+Input!AG1775*ScoringModel!$B$31)*0.01,"")</f>
        <v/>
      </c>
      <c r="N1775" s="66" t="str">
        <f>IF(A1775&lt;&gt;"",(Input!J1775*ScoringModel!$B$4+Input!K1775*ScoringModel!$B$5+Input!L1775*ScoringModel!$B$6+Input!M1775*ScoringModel!$B$7+Input!N1775*ScoringModel!$B$8+Input!O1775*ScoringModel!$B$9+Input!P1775*ScoringModel!$B$10)*0.01,"")</f>
        <v/>
      </c>
      <c r="O1775" s="66" t="str">
        <f>IF(A1775&lt;&gt;"",(Input!Q1775*ScoringModel!$B$14+Input!R1775*ScoringModel!$B$15+Input!S1775*ScoringModel!$B$16+Input!T1775*ScoringModel!$B$17+Input!U1775*ScoringModel!$B$18+Input!V1775*ScoringModel!$B$19+Input!W1775*ScoringModel!$B$20)*0.01,"")</f>
        <v/>
      </c>
      <c r="P1775" s="66" t="str">
        <f>IF(A1775&lt;&gt;"",(Input!X1775*ScoringModel!$B$24+Input!Y1775*ScoringModel!$B$25+Input!Z1775*ScoringModel!$B$26+Input!AA1775*ScoringModel!$B$27+Input!AB1775*ScoringModel!$B$28+Input!AC1775*ScoringModel!$B$29+Input!AD1775*ScoringModel!$B$30)*0.01,"")</f>
        <v/>
      </c>
    </row>
    <row r="1776" spans="1:16" x14ac:dyDescent="0.25">
      <c r="A1776" s="154" t="str">
        <f>IF(Input!A1776&lt;&gt;"",Input!A1776,"")</f>
        <v/>
      </c>
      <c r="B1776" s="154" t="str">
        <f>IF(Input!D1776&lt;&gt;"",CONCATENATE(Input!D1776,", ",Input!C1776),"")</f>
        <v/>
      </c>
      <c r="C1776" s="154" t="str">
        <f>IF(Input!E1776&lt;&gt;"",Input!E1776,"")</f>
        <v/>
      </c>
      <c r="D1776" s="155" t="str">
        <f>IF(Input!F1776&lt;&gt;"",Input!F1776,"")</f>
        <v/>
      </c>
      <c r="E1776" s="154" t="str">
        <f>IF(Input!I1776&lt;&gt;"",CONCATENATE(Input!I1776,", ",LEFT(Input!H1776,1)),"")</f>
        <v/>
      </c>
      <c r="F1776" s="156"/>
      <c r="G1776" s="157" t="str">
        <f t="shared" si="27"/>
        <v/>
      </c>
      <c r="H1776" s="154" t="str">
        <f>IF(A1776&lt;&gt;"",VLOOKUP(G1776,ScoreRanges!$C$4:$E$8,3),"")</f>
        <v/>
      </c>
      <c r="I1776" s="156"/>
      <c r="J1776" s="129" t="str">
        <f>IF(AND(ConversionTable!$F$2&lt;&gt;"",A1776&lt;&gt;""),VLOOKUP(G1776,ConversionTable!B$2:D$402,3),"")</f>
        <v/>
      </c>
      <c r="K1776" s="66" t="str">
        <f>IF(AND(ConversionTable!$F$2&lt;&gt;"",A1776&lt;&gt;""),VLOOKUP(J1776,ConversionTable!I$4:K$7,3),"")</f>
        <v/>
      </c>
      <c r="M1776" s="66" t="str">
        <f>IF(A1776&lt;&gt;"",(Input!AE1776*ScoringModel!$B$11+Input!AF1776*ScoringModel!$B$21+Input!AG1776*ScoringModel!$B$31)*0.01,"")</f>
        <v/>
      </c>
      <c r="N1776" s="66" t="str">
        <f>IF(A1776&lt;&gt;"",(Input!J1776*ScoringModel!$B$4+Input!K1776*ScoringModel!$B$5+Input!L1776*ScoringModel!$B$6+Input!M1776*ScoringModel!$B$7+Input!N1776*ScoringModel!$B$8+Input!O1776*ScoringModel!$B$9+Input!P1776*ScoringModel!$B$10)*0.01,"")</f>
        <v/>
      </c>
      <c r="O1776" s="66" t="str">
        <f>IF(A1776&lt;&gt;"",(Input!Q1776*ScoringModel!$B$14+Input!R1776*ScoringModel!$B$15+Input!S1776*ScoringModel!$B$16+Input!T1776*ScoringModel!$B$17+Input!U1776*ScoringModel!$B$18+Input!V1776*ScoringModel!$B$19+Input!W1776*ScoringModel!$B$20)*0.01,"")</f>
        <v/>
      </c>
      <c r="P1776" s="66" t="str">
        <f>IF(A1776&lt;&gt;"",(Input!X1776*ScoringModel!$B$24+Input!Y1776*ScoringModel!$B$25+Input!Z1776*ScoringModel!$B$26+Input!AA1776*ScoringModel!$B$27+Input!AB1776*ScoringModel!$B$28+Input!AC1776*ScoringModel!$B$29+Input!AD1776*ScoringModel!$B$30)*0.01,"")</f>
        <v/>
      </c>
    </row>
    <row r="1777" spans="1:16" x14ac:dyDescent="0.25">
      <c r="A1777" s="154" t="str">
        <f>IF(Input!A1777&lt;&gt;"",Input!A1777,"")</f>
        <v/>
      </c>
      <c r="B1777" s="154" t="str">
        <f>IF(Input!D1777&lt;&gt;"",CONCATENATE(Input!D1777,", ",Input!C1777),"")</f>
        <v/>
      </c>
      <c r="C1777" s="154" t="str">
        <f>IF(Input!E1777&lt;&gt;"",Input!E1777,"")</f>
        <v/>
      </c>
      <c r="D1777" s="155" t="str">
        <f>IF(Input!F1777&lt;&gt;"",Input!F1777,"")</f>
        <v/>
      </c>
      <c r="E1777" s="154" t="str">
        <f>IF(Input!I1777&lt;&gt;"",CONCATENATE(Input!I1777,", ",LEFT(Input!H1777,1)),"")</f>
        <v/>
      </c>
      <c r="F1777" s="156"/>
      <c r="G1777" s="157" t="str">
        <f t="shared" si="27"/>
        <v/>
      </c>
      <c r="H1777" s="154" t="str">
        <f>IF(A1777&lt;&gt;"",VLOOKUP(G1777,ScoreRanges!$C$4:$E$8,3),"")</f>
        <v/>
      </c>
      <c r="I1777" s="156"/>
      <c r="J1777" s="129" t="str">
        <f>IF(AND(ConversionTable!$F$2&lt;&gt;"",A1777&lt;&gt;""),VLOOKUP(G1777,ConversionTable!B$2:D$402,3),"")</f>
        <v/>
      </c>
      <c r="K1777" s="66" t="str">
        <f>IF(AND(ConversionTable!$F$2&lt;&gt;"",A1777&lt;&gt;""),VLOOKUP(J1777,ConversionTable!I$4:K$7,3),"")</f>
        <v/>
      </c>
      <c r="M1777" s="66" t="str">
        <f>IF(A1777&lt;&gt;"",(Input!AE1777*ScoringModel!$B$11+Input!AF1777*ScoringModel!$B$21+Input!AG1777*ScoringModel!$B$31)*0.01,"")</f>
        <v/>
      </c>
      <c r="N1777" s="66" t="str">
        <f>IF(A1777&lt;&gt;"",(Input!J1777*ScoringModel!$B$4+Input!K1777*ScoringModel!$B$5+Input!L1777*ScoringModel!$B$6+Input!M1777*ScoringModel!$B$7+Input!N1777*ScoringModel!$B$8+Input!O1777*ScoringModel!$B$9+Input!P1777*ScoringModel!$B$10)*0.01,"")</f>
        <v/>
      </c>
      <c r="O1777" s="66" t="str">
        <f>IF(A1777&lt;&gt;"",(Input!Q1777*ScoringModel!$B$14+Input!R1777*ScoringModel!$B$15+Input!S1777*ScoringModel!$B$16+Input!T1777*ScoringModel!$B$17+Input!U1777*ScoringModel!$B$18+Input!V1777*ScoringModel!$B$19+Input!W1777*ScoringModel!$B$20)*0.01,"")</f>
        <v/>
      </c>
      <c r="P1777" s="66" t="str">
        <f>IF(A1777&lt;&gt;"",(Input!X1777*ScoringModel!$B$24+Input!Y1777*ScoringModel!$B$25+Input!Z1777*ScoringModel!$B$26+Input!AA1777*ScoringModel!$B$27+Input!AB1777*ScoringModel!$B$28+Input!AC1777*ScoringModel!$B$29+Input!AD1777*ScoringModel!$B$30)*0.01,"")</f>
        <v/>
      </c>
    </row>
    <row r="1778" spans="1:16" x14ac:dyDescent="0.25">
      <c r="A1778" s="154" t="str">
        <f>IF(Input!A1778&lt;&gt;"",Input!A1778,"")</f>
        <v/>
      </c>
      <c r="B1778" s="154" t="str">
        <f>IF(Input!D1778&lt;&gt;"",CONCATENATE(Input!D1778,", ",Input!C1778),"")</f>
        <v/>
      </c>
      <c r="C1778" s="154" t="str">
        <f>IF(Input!E1778&lt;&gt;"",Input!E1778,"")</f>
        <v/>
      </c>
      <c r="D1778" s="155" t="str">
        <f>IF(Input!F1778&lt;&gt;"",Input!F1778,"")</f>
        <v/>
      </c>
      <c r="E1778" s="154" t="str">
        <f>IF(Input!I1778&lt;&gt;"",CONCATENATE(Input!I1778,", ",LEFT(Input!H1778,1)),"")</f>
        <v/>
      </c>
      <c r="F1778" s="156"/>
      <c r="G1778" s="157" t="str">
        <f t="shared" si="27"/>
        <v/>
      </c>
      <c r="H1778" s="154" t="str">
        <f>IF(A1778&lt;&gt;"",VLOOKUP(G1778,ScoreRanges!$C$4:$E$8,3),"")</f>
        <v/>
      </c>
      <c r="I1778" s="156"/>
      <c r="J1778" s="129" t="str">
        <f>IF(AND(ConversionTable!$F$2&lt;&gt;"",A1778&lt;&gt;""),VLOOKUP(G1778,ConversionTable!B$2:D$402,3),"")</f>
        <v/>
      </c>
      <c r="K1778" s="66" t="str">
        <f>IF(AND(ConversionTable!$F$2&lt;&gt;"",A1778&lt;&gt;""),VLOOKUP(J1778,ConversionTable!I$4:K$7,3),"")</f>
        <v/>
      </c>
      <c r="M1778" s="66" t="str">
        <f>IF(A1778&lt;&gt;"",(Input!AE1778*ScoringModel!$B$11+Input!AF1778*ScoringModel!$B$21+Input!AG1778*ScoringModel!$B$31)*0.01,"")</f>
        <v/>
      </c>
      <c r="N1778" s="66" t="str">
        <f>IF(A1778&lt;&gt;"",(Input!J1778*ScoringModel!$B$4+Input!K1778*ScoringModel!$B$5+Input!L1778*ScoringModel!$B$6+Input!M1778*ScoringModel!$B$7+Input!N1778*ScoringModel!$B$8+Input!O1778*ScoringModel!$B$9+Input!P1778*ScoringModel!$B$10)*0.01,"")</f>
        <v/>
      </c>
      <c r="O1778" s="66" t="str">
        <f>IF(A1778&lt;&gt;"",(Input!Q1778*ScoringModel!$B$14+Input!R1778*ScoringModel!$B$15+Input!S1778*ScoringModel!$B$16+Input!T1778*ScoringModel!$B$17+Input!U1778*ScoringModel!$B$18+Input!V1778*ScoringModel!$B$19+Input!W1778*ScoringModel!$B$20)*0.01,"")</f>
        <v/>
      </c>
      <c r="P1778" s="66" t="str">
        <f>IF(A1778&lt;&gt;"",(Input!X1778*ScoringModel!$B$24+Input!Y1778*ScoringModel!$B$25+Input!Z1778*ScoringModel!$B$26+Input!AA1778*ScoringModel!$B$27+Input!AB1778*ScoringModel!$B$28+Input!AC1778*ScoringModel!$B$29+Input!AD1778*ScoringModel!$B$30)*0.01,"")</f>
        <v/>
      </c>
    </row>
    <row r="1779" spans="1:16" x14ac:dyDescent="0.25">
      <c r="A1779" s="154" t="str">
        <f>IF(Input!A1779&lt;&gt;"",Input!A1779,"")</f>
        <v/>
      </c>
      <c r="B1779" s="154" t="str">
        <f>IF(Input!D1779&lt;&gt;"",CONCATENATE(Input!D1779,", ",Input!C1779),"")</f>
        <v/>
      </c>
      <c r="C1779" s="154" t="str">
        <f>IF(Input!E1779&lt;&gt;"",Input!E1779,"")</f>
        <v/>
      </c>
      <c r="D1779" s="155" t="str">
        <f>IF(Input!F1779&lt;&gt;"",Input!F1779,"")</f>
        <v/>
      </c>
      <c r="E1779" s="154" t="str">
        <f>IF(Input!I1779&lt;&gt;"",CONCATENATE(Input!I1779,", ",LEFT(Input!H1779,1)),"")</f>
        <v/>
      </c>
      <c r="F1779" s="156"/>
      <c r="G1779" s="157" t="str">
        <f t="shared" si="27"/>
        <v/>
      </c>
      <c r="H1779" s="154" t="str">
        <f>IF(A1779&lt;&gt;"",VLOOKUP(G1779,ScoreRanges!$C$4:$E$8,3),"")</f>
        <v/>
      </c>
      <c r="I1779" s="156"/>
      <c r="J1779" s="129" t="str">
        <f>IF(AND(ConversionTable!$F$2&lt;&gt;"",A1779&lt;&gt;""),VLOOKUP(G1779,ConversionTable!B$2:D$402,3),"")</f>
        <v/>
      </c>
      <c r="K1779" s="66" t="str">
        <f>IF(AND(ConversionTable!$F$2&lt;&gt;"",A1779&lt;&gt;""),VLOOKUP(J1779,ConversionTable!I$4:K$7,3),"")</f>
        <v/>
      </c>
      <c r="M1779" s="66" t="str">
        <f>IF(A1779&lt;&gt;"",(Input!AE1779*ScoringModel!$B$11+Input!AF1779*ScoringModel!$B$21+Input!AG1779*ScoringModel!$B$31)*0.01,"")</f>
        <v/>
      </c>
      <c r="N1779" s="66" t="str">
        <f>IF(A1779&lt;&gt;"",(Input!J1779*ScoringModel!$B$4+Input!K1779*ScoringModel!$B$5+Input!L1779*ScoringModel!$B$6+Input!M1779*ScoringModel!$B$7+Input!N1779*ScoringModel!$B$8+Input!O1779*ScoringModel!$B$9+Input!P1779*ScoringModel!$B$10)*0.01,"")</f>
        <v/>
      </c>
      <c r="O1779" s="66" t="str">
        <f>IF(A1779&lt;&gt;"",(Input!Q1779*ScoringModel!$B$14+Input!R1779*ScoringModel!$B$15+Input!S1779*ScoringModel!$B$16+Input!T1779*ScoringModel!$B$17+Input!U1779*ScoringModel!$B$18+Input!V1779*ScoringModel!$B$19+Input!W1779*ScoringModel!$B$20)*0.01,"")</f>
        <v/>
      </c>
      <c r="P1779" s="66" t="str">
        <f>IF(A1779&lt;&gt;"",(Input!X1779*ScoringModel!$B$24+Input!Y1779*ScoringModel!$B$25+Input!Z1779*ScoringModel!$B$26+Input!AA1779*ScoringModel!$B$27+Input!AB1779*ScoringModel!$B$28+Input!AC1779*ScoringModel!$B$29+Input!AD1779*ScoringModel!$B$30)*0.01,"")</f>
        <v/>
      </c>
    </row>
    <row r="1780" spans="1:16" x14ac:dyDescent="0.25">
      <c r="A1780" s="154" t="str">
        <f>IF(Input!A1780&lt;&gt;"",Input!A1780,"")</f>
        <v/>
      </c>
      <c r="B1780" s="154" t="str">
        <f>IF(Input!D1780&lt;&gt;"",CONCATENATE(Input!D1780,", ",Input!C1780),"")</f>
        <v/>
      </c>
      <c r="C1780" s="154" t="str">
        <f>IF(Input!E1780&lt;&gt;"",Input!E1780,"")</f>
        <v/>
      </c>
      <c r="D1780" s="155" t="str">
        <f>IF(Input!F1780&lt;&gt;"",Input!F1780,"")</f>
        <v/>
      </c>
      <c r="E1780" s="154" t="str">
        <f>IF(Input!I1780&lt;&gt;"",CONCATENATE(Input!I1780,", ",LEFT(Input!H1780,1)),"")</f>
        <v/>
      </c>
      <c r="F1780" s="156"/>
      <c r="G1780" s="157" t="str">
        <f t="shared" si="27"/>
        <v/>
      </c>
      <c r="H1780" s="154" t="str">
        <f>IF(A1780&lt;&gt;"",VLOOKUP(G1780,ScoreRanges!$C$4:$E$8,3),"")</f>
        <v/>
      </c>
      <c r="I1780" s="156"/>
      <c r="J1780" s="129" t="str">
        <f>IF(AND(ConversionTable!$F$2&lt;&gt;"",A1780&lt;&gt;""),VLOOKUP(G1780,ConversionTable!B$2:D$402,3),"")</f>
        <v/>
      </c>
      <c r="K1780" s="66" t="str">
        <f>IF(AND(ConversionTable!$F$2&lt;&gt;"",A1780&lt;&gt;""),VLOOKUP(J1780,ConversionTable!I$4:K$7,3),"")</f>
        <v/>
      </c>
      <c r="M1780" s="66" t="str">
        <f>IF(A1780&lt;&gt;"",(Input!AE1780*ScoringModel!$B$11+Input!AF1780*ScoringModel!$B$21+Input!AG1780*ScoringModel!$B$31)*0.01,"")</f>
        <v/>
      </c>
      <c r="N1780" s="66" t="str">
        <f>IF(A1780&lt;&gt;"",(Input!J1780*ScoringModel!$B$4+Input!K1780*ScoringModel!$B$5+Input!L1780*ScoringModel!$B$6+Input!M1780*ScoringModel!$B$7+Input!N1780*ScoringModel!$B$8+Input!O1780*ScoringModel!$B$9+Input!P1780*ScoringModel!$B$10)*0.01,"")</f>
        <v/>
      </c>
      <c r="O1780" s="66" t="str">
        <f>IF(A1780&lt;&gt;"",(Input!Q1780*ScoringModel!$B$14+Input!R1780*ScoringModel!$B$15+Input!S1780*ScoringModel!$B$16+Input!T1780*ScoringModel!$B$17+Input!U1780*ScoringModel!$B$18+Input!V1780*ScoringModel!$B$19+Input!W1780*ScoringModel!$B$20)*0.01,"")</f>
        <v/>
      </c>
      <c r="P1780" s="66" t="str">
        <f>IF(A1780&lt;&gt;"",(Input!X1780*ScoringModel!$B$24+Input!Y1780*ScoringModel!$B$25+Input!Z1780*ScoringModel!$B$26+Input!AA1780*ScoringModel!$B$27+Input!AB1780*ScoringModel!$B$28+Input!AC1780*ScoringModel!$B$29+Input!AD1780*ScoringModel!$B$30)*0.01,"")</f>
        <v/>
      </c>
    </row>
    <row r="1781" spans="1:16" x14ac:dyDescent="0.25">
      <c r="A1781" s="154" t="str">
        <f>IF(Input!A1781&lt;&gt;"",Input!A1781,"")</f>
        <v/>
      </c>
      <c r="B1781" s="154" t="str">
        <f>IF(Input!D1781&lt;&gt;"",CONCATENATE(Input!D1781,", ",Input!C1781),"")</f>
        <v/>
      </c>
      <c r="C1781" s="154" t="str">
        <f>IF(Input!E1781&lt;&gt;"",Input!E1781,"")</f>
        <v/>
      </c>
      <c r="D1781" s="155" t="str">
        <f>IF(Input!F1781&lt;&gt;"",Input!F1781,"")</f>
        <v/>
      </c>
      <c r="E1781" s="154" t="str">
        <f>IF(Input!I1781&lt;&gt;"",CONCATENATE(Input!I1781,", ",LEFT(Input!H1781,1)),"")</f>
        <v/>
      </c>
      <c r="F1781" s="156"/>
      <c r="G1781" s="157" t="str">
        <f t="shared" si="27"/>
        <v/>
      </c>
      <c r="H1781" s="154" t="str">
        <f>IF(A1781&lt;&gt;"",VLOOKUP(G1781,ScoreRanges!$C$4:$E$8,3),"")</f>
        <v/>
      </c>
      <c r="I1781" s="156"/>
      <c r="J1781" s="129" t="str">
        <f>IF(AND(ConversionTable!$F$2&lt;&gt;"",A1781&lt;&gt;""),VLOOKUP(G1781,ConversionTable!B$2:D$402,3),"")</f>
        <v/>
      </c>
      <c r="K1781" s="66" t="str">
        <f>IF(AND(ConversionTable!$F$2&lt;&gt;"",A1781&lt;&gt;""),VLOOKUP(J1781,ConversionTable!I$4:K$7,3),"")</f>
        <v/>
      </c>
      <c r="M1781" s="66" t="str">
        <f>IF(A1781&lt;&gt;"",(Input!AE1781*ScoringModel!$B$11+Input!AF1781*ScoringModel!$B$21+Input!AG1781*ScoringModel!$B$31)*0.01,"")</f>
        <v/>
      </c>
      <c r="N1781" s="66" t="str">
        <f>IF(A1781&lt;&gt;"",(Input!J1781*ScoringModel!$B$4+Input!K1781*ScoringModel!$B$5+Input!L1781*ScoringModel!$B$6+Input!M1781*ScoringModel!$B$7+Input!N1781*ScoringModel!$B$8+Input!O1781*ScoringModel!$B$9+Input!P1781*ScoringModel!$B$10)*0.01,"")</f>
        <v/>
      </c>
      <c r="O1781" s="66" t="str">
        <f>IF(A1781&lt;&gt;"",(Input!Q1781*ScoringModel!$B$14+Input!R1781*ScoringModel!$B$15+Input!S1781*ScoringModel!$B$16+Input!T1781*ScoringModel!$B$17+Input!U1781*ScoringModel!$B$18+Input!V1781*ScoringModel!$B$19+Input!W1781*ScoringModel!$B$20)*0.01,"")</f>
        <v/>
      </c>
      <c r="P1781" s="66" t="str">
        <f>IF(A1781&lt;&gt;"",(Input!X1781*ScoringModel!$B$24+Input!Y1781*ScoringModel!$B$25+Input!Z1781*ScoringModel!$B$26+Input!AA1781*ScoringModel!$B$27+Input!AB1781*ScoringModel!$B$28+Input!AC1781*ScoringModel!$B$29+Input!AD1781*ScoringModel!$B$30)*0.01,"")</f>
        <v/>
      </c>
    </row>
    <row r="1782" spans="1:16" x14ac:dyDescent="0.25">
      <c r="A1782" s="154" t="str">
        <f>IF(Input!A1782&lt;&gt;"",Input!A1782,"")</f>
        <v/>
      </c>
      <c r="B1782" s="154" t="str">
        <f>IF(Input!D1782&lt;&gt;"",CONCATENATE(Input!D1782,", ",Input!C1782),"")</f>
        <v/>
      </c>
      <c r="C1782" s="154" t="str">
        <f>IF(Input!E1782&lt;&gt;"",Input!E1782,"")</f>
        <v/>
      </c>
      <c r="D1782" s="155" t="str">
        <f>IF(Input!F1782&lt;&gt;"",Input!F1782,"")</f>
        <v/>
      </c>
      <c r="E1782" s="154" t="str">
        <f>IF(Input!I1782&lt;&gt;"",CONCATENATE(Input!I1782,", ",LEFT(Input!H1782,1)),"")</f>
        <v/>
      </c>
      <c r="F1782" s="156"/>
      <c r="G1782" s="157" t="str">
        <f t="shared" si="27"/>
        <v/>
      </c>
      <c r="H1782" s="154" t="str">
        <f>IF(A1782&lt;&gt;"",VLOOKUP(G1782,ScoreRanges!$C$4:$E$8,3),"")</f>
        <v/>
      </c>
      <c r="I1782" s="156"/>
      <c r="J1782" s="129" t="str">
        <f>IF(AND(ConversionTable!$F$2&lt;&gt;"",A1782&lt;&gt;""),VLOOKUP(G1782,ConversionTable!B$2:D$402,3),"")</f>
        <v/>
      </c>
      <c r="K1782" s="66" t="str">
        <f>IF(AND(ConversionTable!$F$2&lt;&gt;"",A1782&lt;&gt;""),VLOOKUP(J1782,ConversionTable!I$4:K$7,3),"")</f>
        <v/>
      </c>
      <c r="M1782" s="66" t="str">
        <f>IF(A1782&lt;&gt;"",(Input!AE1782*ScoringModel!$B$11+Input!AF1782*ScoringModel!$B$21+Input!AG1782*ScoringModel!$B$31)*0.01,"")</f>
        <v/>
      </c>
      <c r="N1782" s="66" t="str">
        <f>IF(A1782&lt;&gt;"",(Input!J1782*ScoringModel!$B$4+Input!K1782*ScoringModel!$B$5+Input!L1782*ScoringModel!$B$6+Input!M1782*ScoringModel!$B$7+Input!N1782*ScoringModel!$B$8+Input!O1782*ScoringModel!$B$9+Input!P1782*ScoringModel!$B$10)*0.01,"")</f>
        <v/>
      </c>
      <c r="O1782" s="66" t="str">
        <f>IF(A1782&lt;&gt;"",(Input!Q1782*ScoringModel!$B$14+Input!R1782*ScoringModel!$B$15+Input!S1782*ScoringModel!$B$16+Input!T1782*ScoringModel!$B$17+Input!U1782*ScoringModel!$B$18+Input!V1782*ScoringModel!$B$19+Input!W1782*ScoringModel!$B$20)*0.01,"")</f>
        <v/>
      </c>
      <c r="P1782" s="66" t="str">
        <f>IF(A1782&lt;&gt;"",(Input!X1782*ScoringModel!$B$24+Input!Y1782*ScoringModel!$B$25+Input!Z1782*ScoringModel!$B$26+Input!AA1782*ScoringModel!$B$27+Input!AB1782*ScoringModel!$B$28+Input!AC1782*ScoringModel!$B$29+Input!AD1782*ScoringModel!$B$30)*0.01,"")</f>
        <v/>
      </c>
    </row>
    <row r="1783" spans="1:16" x14ac:dyDescent="0.25">
      <c r="A1783" s="154" t="str">
        <f>IF(Input!A1783&lt;&gt;"",Input!A1783,"")</f>
        <v/>
      </c>
      <c r="B1783" s="154" t="str">
        <f>IF(Input!D1783&lt;&gt;"",CONCATENATE(Input!D1783,", ",Input!C1783),"")</f>
        <v/>
      </c>
      <c r="C1783" s="154" t="str">
        <f>IF(Input!E1783&lt;&gt;"",Input!E1783,"")</f>
        <v/>
      </c>
      <c r="D1783" s="155" t="str">
        <f>IF(Input!F1783&lt;&gt;"",Input!F1783,"")</f>
        <v/>
      </c>
      <c r="E1783" s="154" t="str">
        <f>IF(Input!I1783&lt;&gt;"",CONCATENATE(Input!I1783,", ",LEFT(Input!H1783,1)),"")</f>
        <v/>
      </c>
      <c r="F1783" s="156"/>
      <c r="G1783" s="157" t="str">
        <f t="shared" si="27"/>
        <v/>
      </c>
      <c r="H1783" s="154" t="str">
        <f>IF(A1783&lt;&gt;"",VLOOKUP(G1783,ScoreRanges!$C$4:$E$8,3),"")</f>
        <v/>
      </c>
      <c r="I1783" s="156"/>
      <c r="J1783" s="129" t="str">
        <f>IF(AND(ConversionTable!$F$2&lt;&gt;"",A1783&lt;&gt;""),VLOOKUP(G1783,ConversionTable!B$2:D$402,3),"")</f>
        <v/>
      </c>
      <c r="K1783" s="66" t="str">
        <f>IF(AND(ConversionTable!$F$2&lt;&gt;"",A1783&lt;&gt;""),VLOOKUP(J1783,ConversionTable!I$4:K$7,3),"")</f>
        <v/>
      </c>
      <c r="M1783" s="66" t="str">
        <f>IF(A1783&lt;&gt;"",(Input!AE1783*ScoringModel!$B$11+Input!AF1783*ScoringModel!$B$21+Input!AG1783*ScoringModel!$B$31)*0.01,"")</f>
        <v/>
      </c>
      <c r="N1783" s="66" t="str">
        <f>IF(A1783&lt;&gt;"",(Input!J1783*ScoringModel!$B$4+Input!K1783*ScoringModel!$B$5+Input!L1783*ScoringModel!$B$6+Input!M1783*ScoringModel!$B$7+Input!N1783*ScoringModel!$B$8+Input!O1783*ScoringModel!$B$9+Input!P1783*ScoringModel!$B$10)*0.01,"")</f>
        <v/>
      </c>
      <c r="O1783" s="66" t="str">
        <f>IF(A1783&lt;&gt;"",(Input!Q1783*ScoringModel!$B$14+Input!R1783*ScoringModel!$B$15+Input!S1783*ScoringModel!$B$16+Input!T1783*ScoringModel!$B$17+Input!U1783*ScoringModel!$B$18+Input!V1783*ScoringModel!$B$19+Input!W1783*ScoringModel!$B$20)*0.01,"")</f>
        <v/>
      </c>
      <c r="P1783" s="66" t="str">
        <f>IF(A1783&lt;&gt;"",(Input!X1783*ScoringModel!$B$24+Input!Y1783*ScoringModel!$B$25+Input!Z1783*ScoringModel!$B$26+Input!AA1783*ScoringModel!$B$27+Input!AB1783*ScoringModel!$B$28+Input!AC1783*ScoringModel!$B$29+Input!AD1783*ScoringModel!$B$30)*0.01,"")</f>
        <v/>
      </c>
    </row>
    <row r="1784" spans="1:16" x14ac:dyDescent="0.25">
      <c r="A1784" s="154" t="str">
        <f>IF(Input!A1784&lt;&gt;"",Input!A1784,"")</f>
        <v/>
      </c>
      <c r="B1784" s="154" t="str">
        <f>IF(Input!D1784&lt;&gt;"",CONCATENATE(Input!D1784,", ",Input!C1784),"")</f>
        <v/>
      </c>
      <c r="C1784" s="154" t="str">
        <f>IF(Input!E1784&lt;&gt;"",Input!E1784,"")</f>
        <v/>
      </c>
      <c r="D1784" s="155" t="str">
        <f>IF(Input!F1784&lt;&gt;"",Input!F1784,"")</f>
        <v/>
      </c>
      <c r="E1784" s="154" t="str">
        <f>IF(Input!I1784&lt;&gt;"",CONCATENATE(Input!I1784,", ",LEFT(Input!H1784,1)),"")</f>
        <v/>
      </c>
      <c r="F1784" s="156"/>
      <c r="G1784" s="157" t="str">
        <f t="shared" si="27"/>
        <v/>
      </c>
      <c r="H1784" s="154" t="str">
        <f>IF(A1784&lt;&gt;"",VLOOKUP(G1784,ScoreRanges!$C$4:$E$8,3),"")</f>
        <v/>
      </c>
      <c r="I1784" s="156"/>
      <c r="J1784" s="129" t="str">
        <f>IF(AND(ConversionTable!$F$2&lt;&gt;"",A1784&lt;&gt;""),VLOOKUP(G1784,ConversionTable!B$2:D$402,3),"")</f>
        <v/>
      </c>
      <c r="K1784" s="66" t="str">
        <f>IF(AND(ConversionTable!$F$2&lt;&gt;"",A1784&lt;&gt;""),VLOOKUP(J1784,ConversionTable!I$4:K$7,3),"")</f>
        <v/>
      </c>
      <c r="M1784" s="66" t="str">
        <f>IF(A1784&lt;&gt;"",(Input!AE1784*ScoringModel!$B$11+Input!AF1784*ScoringModel!$B$21+Input!AG1784*ScoringModel!$B$31)*0.01,"")</f>
        <v/>
      </c>
      <c r="N1784" s="66" t="str">
        <f>IF(A1784&lt;&gt;"",(Input!J1784*ScoringModel!$B$4+Input!K1784*ScoringModel!$B$5+Input!L1784*ScoringModel!$B$6+Input!M1784*ScoringModel!$B$7+Input!N1784*ScoringModel!$B$8+Input!O1784*ScoringModel!$B$9+Input!P1784*ScoringModel!$B$10)*0.01,"")</f>
        <v/>
      </c>
      <c r="O1784" s="66" t="str">
        <f>IF(A1784&lt;&gt;"",(Input!Q1784*ScoringModel!$B$14+Input!R1784*ScoringModel!$B$15+Input!S1784*ScoringModel!$B$16+Input!T1784*ScoringModel!$B$17+Input!U1784*ScoringModel!$B$18+Input!V1784*ScoringModel!$B$19+Input!W1784*ScoringModel!$B$20)*0.01,"")</f>
        <v/>
      </c>
      <c r="P1784" s="66" t="str">
        <f>IF(A1784&lt;&gt;"",(Input!X1784*ScoringModel!$B$24+Input!Y1784*ScoringModel!$B$25+Input!Z1784*ScoringModel!$B$26+Input!AA1784*ScoringModel!$B$27+Input!AB1784*ScoringModel!$B$28+Input!AC1784*ScoringModel!$B$29+Input!AD1784*ScoringModel!$B$30)*0.01,"")</f>
        <v/>
      </c>
    </row>
    <row r="1785" spans="1:16" x14ac:dyDescent="0.25">
      <c r="A1785" s="154" t="str">
        <f>IF(Input!A1785&lt;&gt;"",Input!A1785,"")</f>
        <v/>
      </c>
      <c r="B1785" s="154" t="str">
        <f>IF(Input!D1785&lt;&gt;"",CONCATENATE(Input!D1785,", ",Input!C1785),"")</f>
        <v/>
      </c>
      <c r="C1785" s="154" t="str">
        <f>IF(Input!E1785&lt;&gt;"",Input!E1785,"")</f>
        <v/>
      </c>
      <c r="D1785" s="155" t="str">
        <f>IF(Input!F1785&lt;&gt;"",Input!F1785,"")</f>
        <v/>
      </c>
      <c r="E1785" s="154" t="str">
        <f>IF(Input!I1785&lt;&gt;"",CONCATENATE(Input!I1785,", ",LEFT(Input!H1785,1)),"")</f>
        <v/>
      </c>
      <c r="F1785" s="156"/>
      <c r="G1785" s="157" t="str">
        <f t="shared" si="27"/>
        <v/>
      </c>
      <c r="H1785" s="154" t="str">
        <f>IF(A1785&lt;&gt;"",VLOOKUP(G1785,ScoreRanges!$C$4:$E$8,3),"")</f>
        <v/>
      </c>
      <c r="I1785" s="156"/>
      <c r="J1785" s="129" t="str">
        <f>IF(AND(ConversionTable!$F$2&lt;&gt;"",A1785&lt;&gt;""),VLOOKUP(G1785,ConversionTable!B$2:D$402,3),"")</f>
        <v/>
      </c>
      <c r="K1785" s="66" t="str">
        <f>IF(AND(ConversionTable!$F$2&lt;&gt;"",A1785&lt;&gt;""),VLOOKUP(J1785,ConversionTable!I$4:K$7,3),"")</f>
        <v/>
      </c>
      <c r="M1785" s="66" t="str">
        <f>IF(A1785&lt;&gt;"",(Input!AE1785*ScoringModel!$B$11+Input!AF1785*ScoringModel!$B$21+Input!AG1785*ScoringModel!$B$31)*0.01,"")</f>
        <v/>
      </c>
      <c r="N1785" s="66" t="str">
        <f>IF(A1785&lt;&gt;"",(Input!J1785*ScoringModel!$B$4+Input!K1785*ScoringModel!$B$5+Input!L1785*ScoringModel!$B$6+Input!M1785*ScoringModel!$B$7+Input!N1785*ScoringModel!$B$8+Input!O1785*ScoringModel!$B$9+Input!P1785*ScoringModel!$B$10)*0.01,"")</f>
        <v/>
      </c>
      <c r="O1785" s="66" t="str">
        <f>IF(A1785&lt;&gt;"",(Input!Q1785*ScoringModel!$B$14+Input!R1785*ScoringModel!$B$15+Input!S1785*ScoringModel!$B$16+Input!T1785*ScoringModel!$B$17+Input!U1785*ScoringModel!$B$18+Input!V1785*ScoringModel!$B$19+Input!W1785*ScoringModel!$B$20)*0.01,"")</f>
        <v/>
      </c>
      <c r="P1785" s="66" t="str">
        <f>IF(A1785&lt;&gt;"",(Input!X1785*ScoringModel!$B$24+Input!Y1785*ScoringModel!$B$25+Input!Z1785*ScoringModel!$B$26+Input!AA1785*ScoringModel!$B$27+Input!AB1785*ScoringModel!$B$28+Input!AC1785*ScoringModel!$B$29+Input!AD1785*ScoringModel!$B$30)*0.01,"")</f>
        <v/>
      </c>
    </row>
    <row r="1786" spans="1:16" x14ac:dyDescent="0.25">
      <c r="A1786" s="154" t="str">
        <f>IF(Input!A1786&lt;&gt;"",Input!A1786,"")</f>
        <v/>
      </c>
      <c r="B1786" s="154" t="str">
        <f>IF(Input!D1786&lt;&gt;"",CONCATENATE(Input!D1786,", ",Input!C1786),"")</f>
        <v/>
      </c>
      <c r="C1786" s="154" t="str">
        <f>IF(Input!E1786&lt;&gt;"",Input!E1786,"")</f>
        <v/>
      </c>
      <c r="D1786" s="155" t="str">
        <f>IF(Input!F1786&lt;&gt;"",Input!F1786,"")</f>
        <v/>
      </c>
      <c r="E1786" s="154" t="str">
        <f>IF(Input!I1786&lt;&gt;"",CONCATENATE(Input!I1786,", ",LEFT(Input!H1786,1)),"")</f>
        <v/>
      </c>
      <c r="F1786" s="156"/>
      <c r="G1786" s="157" t="str">
        <f t="shared" si="27"/>
        <v/>
      </c>
      <c r="H1786" s="154" t="str">
        <f>IF(A1786&lt;&gt;"",VLOOKUP(G1786,ScoreRanges!$C$4:$E$8,3),"")</f>
        <v/>
      </c>
      <c r="I1786" s="156"/>
      <c r="J1786" s="129" t="str">
        <f>IF(AND(ConversionTable!$F$2&lt;&gt;"",A1786&lt;&gt;""),VLOOKUP(G1786,ConversionTable!B$2:D$402,3),"")</f>
        <v/>
      </c>
      <c r="K1786" s="66" t="str">
        <f>IF(AND(ConversionTable!$F$2&lt;&gt;"",A1786&lt;&gt;""),VLOOKUP(J1786,ConversionTable!I$4:K$7,3),"")</f>
        <v/>
      </c>
      <c r="M1786" s="66" t="str">
        <f>IF(A1786&lt;&gt;"",(Input!AE1786*ScoringModel!$B$11+Input!AF1786*ScoringModel!$B$21+Input!AG1786*ScoringModel!$B$31)*0.01,"")</f>
        <v/>
      </c>
      <c r="N1786" s="66" t="str">
        <f>IF(A1786&lt;&gt;"",(Input!J1786*ScoringModel!$B$4+Input!K1786*ScoringModel!$B$5+Input!L1786*ScoringModel!$B$6+Input!M1786*ScoringModel!$B$7+Input!N1786*ScoringModel!$B$8+Input!O1786*ScoringModel!$B$9+Input!P1786*ScoringModel!$B$10)*0.01,"")</f>
        <v/>
      </c>
      <c r="O1786" s="66" t="str">
        <f>IF(A1786&lt;&gt;"",(Input!Q1786*ScoringModel!$B$14+Input!R1786*ScoringModel!$B$15+Input!S1786*ScoringModel!$B$16+Input!T1786*ScoringModel!$B$17+Input!U1786*ScoringModel!$B$18+Input!V1786*ScoringModel!$B$19+Input!W1786*ScoringModel!$B$20)*0.01,"")</f>
        <v/>
      </c>
      <c r="P1786" s="66" t="str">
        <f>IF(A1786&lt;&gt;"",(Input!X1786*ScoringModel!$B$24+Input!Y1786*ScoringModel!$B$25+Input!Z1786*ScoringModel!$B$26+Input!AA1786*ScoringModel!$B$27+Input!AB1786*ScoringModel!$B$28+Input!AC1786*ScoringModel!$B$29+Input!AD1786*ScoringModel!$B$30)*0.01,"")</f>
        <v/>
      </c>
    </row>
    <row r="1787" spans="1:16" x14ac:dyDescent="0.25">
      <c r="A1787" s="154" t="str">
        <f>IF(Input!A1787&lt;&gt;"",Input!A1787,"")</f>
        <v/>
      </c>
      <c r="B1787" s="154" t="str">
        <f>IF(Input!D1787&lt;&gt;"",CONCATENATE(Input!D1787,", ",Input!C1787),"")</f>
        <v/>
      </c>
      <c r="C1787" s="154" t="str">
        <f>IF(Input!E1787&lt;&gt;"",Input!E1787,"")</f>
        <v/>
      </c>
      <c r="D1787" s="155" t="str">
        <f>IF(Input!F1787&lt;&gt;"",Input!F1787,"")</f>
        <v/>
      </c>
      <c r="E1787" s="154" t="str">
        <f>IF(Input!I1787&lt;&gt;"",CONCATENATE(Input!I1787,", ",LEFT(Input!H1787,1)),"")</f>
        <v/>
      </c>
      <c r="F1787" s="156"/>
      <c r="G1787" s="157" t="str">
        <f t="shared" si="27"/>
        <v/>
      </c>
      <c r="H1787" s="154" t="str">
        <f>IF(A1787&lt;&gt;"",VLOOKUP(G1787,ScoreRanges!$C$4:$E$8,3),"")</f>
        <v/>
      </c>
      <c r="I1787" s="156"/>
      <c r="J1787" s="129" t="str">
        <f>IF(AND(ConversionTable!$F$2&lt;&gt;"",A1787&lt;&gt;""),VLOOKUP(G1787,ConversionTable!B$2:D$402,3),"")</f>
        <v/>
      </c>
      <c r="K1787" s="66" t="str">
        <f>IF(AND(ConversionTable!$F$2&lt;&gt;"",A1787&lt;&gt;""),VLOOKUP(J1787,ConversionTable!I$4:K$7,3),"")</f>
        <v/>
      </c>
      <c r="M1787" s="66" t="str">
        <f>IF(A1787&lt;&gt;"",(Input!AE1787*ScoringModel!$B$11+Input!AF1787*ScoringModel!$B$21+Input!AG1787*ScoringModel!$B$31)*0.01,"")</f>
        <v/>
      </c>
      <c r="N1787" s="66" t="str">
        <f>IF(A1787&lt;&gt;"",(Input!J1787*ScoringModel!$B$4+Input!K1787*ScoringModel!$B$5+Input!L1787*ScoringModel!$B$6+Input!M1787*ScoringModel!$B$7+Input!N1787*ScoringModel!$B$8+Input!O1787*ScoringModel!$B$9+Input!P1787*ScoringModel!$B$10)*0.01,"")</f>
        <v/>
      </c>
      <c r="O1787" s="66" t="str">
        <f>IF(A1787&lt;&gt;"",(Input!Q1787*ScoringModel!$B$14+Input!R1787*ScoringModel!$B$15+Input!S1787*ScoringModel!$B$16+Input!T1787*ScoringModel!$B$17+Input!U1787*ScoringModel!$B$18+Input!V1787*ScoringModel!$B$19+Input!W1787*ScoringModel!$B$20)*0.01,"")</f>
        <v/>
      </c>
      <c r="P1787" s="66" t="str">
        <f>IF(A1787&lt;&gt;"",(Input!X1787*ScoringModel!$B$24+Input!Y1787*ScoringModel!$B$25+Input!Z1787*ScoringModel!$B$26+Input!AA1787*ScoringModel!$B$27+Input!AB1787*ScoringModel!$B$28+Input!AC1787*ScoringModel!$B$29+Input!AD1787*ScoringModel!$B$30)*0.01,"")</f>
        <v/>
      </c>
    </row>
    <row r="1788" spans="1:16" x14ac:dyDescent="0.25">
      <c r="A1788" s="154" t="str">
        <f>IF(Input!A1788&lt;&gt;"",Input!A1788,"")</f>
        <v/>
      </c>
      <c r="B1788" s="154" t="str">
        <f>IF(Input!D1788&lt;&gt;"",CONCATENATE(Input!D1788,", ",Input!C1788),"")</f>
        <v/>
      </c>
      <c r="C1788" s="154" t="str">
        <f>IF(Input!E1788&lt;&gt;"",Input!E1788,"")</f>
        <v/>
      </c>
      <c r="D1788" s="155" t="str">
        <f>IF(Input!F1788&lt;&gt;"",Input!F1788,"")</f>
        <v/>
      </c>
      <c r="E1788" s="154" t="str">
        <f>IF(Input!I1788&lt;&gt;"",CONCATENATE(Input!I1788,", ",LEFT(Input!H1788,1)),"")</f>
        <v/>
      </c>
      <c r="F1788" s="156"/>
      <c r="G1788" s="157" t="str">
        <f t="shared" si="27"/>
        <v/>
      </c>
      <c r="H1788" s="154" t="str">
        <f>IF(A1788&lt;&gt;"",VLOOKUP(G1788,ScoreRanges!$C$4:$E$8,3),"")</f>
        <v/>
      </c>
      <c r="I1788" s="156"/>
      <c r="J1788" s="129" t="str">
        <f>IF(AND(ConversionTable!$F$2&lt;&gt;"",A1788&lt;&gt;""),VLOOKUP(G1788,ConversionTable!B$2:D$402,3),"")</f>
        <v/>
      </c>
      <c r="K1788" s="66" t="str">
        <f>IF(AND(ConversionTable!$F$2&lt;&gt;"",A1788&lt;&gt;""),VLOOKUP(J1788,ConversionTable!I$4:K$7,3),"")</f>
        <v/>
      </c>
      <c r="M1788" s="66" t="str">
        <f>IF(A1788&lt;&gt;"",(Input!AE1788*ScoringModel!$B$11+Input!AF1788*ScoringModel!$B$21+Input!AG1788*ScoringModel!$B$31)*0.01,"")</f>
        <v/>
      </c>
      <c r="N1788" s="66" t="str">
        <f>IF(A1788&lt;&gt;"",(Input!J1788*ScoringModel!$B$4+Input!K1788*ScoringModel!$B$5+Input!L1788*ScoringModel!$B$6+Input!M1788*ScoringModel!$B$7+Input!N1788*ScoringModel!$B$8+Input!O1788*ScoringModel!$B$9+Input!P1788*ScoringModel!$B$10)*0.01,"")</f>
        <v/>
      </c>
      <c r="O1788" s="66" t="str">
        <f>IF(A1788&lt;&gt;"",(Input!Q1788*ScoringModel!$B$14+Input!R1788*ScoringModel!$B$15+Input!S1788*ScoringModel!$B$16+Input!T1788*ScoringModel!$B$17+Input!U1788*ScoringModel!$B$18+Input!V1788*ScoringModel!$B$19+Input!W1788*ScoringModel!$B$20)*0.01,"")</f>
        <v/>
      </c>
      <c r="P1788" s="66" t="str">
        <f>IF(A1788&lt;&gt;"",(Input!X1788*ScoringModel!$B$24+Input!Y1788*ScoringModel!$B$25+Input!Z1788*ScoringModel!$B$26+Input!AA1788*ScoringModel!$B$27+Input!AB1788*ScoringModel!$B$28+Input!AC1788*ScoringModel!$B$29+Input!AD1788*ScoringModel!$B$30)*0.01,"")</f>
        <v/>
      </c>
    </row>
    <row r="1789" spans="1:16" x14ac:dyDescent="0.25">
      <c r="A1789" s="154" t="str">
        <f>IF(Input!A1789&lt;&gt;"",Input!A1789,"")</f>
        <v/>
      </c>
      <c r="B1789" s="154" t="str">
        <f>IF(Input!D1789&lt;&gt;"",CONCATENATE(Input!D1789,", ",Input!C1789),"")</f>
        <v/>
      </c>
      <c r="C1789" s="154" t="str">
        <f>IF(Input!E1789&lt;&gt;"",Input!E1789,"")</f>
        <v/>
      </c>
      <c r="D1789" s="155" t="str">
        <f>IF(Input!F1789&lt;&gt;"",Input!F1789,"")</f>
        <v/>
      </c>
      <c r="E1789" s="154" t="str">
        <f>IF(Input!I1789&lt;&gt;"",CONCATENATE(Input!I1789,", ",LEFT(Input!H1789,1)),"")</f>
        <v/>
      </c>
      <c r="F1789" s="156"/>
      <c r="G1789" s="157" t="str">
        <f t="shared" si="27"/>
        <v/>
      </c>
      <c r="H1789" s="154" t="str">
        <f>IF(A1789&lt;&gt;"",VLOOKUP(G1789,ScoreRanges!$C$4:$E$8,3),"")</f>
        <v/>
      </c>
      <c r="I1789" s="156"/>
      <c r="J1789" s="129" t="str">
        <f>IF(AND(ConversionTable!$F$2&lt;&gt;"",A1789&lt;&gt;""),VLOOKUP(G1789,ConversionTable!B$2:D$402,3),"")</f>
        <v/>
      </c>
      <c r="K1789" s="66" t="str">
        <f>IF(AND(ConversionTable!$F$2&lt;&gt;"",A1789&lt;&gt;""),VLOOKUP(J1789,ConversionTable!I$4:K$7,3),"")</f>
        <v/>
      </c>
      <c r="M1789" s="66" t="str">
        <f>IF(A1789&lt;&gt;"",(Input!AE1789*ScoringModel!$B$11+Input!AF1789*ScoringModel!$B$21+Input!AG1789*ScoringModel!$B$31)*0.01,"")</f>
        <v/>
      </c>
      <c r="N1789" s="66" t="str">
        <f>IF(A1789&lt;&gt;"",(Input!J1789*ScoringModel!$B$4+Input!K1789*ScoringModel!$B$5+Input!L1789*ScoringModel!$B$6+Input!M1789*ScoringModel!$B$7+Input!N1789*ScoringModel!$B$8+Input!O1789*ScoringModel!$B$9+Input!P1789*ScoringModel!$B$10)*0.01,"")</f>
        <v/>
      </c>
      <c r="O1789" s="66" t="str">
        <f>IF(A1789&lt;&gt;"",(Input!Q1789*ScoringModel!$B$14+Input!R1789*ScoringModel!$B$15+Input!S1789*ScoringModel!$B$16+Input!T1789*ScoringModel!$B$17+Input!U1789*ScoringModel!$B$18+Input!V1789*ScoringModel!$B$19+Input!W1789*ScoringModel!$B$20)*0.01,"")</f>
        <v/>
      </c>
      <c r="P1789" s="66" t="str">
        <f>IF(A1789&lt;&gt;"",(Input!X1789*ScoringModel!$B$24+Input!Y1789*ScoringModel!$B$25+Input!Z1789*ScoringModel!$B$26+Input!AA1789*ScoringModel!$B$27+Input!AB1789*ScoringModel!$B$28+Input!AC1789*ScoringModel!$B$29+Input!AD1789*ScoringModel!$B$30)*0.01,"")</f>
        <v/>
      </c>
    </row>
    <row r="1790" spans="1:16" x14ac:dyDescent="0.25">
      <c r="A1790" s="154" t="str">
        <f>IF(Input!A1790&lt;&gt;"",Input!A1790,"")</f>
        <v/>
      </c>
      <c r="B1790" s="154" t="str">
        <f>IF(Input!D1790&lt;&gt;"",CONCATENATE(Input!D1790,", ",Input!C1790),"")</f>
        <v/>
      </c>
      <c r="C1790" s="154" t="str">
        <f>IF(Input!E1790&lt;&gt;"",Input!E1790,"")</f>
        <v/>
      </c>
      <c r="D1790" s="155" t="str">
        <f>IF(Input!F1790&lt;&gt;"",Input!F1790,"")</f>
        <v/>
      </c>
      <c r="E1790" s="154" t="str">
        <f>IF(Input!I1790&lt;&gt;"",CONCATENATE(Input!I1790,", ",LEFT(Input!H1790,1)),"")</f>
        <v/>
      </c>
      <c r="F1790" s="156"/>
      <c r="G1790" s="157" t="str">
        <f t="shared" si="27"/>
        <v/>
      </c>
      <c r="H1790" s="154" t="str">
        <f>IF(A1790&lt;&gt;"",VLOOKUP(G1790,ScoreRanges!$C$4:$E$8,3),"")</f>
        <v/>
      </c>
      <c r="I1790" s="156"/>
      <c r="J1790" s="129" t="str">
        <f>IF(AND(ConversionTable!$F$2&lt;&gt;"",A1790&lt;&gt;""),VLOOKUP(G1790,ConversionTable!B$2:D$402,3),"")</f>
        <v/>
      </c>
      <c r="K1790" s="66" t="str">
        <f>IF(AND(ConversionTable!$F$2&lt;&gt;"",A1790&lt;&gt;""),VLOOKUP(J1790,ConversionTable!I$4:K$7,3),"")</f>
        <v/>
      </c>
      <c r="M1790" s="66" t="str">
        <f>IF(A1790&lt;&gt;"",(Input!AE1790*ScoringModel!$B$11+Input!AF1790*ScoringModel!$B$21+Input!AG1790*ScoringModel!$B$31)*0.01,"")</f>
        <v/>
      </c>
      <c r="N1790" s="66" t="str">
        <f>IF(A1790&lt;&gt;"",(Input!J1790*ScoringModel!$B$4+Input!K1790*ScoringModel!$B$5+Input!L1790*ScoringModel!$B$6+Input!M1790*ScoringModel!$B$7+Input!N1790*ScoringModel!$B$8+Input!O1790*ScoringModel!$B$9+Input!P1790*ScoringModel!$B$10)*0.01,"")</f>
        <v/>
      </c>
      <c r="O1790" s="66" t="str">
        <f>IF(A1790&lt;&gt;"",(Input!Q1790*ScoringModel!$B$14+Input!R1790*ScoringModel!$B$15+Input!S1790*ScoringModel!$B$16+Input!T1790*ScoringModel!$B$17+Input!U1790*ScoringModel!$B$18+Input!V1790*ScoringModel!$B$19+Input!W1790*ScoringModel!$B$20)*0.01,"")</f>
        <v/>
      </c>
      <c r="P1790" s="66" t="str">
        <f>IF(A1790&lt;&gt;"",(Input!X1790*ScoringModel!$B$24+Input!Y1790*ScoringModel!$B$25+Input!Z1790*ScoringModel!$B$26+Input!AA1790*ScoringModel!$B$27+Input!AB1790*ScoringModel!$B$28+Input!AC1790*ScoringModel!$B$29+Input!AD1790*ScoringModel!$B$30)*0.01,"")</f>
        <v/>
      </c>
    </row>
    <row r="1791" spans="1:16" x14ac:dyDescent="0.25">
      <c r="A1791" s="154" t="str">
        <f>IF(Input!A1791&lt;&gt;"",Input!A1791,"")</f>
        <v/>
      </c>
      <c r="B1791" s="154" t="str">
        <f>IF(Input!D1791&lt;&gt;"",CONCATENATE(Input!D1791,", ",Input!C1791),"")</f>
        <v/>
      </c>
      <c r="C1791" s="154" t="str">
        <f>IF(Input!E1791&lt;&gt;"",Input!E1791,"")</f>
        <v/>
      </c>
      <c r="D1791" s="155" t="str">
        <f>IF(Input!F1791&lt;&gt;"",Input!F1791,"")</f>
        <v/>
      </c>
      <c r="E1791" s="154" t="str">
        <f>IF(Input!I1791&lt;&gt;"",CONCATENATE(Input!I1791,", ",LEFT(Input!H1791,1)),"")</f>
        <v/>
      </c>
      <c r="F1791" s="156"/>
      <c r="G1791" s="157" t="str">
        <f t="shared" si="27"/>
        <v/>
      </c>
      <c r="H1791" s="154" t="str">
        <f>IF(A1791&lt;&gt;"",VLOOKUP(G1791,ScoreRanges!$C$4:$E$8,3),"")</f>
        <v/>
      </c>
      <c r="I1791" s="156"/>
      <c r="J1791" s="129" t="str">
        <f>IF(AND(ConversionTable!$F$2&lt;&gt;"",A1791&lt;&gt;""),VLOOKUP(G1791,ConversionTable!B$2:D$402,3),"")</f>
        <v/>
      </c>
      <c r="K1791" s="66" t="str">
        <f>IF(AND(ConversionTable!$F$2&lt;&gt;"",A1791&lt;&gt;""),VLOOKUP(J1791,ConversionTable!I$4:K$7,3),"")</f>
        <v/>
      </c>
      <c r="M1791" s="66" t="str">
        <f>IF(A1791&lt;&gt;"",(Input!AE1791*ScoringModel!$B$11+Input!AF1791*ScoringModel!$B$21+Input!AG1791*ScoringModel!$B$31)*0.01,"")</f>
        <v/>
      </c>
      <c r="N1791" s="66" t="str">
        <f>IF(A1791&lt;&gt;"",(Input!J1791*ScoringModel!$B$4+Input!K1791*ScoringModel!$B$5+Input!L1791*ScoringModel!$B$6+Input!M1791*ScoringModel!$B$7+Input!N1791*ScoringModel!$B$8+Input!O1791*ScoringModel!$B$9+Input!P1791*ScoringModel!$B$10)*0.01,"")</f>
        <v/>
      </c>
      <c r="O1791" s="66" t="str">
        <f>IF(A1791&lt;&gt;"",(Input!Q1791*ScoringModel!$B$14+Input!R1791*ScoringModel!$B$15+Input!S1791*ScoringModel!$B$16+Input!T1791*ScoringModel!$B$17+Input!U1791*ScoringModel!$B$18+Input!V1791*ScoringModel!$B$19+Input!W1791*ScoringModel!$B$20)*0.01,"")</f>
        <v/>
      </c>
      <c r="P1791" s="66" t="str">
        <f>IF(A1791&lt;&gt;"",(Input!X1791*ScoringModel!$B$24+Input!Y1791*ScoringModel!$B$25+Input!Z1791*ScoringModel!$B$26+Input!AA1791*ScoringModel!$B$27+Input!AB1791*ScoringModel!$B$28+Input!AC1791*ScoringModel!$B$29+Input!AD1791*ScoringModel!$B$30)*0.01,"")</f>
        <v/>
      </c>
    </row>
    <row r="1792" spans="1:16" x14ac:dyDescent="0.25">
      <c r="A1792" s="154" t="str">
        <f>IF(Input!A1792&lt;&gt;"",Input!A1792,"")</f>
        <v/>
      </c>
      <c r="B1792" s="154" t="str">
        <f>IF(Input!D1792&lt;&gt;"",CONCATENATE(Input!D1792,", ",Input!C1792),"")</f>
        <v/>
      </c>
      <c r="C1792" s="154" t="str">
        <f>IF(Input!E1792&lt;&gt;"",Input!E1792,"")</f>
        <v/>
      </c>
      <c r="D1792" s="155" t="str">
        <f>IF(Input!F1792&lt;&gt;"",Input!F1792,"")</f>
        <v/>
      </c>
      <c r="E1792" s="154" t="str">
        <f>IF(Input!I1792&lt;&gt;"",CONCATENATE(Input!I1792,", ",LEFT(Input!H1792,1)),"")</f>
        <v/>
      </c>
      <c r="F1792" s="156"/>
      <c r="G1792" s="157" t="str">
        <f t="shared" si="27"/>
        <v/>
      </c>
      <c r="H1792" s="154" t="str">
        <f>IF(A1792&lt;&gt;"",VLOOKUP(G1792,ScoreRanges!$C$4:$E$8,3),"")</f>
        <v/>
      </c>
      <c r="I1792" s="156"/>
      <c r="J1792" s="129" t="str">
        <f>IF(AND(ConversionTable!$F$2&lt;&gt;"",A1792&lt;&gt;""),VLOOKUP(G1792,ConversionTable!B$2:D$402,3),"")</f>
        <v/>
      </c>
      <c r="K1792" s="66" t="str">
        <f>IF(AND(ConversionTable!$F$2&lt;&gt;"",A1792&lt;&gt;""),VLOOKUP(J1792,ConversionTable!I$4:K$7,3),"")</f>
        <v/>
      </c>
      <c r="M1792" s="66" t="str">
        <f>IF(A1792&lt;&gt;"",(Input!AE1792*ScoringModel!$B$11+Input!AF1792*ScoringModel!$B$21+Input!AG1792*ScoringModel!$B$31)*0.01,"")</f>
        <v/>
      </c>
      <c r="N1792" s="66" t="str">
        <f>IF(A1792&lt;&gt;"",(Input!J1792*ScoringModel!$B$4+Input!K1792*ScoringModel!$B$5+Input!L1792*ScoringModel!$B$6+Input!M1792*ScoringModel!$B$7+Input!N1792*ScoringModel!$B$8+Input!O1792*ScoringModel!$B$9+Input!P1792*ScoringModel!$B$10)*0.01,"")</f>
        <v/>
      </c>
      <c r="O1792" s="66" t="str">
        <f>IF(A1792&lt;&gt;"",(Input!Q1792*ScoringModel!$B$14+Input!R1792*ScoringModel!$B$15+Input!S1792*ScoringModel!$B$16+Input!T1792*ScoringModel!$B$17+Input!U1792*ScoringModel!$B$18+Input!V1792*ScoringModel!$B$19+Input!W1792*ScoringModel!$B$20)*0.01,"")</f>
        <v/>
      </c>
      <c r="P1792" s="66" t="str">
        <f>IF(A1792&lt;&gt;"",(Input!X1792*ScoringModel!$B$24+Input!Y1792*ScoringModel!$B$25+Input!Z1792*ScoringModel!$B$26+Input!AA1792*ScoringModel!$B$27+Input!AB1792*ScoringModel!$B$28+Input!AC1792*ScoringModel!$B$29+Input!AD1792*ScoringModel!$B$30)*0.01,"")</f>
        <v/>
      </c>
    </row>
    <row r="1793" spans="1:16" x14ac:dyDescent="0.25">
      <c r="A1793" s="154" t="str">
        <f>IF(Input!A1793&lt;&gt;"",Input!A1793,"")</f>
        <v/>
      </c>
      <c r="B1793" s="154" t="str">
        <f>IF(Input!D1793&lt;&gt;"",CONCATENATE(Input!D1793,", ",Input!C1793),"")</f>
        <v/>
      </c>
      <c r="C1793" s="154" t="str">
        <f>IF(Input!E1793&lt;&gt;"",Input!E1793,"")</f>
        <v/>
      </c>
      <c r="D1793" s="155" t="str">
        <f>IF(Input!F1793&lt;&gt;"",Input!F1793,"")</f>
        <v/>
      </c>
      <c r="E1793" s="154" t="str">
        <f>IF(Input!I1793&lt;&gt;"",CONCATENATE(Input!I1793,", ",LEFT(Input!H1793,1)),"")</f>
        <v/>
      </c>
      <c r="F1793" s="156"/>
      <c r="G1793" s="157" t="str">
        <f t="shared" si="27"/>
        <v/>
      </c>
      <c r="H1793" s="154" t="str">
        <f>IF(A1793&lt;&gt;"",VLOOKUP(G1793,ScoreRanges!$C$4:$E$8,3),"")</f>
        <v/>
      </c>
      <c r="I1793" s="156"/>
      <c r="J1793" s="129" t="str">
        <f>IF(AND(ConversionTable!$F$2&lt;&gt;"",A1793&lt;&gt;""),VLOOKUP(G1793,ConversionTable!B$2:D$402,3),"")</f>
        <v/>
      </c>
      <c r="K1793" s="66" t="str">
        <f>IF(AND(ConversionTable!$F$2&lt;&gt;"",A1793&lt;&gt;""),VLOOKUP(J1793,ConversionTable!I$4:K$7,3),"")</f>
        <v/>
      </c>
      <c r="M1793" s="66" t="str">
        <f>IF(A1793&lt;&gt;"",(Input!AE1793*ScoringModel!$B$11+Input!AF1793*ScoringModel!$B$21+Input!AG1793*ScoringModel!$B$31)*0.01,"")</f>
        <v/>
      </c>
      <c r="N1793" s="66" t="str">
        <f>IF(A1793&lt;&gt;"",(Input!J1793*ScoringModel!$B$4+Input!K1793*ScoringModel!$B$5+Input!L1793*ScoringModel!$B$6+Input!M1793*ScoringModel!$B$7+Input!N1793*ScoringModel!$B$8+Input!O1793*ScoringModel!$B$9+Input!P1793*ScoringModel!$B$10)*0.01,"")</f>
        <v/>
      </c>
      <c r="O1793" s="66" t="str">
        <f>IF(A1793&lt;&gt;"",(Input!Q1793*ScoringModel!$B$14+Input!R1793*ScoringModel!$B$15+Input!S1793*ScoringModel!$B$16+Input!T1793*ScoringModel!$B$17+Input!U1793*ScoringModel!$B$18+Input!V1793*ScoringModel!$B$19+Input!W1793*ScoringModel!$B$20)*0.01,"")</f>
        <v/>
      </c>
      <c r="P1793" s="66" t="str">
        <f>IF(A1793&lt;&gt;"",(Input!X1793*ScoringModel!$B$24+Input!Y1793*ScoringModel!$B$25+Input!Z1793*ScoringModel!$B$26+Input!AA1793*ScoringModel!$B$27+Input!AB1793*ScoringModel!$B$28+Input!AC1793*ScoringModel!$B$29+Input!AD1793*ScoringModel!$B$30)*0.01,"")</f>
        <v/>
      </c>
    </row>
    <row r="1794" spans="1:16" x14ac:dyDescent="0.25">
      <c r="A1794" s="154" t="str">
        <f>IF(Input!A1794&lt;&gt;"",Input!A1794,"")</f>
        <v/>
      </c>
      <c r="B1794" s="154" t="str">
        <f>IF(Input!D1794&lt;&gt;"",CONCATENATE(Input!D1794,", ",Input!C1794),"")</f>
        <v/>
      </c>
      <c r="C1794" s="154" t="str">
        <f>IF(Input!E1794&lt;&gt;"",Input!E1794,"")</f>
        <v/>
      </c>
      <c r="D1794" s="155" t="str">
        <f>IF(Input!F1794&lt;&gt;"",Input!F1794,"")</f>
        <v/>
      </c>
      <c r="E1794" s="154" t="str">
        <f>IF(Input!I1794&lt;&gt;"",CONCATENATE(Input!I1794,", ",LEFT(Input!H1794,1)),"")</f>
        <v/>
      </c>
      <c r="F1794" s="156"/>
      <c r="G1794" s="157" t="str">
        <f t="shared" ref="G1794:G1857" si="28">IF(A1794&lt;&gt;"",SUM(M1794:P1794),"")</f>
        <v/>
      </c>
      <c r="H1794" s="154" t="str">
        <f>IF(A1794&lt;&gt;"",VLOOKUP(G1794,ScoreRanges!$C$4:$E$8,3),"")</f>
        <v/>
      </c>
      <c r="I1794" s="156"/>
      <c r="J1794" s="129" t="str">
        <f>IF(AND(ConversionTable!$F$2&lt;&gt;"",A1794&lt;&gt;""),VLOOKUP(G1794,ConversionTable!B$2:D$402,3),"")</f>
        <v/>
      </c>
      <c r="K1794" s="66" t="str">
        <f>IF(AND(ConversionTable!$F$2&lt;&gt;"",A1794&lt;&gt;""),VLOOKUP(J1794,ConversionTable!I$4:K$7,3),"")</f>
        <v/>
      </c>
      <c r="M1794" s="66" t="str">
        <f>IF(A1794&lt;&gt;"",(Input!AE1794*ScoringModel!$B$11+Input!AF1794*ScoringModel!$B$21+Input!AG1794*ScoringModel!$B$31)*0.01,"")</f>
        <v/>
      </c>
      <c r="N1794" s="66" t="str">
        <f>IF(A1794&lt;&gt;"",(Input!J1794*ScoringModel!$B$4+Input!K1794*ScoringModel!$B$5+Input!L1794*ScoringModel!$B$6+Input!M1794*ScoringModel!$B$7+Input!N1794*ScoringModel!$B$8+Input!O1794*ScoringModel!$B$9+Input!P1794*ScoringModel!$B$10)*0.01,"")</f>
        <v/>
      </c>
      <c r="O1794" s="66" t="str">
        <f>IF(A1794&lt;&gt;"",(Input!Q1794*ScoringModel!$B$14+Input!R1794*ScoringModel!$B$15+Input!S1794*ScoringModel!$B$16+Input!T1794*ScoringModel!$B$17+Input!U1794*ScoringModel!$B$18+Input!V1794*ScoringModel!$B$19+Input!W1794*ScoringModel!$B$20)*0.01,"")</f>
        <v/>
      </c>
      <c r="P1794" s="66" t="str">
        <f>IF(A1794&lt;&gt;"",(Input!X1794*ScoringModel!$B$24+Input!Y1794*ScoringModel!$B$25+Input!Z1794*ScoringModel!$B$26+Input!AA1794*ScoringModel!$B$27+Input!AB1794*ScoringModel!$B$28+Input!AC1794*ScoringModel!$B$29+Input!AD1794*ScoringModel!$B$30)*0.01,"")</f>
        <v/>
      </c>
    </row>
    <row r="1795" spans="1:16" x14ac:dyDescent="0.25">
      <c r="A1795" s="154" t="str">
        <f>IF(Input!A1795&lt;&gt;"",Input!A1795,"")</f>
        <v/>
      </c>
      <c r="B1795" s="154" t="str">
        <f>IF(Input!D1795&lt;&gt;"",CONCATENATE(Input!D1795,", ",Input!C1795),"")</f>
        <v/>
      </c>
      <c r="C1795" s="154" t="str">
        <f>IF(Input!E1795&lt;&gt;"",Input!E1795,"")</f>
        <v/>
      </c>
      <c r="D1795" s="155" t="str">
        <f>IF(Input!F1795&lt;&gt;"",Input!F1795,"")</f>
        <v/>
      </c>
      <c r="E1795" s="154" t="str">
        <f>IF(Input!I1795&lt;&gt;"",CONCATENATE(Input!I1795,", ",LEFT(Input!H1795,1)),"")</f>
        <v/>
      </c>
      <c r="F1795" s="156"/>
      <c r="G1795" s="157" t="str">
        <f t="shared" si="28"/>
        <v/>
      </c>
      <c r="H1795" s="154" t="str">
        <f>IF(A1795&lt;&gt;"",VLOOKUP(G1795,ScoreRanges!$C$4:$E$8,3),"")</f>
        <v/>
      </c>
      <c r="I1795" s="156"/>
      <c r="J1795" s="129" t="str">
        <f>IF(AND(ConversionTable!$F$2&lt;&gt;"",A1795&lt;&gt;""),VLOOKUP(G1795,ConversionTable!B$2:D$402,3),"")</f>
        <v/>
      </c>
      <c r="K1795" s="66" t="str">
        <f>IF(AND(ConversionTable!$F$2&lt;&gt;"",A1795&lt;&gt;""),VLOOKUP(J1795,ConversionTable!I$4:K$7,3),"")</f>
        <v/>
      </c>
      <c r="M1795" s="66" t="str">
        <f>IF(A1795&lt;&gt;"",(Input!AE1795*ScoringModel!$B$11+Input!AF1795*ScoringModel!$B$21+Input!AG1795*ScoringModel!$B$31)*0.01,"")</f>
        <v/>
      </c>
      <c r="N1795" s="66" t="str">
        <f>IF(A1795&lt;&gt;"",(Input!J1795*ScoringModel!$B$4+Input!K1795*ScoringModel!$B$5+Input!L1795*ScoringModel!$B$6+Input!M1795*ScoringModel!$B$7+Input!N1795*ScoringModel!$B$8+Input!O1795*ScoringModel!$B$9+Input!P1795*ScoringModel!$B$10)*0.01,"")</f>
        <v/>
      </c>
      <c r="O1795" s="66" t="str">
        <f>IF(A1795&lt;&gt;"",(Input!Q1795*ScoringModel!$B$14+Input!R1795*ScoringModel!$B$15+Input!S1795*ScoringModel!$B$16+Input!T1795*ScoringModel!$B$17+Input!U1795*ScoringModel!$B$18+Input!V1795*ScoringModel!$B$19+Input!W1795*ScoringModel!$B$20)*0.01,"")</f>
        <v/>
      </c>
      <c r="P1795" s="66" t="str">
        <f>IF(A1795&lt;&gt;"",(Input!X1795*ScoringModel!$B$24+Input!Y1795*ScoringModel!$B$25+Input!Z1795*ScoringModel!$B$26+Input!AA1795*ScoringModel!$B$27+Input!AB1795*ScoringModel!$B$28+Input!AC1795*ScoringModel!$B$29+Input!AD1795*ScoringModel!$B$30)*0.01,"")</f>
        <v/>
      </c>
    </row>
    <row r="1796" spans="1:16" x14ac:dyDescent="0.25">
      <c r="A1796" s="154" t="str">
        <f>IF(Input!A1796&lt;&gt;"",Input!A1796,"")</f>
        <v/>
      </c>
      <c r="B1796" s="154" t="str">
        <f>IF(Input!D1796&lt;&gt;"",CONCATENATE(Input!D1796,", ",Input!C1796),"")</f>
        <v/>
      </c>
      <c r="C1796" s="154" t="str">
        <f>IF(Input!E1796&lt;&gt;"",Input!E1796,"")</f>
        <v/>
      </c>
      <c r="D1796" s="155" t="str">
        <f>IF(Input!F1796&lt;&gt;"",Input!F1796,"")</f>
        <v/>
      </c>
      <c r="E1796" s="154" t="str">
        <f>IF(Input!I1796&lt;&gt;"",CONCATENATE(Input!I1796,", ",LEFT(Input!H1796,1)),"")</f>
        <v/>
      </c>
      <c r="F1796" s="156"/>
      <c r="G1796" s="157" t="str">
        <f t="shared" si="28"/>
        <v/>
      </c>
      <c r="H1796" s="154" t="str">
        <f>IF(A1796&lt;&gt;"",VLOOKUP(G1796,ScoreRanges!$C$4:$E$8,3),"")</f>
        <v/>
      </c>
      <c r="I1796" s="156"/>
      <c r="J1796" s="129" t="str">
        <f>IF(AND(ConversionTable!$F$2&lt;&gt;"",A1796&lt;&gt;""),VLOOKUP(G1796,ConversionTable!B$2:D$402,3),"")</f>
        <v/>
      </c>
      <c r="K1796" s="66" t="str">
        <f>IF(AND(ConversionTable!$F$2&lt;&gt;"",A1796&lt;&gt;""),VLOOKUP(J1796,ConversionTable!I$4:K$7,3),"")</f>
        <v/>
      </c>
      <c r="M1796" s="66" t="str">
        <f>IF(A1796&lt;&gt;"",(Input!AE1796*ScoringModel!$B$11+Input!AF1796*ScoringModel!$B$21+Input!AG1796*ScoringModel!$B$31)*0.01,"")</f>
        <v/>
      </c>
      <c r="N1796" s="66" t="str">
        <f>IF(A1796&lt;&gt;"",(Input!J1796*ScoringModel!$B$4+Input!K1796*ScoringModel!$B$5+Input!L1796*ScoringModel!$B$6+Input!M1796*ScoringModel!$B$7+Input!N1796*ScoringModel!$B$8+Input!O1796*ScoringModel!$B$9+Input!P1796*ScoringModel!$B$10)*0.01,"")</f>
        <v/>
      </c>
      <c r="O1796" s="66" t="str">
        <f>IF(A1796&lt;&gt;"",(Input!Q1796*ScoringModel!$B$14+Input!R1796*ScoringModel!$B$15+Input!S1796*ScoringModel!$B$16+Input!T1796*ScoringModel!$B$17+Input!U1796*ScoringModel!$B$18+Input!V1796*ScoringModel!$B$19+Input!W1796*ScoringModel!$B$20)*0.01,"")</f>
        <v/>
      </c>
      <c r="P1796" s="66" t="str">
        <f>IF(A1796&lt;&gt;"",(Input!X1796*ScoringModel!$B$24+Input!Y1796*ScoringModel!$B$25+Input!Z1796*ScoringModel!$B$26+Input!AA1796*ScoringModel!$B$27+Input!AB1796*ScoringModel!$B$28+Input!AC1796*ScoringModel!$B$29+Input!AD1796*ScoringModel!$B$30)*0.01,"")</f>
        <v/>
      </c>
    </row>
    <row r="1797" spans="1:16" x14ac:dyDescent="0.25">
      <c r="A1797" s="154" t="str">
        <f>IF(Input!A1797&lt;&gt;"",Input!A1797,"")</f>
        <v/>
      </c>
      <c r="B1797" s="154" t="str">
        <f>IF(Input!D1797&lt;&gt;"",CONCATENATE(Input!D1797,", ",Input!C1797),"")</f>
        <v/>
      </c>
      <c r="C1797" s="154" t="str">
        <f>IF(Input!E1797&lt;&gt;"",Input!E1797,"")</f>
        <v/>
      </c>
      <c r="D1797" s="155" t="str">
        <f>IF(Input!F1797&lt;&gt;"",Input!F1797,"")</f>
        <v/>
      </c>
      <c r="E1797" s="154" t="str">
        <f>IF(Input!I1797&lt;&gt;"",CONCATENATE(Input!I1797,", ",LEFT(Input!H1797,1)),"")</f>
        <v/>
      </c>
      <c r="F1797" s="156"/>
      <c r="G1797" s="157" t="str">
        <f t="shared" si="28"/>
        <v/>
      </c>
      <c r="H1797" s="154" t="str">
        <f>IF(A1797&lt;&gt;"",VLOOKUP(G1797,ScoreRanges!$C$4:$E$8,3),"")</f>
        <v/>
      </c>
      <c r="I1797" s="156"/>
      <c r="J1797" s="129" t="str">
        <f>IF(AND(ConversionTable!$F$2&lt;&gt;"",A1797&lt;&gt;""),VLOOKUP(G1797,ConversionTable!B$2:D$402,3),"")</f>
        <v/>
      </c>
      <c r="K1797" s="66" t="str">
        <f>IF(AND(ConversionTable!$F$2&lt;&gt;"",A1797&lt;&gt;""),VLOOKUP(J1797,ConversionTable!I$4:K$7,3),"")</f>
        <v/>
      </c>
      <c r="M1797" s="66" t="str">
        <f>IF(A1797&lt;&gt;"",(Input!AE1797*ScoringModel!$B$11+Input!AF1797*ScoringModel!$B$21+Input!AG1797*ScoringModel!$B$31)*0.01,"")</f>
        <v/>
      </c>
      <c r="N1797" s="66" t="str">
        <f>IF(A1797&lt;&gt;"",(Input!J1797*ScoringModel!$B$4+Input!K1797*ScoringModel!$B$5+Input!L1797*ScoringModel!$B$6+Input!M1797*ScoringModel!$B$7+Input!N1797*ScoringModel!$B$8+Input!O1797*ScoringModel!$B$9+Input!P1797*ScoringModel!$B$10)*0.01,"")</f>
        <v/>
      </c>
      <c r="O1797" s="66" t="str">
        <f>IF(A1797&lt;&gt;"",(Input!Q1797*ScoringModel!$B$14+Input!R1797*ScoringModel!$B$15+Input!S1797*ScoringModel!$B$16+Input!T1797*ScoringModel!$B$17+Input!U1797*ScoringModel!$B$18+Input!V1797*ScoringModel!$B$19+Input!W1797*ScoringModel!$B$20)*0.01,"")</f>
        <v/>
      </c>
      <c r="P1797" s="66" t="str">
        <f>IF(A1797&lt;&gt;"",(Input!X1797*ScoringModel!$B$24+Input!Y1797*ScoringModel!$B$25+Input!Z1797*ScoringModel!$B$26+Input!AA1797*ScoringModel!$B$27+Input!AB1797*ScoringModel!$B$28+Input!AC1797*ScoringModel!$B$29+Input!AD1797*ScoringModel!$B$30)*0.01,"")</f>
        <v/>
      </c>
    </row>
    <row r="1798" spans="1:16" x14ac:dyDescent="0.25">
      <c r="A1798" s="154" t="str">
        <f>IF(Input!A1798&lt;&gt;"",Input!A1798,"")</f>
        <v/>
      </c>
      <c r="B1798" s="154" t="str">
        <f>IF(Input!D1798&lt;&gt;"",CONCATENATE(Input!D1798,", ",Input!C1798),"")</f>
        <v/>
      </c>
      <c r="C1798" s="154" t="str">
        <f>IF(Input!E1798&lt;&gt;"",Input!E1798,"")</f>
        <v/>
      </c>
      <c r="D1798" s="155" t="str">
        <f>IF(Input!F1798&lt;&gt;"",Input!F1798,"")</f>
        <v/>
      </c>
      <c r="E1798" s="154" t="str">
        <f>IF(Input!I1798&lt;&gt;"",CONCATENATE(Input!I1798,", ",LEFT(Input!H1798,1)),"")</f>
        <v/>
      </c>
      <c r="F1798" s="156"/>
      <c r="G1798" s="157" t="str">
        <f t="shared" si="28"/>
        <v/>
      </c>
      <c r="H1798" s="154" t="str">
        <f>IF(A1798&lt;&gt;"",VLOOKUP(G1798,ScoreRanges!$C$4:$E$8,3),"")</f>
        <v/>
      </c>
      <c r="I1798" s="156"/>
      <c r="J1798" s="129" t="str">
        <f>IF(AND(ConversionTable!$F$2&lt;&gt;"",A1798&lt;&gt;""),VLOOKUP(G1798,ConversionTable!B$2:D$402,3),"")</f>
        <v/>
      </c>
      <c r="K1798" s="66" t="str">
        <f>IF(AND(ConversionTable!$F$2&lt;&gt;"",A1798&lt;&gt;""),VLOOKUP(J1798,ConversionTable!I$4:K$7,3),"")</f>
        <v/>
      </c>
      <c r="M1798" s="66" t="str">
        <f>IF(A1798&lt;&gt;"",(Input!AE1798*ScoringModel!$B$11+Input!AF1798*ScoringModel!$B$21+Input!AG1798*ScoringModel!$B$31)*0.01,"")</f>
        <v/>
      </c>
      <c r="N1798" s="66" t="str">
        <f>IF(A1798&lt;&gt;"",(Input!J1798*ScoringModel!$B$4+Input!K1798*ScoringModel!$B$5+Input!L1798*ScoringModel!$B$6+Input!M1798*ScoringModel!$B$7+Input!N1798*ScoringModel!$B$8+Input!O1798*ScoringModel!$B$9+Input!P1798*ScoringModel!$B$10)*0.01,"")</f>
        <v/>
      </c>
      <c r="O1798" s="66" t="str">
        <f>IF(A1798&lt;&gt;"",(Input!Q1798*ScoringModel!$B$14+Input!R1798*ScoringModel!$B$15+Input!S1798*ScoringModel!$B$16+Input!T1798*ScoringModel!$B$17+Input!U1798*ScoringModel!$B$18+Input!V1798*ScoringModel!$B$19+Input!W1798*ScoringModel!$B$20)*0.01,"")</f>
        <v/>
      </c>
      <c r="P1798" s="66" t="str">
        <f>IF(A1798&lt;&gt;"",(Input!X1798*ScoringModel!$B$24+Input!Y1798*ScoringModel!$B$25+Input!Z1798*ScoringModel!$B$26+Input!AA1798*ScoringModel!$B$27+Input!AB1798*ScoringModel!$B$28+Input!AC1798*ScoringModel!$B$29+Input!AD1798*ScoringModel!$B$30)*0.01,"")</f>
        <v/>
      </c>
    </row>
    <row r="1799" spans="1:16" x14ac:dyDescent="0.25">
      <c r="A1799" s="154" t="str">
        <f>IF(Input!A1799&lt;&gt;"",Input!A1799,"")</f>
        <v/>
      </c>
      <c r="B1799" s="154" t="str">
        <f>IF(Input!D1799&lt;&gt;"",CONCATENATE(Input!D1799,", ",Input!C1799),"")</f>
        <v/>
      </c>
      <c r="C1799" s="154" t="str">
        <f>IF(Input!E1799&lt;&gt;"",Input!E1799,"")</f>
        <v/>
      </c>
      <c r="D1799" s="155" t="str">
        <f>IF(Input!F1799&lt;&gt;"",Input!F1799,"")</f>
        <v/>
      </c>
      <c r="E1799" s="154" t="str">
        <f>IF(Input!I1799&lt;&gt;"",CONCATENATE(Input!I1799,", ",LEFT(Input!H1799,1)),"")</f>
        <v/>
      </c>
      <c r="F1799" s="156"/>
      <c r="G1799" s="157" t="str">
        <f t="shared" si="28"/>
        <v/>
      </c>
      <c r="H1799" s="154" t="str">
        <f>IF(A1799&lt;&gt;"",VLOOKUP(G1799,ScoreRanges!$C$4:$E$8,3),"")</f>
        <v/>
      </c>
      <c r="I1799" s="156"/>
      <c r="J1799" s="129" t="str">
        <f>IF(AND(ConversionTable!$F$2&lt;&gt;"",A1799&lt;&gt;""),VLOOKUP(G1799,ConversionTable!B$2:D$402,3),"")</f>
        <v/>
      </c>
      <c r="K1799" s="66" t="str">
        <f>IF(AND(ConversionTable!$F$2&lt;&gt;"",A1799&lt;&gt;""),VLOOKUP(J1799,ConversionTable!I$4:K$7,3),"")</f>
        <v/>
      </c>
      <c r="M1799" s="66" t="str">
        <f>IF(A1799&lt;&gt;"",(Input!AE1799*ScoringModel!$B$11+Input!AF1799*ScoringModel!$B$21+Input!AG1799*ScoringModel!$B$31)*0.01,"")</f>
        <v/>
      </c>
      <c r="N1799" s="66" t="str">
        <f>IF(A1799&lt;&gt;"",(Input!J1799*ScoringModel!$B$4+Input!K1799*ScoringModel!$B$5+Input!L1799*ScoringModel!$B$6+Input!M1799*ScoringModel!$B$7+Input!N1799*ScoringModel!$B$8+Input!O1799*ScoringModel!$B$9+Input!P1799*ScoringModel!$B$10)*0.01,"")</f>
        <v/>
      </c>
      <c r="O1799" s="66" t="str">
        <f>IF(A1799&lt;&gt;"",(Input!Q1799*ScoringModel!$B$14+Input!R1799*ScoringModel!$B$15+Input!S1799*ScoringModel!$B$16+Input!T1799*ScoringModel!$B$17+Input!U1799*ScoringModel!$B$18+Input!V1799*ScoringModel!$B$19+Input!W1799*ScoringModel!$B$20)*0.01,"")</f>
        <v/>
      </c>
      <c r="P1799" s="66" t="str">
        <f>IF(A1799&lt;&gt;"",(Input!X1799*ScoringModel!$B$24+Input!Y1799*ScoringModel!$B$25+Input!Z1799*ScoringModel!$B$26+Input!AA1799*ScoringModel!$B$27+Input!AB1799*ScoringModel!$B$28+Input!AC1799*ScoringModel!$B$29+Input!AD1799*ScoringModel!$B$30)*0.01,"")</f>
        <v/>
      </c>
    </row>
    <row r="1800" spans="1:16" x14ac:dyDescent="0.25">
      <c r="A1800" s="154" t="str">
        <f>IF(Input!A1800&lt;&gt;"",Input!A1800,"")</f>
        <v/>
      </c>
      <c r="B1800" s="154" t="str">
        <f>IF(Input!D1800&lt;&gt;"",CONCATENATE(Input!D1800,", ",Input!C1800),"")</f>
        <v/>
      </c>
      <c r="C1800" s="154" t="str">
        <f>IF(Input!E1800&lt;&gt;"",Input!E1800,"")</f>
        <v/>
      </c>
      <c r="D1800" s="155" t="str">
        <f>IF(Input!F1800&lt;&gt;"",Input!F1800,"")</f>
        <v/>
      </c>
      <c r="E1800" s="154" t="str">
        <f>IF(Input!I1800&lt;&gt;"",CONCATENATE(Input!I1800,", ",LEFT(Input!H1800,1)),"")</f>
        <v/>
      </c>
      <c r="F1800" s="156"/>
      <c r="G1800" s="157" t="str">
        <f t="shared" si="28"/>
        <v/>
      </c>
      <c r="H1800" s="154" t="str">
        <f>IF(A1800&lt;&gt;"",VLOOKUP(G1800,ScoreRanges!$C$4:$E$8,3),"")</f>
        <v/>
      </c>
      <c r="I1800" s="156"/>
      <c r="J1800" s="129" t="str">
        <f>IF(AND(ConversionTable!$F$2&lt;&gt;"",A1800&lt;&gt;""),VLOOKUP(G1800,ConversionTable!B$2:D$402,3),"")</f>
        <v/>
      </c>
      <c r="K1800" s="66" t="str">
        <f>IF(AND(ConversionTable!$F$2&lt;&gt;"",A1800&lt;&gt;""),VLOOKUP(J1800,ConversionTable!I$4:K$7,3),"")</f>
        <v/>
      </c>
      <c r="M1800" s="66" t="str">
        <f>IF(A1800&lt;&gt;"",(Input!AE1800*ScoringModel!$B$11+Input!AF1800*ScoringModel!$B$21+Input!AG1800*ScoringModel!$B$31)*0.01,"")</f>
        <v/>
      </c>
      <c r="N1800" s="66" t="str">
        <f>IF(A1800&lt;&gt;"",(Input!J1800*ScoringModel!$B$4+Input!K1800*ScoringModel!$B$5+Input!L1800*ScoringModel!$B$6+Input!M1800*ScoringModel!$B$7+Input!N1800*ScoringModel!$B$8+Input!O1800*ScoringModel!$B$9+Input!P1800*ScoringModel!$B$10)*0.01,"")</f>
        <v/>
      </c>
      <c r="O1800" s="66" t="str">
        <f>IF(A1800&lt;&gt;"",(Input!Q1800*ScoringModel!$B$14+Input!R1800*ScoringModel!$B$15+Input!S1800*ScoringModel!$B$16+Input!T1800*ScoringModel!$B$17+Input!U1800*ScoringModel!$B$18+Input!V1800*ScoringModel!$B$19+Input!W1800*ScoringModel!$B$20)*0.01,"")</f>
        <v/>
      </c>
      <c r="P1800" s="66" t="str">
        <f>IF(A1800&lt;&gt;"",(Input!X1800*ScoringModel!$B$24+Input!Y1800*ScoringModel!$B$25+Input!Z1800*ScoringModel!$B$26+Input!AA1800*ScoringModel!$B$27+Input!AB1800*ScoringModel!$B$28+Input!AC1800*ScoringModel!$B$29+Input!AD1800*ScoringModel!$B$30)*0.01,"")</f>
        <v/>
      </c>
    </row>
    <row r="1801" spans="1:16" x14ac:dyDescent="0.25">
      <c r="A1801" s="154" t="str">
        <f>IF(Input!A1801&lt;&gt;"",Input!A1801,"")</f>
        <v/>
      </c>
      <c r="B1801" s="154" t="str">
        <f>IF(Input!D1801&lt;&gt;"",CONCATENATE(Input!D1801,", ",Input!C1801),"")</f>
        <v/>
      </c>
      <c r="C1801" s="154" t="str">
        <f>IF(Input!E1801&lt;&gt;"",Input!E1801,"")</f>
        <v/>
      </c>
      <c r="D1801" s="155" t="str">
        <f>IF(Input!F1801&lt;&gt;"",Input!F1801,"")</f>
        <v/>
      </c>
      <c r="E1801" s="154" t="str">
        <f>IF(Input!I1801&lt;&gt;"",CONCATENATE(Input!I1801,", ",LEFT(Input!H1801,1)),"")</f>
        <v/>
      </c>
      <c r="F1801" s="156"/>
      <c r="G1801" s="157" t="str">
        <f t="shared" si="28"/>
        <v/>
      </c>
      <c r="H1801" s="154" t="str">
        <f>IF(A1801&lt;&gt;"",VLOOKUP(G1801,ScoreRanges!$C$4:$E$8,3),"")</f>
        <v/>
      </c>
      <c r="I1801" s="156"/>
      <c r="J1801" s="129" t="str">
        <f>IF(AND(ConversionTable!$F$2&lt;&gt;"",A1801&lt;&gt;""),VLOOKUP(G1801,ConversionTable!B$2:D$402,3),"")</f>
        <v/>
      </c>
      <c r="K1801" s="66" t="str">
        <f>IF(AND(ConversionTable!$F$2&lt;&gt;"",A1801&lt;&gt;""),VLOOKUP(J1801,ConversionTable!I$4:K$7,3),"")</f>
        <v/>
      </c>
      <c r="M1801" s="66" t="str">
        <f>IF(A1801&lt;&gt;"",(Input!AE1801*ScoringModel!$B$11+Input!AF1801*ScoringModel!$B$21+Input!AG1801*ScoringModel!$B$31)*0.01,"")</f>
        <v/>
      </c>
      <c r="N1801" s="66" t="str">
        <f>IF(A1801&lt;&gt;"",(Input!J1801*ScoringModel!$B$4+Input!K1801*ScoringModel!$B$5+Input!L1801*ScoringModel!$B$6+Input!M1801*ScoringModel!$B$7+Input!N1801*ScoringModel!$B$8+Input!O1801*ScoringModel!$B$9+Input!P1801*ScoringModel!$B$10)*0.01,"")</f>
        <v/>
      </c>
      <c r="O1801" s="66" t="str">
        <f>IF(A1801&lt;&gt;"",(Input!Q1801*ScoringModel!$B$14+Input!R1801*ScoringModel!$B$15+Input!S1801*ScoringModel!$B$16+Input!T1801*ScoringModel!$B$17+Input!U1801*ScoringModel!$B$18+Input!V1801*ScoringModel!$B$19+Input!W1801*ScoringModel!$B$20)*0.01,"")</f>
        <v/>
      </c>
      <c r="P1801" s="66" t="str">
        <f>IF(A1801&lt;&gt;"",(Input!X1801*ScoringModel!$B$24+Input!Y1801*ScoringModel!$B$25+Input!Z1801*ScoringModel!$B$26+Input!AA1801*ScoringModel!$B$27+Input!AB1801*ScoringModel!$B$28+Input!AC1801*ScoringModel!$B$29+Input!AD1801*ScoringModel!$B$30)*0.01,"")</f>
        <v/>
      </c>
    </row>
    <row r="1802" spans="1:16" x14ac:dyDescent="0.25">
      <c r="A1802" s="154" t="str">
        <f>IF(Input!A1802&lt;&gt;"",Input!A1802,"")</f>
        <v/>
      </c>
      <c r="B1802" s="154" t="str">
        <f>IF(Input!D1802&lt;&gt;"",CONCATENATE(Input!D1802,", ",Input!C1802),"")</f>
        <v/>
      </c>
      <c r="C1802" s="154" t="str">
        <f>IF(Input!E1802&lt;&gt;"",Input!E1802,"")</f>
        <v/>
      </c>
      <c r="D1802" s="155" t="str">
        <f>IF(Input!F1802&lt;&gt;"",Input!F1802,"")</f>
        <v/>
      </c>
      <c r="E1802" s="154" t="str">
        <f>IF(Input!I1802&lt;&gt;"",CONCATENATE(Input!I1802,", ",LEFT(Input!H1802,1)),"")</f>
        <v/>
      </c>
      <c r="F1802" s="156"/>
      <c r="G1802" s="157" t="str">
        <f t="shared" si="28"/>
        <v/>
      </c>
      <c r="H1802" s="154" t="str">
        <f>IF(A1802&lt;&gt;"",VLOOKUP(G1802,ScoreRanges!$C$4:$E$8,3),"")</f>
        <v/>
      </c>
      <c r="I1802" s="156"/>
      <c r="J1802" s="129" t="str">
        <f>IF(AND(ConversionTable!$F$2&lt;&gt;"",A1802&lt;&gt;""),VLOOKUP(G1802,ConversionTable!B$2:D$402,3),"")</f>
        <v/>
      </c>
      <c r="K1802" s="66" t="str">
        <f>IF(AND(ConversionTable!$F$2&lt;&gt;"",A1802&lt;&gt;""),VLOOKUP(J1802,ConversionTable!I$4:K$7,3),"")</f>
        <v/>
      </c>
      <c r="M1802" s="66" t="str">
        <f>IF(A1802&lt;&gt;"",(Input!AE1802*ScoringModel!$B$11+Input!AF1802*ScoringModel!$B$21+Input!AG1802*ScoringModel!$B$31)*0.01,"")</f>
        <v/>
      </c>
      <c r="N1802" s="66" t="str">
        <f>IF(A1802&lt;&gt;"",(Input!J1802*ScoringModel!$B$4+Input!K1802*ScoringModel!$B$5+Input!L1802*ScoringModel!$B$6+Input!M1802*ScoringModel!$B$7+Input!N1802*ScoringModel!$B$8+Input!O1802*ScoringModel!$B$9+Input!P1802*ScoringModel!$B$10)*0.01,"")</f>
        <v/>
      </c>
      <c r="O1802" s="66" t="str">
        <f>IF(A1802&lt;&gt;"",(Input!Q1802*ScoringModel!$B$14+Input!R1802*ScoringModel!$B$15+Input!S1802*ScoringModel!$B$16+Input!T1802*ScoringModel!$B$17+Input!U1802*ScoringModel!$B$18+Input!V1802*ScoringModel!$B$19+Input!W1802*ScoringModel!$B$20)*0.01,"")</f>
        <v/>
      </c>
      <c r="P1802" s="66" t="str">
        <f>IF(A1802&lt;&gt;"",(Input!X1802*ScoringModel!$B$24+Input!Y1802*ScoringModel!$B$25+Input!Z1802*ScoringModel!$B$26+Input!AA1802*ScoringModel!$B$27+Input!AB1802*ScoringModel!$B$28+Input!AC1802*ScoringModel!$B$29+Input!AD1802*ScoringModel!$B$30)*0.01,"")</f>
        <v/>
      </c>
    </row>
    <row r="1803" spans="1:16" x14ac:dyDescent="0.25">
      <c r="A1803" s="154" t="str">
        <f>IF(Input!A1803&lt;&gt;"",Input!A1803,"")</f>
        <v/>
      </c>
      <c r="B1803" s="154" t="str">
        <f>IF(Input!D1803&lt;&gt;"",CONCATENATE(Input!D1803,", ",Input!C1803),"")</f>
        <v/>
      </c>
      <c r="C1803" s="154" t="str">
        <f>IF(Input!E1803&lt;&gt;"",Input!E1803,"")</f>
        <v/>
      </c>
      <c r="D1803" s="155" t="str">
        <f>IF(Input!F1803&lt;&gt;"",Input!F1803,"")</f>
        <v/>
      </c>
      <c r="E1803" s="154" t="str">
        <f>IF(Input!I1803&lt;&gt;"",CONCATENATE(Input!I1803,", ",LEFT(Input!H1803,1)),"")</f>
        <v/>
      </c>
      <c r="F1803" s="156"/>
      <c r="G1803" s="157" t="str">
        <f t="shared" si="28"/>
        <v/>
      </c>
      <c r="H1803" s="154" t="str">
        <f>IF(A1803&lt;&gt;"",VLOOKUP(G1803,ScoreRanges!$C$4:$E$8,3),"")</f>
        <v/>
      </c>
      <c r="I1803" s="156"/>
      <c r="J1803" s="129" t="str">
        <f>IF(AND(ConversionTable!$F$2&lt;&gt;"",A1803&lt;&gt;""),VLOOKUP(G1803,ConversionTable!B$2:D$402,3),"")</f>
        <v/>
      </c>
      <c r="K1803" s="66" t="str">
        <f>IF(AND(ConversionTable!$F$2&lt;&gt;"",A1803&lt;&gt;""),VLOOKUP(J1803,ConversionTable!I$4:K$7,3),"")</f>
        <v/>
      </c>
      <c r="M1803" s="66" t="str">
        <f>IF(A1803&lt;&gt;"",(Input!AE1803*ScoringModel!$B$11+Input!AF1803*ScoringModel!$B$21+Input!AG1803*ScoringModel!$B$31)*0.01,"")</f>
        <v/>
      </c>
      <c r="N1803" s="66" t="str">
        <f>IF(A1803&lt;&gt;"",(Input!J1803*ScoringModel!$B$4+Input!K1803*ScoringModel!$B$5+Input!L1803*ScoringModel!$B$6+Input!M1803*ScoringModel!$B$7+Input!N1803*ScoringModel!$B$8+Input!O1803*ScoringModel!$B$9+Input!P1803*ScoringModel!$B$10)*0.01,"")</f>
        <v/>
      </c>
      <c r="O1803" s="66" t="str">
        <f>IF(A1803&lt;&gt;"",(Input!Q1803*ScoringModel!$B$14+Input!R1803*ScoringModel!$B$15+Input!S1803*ScoringModel!$B$16+Input!T1803*ScoringModel!$B$17+Input!U1803*ScoringModel!$B$18+Input!V1803*ScoringModel!$B$19+Input!W1803*ScoringModel!$B$20)*0.01,"")</f>
        <v/>
      </c>
      <c r="P1803" s="66" t="str">
        <f>IF(A1803&lt;&gt;"",(Input!X1803*ScoringModel!$B$24+Input!Y1803*ScoringModel!$B$25+Input!Z1803*ScoringModel!$B$26+Input!AA1803*ScoringModel!$B$27+Input!AB1803*ScoringModel!$B$28+Input!AC1803*ScoringModel!$B$29+Input!AD1803*ScoringModel!$B$30)*0.01,"")</f>
        <v/>
      </c>
    </row>
    <row r="1804" spans="1:16" x14ac:dyDescent="0.25">
      <c r="A1804" s="154" t="str">
        <f>IF(Input!A1804&lt;&gt;"",Input!A1804,"")</f>
        <v/>
      </c>
      <c r="B1804" s="154" t="str">
        <f>IF(Input!D1804&lt;&gt;"",CONCATENATE(Input!D1804,", ",Input!C1804),"")</f>
        <v/>
      </c>
      <c r="C1804" s="154" t="str">
        <f>IF(Input!E1804&lt;&gt;"",Input!E1804,"")</f>
        <v/>
      </c>
      <c r="D1804" s="155" t="str">
        <f>IF(Input!F1804&lt;&gt;"",Input!F1804,"")</f>
        <v/>
      </c>
      <c r="E1804" s="154" t="str">
        <f>IF(Input!I1804&lt;&gt;"",CONCATENATE(Input!I1804,", ",LEFT(Input!H1804,1)),"")</f>
        <v/>
      </c>
      <c r="F1804" s="156"/>
      <c r="G1804" s="157" t="str">
        <f t="shared" si="28"/>
        <v/>
      </c>
      <c r="H1804" s="154" t="str">
        <f>IF(A1804&lt;&gt;"",VLOOKUP(G1804,ScoreRanges!$C$4:$E$8,3),"")</f>
        <v/>
      </c>
      <c r="I1804" s="156"/>
      <c r="J1804" s="129" t="str">
        <f>IF(AND(ConversionTable!$F$2&lt;&gt;"",A1804&lt;&gt;""),VLOOKUP(G1804,ConversionTable!B$2:D$402,3),"")</f>
        <v/>
      </c>
      <c r="K1804" s="66" t="str">
        <f>IF(AND(ConversionTable!$F$2&lt;&gt;"",A1804&lt;&gt;""),VLOOKUP(J1804,ConversionTable!I$4:K$7,3),"")</f>
        <v/>
      </c>
      <c r="M1804" s="66" t="str">
        <f>IF(A1804&lt;&gt;"",(Input!AE1804*ScoringModel!$B$11+Input!AF1804*ScoringModel!$B$21+Input!AG1804*ScoringModel!$B$31)*0.01,"")</f>
        <v/>
      </c>
      <c r="N1804" s="66" t="str">
        <f>IF(A1804&lt;&gt;"",(Input!J1804*ScoringModel!$B$4+Input!K1804*ScoringModel!$B$5+Input!L1804*ScoringModel!$B$6+Input!M1804*ScoringModel!$B$7+Input!N1804*ScoringModel!$B$8+Input!O1804*ScoringModel!$B$9+Input!P1804*ScoringModel!$B$10)*0.01,"")</f>
        <v/>
      </c>
      <c r="O1804" s="66" t="str">
        <f>IF(A1804&lt;&gt;"",(Input!Q1804*ScoringModel!$B$14+Input!R1804*ScoringModel!$B$15+Input!S1804*ScoringModel!$B$16+Input!T1804*ScoringModel!$B$17+Input!U1804*ScoringModel!$B$18+Input!V1804*ScoringModel!$B$19+Input!W1804*ScoringModel!$B$20)*0.01,"")</f>
        <v/>
      </c>
      <c r="P1804" s="66" t="str">
        <f>IF(A1804&lt;&gt;"",(Input!X1804*ScoringModel!$B$24+Input!Y1804*ScoringModel!$B$25+Input!Z1804*ScoringModel!$B$26+Input!AA1804*ScoringModel!$B$27+Input!AB1804*ScoringModel!$B$28+Input!AC1804*ScoringModel!$B$29+Input!AD1804*ScoringModel!$B$30)*0.01,"")</f>
        <v/>
      </c>
    </row>
    <row r="1805" spans="1:16" x14ac:dyDescent="0.25">
      <c r="A1805" s="154" t="str">
        <f>IF(Input!A1805&lt;&gt;"",Input!A1805,"")</f>
        <v/>
      </c>
      <c r="B1805" s="154" t="str">
        <f>IF(Input!D1805&lt;&gt;"",CONCATENATE(Input!D1805,", ",Input!C1805),"")</f>
        <v/>
      </c>
      <c r="C1805" s="154" t="str">
        <f>IF(Input!E1805&lt;&gt;"",Input!E1805,"")</f>
        <v/>
      </c>
      <c r="D1805" s="155" t="str">
        <f>IF(Input!F1805&lt;&gt;"",Input!F1805,"")</f>
        <v/>
      </c>
      <c r="E1805" s="154" t="str">
        <f>IF(Input!I1805&lt;&gt;"",CONCATENATE(Input!I1805,", ",LEFT(Input!H1805,1)),"")</f>
        <v/>
      </c>
      <c r="F1805" s="156"/>
      <c r="G1805" s="157" t="str">
        <f t="shared" si="28"/>
        <v/>
      </c>
      <c r="H1805" s="154" t="str">
        <f>IF(A1805&lt;&gt;"",VLOOKUP(G1805,ScoreRanges!$C$4:$E$8,3),"")</f>
        <v/>
      </c>
      <c r="I1805" s="156"/>
      <c r="J1805" s="129" t="str">
        <f>IF(AND(ConversionTable!$F$2&lt;&gt;"",A1805&lt;&gt;""),VLOOKUP(G1805,ConversionTable!B$2:D$402,3),"")</f>
        <v/>
      </c>
      <c r="K1805" s="66" t="str">
        <f>IF(AND(ConversionTable!$F$2&lt;&gt;"",A1805&lt;&gt;""),VLOOKUP(J1805,ConversionTable!I$4:K$7,3),"")</f>
        <v/>
      </c>
      <c r="M1805" s="66" t="str">
        <f>IF(A1805&lt;&gt;"",(Input!AE1805*ScoringModel!$B$11+Input!AF1805*ScoringModel!$B$21+Input!AG1805*ScoringModel!$B$31)*0.01,"")</f>
        <v/>
      </c>
      <c r="N1805" s="66" t="str">
        <f>IF(A1805&lt;&gt;"",(Input!J1805*ScoringModel!$B$4+Input!K1805*ScoringModel!$B$5+Input!L1805*ScoringModel!$B$6+Input!M1805*ScoringModel!$B$7+Input!N1805*ScoringModel!$B$8+Input!O1805*ScoringModel!$B$9+Input!P1805*ScoringModel!$B$10)*0.01,"")</f>
        <v/>
      </c>
      <c r="O1805" s="66" t="str">
        <f>IF(A1805&lt;&gt;"",(Input!Q1805*ScoringModel!$B$14+Input!R1805*ScoringModel!$B$15+Input!S1805*ScoringModel!$B$16+Input!T1805*ScoringModel!$B$17+Input!U1805*ScoringModel!$B$18+Input!V1805*ScoringModel!$B$19+Input!W1805*ScoringModel!$B$20)*0.01,"")</f>
        <v/>
      </c>
      <c r="P1805" s="66" t="str">
        <f>IF(A1805&lt;&gt;"",(Input!X1805*ScoringModel!$B$24+Input!Y1805*ScoringModel!$B$25+Input!Z1805*ScoringModel!$B$26+Input!AA1805*ScoringModel!$B$27+Input!AB1805*ScoringModel!$B$28+Input!AC1805*ScoringModel!$B$29+Input!AD1805*ScoringModel!$B$30)*0.01,"")</f>
        <v/>
      </c>
    </row>
    <row r="1806" spans="1:16" x14ac:dyDescent="0.25">
      <c r="A1806" s="154" t="str">
        <f>IF(Input!A1806&lt;&gt;"",Input!A1806,"")</f>
        <v/>
      </c>
      <c r="B1806" s="154" t="str">
        <f>IF(Input!D1806&lt;&gt;"",CONCATENATE(Input!D1806,", ",Input!C1806),"")</f>
        <v/>
      </c>
      <c r="C1806" s="154" t="str">
        <f>IF(Input!E1806&lt;&gt;"",Input!E1806,"")</f>
        <v/>
      </c>
      <c r="D1806" s="155" t="str">
        <f>IF(Input!F1806&lt;&gt;"",Input!F1806,"")</f>
        <v/>
      </c>
      <c r="E1806" s="154" t="str">
        <f>IF(Input!I1806&lt;&gt;"",CONCATENATE(Input!I1806,", ",LEFT(Input!H1806,1)),"")</f>
        <v/>
      </c>
      <c r="F1806" s="156"/>
      <c r="G1806" s="157" t="str">
        <f t="shared" si="28"/>
        <v/>
      </c>
      <c r="H1806" s="154" t="str">
        <f>IF(A1806&lt;&gt;"",VLOOKUP(G1806,ScoreRanges!$C$4:$E$8,3),"")</f>
        <v/>
      </c>
      <c r="I1806" s="156"/>
      <c r="J1806" s="129" t="str">
        <f>IF(AND(ConversionTable!$F$2&lt;&gt;"",A1806&lt;&gt;""),VLOOKUP(G1806,ConversionTable!B$2:D$402,3),"")</f>
        <v/>
      </c>
      <c r="K1806" s="66" t="str">
        <f>IF(AND(ConversionTable!$F$2&lt;&gt;"",A1806&lt;&gt;""),VLOOKUP(J1806,ConversionTable!I$4:K$7,3),"")</f>
        <v/>
      </c>
      <c r="M1806" s="66" t="str">
        <f>IF(A1806&lt;&gt;"",(Input!AE1806*ScoringModel!$B$11+Input!AF1806*ScoringModel!$B$21+Input!AG1806*ScoringModel!$B$31)*0.01,"")</f>
        <v/>
      </c>
      <c r="N1806" s="66" t="str">
        <f>IF(A1806&lt;&gt;"",(Input!J1806*ScoringModel!$B$4+Input!K1806*ScoringModel!$B$5+Input!L1806*ScoringModel!$B$6+Input!M1806*ScoringModel!$B$7+Input!N1806*ScoringModel!$B$8+Input!O1806*ScoringModel!$B$9+Input!P1806*ScoringModel!$B$10)*0.01,"")</f>
        <v/>
      </c>
      <c r="O1806" s="66" t="str">
        <f>IF(A1806&lt;&gt;"",(Input!Q1806*ScoringModel!$B$14+Input!R1806*ScoringModel!$B$15+Input!S1806*ScoringModel!$B$16+Input!T1806*ScoringModel!$B$17+Input!U1806*ScoringModel!$B$18+Input!V1806*ScoringModel!$B$19+Input!W1806*ScoringModel!$B$20)*0.01,"")</f>
        <v/>
      </c>
      <c r="P1806" s="66" t="str">
        <f>IF(A1806&lt;&gt;"",(Input!X1806*ScoringModel!$B$24+Input!Y1806*ScoringModel!$B$25+Input!Z1806*ScoringModel!$B$26+Input!AA1806*ScoringModel!$B$27+Input!AB1806*ScoringModel!$B$28+Input!AC1806*ScoringModel!$B$29+Input!AD1806*ScoringModel!$B$30)*0.01,"")</f>
        <v/>
      </c>
    </row>
    <row r="1807" spans="1:16" x14ac:dyDescent="0.25">
      <c r="A1807" s="154" t="str">
        <f>IF(Input!A1807&lt;&gt;"",Input!A1807,"")</f>
        <v/>
      </c>
      <c r="B1807" s="154" t="str">
        <f>IF(Input!D1807&lt;&gt;"",CONCATENATE(Input!D1807,", ",Input!C1807),"")</f>
        <v/>
      </c>
      <c r="C1807" s="154" t="str">
        <f>IF(Input!E1807&lt;&gt;"",Input!E1807,"")</f>
        <v/>
      </c>
      <c r="D1807" s="155" t="str">
        <f>IF(Input!F1807&lt;&gt;"",Input!F1807,"")</f>
        <v/>
      </c>
      <c r="E1807" s="154" t="str">
        <f>IF(Input!I1807&lt;&gt;"",CONCATENATE(Input!I1807,", ",LEFT(Input!H1807,1)),"")</f>
        <v/>
      </c>
      <c r="F1807" s="156"/>
      <c r="G1807" s="157" t="str">
        <f t="shared" si="28"/>
        <v/>
      </c>
      <c r="H1807" s="154" t="str">
        <f>IF(A1807&lt;&gt;"",VLOOKUP(G1807,ScoreRanges!$C$4:$E$8,3),"")</f>
        <v/>
      </c>
      <c r="I1807" s="156"/>
      <c r="J1807" s="129" t="str">
        <f>IF(AND(ConversionTable!$F$2&lt;&gt;"",A1807&lt;&gt;""),VLOOKUP(G1807,ConversionTable!B$2:D$402,3),"")</f>
        <v/>
      </c>
      <c r="K1807" s="66" t="str">
        <f>IF(AND(ConversionTable!$F$2&lt;&gt;"",A1807&lt;&gt;""),VLOOKUP(J1807,ConversionTable!I$4:K$7,3),"")</f>
        <v/>
      </c>
      <c r="M1807" s="66" t="str">
        <f>IF(A1807&lt;&gt;"",(Input!AE1807*ScoringModel!$B$11+Input!AF1807*ScoringModel!$B$21+Input!AG1807*ScoringModel!$B$31)*0.01,"")</f>
        <v/>
      </c>
      <c r="N1807" s="66" t="str">
        <f>IF(A1807&lt;&gt;"",(Input!J1807*ScoringModel!$B$4+Input!K1807*ScoringModel!$B$5+Input!L1807*ScoringModel!$B$6+Input!M1807*ScoringModel!$B$7+Input!N1807*ScoringModel!$B$8+Input!O1807*ScoringModel!$B$9+Input!P1807*ScoringModel!$B$10)*0.01,"")</f>
        <v/>
      </c>
      <c r="O1807" s="66" t="str">
        <f>IF(A1807&lt;&gt;"",(Input!Q1807*ScoringModel!$B$14+Input!R1807*ScoringModel!$B$15+Input!S1807*ScoringModel!$B$16+Input!T1807*ScoringModel!$B$17+Input!U1807*ScoringModel!$B$18+Input!V1807*ScoringModel!$B$19+Input!W1807*ScoringModel!$B$20)*0.01,"")</f>
        <v/>
      </c>
      <c r="P1807" s="66" t="str">
        <f>IF(A1807&lt;&gt;"",(Input!X1807*ScoringModel!$B$24+Input!Y1807*ScoringModel!$B$25+Input!Z1807*ScoringModel!$B$26+Input!AA1807*ScoringModel!$B$27+Input!AB1807*ScoringModel!$B$28+Input!AC1807*ScoringModel!$B$29+Input!AD1807*ScoringModel!$B$30)*0.01,"")</f>
        <v/>
      </c>
    </row>
    <row r="1808" spans="1:16" x14ac:dyDescent="0.25">
      <c r="A1808" s="154" t="str">
        <f>IF(Input!A1808&lt;&gt;"",Input!A1808,"")</f>
        <v/>
      </c>
      <c r="B1808" s="154" t="str">
        <f>IF(Input!D1808&lt;&gt;"",CONCATENATE(Input!D1808,", ",Input!C1808),"")</f>
        <v/>
      </c>
      <c r="C1808" s="154" t="str">
        <f>IF(Input!E1808&lt;&gt;"",Input!E1808,"")</f>
        <v/>
      </c>
      <c r="D1808" s="155" t="str">
        <f>IF(Input!F1808&lt;&gt;"",Input!F1808,"")</f>
        <v/>
      </c>
      <c r="E1808" s="154" t="str">
        <f>IF(Input!I1808&lt;&gt;"",CONCATENATE(Input!I1808,", ",LEFT(Input!H1808,1)),"")</f>
        <v/>
      </c>
      <c r="F1808" s="156"/>
      <c r="G1808" s="157" t="str">
        <f t="shared" si="28"/>
        <v/>
      </c>
      <c r="H1808" s="154" t="str">
        <f>IF(A1808&lt;&gt;"",VLOOKUP(G1808,ScoreRanges!$C$4:$E$8,3),"")</f>
        <v/>
      </c>
      <c r="I1808" s="156"/>
      <c r="J1808" s="129" t="str">
        <f>IF(AND(ConversionTable!$F$2&lt;&gt;"",A1808&lt;&gt;""),VLOOKUP(G1808,ConversionTable!B$2:D$402,3),"")</f>
        <v/>
      </c>
      <c r="K1808" s="66" t="str">
        <f>IF(AND(ConversionTable!$F$2&lt;&gt;"",A1808&lt;&gt;""),VLOOKUP(J1808,ConversionTable!I$4:K$7,3),"")</f>
        <v/>
      </c>
      <c r="M1808" s="66" t="str">
        <f>IF(A1808&lt;&gt;"",(Input!AE1808*ScoringModel!$B$11+Input!AF1808*ScoringModel!$B$21+Input!AG1808*ScoringModel!$B$31)*0.01,"")</f>
        <v/>
      </c>
      <c r="N1808" s="66" t="str">
        <f>IF(A1808&lt;&gt;"",(Input!J1808*ScoringModel!$B$4+Input!K1808*ScoringModel!$B$5+Input!L1808*ScoringModel!$B$6+Input!M1808*ScoringModel!$B$7+Input!N1808*ScoringModel!$B$8+Input!O1808*ScoringModel!$B$9+Input!P1808*ScoringModel!$B$10)*0.01,"")</f>
        <v/>
      </c>
      <c r="O1808" s="66" t="str">
        <f>IF(A1808&lt;&gt;"",(Input!Q1808*ScoringModel!$B$14+Input!R1808*ScoringModel!$B$15+Input!S1808*ScoringModel!$B$16+Input!T1808*ScoringModel!$B$17+Input!U1808*ScoringModel!$B$18+Input!V1808*ScoringModel!$B$19+Input!W1808*ScoringModel!$B$20)*0.01,"")</f>
        <v/>
      </c>
      <c r="P1808" s="66" t="str">
        <f>IF(A1808&lt;&gt;"",(Input!X1808*ScoringModel!$B$24+Input!Y1808*ScoringModel!$B$25+Input!Z1808*ScoringModel!$B$26+Input!AA1808*ScoringModel!$B$27+Input!AB1808*ScoringModel!$B$28+Input!AC1808*ScoringModel!$B$29+Input!AD1808*ScoringModel!$B$30)*0.01,"")</f>
        <v/>
      </c>
    </row>
    <row r="1809" spans="1:16" x14ac:dyDescent="0.25">
      <c r="A1809" s="154" t="str">
        <f>IF(Input!A1809&lt;&gt;"",Input!A1809,"")</f>
        <v/>
      </c>
      <c r="B1809" s="154" t="str">
        <f>IF(Input!D1809&lt;&gt;"",CONCATENATE(Input!D1809,", ",Input!C1809),"")</f>
        <v/>
      </c>
      <c r="C1809" s="154" t="str">
        <f>IF(Input!E1809&lt;&gt;"",Input!E1809,"")</f>
        <v/>
      </c>
      <c r="D1809" s="155" t="str">
        <f>IF(Input!F1809&lt;&gt;"",Input!F1809,"")</f>
        <v/>
      </c>
      <c r="E1809" s="154" t="str">
        <f>IF(Input!I1809&lt;&gt;"",CONCATENATE(Input!I1809,", ",LEFT(Input!H1809,1)),"")</f>
        <v/>
      </c>
      <c r="F1809" s="156"/>
      <c r="G1809" s="157" t="str">
        <f t="shared" si="28"/>
        <v/>
      </c>
      <c r="H1809" s="154" t="str">
        <f>IF(A1809&lt;&gt;"",VLOOKUP(G1809,ScoreRanges!$C$4:$E$8,3),"")</f>
        <v/>
      </c>
      <c r="I1809" s="156"/>
      <c r="J1809" s="129" t="str">
        <f>IF(AND(ConversionTable!$F$2&lt;&gt;"",A1809&lt;&gt;""),VLOOKUP(G1809,ConversionTable!B$2:D$402,3),"")</f>
        <v/>
      </c>
      <c r="K1809" s="66" t="str">
        <f>IF(AND(ConversionTable!$F$2&lt;&gt;"",A1809&lt;&gt;""),VLOOKUP(J1809,ConversionTable!I$4:K$7,3),"")</f>
        <v/>
      </c>
      <c r="M1809" s="66" t="str">
        <f>IF(A1809&lt;&gt;"",(Input!AE1809*ScoringModel!$B$11+Input!AF1809*ScoringModel!$B$21+Input!AG1809*ScoringModel!$B$31)*0.01,"")</f>
        <v/>
      </c>
      <c r="N1809" s="66" t="str">
        <f>IF(A1809&lt;&gt;"",(Input!J1809*ScoringModel!$B$4+Input!K1809*ScoringModel!$B$5+Input!L1809*ScoringModel!$B$6+Input!M1809*ScoringModel!$B$7+Input!N1809*ScoringModel!$B$8+Input!O1809*ScoringModel!$B$9+Input!P1809*ScoringModel!$B$10)*0.01,"")</f>
        <v/>
      </c>
      <c r="O1809" s="66" t="str">
        <f>IF(A1809&lt;&gt;"",(Input!Q1809*ScoringModel!$B$14+Input!R1809*ScoringModel!$B$15+Input!S1809*ScoringModel!$B$16+Input!T1809*ScoringModel!$B$17+Input!U1809*ScoringModel!$B$18+Input!V1809*ScoringModel!$B$19+Input!W1809*ScoringModel!$B$20)*0.01,"")</f>
        <v/>
      </c>
      <c r="P1809" s="66" t="str">
        <f>IF(A1809&lt;&gt;"",(Input!X1809*ScoringModel!$B$24+Input!Y1809*ScoringModel!$B$25+Input!Z1809*ScoringModel!$B$26+Input!AA1809*ScoringModel!$B$27+Input!AB1809*ScoringModel!$B$28+Input!AC1809*ScoringModel!$B$29+Input!AD1809*ScoringModel!$B$30)*0.01,"")</f>
        <v/>
      </c>
    </row>
    <row r="1810" spans="1:16" x14ac:dyDescent="0.25">
      <c r="A1810" s="154" t="str">
        <f>IF(Input!A1810&lt;&gt;"",Input!A1810,"")</f>
        <v/>
      </c>
      <c r="B1810" s="154" t="str">
        <f>IF(Input!D1810&lt;&gt;"",CONCATENATE(Input!D1810,", ",Input!C1810),"")</f>
        <v/>
      </c>
      <c r="C1810" s="154" t="str">
        <f>IF(Input!E1810&lt;&gt;"",Input!E1810,"")</f>
        <v/>
      </c>
      <c r="D1810" s="155" t="str">
        <f>IF(Input!F1810&lt;&gt;"",Input!F1810,"")</f>
        <v/>
      </c>
      <c r="E1810" s="154" t="str">
        <f>IF(Input!I1810&lt;&gt;"",CONCATENATE(Input!I1810,", ",LEFT(Input!H1810,1)),"")</f>
        <v/>
      </c>
      <c r="F1810" s="156"/>
      <c r="G1810" s="157" t="str">
        <f t="shared" si="28"/>
        <v/>
      </c>
      <c r="H1810" s="154" t="str">
        <f>IF(A1810&lt;&gt;"",VLOOKUP(G1810,ScoreRanges!$C$4:$E$8,3),"")</f>
        <v/>
      </c>
      <c r="I1810" s="156"/>
      <c r="J1810" s="129" t="str">
        <f>IF(AND(ConversionTable!$F$2&lt;&gt;"",A1810&lt;&gt;""),VLOOKUP(G1810,ConversionTable!B$2:D$402,3),"")</f>
        <v/>
      </c>
      <c r="K1810" s="66" t="str">
        <f>IF(AND(ConversionTable!$F$2&lt;&gt;"",A1810&lt;&gt;""),VLOOKUP(J1810,ConversionTable!I$4:K$7,3),"")</f>
        <v/>
      </c>
      <c r="M1810" s="66" t="str">
        <f>IF(A1810&lt;&gt;"",(Input!AE1810*ScoringModel!$B$11+Input!AF1810*ScoringModel!$B$21+Input!AG1810*ScoringModel!$B$31)*0.01,"")</f>
        <v/>
      </c>
      <c r="N1810" s="66" t="str">
        <f>IF(A1810&lt;&gt;"",(Input!J1810*ScoringModel!$B$4+Input!K1810*ScoringModel!$B$5+Input!L1810*ScoringModel!$B$6+Input!M1810*ScoringModel!$B$7+Input!N1810*ScoringModel!$B$8+Input!O1810*ScoringModel!$B$9+Input!P1810*ScoringModel!$B$10)*0.01,"")</f>
        <v/>
      </c>
      <c r="O1810" s="66" t="str">
        <f>IF(A1810&lt;&gt;"",(Input!Q1810*ScoringModel!$B$14+Input!R1810*ScoringModel!$B$15+Input!S1810*ScoringModel!$B$16+Input!T1810*ScoringModel!$B$17+Input!U1810*ScoringModel!$B$18+Input!V1810*ScoringModel!$B$19+Input!W1810*ScoringModel!$B$20)*0.01,"")</f>
        <v/>
      </c>
      <c r="P1810" s="66" t="str">
        <f>IF(A1810&lt;&gt;"",(Input!X1810*ScoringModel!$B$24+Input!Y1810*ScoringModel!$B$25+Input!Z1810*ScoringModel!$B$26+Input!AA1810*ScoringModel!$B$27+Input!AB1810*ScoringModel!$B$28+Input!AC1810*ScoringModel!$B$29+Input!AD1810*ScoringModel!$B$30)*0.01,"")</f>
        <v/>
      </c>
    </row>
    <row r="1811" spans="1:16" x14ac:dyDescent="0.25">
      <c r="A1811" s="154" t="str">
        <f>IF(Input!A1811&lt;&gt;"",Input!A1811,"")</f>
        <v/>
      </c>
      <c r="B1811" s="154" t="str">
        <f>IF(Input!D1811&lt;&gt;"",CONCATENATE(Input!D1811,", ",Input!C1811),"")</f>
        <v/>
      </c>
      <c r="C1811" s="154" t="str">
        <f>IF(Input!E1811&lt;&gt;"",Input!E1811,"")</f>
        <v/>
      </c>
      <c r="D1811" s="155" t="str">
        <f>IF(Input!F1811&lt;&gt;"",Input!F1811,"")</f>
        <v/>
      </c>
      <c r="E1811" s="154" t="str">
        <f>IF(Input!I1811&lt;&gt;"",CONCATENATE(Input!I1811,", ",LEFT(Input!H1811,1)),"")</f>
        <v/>
      </c>
      <c r="F1811" s="156"/>
      <c r="G1811" s="157" t="str">
        <f t="shared" si="28"/>
        <v/>
      </c>
      <c r="H1811" s="154" t="str">
        <f>IF(A1811&lt;&gt;"",VLOOKUP(G1811,ScoreRanges!$C$4:$E$8,3),"")</f>
        <v/>
      </c>
      <c r="I1811" s="156"/>
      <c r="J1811" s="129" t="str">
        <f>IF(AND(ConversionTable!$F$2&lt;&gt;"",A1811&lt;&gt;""),VLOOKUP(G1811,ConversionTable!B$2:D$402,3),"")</f>
        <v/>
      </c>
      <c r="K1811" s="66" t="str">
        <f>IF(AND(ConversionTable!$F$2&lt;&gt;"",A1811&lt;&gt;""),VLOOKUP(J1811,ConversionTable!I$4:K$7,3),"")</f>
        <v/>
      </c>
      <c r="M1811" s="66" t="str">
        <f>IF(A1811&lt;&gt;"",(Input!AE1811*ScoringModel!$B$11+Input!AF1811*ScoringModel!$B$21+Input!AG1811*ScoringModel!$B$31)*0.01,"")</f>
        <v/>
      </c>
      <c r="N1811" s="66" t="str">
        <f>IF(A1811&lt;&gt;"",(Input!J1811*ScoringModel!$B$4+Input!K1811*ScoringModel!$B$5+Input!L1811*ScoringModel!$B$6+Input!M1811*ScoringModel!$B$7+Input!N1811*ScoringModel!$B$8+Input!O1811*ScoringModel!$B$9+Input!P1811*ScoringModel!$B$10)*0.01,"")</f>
        <v/>
      </c>
      <c r="O1811" s="66" t="str">
        <f>IF(A1811&lt;&gt;"",(Input!Q1811*ScoringModel!$B$14+Input!R1811*ScoringModel!$B$15+Input!S1811*ScoringModel!$B$16+Input!T1811*ScoringModel!$B$17+Input!U1811*ScoringModel!$B$18+Input!V1811*ScoringModel!$B$19+Input!W1811*ScoringModel!$B$20)*0.01,"")</f>
        <v/>
      </c>
      <c r="P1811" s="66" t="str">
        <f>IF(A1811&lt;&gt;"",(Input!X1811*ScoringModel!$B$24+Input!Y1811*ScoringModel!$B$25+Input!Z1811*ScoringModel!$B$26+Input!AA1811*ScoringModel!$B$27+Input!AB1811*ScoringModel!$B$28+Input!AC1811*ScoringModel!$B$29+Input!AD1811*ScoringModel!$B$30)*0.01,"")</f>
        <v/>
      </c>
    </row>
    <row r="1812" spans="1:16" x14ac:dyDescent="0.25">
      <c r="A1812" s="154" t="str">
        <f>IF(Input!A1812&lt;&gt;"",Input!A1812,"")</f>
        <v/>
      </c>
      <c r="B1812" s="154" t="str">
        <f>IF(Input!D1812&lt;&gt;"",CONCATENATE(Input!D1812,", ",Input!C1812),"")</f>
        <v/>
      </c>
      <c r="C1812" s="154" t="str">
        <f>IF(Input!E1812&lt;&gt;"",Input!E1812,"")</f>
        <v/>
      </c>
      <c r="D1812" s="155" t="str">
        <f>IF(Input!F1812&lt;&gt;"",Input!F1812,"")</f>
        <v/>
      </c>
      <c r="E1812" s="154" t="str">
        <f>IF(Input!I1812&lt;&gt;"",CONCATENATE(Input!I1812,", ",LEFT(Input!H1812,1)),"")</f>
        <v/>
      </c>
      <c r="F1812" s="156"/>
      <c r="G1812" s="157" t="str">
        <f t="shared" si="28"/>
        <v/>
      </c>
      <c r="H1812" s="154" t="str">
        <f>IF(A1812&lt;&gt;"",VLOOKUP(G1812,ScoreRanges!$C$4:$E$8,3),"")</f>
        <v/>
      </c>
      <c r="I1812" s="156"/>
      <c r="J1812" s="129" t="str">
        <f>IF(AND(ConversionTable!$F$2&lt;&gt;"",A1812&lt;&gt;""),VLOOKUP(G1812,ConversionTable!B$2:D$402,3),"")</f>
        <v/>
      </c>
      <c r="K1812" s="66" t="str">
        <f>IF(AND(ConversionTable!$F$2&lt;&gt;"",A1812&lt;&gt;""),VLOOKUP(J1812,ConversionTable!I$4:K$7,3),"")</f>
        <v/>
      </c>
      <c r="M1812" s="66" t="str">
        <f>IF(A1812&lt;&gt;"",(Input!AE1812*ScoringModel!$B$11+Input!AF1812*ScoringModel!$B$21+Input!AG1812*ScoringModel!$B$31)*0.01,"")</f>
        <v/>
      </c>
      <c r="N1812" s="66" t="str">
        <f>IF(A1812&lt;&gt;"",(Input!J1812*ScoringModel!$B$4+Input!K1812*ScoringModel!$B$5+Input!L1812*ScoringModel!$B$6+Input!M1812*ScoringModel!$B$7+Input!N1812*ScoringModel!$B$8+Input!O1812*ScoringModel!$B$9+Input!P1812*ScoringModel!$B$10)*0.01,"")</f>
        <v/>
      </c>
      <c r="O1812" s="66" t="str">
        <f>IF(A1812&lt;&gt;"",(Input!Q1812*ScoringModel!$B$14+Input!R1812*ScoringModel!$B$15+Input!S1812*ScoringModel!$B$16+Input!T1812*ScoringModel!$B$17+Input!U1812*ScoringModel!$B$18+Input!V1812*ScoringModel!$B$19+Input!W1812*ScoringModel!$B$20)*0.01,"")</f>
        <v/>
      </c>
      <c r="P1812" s="66" t="str">
        <f>IF(A1812&lt;&gt;"",(Input!X1812*ScoringModel!$B$24+Input!Y1812*ScoringModel!$B$25+Input!Z1812*ScoringModel!$B$26+Input!AA1812*ScoringModel!$B$27+Input!AB1812*ScoringModel!$B$28+Input!AC1812*ScoringModel!$B$29+Input!AD1812*ScoringModel!$B$30)*0.01,"")</f>
        <v/>
      </c>
    </row>
    <row r="1813" spans="1:16" x14ac:dyDescent="0.25">
      <c r="A1813" s="154" t="str">
        <f>IF(Input!A1813&lt;&gt;"",Input!A1813,"")</f>
        <v/>
      </c>
      <c r="B1813" s="154" t="str">
        <f>IF(Input!D1813&lt;&gt;"",CONCATENATE(Input!D1813,", ",Input!C1813),"")</f>
        <v/>
      </c>
      <c r="C1813" s="154" t="str">
        <f>IF(Input!E1813&lt;&gt;"",Input!E1813,"")</f>
        <v/>
      </c>
      <c r="D1813" s="155" t="str">
        <f>IF(Input!F1813&lt;&gt;"",Input!F1813,"")</f>
        <v/>
      </c>
      <c r="E1813" s="154" t="str">
        <f>IF(Input!I1813&lt;&gt;"",CONCATENATE(Input!I1813,", ",LEFT(Input!H1813,1)),"")</f>
        <v/>
      </c>
      <c r="F1813" s="156"/>
      <c r="G1813" s="157" t="str">
        <f t="shared" si="28"/>
        <v/>
      </c>
      <c r="H1813" s="154" t="str">
        <f>IF(A1813&lt;&gt;"",VLOOKUP(G1813,ScoreRanges!$C$4:$E$8,3),"")</f>
        <v/>
      </c>
      <c r="I1813" s="156"/>
      <c r="J1813" s="129" t="str">
        <f>IF(AND(ConversionTable!$F$2&lt;&gt;"",A1813&lt;&gt;""),VLOOKUP(G1813,ConversionTable!B$2:D$402,3),"")</f>
        <v/>
      </c>
      <c r="K1813" s="66" t="str">
        <f>IF(AND(ConversionTable!$F$2&lt;&gt;"",A1813&lt;&gt;""),VLOOKUP(J1813,ConversionTable!I$4:K$7,3),"")</f>
        <v/>
      </c>
      <c r="M1813" s="66" t="str">
        <f>IF(A1813&lt;&gt;"",(Input!AE1813*ScoringModel!$B$11+Input!AF1813*ScoringModel!$B$21+Input!AG1813*ScoringModel!$B$31)*0.01,"")</f>
        <v/>
      </c>
      <c r="N1813" s="66" t="str">
        <f>IF(A1813&lt;&gt;"",(Input!J1813*ScoringModel!$B$4+Input!K1813*ScoringModel!$B$5+Input!L1813*ScoringModel!$B$6+Input!M1813*ScoringModel!$B$7+Input!N1813*ScoringModel!$B$8+Input!O1813*ScoringModel!$B$9+Input!P1813*ScoringModel!$B$10)*0.01,"")</f>
        <v/>
      </c>
      <c r="O1813" s="66" t="str">
        <f>IF(A1813&lt;&gt;"",(Input!Q1813*ScoringModel!$B$14+Input!R1813*ScoringModel!$B$15+Input!S1813*ScoringModel!$B$16+Input!T1813*ScoringModel!$B$17+Input!U1813*ScoringModel!$B$18+Input!V1813*ScoringModel!$B$19+Input!W1813*ScoringModel!$B$20)*0.01,"")</f>
        <v/>
      </c>
      <c r="P1813" s="66" t="str">
        <f>IF(A1813&lt;&gt;"",(Input!X1813*ScoringModel!$B$24+Input!Y1813*ScoringModel!$B$25+Input!Z1813*ScoringModel!$B$26+Input!AA1813*ScoringModel!$B$27+Input!AB1813*ScoringModel!$B$28+Input!AC1813*ScoringModel!$B$29+Input!AD1813*ScoringModel!$B$30)*0.01,"")</f>
        <v/>
      </c>
    </row>
    <row r="1814" spans="1:16" x14ac:dyDescent="0.25">
      <c r="A1814" s="154" t="str">
        <f>IF(Input!A1814&lt;&gt;"",Input!A1814,"")</f>
        <v/>
      </c>
      <c r="B1814" s="154" t="str">
        <f>IF(Input!D1814&lt;&gt;"",CONCATENATE(Input!D1814,", ",Input!C1814),"")</f>
        <v/>
      </c>
      <c r="C1814" s="154" t="str">
        <f>IF(Input!E1814&lt;&gt;"",Input!E1814,"")</f>
        <v/>
      </c>
      <c r="D1814" s="155" t="str">
        <f>IF(Input!F1814&lt;&gt;"",Input!F1814,"")</f>
        <v/>
      </c>
      <c r="E1814" s="154" t="str">
        <f>IF(Input!I1814&lt;&gt;"",CONCATENATE(Input!I1814,", ",LEFT(Input!H1814,1)),"")</f>
        <v/>
      </c>
      <c r="F1814" s="156"/>
      <c r="G1814" s="157" t="str">
        <f t="shared" si="28"/>
        <v/>
      </c>
      <c r="H1814" s="154" t="str">
        <f>IF(A1814&lt;&gt;"",VLOOKUP(G1814,ScoreRanges!$C$4:$E$8,3),"")</f>
        <v/>
      </c>
      <c r="I1814" s="156"/>
      <c r="J1814" s="129" t="str">
        <f>IF(AND(ConversionTable!$F$2&lt;&gt;"",A1814&lt;&gt;""),VLOOKUP(G1814,ConversionTable!B$2:D$402,3),"")</f>
        <v/>
      </c>
      <c r="K1814" s="66" t="str">
        <f>IF(AND(ConversionTable!$F$2&lt;&gt;"",A1814&lt;&gt;""),VLOOKUP(J1814,ConversionTable!I$4:K$7,3),"")</f>
        <v/>
      </c>
      <c r="M1814" s="66" t="str">
        <f>IF(A1814&lt;&gt;"",(Input!AE1814*ScoringModel!$B$11+Input!AF1814*ScoringModel!$B$21+Input!AG1814*ScoringModel!$B$31)*0.01,"")</f>
        <v/>
      </c>
      <c r="N1814" s="66" t="str">
        <f>IF(A1814&lt;&gt;"",(Input!J1814*ScoringModel!$B$4+Input!K1814*ScoringModel!$B$5+Input!L1814*ScoringModel!$B$6+Input!M1814*ScoringModel!$B$7+Input!N1814*ScoringModel!$B$8+Input!O1814*ScoringModel!$B$9+Input!P1814*ScoringModel!$B$10)*0.01,"")</f>
        <v/>
      </c>
      <c r="O1814" s="66" t="str">
        <f>IF(A1814&lt;&gt;"",(Input!Q1814*ScoringModel!$B$14+Input!R1814*ScoringModel!$B$15+Input!S1814*ScoringModel!$B$16+Input!T1814*ScoringModel!$B$17+Input!U1814*ScoringModel!$B$18+Input!V1814*ScoringModel!$B$19+Input!W1814*ScoringModel!$B$20)*0.01,"")</f>
        <v/>
      </c>
      <c r="P1814" s="66" t="str">
        <f>IF(A1814&lt;&gt;"",(Input!X1814*ScoringModel!$B$24+Input!Y1814*ScoringModel!$B$25+Input!Z1814*ScoringModel!$B$26+Input!AA1814*ScoringModel!$B$27+Input!AB1814*ScoringModel!$B$28+Input!AC1814*ScoringModel!$B$29+Input!AD1814*ScoringModel!$B$30)*0.01,"")</f>
        <v/>
      </c>
    </row>
    <row r="1815" spans="1:16" x14ac:dyDescent="0.25">
      <c r="A1815" s="154" t="str">
        <f>IF(Input!A1815&lt;&gt;"",Input!A1815,"")</f>
        <v/>
      </c>
      <c r="B1815" s="154" t="str">
        <f>IF(Input!D1815&lt;&gt;"",CONCATENATE(Input!D1815,", ",Input!C1815),"")</f>
        <v/>
      </c>
      <c r="C1815" s="154" t="str">
        <f>IF(Input!E1815&lt;&gt;"",Input!E1815,"")</f>
        <v/>
      </c>
      <c r="D1815" s="155" t="str">
        <f>IF(Input!F1815&lt;&gt;"",Input!F1815,"")</f>
        <v/>
      </c>
      <c r="E1815" s="154" t="str">
        <f>IF(Input!I1815&lt;&gt;"",CONCATENATE(Input!I1815,", ",LEFT(Input!H1815,1)),"")</f>
        <v/>
      </c>
      <c r="F1815" s="156"/>
      <c r="G1815" s="157" t="str">
        <f t="shared" si="28"/>
        <v/>
      </c>
      <c r="H1815" s="154" t="str">
        <f>IF(A1815&lt;&gt;"",VLOOKUP(G1815,ScoreRanges!$C$4:$E$8,3),"")</f>
        <v/>
      </c>
      <c r="I1815" s="156"/>
      <c r="J1815" s="129" t="str">
        <f>IF(AND(ConversionTable!$F$2&lt;&gt;"",A1815&lt;&gt;""),VLOOKUP(G1815,ConversionTable!B$2:D$402,3),"")</f>
        <v/>
      </c>
      <c r="K1815" s="66" t="str">
        <f>IF(AND(ConversionTable!$F$2&lt;&gt;"",A1815&lt;&gt;""),VLOOKUP(J1815,ConversionTable!I$4:K$7,3),"")</f>
        <v/>
      </c>
      <c r="M1815" s="66" t="str">
        <f>IF(A1815&lt;&gt;"",(Input!AE1815*ScoringModel!$B$11+Input!AF1815*ScoringModel!$B$21+Input!AG1815*ScoringModel!$B$31)*0.01,"")</f>
        <v/>
      </c>
      <c r="N1815" s="66" t="str">
        <f>IF(A1815&lt;&gt;"",(Input!J1815*ScoringModel!$B$4+Input!K1815*ScoringModel!$B$5+Input!L1815*ScoringModel!$B$6+Input!M1815*ScoringModel!$B$7+Input!N1815*ScoringModel!$B$8+Input!O1815*ScoringModel!$B$9+Input!P1815*ScoringModel!$B$10)*0.01,"")</f>
        <v/>
      </c>
      <c r="O1815" s="66" t="str">
        <f>IF(A1815&lt;&gt;"",(Input!Q1815*ScoringModel!$B$14+Input!R1815*ScoringModel!$B$15+Input!S1815*ScoringModel!$B$16+Input!T1815*ScoringModel!$B$17+Input!U1815*ScoringModel!$B$18+Input!V1815*ScoringModel!$B$19+Input!W1815*ScoringModel!$B$20)*0.01,"")</f>
        <v/>
      </c>
      <c r="P1815" s="66" t="str">
        <f>IF(A1815&lt;&gt;"",(Input!X1815*ScoringModel!$B$24+Input!Y1815*ScoringModel!$B$25+Input!Z1815*ScoringModel!$B$26+Input!AA1815*ScoringModel!$B$27+Input!AB1815*ScoringModel!$B$28+Input!AC1815*ScoringModel!$B$29+Input!AD1815*ScoringModel!$B$30)*0.01,"")</f>
        <v/>
      </c>
    </row>
    <row r="1816" spans="1:16" x14ac:dyDescent="0.25">
      <c r="A1816" s="154" t="str">
        <f>IF(Input!A1816&lt;&gt;"",Input!A1816,"")</f>
        <v/>
      </c>
      <c r="B1816" s="154" t="str">
        <f>IF(Input!D1816&lt;&gt;"",CONCATENATE(Input!D1816,", ",Input!C1816),"")</f>
        <v/>
      </c>
      <c r="C1816" s="154" t="str">
        <f>IF(Input!E1816&lt;&gt;"",Input!E1816,"")</f>
        <v/>
      </c>
      <c r="D1816" s="155" t="str">
        <f>IF(Input!F1816&lt;&gt;"",Input!F1816,"")</f>
        <v/>
      </c>
      <c r="E1816" s="154" t="str">
        <f>IF(Input!I1816&lt;&gt;"",CONCATENATE(Input!I1816,", ",LEFT(Input!H1816,1)),"")</f>
        <v/>
      </c>
      <c r="F1816" s="156"/>
      <c r="G1816" s="157" t="str">
        <f t="shared" si="28"/>
        <v/>
      </c>
      <c r="H1816" s="154" t="str">
        <f>IF(A1816&lt;&gt;"",VLOOKUP(G1816,ScoreRanges!$C$4:$E$8,3),"")</f>
        <v/>
      </c>
      <c r="I1816" s="156"/>
      <c r="J1816" s="129" t="str">
        <f>IF(AND(ConversionTable!$F$2&lt;&gt;"",A1816&lt;&gt;""),VLOOKUP(G1816,ConversionTable!B$2:D$402,3),"")</f>
        <v/>
      </c>
      <c r="K1816" s="66" t="str">
        <f>IF(AND(ConversionTable!$F$2&lt;&gt;"",A1816&lt;&gt;""),VLOOKUP(J1816,ConversionTable!I$4:K$7,3),"")</f>
        <v/>
      </c>
      <c r="M1816" s="66" t="str">
        <f>IF(A1816&lt;&gt;"",(Input!AE1816*ScoringModel!$B$11+Input!AF1816*ScoringModel!$B$21+Input!AG1816*ScoringModel!$B$31)*0.01,"")</f>
        <v/>
      </c>
      <c r="N1816" s="66" t="str">
        <f>IF(A1816&lt;&gt;"",(Input!J1816*ScoringModel!$B$4+Input!K1816*ScoringModel!$B$5+Input!L1816*ScoringModel!$B$6+Input!M1816*ScoringModel!$B$7+Input!N1816*ScoringModel!$B$8+Input!O1816*ScoringModel!$B$9+Input!P1816*ScoringModel!$B$10)*0.01,"")</f>
        <v/>
      </c>
      <c r="O1816" s="66" t="str">
        <f>IF(A1816&lt;&gt;"",(Input!Q1816*ScoringModel!$B$14+Input!R1816*ScoringModel!$B$15+Input!S1816*ScoringModel!$B$16+Input!T1816*ScoringModel!$B$17+Input!U1816*ScoringModel!$B$18+Input!V1816*ScoringModel!$B$19+Input!W1816*ScoringModel!$B$20)*0.01,"")</f>
        <v/>
      </c>
      <c r="P1816" s="66" t="str">
        <f>IF(A1816&lt;&gt;"",(Input!X1816*ScoringModel!$B$24+Input!Y1816*ScoringModel!$B$25+Input!Z1816*ScoringModel!$B$26+Input!AA1816*ScoringModel!$B$27+Input!AB1816*ScoringModel!$B$28+Input!AC1816*ScoringModel!$B$29+Input!AD1816*ScoringModel!$B$30)*0.01,"")</f>
        <v/>
      </c>
    </row>
    <row r="1817" spans="1:16" x14ac:dyDescent="0.25">
      <c r="A1817" s="154" t="str">
        <f>IF(Input!A1817&lt;&gt;"",Input!A1817,"")</f>
        <v/>
      </c>
      <c r="B1817" s="154" t="str">
        <f>IF(Input!D1817&lt;&gt;"",CONCATENATE(Input!D1817,", ",Input!C1817),"")</f>
        <v/>
      </c>
      <c r="C1817" s="154" t="str">
        <f>IF(Input!E1817&lt;&gt;"",Input!E1817,"")</f>
        <v/>
      </c>
      <c r="D1817" s="155" t="str">
        <f>IF(Input!F1817&lt;&gt;"",Input!F1817,"")</f>
        <v/>
      </c>
      <c r="E1817" s="154" t="str">
        <f>IF(Input!I1817&lt;&gt;"",CONCATENATE(Input!I1817,", ",LEFT(Input!H1817,1)),"")</f>
        <v/>
      </c>
      <c r="F1817" s="156"/>
      <c r="G1817" s="157" t="str">
        <f t="shared" si="28"/>
        <v/>
      </c>
      <c r="H1817" s="154" t="str">
        <f>IF(A1817&lt;&gt;"",VLOOKUP(G1817,ScoreRanges!$C$4:$E$8,3),"")</f>
        <v/>
      </c>
      <c r="I1817" s="156"/>
      <c r="J1817" s="129" t="str">
        <f>IF(AND(ConversionTable!$F$2&lt;&gt;"",A1817&lt;&gt;""),VLOOKUP(G1817,ConversionTable!B$2:D$402,3),"")</f>
        <v/>
      </c>
      <c r="K1817" s="66" t="str">
        <f>IF(AND(ConversionTable!$F$2&lt;&gt;"",A1817&lt;&gt;""),VLOOKUP(J1817,ConversionTable!I$4:K$7,3),"")</f>
        <v/>
      </c>
      <c r="M1817" s="66" t="str">
        <f>IF(A1817&lt;&gt;"",(Input!AE1817*ScoringModel!$B$11+Input!AF1817*ScoringModel!$B$21+Input!AG1817*ScoringModel!$B$31)*0.01,"")</f>
        <v/>
      </c>
      <c r="N1817" s="66" t="str">
        <f>IF(A1817&lt;&gt;"",(Input!J1817*ScoringModel!$B$4+Input!K1817*ScoringModel!$B$5+Input!L1817*ScoringModel!$B$6+Input!M1817*ScoringModel!$B$7+Input!N1817*ScoringModel!$B$8+Input!O1817*ScoringModel!$B$9+Input!P1817*ScoringModel!$B$10)*0.01,"")</f>
        <v/>
      </c>
      <c r="O1817" s="66" t="str">
        <f>IF(A1817&lt;&gt;"",(Input!Q1817*ScoringModel!$B$14+Input!R1817*ScoringModel!$B$15+Input!S1817*ScoringModel!$B$16+Input!T1817*ScoringModel!$B$17+Input!U1817*ScoringModel!$B$18+Input!V1817*ScoringModel!$B$19+Input!W1817*ScoringModel!$B$20)*0.01,"")</f>
        <v/>
      </c>
      <c r="P1817" s="66" t="str">
        <f>IF(A1817&lt;&gt;"",(Input!X1817*ScoringModel!$B$24+Input!Y1817*ScoringModel!$B$25+Input!Z1817*ScoringModel!$B$26+Input!AA1817*ScoringModel!$B$27+Input!AB1817*ScoringModel!$B$28+Input!AC1817*ScoringModel!$B$29+Input!AD1817*ScoringModel!$B$30)*0.01,"")</f>
        <v/>
      </c>
    </row>
    <row r="1818" spans="1:16" x14ac:dyDescent="0.25">
      <c r="A1818" s="154" t="str">
        <f>IF(Input!A1818&lt;&gt;"",Input!A1818,"")</f>
        <v/>
      </c>
      <c r="B1818" s="154" t="str">
        <f>IF(Input!D1818&lt;&gt;"",CONCATENATE(Input!D1818,", ",Input!C1818),"")</f>
        <v/>
      </c>
      <c r="C1818" s="154" t="str">
        <f>IF(Input!E1818&lt;&gt;"",Input!E1818,"")</f>
        <v/>
      </c>
      <c r="D1818" s="155" t="str">
        <f>IF(Input!F1818&lt;&gt;"",Input!F1818,"")</f>
        <v/>
      </c>
      <c r="E1818" s="154" t="str">
        <f>IF(Input!I1818&lt;&gt;"",CONCATENATE(Input!I1818,", ",LEFT(Input!H1818,1)),"")</f>
        <v/>
      </c>
      <c r="F1818" s="156"/>
      <c r="G1818" s="157" t="str">
        <f t="shared" si="28"/>
        <v/>
      </c>
      <c r="H1818" s="154" t="str">
        <f>IF(A1818&lt;&gt;"",VLOOKUP(G1818,ScoreRanges!$C$4:$E$8,3),"")</f>
        <v/>
      </c>
      <c r="I1818" s="156"/>
      <c r="J1818" s="129" t="str">
        <f>IF(AND(ConversionTable!$F$2&lt;&gt;"",A1818&lt;&gt;""),VLOOKUP(G1818,ConversionTable!B$2:D$402,3),"")</f>
        <v/>
      </c>
      <c r="K1818" s="66" t="str">
        <f>IF(AND(ConversionTable!$F$2&lt;&gt;"",A1818&lt;&gt;""),VLOOKUP(J1818,ConversionTable!I$4:K$7,3),"")</f>
        <v/>
      </c>
      <c r="M1818" s="66" t="str">
        <f>IF(A1818&lt;&gt;"",(Input!AE1818*ScoringModel!$B$11+Input!AF1818*ScoringModel!$B$21+Input!AG1818*ScoringModel!$B$31)*0.01,"")</f>
        <v/>
      </c>
      <c r="N1818" s="66" t="str">
        <f>IF(A1818&lt;&gt;"",(Input!J1818*ScoringModel!$B$4+Input!K1818*ScoringModel!$B$5+Input!L1818*ScoringModel!$B$6+Input!M1818*ScoringModel!$B$7+Input!N1818*ScoringModel!$B$8+Input!O1818*ScoringModel!$B$9+Input!P1818*ScoringModel!$B$10)*0.01,"")</f>
        <v/>
      </c>
      <c r="O1818" s="66" t="str">
        <f>IF(A1818&lt;&gt;"",(Input!Q1818*ScoringModel!$B$14+Input!R1818*ScoringModel!$B$15+Input!S1818*ScoringModel!$B$16+Input!T1818*ScoringModel!$B$17+Input!U1818*ScoringModel!$B$18+Input!V1818*ScoringModel!$B$19+Input!W1818*ScoringModel!$B$20)*0.01,"")</f>
        <v/>
      </c>
      <c r="P1818" s="66" t="str">
        <f>IF(A1818&lt;&gt;"",(Input!X1818*ScoringModel!$B$24+Input!Y1818*ScoringModel!$B$25+Input!Z1818*ScoringModel!$B$26+Input!AA1818*ScoringModel!$B$27+Input!AB1818*ScoringModel!$B$28+Input!AC1818*ScoringModel!$B$29+Input!AD1818*ScoringModel!$B$30)*0.01,"")</f>
        <v/>
      </c>
    </row>
    <row r="1819" spans="1:16" x14ac:dyDescent="0.25">
      <c r="A1819" s="154" t="str">
        <f>IF(Input!A1819&lt;&gt;"",Input!A1819,"")</f>
        <v/>
      </c>
      <c r="B1819" s="154" t="str">
        <f>IF(Input!D1819&lt;&gt;"",CONCATENATE(Input!D1819,", ",Input!C1819),"")</f>
        <v/>
      </c>
      <c r="C1819" s="154" t="str">
        <f>IF(Input!E1819&lt;&gt;"",Input!E1819,"")</f>
        <v/>
      </c>
      <c r="D1819" s="155" t="str">
        <f>IF(Input!F1819&lt;&gt;"",Input!F1819,"")</f>
        <v/>
      </c>
      <c r="E1819" s="154" t="str">
        <f>IF(Input!I1819&lt;&gt;"",CONCATENATE(Input!I1819,", ",LEFT(Input!H1819,1)),"")</f>
        <v/>
      </c>
      <c r="F1819" s="156"/>
      <c r="G1819" s="157" t="str">
        <f t="shared" si="28"/>
        <v/>
      </c>
      <c r="H1819" s="154" t="str">
        <f>IF(A1819&lt;&gt;"",VLOOKUP(G1819,ScoreRanges!$C$4:$E$8,3),"")</f>
        <v/>
      </c>
      <c r="I1819" s="156"/>
      <c r="J1819" s="129" t="str">
        <f>IF(AND(ConversionTable!$F$2&lt;&gt;"",A1819&lt;&gt;""),VLOOKUP(G1819,ConversionTable!B$2:D$402,3),"")</f>
        <v/>
      </c>
      <c r="K1819" s="66" t="str">
        <f>IF(AND(ConversionTable!$F$2&lt;&gt;"",A1819&lt;&gt;""),VLOOKUP(J1819,ConversionTable!I$4:K$7,3),"")</f>
        <v/>
      </c>
      <c r="M1819" s="66" t="str">
        <f>IF(A1819&lt;&gt;"",(Input!AE1819*ScoringModel!$B$11+Input!AF1819*ScoringModel!$B$21+Input!AG1819*ScoringModel!$B$31)*0.01,"")</f>
        <v/>
      </c>
      <c r="N1819" s="66" t="str">
        <f>IF(A1819&lt;&gt;"",(Input!J1819*ScoringModel!$B$4+Input!K1819*ScoringModel!$B$5+Input!L1819*ScoringModel!$B$6+Input!M1819*ScoringModel!$B$7+Input!N1819*ScoringModel!$B$8+Input!O1819*ScoringModel!$B$9+Input!P1819*ScoringModel!$B$10)*0.01,"")</f>
        <v/>
      </c>
      <c r="O1819" s="66" t="str">
        <f>IF(A1819&lt;&gt;"",(Input!Q1819*ScoringModel!$B$14+Input!R1819*ScoringModel!$B$15+Input!S1819*ScoringModel!$B$16+Input!T1819*ScoringModel!$B$17+Input!U1819*ScoringModel!$B$18+Input!V1819*ScoringModel!$B$19+Input!W1819*ScoringModel!$B$20)*0.01,"")</f>
        <v/>
      </c>
      <c r="P1819" s="66" t="str">
        <f>IF(A1819&lt;&gt;"",(Input!X1819*ScoringModel!$B$24+Input!Y1819*ScoringModel!$B$25+Input!Z1819*ScoringModel!$B$26+Input!AA1819*ScoringModel!$B$27+Input!AB1819*ScoringModel!$B$28+Input!AC1819*ScoringModel!$B$29+Input!AD1819*ScoringModel!$B$30)*0.01,"")</f>
        <v/>
      </c>
    </row>
    <row r="1820" spans="1:16" x14ac:dyDescent="0.25">
      <c r="A1820" s="154" t="str">
        <f>IF(Input!A1820&lt;&gt;"",Input!A1820,"")</f>
        <v/>
      </c>
      <c r="B1820" s="154" t="str">
        <f>IF(Input!D1820&lt;&gt;"",CONCATENATE(Input!D1820,", ",Input!C1820),"")</f>
        <v/>
      </c>
      <c r="C1820" s="154" t="str">
        <f>IF(Input!E1820&lt;&gt;"",Input!E1820,"")</f>
        <v/>
      </c>
      <c r="D1820" s="155" t="str">
        <f>IF(Input!F1820&lt;&gt;"",Input!F1820,"")</f>
        <v/>
      </c>
      <c r="E1820" s="154" t="str">
        <f>IF(Input!I1820&lt;&gt;"",CONCATENATE(Input!I1820,", ",LEFT(Input!H1820,1)),"")</f>
        <v/>
      </c>
      <c r="F1820" s="156"/>
      <c r="G1820" s="157" t="str">
        <f t="shared" si="28"/>
        <v/>
      </c>
      <c r="H1820" s="154" t="str">
        <f>IF(A1820&lt;&gt;"",VLOOKUP(G1820,ScoreRanges!$C$4:$E$8,3),"")</f>
        <v/>
      </c>
      <c r="I1820" s="156"/>
      <c r="J1820" s="129" t="str">
        <f>IF(AND(ConversionTable!$F$2&lt;&gt;"",A1820&lt;&gt;""),VLOOKUP(G1820,ConversionTable!B$2:D$402,3),"")</f>
        <v/>
      </c>
      <c r="K1820" s="66" t="str">
        <f>IF(AND(ConversionTable!$F$2&lt;&gt;"",A1820&lt;&gt;""),VLOOKUP(J1820,ConversionTable!I$4:K$7,3),"")</f>
        <v/>
      </c>
      <c r="M1820" s="66" t="str">
        <f>IF(A1820&lt;&gt;"",(Input!AE1820*ScoringModel!$B$11+Input!AF1820*ScoringModel!$B$21+Input!AG1820*ScoringModel!$B$31)*0.01,"")</f>
        <v/>
      </c>
      <c r="N1820" s="66" t="str">
        <f>IF(A1820&lt;&gt;"",(Input!J1820*ScoringModel!$B$4+Input!K1820*ScoringModel!$B$5+Input!L1820*ScoringModel!$B$6+Input!M1820*ScoringModel!$B$7+Input!N1820*ScoringModel!$B$8+Input!O1820*ScoringModel!$B$9+Input!P1820*ScoringModel!$B$10)*0.01,"")</f>
        <v/>
      </c>
      <c r="O1820" s="66" t="str">
        <f>IF(A1820&lt;&gt;"",(Input!Q1820*ScoringModel!$B$14+Input!R1820*ScoringModel!$B$15+Input!S1820*ScoringModel!$B$16+Input!T1820*ScoringModel!$B$17+Input!U1820*ScoringModel!$B$18+Input!V1820*ScoringModel!$B$19+Input!W1820*ScoringModel!$B$20)*0.01,"")</f>
        <v/>
      </c>
      <c r="P1820" s="66" t="str">
        <f>IF(A1820&lt;&gt;"",(Input!X1820*ScoringModel!$B$24+Input!Y1820*ScoringModel!$B$25+Input!Z1820*ScoringModel!$B$26+Input!AA1820*ScoringModel!$B$27+Input!AB1820*ScoringModel!$B$28+Input!AC1820*ScoringModel!$B$29+Input!AD1820*ScoringModel!$B$30)*0.01,"")</f>
        <v/>
      </c>
    </row>
    <row r="1821" spans="1:16" x14ac:dyDescent="0.25">
      <c r="A1821" s="154" t="str">
        <f>IF(Input!A1821&lt;&gt;"",Input!A1821,"")</f>
        <v/>
      </c>
      <c r="B1821" s="154" t="str">
        <f>IF(Input!D1821&lt;&gt;"",CONCATENATE(Input!D1821,", ",Input!C1821),"")</f>
        <v/>
      </c>
      <c r="C1821" s="154" t="str">
        <f>IF(Input!E1821&lt;&gt;"",Input!E1821,"")</f>
        <v/>
      </c>
      <c r="D1821" s="155" t="str">
        <f>IF(Input!F1821&lt;&gt;"",Input!F1821,"")</f>
        <v/>
      </c>
      <c r="E1821" s="154" t="str">
        <f>IF(Input!I1821&lt;&gt;"",CONCATENATE(Input!I1821,", ",LEFT(Input!H1821,1)),"")</f>
        <v/>
      </c>
      <c r="F1821" s="156"/>
      <c r="G1821" s="157" t="str">
        <f t="shared" si="28"/>
        <v/>
      </c>
      <c r="H1821" s="154" t="str">
        <f>IF(A1821&lt;&gt;"",VLOOKUP(G1821,ScoreRanges!$C$4:$E$8,3),"")</f>
        <v/>
      </c>
      <c r="I1821" s="156"/>
      <c r="J1821" s="129" t="str">
        <f>IF(AND(ConversionTable!$F$2&lt;&gt;"",A1821&lt;&gt;""),VLOOKUP(G1821,ConversionTable!B$2:D$402,3),"")</f>
        <v/>
      </c>
      <c r="K1821" s="66" t="str">
        <f>IF(AND(ConversionTable!$F$2&lt;&gt;"",A1821&lt;&gt;""),VLOOKUP(J1821,ConversionTable!I$4:K$7,3),"")</f>
        <v/>
      </c>
      <c r="M1821" s="66" t="str">
        <f>IF(A1821&lt;&gt;"",(Input!AE1821*ScoringModel!$B$11+Input!AF1821*ScoringModel!$B$21+Input!AG1821*ScoringModel!$B$31)*0.01,"")</f>
        <v/>
      </c>
      <c r="N1821" s="66" t="str">
        <f>IF(A1821&lt;&gt;"",(Input!J1821*ScoringModel!$B$4+Input!K1821*ScoringModel!$B$5+Input!L1821*ScoringModel!$B$6+Input!M1821*ScoringModel!$B$7+Input!N1821*ScoringModel!$B$8+Input!O1821*ScoringModel!$B$9+Input!P1821*ScoringModel!$B$10)*0.01,"")</f>
        <v/>
      </c>
      <c r="O1821" s="66" t="str">
        <f>IF(A1821&lt;&gt;"",(Input!Q1821*ScoringModel!$B$14+Input!R1821*ScoringModel!$B$15+Input!S1821*ScoringModel!$B$16+Input!T1821*ScoringModel!$B$17+Input!U1821*ScoringModel!$B$18+Input!V1821*ScoringModel!$B$19+Input!W1821*ScoringModel!$B$20)*0.01,"")</f>
        <v/>
      </c>
      <c r="P1821" s="66" t="str">
        <f>IF(A1821&lt;&gt;"",(Input!X1821*ScoringModel!$B$24+Input!Y1821*ScoringModel!$B$25+Input!Z1821*ScoringModel!$B$26+Input!AA1821*ScoringModel!$B$27+Input!AB1821*ScoringModel!$B$28+Input!AC1821*ScoringModel!$B$29+Input!AD1821*ScoringModel!$B$30)*0.01,"")</f>
        <v/>
      </c>
    </row>
    <row r="1822" spans="1:16" x14ac:dyDescent="0.25">
      <c r="A1822" s="154" t="str">
        <f>IF(Input!A1822&lt;&gt;"",Input!A1822,"")</f>
        <v/>
      </c>
      <c r="B1822" s="154" t="str">
        <f>IF(Input!D1822&lt;&gt;"",CONCATENATE(Input!D1822,", ",Input!C1822),"")</f>
        <v/>
      </c>
      <c r="C1822" s="154" t="str">
        <f>IF(Input!E1822&lt;&gt;"",Input!E1822,"")</f>
        <v/>
      </c>
      <c r="D1822" s="155" t="str">
        <f>IF(Input!F1822&lt;&gt;"",Input!F1822,"")</f>
        <v/>
      </c>
      <c r="E1822" s="154" t="str">
        <f>IF(Input!I1822&lt;&gt;"",CONCATENATE(Input!I1822,", ",LEFT(Input!H1822,1)),"")</f>
        <v/>
      </c>
      <c r="F1822" s="156"/>
      <c r="G1822" s="157" t="str">
        <f t="shared" si="28"/>
        <v/>
      </c>
      <c r="H1822" s="154" t="str">
        <f>IF(A1822&lt;&gt;"",VLOOKUP(G1822,ScoreRanges!$C$4:$E$8,3),"")</f>
        <v/>
      </c>
      <c r="I1822" s="156"/>
      <c r="J1822" s="129" t="str">
        <f>IF(AND(ConversionTable!$F$2&lt;&gt;"",A1822&lt;&gt;""),VLOOKUP(G1822,ConversionTable!B$2:D$402,3),"")</f>
        <v/>
      </c>
      <c r="K1822" s="66" t="str">
        <f>IF(AND(ConversionTable!$F$2&lt;&gt;"",A1822&lt;&gt;""),VLOOKUP(J1822,ConversionTable!I$4:K$7,3),"")</f>
        <v/>
      </c>
      <c r="M1822" s="66" t="str">
        <f>IF(A1822&lt;&gt;"",(Input!AE1822*ScoringModel!$B$11+Input!AF1822*ScoringModel!$B$21+Input!AG1822*ScoringModel!$B$31)*0.01,"")</f>
        <v/>
      </c>
      <c r="N1822" s="66" t="str">
        <f>IF(A1822&lt;&gt;"",(Input!J1822*ScoringModel!$B$4+Input!K1822*ScoringModel!$B$5+Input!L1822*ScoringModel!$B$6+Input!M1822*ScoringModel!$B$7+Input!N1822*ScoringModel!$B$8+Input!O1822*ScoringModel!$B$9+Input!P1822*ScoringModel!$B$10)*0.01,"")</f>
        <v/>
      </c>
      <c r="O1822" s="66" t="str">
        <f>IF(A1822&lt;&gt;"",(Input!Q1822*ScoringModel!$B$14+Input!R1822*ScoringModel!$B$15+Input!S1822*ScoringModel!$B$16+Input!T1822*ScoringModel!$B$17+Input!U1822*ScoringModel!$B$18+Input!V1822*ScoringModel!$B$19+Input!W1822*ScoringModel!$B$20)*0.01,"")</f>
        <v/>
      </c>
      <c r="P1822" s="66" t="str">
        <f>IF(A1822&lt;&gt;"",(Input!X1822*ScoringModel!$B$24+Input!Y1822*ScoringModel!$B$25+Input!Z1822*ScoringModel!$B$26+Input!AA1822*ScoringModel!$B$27+Input!AB1822*ScoringModel!$B$28+Input!AC1822*ScoringModel!$B$29+Input!AD1822*ScoringModel!$B$30)*0.01,"")</f>
        <v/>
      </c>
    </row>
    <row r="1823" spans="1:16" x14ac:dyDescent="0.25">
      <c r="A1823" s="154" t="str">
        <f>IF(Input!A1823&lt;&gt;"",Input!A1823,"")</f>
        <v/>
      </c>
      <c r="B1823" s="154" t="str">
        <f>IF(Input!D1823&lt;&gt;"",CONCATENATE(Input!D1823,", ",Input!C1823),"")</f>
        <v/>
      </c>
      <c r="C1823" s="154" t="str">
        <f>IF(Input!E1823&lt;&gt;"",Input!E1823,"")</f>
        <v/>
      </c>
      <c r="D1823" s="155" t="str">
        <f>IF(Input!F1823&lt;&gt;"",Input!F1823,"")</f>
        <v/>
      </c>
      <c r="E1823" s="154" t="str">
        <f>IF(Input!I1823&lt;&gt;"",CONCATENATE(Input!I1823,", ",LEFT(Input!H1823,1)),"")</f>
        <v/>
      </c>
      <c r="F1823" s="156"/>
      <c r="G1823" s="157" t="str">
        <f t="shared" si="28"/>
        <v/>
      </c>
      <c r="H1823" s="154" t="str">
        <f>IF(A1823&lt;&gt;"",VLOOKUP(G1823,ScoreRanges!$C$4:$E$8,3),"")</f>
        <v/>
      </c>
      <c r="I1823" s="156"/>
      <c r="J1823" s="129" t="str">
        <f>IF(AND(ConversionTable!$F$2&lt;&gt;"",A1823&lt;&gt;""),VLOOKUP(G1823,ConversionTable!B$2:D$402,3),"")</f>
        <v/>
      </c>
      <c r="K1823" s="66" t="str">
        <f>IF(AND(ConversionTable!$F$2&lt;&gt;"",A1823&lt;&gt;""),VLOOKUP(J1823,ConversionTable!I$4:K$7,3),"")</f>
        <v/>
      </c>
      <c r="M1823" s="66" t="str">
        <f>IF(A1823&lt;&gt;"",(Input!AE1823*ScoringModel!$B$11+Input!AF1823*ScoringModel!$B$21+Input!AG1823*ScoringModel!$B$31)*0.01,"")</f>
        <v/>
      </c>
      <c r="N1823" s="66" t="str">
        <f>IF(A1823&lt;&gt;"",(Input!J1823*ScoringModel!$B$4+Input!K1823*ScoringModel!$B$5+Input!L1823*ScoringModel!$B$6+Input!M1823*ScoringModel!$B$7+Input!N1823*ScoringModel!$B$8+Input!O1823*ScoringModel!$B$9+Input!P1823*ScoringModel!$B$10)*0.01,"")</f>
        <v/>
      </c>
      <c r="O1823" s="66" t="str">
        <f>IF(A1823&lt;&gt;"",(Input!Q1823*ScoringModel!$B$14+Input!R1823*ScoringModel!$B$15+Input!S1823*ScoringModel!$B$16+Input!T1823*ScoringModel!$B$17+Input!U1823*ScoringModel!$B$18+Input!V1823*ScoringModel!$B$19+Input!W1823*ScoringModel!$B$20)*0.01,"")</f>
        <v/>
      </c>
      <c r="P1823" s="66" t="str">
        <f>IF(A1823&lt;&gt;"",(Input!X1823*ScoringModel!$B$24+Input!Y1823*ScoringModel!$B$25+Input!Z1823*ScoringModel!$B$26+Input!AA1823*ScoringModel!$B$27+Input!AB1823*ScoringModel!$B$28+Input!AC1823*ScoringModel!$B$29+Input!AD1823*ScoringModel!$B$30)*0.01,"")</f>
        <v/>
      </c>
    </row>
    <row r="1824" spans="1:16" x14ac:dyDescent="0.25">
      <c r="A1824" s="154" t="str">
        <f>IF(Input!A1824&lt;&gt;"",Input!A1824,"")</f>
        <v/>
      </c>
      <c r="B1824" s="154" t="str">
        <f>IF(Input!D1824&lt;&gt;"",CONCATENATE(Input!D1824,", ",Input!C1824),"")</f>
        <v/>
      </c>
      <c r="C1824" s="154" t="str">
        <f>IF(Input!E1824&lt;&gt;"",Input!E1824,"")</f>
        <v/>
      </c>
      <c r="D1824" s="155" t="str">
        <f>IF(Input!F1824&lt;&gt;"",Input!F1824,"")</f>
        <v/>
      </c>
      <c r="E1824" s="154" t="str">
        <f>IF(Input!I1824&lt;&gt;"",CONCATENATE(Input!I1824,", ",LEFT(Input!H1824,1)),"")</f>
        <v/>
      </c>
      <c r="F1824" s="156"/>
      <c r="G1824" s="157" t="str">
        <f t="shared" si="28"/>
        <v/>
      </c>
      <c r="H1824" s="154" t="str">
        <f>IF(A1824&lt;&gt;"",VLOOKUP(G1824,ScoreRanges!$C$4:$E$8,3),"")</f>
        <v/>
      </c>
      <c r="I1824" s="156"/>
      <c r="J1824" s="129" t="str">
        <f>IF(AND(ConversionTable!$F$2&lt;&gt;"",A1824&lt;&gt;""),VLOOKUP(G1824,ConversionTable!B$2:D$402,3),"")</f>
        <v/>
      </c>
      <c r="K1824" s="66" t="str">
        <f>IF(AND(ConversionTable!$F$2&lt;&gt;"",A1824&lt;&gt;""),VLOOKUP(J1824,ConversionTable!I$4:K$7,3),"")</f>
        <v/>
      </c>
      <c r="M1824" s="66" t="str">
        <f>IF(A1824&lt;&gt;"",(Input!AE1824*ScoringModel!$B$11+Input!AF1824*ScoringModel!$B$21+Input!AG1824*ScoringModel!$B$31)*0.01,"")</f>
        <v/>
      </c>
      <c r="N1824" s="66" t="str">
        <f>IF(A1824&lt;&gt;"",(Input!J1824*ScoringModel!$B$4+Input!K1824*ScoringModel!$B$5+Input!L1824*ScoringModel!$B$6+Input!M1824*ScoringModel!$B$7+Input!N1824*ScoringModel!$B$8+Input!O1824*ScoringModel!$B$9+Input!P1824*ScoringModel!$B$10)*0.01,"")</f>
        <v/>
      </c>
      <c r="O1824" s="66" t="str">
        <f>IF(A1824&lt;&gt;"",(Input!Q1824*ScoringModel!$B$14+Input!R1824*ScoringModel!$B$15+Input!S1824*ScoringModel!$B$16+Input!T1824*ScoringModel!$B$17+Input!U1824*ScoringModel!$B$18+Input!V1824*ScoringModel!$B$19+Input!W1824*ScoringModel!$B$20)*0.01,"")</f>
        <v/>
      </c>
      <c r="P1824" s="66" t="str">
        <f>IF(A1824&lt;&gt;"",(Input!X1824*ScoringModel!$B$24+Input!Y1824*ScoringModel!$B$25+Input!Z1824*ScoringModel!$B$26+Input!AA1824*ScoringModel!$B$27+Input!AB1824*ScoringModel!$B$28+Input!AC1824*ScoringModel!$B$29+Input!AD1824*ScoringModel!$B$30)*0.01,"")</f>
        <v/>
      </c>
    </row>
    <row r="1825" spans="1:16" x14ac:dyDescent="0.25">
      <c r="A1825" s="154" t="str">
        <f>IF(Input!A1825&lt;&gt;"",Input!A1825,"")</f>
        <v/>
      </c>
      <c r="B1825" s="154" t="str">
        <f>IF(Input!D1825&lt;&gt;"",CONCATENATE(Input!D1825,", ",Input!C1825),"")</f>
        <v/>
      </c>
      <c r="C1825" s="154" t="str">
        <f>IF(Input!E1825&lt;&gt;"",Input!E1825,"")</f>
        <v/>
      </c>
      <c r="D1825" s="155" t="str">
        <f>IF(Input!F1825&lt;&gt;"",Input!F1825,"")</f>
        <v/>
      </c>
      <c r="E1825" s="154" t="str">
        <f>IF(Input!I1825&lt;&gt;"",CONCATENATE(Input!I1825,", ",LEFT(Input!H1825,1)),"")</f>
        <v/>
      </c>
      <c r="F1825" s="156"/>
      <c r="G1825" s="157" t="str">
        <f t="shared" si="28"/>
        <v/>
      </c>
      <c r="H1825" s="154" t="str">
        <f>IF(A1825&lt;&gt;"",VLOOKUP(G1825,ScoreRanges!$C$4:$E$8,3),"")</f>
        <v/>
      </c>
      <c r="I1825" s="156"/>
      <c r="J1825" s="129" t="str">
        <f>IF(AND(ConversionTable!$F$2&lt;&gt;"",A1825&lt;&gt;""),VLOOKUP(G1825,ConversionTable!B$2:D$402,3),"")</f>
        <v/>
      </c>
      <c r="K1825" s="66" t="str">
        <f>IF(AND(ConversionTable!$F$2&lt;&gt;"",A1825&lt;&gt;""),VLOOKUP(J1825,ConversionTable!I$4:K$7,3),"")</f>
        <v/>
      </c>
      <c r="M1825" s="66" t="str">
        <f>IF(A1825&lt;&gt;"",(Input!AE1825*ScoringModel!$B$11+Input!AF1825*ScoringModel!$B$21+Input!AG1825*ScoringModel!$B$31)*0.01,"")</f>
        <v/>
      </c>
      <c r="N1825" s="66" t="str">
        <f>IF(A1825&lt;&gt;"",(Input!J1825*ScoringModel!$B$4+Input!K1825*ScoringModel!$B$5+Input!L1825*ScoringModel!$B$6+Input!M1825*ScoringModel!$B$7+Input!N1825*ScoringModel!$B$8+Input!O1825*ScoringModel!$B$9+Input!P1825*ScoringModel!$B$10)*0.01,"")</f>
        <v/>
      </c>
      <c r="O1825" s="66" t="str">
        <f>IF(A1825&lt;&gt;"",(Input!Q1825*ScoringModel!$B$14+Input!R1825*ScoringModel!$B$15+Input!S1825*ScoringModel!$B$16+Input!T1825*ScoringModel!$B$17+Input!U1825*ScoringModel!$B$18+Input!V1825*ScoringModel!$B$19+Input!W1825*ScoringModel!$B$20)*0.01,"")</f>
        <v/>
      </c>
      <c r="P1825" s="66" t="str">
        <f>IF(A1825&lt;&gt;"",(Input!X1825*ScoringModel!$B$24+Input!Y1825*ScoringModel!$B$25+Input!Z1825*ScoringModel!$B$26+Input!AA1825*ScoringModel!$B$27+Input!AB1825*ScoringModel!$B$28+Input!AC1825*ScoringModel!$B$29+Input!AD1825*ScoringModel!$B$30)*0.01,"")</f>
        <v/>
      </c>
    </row>
    <row r="1826" spans="1:16" x14ac:dyDescent="0.25">
      <c r="A1826" s="154" t="str">
        <f>IF(Input!A1826&lt;&gt;"",Input!A1826,"")</f>
        <v/>
      </c>
      <c r="B1826" s="154" t="str">
        <f>IF(Input!D1826&lt;&gt;"",CONCATENATE(Input!D1826,", ",Input!C1826),"")</f>
        <v/>
      </c>
      <c r="C1826" s="154" t="str">
        <f>IF(Input!E1826&lt;&gt;"",Input!E1826,"")</f>
        <v/>
      </c>
      <c r="D1826" s="155" t="str">
        <f>IF(Input!F1826&lt;&gt;"",Input!F1826,"")</f>
        <v/>
      </c>
      <c r="E1826" s="154" t="str">
        <f>IF(Input!I1826&lt;&gt;"",CONCATENATE(Input!I1826,", ",LEFT(Input!H1826,1)),"")</f>
        <v/>
      </c>
      <c r="F1826" s="156"/>
      <c r="G1826" s="157" t="str">
        <f t="shared" si="28"/>
        <v/>
      </c>
      <c r="H1826" s="154" t="str">
        <f>IF(A1826&lt;&gt;"",VLOOKUP(G1826,ScoreRanges!$C$4:$E$8,3),"")</f>
        <v/>
      </c>
      <c r="I1826" s="156"/>
      <c r="J1826" s="129" t="str">
        <f>IF(AND(ConversionTable!$F$2&lt;&gt;"",A1826&lt;&gt;""),VLOOKUP(G1826,ConversionTable!B$2:D$402,3),"")</f>
        <v/>
      </c>
      <c r="K1826" s="66" t="str">
        <f>IF(AND(ConversionTable!$F$2&lt;&gt;"",A1826&lt;&gt;""),VLOOKUP(J1826,ConversionTable!I$4:K$7,3),"")</f>
        <v/>
      </c>
      <c r="M1826" s="66" t="str">
        <f>IF(A1826&lt;&gt;"",(Input!AE1826*ScoringModel!$B$11+Input!AF1826*ScoringModel!$B$21+Input!AG1826*ScoringModel!$B$31)*0.01,"")</f>
        <v/>
      </c>
      <c r="N1826" s="66" t="str">
        <f>IF(A1826&lt;&gt;"",(Input!J1826*ScoringModel!$B$4+Input!K1826*ScoringModel!$B$5+Input!L1826*ScoringModel!$B$6+Input!M1826*ScoringModel!$B$7+Input!N1826*ScoringModel!$B$8+Input!O1826*ScoringModel!$B$9+Input!P1826*ScoringModel!$B$10)*0.01,"")</f>
        <v/>
      </c>
      <c r="O1826" s="66" t="str">
        <f>IF(A1826&lt;&gt;"",(Input!Q1826*ScoringModel!$B$14+Input!R1826*ScoringModel!$B$15+Input!S1826*ScoringModel!$B$16+Input!T1826*ScoringModel!$B$17+Input!U1826*ScoringModel!$B$18+Input!V1826*ScoringModel!$B$19+Input!W1826*ScoringModel!$B$20)*0.01,"")</f>
        <v/>
      </c>
      <c r="P1826" s="66" t="str">
        <f>IF(A1826&lt;&gt;"",(Input!X1826*ScoringModel!$B$24+Input!Y1826*ScoringModel!$B$25+Input!Z1826*ScoringModel!$B$26+Input!AA1826*ScoringModel!$B$27+Input!AB1826*ScoringModel!$B$28+Input!AC1826*ScoringModel!$B$29+Input!AD1826*ScoringModel!$B$30)*0.01,"")</f>
        <v/>
      </c>
    </row>
    <row r="1827" spans="1:16" x14ac:dyDescent="0.25">
      <c r="A1827" s="154" t="str">
        <f>IF(Input!A1827&lt;&gt;"",Input!A1827,"")</f>
        <v/>
      </c>
      <c r="B1827" s="154" t="str">
        <f>IF(Input!D1827&lt;&gt;"",CONCATENATE(Input!D1827,", ",Input!C1827),"")</f>
        <v/>
      </c>
      <c r="C1827" s="154" t="str">
        <f>IF(Input!E1827&lt;&gt;"",Input!E1827,"")</f>
        <v/>
      </c>
      <c r="D1827" s="155" t="str">
        <f>IF(Input!F1827&lt;&gt;"",Input!F1827,"")</f>
        <v/>
      </c>
      <c r="E1827" s="154" t="str">
        <f>IF(Input!I1827&lt;&gt;"",CONCATENATE(Input!I1827,", ",LEFT(Input!H1827,1)),"")</f>
        <v/>
      </c>
      <c r="F1827" s="156"/>
      <c r="G1827" s="157" t="str">
        <f t="shared" si="28"/>
        <v/>
      </c>
      <c r="H1827" s="154" t="str">
        <f>IF(A1827&lt;&gt;"",VLOOKUP(G1827,ScoreRanges!$C$4:$E$8,3),"")</f>
        <v/>
      </c>
      <c r="I1827" s="156"/>
      <c r="J1827" s="129" t="str">
        <f>IF(AND(ConversionTable!$F$2&lt;&gt;"",A1827&lt;&gt;""),VLOOKUP(G1827,ConversionTable!B$2:D$402,3),"")</f>
        <v/>
      </c>
      <c r="K1827" s="66" t="str">
        <f>IF(AND(ConversionTable!$F$2&lt;&gt;"",A1827&lt;&gt;""),VLOOKUP(J1827,ConversionTable!I$4:K$7,3),"")</f>
        <v/>
      </c>
      <c r="M1827" s="66" t="str">
        <f>IF(A1827&lt;&gt;"",(Input!AE1827*ScoringModel!$B$11+Input!AF1827*ScoringModel!$B$21+Input!AG1827*ScoringModel!$B$31)*0.01,"")</f>
        <v/>
      </c>
      <c r="N1827" s="66" t="str">
        <f>IF(A1827&lt;&gt;"",(Input!J1827*ScoringModel!$B$4+Input!K1827*ScoringModel!$B$5+Input!L1827*ScoringModel!$B$6+Input!M1827*ScoringModel!$B$7+Input!N1827*ScoringModel!$B$8+Input!O1827*ScoringModel!$B$9+Input!P1827*ScoringModel!$B$10)*0.01,"")</f>
        <v/>
      </c>
      <c r="O1827" s="66" t="str">
        <f>IF(A1827&lt;&gt;"",(Input!Q1827*ScoringModel!$B$14+Input!R1827*ScoringModel!$B$15+Input!S1827*ScoringModel!$B$16+Input!T1827*ScoringModel!$B$17+Input!U1827*ScoringModel!$B$18+Input!V1827*ScoringModel!$B$19+Input!W1827*ScoringModel!$B$20)*0.01,"")</f>
        <v/>
      </c>
      <c r="P1827" s="66" t="str">
        <f>IF(A1827&lt;&gt;"",(Input!X1827*ScoringModel!$B$24+Input!Y1827*ScoringModel!$B$25+Input!Z1827*ScoringModel!$B$26+Input!AA1827*ScoringModel!$B$27+Input!AB1827*ScoringModel!$B$28+Input!AC1827*ScoringModel!$B$29+Input!AD1827*ScoringModel!$B$30)*0.01,"")</f>
        <v/>
      </c>
    </row>
    <row r="1828" spans="1:16" x14ac:dyDescent="0.25">
      <c r="A1828" s="154" t="str">
        <f>IF(Input!A1828&lt;&gt;"",Input!A1828,"")</f>
        <v/>
      </c>
      <c r="B1828" s="154" t="str">
        <f>IF(Input!D1828&lt;&gt;"",CONCATENATE(Input!D1828,", ",Input!C1828),"")</f>
        <v/>
      </c>
      <c r="C1828" s="154" t="str">
        <f>IF(Input!E1828&lt;&gt;"",Input!E1828,"")</f>
        <v/>
      </c>
      <c r="D1828" s="155" t="str">
        <f>IF(Input!F1828&lt;&gt;"",Input!F1828,"")</f>
        <v/>
      </c>
      <c r="E1828" s="154" t="str">
        <f>IF(Input!I1828&lt;&gt;"",CONCATENATE(Input!I1828,", ",LEFT(Input!H1828,1)),"")</f>
        <v/>
      </c>
      <c r="F1828" s="156"/>
      <c r="G1828" s="157" t="str">
        <f t="shared" si="28"/>
        <v/>
      </c>
      <c r="H1828" s="154" t="str">
        <f>IF(A1828&lt;&gt;"",VLOOKUP(G1828,ScoreRanges!$C$4:$E$8,3),"")</f>
        <v/>
      </c>
      <c r="I1828" s="156"/>
      <c r="J1828" s="129" t="str">
        <f>IF(AND(ConversionTable!$F$2&lt;&gt;"",A1828&lt;&gt;""),VLOOKUP(G1828,ConversionTable!B$2:D$402,3),"")</f>
        <v/>
      </c>
      <c r="K1828" s="66" t="str">
        <f>IF(AND(ConversionTable!$F$2&lt;&gt;"",A1828&lt;&gt;""),VLOOKUP(J1828,ConversionTable!I$4:K$7,3),"")</f>
        <v/>
      </c>
      <c r="M1828" s="66" t="str">
        <f>IF(A1828&lt;&gt;"",(Input!AE1828*ScoringModel!$B$11+Input!AF1828*ScoringModel!$B$21+Input!AG1828*ScoringModel!$B$31)*0.01,"")</f>
        <v/>
      </c>
      <c r="N1828" s="66" t="str">
        <f>IF(A1828&lt;&gt;"",(Input!J1828*ScoringModel!$B$4+Input!K1828*ScoringModel!$B$5+Input!L1828*ScoringModel!$B$6+Input!M1828*ScoringModel!$B$7+Input!N1828*ScoringModel!$B$8+Input!O1828*ScoringModel!$B$9+Input!P1828*ScoringModel!$B$10)*0.01,"")</f>
        <v/>
      </c>
      <c r="O1828" s="66" t="str">
        <f>IF(A1828&lt;&gt;"",(Input!Q1828*ScoringModel!$B$14+Input!R1828*ScoringModel!$B$15+Input!S1828*ScoringModel!$B$16+Input!T1828*ScoringModel!$B$17+Input!U1828*ScoringModel!$B$18+Input!V1828*ScoringModel!$B$19+Input!W1828*ScoringModel!$B$20)*0.01,"")</f>
        <v/>
      </c>
      <c r="P1828" s="66" t="str">
        <f>IF(A1828&lt;&gt;"",(Input!X1828*ScoringModel!$B$24+Input!Y1828*ScoringModel!$B$25+Input!Z1828*ScoringModel!$B$26+Input!AA1828*ScoringModel!$B$27+Input!AB1828*ScoringModel!$B$28+Input!AC1828*ScoringModel!$B$29+Input!AD1828*ScoringModel!$B$30)*0.01,"")</f>
        <v/>
      </c>
    </row>
    <row r="1829" spans="1:16" x14ac:dyDescent="0.25">
      <c r="A1829" s="154" t="str">
        <f>IF(Input!A1829&lt;&gt;"",Input!A1829,"")</f>
        <v/>
      </c>
      <c r="B1829" s="154" t="str">
        <f>IF(Input!D1829&lt;&gt;"",CONCATENATE(Input!D1829,", ",Input!C1829),"")</f>
        <v/>
      </c>
      <c r="C1829" s="154" t="str">
        <f>IF(Input!E1829&lt;&gt;"",Input!E1829,"")</f>
        <v/>
      </c>
      <c r="D1829" s="155" t="str">
        <f>IF(Input!F1829&lt;&gt;"",Input!F1829,"")</f>
        <v/>
      </c>
      <c r="E1829" s="154" t="str">
        <f>IF(Input!I1829&lt;&gt;"",CONCATENATE(Input!I1829,", ",LEFT(Input!H1829,1)),"")</f>
        <v/>
      </c>
      <c r="F1829" s="156"/>
      <c r="G1829" s="157" t="str">
        <f t="shared" si="28"/>
        <v/>
      </c>
      <c r="H1829" s="154" t="str">
        <f>IF(A1829&lt;&gt;"",VLOOKUP(G1829,ScoreRanges!$C$4:$E$8,3),"")</f>
        <v/>
      </c>
      <c r="I1829" s="156"/>
      <c r="J1829" s="129" t="str">
        <f>IF(AND(ConversionTable!$F$2&lt;&gt;"",A1829&lt;&gt;""),VLOOKUP(G1829,ConversionTable!B$2:D$402,3),"")</f>
        <v/>
      </c>
      <c r="K1829" s="66" t="str">
        <f>IF(AND(ConversionTable!$F$2&lt;&gt;"",A1829&lt;&gt;""),VLOOKUP(J1829,ConversionTable!I$4:K$7,3),"")</f>
        <v/>
      </c>
      <c r="M1829" s="66" t="str">
        <f>IF(A1829&lt;&gt;"",(Input!AE1829*ScoringModel!$B$11+Input!AF1829*ScoringModel!$B$21+Input!AG1829*ScoringModel!$B$31)*0.01,"")</f>
        <v/>
      </c>
      <c r="N1829" s="66" t="str">
        <f>IF(A1829&lt;&gt;"",(Input!J1829*ScoringModel!$B$4+Input!K1829*ScoringModel!$B$5+Input!L1829*ScoringModel!$B$6+Input!M1829*ScoringModel!$B$7+Input!N1829*ScoringModel!$B$8+Input!O1829*ScoringModel!$B$9+Input!P1829*ScoringModel!$B$10)*0.01,"")</f>
        <v/>
      </c>
      <c r="O1829" s="66" t="str">
        <f>IF(A1829&lt;&gt;"",(Input!Q1829*ScoringModel!$B$14+Input!R1829*ScoringModel!$B$15+Input!S1829*ScoringModel!$B$16+Input!T1829*ScoringModel!$B$17+Input!U1829*ScoringModel!$B$18+Input!V1829*ScoringModel!$B$19+Input!W1829*ScoringModel!$B$20)*0.01,"")</f>
        <v/>
      </c>
      <c r="P1829" s="66" t="str">
        <f>IF(A1829&lt;&gt;"",(Input!X1829*ScoringModel!$B$24+Input!Y1829*ScoringModel!$B$25+Input!Z1829*ScoringModel!$B$26+Input!AA1829*ScoringModel!$B$27+Input!AB1829*ScoringModel!$B$28+Input!AC1829*ScoringModel!$B$29+Input!AD1829*ScoringModel!$B$30)*0.01,"")</f>
        <v/>
      </c>
    </row>
    <row r="1830" spans="1:16" x14ac:dyDescent="0.25">
      <c r="A1830" s="154" t="str">
        <f>IF(Input!A1830&lt;&gt;"",Input!A1830,"")</f>
        <v/>
      </c>
      <c r="B1830" s="154" t="str">
        <f>IF(Input!D1830&lt;&gt;"",CONCATENATE(Input!D1830,", ",Input!C1830),"")</f>
        <v/>
      </c>
      <c r="C1830" s="154" t="str">
        <f>IF(Input!E1830&lt;&gt;"",Input!E1830,"")</f>
        <v/>
      </c>
      <c r="D1830" s="155" t="str">
        <f>IF(Input!F1830&lt;&gt;"",Input!F1830,"")</f>
        <v/>
      </c>
      <c r="E1830" s="154" t="str">
        <f>IF(Input!I1830&lt;&gt;"",CONCATENATE(Input!I1830,", ",LEFT(Input!H1830,1)),"")</f>
        <v/>
      </c>
      <c r="F1830" s="156"/>
      <c r="G1830" s="157" t="str">
        <f t="shared" si="28"/>
        <v/>
      </c>
      <c r="H1830" s="154" t="str">
        <f>IF(A1830&lt;&gt;"",VLOOKUP(G1830,ScoreRanges!$C$4:$E$8,3),"")</f>
        <v/>
      </c>
      <c r="I1830" s="156"/>
      <c r="J1830" s="129" t="str">
        <f>IF(AND(ConversionTable!$F$2&lt;&gt;"",A1830&lt;&gt;""),VLOOKUP(G1830,ConversionTable!B$2:D$402,3),"")</f>
        <v/>
      </c>
      <c r="K1830" s="66" t="str">
        <f>IF(AND(ConversionTable!$F$2&lt;&gt;"",A1830&lt;&gt;""),VLOOKUP(J1830,ConversionTable!I$4:K$7,3),"")</f>
        <v/>
      </c>
      <c r="M1830" s="66" t="str">
        <f>IF(A1830&lt;&gt;"",(Input!AE1830*ScoringModel!$B$11+Input!AF1830*ScoringModel!$B$21+Input!AG1830*ScoringModel!$B$31)*0.01,"")</f>
        <v/>
      </c>
      <c r="N1830" s="66" t="str">
        <f>IF(A1830&lt;&gt;"",(Input!J1830*ScoringModel!$B$4+Input!K1830*ScoringModel!$B$5+Input!L1830*ScoringModel!$B$6+Input!M1830*ScoringModel!$B$7+Input!N1830*ScoringModel!$B$8+Input!O1830*ScoringModel!$B$9+Input!P1830*ScoringModel!$B$10)*0.01,"")</f>
        <v/>
      </c>
      <c r="O1830" s="66" t="str">
        <f>IF(A1830&lt;&gt;"",(Input!Q1830*ScoringModel!$B$14+Input!R1830*ScoringModel!$B$15+Input!S1830*ScoringModel!$B$16+Input!T1830*ScoringModel!$B$17+Input!U1830*ScoringModel!$B$18+Input!V1830*ScoringModel!$B$19+Input!W1830*ScoringModel!$B$20)*0.01,"")</f>
        <v/>
      </c>
      <c r="P1830" s="66" t="str">
        <f>IF(A1830&lt;&gt;"",(Input!X1830*ScoringModel!$B$24+Input!Y1830*ScoringModel!$B$25+Input!Z1830*ScoringModel!$B$26+Input!AA1830*ScoringModel!$B$27+Input!AB1830*ScoringModel!$B$28+Input!AC1830*ScoringModel!$B$29+Input!AD1830*ScoringModel!$B$30)*0.01,"")</f>
        <v/>
      </c>
    </row>
    <row r="1831" spans="1:16" x14ac:dyDescent="0.25">
      <c r="A1831" s="154" t="str">
        <f>IF(Input!A1831&lt;&gt;"",Input!A1831,"")</f>
        <v/>
      </c>
      <c r="B1831" s="154" t="str">
        <f>IF(Input!D1831&lt;&gt;"",CONCATENATE(Input!D1831,", ",Input!C1831),"")</f>
        <v/>
      </c>
      <c r="C1831" s="154" t="str">
        <f>IF(Input!E1831&lt;&gt;"",Input!E1831,"")</f>
        <v/>
      </c>
      <c r="D1831" s="155" t="str">
        <f>IF(Input!F1831&lt;&gt;"",Input!F1831,"")</f>
        <v/>
      </c>
      <c r="E1831" s="154" t="str">
        <f>IF(Input!I1831&lt;&gt;"",CONCATENATE(Input!I1831,", ",LEFT(Input!H1831,1)),"")</f>
        <v/>
      </c>
      <c r="F1831" s="156"/>
      <c r="G1831" s="157" t="str">
        <f t="shared" si="28"/>
        <v/>
      </c>
      <c r="H1831" s="154" t="str">
        <f>IF(A1831&lt;&gt;"",VLOOKUP(G1831,ScoreRanges!$C$4:$E$8,3),"")</f>
        <v/>
      </c>
      <c r="I1831" s="156"/>
      <c r="J1831" s="129" t="str">
        <f>IF(AND(ConversionTable!$F$2&lt;&gt;"",A1831&lt;&gt;""),VLOOKUP(G1831,ConversionTable!B$2:D$402,3),"")</f>
        <v/>
      </c>
      <c r="K1831" s="66" t="str">
        <f>IF(AND(ConversionTable!$F$2&lt;&gt;"",A1831&lt;&gt;""),VLOOKUP(J1831,ConversionTable!I$4:K$7,3),"")</f>
        <v/>
      </c>
      <c r="M1831" s="66" t="str">
        <f>IF(A1831&lt;&gt;"",(Input!AE1831*ScoringModel!$B$11+Input!AF1831*ScoringModel!$B$21+Input!AG1831*ScoringModel!$B$31)*0.01,"")</f>
        <v/>
      </c>
      <c r="N1831" s="66" t="str">
        <f>IF(A1831&lt;&gt;"",(Input!J1831*ScoringModel!$B$4+Input!K1831*ScoringModel!$B$5+Input!L1831*ScoringModel!$B$6+Input!M1831*ScoringModel!$B$7+Input!N1831*ScoringModel!$B$8+Input!O1831*ScoringModel!$B$9+Input!P1831*ScoringModel!$B$10)*0.01,"")</f>
        <v/>
      </c>
      <c r="O1831" s="66" t="str">
        <f>IF(A1831&lt;&gt;"",(Input!Q1831*ScoringModel!$B$14+Input!R1831*ScoringModel!$B$15+Input!S1831*ScoringModel!$B$16+Input!T1831*ScoringModel!$B$17+Input!U1831*ScoringModel!$B$18+Input!V1831*ScoringModel!$B$19+Input!W1831*ScoringModel!$B$20)*0.01,"")</f>
        <v/>
      </c>
      <c r="P1831" s="66" t="str">
        <f>IF(A1831&lt;&gt;"",(Input!X1831*ScoringModel!$B$24+Input!Y1831*ScoringModel!$B$25+Input!Z1831*ScoringModel!$B$26+Input!AA1831*ScoringModel!$B$27+Input!AB1831*ScoringModel!$B$28+Input!AC1831*ScoringModel!$B$29+Input!AD1831*ScoringModel!$B$30)*0.01,"")</f>
        <v/>
      </c>
    </row>
    <row r="1832" spans="1:16" x14ac:dyDescent="0.25">
      <c r="A1832" s="154" t="str">
        <f>IF(Input!A1832&lt;&gt;"",Input!A1832,"")</f>
        <v/>
      </c>
      <c r="B1832" s="154" t="str">
        <f>IF(Input!D1832&lt;&gt;"",CONCATENATE(Input!D1832,", ",Input!C1832),"")</f>
        <v/>
      </c>
      <c r="C1832" s="154" t="str">
        <f>IF(Input!E1832&lt;&gt;"",Input!E1832,"")</f>
        <v/>
      </c>
      <c r="D1832" s="155" t="str">
        <f>IF(Input!F1832&lt;&gt;"",Input!F1832,"")</f>
        <v/>
      </c>
      <c r="E1832" s="154" t="str">
        <f>IF(Input!I1832&lt;&gt;"",CONCATENATE(Input!I1832,", ",LEFT(Input!H1832,1)),"")</f>
        <v/>
      </c>
      <c r="F1832" s="156"/>
      <c r="G1832" s="157" t="str">
        <f t="shared" si="28"/>
        <v/>
      </c>
      <c r="H1832" s="154" t="str">
        <f>IF(A1832&lt;&gt;"",VLOOKUP(G1832,ScoreRanges!$C$4:$E$8,3),"")</f>
        <v/>
      </c>
      <c r="I1832" s="156"/>
      <c r="J1832" s="129" t="str">
        <f>IF(AND(ConversionTable!$F$2&lt;&gt;"",A1832&lt;&gt;""),VLOOKUP(G1832,ConversionTable!B$2:D$402,3),"")</f>
        <v/>
      </c>
      <c r="K1832" s="66" t="str">
        <f>IF(AND(ConversionTable!$F$2&lt;&gt;"",A1832&lt;&gt;""),VLOOKUP(J1832,ConversionTable!I$4:K$7,3),"")</f>
        <v/>
      </c>
      <c r="M1832" s="66" t="str">
        <f>IF(A1832&lt;&gt;"",(Input!AE1832*ScoringModel!$B$11+Input!AF1832*ScoringModel!$B$21+Input!AG1832*ScoringModel!$B$31)*0.01,"")</f>
        <v/>
      </c>
      <c r="N1832" s="66" t="str">
        <f>IF(A1832&lt;&gt;"",(Input!J1832*ScoringModel!$B$4+Input!K1832*ScoringModel!$B$5+Input!L1832*ScoringModel!$B$6+Input!M1832*ScoringModel!$B$7+Input!N1832*ScoringModel!$B$8+Input!O1832*ScoringModel!$B$9+Input!P1832*ScoringModel!$B$10)*0.01,"")</f>
        <v/>
      </c>
      <c r="O1832" s="66" t="str">
        <f>IF(A1832&lt;&gt;"",(Input!Q1832*ScoringModel!$B$14+Input!R1832*ScoringModel!$B$15+Input!S1832*ScoringModel!$B$16+Input!T1832*ScoringModel!$B$17+Input!U1832*ScoringModel!$B$18+Input!V1832*ScoringModel!$B$19+Input!W1832*ScoringModel!$B$20)*0.01,"")</f>
        <v/>
      </c>
      <c r="P1832" s="66" t="str">
        <f>IF(A1832&lt;&gt;"",(Input!X1832*ScoringModel!$B$24+Input!Y1832*ScoringModel!$B$25+Input!Z1832*ScoringModel!$B$26+Input!AA1832*ScoringModel!$B$27+Input!AB1832*ScoringModel!$B$28+Input!AC1832*ScoringModel!$B$29+Input!AD1832*ScoringModel!$B$30)*0.01,"")</f>
        <v/>
      </c>
    </row>
    <row r="1833" spans="1:16" x14ac:dyDescent="0.25">
      <c r="A1833" s="154" t="str">
        <f>IF(Input!A1833&lt;&gt;"",Input!A1833,"")</f>
        <v/>
      </c>
      <c r="B1833" s="154" t="str">
        <f>IF(Input!D1833&lt;&gt;"",CONCATENATE(Input!D1833,", ",Input!C1833),"")</f>
        <v/>
      </c>
      <c r="C1833" s="154" t="str">
        <f>IF(Input!E1833&lt;&gt;"",Input!E1833,"")</f>
        <v/>
      </c>
      <c r="D1833" s="155" t="str">
        <f>IF(Input!F1833&lt;&gt;"",Input!F1833,"")</f>
        <v/>
      </c>
      <c r="E1833" s="154" t="str">
        <f>IF(Input!I1833&lt;&gt;"",CONCATENATE(Input!I1833,", ",LEFT(Input!H1833,1)),"")</f>
        <v/>
      </c>
      <c r="F1833" s="156"/>
      <c r="G1833" s="157" t="str">
        <f t="shared" si="28"/>
        <v/>
      </c>
      <c r="H1833" s="154" t="str">
        <f>IF(A1833&lt;&gt;"",VLOOKUP(G1833,ScoreRanges!$C$4:$E$8,3),"")</f>
        <v/>
      </c>
      <c r="I1833" s="156"/>
      <c r="J1833" s="129" t="str">
        <f>IF(AND(ConversionTable!$F$2&lt;&gt;"",A1833&lt;&gt;""),VLOOKUP(G1833,ConversionTable!B$2:D$402,3),"")</f>
        <v/>
      </c>
      <c r="K1833" s="66" t="str">
        <f>IF(AND(ConversionTable!$F$2&lt;&gt;"",A1833&lt;&gt;""),VLOOKUP(J1833,ConversionTable!I$4:K$7,3),"")</f>
        <v/>
      </c>
      <c r="M1833" s="66" t="str">
        <f>IF(A1833&lt;&gt;"",(Input!AE1833*ScoringModel!$B$11+Input!AF1833*ScoringModel!$B$21+Input!AG1833*ScoringModel!$B$31)*0.01,"")</f>
        <v/>
      </c>
      <c r="N1833" s="66" t="str">
        <f>IF(A1833&lt;&gt;"",(Input!J1833*ScoringModel!$B$4+Input!K1833*ScoringModel!$B$5+Input!L1833*ScoringModel!$B$6+Input!M1833*ScoringModel!$B$7+Input!N1833*ScoringModel!$B$8+Input!O1833*ScoringModel!$B$9+Input!P1833*ScoringModel!$B$10)*0.01,"")</f>
        <v/>
      </c>
      <c r="O1833" s="66" t="str">
        <f>IF(A1833&lt;&gt;"",(Input!Q1833*ScoringModel!$B$14+Input!R1833*ScoringModel!$B$15+Input!S1833*ScoringModel!$B$16+Input!T1833*ScoringModel!$B$17+Input!U1833*ScoringModel!$B$18+Input!V1833*ScoringModel!$B$19+Input!W1833*ScoringModel!$B$20)*0.01,"")</f>
        <v/>
      </c>
      <c r="P1833" s="66" t="str">
        <f>IF(A1833&lt;&gt;"",(Input!X1833*ScoringModel!$B$24+Input!Y1833*ScoringModel!$B$25+Input!Z1833*ScoringModel!$B$26+Input!AA1833*ScoringModel!$B$27+Input!AB1833*ScoringModel!$B$28+Input!AC1833*ScoringModel!$B$29+Input!AD1833*ScoringModel!$B$30)*0.01,"")</f>
        <v/>
      </c>
    </row>
    <row r="1834" spans="1:16" x14ac:dyDescent="0.25">
      <c r="A1834" s="154" t="str">
        <f>IF(Input!A1834&lt;&gt;"",Input!A1834,"")</f>
        <v/>
      </c>
      <c r="B1834" s="154" t="str">
        <f>IF(Input!D1834&lt;&gt;"",CONCATENATE(Input!D1834,", ",Input!C1834),"")</f>
        <v/>
      </c>
      <c r="C1834" s="154" t="str">
        <f>IF(Input!E1834&lt;&gt;"",Input!E1834,"")</f>
        <v/>
      </c>
      <c r="D1834" s="155" t="str">
        <f>IF(Input!F1834&lt;&gt;"",Input!F1834,"")</f>
        <v/>
      </c>
      <c r="E1834" s="154" t="str">
        <f>IF(Input!I1834&lt;&gt;"",CONCATENATE(Input!I1834,", ",LEFT(Input!H1834,1)),"")</f>
        <v/>
      </c>
      <c r="F1834" s="156"/>
      <c r="G1834" s="157" t="str">
        <f t="shared" si="28"/>
        <v/>
      </c>
      <c r="H1834" s="154" t="str">
        <f>IF(A1834&lt;&gt;"",VLOOKUP(G1834,ScoreRanges!$C$4:$E$8,3),"")</f>
        <v/>
      </c>
      <c r="I1834" s="156"/>
      <c r="J1834" s="129" t="str">
        <f>IF(AND(ConversionTable!$F$2&lt;&gt;"",A1834&lt;&gt;""),VLOOKUP(G1834,ConversionTable!B$2:D$402,3),"")</f>
        <v/>
      </c>
      <c r="K1834" s="66" t="str">
        <f>IF(AND(ConversionTable!$F$2&lt;&gt;"",A1834&lt;&gt;""),VLOOKUP(J1834,ConversionTable!I$4:K$7,3),"")</f>
        <v/>
      </c>
      <c r="M1834" s="66" t="str">
        <f>IF(A1834&lt;&gt;"",(Input!AE1834*ScoringModel!$B$11+Input!AF1834*ScoringModel!$B$21+Input!AG1834*ScoringModel!$B$31)*0.01,"")</f>
        <v/>
      </c>
      <c r="N1834" s="66" t="str">
        <f>IF(A1834&lt;&gt;"",(Input!J1834*ScoringModel!$B$4+Input!K1834*ScoringModel!$B$5+Input!L1834*ScoringModel!$B$6+Input!M1834*ScoringModel!$B$7+Input!N1834*ScoringModel!$B$8+Input!O1834*ScoringModel!$B$9+Input!P1834*ScoringModel!$B$10)*0.01,"")</f>
        <v/>
      </c>
      <c r="O1834" s="66" t="str">
        <f>IF(A1834&lt;&gt;"",(Input!Q1834*ScoringModel!$B$14+Input!R1834*ScoringModel!$B$15+Input!S1834*ScoringModel!$B$16+Input!T1834*ScoringModel!$B$17+Input!U1834*ScoringModel!$B$18+Input!V1834*ScoringModel!$B$19+Input!W1834*ScoringModel!$B$20)*0.01,"")</f>
        <v/>
      </c>
      <c r="P1834" s="66" t="str">
        <f>IF(A1834&lt;&gt;"",(Input!X1834*ScoringModel!$B$24+Input!Y1834*ScoringModel!$B$25+Input!Z1834*ScoringModel!$B$26+Input!AA1834*ScoringModel!$B$27+Input!AB1834*ScoringModel!$B$28+Input!AC1834*ScoringModel!$B$29+Input!AD1834*ScoringModel!$B$30)*0.01,"")</f>
        <v/>
      </c>
    </row>
    <row r="1835" spans="1:16" x14ac:dyDescent="0.25">
      <c r="A1835" s="154" t="str">
        <f>IF(Input!A1835&lt;&gt;"",Input!A1835,"")</f>
        <v/>
      </c>
      <c r="B1835" s="154" t="str">
        <f>IF(Input!D1835&lt;&gt;"",CONCATENATE(Input!D1835,", ",Input!C1835),"")</f>
        <v/>
      </c>
      <c r="C1835" s="154" t="str">
        <f>IF(Input!E1835&lt;&gt;"",Input!E1835,"")</f>
        <v/>
      </c>
      <c r="D1835" s="155" t="str">
        <f>IF(Input!F1835&lt;&gt;"",Input!F1835,"")</f>
        <v/>
      </c>
      <c r="E1835" s="154" t="str">
        <f>IF(Input!I1835&lt;&gt;"",CONCATENATE(Input!I1835,", ",LEFT(Input!H1835,1)),"")</f>
        <v/>
      </c>
      <c r="F1835" s="156"/>
      <c r="G1835" s="157" t="str">
        <f t="shared" si="28"/>
        <v/>
      </c>
      <c r="H1835" s="154" t="str">
        <f>IF(A1835&lt;&gt;"",VLOOKUP(G1835,ScoreRanges!$C$4:$E$8,3),"")</f>
        <v/>
      </c>
      <c r="I1835" s="156"/>
      <c r="J1835" s="129" t="str">
        <f>IF(AND(ConversionTable!$F$2&lt;&gt;"",A1835&lt;&gt;""),VLOOKUP(G1835,ConversionTable!B$2:D$402,3),"")</f>
        <v/>
      </c>
      <c r="K1835" s="66" t="str">
        <f>IF(AND(ConversionTable!$F$2&lt;&gt;"",A1835&lt;&gt;""),VLOOKUP(J1835,ConversionTable!I$4:K$7,3),"")</f>
        <v/>
      </c>
      <c r="M1835" s="66" t="str">
        <f>IF(A1835&lt;&gt;"",(Input!AE1835*ScoringModel!$B$11+Input!AF1835*ScoringModel!$B$21+Input!AG1835*ScoringModel!$B$31)*0.01,"")</f>
        <v/>
      </c>
      <c r="N1835" s="66" t="str">
        <f>IF(A1835&lt;&gt;"",(Input!J1835*ScoringModel!$B$4+Input!K1835*ScoringModel!$B$5+Input!L1835*ScoringModel!$B$6+Input!M1835*ScoringModel!$B$7+Input!N1835*ScoringModel!$B$8+Input!O1835*ScoringModel!$B$9+Input!P1835*ScoringModel!$B$10)*0.01,"")</f>
        <v/>
      </c>
      <c r="O1835" s="66" t="str">
        <f>IF(A1835&lt;&gt;"",(Input!Q1835*ScoringModel!$B$14+Input!R1835*ScoringModel!$B$15+Input!S1835*ScoringModel!$B$16+Input!T1835*ScoringModel!$B$17+Input!U1835*ScoringModel!$B$18+Input!V1835*ScoringModel!$B$19+Input!W1835*ScoringModel!$B$20)*0.01,"")</f>
        <v/>
      </c>
      <c r="P1835" s="66" t="str">
        <f>IF(A1835&lt;&gt;"",(Input!X1835*ScoringModel!$B$24+Input!Y1835*ScoringModel!$B$25+Input!Z1835*ScoringModel!$B$26+Input!AA1835*ScoringModel!$B$27+Input!AB1835*ScoringModel!$B$28+Input!AC1835*ScoringModel!$B$29+Input!AD1835*ScoringModel!$B$30)*0.01,"")</f>
        <v/>
      </c>
    </row>
    <row r="1836" spans="1:16" x14ac:dyDescent="0.25">
      <c r="A1836" s="154" t="str">
        <f>IF(Input!A1836&lt;&gt;"",Input!A1836,"")</f>
        <v/>
      </c>
      <c r="B1836" s="154" t="str">
        <f>IF(Input!D1836&lt;&gt;"",CONCATENATE(Input!D1836,", ",Input!C1836),"")</f>
        <v/>
      </c>
      <c r="C1836" s="154" t="str">
        <f>IF(Input!E1836&lt;&gt;"",Input!E1836,"")</f>
        <v/>
      </c>
      <c r="D1836" s="155" t="str">
        <f>IF(Input!F1836&lt;&gt;"",Input!F1836,"")</f>
        <v/>
      </c>
      <c r="E1836" s="154" t="str">
        <f>IF(Input!I1836&lt;&gt;"",CONCATENATE(Input!I1836,", ",LEFT(Input!H1836,1)),"")</f>
        <v/>
      </c>
      <c r="F1836" s="156"/>
      <c r="G1836" s="157" t="str">
        <f t="shared" si="28"/>
        <v/>
      </c>
      <c r="H1836" s="154" t="str">
        <f>IF(A1836&lt;&gt;"",VLOOKUP(G1836,ScoreRanges!$C$4:$E$8,3),"")</f>
        <v/>
      </c>
      <c r="I1836" s="156"/>
      <c r="J1836" s="129" t="str">
        <f>IF(AND(ConversionTable!$F$2&lt;&gt;"",A1836&lt;&gt;""),VLOOKUP(G1836,ConversionTable!B$2:D$402,3),"")</f>
        <v/>
      </c>
      <c r="K1836" s="66" t="str">
        <f>IF(AND(ConversionTable!$F$2&lt;&gt;"",A1836&lt;&gt;""),VLOOKUP(J1836,ConversionTable!I$4:K$7,3),"")</f>
        <v/>
      </c>
      <c r="M1836" s="66" t="str">
        <f>IF(A1836&lt;&gt;"",(Input!AE1836*ScoringModel!$B$11+Input!AF1836*ScoringModel!$B$21+Input!AG1836*ScoringModel!$B$31)*0.01,"")</f>
        <v/>
      </c>
      <c r="N1836" s="66" t="str">
        <f>IF(A1836&lt;&gt;"",(Input!J1836*ScoringModel!$B$4+Input!K1836*ScoringModel!$B$5+Input!L1836*ScoringModel!$B$6+Input!M1836*ScoringModel!$B$7+Input!N1836*ScoringModel!$B$8+Input!O1836*ScoringModel!$B$9+Input!P1836*ScoringModel!$B$10)*0.01,"")</f>
        <v/>
      </c>
      <c r="O1836" s="66" t="str">
        <f>IF(A1836&lt;&gt;"",(Input!Q1836*ScoringModel!$B$14+Input!R1836*ScoringModel!$B$15+Input!S1836*ScoringModel!$B$16+Input!T1836*ScoringModel!$B$17+Input!U1836*ScoringModel!$B$18+Input!V1836*ScoringModel!$B$19+Input!W1836*ScoringModel!$B$20)*0.01,"")</f>
        <v/>
      </c>
      <c r="P1836" s="66" t="str">
        <f>IF(A1836&lt;&gt;"",(Input!X1836*ScoringModel!$B$24+Input!Y1836*ScoringModel!$B$25+Input!Z1836*ScoringModel!$B$26+Input!AA1836*ScoringModel!$B$27+Input!AB1836*ScoringModel!$B$28+Input!AC1836*ScoringModel!$B$29+Input!AD1836*ScoringModel!$B$30)*0.01,"")</f>
        <v/>
      </c>
    </row>
    <row r="1837" spans="1:16" x14ac:dyDescent="0.25">
      <c r="A1837" s="154" t="str">
        <f>IF(Input!A1837&lt;&gt;"",Input!A1837,"")</f>
        <v/>
      </c>
      <c r="B1837" s="154" t="str">
        <f>IF(Input!D1837&lt;&gt;"",CONCATENATE(Input!D1837,", ",Input!C1837),"")</f>
        <v/>
      </c>
      <c r="C1837" s="154" t="str">
        <f>IF(Input!E1837&lt;&gt;"",Input!E1837,"")</f>
        <v/>
      </c>
      <c r="D1837" s="155" t="str">
        <f>IF(Input!F1837&lt;&gt;"",Input!F1837,"")</f>
        <v/>
      </c>
      <c r="E1837" s="154" t="str">
        <f>IF(Input!I1837&lt;&gt;"",CONCATENATE(Input!I1837,", ",LEFT(Input!H1837,1)),"")</f>
        <v/>
      </c>
      <c r="F1837" s="156"/>
      <c r="G1837" s="157" t="str">
        <f t="shared" si="28"/>
        <v/>
      </c>
      <c r="H1837" s="154" t="str">
        <f>IF(A1837&lt;&gt;"",VLOOKUP(G1837,ScoreRanges!$C$4:$E$8,3),"")</f>
        <v/>
      </c>
      <c r="I1837" s="156"/>
      <c r="J1837" s="129" t="str">
        <f>IF(AND(ConversionTable!$F$2&lt;&gt;"",A1837&lt;&gt;""),VLOOKUP(G1837,ConversionTable!B$2:D$402,3),"")</f>
        <v/>
      </c>
      <c r="K1837" s="66" t="str">
        <f>IF(AND(ConversionTable!$F$2&lt;&gt;"",A1837&lt;&gt;""),VLOOKUP(J1837,ConversionTable!I$4:K$7,3),"")</f>
        <v/>
      </c>
      <c r="M1837" s="66" t="str">
        <f>IF(A1837&lt;&gt;"",(Input!AE1837*ScoringModel!$B$11+Input!AF1837*ScoringModel!$B$21+Input!AG1837*ScoringModel!$B$31)*0.01,"")</f>
        <v/>
      </c>
      <c r="N1837" s="66" t="str">
        <f>IF(A1837&lt;&gt;"",(Input!J1837*ScoringModel!$B$4+Input!K1837*ScoringModel!$B$5+Input!L1837*ScoringModel!$B$6+Input!M1837*ScoringModel!$B$7+Input!N1837*ScoringModel!$B$8+Input!O1837*ScoringModel!$B$9+Input!P1837*ScoringModel!$B$10)*0.01,"")</f>
        <v/>
      </c>
      <c r="O1837" s="66" t="str">
        <f>IF(A1837&lt;&gt;"",(Input!Q1837*ScoringModel!$B$14+Input!R1837*ScoringModel!$B$15+Input!S1837*ScoringModel!$B$16+Input!T1837*ScoringModel!$B$17+Input!U1837*ScoringModel!$B$18+Input!V1837*ScoringModel!$B$19+Input!W1837*ScoringModel!$B$20)*0.01,"")</f>
        <v/>
      </c>
      <c r="P1837" s="66" t="str">
        <f>IF(A1837&lt;&gt;"",(Input!X1837*ScoringModel!$B$24+Input!Y1837*ScoringModel!$B$25+Input!Z1837*ScoringModel!$B$26+Input!AA1837*ScoringModel!$B$27+Input!AB1837*ScoringModel!$B$28+Input!AC1837*ScoringModel!$B$29+Input!AD1837*ScoringModel!$B$30)*0.01,"")</f>
        <v/>
      </c>
    </row>
    <row r="1838" spans="1:16" x14ac:dyDescent="0.25">
      <c r="A1838" s="154" t="str">
        <f>IF(Input!A1838&lt;&gt;"",Input!A1838,"")</f>
        <v/>
      </c>
      <c r="B1838" s="154" t="str">
        <f>IF(Input!D1838&lt;&gt;"",CONCATENATE(Input!D1838,", ",Input!C1838),"")</f>
        <v/>
      </c>
      <c r="C1838" s="154" t="str">
        <f>IF(Input!E1838&lt;&gt;"",Input!E1838,"")</f>
        <v/>
      </c>
      <c r="D1838" s="155" t="str">
        <f>IF(Input!F1838&lt;&gt;"",Input!F1838,"")</f>
        <v/>
      </c>
      <c r="E1838" s="154" t="str">
        <f>IF(Input!I1838&lt;&gt;"",CONCATENATE(Input!I1838,", ",LEFT(Input!H1838,1)),"")</f>
        <v/>
      </c>
      <c r="F1838" s="156"/>
      <c r="G1838" s="157" t="str">
        <f t="shared" si="28"/>
        <v/>
      </c>
      <c r="H1838" s="154" t="str">
        <f>IF(A1838&lt;&gt;"",VLOOKUP(G1838,ScoreRanges!$C$4:$E$8,3),"")</f>
        <v/>
      </c>
      <c r="I1838" s="156"/>
      <c r="J1838" s="129" t="str">
        <f>IF(AND(ConversionTable!$F$2&lt;&gt;"",A1838&lt;&gt;""),VLOOKUP(G1838,ConversionTable!B$2:D$402,3),"")</f>
        <v/>
      </c>
      <c r="K1838" s="66" t="str">
        <f>IF(AND(ConversionTable!$F$2&lt;&gt;"",A1838&lt;&gt;""),VLOOKUP(J1838,ConversionTable!I$4:K$7,3),"")</f>
        <v/>
      </c>
      <c r="M1838" s="66" t="str">
        <f>IF(A1838&lt;&gt;"",(Input!AE1838*ScoringModel!$B$11+Input!AF1838*ScoringModel!$B$21+Input!AG1838*ScoringModel!$B$31)*0.01,"")</f>
        <v/>
      </c>
      <c r="N1838" s="66" t="str">
        <f>IF(A1838&lt;&gt;"",(Input!J1838*ScoringModel!$B$4+Input!K1838*ScoringModel!$B$5+Input!L1838*ScoringModel!$B$6+Input!M1838*ScoringModel!$B$7+Input!N1838*ScoringModel!$B$8+Input!O1838*ScoringModel!$B$9+Input!P1838*ScoringModel!$B$10)*0.01,"")</f>
        <v/>
      </c>
      <c r="O1838" s="66" t="str">
        <f>IF(A1838&lt;&gt;"",(Input!Q1838*ScoringModel!$B$14+Input!R1838*ScoringModel!$B$15+Input!S1838*ScoringModel!$B$16+Input!T1838*ScoringModel!$B$17+Input!U1838*ScoringModel!$B$18+Input!V1838*ScoringModel!$B$19+Input!W1838*ScoringModel!$B$20)*0.01,"")</f>
        <v/>
      </c>
      <c r="P1838" s="66" t="str">
        <f>IF(A1838&lt;&gt;"",(Input!X1838*ScoringModel!$B$24+Input!Y1838*ScoringModel!$B$25+Input!Z1838*ScoringModel!$B$26+Input!AA1838*ScoringModel!$B$27+Input!AB1838*ScoringModel!$B$28+Input!AC1838*ScoringModel!$B$29+Input!AD1838*ScoringModel!$B$30)*0.01,"")</f>
        <v/>
      </c>
    </row>
    <row r="1839" spans="1:16" x14ac:dyDescent="0.25">
      <c r="A1839" s="154" t="str">
        <f>IF(Input!A1839&lt;&gt;"",Input!A1839,"")</f>
        <v/>
      </c>
      <c r="B1839" s="154" t="str">
        <f>IF(Input!D1839&lt;&gt;"",CONCATENATE(Input!D1839,", ",Input!C1839),"")</f>
        <v/>
      </c>
      <c r="C1839" s="154" t="str">
        <f>IF(Input!E1839&lt;&gt;"",Input!E1839,"")</f>
        <v/>
      </c>
      <c r="D1839" s="155" t="str">
        <f>IF(Input!F1839&lt;&gt;"",Input!F1839,"")</f>
        <v/>
      </c>
      <c r="E1839" s="154" t="str">
        <f>IF(Input!I1839&lt;&gt;"",CONCATENATE(Input!I1839,", ",LEFT(Input!H1839,1)),"")</f>
        <v/>
      </c>
      <c r="F1839" s="156"/>
      <c r="G1839" s="157" t="str">
        <f t="shared" si="28"/>
        <v/>
      </c>
      <c r="H1839" s="154" t="str">
        <f>IF(A1839&lt;&gt;"",VLOOKUP(G1839,ScoreRanges!$C$4:$E$8,3),"")</f>
        <v/>
      </c>
      <c r="I1839" s="156"/>
      <c r="J1839" s="129" t="str">
        <f>IF(AND(ConversionTable!$F$2&lt;&gt;"",A1839&lt;&gt;""),VLOOKUP(G1839,ConversionTable!B$2:D$402,3),"")</f>
        <v/>
      </c>
      <c r="K1839" s="66" t="str">
        <f>IF(AND(ConversionTable!$F$2&lt;&gt;"",A1839&lt;&gt;""),VLOOKUP(J1839,ConversionTable!I$4:K$7,3),"")</f>
        <v/>
      </c>
      <c r="M1839" s="66" t="str">
        <f>IF(A1839&lt;&gt;"",(Input!AE1839*ScoringModel!$B$11+Input!AF1839*ScoringModel!$B$21+Input!AG1839*ScoringModel!$B$31)*0.01,"")</f>
        <v/>
      </c>
      <c r="N1839" s="66" t="str">
        <f>IF(A1839&lt;&gt;"",(Input!J1839*ScoringModel!$B$4+Input!K1839*ScoringModel!$B$5+Input!L1839*ScoringModel!$B$6+Input!M1839*ScoringModel!$B$7+Input!N1839*ScoringModel!$B$8+Input!O1839*ScoringModel!$B$9+Input!P1839*ScoringModel!$B$10)*0.01,"")</f>
        <v/>
      </c>
      <c r="O1839" s="66" t="str">
        <f>IF(A1839&lt;&gt;"",(Input!Q1839*ScoringModel!$B$14+Input!R1839*ScoringModel!$B$15+Input!S1839*ScoringModel!$B$16+Input!T1839*ScoringModel!$B$17+Input!U1839*ScoringModel!$B$18+Input!V1839*ScoringModel!$B$19+Input!W1839*ScoringModel!$B$20)*0.01,"")</f>
        <v/>
      </c>
      <c r="P1839" s="66" t="str">
        <f>IF(A1839&lt;&gt;"",(Input!X1839*ScoringModel!$B$24+Input!Y1839*ScoringModel!$B$25+Input!Z1839*ScoringModel!$B$26+Input!AA1839*ScoringModel!$B$27+Input!AB1839*ScoringModel!$B$28+Input!AC1839*ScoringModel!$B$29+Input!AD1839*ScoringModel!$B$30)*0.01,"")</f>
        <v/>
      </c>
    </row>
    <row r="1840" spans="1:16" x14ac:dyDescent="0.25">
      <c r="A1840" s="154" t="str">
        <f>IF(Input!A1840&lt;&gt;"",Input!A1840,"")</f>
        <v/>
      </c>
      <c r="B1840" s="154" t="str">
        <f>IF(Input!D1840&lt;&gt;"",CONCATENATE(Input!D1840,", ",Input!C1840),"")</f>
        <v/>
      </c>
      <c r="C1840" s="154" t="str">
        <f>IF(Input!E1840&lt;&gt;"",Input!E1840,"")</f>
        <v/>
      </c>
      <c r="D1840" s="155" t="str">
        <f>IF(Input!F1840&lt;&gt;"",Input!F1840,"")</f>
        <v/>
      </c>
      <c r="E1840" s="154" t="str">
        <f>IF(Input!I1840&lt;&gt;"",CONCATENATE(Input!I1840,", ",LEFT(Input!H1840,1)),"")</f>
        <v/>
      </c>
      <c r="F1840" s="156"/>
      <c r="G1840" s="157" t="str">
        <f t="shared" si="28"/>
        <v/>
      </c>
      <c r="H1840" s="154" t="str">
        <f>IF(A1840&lt;&gt;"",VLOOKUP(G1840,ScoreRanges!$C$4:$E$8,3),"")</f>
        <v/>
      </c>
      <c r="I1840" s="156"/>
      <c r="J1840" s="129" t="str">
        <f>IF(AND(ConversionTable!$F$2&lt;&gt;"",A1840&lt;&gt;""),VLOOKUP(G1840,ConversionTable!B$2:D$402,3),"")</f>
        <v/>
      </c>
      <c r="K1840" s="66" t="str">
        <f>IF(AND(ConversionTable!$F$2&lt;&gt;"",A1840&lt;&gt;""),VLOOKUP(J1840,ConversionTable!I$4:K$7,3),"")</f>
        <v/>
      </c>
      <c r="M1840" s="66" t="str">
        <f>IF(A1840&lt;&gt;"",(Input!AE1840*ScoringModel!$B$11+Input!AF1840*ScoringModel!$B$21+Input!AG1840*ScoringModel!$B$31)*0.01,"")</f>
        <v/>
      </c>
      <c r="N1840" s="66" t="str">
        <f>IF(A1840&lt;&gt;"",(Input!J1840*ScoringModel!$B$4+Input!K1840*ScoringModel!$B$5+Input!L1840*ScoringModel!$B$6+Input!M1840*ScoringModel!$B$7+Input!N1840*ScoringModel!$B$8+Input!O1840*ScoringModel!$B$9+Input!P1840*ScoringModel!$B$10)*0.01,"")</f>
        <v/>
      </c>
      <c r="O1840" s="66" t="str">
        <f>IF(A1840&lt;&gt;"",(Input!Q1840*ScoringModel!$B$14+Input!R1840*ScoringModel!$B$15+Input!S1840*ScoringModel!$B$16+Input!T1840*ScoringModel!$B$17+Input!U1840*ScoringModel!$B$18+Input!V1840*ScoringModel!$B$19+Input!W1840*ScoringModel!$B$20)*0.01,"")</f>
        <v/>
      </c>
      <c r="P1840" s="66" t="str">
        <f>IF(A1840&lt;&gt;"",(Input!X1840*ScoringModel!$B$24+Input!Y1840*ScoringModel!$B$25+Input!Z1840*ScoringModel!$B$26+Input!AA1840*ScoringModel!$B$27+Input!AB1840*ScoringModel!$B$28+Input!AC1840*ScoringModel!$B$29+Input!AD1840*ScoringModel!$B$30)*0.01,"")</f>
        <v/>
      </c>
    </row>
    <row r="1841" spans="1:16" x14ac:dyDescent="0.25">
      <c r="A1841" s="154" t="str">
        <f>IF(Input!A1841&lt;&gt;"",Input!A1841,"")</f>
        <v/>
      </c>
      <c r="B1841" s="154" t="str">
        <f>IF(Input!D1841&lt;&gt;"",CONCATENATE(Input!D1841,", ",Input!C1841),"")</f>
        <v/>
      </c>
      <c r="C1841" s="154" t="str">
        <f>IF(Input!E1841&lt;&gt;"",Input!E1841,"")</f>
        <v/>
      </c>
      <c r="D1841" s="155" t="str">
        <f>IF(Input!F1841&lt;&gt;"",Input!F1841,"")</f>
        <v/>
      </c>
      <c r="E1841" s="154" t="str">
        <f>IF(Input!I1841&lt;&gt;"",CONCATENATE(Input!I1841,", ",LEFT(Input!H1841,1)),"")</f>
        <v/>
      </c>
      <c r="F1841" s="156"/>
      <c r="G1841" s="157" t="str">
        <f t="shared" si="28"/>
        <v/>
      </c>
      <c r="H1841" s="154" t="str">
        <f>IF(A1841&lt;&gt;"",VLOOKUP(G1841,ScoreRanges!$C$4:$E$8,3),"")</f>
        <v/>
      </c>
      <c r="I1841" s="156"/>
      <c r="J1841" s="129" t="str">
        <f>IF(AND(ConversionTable!$F$2&lt;&gt;"",A1841&lt;&gt;""),VLOOKUP(G1841,ConversionTable!B$2:D$402,3),"")</f>
        <v/>
      </c>
      <c r="K1841" s="66" t="str">
        <f>IF(AND(ConversionTable!$F$2&lt;&gt;"",A1841&lt;&gt;""),VLOOKUP(J1841,ConversionTable!I$4:K$7,3),"")</f>
        <v/>
      </c>
      <c r="M1841" s="66" t="str">
        <f>IF(A1841&lt;&gt;"",(Input!AE1841*ScoringModel!$B$11+Input!AF1841*ScoringModel!$B$21+Input!AG1841*ScoringModel!$B$31)*0.01,"")</f>
        <v/>
      </c>
      <c r="N1841" s="66" t="str">
        <f>IF(A1841&lt;&gt;"",(Input!J1841*ScoringModel!$B$4+Input!K1841*ScoringModel!$B$5+Input!L1841*ScoringModel!$B$6+Input!M1841*ScoringModel!$B$7+Input!N1841*ScoringModel!$B$8+Input!O1841*ScoringModel!$B$9+Input!P1841*ScoringModel!$B$10)*0.01,"")</f>
        <v/>
      </c>
      <c r="O1841" s="66" t="str">
        <f>IF(A1841&lt;&gt;"",(Input!Q1841*ScoringModel!$B$14+Input!R1841*ScoringModel!$B$15+Input!S1841*ScoringModel!$B$16+Input!T1841*ScoringModel!$B$17+Input!U1841*ScoringModel!$B$18+Input!V1841*ScoringModel!$B$19+Input!W1841*ScoringModel!$B$20)*0.01,"")</f>
        <v/>
      </c>
      <c r="P1841" s="66" t="str">
        <f>IF(A1841&lt;&gt;"",(Input!X1841*ScoringModel!$B$24+Input!Y1841*ScoringModel!$B$25+Input!Z1841*ScoringModel!$B$26+Input!AA1841*ScoringModel!$B$27+Input!AB1841*ScoringModel!$B$28+Input!AC1841*ScoringModel!$B$29+Input!AD1841*ScoringModel!$B$30)*0.01,"")</f>
        <v/>
      </c>
    </row>
    <row r="1842" spans="1:16" x14ac:dyDescent="0.25">
      <c r="A1842" s="154" t="str">
        <f>IF(Input!A1842&lt;&gt;"",Input!A1842,"")</f>
        <v/>
      </c>
      <c r="B1842" s="154" t="str">
        <f>IF(Input!D1842&lt;&gt;"",CONCATENATE(Input!D1842,", ",Input!C1842),"")</f>
        <v/>
      </c>
      <c r="C1842" s="154" t="str">
        <f>IF(Input!E1842&lt;&gt;"",Input!E1842,"")</f>
        <v/>
      </c>
      <c r="D1842" s="155" t="str">
        <f>IF(Input!F1842&lt;&gt;"",Input!F1842,"")</f>
        <v/>
      </c>
      <c r="E1842" s="154" t="str">
        <f>IF(Input!I1842&lt;&gt;"",CONCATENATE(Input!I1842,", ",LEFT(Input!H1842,1)),"")</f>
        <v/>
      </c>
      <c r="F1842" s="156"/>
      <c r="G1842" s="157" t="str">
        <f t="shared" si="28"/>
        <v/>
      </c>
      <c r="H1842" s="154" t="str">
        <f>IF(A1842&lt;&gt;"",VLOOKUP(G1842,ScoreRanges!$C$4:$E$8,3),"")</f>
        <v/>
      </c>
      <c r="I1842" s="156"/>
      <c r="J1842" s="129" t="str">
        <f>IF(AND(ConversionTable!$F$2&lt;&gt;"",A1842&lt;&gt;""),VLOOKUP(G1842,ConversionTable!B$2:D$402,3),"")</f>
        <v/>
      </c>
      <c r="K1842" s="66" t="str">
        <f>IF(AND(ConversionTable!$F$2&lt;&gt;"",A1842&lt;&gt;""),VLOOKUP(J1842,ConversionTable!I$4:K$7,3),"")</f>
        <v/>
      </c>
      <c r="M1842" s="66" t="str">
        <f>IF(A1842&lt;&gt;"",(Input!AE1842*ScoringModel!$B$11+Input!AF1842*ScoringModel!$B$21+Input!AG1842*ScoringModel!$B$31)*0.01,"")</f>
        <v/>
      </c>
      <c r="N1842" s="66" t="str">
        <f>IF(A1842&lt;&gt;"",(Input!J1842*ScoringModel!$B$4+Input!K1842*ScoringModel!$B$5+Input!L1842*ScoringModel!$B$6+Input!M1842*ScoringModel!$B$7+Input!N1842*ScoringModel!$B$8+Input!O1842*ScoringModel!$B$9+Input!P1842*ScoringModel!$B$10)*0.01,"")</f>
        <v/>
      </c>
      <c r="O1842" s="66" t="str">
        <f>IF(A1842&lt;&gt;"",(Input!Q1842*ScoringModel!$B$14+Input!R1842*ScoringModel!$B$15+Input!S1842*ScoringModel!$B$16+Input!T1842*ScoringModel!$B$17+Input!U1842*ScoringModel!$B$18+Input!V1842*ScoringModel!$B$19+Input!W1842*ScoringModel!$B$20)*0.01,"")</f>
        <v/>
      </c>
      <c r="P1842" s="66" t="str">
        <f>IF(A1842&lt;&gt;"",(Input!X1842*ScoringModel!$B$24+Input!Y1842*ScoringModel!$B$25+Input!Z1842*ScoringModel!$B$26+Input!AA1842*ScoringModel!$B$27+Input!AB1842*ScoringModel!$B$28+Input!AC1842*ScoringModel!$B$29+Input!AD1842*ScoringModel!$B$30)*0.01,"")</f>
        <v/>
      </c>
    </row>
    <row r="1843" spans="1:16" x14ac:dyDescent="0.25">
      <c r="A1843" s="154" t="str">
        <f>IF(Input!A1843&lt;&gt;"",Input!A1843,"")</f>
        <v/>
      </c>
      <c r="B1843" s="154" t="str">
        <f>IF(Input!D1843&lt;&gt;"",CONCATENATE(Input!D1843,", ",Input!C1843),"")</f>
        <v/>
      </c>
      <c r="C1843" s="154" t="str">
        <f>IF(Input!E1843&lt;&gt;"",Input!E1843,"")</f>
        <v/>
      </c>
      <c r="D1843" s="155" t="str">
        <f>IF(Input!F1843&lt;&gt;"",Input!F1843,"")</f>
        <v/>
      </c>
      <c r="E1843" s="154" t="str">
        <f>IF(Input!I1843&lt;&gt;"",CONCATENATE(Input!I1843,", ",LEFT(Input!H1843,1)),"")</f>
        <v/>
      </c>
      <c r="F1843" s="156"/>
      <c r="G1843" s="157" t="str">
        <f t="shared" si="28"/>
        <v/>
      </c>
      <c r="H1843" s="154" t="str">
        <f>IF(A1843&lt;&gt;"",VLOOKUP(G1843,ScoreRanges!$C$4:$E$8,3),"")</f>
        <v/>
      </c>
      <c r="I1843" s="156"/>
      <c r="J1843" s="129" t="str">
        <f>IF(AND(ConversionTable!$F$2&lt;&gt;"",A1843&lt;&gt;""),VLOOKUP(G1843,ConversionTable!B$2:D$402,3),"")</f>
        <v/>
      </c>
      <c r="K1843" s="66" t="str">
        <f>IF(AND(ConversionTable!$F$2&lt;&gt;"",A1843&lt;&gt;""),VLOOKUP(J1843,ConversionTable!I$4:K$7,3),"")</f>
        <v/>
      </c>
      <c r="M1843" s="66" t="str">
        <f>IF(A1843&lt;&gt;"",(Input!AE1843*ScoringModel!$B$11+Input!AF1843*ScoringModel!$B$21+Input!AG1843*ScoringModel!$B$31)*0.01,"")</f>
        <v/>
      </c>
      <c r="N1843" s="66" t="str">
        <f>IF(A1843&lt;&gt;"",(Input!J1843*ScoringModel!$B$4+Input!K1843*ScoringModel!$B$5+Input!L1843*ScoringModel!$B$6+Input!M1843*ScoringModel!$B$7+Input!N1843*ScoringModel!$B$8+Input!O1843*ScoringModel!$B$9+Input!P1843*ScoringModel!$B$10)*0.01,"")</f>
        <v/>
      </c>
      <c r="O1843" s="66" t="str">
        <f>IF(A1843&lt;&gt;"",(Input!Q1843*ScoringModel!$B$14+Input!R1843*ScoringModel!$B$15+Input!S1843*ScoringModel!$B$16+Input!T1843*ScoringModel!$B$17+Input!U1843*ScoringModel!$B$18+Input!V1843*ScoringModel!$B$19+Input!W1843*ScoringModel!$B$20)*0.01,"")</f>
        <v/>
      </c>
      <c r="P1843" s="66" t="str">
        <f>IF(A1843&lt;&gt;"",(Input!X1843*ScoringModel!$B$24+Input!Y1843*ScoringModel!$B$25+Input!Z1843*ScoringModel!$B$26+Input!AA1843*ScoringModel!$B$27+Input!AB1843*ScoringModel!$B$28+Input!AC1843*ScoringModel!$B$29+Input!AD1843*ScoringModel!$B$30)*0.01,"")</f>
        <v/>
      </c>
    </row>
    <row r="1844" spans="1:16" x14ac:dyDescent="0.25">
      <c r="A1844" s="154" t="str">
        <f>IF(Input!A1844&lt;&gt;"",Input!A1844,"")</f>
        <v/>
      </c>
      <c r="B1844" s="154" t="str">
        <f>IF(Input!D1844&lt;&gt;"",CONCATENATE(Input!D1844,", ",Input!C1844),"")</f>
        <v/>
      </c>
      <c r="C1844" s="154" t="str">
        <f>IF(Input!E1844&lt;&gt;"",Input!E1844,"")</f>
        <v/>
      </c>
      <c r="D1844" s="155" t="str">
        <f>IF(Input!F1844&lt;&gt;"",Input!F1844,"")</f>
        <v/>
      </c>
      <c r="E1844" s="154" t="str">
        <f>IF(Input!I1844&lt;&gt;"",CONCATENATE(Input!I1844,", ",LEFT(Input!H1844,1)),"")</f>
        <v/>
      </c>
      <c r="F1844" s="156"/>
      <c r="G1844" s="157" t="str">
        <f t="shared" si="28"/>
        <v/>
      </c>
      <c r="H1844" s="154" t="str">
        <f>IF(A1844&lt;&gt;"",VLOOKUP(G1844,ScoreRanges!$C$4:$E$8,3),"")</f>
        <v/>
      </c>
      <c r="I1844" s="156"/>
      <c r="J1844" s="129" t="str">
        <f>IF(AND(ConversionTable!$F$2&lt;&gt;"",A1844&lt;&gt;""),VLOOKUP(G1844,ConversionTable!B$2:D$402,3),"")</f>
        <v/>
      </c>
      <c r="K1844" s="66" t="str">
        <f>IF(AND(ConversionTable!$F$2&lt;&gt;"",A1844&lt;&gt;""),VLOOKUP(J1844,ConversionTable!I$4:K$7,3),"")</f>
        <v/>
      </c>
      <c r="M1844" s="66" t="str">
        <f>IF(A1844&lt;&gt;"",(Input!AE1844*ScoringModel!$B$11+Input!AF1844*ScoringModel!$B$21+Input!AG1844*ScoringModel!$B$31)*0.01,"")</f>
        <v/>
      </c>
      <c r="N1844" s="66" t="str">
        <f>IF(A1844&lt;&gt;"",(Input!J1844*ScoringModel!$B$4+Input!K1844*ScoringModel!$B$5+Input!L1844*ScoringModel!$B$6+Input!M1844*ScoringModel!$B$7+Input!N1844*ScoringModel!$B$8+Input!O1844*ScoringModel!$B$9+Input!P1844*ScoringModel!$B$10)*0.01,"")</f>
        <v/>
      </c>
      <c r="O1844" s="66" t="str">
        <f>IF(A1844&lt;&gt;"",(Input!Q1844*ScoringModel!$B$14+Input!R1844*ScoringModel!$B$15+Input!S1844*ScoringModel!$B$16+Input!T1844*ScoringModel!$B$17+Input!U1844*ScoringModel!$B$18+Input!V1844*ScoringModel!$B$19+Input!W1844*ScoringModel!$B$20)*0.01,"")</f>
        <v/>
      </c>
      <c r="P1844" s="66" t="str">
        <f>IF(A1844&lt;&gt;"",(Input!X1844*ScoringModel!$B$24+Input!Y1844*ScoringModel!$B$25+Input!Z1844*ScoringModel!$B$26+Input!AA1844*ScoringModel!$B$27+Input!AB1844*ScoringModel!$B$28+Input!AC1844*ScoringModel!$B$29+Input!AD1844*ScoringModel!$B$30)*0.01,"")</f>
        <v/>
      </c>
    </row>
    <row r="1845" spans="1:16" x14ac:dyDescent="0.25">
      <c r="A1845" s="154" t="str">
        <f>IF(Input!A1845&lt;&gt;"",Input!A1845,"")</f>
        <v/>
      </c>
      <c r="B1845" s="154" t="str">
        <f>IF(Input!D1845&lt;&gt;"",CONCATENATE(Input!D1845,", ",Input!C1845),"")</f>
        <v/>
      </c>
      <c r="C1845" s="154" t="str">
        <f>IF(Input!E1845&lt;&gt;"",Input!E1845,"")</f>
        <v/>
      </c>
      <c r="D1845" s="155" t="str">
        <f>IF(Input!F1845&lt;&gt;"",Input!F1845,"")</f>
        <v/>
      </c>
      <c r="E1845" s="154" t="str">
        <f>IF(Input!I1845&lt;&gt;"",CONCATENATE(Input!I1845,", ",LEFT(Input!H1845,1)),"")</f>
        <v/>
      </c>
      <c r="F1845" s="156"/>
      <c r="G1845" s="157" t="str">
        <f t="shared" si="28"/>
        <v/>
      </c>
      <c r="H1845" s="154" t="str">
        <f>IF(A1845&lt;&gt;"",VLOOKUP(G1845,ScoreRanges!$C$4:$E$8,3),"")</f>
        <v/>
      </c>
      <c r="I1845" s="156"/>
      <c r="J1845" s="129" t="str">
        <f>IF(AND(ConversionTable!$F$2&lt;&gt;"",A1845&lt;&gt;""),VLOOKUP(G1845,ConversionTable!B$2:D$402,3),"")</f>
        <v/>
      </c>
      <c r="K1845" s="66" t="str">
        <f>IF(AND(ConversionTable!$F$2&lt;&gt;"",A1845&lt;&gt;""),VLOOKUP(J1845,ConversionTable!I$4:K$7,3),"")</f>
        <v/>
      </c>
      <c r="M1845" s="66" t="str">
        <f>IF(A1845&lt;&gt;"",(Input!AE1845*ScoringModel!$B$11+Input!AF1845*ScoringModel!$B$21+Input!AG1845*ScoringModel!$B$31)*0.01,"")</f>
        <v/>
      </c>
      <c r="N1845" s="66" t="str">
        <f>IF(A1845&lt;&gt;"",(Input!J1845*ScoringModel!$B$4+Input!K1845*ScoringModel!$B$5+Input!L1845*ScoringModel!$B$6+Input!M1845*ScoringModel!$B$7+Input!N1845*ScoringModel!$B$8+Input!O1845*ScoringModel!$B$9+Input!P1845*ScoringModel!$B$10)*0.01,"")</f>
        <v/>
      </c>
      <c r="O1845" s="66" t="str">
        <f>IF(A1845&lt;&gt;"",(Input!Q1845*ScoringModel!$B$14+Input!R1845*ScoringModel!$B$15+Input!S1845*ScoringModel!$B$16+Input!T1845*ScoringModel!$B$17+Input!U1845*ScoringModel!$B$18+Input!V1845*ScoringModel!$B$19+Input!W1845*ScoringModel!$B$20)*0.01,"")</f>
        <v/>
      </c>
      <c r="P1845" s="66" t="str">
        <f>IF(A1845&lt;&gt;"",(Input!X1845*ScoringModel!$B$24+Input!Y1845*ScoringModel!$B$25+Input!Z1845*ScoringModel!$B$26+Input!AA1845*ScoringModel!$B$27+Input!AB1845*ScoringModel!$B$28+Input!AC1845*ScoringModel!$B$29+Input!AD1845*ScoringModel!$B$30)*0.01,"")</f>
        <v/>
      </c>
    </row>
    <row r="1846" spans="1:16" x14ac:dyDescent="0.25">
      <c r="A1846" s="154" t="str">
        <f>IF(Input!A1846&lt;&gt;"",Input!A1846,"")</f>
        <v/>
      </c>
      <c r="B1846" s="154" t="str">
        <f>IF(Input!D1846&lt;&gt;"",CONCATENATE(Input!D1846,", ",Input!C1846),"")</f>
        <v/>
      </c>
      <c r="C1846" s="154" t="str">
        <f>IF(Input!E1846&lt;&gt;"",Input!E1846,"")</f>
        <v/>
      </c>
      <c r="D1846" s="155" t="str">
        <f>IF(Input!F1846&lt;&gt;"",Input!F1846,"")</f>
        <v/>
      </c>
      <c r="E1846" s="154" t="str">
        <f>IF(Input!I1846&lt;&gt;"",CONCATENATE(Input!I1846,", ",LEFT(Input!H1846,1)),"")</f>
        <v/>
      </c>
      <c r="F1846" s="156"/>
      <c r="G1846" s="157" t="str">
        <f t="shared" si="28"/>
        <v/>
      </c>
      <c r="H1846" s="154" t="str">
        <f>IF(A1846&lt;&gt;"",VLOOKUP(G1846,ScoreRanges!$C$4:$E$8,3),"")</f>
        <v/>
      </c>
      <c r="I1846" s="156"/>
      <c r="J1846" s="129" t="str">
        <f>IF(AND(ConversionTable!$F$2&lt;&gt;"",A1846&lt;&gt;""),VLOOKUP(G1846,ConversionTable!B$2:D$402,3),"")</f>
        <v/>
      </c>
      <c r="K1846" s="66" t="str">
        <f>IF(AND(ConversionTable!$F$2&lt;&gt;"",A1846&lt;&gt;""),VLOOKUP(J1846,ConversionTable!I$4:K$7,3),"")</f>
        <v/>
      </c>
      <c r="M1846" s="66" t="str">
        <f>IF(A1846&lt;&gt;"",(Input!AE1846*ScoringModel!$B$11+Input!AF1846*ScoringModel!$B$21+Input!AG1846*ScoringModel!$B$31)*0.01,"")</f>
        <v/>
      </c>
      <c r="N1846" s="66" t="str">
        <f>IF(A1846&lt;&gt;"",(Input!J1846*ScoringModel!$B$4+Input!K1846*ScoringModel!$B$5+Input!L1846*ScoringModel!$B$6+Input!M1846*ScoringModel!$B$7+Input!N1846*ScoringModel!$B$8+Input!O1846*ScoringModel!$B$9+Input!P1846*ScoringModel!$B$10)*0.01,"")</f>
        <v/>
      </c>
      <c r="O1846" s="66" t="str">
        <f>IF(A1846&lt;&gt;"",(Input!Q1846*ScoringModel!$B$14+Input!R1846*ScoringModel!$B$15+Input!S1846*ScoringModel!$B$16+Input!T1846*ScoringModel!$B$17+Input!U1846*ScoringModel!$B$18+Input!V1846*ScoringModel!$B$19+Input!W1846*ScoringModel!$B$20)*0.01,"")</f>
        <v/>
      </c>
      <c r="P1846" s="66" t="str">
        <f>IF(A1846&lt;&gt;"",(Input!X1846*ScoringModel!$B$24+Input!Y1846*ScoringModel!$B$25+Input!Z1846*ScoringModel!$B$26+Input!AA1846*ScoringModel!$B$27+Input!AB1846*ScoringModel!$B$28+Input!AC1846*ScoringModel!$B$29+Input!AD1846*ScoringModel!$B$30)*0.01,"")</f>
        <v/>
      </c>
    </row>
    <row r="1847" spans="1:16" x14ac:dyDescent="0.25">
      <c r="A1847" s="154" t="str">
        <f>IF(Input!A1847&lt;&gt;"",Input!A1847,"")</f>
        <v/>
      </c>
      <c r="B1847" s="154" t="str">
        <f>IF(Input!D1847&lt;&gt;"",CONCATENATE(Input!D1847,", ",Input!C1847),"")</f>
        <v/>
      </c>
      <c r="C1847" s="154" t="str">
        <f>IF(Input!E1847&lt;&gt;"",Input!E1847,"")</f>
        <v/>
      </c>
      <c r="D1847" s="155" t="str">
        <f>IF(Input!F1847&lt;&gt;"",Input!F1847,"")</f>
        <v/>
      </c>
      <c r="E1847" s="154" t="str">
        <f>IF(Input!I1847&lt;&gt;"",CONCATENATE(Input!I1847,", ",LEFT(Input!H1847,1)),"")</f>
        <v/>
      </c>
      <c r="F1847" s="156"/>
      <c r="G1847" s="157" t="str">
        <f t="shared" si="28"/>
        <v/>
      </c>
      <c r="H1847" s="154" t="str">
        <f>IF(A1847&lt;&gt;"",VLOOKUP(G1847,ScoreRanges!$C$4:$E$8,3),"")</f>
        <v/>
      </c>
      <c r="I1847" s="156"/>
      <c r="J1847" s="129" t="str">
        <f>IF(AND(ConversionTable!$F$2&lt;&gt;"",A1847&lt;&gt;""),VLOOKUP(G1847,ConversionTable!B$2:D$402,3),"")</f>
        <v/>
      </c>
      <c r="K1847" s="66" t="str">
        <f>IF(AND(ConversionTable!$F$2&lt;&gt;"",A1847&lt;&gt;""),VLOOKUP(J1847,ConversionTable!I$4:K$7,3),"")</f>
        <v/>
      </c>
      <c r="M1847" s="66" t="str">
        <f>IF(A1847&lt;&gt;"",(Input!AE1847*ScoringModel!$B$11+Input!AF1847*ScoringModel!$B$21+Input!AG1847*ScoringModel!$B$31)*0.01,"")</f>
        <v/>
      </c>
      <c r="N1847" s="66" t="str">
        <f>IF(A1847&lt;&gt;"",(Input!J1847*ScoringModel!$B$4+Input!K1847*ScoringModel!$B$5+Input!L1847*ScoringModel!$B$6+Input!M1847*ScoringModel!$B$7+Input!N1847*ScoringModel!$B$8+Input!O1847*ScoringModel!$B$9+Input!P1847*ScoringModel!$B$10)*0.01,"")</f>
        <v/>
      </c>
      <c r="O1847" s="66" t="str">
        <f>IF(A1847&lt;&gt;"",(Input!Q1847*ScoringModel!$B$14+Input!R1847*ScoringModel!$B$15+Input!S1847*ScoringModel!$B$16+Input!T1847*ScoringModel!$B$17+Input!U1847*ScoringModel!$B$18+Input!V1847*ScoringModel!$B$19+Input!W1847*ScoringModel!$B$20)*0.01,"")</f>
        <v/>
      </c>
      <c r="P1847" s="66" t="str">
        <f>IF(A1847&lt;&gt;"",(Input!X1847*ScoringModel!$B$24+Input!Y1847*ScoringModel!$B$25+Input!Z1847*ScoringModel!$B$26+Input!AA1847*ScoringModel!$B$27+Input!AB1847*ScoringModel!$B$28+Input!AC1847*ScoringModel!$B$29+Input!AD1847*ScoringModel!$B$30)*0.01,"")</f>
        <v/>
      </c>
    </row>
    <row r="1848" spans="1:16" x14ac:dyDescent="0.25">
      <c r="A1848" s="154" t="str">
        <f>IF(Input!A1848&lt;&gt;"",Input!A1848,"")</f>
        <v/>
      </c>
      <c r="B1848" s="154" t="str">
        <f>IF(Input!D1848&lt;&gt;"",CONCATENATE(Input!D1848,", ",Input!C1848),"")</f>
        <v/>
      </c>
      <c r="C1848" s="154" t="str">
        <f>IF(Input!E1848&lt;&gt;"",Input!E1848,"")</f>
        <v/>
      </c>
      <c r="D1848" s="155" t="str">
        <f>IF(Input!F1848&lt;&gt;"",Input!F1848,"")</f>
        <v/>
      </c>
      <c r="E1848" s="154" t="str">
        <f>IF(Input!I1848&lt;&gt;"",CONCATENATE(Input!I1848,", ",LEFT(Input!H1848,1)),"")</f>
        <v/>
      </c>
      <c r="F1848" s="156"/>
      <c r="G1848" s="157" t="str">
        <f t="shared" si="28"/>
        <v/>
      </c>
      <c r="H1848" s="154" t="str">
        <f>IF(A1848&lt;&gt;"",VLOOKUP(G1848,ScoreRanges!$C$4:$E$8,3),"")</f>
        <v/>
      </c>
      <c r="I1848" s="156"/>
      <c r="J1848" s="129" t="str">
        <f>IF(AND(ConversionTable!$F$2&lt;&gt;"",A1848&lt;&gt;""),VLOOKUP(G1848,ConversionTable!B$2:D$402,3),"")</f>
        <v/>
      </c>
      <c r="K1848" s="66" t="str">
        <f>IF(AND(ConversionTable!$F$2&lt;&gt;"",A1848&lt;&gt;""),VLOOKUP(J1848,ConversionTable!I$4:K$7,3),"")</f>
        <v/>
      </c>
      <c r="M1848" s="66" t="str">
        <f>IF(A1848&lt;&gt;"",(Input!AE1848*ScoringModel!$B$11+Input!AF1848*ScoringModel!$B$21+Input!AG1848*ScoringModel!$B$31)*0.01,"")</f>
        <v/>
      </c>
      <c r="N1848" s="66" t="str">
        <f>IF(A1848&lt;&gt;"",(Input!J1848*ScoringModel!$B$4+Input!K1848*ScoringModel!$B$5+Input!L1848*ScoringModel!$B$6+Input!M1848*ScoringModel!$B$7+Input!N1848*ScoringModel!$B$8+Input!O1848*ScoringModel!$B$9+Input!P1848*ScoringModel!$B$10)*0.01,"")</f>
        <v/>
      </c>
      <c r="O1848" s="66" t="str">
        <f>IF(A1848&lt;&gt;"",(Input!Q1848*ScoringModel!$B$14+Input!R1848*ScoringModel!$B$15+Input!S1848*ScoringModel!$B$16+Input!T1848*ScoringModel!$B$17+Input!U1848*ScoringModel!$B$18+Input!V1848*ScoringModel!$B$19+Input!W1848*ScoringModel!$B$20)*0.01,"")</f>
        <v/>
      </c>
      <c r="P1848" s="66" t="str">
        <f>IF(A1848&lt;&gt;"",(Input!X1848*ScoringModel!$B$24+Input!Y1848*ScoringModel!$B$25+Input!Z1848*ScoringModel!$B$26+Input!AA1848*ScoringModel!$B$27+Input!AB1848*ScoringModel!$B$28+Input!AC1848*ScoringModel!$B$29+Input!AD1848*ScoringModel!$B$30)*0.01,"")</f>
        <v/>
      </c>
    </row>
    <row r="1849" spans="1:16" x14ac:dyDescent="0.25">
      <c r="A1849" s="154" t="str">
        <f>IF(Input!A1849&lt;&gt;"",Input!A1849,"")</f>
        <v/>
      </c>
      <c r="B1849" s="154" t="str">
        <f>IF(Input!D1849&lt;&gt;"",CONCATENATE(Input!D1849,", ",Input!C1849),"")</f>
        <v/>
      </c>
      <c r="C1849" s="154" t="str">
        <f>IF(Input!E1849&lt;&gt;"",Input!E1849,"")</f>
        <v/>
      </c>
      <c r="D1849" s="155" t="str">
        <f>IF(Input!F1849&lt;&gt;"",Input!F1849,"")</f>
        <v/>
      </c>
      <c r="E1849" s="154" t="str">
        <f>IF(Input!I1849&lt;&gt;"",CONCATENATE(Input!I1849,", ",LEFT(Input!H1849,1)),"")</f>
        <v/>
      </c>
      <c r="F1849" s="156"/>
      <c r="G1849" s="157" t="str">
        <f t="shared" si="28"/>
        <v/>
      </c>
      <c r="H1849" s="154" t="str">
        <f>IF(A1849&lt;&gt;"",VLOOKUP(G1849,ScoreRanges!$C$4:$E$8,3),"")</f>
        <v/>
      </c>
      <c r="I1849" s="156"/>
      <c r="J1849" s="129" t="str">
        <f>IF(AND(ConversionTable!$F$2&lt;&gt;"",A1849&lt;&gt;""),VLOOKUP(G1849,ConversionTable!B$2:D$402,3),"")</f>
        <v/>
      </c>
      <c r="K1849" s="66" t="str">
        <f>IF(AND(ConversionTable!$F$2&lt;&gt;"",A1849&lt;&gt;""),VLOOKUP(J1849,ConversionTable!I$4:K$7,3),"")</f>
        <v/>
      </c>
      <c r="M1849" s="66" t="str">
        <f>IF(A1849&lt;&gt;"",(Input!AE1849*ScoringModel!$B$11+Input!AF1849*ScoringModel!$B$21+Input!AG1849*ScoringModel!$B$31)*0.01,"")</f>
        <v/>
      </c>
      <c r="N1849" s="66" t="str">
        <f>IF(A1849&lt;&gt;"",(Input!J1849*ScoringModel!$B$4+Input!K1849*ScoringModel!$B$5+Input!L1849*ScoringModel!$B$6+Input!M1849*ScoringModel!$B$7+Input!N1849*ScoringModel!$B$8+Input!O1849*ScoringModel!$B$9+Input!P1849*ScoringModel!$B$10)*0.01,"")</f>
        <v/>
      </c>
      <c r="O1849" s="66" t="str">
        <f>IF(A1849&lt;&gt;"",(Input!Q1849*ScoringModel!$B$14+Input!R1849*ScoringModel!$B$15+Input!S1849*ScoringModel!$B$16+Input!T1849*ScoringModel!$B$17+Input!U1849*ScoringModel!$B$18+Input!V1849*ScoringModel!$B$19+Input!W1849*ScoringModel!$B$20)*0.01,"")</f>
        <v/>
      </c>
      <c r="P1849" s="66" t="str">
        <f>IF(A1849&lt;&gt;"",(Input!X1849*ScoringModel!$B$24+Input!Y1849*ScoringModel!$B$25+Input!Z1849*ScoringModel!$B$26+Input!AA1849*ScoringModel!$B$27+Input!AB1849*ScoringModel!$B$28+Input!AC1849*ScoringModel!$B$29+Input!AD1849*ScoringModel!$B$30)*0.01,"")</f>
        <v/>
      </c>
    </row>
    <row r="1850" spans="1:16" x14ac:dyDescent="0.25">
      <c r="A1850" s="154" t="str">
        <f>IF(Input!A1850&lt;&gt;"",Input!A1850,"")</f>
        <v/>
      </c>
      <c r="B1850" s="154" t="str">
        <f>IF(Input!D1850&lt;&gt;"",CONCATENATE(Input!D1850,", ",Input!C1850),"")</f>
        <v/>
      </c>
      <c r="C1850" s="154" t="str">
        <f>IF(Input!E1850&lt;&gt;"",Input!E1850,"")</f>
        <v/>
      </c>
      <c r="D1850" s="155" t="str">
        <f>IF(Input!F1850&lt;&gt;"",Input!F1850,"")</f>
        <v/>
      </c>
      <c r="E1850" s="154" t="str">
        <f>IF(Input!I1850&lt;&gt;"",CONCATENATE(Input!I1850,", ",LEFT(Input!H1850,1)),"")</f>
        <v/>
      </c>
      <c r="F1850" s="156"/>
      <c r="G1850" s="157" t="str">
        <f t="shared" si="28"/>
        <v/>
      </c>
      <c r="H1850" s="154" t="str">
        <f>IF(A1850&lt;&gt;"",VLOOKUP(G1850,ScoreRanges!$C$4:$E$8,3),"")</f>
        <v/>
      </c>
      <c r="I1850" s="156"/>
      <c r="J1850" s="129" t="str">
        <f>IF(AND(ConversionTable!$F$2&lt;&gt;"",A1850&lt;&gt;""),VLOOKUP(G1850,ConversionTable!B$2:D$402,3),"")</f>
        <v/>
      </c>
      <c r="K1850" s="66" t="str">
        <f>IF(AND(ConversionTable!$F$2&lt;&gt;"",A1850&lt;&gt;""),VLOOKUP(J1850,ConversionTable!I$4:K$7,3),"")</f>
        <v/>
      </c>
      <c r="M1850" s="66" t="str">
        <f>IF(A1850&lt;&gt;"",(Input!AE1850*ScoringModel!$B$11+Input!AF1850*ScoringModel!$B$21+Input!AG1850*ScoringModel!$B$31)*0.01,"")</f>
        <v/>
      </c>
      <c r="N1850" s="66" t="str">
        <f>IF(A1850&lt;&gt;"",(Input!J1850*ScoringModel!$B$4+Input!K1850*ScoringModel!$B$5+Input!L1850*ScoringModel!$B$6+Input!M1850*ScoringModel!$B$7+Input!N1850*ScoringModel!$B$8+Input!O1850*ScoringModel!$B$9+Input!P1850*ScoringModel!$B$10)*0.01,"")</f>
        <v/>
      </c>
      <c r="O1850" s="66" t="str">
        <f>IF(A1850&lt;&gt;"",(Input!Q1850*ScoringModel!$B$14+Input!R1850*ScoringModel!$B$15+Input!S1850*ScoringModel!$B$16+Input!T1850*ScoringModel!$B$17+Input!U1850*ScoringModel!$B$18+Input!V1850*ScoringModel!$B$19+Input!W1850*ScoringModel!$B$20)*0.01,"")</f>
        <v/>
      </c>
      <c r="P1850" s="66" t="str">
        <f>IF(A1850&lt;&gt;"",(Input!X1850*ScoringModel!$B$24+Input!Y1850*ScoringModel!$B$25+Input!Z1850*ScoringModel!$B$26+Input!AA1850*ScoringModel!$B$27+Input!AB1850*ScoringModel!$B$28+Input!AC1850*ScoringModel!$B$29+Input!AD1850*ScoringModel!$B$30)*0.01,"")</f>
        <v/>
      </c>
    </row>
    <row r="1851" spans="1:16" x14ac:dyDescent="0.25">
      <c r="A1851" s="154" t="str">
        <f>IF(Input!A1851&lt;&gt;"",Input!A1851,"")</f>
        <v/>
      </c>
      <c r="B1851" s="154" t="str">
        <f>IF(Input!D1851&lt;&gt;"",CONCATENATE(Input!D1851,", ",Input!C1851),"")</f>
        <v/>
      </c>
      <c r="C1851" s="154" t="str">
        <f>IF(Input!E1851&lt;&gt;"",Input!E1851,"")</f>
        <v/>
      </c>
      <c r="D1851" s="155" t="str">
        <f>IF(Input!F1851&lt;&gt;"",Input!F1851,"")</f>
        <v/>
      </c>
      <c r="E1851" s="154" t="str">
        <f>IF(Input!I1851&lt;&gt;"",CONCATENATE(Input!I1851,", ",LEFT(Input!H1851,1)),"")</f>
        <v/>
      </c>
      <c r="F1851" s="156"/>
      <c r="G1851" s="157" t="str">
        <f t="shared" si="28"/>
        <v/>
      </c>
      <c r="H1851" s="154" t="str">
        <f>IF(A1851&lt;&gt;"",VLOOKUP(G1851,ScoreRanges!$C$4:$E$8,3),"")</f>
        <v/>
      </c>
      <c r="I1851" s="156"/>
      <c r="J1851" s="129" t="str">
        <f>IF(AND(ConversionTable!$F$2&lt;&gt;"",A1851&lt;&gt;""),VLOOKUP(G1851,ConversionTable!B$2:D$402,3),"")</f>
        <v/>
      </c>
      <c r="K1851" s="66" t="str">
        <f>IF(AND(ConversionTable!$F$2&lt;&gt;"",A1851&lt;&gt;""),VLOOKUP(J1851,ConversionTable!I$4:K$7,3),"")</f>
        <v/>
      </c>
      <c r="M1851" s="66" t="str">
        <f>IF(A1851&lt;&gt;"",(Input!AE1851*ScoringModel!$B$11+Input!AF1851*ScoringModel!$B$21+Input!AG1851*ScoringModel!$B$31)*0.01,"")</f>
        <v/>
      </c>
      <c r="N1851" s="66" t="str">
        <f>IF(A1851&lt;&gt;"",(Input!J1851*ScoringModel!$B$4+Input!K1851*ScoringModel!$B$5+Input!L1851*ScoringModel!$B$6+Input!M1851*ScoringModel!$B$7+Input!N1851*ScoringModel!$B$8+Input!O1851*ScoringModel!$B$9+Input!P1851*ScoringModel!$B$10)*0.01,"")</f>
        <v/>
      </c>
      <c r="O1851" s="66" t="str">
        <f>IF(A1851&lt;&gt;"",(Input!Q1851*ScoringModel!$B$14+Input!R1851*ScoringModel!$B$15+Input!S1851*ScoringModel!$B$16+Input!T1851*ScoringModel!$B$17+Input!U1851*ScoringModel!$B$18+Input!V1851*ScoringModel!$B$19+Input!W1851*ScoringModel!$B$20)*0.01,"")</f>
        <v/>
      </c>
      <c r="P1851" s="66" t="str">
        <f>IF(A1851&lt;&gt;"",(Input!X1851*ScoringModel!$B$24+Input!Y1851*ScoringModel!$B$25+Input!Z1851*ScoringModel!$B$26+Input!AA1851*ScoringModel!$B$27+Input!AB1851*ScoringModel!$B$28+Input!AC1851*ScoringModel!$B$29+Input!AD1851*ScoringModel!$B$30)*0.01,"")</f>
        <v/>
      </c>
    </row>
    <row r="1852" spans="1:16" x14ac:dyDescent="0.25">
      <c r="A1852" s="154" t="str">
        <f>IF(Input!A1852&lt;&gt;"",Input!A1852,"")</f>
        <v/>
      </c>
      <c r="B1852" s="154" t="str">
        <f>IF(Input!D1852&lt;&gt;"",CONCATENATE(Input!D1852,", ",Input!C1852),"")</f>
        <v/>
      </c>
      <c r="C1852" s="154" t="str">
        <f>IF(Input!E1852&lt;&gt;"",Input!E1852,"")</f>
        <v/>
      </c>
      <c r="D1852" s="155" t="str">
        <f>IF(Input!F1852&lt;&gt;"",Input!F1852,"")</f>
        <v/>
      </c>
      <c r="E1852" s="154" t="str">
        <f>IF(Input!I1852&lt;&gt;"",CONCATENATE(Input!I1852,", ",LEFT(Input!H1852,1)),"")</f>
        <v/>
      </c>
      <c r="F1852" s="156"/>
      <c r="G1852" s="157" t="str">
        <f t="shared" si="28"/>
        <v/>
      </c>
      <c r="H1852" s="154" t="str">
        <f>IF(A1852&lt;&gt;"",VLOOKUP(G1852,ScoreRanges!$C$4:$E$8,3),"")</f>
        <v/>
      </c>
      <c r="I1852" s="156"/>
      <c r="J1852" s="129" t="str">
        <f>IF(AND(ConversionTable!$F$2&lt;&gt;"",A1852&lt;&gt;""),VLOOKUP(G1852,ConversionTable!B$2:D$402,3),"")</f>
        <v/>
      </c>
      <c r="K1852" s="66" t="str">
        <f>IF(AND(ConversionTable!$F$2&lt;&gt;"",A1852&lt;&gt;""),VLOOKUP(J1852,ConversionTable!I$4:K$7,3),"")</f>
        <v/>
      </c>
      <c r="M1852" s="66" t="str">
        <f>IF(A1852&lt;&gt;"",(Input!AE1852*ScoringModel!$B$11+Input!AF1852*ScoringModel!$B$21+Input!AG1852*ScoringModel!$B$31)*0.01,"")</f>
        <v/>
      </c>
      <c r="N1852" s="66" t="str">
        <f>IF(A1852&lt;&gt;"",(Input!J1852*ScoringModel!$B$4+Input!K1852*ScoringModel!$B$5+Input!L1852*ScoringModel!$B$6+Input!M1852*ScoringModel!$B$7+Input!N1852*ScoringModel!$B$8+Input!O1852*ScoringModel!$B$9+Input!P1852*ScoringModel!$B$10)*0.01,"")</f>
        <v/>
      </c>
      <c r="O1852" s="66" t="str">
        <f>IF(A1852&lt;&gt;"",(Input!Q1852*ScoringModel!$B$14+Input!R1852*ScoringModel!$B$15+Input!S1852*ScoringModel!$B$16+Input!T1852*ScoringModel!$B$17+Input!U1852*ScoringModel!$B$18+Input!V1852*ScoringModel!$B$19+Input!W1852*ScoringModel!$B$20)*0.01,"")</f>
        <v/>
      </c>
      <c r="P1852" s="66" t="str">
        <f>IF(A1852&lt;&gt;"",(Input!X1852*ScoringModel!$B$24+Input!Y1852*ScoringModel!$B$25+Input!Z1852*ScoringModel!$B$26+Input!AA1852*ScoringModel!$B$27+Input!AB1852*ScoringModel!$B$28+Input!AC1852*ScoringModel!$B$29+Input!AD1852*ScoringModel!$B$30)*0.01,"")</f>
        <v/>
      </c>
    </row>
    <row r="1853" spans="1:16" x14ac:dyDescent="0.25">
      <c r="A1853" s="154" t="str">
        <f>IF(Input!A1853&lt;&gt;"",Input!A1853,"")</f>
        <v/>
      </c>
      <c r="B1853" s="154" t="str">
        <f>IF(Input!D1853&lt;&gt;"",CONCATENATE(Input!D1853,", ",Input!C1853),"")</f>
        <v/>
      </c>
      <c r="C1853" s="154" t="str">
        <f>IF(Input!E1853&lt;&gt;"",Input!E1853,"")</f>
        <v/>
      </c>
      <c r="D1853" s="155" t="str">
        <f>IF(Input!F1853&lt;&gt;"",Input!F1853,"")</f>
        <v/>
      </c>
      <c r="E1853" s="154" t="str">
        <f>IF(Input!I1853&lt;&gt;"",CONCATENATE(Input!I1853,", ",LEFT(Input!H1853,1)),"")</f>
        <v/>
      </c>
      <c r="F1853" s="156"/>
      <c r="G1853" s="157" t="str">
        <f t="shared" si="28"/>
        <v/>
      </c>
      <c r="H1853" s="154" t="str">
        <f>IF(A1853&lt;&gt;"",VLOOKUP(G1853,ScoreRanges!$C$4:$E$8,3),"")</f>
        <v/>
      </c>
      <c r="I1853" s="156"/>
      <c r="J1853" s="129" t="str">
        <f>IF(AND(ConversionTable!$F$2&lt;&gt;"",A1853&lt;&gt;""),VLOOKUP(G1853,ConversionTable!B$2:D$402,3),"")</f>
        <v/>
      </c>
      <c r="K1853" s="66" t="str">
        <f>IF(AND(ConversionTable!$F$2&lt;&gt;"",A1853&lt;&gt;""),VLOOKUP(J1853,ConversionTable!I$4:K$7,3),"")</f>
        <v/>
      </c>
      <c r="M1853" s="66" t="str">
        <f>IF(A1853&lt;&gt;"",(Input!AE1853*ScoringModel!$B$11+Input!AF1853*ScoringModel!$B$21+Input!AG1853*ScoringModel!$B$31)*0.01,"")</f>
        <v/>
      </c>
      <c r="N1853" s="66" t="str">
        <f>IF(A1853&lt;&gt;"",(Input!J1853*ScoringModel!$B$4+Input!K1853*ScoringModel!$B$5+Input!L1853*ScoringModel!$B$6+Input!M1853*ScoringModel!$B$7+Input!N1853*ScoringModel!$B$8+Input!O1853*ScoringModel!$B$9+Input!P1853*ScoringModel!$B$10)*0.01,"")</f>
        <v/>
      </c>
      <c r="O1853" s="66" t="str">
        <f>IF(A1853&lt;&gt;"",(Input!Q1853*ScoringModel!$B$14+Input!R1853*ScoringModel!$B$15+Input!S1853*ScoringModel!$B$16+Input!T1853*ScoringModel!$B$17+Input!U1853*ScoringModel!$B$18+Input!V1853*ScoringModel!$B$19+Input!W1853*ScoringModel!$B$20)*0.01,"")</f>
        <v/>
      </c>
      <c r="P1853" s="66" t="str">
        <f>IF(A1853&lt;&gt;"",(Input!X1853*ScoringModel!$B$24+Input!Y1853*ScoringModel!$B$25+Input!Z1853*ScoringModel!$B$26+Input!AA1853*ScoringModel!$B$27+Input!AB1853*ScoringModel!$B$28+Input!AC1853*ScoringModel!$B$29+Input!AD1853*ScoringModel!$B$30)*0.01,"")</f>
        <v/>
      </c>
    </row>
    <row r="1854" spans="1:16" x14ac:dyDescent="0.25">
      <c r="A1854" s="154" t="str">
        <f>IF(Input!A1854&lt;&gt;"",Input!A1854,"")</f>
        <v/>
      </c>
      <c r="B1854" s="154" t="str">
        <f>IF(Input!D1854&lt;&gt;"",CONCATENATE(Input!D1854,", ",Input!C1854),"")</f>
        <v/>
      </c>
      <c r="C1854" s="154" t="str">
        <f>IF(Input!E1854&lt;&gt;"",Input!E1854,"")</f>
        <v/>
      </c>
      <c r="D1854" s="155" t="str">
        <f>IF(Input!F1854&lt;&gt;"",Input!F1854,"")</f>
        <v/>
      </c>
      <c r="E1854" s="154" t="str">
        <f>IF(Input!I1854&lt;&gt;"",CONCATENATE(Input!I1854,", ",LEFT(Input!H1854,1)),"")</f>
        <v/>
      </c>
      <c r="F1854" s="156"/>
      <c r="G1854" s="157" t="str">
        <f t="shared" si="28"/>
        <v/>
      </c>
      <c r="H1854" s="154" t="str">
        <f>IF(A1854&lt;&gt;"",VLOOKUP(G1854,ScoreRanges!$C$4:$E$8,3),"")</f>
        <v/>
      </c>
      <c r="I1854" s="156"/>
      <c r="J1854" s="129" t="str">
        <f>IF(AND(ConversionTable!$F$2&lt;&gt;"",A1854&lt;&gt;""),VLOOKUP(G1854,ConversionTable!B$2:D$402,3),"")</f>
        <v/>
      </c>
      <c r="K1854" s="66" t="str">
        <f>IF(AND(ConversionTable!$F$2&lt;&gt;"",A1854&lt;&gt;""),VLOOKUP(J1854,ConversionTable!I$4:K$7,3),"")</f>
        <v/>
      </c>
      <c r="M1854" s="66" t="str">
        <f>IF(A1854&lt;&gt;"",(Input!AE1854*ScoringModel!$B$11+Input!AF1854*ScoringModel!$B$21+Input!AG1854*ScoringModel!$B$31)*0.01,"")</f>
        <v/>
      </c>
      <c r="N1854" s="66" t="str">
        <f>IF(A1854&lt;&gt;"",(Input!J1854*ScoringModel!$B$4+Input!K1854*ScoringModel!$B$5+Input!L1854*ScoringModel!$B$6+Input!M1854*ScoringModel!$B$7+Input!N1854*ScoringModel!$B$8+Input!O1854*ScoringModel!$B$9+Input!P1854*ScoringModel!$B$10)*0.01,"")</f>
        <v/>
      </c>
      <c r="O1854" s="66" t="str">
        <f>IF(A1854&lt;&gt;"",(Input!Q1854*ScoringModel!$B$14+Input!R1854*ScoringModel!$B$15+Input!S1854*ScoringModel!$B$16+Input!T1854*ScoringModel!$B$17+Input!U1854*ScoringModel!$B$18+Input!V1854*ScoringModel!$B$19+Input!W1854*ScoringModel!$B$20)*0.01,"")</f>
        <v/>
      </c>
      <c r="P1854" s="66" t="str">
        <f>IF(A1854&lt;&gt;"",(Input!X1854*ScoringModel!$B$24+Input!Y1854*ScoringModel!$B$25+Input!Z1854*ScoringModel!$B$26+Input!AA1854*ScoringModel!$B$27+Input!AB1854*ScoringModel!$B$28+Input!AC1854*ScoringModel!$B$29+Input!AD1854*ScoringModel!$B$30)*0.01,"")</f>
        <v/>
      </c>
    </row>
    <row r="1855" spans="1:16" x14ac:dyDescent="0.25">
      <c r="A1855" s="154" t="str">
        <f>IF(Input!A1855&lt;&gt;"",Input!A1855,"")</f>
        <v/>
      </c>
      <c r="B1855" s="154" t="str">
        <f>IF(Input!D1855&lt;&gt;"",CONCATENATE(Input!D1855,", ",Input!C1855),"")</f>
        <v/>
      </c>
      <c r="C1855" s="154" t="str">
        <f>IF(Input!E1855&lt;&gt;"",Input!E1855,"")</f>
        <v/>
      </c>
      <c r="D1855" s="155" t="str">
        <f>IF(Input!F1855&lt;&gt;"",Input!F1855,"")</f>
        <v/>
      </c>
      <c r="E1855" s="154" t="str">
        <f>IF(Input!I1855&lt;&gt;"",CONCATENATE(Input!I1855,", ",LEFT(Input!H1855,1)),"")</f>
        <v/>
      </c>
      <c r="F1855" s="156"/>
      <c r="G1855" s="157" t="str">
        <f t="shared" si="28"/>
        <v/>
      </c>
      <c r="H1855" s="154" t="str">
        <f>IF(A1855&lt;&gt;"",VLOOKUP(G1855,ScoreRanges!$C$4:$E$8,3),"")</f>
        <v/>
      </c>
      <c r="I1855" s="156"/>
      <c r="J1855" s="129" t="str">
        <f>IF(AND(ConversionTable!$F$2&lt;&gt;"",A1855&lt;&gt;""),VLOOKUP(G1855,ConversionTable!B$2:D$402,3),"")</f>
        <v/>
      </c>
      <c r="K1855" s="66" t="str">
        <f>IF(AND(ConversionTable!$F$2&lt;&gt;"",A1855&lt;&gt;""),VLOOKUP(J1855,ConversionTable!I$4:K$7,3),"")</f>
        <v/>
      </c>
      <c r="M1855" s="66" t="str">
        <f>IF(A1855&lt;&gt;"",(Input!AE1855*ScoringModel!$B$11+Input!AF1855*ScoringModel!$B$21+Input!AG1855*ScoringModel!$B$31)*0.01,"")</f>
        <v/>
      </c>
      <c r="N1855" s="66" t="str">
        <f>IF(A1855&lt;&gt;"",(Input!J1855*ScoringModel!$B$4+Input!K1855*ScoringModel!$B$5+Input!L1855*ScoringModel!$B$6+Input!M1855*ScoringModel!$B$7+Input!N1855*ScoringModel!$B$8+Input!O1855*ScoringModel!$B$9+Input!P1855*ScoringModel!$B$10)*0.01,"")</f>
        <v/>
      </c>
      <c r="O1855" s="66" t="str">
        <f>IF(A1855&lt;&gt;"",(Input!Q1855*ScoringModel!$B$14+Input!R1855*ScoringModel!$B$15+Input!S1855*ScoringModel!$B$16+Input!T1855*ScoringModel!$B$17+Input!U1855*ScoringModel!$B$18+Input!V1855*ScoringModel!$B$19+Input!W1855*ScoringModel!$B$20)*0.01,"")</f>
        <v/>
      </c>
      <c r="P1855" s="66" t="str">
        <f>IF(A1855&lt;&gt;"",(Input!X1855*ScoringModel!$B$24+Input!Y1855*ScoringModel!$B$25+Input!Z1855*ScoringModel!$B$26+Input!AA1855*ScoringModel!$B$27+Input!AB1855*ScoringModel!$B$28+Input!AC1855*ScoringModel!$B$29+Input!AD1855*ScoringModel!$B$30)*0.01,"")</f>
        <v/>
      </c>
    </row>
    <row r="1856" spans="1:16" x14ac:dyDescent="0.25">
      <c r="A1856" s="154" t="str">
        <f>IF(Input!A1856&lt;&gt;"",Input!A1856,"")</f>
        <v/>
      </c>
      <c r="B1856" s="154" t="str">
        <f>IF(Input!D1856&lt;&gt;"",CONCATENATE(Input!D1856,", ",Input!C1856),"")</f>
        <v/>
      </c>
      <c r="C1856" s="154" t="str">
        <f>IF(Input!E1856&lt;&gt;"",Input!E1856,"")</f>
        <v/>
      </c>
      <c r="D1856" s="155" t="str">
        <f>IF(Input!F1856&lt;&gt;"",Input!F1856,"")</f>
        <v/>
      </c>
      <c r="E1856" s="154" t="str">
        <f>IF(Input!I1856&lt;&gt;"",CONCATENATE(Input!I1856,", ",LEFT(Input!H1856,1)),"")</f>
        <v/>
      </c>
      <c r="F1856" s="156"/>
      <c r="G1856" s="157" t="str">
        <f t="shared" si="28"/>
        <v/>
      </c>
      <c r="H1856" s="154" t="str">
        <f>IF(A1856&lt;&gt;"",VLOOKUP(G1856,ScoreRanges!$C$4:$E$8,3),"")</f>
        <v/>
      </c>
      <c r="I1856" s="156"/>
      <c r="J1856" s="129" t="str">
        <f>IF(AND(ConversionTable!$F$2&lt;&gt;"",A1856&lt;&gt;""),VLOOKUP(G1856,ConversionTable!B$2:D$402,3),"")</f>
        <v/>
      </c>
      <c r="K1856" s="66" t="str">
        <f>IF(AND(ConversionTable!$F$2&lt;&gt;"",A1856&lt;&gt;""),VLOOKUP(J1856,ConversionTable!I$4:K$7,3),"")</f>
        <v/>
      </c>
      <c r="M1856" s="66" t="str">
        <f>IF(A1856&lt;&gt;"",(Input!AE1856*ScoringModel!$B$11+Input!AF1856*ScoringModel!$B$21+Input!AG1856*ScoringModel!$B$31)*0.01,"")</f>
        <v/>
      </c>
      <c r="N1856" s="66" t="str">
        <f>IF(A1856&lt;&gt;"",(Input!J1856*ScoringModel!$B$4+Input!K1856*ScoringModel!$B$5+Input!L1856*ScoringModel!$B$6+Input!M1856*ScoringModel!$B$7+Input!N1856*ScoringModel!$B$8+Input!O1856*ScoringModel!$B$9+Input!P1856*ScoringModel!$B$10)*0.01,"")</f>
        <v/>
      </c>
      <c r="O1856" s="66" t="str">
        <f>IF(A1856&lt;&gt;"",(Input!Q1856*ScoringModel!$B$14+Input!R1856*ScoringModel!$B$15+Input!S1856*ScoringModel!$B$16+Input!T1856*ScoringModel!$B$17+Input!U1856*ScoringModel!$B$18+Input!V1856*ScoringModel!$B$19+Input!W1856*ScoringModel!$B$20)*0.01,"")</f>
        <v/>
      </c>
      <c r="P1856" s="66" t="str">
        <f>IF(A1856&lt;&gt;"",(Input!X1856*ScoringModel!$B$24+Input!Y1856*ScoringModel!$B$25+Input!Z1856*ScoringModel!$B$26+Input!AA1856*ScoringModel!$B$27+Input!AB1856*ScoringModel!$B$28+Input!AC1856*ScoringModel!$B$29+Input!AD1856*ScoringModel!$B$30)*0.01,"")</f>
        <v/>
      </c>
    </row>
    <row r="1857" spans="1:16" x14ac:dyDescent="0.25">
      <c r="A1857" s="154" t="str">
        <f>IF(Input!A1857&lt;&gt;"",Input!A1857,"")</f>
        <v/>
      </c>
      <c r="B1857" s="154" t="str">
        <f>IF(Input!D1857&lt;&gt;"",CONCATENATE(Input!D1857,", ",Input!C1857),"")</f>
        <v/>
      </c>
      <c r="C1857" s="154" t="str">
        <f>IF(Input!E1857&lt;&gt;"",Input!E1857,"")</f>
        <v/>
      </c>
      <c r="D1857" s="155" t="str">
        <f>IF(Input!F1857&lt;&gt;"",Input!F1857,"")</f>
        <v/>
      </c>
      <c r="E1857" s="154" t="str">
        <f>IF(Input!I1857&lt;&gt;"",CONCATENATE(Input!I1857,", ",LEFT(Input!H1857,1)),"")</f>
        <v/>
      </c>
      <c r="F1857" s="156"/>
      <c r="G1857" s="157" t="str">
        <f t="shared" si="28"/>
        <v/>
      </c>
      <c r="H1857" s="154" t="str">
        <f>IF(A1857&lt;&gt;"",VLOOKUP(G1857,ScoreRanges!$C$4:$E$8,3),"")</f>
        <v/>
      </c>
      <c r="I1857" s="156"/>
      <c r="J1857" s="129" t="str">
        <f>IF(AND(ConversionTable!$F$2&lt;&gt;"",A1857&lt;&gt;""),VLOOKUP(G1857,ConversionTable!B$2:D$402,3),"")</f>
        <v/>
      </c>
      <c r="K1857" s="66" t="str">
        <f>IF(AND(ConversionTable!$F$2&lt;&gt;"",A1857&lt;&gt;""),VLOOKUP(J1857,ConversionTable!I$4:K$7,3),"")</f>
        <v/>
      </c>
      <c r="M1857" s="66" t="str">
        <f>IF(A1857&lt;&gt;"",(Input!AE1857*ScoringModel!$B$11+Input!AF1857*ScoringModel!$B$21+Input!AG1857*ScoringModel!$B$31)*0.01,"")</f>
        <v/>
      </c>
      <c r="N1857" s="66" t="str">
        <f>IF(A1857&lt;&gt;"",(Input!J1857*ScoringModel!$B$4+Input!K1857*ScoringModel!$B$5+Input!L1857*ScoringModel!$B$6+Input!M1857*ScoringModel!$B$7+Input!N1857*ScoringModel!$B$8+Input!O1857*ScoringModel!$B$9+Input!P1857*ScoringModel!$B$10)*0.01,"")</f>
        <v/>
      </c>
      <c r="O1857" s="66" t="str">
        <f>IF(A1857&lt;&gt;"",(Input!Q1857*ScoringModel!$B$14+Input!R1857*ScoringModel!$B$15+Input!S1857*ScoringModel!$B$16+Input!T1857*ScoringModel!$B$17+Input!U1857*ScoringModel!$B$18+Input!V1857*ScoringModel!$B$19+Input!W1857*ScoringModel!$B$20)*0.01,"")</f>
        <v/>
      </c>
      <c r="P1857" s="66" t="str">
        <f>IF(A1857&lt;&gt;"",(Input!X1857*ScoringModel!$B$24+Input!Y1857*ScoringModel!$B$25+Input!Z1857*ScoringModel!$B$26+Input!AA1857*ScoringModel!$B$27+Input!AB1857*ScoringModel!$B$28+Input!AC1857*ScoringModel!$B$29+Input!AD1857*ScoringModel!$B$30)*0.01,"")</f>
        <v/>
      </c>
    </row>
    <row r="1858" spans="1:16" x14ac:dyDescent="0.25">
      <c r="A1858" s="154" t="str">
        <f>IF(Input!A1858&lt;&gt;"",Input!A1858,"")</f>
        <v/>
      </c>
      <c r="B1858" s="154" t="str">
        <f>IF(Input!D1858&lt;&gt;"",CONCATENATE(Input!D1858,", ",Input!C1858),"")</f>
        <v/>
      </c>
      <c r="C1858" s="154" t="str">
        <f>IF(Input!E1858&lt;&gt;"",Input!E1858,"")</f>
        <v/>
      </c>
      <c r="D1858" s="155" t="str">
        <f>IF(Input!F1858&lt;&gt;"",Input!F1858,"")</f>
        <v/>
      </c>
      <c r="E1858" s="154" t="str">
        <f>IF(Input!I1858&lt;&gt;"",CONCATENATE(Input!I1858,", ",LEFT(Input!H1858,1)),"")</f>
        <v/>
      </c>
      <c r="F1858" s="156"/>
      <c r="G1858" s="157" t="str">
        <f t="shared" ref="G1858:G1921" si="29">IF(A1858&lt;&gt;"",SUM(M1858:P1858),"")</f>
        <v/>
      </c>
      <c r="H1858" s="154" t="str">
        <f>IF(A1858&lt;&gt;"",VLOOKUP(G1858,ScoreRanges!$C$4:$E$8,3),"")</f>
        <v/>
      </c>
      <c r="I1858" s="156"/>
      <c r="J1858" s="129" t="str">
        <f>IF(AND(ConversionTable!$F$2&lt;&gt;"",A1858&lt;&gt;""),VLOOKUP(G1858,ConversionTable!B$2:D$402,3),"")</f>
        <v/>
      </c>
      <c r="K1858" s="66" t="str">
        <f>IF(AND(ConversionTable!$F$2&lt;&gt;"",A1858&lt;&gt;""),VLOOKUP(J1858,ConversionTable!I$4:K$7,3),"")</f>
        <v/>
      </c>
      <c r="M1858" s="66" t="str">
        <f>IF(A1858&lt;&gt;"",(Input!AE1858*ScoringModel!$B$11+Input!AF1858*ScoringModel!$B$21+Input!AG1858*ScoringModel!$B$31)*0.01,"")</f>
        <v/>
      </c>
      <c r="N1858" s="66" t="str">
        <f>IF(A1858&lt;&gt;"",(Input!J1858*ScoringModel!$B$4+Input!K1858*ScoringModel!$B$5+Input!L1858*ScoringModel!$B$6+Input!M1858*ScoringModel!$B$7+Input!N1858*ScoringModel!$B$8+Input!O1858*ScoringModel!$B$9+Input!P1858*ScoringModel!$B$10)*0.01,"")</f>
        <v/>
      </c>
      <c r="O1858" s="66" t="str">
        <f>IF(A1858&lt;&gt;"",(Input!Q1858*ScoringModel!$B$14+Input!R1858*ScoringModel!$B$15+Input!S1858*ScoringModel!$B$16+Input!T1858*ScoringModel!$B$17+Input!U1858*ScoringModel!$B$18+Input!V1858*ScoringModel!$B$19+Input!W1858*ScoringModel!$B$20)*0.01,"")</f>
        <v/>
      </c>
      <c r="P1858" s="66" t="str">
        <f>IF(A1858&lt;&gt;"",(Input!X1858*ScoringModel!$B$24+Input!Y1858*ScoringModel!$B$25+Input!Z1858*ScoringModel!$B$26+Input!AA1858*ScoringModel!$B$27+Input!AB1858*ScoringModel!$B$28+Input!AC1858*ScoringModel!$B$29+Input!AD1858*ScoringModel!$B$30)*0.01,"")</f>
        <v/>
      </c>
    </row>
    <row r="1859" spans="1:16" x14ac:dyDescent="0.25">
      <c r="A1859" s="154" t="str">
        <f>IF(Input!A1859&lt;&gt;"",Input!A1859,"")</f>
        <v/>
      </c>
      <c r="B1859" s="154" t="str">
        <f>IF(Input!D1859&lt;&gt;"",CONCATENATE(Input!D1859,", ",Input!C1859),"")</f>
        <v/>
      </c>
      <c r="C1859" s="154" t="str">
        <f>IF(Input!E1859&lt;&gt;"",Input!E1859,"")</f>
        <v/>
      </c>
      <c r="D1859" s="155" t="str">
        <f>IF(Input!F1859&lt;&gt;"",Input!F1859,"")</f>
        <v/>
      </c>
      <c r="E1859" s="154" t="str">
        <f>IF(Input!I1859&lt;&gt;"",CONCATENATE(Input!I1859,", ",LEFT(Input!H1859,1)),"")</f>
        <v/>
      </c>
      <c r="F1859" s="156"/>
      <c r="G1859" s="157" t="str">
        <f t="shared" si="29"/>
        <v/>
      </c>
      <c r="H1859" s="154" t="str">
        <f>IF(A1859&lt;&gt;"",VLOOKUP(G1859,ScoreRanges!$C$4:$E$8,3),"")</f>
        <v/>
      </c>
      <c r="I1859" s="156"/>
      <c r="J1859" s="129" t="str">
        <f>IF(AND(ConversionTable!$F$2&lt;&gt;"",A1859&lt;&gt;""),VLOOKUP(G1859,ConversionTable!B$2:D$402,3),"")</f>
        <v/>
      </c>
      <c r="K1859" s="66" t="str">
        <f>IF(AND(ConversionTable!$F$2&lt;&gt;"",A1859&lt;&gt;""),VLOOKUP(J1859,ConversionTable!I$4:K$7,3),"")</f>
        <v/>
      </c>
      <c r="M1859" s="66" t="str">
        <f>IF(A1859&lt;&gt;"",(Input!AE1859*ScoringModel!$B$11+Input!AF1859*ScoringModel!$B$21+Input!AG1859*ScoringModel!$B$31)*0.01,"")</f>
        <v/>
      </c>
      <c r="N1859" s="66" t="str">
        <f>IF(A1859&lt;&gt;"",(Input!J1859*ScoringModel!$B$4+Input!K1859*ScoringModel!$B$5+Input!L1859*ScoringModel!$B$6+Input!M1859*ScoringModel!$B$7+Input!N1859*ScoringModel!$B$8+Input!O1859*ScoringModel!$B$9+Input!P1859*ScoringModel!$B$10)*0.01,"")</f>
        <v/>
      </c>
      <c r="O1859" s="66" t="str">
        <f>IF(A1859&lt;&gt;"",(Input!Q1859*ScoringModel!$B$14+Input!R1859*ScoringModel!$B$15+Input!S1859*ScoringModel!$B$16+Input!T1859*ScoringModel!$B$17+Input!U1859*ScoringModel!$B$18+Input!V1859*ScoringModel!$B$19+Input!W1859*ScoringModel!$B$20)*0.01,"")</f>
        <v/>
      </c>
      <c r="P1859" s="66" t="str">
        <f>IF(A1859&lt;&gt;"",(Input!X1859*ScoringModel!$B$24+Input!Y1859*ScoringModel!$B$25+Input!Z1859*ScoringModel!$B$26+Input!AA1859*ScoringModel!$B$27+Input!AB1859*ScoringModel!$B$28+Input!AC1859*ScoringModel!$B$29+Input!AD1859*ScoringModel!$B$30)*0.01,"")</f>
        <v/>
      </c>
    </row>
    <row r="1860" spans="1:16" x14ac:dyDescent="0.25">
      <c r="A1860" s="154" t="str">
        <f>IF(Input!A1860&lt;&gt;"",Input!A1860,"")</f>
        <v/>
      </c>
      <c r="B1860" s="154" t="str">
        <f>IF(Input!D1860&lt;&gt;"",CONCATENATE(Input!D1860,", ",Input!C1860),"")</f>
        <v/>
      </c>
      <c r="C1860" s="154" t="str">
        <f>IF(Input!E1860&lt;&gt;"",Input!E1860,"")</f>
        <v/>
      </c>
      <c r="D1860" s="155" t="str">
        <f>IF(Input!F1860&lt;&gt;"",Input!F1860,"")</f>
        <v/>
      </c>
      <c r="E1860" s="154" t="str">
        <f>IF(Input!I1860&lt;&gt;"",CONCATENATE(Input!I1860,", ",LEFT(Input!H1860,1)),"")</f>
        <v/>
      </c>
      <c r="F1860" s="156"/>
      <c r="G1860" s="157" t="str">
        <f t="shared" si="29"/>
        <v/>
      </c>
      <c r="H1860" s="154" t="str">
        <f>IF(A1860&lt;&gt;"",VLOOKUP(G1860,ScoreRanges!$C$4:$E$8,3),"")</f>
        <v/>
      </c>
      <c r="I1860" s="156"/>
      <c r="J1860" s="129" t="str">
        <f>IF(AND(ConversionTable!$F$2&lt;&gt;"",A1860&lt;&gt;""),VLOOKUP(G1860,ConversionTable!B$2:D$402,3),"")</f>
        <v/>
      </c>
      <c r="K1860" s="66" t="str">
        <f>IF(AND(ConversionTable!$F$2&lt;&gt;"",A1860&lt;&gt;""),VLOOKUP(J1860,ConversionTable!I$4:K$7,3),"")</f>
        <v/>
      </c>
      <c r="M1860" s="66" t="str">
        <f>IF(A1860&lt;&gt;"",(Input!AE1860*ScoringModel!$B$11+Input!AF1860*ScoringModel!$B$21+Input!AG1860*ScoringModel!$B$31)*0.01,"")</f>
        <v/>
      </c>
      <c r="N1860" s="66" t="str">
        <f>IF(A1860&lt;&gt;"",(Input!J1860*ScoringModel!$B$4+Input!K1860*ScoringModel!$B$5+Input!L1860*ScoringModel!$B$6+Input!M1860*ScoringModel!$B$7+Input!N1860*ScoringModel!$B$8+Input!O1860*ScoringModel!$B$9+Input!P1860*ScoringModel!$B$10)*0.01,"")</f>
        <v/>
      </c>
      <c r="O1860" s="66" t="str">
        <f>IF(A1860&lt;&gt;"",(Input!Q1860*ScoringModel!$B$14+Input!R1860*ScoringModel!$B$15+Input!S1860*ScoringModel!$B$16+Input!T1860*ScoringModel!$B$17+Input!U1860*ScoringModel!$B$18+Input!V1860*ScoringModel!$B$19+Input!W1860*ScoringModel!$B$20)*0.01,"")</f>
        <v/>
      </c>
      <c r="P1860" s="66" t="str">
        <f>IF(A1860&lt;&gt;"",(Input!X1860*ScoringModel!$B$24+Input!Y1860*ScoringModel!$B$25+Input!Z1860*ScoringModel!$B$26+Input!AA1860*ScoringModel!$B$27+Input!AB1860*ScoringModel!$B$28+Input!AC1860*ScoringModel!$B$29+Input!AD1860*ScoringModel!$B$30)*0.01,"")</f>
        <v/>
      </c>
    </row>
    <row r="1861" spans="1:16" x14ac:dyDescent="0.25">
      <c r="A1861" s="154" t="str">
        <f>IF(Input!A1861&lt;&gt;"",Input!A1861,"")</f>
        <v/>
      </c>
      <c r="B1861" s="154" t="str">
        <f>IF(Input!D1861&lt;&gt;"",CONCATENATE(Input!D1861,", ",Input!C1861),"")</f>
        <v/>
      </c>
      <c r="C1861" s="154" t="str">
        <f>IF(Input!E1861&lt;&gt;"",Input!E1861,"")</f>
        <v/>
      </c>
      <c r="D1861" s="155" t="str">
        <f>IF(Input!F1861&lt;&gt;"",Input!F1861,"")</f>
        <v/>
      </c>
      <c r="E1861" s="154" t="str">
        <f>IF(Input!I1861&lt;&gt;"",CONCATENATE(Input!I1861,", ",LEFT(Input!H1861,1)),"")</f>
        <v/>
      </c>
      <c r="F1861" s="156"/>
      <c r="G1861" s="157" t="str">
        <f t="shared" si="29"/>
        <v/>
      </c>
      <c r="H1861" s="154" t="str">
        <f>IF(A1861&lt;&gt;"",VLOOKUP(G1861,ScoreRanges!$C$4:$E$8,3),"")</f>
        <v/>
      </c>
      <c r="I1861" s="156"/>
      <c r="J1861" s="129" t="str">
        <f>IF(AND(ConversionTable!$F$2&lt;&gt;"",A1861&lt;&gt;""),VLOOKUP(G1861,ConversionTable!B$2:D$402,3),"")</f>
        <v/>
      </c>
      <c r="K1861" s="66" t="str">
        <f>IF(AND(ConversionTable!$F$2&lt;&gt;"",A1861&lt;&gt;""),VLOOKUP(J1861,ConversionTable!I$4:K$7,3),"")</f>
        <v/>
      </c>
      <c r="M1861" s="66" t="str">
        <f>IF(A1861&lt;&gt;"",(Input!AE1861*ScoringModel!$B$11+Input!AF1861*ScoringModel!$B$21+Input!AG1861*ScoringModel!$B$31)*0.01,"")</f>
        <v/>
      </c>
      <c r="N1861" s="66" t="str">
        <f>IF(A1861&lt;&gt;"",(Input!J1861*ScoringModel!$B$4+Input!K1861*ScoringModel!$B$5+Input!L1861*ScoringModel!$B$6+Input!M1861*ScoringModel!$B$7+Input!N1861*ScoringModel!$B$8+Input!O1861*ScoringModel!$B$9+Input!P1861*ScoringModel!$B$10)*0.01,"")</f>
        <v/>
      </c>
      <c r="O1861" s="66" t="str">
        <f>IF(A1861&lt;&gt;"",(Input!Q1861*ScoringModel!$B$14+Input!R1861*ScoringModel!$B$15+Input!S1861*ScoringModel!$B$16+Input!T1861*ScoringModel!$B$17+Input!U1861*ScoringModel!$B$18+Input!V1861*ScoringModel!$B$19+Input!W1861*ScoringModel!$B$20)*0.01,"")</f>
        <v/>
      </c>
      <c r="P1861" s="66" t="str">
        <f>IF(A1861&lt;&gt;"",(Input!X1861*ScoringModel!$B$24+Input!Y1861*ScoringModel!$B$25+Input!Z1861*ScoringModel!$B$26+Input!AA1861*ScoringModel!$B$27+Input!AB1861*ScoringModel!$B$28+Input!AC1861*ScoringModel!$B$29+Input!AD1861*ScoringModel!$B$30)*0.01,"")</f>
        <v/>
      </c>
    </row>
    <row r="1862" spans="1:16" x14ac:dyDescent="0.25">
      <c r="A1862" s="154" t="str">
        <f>IF(Input!A1862&lt;&gt;"",Input!A1862,"")</f>
        <v/>
      </c>
      <c r="B1862" s="154" t="str">
        <f>IF(Input!D1862&lt;&gt;"",CONCATENATE(Input!D1862,", ",Input!C1862),"")</f>
        <v/>
      </c>
      <c r="C1862" s="154" t="str">
        <f>IF(Input!E1862&lt;&gt;"",Input!E1862,"")</f>
        <v/>
      </c>
      <c r="D1862" s="155" t="str">
        <f>IF(Input!F1862&lt;&gt;"",Input!F1862,"")</f>
        <v/>
      </c>
      <c r="E1862" s="154" t="str">
        <f>IF(Input!I1862&lt;&gt;"",CONCATENATE(Input!I1862,", ",LEFT(Input!H1862,1)),"")</f>
        <v/>
      </c>
      <c r="F1862" s="156"/>
      <c r="G1862" s="157" t="str">
        <f t="shared" si="29"/>
        <v/>
      </c>
      <c r="H1862" s="154" t="str">
        <f>IF(A1862&lt;&gt;"",VLOOKUP(G1862,ScoreRanges!$C$4:$E$8,3),"")</f>
        <v/>
      </c>
      <c r="I1862" s="156"/>
      <c r="J1862" s="129" t="str">
        <f>IF(AND(ConversionTable!$F$2&lt;&gt;"",A1862&lt;&gt;""),VLOOKUP(G1862,ConversionTable!B$2:D$402,3),"")</f>
        <v/>
      </c>
      <c r="K1862" s="66" t="str">
        <f>IF(AND(ConversionTable!$F$2&lt;&gt;"",A1862&lt;&gt;""),VLOOKUP(J1862,ConversionTable!I$4:K$7,3),"")</f>
        <v/>
      </c>
      <c r="M1862" s="66" t="str">
        <f>IF(A1862&lt;&gt;"",(Input!AE1862*ScoringModel!$B$11+Input!AF1862*ScoringModel!$B$21+Input!AG1862*ScoringModel!$B$31)*0.01,"")</f>
        <v/>
      </c>
      <c r="N1862" s="66" t="str">
        <f>IF(A1862&lt;&gt;"",(Input!J1862*ScoringModel!$B$4+Input!K1862*ScoringModel!$B$5+Input!L1862*ScoringModel!$B$6+Input!M1862*ScoringModel!$B$7+Input!N1862*ScoringModel!$B$8+Input!O1862*ScoringModel!$B$9+Input!P1862*ScoringModel!$B$10)*0.01,"")</f>
        <v/>
      </c>
      <c r="O1862" s="66" t="str">
        <f>IF(A1862&lt;&gt;"",(Input!Q1862*ScoringModel!$B$14+Input!R1862*ScoringModel!$B$15+Input!S1862*ScoringModel!$B$16+Input!T1862*ScoringModel!$B$17+Input!U1862*ScoringModel!$B$18+Input!V1862*ScoringModel!$B$19+Input!W1862*ScoringModel!$B$20)*0.01,"")</f>
        <v/>
      </c>
      <c r="P1862" s="66" t="str">
        <f>IF(A1862&lt;&gt;"",(Input!X1862*ScoringModel!$B$24+Input!Y1862*ScoringModel!$B$25+Input!Z1862*ScoringModel!$B$26+Input!AA1862*ScoringModel!$B$27+Input!AB1862*ScoringModel!$B$28+Input!AC1862*ScoringModel!$B$29+Input!AD1862*ScoringModel!$B$30)*0.01,"")</f>
        <v/>
      </c>
    </row>
    <row r="1863" spans="1:16" x14ac:dyDescent="0.25">
      <c r="A1863" s="154" t="str">
        <f>IF(Input!A1863&lt;&gt;"",Input!A1863,"")</f>
        <v/>
      </c>
      <c r="B1863" s="154" t="str">
        <f>IF(Input!D1863&lt;&gt;"",CONCATENATE(Input!D1863,", ",Input!C1863),"")</f>
        <v/>
      </c>
      <c r="C1863" s="154" t="str">
        <f>IF(Input!E1863&lt;&gt;"",Input!E1863,"")</f>
        <v/>
      </c>
      <c r="D1863" s="155" t="str">
        <f>IF(Input!F1863&lt;&gt;"",Input!F1863,"")</f>
        <v/>
      </c>
      <c r="E1863" s="154" t="str">
        <f>IF(Input!I1863&lt;&gt;"",CONCATENATE(Input!I1863,", ",LEFT(Input!H1863,1)),"")</f>
        <v/>
      </c>
      <c r="F1863" s="156"/>
      <c r="G1863" s="157" t="str">
        <f t="shared" si="29"/>
        <v/>
      </c>
      <c r="H1863" s="154" t="str">
        <f>IF(A1863&lt;&gt;"",VLOOKUP(G1863,ScoreRanges!$C$4:$E$8,3),"")</f>
        <v/>
      </c>
      <c r="I1863" s="156"/>
      <c r="J1863" s="129" t="str">
        <f>IF(AND(ConversionTable!$F$2&lt;&gt;"",A1863&lt;&gt;""),VLOOKUP(G1863,ConversionTable!B$2:D$402,3),"")</f>
        <v/>
      </c>
      <c r="K1863" s="66" t="str">
        <f>IF(AND(ConversionTable!$F$2&lt;&gt;"",A1863&lt;&gt;""),VLOOKUP(J1863,ConversionTable!I$4:K$7,3),"")</f>
        <v/>
      </c>
      <c r="M1863" s="66" t="str">
        <f>IF(A1863&lt;&gt;"",(Input!AE1863*ScoringModel!$B$11+Input!AF1863*ScoringModel!$B$21+Input!AG1863*ScoringModel!$B$31)*0.01,"")</f>
        <v/>
      </c>
      <c r="N1863" s="66" t="str">
        <f>IF(A1863&lt;&gt;"",(Input!J1863*ScoringModel!$B$4+Input!K1863*ScoringModel!$B$5+Input!L1863*ScoringModel!$B$6+Input!M1863*ScoringModel!$B$7+Input!N1863*ScoringModel!$B$8+Input!O1863*ScoringModel!$B$9+Input!P1863*ScoringModel!$B$10)*0.01,"")</f>
        <v/>
      </c>
      <c r="O1863" s="66" t="str">
        <f>IF(A1863&lt;&gt;"",(Input!Q1863*ScoringModel!$B$14+Input!R1863*ScoringModel!$B$15+Input!S1863*ScoringModel!$B$16+Input!T1863*ScoringModel!$B$17+Input!U1863*ScoringModel!$B$18+Input!V1863*ScoringModel!$B$19+Input!W1863*ScoringModel!$B$20)*0.01,"")</f>
        <v/>
      </c>
      <c r="P1863" s="66" t="str">
        <f>IF(A1863&lt;&gt;"",(Input!X1863*ScoringModel!$B$24+Input!Y1863*ScoringModel!$B$25+Input!Z1863*ScoringModel!$B$26+Input!AA1863*ScoringModel!$B$27+Input!AB1863*ScoringModel!$B$28+Input!AC1863*ScoringModel!$B$29+Input!AD1863*ScoringModel!$B$30)*0.01,"")</f>
        <v/>
      </c>
    </row>
    <row r="1864" spans="1:16" x14ac:dyDescent="0.25">
      <c r="A1864" s="154" t="str">
        <f>IF(Input!A1864&lt;&gt;"",Input!A1864,"")</f>
        <v/>
      </c>
      <c r="B1864" s="154" t="str">
        <f>IF(Input!D1864&lt;&gt;"",CONCATENATE(Input!D1864,", ",Input!C1864),"")</f>
        <v/>
      </c>
      <c r="C1864" s="154" t="str">
        <f>IF(Input!E1864&lt;&gt;"",Input!E1864,"")</f>
        <v/>
      </c>
      <c r="D1864" s="155" t="str">
        <f>IF(Input!F1864&lt;&gt;"",Input!F1864,"")</f>
        <v/>
      </c>
      <c r="E1864" s="154" t="str">
        <f>IF(Input!I1864&lt;&gt;"",CONCATENATE(Input!I1864,", ",LEFT(Input!H1864,1)),"")</f>
        <v/>
      </c>
      <c r="F1864" s="156"/>
      <c r="G1864" s="157" t="str">
        <f t="shared" si="29"/>
        <v/>
      </c>
      <c r="H1864" s="154" t="str">
        <f>IF(A1864&lt;&gt;"",VLOOKUP(G1864,ScoreRanges!$C$4:$E$8,3),"")</f>
        <v/>
      </c>
      <c r="I1864" s="156"/>
      <c r="J1864" s="129" t="str">
        <f>IF(AND(ConversionTable!$F$2&lt;&gt;"",A1864&lt;&gt;""),VLOOKUP(G1864,ConversionTable!B$2:D$402,3),"")</f>
        <v/>
      </c>
      <c r="K1864" s="66" t="str">
        <f>IF(AND(ConversionTable!$F$2&lt;&gt;"",A1864&lt;&gt;""),VLOOKUP(J1864,ConversionTable!I$4:K$7,3),"")</f>
        <v/>
      </c>
      <c r="M1864" s="66" t="str">
        <f>IF(A1864&lt;&gt;"",(Input!AE1864*ScoringModel!$B$11+Input!AF1864*ScoringModel!$B$21+Input!AG1864*ScoringModel!$B$31)*0.01,"")</f>
        <v/>
      </c>
      <c r="N1864" s="66" t="str">
        <f>IF(A1864&lt;&gt;"",(Input!J1864*ScoringModel!$B$4+Input!K1864*ScoringModel!$B$5+Input!L1864*ScoringModel!$B$6+Input!M1864*ScoringModel!$B$7+Input!N1864*ScoringModel!$B$8+Input!O1864*ScoringModel!$B$9+Input!P1864*ScoringModel!$B$10)*0.01,"")</f>
        <v/>
      </c>
      <c r="O1864" s="66" t="str">
        <f>IF(A1864&lt;&gt;"",(Input!Q1864*ScoringModel!$B$14+Input!R1864*ScoringModel!$B$15+Input!S1864*ScoringModel!$B$16+Input!T1864*ScoringModel!$B$17+Input!U1864*ScoringModel!$B$18+Input!V1864*ScoringModel!$B$19+Input!W1864*ScoringModel!$B$20)*0.01,"")</f>
        <v/>
      </c>
      <c r="P1864" s="66" t="str">
        <f>IF(A1864&lt;&gt;"",(Input!X1864*ScoringModel!$B$24+Input!Y1864*ScoringModel!$B$25+Input!Z1864*ScoringModel!$B$26+Input!AA1864*ScoringModel!$B$27+Input!AB1864*ScoringModel!$B$28+Input!AC1864*ScoringModel!$B$29+Input!AD1864*ScoringModel!$B$30)*0.01,"")</f>
        <v/>
      </c>
    </row>
    <row r="1865" spans="1:16" x14ac:dyDescent="0.25">
      <c r="A1865" s="154" t="str">
        <f>IF(Input!A1865&lt;&gt;"",Input!A1865,"")</f>
        <v/>
      </c>
      <c r="B1865" s="154" t="str">
        <f>IF(Input!D1865&lt;&gt;"",CONCATENATE(Input!D1865,", ",Input!C1865),"")</f>
        <v/>
      </c>
      <c r="C1865" s="154" t="str">
        <f>IF(Input!E1865&lt;&gt;"",Input!E1865,"")</f>
        <v/>
      </c>
      <c r="D1865" s="155" t="str">
        <f>IF(Input!F1865&lt;&gt;"",Input!F1865,"")</f>
        <v/>
      </c>
      <c r="E1865" s="154" t="str">
        <f>IF(Input!I1865&lt;&gt;"",CONCATENATE(Input!I1865,", ",LEFT(Input!H1865,1)),"")</f>
        <v/>
      </c>
      <c r="F1865" s="156"/>
      <c r="G1865" s="157" t="str">
        <f t="shared" si="29"/>
        <v/>
      </c>
      <c r="H1865" s="154" t="str">
        <f>IF(A1865&lt;&gt;"",VLOOKUP(G1865,ScoreRanges!$C$4:$E$8,3),"")</f>
        <v/>
      </c>
      <c r="I1865" s="156"/>
      <c r="J1865" s="129" t="str">
        <f>IF(AND(ConversionTable!$F$2&lt;&gt;"",A1865&lt;&gt;""),VLOOKUP(G1865,ConversionTable!B$2:D$402,3),"")</f>
        <v/>
      </c>
      <c r="K1865" s="66" t="str">
        <f>IF(AND(ConversionTable!$F$2&lt;&gt;"",A1865&lt;&gt;""),VLOOKUP(J1865,ConversionTable!I$4:K$7,3),"")</f>
        <v/>
      </c>
      <c r="M1865" s="66" t="str">
        <f>IF(A1865&lt;&gt;"",(Input!AE1865*ScoringModel!$B$11+Input!AF1865*ScoringModel!$B$21+Input!AG1865*ScoringModel!$B$31)*0.01,"")</f>
        <v/>
      </c>
      <c r="N1865" s="66" t="str">
        <f>IF(A1865&lt;&gt;"",(Input!J1865*ScoringModel!$B$4+Input!K1865*ScoringModel!$B$5+Input!L1865*ScoringModel!$B$6+Input!M1865*ScoringModel!$B$7+Input!N1865*ScoringModel!$B$8+Input!O1865*ScoringModel!$B$9+Input!P1865*ScoringModel!$B$10)*0.01,"")</f>
        <v/>
      </c>
      <c r="O1865" s="66" t="str">
        <f>IF(A1865&lt;&gt;"",(Input!Q1865*ScoringModel!$B$14+Input!R1865*ScoringModel!$B$15+Input!S1865*ScoringModel!$B$16+Input!T1865*ScoringModel!$B$17+Input!U1865*ScoringModel!$B$18+Input!V1865*ScoringModel!$B$19+Input!W1865*ScoringModel!$B$20)*0.01,"")</f>
        <v/>
      </c>
      <c r="P1865" s="66" t="str">
        <f>IF(A1865&lt;&gt;"",(Input!X1865*ScoringModel!$B$24+Input!Y1865*ScoringModel!$B$25+Input!Z1865*ScoringModel!$B$26+Input!AA1865*ScoringModel!$B$27+Input!AB1865*ScoringModel!$B$28+Input!AC1865*ScoringModel!$B$29+Input!AD1865*ScoringModel!$B$30)*0.01,"")</f>
        <v/>
      </c>
    </row>
    <row r="1866" spans="1:16" x14ac:dyDescent="0.25">
      <c r="A1866" s="154" t="str">
        <f>IF(Input!A1866&lt;&gt;"",Input!A1866,"")</f>
        <v/>
      </c>
      <c r="B1866" s="154" t="str">
        <f>IF(Input!D1866&lt;&gt;"",CONCATENATE(Input!D1866,", ",Input!C1866),"")</f>
        <v/>
      </c>
      <c r="C1866" s="154" t="str">
        <f>IF(Input!E1866&lt;&gt;"",Input!E1866,"")</f>
        <v/>
      </c>
      <c r="D1866" s="155" t="str">
        <f>IF(Input!F1866&lt;&gt;"",Input!F1866,"")</f>
        <v/>
      </c>
      <c r="E1866" s="154" t="str">
        <f>IF(Input!I1866&lt;&gt;"",CONCATENATE(Input!I1866,", ",LEFT(Input!H1866,1)),"")</f>
        <v/>
      </c>
      <c r="F1866" s="156"/>
      <c r="G1866" s="157" t="str">
        <f t="shared" si="29"/>
        <v/>
      </c>
      <c r="H1866" s="154" t="str">
        <f>IF(A1866&lt;&gt;"",VLOOKUP(G1866,ScoreRanges!$C$4:$E$8,3),"")</f>
        <v/>
      </c>
      <c r="I1866" s="156"/>
      <c r="J1866" s="129" t="str">
        <f>IF(AND(ConversionTable!$F$2&lt;&gt;"",A1866&lt;&gt;""),VLOOKUP(G1866,ConversionTable!B$2:D$402,3),"")</f>
        <v/>
      </c>
      <c r="K1866" s="66" t="str">
        <f>IF(AND(ConversionTable!$F$2&lt;&gt;"",A1866&lt;&gt;""),VLOOKUP(J1866,ConversionTable!I$4:K$7,3),"")</f>
        <v/>
      </c>
      <c r="M1866" s="66" t="str">
        <f>IF(A1866&lt;&gt;"",(Input!AE1866*ScoringModel!$B$11+Input!AF1866*ScoringModel!$B$21+Input!AG1866*ScoringModel!$B$31)*0.01,"")</f>
        <v/>
      </c>
      <c r="N1866" s="66" t="str">
        <f>IF(A1866&lt;&gt;"",(Input!J1866*ScoringModel!$B$4+Input!K1866*ScoringModel!$B$5+Input!L1866*ScoringModel!$B$6+Input!M1866*ScoringModel!$B$7+Input!N1866*ScoringModel!$B$8+Input!O1866*ScoringModel!$B$9+Input!P1866*ScoringModel!$B$10)*0.01,"")</f>
        <v/>
      </c>
      <c r="O1866" s="66" t="str">
        <f>IF(A1866&lt;&gt;"",(Input!Q1866*ScoringModel!$B$14+Input!R1866*ScoringModel!$B$15+Input!S1866*ScoringModel!$B$16+Input!T1866*ScoringModel!$B$17+Input!U1866*ScoringModel!$B$18+Input!V1866*ScoringModel!$B$19+Input!W1866*ScoringModel!$B$20)*0.01,"")</f>
        <v/>
      </c>
      <c r="P1866" s="66" t="str">
        <f>IF(A1866&lt;&gt;"",(Input!X1866*ScoringModel!$B$24+Input!Y1866*ScoringModel!$B$25+Input!Z1866*ScoringModel!$B$26+Input!AA1866*ScoringModel!$B$27+Input!AB1866*ScoringModel!$B$28+Input!AC1866*ScoringModel!$B$29+Input!AD1866*ScoringModel!$B$30)*0.01,"")</f>
        <v/>
      </c>
    </row>
    <row r="1867" spans="1:16" x14ac:dyDescent="0.25">
      <c r="A1867" s="154" t="str">
        <f>IF(Input!A1867&lt;&gt;"",Input!A1867,"")</f>
        <v/>
      </c>
      <c r="B1867" s="154" t="str">
        <f>IF(Input!D1867&lt;&gt;"",CONCATENATE(Input!D1867,", ",Input!C1867),"")</f>
        <v/>
      </c>
      <c r="C1867" s="154" t="str">
        <f>IF(Input!E1867&lt;&gt;"",Input!E1867,"")</f>
        <v/>
      </c>
      <c r="D1867" s="155" t="str">
        <f>IF(Input!F1867&lt;&gt;"",Input!F1867,"")</f>
        <v/>
      </c>
      <c r="E1867" s="154" t="str">
        <f>IF(Input!I1867&lt;&gt;"",CONCATENATE(Input!I1867,", ",LEFT(Input!H1867,1)),"")</f>
        <v/>
      </c>
      <c r="F1867" s="156"/>
      <c r="G1867" s="157" t="str">
        <f t="shared" si="29"/>
        <v/>
      </c>
      <c r="H1867" s="154" t="str">
        <f>IF(A1867&lt;&gt;"",VLOOKUP(G1867,ScoreRanges!$C$4:$E$8,3),"")</f>
        <v/>
      </c>
      <c r="I1867" s="156"/>
      <c r="J1867" s="129" t="str">
        <f>IF(AND(ConversionTable!$F$2&lt;&gt;"",A1867&lt;&gt;""),VLOOKUP(G1867,ConversionTable!B$2:D$402,3),"")</f>
        <v/>
      </c>
      <c r="K1867" s="66" t="str">
        <f>IF(AND(ConversionTable!$F$2&lt;&gt;"",A1867&lt;&gt;""),VLOOKUP(J1867,ConversionTable!I$4:K$7,3),"")</f>
        <v/>
      </c>
      <c r="M1867" s="66" t="str">
        <f>IF(A1867&lt;&gt;"",(Input!AE1867*ScoringModel!$B$11+Input!AF1867*ScoringModel!$B$21+Input!AG1867*ScoringModel!$B$31)*0.01,"")</f>
        <v/>
      </c>
      <c r="N1867" s="66" t="str">
        <f>IF(A1867&lt;&gt;"",(Input!J1867*ScoringModel!$B$4+Input!K1867*ScoringModel!$B$5+Input!L1867*ScoringModel!$B$6+Input!M1867*ScoringModel!$B$7+Input!N1867*ScoringModel!$B$8+Input!O1867*ScoringModel!$B$9+Input!P1867*ScoringModel!$B$10)*0.01,"")</f>
        <v/>
      </c>
      <c r="O1867" s="66" t="str">
        <f>IF(A1867&lt;&gt;"",(Input!Q1867*ScoringModel!$B$14+Input!R1867*ScoringModel!$B$15+Input!S1867*ScoringModel!$B$16+Input!T1867*ScoringModel!$B$17+Input!U1867*ScoringModel!$B$18+Input!V1867*ScoringModel!$B$19+Input!W1867*ScoringModel!$B$20)*0.01,"")</f>
        <v/>
      </c>
      <c r="P1867" s="66" t="str">
        <f>IF(A1867&lt;&gt;"",(Input!X1867*ScoringModel!$B$24+Input!Y1867*ScoringModel!$B$25+Input!Z1867*ScoringModel!$B$26+Input!AA1867*ScoringModel!$B$27+Input!AB1867*ScoringModel!$B$28+Input!AC1867*ScoringModel!$B$29+Input!AD1867*ScoringModel!$B$30)*0.01,"")</f>
        <v/>
      </c>
    </row>
    <row r="1868" spans="1:16" x14ac:dyDescent="0.25">
      <c r="A1868" s="154" t="str">
        <f>IF(Input!A1868&lt;&gt;"",Input!A1868,"")</f>
        <v/>
      </c>
      <c r="B1868" s="154" t="str">
        <f>IF(Input!D1868&lt;&gt;"",CONCATENATE(Input!D1868,", ",Input!C1868),"")</f>
        <v/>
      </c>
      <c r="C1868" s="154" t="str">
        <f>IF(Input!E1868&lt;&gt;"",Input!E1868,"")</f>
        <v/>
      </c>
      <c r="D1868" s="155" t="str">
        <f>IF(Input!F1868&lt;&gt;"",Input!F1868,"")</f>
        <v/>
      </c>
      <c r="E1868" s="154" t="str">
        <f>IF(Input!I1868&lt;&gt;"",CONCATENATE(Input!I1868,", ",LEFT(Input!H1868,1)),"")</f>
        <v/>
      </c>
      <c r="F1868" s="156"/>
      <c r="G1868" s="157" t="str">
        <f t="shared" si="29"/>
        <v/>
      </c>
      <c r="H1868" s="154" t="str">
        <f>IF(A1868&lt;&gt;"",VLOOKUP(G1868,ScoreRanges!$C$4:$E$8,3),"")</f>
        <v/>
      </c>
      <c r="I1868" s="156"/>
      <c r="J1868" s="129" t="str">
        <f>IF(AND(ConversionTable!$F$2&lt;&gt;"",A1868&lt;&gt;""),VLOOKUP(G1868,ConversionTable!B$2:D$402,3),"")</f>
        <v/>
      </c>
      <c r="K1868" s="66" t="str">
        <f>IF(AND(ConversionTable!$F$2&lt;&gt;"",A1868&lt;&gt;""),VLOOKUP(J1868,ConversionTable!I$4:K$7,3),"")</f>
        <v/>
      </c>
      <c r="M1868" s="66" t="str">
        <f>IF(A1868&lt;&gt;"",(Input!AE1868*ScoringModel!$B$11+Input!AF1868*ScoringModel!$B$21+Input!AG1868*ScoringModel!$B$31)*0.01,"")</f>
        <v/>
      </c>
      <c r="N1868" s="66" t="str">
        <f>IF(A1868&lt;&gt;"",(Input!J1868*ScoringModel!$B$4+Input!K1868*ScoringModel!$B$5+Input!L1868*ScoringModel!$B$6+Input!M1868*ScoringModel!$B$7+Input!N1868*ScoringModel!$B$8+Input!O1868*ScoringModel!$B$9+Input!P1868*ScoringModel!$B$10)*0.01,"")</f>
        <v/>
      </c>
      <c r="O1868" s="66" t="str">
        <f>IF(A1868&lt;&gt;"",(Input!Q1868*ScoringModel!$B$14+Input!R1868*ScoringModel!$B$15+Input!S1868*ScoringModel!$B$16+Input!T1868*ScoringModel!$B$17+Input!U1868*ScoringModel!$B$18+Input!V1868*ScoringModel!$B$19+Input!W1868*ScoringModel!$B$20)*0.01,"")</f>
        <v/>
      </c>
      <c r="P1868" s="66" t="str">
        <f>IF(A1868&lt;&gt;"",(Input!X1868*ScoringModel!$B$24+Input!Y1868*ScoringModel!$B$25+Input!Z1868*ScoringModel!$B$26+Input!AA1868*ScoringModel!$B$27+Input!AB1868*ScoringModel!$B$28+Input!AC1868*ScoringModel!$B$29+Input!AD1868*ScoringModel!$B$30)*0.01,"")</f>
        <v/>
      </c>
    </row>
    <row r="1869" spans="1:16" x14ac:dyDescent="0.25">
      <c r="A1869" s="154" t="str">
        <f>IF(Input!A1869&lt;&gt;"",Input!A1869,"")</f>
        <v/>
      </c>
      <c r="B1869" s="154" t="str">
        <f>IF(Input!D1869&lt;&gt;"",CONCATENATE(Input!D1869,", ",Input!C1869),"")</f>
        <v/>
      </c>
      <c r="C1869" s="154" t="str">
        <f>IF(Input!E1869&lt;&gt;"",Input!E1869,"")</f>
        <v/>
      </c>
      <c r="D1869" s="155" t="str">
        <f>IF(Input!F1869&lt;&gt;"",Input!F1869,"")</f>
        <v/>
      </c>
      <c r="E1869" s="154" t="str">
        <f>IF(Input!I1869&lt;&gt;"",CONCATENATE(Input!I1869,", ",LEFT(Input!H1869,1)),"")</f>
        <v/>
      </c>
      <c r="F1869" s="156"/>
      <c r="G1869" s="157" t="str">
        <f t="shared" si="29"/>
        <v/>
      </c>
      <c r="H1869" s="154" t="str">
        <f>IF(A1869&lt;&gt;"",VLOOKUP(G1869,ScoreRanges!$C$4:$E$8,3),"")</f>
        <v/>
      </c>
      <c r="I1869" s="156"/>
      <c r="J1869" s="129" t="str">
        <f>IF(AND(ConversionTable!$F$2&lt;&gt;"",A1869&lt;&gt;""),VLOOKUP(G1869,ConversionTable!B$2:D$402,3),"")</f>
        <v/>
      </c>
      <c r="K1869" s="66" t="str">
        <f>IF(AND(ConversionTable!$F$2&lt;&gt;"",A1869&lt;&gt;""),VLOOKUP(J1869,ConversionTable!I$4:K$7,3),"")</f>
        <v/>
      </c>
      <c r="M1869" s="66" t="str">
        <f>IF(A1869&lt;&gt;"",(Input!AE1869*ScoringModel!$B$11+Input!AF1869*ScoringModel!$B$21+Input!AG1869*ScoringModel!$B$31)*0.01,"")</f>
        <v/>
      </c>
      <c r="N1869" s="66" t="str">
        <f>IF(A1869&lt;&gt;"",(Input!J1869*ScoringModel!$B$4+Input!K1869*ScoringModel!$B$5+Input!L1869*ScoringModel!$B$6+Input!M1869*ScoringModel!$B$7+Input!N1869*ScoringModel!$B$8+Input!O1869*ScoringModel!$B$9+Input!P1869*ScoringModel!$B$10)*0.01,"")</f>
        <v/>
      </c>
      <c r="O1869" s="66" t="str">
        <f>IF(A1869&lt;&gt;"",(Input!Q1869*ScoringModel!$B$14+Input!R1869*ScoringModel!$B$15+Input!S1869*ScoringModel!$B$16+Input!T1869*ScoringModel!$B$17+Input!U1869*ScoringModel!$B$18+Input!V1869*ScoringModel!$B$19+Input!W1869*ScoringModel!$B$20)*0.01,"")</f>
        <v/>
      </c>
      <c r="P1869" s="66" t="str">
        <f>IF(A1869&lt;&gt;"",(Input!X1869*ScoringModel!$B$24+Input!Y1869*ScoringModel!$B$25+Input!Z1869*ScoringModel!$B$26+Input!AA1869*ScoringModel!$B$27+Input!AB1869*ScoringModel!$B$28+Input!AC1869*ScoringModel!$B$29+Input!AD1869*ScoringModel!$B$30)*0.01,"")</f>
        <v/>
      </c>
    </row>
    <row r="1870" spans="1:16" x14ac:dyDescent="0.25">
      <c r="A1870" s="154" t="str">
        <f>IF(Input!A1870&lt;&gt;"",Input!A1870,"")</f>
        <v/>
      </c>
      <c r="B1870" s="154" t="str">
        <f>IF(Input!D1870&lt;&gt;"",CONCATENATE(Input!D1870,", ",Input!C1870),"")</f>
        <v/>
      </c>
      <c r="C1870" s="154" t="str">
        <f>IF(Input!E1870&lt;&gt;"",Input!E1870,"")</f>
        <v/>
      </c>
      <c r="D1870" s="155" t="str">
        <f>IF(Input!F1870&lt;&gt;"",Input!F1870,"")</f>
        <v/>
      </c>
      <c r="E1870" s="154" t="str">
        <f>IF(Input!I1870&lt;&gt;"",CONCATENATE(Input!I1870,", ",LEFT(Input!H1870,1)),"")</f>
        <v/>
      </c>
      <c r="F1870" s="156"/>
      <c r="G1870" s="157" t="str">
        <f t="shared" si="29"/>
        <v/>
      </c>
      <c r="H1870" s="154" t="str">
        <f>IF(A1870&lt;&gt;"",VLOOKUP(G1870,ScoreRanges!$C$4:$E$8,3),"")</f>
        <v/>
      </c>
      <c r="I1870" s="156"/>
      <c r="J1870" s="129" t="str">
        <f>IF(AND(ConversionTable!$F$2&lt;&gt;"",A1870&lt;&gt;""),VLOOKUP(G1870,ConversionTable!B$2:D$402,3),"")</f>
        <v/>
      </c>
      <c r="K1870" s="66" t="str">
        <f>IF(AND(ConversionTable!$F$2&lt;&gt;"",A1870&lt;&gt;""),VLOOKUP(J1870,ConversionTable!I$4:K$7,3),"")</f>
        <v/>
      </c>
      <c r="M1870" s="66" t="str">
        <f>IF(A1870&lt;&gt;"",(Input!AE1870*ScoringModel!$B$11+Input!AF1870*ScoringModel!$B$21+Input!AG1870*ScoringModel!$B$31)*0.01,"")</f>
        <v/>
      </c>
      <c r="N1870" s="66" t="str">
        <f>IF(A1870&lt;&gt;"",(Input!J1870*ScoringModel!$B$4+Input!K1870*ScoringModel!$B$5+Input!L1870*ScoringModel!$B$6+Input!M1870*ScoringModel!$B$7+Input!N1870*ScoringModel!$B$8+Input!O1870*ScoringModel!$B$9+Input!P1870*ScoringModel!$B$10)*0.01,"")</f>
        <v/>
      </c>
      <c r="O1870" s="66" t="str">
        <f>IF(A1870&lt;&gt;"",(Input!Q1870*ScoringModel!$B$14+Input!R1870*ScoringModel!$B$15+Input!S1870*ScoringModel!$B$16+Input!T1870*ScoringModel!$B$17+Input!U1870*ScoringModel!$B$18+Input!V1870*ScoringModel!$B$19+Input!W1870*ScoringModel!$B$20)*0.01,"")</f>
        <v/>
      </c>
      <c r="P1870" s="66" t="str">
        <f>IF(A1870&lt;&gt;"",(Input!X1870*ScoringModel!$B$24+Input!Y1870*ScoringModel!$B$25+Input!Z1870*ScoringModel!$B$26+Input!AA1870*ScoringModel!$B$27+Input!AB1870*ScoringModel!$B$28+Input!AC1870*ScoringModel!$B$29+Input!AD1870*ScoringModel!$B$30)*0.01,"")</f>
        <v/>
      </c>
    </row>
    <row r="1871" spans="1:16" x14ac:dyDescent="0.25">
      <c r="A1871" s="154" t="str">
        <f>IF(Input!A1871&lt;&gt;"",Input!A1871,"")</f>
        <v/>
      </c>
      <c r="B1871" s="154" t="str">
        <f>IF(Input!D1871&lt;&gt;"",CONCATENATE(Input!D1871,", ",Input!C1871),"")</f>
        <v/>
      </c>
      <c r="C1871" s="154" t="str">
        <f>IF(Input!E1871&lt;&gt;"",Input!E1871,"")</f>
        <v/>
      </c>
      <c r="D1871" s="155" t="str">
        <f>IF(Input!F1871&lt;&gt;"",Input!F1871,"")</f>
        <v/>
      </c>
      <c r="E1871" s="154" t="str">
        <f>IF(Input!I1871&lt;&gt;"",CONCATENATE(Input!I1871,", ",LEFT(Input!H1871,1)),"")</f>
        <v/>
      </c>
      <c r="F1871" s="156"/>
      <c r="G1871" s="157" t="str">
        <f t="shared" si="29"/>
        <v/>
      </c>
      <c r="H1871" s="154" t="str">
        <f>IF(A1871&lt;&gt;"",VLOOKUP(G1871,ScoreRanges!$C$4:$E$8,3),"")</f>
        <v/>
      </c>
      <c r="I1871" s="156"/>
      <c r="J1871" s="129" t="str">
        <f>IF(AND(ConversionTable!$F$2&lt;&gt;"",A1871&lt;&gt;""),VLOOKUP(G1871,ConversionTable!B$2:D$402,3),"")</f>
        <v/>
      </c>
      <c r="K1871" s="66" t="str">
        <f>IF(AND(ConversionTable!$F$2&lt;&gt;"",A1871&lt;&gt;""),VLOOKUP(J1871,ConversionTable!I$4:K$7,3),"")</f>
        <v/>
      </c>
      <c r="M1871" s="66" t="str">
        <f>IF(A1871&lt;&gt;"",(Input!AE1871*ScoringModel!$B$11+Input!AF1871*ScoringModel!$B$21+Input!AG1871*ScoringModel!$B$31)*0.01,"")</f>
        <v/>
      </c>
      <c r="N1871" s="66" t="str">
        <f>IF(A1871&lt;&gt;"",(Input!J1871*ScoringModel!$B$4+Input!K1871*ScoringModel!$B$5+Input!L1871*ScoringModel!$B$6+Input!M1871*ScoringModel!$B$7+Input!N1871*ScoringModel!$B$8+Input!O1871*ScoringModel!$B$9+Input!P1871*ScoringModel!$B$10)*0.01,"")</f>
        <v/>
      </c>
      <c r="O1871" s="66" t="str">
        <f>IF(A1871&lt;&gt;"",(Input!Q1871*ScoringModel!$B$14+Input!R1871*ScoringModel!$B$15+Input!S1871*ScoringModel!$B$16+Input!T1871*ScoringModel!$B$17+Input!U1871*ScoringModel!$B$18+Input!V1871*ScoringModel!$B$19+Input!W1871*ScoringModel!$B$20)*0.01,"")</f>
        <v/>
      </c>
      <c r="P1871" s="66" t="str">
        <f>IF(A1871&lt;&gt;"",(Input!X1871*ScoringModel!$B$24+Input!Y1871*ScoringModel!$B$25+Input!Z1871*ScoringModel!$B$26+Input!AA1871*ScoringModel!$B$27+Input!AB1871*ScoringModel!$B$28+Input!AC1871*ScoringModel!$B$29+Input!AD1871*ScoringModel!$B$30)*0.01,"")</f>
        <v/>
      </c>
    </row>
    <row r="1872" spans="1:16" x14ac:dyDescent="0.25">
      <c r="A1872" s="154" t="str">
        <f>IF(Input!A1872&lt;&gt;"",Input!A1872,"")</f>
        <v/>
      </c>
      <c r="B1872" s="154" t="str">
        <f>IF(Input!D1872&lt;&gt;"",CONCATENATE(Input!D1872,", ",Input!C1872),"")</f>
        <v/>
      </c>
      <c r="C1872" s="154" t="str">
        <f>IF(Input!E1872&lt;&gt;"",Input!E1872,"")</f>
        <v/>
      </c>
      <c r="D1872" s="155" t="str">
        <f>IF(Input!F1872&lt;&gt;"",Input!F1872,"")</f>
        <v/>
      </c>
      <c r="E1872" s="154" t="str">
        <f>IF(Input!I1872&lt;&gt;"",CONCATENATE(Input!I1872,", ",LEFT(Input!H1872,1)),"")</f>
        <v/>
      </c>
      <c r="F1872" s="156"/>
      <c r="G1872" s="157" t="str">
        <f t="shared" si="29"/>
        <v/>
      </c>
      <c r="H1872" s="154" t="str">
        <f>IF(A1872&lt;&gt;"",VLOOKUP(G1872,ScoreRanges!$C$4:$E$8,3),"")</f>
        <v/>
      </c>
      <c r="I1872" s="156"/>
      <c r="J1872" s="129" t="str">
        <f>IF(AND(ConversionTable!$F$2&lt;&gt;"",A1872&lt;&gt;""),VLOOKUP(G1872,ConversionTable!B$2:D$402,3),"")</f>
        <v/>
      </c>
      <c r="K1872" s="66" t="str">
        <f>IF(AND(ConversionTable!$F$2&lt;&gt;"",A1872&lt;&gt;""),VLOOKUP(J1872,ConversionTable!I$4:K$7,3),"")</f>
        <v/>
      </c>
      <c r="M1872" s="66" t="str">
        <f>IF(A1872&lt;&gt;"",(Input!AE1872*ScoringModel!$B$11+Input!AF1872*ScoringModel!$B$21+Input!AG1872*ScoringModel!$B$31)*0.01,"")</f>
        <v/>
      </c>
      <c r="N1872" s="66" t="str">
        <f>IF(A1872&lt;&gt;"",(Input!J1872*ScoringModel!$B$4+Input!K1872*ScoringModel!$B$5+Input!L1872*ScoringModel!$B$6+Input!M1872*ScoringModel!$B$7+Input!N1872*ScoringModel!$B$8+Input!O1872*ScoringModel!$B$9+Input!P1872*ScoringModel!$B$10)*0.01,"")</f>
        <v/>
      </c>
      <c r="O1872" s="66" t="str">
        <f>IF(A1872&lt;&gt;"",(Input!Q1872*ScoringModel!$B$14+Input!R1872*ScoringModel!$B$15+Input!S1872*ScoringModel!$B$16+Input!T1872*ScoringModel!$B$17+Input!U1872*ScoringModel!$B$18+Input!V1872*ScoringModel!$B$19+Input!W1872*ScoringModel!$B$20)*0.01,"")</f>
        <v/>
      </c>
      <c r="P1872" s="66" t="str">
        <f>IF(A1872&lt;&gt;"",(Input!X1872*ScoringModel!$B$24+Input!Y1872*ScoringModel!$B$25+Input!Z1872*ScoringModel!$B$26+Input!AA1872*ScoringModel!$B$27+Input!AB1872*ScoringModel!$B$28+Input!AC1872*ScoringModel!$B$29+Input!AD1872*ScoringModel!$B$30)*0.01,"")</f>
        <v/>
      </c>
    </row>
    <row r="1873" spans="1:16" x14ac:dyDescent="0.25">
      <c r="A1873" s="154" t="str">
        <f>IF(Input!A1873&lt;&gt;"",Input!A1873,"")</f>
        <v/>
      </c>
      <c r="B1873" s="154" t="str">
        <f>IF(Input!D1873&lt;&gt;"",CONCATENATE(Input!D1873,", ",Input!C1873),"")</f>
        <v/>
      </c>
      <c r="C1873" s="154" t="str">
        <f>IF(Input!E1873&lt;&gt;"",Input!E1873,"")</f>
        <v/>
      </c>
      <c r="D1873" s="155" t="str">
        <f>IF(Input!F1873&lt;&gt;"",Input!F1873,"")</f>
        <v/>
      </c>
      <c r="E1873" s="154" t="str">
        <f>IF(Input!I1873&lt;&gt;"",CONCATENATE(Input!I1873,", ",LEFT(Input!H1873,1)),"")</f>
        <v/>
      </c>
      <c r="F1873" s="156"/>
      <c r="G1873" s="157" t="str">
        <f t="shared" si="29"/>
        <v/>
      </c>
      <c r="H1873" s="154" t="str">
        <f>IF(A1873&lt;&gt;"",VLOOKUP(G1873,ScoreRanges!$C$4:$E$8,3),"")</f>
        <v/>
      </c>
      <c r="I1873" s="156"/>
      <c r="J1873" s="129" t="str">
        <f>IF(AND(ConversionTable!$F$2&lt;&gt;"",A1873&lt;&gt;""),VLOOKUP(G1873,ConversionTable!B$2:D$402,3),"")</f>
        <v/>
      </c>
      <c r="K1873" s="66" t="str">
        <f>IF(AND(ConversionTable!$F$2&lt;&gt;"",A1873&lt;&gt;""),VLOOKUP(J1873,ConversionTable!I$4:K$7,3),"")</f>
        <v/>
      </c>
      <c r="M1873" s="66" t="str">
        <f>IF(A1873&lt;&gt;"",(Input!AE1873*ScoringModel!$B$11+Input!AF1873*ScoringModel!$B$21+Input!AG1873*ScoringModel!$B$31)*0.01,"")</f>
        <v/>
      </c>
      <c r="N1873" s="66" t="str">
        <f>IF(A1873&lt;&gt;"",(Input!J1873*ScoringModel!$B$4+Input!K1873*ScoringModel!$B$5+Input!L1873*ScoringModel!$B$6+Input!M1873*ScoringModel!$B$7+Input!N1873*ScoringModel!$B$8+Input!O1873*ScoringModel!$B$9+Input!P1873*ScoringModel!$B$10)*0.01,"")</f>
        <v/>
      </c>
      <c r="O1873" s="66" t="str">
        <f>IF(A1873&lt;&gt;"",(Input!Q1873*ScoringModel!$B$14+Input!R1873*ScoringModel!$B$15+Input!S1873*ScoringModel!$B$16+Input!T1873*ScoringModel!$B$17+Input!U1873*ScoringModel!$B$18+Input!V1873*ScoringModel!$B$19+Input!W1873*ScoringModel!$B$20)*0.01,"")</f>
        <v/>
      </c>
      <c r="P1873" s="66" t="str">
        <f>IF(A1873&lt;&gt;"",(Input!X1873*ScoringModel!$B$24+Input!Y1873*ScoringModel!$B$25+Input!Z1873*ScoringModel!$B$26+Input!AA1873*ScoringModel!$B$27+Input!AB1873*ScoringModel!$B$28+Input!AC1873*ScoringModel!$B$29+Input!AD1873*ScoringModel!$B$30)*0.01,"")</f>
        <v/>
      </c>
    </row>
    <row r="1874" spans="1:16" x14ac:dyDescent="0.25">
      <c r="A1874" s="154" t="str">
        <f>IF(Input!A1874&lt;&gt;"",Input!A1874,"")</f>
        <v/>
      </c>
      <c r="B1874" s="154" t="str">
        <f>IF(Input!D1874&lt;&gt;"",CONCATENATE(Input!D1874,", ",Input!C1874),"")</f>
        <v/>
      </c>
      <c r="C1874" s="154" t="str">
        <f>IF(Input!E1874&lt;&gt;"",Input!E1874,"")</f>
        <v/>
      </c>
      <c r="D1874" s="155" t="str">
        <f>IF(Input!F1874&lt;&gt;"",Input!F1874,"")</f>
        <v/>
      </c>
      <c r="E1874" s="154" t="str">
        <f>IF(Input!I1874&lt;&gt;"",CONCATENATE(Input!I1874,", ",LEFT(Input!H1874,1)),"")</f>
        <v/>
      </c>
      <c r="F1874" s="156"/>
      <c r="G1874" s="157" t="str">
        <f t="shared" si="29"/>
        <v/>
      </c>
      <c r="H1874" s="154" t="str">
        <f>IF(A1874&lt;&gt;"",VLOOKUP(G1874,ScoreRanges!$C$4:$E$8,3),"")</f>
        <v/>
      </c>
      <c r="I1874" s="156"/>
      <c r="J1874" s="129" t="str">
        <f>IF(AND(ConversionTable!$F$2&lt;&gt;"",A1874&lt;&gt;""),VLOOKUP(G1874,ConversionTable!B$2:D$402,3),"")</f>
        <v/>
      </c>
      <c r="K1874" s="66" t="str">
        <f>IF(AND(ConversionTable!$F$2&lt;&gt;"",A1874&lt;&gt;""),VLOOKUP(J1874,ConversionTable!I$4:K$7,3),"")</f>
        <v/>
      </c>
      <c r="M1874" s="66" t="str">
        <f>IF(A1874&lt;&gt;"",(Input!AE1874*ScoringModel!$B$11+Input!AF1874*ScoringModel!$B$21+Input!AG1874*ScoringModel!$B$31)*0.01,"")</f>
        <v/>
      </c>
      <c r="N1874" s="66" t="str">
        <f>IF(A1874&lt;&gt;"",(Input!J1874*ScoringModel!$B$4+Input!K1874*ScoringModel!$B$5+Input!L1874*ScoringModel!$B$6+Input!M1874*ScoringModel!$B$7+Input!N1874*ScoringModel!$B$8+Input!O1874*ScoringModel!$B$9+Input!P1874*ScoringModel!$B$10)*0.01,"")</f>
        <v/>
      </c>
      <c r="O1874" s="66" t="str">
        <f>IF(A1874&lt;&gt;"",(Input!Q1874*ScoringModel!$B$14+Input!R1874*ScoringModel!$B$15+Input!S1874*ScoringModel!$B$16+Input!T1874*ScoringModel!$B$17+Input!U1874*ScoringModel!$B$18+Input!V1874*ScoringModel!$B$19+Input!W1874*ScoringModel!$B$20)*0.01,"")</f>
        <v/>
      </c>
      <c r="P1874" s="66" t="str">
        <f>IF(A1874&lt;&gt;"",(Input!X1874*ScoringModel!$B$24+Input!Y1874*ScoringModel!$B$25+Input!Z1874*ScoringModel!$B$26+Input!AA1874*ScoringModel!$B$27+Input!AB1874*ScoringModel!$B$28+Input!AC1874*ScoringModel!$B$29+Input!AD1874*ScoringModel!$B$30)*0.01,"")</f>
        <v/>
      </c>
    </row>
    <row r="1875" spans="1:16" x14ac:dyDescent="0.25">
      <c r="A1875" s="154" t="str">
        <f>IF(Input!A1875&lt;&gt;"",Input!A1875,"")</f>
        <v/>
      </c>
      <c r="B1875" s="154" t="str">
        <f>IF(Input!D1875&lt;&gt;"",CONCATENATE(Input!D1875,", ",Input!C1875),"")</f>
        <v/>
      </c>
      <c r="C1875" s="154" t="str">
        <f>IF(Input!E1875&lt;&gt;"",Input!E1875,"")</f>
        <v/>
      </c>
      <c r="D1875" s="155" t="str">
        <f>IF(Input!F1875&lt;&gt;"",Input!F1875,"")</f>
        <v/>
      </c>
      <c r="E1875" s="154" t="str">
        <f>IF(Input!I1875&lt;&gt;"",CONCATENATE(Input!I1875,", ",LEFT(Input!H1875,1)),"")</f>
        <v/>
      </c>
      <c r="F1875" s="156"/>
      <c r="G1875" s="157" t="str">
        <f t="shared" si="29"/>
        <v/>
      </c>
      <c r="H1875" s="154" t="str">
        <f>IF(A1875&lt;&gt;"",VLOOKUP(G1875,ScoreRanges!$C$4:$E$8,3),"")</f>
        <v/>
      </c>
      <c r="I1875" s="156"/>
      <c r="J1875" s="129" t="str">
        <f>IF(AND(ConversionTable!$F$2&lt;&gt;"",A1875&lt;&gt;""),VLOOKUP(G1875,ConversionTable!B$2:D$402,3),"")</f>
        <v/>
      </c>
      <c r="K1875" s="66" t="str">
        <f>IF(AND(ConversionTable!$F$2&lt;&gt;"",A1875&lt;&gt;""),VLOOKUP(J1875,ConversionTable!I$4:K$7,3),"")</f>
        <v/>
      </c>
      <c r="M1875" s="66" t="str">
        <f>IF(A1875&lt;&gt;"",(Input!AE1875*ScoringModel!$B$11+Input!AF1875*ScoringModel!$B$21+Input!AG1875*ScoringModel!$B$31)*0.01,"")</f>
        <v/>
      </c>
      <c r="N1875" s="66" t="str">
        <f>IF(A1875&lt;&gt;"",(Input!J1875*ScoringModel!$B$4+Input!K1875*ScoringModel!$B$5+Input!L1875*ScoringModel!$B$6+Input!M1875*ScoringModel!$B$7+Input!N1875*ScoringModel!$B$8+Input!O1875*ScoringModel!$B$9+Input!P1875*ScoringModel!$B$10)*0.01,"")</f>
        <v/>
      </c>
      <c r="O1875" s="66" t="str">
        <f>IF(A1875&lt;&gt;"",(Input!Q1875*ScoringModel!$B$14+Input!R1875*ScoringModel!$B$15+Input!S1875*ScoringModel!$B$16+Input!T1875*ScoringModel!$B$17+Input!U1875*ScoringModel!$B$18+Input!V1875*ScoringModel!$B$19+Input!W1875*ScoringModel!$B$20)*0.01,"")</f>
        <v/>
      </c>
      <c r="P1875" s="66" t="str">
        <f>IF(A1875&lt;&gt;"",(Input!X1875*ScoringModel!$B$24+Input!Y1875*ScoringModel!$B$25+Input!Z1875*ScoringModel!$B$26+Input!AA1875*ScoringModel!$B$27+Input!AB1875*ScoringModel!$B$28+Input!AC1875*ScoringModel!$B$29+Input!AD1875*ScoringModel!$B$30)*0.01,"")</f>
        <v/>
      </c>
    </row>
    <row r="1876" spans="1:16" x14ac:dyDescent="0.25">
      <c r="A1876" s="154" t="str">
        <f>IF(Input!A1876&lt;&gt;"",Input!A1876,"")</f>
        <v/>
      </c>
      <c r="B1876" s="154" t="str">
        <f>IF(Input!D1876&lt;&gt;"",CONCATENATE(Input!D1876,", ",Input!C1876),"")</f>
        <v/>
      </c>
      <c r="C1876" s="154" t="str">
        <f>IF(Input!E1876&lt;&gt;"",Input!E1876,"")</f>
        <v/>
      </c>
      <c r="D1876" s="155" t="str">
        <f>IF(Input!F1876&lt;&gt;"",Input!F1876,"")</f>
        <v/>
      </c>
      <c r="E1876" s="154" t="str">
        <f>IF(Input!I1876&lt;&gt;"",CONCATENATE(Input!I1876,", ",LEFT(Input!H1876,1)),"")</f>
        <v/>
      </c>
      <c r="F1876" s="156"/>
      <c r="G1876" s="157" t="str">
        <f t="shared" si="29"/>
        <v/>
      </c>
      <c r="H1876" s="154" t="str">
        <f>IF(A1876&lt;&gt;"",VLOOKUP(G1876,ScoreRanges!$C$4:$E$8,3),"")</f>
        <v/>
      </c>
      <c r="I1876" s="156"/>
      <c r="J1876" s="129" t="str">
        <f>IF(AND(ConversionTable!$F$2&lt;&gt;"",A1876&lt;&gt;""),VLOOKUP(G1876,ConversionTable!B$2:D$402,3),"")</f>
        <v/>
      </c>
      <c r="K1876" s="66" t="str">
        <f>IF(AND(ConversionTable!$F$2&lt;&gt;"",A1876&lt;&gt;""),VLOOKUP(J1876,ConversionTable!I$4:K$7,3),"")</f>
        <v/>
      </c>
      <c r="M1876" s="66" t="str">
        <f>IF(A1876&lt;&gt;"",(Input!AE1876*ScoringModel!$B$11+Input!AF1876*ScoringModel!$B$21+Input!AG1876*ScoringModel!$B$31)*0.01,"")</f>
        <v/>
      </c>
      <c r="N1876" s="66" t="str">
        <f>IF(A1876&lt;&gt;"",(Input!J1876*ScoringModel!$B$4+Input!K1876*ScoringModel!$B$5+Input!L1876*ScoringModel!$B$6+Input!M1876*ScoringModel!$B$7+Input!N1876*ScoringModel!$B$8+Input!O1876*ScoringModel!$B$9+Input!P1876*ScoringModel!$B$10)*0.01,"")</f>
        <v/>
      </c>
      <c r="O1876" s="66" t="str">
        <f>IF(A1876&lt;&gt;"",(Input!Q1876*ScoringModel!$B$14+Input!R1876*ScoringModel!$B$15+Input!S1876*ScoringModel!$B$16+Input!T1876*ScoringModel!$B$17+Input!U1876*ScoringModel!$B$18+Input!V1876*ScoringModel!$B$19+Input!W1876*ScoringModel!$B$20)*0.01,"")</f>
        <v/>
      </c>
      <c r="P1876" s="66" t="str">
        <f>IF(A1876&lt;&gt;"",(Input!X1876*ScoringModel!$B$24+Input!Y1876*ScoringModel!$B$25+Input!Z1876*ScoringModel!$B$26+Input!AA1876*ScoringModel!$B$27+Input!AB1876*ScoringModel!$B$28+Input!AC1876*ScoringModel!$B$29+Input!AD1876*ScoringModel!$B$30)*0.01,"")</f>
        <v/>
      </c>
    </row>
    <row r="1877" spans="1:16" x14ac:dyDescent="0.25">
      <c r="A1877" s="154" t="str">
        <f>IF(Input!A1877&lt;&gt;"",Input!A1877,"")</f>
        <v/>
      </c>
      <c r="B1877" s="154" t="str">
        <f>IF(Input!D1877&lt;&gt;"",CONCATENATE(Input!D1877,", ",Input!C1877),"")</f>
        <v/>
      </c>
      <c r="C1877" s="154" t="str">
        <f>IF(Input!E1877&lt;&gt;"",Input!E1877,"")</f>
        <v/>
      </c>
      <c r="D1877" s="155" t="str">
        <f>IF(Input!F1877&lt;&gt;"",Input!F1877,"")</f>
        <v/>
      </c>
      <c r="E1877" s="154" t="str">
        <f>IF(Input!I1877&lt;&gt;"",CONCATENATE(Input!I1877,", ",LEFT(Input!H1877,1)),"")</f>
        <v/>
      </c>
      <c r="F1877" s="156"/>
      <c r="G1877" s="157" t="str">
        <f t="shared" si="29"/>
        <v/>
      </c>
      <c r="H1877" s="154" t="str">
        <f>IF(A1877&lt;&gt;"",VLOOKUP(G1877,ScoreRanges!$C$4:$E$8,3),"")</f>
        <v/>
      </c>
      <c r="I1877" s="156"/>
      <c r="J1877" s="129" t="str">
        <f>IF(AND(ConversionTable!$F$2&lt;&gt;"",A1877&lt;&gt;""),VLOOKUP(G1877,ConversionTable!B$2:D$402,3),"")</f>
        <v/>
      </c>
      <c r="K1877" s="66" t="str">
        <f>IF(AND(ConversionTable!$F$2&lt;&gt;"",A1877&lt;&gt;""),VLOOKUP(J1877,ConversionTable!I$4:K$7,3),"")</f>
        <v/>
      </c>
      <c r="M1877" s="66" t="str">
        <f>IF(A1877&lt;&gt;"",(Input!AE1877*ScoringModel!$B$11+Input!AF1877*ScoringModel!$B$21+Input!AG1877*ScoringModel!$B$31)*0.01,"")</f>
        <v/>
      </c>
      <c r="N1877" s="66" t="str">
        <f>IF(A1877&lt;&gt;"",(Input!J1877*ScoringModel!$B$4+Input!K1877*ScoringModel!$B$5+Input!L1877*ScoringModel!$B$6+Input!M1877*ScoringModel!$B$7+Input!N1877*ScoringModel!$B$8+Input!O1877*ScoringModel!$B$9+Input!P1877*ScoringModel!$B$10)*0.01,"")</f>
        <v/>
      </c>
      <c r="O1877" s="66" t="str">
        <f>IF(A1877&lt;&gt;"",(Input!Q1877*ScoringModel!$B$14+Input!R1877*ScoringModel!$B$15+Input!S1877*ScoringModel!$B$16+Input!T1877*ScoringModel!$B$17+Input!U1877*ScoringModel!$B$18+Input!V1877*ScoringModel!$B$19+Input!W1877*ScoringModel!$B$20)*0.01,"")</f>
        <v/>
      </c>
      <c r="P1877" s="66" t="str">
        <f>IF(A1877&lt;&gt;"",(Input!X1877*ScoringModel!$B$24+Input!Y1877*ScoringModel!$B$25+Input!Z1877*ScoringModel!$B$26+Input!AA1877*ScoringModel!$B$27+Input!AB1877*ScoringModel!$B$28+Input!AC1877*ScoringModel!$B$29+Input!AD1877*ScoringModel!$B$30)*0.01,"")</f>
        <v/>
      </c>
    </row>
    <row r="1878" spans="1:16" x14ac:dyDescent="0.25">
      <c r="A1878" s="154" t="str">
        <f>IF(Input!A1878&lt;&gt;"",Input!A1878,"")</f>
        <v/>
      </c>
      <c r="B1878" s="154" t="str">
        <f>IF(Input!D1878&lt;&gt;"",CONCATENATE(Input!D1878,", ",Input!C1878),"")</f>
        <v/>
      </c>
      <c r="C1878" s="154" t="str">
        <f>IF(Input!E1878&lt;&gt;"",Input!E1878,"")</f>
        <v/>
      </c>
      <c r="D1878" s="155" t="str">
        <f>IF(Input!F1878&lt;&gt;"",Input!F1878,"")</f>
        <v/>
      </c>
      <c r="E1878" s="154" t="str">
        <f>IF(Input!I1878&lt;&gt;"",CONCATENATE(Input!I1878,", ",LEFT(Input!H1878,1)),"")</f>
        <v/>
      </c>
      <c r="F1878" s="156"/>
      <c r="G1878" s="157" t="str">
        <f t="shared" si="29"/>
        <v/>
      </c>
      <c r="H1878" s="154" t="str">
        <f>IF(A1878&lt;&gt;"",VLOOKUP(G1878,ScoreRanges!$C$4:$E$8,3),"")</f>
        <v/>
      </c>
      <c r="I1878" s="156"/>
      <c r="J1878" s="129" t="str">
        <f>IF(AND(ConversionTable!$F$2&lt;&gt;"",A1878&lt;&gt;""),VLOOKUP(G1878,ConversionTable!B$2:D$402,3),"")</f>
        <v/>
      </c>
      <c r="K1878" s="66" t="str">
        <f>IF(AND(ConversionTable!$F$2&lt;&gt;"",A1878&lt;&gt;""),VLOOKUP(J1878,ConversionTable!I$4:K$7,3),"")</f>
        <v/>
      </c>
      <c r="M1878" s="66" t="str">
        <f>IF(A1878&lt;&gt;"",(Input!AE1878*ScoringModel!$B$11+Input!AF1878*ScoringModel!$B$21+Input!AG1878*ScoringModel!$B$31)*0.01,"")</f>
        <v/>
      </c>
      <c r="N1878" s="66" t="str">
        <f>IF(A1878&lt;&gt;"",(Input!J1878*ScoringModel!$B$4+Input!K1878*ScoringModel!$B$5+Input!L1878*ScoringModel!$B$6+Input!M1878*ScoringModel!$B$7+Input!N1878*ScoringModel!$B$8+Input!O1878*ScoringModel!$B$9+Input!P1878*ScoringModel!$B$10)*0.01,"")</f>
        <v/>
      </c>
      <c r="O1878" s="66" t="str">
        <f>IF(A1878&lt;&gt;"",(Input!Q1878*ScoringModel!$B$14+Input!R1878*ScoringModel!$B$15+Input!S1878*ScoringModel!$B$16+Input!T1878*ScoringModel!$B$17+Input!U1878*ScoringModel!$B$18+Input!V1878*ScoringModel!$B$19+Input!W1878*ScoringModel!$B$20)*0.01,"")</f>
        <v/>
      </c>
      <c r="P1878" s="66" t="str">
        <f>IF(A1878&lt;&gt;"",(Input!X1878*ScoringModel!$B$24+Input!Y1878*ScoringModel!$B$25+Input!Z1878*ScoringModel!$B$26+Input!AA1878*ScoringModel!$B$27+Input!AB1878*ScoringModel!$B$28+Input!AC1878*ScoringModel!$B$29+Input!AD1878*ScoringModel!$B$30)*0.01,"")</f>
        <v/>
      </c>
    </row>
    <row r="1879" spans="1:16" x14ac:dyDescent="0.25">
      <c r="A1879" s="154" t="str">
        <f>IF(Input!A1879&lt;&gt;"",Input!A1879,"")</f>
        <v/>
      </c>
      <c r="B1879" s="154" t="str">
        <f>IF(Input!D1879&lt;&gt;"",CONCATENATE(Input!D1879,", ",Input!C1879),"")</f>
        <v/>
      </c>
      <c r="C1879" s="154" t="str">
        <f>IF(Input!E1879&lt;&gt;"",Input!E1879,"")</f>
        <v/>
      </c>
      <c r="D1879" s="155" t="str">
        <f>IF(Input!F1879&lt;&gt;"",Input!F1879,"")</f>
        <v/>
      </c>
      <c r="E1879" s="154" t="str">
        <f>IF(Input!I1879&lt;&gt;"",CONCATENATE(Input!I1879,", ",LEFT(Input!H1879,1)),"")</f>
        <v/>
      </c>
      <c r="F1879" s="156"/>
      <c r="G1879" s="157" t="str">
        <f t="shared" si="29"/>
        <v/>
      </c>
      <c r="H1879" s="154" t="str">
        <f>IF(A1879&lt;&gt;"",VLOOKUP(G1879,ScoreRanges!$C$4:$E$8,3),"")</f>
        <v/>
      </c>
      <c r="I1879" s="156"/>
      <c r="J1879" s="129" t="str">
        <f>IF(AND(ConversionTable!$F$2&lt;&gt;"",A1879&lt;&gt;""),VLOOKUP(G1879,ConversionTable!B$2:D$402,3),"")</f>
        <v/>
      </c>
      <c r="K1879" s="66" t="str">
        <f>IF(AND(ConversionTable!$F$2&lt;&gt;"",A1879&lt;&gt;""),VLOOKUP(J1879,ConversionTable!I$4:K$7,3),"")</f>
        <v/>
      </c>
      <c r="M1879" s="66" t="str">
        <f>IF(A1879&lt;&gt;"",(Input!AE1879*ScoringModel!$B$11+Input!AF1879*ScoringModel!$B$21+Input!AG1879*ScoringModel!$B$31)*0.01,"")</f>
        <v/>
      </c>
      <c r="N1879" s="66" t="str">
        <f>IF(A1879&lt;&gt;"",(Input!J1879*ScoringModel!$B$4+Input!K1879*ScoringModel!$B$5+Input!L1879*ScoringModel!$B$6+Input!M1879*ScoringModel!$B$7+Input!N1879*ScoringModel!$B$8+Input!O1879*ScoringModel!$B$9+Input!P1879*ScoringModel!$B$10)*0.01,"")</f>
        <v/>
      </c>
      <c r="O1879" s="66" t="str">
        <f>IF(A1879&lt;&gt;"",(Input!Q1879*ScoringModel!$B$14+Input!R1879*ScoringModel!$B$15+Input!S1879*ScoringModel!$B$16+Input!T1879*ScoringModel!$B$17+Input!U1879*ScoringModel!$B$18+Input!V1879*ScoringModel!$B$19+Input!W1879*ScoringModel!$B$20)*0.01,"")</f>
        <v/>
      </c>
      <c r="P1879" s="66" t="str">
        <f>IF(A1879&lt;&gt;"",(Input!X1879*ScoringModel!$B$24+Input!Y1879*ScoringModel!$B$25+Input!Z1879*ScoringModel!$B$26+Input!AA1879*ScoringModel!$B$27+Input!AB1879*ScoringModel!$B$28+Input!AC1879*ScoringModel!$B$29+Input!AD1879*ScoringModel!$B$30)*0.01,"")</f>
        <v/>
      </c>
    </row>
    <row r="1880" spans="1:16" x14ac:dyDescent="0.25">
      <c r="A1880" s="154" t="str">
        <f>IF(Input!A1880&lt;&gt;"",Input!A1880,"")</f>
        <v/>
      </c>
      <c r="B1880" s="154" t="str">
        <f>IF(Input!D1880&lt;&gt;"",CONCATENATE(Input!D1880,", ",Input!C1880),"")</f>
        <v/>
      </c>
      <c r="C1880" s="154" t="str">
        <f>IF(Input!E1880&lt;&gt;"",Input!E1880,"")</f>
        <v/>
      </c>
      <c r="D1880" s="155" t="str">
        <f>IF(Input!F1880&lt;&gt;"",Input!F1880,"")</f>
        <v/>
      </c>
      <c r="E1880" s="154" t="str">
        <f>IF(Input!I1880&lt;&gt;"",CONCATENATE(Input!I1880,", ",LEFT(Input!H1880,1)),"")</f>
        <v/>
      </c>
      <c r="F1880" s="156"/>
      <c r="G1880" s="157" t="str">
        <f t="shared" si="29"/>
        <v/>
      </c>
      <c r="H1880" s="154" t="str">
        <f>IF(A1880&lt;&gt;"",VLOOKUP(G1880,ScoreRanges!$C$4:$E$8,3),"")</f>
        <v/>
      </c>
      <c r="I1880" s="156"/>
      <c r="J1880" s="129" t="str">
        <f>IF(AND(ConversionTable!$F$2&lt;&gt;"",A1880&lt;&gt;""),VLOOKUP(G1880,ConversionTable!B$2:D$402,3),"")</f>
        <v/>
      </c>
      <c r="K1880" s="66" t="str">
        <f>IF(AND(ConversionTable!$F$2&lt;&gt;"",A1880&lt;&gt;""),VLOOKUP(J1880,ConversionTable!I$4:K$7,3),"")</f>
        <v/>
      </c>
      <c r="M1880" s="66" t="str">
        <f>IF(A1880&lt;&gt;"",(Input!AE1880*ScoringModel!$B$11+Input!AF1880*ScoringModel!$B$21+Input!AG1880*ScoringModel!$B$31)*0.01,"")</f>
        <v/>
      </c>
      <c r="N1880" s="66" t="str">
        <f>IF(A1880&lt;&gt;"",(Input!J1880*ScoringModel!$B$4+Input!K1880*ScoringModel!$B$5+Input!L1880*ScoringModel!$B$6+Input!M1880*ScoringModel!$B$7+Input!N1880*ScoringModel!$B$8+Input!O1880*ScoringModel!$B$9+Input!P1880*ScoringModel!$B$10)*0.01,"")</f>
        <v/>
      </c>
      <c r="O1880" s="66" t="str">
        <f>IF(A1880&lt;&gt;"",(Input!Q1880*ScoringModel!$B$14+Input!R1880*ScoringModel!$B$15+Input!S1880*ScoringModel!$B$16+Input!T1880*ScoringModel!$B$17+Input!U1880*ScoringModel!$B$18+Input!V1880*ScoringModel!$B$19+Input!W1880*ScoringModel!$B$20)*0.01,"")</f>
        <v/>
      </c>
      <c r="P1880" s="66" t="str">
        <f>IF(A1880&lt;&gt;"",(Input!X1880*ScoringModel!$B$24+Input!Y1880*ScoringModel!$B$25+Input!Z1880*ScoringModel!$B$26+Input!AA1880*ScoringModel!$B$27+Input!AB1880*ScoringModel!$B$28+Input!AC1880*ScoringModel!$B$29+Input!AD1880*ScoringModel!$B$30)*0.01,"")</f>
        <v/>
      </c>
    </row>
    <row r="1881" spans="1:16" x14ac:dyDescent="0.25">
      <c r="A1881" s="154" t="str">
        <f>IF(Input!A1881&lt;&gt;"",Input!A1881,"")</f>
        <v/>
      </c>
      <c r="B1881" s="154" t="str">
        <f>IF(Input!D1881&lt;&gt;"",CONCATENATE(Input!D1881,", ",Input!C1881),"")</f>
        <v/>
      </c>
      <c r="C1881" s="154" t="str">
        <f>IF(Input!E1881&lt;&gt;"",Input!E1881,"")</f>
        <v/>
      </c>
      <c r="D1881" s="155" t="str">
        <f>IF(Input!F1881&lt;&gt;"",Input!F1881,"")</f>
        <v/>
      </c>
      <c r="E1881" s="154" t="str">
        <f>IF(Input!I1881&lt;&gt;"",CONCATENATE(Input!I1881,", ",LEFT(Input!H1881,1)),"")</f>
        <v/>
      </c>
      <c r="F1881" s="156"/>
      <c r="G1881" s="157" t="str">
        <f t="shared" si="29"/>
        <v/>
      </c>
      <c r="H1881" s="154" t="str">
        <f>IF(A1881&lt;&gt;"",VLOOKUP(G1881,ScoreRanges!$C$4:$E$8,3),"")</f>
        <v/>
      </c>
      <c r="I1881" s="156"/>
      <c r="J1881" s="129" t="str">
        <f>IF(AND(ConversionTable!$F$2&lt;&gt;"",A1881&lt;&gt;""),VLOOKUP(G1881,ConversionTable!B$2:D$402,3),"")</f>
        <v/>
      </c>
      <c r="K1881" s="66" t="str">
        <f>IF(AND(ConversionTable!$F$2&lt;&gt;"",A1881&lt;&gt;""),VLOOKUP(J1881,ConversionTable!I$4:K$7,3),"")</f>
        <v/>
      </c>
      <c r="M1881" s="66" t="str">
        <f>IF(A1881&lt;&gt;"",(Input!AE1881*ScoringModel!$B$11+Input!AF1881*ScoringModel!$B$21+Input!AG1881*ScoringModel!$B$31)*0.01,"")</f>
        <v/>
      </c>
      <c r="N1881" s="66" t="str">
        <f>IF(A1881&lt;&gt;"",(Input!J1881*ScoringModel!$B$4+Input!K1881*ScoringModel!$B$5+Input!L1881*ScoringModel!$B$6+Input!M1881*ScoringModel!$B$7+Input!N1881*ScoringModel!$B$8+Input!O1881*ScoringModel!$B$9+Input!P1881*ScoringModel!$B$10)*0.01,"")</f>
        <v/>
      </c>
      <c r="O1881" s="66" t="str">
        <f>IF(A1881&lt;&gt;"",(Input!Q1881*ScoringModel!$B$14+Input!R1881*ScoringModel!$B$15+Input!S1881*ScoringModel!$B$16+Input!T1881*ScoringModel!$B$17+Input!U1881*ScoringModel!$B$18+Input!V1881*ScoringModel!$B$19+Input!W1881*ScoringModel!$B$20)*0.01,"")</f>
        <v/>
      </c>
      <c r="P1881" s="66" t="str">
        <f>IF(A1881&lt;&gt;"",(Input!X1881*ScoringModel!$B$24+Input!Y1881*ScoringModel!$B$25+Input!Z1881*ScoringModel!$B$26+Input!AA1881*ScoringModel!$B$27+Input!AB1881*ScoringModel!$B$28+Input!AC1881*ScoringModel!$B$29+Input!AD1881*ScoringModel!$B$30)*0.01,"")</f>
        <v/>
      </c>
    </row>
    <row r="1882" spans="1:16" x14ac:dyDescent="0.25">
      <c r="A1882" s="154" t="str">
        <f>IF(Input!A1882&lt;&gt;"",Input!A1882,"")</f>
        <v/>
      </c>
      <c r="B1882" s="154" t="str">
        <f>IF(Input!D1882&lt;&gt;"",CONCATENATE(Input!D1882,", ",Input!C1882),"")</f>
        <v/>
      </c>
      <c r="C1882" s="154" t="str">
        <f>IF(Input!E1882&lt;&gt;"",Input!E1882,"")</f>
        <v/>
      </c>
      <c r="D1882" s="155" t="str">
        <f>IF(Input!F1882&lt;&gt;"",Input!F1882,"")</f>
        <v/>
      </c>
      <c r="E1882" s="154" t="str">
        <f>IF(Input!I1882&lt;&gt;"",CONCATENATE(Input!I1882,", ",LEFT(Input!H1882,1)),"")</f>
        <v/>
      </c>
      <c r="F1882" s="156"/>
      <c r="G1882" s="157" t="str">
        <f t="shared" si="29"/>
        <v/>
      </c>
      <c r="H1882" s="154" t="str">
        <f>IF(A1882&lt;&gt;"",VLOOKUP(G1882,ScoreRanges!$C$4:$E$8,3),"")</f>
        <v/>
      </c>
      <c r="I1882" s="156"/>
      <c r="J1882" s="129" t="str">
        <f>IF(AND(ConversionTable!$F$2&lt;&gt;"",A1882&lt;&gt;""),VLOOKUP(G1882,ConversionTable!B$2:D$402,3),"")</f>
        <v/>
      </c>
      <c r="K1882" s="66" t="str">
        <f>IF(AND(ConversionTable!$F$2&lt;&gt;"",A1882&lt;&gt;""),VLOOKUP(J1882,ConversionTable!I$4:K$7,3),"")</f>
        <v/>
      </c>
      <c r="M1882" s="66" t="str">
        <f>IF(A1882&lt;&gt;"",(Input!AE1882*ScoringModel!$B$11+Input!AF1882*ScoringModel!$B$21+Input!AG1882*ScoringModel!$B$31)*0.01,"")</f>
        <v/>
      </c>
      <c r="N1882" s="66" t="str">
        <f>IF(A1882&lt;&gt;"",(Input!J1882*ScoringModel!$B$4+Input!K1882*ScoringModel!$B$5+Input!L1882*ScoringModel!$B$6+Input!M1882*ScoringModel!$B$7+Input!N1882*ScoringModel!$B$8+Input!O1882*ScoringModel!$B$9+Input!P1882*ScoringModel!$B$10)*0.01,"")</f>
        <v/>
      </c>
      <c r="O1882" s="66" t="str">
        <f>IF(A1882&lt;&gt;"",(Input!Q1882*ScoringModel!$B$14+Input!R1882*ScoringModel!$B$15+Input!S1882*ScoringModel!$B$16+Input!T1882*ScoringModel!$B$17+Input!U1882*ScoringModel!$B$18+Input!V1882*ScoringModel!$B$19+Input!W1882*ScoringModel!$B$20)*0.01,"")</f>
        <v/>
      </c>
      <c r="P1882" s="66" t="str">
        <f>IF(A1882&lt;&gt;"",(Input!X1882*ScoringModel!$B$24+Input!Y1882*ScoringModel!$B$25+Input!Z1882*ScoringModel!$B$26+Input!AA1882*ScoringModel!$B$27+Input!AB1882*ScoringModel!$B$28+Input!AC1882*ScoringModel!$B$29+Input!AD1882*ScoringModel!$B$30)*0.01,"")</f>
        <v/>
      </c>
    </row>
    <row r="1883" spans="1:16" x14ac:dyDescent="0.25">
      <c r="A1883" s="154" t="str">
        <f>IF(Input!A1883&lt;&gt;"",Input!A1883,"")</f>
        <v/>
      </c>
      <c r="B1883" s="154" t="str">
        <f>IF(Input!D1883&lt;&gt;"",CONCATENATE(Input!D1883,", ",Input!C1883),"")</f>
        <v/>
      </c>
      <c r="C1883" s="154" t="str">
        <f>IF(Input!E1883&lt;&gt;"",Input!E1883,"")</f>
        <v/>
      </c>
      <c r="D1883" s="155" t="str">
        <f>IF(Input!F1883&lt;&gt;"",Input!F1883,"")</f>
        <v/>
      </c>
      <c r="E1883" s="154" t="str">
        <f>IF(Input!I1883&lt;&gt;"",CONCATENATE(Input!I1883,", ",LEFT(Input!H1883,1)),"")</f>
        <v/>
      </c>
      <c r="F1883" s="156"/>
      <c r="G1883" s="157" t="str">
        <f t="shared" si="29"/>
        <v/>
      </c>
      <c r="H1883" s="154" t="str">
        <f>IF(A1883&lt;&gt;"",VLOOKUP(G1883,ScoreRanges!$C$4:$E$8,3),"")</f>
        <v/>
      </c>
      <c r="I1883" s="156"/>
      <c r="J1883" s="129" t="str">
        <f>IF(AND(ConversionTable!$F$2&lt;&gt;"",A1883&lt;&gt;""),VLOOKUP(G1883,ConversionTable!B$2:D$402,3),"")</f>
        <v/>
      </c>
      <c r="K1883" s="66" t="str">
        <f>IF(AND(ConversionTable!$F$2&lt;&gt;"",A1883&lt;&gt;""),VLOOKUP(J1883,ConversionTable!I$4:K$7,3),"")</f>
        <v/>
      </c>
      <c r="M1883" s="66" t="str">
        <f>IF(A1883&lt;&gt;"",(Input!AE1883*ScoringModel!$B$11+Input!AF1883*ScoringModel!$B$21+Input!AG1883*ScoringModel!$B$31)*0.01,"")</f>
        <v/>
      </c>
      <c r="N1883" s="66" t="str">
        <f>IF(A1883&lt;&gt;"",(Input!J1883*ScoringModel!$B$4+Input!K1883*ScoringModel!$B$5+Input!L1883*ScoringModel!$B$6+Input!M1883*ScoringModel!$B$7+Input!N1883*ScoringModel!$B$8+Input!O1883*ScoringModel!$B$9+Input!P1883*ScoringModel!$B$10)*0.01,"")</f>
        <v/>
      </c>
      <c r="O1883" s="66" t="str">
        <f>IF(A1883&lt;&gt;"",(Input!Q1883*ScoringModel!$B$14+Input!R1883*ScoringModel!$B$15+Input!S1883*ScoringModel!$B$16+Input!T1883*ScoringModel!$B$17+Input!U1883*ScoringModel!$B$18+Input!V1883*ScoringModel!$B$19+Input!W1883*ScoringModel!$B$20)*0.01,"")</f>
        <v/>
      </c>
      <c r="P1883" s="66" t="str">
        <f>IF(A1883&lt;&gt;"",(Input!X1883*ScoringModel!$B$24+Input!Y1883*ScoringModel!$B$25+Input!Z1883*ScoringModel!$B$26+Input!AA1883*ScoringModel!$B$27+Input!AB1883*ScoringModel!$B$28+Input!AC1883*ScoringModel!$B$29+Input!AD1883*ScoringModel!$B$30)*0.01,"")</f>
        <v/>
      </c>
    </row>
    <row r="1884" spans="1:16" x14ac:dyDescent="0.25">
      <c r="A1884" s="154" t="str">
        <f>IF(Input!A1884&lt;&gt;"",Input!A1884,"")</f>
        <v/>
      </c>
      <c r="B1884" s="154" t="str">
        <f>IF(Input!D1884&lt;&gt;"",CONCATENATE(Input!D1884,", ",Input!C1884),"")</f>
        <v/>
      </c>
      <c r="C1884" s="154" t="str">
        <f>IF(Input!E1884&lt;&gt;"",Input!E1884,"")</f>
        <v/>
      </c>
      <c r="D1884" s="155" t="str">
        <f>IF(Input!F1884&lt;&gt;"",Input!F1884,"")</f>
        <v/>
      </c>
      <c r="E1884" s="154" t="str">
        <f>IF(Input!I1884&lt;&gt;"",CONCATENATE(Input!I1884,", ",LEFT(Input!H1884,1)),"")</f>
        <v/>
      </c>
      <c r="F1884" s="156"/>
      <c r="G1884" s="157" t="str">
        <f t="shared" si="29"/>
        <v/>
      </c>
      <c r="H1884" s="154" t="str">
        <f>IF(A1884&lt;&gt;"",VLOOKUP(G1884,ScoreRanges!$C$4:$E$8,3),"")</f>
        <v/>
      </c>
      <c r="I1884" s="156"/>
      <c r="J1884" s="129" t="str">
        <f>IF(AND(ConversionTable!$F$2&lt;&gt;"",A1884&lt;&gt;""),VLOOKUP(G1884,ConversionTable!B$2:D$402,3),"")</f>
        <v/>
      </c>
      <c r="K1884" s="66" t="str">
        <f>IF(AND(ConversionTable!$F$2&lt;&gt;"",A1884&lt;&gt;""),VLOOKUP(J1884,ConversionTable!I$4:K$7,3),"")</f>
        <v/>
      </c>
      <c r="M1884" s="66" t="str">
        <f>IF(A1884&lt;&gt;"",(Input!AE1884*ScoringModel!$B$11+Input!AF1884*ScoringModel!$B$21+Input!AG1884*ScoringModel!$B$31)*0.01,"")</f>
        <v/>
      </c>
      <c r="N1884" s="66" t="str">
        <f>IF(A1884&lt;&gt;"",(Input!J1884*ScoringModel!$B$4+Input!K1884*ScoringModel!$B$5+Input!L1884*ScoringModel!$B$6+Input!M1884*ScoringModel!$B$7+Input!N1884*ScoringModel!$B$8+Input!O1884*ScoringModel!$B$9+Input!P1884*ScoringModel!$B$10)*0.01,"")</f>
        <v/>
      </c>
      <c r="O1884" s="66" t="str">
        <f>IF(A1884&lt;&gt;"",(Input!Q1884*ScoringModel!$B$14+Input!R1884*ScoringModel!$B$15+Input!S1884*ScoringModel!$B$16+Input!T1884*ScoringModel!$B$17+Input!U1884*ScoringModel!$B$18+Input!V1884*ScoringModel!$B$19+Input!W1884*ScoringModel!$B$20)*0.01,"")</f>
        <v/>
      </c>
      <c r="P1884" s="66" t="str">
        <f>IF(A1884&lt;&gt;"",(Input!X1884*ScoringModel!$B$24+Input!Y1884*ScoringModel!$B$25+Input!Z1884*ScoringModel!$B$26+Input!AA1884*ScoringModel!$B$27+Input!AB1884*ScoringModel!$B$28+Input!AC1884*ScoringModel!$B$29+Input!AD1884*ScoringModel!$B$30)*0.01,"")</f>
        <v/>
      </c>
    </row>
    <row r="1885" spans="1:16" x14ac:dyDescent="0.25">
      <c r="A1885" s="154" t="str">
        <f>IF(Input!A1885&lt;&gt;"",Input!A1885,"")</f>
        <v/>
      </c>
      <c r="B1885" s="154" t="str">
        <f>IF(Input!D1885&lt;&gt;"",CONCATENATE(Input!D1885,", ",Input!C1885),"")</f>
        <v/>
      </c>
      <c r="C1885" s="154" t="str">
        <f>IF(Input!E1885&lt;&gt;"",Input!E1885,"")</f>
        <v/>
      </c>
      <c r="D1885" s="155" t="str">
        <f>IF(Input!F1885&lt;&gt;"",Input!F1885,"")</f>
        <v/>
      </c>
      <c r="E1885" s="154" t="str">
        <f>IF(Input!I1885&lt;&gt;"",CONCATENATE(Input!I1885,", ",LEFT(Input!H1885,1)),"")</f>
        <v/>
      </c>
      <c r="F1885" s="156"/>
      <c r="G1885" s="157" t="str">
        <f t="shared" si="29"/>
        <v/>
      </c>
      <c r="H1885" s="154" t="str">
        <f>IF(A1885&lt;&gt;"",VLOOKUP(G1885,ScoreRanges!$C$4:$E$8,3),"")</f>
        <v/>
      </c>
      <c r="I1885" s="156"/>
      <c r="J1885" s="129" t="str">
        <f>IF(AND(ConversionTable!$F$2&lt;&gt;"",A1885&lt;&gt;""),VLOOKUP(G1885,ConversionTable!B$2:D$402,3),"")</f>
        <v/>
      </c>
      <c r="K1885" s="66" t="str">
        <f>IF(AND(ConversionTable!$F$2&lt;&gt;"",A1885&lt;&gt;""),VLOOKUP(J1885,ConversionTable!I$4:K$7,3),"")</f>
        <v/>
      </c>
      <c r="M1885" s="66" t="str">
        <f>IF(A1885&lt;&gt;"",(Input!AE1885*ScoringModel!$B$11+Input!AF1885*ScoringModel!$B$21+Input!AG1885*ScoringModel!$B$31)*0.01,"")</f>
        <v/>
      </c>
      <c r="N1885" s="66" t="str">
        <f>IF(A1885&lt;&gt;"",(Input!J1885*ScoringModel!$B$4+Input!K1885*ScoringModel!$B$5+Input!L1885*ScoringModel!$B$6+Input!M1885*ScoringModel!$B$7+Input!N1885*ScoringModel!$B$8+Input!O1885*ScoringModel!$B$9+Input!P1885*ScoringModel!$B$10)*0.01,"")</f>
        <v/>
      </c>
      <c r="O1885" s="66" t="str">
        <f>IF(A1885&lt;&gt;"",(Input!Q1885*ScoringModel!$B$14+Input!R1885*ScoringModel!$B$15+Input!S1885*ScoringModel!$B$16+Input!T1885*ScoringModel!$B$17+Input!U1885*ScoringModel!$B$18+Input!V1885*ScoringModel!$B$19+Input!W1885*ScoringModel!$B$20)*0.01,"")</f>
        <v/>
      </c>
      <c r="P1885" s="66" t="str">
        <f>IF(A1885&lt;&gt;"",(Input!X1885*ScoringModel!$B$24+Input!Y1885*ScoringModel!$B$25+Input!Z1885*ScoringModel!$B$26+Input!AA1885*ScoringModel!$B$27+Input!AB1885*ScoringModel!$B$28+Input!AC1885*ScoringModel!$B$29+Input!AD1885*ScoringModel!$B$30)*0.01,"")</f>
        <v/>
      </c>
    </row>
    <row r="1886" spans="1:16" x14ac:dyDescent="0.25">
      <c r="A1886" s="154" t="str">
        <f>IF(Input!A1886&lt;&gt;"",Input!A1886,"")</f>
        <v/>
      </c>
      <c r="B1886" s="154" t="str">
        <f>IF(Input!D1886&lt;&gt;"",CONCATENATE(Input!D1886,", ",Input!C1886),"")</f>
        <v/>
      </c>
      <c r="C1886" s="154" t="str">
        <f>IF(Input!E1886&lt;&gt;"",Input!E1886,"")</f>
        <v/>
      </c>
      <c r="D1886" s="155" t="str">
        <f>IF(Input!F1886&lt;&gt;"",Input!F1886,"")</f>
        <v/>
      </c>
      <c r="E1886" s="154" t="str">
        <f>IF(Input!I1886&lt;&gt;"",CONCATENATE(Input!I1886,", ",LEFT(Input!H1886,1)),"")</f>
        <v/>
      </c>
      <c r="F1886" s="156"/>
      <c r="G1886" s="157" t="str">
        <f t="shared" si="29"/>
        <v/>
      </c>
      <c r="H1886" s="154" t="str">
        <f>IF(A1886&lt;&gt;"",VLOOKUP(G1886,ScoreRanges!$C$4:$E$8,3),"")</f>
        <v/>
      </c>
      <c r="I1886" s="156"/>
      <c r="J1886" s="129" t="str">
        <f>IF(AND(ConversionTable!$F$2&lt;&gt;"",A1886&lt;&gt;""),VLOOKUP(G1886,ConversionTable!B$2:D$402,3),"")</f>
        <v/>
      </c>
      <c r="K1886" s="66" t="str">
        <f>IF(AND(ConversionTable!$F$2&lt;&gt;"",A1886&lt;&gt;""),VLOOKUP(J1886,ConversionTable!I$4:K$7,3),"")</f>
        <v/>
      </c>
      <c r="M1886" s="66" t="str">
        <f>IF(A1886&lt;&gt;"",(Input!AE1886*ScoringModel!$B$11+Input!AF1886*ScoringModel!$B$21+Input!AG1886*ScoringModel!$B$31)*0.01,"")</f>
        <v/>
      </c>
      <c r="N1886" s="66" t="str">
        <f>IF(A1886&lt;&gt;"",(Input!J1886*ScoringModel!$B$4+Input!K1886*ScoringModel!$B$5+Input!L1886*ScoringModel!$B$6+Input!M1886*ScoringModel!$B$7+Input!N1886*ScoringModel!$B$8+Input!O1886*ScoringModel!$B$9+Input!P1886*ScoringModel!$B$10)*0.01,"")</f>
        <v/>
      </c>
      <c r="O1886" s="66" t="str">
        <f>IF(A1886&lt;&gt;"",(Input!Q1886*ScoringModel!$B$14+Input!R1886*ScoringModel!$B$15+Input!S1886*ScoringModel!$B$16+Input!T1886*ScoringModel!$B$17+Input!U1886*ScoringModel!$B$18+Input!V1886*ScoringModel!$B$19+Input!W1886*ScoringModel!$B$20)*0.01,"")</f>
        <v/>
      </c>
      <c r="P1886" s="66" t="str">
        <f>IF(A1886&lt;&gt;"",(Input!X1886*ScoringModel!$B$24+Input!Y1886*ScoringModel!$B$25+Input!Z1886*ScoringModel!$B$26+Input!AA1886*ScoringModel!$B$27+Input!AB1886*ScoringModel!$B$28+Input!AC1886*ScoringModel!$B$29+Input!AD1886*ScoringModel!$B$30)*0.01,"")</f>
        <v/>
      </c>
    </row>
    <row r="1887" spans="1:16" x14ac:dyDescent="0.25">
      <c r="A1887" s="154" t="str">
        <f>IF(Input!A1887&lt;&gt;"",Input!A1887,"")</f>
        <v/>
      </c>
      <c r="B1887" s="154" t="str">
        <f>IF(Input!D1887&lt;&gt;"",CONCATENATE(Input!D1887,", ",Input!C1887),"")</f>
        <v/>
      </c>
      <c r="C1887" s="154" t="str">
        <f>IF(Input!E1887&lt;&gt;"",Input!E1887,"")</f>
        <v/>
      </c>
      <c r="D1887" s="155" t="str">
        <f>IF(Input!F1887&lt;&gt;"",Input!F1887,"")</f>
        <v/>
      </c>
      <c r="E1887" s="154" t="str">
        <f>IF(Input!I1887&lt;&gt;"",CONCATENATE(Input!I1887,", ",LEFT(Input!H1887,1)),"")</f>
        <v/>
      </c>
      <c r="F1887" s="156"/>
      <c r="G1887" s="157" t="str">
        <f t="shared" si="29"/>
        <v/>
      </c>
      <c r="H1887" s="154" t="str">
        <f>IF(A1887&lt;&gt;"",VLOOKUP(G1887,ScoreRanges!$C$4:$E$8,3),"")</f>
        <v/>
      </c>
      <c r="I1887" s="156"/>
      <c r="J1887" s="129" t="str">
        <f>IF(AND(ConversionTable!$F$2&lt;&gt;"",A1887&lt;&gt;""),VLOOKUP(G1887,ConversionTable!B$2:D$402,3),"")</f>
        <v/>
      </c>
      <c r="K1887" s="66" t="str">
        <f>IF(AND(ConversionTable!$F$2&lt;&gt;"",A1887&lt;&gt;""),VLOOKUP(J1887,ConversionTable!I$4:K$7,3),"")</f>
        <v/>
      </c>
      <c r="M1887" s="66" t="str">
        <f>IF(A1887&lt;&gt;"",(Input!AE1887*ScoringModel!$B$11+Input!AF1887*ScoringModel!$B$21+Input!AG1887*ScoringModel!$B$31)*0.01,"")</f>
        <v/>
      </c>
      <c r="N1887" s="66" t="str">
        <f>IF(A1887&lt;&gt;"",(Input!J1887*ScoringModel!$B$4+Input!K1887*ScoringModel!$B$5+Input!L1887*ScoringModel!$B$6+Input!M1887*ScoringModel!$B$7+Input!N1887*ScoringModel!$B$8+Input!O1887*ScoringModel!$B$9+Input!P1887*ScoringModel!$B$10)*0.01,"")</f>
        <v/>
      </c>
      <c r="O1887" s="66" t="str">
        <f>IF(A1887&lt;&gt;"",(Input!Q1887*ScoringModel!$B$14+Input!R1887*ScoringModel!$B$15+Input!S1887*ScoringModel!$B$16+Input!T1887*ScoringModel!$B$17+Input!U1887*ScoringModel!$B$18+Input!V1887*ScoringModel!$B$19+Input!W1887*ScoringModel!$B$20)*0.01,"")</f>
        <v/>
      </c>
      <c r="P1887" s="66" t="str">
        <f>IF(A1887&lt;&gt;"",(Input!X1887*ScoringModel!$B$24+Input!Y1887*ScoringModel!$B$25+Input!Z1887*ScoringModel!$B$26+Input!AA1887*ScoringModel!$B$27+Input!AB1887*ScoringModel!$B$28+Input!AC1887*ScoringModel!$B$29+Input!AD1887*ScoringModel!$B$30)*0.01,"")</f>
        <v/>
      </c>
    </row>
    <row r="1888" spans="1:16" x14ac:dyDescent="0.25">
      <c r="A1888" s="154" t="str">
        <f>IF(Input!A1888&lt;&gt;"",Input!A1888,"")</f>
        <v/>
      </c>
      <c r="B1888" s="154" t="str">
        <f>IF(Input!D1888&lt;&gt;"",CONCATENATE(Input!D1888,", ",Input!C1888),"")</f>
        <v/>
      </c>
      <c r="C1888" s="154" t="str">
        <f>IF(Input!E1888&lt;&gt;"",Input!E1888,"")</f>
        <v/>
      </c>
      <c r="D1888" s="155" t="str">
        <f>IF(Input!F1888&lt;&gt;"",Input!F1888,"")</f>
        <v/>
      </c>
      <c r="E1888" s="154" t="str">
        <f>IF(Input!I1888&lt;&gt;"",CONCATENATE(Input!I1888,", ",LEFT(Input!H1888,1)),"")</f>
        <v/>
      </c>
      <c r="F1888" s="156"/>
      <c r="G1888" s="157" t="str">
        <f t="shared" si="29"/>
        <v/>
      </c>
      <c r="H1888" s="154" t="str">
        <f>IF(A1888&lt;&gt;"",VLOOKUP(G1888,ScoreRanges!$C$4:$E$8,3),"")</f>
        <v/>
      </c>
      <c r="I1888" s="156"/>
      <c r="J1888" s="129" t="str">
        <f>IF(AND(ConversionTable!$F$2&lt;&gt;"",A1888&lt;&gt;""),VLOOKUP(G1888,ConversionTable!B$2:D$402,3),"")</f>
        <v/>
      </c>
      <c r="K1888" s="66" t="str">
        <f>IF(AND(ConversionTable!$F$2&lt;&gt;"",A1888&lt;&gt;""),VLOOKUP(J1888,ConversionTable!I$4:K$7,3),"")</f>
        <v/>
      </c>
      <c r="M1888" s="66" t="str">
        <f>IF(A1888&lt;&gt;"",(Input!AE1888*ScoringModel!$B$11+Input!AF1888*ScoringModel!$B$21+Input!AG1888*ScoringModel!$B$31)*0.01,"")</f>
        <v/>
      </c>
      <c r="N1888" s="66" t="str">
        <f>IF(A1888&lt;&gt;"",(Input!J1888*ScoringModel!$B$4+Input!K1888*ScoringModel!$B$5+Input!L1888*ScoringModel!$B$6+Input!M1888*ScoringModel!$B$7+Input!N1888*ScoringModel!$B$8+Input!O1888*ScoringModel!$B$9+Input!P1888*ScoringModel!$B$10)*0.01,"")</f>
        <v/>
      </c>
      <c r="O1888" s="66" t="str">
        <f>IF(A1888&lt;&gt;"",(Input!Q1888*ScoringModel!$B$14+Input!R1888*ScoringModel!$B$15+Input!S1888*ScoringModel!$B$16+Input!T1888*ScoringModel!$B$17+Input!U1888*ScoringModel!$B$18+Input!V1888*ScoringModel!$B$19+Input!W1888*ScoringModel!$B$20)*0.01,"")</f>
        <v/>
      </c>
      <c r="P1888" s="66" t="str">
        <f>IF(A1888&lt;&gt;"",(Input!X1888*ScoringModel!$B$24+Input!Y1888*ScoringModel!$B$25+Input!Z1888*ScoringModel!$B$26+Input!AA1888*ScoringModel!$B$27+Input!AB1888*ScoringModel!$B$28+Input!AC1888*ScoringModel!$B$29+Input!AD1888*ScoringModel!$B$30)*0.01,"")</f>
        <v/>
      </c>
    </row>
    <row r="1889" spans="1:16" x14ac:dyDescent="0.25">
      <c r="A1889" s="154" t="str">
        <f>IF(Input!A1889&lt;&gt;"",Input!A1889,"")</f>
        <v/>
      </c>
      <c r="B1889" s="154" t="str">
        <f>IF(Input!D1889&lt;&gt;"",CONCATENATE(Input!D1889,", ",Input!C1889),"")</f>
        <v/>
      </c>
      <c r="C1889" s="154" t="str">
        <f>IF(Input!E1889&lt;&gt;"",Input!E1889,"")</f>
        <v/>
      </c>
      <c r="D1889" s="155" t="str">
        <f>IF(Input!F1889&lt;&gt;"",Input!F1889,"")</f>
        <v/>
      </c>
      <c r="E1889" s="154" t="str">
        <f>IF(Input!I1889&lt;&gt;"",CONCATENATE(Input!I1889,", ",LEFT(Input!H1889,1)),"")</f>
        <v/>
      </c>
      <c r="F1889" s="156"/>
      <c r="G1889" s="157" t="str">
        <f t="shared" si="29"/>
        <v/>
      </c>
      <c r="H1889" s="154" t="str">
        <f>IF(A1889&lt;&gt;"",VLOOKUP(G1889,ScoreRanges!$C$4:$E$8,3),"")</f>
        <v/>
      </c>
      <c r="I1889" s="156"/>
      <c r="J1889" s="129" t="str">
        <f>IF(AND(ConversionTable!$F$2&lt;&gt;"",A1889&lt;&gt;""),VLOOKUP(G1889,ConversionTable!B$2:D$402,3),"")</f>
        <v/>
      </c>
      <c r="K1889" s="66" t="str">
        <f>IF(AND(ConversionTable!$F$2&lt;&gt;"",A1889&lt;&gt;""),VLOOKUP(J1889,ConversionTable!I$4:K$7,3),"")</f>
        <v/>
      </c>
      <c r="M1889" s="66" t="str">
        <f>IF(A1889&lt;&gt;"",(Input!AE1889*ScoringModel!$B$11+Input!AF1889*ScoringModel!$B$21+Input!AG1889*ScoringModel!$B$31)*0.01,"")</f>
        <v/>
      </c>
      <c r="N1889" s="66" t="str">
        <f>IF(A1889&lt;&gt;"",(Input!J1889*ScoringModel!$B$4+Input!K1889*ScoringModel!$B$5+Input!L1889*ScoringModel!$B$6+Input!M1889*ScoringModel!$B$7+Input!N1889*ScoringModel!$B$8+Input!O1889*ScoringModel!$B$9+Input!P1889*ScoringModel!$B$10)*0.01,"")</f>
        <v/>
      </c>
      <c r="O1889" s="66" t="str">
        <f>IF(A1889&lt;&gt;"",(Input!Q1889*ScoringModel!$B$14+Input!R1889*ScoringModel!$B$15+Input!S1889*ScoringModel!$B$16+Input!T1889*ScoringModel!$B$17+Input!U1889*ScoringModel!$B$18+Input!V1889*ScoringModel!$B$19+Input!W1889*ScoringModel!$B$20)*0.01,"")</f>
        <v/>
      </c>
      <c r="P1889" s="66" t="str">
        <f>IF(A1889&lt;&gt;"",(Input!X1889*ScoringModel!$B$24+Input!Y1889*ScoringModel!$B$25+Input!Z1889*ScoringModel!$B$26+Input!AA1889*ScoringModel!$B$27+Input!AB1889*ScoringModel!$B$28+Input!AC1889*ScoringModel!$B$29+Input!AD1889*ScoringModel!$B$30)*0.01,"")</f>
        <v/>
      </c>
    </row>
    <row r="1890" spans="1:16" x14ac:dyDescent="0.25">
      <c r="A1890" s="154" t="str">
        <f>IF(Input!A1890&lt;&gt;"",Input!A1890,"")</f>
        <v/>
      </c>
      <c r="B1890" s="154" t="str">
        <f>IF(Input!D1890&lt;&gt;"",CONCATENATE(Input!D1890,", ",Input!C1890),"")</f>
        <v/>
      </c>
      <c r="C1890" s="154" t="str">
        <f>IF(Input!E1890&lt;&gt;"",Input!E1890,"")</f>
        <v/>
      </c>
      <c r="D1890" s="155" t="str">
        <f>IF(Input!F1890&lt;&gt;"",Input!F1890,"")</f>
        <v/>
      </c>
      <c r="E1890" s="154" t="str">
        <f>IF(Input!I1890&lt;&gt;"",CONCATENATE(Input!I1890,", ",LEFT(Input!H1890,1)),"")</f>
        <v/>
      </c>
      <c r="F1890" s="156"/>
      <c r="G1890" s="157" t="str">
        <f t="shared" si="29"/>
        <v/>
      </c>
      <c r="H1890" s="154" t="str">
        <f>IF(A1890&lt;&gt;"",VLOOKUP(G1890,ScoreRanges!$C$4:$E$8,3),"")</f>
        <v/>
      </c>
      <c r="I1890" s="156"/>
      <c r="J1890" s="129" t="str">
        <f>IF(AND(ConversionTable!$F$2&lt;&gt;"",A1890&lt;&gt;""),VLOOKUP(G1890,ConversionTable!B$2:D$402,3),"")</f>
        <v/>
      </c>
      <c r="K1890" s="66" t="str">
        <f>IF(AND(ConversionTable!$F$2&lt;&gt;"",A1890&lt;&gt;""),VLOOKUP(J1890,ConversionTable!I$4:K$7,3),"")</f>
        <v/>
      </c>
      <c r="M1890" s="66" t="str">
        <f>IF(A1890&lt;&gt;"",(Input!AE1890*ScoringModel!$B$11+Input!AF1890*ScoringModel!$B$21+Input!AG1890*ScoringModel!$B$31)*0.01,"")</f>
        <v/>
      </c>
      <c r="N1890" s="66" t="str">
        <f>IF(A1890&lt;&gt;"",(Input!J1890*ScoringModel!$B$4+Input!K1890*ScoringModel!$B$5+Input!L1890*ScoringModel!$B$6+Input!M1890*ScoringModel!$B$7+Input!N1890*ScoringModel!$B$8+Input!O1890*ScoringModel!$B$9+Input!P1890*ScoringModel!$B$10)*0.01,"")</f>
        <v/>
      </c>
      <c r="O1890" s="66" t="str">
        <f>IF(A1890&lt;&gt;"",(Input!Q1890*ScoringModel!$B$14+Input!R1890*ScoringModel!$B$15+Input!S1890*ScoringModel!$B$16+Input!T1890*ScoringModel!$B$17+Input!U1890*ScoringModel!$B$18+Input!V1890*ScoringModel!$B$19+Input!W1890*ScoringModel!$B$20)*0.01,"")</f>
        <v/>
      </c>
      <c r="P1890" s="66" t="str">
        <f>IF(A1890&lt;&gt;"",(Input!X1890*ScoringModel!$B$24+Input!Y1890*ScoringModel!$B$25+Input!Z1890*ScoringModel!$B$26+Input!AA1890*ScoringModel!$B$27+Input!AB1890*ScoringModel!$B$28+Input!AC1890*ScoringModel!$B$29+Input!AD1890*ScoringModel!$B$30)*0.01,"")</f>
        <v/>
      </c>
    </row>
    <row r="1891" spans="1:16" x14ac:dyDescent="0.25">
      <c r="A1891" s="154" t="str">
        <f>IF(Input!A1891&lt;&gt;"",Input!A1891,"")</f>
        <v/>
      </c>
      <c r="B1891" s="154" t="str">
        <f>IF(Input!D1891&lt;&gt;"",CONCATENATE(Input!D1891,", ",Input!C1891),"")</f>
        <v/>
      </c>
      <c r="C1891" s="154" t="str">
        <f>IF(Input!E1891&lt;&gt;"",Input!E1891,"")</f>
        <v/>
      </c>
      <c r="D1891" s="155" t="str">
        <f>IF(Input!F1891&lt;&gt;"",Input!F1891,"")</f>
        <v/>
      </c>
      <c r="E1891" s="154" t="str">
        <f>IF(Input!I1891&lt;&gt;"",CONCATENATE(Input!I1891,", ",LEFT(Input!H1891,1)),"")</f>
        <v/>
      </c>
      <c r="F1891" s="156"/>
      <c r="G1891" s="157" t="str">
        <f t="shared" si="29"/>
        <v/>
      </c>
      <c r="H1891" s="154" t="str">
        <f>IF(A1891&lt;&gt;"",VLOOKUP(G1891,ScoreRanges!$C$4:$E$8,3),"")</f>
        <v/>
      </c>
      <c r="I1891" s="156"/>
      <c r="J1891" s="129" t="str">
        <f>IF(AND(ConversionTable!$F$2&lt;&gt;"",A1891&lt;&gt;""),VLOOKUP(G1891,ConversionTable!B$2:D$402,3),"")</f>
        <v/>
      </c>
      <c r="K1891" s="66" t="str">
        <f>IF(AND(ConversionTable!$F$2&lt;&gt;"",A1891&lt;&gt;""),VLOOKUP(J1891,ConversionTable!I$4:K$7,3),"")</f>
        <v/>
      </c>
      <c r="M1891" s="66" t="str">
        <f>IF(A1891&lt;&gt;"",(Input!AE1891*ScoringModel!$B$11+Input!AF1891*ScoringModel!$B$21+Input!AG1891*ScoringModel!$B$31)*0.01,"")</f>
        <v/>
      </c>
      <c r="N1891" s="66" t="str">
        <f>IF(A1891&lt;&gt;"",(Input!J1891*ScoringModel!$B$4+Input!K1891*ScoringModel!$B$5+Input!L1891*ScoringModel!$B$6+Input!M1891*ScoringModel!$B$7+Input!N1891*ScoringModel!$B$8+Input!O1891*ScoringModel!$B$9+Input!P1891*ScoringModel!$B$10)*0.01,"")</f>
        <v/>
      </c>
      <c r="O1891" s="66" t="str">
        <f>IF(A1891&lt;&gt;"",(Input!Q1891*ScoringModel!$B$14+Input!R1891*ScoringModel!$B$15+Input!S1891*ScoringModel!$B$16+Input!T1891*ScoringModel!$B$17+Input!U1891*ScoringModel!$B$18+Input!V1891*ScoringModel!$B$19+Input!W1891*ScoringModel!$B$20)*0.01,"")</f>
        <v/>
      </c>
      <c r="P1891" s="66" t="str">
        <f>IF(A1891&lt;&gt;"",(Input!X1891*ScoringModel!$B$24+Input!Y1891*ScoringModel!$B$25+Input!Z1891*ScoringModel!$B$26+Input!AA1891*ScoringModel!$B$27+Input!AB1891*ScoringModel!$B$28+Input!AC1891*ScoringModel!$B$29+Input!AD1891*ScoringModel!$B$30)*0.01,"")</f>
        <v/>
      </c>
    </row>
    <row r="1892" spans="1:16" x14ac:dyDescent="0.25">
      <c r="A1892" s="154" t="str">
        <f>IF(Input!A1892&lt;&gt;"",Input!A1892,"")</f>
        <v/>
      </c>
      <c r="B1892" s="154" t="str">
        <f>IF(Input!D1892&lt;&gt;"",CONCATENATE(Input!D1892,", ",Input!C1892),"")</f>
        <v/>
      </c>
      <c r="C1892" s="154" t="str">
        <f>IF(Input!E1892&lt;&gt;"",Input!E1892,"")</f>
        <v/>
      </c>
      <c r="D1892" s="155" t="str">
        <f>IF(Input!F1892&lt;&gt;"",Input!F1892,"")</f>
        <v/>
      </c>
      <c r="E1892" s="154" t="str">
        <f>IF(Input!I1892&lt;&gt;"",CONCATENATE(Input!I1892,", ",LEFT(Input!H1892,1)),"")</f>
        <v/>
      </c>
      <c r="F1892" s="156"/>
      <c r="G1892" s="157" t="str">
        <f t="shared" si="29"/>
        <v/>
      </c>
      <c r="H1892" s="154" t="str">
        <f>IF(A1892&lt;&gt;"",VLOOKUP(G1892,ScoreRanges!$C$4:$E$8,3),"")</f>
        <v/>
      </c>
      <c r="I1892" s="156"/>
      <c r="J1892" s="129" t="str">
        <f>IF(AND(ConversionTable!$F$2&lt;&gt;"",A1892&lt;&gt;""),VLOOKUP(G1892,ConversionTable!B$2:D$402,3),"")</f>
        <v/>
      </c>
      <c r="K1892" s="66" t="str">
        <f>IF(AND(ConversionTable!$F$2&lt;&gt;"",A1892&lt;&gt;""),VLOOKUP(J1892,ConversionTable!I$4:K$7,3),"")</f>
        <v/>
      </c>
      <c r="M1892" s="66" t="str">
        <f>IF(A1892&lt;&gt;"",(Input!AE1892*ScoringModel!$B$11+Input!AF1892*ScoringModel!$B$21+Input!AG1892*ScoringModel!$B$31)*0.01,"")</f>
        <v/>
      </c>
      <c r="N1892" s="66" t="str">
        <f>IF(A1892&lt;&gt;"",(Input!J1892*ScoringModel!$B$4+Input!K1892*ScoringModel!$B$5+Input!L1892*ScoringModel!$B$6+Input!M1892*ScoringModel!$B$7+Input!N1892*ScoringModel!$B$8+Input!O1892*ScoringModel!$B$9+Input!P1892*ScoringModel!$B$10)*0.01,"")</f>
        <v/>
      </c>
      <c r="O1892" s="66" t="str">
        <f>IF(A1892&lt;&gt;"",(Input!Q1892*ScoringModel!$B$14+Input!R1892*ScoringModel!$B$15+Input!S1892*ScoringModel!$B$16+Input!T1892*ScoringModel!$B$17+Input!U1892*ScoringModel!$B$18+Input!V1892*ScoringModel!$B$19+Input!W1892*ScoringModel!$B$20)*0.01,"")</f>
        <v/>
      </c>
      <c r="P1892" s="66" t="str">
        <f>IF(A1892&lt;&gt;"",(Input!X1892*ScoringModel!$B$24+Input!Y1892*ScoringModel!$B$25+Input!Z1892*ScoringModel!$B$26+Input!AA1892*ScoringModel!$B$27+Input!AB1892*ScoringModel!$B$28+Input!AC1892*ScoringModel!$B$29+Input!AD1892*ScoringModel!$B$30)*0.01,"")</f>
        <v/>
      </c>
    </row>
    <row r="1893" spans="1:16" x14ac:dyDescent="0.25">
      <c r="A1893" s="154" t="str">
        <f>IF(Input!A1893&lt;&gt;"",Input!A1893,"")</f>
        <v/>
      </c>
      <c r="B1893" s="154" t="str">
        <f>IF(Input!D1893&lt;&gt;"",CONCATENATE(Input!D1893,", ",Input!C1893),"")</f>
        <v/>
      </c>
      <c r="C1893" s="154" t="str">
        <f>IF(Input!E1893&lt;&gt;"",Input!E1893,"")</f>
        <v/>
      </c>
      <c r="D1893" s="155" t="str">
        <f>IF(Input!F1893&lt;&gt;"",Input!F1893,"")</f>
        <v/>
      </c>
      <c r="E1893" s="154" t="str">
        <f>IF(Input!I1893&lt;&gt;"",CONCATENATE(Input!I1893,", ",LEFT(Input!H1893,1)),"")</f>
        <v/>
      </c>
      <c r="F1893" s="156"/>
      <c r="G1893" s="157" t="str">
        <f t="shared" si="29"/>
        <v/>
      </c>
      <c r="H1893" s="154" t="str">
        <f>IF(A1893&lt;&gt;"",VLOOKUP(G1893,ScoreRanges!$C$4:$E$8,3),"")</f>
        <v/>
      </c>
      <c r="I1893" s="156"/>
      <c r="J1893" s="129" t="str">
        <f>IF(AND(ConversionTable!$F$2&lt;&gt;"",A1893&lt;&gt;""),VLOOKUP(G1893,ConversionTable!B$2:D$402,3),"")</f>
        <v/>
      </c>
      <c r="K1893" s="66" t="str">
        <f>IF(AND(ConversionTable!$F$2&lt;&gt;"",A1893&lt;&gt;""),VLOOKUP(J1893,ConversionTable!I$4:K$7,3),"")</f>
        <v/>
      </c>
      <c r="M1893" s="66" t="str">
        <f>IF(A1893&lt;&gt;"",(Input!AE1893*ScoringModel!$B$11+Input!AF1893*ScoringModel!$B$21+Input!AG1893*ScoringModel!$B$31)*0.01,"")</f>
        <v/>
      </c>
      <c r="N1893" s="66" t="str">
        <f>IF(A1893&lt;&gt;"",(Input!J1893*ScoringModel!$B$4+Input!K1893*ScoringModel!$B$5+Input!L1893*ScoringModel!$B$6+Input!M1893*ScoringModel!$B$7+Input!N1893*ScoringModel!$B$8+Input!O1893*ScoringModel!$B$9+Input!P1893*ScoringModel!$B$10)*0.01,"")</f>
        <v/>
      </c>
      <c r="O1893" s="66" t="str">
        <f>IF(A1893&lt;&gt;"",(Input!Q1893*ScoringModel!$B$14+Input!R1893*ScoringModel!$B$15+Input!S1893*ScoringModel!$B$16+Input!T1893*ScoringModel!$B$17+Input!U1893*ScoringModel!$B$18+Input!V1893*ScoringModel!$B$19+Input!W1893*ScoringModel!$B$20)*0.01,"")</f>
        <v/>
      </c>
      <c r="P1893" s="66" t="str">
        <f>IF(A1893&lt;&gt;"",(Input!X1893*ScoringModel!$B$24+Input!Y1893*ScoringModel!$B$25+Input!Z1893*ScoringModel!$B$26+Input!AA1893*ScoringModel!$B$27+Input!AB1893*ScoringModel!$B$28+Input!AC1893*ScoringModel!$B$29+Input!AD1893*ScoringModel!$B$30)*0.01,"")</f>
        <v/>
      </c>
    </row>
    <row r="1894" spans="1:16" x14ac:dyDescent="0.25">
      <c r="A1894" s="154" t="str">
        <f>IF(Input!A1894&lt;&gt;"",Input!A1894,"")</f>
        <v/>
      </c>
      <c r="B1894" s="154" t="str">
        <f>IF(Input!D1894&lt;&gt;"",CONCATENATE(Input!D1894,", ",Input!C1894),"")</f>
        <v/>
      </c>
      <c r="C1894" s="154" t="str">
        <f>IF(Input!E1894&lt;&gt;"",Input!E1894,"")</f>
        <v/>
      </c>
      <c r="D1894" s="155" t="str">
        <f>IF(Input!F1894&lt;&gt;"",Input!F1894,"")</f>
        <v/>
      </c>
      <c r="E1894" s="154" t="str">
        <f>IF(Input!I1894&lt;&gt;"",CONCATENATE(Input!I1894,", ",LEFT(Input!H1894,1)),"")</f>
        <v/>
      </c>
      <c r="F1894" s="156"/>
      <c r="G1894" s="157" t="str">
        <f t="shared" si="29"/>
        <v/>
      </c>
      <c r="H1894" s="154" t="str">
        <f>IF(A1894&lt;&gt;"",VLOOKUP(G1894,ScoreRanges!$C$4:$E$8,3),"")</f>
        <v/>
      </c>
      <c r="I1894" s="156"/>
      <c r="J1894" s="129" t="str">
        <f>IF(AND(ConversionTable!$F$2&lt;&gt;"",A1894&lt;&gt;""),VLOOKUP(G1894,ConversionTable!B$2:D$402,3),"")</f>
        <v/>
      </c>
      <c r="K1894" s="66" t="str">
        <f>IF(AND(ConversionTable!$F$2&lt;&gt;"",A1894&lt;&gt;""),VLOOKUP(J1894,ConversionTable!I$4:K$7,3),"")</f>
        <v/>
      </c>
      <c r="M1894" s="66" t="str">
        <f>IF(A1894&lt;&gt;"",(Input!AE1894*ScoringModel!$B$11+Input!AF1894*ScoringModel!$B$21+Input!AG1894*ScoringModel!$B$31)*0.01,"")</f>
        <v/>
      </c>
      <c r="N1894" s="66" t="str">
        <f>IF(A1894&lt;&gt;"",(Input!J1894*ScoringModel!$B$4+Input!K1894*ScoringModel!$B$5+Input!L1894*ScoringModel!$B$6+Input!M1894*ScoringModel!$B$7+Input!N1894*ScoringModel!$B$8+Input!O1894*ScoringModel!$B$9+Input!P1894*ScoringModel!$B$10)*0.01,"")</f>
        <v/>
      </c>
      <c r="O1894" s="66" t="str">
        <f>IF(A1894&lt;&gt;"",(Input!Q1894*ScoringModel!$B$14+Input!R1894*ScoringModel!$B$15+Input!S1894*ScoringModel!$B$16+Input!T1894*ScoringModel!$B$17+Input!U1894*ScoringModel!$B$18+Input!V1894*ScoringModel!$B$19+Input!W1894*ScoringModel!$B$20)*0.01,"")</f>
        <v/>
      </c>
      <c r="P1894" s="66" t="str">
        <f>IF(A1894&lt;&gt;"",(Input!X1894*ScoringModel!$B$24+Input!Y1894*ScoringModel!$B$25+Input!Z1894*ScoringModel!$B$26+Input!AA1894*ScoringModel!$B$27+Input!AB1894*ScoringModel!$B$28+Input!AC1894*ScoringModel!$B$29+Input!AD1894*ScoringModel!$B$30)*0.01,"")</f>
        <v/>
      </c>
    </row>
    <row r="1895" spans="1:16" x14ac:dyDescent="0.25">
      <c r="A1895" s="154" t="str">
        <f>IF(Input!A1895&lt;&gt;"",Input!A1895,"")</f>
        <v/>
      </c>
      <c r="B1895" s="154" t="str">
        <f>IF(Input!D1895&lt;&gt;"",CONCATENATE(Input!D1895,", ",Input!C1895),"")</f>
        <v/>
      </c>
      <c r="C1895" s="154" t="str">
        <f>IF(Input!E1895&lt;&gt;"",Input!E1895,"")</f>
        <v/>
      </c>
      <c r="D1895" s="155" t="str">
        <f>IF(Input!F1895&lt;&gt;"",Input!F1895,"")</f>
        <v/>
      </c>
      <c r="E1895" s="154" t="str">
        <f>IF(Input!I1895&lt;&gt;"",CONCATENATE(Input!I1895,", ",LEFT(Input!H1895,1)),"")</f>
        <v/>
      </c>
      <c r="F1895" s="156"/>
      <c r="G1895" s="157" t="str">
        <f t="shared" si="29"/>
        <v/>
      </c>
      <c r="H1895" s="154" t="str">
        <f>IF(A1895&lt;&gt;"",VLOOKUP(G1895,ScoreRanges!$C$4:$E$8,3),"")</f>
        <v/>
      </c>
      <c r="I1895" s="156"/>
      <c r="J1895" s="129" t="str">
        <f>IF(AND(ConversionTable!$F$2&lt;&gt;"",A1895&lt;&gt;""),VLOOKUP(G1895,ConversionTable!B$2:D$402,3),"")</f>
        <v/>
      </c>
      <c r="K1895" s="66" t="str">
        <f>IF(AND(ConversionTable!$F$2&lt;&gt;"",A1895&lt;&gt;""),VLOOKUP(J1895,ConversionTable!I$4:K$7,3),"")</f>
        <v/>
      </c>
      <c r="M1895" s="66" t="str">
        <f>IF(A1895&lt;&gt;"",(Input!AE1895*ScoringModel!$B$11+Input!AF1895*ScoringModel!$B$21+Input!AG1895*ScoringModel!$B$31)*0.01,"")</f>
        <v/>
      </c>
      <c r="N1895" s="66" t="str">
        <f>IF(A1895&lt;&gt;"",(Input!J1895*ScoringModel!$B$4+Input!K1895*ScoringModel!$B$5+Input!L1895*ScoringModel!$B$6+Input!M1895*ScoringModel!$B$7+Input!N1895*ScoringModel!$B$8+Input!O1895*ScoringModel!$B$9+Input!P1895*ScoringModel!$B$10)*0.01,"")</f>
        <v/>
      </c>
      <c r="O1895" s="66" t="str">
        <f>IF(A1895&lt;&gt;"",(Input!Q1895*ScoringModel!$B$14+Input!R1895*ScoringModel!$B$15+Input!S1895*ScoringModel!$B$16+Input!T1895*ScoringModel!$B$17+Input!U1895*ScoringModel!$B$18+Input!V1895*ScoringModel!$B$19+Input!W1895*ScoringModel!$B$20)*0.01,"")</f>
        <v/>
      </c>
      <c r="P1895" s="66" t="str">
        <f>IF(A1895&lt;&gt;"",(Input!X1895*ScoringModel!$B$24+Input!Y1895*ScoringModel!$B$25+Input!Z1895*ScoringModel!$B$26+Input!AA1895*ScoringModel!$B$27+Input!AB1895*ScoringModel!$B$28+Input!AC1895*ScoringModel!$B$29+Input!AD1895*ScoringModel!$B$30)*0.01,"")</f>
        <v/>
      </c>
    </row>
    <row r="1896" spans="1:16" x14ac:dyDescent="0.25">
      <c r="A1896" s="154" t="str">
        <f>IF(Input!A1896&lt;&gt;"",Input!A1896,"")</f>
        <v/>
      </c>
      <c r="B1896" s="154" t="str">
        <f>IF(Input!D1896&lt;&gt;"",CONCATENATE(Input!D1896,", ",Input!C1896),"")</f>
        <v/>
      </c>
      <c r="C1896" s="154" t="str">
        <f>IF(Input!E1896&lt;&gt;"",Input!E1896,"")</f>
        <v/>
      </c>
      <c r="D1896" s="155" t="str">
        <f>IF(Input!F1896&lt;&gt;"",Input!F1896,"")</f>
        <v/>
      </c>
      <c r="E1896" s="154" t="str">
        <f>IF(Input!I1896&lt;&gt;"",CONCATENATE(Input!I1896,", ",LEFT(Input!H1896,1)),"")</f>
        <v/>
      </c>
      <c r="F1896" s="156"/>
      <c r="G1896" s="157" t="str">
        <f t="shared" si="29"/>
        <v/>
      </c>
      <c r="H1896" s="154" t="str">
        <f>IF(A1896&lt;&gt;"",VLOOKUP(G1896,ScoreRanges!$C$4:$E$8,3),"")</f>
        <v/>
      </c>
      <c r="I1896" s="156"/>
      <c r="J1896" s="129" t="str">
        <f>IF(AND(ConversionTable!$F$2&lt;&gt;"",A1896&lt;&gt;""),VLOOKUP(G1896,ConversionTable!B$2:D$402,3),"")</f>
        <v/>
      </c>
      <c r="K1896" s="66" t="str">
        <f>IF(AND(ConversionTable!$F$2&lt;&gt;"",A1896&lt;&gt;""),VLOOKUP(J1896,ConversionTable!I$4:K$7,3),"")</f>
        <v/>
      </c>
      <c r="M1896" s="66" t="str">
        <f>IF(A1896&lt;&gt;"",(Input!AE1896*ScoringModel!$B$11+Input!AF1896*ScoringModel!$B$21+Input!AG1896*ScoringModel!$B$31)*0.01,"")</f>
        <v/>
      </c>
      <c r="N1896" s="66" t="str">
        <f>IF(A1896&lt;&gt;"",(Input!J1896*ScoringModel!$B$4+Input!K1896*ScoringModel!$B$5+Input!L1896*ScoringModel!$B$6+Input!M1896*ScoringModel!$B$7+Input!N1896*ScoringModel!$B$8+Input!O1896*ScoringModel!$B$9+Input!P1896*ScoringModel!$B$10)*0.01,"")</f>
        <v/>
      </c>
      <c r="O1896" s="66" t="str">
        <f>IF(A1896&lt;&gt;"",(Input!Q1896*ScoringModel!$B$14+Input!R1896*ScoringModel!$B$15+Input!S1896*ScoringModel!$B$16+Input!T1896*ScoringModel!$B$17+Input!U1896*ScoringModel!$B$18+Input!V1896*ScoringModel!$B$19+Input!W1896*ScoringModel!$B$20)*0.01,"")</f>
        <v/>
      </c>
      <c r="P1896" s="66" t="str">
        <f>IF(A1896&lt;&gt;"",(Input!X1896*ScoringModel!$B$24+Input!Y1896*ScoringModel!$B$25+Input!Z1896*ScoringModel!$B$26+Input!AA1896*ScoringModel!$B$27+Input!AB1896*ScoringModel!$B$28+Input!AC1896*ScoringModel!$B$29+Input!AD1896*ScoringModel!$B$30)*0.01,"")</f>
        <v/>
      </c>
    </row>
    <row r="1897" spans="1:16" x14ac:dyDescent="0.25">
      <c r="A1897" s="154" t="str">
        <f>IF(Input!A1897&lt;&gt;"",Input!A1897,"")</f>
        <v/>
      </c>
      <c r="B1897" s="154" t="str">
        <f>IF(Input!D1897&lt;&gt;"",CONCATENATE(Input!D1897,", ",Input!C1897),"")</f>
        <v/>
      </c>
      <c r="C1897" s="154" t="str">
        <f>IF(Input!E1897&lt;&gt;"",Input!E1897,"")</f>
        <v/>
      </c>
      <c r="D1897" s="155" t="str">
        <f>IF(Input!F1897&lt;&gt;"",Input!F1897,"")</f>
        <v/>
      </c>
      <c r="E1897" s="154" t="str">
        <f>IF(Input!I1897&lt;&gt;"",CONCATENATE(Input!I1897,", ",LEFT(Input!H1897,1)),"")</f>
        <v/>
      </c>
      <c r="F1897" s="156"/>
      <c r="G1897" s="157" t="str">
        <f t="shared" si="29"/>
        <v/>
      </c>
      <c r="H1897" s="154" t="str">
        <f>IF(A1897&lt;&gt;"",VLOOKUP(G1897,ScoreRanges!$C$4:$E$8,3),"")</f>
        <v/>
      </c>
      <c r="I1897" s="156"/>
      <c r="J1897" s="129" t="str">
        <f>IF(AND(ConversionTable!$F$2&lt;&gt;"",A1897&lt;&gt;""),VLOOKUP(G1897,ConversionTable!B$2:D$402,3),"")</f>
        <v/>
      </c>
      <c r="K1897" s="66" t="str">
        <f>IF(AND(ConversionTable!$F$2&lt;&gt;"",A1897&lt;&gt;""),VLOOKUP(J1897,ConversionTable!I$4:K$7,3),"")</f>
        <v/>
      </c>
      <c r="M1897" s="66" t="str">
        <f>IF(A1897&lt;&gt;"",(Input!AE1897*ScoringModel!$B$11+Input!AF1897*ScoringModel!$B$21+Input!AG1897*ScoringModel!$B$31)*0.01,"")</f>
        <v/>
      </c>
      <c r="N1897" s="66" t="str">
        <f>IF(A1897&lt;&gt;"",(Input!J1897*ScoringModel!$B$4+Input!K1897*ScoringModel!$B$5+Input!L1897*ScoringModel!$B$6+Input!M1897*ScoringModel!$B$7+Input!N1897*ScoringModel!$B$8+Input!O1897*ScoringModel!$B$9+Input!P1897*ScoringModel!$B$10)*0.01,"")</f>
        <v/>
      </c>
      <c r="O1897" s="66" t="str">
        <f>IF(A1897&lt;&gt;"",(Input!Q1897*ScoringModel!$B$14+Input!R1897*ScoringModel!$B$15+Input!S1897*ScoringModel!$B$16+Input!T1897*ScoringModel!$B$17+Input!U1897*ScoringModel!$B$18+Input!V1897*ScoringModel!$B$19+Input!W1897*ScoringModel!$B$20)*0.01,"")</f>
        <v/>
      </c>
      <c r="P1897" s="66" t="str">
        <f>IF(A1897&lt;&gt;"",(Input!X1897*ScoringModel!$B$24+Input!Y1897*ScoringModel!$B$25+Input!Z1897*ScoringModel!$B$26+Input!AA1897*ScoringModel!$B$27+Input!AB1897*ScoringModel!$B$28+Input!AC1897*ScoringModel!$B$29+Input!AD1897*ScoringModel!$B$30)*0.01,"")</f>
        <v/>
      </c>
    </row>
    <row r="1898" spans="1:16" x14ac:dyDescent="0.25">
      <c r="A1898" s="154" t="str">
        <f>IF(Input!A1898&lt;&gt;"",Input!A1898,"")</f>
        <v/>
      </c>
      <c r="B1898" s="154" t="str">
        <f>IF(Input!D1898&lt;&gt;"",CONCATENATE(Input!D1898,", ",Input!C1898),"")</f>
        <v/>
      </c>
      <c r="C1898" s="154" t="str">
        <f>IF(Input!E1898&lt;&gt;"",Input!E1898,"")</f>
        <v/>
      </c>
      <c r="D1898" s="155" t="str">
        <f>IF(Input!F1898&lt;&gt;"",Input!F1898,"")</f>
        <v/>
      </c>
      <c r="E1898" s="154" t="str">
        <f>IF(Input!I1898&lt;&gt;"",CONCATENATE(Input!I1898,", ",LEFT(Input!H1898,1)),"")</f>
        <v/>
      </c>
      <c r="F1898" s="156"/>
      <c r="G1898" s="157" t="str">
        <f t="shared" si="29"/>
        <v/>
      </c>
      <c r="H1898" s="154" t="str">
        <f>IF(A1898&lt;&gt;"",VLOOKUP(G1898,ScoreRanges!$C$4:$E$8,3),"")</f>
        <v/>
      </c>
      <c r="I1898" s="156"/>
      <c r="J1898" s="129" t="str">
        <f>IF(AND(ConversionTable!$F$2&lt;&gt;"",A1898&lt;&gt;""),VLOOKUP(G1898,ConversionTable!B$2:D$402,3),"")</f>
        <v/>
      </c>
      <c r="K1898" s="66" t="str">
        <f>IF(AND(ConversionTable!$F$2&lt;&gt;"",A1898&lt;&gt;""),VLOOKUP(J1898,ConversionTable!I$4:K$7,3),"")</f>
        <v/>
      </c>
      <c r="M1898" s="66" t="str">
        <f>IF(A1898&lt;&gt;"",(Input!AE1898*ScoringModel!$B$11+Input!AF1898*ScoringModel!$B$21+Input!AG1898*ScoringModel!$B$31)*0.01,"")</f>
        <v/>
      </c>
      <c r="N1898" s="66" t="str">
        <f>IF(A1898&lt;&gt;"",(Input!J1898*ScoringModel!$B$4+Input!K1898*ScoringModel!$B$5+Input!L1898*ScoringModel!$B$6+Input!M1898*ScoringModel!$B$7+Input!N1898*ScoringModel!$B$8+Input!O1898*ScoringModel!$B$9+Input!P1898*ScoringModel!$B$10)*0.01,"")</f>
        <v/>
      </c>
      <c r="O1898" s="66" t="str">
        <f>IF(A1898&lt;&gt;"",(Input!Q1898*ScoringModel!$B$14+Input!R1898*ScoringModel!$B$15+Input!S1898*ScoringModel!$B$16+Input!T1898*ScoringModel!$B$17+Input!U1898*ScoringModel!$B$18+Input!V1898*ScoringModel!$B$19+Input!W1898*ScoringModel!$B$20)*0.01,"")</f>
        <v/>
      </c>
      <c r="P1898" s="66" t="str">
        <f>IF(A1898&lt;&gt;"",(Input!X1898*ScoringModel!$B$24+Input!Y1898*ScoringModel!$B$25+Input!Z1898*ScoringModel!$B$26+Input!AA1898*ScoringModel!$B$27+Input!AB1898*ScoringModel!$B$28+Input!AC1898*ScoringModel!$B$29+Input!AD1898*ScoringModel!$B$30)*0.01,"")</f>
        <v/>
      </c>
    </row>
    <row r="1899" spans="1:16" x14ac:dyDescent="0.25">
      <c r="A1899" s="154" t="str">
        <f>IF(Input!A1899&lt;&gt;"",Input!A1899,"")</f>
        <v/>
      </c>
      <c r="B1899" s="154" t="str">
        <f>IF(Input!D1899&lt;&gt;"",CONCATENATE(Input!D1899,", ",Input!C1899),"")</f>
        <v/>
      </c>
      <c r="C1899" s="154" t="str">
        <f>IF(Input!E1899&lt;&gt;"",Input!E1899,"")</f>
        <v/>
      </c>
      <c r="D1899" s="155" t="str">
        <f>IF(Input!F1899&lt;&gt;"",Input!F1899,"")</f>
        <v/>
      </c>
      <c r="E1899" s="154" t="str">
        <f>IF(Input!I1899&lt;&gt;"",CONCATENATE(Input!I1899,", ",LEFT(Input!H1899,1)),"")</f>
        <v/>
      </c>
      <c r="F1899" s="156"/>
      <c r="G1899" s="157" t="str">
        <f t="shared" si="29"/>
        <v/>
      </c>
      <c r="H1899" s="154" t="str">
        <f>IF(A1899&lt;&gt;"",VLOOKUP(G1899,ScoreRanges!$C$4:$E$8,3),"")</f>
        <v/>
      </c>
      <c r="I1899" s="156"/>
      <c r="J1899" s="129" t="str">
        <f>IF(AND(ConversionTable!$F$2&lt;&gt;"",A1899&lt;&gt;""),VLOOKUP(G1899,ConversionTable!B$2:D$402,3),"")</f>
        <v/>
      </c>
      <c r="K1899" s="66" t="str">
        <f>IF(AND(ConversionTable!$F$2&lt;&gt;"",A1899&lt;&gt;""),VLOOKUP(J1899,ConversionTable!I$4:K$7,3),"")</f>
        <v/>
      </c>
      <c r="M1899" s="66" t="str">
        <f>IF(A1899&lt;&gt;"",(Input!AE1899*ScoringModel!$B$11+Input!AF1899*ScoringModel!$B$21+Input!AG1899*ScoringModel!$B$31)*0.01,"")</f>
        <v/>
      </c>
      <c r="N1899" s="66" t="str">
        <f>IF(A1899&lt;&gt;"",(Input!J1899*ScoringModel!$B$4+Input!K1899*ScoringModel!$B$5+Input!L1899*ScoringModel!$B$6+Input!M1899*ScoringModel!$B$7+Input!N1899*ScoringModel!$B$8+Input!O1899*ScoringModel!$B$9+Input!P1899*ScoringModel!$B$10)*0.01,"")</f>
        <v/>
      </c>
      <c r="O1899" s="66" t="str">
        <f>IF(A1899&lt;&gt;"",(Input!Q1899*ScoringModel!$B$14+Input!R1899*ScoringModel!$B$15+Input!S1899*ScoringModel!$B$16+Input!T1899*ScoringModel!$B$17+Input!U1899*ScoringModel!$B$18+Input!V1899*ScoringModel!$B$19+Input!W1899*ScoringModel!$B$20)*0.01,"")</f>
        <v/>
      </c>
      <c r="P1899" s="66" t="str">
        <f>IF(A1899&lt;&gt;"",(Input!X1899*ScoringModel!$B$24+Input!Y1899*ScoringModel!$B$25+Input!Z1899*ScoringModel!$B$26+Input!AA1899*ScoringModel!$B$27+Input!AB1899*ScoringModel!$B$28+Input!AC1899*ScoringModel!$B$29+Input!AD1899*ScoringModel!$B$30)*0.01,"")</f>
        <v/>
      </c>
    </row>
    <row r="1900" spans="1:16" x14ac:dyDescent="0.25">
      <c r="A1900" s="154" t="str">
        <f>IF(Input!A1900&lt;&gt;"",Input!A1900,"")</f>
        <v/>
      </c>
      <c r="B1900" s="154" t="str">
        <f>IF(Input!D1900&lt;&gt;"",CONCATENATE(Input!D1900,", ",Input!C1900),"")</f>
        <v/>
      </c>
      <c r="C1900" s="154" t="str">
        <f>IF(Input!E1900&lt;&gt;"",Input!E1900,"")</f>
        <v/>
      </c>
      <c r="D1900" s="155" t="str">
        <f>IF(Input!F1900&lt;&gt;"",Input!F1900,"")</f>
        <v/>
      </c>
      <c r="E1900" s="154" t="str">
        <f>IF(Input!I1900&lt;&gt;"",CONCATENATE(Input!I1900,", ",LEFT(Input!H1900,1)),"")</f>
        <v/>
      </c>
      <c r="F1900" s="156"/>
      <c r="G1900" s="157" t="str">
        <f t="shared" si="29"/>
        <v/>
      </c>
      <c r="H1900" s="154" t="str">
        <f>IF(A1900&lt;&gt;"",VLOOKUP(G1900,ScoreRanges!$C$4:$E$8,3),"")</f>
        <v/>
      </c>
      <c r="I1900" s="156"/>
      <c r="J1900" s="129" t="str">
        <f>IF(AND(ConversionTable!$F$2&lt;&gt;"",A1900&lt;&gt;""),VLOOKUP(G1900,ConversionTable!B$2:D$402,3),"")</f>
        <v/>
      </c>
      <c r="K1900" s="66" t="str">
        <f>IF(AND(ConversionTable!$F$2&lt;&gt;"",A1900&lt;&gt;""),VLOOKUP(J1900,ConversionTable!I$4:K$7,3),"")</f>
        <v/>
      </c>
      <c r="M1900" s="66" t="str">
        <f>IF(A1900&lt;&gt;"",(Input!AE1900*ScoringModel!$B$11+Input!AF1900*ScoringModel!$B$21+Input!AG1900*ScoringModel!$B$31)*0.01,"")</f>
        <v/>
      </c>
      <c r="N1900" s="66" t="str">
        <f>IF(A1900&lt;&gt;"",(Input!J1900*ScoringModel!$B$4+Input!K1900*ScoringModel!$B$5+Input!L1900*ScoringModel!$B$6+Input!M1900*ScoringModel!$B$7+Input!N1900*ScoringModel!$B$8+Input!O1900*ScoringModel!$B$9+Input!P1900*ScoringModel!$B$10)*0.01,"")</f>
        <v/>
      </c>
      <c r="O1900" s="66" t="str">
        <f>IF(A1900&lt;&gt;"",(Input!Q1900*ScoringModel!$B$14+Input!R1900*ScoringModel!$B$15+Input!S1900*ScoringModel!$B$16+Input!T1900*ScoringModel!$B$17+Input!U1900*ScoringModel!$B$18+Input!V1900*ScoringModel!$B$19+Input!W1900*ScoringModel!$B$20)*0.01,"")</f>
        <v/>
      </c>
      <c r="P1900" s="66" t="str">
        <f>IF(A1900&lt;&gt;"",(Input!X1900*ScoringModel!$B$24+Input!Y1900*ScoringModel!$B$25+Input!Z1900*ScoringModel!$B$26+Input!AA1900*ScoringModel!$B$27+Input!AB1900*ScoringModel!$B$28+Input!AC1900*ScoringModel!$B$29+Input!AD1900*ScoringModel!$B$30)*0.01,"")</f>
        <v/>
      </c>
    </row>
    <row r="1901" spans="1:16" x14ac:dyDescent="0.25">
      <c r="A1901" s="154" t="str">
        <f>IF(Input!A1901&lt;&gt;"",Input!A1901,"")</f>
        <v/>
      </c>
      <c r="B1901" s="154" t="str">
        <f>IF(Input!D1901&lt;&gt;"",CONCATENATE(Input!D1901,", ",Input!C1901),"")</f>
        <v/>
      </c>
      <c r="C1901" s="154" t="str">
        <f>IF(Input!E1901&lt;&gt;"",Input!E1901,"")</f>
        <v/>
      </c>
      <c r="D1901" s="155" t="str">
        <f>IF(Input!F1901&lt;&gt;"",Input!F1901,"")</f>
        <v/>
      </c>
      <c r="E1901" s="154" t="str">
        <f>IF(Input!I1901&lt;&gt;"",CONCATENATE(Input!I1901,", ",LEFT(Input!H1901,1)),"")</f>
        <v/>
      </c>
      <c r="F1901" s="156"/>
      <c r="G1901" s="157" t="str">
        <f t="shared" si="29"/>
        <v/>
      </c>
      <c r="H1901" s="154" t="str">
        <f>IF(A1901&lt;&gt;"",VLOOKUP(G1901,ScoreRanges!$C$4:$E$8,3),"")</f>
        <v/>
      </c>
      <c r="I1901" s="156"/>
      <c r="J1901" s="129" t="str">
        <f>IF(AND(ConversionTable!$F$2&lt;&gt;"",A1901&lt;&gt;""),VLOOKUP(G1901,ConversionTable!B$2:D$402,3),"")</f>
        <v/>
      </c>
      <c r="K1901" s="66" t="str">
        <f>IF(AND(ConversionTable!$F$2&lt;&gt;"",A1901&lt;&gt;""),VLOOKUP(J1901,ConversionTable!I$4:K$7,3),"")</f>
        <v/>
      </c>
      <c r="M1901" s="66" t="str">
        <f>IF(A1901&lt;&gt;"",(Input!AE1901*ScoringModel!$B$11+Input!AF1901*ScoringModel!$B$21+Input!AG1901*ScoringModel!$B$31)*0.01,"")</f>
        <v/>
      </c>
      <c r="N1901" s="66" t="str">
        <f>IF(A1901&lt;&gt;"",(Input!J1901*ScoringModel!$B$4+Input!K1901*ScoringModel!$B$5+Input!L1901*ScoringModel!$B$6+Input!M1901*ScoringModel!$B$7+Input!N1901*ScoringModel!$B$8+Input!O1901*ScoringModel!$B$9+Input!P1901*ScoringModel!$B$10)*0.01,"")</f>
        <v/>
      </c>
      <c r="O1901" s="66" t="str">
        <f>IF(A1901&lt;&gt;"",(Input!Q1901*ScoringModel!$B$14+Input!R1901*ScoringModel!$B$15+Input!S1901*ScoringModel!$B$16+Input!T1901*ScoringModel!$B$17+Input!U1901*ScoringModel!$B$18+Input!V1901*ScoringModel!$B$19+Input!W1901*ScoringModel!$B$20)*0.01,"")</f>
        <v/>
      </c>
      <c r="P1901" s="66" t="str">
        <f>IF(A1901&lt;&gt;"",(Input!X1901*ScoringModel!$B$24+Input!Y1901*ScoringModel!$B$25+Input!Z1901*ScoringModel!$B$26+Input!AA1901*ScoringModel!$B$27+Input!AB1901*ScoringModel!$B$28+Input!AC1901*ScoringModel!$B$29+Input!AD1901*ScoringModel!$B$30)*0.01,"")</f>
        <v/>
      </c>
    </row>
    <row r="1902" spans="1:16" x14ac:dyDescent="0.25">
      <c r="A1902" s="154" t="str">
        <f>IF(Input!A1902&lt;&gt;"",Input!A1902,"")</f>
        <v/>
      </c>
      <c r="B1902" s="154" t="str">
        <f>IF(Input!D1902&lt;&gt;"",CONCATENATE(Input!D1902,", ",Input!C1902),"")</f>
        <v/>
      </c>
      <c r="C1902" s="154" t="str">
        <f>IF(Input!E1902&lt;&gt;"",Input!E1902,"")</f>
        <v/>
      </c>
      <c r="D1902" s="155" t="str">
        <f>IF(Input!F1902&lt;&gt;"",Input!F1902,"")</f>
        <v/>
      </c>
      <c r="E1902" s="154" t="str">
        <f>IF(Input!I1902&lt;&gt;"",CONCATENATE(Input!I1902,", ",LEFT(Input!H1902,1)),"")</f>
        <v/>
      </c>
      <c r="F1902" s="156"/>
      <c r="G1902" s="157" t="str">
        <f t="shared" si="29"/>
        <v/>
      </c>
      <c r="H1902" s="154" t="str">
        <f>IF(A1902&lt;&gt;"",VLOOKUP(G1902,ScoreRanges!$C$4:$E$8,3),"")</f>
        <v/>
      </c>
      <c r="I1902" s="156"/>
      <c r="J1902" s="129" t="str">
        <f>IF(AND(ConversionTable!$F$2&lt;&gt;"",A1902&lt;&gt;""),VLOOKUP(G1902,ConversionTable!B$2:D$402,3),"")</f>
        <v/>
      </c>
      <c r="K1902" s="66" t="str">
        <f>IF(AND(ConversionTable!$F$2&lt;&gt;"",A1902&lt;&gt;""),VLOOKUP(J1902,ConversionTable!I$4:K$7,3),"")</f>
        <v/>
      </c>
      <c r="M1902" s="66" t="str">
        <f>IF(A1902&lt;&gt;"",(Input!AE1902*ScoringModel!$B$11+Input!AF1902*ScoringModel!$B$21+Input!AG1902*ScoringModel!$B$31)*0.01,"")</f>
        <v/>
      </c>
      <c r="N1902" s="66" t="str">
        <f>IF(A1902&lt;&gt;"",(Input!J1902*ScoringModel!$B$4+Input!K1902*ScoringModel!$B$5+Input!L1902*ScoringModel!$B$6+Input!M1902*ScoringModel!$B$7+Input!N1902*ScoringModel!$B$8+Input!O1902*ScoringModel!$B$9+Input!P1902*ScoringModel!$B$10)*0.01,"")</f>
        <v/>
      </c>
      <c r="O1902" s="66" t="str">
        <f>IF(A1902&lt;&gt;"",(Input!Q1902*ScoringModel!$B$14+Input!R1902*ScoringModel!$B$15+Input!S1902*ScoringModel!$B$16+Input!T1902*ScoringModel!$B$17+Input!U1902*ScoringModel!$B$18+Input!V1902*ScoringModel!$B$19+Input!W1902*ScoringModel!$B$20)*0.01,"")</f>
        <v/>
      </c>
      <c r="P1902" s="66" t="str">
        <f>IF(A1902&lt;&gt;"",(Input!X1902*ScoringModel!$B$24+Input!Y1902*ScoringModel!$B$25+Input!Z1902*ScoringModel!$B$26+Input!AA1902*ScoringModel!$B$27+Input!AB1902*ScoringModel!$B$28+Input!AC1902*ScoringModel!$B$29+Input!AD1902*ScoringModel!$B$30)*0.01,"")</f>
        <v/>
      </c>
    </row>
    <row r="1903" spans="1:16" x14ac:dyDescent="0.25">
      <c r="A1903" s="154" t="str">
        <f>IF(Input!A1903&lt;&gt;"",Input!A1903,"")</f>
        <v/>
      </c>
      <c r="B1903" s="154" t="str">
        <f>IF(Input!D1903&lt;&gt;"",CONCATENATE(Input!D1903,", ",Input!C1903),"")</f>
        <v/>
      </c>
      <c r="C1903" s="154" t="str">
        <f>IF(Input!E1903&lt;&gt;"",Input!E1903,"")</f>
        <v/>
      </c>
      <c r="D1903" s="155" t="str">
        <f>IF(Input!F1903&lt;&gt;"",Input!F1903,"")</f>
        <v/>
      </c>
      <c r="E1903" s="154" t="str">
        <f>IF(Input!I1903&lt;&gt;"",CONCATENATE(Input!I1903,", ",LEFT(Input!H1903,1)),"")</f>
        <v/>
      </c>
      <c r="F1903" s="156"/>
      <c r="G1903" s="157" t="str">
        <f t="shared" si="29"/>
        <v/>
      </c>
      <c r="H1903" s="154" t="str">
        <f>IF(A1903&lt;&gt;"",VLOOKUP(G1903,ScoreRanges!$C$4:$E$8,3),"")</f>
        <v/>
      </c>
      <c r="I1903" s="156"/>
      <c r="J1903" s="129" t="str">
        <f>IF(AND(ConversionTable!$F$2&lt;&gt;"",A1903&lt;&gt;""),VLOOKUP(G1903,ConversionTable!B$2:D$402,3),"")</f>
        <v/>
      </c>
      <c r="K1903" s="66" t="str">
        <f>IF(AND(ConversionTable!$F$2&lt;&gt;"",A1903&lt;&gt;""),VLOOKUP(J1903,ConversionTable!I$4:K$7,3),"")</f>
        <v/>
      </c>
      <c r="M1903" s="66" t="str">
        <f>IF(A1903&lt;&gt;"",(Input!AE1903*ScoringModel!$B$11+Input!AF1903*ScoringModel!$B$21+Input!AG1903*ScoringModel!$B$31)*0.01,"")</f>
        <v/>
      </c>
      <c r="N1903" s="66" t="str">
        <f>IF(A1903&lt;&gt;"",(Input!J1903*ScoringModel!$B$4+Input!K1903*ScoringModel!$B$5+Input!L1903*ScoringModel!$B$6+Input!M1903*ScoringModel!$B$7+Input!N1903*ScoringModel!$B$8+Input!O1903*ScoringModel!$B$9+Input!P1903*ScoringModel!$B$10)*0.01,"")</f>
        <v/>
      </c>
      <c r="O1903" s="66" t="str">
        <f>IF(A1903&lt;&gt;"",(Input!Q1903*ScoringModel!$B$14+Input!R1903*ScoringModel!$B$15+Input!S1903*ScoringModel!$B$16+Input!T1903*ScoringModel!$B$17+Input!U1903*ScoringModel!$B$18+Input!V1903*ScoringModel!$B$19+Input!W1903*ScoringModel!$B$20)*0.01,"")</f>
        <v/>
      </c>
      <c r="P1903" s="66" t="str">
        <f>IF(A1903&lt;&gt;"",(Input!X1903*ScoringModel!$B$24+Input!Y1903*ScoringModel!$B$25+Input!Z1903*ScoringModel!$B$26+Input!AA1903*ScoringModel!$B$27+Input!AB1903*ScoringModel!$B$28+Input!AC1903*ScoringModel!$B$29+Input!AD1903*ScoringModel!$B$30)*0.01,"")</f>
        <v/>
      </c>
    </row>
    <row r="1904" spans="1:16" x14ac:dyDescent="0.25">
      <c r="A1904" s="154" t="str">
        <f>IF(Input!A1904&lt;&gt;"",Input!A1904,"")</f>
        <v/>
      </c>
      <c r="B1904" s="154" t="str">
        <f>IF(Input!D1904&lt;&gt;"",CONCATENATE(Input!D1904,", ",Input!C1904),"")</f>
        <v/>
      </c>
      <c r="C1904" s="154" t="str">
        <f>IF(Input!E1904&lt;&gt;"",Input!E1904,"")</f>
        <v/>
      </c>
      <c r="D1904" s="155" t="str">
        <f>IF(Input!F1904&lt;&gt;"",Input!F1904,"")</f>
        <v/>
      </c>
      <c r="E1904" s="154" t="str">
        <f>IF(Input!I1904&lt;&gt;"",CONCATENATE(Input!I1904,", ",LEFT(Input!H1904,1)),"")</f>
        <v/>
      </c>
      <c r="F1904" s="156"/>
      <c r="G1904" s="157" t="str">
        <f t="shared" si="29"/>
        <v/>
      </c>
      <c r="H1904" s="154" t="str">
        <f>IF(A1904&lt;&gt;"",VLOOKUP(G1904,ScoreRanges!$C$4:$E$8,3),"")</f>
        <v/>
      </c>
      <c r="I1904" s="156"/>
      <c r="J1904" s="129" t="str">
        <f>IF(AND(ConversionTable!$F$2&lt;&gt;"",A1904&lt;&gt;""),VLOOKUP(G1904,ConversionTable!B$2:D$402,3),"")</f>
        <v/>
      </c>
      <c r="K1904" s="66" t="str">
        <f>IF(AND(ConversionTable!$F$2&lt;&gt;"",A1904&lt;&gt;""),VLOOKUP(J1904,ConversionTable!I$4:K$7,3),"")</f>
        <v/>
      </c>
      <c r="M1904" s="66" t="str">
        <f>IF(A1904&lt;&gt;"",(Input!AE1904*ScoringModel!$B$11+Input!AF1904*ScoringModel!$B$21+Input!AG1904*ScoringModel!$B$31)*0.01,"")</f>
        <v/>
      </c>
      <c r="N1904" s="66" t="str">
        <f>IF(A1904&lt;&gt;"",(Input!J1904*ScoringModel!$B$4+Input!K1904*ScoringModel!$B$5+Input!L1904*ScoringModel!$B$6+Input!M1904*ScoringModel!$B$7+Input!N1904*ScoringModel!$B$8+Input!O1904*ScoringModel!$B$9+Input!P1904*ScoringModel!$B$10)*0.01,"")</f>
        <v/>
      </c>
      <c r="O1904" s="66" t="str">
        <f>IF(A1904&lt;&gt;"",(Input!Q1904*ScoringModel!$B$14+Input!R1904*ScoringModel!$B$15+Input!S1904*ScoringModel!$B$16+Input!T1904*ScoringModel!$B$17+Input!U1904*ScoringModel!$B$18+Input!V1904*ScoringModel!$B$19+Input!W1904*ScoringModel!$B$20)*0.01,"")</f>
        <v/>
      </c>
      <c r="P1904" s="66" t="str">
        <f>IF(A1904&lt;&gt;"",(Input!X1904*ScoringModel!$B$24+Input!Y1904*ScoringModel!$B$25+Input!Z1904*ScoringModel!$B$26+Input!AA1904*ScoringModel!$B$27+Input!AB1904*ScoringModel!$B$28+Input!AC1904*ScoringModel!$B$29+Input!AD1904*ScoringModel!$B$30)*0.01,"")</f>
        <v/>
      </c>
    </row>
    <row r="1905" spans="1:16" x14ac:dyDescent="0.25">
      <c r="A1905" s="154" t="str">
        <f>IF(Input!A1905&lt;&gt;"",Input!A1905,"")</f>
        <v/>
      </c>
      <c r="B1905" s="154" t="str">
        <f>IF(Input!D1905&lt;&gt;"",CONCATENATE(Input!D1905,", ",Input!C1905),"")</f>
        <v/>
      </c>
      <c r="C1905" s="154" t="str">
        <f>IF(Input!E1905&lt;&gt;"",Input!E1905,"")</f>
        <v/>
      </c>
      <c r="D1905" s="155" t="str">
        <f>IF(Input!F1905&lt;&gt;"",Input!F1905,"")</f>
        <v/>
      </c>
      <c r="E1905" s="154" t="str">
        <f>IF(Input!I1905&lt;&gt;"",CONCATENATE(Input!I1905,", ",LEFT(Input!H1905,1)),"")</f>
        <v/>
      </c>
      <c r="F1905" s="156"/>
      <c r="G1905" s="157" t="str">
        <f t="shared" si="29"/>
        <v/>
      </c>
      <c r="H1905" s="154" t="str">
        <f>IF(A1905&lt;&gt;"",VLOOKUP(G1905,ScoreRanges!$C$4:$E$8,3),"")</f>
        <v/>
      </c>
      <c r="I1905" s="156"/>
      <c r="J1905" s="129" t="str">
        <f>IF(AND(ConversionTable!$F$2&lt;&gt;"",A1905&lt;&gt;""),VLOOKUP(G1905,ConversionTable!B$2:D$402,3),"")</f>
        <v/>
      </c>
      <c r="K1905" s="66" t="str">
        <f>IF(AND(ConversionTable!$F$2&lt;&gt;"",A1905&lt;&gt;""),VLOOKUP(J1905,ConversionTable!I$4:K$7,3),"")</f>
        <v/>
      </c>
      <c r="M1905" s="66" t="str">
        <f>IF(A1905&lt;&gt;"",(Input!AE1905*ScoringModel!$B$11+Input!AF1905*ScoringModel!$B$21+Input!AG1905*ScoringModel!$B$31)*0.01,"")</f>
        <v/>
      </c>
      <c r="N1905" s="66" t="str">
        <f>IF(A1905&lt;&gt;"",(Input!J1905*ScoringModel!$B$4+Input!K1905*ScoringModel!$B$5+Input!L1905*ScoringModel!$B$6+Input!M1905*ScoringModel!$B$7+Input!N1905*ScoringModel!$B$8+Input!O1905*ScoringModel!$B$9+Input!P1905*ScoringModel!$B$10)*0.01,"")</f>
        <v/>
      </c>
      <c r="O1905" s="66" t="str">
        <f>IF(A1905&lt;&gt;"",(Input!Q1905*ScoringModel!$B$14+Input!R1905*ScoringModel!$B$15+Input!S1905*ScoringModel!$B$16+Input!T1905*ScoringModel!$B$17+Input!U1905*ScoringModel!$B$18+Input!V1905*ScoringModel!$B$19+Input!W1905*ScoringModel!$B$20)*0.01,"")</f>
        <v/>
      </c>
      <c r="P1905" s="66" t="str">
        <f>IF(A1905&lt;&gt;"",(Input!X1905*ScoringModel!$B$24+Input!Y1905*ScoringModel!$B$25+Input!Z1905*ScoringModel!$B$26+Input!AA1905*ScoringModel!$B$27+Input!AB1905*ScoringModel!$B$28+Input!AC1905*ScoringModel!$B$29+Input!AD1905*ScoringModel!$B$30)*0.01,"")</f>
        <v/>
      </c>
    </row>
    <row r="1906" spans="1:16" x14ac:dyDescent="0.25">
      <c r="A1906" s="154" t="str">
        <f>IF(Input!A1906&lt;&gt;"",Input!A1906,"")</f>
        <v/>
      </c>
      <c r="B1906" s="154" t="str">
        <f>IF(Input!D1906&lt;&gt;"",CONCATENATE(Input!D1906,", ",Input!C1906),"")</f>
        <v/>
      </c>
      <c r="C1906" s="154" t="str">
        <f>IF(Input!E1906&lt;&gt;"",Input!E1906,"")</f>
        <v/>
      </c>
      <c r="D1906" s="155" t="str">
        <f>IF(Input!F1906&lt;&gt;"",Input!F1906,"")</f>
        <v/>
      </c>
      <c r="E1906" s="154" t="str">
        <f>IF(Input!I1906&lt;&gt;"",CONCATENATE(Input!I1906,", ",LEFT(Input!H1906,1)),"")</f>
        <v/>
      </c>
      <c r="F1906" s="156"/>
      <c r="G1906" s="157" t="str">
        <f t="shared" si="29"/>
        <v/>
      </c>
      <c r="H1906" s="154" t="str">
        <f>IF(A1906&lt;&gt;"",VLOOKUP(G1906,ScoreRanges!$C$4:$E$8,3),"")</f>
        <v/>
      </c>
      <c r="I1906" s="156"/>
      <c r="J1906" s="129" t="str">
        <f>IF(AND(ConversionTable!$F$2&lt;&gt;"",A1906&lt;&gt;""),VLOOKUP(G1906,ConversionTable!B$2:D$402,3),"")</f>
        <v/>
      </c>
      <c r="K1906" s="66" t="str">
        <f>IF(AND(ConversionTable!$F$2&lt;&gt;"",A1906&lt;&gt;""),VLOOKUP(J1906,ConversionTable!I$4:K$7,3),"")</f>
        <v/>
      </c>
      <c r="M1906" s="66" t="str">
        <f>IF(A1906&lt;&gt;"",(Input!AE1906*ScoringModel!$B$11+Input!AF1906*ScoringModel!$B$21+Input!AG1906*ScoringModel!$B$31)*0.01,"")</f>
        <v/>
      </c>
      <c r="N1906" s="66" t="str">
        <f>IF(A1906&lt;&gt;"",(Input!J1906*ScoringModel!$B$4+Input!K1906*ScoringModel!$B$5+Input!L1906*ScoringModel!$B$6+Input!M1906*ScoringModel!$B$7+Input!N1906*ScoringModel!$B$8+Input!O1906*ScoringModel!$B$9+Input!P1906*ScoringModel!$B$10)*0.01,"")</f>
        <v/>
      </c>
      <c r="O1906" s="66" t="str">
        <f>IF(A1906&lt;&gt;"",(Input!Q1906*ScoringModel!$B$14+Input!R1906*ScoringModel!$B$15+Input!S1906*ScoringModel!$B$16+Input!T1906*ScoringModel!$B$17+Input!U1906*ScoringModel!$B$18+Input!V1906*ScoringModel!$B$19+Input!W1906*ScoringModel!$B$20)*0.01,"")</f>
        <v/>
      </c>
      <c r="P1906" s="66" t="str">
        <f>IF(A1906&lt;&gt;"",(Input!X1906*ScoringModel!$B$24+Input!Y1906*ScoringModel!$B$25+Input!Z1906*ScoringModel!$B$26+Input!AA1906*ScoringModel!$B$27+Input!AB1906*ScoringModel!$B$28+Input!AC1906*ScoringModel!$B$29+Input!AD1906*ScoringModel!$B$30)*0.01,"")</f>
        <v/>
      </c>
    </row>
    <row r="1907" spans="1:16" x14ac:dyDescent="0.25">
      <c r="A1907" s="154" t="str">
        <f>IF(Input!A1907&lt;&gt;"",Input!A1907,"")</f>
        <v/>
      </c>
      <c r="B1907" s="154" t="str">
        <f>IF(Input!D1907&lt;&gt;"",CONCATENATE(Input!D1907,", ",Input!C1907),"")</f>
        <v/>
      </c>
      <c r="C1907" s="154" t="str">
        <f>IF(Input!E1907&lt;&gt;"",Input!E1907,"")</f>
        <v/>
      </c>
      <c r="D1907" s="155" t="str">
        <f>IF(Input!F1907&lt;&gt;"",Input!F1907,"")</f>
        <v/>
      </c>
      <c r="E1907" s="154" t="str">
        <f>IF(Input!I1907&lt;&gt;"",CONCATENATE(Input!I1907,", ",LEFT(Input!H1907,1)),"")</f>
        <v/>
      </c>
      <c r="F1907" s="156"/>
      <c r="G1907" s="157" t="str">
        <f t="shared" si="29"/>
        <v/>
      </c>
      <c r="H1907" s="154" t="str">
        <f>IF(A1907&lt;&gt;"",VLOOKUP(G1907,ScoreRanges!$C$4:$E$8,3),"")</f>
        <v/>
      </c>
      <c r="I1907" s="156"/>
      <c r="J1907" s="129" t="str">
        <f>IF(AND(ConversionTable!$F$2&lt;&gt;"",A1907&lt;&gt;""),VLOOKUP(G1907,ConversionTable!B$2:D$402,3),"")</f>
        <v/>
      </c>
      <c r="K1907" s="66" t="str">
        <f>IF(AND(ConversionTable!$F$2&lt;&gt;"",A1907&lt;&gt;""),VLOOKUP(J1907,ConversionTable!I$4:K$7,3),"")</f>
        <v/>
      </c>
      <c r="M1907" s="66" t="str">
        <f>IF(A1907&lt;&gt;"",(Input!AE1907*ScoringModel!$B$11+Input!AF1907*ScoringModel!$B$21+Input!AG1907*ScoringModel!$B$31)*0.01,"")</f>
        <v/>
      </c>
      <c r="N1907" s="66" t="str">
        <f>IF(A1907&lt;&gt;"",(Input!J1907*ScoringModel!$B$4+Input!K1907*ScoringModel!$B$5+Input!L1907*ScoringModel!$B$6+Input!M1907*ScoringModel!$B$7+Input!N1907*ScoringModel!$B$8+Input!O1907*ScoringModel!$B$9+Input!P1907*ScoringModel!$B$10)*0.01,"")</f>
        <v/>
      </c>
      <c r="O1907" s="66" t="str">
        <f>IF(A1907&lt;&gt;"",(Input!Q1907*ScoringModel!$B$14+Input!R1907*ScoringModel!$B$15+Input!S1907*ScoringModel!$B$16+Input!T1907*ScoringModel!$B$17+Input!U1907*ScoringModel!$B$18+Input!V1907*ScoringModel!$B$19+Input!W1907*ScoringModel!$B$20)*0.01,"")</f>
        <v/>
      </c>
      <c r="P1907" s="66" t="str">
        <f>IF(A1907&lt;&gt;"",(Input!X1907*ScoringModel!$B$24+Input!Y1907*ScoringModel!$B$25+Input!Z1907*ScoringModel!$B$26+Input!AA1907*ScoringModel!$B$27+Input!AB1907*ScoringModel!$B$28+Input!AC1907*ScoringModel!$B$29+Input!AD1907*ScoringModel!$B$30)*0.01,"")</f>
        <v/>
      </c>
    </row>
    <row r="1908" spans="1:16" x14ac:dyDescent="0.25">
      <c r="A1908" s="154" t="str">
        <f>IF(Input!A1908&lt;&gt;"",Input!A1908,"")</f>
        <v/>
      </c>
      <c r="B1908" s="154" t="str">
        <f>IF(Input!D1908&lt;&gt;"",CONCATENATE(Input!D1908,", ",Input!C1908),"")</f>
        <v/>
      </c>
      <c r="C1908" s="154" t="str">
        <f>IF(Input!E1908&lt;&gt;"",Input!E1908,"")</f>
        <v/>
      </c>
      <c r="D1908" s="155" t="str">
        <f>IF(Input!F1908&lt;&gt;"",Input!F1908,"")</f>
        <v/>
      </c>
      <c r="E1908" s="154" t="str">
        <f>IF(Input!I1908&lt;&gt;"",CONCATENATE(Input!I1908,", ",LEFT(Input!H1908,1)),"")</f>
        <v/>
      </c>
      <c r="F1908" s="156"/>
      <c r="G1908" s="157" t="str">
        <f t="shared" si="29"/>
        <v/>
      </c>
      <c r="H1908" s="154" t="str">
        <f>IF(A1908&lt;&gt;"",VLOOKUP(G1908,ScoreRanges!$C$4:$E$8,3),"")</f>
        <v/>
      </c>
      <c r="I1908" s="156"/>
      <c r="J1908" s="129" t="str">
        <f>IF(AND(ConversionTable!$F$2&lt;&gt;"",A1908&lt;&gt;""),VLOOKUP(G1908,ConversionTable!B$2:D$402,3),"")</f>
        <v/>
      </c>
      <c r="K1908" s="66" t="str">
        <f>IF(AND(ConversionTable!$F$2&lt;&gt;"",A1908&lt;&gt;""),VLOOKUP(J1908,ConversionTable!I$4:K$7,3),"")</f>
        <v/>
      </c>
      <c r="M1908" s="66" t="str">
        <f>IF(A1908&lt;&gt;"",(Input!AE1908*ScoringModel!$B$11+Input!AF1908*ScoringModel!$B$21+Input!AG1908*ScoringModel!$B$31)*0.01,"")</f>
        <v/>
      </c>
      <c r="N1908" s="66" t="str">
        <f>IF(A1908&lt;&gt;"",(Input!J1908*ScoringModel!$B$4+Input!K1908*ScoringModel!$B$5+Input!L1908*ScoringModel!$B$6+Input!M1908*ScoringModel!$B$7+Input!N1908*ScoringModel!$B$8+Input!O1908*ScoringModel!$B$9+Input!P1908*ScoringModel!$B$10)*0.01,"")</f>
        <v/>
      </c>
      <c r="O1908" s="66" t="str">
        <f>IF(A1908&lt;&gt;"",(Input!Q1908*ScoringModel!$B$14+Input!R1908*ScoringModel!$B$15+Input!S1908*ScoringModel!$B$16+Input!T1908*ScoringModel!$B$17+Input!U1908*ScoringModel!$B$18+Input!V1908*ScoringModel!$B$19+Input!W1908*ScoringModel!$B$20)*0.01,"")</f>
        <v/>
      </c>
      <c r="P1908" s="66" t="str">
        <f>IF(A1908&lt;&gt;"",(Input!X1908*ScoringModel!$B$24+Input!Y1908*ScoringModel!$B$25+Input!Z1908*ScoringModel!$B$26+Input!AA1908*ScoringModel!$B$27+Input!AB1908*ScoringModel!$B$28+Input!AC1908*ScoringModel!$B$29+Input!AD1908*ScoringModel!$B$30)*0.01,"")</f>
        <v/>
      </c>
    </row>
    <row r="1909" spans="1:16" x14ac:dyDescent="0.25">
      <c r="A1909" s="154" t="str">
        <f>IF(Input!A1909&lt;&gt;"",Input!A1909,"")</f>
        <v/>
      </c>
      <c r="B1909" s="154" t="str">
        <f>IF(Input!D1909&lt;&gt;"",CONCATENATE(Input!D1909,", ",Input!C1909),"")</f>
        <v/>
      </c>
      <c r="C1909" s="154" t="str">
        <f>IF(Input!E1909&lt;&gt;"",Input!E1909,"")</f>
        <v/>
      </c>
      <c r="D1909" s="155" t="str">
        <f>IF(Input!F1909&lt;&gt;"",Input!F1909,"")</f>
        <v/>
      </c>
      <c r="E1909" s="154" t="str">
        <f>IF(Input!I1909&lt;&gt;"",CONCATENATE(Input!I1909,", ",LEFT(Input!H1909,1)),"")</f>
        <v/>
      </c>
      <c r="F1909" s="156"/>
      <c r="G1909" s="157" t="str">
        <f t="shared" si="29"/>
        <v/>
      </c>
      <c r="H1909" s="154" t="str">
        <f>IF(A1909&lt;&gt;"",VLOOKUP(G1909,ScoreRanges!$C$4:$E$8,3),"")</f>
        <v/>
      </c>
      <c r="I1909" s="156"/>
      <c r="J1909" s="129" t="str">
        <f>IF(AND(ConversionTable!$F$2&lt;&gt;"",A1909&lt;&gt;""),VLOOKUP(G1909,ConversionTable!B$2:D$402,3),"")</f>
        <v/>
      </c>
      <c r="K1909" s="66" t="str">
        <f>IF(AND(ConversionTable!$F$2&lt;&gt;"",A1909&lt;&gt;""),VLOOKUP(J1909,ConversionTable!I$4:K$7,3),"")</f>
        <v/>
      </c>
      <c r="M1909" s="66" t="str">
        <f>IF(A1909&lt;&gt;"",(Input!AE1909*ScoringModel!$B$11+Input!AF1909*ScoringModel!$B$21+Input!AG1909*ScoringModel!$B$31)*0.01,"")</f>
        <v/>
      </c>
      <c r="N1909" s="66" t="str">
        <f>IF(A1909&lt;&gt;"",(Input!J1909*ScoringModel!$B$4+Input!K1909*ScoringModel!$B$5+Input!L1909*ScoringModel!$B$6+Input!M1909*ScoringModel!$B$7+Input!N1909*ScoringModel!$B$8+Input!O1909*ScoringModel!$B$9+Input!P1909*ScoringModel!$B$10)*0.01,"")</f>
        <v/>
      </c>
      <c r="O1909" s="66" t="str">
        <f>IF(A1909&lt;&gt;"",(Input!Q1909*ScoringModel!$B$14+Input!R1909*ScoringModel!$B$15+Input!S1909*ScoringModel!$B$16+Input!T1909*ScoringModel!$B$17+Input!U1909*ScoringModel!$B$18+Input!V1909*ScoringModel!$B$19+Input!W1909*ScoringModel!$B$20)*0.01,"")</f>
        <v/>
      </c>
      <c r="P1909" s="66" t="str">
        <f>IF(A1909&lt;&gt;"",(Input!X1909*ScoringModel!$B$24+Input!Y1909*ScoringModel!$B$25+Input!Z1909*ScoringModel!$B$26+Input!AA1909*ScoringModel!$B$27+Input!AB1909*ScoringModel!$B$28+Input!AC1909*ScoringModel!$B$29+Input!AD1909*ScoringModel!$B$30)*0.01,"")</f>
        <v/>
      </c>
    </row>
    <row r="1910" spans="1:16" x14ac:dyDescent="0.25">
      <c r="A1910" s="154" t="str">
        <f>IF(Input!A1910&lt;&gt;"",Input!A1910,"")</f>
        <v/>
      </c>
      <c r="B1910" s="154" t="str">
        <f>IF(Input!D1910&lt;&gt;"",CONCATENATE(Input!D1910,", ",Input!C1910),"")</f>
        <v/>
      </c>
      <c r="C1910" s="154" t="str">
        <f>IF(Input!E1910&lt;&gt;"",Input!E1910,"")</f>
        <v/>
      </c>
      <c r="D1910" s="155" t="str">
        <f>IF(Input!F1910&lt;&gt;"",Input!F1910,"")</f>
        <v/>
      </c>
      <c r="E1910" s="154" t="str">
        <f>IF(Input!I1910&lt;&gt;"",CONCATENATE(Input!I1910,", ",LEFT(Input!H1910,1)),"")</f>
        <v/>
      </c>
      <c r="F1910" s="156"/>
      <c r="G1910" s="157" t="str">
        <f t="shared" si="29"/>
        <v/>
      </c>
      <c r="H1910" s="154" t="str">
        <f>IF(A1910&lt;&gt;"",VLOOKUP(G1910,ScoreRanges!$C$4:$E$8,3),"")</f>
        <v/>
      </c>
      <c r="I1910" s="156"/>
      <c r="J1910" s="129" t="str">
        <f>IF(AND(ConversionTable!$F$2&lt;&gt;"",A1910&lt;&gt;""),VLOOKUP(G1910,ConversionTable!B$2:D$402,3),"")</f>
        <v/>
      </c>
      <c r="K1910" s="66" t="str">
        <f>IF(AND(ConversionTable!$F$2&lt;&gt;"",A1910&lt;&gt;""),VLOOKUP(J1910,ConversionTable!I$4:K$7,3),"")</f>
        <v/>
      </c>
      <c r="M1910" s="66" t="str">
        <f>IF(A1910&lt;&gt;"",(Input!AE1910*ScoringModel!$B$11+Input!AF1910*ScoringModel!$B$21+Input!AG1910*ScoringModel!$B$31)*0.01,"")</f>
        <v/>
      </c>
      <c r="N1910" s="66" t="str">
        <f>IF(A1910&lt;&gt;"",(Input!J1910*ScoringModel!$B$4+Input!K1910*ScoringModel!$B$5+Input!L1910*ScoringModel!$B$6+Input!M1910*ScoringModel!$B$7+Input!N1910*ScoringModel!$B$8+Input!O1910*ScoringModel!$B$9+Input!P1910*ScoringModel!$B$10)*0.01,"")</f>
        <v/>
      </c>
      <c r="O1910" s="66" t="str">
        <f>IF(A1910&lt;&gt;"",(Input!Q1910*ScoringModel!$B$14+Input!R1910*ScoringModel!$B$15+Input!S1910*ScoringModel!$B$16+Input!T1910*ScoringModel!$B$17+Input!U1910*ScoringModel!$B$18+Input!V1910*ScoringModel!$B$19+Input!W1910*ScoringModel!$B$20)*0.01,"")</f>
        <v/>
      </c>
      <c r="P1910" s="66" t="str">
        <f>IF(A1910&lt;&gt;"",(Input!X1910*ScoringModel!$B$24+Input!Y1910*ScoringModel!$B$25+Input!Z1910*ScoringModel!$B$26+Input!AA1910*ScoringModel!$B$27+Input!AB1910*ScoringModel!$B$28+Input!AC1910*ScoringModel!$B$29+Input!AD1910*ScoringModel!$B$30)*0.01,"")</f>
        <v/>
      </c>
    </row>
    <row r="1911" spans="1:16" x14ac:dyDescent="0.25">
      <c r="A1911" s="154" t="str">
        <f>IF(Input!A1911&lt;&gt;"",Input!A1911,"")</f>
        <v/>
      </c>
      <c r="B1911" s="154" t="str">
        <f>IF(Input!D1911&lt;&gt;"",CONCATENATE(Input!D1911,", ",Input!C1911),"")</f>
        <v/>
      </c>
      <c r="C1911" s="154" t="str">
        <f>IF(Input!E1911&lt;&gt;"",Input!E1911,"")</f>
        <v/>
      </c>
      <c r="D1911" s="155" t="str">
        <f>IF(Input!F1911&lt;&gt;"",Input!F1911,"")</f>
        <v/>
      </c>
      <c r="E1911" s="154" t="str">
        <f>IF(Input!I1911&lt;&gt;"",CONCATENATE(Input!I1911,", ",LEFT(Input!H1911,1)),"")</f>
        <v/>
      </c>
      <c r="F1911" s="156"/>
      <c r="G1911" s="157" t="str">
        <f t="shared" si="29"/>
        <v/>
      </c>
      <c r="H1911" s="154" t="str">
        <f>IF(A1911&lt;&gt;"",VLOOKUP(G1911,ScoreRanges!$C$4:$E$8,3),"")</f>
        <v/>
      </c>
      <c r="I1911" s="156"/>
      <c r="J1911" s="129" t="str">
        <f>IF(AND(ConversionTable!$F$2&lt;&gt;"",A1911&lt;&gt;""),VLOOKUP(G1911,ConversionTable!B$2:D$402,3),"")</f>
        <v/>
      </c>
      <c r="K1911" s="66" t="str">
        <f>IF(AND(ConversionTable!$F$2&lt;&gt;"",A1911&lt;&gt;""),VLOOKUP(J1911,ConversionTable!I$4:K$7,3),"")</f>
        <v/>
      </c>
      <c r="M1911" s="66" t="str">
        <f>IF(A1911&lt;&gt;"",(Input!AE1911*ScoringModel!$B$11+Input!AF1911*ScoringModel!$B$21+Input!AG1911*ScoringModel!$B$31)*0.01,"")</f>
        <v/>
      </c>
      <c r="N1911" s="66" t="str">
        <f>IF(A1911&lt;&gt;"",(Input!J1911*ScoringModel!$B$4+Input!K1911*ScoringModel!$B$5+Input!L1911*ScoringModel!$B$6+Input!M1911*ScoringModel!$B$7+Input!N1911*ScoringModel!$B$8+Input!O1911*ScoringModel!$B$9+Input!P1911*ScoringModel!$B$10)*0.01,"")</f>
        <v/>
      </c>
      <c r="O1911" s="66" t="str">
        <f>IF(A1911&lt;&gt;"",(Input!Q1911*ScoringModel!$B$14+Input!R1911*ScoringModel!$B$15+Input!S1911*ScoringModel!$B$16+Input!T1911*ScoringModel!$B$17+Input!U1911*ScoringModel!$B$18+Input!V1911*ScoringModel!$B$19+Input!W1911*ScoringModel!$B$20)*0.01,"")</f>
        <v/>
      </c>
      <c r="P1911" s="66" t="str">
        <f>IF(A1911&lt;&gt;"",(Input!X1911*ScoringModel!$B$24+Input!Y1911*ScoringModel!$B$25+Input!Z1911*ScoringModel!$B$26+Input!AA1911*ScoringModel!$B$27+Input!AB1911*ScoringModel!$B$28+Input!AC1911*ScoringModel!$B$29+Input!AD1911*ScoringModel!$B$30)*0.01,"")</f>
        <v/>
      </c>
    </row>
    <row r="1912" spans="1:16" x14ac:dyDescent="0.25">
      <c r="A1912" s="154" t="str">
        <f>IF(Input!A1912&lt;&gt;"",Input!A1912,"")</f>
        <v/>
      </c>
      <c r="B1912" s="154" t="str">
        <f>IF(Input!D1912&lt;&gt;"",CONCATENATE(Input!D1912,", ",Input!C1912),"")</f>
        <v/>
      </c>
      <c r="C1912" s="154" t="str">
        <f>IF(Input!E1912&lt;&gt;"",Input!E1912,"")</f>
        <v/>
      </c>
      <c r="D1912" s="155" t="str">
        <f>IF(Input!F1912&lt;&gt;"",Input!F1912,"")</f>
        <v/>
      </c>
      <c r="E1912" s="154" t="str">
        <f>IF(Input!I1912&lt;&gt;"",CONCATENATE(Input!I1912,", ",LEFT(Input!H1912,1)),"")</f>
        <v/>
      </c>
      <c r="F1912" s="156"/>
      <c r="G1912" s="157" t="str">
        <f t="shared" si="29"/>
        <v/>
      </c>
      <c r="H1912" s="154" t="str">
        <f>IF(A1912&lt;&gt;"",VLOOKUP(G1912,ScoreRanges!$C$4:$E$8,3),"")</f>
        <v/>
      </c>
      <c r="I1912" s="156"/>
      <c r="J1912" s="129" t="str">
        <f>IF(AND(ConversionTable!$F$2&lt;&gt;"",A1912&lt;&gt;""),VLOOKUP(G1912,ConversionTable!B$2:D$402,3),"")</f>
        <v/>
      </c>
      <c r="K1912" s="66" t="str">
        <f>IF(AND(ConversionTable!$F$2&lt;&gt;"",A1912&lt;&gt;""),VLOOKUP(J1912,ConversionTable!I$4:K$7,3),"")</f>
        <v/>
      </c>
      <c r="M1912" s="66" t="str">
        <f>IF(A1912&lt;&gt;"",(Input!AE1912*ScoringModel!$B$11+Input!AF1912*ScoringModel!$B$21+Input!AG1912*ScoringModel!$B$31)*0.01,"")</f>
        <v/>
      </c>
      <c r="N1912" s="66" t="str">
        <f>IF(A1912&lt;&gt;"",(Input!J1912*ScoringModel!$B$4+Input!K1912*ScoringModel!$B$5+Input!L1912*ScoringModel!$B$6+Input!M1912*ScoringModel!$B$7+Input!N1912*ScoringModel!$B$8+Input!O1912*ScoringModel!$B$9+Input!P1912*ScoringModel!$B$10)*0.01,"")</f>
        <v/>
      </c>
      <c r="O1912" s="66" t="str">
        <f>IF(A1912&lt;&gt;"",(Input!Q1912*ScoringModel!$B$14+Input!R1912*ScoringModel!$B$15+Input!S1912*ScoringModel!$B$16+Input!T1912*ScoringModel!$B$17+Input!U1912*ScoringModel!$B$18+Input!V1912*ScoringModel!$B$19+Input!W1912*ScoringModel!$B$20)*0.01,"")</f>
        <v/>
      </c>
      <c r="P1912" s="66" t="str">
        <f>IF(A1912&lt;&gt;"",(Input!X1912*ScoringModel!$B$24+Input!Y1912*ScoringModel!$B$25+Input!Z1912*ScoringModel!$B$26+Input!AA1912*ScoringModel!$B$27+Input!AB1912*ScoringModel!$B$28+Input!AC1912*ScoringModel!$B$29+Input!AD1912*ScoringModel!$B$30)*0.01,"")</f>
        <v/>
      </c>
    </row>
    <row r="1913" spans="1:16" x14ac:dyDescent="0.25">
      <c r="A1913" s="154" t="str">
        <f>IF(Input!A1913&lt;&gt;"",Input!A1913,"")</f>
        <v/>
      </c>
      <c r="B1913" s="154" t="str">
        <f>IF(Input!D1913&lt;&gt;"",CONCATENATE(Input!D1913,", ",Input!C1913),"")</f>
        <v/>
      </c>
      <c r="C1913" s="154" t="str">
        <f>IF(Input!E1913&lt;&gt;"",Input!E1913,"")</f>
        <v/>
      </c>
      <c r="D1913" s="155" t="str">
        <f>IF(Input!F1913&lt;&gt;"",Input!F1913,"")</f>
        <v/>
      </c>
      <c r="E1913" s="154" t="str">
        <f>IF(Input!I1913&lt;&gt;"",CONCATENATE(Input!I1913,", ",LEFT(Input!H1913,1)),"")</f>
        <v/>
      </c>
      <c r="F1913" s="156"/>
      <c r="G1913" s="157" t="str">
        <f t="shared" si="29"/>
        <v/>
      </c>
      <c r="H1913" s="154" t="str">
        <f>IF(A1913&lt;&gt;"",VLOOKUP(G1913,ScoreRanges!$C$4:$E$8,3),"")</f>
        <v/>
      </c>
      <c r="I1913" s="156"/>
      <c r="J1913" s="129" t="str">
        <f>IF(AND(ConversionTable!$F$2&lt;&gt;"",A1913&lt;&gt;""),VLOOKUP(G1913,ConversionTable!B$2:D$402,3),"")</f>
        <v/>
      </c>
      <c r="K1913" s="66" t="str">
        <f>IF(AND(ConversionTable!$F$2&lt;&gt;"",A1913&lt;&gt;""),VLOOKUP(J1913,ConversionTable!I$4:K$7,3),"")</f>
        <v/>
      </c>
      <c r="M1913" s="66" t="str">
        <f>IF(A1913&lt;&gt;"",(Input!AE1913*ScoringModel!$B$11+Input!AF1913*ScoringModel!$B$21+Input!AG1913*ScoringModel!$B$31)*0.01,"")</f>
        <v/>
      </c>
      <c r="N1913" s="66" t="str">
        <f>IF(A1913&lt;&gt;"",(Input!J1913*ScoringModel!$B$4+Input!K1913*ScoringModel!$B$5+Input!L1913*ScoringModel!$B$6+Input!M1913*ScoringModel!$B$7+Input!N1913*ScoringModel!$B$8+Input!O1913*ScoringModel!$B$9+Input!P1913*ScoringModel!$B$10)*0.01,"")</f>
        <v/>
      </c>
      <c r="O1913" s="66" t="str">
        <f>IF(A1913&lt;&gt;"",(Input!Q1913*ScoringModel!$B$14+Input!R1913*ScoringModel!$B$15+Input!S1913*ScoringModel!$B$16+Input!T1913*ScoringModel!$B$17+Input!U1913*ScoringModel!$B$18+Input!V1913*ScoringModel!$B$19+Input!W1913*ScoringModel!$B$20)*0.01,"")</f>
        <v/>
      </c>
      <c r="P1913" s="66" t="str">
        <f>IF(A1913&lt;&gt;"",(Input!X1913*ScoringModel!$B$24+Input!Y1913*ScoringModel!$B$25+Input!Z1913*ScoringModel!$B$26+Input!AA1913*ScoringModel!$B$27+Input!AB1913*ScoringModel!$B$28+Input!AC1913*ScoringModel!$B$29+Input!AD1913*ScoringModel!$B$30)*0.01,"")</f>
        <v/>
      </c>
    </row>
    <row r="1914" spans="1:16" x14ac:dyDescent="0.25">
      <c r="A1914" s="154" t="str">
        <f>IF(Input!A1914&lt;&gt;"",Input!A1914,"")</f>
        <v/>
      </c>
      <c r="B1914" s="154" t="str">
        <f>IF(Input!D1914&lt;&gt;"",CONCATENATE(Input!D1914,", ",Input!C1914),"")</f>
        <v/>
      </c>
      <c r="C1914" s="154" t="str">
        <f>IF(Input!E1914&lt;&gt;"",Input!E1914,"")</f>
        <v/>
      </c>
      <c r="D1914" s="155" t="str">
        <f>IF(Input!F1914&lt;&gt;"",Input!F1914,"")</f>
        <v/>
      </c>
      <c r="E1914" s="154" t="str">
        <f>IF(Input!I1914&lt;&gt;"",CONCATENATE(Input!I1914,", ",LEFT(Input!H1914,1)),"")</f>
        <v/>
      </c>
      <c r="F1914" s="156"/>
      <c r="G1914" s="157" t="str">
        <f t="shared" si="29"/>
        <v/>
      </c>
      <c r="H1914" s="154" t="str">
        <f>IF(A1914&lt;&gt;"",VLOOKUP(G1914,ScoreRanges!$C$4:$E$8,3),"")</f>
        <v/>
      </c>
      <c r="I1914" s="156"/>
      <c r="J1914" s="129" t="str">
        <f>IF(AND(ConversionTable!$F$2&lt;&gt;"",A1914&lt;&gt;""),VLOOKUP(G1914,ConversionTable!B$2:D$402,3),"")</f>
        <v/>
      </c>
      <c r="K1914" s="66" t="str">
        <f>IF(AND(ConversionTable!$F$2&lt;&gt;"",A1914&lt;&gt;""),VLOOKUP(J1914,ConversionTable!I$4:K$7,3),"")</f>
        <v/>
      </c>
      <c r="M1914" s="66" t="str">
        <f>IF(A1914&lt;&gt;"",(Input!AE1914*ScoringModel!$B$11+Input!AF1914*ScoringModel!$B$21+Input!AG1914*ScoringModel!$B$31)*0.01,"")</f>
        <v/>
      </c>
      <c r="N1914" s="66" t="str">
        <f>IF(A1914&lt;&gt;"",(Input!J1914*ScoringModel!$B$4+Input!K1914*ScoringModel!$B$5+Input!L1914*ScoringModel!$B$6+Input!M1914*ScoringModel!$B$7+Input!N1914*ScoringModel!$B$8+Input!O1914*ScoringModel!$B$9+Input!P1914*ScoringModel!$B$10)*0.01,"")</f>
        <v/>
      </c>
      <c r="O1914" s="66" t="str">
        <f>IF(A1914&lt;&gt;"",(Input!Q1914*ScoringModel!$B$14+Input!R1914*ScoringModel!$B$15+Input!S1914*ScoringModel!$B$16+Input!T1914*ScoringModel!$B$17+Input!U1914*ScoringModel!$B$18+Input!V1914*ScoringModel!$B$19+Input!W1914*ScoringModel!$B$20)*0.01,"")</f>
        <v/>
      </c>
      <c r="P1914" s="66" t="str">
        <f>IF(A1914&lt;&gt;"",(Input!X1914*ScoringModel!$B$24+Input!Y1914*ScoringModel!$B$25+Input!Z1914*ScoringModel!$B$26+Input!AA1914*ScoringModel!$B$27+Input!AB1914*ScoringModel!$B$28+Input!AC1914*ScoringModel!$B$29+Input!AD1914*ScoringModel!$B$30)*0.01,"")</f>
        <v/>
      </c>
    </row>
    <row r="1915" spans="1:16" x14ac:dyDescent="0.25">
      <c r="A1915" s="154" t="str">
        <f>IF(Input!A1915&lt;&gt;"",Input!A1915,"")</f>
        <v/>
      </c>
      <c r="B1915" s="154" t="str">
        <f>IF(Input!D1915&lt;&gt;"",CONCATENATE(Input!D1915,", ",Input!C1915),"")</f>
        <v/>
      </c>
      <c r="C1915" s="154" t="str">
        <f>IF(Input!E1915&lt;&gt;"",Input!E1915,"")</f>
        <v/>
      </c>
      <c r="D1915" s="155" t="str">
        <f>IF(Input!F1915&lt;&gt;"",Input!F1915,"")</f>
        <v/>
      </c>
      <c r="E1915" s="154" t="str">
        <f>IF(Input!I1915&lt;&gt;"",CONCATENATE(Input!I1915,", ",LEFT(Input!H1915,1)),"")</f>
        <v/>
      </c>
      <c r="F1915" s="156"/>
      <c r="G1915" s="157" t="str">
        <f t="shared" si="29"/>
        <v/>
      </c>
      <c r="H1915" s="154" t="str">
        <f>IF(A1915&lt;&gt;"",VLOOKUP(G1915,ScoreRanges!$C$4:$E$8,3),"")</f>
        <v/>
      </c>
      <c r="I1915" s="156"/>
      <c r="J1915" s="129" t="str">
        <f>IF(AND(ConversionTable!$F$2&lt;&gt;"",A1915&lt;&gt;""),VLOOKUP(G1915,ConversionTable!B$2:D$402,3),"")</f>
        <v/>
      </c>
      <c r="K1915" s="66" t="str">
        <f>IF(AND(ConversionTable!$F$2&lt;&gt;"",A1915&lt;&gt;""),VLOOKUP(J1915,ConversionTable!I$4:K$7,3),"")</f>
        <v/>
      </c>
      <c r="M1915" s="66" t="str">
        <f>IF(A1915&lt;&gt;"",(Input!AE1915*ScoringModel!$B$11+Input!AF1915*ScoringModel!$B$21+Input!AG1915*ScoringModel!$B$31)*0.01,"")</f>
        <v/>
      </c>
      <c r="N1915" s="66" t="str">
        <f>IF(A1915&lt;&gt;"",(Input!J1915*ScoringModel!$B$4+Input!K1915*ScoringModel!$B$5+Input!L1915*ScoringModel!$B$6+Input!M1915*ScoringModel!$B$7+Input!N1915*ScoringModel!$B$8+Input!O1915*ScoringModel!$B$9+Input!P1915*ScoringModel!$B$10)*0.01,"")</f>
        <v/>
      </c>
      <c r="O1915" s="66" t="str">
        <f>IF(A1915&lt;&gt;"",(Input!Q1915*ScoringModel!$B$14+Input!R1915*ScoringModel!$B$15+Input!S1915*ScoringModel!$B$16+Input!T1915*ScoringModel!$B$17+Input!U1915*ScoringModel!$B$18+Input!V1915*ScoringModel!$B$19+Input!W1915*ScoringModel!$B$20)*0.01,"")</f>
        <v/>
      </c>
      <c r="P1915" s="66" t="str">
        <f>IF(A1915&lt;&gt;"",(Input!X1915*ScoringModel!$B$24+Input!Y1915*ScoringModel!$B$25+Input!Z1915*ScoringModel!$B$26+Input!AA1915*ScoringModel!$B$27+Input!AB1915*ScoringModel!$B$28+Input!AC1915*ScoringModel!$B$29+Input!AD1915*ScoringModel!$B$30)*0.01,"")</f>
        <v/>
      </c>
    </row>
    <row r="1916" spans="1:16" x14ac:dyDescent="0.25">
      <c r="A1916" s="154" t="str">
        <f>IF(Input!A1916&lt;&gt;"",Input!A1916,"")</f>
        <v/>
      </c>
      <c r="B1916" s="154" t="str">
        <f>IF(Input!D1916&lt;&gt;"",CONCATENATE(Input!D1916,", ",Input!C1916),"")</f>
        <v/>
      </c>
      <c r="C1916" s="154" t="str">
        <f>IF(Input!E1916&lt;&gt;"",Input!E1916,"")</f>
        <v/>
      </c>
      <c r="D1916" s="155" t="str">
        <f>IF(Input!F1916&lt;&gt;"",Input!F1916,"")</f>
        <v/>
      </c>
      <c r="E1916" s="154" t="str">
        <f>IF(Input!I1916&lt;&gt;"",CONCATENATE(Input!I1916,", ",LEFT(Input!H1916,1)),"")</f>
        <v/>
      </c>
      <c r="F1916" s="156"/>
      <c r="G1916" s="157" t="str">
        <f t="shared" si="29"/>
        <v/>
      </c>
      <c r="H1916" s="154" t="str">
        <f>IF(A1916&lt;&gt;"",VLOOKUP(G1916,ScoreRanges!$C$4:$E$8,3),"")</f>
        <v/>
      </c>
      <c r="I1916" s="156"/>
      <c r="J1916" s="129" t="str">
        <f>IF(AND(ConversionTable!$F$2&lt;&gt;"",A1916&lt;&gt;""),VLOOKUP(G1916,ConversionTable!B$2:D$402,3),"")</f>
        <v/>
      </c>
      <c r="K1916" s="66" t="str">
        <f>IF(AND(ConversionTable!$F$2&lt;&gt;"",A1916&lt;&gt;""),VLOOKUP(J1916,ConversionTable!I$4:K$7,3),"")</f>
        <v/>
      </c>
      <c r="M1916" s="66" t="str">
        <f>IF(A1916&lt;&gt;"",(Input!AE1916*ScoringModel!$B$11+Input!AF1916*ScoringModel!$B$21+Input!AG1916*ScoringModel!$B$31)*0.01,"")</f>
        <v/>
      </c>
      <c r="N1916" s="66" t="str">
        <f>IF(A1916&lt;&gt;"",(Input!J1916*ScoringModel!$B$4+Input!K1916*ScoringModel!$B$5+Input!L1916*ScoringModel!$B$6+Input!M1916*ScoringModel!$B$7+Input!N1916*ScoringModel!$B$8+Input!O1916*ScoringModel!$B$9+Input!P1916*ScoringModel!$B$10)*0.01,"")</f>
        <v/>
      </c>
      <c r="O1916" s="66" t="str">
        <f>IF(A1916&lt;&gt;"",(Input!Q1916*ScoringModel!$B$14+Input!R1916*ScoringModel!$B$15+Input!S1916*ScoringModel!$B$16+Input!T1916*ScoringModel!$B$17+Input!U1916*ScoringModel!$B$18+Input!V1916*ScoringModel!$B$19+Input!W1916*ScoringModel!$B$20)*0.01,"")</f>
        <v/>
      </c>
      <c r="P1916" s="66" t="str">
        <f>IF(A1916&lt;&gt;"",(Input!X1916*ScoringModel!$B$24+Input!Y1916*ScoringModel!$B$25+Input!Z1916*ScoringModel!$B$26+Input!AA1916*ScoringModel!$B$27+Input!AB1916*ScoringModel!$B$28+Input!AC1916*ScoringModel!$B$29+Input!AD1916*ScoringModel!$B$30)*0.01,"")</f>
        <v/>
      </c>
    </row>
    <row r="1917" spans="1:16" x14ac:dyDescent="0.25">
      <c r="A1917" s="154" t="str">
        <f>IF(Input!A1917&lt;&gt;"",Input!A1917,"")</f>
        <v/>
      </c>
      <c r="B1917" s="154" t="str">
        <f>IF(Input!D1917&lt;&gt;"",CONCATENATE(Input!D1917,", ",Input!C1917),"")</f>
        <v/>
      </c>
      <c r="C1917" s="154" t="str">
        <f>IF(Input!E1917&lt;&gt;"",Input!E1917,"")</f>
        <v/>
      </c>
      <c r="D1917" s="155" t="str">
        <f>IF(Input!F1917&lt;&gt;"",Input!F1917,"")</f>
        <v/>
      </c>
      <c r="E1917" s="154" t="str">
        <f>IF(Input!I1917&lt;&gt;"",CONCATENATE(Input!I1917,", ",LEFT(Input!H1917,1)),"")</f>
        <v/>
      </c>
      <c r="F1917" s="156"/>
      <c r="G1917" s="157" t="str">
        <f t="shared" si="29"/>
        <v/>
      </c>
      <c r="H1917" s="154" t="str">
        <f>IF(A1917&lt;&gt;"",VLOOKUP(G1917,ScoreRanges!$C$4:$E$8,3),"")</f>
        <v/>
      </c>
      <c r="I1917" s="156"/>
      <c r="J1917" s="129" t="str">
        <f>IF(AND(ConversionTable!$F$2&lt;&gt;"",A1917&lt;&gt;""),VLOOKUP(G1917,ConversionTable!B$2:D$402,3),"")</f>
        <v/>
      </c>
      <c r="K1917" s="66" t="str">
        <f>IF(AND(ConversionTable!$F$2&lt;&gt;"",A1917&lt;&gt;""),VLOOKUP(J1917,ConversionTable!I$4:K$7,3),"")</f>
        <v/>
      </c>
      <c r="M1917" s="66" t="str">
        <f>IF(A1917&lt;&gt;"",(Input!AE1917*ScoringModel!$B$11+Input!AF1917*ScoringModel!$B$21+Input!AG1917*ScoringModel!$B$31)*0.01,"")</f>
        <v/>
      </c>
      <c r="N1917" s="66" t="str">
        <f>IF(A1917&lt;&gt;"",(Input!J1917*ScoringModel!$B$4+Input!K1917*ScoringModel!$B$5+Input!L1917*ScoringModel!$B$6+Input!M1917*ScoringModel!$B$7+Input!N1917*ScoringModel!$B$8+Input!O1917*ScoringModel!$B$9+Input!P1917*ScoringModel!$B$10)*0.01,"")</f>
        <v/>
      </c>
      <c r="O1917" s="66" t="str">
        <f>IF(A1917&lt;&gt;"",(Input!Q1917*ScoringModel!$B$14+Input!R1917*ScoringModel!$B$15+Input!S1917*ScoringModel!$B$16+Input!T1917*ScoringModel!$B$17+Input!U1917*ScoringModel!$B$18+Input!V1917*ScoringModel!$B$19+Input!W1917*ScoringModel!$B$20)*0.01,"")</f>
        <v/>
      </c>
      <c r="P1917" s="66" t="str">
        <f>IF(A1917&lt;&gt;"",(Input!X1917*ScoringModel!$B$24+Input!Y1917*ScoringModel!$B$25+Input!Z1917*ScoringModel!$B$26+Input!AA1917*ScoringModel!$B$27+Input!AB1917*ScoringModel!$B$28+Input!AC1917*ScoringModel!$B$29+Input!AD1917*ScoringModel!$B$30)*0.01,"")</f>
        <v/>
      </c>
    </row>
    <row r="1918" spans="1:16" x14ac:dyDescent="0.25">
      <c r="A1918" s="154" t="str">
        <f>IF(Input!A1918&lt;&gt;"",Input!A1918,"")</f>
        <v/>
      </c>
      <c r="B1918" s="154" t="str">
        <f>IF(Input!D1918&lt;&gt;"",CONCATENATE(Input!D1918,", ",Input!C1918),"")</f>
        <v/>
      </c>
      <c r="C1918" s="154" t="str">
        <f>IF(Input!E1918&lt;&gt;"",Input!E1918,"")</f>
        <v/>
      </c>
      <c r="D1918" s="155" t="str">
        <f>IF(Input!F1918&lt;&gt;"",Input!F1918,"")</f>
        <v/>
      </c>
      <c r="E1918" s="154" t="str">
        <f>IF(Input!I1918&lt;&gt;"",CONCATENATE(Input!I1918,", ",LEFT(Input!H1918,1)),"")</f>
        <v/>
      </c>
      <c r="F1918" s="156"/>
      <c r="G1918" s="157" t="str">
        <f t="shared" si="29"/>
        <v/>
      </c>
      <c r="H1918" s="154" t="str">
        <f>IF(A1918&lt;&gt;"",VLOOKUP(G1918,ScoreRanges!$C$4:$E$8,3),"")</f>
        <v/>
      </c>
      <c r="I1918" s="156"/>
      <c r="J1918" s="129" t="str">
        <f>IF(AND(ConversionTable!$F$2&lt;&gt;"",A1918&lt;&gt;""),VLOOKUP(G1918,ConversionTable!B$2:D$402,3),"")</f>
        <v/>
      </c>
      <c r="K1918" s="66" t="str">
        <f>IF(AND(ConversionTable!$F$2&lt;&gt;"",A1918&lt;&gt;""),VLOOKUP(J1918,ConversionTable!I$4:K$7,3),"")</f>
        <v/>
      </c>
      <c r="M1918" s="66" t="str">
        <f>IF(A1918&lt;&gt;"",(Input!AE1918*ScoringModel!$B$11+Input!AF1918*ScoringModel!$B$21+Input!AG1918*ScoringModel!$B$31)*0.01,"")</f>
        <v/>
      </c>
      <c r="N1918" s="66" t="str">
        <f>IF(A1918&lt;&gt;"",(Input!J1918*ScoringModel!$B$4+Input!K1918*ScoringModel!$B$5+Input!L1918*ScoringModel!$B$6+Input!M1918*ScoringModel!$B$7+Input!N1918*ScoringModel!$B$8+Input!O1918*ScoringModel!$B$9+Input!P1918*ScoringModel!$B$10)*0.01,"")</f>
        <v/>
      </c>
      <c r="O1918" s="66" t="str">
        <f>IF(A1918&lt;&gt;"",(Input!Q1918*ScoringModel!$B$14+Input!R1918*ScoringModel!$B$15+Input!S1918*ScoringModel!$B$16+Input!T1918*ScoringModel!$B$17+Input!U1918*ScoringModel!$B$18+Input!V1918*ScoringModel!$B$19+Input!W1918*ScoringModel!$B$20)*0.01,"")</f>
        <v/>
      </c>
      <c r="P1918" s="66" t="str">
        <f>IF(A1918&lt;&gt;"",(Input!X1918*ScoringModel!$B$24+Input!Y1918*ScoringModel!$B$25+Input!Z1918*ScoringModel!$B$26+Input!AA1918*ScoringModel!$B$27+Input!AB1918*ScoringModel!$B$28+Input!AC1918*ScoringModel!$B$29+Input!AD1918*ScoringModel!$B$30)*0.01,"")</f>
        <v/>
      </c>
    </row>
    <row r="1919" spans="1:16" x14ac:dyDescent="0.25">
      <c r="A1919" s="154" t="str">
        <f>IF(Input!A1919&lt;&gt;"",Input!A1919,"")</f>
        <v/>
      </c>
      <c r="B1919" s="154" t="str">
        <f>IF(Input!D1919&lt;&gt;"",CONCATENATE(Input!D1919,", ",Input!C1919),"")</f>
        <v/>
      </c>
      <c r="C1919" s="154" t="str">
        <f>IF(Input!E1919&lt;&gt;"",Input!E1919,"")</f>
        <v/>
      </c>
      <c r="D1919" s="155" t="str">
        <f>IF(Input!F1919&lt;&gt;"",Input!F1919,"")</f>
        <v/>
      </c>
      <c r="E1919" s="154" t="str">
        <f>IF(Input!I1919&lt;&gt;"",CONCATENATE(Input!I1919,", ",LEFT(Input!H1919,1)),"")</f>
        <v/>
      </c>
      <c r="F1919" s="156"/>
      <c r="G1919" s="157" t="str">
        <f t="shared" si="29"/>
        <v/>
      </c>
      <c r="H1919" s="154" t="str">
        <f>IF(A1919&lt;&gt;"",VLOOKUP(G1919,ScoreRanges!$C$4:$E$8,3),"")</f>
        <v/>
      </c>
      <c r="I1919" s="156"/>
      <c r="J1919" s="129" t="str">
        <f>IF(AND(ConversionTable!$F$2&lt;&gt;"",A1919&lt;&gt;""),VLOOKUP(G1919,ConversionTable!B$2:D$402,3),"")</f>
        <v/>
      </c>
      <c r="K1919" s="66" t="str">
        <f>IF(AND(ConversionTable!$F$2&lt;&gt;"",A1919&lt;&gt;""),VLOOKUP(J1919,ConversionTable!I$4:K$7,3),"")</f>
        <v/>
      </c>
      <c r="M1919" s="66" t="str">
        <f>IF(A1919&lt;&gt;"",(Input!AE1919*ScoringModel!$B$11+Input!AF1919*ScoringModel!$B$21+Input!AG1919*ScoringModel!$B$31)*0.01,"")</f>
        <v/>
      </c>
      <c r="N1919" s="66" t="str">
        <f>IF(A1919&lt;&gt;"",(Input!J1919*ScoringModel!$B$4+Input!K1919*ScoringModel!$B$5+Input!L1919*ScoringModel!$B$6+Input!M1919*ScoringModel!$B$7+Input!N1919*ScoringModel!$B$8+Input!O1919*ScoringModel!$B$9+Input!P1919*ScoringModel!$B$10)*0.01,"")</f>
        <v/>
      </c>
      <c r="O1919" s="66" t="str">
        <f>IF(A1919&lt;&gt;"",(Input!Q1919*ScoringModel!$B$14+Input!R1919*ScoringModel!$B$15+Input!S1919*ScoringModel!$B$16+Input!T1919*ScoringModel!$B$17+Input!U1919*ScoringModel!$B$18+Input!V1919*ScoringModel!$B$19+Input!W1919*ScoringModel!$B$20)*0.01,"")</f>
        <v/>
      </c>
      <c r="P1919" s="66" t="str">
        <f>IF(A1919&lt;&gt;"",(Input!X1919*ScoringModel!$B$24+Input!Y1919*ScoringModel!$B$25+Input!Z1919*ScoringModel!$B$26+Input!AA1919*ScoringModel!$B$27+Input!AB1919*ScoringModel!$B$28+Input!AC1919*ScoringModel!$B$29+Input!AD1919*ScoringModel!$B$30)*0.01,"")</f>
        <v/>
      </c>
    </row>
    <row r="1920" spans="1:16" x14ac:dyDescent="0.25">
      <c r="A1920" s="154" t="str">
        <f>IF(Input!A1920&lt;&gt;"",Input!A1920,"")</f>
        <v/>
      </c>
      <c r="B1920" s="154" t="str">
        <f>IF(Input!D1920&lt;&gt;"",CONCATENATE(Input!D1920,", ",Input!C1920),"")</f>
        <v/>
      </c>
      <c r="C1920" s="154" t="str">
        <f>IF(Input!E1920&lt;&gt;"",Input!E1920,"")</f>
        <v/>
      </c>
      <c r="D1920" s="155" t="str">
        <f>IF(Input!F1920&lt;&gt;"",Input!F1920,"")</f>
        <v/>
      </c>
      <c r="E1920" s="154" t="str">
        <f>IF(Input!I1920&lt;&gt;"",CONCATENATE(Input!I1920,", ",LEFT(Input!H1920,1)),"")</f>
        <v/>
      </c>
      <c r="F1920" s="156"/>
      <c r="G1920" s="157" t="str">
        <f t="shared" si="29"/>
        <v/>
      </c>
      <c r="H1920" s="154" t="str">
        <f>IF(A1920&lt;&gt;"",VLOOKUP(G1920,ScoreRanges!$C$4:$E$8,3),"")</f>
        <v/>
      </c>
      <c r="I1920" s="156"/>
      <c r="J1920" s="129" t="str">
        <f>IF(AND(ConversionTable!$F$2&lt;&gt;"",A1920&lt;&gt;""),VLOOKUP(G1920,ConversionTable!B$2:D$402,3),"")</f>
        <v/>
      </c>
      <c r="K1920" s="66" t="str">
        <f>IF(AND(ConversionTable!$F$2&lt;&gt;"",A1920&lt;&gt;""),VLOOKUP(J1920,ConversionTable!I$4:K$7,3),"")</f>
        <v/>
      </c>
      <c r="M1920" s="66" t="str">
        <f>IF(A1920&lt;&gt;"",(Input!AE1920*ScoringModel!$B$11+Input!AF1920*ScoringModel!$B$21+Input!AG1920*ScoringModel!$B$31)*0.01,"")</f>
        <v/>
      </c>
      <c r="N1920" s="66" t="str">
        <f>IF(A1920&lt;&gt;"",(Input!J1920*ScoringModel!$B$4+Input!K1920*ScoringModel!$B$5+Input!L1920*ScoringModel!$B$6+Input!M1920*ScoringModel!$B$7+Input!N1920*ScoringModel!$B$8+Input!O1920*ScoringModel!$B$9+Input!P1920*ScoringModel!$B$10)*0.01,"")</f>
        <v/>
      </c>
      <c r="O1920" s="66" t="str">
        <f>IF(A1920&lt;&gt;"",(Input!Q1920*ScoringModel!$B$14+Input!R1920*ScoringModel!$B$15+Input!S1920*ScoringModel!$B$16+Input!T1920*ScoringModel!$B$17+Input!U1920*ScoringModel!$B$18+Input!V1920*ScoringModel!$B$19+Input!W1920*ScoringModel!$B$20)*0.01,"")</f>
        <v/>
      </c>
      <c r="P1920" s="66" t="str">
        <f>IF(A1920&lt;&gt;"",(Input!X1920*ScoringModel!$B$24+Input!Y1920*ScoringModel!$B$25+Input!Z1920*ScoringModel!$B$26+Input!AA1920*ScoringModel!$B$27+Input!AB1920*ScoringModel!$B$28+Input!AC1920*ScoringModel!$B$29+Input!AD1920*ScoringModel!$B$30)*0.01,"")</f>
        <v/>
      </c>
    </row>
    <row r="1921" spans="1:16" x14ac:dyDescent="0.25">
      <c r="A1921" s="154" t="str">
        <f>IF(Input!A1921&lt;&gt;"",Input!A1921,"")</f>
        <v/>
      </c>
      <c r="B1921" s="154" t="str">
        <f>IF(Input!D1921&lt;&gt;"",CONCATENATE(Input!D1921,", ",Input!C1921),"")</f>
        <v/>
      </c>
      <c r="C1921" s="154" t="str">
        <f>IF(Input!E1921&lt;&gt;"",Input!E1921,"")</f>
        <v/>
      </c>
      <c r="D1921" s="155" t="str">
        <f>IF(Input!F1921&lt;&gt;"",Input!F1921,"")</f>
        <v/>
      </c>
      <c r="E1921" s="154" t="str">
        <f>IF(Input!I1921&lt;&gt;"",CONCATENATE(Input!I1921,", ",LEFT(Input!H1921,1)),"")</f>
        <v/>
      </c>
      <c r="F1921" s="156"/>
      <c r="G1921" s="157" t="str">
        <f t="shared" si="29"/>
        <v/>
      </c>
      <c r="H1921" s="154" t="str">
        <f>IF(A1921&lt;&gt;"",VLOOKUP(G1921,ScoreRanges!$C$4:$E$8,3),"")</f>
        <v/>
      </c>
      <c r="I1921" s="156"/>
      <c r="J1921" s="129" t="str">
        <f>IF(AND(ConversionTable!$F$2&lt;&gt;"",A1921&lt;&gt;""),VLOOKUP(G1921,ConversionTable!B$2:D$402,3),"")</f>
        <v/>
      </c>
      <c r="K1921" s="66" t="str">
        <f>IF(AND(ConversionTable!$F$2&lt;&gt;"",A1921&lt;&gt;""),VLOOKUP(J1921,ConversionTable!I$4:K$7,3),"")</f>
        <v/>
      </c>
      <c r="M1921" s="66" t="str">
        <f>IF(A1921&lt;&gt;"",(Input!AE1921*ScoringModel!$B$11+Input!AF1921*ScoringModel!$B$21+Input!AG1921*ScoringModel!$B$31)*0.01,"")</f>
        <v/>
      </c>
      <c r="N1921" s="66" t="str">
        <f>IF(A1921&lt;&gt;"",(Input!J1921*ScoringModel!$B$4+Input!K1921*ScoringModel!$B$5+Input!L1921*ScoringModel!$B$6+Input!M1921*ScoringModel!$B$7+Input!N1921*ScoringModel!$B$8+Input!O1921*ScoringModel!$B$9+Input!P1921*ScoringModel!$B$10)*0.01,"")</f>
        <v/>
      </c>
      <c r="O1921" s="66" t="str">
        <f>IF(A1921&lt;&gt;"",(Input!Q1921*ScoringModel!$B$14+Input!R1921*ScoringModel!$B$15+Input!S1921*ScoringModel!$B$16+Input!T1921*ScoringModel!$B$17+Input!U1921*ScoringModel!$B$18+Input!V1921*ScoringModel!$B$19+Input!W1921*ScoringModel!$B$20)*0.01,"")</f>
        <v/>
      </c>
      <c r="P1921" s="66" t="str">
        <f>IF(A1921&lt;&gt;"",(Input!X1921*ScoringModel!$B$24+Input!Y1921*ScoringModel!$B$25+Input!Z1921*ScoringModel!$B$26+Input!AA1921*ScoringModel!$B$27+Input!AB1921*ScoringModel!$B$28+Input!AC1921*ScoringModel!$B$29+Input!AD1921*ScoringModel!$B$30)*0.01,"")</f>
        <v/>
      </c>
    </row>
    <row r="1922" spans="1:16" x14ac:dyDescent="0.25">
      <c r="A1922" s="154" t="str">
        <f>IF(Input!A1922&lt;&gt;"",Input!A1922,"")</f>
        <v/>
      </c>
      <c r="B1922" s="154" t="str">
        <f>IF(Input!D1922&lt;&gt;"",CONCATENATE(Input!D1922,", ",Input!C1922),"")</f>
        <v/>
      </c>
      <c r="C1922" s="154" t="str">
        <f>IF(Input!E1922&lt;&gt;"",Input!E1922,"")</f>
        <v/>
      </c>
      <c r="D1922" s="155" t="str">
        <f>IF(Input!F1922&lt;&gt;"",Input!F1922,"")</f>
        <v/>
      </c>
      <c r="E1922" s="154" t="str">
        <f>IF(Input!I1922&lt;&gt;"",CONCATENATE(Input!I1922,", ",LEFT(Input!H1922,1)),"")</f>
        <v/>
      </c>
      <c r="F1922" s="156"/>
      <c r="G1922" s="157" t="str">
        <f t="shared" ref="G1922:G1985" si="30">IF(A1922&lt;&gt;"",SUM(M1922:P1922),"")</f>
        <v/>
      </c>
      <c r="H1922" s="154" t="str">
        <f>IF(A1922&lt;&gt;"",VLOOKUP(G1922,ScoreRanges!$C$4:$E$8,3),"")</f>
        <v/>
      </c>
      <c r="I1922" s="156"/>
      <c r="J1922" s="129" t="str">
        <f>IF(AND(ConversionTable!$F$2&lt;&gt;"",A1922&lt;&gt;""),VLOOKUP(G1922,ConversionTable!B$2:D$402,3),"")</f>
        <v/>
      </c>
      <c r="K1922" s="66" t="str">
        <f>IF(AND(ConversionTable!$F$2&lt;&gt;"",A1922&lt;&gt;""),VLOOKUP(J1922,ConversionTable!I$4:K$7,3),"")</f>
        <v/>
      </c>
      <c r="M1922" s="66" t="str">
        <f>IF(A1922&lt;&gt;"",(Input!AE1922*ScoringModel!$B$11+Input!AF1922*ScoringModel!$B$21+Input!AG1922*ScoringModel!$B$31)*0.01,"")</f>
        <v/>
      </c>
      <c r="N1922" s="66" t="str">
        <f>IF(A1922&lt;&gt;"",(Input!J1922*ScoringModel!$B$4+Input!K1922*ScoringModel!$B$5+Input!L1922*ScoringModel!$B$6+Input!M1922*ScoringModel!$B$7+Input!N1922*ScoringModel!$B$8+Input!O1922*ScoringModel!$B$9+Input!P1922*ScoringModel!$B$10)*0.01,"")</f>
        <v/>
      </c>
      <c r="O1922" s="66" t="str">
        <f>IF(A1922&lt;&gt;"",(Input!Q1922*ScoringModel!$B$14+Input!R1922*ScoringModel!$B$15+Input!S1922*ScoringModel!$B$16+Input!T1922*ScoringModel!$B$17+Input!U1922*ScoringModel!$B$18+Input!V1922*ScoringModel!$B$19+Input!W1922*ScoringModel!$B$20)*0.01,"")</f>
        <v/>
      </c>
      <c r="P1922" s="66" t="str">
        <f>IF(A1922&lt;&gt;"",(Input!X1922*ScoringModel!$B$24+Input!Y1922*ScoringModel!$B$25+Input!Z1922*ScoringModel!$B$26+Input!AA1922*ScoringModel!$B$27+Input!AB1922*ScoringModel!$B$28+Input!AC1922*ScoringModel!$B$29+Input!AD1922*ScoringModel!$B$30)*0.01,"")</f>
        <v/>
      </c>
    </row>
    <row r="1923" spans="1:16" x14ac:dyDescent="0.25">
      <c r="A1923" s="154" t="str">
        <f>IF(Input!A1923&lt;&gt;"",Input!A1923,"")</f>
        <v/>
      </c>
      <c r="B1923" s="154" t="str">
        <f>IF(Input!D1923&lt;&gt;"",CONCATENATE(Input!D1923,", ",Input!C1923),"")</f>
        <v/>
      </c>
      <c r="C1923" s="154" t="str">
        <f>IF(Input!E1923&lt;&gt;"",Input!E1923,"")</f>
        <v/>
      </c>
      <c r="D1923" s="155" t="str">
        <f>IF(Input!F1923&lt;&gt;"",Input!F1923,"")</f>
        <v/>
      </c>
      <c r="E1923" s="154" t="str">
        <f>IF(Input!I1923&lt;&gt;"",CONCATENATE(Input!I1923,", ",LEFT(Input!H1923,1)),"")</f>
        <v/>
      </c>
      <c r="F1923" s="156"/>
      <c r="G1923" s="157" t="str">
        <f t="shared" si="30"/>
        <v/>
      </c>
      <c r="H1923" s="154" t="str">
        <f>IF(A1923&lt;&gt;"",VLOOKUP(G1923,ScoreRanges!$C$4:$E$8,3),"")</f>
        <v/>
      </c>
      <c r="I1923" s="156"/>
      <c r="J1923" s="129" t="str">
        <f>IF(AND(ConversionTable!$F$2&lt;&gt;"",A1923&lt;&gt;""),VLOOKUP(G1923,ConversionTable!B$2:D$402,3),"")</f>
        <v/>
      </c>
      <c r="K1923" s="66" t="str">
        <f>IF(AND(ConversionTable!$F$2&lt;&gt;"",A1923&lt;&gt;""),VLOOKUP(J1923,ConversionTable!I$4:K$7,3),"")</f>
        <v/>
      </c>
      <c r="M1923" s="66" t="str">
        <f>IF(A1923&lt;&gt;"",(Input!AE1923*ScoringModel!$B$11+Input!AF1923*ScoringModel!$B$21+Input!AG1923*ScoringModel!$B$31)*0.01,"")</f>
        <v/>
      </c>
      <c r="N1923" s="66" t="str">
        <f>IF(A1923&lt;&gt;"",(Input!J1923*ScoringModel!$B$4+Input!K1923*ScoringModel!$B$5+Input!L1923*ScoringModel!$B$6+Input!M1923*ScoringModel!$B$7+Input!N1923*ScoringModel!$B$8+Input!O1923*ScoringModel!$B$9+Input!P1923*ScoringModel!$B$10)*0.01,"")</f>
        <v/>
      </c>
      <c r="O1923" s="66" t="str">
        <f>IF(A1923&lt;&gt;"",(Input!Q1923*ScoringModel!$B$14+Input!R1923*ScoringModel!$B$15+Input!S1923*ScoringModel!$B$16+Input!T1923*ScoringModel!$B$17+Input!U1923*ScoringModel!$B$18+Input!V1923*ScoringModel!$B$19+Input!W1923*ScoringModel!$B$20)*0.01,"")</f>
        <v/>
      </c>
      <c r="P1923" s="66" t="str">
        <f>IF(A1923&lt;&gt;"",(Input!X1923*ScoringModel!$B$24+Input!Y1923*ScoringModel!$B$25+Input!Z1923*ScoringModel!$B$26+Input!AA1923*ScoringModel!$B$27+Input!AB1923*ScoringModel!$B$28+Input!AC1923*ScoringModel!$B$29+Input!AD1923*ScoringModel!$B$30)*0.01,"")</f>
        <v/>
      </c>
    </row>
    <row r="1924" spans="1:16" x14ac:dyDescent="0.25">
      <c r="A1924" s="154" t="str">
        <f>IF(Input!A1924&lt;&gt;"",Input!A1924,"")</f>
        <v/>
      </c>
      <c r="B1924" s="154" t="str">
        <f>IF(Input!D1924&lt;&gt;"",CONCATENATE(Input!D1924,", ",Input!C1924),"")</f>
        <v/>
      </c>
      <c r="C1924" s="154" t="str">
        <f>IF(Input!E1924&lt;&gt;"",Input!E1924,"")</f>
        <v/>
      </c>
      <c r="D1924" s="155" t="str">
        <f>IF(Input!F1924&lt;&gt;"",Input!F1924,"")</f>
        <v/>
      </c>
      <c r="E1924" s="154" t="str">
        <f>IF(Input!I1924&lt;&gt;"",CONCATENATE(Input!I1924,", ",LEFT(Input!H1924,1)),"")</f>
        <v/>
      </c>
      <c r="F1924" s="156"/>
      <c r="G1924" s="157" t="str">
        <f t="shared" si="30"/>
        <v/>
      </c>
      <c r="H1924" s="154" t="str">
        <f>IF(A1924&lt;&gt;"",VLOOKUP(G1924,ScoreRanges!$C$4:$E$8,3),"")</f>
        <v/>
      </c>
      <c r="I1924" s="156"/>
      <c r="J1924" s="129" t="str">
        <f>IF(AND(ConversionTable!$F$2&lt;&gt;"",A1924&lt;&gt;""),VLOOKUP(G1924,ConversionTable!B$2:D$402,3),"")</f>
        <v/>
      </c>
      <c r="K1924" s="66" t="str">
        <f>IF(AND(ConversionTable!$F$2&lt;&gt;"",A1924&lt;&gt;""),VLOOKUP(J1924,ConversionTable!I$4:K$7,3),"")</f>
        <v/>
      </c>
      <c r="M1924" s="66" t="str">
        <f>IF(A1924&lt;&gt;"",(Input!AE1924*ScoringModel!$B$11+Input!AF1924*ScoringModel!$B$21+Input!AG1924*ScoringModel!$B$31)*0.01,"")</f>
        <v/>
      </c>
      <c r="N1924" s="66" t="str">
        <f>IF(A1924&lt;&gt;"",(Input!J1924*ScoringModel!$B$4+Input!K1924*ScoringModel!$B$5+Input!L1924*ScoringModel!$B$6+Input!M1924*ScoringModel!$B$7+Input!N1924*ScoringModel!$B$8+Input!O1924*ScoringModel!$B$9+Input!P1924*ScoringModel!$B$10)*0.01,"")</f>
        <v/>
      </c>
      <c r="O1924" s="66" t="str">
        <f>IF(A1924&lt;&gt;"",(Input!Q1924*ScoringModel!$B$14+Input!R1924*ScoringModel!$B$15+Input!S1924*ScoringModel!$B$16+Input!T1924*ScoringModel!$B$17+Input!U1924*ScoringModel!$B$18+Input!V1924*ScoringModel!$B$19+Input!W1924*ScoringModel!$B$20)*0.01,"")</f>
        <v/>
      </c>
      <c r="P1924" s="66" t="str">
        <f>IF(A1924&lt;&gt;"",(Input!X1924*ScoringModel!$B$24+Input!Y1924*ScoringModel!$B$25+Input!Z1924*ScoringModel!$B$26+Input!AA1924*ScoringModel!$B$27+Input!AB1924*ScoringModel!$B$28+Input!AC1924*ScoringModel!$B$29+Input!AD1924*ScoringModel!$B$30)*0.01,"")</f>
        <v/>
      </c>
    </row>
    <row r="1925" spans="1:16" x14ac:dyDescent="0.25">
      <c r="A1925" s="154" t="str">
        <f>IF(Input!A1925&lt;&gt;"",Input!A1925,"")</f>
        <v/>
      </c>
      <c r="B1925" s="154" t="str">
        <f>IF(Input!D1925&lt;&gt;"",CONCATENATE(Input!D1925,", ",Input!C1925),"")</f>
        <v/>
      </c>
      <c r="C1925" s="154" t="str">
        <f>IF(Input!E1925&lt;&gt;"",Input!E1925,"")</f>
        <v/>
      </c>
      <c r="D1925" s="155" t="str">
        <f>IF(Input!F1925&lt;&gt;"",Input!F1925,"")</f>
        <v/>
      </c>
      <c r="E1925" s="154" t="str">
        <f>IF(Input!I1925&lt;&gt;"",CONCATENATE(Input!I1925,", ",LEFT(Input!H1925,1)),"")</f>
        <v/>
      </c>
      <c r="F1925" s="156"/>
      <c r="G1925" s="157" t="str">
        <f t="shared" si="30"/>
        <v/>
      </c>
      <c r="H1925" s="154" t="str">
        <f>IF(A1925&lt;&gt;"",VLOOKUP(G1925,ScoreRanges!$C$4:$E$8,3),"")</f>
        <v/>
      </c>
      <c r="I1925" s="156"/>
      <c r="J1925" s="129" t="str">
        <f>IF(AND(ConversionTable!$F$2&lt;&gt;"",A1925&lt;&gt;""),VLOOKUP(G1925,ConversionTable!B$2:D$402,3),"")</f>
        <v/>
      </c>
      <c r="K1925" s="66" t="str">
        <f>IF(AND(ConversionTable!$F$2&lt;&gt;"",A1925&lt;&gt;""),VLOOKUP(J1925,ConversionTable!I$4:K$7,3),"")</f>
        <v/>
      </c>
      <c r="M1925" s="66" t="str">
        <f>IF(A1925&lt;&gt;"",(Input!AE1925*ScoringModel!$B$11+Input!AF1925*ScoringModel!$B$21+Input!AG1925*ScoringModel!$B$31)*0.01,"")</f>
        <v/>
      </c>
      <c r="N1925" s="66" t="str">
        <f>IF(A1925&lt;&gt;"",(Input!J1925*ScoringModel!$B$4+Input!K1925*ScoringModel!$B$5+Input!L1925*ScoringModel!$B$6+Input!M1925*ScoringModel!$B$7+Input!N1925*ScoringModel!$B$8+Input!O1925*ScoringModel!$B$9+Input!P1925*ScoringModel!$B$10)*0.01,"")</f>
        <v/>
      </c>
      <c r="O1925" s="66" t="str">
        <f>IF(A1925&lt;&gt;"",(Input!Q1925*ScoringModel!$B$14+Input!R1925*ScoringModel!$B$15+Input!S1925*ScoringModel!$B$16+Input!T1925*ScoringModel!$B$17+Input!U1925*ScoringModel!$B$18+Input!V1925*ScoringModel!$B$19+Input!W1925*ScoringModel!$B$20)*0.01,"")</f>
        <v/>
      </c>
      <c r="P1925" s="66" t="str">
        <f>IF(A1925&lt;&gt;"",(Input!X1925*ScoringModel!$B$24+Input!Y1925*ScoringModel!$B$25+Input!Z1925*ScoringModel!$B$26+Input!AA1925*ScoringModel!$B$27+Input!AB1925*ScoringModel!$B$28+Input!AC1925*ScoringModel!$B$29+Input!AD1925*ScoringModel!$B$30)*0.01,"")</f>
        <v/>
      </c>
    </row>
    <row r="1926" spans="1:16" x14ac:dyDescent="0.25">
      <c r="A1926" s="154" t="str">
        <f>IF(Input!A1926&lt;&gt;"",Input!A1926,"")</f>
        <v/>
      </c>
      <c r="B1926" s="154" t="str">
        <f>IF(Input!D1926&lt;&gt;"",CONCATENATE(Input!D1926,", ",Input!C1926),"")</f>
        <v/>
      </c>
      <c r="C1926" s="154" t="str">
        <f>IF(Input!E1926&lt;&gt;"",Input!E1926,"")</f>
        <v/>
      </c>
      <c r="D1926" s="155" t="str">
        <f>IF(Input!F1926&lt;&gt;"",Input!F1926,"")</f>
        <v/>
      </c>
      <c r="E1926" s="154" t="str">
        <f>IF(Input!I1926&lt;&gt;"",CONCATENATE(Input!I1926,", ",LEFT(Input!H1926,1)),"")</f>
        <v/>
      </c>
      <c r="F1926" s="156"/>
      <c r="G1926" s="157" t="str">
        <f t="shared" si="30"/>
        <v/>
      </c>
      <c r="H1926" s="154" t="str">
        <f>IF(A1926&lt;&gt;"",VLOOKUP(G1926,ScoreRanges!$C$4:$E$8,3),"")</f>
        <v/>
      </c>
      <c r="I1926" s="156"/>
      <c r="J1926" s="129" t="str">
        <f>IF(AND(ConversionTable!$F$2&lt;&gt;"",A1926&lt;&gt;""),VLOOKUP(G1926,ConversionTable!B$2:D$402,3),"")</f>
        <v/>
      </c>
      <c r="K1926" s="66" t="str">
        <f>IF(AND(ConversionTable!$F$2&lt;&gt;"",A1926&lt;&gt;""),VLOOKUP(J1926,ConversionTable!I$4:K$7,3),"")</f>
        <v/>
      </c>
      <c r="M1926" s="66" t="str">
        <f>IF(A1926&lt;&gt;"",(Input!AE1926*ScoringModel!$B$11+Input!AF1926*ScoringModel!$B$21+Input!AG1926*ScoringModel!$B$31)*0.01,"")</f>
        <v/>
      </c>
      <c r="N1926" s="66" t="str">
        <f>IF(A1926&lt;&gt;"",(Input!J1926*ScoringModel!$B$4+Input!K1926*ScoringModel!$B$5+Input!L1926*ScoringModel!$B$6+Input!M1926*ScoringModel!$B$7+Input!N1926*ScoringModel!$B$8+Input!O1926*ScoringModel!$B$9+Input!P1926*ScoringModel!$B$10)*0.01,"")</f>
        <v/>
      </c>
      <c r="O1926" s="66" t="str">
        <f>IF(A1926&lt;&gt;"",(Input!Q1926*ScoringModel!$B$14+Input!R1926*ScoringModel!$B$15+Input!S1926*ScoringModel!$B$16+Input!T1926*ScoringModel!$B$17+Input!U1926*ScoringModel!$B$18+Input!V1926*ScoringModel!$B$19+Input!W1926*ScoringModel!$B$20)*0.01,"")</f>
        <v/>
      </c>
      <c r="P1926" s="66" t="str">
        <f>IF(A1926&lt;&gt;"",(Input!X1926*ScoringModel!$B$24+Input!Y1926*ScoringModel!$B$25+Input!Z1926*ScoringModel!$B$26+Input!AA1926*ScoringModel!$B$27+Input!AB1926*ScoringModel!$B$28+Input!AC1926*ScoringModel!$B$29+Input!AD1926*ScoringModel!$B$30)*0.01,"")</f>
        <v/>
      </c>
    </row>
    <row r="1927" spans="1:16" x14ac:dyDescent="0.25">
      <c r="A1927" s="154" t="str">
        <f>IF(Input!A1927&lt;&gt;"",Input!A1927,"")</f>
        <v/>
      </c>
      <c r="B1927" s="154" t="str">
        <f>IF(Input!D1927&lt;&gt;"",CONCATENATE(Input!D1927,", ",Input!C1927),"")</f>
        <v/>
      </c>
      <c r="C1927" s="154" t="str">
        <f>IF(Input!E1927&lt;&gt;"",Input!E1927,"")</f>
        <v/>
      </c>
      <c r="D1927" s="155" t="str">
        <f>IF(Input!F1927&lt;&gt;"",Input!F1927,"")</f>
        <v/>
      </c>
      <c r="E1927" s="154" t="str">
        <f>IF(Input!I1927&lt;&gt;"",CONCATENATE(Input!I1927,", ",LEFT(Input!H1927,1)),"")</f>
        <v/>
      </c>
      <c r="F1927" s="156"/>
      <c r="G1927" s="157" t="str">
        <f t="shared" si="30"/>
        <v/>
      </c>
      <c r="H1927" s="154" t="str">
        <f>IF(A1927&lt;&gt;"",VLOOKUP(G1927,ScoreRanges!$C$4:$E$8,3),"")</f>
        <v/>
      </c>
      <c r="I1927" s="156"/>
      <c r="J1927" s="129" t="str">
        <f>IF(AND(ConversionTable!$F$2&lt;&gt;"",A1927&lt;&gt;""),VLOOKUP(G1927,ConversionTable!B$2:D$402,3),"")</f>
        <v/>
      </c>
      <c r="K1927" s="66" t="str">
        <f>IF(AND(ConversionTable!$F$2&lt;&gt;"",A1927&lt;&gt;""),VLOOKUP(J1927,ConversionTable!I$4:K$7,3),"")</f>
        <v/>
      </c>
      <c r="M1927" s="66" t="str">
        <f>IF(A1927&lt;&gt;"",(Input!AE1927*ScoringModel!$B$11+Input!AF1927*ScoringModel!$B$21+Input!AG1927*ScoringModel!$B$31)*0.01,"")</f>
        <v/>
      </c>
      <c r="N1927" s="66" t="str">
        <f>IF(A1927&lt;&gt;"",(Input!J1927*ScoringModel!$B$4+Input!K1927*ScoringModel!$B$5+Input!L1927*ScoringModel!$B$6+Input!M1927*ScoringModel!$B$7+Input!N1927*ScoringModel!$B$8+Input!O1927*ScoringModel!$B$9+Input!P1927*ScoringModel!$B$10)*0.01,"")</f>
        <v/>
      </c>
      <c r="O1927" s="66" t="str">
        <f>IF(A1927&lt;&gt;"",(Input!Q1927*ScoringModel!$B$14+Input!R1927*ScoringModel!$B$15+Input!S1927*ScoringModel!$B$16+Input!T1927*ScoringModel!$B$17+Input!U1927*ScoringModel!$B$18+Input!V1927*ScoringModel!$B$19+Input!W1927*ScoringModel!$B$20)*0.01,"")</f>
        <v/>
      </c>
      <c r="P1927" s="66" t="str">
        <f>IF(A1927&lt;&gt;"",(Input!X1927*ScoringModel!$B$24+Input!Y1927*ScoringModel!$B$25+Input!Z1927*ScoringModel!$B$26+Input!AA1927*ScoringModel!$B$27+Input!AB1927*ScoringModel!$B$28+Input!AC1927*ScoringModel!$B$29+Input!AD1927*ScoringModel!$B$30)*0.01,"")</f>
        <v/>
      </c>
    </row>
    <row r="1928" spans="1:16" x14ac:dyDescent="0.25">
      <c r="A1928" s="154" t="str">
        <f>IF(Input!A1928&lt;&gt;"",Input!A1928,"")</f>
        <v/>
      </c>
      <c r="B1928" s="154" t="str">
        <f>IF(Input!D1928&lt;&gt;"",CONCATENATE(Input!D1928,", ",Input!C1928),"")</f>
        <v/>
      </c>
      <c r="C1928" s="154" t="str">
        <f>IF(Input!E1928&lt;&gt;"",Input!E1928,"")</f>
        <v/>
      </c>
      <c r="D1928" s="155" t="str">
        <f>IF(Input!F1928&lt;&gt;"",Input!F1928,"")</f>
        <v/>
      </c>
      <c r="E1928" s="154" t="str">
        <f>IF(Input!I1928&lt;&gt;"",CONCATENATE(Input!I1928,", ",LEFT(Input!H1928,1)),"")</f>
        <v/>
      </c>
      <c r="F1928" s="156"/>
      <c r="G1928" s="157" t="str">
        <f t="shared" si="30"/>
        <v/>
      </c>
      <c r="H1928" s="154" t="str">
        <f>IF(A1928&lt;&gt;"",VLOOKUP(G1928,ScoreRanges!$C$4:$E$8,3),"")</f>
        <v/>
      </c>
      <c r="I1928" s="156"/>
      <c r="J1928" s="129" t="str">
        <f>IF(AND(ConversionTable!$F$2&lt;&gt;"",A1928&lt;&gt;""),VLOOKUP(G1928,ConversionTable!B$2:D$402,3),"")</f>
        <v/>
      </c>
      <c r="K1928" s="66" t="str">
        <f>IF(AND(ConversionTable!$F$2&lt;&gt;"",A1928&lt;&gt;""),VLOOKUP(J1928,ConversionTable!I$4:K$7,3),"")</f>
        <v/>
      </c>
      <c r="M1928" s="66" t="str">
        <f>IF(A1928&lt;&gt;"",(Input!AE1928*ScoringModel!$B$11+Input!AF1928*ScoringModel!$B$21+Input!AG1928*ScoringModel!$B$31)*0.01,"")</f>
        <v/>
      </c>
      <c r="N1928" s="66" t="str">
        <f>IF(A1928&lt;&gt;"",(Input!J1928*ScoringModel!$B$4+Input!K1928*ScoringModel!$B$5+Input!L1928*ScoringModel!$B$6+Input!M1928*ScoringModel!$B$7+Input!N1928*ScoringModel!$B$8+Input!O1928*ScoringModel!$B$9+Input!P1928*ScoringModel!$B$10)*0.01,"")</f>
        <v/>
      </c>
      <c r="O1928" s="66" t="str">
        <f>IF(A1928&lt;&gt;"",(Input!Q1928*ScoringModel!$B$14+Input!R1928*ScoringModel!$B$15+Input!S1928*ScoringModel!$B$16+Input!T1928*ScoringModel!$B$17+Input!U1928*ScoringModel!$B$18+Input!V1928*ScoringModel!$B$19+Input!W1928*ScoringModel!$B$20)*0.01,"")</f>
        <v/>
      </c>
      <c r="P1928" s="66" t="str">
        <f>IF(A1928&lt;&gt;"",(Input!X1928*ScoringModel!$B$24+Input!Y1928*ScoringModel!$B$25+Input!Z1928*ScoringModel!$B$26+Input!AA1928*ScoringModel!$B$27+Input!AB1928*ScoringModel!$B$28+Input!AC1928*ScoringModel!$B$29+Input!AD1928*ScoringModel!$B$30)*0.01,"")</f>
        <v/>
      </c>
    </row>
    <row r="1929" spans="1:16" x14ac:dyDescent="0.25">
      <c r="A1929" s="154" t="str">
        <f>IF(Input!A1929&lt;&gt;"",Input!A1929,"")</f>
        <v/>
      </c>
      <c r="B1929" s="154" t="str">
        <f>IF(Input!D1929&lt;&gt;"",CONCATENATE(Input!D1929,", ",Input!C1929),"")</f>
        <v/>
      </c>
      <c r="C1929" s="154" t="str">
        <f>IF(Input!E1929&lt;&gt;"",Input!E1929,"")</f>
        <v/>
      </c>
      <c r="D1929" s="155" t="str">
        <f>IF(Input!F1929&lt;&gt;"",Input!F1929,"")</f>
        <v/>
      </c>
      <c r="E1929" s="154" t="str">
        <f>IF(Input!I1929&lt;&gt;"",CONCATENATE(Input!I1929,", ",LEFT(Input!H1929,1)),"")</f>
        <v/>
      </c>
      <c r="F1929" s="156"/>
      <c r="G1929" s="157" t="str">
        <f t="shared" si="30"/>
        <v/>
      </c>
      <c r="H1929" s="154" t="str">
        <f>IF(A1929&lt;&gt;"",VLOOKUP(G1929,ScoreRanges!$C$4:$E$8,3),"")</f>
        <v/>
      </c>
      <c r="I1929" s="156"/>
      <c r="J1929" s="129" t="str">
        <f>IF(AND(ConversionTable!$F$2&lt;&gt;"",A1929&lt;&gt;""),VLOOKUP(G1929,ConversionTable!B$2:D$402,3),"")</f>
        <v/>
      </c>
      <c r="K1929" s="66" t="str">
        <f>IF(AND(ConversionTable!$F$2&lt;&gt;"",A1929&lt;&gt;""),VLOOKUP(J1929,ConversionTable!I$4:K$7,3),"")</f>
        <v/>
      </c>
      <c r="M1929" s="66" t="str">
        <f>IF(A1929&lt;&gt;"",(Input!AE1929*ScoringModel!$B$11+Input!AF1929*ScoringModel!$B$21+Input!AG1929*ScoringModel!$B$31)*0.01,"")</f>
        <v/>
      </c>
      <c r="N1929" s="66" t="str">
        <f>IF(A1929&lt;&gt;"",(Input!J1929*ScoringModel!$B$4+Input!K1929*ScoringModel!$B$5+Input!L1929*ScoringModel!$B$6+Input!M1929*ScoringModel!$B$7+Input!N1929*ScoringModel!$B$8+Input!O1929*ScoringModel!$B$9+Input!P1929*ScoringModel!$B$10)*0.01,"")</f>
        <v/>
      </c>
      <c r="O1929" s="66" t="str">
        <f>IF(A1929&lt;&gt;"",(Input!Q1929*ScoringModel!$B$14+Input!R1929*ScoringModel!$B$15+Input!S1929*ScoringModel!$B$16+Input!T1929*ScoringModel!$B$17+Input!U1929*ScoringModel!$B$18+Input!V1929*ScoringModel!$B$19+Input!W1929*ScoringModel!$B$20)*0.01,"")</f>
        <v/>
      </c>
      <c r="P1929" s="66" t="str">
        <f>IF(A1929&lt;&gt;"",(Input!X1929*ScoringModel!$B$24+Input!Y1929*ScoringModel!$B$25+Input!Z1929*ScoringModel!$B$26+Input!AA1929*ScoringModel!$B$27+Input!AB1929*ScoringModel!$B$28+Input!AC1929*ScoringModel!$B$29+Input!AD1929*ScoringModel!$B$30)*0.01,"")</f>
        <v/>
      </c>
    </row>
    <row r="1930" spans="1:16" x14ac:dyDescent="0.25">
      <c r="A1930" s="154" t="str">
        <f>IF(Input!A1930&lt;&gt;"",Input!A1930,"")</f>
        <v/>
      </c>
      <c r="B1930" s="154" t="str">
        <f>IF(Input!D1930&lt;&gt;"",CONCATENATE(Input!D1930,", ",Input!C1930),"")</f>
        <v/>
      </c>
      <c r="C1930" s="154" t="str">
        <f>IF(Input!E1930&lt;&gt;"",Input!E1930,"")</f>
        <v/>
      </c>
      <c r="D1930" s="155" t="str">
        <f>IF(Input!F1930&lt;&gt;"",Input!F1930,"")</f>
        <v/>
      </c>
      <c r="E1930" s="154" t="str">
        <f>IF(Input!I1930&lt;&gt;"",CONCATENATE(Input!I1930,", ",LEFT(Input!H1930,1)),"")</f>
        <v/>
      </c>
      <c r="F1930" s="156"/>
      <c r="G1930" s="157" t="str">
        <f t="shared" si="30"/>
        <v/>
      </c>
      <c r="H1930" s="154" t="str">
        <f>IF(A1930&lt;&gt;"",VLOOKUP(G1930,ScoreRanges!$C$4:$E$8,3),"")</f>
        <v/>
      </c>
      <c r="I1930" s="156"/>
      <c r="J1930" s="129" t="str">
        <f>IF(AND(ConversionTable!$F$2&lt;&gt;"",A1930&lt;&gt;""),VLOOKUP(G1930,ConversionTable!B$2:D$402,3),"")</f>
        <v/>
      </c>
      <c r="K1930" s="66" t="str">
        <f>IF(AND(ConversionTable!$F$2&lt;&gt;"",A1930&lt;&gt;""),VLOOKUP(J1930,ConversionTable!I$4:K$7,3),"")</f>
        <v/>
      </c>
      <c r="M1930" s="66" t="str">
        <f>IF(A1930&lt;&gt;"",(Input!AE1930*ScoringModel!$B$11+Input!AF1930*ScoringModel!$B$21+Input!AG1930*ScoringModel!$B$31)*0.01,"")</f>
        <v/>
      </c>
      <c r="N1930" s="66" t="str">
        <f>IF(A1930&lt;&gt;"",(Input!J1930*ScoringModel!$B$4+Input!K1930*ScoringModel!$B$5+Input!L1930*ScoringModel!$B$6+Input!M1930*ScoringModel!$B$7+Input!N1930*ScoringModel!$B$8+Input!O1930*ScoringModel!$B$9+Input!P1930*ScoringModel!$B$10)*0.01,"")</f>
        <v/>
      </c>
      <c r="O1930" s="66" t="str">
        <f>IF(A1930&lt;&gt;"",(Input!Q1930*ScoringModel!$B$14+Input!R1930*ScoringModel!$B$15+Input!S1930*ScoringModel!$B$16+Input!T1930*ScoringModel!$B$17+Input!U1930*ScoringModel!$B$18+Input!V1930*ScoringModel!$B$19+Input!W1930*ScoringModel!$B$20)*0.01,"")</f>
        <v/>
      </c>
      <c r="P1930" s="66" t="str">
        <f>IF(A1930&lt;&gt;"",(Input!X1930*ScoringModel!$B$24+Input!Y1930*ScoringModel!$B$25+Input!Z1930*ScoringModel!$B$26+Input!AA1930*ScoringModel!$B$27+Input!AB1930*ScoringModel!$B$28+Input!AC1930*ScoringModel!$B$29+Input!AD1930*ScoringModel!$B$30)*0.01,"")</f>
        <v/>
      </c>
    </row>
    <row r="1931" spans="1:16" x14ac:dyDescent="0.25">
      <c r="A1931" s="154" t="str">
        <f>IF(Input!A1931&lt;&gt;"",Input!A1931,"")</f>
        <v/>
      </c>
      <c r="B1931" s="154" t="str">
        <f>IF(Input!D1931&lt;&gt;"",CONCATENATE(Input!D1931,", ",Input!C1931),"")</f>
        <v/>
      </c>
      <c r="C1931" s="154" t="str">
        <f>IF(Input!E1931&lt;&gt;"",Input!E1931,"")</f>
        <v/>
      </c>
      <c r="D1931" s="155" t="str">
        <f>IF(Input!F1931&lt;&gt;"",Input!F1931,"")</f>
        <v/>
      </c>
      <c r="E1931" s="154" t="str">
        <f>IF(Input!I1931&lt;&gt;"",CONCATENATE(Input!I1931,", ",LEFT(Input!H1931,1)),"")</f>
        <v/>
      </c>
      <c r="F1931" s="156"/>
      <c r="G1931" s="157" t="str">
        <f t="shared" si="30"/>
        <v/>
      </c>
      <c r="H1931" s="154" t="str">
        <f>IF(A1931&lt;&gt;"",VLOOKUP(G1931,ScoreRanges!$C$4:$E$8,3),"")</f>
        <v/>
      </c>
      <c r="I1931" s="156"/>
      <c r="J1931" s="129" t="str">
        <f>IF(AND(ConversionTable!$F$2&lt;&gt;"",A1931&lt;&gt;""),VLOOKUP(G1931,ConversionTable!B$2:D$402,3),"")</f>
        <v/>
      </c>
      <c r="K1931" s="66" t="str">
        <f>IF(AND(ConversionTable!$F$2&lt;&gt;"",A1931&lt;&gt;""),VLOOKUP(J1931,ConversionTable!I$4:K$7,3),"")</f>
        <v/>
      </c>
      <c r="M1931" s="66" t="str">
        <f>IF(A1931&lt;&gt;"",(Input!AE1931*ScoringModel!$B$11+Input!AF1931*ScoringModel!$B$21+Input!AG1931*ScoringModel!$B$31)*0.01,"")</f>
        <v/>
      </c>
      <c r="N1931" s="66" t="str">
        <f>IF(A1931&lt;&gt;"",(Input!J1931*ScoringModel!$B$4+Input!K1931*ScoringModel!$B$5+Input!L1931*ScoringModel!$B$6+Input!M1931*ScoringModel!$B$7+Input!N1931*ScoringModel!$B$8+Input!O1931*ScoringModel!$B$9+Input!P1931*ScoringModel!$B$10)*0.01,"")</f>
        <v/>
      </c>
      <c r="O1931" s="66" t="str">
        <f>IF(A1931&lt;&gt;"",(Input!Q1931*ScoringModel!$B$14+Input!R1931*ScoringModel!$B$15+Input!S1931*ScoringModel!$B$16+Input!T1931*ScoringModel!$B$17+Input!U1931*ScoringModel!$B$18+Input!V1931*ScoringModel!$B$19+Input!W1931*ScoringModel!$B$20)*0.01,"")</f>
        <v/>
      </c>
      <c r="P1931" s="66" t="str">
        <f>IF(A1931&lt;&gt;"",(Input!X1931*ScoringModel!$B$24+Input!Y1931*ScoringModel!$B$25+Input!Z1931*ScoringModel!$B$26+Input!AA1931*ScoringModel!$B$27+Input!AB1931*ScoringModel!$B$28+Input!AC1931*ScoringModel!$B$29+Input!AD1931*ScoringModel!$B$30)*0.01,"")</f>
        <v/>
      </c>
    </row>
    <row r="1932" spans="1:16" x14ac:dyDescent="0.25">
      <c r="A1932" s="154" t="str">
        <f>IF(Input!A1932&lt;&gt;"",Input!A1932,"")</f>
        <v/>
      </c>
      <c r="B1932" s="154" t="str">
        <f>IF(Input!D1932&lt;&gt;"",CONCATENATE(Input!D1932,", ",Input!C1932),"")</f>
        <v/>
      </c>
      <c r="C1932" s="154" t="str">
        <f>IF(Input!E1932&lt;&gt;"",Input!E1932,"")</f>
        <v/>
      </c>
      <c r="D1932" s="155" t="str">
        <f>IF(Input!F1932&lt;&gt;"",Input!F1932,"")</f>
        <v/>
      </c>
      <c r="E1932" s="154" t="str">
        <f>IF(Input!I1932&lt;&gt;"",CONCATENATE(Input!I1932,", ",LEFT(Input!H1932,1)),"")</f>
        <v/>
      </c>
      <c r="F1932" s="156"/>
      <c r="G1932" s="157" t="str">
        <f t="shared" si="30"/>
        <v/>
      </c>
      <c r="H1932" s="154" t="str">
        <f>IF(A1932&lt;&gt;"",VLOOKUP(G1932,ScoreRanges!$C$4:$E$8,3),"")</f>
        <v/>
      </c>
      <c r="I1932" s="156"/>
      <c r="J1932" s="129" t="str">
        <f>IF(AND(ConversionTable!$F$2&lt;&gt;"",A1932&lt;&gt;""),VLOOKUP(G1932,ConversionTable!B$2:D$402,3),"")</f>
        <v/>
      </c>
      <c r="K1932" s="66" t="str">
        <f>IF(AND(ConversionTable!$F$2&lt;&gt;"",A1932&lt;&gt;""),VLOOKUP(J1932,ConversionTable!I$4:K$7,3),"")</f>
        <v/>
      </c>
      <c r="M1932" s="66" t="str">
        <f>IF(A1932&lt;&gt;"",(Input!AE1932*ScoringModel!$B$11+Input!AF1932*ScoringModel!$B$21+Input!AG1932*ScoringModel!$B$31)*0.01,"")</f>
        <v/>
      </c>
      <c r="N1932" s="66" t="str">
        <f>IF(A1932&lt;&gt;"",(Input!J1932*ScoringModel!$B$4+Input!K1932*ScoringModel!$B$5+Input!L1932*ScoringModel!$B$6+Input!M1932*ScoringModel!$B$7+Input!N1932*ScoringModel!$B$8+Input!O1932*ScoringModel!$B$9+Input!P1932*ScoringModel!$B$10)*0.01,"")</f>
        <v/>
      </c>
      <c r="O1932" s="66" t="str">
        <f>IF(A1932&lt;&gt;"",(Input!Q1932*ScoringModel!$B$14+Input!R1932*ScoringModel!$B$15+Input!S1932*ScoringModel!$B$16+Input!T1932*ScoringModel!$B$17+Input!U1932*ScoringModel!$B$18+Input!V1932*ScoringModel!$B$19+Input!W1932*ScoringModel!$B$20)*0.01,"")</f>
        <v/>
      </c>
      <c r="P1932" s="66" t="str">
        <f>IF(A1932&lt;&gt;"",(Input!X1932*ScoringModel!$B$24+Input!Y1932*ScoringModel!$B$25+Input!Z1932*ScoringModel!$B$26+Input!AA1932*ScoringModel!$B$27+Input!AB1932*ScoringModel!$B$28+Input!AC1932*ScoringModel!$B$29+Input!AD1932*ScoringModel!$B$30)*0.01,"")</f>
        <v/>
      </c>
    </row>
    <row r="1933" spans="1:16" x14ac:dyDescent="0.25">
      <c r="A1933" s="154" t="str">
        <f>IF(Input!A1933&lt;&gt;"",Input!A1933,"")</f>
        <v/>
      </c>
      <c r="B1933" s="154" t="str">
        <f>IF(Input!D1933&lt;&gt;"",CONCATENATE(Input!D1933,", ",Input!C1933),"")</f>
        <v/>
      </c>
      <c r="C1933" s="154" t="str">
        <f>IF(Input!E1933&lt;&gt;"",Input!E1933,"")</f>
        <v/>
      </c>
      <c r="D1933" s="155" t="str">
        <f>IF(Input!F1933&lt;&gt;"",Input!F1933,"")</f>
        <v/>
      </c>
      <c r="E1933" s="154" t="str">
        <f>IF(Input!I1933&lt;&gt;"",CONCATENATE(Input!I1933,", ",LEFT(Input!H1933,1)),"")</f>
        <v/>
      </c>
      <c r="F1933" s="156"/>
      <c r="G1933" s="157" t="str">
        <f t="shared" si="30"/>
        <v/>
      </c>
      <c r="H1933" s="154" t="str">
        <f>IF(A1933&lt;&gt;"",VLOOKUP(G1933,ScoreRanges!$C$4:$E$8,3),"")</f>
        <v/>
      </c>
      <c r="I1933" s="156"/>
      <c r="J1933" s="129" t="str">
        <f>IF(AND(ConversionTable!$F$2&lt;&gt;"",A1933&lt;&gt;""),VLOOKUP(G1933,ConversionTable!B$2:D$402,3),"")</f>
        <v/>
      </c>
      <c r="K1933" s="66" t="str">
        <f>IF(AND(ConversionTable!$F$2&lt;&gt;"",A1933&lt;&gt;""),VLOOKUP(J1933,ConversionTable!I$4:K$7,3),"")</f>
        <v/>
      </c>
      <c r="M1933" s="66" t="str">
        <f>IF(A1933&lt;&gt;"",(Input!AE1933*ScoringModel!$B$11+Input!AF1933*ScoringModel!$B$21+Input!AG1933*ScoringModel!$B$31)*0.01,"")</f>
        <v/>
      </c>
      <c r="N1933" s="66" t="str">
        <f>IF(A1933&lt;&gt;"",(Input!J1933*ScoringModel!$B$4+Input!K1933*ScoringModel!$B$5+Input!L1933*ScoringModel!$B$6+Input!M1933*ScoringModel!$B$7+Input!N1933*ScoringModel!$B$8+Input!O1933*ScoringModel!$B$9+Input!P1933*ScoringModel!$B$10)*0.01,"")</f>
        <v/>
      </c>
      <c r="O1933" s="66" t="str">
        <f>IF(A1933&lt;&gt;"",(Input!Q1933*ScoringModel!$B$14+Input!R1933*ScoringModel!$B$15+Input!S1933*ScoringModel!$B$16+Input!T1933*ScoringModel!$B$17+Input!U1933*ScoringModel!$B$18+Input!V1933*ScoringModel!$B$19+Input!W1933*ScoringModel!$B$20)*0.01,"")</f>
        <v/>
      </c>
      <c r="P1933" s="66" t="str">
        <f>IF(A1933&lt;&gt;"",(Input!X1933*ScoringModel!$B$24+Input!Y1933*ScoringModel!$B$25+Input!Z1933*ScoringModel!$B$26+Input!AA1933*ScoringModel!$B$27+Input!AB1933*ScoringModel!$B$28+Input!AC1933*ScoringModel!$B$29+Input!AD1933*ScoringModel!$B$30)*0.01,"")</f>
        <v/>
      </c>
    </row>
    <row r="1934" spans="1:16" x14ac:dyDescent="0.25">
      <c r="A1934" s="154" t="str">
        <f>IF(Input!A1934&lt;&gt;"",Input!A1934,"")</f>
        <v/>
      </c>
      <c r="B1934" s="154" t="str">
        <f>IF(Input!D1934&lt;&gt;"",CONCATENATE(Input!D1934,", ",Input!C1934),"")</f>
        <v/>
      </c>
      <c r="C1934" s="154" t="str">
        <f>IF(Input!E1934&lt;&gt;"",Input!E1934,"")</f>
        <v/>
      </c>
      <c r="D1934" s="155" t="str">
        <f>IF(Input!F1934&lt;&gt;"",Input!F1934,"")</f>
        <v/>
      </c>
      <c r="E1934" s="154" t="str">
        <f>IF(Input!I1934&lt;&gt;"",CONCATENATE(Input!I1934,", ",LEFT(Input!H1934,1)),"")</f>
        <v/>
      </c>
      <c r="F1934" s="156"/>
      <c r="G1934" s="157" t="str">
        <f t="shared" si="30"/>
        <v/>
      </c>
      <c r="H1934" s="154" t="str">
        <f>IF(A1934&lt;&gt;"",VLOOKUP(G1934,ScoreRanges!$C$4:$E$8,3),"")</f>
        <v/>
      </c>
      <c r="I1934" s="156"/>
      <c r="J1934" s="129" t="str">
        <f>IF(AND(ConversionTable!$F$2&lt;&gt;"",A1934&lt;&gt;""),VLOOKUP(G1934,ConversionTable!B$2:D$402,3),"")</f>
        <v/>
      </c>
      <c r="K1934" s="66" t="str">
        <f>IF(AND(ConversionTable!$F$2&lt;&gt;"",A1934&lt;&gt;""),VLOOKUP(J1934,ConversionTable!I$4:K$7,3),"")</f>
        <v/>
      </c>
      <c r="M1934" s="66" t="str">
        <f>IF(A1934&lt;&gt;"",(Input!AE1934*ScoringModel!$B$11+Input!AF1934*ScoringModel!$B$21+Input!AG1934*ScoringModel!$B$31)*0.01,"")</f>
        <v/>
      </c>
      <c r="N1934" s="66" t="str">
        <f>IF(A1934&lt;&gt;"",(Input!J1934*ScoringModel!$B$4+Input!K1934*ScoringModel!$B$5+Input!L1934*ScoringModel!$B$6+Input!M1934*ScoringModel!$B$7+Input!N1934*ScoringModel!$B$8+Input!O1934*ScoringModel!$B$9+Input!P1934*ScoringModel!$B$10)*0.01,"")</f>
        <v/>
      </c>
      <c r="O1934" s="66" t="str">
        <f>IF(A1934&lt;&gt;"",(Input!Q1934*ScoringModel!$B$14+Input!R1934*ScoringModel!$B$15+Input!S1934*ScoringModel!$B$16+Input!T1934*ScoringModel!$B$17+Input!U1934*ScoringModel!$B$18+Input!V1934*ScoringModel!$B$19+Input!W1934*ScoringModel!$B$20)*0.01,"")</f>
        <v/>
      </c>
      <c r="P1934" s="66" t="str">
        <f>IF(A1934&lt;&gt;"",(Input!X1934*ScoringModel!$B$24+Input!Y1934*ScoringModel!$B$25+Input!Z1934*ScoringModel!$B$26+Input!AA1934*ScoringModel!$B$27+Input!AB1934*ScoringModel!$B$28+Input!AC1934*ScoringModel!$B$29+Input!AD1934*ScoringModel!$B$30)*0.01,"")</f>
        <v/>
      </c>
    </row>
    <row r="1935" spans="1:16" x14ac:dyDescent="0.25">
      <c r="A1935" s="154" t="str">
        <f>IF(Input!A1935&lt;&gt;"",Input!A1935,"")</f>
        <v/>
      </c>
      <c r="B1935" s="154" t="str">
        <f>IF(Input!D1935&lt;&gt;"",CONCATENATE(Input!D1935,", ",Input!C1935),"")</f>
        <v/>
      </c>
      <c r="C1935" s="154" t="str">
        <f>IF(Input!E1935&lt;&gt;"",Input!E1935,"")</f>
        <v/>
      </c>
      <c r="D1935" s="155" t="str">
        <f>IF(Input!F1935&lt;&gt;"",Input!F1935,"")</f>
        <v/>
      </c>
      <c r="E1935" s="154" t="str">
        <f>IF(Input!I1935&lt;&gt;"",CONCATENATE(Input!I1935,", ",LEFT(Input!H1935,1)),"")</f>
        <v/>
      </c>
      <c r="F1935" s="156"/>
      <c r="G1935" s="157" t="str">
        <f t="shared" si="30"/>
        <v/>
      </c>
      <c r="H1935" s="154" t="str">
        <f>IF(A1935&lt;&gt;"",VLOOKUP(G1935,ScoreRanges!$C$4:$E$8,3),"")</f>
        <v/>
      </c>
      <c r="I1935" s="156"/>
      <c r="J1935" s="129" t="str">
        <f>IF(AND(ConversionTable!$F$2&lt;&gt;"",A1935&lt;&gt;""),VLOOKUP(G1935,ConversionTable!B$2:D$402,3),"")</f>
        <v/>
      </c>
      <c r="K1935" s="66" t="str">
        <f>IF(AND(ConversionTable!$F$2&lt;&gt;"",A1935&lt;&gt;""),VLOOKUP(J1935,ConversionTable!I$4:K$7,3),"")</f>
        <v/>
      </c>
      <c r="M1935" s="66" t="str">
        <f>IF(A1935&lt;&gt;"",(Input!AE1935*ScoringModel!$B$11+Input!AF1935*ScoringModel!$B$21+Input!AG1935*ScoringModel!$B$31)*0.01,"")</f>
        <v/>
      </c>
      <c r="N1935" s="66" t="str">
        <f>IF(A1935&lt;&gt;"",(Input!J1935*ScoringModel!$B$4+Input!K1935*ScoringModel!$B$5+Input!L1935*ScoringModel!$B$6+Input!M1935*ScoringModel!$B$7+Input!N1935*ScoringModel!$B$8+Input!O1935*ScoringModel!$B$9+Input!P1935*ScoringModel!$B$10)*0.01,"")</f>
        <v/>
      </c>
      <c r="O1935" s="66" t="str">
        <f>IF(A1935&lt;&gt;"",(Input!Q1935*ScoringModel!$B$14+Input!R1935*ScoringModel!$B$15+Input!S1935*ScoringModel!$B$16+Input!T1935*ScoringModel!$B$17+Input!U1935*ScoringModel!$B$18+Input!V1935*ScoringModel!$B$19+Input!W1935*ScoringModel!$B$20)*0.01,"")</f>
        <v/>
      </c>
      <c r="P1935" s="66" t="str">
        <f>IF(A1935&lt;&gt;"",(Input!X1935*ScoringModel!$B$24+Input!Y1935*ScoringModel!$B$25+Input!Z1935*ScoringModel!$B$26+Input!AA1935*ScoringModel!$B$27+Input!AB1935*ScoringModel!$B$28+Input!AC1935*ScoringModel!$B$29+Input!AD1935*ScoringModel!$B$30)*0.01,"")</f>
        <v/>
      </c>
    </row>
    <row r="1936" spans="1:16" x14ac:dyDescent="0.25">
      <c r="A1936" s="154" t="str">
        <f>IF(Input!A1936&lt;&gt;"",Input!A1936,"")</f>
        <v/>
      </c>
      <c r="B1936" s="154" t="str">
        <f>IF(Input!D1936&lt;&gt;"",CONCATENATE(Input!D1936,", ",Input!C1936),"")</f>
        <v/>
      </c>
      <c r="C1936" s="154" t="str">
        <f>IF(Input!E1936&lt;&gt;"",Input!E1936,"")</f>
        <v/>
      </c>
      <c r="D1936" s="155" t="str">
        <f>IF(Input!F1936&lt;&gt;"",Input!F1936,"")</f>
        <v/>
      </c>
      <c r="E1936" s="154" t="str">
        <f>IF(Input!I1936&lt;&gt;"",CONCATENATE(Input!I1936,", ",LEFT(Input!H1936,1)),"")</f>
        <v/>
      </c>
      <c r="F1936" s="156"/>
      <c r="G1936" s="157" t="str">
        <f t="shared" si="30"/>
        <v/>
      </c>
      <c r="H1936" s="154" t="str">
        <f>IF(A1936&lt;&gt;"",VLOOKUP(G1936,ScoreRanges!$C$4:$E$8,3),"")</f>
        <v/>
      </c>
      <c r="I1936" s="156"/>
      <c r="J1936" s="129" t="str">
        <f>IF(AND(ConversionTable!$F$2&lt;&gt;"",A1936&lt;&gt;""),VLOOKUP(G1936,ConversionTable!B$2:D$402,3),"")</f>
        <v/>
      </c>
      <c r="K1936" s="66" t="str">
        <f>IF(AND(ConversionTable!$F$2&lt;&gt;"",A1936&lt;&gt;""),VLOOKUP(J1936,ConversionTable!I$4:K$7,3),"")</f>
        <v/>
      </c>
      <c r="M1936" s="66" t="str">
        <f>IF(A1936&lt;&gt;"",(Input!AE1936*ScoringModel!$B$11+Input!AF1936*ScoringModel!$B$21+Input!AG1936*ScoringModel!$B$31)*0.01,"")</f>
        <v/>
      </c>
      <c r="N1936" s="66" t="str">
        <f>IF(A1936&lt;&gt;"",(Input!J1936*ScoringModel!$B$4+Input!K1936*ScoringModel!$B$5+Input!L1936*ScoringModel!$B$6+Input!M1936*ScoringModel!$B$7+Input!N1936*ScoringModel!$B$8+Input!O1936*ScoringModel!$B$9+Input!P1936*ScoringModel!$B$10)*0.01,"")</f>
        <v/>
      </c>
      <c r="O1936" s="66" t="str">
        <f>IF(A1936&lt;&gt;"",(Input!Q1936*ScoringModel!$B$14+Input!R1936*ScoringModel!$B$15+Input!S1936*ScoringModel!$B$16+Input!T1936*ScoringModel!$B$17+Input!U1936*ScoringModel!$B$18+Input!V1936*ScoringModel!$B$19+Input!W1936*ScoringModel!$B$20)*0.01,"")</f>
        <v/>
      </c>
      <c r="P1936" s="66" t="str">
        <f>IF(A1936&lt;&gt;"",(Input!X1936*ScoringModel!$B$24+Input!Y1936*ScoringModel!$B$25+Input!Z1936*ScoringModel!$B$26+Input!AA1936*ScoringModel!$B$27+Input!AB1936*ScoringModel!$B$28+Input!AC1936*ScoringModel!$B$29+Input!AD1936*ScoringModel!$B$30)*0.01,"")</f>
        <v/>
      </c>
    </row>
    <row r="1937" spans="1:16" x14ac:dyDescent="0.25">
      <c r="A1937" s="154" t="str">
        <f>IF(Input!A1937&lt;&gt;"",Input!A1937,"")</f>
        <v/>
      </c>
      <c r="B1937" s="154" t="str">
        <f>IF(Input!D1937&lt;&gt;"",CONCATENATE(Input!D1937,", ",Input!C1937),"")</f>
        <v/>
      </c>
      <c r="C1937" s="154" t="str">
        <f>IF(Input!E1937&lt;&gt;"",Input!E1937,"")</f>
        <v/>
      </c>
      <c r="D1937" s="155" t="str">
        <f>IF(Input!F1937&lt;&gt;"",Input!F1937,"")</f>
        <v/>
      </c>
      <c r="E1937" s="154" t="str">
        <f>IF(Input!I1937&lt;&gt;"",CONCATENATE(Input!I1937,", ",LEFT(Input!H1937,1)),"")</f>
        <v/>
      </c>
      <c r="F1937" s="156"/>
      <c r="G1937" s="157" t="str">
        <f t="shared" si="30"/>
        <v/>
      </c>
      <c r="H1937" s="154" t="str">
        <f>IF(A1937&lt;&gt;"",VLOOKUP(G1937,ScoreRanges!$C$4:$E$8,3),"")</f>
        <v/>
      </c>
      <c r="I1937" s="156"/>
      <c r="J1937" s="129" t="str">
        <f>IF(AND(ConversionTable!$F$2&lt;&gt;"",A1937&lt;&gt;""),VLOOKUP(G1937,ConversionTable!B$2:D$402,3),"")</f>
        <v/>
      </c>
      <c r="K1937" s="66" t="str">
        <f>IF(AND(ConversionTable!$F$2&lt;&gt;"",A1937&lt;&gt;""),VLOOKUP(J1937,ConversionTable!I$4:K$7,3),"")</f>
        <v/>
      </c>
      <c r="M1937" s="66" t="str">
        <f>IF(A1937&lt;&gt;"",(Input!AE1937*ScoringModel!$B$11+Input!AF1937*ScoringModel!$B$21+Input!AG1937*ScoringModel!$B$31)*0.01,"")</f>
        <v/>
      </c>
      <c r="N1937" s="66" t="str">
        <f>IF(A1937&lt;&gt;"",(Input!J1937*ScoringModel!$B$4+Input!K1937*ScoringModel!$B$5+Input!L1937*ScoringModel!$B$6+Input!M1937*ScoringModel!$B$7+Input!N1937*ScoringModel!$B$8+Input!O1937*ScoringModel!$B$9+Input!P1937*ScoringModel!$B$10)*0.01,"")</f>
        <v/>
      </c>
      <c r="O1937" s="66" t="str">
        <f>IF(A1937&lt;&gt;"",(Input!Q1937*ScoringModel!$B$14+Input!R1937*ScoringModel!$B$15+Input!S1937*ScoringModel!$B$16+Input!T1937*ScoringModel!$B$17+Input!U1937*ScoringModel!$B$18+Input!V1937*ScoringModel!$B$19+Input!W1937*ScoringModel!$B$20)*0.01,"")</f>
        <v/>
      </c>
      <c r="P1937" s="66" t="str">
        <f>IF(A1937&lt;&gt;"",(Input!X1937*ScoringModel!$B$24+Input!Y1937*ScoringModel!$B$25+Input!Z1937*ScoringModel!$B$26+Input!AA1937*ScoringModel!$B$27+Input!AB1937*ScoringModel!$B$28+Input!AC1937*ScoringModel!$B$29+Input!AD1937*ScoringModel!$B$30)*0.01,"")</f>
        <v/>
      </c>
    </row>
    <row r="1938" spans="1:16" x14ac:dyDescent="0.25">
      <c r="A1938" s="154" t="str">
        <f>IF(Input!A1938&lt;&gt;"",Input!A1938,"")</f>
        <v/>
      </c>
      <c r="B1938" s="154" t="str">
        <f>IF(Input!D1938&lt;&gt;"",CONCATENATE(Input!D1938,", ",Input!C1938),"")</f>
        <v/>
      </c>
      <c r="C1938" s="154" t="str">
        <f>IF(Input!E1938&lt;&gt;"",Input!E1938,"")</f>
        <v/>
      </c>
      <c r="D1938" s="155" t="str">
        <f>IF(Input!F1938&lt;&gt;"",Input!F1938,"")</f>
        <v/>
      </c>
      <c r="E1938" s="154" t="str">
        <f>IF(Input!I1938&lt;&gt;"",CONCATENATE(Input!I1938,", ",LEFT(Input!H1938,1)),"")</f>
        <v/>
      </c>
      <c r="F1938" s="156"/>
      <c r="G1938" s="157" t="str">
        <f t="shared" si="30"/>
        <v/>
      </c>
      <c r="H1938" s="154" t="str">
        <f>IF(A1938&lt;&gt;"",VLOOKUP(G1938,ScoreRanges!$C$4:$E$8,3),"")</f>
        <v/>
      </c>
      <c r="I1938" s="156"/>
      <c r="J1938" s="129" t="str">
        <f>IF(AND(ConversionTable!$F$2&lt;&gt;"",A1938&lt;&gt;""),VLOOKUP(G1938,ConversionTable!B$2:D$402,3),"")</f>
        <v/>
      </c>
      <c r="K1938" s="66" t="str">
        <f>IF(AND(ConversionTable!$F$2&lt;&gt;"",A1938&lt;&gt;""),VLOOKUP(J1938,ConversionTable!I$4:K$7,3),"")</f>
        <v/>
      </c>
      <c r="M1938" s="66" t="str">
        <f>IF(A1938&lt;&gt;"",(Input!AE1938*ScoringModel!$B$11+Input!AF1938*ScoringModel!$B$21+Input!AG1938*ScoringModel!$B$31)*0.01,"")</f>
        <v/>
      </c>
      <c r="N1938" s="66" t="str">
        <f>IF(A1938&lt;&gt;"",(Input!J1938*ScoringModel!$B$4+Input!K1938*ScoringModel!$B$5+Input!L1938*ScoringModel!$B$6+Input!M1938*ScoringModel!$B$7+Input!N1938*ScoringModel!$B$8+Input!O1938*ScoringModel!$B$9+Input!P1938*ScoringModel!$B$10)*0.01,"")</f>
        <v/>
      </c>
      <c r="O1938" s="66" t="str">
        <f>IF(A1938&lt;&gt;"",(Input!Q1938*ScoringModel!$B$14+Input!R1938*ScoringModel!$B$15+Input!S1938*ScoringModel!$B$16+Input!T1938*ScoringModel!$B$17+Input!U1938*ScoringModel!$B$18+Input!V1938*ScoringModel!$B$19+Input!W1938*ScoringModel!$B$20)*0.01,"")</f>
        <v/>
      </c>
      <c r="P1938" s="66" t="str">
        <f>IF(A1938&lt;&gt;"",(Input!X1938*ScoringModel!$B$24+Input!Y1938*ScoringModel!$B$25+Input!Z1938*ScoringModel!$B$26+Input!AA1938*ScoringModel!$B$27+Input!AB1938*ScoringModel!$B$28+Input!AC1938*ScoringModel!$B$29+Input!AD1938*ScoringModel!$B$30)*0.01,"")</f>
        <v/>
      </c>
    </row>
    <row r="1939" spans="1:16" x14ac:dyDescent="0.25">
      <c r="A1939" s="154" t="str">
        <f>IF(Input!A1939&lt;&gt;"",Input!A1939,"")</f>
        <v/>
      </c>
      <c r="B1939" s="154" t="str">
        <f>IF(Input!D1939&lt;&gt;"",CONCATENATE(Input!D1939,", ",Input!C1939),"")</f>
        <v/>
      </c>
      <c r="C1939" s="154" t="str">
        <f>IF(Input!E1939&lt;&gt;"",Input!E1939,"")</f>
        <v/>
      </c>
      <c r="D1939" s="155" t="str">
        <f>IF(Input!F1939&lt;&gt;"",Input!F1939,"")</f>
        <v/>
      </c>
      <c r="E1939" s="154" t="str">
        <f>IF(Input!I1939&lt;&gt;"",CONCATENATE(Input!I1939,", ",LEFT(Input!H1939,1)),"")</f>
        <v/>
      </c>
      <c r="F1939" s="156"/>
      <c r="G1939" s="157" t="str">
        <f t="shared" si="30"/>
        <v/>
      </c>
      <c r="H1939" s="154" t="str">
        <f>IF(A1939&lt;&gt;"",VLOOKUP(G1939,ScoreRanges!$C$4:$E$8,3),"")</f>
        <v/>
      </c>
      <c r="I1939" s="156"/>
      <c r="J1939" s="129" t="str">
        <f>IF(AND(ConversionTable!$F$2&lt;&gt;"",A1939&lt;&gt;""),VLOOKUP(G1939,ConversionTable!B$2:D$402,3),"")</f>
        <v/>
      </c>
      <c r="K1939" s="66" t="str">
        <f>IF(AND(ConversionTable!$F$2&lt;&gt;"",A1939&lt;&gt;""),VLOOKUP(J1939,ConversionTable!I$4:K$7,3),"")</f>
        <v/>
      </c>
      <c r="M1939" s="66" t="str">
        <f>IF(A1939&lt;&gt;"",(Input!AE1939*ScoringModel!$B$11+Input!AF1939*ScoringModel!$B$21+Input!AG1939*ScoringModel!$B$31)*0.01,"")</f>
        <v/>
      </c>
      <c r="N1939" s="66" t="str">
        <f>IF(A1939&lt;&gt;"",(Input!J1939*ScoringModel!$B$4+Input!K1939*ScoringModel!$B$5+Input!L1939*ScoringModel!$B$6+Input!M1939*ScoringModel!$B$7+Input!N1939*ScoringModel!$B$8+Input!O1939*ScoringModel!$B$9+Input!P1939*ScoringModel!$B$10)*0.01,"")</f>
        <v/>
      </c>
      <c r="O1939" s="66" t="str">
        <f>IF(A1939&lt;&gt;"",(Input!Q1939*ScoringModel!$B$14+Input!R1939*ScoringModel!$B$15+Input!S1939*ScoringModel!$B$16+Input!T1939*ScoringModel!$B$17+Input!U1939*ScoringModel!$B$18+Input!V1939*ScoringModel!$B$19+Input!W1939*ScoringModel!$B$20)*0.01,"")</f>
        <v/>
      </c>
      <c r="P1939" s="66" t="str">
        <f>IF(A1939&lt;&gt;"",(Input!X1939*ScoringModel!$B$24+Input!Y1939*ScoringModel!$B$25+Input!Z1939*ScoringModel!$B$26+Input!AA1939*ScoringModel!$B$27+Input!AB1939*ScoringModel!$B$28+Input!AC1939*ScoringModel!$B$29+Input!AD1939*ScoringModel!$B$30)*0.01,"")</f>
        <v/>
      </c>
    </row>
    <row r="1940" spans="1:16" x14ac:dyDescent="0.25">
      <c r="A1940" s="154" t="str">
        <f>IF(Input!A1940&lt;&gt;"",Input!A1940,"")</f>
        <v/>
      </c>
      <c r="B1940" s="154" t="str">
        <f>IF(Input!D1940&lt;&gt;"",CONCATENATE(Input!D1940,", ",Input!C1940),"")</f>
        <v/>
      </c>
      <c r="C1940" s="154" t="str">
        <f>IF(Input!E1940&lt;&gt;"",Input!E1940,"")</f>
        <v/>
      </c>
      <c r="D1940" s="155" t="str">
        <f>IF(Input!F1940&lt;&gt;"",Input!F1940,"")</f>
        <v/>
      </c>
      <c r="E1940" s="154" t="str">
        <f>IF(Input!I1940&lt;&gt;"",CONCATENATE(Input!I1940,", ",LEFT(Input!H1940,1)),"")</f>
        <v/>
      </c>
      <c r="F1940" s="156"/>
      <c r="G1940" s="157" t="str">
        <f t="shared" si="30"/>
        <v/>
      </c>
      <c r="H1940" s="154" t="str">
        <f>IF(A1940&lt;&gt;"",VLOOKUP(G1940,ScoreRanges!$C$4:$E$8,3),"")</f>
        <v/>
      </c>
      <c r="I1940" s="156"/>
      <c r="J1940" s="129" t="str">
        <f>IF(AND(ConversionTable!$F$2&lt;&gt;"",A1940&lt;&gt;""),VLOOKUP(G1940,ConversionTable!B$2:D$402,3),"")</f>
        <v/>
      </c>
      <c r="K1940" s="66" t="str">
        <f>IF(AND(ConversionTable!$F$2&lt;&gt;"",A1940&lt;&gt;""),VLOOKUP(J1940,ConversionTable!I$4:K$7,3),"")</f>
        <v/>
      </c>
      <c r="M1940" s="66" t="str">
        <f>IF(A1940&lt;&gt;"",(Input!AE1940*ScoringModel!$B$11+Input!AF1940*ScoringModel!$B$21+Input!AG1940*ScoringModel!$B$31)*0.01,"")</f>
        <v/>
      </c>
      <c r="N1940" s="66" t="str">
        <f>IF(A1940&lt;&gt;"",(Input!J1940*ScoringModel!$B$4+Input!K1940*ScoringModel!$B$5+Input!L1940*ScoringModel!$B$6+Input!M1940*ScoringModel!$B$7+Input!N1940*ScoringModel!$B$8+Input!O1940*ScoringModel!$B$9+Input!P1940*ScoringModel!$B$10)*0.01,"")</f>
        <v/>
      </c>
      <c r="O1940" s="66" t="str">
        <f>IF(A1940&lt;&gt;"",(Input!Q1940*ScoringModel!$B$14+Input!R1940*ScoringModel!$B$15+Input!S1940*ScoringModel!$B$16+Input!T1940*ScoringModel!$B$17+Input!U1940*ScoringModel!$B$18+Input!V1940*ScoringModel!$B$19+Input!W1940*ScoringModel!$B$20)*0.01,"")</f>
        <v/>
      </c>
      <c r="P1940" s="66" t="str">
        <f>IF(A1940&lt;&gt;"",(Input!X1940*ScoringModel!$B$24+Input!Y1940*ScoringModel!$B$25+Input!Z1940*ScoringModel!$B$26+Input!AA1940*ScoringModel!$B$27+Input!AB1940*ScoringModel!$B$28+Input!AC1940*ScoringModel!$B$29+Input!AD1940*ScoringModel!$B$30)*0.01,"")</f>
        <v/>
      </c>
    </row>
    <row r="1941" spans="1:16" x14ac:dyDescent="0.25">
      <c r="A1941" s="154" t="str">
        <f>IF(Input!A1941&lt;&gt;"",Input!A1941,"")</f>
        <v/>
      </c>
      <c r="B1941" s="154" t="str">
        <f>IF(Input!D1941&lt;&gt;"",CONCATENATE(Input!D1941,", ",Input!C1941),"")</f>
        <v/>
      </c>
      <c r="C1941" s="154" t="str">
        <f>IF(Input!E1941&lt;&gt;"",Input!E1941,"")</f>
        <v/>
      </c>
      <c r="D1941" s="155" t="str">
        <f>IF(Input!F1941&lt;&gt;"",Input!F1941,"")</f>
        <v/>
      </c>
      <c r="E1941" s="154" t="str">
        <f>IF(Input!I1941&lt;&gt;"",CONCATENATE(Input!I1941,", ",LEFT(Input!H1941,1)),"")</f>
        <v/>
      </c>
      <c r="F1941" s="156"/>
      <c r="G1941" s="157" t="str">
        <f t="shared" si="30"/>
        <v/>
      </c>
      <c r="H1941" s="154" t="str">
        <f>IF(A1941&lt;&gt;"",VLOOKUP(G1941,ScoreRanges!$C$4:$E$8,3),"")</f>
        <v/>
      </c>
      <c r="I1941" s="156"/>
      <c r="J1941" s="129" t="str">
        <f>IF(AND(ConversionTable!$F$2&lt;&gt;"",A1941&lt;&gt;""),VLOOKUP(G1941,ConversionTable!B$2:D$402,3),"")</f>
        <v/>
      </c>
      <c r="K1941" s="66" t="str">
        <f>IF(AND(ConversionTable!$F$2&lt;&gt;"",A1941&lt;&gt;""),VLOOKUP(J1941,ConversionTable!I$4:K$7,3),"")</f>
        <v/>
      </c>
      <c r="M1941" s="66" t="str">
        <f>IF(A1941&lt;&gt;"",(Input!AE1941*ScoringModel!$B$11+Input!AF1941*ScoringModel!$B$21+Input!AG1941*ScoringModel!$B$31)*0.01,"")</f>
        <v/>
      </c>
      <c r="N1941" s="66" t="str">
        <f>IF(A1941&lt;&gt;"",(Input!J1941*ScoringModel!$B$4+Input!K1941*ScoringModel!$B$5+Input!L1941*ScoringModel!$B$6+Input!M1941*ScoringModel!$B$7+Input!N1941*ScoringModel!$B$8+Input!O1941*ScoringModel!$B$9+Input!P1941*ScoringModel!$B$10)*0.01,"")</f>
        <v/>
      </c>
      <c r="O1941" s="66" t="str">
        <f>IF(A1941&lt;&gt;"",(Input!Q1941*ScoringModel!$B$14+Input!R1941*ScoringModel!$B$15+Input!S1941*ScoringModel!$B$16+Input!T1941*ScoringModel!$B$17+Input!U1941*ScoringModel!$B$18+Input!V1941*ScoringModel!$B$19+Input!W1941*ScoringModel!$B$20)*0.01,"")</f>
        <v/>
      </c>
      <c r="P1941" s="66" t="str">
        <f>IF(A1941&lt;&gt;"",(Input!X1941*ScoringModel!$B$24+Input!Y1941*ScoringModel!$B$25+Input!Z1941*ScoringModel!$B$26+Input!AA1941*ScoringModel!$B$27+Input!AB1941*ScoringModel!$B$28+Input!AC1941*ScoringModel!$B$29+Input!AD1941*ScoringModel!$B$30)*0.01,"")</f>
        <v/>
      </c>
    </row>
    <row r="1942" spans="1:16" x14ac:dyDescent="0.25">
      <c r="A1942" s="154" t="str">
        <f>IF(Input!A1942&lt;&gt;"",Input!A1942,"")</f>
        <v/>
      </c>
      <c r="B1942" s="154" t="str">
        <f>IF(Input!D1942&lt;&gt;"",CONCATENATE(Input!D1942,", ",Input!C1942),"")</f>
        <v/>
      </c>
      <c r="C1942" s="154" t="str">
        <f>IF(Input!E1942&lt;&gt;"",Input!E1942,"")</f>
        <v/>
      </c>
      <c r="D1942" s="155" t="str">
        <f>IF(Input!F1942&lt;&gt;"",Input!F1942,"")</f>
        <v/>
      </c>
      <c r="E1942" s="154" t="str">
        <f>IF(Input!I1942&lt;&gt;"",CONCATENATE(Input!I1942,", ",LEFT(Input!H1942,1)),"")</f>
        <v/>
      </c>
      <c r="F1942" s="156"/>
      <c r="G1942" s="157" t="str">
        <f t="shared" si="30"/>
        <v/>
      </c>
      <c r="H1942" s="154" t="str">
        <f>IF(A1942&lt;&gt;"",VLOOKUP(G1942,ScoreRanges!$C$4:$E$8,3),"")</f>
        <v/>
      </c>
      <c r="I1942" s="156"/>
      <c r="J1942" s="129" t="str">
        <f>IF(AND(ConversionTable!$F$2&lt;&gt;"",A1942&lt;&gt;""),VLOOKUP(G1942,ConversionTable!B$2:D$402,3),"")</f>
        <v/>
      </c>
      <c r="K1942" s="66" t="str">
        <f>IF(AND(ConversionTable!$F$2&lt;&gt;"",A1942&lt;&gt;""),VLOOKUP(J1942,ConversionTable!I$4:K$7,3),"")</f>
        <v/>
      </c>
      <c r="M1942" s="66" t="str">
        <f>IF(A1942&lt;&gt;"",(Input!AE1942*ScoringModel!$B$11+Input!AF1942*ScoringModel!$B$21+Input!AG1942*ScoringModel!$B$31)*0.01,"")</f>
        <v/>
      </c>
      <c r="N1942" s="66" t="str">
        <f>IF(A1942&lt;&gt;"",(Input!J1942*ScoringModel!$B$4+Input!K1942*ScoringModel!$B$5+Input!L1942*ScoringModel!$B$6+Input!M1942*ScoringModel!$B$7+Input!N1942*ScoringModel!$B$8+Input!O1942*ScoringModel!$B$9+Input!P1942*ScoringModel!$B$10)*0.01,"")</f>
        <v/>
      </c>
      <c r="O1942" s="66" t="str">
        <f>IF(A1942&lt;&gt;"",(Input!Q1942*ScoringModel!$B$14+Input!R1942*ScoringModel!$B$15+Input!S1942*ScoringModel!$B$16+Input!T1942*ScoringModel!$B$17+Input!U1942*ScoringModel!$B$18+Input!V1942*ScoringModel!$B$19+Input!W1942*ScoringModel!$B$20)*0.01,"")</f>
        <v/>
      </c>
      <c r="P1942" s="66" t="str">
        <f>IF(A1942&lt;&gt;"",(Input!X1942*ScoringModel!$B$24+Input!Y1942*ScoringModel!$B$25+Input!Z1942*ScoringModel!$B$26+Input!AA1942*ScoringModel!$B$27+Input!AB1942*ScoringModel!$B$28+Input!AC1942*ScoringModel!$B$29+Input!AD1942*ScoringModel!$B$30)*0.01,"")</f>
        <v/>
      </c>
    </row>
    <row r="1943" spans="1:16" x14ac:dyDescent="0.25">
      <c r="A1943" s="154" t="str">
        <f>IF(Input!A1943&lt;&gt;"",Input!A1943,"")</f>
        <v/>
      </c>
      <c r="B1943" s="154" t="str">
        <f>IF(Input!D1943&lt;&gt;"",CONCATENATE(Input!D1943,", ",Input!C1943),"")</f>
        <v/>
      </c>
      <c r="C1943" s="154" t="str">
        <f>IF(Input!E1943&lt;&gt;"",Input!E1943,"")</f>
        <v/>
      </c>
      <c r="D1943" s="155" t="str">
        <f>IF(Input!F1943&lt;&gt;"",Input!F1943,"")</f>
        <v/>
      </c>
      <c r="E1943" s="154" t="str">
        <f>IF(Input!I1943&lt;&gt;"",CONCATENATE(Input!I1943,", ",LEFT(Input!H1943,1)),"")</f>
        <v/>
      </c>
      <c r="F1943" s="156"/>
      <c r="G1943" s="157" t="str">
        <f t="shared" si="30"/>
        <v/>
      </c>
      <c r="H1943" s="154" t="str">
        <f>IF(A1943&lt;&gt;"",VLOOKUP(G1943,ScoreRanges!$C$4:$E$8,3),"")</f>
        <v/>
      </c>
      <c r="I1943" s="156"/>
      <c r="J1943" s="129" t="str">
        <f>IF(AND(ConversionTable!$F$2&lt;&gt;"",A1943&lt;&gt;""),VLOOKUP(G1943,ConversionTable!B$2:D$402,3),"")</f>
        <v/>
      </c>
      <c r="K1943" s="66" t="str">
        <f>IF(AND(ConversionTable!$F$2&lt;&gt;"",A1943&lt;&gt;""),VLOOKUP(J1943,ConversionTable!I$4:K$7,3),"")</f>
        <v/>
      </c>
      <c r="M1943" s="66" t="str">
        <f>IF(A1943&lt;&gt;"",(Input!AE1943*ScoringModel!$B$11+Input!AF1943*ScoringModel!$B$21+Input!AG1943*ScoringModel!$B$31)*0.01,"")</f>
        <v/>
      </c>
      <c r="N1943" s="66" t="str">
        <f>IF(A1943&lt;&gt;"",(Input!J1943*ScoringModel!$B$4+Input!K1943*ScoringModel!$B$5+Input!L1943*ScoringModel!$B$6+Input!M1943*ScoringModel!$B$7+Input!N1943*ScoringModel!$B$8+Input!O1943*ScoringModel!$B$9+Input!P1943*ScoringModel!$B$10)*0.01,"")</f>
        <v/>
      </c>
      <c r="O1943" s="66" t="str">
        <f>IF(A1943&lt;&gt;"",(Input!Q1943*ScoringModel!$B$14+Input!R1943*ScoringModel!$B$15+Input!S1943*ScoringModel!$B$16+Input!T1943*ScoringModel!$B$17+Input!U1943*ScoringModel!$B$18+Input!V1943*ScoringModel!$B$19+Input!W1943*ScoringModel!$B$20)*0.01,"")</f>
        <v/>
      </c>
      <c r="P1943" s="66" t="str">
        <f>IF(A1943&lt;&gt;"",(Input!X1943*ScoringModel!$B$24+Input!Y1943*ScoringModel!$B$25+Input!Z1943*ScoringModel!$B$26+Input!AA1943*ScoringModel!$B$27+Input!AB1943*ScoringModel!$B$28+Input!AC1943*ScoringModel!$B$29+Input!AD1943*ScoringModel!$B$30)*0.01,"")</f>
        <v/>
      </c>
    </row>
    <row r="1944" spans="1:16" x14ac:dyDescent="0.25">
      <c r="A1944" s="154" t="str">
        <f>IF(Input!A1944&lt;&gt;"",Input!A1944,"")</f>
        <v/>
      </c>
      <c r="B1944" s="154" t="str">
        <f>IF(Input!D1944&lt;&gt;"",CONCATENATE(Input!D1944,", ",Input!C1944),"")</f>
        <v/>
      </c>
      <c r="C1944" s="154" t="str">
        <f>IF(Input!E1944&lt;&gt;"",Input!E1944,"")</f>
        <v/>
      </c>
      <c r="D1944" s="155" t="str">
        <f>IF(Input!F1944&lt;&gt;"",Input!F1944,"")</f>
        <v/>
      </c>
      <c r="E1944" s="154" t="str">
        <f>IF(Input!I1944&lt;&gt;"",CONCATENATE(Input!I1944,", ",LEFT(Input!H1944,1)),"")</f>
        <v/>
      </c>
      <c r="F1944" s="156"/>
      <c r="G1944" s="157" t="str">
        <f t="shared" si="30"/>
        <v/>
      </c>
      <c r="H1944" s="154" t="str">
        <f>IF(A1944&lt;&gt;"",VLOOKUP(G1944,ScoreRanges!$C$4:$E$8,3),"")</f>
        <v/>
      </c>
      <c r="I1944" s="156"/>
      <c r="J1944" s="129" t="str">
        <f>IF(AND(ConversionTable!$F$2&lt;&gt;"",A1944&lt;&gt;""),VLOOKUP(G1944,ConversionTable!B$2:D$402,3),"")</f>
        <v/>
      </c>
      <c r="K1944" s="66" t="str">
        <f>IF(AND(ConversionTable!$F$2&lt;&gt;"",A1944&lt;&gt;""),VLOOKUP(J1944,ConversionTable!I$4:K$7,3),"")</f>
        <v/>
      </c>
      <c r="M1944" s="66" t="str">
        <f>IF(A1944&lt;&gt;"",(Input!AE1944*ScoringModel!$B$11+Input!AF1944*ScoringModel!$B$21+Input!AG1944*ScoringModel!$B$31)*0.01,"")</f>
        <v/>
      </c>
      <c r="N1944" s="66" t="str">
        <f>IF(A1944&lt;&gt;"",(Input!J1944*ScoringModel!$B$4+Input!K1944*ScoringModel!$B$5+Input!L1944*ScoringModel!$B$6+Input!M1944*ScoringModel!$B$7+Input!N1944*ScoringModel!$B$8+Input!O1944*ScoringModel!$B$9+Input!P1944*ScoringModel!$B$10)*0.01,"")</f>
        <v/>
      </c>
      <c r="O1944" s="66" t="str">
        <f>IF(A1944&lt;&gt;"",(Input!Q1944*ScoringModel!$B$14+Input!R1944*ScoringModel!$B$15+Input!S1944*ScoringModel!$B$16+Input!T1944*ScoringModel!$B$17+Input!U1944*ScoringModel!$B$18+Input!V1944*ScoringModel!$B$19+Input!W1944*ScoringModel!$B$20)*0.01,"")</f>
        <v/>
      </c>
      <c r="P1944" s="66" t="str">
        <f>IF(A1944&lt;&gt;"",(Input!X1944*ScoringModel!$B$24+Input!Y1944*ScoringModel!$B$25+Input!Z1944*ScoringModel!$B$26+Input!AA1944*ScoringModel!$B$27+Input!AB1944*ScoringModel!$B$28+Input!AC1944*ScoringModel!$B$29+Input!AD1944*ScoringModel!$B$30)*0.01,"")</f>
        <v/>
      </c>
    </row>
    <row r="1945" spans="1:16" x14ac:dyDescent="0.25">
      <c r="A1945" s="154" t="str">
        <f>IF(Input!A1945&lt;&gt;"",Input!A1945,"")</f>
        <v/>
      </c>
      <c r="B1945" s="154" t="str">
        <f>IF(Input!D1945&lt;&gt;"",CONCATENATE(Input!D1945,", ",Input!C1945),"")</f>
        <v/>
      </c>
      <c r="C1945" s="154" t="str">
        <f>IF(Input!E1945&lt;&gt;"",Input!E1945,"")</f>
        <v/>
      </c>
      <c r="D1945" s="155" t="str">
        <f>IF(Input!F1945&lt;&gt;"",Input!F1945,"")</f>
        <v/>
      </c>
      <c r="E1945" s="154" t="str">
        <f>IF(Input!I1945&lt;&gt;"",CONCATENATE(Input!I1945,", ",LEFT(Input!H1945,1)),"")</f>
        <v/>
      </c>
      <c r="F1945" s="156"/>
      <c r="G1945" s="157" t="str">
        <f t="shared" si="30"/>
        <v/>
      </c>
      <c r="H1945" s="154" t="str">
        <f>IF(A1945&lt;&gt;"",VLOOKUP(G1945,ScoreRanges!$C$4:$E$8,3),"")</f>
        <v/>
      </c>
      <c r="I1945" s="156"/>
      <c r="J1945" s="129" t="str">
        <f>IF(AND(ConversionTable!$F$2&lt;&gt;"",A1945&lt;&gt;""),VLOOKUP(G1945,ConversionTable!B$2:D$402,3),"")</f>
        <v/>
      </c>
      <c r="K1945" s="66" t="str">
        <f>IF(AND(ConversionTable!$F$2&lt;&gt;"",A1945&lt;&gt;""),VLOOKUP(J1945,ConversionTable!I$4:K$7,3),"")</f>
        <v/>
      </c>
      <c r="M1945" s="66" t="str">
        <f>IF(A1945&lt;&gt;"",(Input!AE1945*ScoringModel!$B$11+Input!AF1945*ScoringModel!$B$21+Input!AG1945*ScoringModel!$B$31)*0.01,"")</f>
        <v/>
      </c>
      <c r="N1945" s="66" t="str">
        <f>IF(A1945&lt;&gt;"",(Input!J1945*ScoringModel!$B$4+Input!K1945*ScoringModel!$B$5+Input!L1945*ScoringModel!$B$6+Input!M1945*ScoringModel!$B$7+Input!N1945*ScoringModel!$B$8+Input!O1945*ScoringModel!$B$9+Input!P1945*ScoringModel!$B$10)*0.01,"")</f>
        <v/>
      </c>
      <c r="O1945" s="66" t="str">
        <f>IF(A1945&lt;&gt;"",(Input!Q1945*ScoringModel!$B$14+Input!R1945*ScoringModel!$B$15+Input!S1945*ScoringModel!$B$16+Input!T1945*ScoringModel!$B$17+Input!U1945*ScoringModel!$B$18+Input!V1945*ScoringModel!$B$19+Input!W1945*ScoringModel!$B$20)*0.01,"")</f>
        <v/>
      </c>
      <c r="P1945" s="66" t="str">
        <f>IF(A1945&lt;&gt;"",(Input!X1945*ScoringModel!$B$24+Input!Y1945*ScoringModel!$B$25+Input!Z1945*ScoringModel!$B$26+Input!AA1945*ScoringModel!$B$27+Input!AB1945*ScoringModel!$B$28+Input!AC1945*ScoringModel!$B$29+Input!AD1945*ScoringModel!$B$30)*0.01,"")</f>
        <v/>
      </c>
    </row>
    <row r="1946" spans="1:16" x14ac:dyDescent="0.25">
      <c r="A1946" s="154" t="str">
        <f>IF(Input!A1946&lt;&gt;"",Input!A1946,"")</f>
        <v/>
      </c>
      <c r="B1946" s="154" t="str">
        <f>IF(Input!D1946&lt;&gt;"",CONCATENATE(Input!D1946,", ",Input!C1946),"")</f>
        <v/>
      </c>
      <c r="C1946" s="154" t="str">
        <f>IF(Input!E1946&lt;&gt;"",Input!E1946,"")</f>
        <v/>
      </c>
      <c r="D1946" s="155" t="str">
        <f>IF(Input!F1946&lt;&gt;"",Input!F1946,"")</f>
        <v/>
      </c>
      <c r="E1946" s="154" t="str">
        <f>IF(Input!I1946&lt;&gt;"",CONCATENATE(Input!I1946,", ",LEFT(Input!H1946,1)),"")</f>
        <v/>
      </c>
      <c r="F1946" s="156"/>
      <c r="G1946" s="157" t="str">
        <f t="shared" si="30"/>
        <v/>
      </c>
      <c r="H1946" s="154" t="str">
        <f>IF(A1946&lt;&gt;"",VLOOKUP(G1946,ScoreRanges!$C$4:$E$8,3),"")</f>
        <v/>
      </c>
      <c r="I1946" s="156"/>
      <c r="J1946" s="129" t="str">
        <f>IF(AND(ConversionTable!$F$2&lt;&gt;"",A1946&lt;&gt;""),VLOOKUP(G1946,ConversionTable!B$2:D$402,3),"")</f>
        <v/>
      </c>
      <c r="K1946" s="66" t="str">
        <f>IF(AND(ConversionTable!$F$2&lt;&gt;"",A1946&lt;&gt;""),VLOOKUP(J1946,ConversionTable!I$4:K$7,3),"")</f>
        <v/>
      </c>
      <c r="M1946" s="66" t="str">
        <f>IF(A1946&lt;&gt;"",(Input!AE1946*ScoringModel!$B$11+Input!AF1946*ScoringModel!$B$21+Input!AG1946*ScoringModel!$B$31)*0.01,"")</f>
        <v/>
      </c>
      <c r="N1946" s="66" t="str">
        <f>IF(A1946&lt;&gt;"",(Input!J1946*ScoringModel!$B$4+Input!K1946*ScoringModel!$B$5+Input!L1946*ScoringModel!$B$6+Input!M1946*ScoringModel!$B$7+Input!N1946*ScoringModel!$B$8+Input!O1946*ScoringModel!$B$9+Input!P1946*ScoringModel!$B$10)*0.01,"")</f>
        <v/>
      </c>
      <c r="O1946" s="66" t="str">
        <f>IF(A1946&lt;&gt;"",(Input!Q1946*ScoringModel!$B$14+Input!R1946*ScoringModel!$B$15+Input!S1946*ScoringModel!$B$16+Input!T1946*ScoringModel!$B$17+Input!U1946*ScoringModel!$B$18+Input!V1946*ScoringModel!$B$19+Input!W1946*ScoringModel!$B$20)*0.01,"")</f>
        <v/>
      </c>
      <c r="P1946" s="66" t="str">
        <f>IF(A1946&lt;&gt;"",(Input!X1946*ScoringModel!$B$24+Input!Y1946*ScoringModel!$B$25+Input!Z1946*ScoringModel!$B$26+Input!AA1946*ScoringModel!$B$27+Input!AB1946*ScoringModel!$B$28+Input!AC1946*ScoringModel!$B$29+Input!AD1946*ScoringModel!$B$30)*0.01,"")</f>
        <v/>
      </c>
    </row>
    <row r="1947" spans="1:16" x14ac:dyDescent="0.25">
      <c r="A1947" s="154" t="str">
        <f>IF(Input!A1947&lt;&gt;"",Input!A1947,"")</f>
        <v/>
      </c>
      <c r="B1947" s="154" t="str">
        <f>IF(Input!D1947&lt;&gt;"",CONCATENATE(Input!D1947,", ",Input!C1947),"")</f>
        <v/>
      </c>
      <c r="C1947" s="154" t="str">
        <f>IF(Input!E1947&lt;&gt;"",Input!E1947,"")</f>
        <v/>
      </c>
      <c r="D1947" s="155" t="str">
        <f>IF(Input!F1947&lt;&gt;"",Input!F1947,"")</f>
        <v/>
      </c>
      <c r="E1947" s="154" t="str">
        <f>IF(Input!I1947&lt;&gt;"",CONCATENATE(Input!I1947,", ",LEFT(Input!H1947,1)),"")</f>
        <v/>
      </c>
      <c r="F1947" s="156"/>
      <c r="G1947" s="157" t="str">
        <f t="shared" si="30"/>
        <v/>
      </c>
      <c r="H1947" s="154" t="str">
        <f>IF(A1947&lt;&gt;"",VLOOKUP(G1947,ScoreRanges!$C$4:$E$8,3),"")</f>
        <v/>
      </c>
      <c r="I1947" s="156"/>
      <c r="J1947" s="129" t="str">
        <f>IF(AND(ConversionTable!$F$2&lt;&gt;"",A1947&lt;&gt;""),VLOOKUP(G1947,ConversionTable!B$2:D$402,3),"")</f>
        <v/>
      </c>
      <c r="K1947" s="66" t="str">
        <f>IF(AND(ConversionTable!$F$2&lt;&gt;"",A1947&lt;&gt;""),VLOOKUP(J1947,ConversionTable!I$4:K$7,3),"")</f>
        <v/>
      </c>
      <c r="M1947" s="66" t="str">
        <f>IF(A1947&lt;&gt;"",(Input!AE1947*ScoringModel!$B$11+Input!AF1947*ScoringModel!$B$21+Input!AG1947*ScoringModel!$B$31)*0.01,"")</f>
        <v/>
      </c>
      <c r="N1947" s="66" t="str">
        <f>IF(A1947&lt;&gt;"",(Input!J1947*ScoringModel!$B$4+Input!K1947*ScoringModel!$B$5+Input!L1947*ScoringModel!$B$6+Input!M1947*ScoringModel!$B$7+Input!N1947*ScoringModel!$B$8+Input!O1947*ScoringModel!$B$9+Input!P1947*ScoringModel!$B$10)*0.01,"")</f>
        <v/>
      </c>
      <c r="O1947" s="66" t="str">
        <f>IF(A1947&lt;&gt;"",(Input!Q1947*ScoringModel!$B$14+Input!R1947*ScoringModel!$B$15+Input!S1947*ScoringModel!$B$16+Input!T1947*ScoringModel!$B$17+Input!U1947*ScoringModel!$B$18+Input!V1947*ScoringModel!$B$19+Input!W1947*ScoringModel!$B$20)*0.01,"")</f>
        <v/>
      </c>
      <c r="P1947" s="66" t="str">
        <f>IF(A1947&lt;&gt;"",(Input!X1947*ScoringModel!$B$24+Input!Y1947*ScoringModel!$B$25+Input!Z1947*ScoringModel!$B$26+Input!AA1947*ScoringModel!$B$27+Input!AB1947*ScoringModel!$B$28+Input!AC1947*ScoringModel!$B$29+Input!AD1947*ScoringModel!$B$30)*0.01,"")</f>
        <v/>
      </c>
    </row>
    <row r="1948" spans="1:16" x14ac:dyDescent="0.25">
      <c r="A1948" s="154" t="str">
        <f>IF(Input!A1948&lt;&gt;"",Input!A1948,"")</f>
        <v/>
      </c>
      <c r="B1948" s="154" t="str">
        <f>IF(Input!D1948&lt;&gt;"",CONCATENATE(Input!D1948,", ",Input!C1948),"")</f>
        <v/>
      </c>
      <c r="C1948" s="154" t="str">
        <f>IF(Input!E1948&lt;&gt;"",Input!E1948,"")</f>
        <v/>
      </c>
      <c r="D1948" s="155" t="str">
        <f>IF(Input!F1948&lt;&gt;"",Input!F1948,"")</f>
        <v/>
      </c>
      <c r="E1948" s="154" t="str">
        <f>IF(Input!I1948&lt;&gt;"",CONCATENATE(Input!I1948,", ",LEFT(Input!H1948,1)),"")</f>
        <v/>
      </c>
      <c r="F1948" s="156"/>
      <c r="G1948" s="157" t="str">
        <f t="shared" si="30"/>
        <v/>
      </c>
      <c r="H1948" s="154" t="str">
        <f>IF(A1948&lt;&gt;"",VLOOKUP(G1948,ScoreRanges!$C$4:$E$8,3),"")</f>
        <v/>
      </c>
      <c r="I1948" s="156"/>
      <c r="J1948" s="129" t="str">
        <f>IF(AND(ConversionTable!$F$2&lt;&gt;"",A1948&lt;&gt;""),VLOOKUP(G1948,ConversionTable!B$2:D$402,3),"")</f>
        <v/>
      </c>
      <c r="K1948" s="66" t="str">
        <f>IF(AND(ConversionTable!$F$2&lt;&gt;"",A1948&lt;&gt;""),VLOOKUP(J1948,ConversionTable!I$4:K$7,3),"")</f>
        <v/>
      </c>
      <c r="M1948" s="66" t="str">
        <f>IF(A1948&lt;&gt;"",(Input!AE1948*ScoringModel!$B$11+Input!AF1948*ScoringModel!$B$21+Input!AG1948*ScoringModel!$B$31)*0.01,"")</f>
        <v/>
      </c>
      <c r="N1948" s="66" t="str">
        <f>IF(A1948&lt;&gt;"",(Input!J1948*ScoringModel!$B$4+Input!K1948*ScoringModel!$B$5+Input!L1948*ScoringModel!$B$6+Input!M1948*ScoringModel!$B$7+Input!N1948*ScoringModel!$B$8+Input!O1948*ScoringModel!$B$9+Input!P1948*ScoringModel!$B$10)*0.01,"")</f>
        <v/>
      </c>
      <c r="O1948" s="66" t="str">
        <f>IF(A1948&lt;&gt;"",(Input!Q1948*ScoringModel!$B$14+Input!R1948*ScoringModel!$B$15+Input!S1948*ScoringModel!$B$16+Input!T1948*ScoringModel!$B$17+Input!U1948*ScoringModel!$B$18+Input!V1948*ScoringModel!$B$19+Input!W1948*ScoringModel!$B$20)*0.01,"")</f>
        <v/>
      </c>
      <c r="P1948" s="66" t="str">
        <f>IF(A1948&lt;&gt;"",(Input!X1948*ScoringModel!$B$24+Input!Y1948*ScoringModel!$B$25+Input!Z1948*ScoringModel!$B$26+Input!AA1948*ScoringModel!$B$27+Input!AB1948*ScoringModel!$B$28+Input!AC1948*ScoringModel!$B$29+Input!AD1948*ScoringModel!$B$30)*0.01,"")</f>
        <v/>
      </c>
    </row>
    <row r="1949" spans="1:16" x14ac:dyDescent="0.25">
      <c r="A1949" s="154" t="str">
        <f>IF(Input!A1949&lt;&gt;"",Input!A1949,"")</f>
        <v/>
      </c>
      <c r="B1949" s="154" t="str">
        <f>IF(Input!D1949&lt;&gt;"",CONCATENATE(Input!D1949,", ",Input!C1949),"")</f>
        <v/>
      </c>
      <c r="C1949" s="154" t="str">
        <f>IF(Input!E1949&lt;&gt;"",Input!E1949,"")</f>
        <v/>
      </c>
      <c r="D1949" s="155" t="str">
        <f>IF(Input!F1949&lt;&gt;"",Input!F1949,"")</f>
        <v/>
      </c>
      <c r="E1949" s="154" t="str">
        <f>IF(Input!I1949&lt;&gt;"",CONCATENATE(Input!I1949,", ",LEFT(Input!H1949,1)),"")</f>
        <v/>
      </c>
      <c r="F1949" s="156"/>
      <c r="G1949" s="157" t="str">
        <f t="shared" si="30"/>
        <v/>
      </c>
      <c r="H1949" s="154" t="str">
        <f>IF(A1949&lt;&gt;"",VLOOKUP(G1949,ScoreRanges!$C$4:$E$8,3),"")</f>
        <v/>
      </c>
      <c r="I1949" s="156"/>
      <c r="J1949" s="129" t="str">
        <f>IF(AND(ConversionTable!$F$2&lt;&gt;"",A1949&lt;&gt;""),VLOOKUP(G1949,ConversionTable!B$2:D$402,3),"")</f>
        <v/>
      </c>
      <c r="K1949" s="66" t="str">
        <f>IF(AND(ConversionTable!$F$2&lt;&gt;"",A1949&lt;&gt;""),VLOOKUP(J1949,ConversionTable!I$4:K$7,3),"")</f>
        <v/>
      </c>
      <c r="M1949" s="66" t="str">
        <f>IF(A1949&lt;&gt;"",(Input!AE1949*ScoringModel!$B$11+Input!AF1949*ScoringModel!$B$21+Input!AG1949*ScoringModel!$B$31)*0.01,"")</f>
        <v/>
      </c>
      <c r="N1949" s="66" t="str">
        <f>IF(A1949&lt;&gt;"",(Input!J1949*ScoringModel!$B$4+Input!K1949*ScoringModel!$B$5+Input!L1949*ScoringModel!$B$6+Input!M1949*ScoringModel!$B$7+Input!N1949*ScoringModel!$B$8+Input!O1949*ScoringModel!$B$9+Input!P1949*ScoringModel!$B$10)*0.01,"")</f>
        <v/>
      </c>
      <c r="O1949" s="66" t="str">
        <f>IF(A1949&lt;&gt;"",(Input!Q1949*ScoringModel!$B$14+Input!R1949*ScoringModel!$B$15+Input!S1949*ScoringModel!$B$16+Input!T1949*ScoringModel!$B$17+Input!U1949*ScoringModel!$B$18+Input!V1949*ScoringModel!$B$19+Input!W1949*ScoringModel!$B$20)*0.01,"")</f>
        <v/>
      </c>
      <c r="P1949" s="66" t="str">
        <f>IF(A1949&lt;&gt;"",(Input!X1949*ScoringModel!$B$24+Input!Y1949*ScoringModel!$B$25+Input!Z1949*ScoringModel!$B$26+Input!AA1949*ScoringModel!$B$27+Input!AB1949*ScoringModel!$B$28+Input!AC1949*ScoringModel!$B$29+Input!AD1949*ScoringModel!$B$30)*0.01,"")</f>
        <v/>
      </c>
    </row>
    <row r="1950" spans="1:16" x14ac:dyDescent="0.25">
      <c r="A1950" s="154" t="str">
        <f>IF(Input!A1950&lt;&gt;"",Input!A1950,"")</f>
        <v/>
      </c>
      <c r="B1950" s="154" t="str">
        <f>IF(Input!D1950&lt;&gt;"",CONCATENATE(Input!D1950,", ",Input!C1950),"")</f>
        <v/>
      </c>
      <c r="C1950" s="154" t="str">
        <f>IF(Input!E1950&lt;&gt;"",Input!E1950,"")</f>
        <v/>
      </c>
      <c r="D1950" s="155" t="str">
        <f>IF(Input!F1950&lt;&gt;"",Input!F1950,"")</f>
        <v/>
      </c>
      <c r="E1950" s="154" t="str">
        <f>IF(Input!I1950&lt;&gt;"",CONCATENATE(Input!I1950,", ",LEFT(Input!H1950,1)),"")</f>
        <v/>
      </c>
      <c r="F1950" s="156"/>
      <c r="G1950" s="157" t="str">
        <f t="shared" si="30"/>
        <v/>
      </c>
      <c r="H1950" s="154" t="str">
        <f>IF(A1950&lt;&gt;"",VLOOKUP(G1950,ScoreRanges!$C$4:$E$8,3),"")</f>
        <v/>
      </c>
      <c r="I1950" s="156"/>
      <c r="J1950" s="129" t="str">
        <f>IF(AND(ConversionTable!$F$2&lt;&gt;"",A1950&lt;&gt;""),VLOOKUP(G1950,ConversionTable!B$2:D$402,3),"")</f>
        <v/>
      </c>
      <c r="K1950" s="66" t="str">
        <f>IF(AND(ConversionTable!$F$2&lt;&gt;"",A1950&lt;&gt;""),VLOOKUP(J1950,ConversionTable!I$4:K$7,3),"")</f>
        <v/>
      </c>
      <c r="M1950" s="66" t="str">
        <f>IF(A1950&lt;&gt;"",(Input!AE1950*ScoringModel!$B$11+Input!AF1950*ScoringModel!$B$21+Input!AG1950*ScoringModel!$B$31)*0.01,"")</f>
        <v/>
      </c>
      <c r="N1950" s="66" t="str">
        <f>IF(A1950&lt;&gt;"",(Input!J1950*ScoringModel!$B$4+Input!K1950*ScoringModel!$B$5+Input!L1950*ScoringModel!$B$6+Input!M1950*ScoringModel!$B$7+Input!N1950*ScoringModel!$B$8+Input!O1950*ScoringModel!$B$9+Input!P1950*ScoringModel!$B$10)*0.01,"")</f>
        <v/>
      </c>
      <c r="O1950" s="66" t="str">
        <f>IF(A1950&lt;&gt;"",(Input!Q1950*ScoringModel!$B$14+Input!R1950*ScoringModel!$B$15+Input!S1950*ScoringModel!$B$16+Input!T1950*ScoringModel!$B$17+Input!U1950*ScoringModel!$B$18+Input!V1950*ScoringModel!$B$19+Input!W1950*ScoringModel!$B$20)*0.01,"")</f>
        <v/>
      </c>
      <c r="P1950" s="66" t="str">
        <f>IF(A1950&lt;&gt;"",(Input!X1950*ScoringModel!$B$24+Input!Y1950*ScoringModel!$B$25+Input!Z1950*ScoringModel!$B$26+Input!AA1950*ScoringModel!$B$27+Input!AB1950*ScoringModel!$B$28+Input!AC1950*ScoringModel!$B$29+Input!AD1950*ScoringModel!$B$30)*0.01,"")</f>
        <v/>
      </c>
    </row>
    <row r="1951" spans="1:16" x14ac:dyDescent="0.25">
      <c r="A1951" s="154" t="str">
        <f>IF(Input!A1951&lt;&gt;"",Input!A1951,"")</f>
        <v/>
      </c>
      <c r="B1951" s="154" t="str">
        <f>IF(Input!D1951&lt;&gt;"",CONCATENATE(Input!D1951,", ",Input!C1951),"")</f>
        <v/>
      </c>
      <c r="C1951" s="154" t="str">
        <f>IF(Input!E1951&lt;&gt;"",Input!E1951,"")</f>
        <v/>
      </c>
      <c r="D1951" s="155" t="str">
        <f>IF(Input!F1951&lt;&gt;"",Input!F1951,"")</f>
        <v/>
      </c>
      <c r="E1951" s="154" t="str">
        <f>IF(Input!I1951&lt;&gt;"",CONCATENATE(Input!I1951,", ",LEFT(Input!H1951,1)),"")</f>
        <v/>
      </c>
      <c r="F1951" s="156"/>
      <c r="G1951" s="157" t="str">
        <f t="shared" si="30"/>
        <v/>
      </c>
      <c r="H1951" s="154" t="str">
        <f>IF(A1951&lt;&gt;"",VLOOKUP(G1951,ScoreRanges!$C$4:$E$8,3),"")</f>
        <v/>
      </c>
      <c r="I1951" s="156"/>
      <c r="J1951" s="129" t="str">
        <f>IF(AND(ConversionTable!$F$2&lt;&gt;"",A1951&lt;&gt;""),VLOOKUP(G1951,ConversionTable!B$2:D$402,3),"")</f>
        <v/>
      </c>
      <c r="K1951" s="66" t="str">
        <f>IF(AND(ConversionTable!$F$2&lt;&gt;"",A1951&lt;&gt;""),VLOOKUP(J1951,ConversionTable!I$4:K$7,3),"")</f>
        <v/>
      </c>
      <c r="M1951" s="66" t="str">
        <f>IF(A1951&lt;&gt;"",(Input!AE1951*ScoringModel!$B$11+Input!AF1951*ScoringModel!$B$21+Input!AG1951*ScoringModel!$B$31)*0.01,"")</f>
        <v/>
      </c>
      <c r="N1951" s="66" t="str">
        <f>IF(A1951&lt;&gt;"",(Input!J1951*ScoringModel!$B$4+Input!K1951*ScoringModel!$B$5+Input!L1951*ScoringModel!$B$6+Input!M1951*ScoringModel!$B$7+Input!N1951*ScoringModel!$B$8+Input!O1951*ScoringModel!$B$9+Input!P1951*ScoringModel!$B$10)*0.01,"")</f>
        <v/>
      </c>
      <c r="O1951" s="66" t="str">
        <f>IF(A1951&lt;&gt;"",(Input!Q1951*ScoringModel!$B$14+Input!R1951*ScoringModel!$B$15+Input!S1951*ScoringModel!$B$16+Input!T1951*ScoringModel!$B$17+Input!U1951*ScoringModel!$B$18+Input!V1951*ScoringModel!$B$19+Input!W1951*ScoringModel!$B$20)*0.01,"")</f>
        <v/>
      </c>
      <c r="P1951" s="66" t="str">
        <f>IF(A1951&lt;&gt;"",(Input!X1951*ScoringModel!$B$24+Input!Y1951*ScoringModel!$B$25+Input!Z1951*ScoringModel!$B$26+Input!AA1951*ScoringModel!$B$27+Input!AB1951*ScoringModel!$B$28+Input!AC1951*ScoringModel!$B$29+Input!AD1951*ScoringModel!$B$30)*0.01,"")</f>
        <v/>
      </c>
    </row>
    <row r="1952" spans="1:16" x14ac:dyDescent="0.25">
      <c r="A1952" s="154" t="str">
        <f>IF(Input!A1952&lt;&gt;"",Input!A1952,"")</f>
        <v/>
      </c>
      <c r="B1952" s="154" t="str">
        <f>IF(Input!D1952&lt;&gt;"",CONCATENATE(Input!D1952,", ",Input!C1952),"")</f>
        <v/>
      </c>
      <c r="C1952" s="154" t="str">
        <f>IF(Input!E1952&lt;&gt;"",Input!E1952,"")</f>
        <v/>
      </c>
      <c r="D1952" s="155" t="str">
        <f>IF(Input!F1952&lt;&gt;"",Input!F1952,"")</f>
        <v/>
      </c>
      <c r="E1952" s="154" t="str">
        <f>IF(Input!I1952&lt;&gt;"",CONCATENATE(Input!I1952,", ",LEFT(Input!H1952,1)),"")</f>
        <v/>
      </c>
      <c r="F1952" s="156"/>
      <c r="G1952" s="157" t="str">
        <f t="shared" si="30"/>
        <v/>
      </c>
      <c r="H1952" s="154" t="str">
        <f>IF(A1952&lt;&gt;"",VLOOKUP(G1952,ScoreRanges!$C$4:$E$8,3),"")</f>
        <v/>
      </c>
      <c r="I1952" s="156"/>
      <c r="J1952" s="129" t="str">
        <f>IF(AND(ConversionTable!$F$2&lt;&gt;"",A1952&lt;&gt;""),VLOOKUP(G1952,ConversionTable!B$2:D$402,3),"")</f>
        <v/>
      </c>
      <c r="K1952" s="66" t="str">
        <f>IF(AND(ConversionTable!$F$2&lt;&gt;"",A1952&lt;&gt;""),VLOOKUP(J1952,ConversionTable!I$4:K$7,3),"")</f>
        <v/>
      </c>
      <c r="M1952" s="66" t="str">
        <f>IF(A1952&lt;&gt;"",(Input!AE1952*ScoringModel!$B$11+Input!AF1952*ScoringModel!$B$21+Input!AG1952*ScoringModel!$B$31)*0.01,"")</f>
        <v/>
      </c>
      <c r="N1952" s="66" t="str">
        <f>IF(A1952&lt;&gt;"",(Input!J1952*ScoringModel!$B$4+Input!K1952*ScoringModel!$B$5+Input!L1952*ScoringModel!$B$6+Input!M1952*ScoringModel!$B$7+Input!N1952*ScoringModel!$B$8+Input!O1952*ScoringModel!$B$9+Input!P1952*ScoringModel!$B$10)*0.01,"")</f>
        <v/>
      </c>
      <c r="O1952" s="66" t="str">
        <f>IF(A1952&lt;&gt;"",(Input!Q1952*ScoringModel!$B$14+Input!R1952*ScoringModel!$B$15+Input!S1952*ScoringModel!$B$16+Input!T1952*ScoringModel!$B$17+Input!U1952*ScoringModel!$B$18+Input!V1952*ScoringModel!$B$19+Input!W1952*ScoringModel!$B$20)*0.01,"")</f>
        <v/>
      </c>
      <c r="P1952" s="66" t="str">
        <f>IF(A1952&lt;&gt;"",(Input!X1952*ScoringModel!$B$24+Input!Y1952*ScoringModel!$B$25+Input!Z1952*ScoringModel!$B$26+Input!AA1952*ScoringModel!$B$27+Input!AB1952*ScoringModel!$B$28+Input!AC1952*ScoringModel!$B$29+Input!AD1952*ScoringModel!$B$30)*0.01,"")</f>
        <v/>
      </c>
    </row>
    <row r="1953" spans="1:16" x14ac:dyDescent="0.25">
      <c r="A1953" s="154" t="str">
        <f>IF(Input!A1953&lt;&gt;"",Input!A1953,"")</f>
        <v/>
      </c>
      <c r="B1953" s="154" t="str">
        <f>IF(Input!D1953&lt;&gt;"",CONCATENATE(Input!D1953,", ",Input!C1953),"")</f>
        <v/>
      </c>
      <c r="C1953" s="154" t="str">
        <f>IF(Input!E1953&lt;&gt;"",Input!E1953,"")</f>
        <v/>
      </c>
      <c r="D1953" s="155" t="str">
        <f>IF(Input!F1953&lt;&gt;"",Input!F1953,"")</f>
        <v/>
      </c>
      <c r="E1953" s="154" t="str">
        <f>IF(Input!I1953&lt;&gt;"",CONCATENATE(Input!I1953,", ",LEFT(Input!H1953,1)),"")</f>
        <v/>
      </c>
      <c r="F1953" s="156"/>
      <c r="G1953" s="157" t="str">
        <f t="shared" si="30"/>
        <v/>
      </c>
      <c r="H1953" s="154" t="str">
        <f>IF(A1953&lt;&gt;"",VLOOKUP(G1953,ScoreRanges!$C$4:$E$8,3),"")</f>
        <v/>
      </c>
      <c r="I1953" s="156"/>
      <c r="J1953" s="129" t="str">
        <f>IF(AND(ConversionTable!$F$2&lt;&gt;"",A1953&lt;&gt;""),VLOOKUP(G1953,ConversionTable!B$2:D$402,3),"")</f>
        <v/>
      </c>
      <c r="K1953" s="66" t="str">
        <f>IF(AND(ConversionTable!$F$2&lt;&gt;"",A1953&lt;&gt;""),VLOOKUP(J1953,ConversionTable!I$4:K$7,3),"")</f>
        <v/>
      </c>
      <c r="M1953" s="66" t="str">
        <f>IF(A1953&lt;&gt;"",(Input!AE1953*ScoringModel!$B$11+Input!AF1953*ScoringModel!$B$21+Input!AG1953*ScoringModel!$B$31)*0.01,"")</f>
        <v/>
      </c>
      <c r="N1953" s="66" t="str">
        <f>IF(A1953&lt;&gt;"",(Input!J1953*ScoringModel!$B$4+Input!K1953*ScoringModel!$B$5+Input!L1953*ScoringModel!$B$6+Input!M1953*ScoringModel!$B$7+Input!N1953*ScoringModel!$B$8+Input!O1953*ScoringModel!$B$9+Input!P1953*ScoringModel!$B$10)*0.01,"")</f>
        <v/>
      </c>
      <c r="O1953" s="66" t="str">
        <f>IF(A1953&lt;&gt;"",(Input!Q1953*ScoringModel!$B$14+Input!R1953*ScoringModel!$B$15+Input!S1953*ScoringModel!$B$16+Input!T1953*ScoringModel!$B$17+Input!U1953*ScoringModel!$B$18+Input!V1953*ScoringModel!$B$19+Input!W1953*ScoringModel!$B$20)*0.01,"")</f>
        <v/>
      </c>
      <c r="P1953" s="66" t="str">
        <f>IF(A1953&lt;&gt;"",(Input!X1953*ScoringModel!$B$24+Input!Y1953*ScoringModel!$B$25+Input!Z1953*ScoringModel!$B$26+Input!AA1953*ScoringModel!$B$27+Input!AB1953*ScoringModel!$B$28+Input!AC1953*ScoringModel!$B$29+Input!AD1953*ScoringModel!$B$30)*0.01,"")</f>
        <v/>
      </c>
    </row>
    <row r="1954" spans="1:16" x14ac:dyDescent="0.25">
      <c r="A1954" s="154" t="str">
        <f>IF(Input!A1954&lt;&gt;"",Input!A1954,"")</f>
        <v/>
      </c>
      <c r="B1954" s="154" t="str">
        <f>IF(Input!D1954&lt;&gt;"",CONCATENATE(Input!D1954,", ",Input!C1954),"")</f>
        <v/>
      </c>
      <c r="C1954" s="154" t="str">
        <f>IF(Input!E1954&lt;&gt;"",Input!E1954,"")</f>
        <v/>
      </c>
      <c r="D1954" s="155" t="str">
        <f>IF(Input!F1954&lt;&gt;"",Input!F1954,"")</f>
        <v/>
      </c>
      <c r="E1954" s="154" t="str">
        <f>IF(Input!I1954&lt;&gt;"",CONCATENATE(Input!I1954,", ",LEFT(Input!H1954,1)),"")</f>
        <v/>
      </c>
      <c r="F1954" s="156"/>
      <c r="G1954" s="157" t="str">
        <f t="shared" si="30"/>
        <v/>
      </c>
      <c r="H1954" s="154" t="str">
        <f>IF(A1954&lt;&gt;"",VLOOKUP(G1954,ScoreRanges!$C$4:$E$8,3),"")</f>
        <v/>
      </c>
      <c r="I1954" s="156"/>
      <c r="J1954" s="129" t="str">
        <f>IF(AND(ConversionTable!$F$2&lt;&gt;"",A1954&lt;&gt;""),VLOOKUP(G1954,ConversionTable!B$2:D$402,3),"")</f>
        <v/>
      </c>
      <c r="K1954" s="66" t="str">
        <f>IF(AND(ConversionTable!$F$2&lt;&gt;"",A1954&lt;&gt;""),VLOOKUP(J1954,ConversionTable!I$4:K$7,3),"")</f>
        <v/>
      </c>
      <c r="M1954" s="66" t="str">
        <f>IF(A1954&lt;&gt;"",(Input!AE1954*ScoringModel!$B$11+Input!AF1954*ScoringModel!$B$21+Input!AG1954*ScoringModel!$B$31)*0.01,"")</f>
        <v/>
      </c>
      <c r="N1954" s="66" t="str">
        <f>IF(A1954&lt;&gt;"",(Input!J1954*ScoringModel!$B$4+Input!K1954*ScoringModel!$B$5+Input!L1954*ScoringModel!$B$6+Input!M1954*ScoringModel!$B$7+Input!N1954*ScoringModel!$B$8+Input!O1954*ScoringModel!$B$9+Input!P1954*ScoringModel!$B$10)*0.01,"")</f>
        <v/>
      </c>
      <c r="O1954" s="66" t="str">
        <f>IF(A1954&lt;&gt;"",(Input!Q1954*ScoringModel!$B$14+Input!R1954*ScoringModel!$B$15+Input!S1954*ScoringModel!$B$16+Input!T1954*ScoringModel!$B$17+Input!U1954*ScoringModel!$B$18+Input!V1954*ScoringModel!$B$19+Input!W1954*ScoringModel!$B$20)*0.01,"")</f>
        <v/>
      </c>
      <c r="P1954" s="66" t="str">
        <f>IF(A1954&lt;&gt;"",(Input!X1954*ScoringModel!$B$24+Input!Y1954*ScoringModel!$B$25+Input!Z1954*ScoringModel!$B$26+Input!AA1954*ScoringModel!$B$27+Input!AB1954*ScoringModel!$B$28+Input!AC1954*ScoringModel!$B$29+Input!AD1954*ScoringModel!$B$30)*0.01,"")</f>
        <v/>
      </c>
    </row>
    <row r="1955" spans="1:16" x14ac:dyDescent="0.25">
      <c r="A1955" s="154" t="str">
        <f>IF(Input!A1955&lt;&gt;"",Input!A1955,"")</f>
        <v/>
      </c>
      <c r="B1955" s="154" t="str">
        <f>IF(Input!D1955&lt;&gt;"",CONCATENATE(Input!D1955,", ",Input!C1955),"")</f>
        <v/>
      </c>
      <c r="C1955" s="154" t="str">
        <f>IF(Input!E1955&lt;&gt;"",Input!E1955,"")</f>
        <v/>
      </c>
      <c r="D1955" s="155" t="str">
        <f>IF(Input!F1955&lt;&gt;"",Input!F1955,"")</f>
        <v/>
      </c>
      <c r="E1955" s="154" t="str">
        <f>IF(Input!I1955&lt;&gt;"",CONCATENATE(Input!I1955,", ",LEFT(Input!H1955,1)),"")</f>
        <v/>
      </c>
      <c r="F1955" s="156"/>
      <c r="G1955" s="157" t="str">
        <f t="shared" si="30"/>
        <v/>
      </c>
      <c r="H1955" s="154" t="str">
        <f>IF(A1955&lt;&gt;"",VLOOKUP(G1955,ScoreRanges!$C$4:$E$8,3),"")</f>
        <v/>
      </c>
      <c r="I1955" s="156"/>
      <c r="J1955" s="129" t="str">
        <f>IF(AND(ConversionTable!$F$2&lt;&gt;"",A1955&lt;&gt;""),VLOOKUP(G1955,ConversionTable!B$2:D$402,3),"")</f>
        <v/>
      </c>
      <c r="K1955" s="66" t="str">
        <f>IF(AND(ConversionTable!$F$2&lt;&gt;"",A1955&lt;&gt;""),VLOOKUP(J1955,ConversionTable!I$4:K$7,3),"")</f>
        <v/>
      </c>
      <c r="M1955" s="66" t="str">
        <f>IF(A1955&lt;&gt;"",(Input!AE1955*ScoringModel!$B$11+Input!AF1955*ScoringModel!$B$21+Input!AG1955*ScoringModel!$B$31)*0.01,"")</f>
        <v/>
      </c>
      <c r="N1955" s="66" t="str">
        <f>IF(A1955&lt;&gt;"",(Input!J1955*ScoringModel!$B$4+Input!K1955*ScoringModel!$B$5+Input!L1955*ScoringModel!$B$6+Input!M1955*ScoringModel!$B$7+Input!N1955*ScoringModel!$B$8+Input!O1955*ScoringModel!$B$9+Input!P1955*ScoringModel!$B$10)*0.01,"")</f>
        <v/>
      </c>
      <c r="O1955" s="66" t="str">
        <f>IF(A1955&lt;&gt;"",(Input!Q1955*ScoringModel!$B$14+Input!R1955*ScoringModel!$B$15+Input!S1955*ScoringModel!$B$16+Input!T1955*ScoringModel!$B$17+Input!U1955*ScoringModel!$B$18+Input!V1955*ScoringModel!$B$19+Input!W1955*ScoringModel!$B$20)*0.01,"")</f>
        <v/>
      </c>
      <c r="P1955" s="66" t="str">
        <f>IF(A1955&lt;&gt;"",(Input!X1955*ScoringModel!$B$24+Input!Y1955*ScoringModel!$B$25+Input!Z1955*ScoringModel!$B$26+Input!AA1955*ScoringModel!$B$27+Input!AB1955*ScoringModel!$B$28+Input!AC1955*ScoringModel!$B$29+Input!AD1955*ScoringModel!$B$30)*0.01,"")</f>
        <v/>
      </c>
    </row>
    <row r="1956" spans="1:16" x14ac:dyDescent="0.25">
      <c r="A1956" s="154" t="str">
        <f>IF(Input!A1956&lt;&gt;"",Input!A1956,"")</f>
        <v/>
      </c>
      <c r="B1956" s="154" t="str">
        <f>IF(Input!D1956&lt;&gt;"",CONCATENATE(Input!D1956,", ",Input!C1956),"")</f>
        <v/>
      </c>
      <c r="C1956" s="154" t="str">
        <f>IF(Input!E1956&lt;&gt;"",Input!E1956,"")</f>
        <v/>
      </c>
      <c r="D1956" s="155" t="str">
        <f>IF(Input!F1956&lt;&gt;"",Input!F1956,"")</f>
        <v/>
      </c>
      <c r="E1956" s="154" t="str">
        <f>IF(Input!I1956&lt;&gt;"",CONCATENATE(Input!I1956,", ",LEFT(Input!H1956,1)),"")</f>
        <v/>
      </c>
      <c r="F1956" s="156"/>
      <c r="G1956" s="157" t="str">
        <f t="shared" si="30"/>
        <v/>
      </c>
      <c r="H1956" s="154" t="str">
        <f>IF(A1956&lt;&gt;"",VLOOKUP(G1956,ScoreRanges!$C$4:$E$8,3),"")</f>
        <v/>
      </c>
      <c r="I1956" s="156"/>
      <c r="J1956" s="129" t="str">
        <f>IF(AND(ConversionTable!$F$2&lt;&gt;"",A1956&lt;&gt;""),VLOOKUP(G1956,ConversionTable!B$2:D$402,3),"")</f>
        <v/>
      </c>
      <c r="K1956" s="66" t="str">
        <f>IF(AND(ConversionTable!$F$2&lt;&gt;"",A1956&lt;&gt;""),VLOOKUP(J1956,ConversionTable!I$4:K$7,3),"")</f>
        <v/>
      </c>
      <c r="M1956" s="66" t="str">
        <f>IF(A1956&lt;&gt;"",(Input!AE1956*ScoringModel!$B$11+Input!AF1956*ScoringModel!$B$21+Input!AG1956*ScoringModel!$B$31)*0.01,"")</f>
        <v/>
      </c>
      <c r="N1956" s="66" t="str">
        <f>IF(A1956&lt;&gt;"",(Input!J1956*ScoringModel!$B$4+Input!K1956*ScoringModel!$B$5+Input!L1956*ScoringModel!$B$6+Input!M1956*ScoringModel!$B$7+Input!N1956*ScoringModel!$B$8+Input!O1956*ScoringModel!$B$9+Input!P1956*ScoringModel!$B$10)*0.01,"")</f>
        <v/>
      </c>
      <c r="O1956" s="66" t="str">
        <f>IF(A1956&lt;&gt;"",(Input!Q1956*ScoringModel!$B$14+Input!R1956*ScoringModel!$B$15+Input!S1956*ScoringModel!$B$16+Input!T1956*ScoringModel!$B$17+Input!U1956*ScoringModel!$B$18+Input!V1956*ScoringModel!$B$19+Input!W1956*ScoringModel!$B$20)*0.01,"")</f>
        <v/>
      </c>
      <c r="P1956" s="66" t="str">
        <f>IF(A1956&lt;&gt;"",(Input!X1956*ScoringModel!$B$24+Input!Y1956*ScoringModel!$B$25+Input!Z1956*ScoringModel!$B$26+Input!AA1956*ScoringModel!$B$27+Input!AB1956*ScoringModel!$B$28+Input!AC1956*ScoringModel!$B$29+Input!AD1956*ScoringModel!$B$30)*0.01,"")</f>
        <v/>
      </c>
    </row>
    <row r="1957" spans="1:16" x14ac:dyDescent="0.25">
      <c r="A1957" s="154" t="str">
        <f>IF(Input!A1957&lt;&gt;"",Input!A1957,"")</f>
        <v/>
      </c>
      <c r="B1957" s="154" t="str">
        <f>IF(Input!D1957&lt;&gt;"",CONCATENATE(Input!D1957,", ",Input!C1957),"")</f>
        <v/>
      </c>
      <c r="C1957" s="154" t="str">
        <f>IF(Input!E1957&lt;&gt;"",Input!E1957,"")</f>
        <v/>
      </c>
      <c r="D1957" s="155" t="str">
        <f>IF(Input!F1957&lt;&gt;"",Input!F1957,"")</f>
        <v/>
      </c>
      <c r="E1957" s="154" t="str">
        <f>IF(Input!I1957&lt;&gt;"",CONCATENATE(Input!I1957,", ",LEFT(Input!H1957,1)),"")</f>
        <v/>
      </c>
      <c r="F1957" s="156"/>
      <c r="G1957" s="157" t="str">
        <f t="shared" si="30"/>
        <v/>
      </c>
      <c r="H1957" s="154" t="str">
        <f>IF(A1957&lt;&gt;"",VLOOKUP(G1957,ScoreRanges!$C$4:$E$8,3),"")</f>
        <v/>
      </c>
      <c r="I1957" s="156"/>
      <c r="J1957" s="129" t="str">
        <f>IF(AND(ConversionTable!$F$2&lt;&gt;"",A1957&lt;&gt;""),VLOOKUP(G1957,ConversionTable!B$2:D$402,3),"")</f>
        <v/>
      </c>
      <c r="K1957" s="66" t="str">
        <f>IF(AND(ConversionTable!$F$2&lt;&gt;"",A1957&lt;&gt;""),VLOOKUP(J1957,ConversionTable!I$4:K$7,3),"")</f>
        <v/>
      </c>
      <c r="M1957" s="66" t="str">
        <f>IF(A1957&lt;&gt;"",(Input!AE1957*ScoringModel!$B$11+Input!AF1957*ScoringModel!$B$21+Input!AG1957*ScoringModel!$B$31)*0.01,"")</f>
        <v/>
      </c>
      <c r="N1957" s="66" t="str">
        <f>IF(A1957&lt;&gt;"",(Input!J1957*ScoringModel!$B$4+Input!K1957*ScoringModel!$B$5+Input!L1957*ScoringModel!$B$6+Input!M1957*ScoringModel!$B$7+Input!N1957*ScoringModel!$B$8+Input!O1957*ScoringModel!$B$9+Input!P1957*ScoringModel!$B$10)*0.01,"")</f>
        <v/>
      </c>
      <c r="O1957" s="66" t="str">
        <f>IF(A1957&lt;&gt;"",(Input!Q1957*ScoringModel!$B$14+Input!R1957*ScoringModel!$B$15+Input!S1957*ScoringModel!$B$16+Input!T1957*ScoringModel!$B$17+Input!U1957*ScoringModel!$B$18+Input!V1957*ScoringModel!$B$19+Input!W1957*ScoringModel!$B$20)*0.01,"")</f>
        <v/>
      </c>
      <c r="P1957" s="66" t="str">
        <f>IF(A1957&lt;&gt;"",(Input!X1957*ScoringModel!$B$24+Input!Y1957*ScoringModel!$B$25+Input!Z1957*ScoringModel!$B$26+Input!AA1957*ScoringModel!$B$27+Input!AB1957*ScoringModel!$B$28+Input!AC1957*ScoringModel!$B$29+Input!AD1957*ScoringModel!$B$30)*0.01,"")</f>
        <v/>
      </c>
    </row>
    <row r="1958" spans="1:16" x14ac:dyDescent="0.25">
      <c r="A1958" s="154" t="str">
        <f>IF(Input!A1958&lt;&gt;"",Input!A1958,"")</f>
        <v/>
      </c>
      <c r="B1958" s="154" t="str">
        <f>IF(Input!D1958&lt;&gt;"",CONCATENATE(Input!D1958,", ",Input!C1958),"")</f>
        <v/>
      </c>
      <c r="C1958" s="154" t="str">
        <f>IF(Input!E1958&lt;&gt;"",Input!E1958,"")</f>
        <v/>
      </c>
      <c r="D1958" s="155" t="str">
        <f>IF(Input!F1958&lt;&gt;"",Input!F1958,"")</f>
        <v/>
      </c>
      <c r="E1958" s="154" t="str">
        <f>IF(Input!I1958&lt;&gt;"",CONCATENATE(Input!I1958,", ",LEFT(Input!H1958,1)),"")</f>
        <v/>
      </c>
      <c r="F1958" s="156"/>
      <c r="G1958" s="157" t="str">
        <f t="shared" si="30"/>
        <v/>
      </c>
      <c r="H1958" s="154" t="str">
        <f>IF(A1958&lt;&gt;"",VLOOKUP(G1958,ScoreRanges!$C$4:$E$8,3),"")</f>
        <v/>
      </c>
      <c r="I1958" s="156"/>
      <c r="J1958" s="129" t="str">
        <f>IF(AND(ConversionTable!$F$2&lt;&gt;"",A1958&lt;&gt;""),VLOOKUP(G1958,ConversionTable!B$2:D$402,3),"")</f>
        <v/>
      </c>
      <c r="K1958" s="66" t="str">
        <f>IF(AND(ConversionTable!$F$2&lt;&gt;"",A1958&lt;&gt;""),VLOOKUP(J1958,ConversionTable!I$4:K$7,3),"")</f>
        <v/>
      </c>
      <c r="M1958" s="66" t="str">
        <f>IF(A1958&lt;&gt;"",(Input!AE1958*ScoringModel!$B$11+Input!AF1958*ScoringModel!$B$21+Input!AG1958*ScoringModel!$B$31)*0.01,"")</f>
        <v/>
      </c>
      <c r="N1958" s="66" t="str">
        <f>IF(A1958&lt;&gt;"",(Input!J1958*ScoringModel!$B$4+Input!K1958*ScoringModel!$B$5+Input!L1958*ScoringModel!$B$6+Input!M1958*ScoringModel!$B$7+Input!N1958*ScoringModel!$B$8+Input!O1958*ScoringModel!$B$9+Input!P1958*ScoringModel!$B$10)*0.01,"")</f>
        <v/>
      </c>
      <c r="O1958" s="66" t="str">
        <f>IF(A1958&lt;&gt;"",(Input!Q1958*ScoringModel!$B$14+Input!R1958*ScoringModel!$B$15+Input!S1958*ScoringModel!$B$16+Input!T1958*ScoringModel!$B$17+Input!U1958*ScoringModel!$B$18+Input!V1958*ScoringModel!$B$19+Input!W1958*ScoringModel!$B$20)*0.01,"")</f>
        <v/>
      </c>
      <c r="P1958" s="66" t="str">
        <f>IF(A1958&lt;&gt;"",(Input!X1958*ScoringModel!$B$24+Input!Y1958*ScoringModel!$B$25+Input!Z1958*ScoringModel!$B$26+Input!AA1958*ScoringModel!$B$27+Input!AB1958*ScoringModel!$B$28+Input!AC1958*ScoringModel!$B$29+Input!AD1958*ScoringModel!$B$30)*0.01,"")</f>
        <v/>
      </c>
    </row>
    <row r="1959" spans="1:16" x14ac:dyDescent="0.25">
      <c r="A1959" s="154" t="str">
        <f>IF(Input!A1959&lt;&gt;"",Input!A1959,"")</f>
        <v/>
      </c>
      <c r="B1959" s="154" t="str">
        <f>IF(Input!D1959&lt;&gt;"",CONCATENATE(Input!D1959,", ",Input!C1959),"")</f>
        <v/>
      </c>
      <c r="C1959" s="154" t="str">
        <f>IF(Input!E1959&lt;&gt;"",Input!E1959,"")</f>
        <v/>
      </c>
      <c r="D1959" s="155" t="str">
        <f>IF(Input!F1959&lt;&gt;"",Input!F1959,"")</f>
        <v/>
      </c>
      <c r="E1959" s="154" t="str">
        <f>IF(Input!I1959&lt;&gt;"",CONCATENATE(Input!I1959,", ",LEFT(Input!H1959,1)),"")</f>
        <v/>
      </c>
      <c r="F1959" s="156"/>
      <c r="G1959" s="157" t="str">
        <f t="shared" si="30"/>
        <v/>
      </c>
      <c r="H1959" s="154" t="str">
        <f>IF(A1959&lt;&gt;"",VLOOKUP(G1959,ScoreRanges!$C$4:$E$8,3),"")</f>
        <v/>
      </c>
      <c r="I1959" s="156"/>
      <c r="J1959" s="129" t="str">
        <f>IF(AND(ConversionTable!$F$2&lt;&gt;"",A1959&lt;&gt;""),VLOOKUP(G1959,ConversionTable!B$2:D$402,3),"")</f>
        <v/>
      </c>
      <c r="K1959" s="66" t="str">
        <f>IF(AND(ConversionTable!$F$2&lt;&gt;"",A1959&lt;&gt;""),VLOOKUP(J1959,ConversionTable!I$4:K$7,3),"")</f>
        <v/>
      </c>
      <c r="M1959" s="66" t="str">
        <f>IF(A1959&lt;&gt;"",(Input!AE1959*ScoringModel!$B$11+Input!AF1959*ScoringModel!$B$21+Input!AG1959*ScoringModel!$B$31)*0.01,"")</f>
        <v/>
      </c>
      <c r="N1959" s="66" t="str">
        <f>IF(A1959&lt;&gt;"",(Input!J1959*ScoringModel!$B$4+Input!K1959*ScoringModel!$B$5+Input!L1959*ScoringModel!$B$6+Input!M1959*ScoringModel!$B$7+Input!N1959*ScoringModel!$B$8+Input!O1959*ScoringModel!$B$9+Input!P1959*ScoringModel!$B$10)*0.01,"")</f>
        <v/>
      </c>
      <c r="O1959" s="66" t="str">
        <f>IF(A1959&lt;&gt;"",(Input!Q1959*ScoringModel!$B$14+Input!R1959*ScoringModel!$B$15+Input!S1959*ScoringModel!$B$16+Input!T1959*ScoringModel!$B$17+Input!U1959*ScoringModel!$B$18+Input!V1959*ScoringModel!$B$19+Input!W1959*ScoringModel!$B$20)*0.01,"")</f>
        <v/>
      </c>
      <c r="P1959" s="66" t="str">
        <f>IF(A1959&lt;&gt;"",(Input!X1959*ScoringModel!$B$24+Input!Y1959*ScoringModel!$B$25+Input!Z1959*ScoringModel!$B$26+Input!AA1959*ScoringModel!$B$27+Input!AB1959*ScoringModel!$B$28+Input!AC1959*ScoringModel!$B$29+Input!AD1959*ScoringModel!$B$30)*0.01,"")</f>
        <v/>
      </c>
    </row>
    <row r="1960" spans="1:16" x14ac:dyDescent="0.25">
      <c r="A1960" s="154" t="str">
        <f>IF(Input!A1960&lt;&gt;"",Input!A1960,"")</f>
        <v/>
      </c>
      <c r="B1960" s="154" t="str">
        <f>IF(Input!D1960&lt;&gt;"",CONCATENATE(Input!D1960,", ",Input!C1960),"")</f>
        <v/>
      </c>
      <c r="C1960" s="154" t="str">
        <f>IF(Input!E1960&lt;&gt;"",Input!E1960,"")</f>
        <v/>
      </c>
      <c r="D1960" s="155" t="str">
        <f>IF(Input!F1960&lt;&gt;"",Input!F1960,"")</f>
        <v/>
      </c>
      <c r="E1960" s="154" t="str">
        <f>IF(Input!I1960&lt;&gt;"",CONCATENATE(Input!I1960,", ",LEFT(Input!H1960,1)),"")</f>
        <v/>
      </c>
      <c r="F1960" s="156"/>
      <c r="G1960" s="157" t="str">
        <f t="shared" si="30"/>
        <v/>
      </c>
      <c r="H1960" s="154" t="str">
        <f>IF(A1960&lt;&gt;"",VLOOKUP(G1960,ScoreRanges!$C$4:$E$8,3),"")</f>
        <v/>
      </c>
      <c r="I1960" s="156"/>
      <c r="J1960" s="129" t="str">
        <f>IF(AND(ConversionTable!$F$2&lt;&gt;"",A1960&lt;&gt;""),VLOOKUP(G1960,ConversionTable!B$2:D$402,3),"")</f>
        <v/>
      </c>
      <c r="K1960" s="66" t="str">
        <f>IF(AND(ConversionTable!$F$2&lt;&gt;"",A1960&lt;&gt;""),VLOOKUP(J1960,ConversionTable!I$4:K$7,3),"")</f>
        <v/>
      </c>
      <c r="M1960" s="66" t="str">
        <f>IF(A1960&lt;&gt;"",(Input!AE1960*ScoringModel!$B$11+Input!AF1960*ScoringModel!$B$21+Input!AG1960*ScoringModel!$B$31)*0.01,"")</f>
        <v/>
      </c>
      <c r="N1960" s="66" t="str">
        <f>IF(A1960&lt;&gt;"",(Input!J1960*ScoringModel!$B$4+Input!K1960*ScoringModel!$B$5+Input!L1960*ScoringModel!$B$6+Input!M1960*ScoringModel!$B$7+Input!N1960*ScoringModel!$B$8+Input!O1960*ScoringModel!$B$9+Input!P1960*ScoringModel!$B$10)*0.01,"")</f>
        <v/>
      </c>
      <c r="O1960" s="66" t="str">
        <f>IF(A1960&lt;&gt;"",(Input!Q1960*ScoringModel!$B$14+Input!R1960*ScoringModel!$B$15+Input!S1960*ScoringModel!$B$16+Input!T1960*ScoringModel!$B$17+Input!U1960*ScoringModel!$B$18+Input!V1960*ScoringModel!$B$19+Input!W1960*ScoringModel!$B$20)*0.01,"")</f>
        <v/>
      </c>
      <c r="P1960" s="66" t="str">
        <f>IF(A1960&lt;&gt;"",(Input!X1960*ScoringModel!$B$24+Input!Y1960*ScoringModel!$B$25+Input!Z1960*ScoringModel!$B$26+Input!AA1960*ScoringModel!$B$27+Input!AB1960*ScoringModel!$B$28+Input!AC1960*ScoringModel!$B$29+Input!AD1960*ScoringModel!$B$30)*0.01,"")</f>
        <v/>
      </c>
    </row>
    <row r="1961" spans="1:16" x14ac:dyDescent="0.25">
      <c r="A1961" s="154" t="str">
        <f>IF(Input!A1961&lt;&gt;"",Input!A1961,"")</f>
        <v/>
      </c>
      <c r="B1961" s="154" t="str">
        <f>IF(Input!D1961&lt;&gt;"",CONCATENATE(Input!D1961,", ",Input!C1961),"")</f>
        <v/>
      </c>
      <c r="C1961" s="154" t="str">
        <f>IF(Input!E1961&lt;&gt;"",Input!E1961,"")</f>
        <v/>
      </c>
      <c r="D1961" s="155" t="str">
        <f>IF(Input!F1961&lt;&gt;"",Input!F1961,"")</f>
        <v/>
      </c>
      <c r="E1961" s="154" t="str">
        <f>IF(Input!I1961&lt;&gt;"",CONCATENATE(Input!I1961,", ",LEFT(Input!H1961,1)),"")</f>
        <v/>
      </c>
      <c r="F1961" s="156"/>
      <c r="G1961" s="157" t="str">
        <f t="shared" si="30"/>
        <v/>
      </c>
      <c r="H1961" s="154" t="str">
        <f>IF(A1961&lt;&gt;"",VLOOKUP(G1961,ScoreRanges!$C$4:$E$8,3),"")</f>
        <v/>
      </c>
      <c r="I1961" s="156"/>
      <c r="J1961" s="129" t="str">
        <f>IF(AND(ConversionTable!$F$2&lt;&gt;"",A1961&lt;&gt;""),VLOOKUP(G1961,ConversionTable!B$2:D$402,3),"")</f>
        <v/>
      </c>
      <c r="K1961" s="66" t="str">
        <f>IF(AND(ConversionTable!$F$2&lt;&gt;"",A1961&lt;&gt;""),VLOOKUP(J1961,ConversionTable!I$4:K$7,3),"")</f>
        <v/>
      </c>
      <c r="M1961" s="66" t="str">
        <f>IF(A1961&lt;&gt;"",(Input!AE1961*ScoringModel!$B$11+Input!AF1961*ScoringModel!$B$21+Input!AG1961*ScoringModel!$B$31)*0.01,"")</f>
        <v/>
      </c>
      <c r="N1961" s="66" t="str">
        <f>IF(A1961&lt;&gt;"",(Input!J1961*ScoringModel!$B$4+Input!K1961*ScoringModel!$B$5+Input!L1961*ScoringModel!$B$6+Input!M1961*ScoringModel!$B$7+Input!N1961*ScoringModel!$B$8+Input!O1961*ScoringModel!$B$9+Input!P1961*ScoringModel!$B$10)*0.01,"")</f>
        <v/>
      </c>
      <c r="O1961" s="66" t="str">
        <f>IF(A1961&lt;&gt;"",(Input!Q1961*ScoringModel!$B$14+Input!R1961*ScoringModel!$B$15+Input!S1961*ScoringModel!$B$16+Input!T1961*ScoringModel!$B$17+Input!U1961*ScoringModel!$B$18+Input!V1961*ScoringModel!$B$19+Input!W1961*ScoringModel!$B$20)*0.01,"")</f>
        <v/>
      </c>
      <c r="P1961" s="66" t="str">
        <f>IF(A1961&lt;&gt;"",(Input!X1961*ScoringModel!$B$24+Input!Y1961*ScoringModel!$B$25+Input!Z1961*ScoringModel!$B$26+Input!AA1961*ScoringModel!$B$27+Input!AB1961*ScoringModel!$B$28+Input!AC1961*ScoringModel!$B$29+Input!AD1961*ScoringModel!$B$30)*0.01,"")</f>
        <v/>
      </c>
    </row>
    <row r="1962" spans="1:16" x14ac:dyDescent="0.25">
      <c r="A1962" s="154" t="str">
        <f>IF(Input!A1962&lt;&gt;"",Input!A1962,"")</f>
        <v/>
      </c>
      <c r="B1962" s="154" t="str">
        <f>IF(Input!D1962&lt;&gt;"",CONCATENATE(Input!D1962,", ",Input!C1962),"")</f>
        <v/>
      </c>
      <c r="C1962" s="154" t="str">
        <f>IF(Input!E1962&lt;&gt;"",Input!E1962,"")</f>
        <v/>
      </c>
      <c r="D1962" s="155" t="str">
        <f>IF(Input!F1962&lt;&gt;"",Input!F1962,"")</f>
        <v/>
      </c>
      <c r="E1962" s="154" t="str">
        <f>IF(Input!I1962&lt;&gt;"",CONCATENATE(Input!I1962,", ",LEFT(Input!H1962,1)),"")</f>
        <v/>
      </c>
      <c r="F1962" s="156"/>
      <c r="G1962" s="157" t="str">
        <f t="shared" si="30"/>
        <v/>
      </c>
      <c r="H1962" s="154" t="str">
        <f>IF(A1962&lt;&gt;"",VLOOKUP(G1962,ScoreRanges!$C$4:$E$8,3),"")</f>
        <v/>
      </c>
      <c r="I1962" s="156"/>
      <c r="J1962" s="129" t="str">
        <f>IF(AND(ConversionTable!$F$2&lt;&gt;"",A1962&lt;&gt;""),VLOOKUP(G1962,ConversionTable!B$2:D$402,3),"")</f>
        <v/>
      </c>
      <c r="K1962" s="66" t="str">
        <f>IF(AND(ConversionTable!$F$2&lt;&gt;"",A1962&lt;&gt;""),VLOOKUP(J1962,ConversionTable!I$4:K$7,3),"")</f>
        <v/>
      </c>
      <c r="M1962" s="66" t="str">
        <f>IF(A1962&lt;&gt;"",(Input!AE1962*ScoringModel!$B$11+Input!AF1962*ScoringModel!$B$21+Input!AG1962*ScoringModel!$B$31)*0.01,"")</f>
        <v/>
      </c>
      <c r="N1962" s="66" t="str">
        <f>IF(A1962&lt;&gt;"",(Input!J1962*ScoringModel!$B$4+Input!K1962*ScoringModel!$B$5+Input!L1962*ScoringModel!$B$6+Input!M1962*ScoringModel!$B$7+Input!N1962*ScoringModel!$B$8+Input!O1962*ScoringModel!$B$9+Input!P1962*ScoringModel!$B$10)*0.01,"")</f>
        <v/>
      </c>
      <c r="O1962" s="66" t="str">
        <f>IF(A1962&lt;&gt;"",(Input!Q1962*ScoringModel!$B$14+Input!R1962*ScoringModel!$B$15+Input!S1962*ScoringModel!$B$16+Input!T1962*ScoringModel!$B$17+Input!U1962*ScoringModel!$B$18+Input!V1962*ScoringModel!$B$19+Input!W1962*ScoringModel!$B$20)*0.01,"")</f>
        <v/>
      </c>
      <c r="P1962" s="66" t="str">
        <f>IF(A1962&lt;&gt;"",(Input!X1962*ScoringModel!$B$24+Input!Y1962*ScoringModel!$B$25+Input!Z1962*ScoringModel!$B$26+Input!AA1962*ScoringModel!$B$27+Input!AB1962*ScoringModel!$B$28+Input!AC1962*ScoringModel!$B$29+Input!AD1962*ScoringModel!$B$30)*0.01,"")</f>
        <v/>
      </c>
    </row>
    <row r="1963" spans="1:16" x14ac:dyDescent="0.25">
      <c r="A1963" s="154" t="str">
        <f>IF(Input!A1963&lt;&gt;"",Input!A1963,"")</f>
        <v/>
      </c>
      <c r="B1963" s="154" t="str">
        <f>IF(Input!D1963&lt;&gt;"",CONCATENATE(Input!D1963,", ",Input!C1963),"")</f>
        <v/>
      </c>
      <c r="C1963" s="154" t="str">
        <f>IF(Input!E1963&lt;&gt;"",Input!E1963,"")</f>
        <v/>
      </c>
      <c r="D1963" s="155" t="str">
        <f>IF(Input!F1963&lt;&gt;"",Input!F1963,"")</f>
        <v/>
      </c>
      <c r="E1963" s="154" t="str">
        <f>IF(Input!I1963&lt;&gt;"",CONCATENATE(Input!I1963,", ",LEFT(Input!H1963,1)),"")</f>
        <v/>
      </c>
      <c r="F1963" s="156"/>
      <c r="G1963" s="157" t="str">
        <f t="shared" si="30"/>
        <v/>
      </c>
      <c r="H1963" s="154" t="str">
        <f>IF(A1963&lt;&gt;"",VLOOKUP(G1963,ScoreRanges!$C$4:$E$8,3),"")</f>
        <v/>
      </c>
      <c r="I1963" s="156"/>
      <c r="J1963" s="129" t="str">
        <f>IF(AND(ConversionTable!$F$2&lt;&gt;"",A1963&lt;&gt;""),VLOOKUP(G1963,ConversionTable!B$2:D$402,3),"")</f>
        <v/>
      </c>
      <c r="K1963" s="66" t="str">
        <f>IF(AND(ConversionTable!$F$2&lt;&gt;"",A1963&lt;&gt;""),VLOOKUP(J1963,ConversionTable!I$4:K$7,3),"")</f>
        <v/>
      </c>
      <c r="M1963" s="66" t="str">
        <f>IF(A1963&lt;&gt;"",(Input!AE1963*ScoringModel!$B$11+Input!AF1963*ScoringModel!$B$21+Input!AG1963*ScoringModel!$B$31)*0.01,"")</f>
        <v/>
      </c>
      <c r="N1963" s="66" t="str">
        <f>IF(A1963&lt;&gt;"",(Input!J1963*ScoringModel!$B$4+Input!K1963*ScoringModel!$B$5+Input!L1963*ScoringModel!$B$6+Input!M1963*ScoringModel!$B$7+Input!N1963*ScoringModel!$B$8+Input!O1963*ScoringModel!$B$9+Input!P1963*ScoringModel!$B$10)*0.01,"")</f>
        <v/>
      </c>
      <c r="O1963" s="66" t="str">
        <f>IF(A1963&lt;&gt;"",(Input!Q1963*ScoringModel!$B$14+Input!R1963*ScoringModel!$B$15+Input!S1963*ScoringModel!$B$16+Input!T1963*ScoringModel!$B$17+Input!U1963*ScoringModel!$B$18+Input!V1963*ScoringModel!$B$19+Input!W1963*ScoringModel!$B$20)*0.01,"")</f>
        <v/>
      </c>
      <c r="P1963" s="66" t="str">
        <f>IF(A1963&lt;&gt;"",(Input!X1963*ScoringModel!$B$24+Input!Y1963*ScoringModel!$B$25+Input!Z1963*ScoringModel!$B$26+Input!AA1963*ScoringModel!$B$27+Input!AB1963*ScoringModel!$B$28+Input!AC1963*ScoringModel!$B$29+Input!AD1963*ScoringModel!$B$30)*0.01,"")</f>
        <v/>
      </c>
    </row>
    <row r="1964" spans="1:16" x14ac:dyDescent="0.25">
      <c r="A1964" s="154" t="str">
        <f>IF(Input!A1964&lt;&gt;"",Input!A1964,"")</f>
        <v/>
      </c>
      <c r="B1964" s="154" t="str">
        <f>IF(Input!D1964&lt;&gt;"",CONCATENATE(Input!D1964,", ",Input!C1964),"")</f>
        <v/>
      </c>
      <c r="C1964" s="154" t="str">
        <f>IF(Input!E1964&lt;&gt;"",Input!E1964,"")</f>
        <v/>
      </c>
      <c r="D1964" s="155" t="str">
        <f>IF(Input!F1964&lt;&gt;"",Input!F1964,"")</f>
        <v/>
      </c>
      <c r="E1964" s="154" t="str">
        <f>IF(Input!I1964&lt;&gt;"",CONCATENATE(Input!I1964,", ",LEFT(Input!H1964,1)),"")</f>
        <v/>
      </c>
      <c r="F1964" s="156"/>
      <c r="G1964" s="157" t="str">
        <f t="shared" si="30"/>
        <v/>
      </c>
      <c r="H1964" s="154" t="str">
        <f>IF(A1964&lt;&gt;"",VLOOKUP(G1964,ScoreRanges!$C$4:$E$8,3),"")</f>
        <v/>
      </c>
      <c r="I1964" s="156"/>
      <c r="J1964" s="129" t="str">
        <f>IF(AND(ConversionTable!$F$2&lt;&gt;"",A1964&lt;&gt;""),VLOOKUP(G1964,ConversionTable!B$2:D$402,3),"")</f>
        <v/>
      </c>
      <c r="K1964" s="66" t="str">
        <f>IF(AND(ConversionTable!$F$2&lt;&gt;"",A1964&lt;&gt;""),VLOOKUP(J1964,ConversionTable!I$4:K$7,3),"")</f>
        <v/>
      </c>
      <c r="M1964" s="66" t="str">
        <f>IF(A1964&lt;&gt;"",(Input!AE1964*ScoringModel!$B$11+Input!AF1964*ScoringModel!$B$21+Input!AG1964*ScoringModel!$B$31)*0.01,"")</f>
        <v/>
      </c>
      <c r="N1964" s="66" t="str">
        <f>IF(A1964&lt;&gt;"",(Input!J1964*ScoringModel!$B$4+Input!K1964*ScoringModel!$B$5+Input!L1964*ScoringModel!$B$6+Input!M1964*ScoringModel!$B$7+Input!N1964*ScoringModel!$B$8+Input!O1964*ScoringModel!$B$9+Input!P1964*ScoringModel!$B$10)*0.01,"")</f>
        <v/>
      </c>
      <c r="O1964" s="66" t="str">
        <f>IF(A1964&lt;&gt;"",(Input!Q1964*ScoringModel!$B$14+Input!R1964*ScoringModel!$B$15+Input!S1964*ScoringModel!$B$16+Input!T1964*ScoringModel!$B$17+Input!U1964*ScoringModel!$B$18+Input!V1964*ScoringModel!$B$19+Input!W1964*ScoringModel!$B$20)*0.01,"")</f>
        <v/>
      </c>
      <c r="P1964" s="66" t="str">
        <f>IF(A1964&lt;&gt;"",(Input!X1964*ScoringModel!$B$24+Input!Y1964*ScoringModel!$B$25+Input!Z1964*ScoringModel!$B$26+Input!AA1964*ScoringModel!$B$27+Input!AB1964*ScoringModel!$B$28+Input!AC1964*ScoringModel!$B$29+Input!AD1964*ScoringModel!$B$30)*0.01,"")</f>
        <v/>
      </c>
    </row>
    <row r="1965" spans="1:16" x14ac:dyDescent="0.25">
      <c r="A1965" s="154" t="str">
        <f>IF(Input!A1965&lt;&gt;"",Input!A1965,"")</f>
        <v/>
      </c>
      <c r="B1965" s="154" t="str">
        <f>IF(Input!D1965&lt;&gt;"",CONCATENATE(Input!D1965,", ",Input!C1965),"")</f>
        <v/>
      </c>
      <c r="C1965" s="154" t="str">
        <f>IF(Input!E1965&lt;&gt;"",Input!E1965,"")</f>
        <v/>
      </c>
      <c r="D1965" s="155" t="str">
        <f>IF(Input!F1965&lt;&gt;"",Input!F1965,"")</f>
        <v/>
      </c>
      <c r="E1965" s="154" t="str">
        <f>IF(Input!I1965&lt;&gt;"",CONCATENATE(Input!I1965,", ",LEFT(Input!H1965,1)),"")</f>
        <v/>
      </c>
      <c r="F1965" s="156"/>
      <c r="G1965" s="157" t="str">
        <f t="shared" si="30"/>
        <v/>
      </c>
      <c r="H1965" s="154" t="str">
        <f>IF(A1965&lt;&gt;"",VLOOKUP(G1965,ScoreRanges!$C$4:$E$8,3),"")</f>
        <v/>
      </c>
      <c r="I1965" s="156"/>
      <c r="J1965" s="129" t="str">
        <f>IF(AND(ConversionTable!$F$2&lt;&gt;"",A1965&lt;&gt;""),VLOOKUP(G1965,ConversionTable!B$2:D$402,3),"")</f>
        <v/>
      </c>
      <c r="K1965" s="66" t="str">
        <f>IF(AND(ConversionTable!$F$2&lt;&gt;"",A1965&lt;&gt;""),VLOOKUP(J1965,ConversionTable!I$4:K$7,3),"")</f>
        <v/>
      </c>
      <c r="M1965" s="66" t="str">
        <f>IF(A1965&lt;&gt;"",(Input!AE1965*ScoringModel!$B$11+Input!AF1965*ScoringModel!$B$21+Input!AG1965*ScoringModel!$B$31)*0.01,"")</f>
        <v/>
      </c>
      <c r="N1965" s="66" t="str">
        <f>IF(A1965&lt;&gt;"",(Input!J1965*ScoringModel!$B$4+Input!K1965*ScoringModel!$B$5+Input!L1965*ScoringModel!$B$6+Input!M1965*ScoringModel!$B$7+Input!N1965*ScoringModel!$B$8+Input!O1965*ScoringModel!$B$9+Input!P1965*ScoringModel!$B$10)*0.01,"")</f>
        <v/>
      </c>
      <c r="O1965" s="66" t="str">
        <f>IF(A1965&lt;&gt;"",(Input!Q1965*ScoringModel!$B$14+Input!R1965*ScoringModel!$B$15+Input!S1965*ScoringModel!$B$16+Input!T1965*ScoringModel!$B$17+Input!U1965*ScoringModel!$B$18+Input!V1965*ScoringModel!$B$19+Input!W1965*ScoringModel!$B$20)*0.01,"")</f>
        <v/>
      </c>
      <c r="P1965" s="66" t="str">
        <f>IF(A1965&lt;&gt;"",(Input!X1965*ScoringModel!$B$24+Input!Y1965*ScoringModel!$B$25+Input!Z1965*ScoringModel!$B$26+Input!AA1965*ScoringModel!$B$27+Input!AB1965*ScoringModel!$B$28+Input!AC1965*ScoringModel!$B$29+Input!AD1965*ScoringModel!$B$30)*0.01,"")</f>
        <v/>
      </c>
    </row>
    <row r="1966" spans="1:16" x14ac:dyDescent="0.25">
      <c r="A1966" s="154" t="str">
        <f>IF(Input!A1966&lt;&gt;"",Input!A1966,"")</f>
        <v/>
      </c>
      <c r="B1966" s="154" t="str">
        <f>IF(Input!D1966&lt;&gt;"",CONCATENATE(Input!D1966,", ",Input!C1966),"")</f>
        <v/>
      </c>
      <c r="C1966" s="154" t="str">
        <f>IF(Input!E1966&lt;&gt;"",Input!E1966,"")</f>
        <v/>
      </c>
      <c r="D1966" s="155" t="str">
        <f>IF(Input!F1966&lt;&gt;"",Input!F1966,"")</f>
        <v/>
      </c>
      <c r="E1966" s="154" t="str">
        <f>IF(Input!I1966&lt;&gt;"",CONCATENATE(Input!I1966,", ",LEFT(Input!H1966,1)),"")</f>
        <v/>
      </c>
      <c r="F1966" s="156"/>
      <c r="G1966" s="157" t="str">
        <f t="shared" si="30"/>
        <v/>
      </c>
      <c r="H1966" s="154" t="str">
        <f>IF(A1966&lt;&gt;"",VLOOKUP(G1966,ScoreRanges!$C$4:$E$8,3),"")</f>
        <v/>
      </c>
      <c r="I1966" s="156"/>
      <c r="J1966" s="129" t="str">
        <f>IF(AND(ConversionTable!$F$2&lt;&gt;"",A1966&lt;&gt;""),VLOOKUP(G1966,ConversionTable!B$2:D$402,3),"")</f>
        <v/>
      </c>
      <c r="K1966" s="66" t="str">
        <f>IF(AND(ConversionTable!$F$2&lt;&gt;"",A1966&lt;&gt;""),VLOOKUP(J1966,ConversionTable!I$4:K$7,3),"")</f>
        <v/>
      </c>
      <c r="M1966" s="66" t="str">
        <f>IF(A1966&lt;&gt;"",(Input!AE1966*ScoringModel!$B$11+Input!AF1966*ScoringModel!$B$21+Input!AG1966*ScoringModel!$B$31)*0.01,"")</f>
        <v/>
      </c>
      <c r="N1966" s="66" t="str">
        <f>IF(A1966&lt;&gt;"",(Input!J1966*ScoringModel!$B$4+Input!K1966*ScoringModel!$B$5+Input!L1966*ScoringModel!$B$6+Input!M1966*ScoringModel!$B$7+Input!N1966*ScoringModel!$B$8+Input!O1966*ScoringModel!$B$9+Input!P1966*ScoringModel!$B$10)*0.01,"")</f>
        <v/>
      </c>
      <c r="O1966" s="66" t="str">
        <f>IF(A1966&lt;&gt;"",(Input!Q1966*ScoringModel!$B$14+Input!R1966*ScoringModel!$B$15+Input!S1966*ScoringModel!$B$16+Input!T1966*ScoringModel!$B$17+Input!U1966*ScoringModel!$B$18+Input!V1966*ScoringModel!$B$19+Input!W1966*ScoringModel!$B$20)*0.01,"")</f>
        <v/>
      </c>
      <c r="P1966" s="66" t="str">
        <f>IF(A1966&lt;&gt;"",(Input!X1966*ScoringModel!$B$24+Input!Y1966*ScoringModel!$B$25+Input!Z1966*ScoringModel!$B$26+Input!AA1966*ScoringModel!$B$27+Input!AB1966*ScoringModel!$B$28+Input!AC1966*ScoringModel!$B$29+Input!AD1966*ScoringModel!$B$30)*0.01,"")</f>
        <v/>
      </c>
    </row>
    <row r="1967" spans="1:16" x14ac:dyDescent="0.25">
      <c r="A1967" s="154" t="str">
        <f>IF(Input!A1967&lt;&gt;"",Input!A1967,"")</f>
        <v/>
      </c>
      <c r="B1967" s="154" t="str">
        <f>IF(Input!D1967&lt;&gt;"",CONCATENATE(Input!D1967,", ",Input!C1967),"")</f>
        <v/>
      </c>
      <c r="C1967" s="154" t="str">
        <f>IF(Input!E1967&lt;&gt;"",Input!E1967,"")</f>
        <v/>
      </c>
      <c r="D1967" s="155" t="str">
        <f>IF(Input!F1967&lt;&gt;"",Input!F1967,"")</f>
        <v/>
      </c>
      <c r="E1967" s="154" t="str">
        <f>IF(Input!I1967&lt;&gt;"",CONCATENATE(Input!I1967,", ",LEFT(Input!H1967,1)),"")</f>
        <v/>
      </c>
      <c r="F1967" s="156"/>
      <c r="G1967" s="157" t="str">
        <f t="shared" si="30"/>
        <v/>
      </c>
      <c r="H1967" s="154" t="str">
        <f>IF(A1967&lt;&gt;"",VLOOKUP(G1967,ScoreRanges!$C$4:$E$8,3),"")</f>
        <v/>
      </c>
      <c r="I1967" s="156"/>
      <c r="J1967" s="129" t="str">
        <f>IF(AND(ConversionTable!$F$2&lt;&gt;"",A1967&lt;&gt;""),VLOOKUP(G1967,ConversionTable!B$2:D$402,3),"")</f>
        <v/>
      </c>
      <c r="K1967" s="66" t="str">
        <f>IF(AND(ConversionTable!$F$2&lt;&gt;"",A1967&lt;&gt;""),VLOOKUP(J1967,ConversionTable!I$4:K$7,3),"")</f>
        <v/>
      </c>
      <c r="M1967" s="66" t="str">
        <f>IF(A1967&lt;&gt;"",(Input!AE1967*ScoringModel!$B$11+Input!AF1967*ScoringModel!$B$21+Input!AG1967*ScoringModel!$B$31)*0.01,"")</f>
        <v/>
      </c>
      <c r="N1967" s="66" t="str">
        <f>IF(A1967&lt;&gt;"",(Input!J1967*ScoringModel!$B$4+Input!K1967*ScoringModel!$B$5+Input!L1967*ScoringModel!$B$6+Input!M1967*ScoringModel!$B$7+Input!N1967*ScoringModel!$B$8+Input!O1967*ScoringModel!$B$9+Input!P1967*ScoringModel!$B$10)*0.01,"")</f>
        <v/>
      </c>
      <c r="O1967" s="66" t="str">
        <f>IF(A1967&lt;&gt;"",(Input!Q1967*ScoringModel!$B$14+Input!R1967*ScoringModel!$B$15+Input!S1967*ScoringModel!$B$16+Input!T1967*ScoringModel!$B$17+Input!U1967*ScoringModel!$B$18+Input!V1967*ScoringModel!$B$19+Input!W1967*ScoringModel!$B$20)*0.01,"")</f>
        <v/>
      </c>
      <c r="P1967" s="66" t="str">
        <f>IF(A1967&lt;&gt;"",(Input!X1967*ScoringModel!$B$24+Input!Y1967*ScoringModel!$B$25+Input!Z1967*ScoringModel!$B$26+Input!AA1967*ScoringModel!$B$27+Input!AB1967*ScoringModel!$B$28+Input!AC1967*ScoringModel!$B$29+Input!AD1967*ScoringModel!$B$30)*0.01,"")</f>
        <v/>
      </c>
    </row>
    <row r="1968" spans="1:16" x14ac:dyDescent="0.25">
      <c r="A1968" s="154" t="str">
        <f>IF(Input!A1968&lt;&gt;"",Input!A1968,"")</f>
        <v/>
      </c>
      <c r="B1968" s="154" t="str">
        <f>IF(Input!D1968&lt;&gt;"",CONCATENATE(Input!D1968,", ",Input!C1968),"")</f>
        <v/>
      </c>
      <c r="C1968" s="154" t="str">
        <f>IF(Input!E1968&lt;&gt;"",Input!E1968,"")</f>
        <v/>
      </c>
      <c r="D1968" s="155" t="str">
        <f>IF(Input!F1968&lt;&gt;"",Input!F1968,"")</f>
        <v/>
      </c>
      <c r="E1968" s="154" t="str">
        <f>IF(Input!I1968&lt;&gt;"",CONCATENATE(Input!I1968,", ",LEFT(Input!H1968,1)),"")</f>
        <v/>
      </c>
      <c r="F1968" s="156"/>
      <c r="G1968" s="157" t="str">
        <f t="shared" si="30"/>
        <v/>
      </c>
      <c r="H1968" s="154" t="str">
        <f>IF(A1968&lt;&gt;"",VLOOKUP(G1968,ScoreRanges!$C$4:$E$8,3),"")</f>
        <v/>
      </c>
      <c r="I1968" s="156"/>
      <c r="J1968" s="129" t="str">
        <f>IF(AND(ConversionTable!$F$2&lt;&gt;"",A1968&lt;&gt;""),VLOOKUP(G1968,ConversionTable!B$2:D$402,3),"")</f>
        <v/>
      </c>
      <c r="K1968" s="66" t="str">
        <f>IF(AND(ConversionTable!$F$2&lt;&gt;"",A1968&lt;&gt;""),VLOOKUP(J1968,ConversionTable!I$4:K$7,3),"")</f>
        <v/>
      </c>
      <c r="M1968" s="66" t="str">
        <f>IF(A1968&lt;&gt;"",(Input!AE1968*ScoringModel!$B$11+Input!AF1968*ScoringModel!$B$21+Input!AG1968*ScoringModel!$B$31)*0.01,"")</f>
        <v/>
      </c>
      <c r="N1968" s="66" t="str">
        <f>IF(A1968&lt;&gt;"",(Input!J1968*ScoringModel!$B$4+Input!K1968*ScoringModel!$B$5+Input!L1968*ScoringModel!$B$6+Input!M1968*ScoringModel!$B$7+Input!N1968*ScoringModel!$B$8+Input!O1968*ScoringModel!$B$9+Input!P1968*ScoringModel!$B$10)*0.01,"")</f>
        <v/>
      </c>
      <c r="O1968" s="66" t="str">
        <f>IF(A1968&lt;&gt;"",(Input!Q1968*ScoringModel!$B$14+Input!R1968*ScoringModel!$B$15+Input!S1968*ScoringModel!$B$16+Input!T1968*ScoringModel!$B$17+Input!U1968*ScoringModel!$B$18+Input!V1968*ScoringModel!$B$19+Input!W1968*ScoringModel!$B$20)*0.01,"")</f>
        <v/>
      </c>
      <c r="P1968" s="66" t="str">
        <f>IF(A1968&lt;&gt;"",(Input!X1968*ScoringModel!$B$24+Input!Y1968*ScoringModel!$B$25+Input!Z1968*ScoringModel!$B$26+Input!AA1968*ScoringModel!$B$27+Input!AB1968*ScoringModel!$B$28+Input!AC1968*ScoringModel!$B$29+Input!AD1968*ScoringModel!$B$30)*0.01,"")</f>
        <v/>
      </c>
    </row>
    <row r="1969" spans="1:16" x14ac:dyDescent="0.25">
      <c r="A1969" s="154" t="str">
        <f>IF(Input!A1969&lt;&gt;"",Input!A1969,"")</f>
        <v/>
      </c>
      <c r="B1969" s="154" t="str">
        <f>IF(Input!D1969&lt;&gt;"",CONCATENATE(Input!D1969,", ",Input!C1969),"")</f>
        <v/>
      </c>
      <c r="C1969" s="154" t="str">
        <f>IF(Input!E1969&lt;&gt;"",Input!E1969,"")</f>
        <v/>
      </c>
      <c r="D1969" s="155" t="str">
        <f>IF(Input!F1969&lt;&gt;"",Input!F1969,"")</f>
        <v/>
      </c>
      <c r="E1969" s="154" t="str">
        <f>IF(Input!I1969&lt;&gt;"",CONCATENATE(Input!I1969,", ",LEFT(Input!H1969,1)),"")</f>
        <v/>
      </c>
      <c r="F1969" s="156"/>
      <c r="G1969" s="157" t="str">
        <f t="shared" si="30"/>
        <v/>
      </c>
      <c r="H1969" s="154" t="str">
        <f>IF(A1969&lt;&gt;"",VLOOKUP(G1969,ScoreRanges!$C$4:$E$8,3),"")</f>
        <v/>
      </c>
      <c r="I1969" s="156"/>
      <c r="J1969" s="129" t="str">
        <f>IF(AND(ConversionTable!$F$2&lt;&gt;"",A1969&lt;&gt;""),VLOOKUP(G1969,ConversionTable!B$2:D$402,3),"")</f>
        <v/>
      </c>
      <c r="K1969" s="66" t="str">
        <f>IF(AND(ConversionTable!$F$2&lt;&gt;"",A1969&lt;&gt;""),VLOOKUP(J1969,ConversionTable!I$4:K$7,3),"")</f>
        <v/>
      </c>
      <c r="M1969" s="66" t="str">
        <f>IF(A1969&lt;&gt;"",(Input!AE1969*ScoringModel!$B$11+Input!AF1969*ScoringModel!$B$21+Input!AG1969*ScoringModel!$B$31)*0.01,"")</f>
        <v/>
      </c>
      <c r="N1969" s="66" t="str">
        <f>IF(A1969&lt;&gt;"",(Input!J1969*ScoringModel!$B$4+Input!K1969*ScoringModel!$B$5+Input!L1969*ScoringModel!$B$6+Input!M1969*ScoringModel!$B$7+Input!N1969*ScoringModel!$B$8+Input!O1969*ScoringModel!$B$9+Input!P1969*ScoringModel!$B$10)*0.01,"")</f>
        <v/>
      </c>
      <c r="O1969" s="66" t="str">
        <f>IF(A1969&lt;&gt;"",(Input!Q1969*ScoringModel!$B$14+Input!R1969*ScoringModel!$B$15+Input!S1969*ScoringModel!$B$16+Input!T1969*ScoringModel!$B$17+Input!U1969*ScoringModel!$B$18+Input!V1969*ScoringModel!$B$19+Input!W1969*ScoringModel!$B$20)*0.01,"")</f>
        <v/>
      </c>
      <c r="P1969" s="66" t="str">
        <f>IF(A1969&lt;&gt;"",(Input!X1969*ScoringModel!$B$24+Input!Y1969*ScoringModel!$B$25+Input!Z1969*ScoringModel!$B$26+Input!AA1969*ScoringModel!$B$27+Input!AB1969*ScoringModel!$B$28+Input!AC1969*ScoringModel!$B$29+Input!AD1969*ScoringModel!$B$30)*0.01,"")</f>
        <v/>
      </c>
    </row>
    <row r="1970" spans="1:16" x14ac:dyDescent="0.25">
      <c r="A1970" s="154" t="str">
        <f>IF(Input!A1970&lt;&gt;"",Input!A1970,"")</f>
        <v/>
      </c>
      <c r="B1970" s="154" t="str">
        <f>IF(Input!D1970&lt;&gt;"",CONCATENATE(Input!D1970,", ",Input!C1970),"")</f>
        <v/>
      </c>
      <c r="C1970" s="154" t="str">
        <f>IF(Input!E1970&lt;&gt;"",Input!E1970,"")</f>
        <v/>
      </c>
      <c r="D1970" s="155" t="str">
        <f>IF(Input!F1970&lt;&gt;"",Input!F1970,"")</f>
        <v/>
      </c>
      <c r="E1970" s="154" t="str">
        <f>IF(Input!I1970&lt;&gt;"",CONCATENATE(Input!I1970,", ",LEFT(Input!H1970,1)),"")</f>
        <v/>
      </c>
      <c r="F1970" s="156"/>
      <c r="G1970" s="157" t="str">
        <f t="shared" si="30"/>
        <v/>
      </c>
      <c r="H1970" s="154" t="str">
        <f>IF(A1970&lt;&gt;"",VLOOKUP(G1970,ScoreRanges!$C$4:$E$8,3),"")</f>
        <v/>
      </c>
      <c r="I1970" s="156"/>
      <c r="J1970" s="129" t="str">
        <f>IF(AND(ConversionTable!$F$2&lt;&gt;"",A1970&lt;&gt;""),VLOOKUP(G1970,ConversionTable!B$2:D$402,3),"")</f>
        <v/>
      </c>
      <c r="K1970" s="66" t="str">
        <f>IF(AND(ConversionTable!$F$2&lt;&gt;"",A1970&lt;&gt;""),VLOOKUP(J1970,ConversionTable!I$4:K$7,3),"")</f>
        <v/>
      </c>
      <c r="M1970" s="66" t="str">
        <f>IF(A1970&lt;&gt;"",(Input!AE1970*ScoringModel!$B$11+Input!AF1970*ScoringModel!$B$21+Input!AG1970*ScoringModel!$B$31)*0.01,"")</f>
        <v/>
      </c>
      <c r="N1970" s="66" t="str">
        <f>IF(A1970&lt;&gt;"",(Input!J1970*ScoringModel!$B$4+Input!K1970*ScoringModel!$B$5+Input!L1970*ScoringModel!$B$6+Input!M1970*ScoringModel!$B$7+Input!N1970*ScoringModel!$B$8+Input!O1970*ScoringModel!$B$9+Input!P1970*ScoringModel!$B$10)*0.01,"")</f>
        <v/>
      </c>
      <c r="O1970" s="66" t="str">
        <f>IF(A1970&lt;&gt;"",(Input!Q1970*ScoringModel!$B$14+Input!R1970*ScoringModel!$B$15+Input!S1970*ScoringModel!$B$16+Input!T1970*ScoringModel!$B$17+Input!U1970*ScoringModel!$B$18+Input!V1970*ScoringModel!$B$19+Input!W1970*ScoringModel!$B$20)*0.01,"")</f>
        <v/>
      </c>
      <c r="P1970" s="66" t="str">
        <f>IF(A1970&lt;&gt;"",(Input!X1970*ScoringModel!$B$24+Input!Y1970*ScoringModel!$B$25+Input!Z1970*ScoringModel!$B$26+Input!AA1970*ScoringModel!$B$27+Input!AB1970*ScoringModel!$B$28+Input!AC1970*ScoringModel!$B$29+Input!AD1970*ScoringModel!$B$30)*0.01,"")</f>
        <v/>
      </c>
    </row>
    <row r="1971" spans="1:16" x14ac:dyDescent="0.25">
      <c r="A1971" s="154" t="str">
        <f>IF(Input!A1971&lt;&gt;"",Input!A1971,"")</f>
        <v/>
      </c>
      <c r="B1971" s="154" t="str">
        <f>IF(Input!D1971&lt;&gt;"",CONCATENATE(Input!D1971,", ",Input!C1971),"")</f>
        <v/>
      </c>
      <c r="C1971" s="154" t="str">
        <f>IF(Input!E1971&lt;&gt;"",Input!E1971,"")</f>
        <v/>
      </c>
      <c r="D1971" s="155" t="str">
        <f>IF(Input!F1971&lt;&gt;"",Input!F1971,"")</f>
        <v/>
      </c>
      <c r="E1971" s="154" t="str">
        <f>IF(Input!I1971&lt;&gt;"",CONCATENATE(Input!I1971,", ",LEFT(Input!H1971,1)),"")</f>
        <v/>
      </c>
      <c r="F1971" s="156"/>
      <c r="G1971" s="157" t="str">
        <f t="shared" si="30"/>
        <v/>
      </c>
      <c r="H1971" s="154" t="str">
        <f>IF(A1971&lt;&gt;"",VLOOKUP(G1971,ScoreRanges!$C$4:$E$8,3),"")</f>
        <v/>
      </c>
      <c r="I1971" s="156"/>
      <c r="J1971" s="129" t="str">
        <f>IF(AND(ConversionTable!$F$2&lt;&gt;"",A1971&lt;&gt;""),VLOOKUP(G1971,ConversionTable!B$2:D$402,3),"")</f>
        <v/>
      </c>
      <c r="K1971" s="66" t="str">
        <f>IF(AND(ConversionTable!$F$2&lt;&gt;"",A1971&lt;&gt;""),VLOOKUP(J1971,ConversionTable!I$4:K$7,3),"")</f>
        <v/>
      </c>
      <c r="M1971" s="66" t="str">
        <f>IF(A1971&lt;&gt;"",(Input!AE1971*ScoringModel!$B$11+Input!AF1971*ScoringModel!$B$21+Input!AG1971*ScoringModel!$B$31)*0.01,"")</f>
        <v/>
      </c>
      <c r="N1971" s="66" t="str">
        <f>IF(A1971&lt;&gt;"",(Input!J1971*ScoringModel!$B$4+Input!K1971*ScoringModel!$B$5+Input!L1971*ScoringModel!$B$6+Input!M1971*ScoringModel!$B$7+Input!N1971*ScoringModel!$B$8+Input!O1971*ScoringModel!$B$9+Input!P1971*ScoringModel!$B$10)*0.01,"")</f>
        <v/>
      </c>
      <c r="O1971" s="66" t="str">
        <f>IF(A1971&lt;&gt;"",(Input!Q1971*ScoringModel!$B$14+Input!R1971*ScoringModel!$B$15+Input!S1971*ScoringModel!$B$16+Input!T1971*ScoringModel!$B$17+Input!U1971*ScoringModel!$B$18+Input!V1971*ScoringModel!$B$19+Input!W1971*ScoringModel!$B$20)*0.01,"")</f>
        <v/>
      </c>
      <c r="P1971" s="66" t="str">
        <f>IF(A1971&lt;&gt;"",(Input!X1971*ScoringModel!$B$24+Input!Y1971*ScoringModel!$B$25+Input!Z1971*ScoringModel!$B$26+Input!AA1971*ScoringModel!$B$27+Input!AB1971*ScoringModel!$B$28+Input!AC1971*ScoringModel!$B$29+Input!AD1971*ScoringModel!$B$30)*0.01,"")</f>
        <v/>
      </c>
    </row>
    <row r="1972" spans="1:16" x14ac:dyDescent="0.25">
      <c r="A1972" s="154" t="str">
        <f>IF(Input!A1972&lt;&gt;"",Input!A1972,"")</f>
        <v/>
      </c>
      <c r="B1972" s="154" t="str">
        <f>IF(Input!D1972&lt;&gt;"",CONCATENATE(Input!D1972,", ",Input!C1972),"")</f>
        <v/>
      </c>
      <c r="C1972" s="154" t="str">
        <f>IF(Input!E1972&lt;&gt;"",Input!E1972,"")</f>
        <v/>
      </c>
      <c r="D1972" s="155" t="str">
        <f>IF(Input!F1972&lt;&gt;"",Input!F1972,"")</f>
        <v/>
      </c>
      <c r="E1972" s="154" t="str">
        <f>IF(Input!I1972&lt;&gt;"",CONCATENATE(Input!I1972,", ",LEFT(Input!H1972,1)),"")</f>
        <v/>
      </c>
      <c r="F1972" s="156"/>
      <c r="G1972" s="157" t="str">
        <f t="shared" si="30"/>
        <v/>
      </c>
      <c r="H1972" s="154" t="str">
        <f>IF(A1972&lt;&gt;"",VLOOKUP(G1972,ScoreRanges!$C$4:$E$8,3),"")</f>
        <v/>
      </c>
      <c r="I1972" s="156"/>
      <c r="J1972" s="129" t="str">
        <f>IF(AND(ConversionTable!$F$2&lt;&gt;"",A1972&lt;&gt;""),VLOOKUP(G1972,ConversionTable!B$2:D$402,3),"")</f>
        <v/>
      </c>
      <c r="K1972" s="66" t="str">
        <f>IF(AND(ConversionTable!$F$2&lt;&gt;"",A1972&lt;&gt;""),VLOOKUP(J1972,ConversionTable!I$4:K$7,3),"")</f>
        <v/>
      </c>
      <c r="M1972" s="66" t="str">
        <f>IF(A1972&lt;&gt;"",(Input!AE1972*ScoringModel!$B$11+Input!AF1972*ScoringModel!$B$21+Input!AG1972*ScoringModel!$B$31)*0.01,"")</f>
        <v/>
      </c>
      <c r="N1972" s="66" t="str">
        <f>IF(A1972&lt;&gt;"",(Input!J1972*ScoringModel!$B$4+Input!K1972*ScoringModel!$B$5+Input!L1972*ScoringModel!$B$6+Input!M1972*ScoringModel!$B$7+Input!N1972*ScoringModel!$B$8+Input!O1972*ScoringModel!$B$9+Input!P1972*ScoringModel!$B$10)*0.01,"")</f>
        <v/>
      </c>
      <c r="O1972" s="66" t="str">
        <f>IF(A1972&lt;&gt;"",(Input!Q1972*ScoringModel!$B$14+Input!R1972*ScoringModel!$B$15+Input!S1972*ScoringModel!$B$16+Input!T1972*ScoringModel!$B$17+Input!U1972*ScoringModel!$B$18+Input!V1972*ScoringModel!$B$19+Input!W1972*ScoringModel!$B$20)*0.01,"")</f>
        <v/>
      </c>
      <c r="P1972" s="66" t="str">
        <f>IF(A1972&lt;&gt;"",(Input!X1972*ScoringModel!$B$24+Input!Y1972*ScoringModel!$B$25+Input!Z1972*ScoringModel!$B$26+Input!AA1972*ScoringModel!$B$27+Input!AB1972*ScoringModel!$B$28+Input!AC1972*ScoringModel!$B$29+Input!AD1972*ScoringModel!$B$30)*0.01,"")</f>
        <v/>
      </c>
    </row>
    <row r="1973" spans="1:16" x14ac:dyDescent="0.25">
      <c r="A1973" s="154" t="str">
        <f>IF(Input!A1973&lt;&gt;"",Input!A1973,"")</f>
        <v/>
      </c>
      <c r="B1973" s="154" t="str">
        <f>IF(Input!D1973&lt;&gt;"",CONCATENATE(Input!D1973,", ",Input!C1973),"")</f>
        <v/>
      </c>
      <c r="C1973" s="154" t="str">
        <f>IF(Input!E1973&lt;&gt;"",Input!E1973,"")</f>
        <v/>
      </c>
      <c r="D1973" s="155" t="str">
        <f>IF(Input!F1973&lt;&gt;"",Input!F1973,"")</f>
        <v/>
      </c>
      <c r="E1973" s="154" t="str">
        <f>IF(Input!I1973&lt;&gt;"",CONCATENATE(Input!I1973,", ",LEFT(Input!H1973,1)),"")</f>
        <v/>
      </c>
      <c r="F1973" s="156"/>
      <c r="G1973" s="157" t="str">
        <f t="shared" si="30"/>
        <v/>
      </c>
      <c r="H1973" s="154" t="str">
        <f>IF(A1973&lt;&gt;"",VLOOKUP(G1973,ScoreRanges!$C$4:$E$8,3),"")</f>
        <v/>
      </c>
      <c r="I1973" s="156"/>
      <c r="J1973" s="129" t="str">
        <f>IF(AND(ConversionTable!$F$2&lt;&gt;"",A1973&lt;&gt;""),VLOOKUP(G1973,ConversionTable!B$2:D$402,3),"")</f>
        <v/>
      </c>
      <c r="K1973" s="66" t="str">
        <f>IF(AND(ConversionTable!$F$2&lt;&gt;"",A1973&lt;&gt;""),VLOOKUP(J1973,ConversionTable!I$4:K$7,3),"")</f>
        <v/>
      </c>
      <c r="M1973" s="66" t="str">
        <f>IF(A1973&lt;&gt;"",(Input!AE1973*ScoringModel!$B$11+Input!AF1973*ScoringModel!$B$21+Input!AG1973*ScoringModel!$B$31)*0.01,"")</f>
        <v/>
      </c>
      <c r="N1973" s="66" t="str">
        <f>IF(A1973&lt;&gt;"",(Input!J1973*ScoringModel!$B$4+Input!K1973*ScoringModel!$B$5+Input!L1973*ScoringModel!$B$6+Input!M1973*ScoringModel!$B$7+Input!N1973*ScoringModel!$B$8+Input!O1973*ScoringModel!$B$9+Input!P1973*ScoringModel!$B$10)*0.01,"")</f>
        <v/>
      </c>
      <c r="O1973" s="66" t="str">
        <f>IF(A1973&lt;&gt;"",(Input!Q1973*ScoringModel!$B$14+Input!R1973*ScoringModel!$B$15+Input!S1973*ScoringModel!$B$16+Input!T1973*ScoringModel!$B$17+Input!U1973*ScoringModel!$B$18+Input!V1973*ScoringModel!$B$19+Input!W1973*ScoringModel!$B$20)*0.01,"")</f>
        <v/>
      </c>
      <c r="P1973" s="66" t="str">
        <f>IF(A1973&lt;&gt;"",(Input!X1973*ScoringModel!$B$24+Input!Y1973*ScoringModel!$B$25+Input!Z1973*ScoringModel!$B$26+Input!AA1973*ScoringModel!$B$27+Input!AB1973*ScoringModel!$B$28+Input!AC1973*ScoringModel!$B$29+Input!AD1973*ScoringModel!$B$30)*0.01,"")</f>
        <v/>
      </c>
    </row>
    <row r="1974" spans="1:16" x14ac:dyDescent="0.25">
      <c r="A1974" s="154" t="str">
        <f>IF(Input!A1974&lt;&gt;"",Input!A1974,"")</f>
        <v/>
      </c>
      <c r="B1974" s="154" t="str">
        <f>IF(Input!D1974&lt;&gt;"",CONCATENATE(Input!D1974,", ",Input!C1974),"")</f>
        <v/>
      </c>
      <c r="C1974" s="154" t="str">
        <f>IF(Input!E1974&lt;&gt;"",Input!E1974,"")</f>
        <v/>
      </c>
      <c r="D1974" s="155" t="str">
        <f>IF(Input!F1974&lt;&gt;"",Input!F1974,"")</f>
        <v/>
      </c>
      <c r="E1974" s="154" t="str">
        <f>IF(Input!I1974&lt;&gt;"",CONCATENATE(Input!I1974,", ",LEFT(Input!H1974,1)),"")</f>
        <v/>
      </c>
      <c r="F1974" s="156"/>
      <c r="G1974" s="157" t="str">
        <f t="shared" si="30"/>
        <v/>
      </c>
      <c r="H1974" s="154" t="str">
        <f>IF(A1974&lt;&gt;"",VLOOKUP(G1974,ScoreRanges!$C$4:$E$8,3),"")</f>
        <v/>
      </c>
      <c r="I1974" s="156"/>
      <c r="J1974" s="129" t="str">
        <f>IF(AND(ConversionTable!$F$2&lt;&gt;"",A1974&lt;&gt;""),VLOOKUP(G1974,ConversionTable!B$2:D$402,3),"")</f>
        <v/>
      </c>
      <c r="K1974" s="66" t="str">
        <f>IF(AND(ConversionTable!$F$2&lt;&gt;"",A1974&lt;&gt;""),VLOOKUP(J1974,ConversionTable!I$4:K$7,3),"")</f>
        <v/>
      </c>
      <c r="M1974" s="66" t="str">
        <f>IF(A1974&lt;&gt;"",(Input!AE1974*ScoringModel!$B$11+Input!AF1974*ScoringModel!$B$21+Input!AG1974*ScoringModel!$B$31)*0.01,"")</f>
        <v/>
      </c>
      <c r="N1974" s="66" t="str">
        <f>IF(A1974&lt;&gt;"",(Input!J1974*ScoringModel!$B$4+Input!K1974*ScoringModel!$B$5+Input!L1974*ScoringModel!$B$6+Input!M1974*ScoringModel!$B$7+Input!N1974*ScoringModel!$B$8+Input!O1974*ScoringModel!$B$9+Input!P1974*ScoringModel!$B$10)*0.01,"")</f>
        <v/>
      </c>
      <c r="O1974" s="66" t="str">
        <f>IF(A1974&lt;&gt;"",(Input!Q1974*ScoringModel!$B$14+Input!R1974*ScoringModel!$B$15+Input!S1974*ScoringModel!$B$16+Input!T1974*ScoringModel!$B$17+Input!U1974*ScoringModel!$B$18+Input!V1974*ScoringModel!$B$19+Input!W1974*ScoringModel!$B$20)*0.01,"")</f>
        <v/>
      </c>
      <c r="P1974" s="66" t="str">
        <f>IF(A1974&lt;&gt;"",(Input!X1974*ScoringModel!$B$24+Input!Y1974*ScoringModel!$B$25+Input!Z1974*ScoringModel!$B$26+Input!AA1974*ScoringModel!$B$27+Input!AB1974*ScoringModel!$B$28+Input!AC1974*ScoringModel!$B$29+Input!AD1974*ScoringModel!$B$30)*0.01,"")</f>
        <v/>
      </c>
    </row>
    <row r="1975" spans="1:16" x14ac:dyDescent="0.25">
      <c r="A1975" s="154" t="str">
        <f>IF(Input!A1975&lt;&gt;"",Input!A1975,"")</f>
        <v/>
      </c>
      <c r="B1975" s="154" t="str">
        <f>IF(Input!D1975&lt;&gt;"",CONCATENATE(Input!D1975,", ",Input!C1975),"")</f>
        <v/>
      </c>
      <c r="C1975" s="154" t="str">
        <f>IF(Input!E1975&lt;&gt;"",Input!E1975,"")</f>
        <v/>
      </c>
      <c r="D1975" s="155" t="str">
        <f>IF(Input!F1975&lt;&gt;"",Input!F1975,"")</f>
        <v/>
      </c>
      <c r="E1975" s="154" t="str">
        <f>IF(Input!I1975&lt;&gt;"",CONCATENATE(Input!I1975,", ",LEFT(Input!H1975,1)),"")</f>
        <v/>
      </c>
      <c r="F1975" s="156"/>
      <c r="G1975" s="157" t="str">
        <f t="shared" si="30"/>
        <v/>
      </c>
      <c r="H1975" s="154" t="str">
        <f>IF(A1975&lt;&gt;"",VLOOKUP(G1975,ScoreRanges!$C$4:$E$8,3),"")</f>
        <v/>
      </c>
      <c r="I1975" s="156"/>
      <c r="J1975" s="129" t="str">
        <f>IF(AND(ConversionTable!$F$2&lt;&gt;"",A1975&lt;&gt;""),VLOOKUP(G1975,ConversionTable!B$2:D$402,3),"")</f>
        <v/>
      </c>
      <c r="K1975" s="66" t="str">
        <f>IF(AND(ConversionTable!$F$2&lt;&gt;"",A1975&lt;&gt;""),VLOOKUP(J1975,ConversionTable!I$4:K$7,3),"")</f>
        <v/>
      </c>
      <c r="M1975" s="66" t="str">
        <f>IF(A1975&lt;&gt;"",(Input!AE1975*ScoringModel!$B$11+Input!AF1975*ScoringModel!$B$21+Input!AG1975*ScoringModel!$B$31)*0.01,"")</f>
        <v/>
      </c>
      <c r="N1975" s="66" t="str">
        <f>IF(A1975&lt;&gt;"",(Input!J1975*ScoringModel!$B$4+Input!K1975*ScoringModel!$B$5+Input!L1975*ScoringModel!$B$6+Input!M1975*ScoringModel!$B$7+Input!N1975*ScoringModel!$B$8+Input!O1975*ScoringModel!$B$9+Input!P1975*ScoringModel!$B$10)*0.01,"")</f>
        <v/>
      </c>
      <c r="O1975" s="66" t="str">
        <f>IF(A1975&lt;&gt;"",(Input!Q1975*ScoringModel!$B$14+Input!R1975*ScoringModel!$B$15+Input!S1975*ScoringModel!$B$16+Input!T1975*ScoringModel!$B$17+Input!U1975*ScoringModel!$B$18+Input!V1975*ScoringModel!$B$19+Input!W1975*ScoringModel!$B$20)*0.01,"")</f>
        <v/>
      </c>
      <c r="P1975" s="66" t="str">
        <f>IF(A1975&lt;&gt;"",(Input!X1975*ScoringModel!$B$24+Input!Y1975*ScoringModel!$B$25+Input!Z1975*ScoringModel!$B$26+Input!AA1975*ScoringModel!$B$27+Input!AB1975*ScoringModel!$B$28+Input!AC1975*ScoringModel!$B$29+Input!AD1975*ScoringModel!$B$30)*0.01,"")</f>
        <v/>
      </c>
    </row>
    <row r="1976" spans="1:16" x14ac:dyDescent="0.25">
      <c r="A1976" s="154" t="str">
        <f>IF(Input!A1976&lt;&gt;"",Input!A1976,"")</f>
        <v/>
      </c>
      <c r="B1976" s="154" t="str">
        <f>IF(Input!D1976&lt;&gt;"",CONCATENATE(Input!D1976,", ",Input!C1976),"")</f>
        <v/>
      </c>
      <c r="C1976" s="154" t="str">
        <f>IF(Input!E1976&lt;&gt;"",Input!E1976,"")</f>
        <v/>
      </c>
      <c r="D1976" s="155" t="str">
        <f>IF(Input!F1976&lt;&gt;"",Input!F1976,"")</f>
        <v/>
      </c>
      <c r="E1976" s="154" t="str">
        <f>IF(Input!I1976&lt;&gt;"",CONCATENATE(Input!I1976,", ",LEFT(Input!H1976,1)),"")</f>
        <v/>
      </c>
      <c r="F1976" s="156"/>
      <c r="G1976" s="157" t="str">
        <f t="shared" si="30"/>
        <v/>
      </c>
      <c r="H1976" s="154" t="str">
        <f>IF(A1976&lt;&gt;"",VLOOKUP(G1976,ScoreRanges!$C$4:$E$8,3),"")</f>
        <v/>
      </c>
      <c r="I1976" s="156"/>
      <c r="J1976" s="129" t="str">
        <f>IF(AND(ConversionTable!$F$2&lt;&gt;"",A1976&lt;&gt;""),VLOOKUP(G1976,ConversionTable!B$2:D$402,3),"")</f>
        <v/>
      </c>
      <c r="K1976" s="66" t="str">
        <f>IF(AND(ConversionTable!$F$2&lt;&gt;"",A1976&lt;&gt;""),VLOOKUP(J1976,ConversionTable!I$4:K$7,3),"")</f>
        <v/>
      </c>
      <c r="M1976" s="66" t="str">
        <f>IF(A1976&lt;&gt;"",(Input!AE1976*ScoringModel!$B$11+Input!AF1976*ScoringModel!$B$21+Input!AG1976*ScoringModel!$B$31)*0.01,"")</f>
        <v/>
      </c>
      <c r="N1976" s="66" t="str">
        <f>IF(A1976&lt;&gt;"",(Input!J1976*ScoringModel!$B$4+Input!K1976*ScoringModel!$B$5+Input!L1976*ScoringModel!$B$6+Input!M1976*ScoringModel!$B$7+Input!N1976*ScoringModel!$B$8+Input!O1976*ScoringModel!$B$9+Input!P1976*ScoringModel!$B$10)*0.01,"")</f>
        <v/>
      </c>
      <c r="O1976" s="66" t="str">
        <f>IF(A1976&lt;&gt;"",(Input!Q1976*ScoringModel!$B$14+Input!R1976*ScoringModel!$B$15+Input!S1976*ScoringModel!$B$16+Input!T1976*ScoringModel!$B$17+Input!U1976*ScoringModel!$B$18+Input!V1976*ScoringModel!$B$19+Input!W1976*ScoringModel!$B$20)*0.01,"")</f>
        <v/>
      </c>
      <c r="P1976" s="66" t="str">
        <f>IF(A1976&lt;&gt;"",(Input!X1976*ScoringModel!$B$24+Input!Y1976*ScoringModel!$B$25+Input!Z1976*ScoringModel!$B$26+Input!AA1976*ScoringModel!$B$27+Input!AB1976*ScoringModel!$B$28+Input!AC1976*ScoringModel!$B$29+Input!AD1976*ScoringModel!$B$30)*0.01,"")</f>
        <v/>
      </c>
    </row>
    <row r="1977" spans="1:16" x14ac:dyDescent="0.25">
      <c r="A1977" s="154" t="str">
        <f>IF(Input!A1977&lt;&gt;"",Input!A1977,"")</f>
        <v/>
      </c>
      <c r="B1977" s="154" t="str">
        <f>IF(Input!D1977&lt;&gt;"",CONCATENATE(Input!D1977,", ",Input!C1977),"")</f>
        <v/>
      </c>
      <c r="C1977" s="154" t="str">
        <f>IF(Input!E1977&lt;&gt;"",Input!E1977,"")</f>
        <v/>
      </c>
      <c r="D1977" s="155" t="str">
        <f>IF(Input!F1977&lt;&gt;"",Input!F1977,"")</f>
        <v/>
      </c>
      <c r="E1977" s="154" t="str">
        <f>IF(Input!I1977&lt;&gt;"",CONCATENATE(Input!I1977,", ",LEFT(Input!H1977,1)),"")</f>
        <v/>
      </c>
      <c r="F1977" s="156"/>
      <c r="G1977" s="157" t="str">
        <f t="shared" si="30"/>
        <v/>
      </c>
      <c r="H1977" s="154" t="str">
        <f>IF(A1977&lt;&gt;"",VLOOKUP(G1977,ScoreRanges!$C$4:$E$8,3),"")</f>
        <v/>
      </c>
      <c r="I1977" s="156"/>
      <c r="J1977" s="129" t="str">
        <f>IF(AND(ConversionTable!$F$2&lt;&gt;"",A1977&lt;&gt;""),VLOOKUP(G1977,ConversionTable!B$2:D$402,3),"")</f>
        <v/>
      </c>
      <c r="K1977" s="66" t="str">
        <f>IF(AND(ConversionTable!$F$2&lt;&gt;"",A1977&lt;&gt;""),VLOOKUP(J1977,ConversionTable!I$4:K$7,3),"")</f>
        <v/>
      </c>
      <c r="M1977" s="66" t="str">
        <f>IF(A1977&lt;&gt;"",(Input!AE1977*ScoringModel!$B$11+Input!AF1977*ScoringModel!$B$21+Input!AG1977*ScoringModel!$B$31)*0.01,"")</f>
        <v/>
      </c>
      <c r="N1977" s="66" t="str">
        <f>IF(A1977&lt;&gt;"",(Input!J1977*ScoringModel!$B$4+Input!K1977*ScoringModel!$B$5+Input!L1977*ScoringModel!$B$6+Input!M1977*ScoringModel!$B$7+Input!N1977*ScoringModel!$B$8+Input!O1977*ScoringModel!$B$9+Input!P1977*ScoringModel!$B$10)*0.01,"")</f>
        <v/>
      </c>
      <c r="O1977" s="66" t="str">
        <f>IF(A1977&lt;&gt;"",(Input!Q1977*ScoringModel!$B$14+Input!R1977*ScoringModel!$B$15+Input!S1977*ScoringModel!$B$16+Input!T1977*ScoringModel!$B$17+Input!U1977*ScoringModel!$B$18+Input!V1977*ScoringModel!$B$19+Input!W1977*ScoringModel!$B$20)*0.01,"")</f>
        <v/>
      </c>
      <c r="P1977" s="66" t="str">
        <f>IF(A1977&lt;&gt;"",(Input!X1977*ScoringModel!$B$24+Input!Y1977*ScoringModel!$B$25+Input!Z1977*ScoringModel!$B$26+Input!AA1977*ScoringModel!$B$27+Input!AB1977*ScoringModel!$B$28+Input!AC1977*ScoringModel!$B$29+Input!AD1977*ScoringModel!$B$30)*0.01,"")</f>
        <v/>
      </c>
    </row>
    <row r="1978" spans="1:16" x14ac:dyDescent="0.25">
      <c r="A1978" s="154" t="str">
        <f>IF(Input!A1978&lt;&gt;"",Input!A1978,"")</f>
        <v/>
      </c>
      <c r="B1978" s="154" t="str">
        <f>IF(Input!D1978&lt;&gt;"",CONCATENATE(Input!D1978,", ",Input!C1978),"")</f>
        <v/>
      </c>
      <c r="C1978" s="154" t="str">
        <f>IF(Input!E1978&lt;&gt;"",Input!E1978,"")</f>
        <v/>
      </c>
      <c r="D1978" s="155" t="str">
        <f>IF(Input!F1978&lt;&gt;"",Input!F1978,"")</f>
        <v/>
      </c>
      <c r="E1978" s="154" t="str">
        <f>IF(Input!I1978&lt;&gt;"",CONCATENATE(Input!I1978,", ",LEFT(Input!H1978,1)),"")</f>
        <v/>
      </c>
      <c r="F1978" s="156"/>
      <c r="G1978" s="157" t="str">
        <f t="shared" si="30"/>
        <v/>
      </c>
      <c r="H1978" s="154" t="str">
        <f>IF(A1978&lt;&gt;"",VLOOKUP(G1978,ScoreRanges!$C$4:$E$8,3),"")</f>
        <v/>
      </c>
      <c r="I1978" s="156"/>
      <c r="J1978" s="129" t="str">
        <f>IF(AND(ConversionTable!$F$2&lt;&gt;"",A1978&lt;&gt;""),VLOOKUP(G1978,ConversionTable!B$2:D$402,3),"")</f>
        <v/>
      </c>
      <c r="K1978" s="66" t="str">
        <f>IF(AND(ConversionTable!$F$2&lt;&gt;"",A1978&lt;&gt;""),VLOOKUP(J1978,ConversionTable!I$4:K$7,3),"")</f>
        <v/>
      </c>
      <c r="M1978" s="66" t="str">
        <f>IF(A1978&lt;&gt;"",(Input!AE1978*ScoringModel!$B$11+Input!AF1978*ScoringModel!$B$21+Input!AG1978*ScoringModel!$B$31)*0.01,"")</f>
        <v/>
      </c>
      <c r="N1978" s="66" t="str">
        <f>IF(A1978&lt;&gt;"",(Input!J1978*ScoringModel!$B$4+Input!K1978*ScoringModel!$B$5+Input!L1978*ScoringModel!$B$6+Input!M1978*ScoringModel!$B$7+Input!N1978*ScoringModel!$B$8+Input!O1978*ScoringModel!$B$9+Input!P1978*ScoringModel!$B$10)*0.01,"")</f>
        <v/>
      </c>
      <c r="O1978" s="66" t="str">
        <f>IF(A1978&lt;&gt;"",(Input!Q1978*ScoringModel!$B$14+Input!R1978*ScoringModel!$B$15+Input!S1978*ScoringModel!$B$16+Input!T1978*ScoringModel!$B$17+Input!U1978*ScoringModel!$B$18+Input!V1978*ScoringModel!$B$19+Input!W1978*ScoringModel!$B$20)*0.01,"")</f>
        <v/>
      </c>
      <c r="P1978" s="66" t="str">
        <f>IF(A1978&lt;&gt;"",(Input!X1978*ScoringModel!$B$24+Input!Y1978*ScoringModel!$B$25+Input!Z1978*ScoringModel!$B$26+Input!AA1978*ScoringModel!$B$27+Input!AB1978*ScoringModel!$B$28+Input!AC1978*ScoringModel!$B$29+Input!AD1978*ScoringModel!$B$30)*0.01,"")</f>
        <v/>
      </c>
    </row>
    <row r="1979" spans="1:16" x14ac:dyDescent="0.25">
      <c r="A1979" s="154" t="str">
        <f>IF(Input!A1979&lt;&gt;"",Input!A1979,"")</f>
        <v/>
      </c>
      <c r="B1979" s="154" t="str">
        <f>IF(Input!D1979&lt;&gt;"",CONCATENATE(Input!D1979,", ",Input!C1979),"")</f>
        <v/>
      </c>
      <c r="C1979" s="154" t="str">
        <f>IF(Input!E1979&lt;&gt;"",Input!E1979,"")</f>
        <v/>
      </c>
      <c r="D1979" s="155" t="str">
        <f>IF(Input!F1979&lt;&gt;"",Input!F1979,"")</f>
        <v/>
      </c>
      <c r="E1979" s="154" t="str">
        <f>IF(Input!I1979&lt;&gt;"",CONCATENATE(Input!I1979,", ",LEFT(Input!H1979,1)),"")</f>
        <v/>
      </c>
      <c r="F1979" s="156"/>
      <c r="G1979" s="157" t="str">
        <f t="shared" si="30"/>
        <v/>
      </c>
      <c r="H1979" s="154" t="str">
        <f>IF(A1979&lt;&gt;"",VLOOKUP(G1979,ScoreRanges!$C$4:$E$8,3),"")</f>
        <v/>
      </c>
      <c r="I1979" s="156"/>
      <c r="J1979" s="129" t="str">
        <f>IF(AND(ConversionTable!$F$2&lt;&gt;"",A1979&lt;&gt;""),VLOOKUP(G1979,ConversionTable!B$2:D$402,3),"")</f>
        <v/>
      </c>
      <c r="K1979" s="66" t="str">
        <f>IF(AND(ConversionTable!$F$2&lt;&gt;"",A1979&lt;&gt;""),VLOOKUP(J1979,ConversionTable!I$4:K$7,3),"")</f>
        <v/>
      </c>
      <c r="M1979" s="66" t="str">
        <f>IF(A1979&lt;&gt;"",(Input!AE1979*ScoringModel!$B$11+Input!AF1979*ScoringModel!$B$21+Input!AG1979*ScoringModel!$B$31)*0.01,"")</f>
        <v/>
      </c>
      <c r="N1979" s="66" t="str">
        <f>IF(A1979&lt;&gt;"",(Input!J1979*ScoringModel!$B$4+Input!K1979*ScoringModel!$B$5+Input!L1979*ScoringModel!$B$6+Input!M1979*ScoringModel!$B$7+Input!N1979*ScoringModel!$B$8+Input!O1979*ScoringModel!$B$9+Input!P1979*ScoringModel!$B$10)*0.01,"")</f>
        <v/>
      </c>
      <c r="O1979" s="66" t="str">
        <f>IF(A1979&lt;&gt;"",(Input!Q1979*ScoringModel!$B$14+Input!R1979*ScoringModel!$B$15+Input!S1979*ScoringModel!$B$16+Input!T1979*ScoringModel!$B$17+Input!U1979*ScoringModel!$B$18+Input!V1979*ScoringModel!$B$19+Input!W1979*ScoringModel!$B$20)*0.01,"")</f>
        <v/>
      </c>
      <c r="P1979" s="66" t="str">
        <f>IF(A1979&lt;&gt;"",(Input!X1979*ScoringModel!$B$24+Input!Y1979*ScoringModel!$B$25+Input!Z1979*ScoringModel!$B$26+Input!AA1979*ScoringModel!$B$27+Input!AB1979*ScoringModel!$B$28+Input!AC1979*ScoringModel!$B$29+Input!AD1979*ScoringModel!$B$30)*0.01,"")</f>
        <v/>
      </c>
    </row>
    <row r="1980" spans="1:16" x14ac:dyDescent="0.25">
      <c r="A1980" s="154" t="str">
        <f>IF(Input!A1980&lt;&gt;"",Input!A1980,"")</f>
        <v/>
      </c>
      <c r="B1980" s="154" t="str">
        <f>IF(Input!D1980&lt;&gt;"",CONCATENATE(Input!D1980,", ",Input!C1980),"")</f>
        <v/>
      </c>
      <c r="C1980" s="154" t="str">
        <f>IF(Input!E1980&lt;&gt;"",Input!E1980,"")</f>
        <v/>
      </c>
      <c r="D1980" s="155" t="str">
        <f>IF(Input!F1980&lt;&gt;"",Input!F1980,"")</f>
        <v/>
      </c>
      <c r="E1980" s="154" t="str">
        <f>IF(Input!I1980&lt;&gt;"",CONCATENATE(Input!I1980,", ",LEFT(Input!H1980,1)),"")</f>
        <v/>
      </c>
      <c r="F1980" s="156"/>
      <c r="G1980" s="157" t="str">
        <f t="shared" si="30"/>
        <v/>
      </c>
      <c r="H1980" s="154" t="str">
        <f>IF(A1980&lt;&gt;"",VLOOKUP(G1980,ScoreRanges!$C$4:$E$8,3),"")</f>
        <v/>
      </c>
      <c r="I1980" s="156"/>
      <c r="J1980" s="129" t="str">
        <f>IF(AND(ConversionTable!$F$2&lt;&gt;"",A1980&lt;&gt;""),VLOOKUP(G1980,ConversionTable!B$2:D$402,3),"")</f>
        <v/>
      </c>
      <c r="K1980" s="66" t="str">
        <f>IF(AND(ConversionTable!$F$2&lt;&gt;"",A1980&lt;&gt;""),VLOOKUP(J1980,ConversionTable!I$4:K$7,3),"")</f>
        <v/>
      </c>
      <c r="M1980" s="66" t="str">
        <f>IF(A1980&lt;&gt;"",(Input!AE1980*ScoringModel!$B$11+Input!AF1980*ScoringModel!$B$21+Input!AG1980*ScoringModel!$B$31)*0.01,"")</f>
        <v/>
      </c>
      <c r="N1980" s="66" t="str">
        <f>IF(A1980&lt;&gt;"",(Input!J1980*ScoringModel!$B$4+Input!K1980*ScoringModel!$B$5+Input!L1980*ScoringModel!$B$6+Input!M1980*ScoringModel!$B$7+Input!N1980*ScoringModel!$B$8+Input!O1980*ScoringModel!$B$9+Input!P1980*ScoringModel!$B$10)*0.01,"")</f>
        <v/>
      </c>
      <c r="O1980" s="66" t="str">
        <f>IF(A1980&lt;&gt;"",(Input!Q1980*ScoringModel!$B$14+Input!R1980*ScoringModel!$B$15+Input!S1980*ScoringModel!$B$16+Input!T1980*ScoringModel!$B$17+Input!U1980*ScoringModel!$B$18+Input!V1980*ScoringModel!$B$19+Input!W1980*ScoringModel!$B$20)*0.01,"")</f>
        <v/>
      </c>
      <c r="P1980" s="66" t="str">
        <f>IF(A1980&lt;&gt;"",(Input!X1980*ScoringModel!$B$24+Input!Y1980*ScoringModel!$B$25+Input!Z1980*ScoringModel!$B$26+Input!AA1980*ScoringModel!$B$27+Input!AB1980*ScoringModel!$B$28+Input!AC1980*ScoringModel!$B$29+Input!AD1980*ScoringModel!$B$30)*0.01,"")</f>
        <v/>
      </c>
    </row>
    <row r="1981" spans="1:16" x14ac:dyDescent="0.25">
      <c r="A1981" s="154" t="str">
        <f>IF(Input!A1981&lt;&gt;"",Input!A1981,"")</f>
        <v/>
      </c>
      <c r="B1981" s="154" t="str">
        <f>IF(Input!D1981&lt;&gt;"",CONCATENATE(Input!D1981,", ",Input!C1981),"")</f>
        <v/>
      </c>
      <c r="C1981" s="154" t="str">
        <f>IF(Input!E1981&lt;&gt;"",Input!E1981,"")</f>
        <v/>
      </c>
      <c r="D1981" s="155" t="str">
        <f>IF(Input!F1981&lt;&gt;"",Input!F1981,"")</f>
        <v/>
      </c>
      <c r="E1981" s="154" t="str">
        <f>IF(Input!I1981&lt;&gt;"",CONCATENATE(Input!I1981,", ",LEFT(Input!H1981,1)),"")</f>
        <v/>
      </c>
      <c r="F1981" s="156"/>
      <c r="G1981" s="157" t="str">
        <f t="shared" si="30"/>
        <v/>
      </c>
      <c r="H1981" s="154" t="str">
        <f>IF(A1981&lt;&gt;"",VLOOKUP(G1981,ScoreRanges!$C$4:$E$8,3),"")</f>
        <v/>
      </c>
      <c r="I1981" s="156"/>
      <c r="J1981" s="129" t="str">
        <f>IF(AND(ConversionTable!$F$2&lt;&gt;"",A1981&lt;&gt;""),VLOOKUP(G1981,ConversionTable!B$2:D$402,3),"")</f>
        <v/>
      </c>
      <c r="K1981" s="66" t="str">
        <f>IF(AND(ConversionTable!$F$2&lt;&gt;"",A1981&lt;&gt;""),VLOOKUP(J1981,ConversionTable!I$4:K$7,3),"")</f>
        <v/>
      </c>
      <c r="M1981" s="66" t="str">
        <f>IF(A1981&lt;&gt;"",(Input!AE1981*ScoringModel!$B$11+Input!AF1981*ScoringModel!$B$21+Input!AG1981*ScoringModel!$B$31)*0.01,"")</f>
        <v/>
      </c>
      <c r="N1981" s="66" t="str">
        <f>IF(A1981&lt;&gt;"",(Input!J1981*ScoringModel!$B$4+Input!K1981*ScoringModel!$B$5+Input!L1981*ScoringModel!$B$6+Input!M1981*ScoringModel!$B$7+Input!N1981*ScoringModel!$B$8+Input!O1981*ScoringModel!$B$9+Input!P1981*ScoringModel!$B$10)*0.01,"")</f>
        <v/>
      </c>
      <c r="O1981" s="66" t="str">
        <f>IF(A1981&lt;&gt;"",(Input!Q1981*ScoringModel!$B$14+Input!R1981*ScoringModel!$B$15+Input!S1981*ScoringModel!$B$16+Input!T1981*ScoringModel!$B$17+Input!U1981*ScoringModel!$B$18+Input!V1981*ScoringModel!$B$19+Input!W1981*ScoringModel!$B$20)*0.01,"")</f>
        <v/>
      </c>
      <c r="P1981" s="66" t="str">
        <f>IF(A1981&lt;&gt;"",(Input!X1981*ScoringModel!$B$24+Input!Y1981*ScoringModel!$B$25+Input!Z1981*ScoringModel!$B$26+Input!AA1981*ScoringModel!$B$27+Input!AB1981*ScoringModel!$B$28+Input!AC1981*ScoringModel!$B$29+Input!AD1981*ScoringModel!$B$30)*0.01,"")</f>
        <v/>
      </c>
    </row>
    <row r="1982" spans="1:16" x14ac:dyDescent="0.25">
      <c r="A1982" s="154" t="str">
        <f>IF(Input!A1982&lt;&gt;"",Input!A1982,"")</f>
        <v/>
      </c>
      <c r="B1982" s="154" t="str">
        <f>IF(Input!D1982&lt;&gt;"",CONCATENATE(Input!D1982,", ",Input!C1982),"")</f>
        <v/>
      </c>
      <c r="C1982" s="154" t="str">
        <f>IF(Input!E1982&lt;&gt;"",Input!E1982,"")</f>
        <v/>
      </c>
      <c r="D1982" s="155" t="str">
        <f>IF(Input!F1982&lt;&gt;"",Input!F1982,"")</f>
        <v/>
      </c>
      <c r="E1982" s="154" t="str">
        <f>IF(Input!I1982&lt;&gt;"",CONCATENATE(Input!I1982,", ",LEFT(Input!H1982,1)),"")</f>
        <v/>
      </c>
      <c r="F1982" s="156"/>
      <c r="G1982" s="157" t="str">
        <f t="shared" si="30"/>
        <v/>
      </c>
      <c r="H1982" s="154" t="str">
        <f>IF(A1982&lt;&gt;"",VLOOKUP(G1982,ScoreRanges!$C$4:$E$8,3),"")</f>
        <v/>
      </c>
      <c r="I1982" s="156"/>
      <c r="J1982" s="129" t="str">
        <f>IF(AND(ConversionTable!$F$2&lt;&gt;"",A1982&lt;&gt;""),VLOOKUP(G1982,ConversionTable!B$2:D$402,3),"")</f>
        <v/>
      </c>
      <c r="K1982" s="66" t="str">
        <f>IF(AND(ConversionTable!$F$2&lt;&gt;"",A1982&lt;&gt;""),VLOOKUP(J1982,ConversionTable!I$4:K$7,3),"")</f>
        <v/>
      </c>
      <c r="M1982" s="66" t="str">
        <f>IF(A1982&lt;&gt;"",(Input!AE1982*ScoringModel!$B$11+Input!AF1982*ScoringModel!$B$21+Input!AG1982*ScoringModel!$B$31)*0.01,"")</f>
        <v/>
      </c>
      <c r="N1982" s="66" t="str">
        <f>IF(A1982&lt;&gt;"",(Input!J1982*ScoringModel!$B$4+Input!K1982*ScoringModel!$B$5+Input!L1982*ScoringModel!$B$6+Input!M1982*ScoringModel!$B$7+Input!N1982*ScoringModel!$B$8+Input!O1982*ScoringModel!$B$9+Input!P1982*ScoringModel!$B$10)*0.01,"")</f>
        <v/>
      </c>
      <c r="O1982" s="66" t="str">
        <f>IF(A1982&lt;&gt;"",(Input!Q1982*ScoringModel!$B$14+Input!R1982*ScoringModel!$B$15+Input!S1982*ScoringModel!$B$16+Input!T1982*ScoringModel!$B$17+Input!U1982*ScoringModel!$B$18+Input!V1982*ScoringModel!$B$19+Input!W1982*ScoringModel!$B$20)*0.01,"")</f>
        <v/>
      </c>
      <c r="P1982" s="66" t="str">
        <f>IF(A1982&lt;&gt;"",(Input!X1982*ScoringModel!$B$24+Input!Y1982*ScoringModel!$B$25+Input!Z1982*ScoringModel!$B$26+Input!AA1982*ScoringModel!$B$27+Input!AB1982*ScoringModel!$B$28+Input!AC1982*ScoringModel!$B$29+Input!AD1982*ScoringModel!$B$30)*0.01,"")</f>
        <v/>
      </c>
    </row>
    <row r="1983" spans="1:16" x14ac:dyDescent="0.25">
      <c r="A1983" s="154" t="str">
        <f>IF(Input!A1983&lt;&gt;"",Input!A1983,"")</f>
        <v/>
      </c>
      <c r="B1983" s="154" t="str">
        <f>IF(Input!D1983&lt;&gt;"",CONCATENATE(Input!D1983,", ",Input!C1983),"")</f>
        <v/>
      </c>
      <c r="C1983" s="154" t="str">
        <f>IF(Input!E1983&lt;&gt;"",Input!E1983,"")</f>
        <v/>
      </c>
      <c r="D1983" s="155" t="str">
        <f>IF(Input!F1983&lt;&gt;"",Input!F1983,"")</f>
        <v/>
      </c>
      <c r="E1983" s="154" t="str">
        <f>IF(Input!I1983&lt;&gt;"",CONCATENATE(Input!I1983,", ",LEFT(Input!H1983,1)),"")</f>
        <v/>
      </c>
      <c r="F1983" s="156"/>
      <c r="G1983" s="157" t="str">
        <f t="shared" si="30"/>
        <v/>
      </c>
      <c r="H1983" s="154" t="str">
        <f>IF(A1983&lt;&gt;"",VLOOKUP(G1983,ScoreRanges!$C$4:$E$8,3),"")</f>
        <v/>
      </c>
      <c r="I1983" s="156"/>
      <c r="J1983" s="129" t="str">
        <f>IF(AND(ConversionTable!$F$2&lt;&gt;"",A1983&lt;&gt;""),VLOOKUP(G1983,ConversionTable!B$2:D$402,3),"")</f>
        <v/>
      </c>
      <c r="K1983" s="66" t="str">
        <f>IF(AND(ConversionTable!$F$2&lt;&gt;"",A1983&lt;&gt;""),VLOOKUP(J1983,ConversionTable!I$4:K$7,3),"")</f>
        <v/>
      </c>
      <c r="M1983" s="66" t="str">
        <f>IF(A1983&lt;&gt;"",(Input!AE1983*ScoringModel!$B$11+Input!AF1983*ScoringModel!$B$21+Input!AG1983*ScoringModel!$B$31)*0.01,"")</f>
        <v/>
      </c>
      <c r="N1983" s="66" t="str">
        <f>IF(A1983&lt;&gt;"",(Input!J1983*ScoringModel!$B$4+Input!K1983*ScoringModel!$B$5+Input!L1983*ScoringModel!$B$6+Input!M1983*ScoringModel!$B$7+Input!N1983*ScoringModel!$B$8+Input!O1983*ScoringModel!$B$9+Input!P1983*ScoringModel!$B$10)*0.01,"")</f>
        <v/>
      </c>
      <c r="O1983" s="66" t="str">
        <f>IF(A1983&lt;&gt;"",(Input!Q1983*ScoringModel!$B$14+Input!R1983*ScoringModel!$B$15+Input!S1983*ScoringModel!$B$16+Input!T1983*ScoringModel!$B$17+Input!U1983*ScoringModel!$B$18+Input!V1983*ScoringModel!$B$19+Input!W1983*ScoringModel!$B$20)*0.01,"")</f>
        <v/>
      </c>
      <c r="P1983" s="66" t="str">
        <f>IF(A1983&lt;&gt;"",(Input!X1983*ScoringModel!$B$24+Input!Y1983*ScoringModel!$B$25+Input!Z1983*ScoringModel!$B$26+Input!AA1983*ScoringModel!$B$27+Input!AB1983*ScoringModel!$B$28+Input!AC1983*ScoringModel!$B$29+Input!AD1983*ScoringModel!$B$30)*0.01,"")</f>
        <v/>
      </c>
    </row>
    <row r="1984" spans="1:16" x14ac:dyDescent="0.25">
      <c r="A1984" s="154" t="str">
        <f>IF(Input!A1984&lt;&gt;"",Input!A1984,"")</f>
        <v/>
      </c>
      <c r="B1984" s="154" t="str">
        <f>IF(Input!D1984&lt;&gt;"",CONCATENATE(Input!D1984,", ",Input!C1984),"")</f>
        <v/>
      </c>
      <c r="C1984" s="154" t="str">
        <f>IF(Input!E1984&lt;&gt;"",Input!E1984,"")</f>
        <v/>
      </c>
      <c r="D1984" s="155" t="str">
        <f>IF(Input!F1984&lt;&gt;"",Input!F1984,"")</f>
        <v/>
      </c>
      <c r="E1984" s="154" t="str">
        <f>IF(Input!I1984&lt;&gt;"",CONCATENATE(Input!I1984,", ",LEFT(Input!H1984,1)),"")</f>
        <v/>
      </c>
      <c r="F1984" s="156"/>
      <c r="G1984" s="157" t="str">
        <f t="shared" si="30"/>
        <v/>
      </c>
      <c r="H1984" s="154" t="str">
        <f>IF(A1984&lt;&gt;"",VLOOKUP(G1984,ScoreRanges!$C$4:$E$8,3),"")</f>
        <v/>
      </c>
      <c r="I1984" s="156"/>
      <c r="J1984" s="129" t="str">
        <f>IF(AND(ConversionTable!$F$2&lt;&gt;"",A1984&lt;&gt;""),VLOOKUP(G1984,ConversionTable!B$2:D$402,3),"")</f>
        <v/>
      </c>
      <c r="K1984" s="66" t="str">
        <f>IF(AND(ConversionTable!$F$2&lt;&gt;"",A1984&lt;&gt;""),VLOOKUP(J1984,ConversionTable!I$4:K$7,3),"")</f>
        <v/>
      </c>
      <c r="M1984" s="66" t="str">
        <f>IF(A1984&lt;&gt;"",(Input!AE1984*ScoringModel!$B$11+Input!AF1984*ScoringModel!$B$21+Input!AG1984*ScoringModel!$B$31)*0.01,"")</f>
        <v/>
      </c>
      <c r="N1984" s="66" t="str">
        <f>IF(A1984&lt;&gt;"",(Input!J1984*ScoringModel!$B$4+Input!K1984*ScoringModel!$B$5+Input!L1984*ScoringModel!$B$6+Input!M1984*ScoringModel!$B$7+Input!N1984*ScoringModel!$B$8+Input!O1984*ScoringModel!$B$9+Input!P1984*ScoringModel!$B$10)*0.01,"")</f>
        <v/>
      </c>
      <c r="O1984" s="66" t="str">
        <f>IF(A1984&lt;&gt;"",(Input!Q1984*ScoringModel!$B$14+Input!R1984*ScoringModel!$B$15+Input!S1984*ScoringModel!$B$16+Input!T1984*ScoringModel!$B$17+Input!U1984*ScoringModel!$B$18+Input!V1984*ScoringModel!$B$19+Input!W1984*ScoringModel!$B$20)*0.01,"")</f>
        <v/>
      </c>
      <c r="P1984" s="66" t="str">
        <f>IF(A1984&lt;&gt;"",(Input!X1984*ScoringModel!$B$24+Input!Y1984*ScoringModel!$B$25+Input!Z1984*ScoringModel!$B$26+Input!AA1984*ScoringModel!$B$27+Input!AB1984*ScoringModel!$B$28+Input!AC1984*ScoringModel!$B$29+Input!AD1984*ScoringModel!$B$30)*0.01,"")</f>
        <v/>
      </c>
    </row>
    <row r="1985" spans="1:16" x14ac:dyDescent="0.25">
      <c r="A1985" s="154" t="str">
        <f>IF(Input!A1985&lt;&gt;"",Input!A1985,"")</f>
        <v/>
      </c>
      <c r="B1985" s="154" t="str">
        <f>IF(Input!D1985&lt;&gt;"",CONCATENATE(Input!D1985,", ",Input!C1985),"")</f>
        <v/>
      </c>
      <c r="C1985" s="154" t="str">
        <f>IF(Input!E1985&lt;&gt;"",Input!E1985,"")</f>
        <v/>
      </c>
      <c r="D1985" s="155" t="str">
        <f>IF(Input!F1985&lt;&gt;"",Input!F1985,"")</f>
        <v/>
      </c>
      <c r="E1985" s="154" t="str">
        <f>IF(Input!I1985&lt;&gt;"",CONCATENATE(Input!I1985,", ",LEFT(Input!H1985,1)),"")</f>
        <v/>
      </c>
      <c r="F1985" s="156"/>
      <c r="G1985" s="157" t="str">
        <f t="shared" si="30"/>
        <v/>
      </c>
      <c r="H1985" s="154" t="str">
        <f>IF(A1985&lt;&gt;"",VLOOKUP(G1985,ScoreRanges!$C$4:$E$8,3),"")</f>
        <v/>
      </c>
      <c r="I1985" s="156"/>
      <c r="J1985" s="129" t="str">
        <f>IF(AND(ConversionTable!$F$2&lt;&gt;"",A1985&lt;&gt;""),VLOOKUP(G1985,ConversionTable!B$2:D$402,3),"")</f>
        <v/>
      </c>
      <c r="K1985" s="66" t="str">
        <f>IF(AND(ConversionTable!$F$2&lt;&gt;"",A1985&lt;&gt;""),VLOOKUP(J1985,ConversionTable!I$4:K$7,3),"")</f>
        <v/>
      </c>
      <c r="M1985" s="66" t="str">
        <f>IF(A1985&lt;&gt;"",(Input!AE1985*ScoringModel!$B$11+Input!AF1985*ScoringModel!$B$21+Input!AG1985*ScoringModel!$B$31)*0.01,"")</f>
        <v/>
      </c>
      <c r="N1985" s="66" t="str">
        <f>IF(A1985&lt;&gt;"",(Input!J1985*ScoringModel!$B$4+Input!K1985*ScoringModel!$B$5+Input!L1985*ScoringModel!$B$6+Input!M1985*ScoringModel!$B$7+Input!N1985*ScoringModel!$B$8+Input!O1985*ScoringModel!$B$9+Input!P1985*ScoringModel!$B$10)*0.01,"")</f>
        <v/>
      </c>
      <c r="O1985" s="66" t="str">
        <f>IF(A1985&lt;&gt;"",(Input!Q1985*ScoringModel!$B$14+Input!R1985*ScoringModel!$B$15+Input!S1985*ScoringModel!$B$16+Input!T1985*ScoringModel!$B$17+Input!U1985*ScoringModel!$B$18+Input!V1985*ScoringModel!$B$19+Input!W1985*ScoringModel!$B$20)*0.01,"")</f>
        <v/>
      </c>
      <c r="P1985" s="66" t="str">
        <f>IF(A1985&lt;&gt;"",(Input!X1985*ScoringModel!$B$24+Input!Y1985*ScoringModel!$B$25+Input!Z1985*ScoringModel!$B$26+Input!AA1985*ScoringModel!$B$27+Input!AB1985*ScoringModel!$B$28+Input!AC1985*ScoringModel!$B$29+Input!AD1985*ScoringModel!$B$30)*0.01,"")</f>
        <v/>
      </c>
    </row>
    <row r="1986" spans="1:16" x14ac:dyDescent="0.25">
      <c r="A1986" s="154" t="str">
        <f>IF(Input!A1986&lt;&gt;"",Input!A1986,"")</f>
        <v/>
      </c>
      <c r="B1986" s="154" t="str">
        <f>IF(Input!D1986&lt;&gt;"",CONCATENATE(Input!D1986,", ",Input!C1986),"")</f>
        <v/>
      </c>
      <c r="C1986" s="154" t="str">
        <f>IF(Input!E1986&lt;&gt;"",Input!E1986,"")</f>
        <v/>
      </c>
      <c r="D1986" s="155" t="str">
        <f>IF(Input!F1986&lt;&gt;"",Input!F1986,"")</f>
        <v/>
      </c>
      <c r="E1986" s="154" t="str">
        <f>IF(Input!I1986&lt;&gt;"",CONCATENATE(Input!I1986,", ",LEFT(Input!H1986,1)),"")</f>
        <v/>
      </c>
      <c r="F1986" s="156"/>
      <c r="G1986" s="157" t="str">
        <f t="shared" ref="G1986:G2049" si="31">IF(A1986&lt;&gt;"",SUM(M1986:P1986),"")</f>
        <v/>
      </c>
      <c r="H1986" s="154" t="str">
        <f>IF(A1986&lt;&gt;"",VLOOKUP(G1986,ScoreRanges!$C$4:$E$8,3),"")</f>
        <v/>
      </c>
      <c r="I1986" s="156"/>
      <c r="J1986" s="129" t="str">
        <f>IF(AND(ConversionTable!$F$2&lt;&gt;"",A1986&lt;&gt;""),VLOOKUP(G1986,ConversionTable!B$2:D$402,3),"")</f>
        <v/>
      </c>
      <c r="K1986" s="66" t="str">
        <f>IF(AND(ConversionTable!$F$2&lt;&gt;"",A1986&lt;&gt;""),VLOOKUP(J1986,ConversionTable!I$4:K$7,3),"")</f>
        <v/>
      </c>
      <c r="M1986" s="66" t="str">
        <f>IF(A1986&lt;&gt;"",(Input!AE1986*ScoringModel!$B$11+Input!AF1986*ScoringModel!$B$21+Input!AG1986*ScoringModel!$B$31)*0.01,"")</f>
        <v/>
      </c>
      <c r="N1986" s="66" t="str">
        <f>IF(A1986&lt;&gt;"",(Input!J1986*ScoringModel!$B$4+Input!K1986*ScoringModel!$B$5+Input!L1986*ScoringModel!$B$6+Input!M1986*ScoringModel!$B$7+Input!N1986*ScoringModel!$B$8+Input!O1986*ScoringModel!$B$9+Input!P1986*ScoringModel!$B$10)*0.01,"")</f>
        <v/>
      </c>
      <c r="O1986" s="66" t="str">
        <f>IF(A1986&lt;&gt;"",(Input!Q1986*ScoringModel!$B$14+Input!R1986*ScoringModel!$B$15+Input!S1986*ScoringModel!$B$16+Input!T1986*ScoringModel!$B$17+Input!U1986*ScoringModel!$B$18+Input!V1986*ScoringModel!$B$19+Input!W1986*ScoringModel!$B$20)*0.01,"")</f>
        <v/>
      </c>
      <c r="P1986" s="66" t="str">
        <f>IF(A1986&lt;&gt;"",(Input!X1986*ScoringModel!$B$24+Input!Y1986*ScoringModel!$B$25+Input!Z1986*ScoringModel!$B$26+Input!AA1986*ScoringModel!$B$27+Input!AB1986*ScoringModel!$B$28+Input!AC1986*ScoringModel!$B$29+Input!AD1986*ScoringModel!$B$30)*0.01,"")</f>
        <v/>
      </c>
    </row>
    <row r="1987" spans="1:16" x14ac:dyDescent="0.25">
      <c r="A1987" s="154" t="str">
        <f>IF(Input!A1987&lt;&gt;"",Input!A1987,"")</f>
        <v/>
      </c>
      <c r="B1987" s="154" t="str">
        <f>IF(Input!D1987&lt;&gt;"",CONCATENATE(Input!D1987,", ",Input!C1987),"")</f>
        <v/>
      </c>
      <c r="C1987" s="154" t="str">
        <f>IF(Input!E1987&lt;&gt;"",Input!E1987,"")</f>
        <v/>
      </c>
      <c r="D1987" s="155" t="str">
        <f>IF(Input!F1987&lt;&gt;"",Input!F1987,"")</f>
        <v/>
      </c>
      <c r="E1987" s="154" t="str">
        <f>IF(Input!I1987&lt;&gt;"",CONCATENATE(Input!I1987,", ",LEFT(Input!H1987,1)),"")</f>
        <v/>
      </c>
      <c r="F1987" s="156"/>
      <c r="G1987" s="157" t="str">
        <f t="shared" si="31"/>
        <v/>
      </c>
      <c r="H1987" s="154" t="str">
        <f>IF(A1987&lt;&gt;"",VLOOKUP(G1987,ScoreRanges!$C$4:$E$8,3),"")</f>
        <v/>
      </c>
      <c r="I1987" s="156"/>
      <c r="J1987" s="129" t="str">
        <f>IF(AND(ConversionTable!$F$2&lt;&gt;"",A1987&lt;&gt;""),VLOOKUP(G1987,ConversionTable!B$2:D$402,3),"")</f>
        <v/>
      </c>
      <c r="K1987" s="66" t="str">
        <f>IF(AND(ConversionTable!$F$2&lt;&gt;"",A1987&lt;&gt;""),VLOOKUP(J1987,ConversionTable!I$4:K$7,3),"")</f>
        <v/>
      </c>
      <c r="M1987" s="66" t="str">
        <f>IF(A1987&lt;&gt;"",(Input!AE1987*ScoringModel!$B$11+Input!AF1987*ScoringModel!$B$21+Input!AG1987*ScoringModel!$B$31)*0.01,"")</f>
        <v/>
      </c>
      <c r="N1987" s="66" t="str">
        <f>IF(A1987&lt;&gt;"",(Input!J1987*ScoringModel!$B$4+Input!K1987*ScoringModel!$B$5+Input!L1987*ScoringModel!$B$6+Input!M1987*ScoringModel!$B$7+Input!N1987*ScoringModel!$B$8+Input!O1987*ScoringModel!$B$9+Input!P1987*ScoringModel!$B$10)*0.01,"")</f>
        <v/>
      </c>
      <c r="O1987" s="66" t="str">
        <f>IF(A1987&lt;&gt;"",(Input!Q1987*ScoringModel!$B$14+Input!R1987*ScoringModel!$B$15+Input!S1987*ScoringModel!$B$16+Input!T1987*ScoringModel!$B$17+Input!U1987*ScoringModel!$B$18+Input!V1987*ScoringModel!$B$19+Input!W1987*ScoringModel!$B$20)*0.01,"")</f>
        <v/>
      </c>
      <c r="P1987" s="66" t="str">
        <f>IF(A1987&lt;&gt;"",(Input!X1987*ScoringModel!$B$24+Input!Y1987*ScoringModel!$B$25+Input!Z1987*ScoringModel!$B$26+Input!AA1987*ScoringModel!$B$27+Input!AB1987*ScoringModel!$B$28+Input!AC1987*ScoringModel!$B$29+Input!AD1987*ScoringModel!$B$30)*0.01,"")</f>
        <v/>
      </c>
    </row>
    <row r="1988" spans="1:16" x14ac:dyDescent="0.25">
      <c r="A1988" s="154" t="str">
        <f>IF(Input!A1988&lt;&gt;"",Input!A1988,"")</f>
        <v/>
      </c>
      <c r="B1988" s="154" t="str">
        <f>IF(Input!D1988&lt;&gt;"",CONCATENATE(Input!D1988,", ",Input!C1988),"")</f>
        <v/>
      </c>
      <c r="C1988" s="154" t="str">
        <f>IF(Input!E1988&lt;&gt;"",Input!E1988,"")</f>
        <v/>
      </c>
      <c r="D1988" s="155" t="str">
        <f>IF(Input!F1988&lt;&gt;"",Input!F1988,"")</f>
        <v/>
      </c>
      <c r="E1988" s="154" t="str">
        <f>IF(Input!I1988&lt;&gt;"",CONCATENATE(Input!I1988,", ",LEFT(Input!H1988,1)),"")</f>
        <v/>
      </c>
      <c r="F1988" s="156"/>
      <c r="G1988" s="157" t="str">
        <f t="shared" si="31"/>
        <v/>
      </c>
      <c r="H1988" s="154" t="str">
        <f>IF(A1988&lt;&gt;"",VLOOKUP(G1988,ScoreRanges!$C$4:$E$8,3),"")</f>
        <v/>
      </c>
      <c r="I1988" s="156"/>
      <c r="J1988" s="129" t="str">
        <f>IF(AND(ConversionTable!$F$2&lt;&gt;"",A1988&lt;&gt;""),VLOOKUP(G1988,ConversionTable!B$2:D$402,3),"")</f>
        <v/>
      </c>
      <c r="K1988" s="66" t="str">
        <f>IF(AND(ConversionTable!$F$2&lt;&gt;"",A1988&lt;&gt;""),VLOOKUP(J1988,ConversionTable!I$4:K$7,3),"")</f>
        <v/>
      </c>
      <c r="M1988" s="66" t="str">
        <f>IF(A1988&lt;&gt;"",(Input!AE1988*ScoringModel!$B$11+Input!AF1988*ScoringModel!$B$21+Input!AG1988*ScoringModel!$B$31)*0.01,"")</f>
        <v/>
      </c>
      <c r="N1988" s="66" t="str">
        <f>IF(A1988&lt;&gt;"",(Input!J1988*ScoringModel!$B$4+Input!K1988*ScoringModel!$B$5+Input!L1988*ScoringModel!$B$6+Input!M1988*ScoringModel!$B$7+Input!N1988*ScoringModel!$B$8+Input!O1988*ScoringModel!$B$9+Input!P1988*ScoringModel!$B$10)*0.01,"")</f>
        <v/>
      </c>
      <c r="O1988" s="66" t="str">
        <f>IF(A1988&lt;&gt;"",(Input!Q1988*ScoringModel!$B$14+Input!R1988*ScoringModel!$B$15+Input!S1988*ScoringModel!$B$16+Input!T1988*ScoringModel!$B$17+Input!U1988*ScoringModel!$B$18+Input!V1988*ScoringModel!$B$19+Input!W1988*ScoringModel!$B$20)*0.01,"")</f>
        <v/>
      </c>
      <c r="P1988" s="66" t="str">
        <f>IF(A1988&lt;&gt;"",(Input!X1988*ScoringModel!$B$24+Input!Y1988*ScoringModel!$B$25+Input!Z1988*ScoringModel!$B$26+Input!AA1988*ScoringModel!$B$27+Input!AB1988*ScoringModel!$B$28+Input!AC1988*ScoringModel!$B$29+Input!AD1988*ScoringModel!$B$30)*0.01,"")</f>
        <v/>
      </c>
    </row>
    <row r="1989" spans="1:16" x14ac:dyDescent="0.25">
      <c r="A1989" s="154" t="str">
        <f>IF(Input!A1989&lt;&gt;"",Input!A1989,"")</f>
        <v/>
      </c>
      <c r="B1989" s="154" t="str">
        <f>IF(Input!D1989&lt;&gt;"",CONCATENATE(Input!D1989,", ",Input!C1989),"")</f>
        <v/>
      </c>
      <c r="C1989" s="154" t="str">
        <f>IF(Input!E1989&lt;&gt;"",Input!E1989,"")</f>
        <v/>
      </c>
      <c r="D1989" s="155" t="str">
        <f>IF(Input!F1989&lt;&gt;"",Input!F1989,"")</f>
        <v/>
      </c>
      <c r="E1989" s="154" t="str">
        <f>IF(Input!I1989&lt;&gt;"",CONCATENATE(Input!I1989,", ",LEFT(Input!H1989,1)),"")</f>
        <v/>
      </c>
      <c r="F1989" s="156"/>
      <c r="G1989" s="157" t="str">
        <f t="shared" si="31"/>
        <v/>
      </c>
      <c r="H1989" s="154" t="str">
        <f>IF(A1989&lt;&gt;"",VLOOKUP(G1989,ScoreRanges!$C$4:$E$8,3),"")</f>
        <v/>
      </c>
      <c r="I1989" s="156"/>
      <c r="J1989" s="129" t="str">
        <f>IF(AND(ConversionTable!$F$2&lt;&gt;"",A1989&lt;&gt;""),VLOOKUP(G1989,ConversionTable!B$2:D$402,3),"")</f>
        <v/>
      </c>
      <c r="K1989" s="66" t="str">
        <f>IF(AND(ConversionTable!$F$2&lt;&gt;"",A1989&lt;&gt;""),VLOOKUP(J1989,ConversionTable!I$4:K$7,3),"")</f>
        <v/>
      </c>
      <c r="M1989" s="66" t="str">
        <f>IF(A1989&lt;&gt;"",(Input!AE1989*ScoringModel!$B$11+Input!AF1989*ScoringModel!$B$21+Input!AG1989*ScoringModel!$B$31)*0.01,"")</f>
        <v/>
      </c>
      <c r="N1989" s="66" t="str">
        <f>IF(A1989&lt;&gt;"",(Input!J1989*ScoringModel!$B$4+Input!K1989*ScoringModel!$B$5+Input!L1989*ScoringModel!$B$6+Input!M1989*ScoringModel!$B$7+Input!N1989*ScoringModel!$B$8+Input!O1989*ScoringModel!$B$9+Input!P1989*ScoringModel!$B$10)*0.01,"")</f>
        <v/>
      </c>
      <c r="O1989" s="66" t="str">
        <f>IF(A1989&lt;&gt;"",(Input!Q1989*ScoringModel!$B$14+Input!R1989*ScoringModel!$B$15+Input!S1989*ScoringModel!$B$16+Input!T1989*ScoringModel!$B$17+Input!U1989*ScoringModel!$B$18+Input!V1989*ScoringModel!$B$19+Input!W1989*ScoringModel!$B$20)*0.01,"")</f>
        <v/>
      </c>
      <c r="P1989" s="66" t="str">
        <f>IF(A1989&lt;&gt;"",(Input!X1989*ScoringModel!$B$24+Input!Y1989*ScoringModel!$B$25+Input!Z1989*ScoringModel!$B$26+Input!AA1989*ScoringModel!$B$27+Input!AB1989*ScoringModel!$B$28+Input!AC1989*ScoringModel!$B$29+Input!AD1989*ScoringModel!$B$30)*0.01,"")</f>
        <v/>
      </c>
    </row>
    <row r="1990" spans="1:16" x14ac:dyDescent="0.25">
      <c r="A1990" s="154" t="str">
        <f>IF(Input!A1990&lt;&gt;"",Input!A1990,"")</f>
        <v/>
      </c>
      <c r="B1990" s="154" t="str">
        <f>IF(Input!D1990&lt;&gt;"",CONCATENATE(Input!D1990,", ",Input!C1990),"")</f>
        <v/>
      </c>
      <c r="C1990" s="154" t="str">
        <f>IF(Input!E1990&lt;&gt;"",Input!E1990,"")</f>
        <v/>
      </c>
      <c r="D1990" s="155" t="str">
        <f>IF(Input!F1990&lt;&gt;"",Input!F1990,"")</f>
        <v/>
      </c>
      <c r="E1990" s="154" t="str">
        <f>IF(Input!I1990&lt;&gt;"",CONCATENATE(Input!I1990,", ",LEFT(Input!H1990,1)),"")</f>
        <v/>
      </c>
      <c r="F1990" s="156"/>
      <c r="G1990" s="157" t="str">
        <f t="shared" si="31"/>
        <v/>
      </c>
      <c r="H1990" s="154" t="str">
        <f>IF(A1990&lt;&gt;"",VLOOKUP(G1990,ScoreRanges!$C$4:$E$8,3),"")</f>
        <v/>
      </c>
      <c r="I1990" s="156"/>
      <c r="J1990" s="129" t="str">
        <f>IF(AND(ConversionTable!$F$2&lt;&gt;"",A1990&lt;&gt;""),VLOOKUP(G1990,ConversionTable!B$2:D$402,3),"")</f>
        <v/>
      </c>
      <c r="K1990" s="66" t="str">
        <f>IF(AND(ConversionTable!$F$2&lt;&gt;"",A1990&lt;&gt;""),VLOOKUP(J1990,ConversionTable!I$4:K$7,3),"")</f>
        <v/>
      </c>
      <c r="M1990" s="66" t="str">
        <f>IF(A1990&lt;&gt;"",(Input!AE1990*ScoringModel!$B$11+Input!AF1990*ScoringModel!$B$21+Input!AG1990*ScoringModel!$B$31)*0.01,"")</f>
        <v/>
      </c>
      <c r="N1990" s="66" t="str">
        <f>IF(A1990&lt;&gt;"",(Input!J1990*ScoringModel!$B$4+Input!K1990*ScoringModel!$B$5+Input!L1990*ScoringModel!$B$6+Input!M1990*ScoringModel!$B$7+Input!N1990*ScoringModel!$B$8+Input!O1990*ScoringModel!$B$9+Input!P1990*ScoringModel!$B$10)*0.01,"")</f>
        <v/>
      </c>
      <c r="O1990" s="66" t="str">
        <f>IF(A1990&lt;&gt;"",(Input!Q1990*ScoringModel!$B$14+Input!R1990*ScoringModel!$B$15+Input!S1990*ScoringModel!$B$16+Input!T1990*ScoringModel!$B$17+Input!U1990*ScoringModel!$B$18+Input!V1990*ScoringModel!$B$19+Input!W1990*ScoringModel!$B$20)*0.01,"")</f>
        <v/>
      </c>
      <c r="P1990" s="66" t="str">
        <f>IF(A1990&lt;&gt;"",(Input!X1990*ScoringModel!$B$24+Input!Y1990*ScoringModel!$B$25+Input!Z1990*ScoringModel!$B$26+Input!AA1990*ScoringModel!$B$27+Input!AB1990*ScoringModel!$B$28+Input!AC1990*ScoringModel!$B$29+Input!AD1990*ScoringModel!$B$30)*0.01,"")</f>
        <v/>
      </c>
    </row>
    <row r="1991" spans="1:16" x14ac:dyDescent="0.25">
      <c r="A1991" s="154" t="str">
        <f>IF(Input!A1991&lt;&gt;"",Input!A1991,"")</f>
        <v/>
      </c>
      <c r="B1991" s="154" t="str">
        <f>IF(Input!D1991&lt;&gt;"",CONCATENATE(Input!D1991,", ",Input!C1991),"")</f>
        <v/>
      </c>
      <c r="C1991" s="154" t="str">
        <f>IF(Input!E1991&lt;&gt;"",Input!E1991,"")</f>
        <v/>
      </c>
      <c r="D1991" s="155" t="str">
        <f>IF(Input!F1991&lt;&gt;"",Input!F1991,"")</f>
        <v/>
      </c>
      <c r="E1991" s="154" t="str">
        <f>IF(Input!I1991&lt;&gt;"",CONCATENATE(Input!I1991,", ",LEFT(Input!H1991,1)),"")</f>
        <v/>
      </c>
      <c r="F1991" s="156"/>
      <c r="G1991" s="157" t="str">
        <f t="shared" si="31"/>
        <v/>
      </c>
      <c r="H1991" s="154" t="str">
        <f>IF(A1991&lt;&gt;"",VLOOKUP(G1991,ScoreRanges!$C$4:$E$8,3),"")</f>
        <v/>
      </c>
      <c r="I1991" s="156"/>
      <c r="J1991" s="129" t="str">
        <f>IF(AND(ConversionTable!$F$2&lt;&gt;"",A1991&lt;&gt;""),VLOOKUP(G1991,ConversionTable!B$2:D$402,3),"")</f>
        <v/>
      </c>
      <c r="K1991" s="66" t="str">
        <f>IF(AND(ConversionTable!$F$2&lt;&gt;"",A1991&lt;&gt;""),VLOOKUP(J1991,ConversionTable!I$4:K$7,3),"")</f>
        <v/>
      </c>
      <c r="M1991" s="66" t="str">
        <f>IF(A1991&lt;&gt;"",(Input!AE1991*ScoringModel!$B$11+Input!AF1991*ScoringModel!$B$21+Input!AG1991*ScoringModel!$B$31)*0.01,"")</f>
        <v/>
      </c>
      <c r="N1991" s="66" t="str">
        <f>IF(A1991&lt;&gt;"",(Input!J1991*ScoringModel!$B$4+Input!K1991*ScoringModel!$B$5+Input!L1991*ScoringModel!$B$6+Input!M1991*ScoringModel!$B$7+Input!N1991*ScoringModel!$B$8+Input!O1991*ScoringModel!$B$9+Input!P1991*ScoringModel!$B$10)*0.01,"")</f>
        <v/>
      </c>
      <c r="O1991" s="66" t="str">
        <f>IF(A1991&lt;&gt;"",(Input!Q1991*ScoringModel!$B$14+Input!R1991*ScoringModel!$B$15+Input!S1991*ScoringModel!$B$16+Input!T1991*ScoringModel!$B$17+Input!U1991*ScoringModel!$B$18+Input!V1991*ScoringModel!$B$19+Input!W1991*ScoringModel!$B$20)*0.01,"")</f>
        <v/>
      </c>
      <c r="P1991" s="66" t="str">
        <f>IF(A1991&lt;&gt;"",(Input!X1991*ScoringModel!$B$24+Input!Y1991*ScoringModel!$B$25+Input!Z1991*ScoringModel!$B$26+Input!AA1991*ScoringModel!$B$27+Input!AB1991*ScoringModel!$B$28+Input!AC1991*ScoringModel!$B$29+Input!AD1991*ScoringModel!$B$30)*0.01,"")</f>
        <v/>
      </c>
    </row>
    <row r="1992" spans="1:16" x14ac:dyDescent="0.25">
      <c r="A1992" s="154" t="str">
        <f>IF(Input!A1992&lt;&gt;"",Input!A1992,"")</f>
        <v/>
      </c>
      <c r="B1992" s="154" t="str">
        <f>IF(Input!D1992&lt;&gt;"",CONCATENATE(Input!D1992,", ",Input!C1992),"")</f>
        <v/>
      </c>
      <c r="C1992" s="154" t="str">
        <f>IF(Input!E1992&lt;&gt;"",Input!E1992,"")</f>
        <v/>
      </c>
      <c r="D1992" s="155" t="str">
        <f>IF(Input!F1992&lt;&gt;"",Input!F1992,"")</f>
        <v/>
      </c>
      <c r="E1992" s="154" t="str">
        <f>IF(Input!I1992&lt;&gt;"",CONCATENATE(Input!I1992,", ",LEFT(Input!H1992,1)),"")</f>
        <v/>
      </c>
      <c r="F1992" s="156"/>
      <c r="G1992" s="157" t="str">
        <f t="shared" si="31"/>
        <v/>
      </c>
      <c r="H1992" s="154" t="str">
        <f>IF(A1992&lt;&gt;"",VLOOKUP(G1992,ScoreRanges!$C$4:$E$8,3),"")</f>
        <v/>
      </c>
      <c r="I1992" s="156"/>
      <c r="J1992" s="129" t="str">
        <f>IF(AND(ConversionTable!$F$2&lt;&gt;"",A1992&lt;&gt;""),VLOOKUP(G1992,ConversionTable!B$2:D$402,3),"")</f>
        <v/>
      </c>
      <c r="K1992" s="66" t="str">
        <f>IF(AND(ConversionTable!$F$2&lt;&gt;"",A1992&lt;&gt;""),VLOOKUP(J1992,ConversionTable!I$4:K$7,3),"")</f>
        <v/>
      </c>
      <c r="M1992" s="66" t="str">
        <f>IF(A1992&lt;&gt;"",(Input!AE1992*ScoringModel!$B$11+Input!AF1992*ScoringModel!$B$21+Input!AG1992*ScoringModel!$B$31)*0.01,"")</f>
        <v/>
      </c>
      <c r="N1992" s="66" t="str">
        <f>IF(A1992&lt;&gt;"",(Input!J1992*ScoringModel!$B$4+Input!K1992*ScoringModel!$B$5+Input!L1992*ScoringModel!$B$6+Input!M1992*ScoringModel!$B$7+Input!N1992*ScoringModel!$B$8+Input!O1992*ScoringModel!$B$9+Input!P1992*ScoringModel!$B$10)*0.01,"")</f>
        <v/>
      </c>
      <c r="O1992" s="66" t="str">
        <f>IF(A1992&lt;&gt;"",(Input!Q1992*ScoringModel!$B$14+Input!R1992*ScoringModel!$B$15+Input!S1992*ScoringModel!$B$16+Input!T1992*ScoringModel!$B$17+Input!U1992*ScoringModel!$B$18+Input!V1992*ScoringModel!$B$19+Input!W1992*ScoringModel!$B$20)*0.01,"")</f>
        <v/>
      </c>
      <c r="P1992" s="66" t="str">
        <f>IF(A1992&lt;&gt;"",(Input!X1992*ScoringModel!$B$24+Input!Y1992*ScoringModel!$B$25+Input!Z1992*ScoringModel!$B$26+Input!AA1992*ScoringModel!$B$27+Input!AB1992*ScoringModel!$B$28+Input!AC1992*ScoringModel!$B$29+Input!AD1992*ScoringModel!$B$30)*0.01,"")</f>
        <v/>
      </c>
    </row>
    <row r="1993" spans="1:16" x14ac:dyDescent="0.25">
      <c r="A1993" s="154" t="str">
        <f>IF(Input!A1993&lt;&gt;"",Input!A1993,"")</f>
        <v/>
      </c>
      <c r="B1993" s="154" t="str">
        <f>IF(Input!D1993&lt;&gt;"",CONCATENATE(Input!D1993,", ",Input!C1993),"")</f>
        <v/>
      </c>
      <c r="C1993" s="154" t="str">
        <f>IF(Input!E1993&lt;&gt;"",Input!E1993,"")</f>
        <v/>
      </c>
      <c r="D1993" s="155" t="str">
        <f>IF(Input!F1993&lt;&gt;"",Input!F1993,"")</f>
        <v/>
      </c>
      <c r="E1993" s="154" t="str">
        <f>IF(Input!I1993&lt;&gt;"",CONCATENATE(Input!I1993,", ",LEFT(Input!H1993,1)),"")</f>
        <v/>
      </c>
      <c r="F1993" s="156"/>
      <c r="G1993" s="157" t="str">
        <f t="shared" si="31"/>
        <v/>
      </c>
      <c r="H1993" s="154" t="str">
        <f>IF(A1993&lt;&gt;"",VLOOKUP(G1993,ScoreRanges!$C$4:$E$8,3),"")</f>
        <v/>
      </c>
      <c r="I1993" s="156"/>
      <c r="J1993" s="129" t="str">
        <f>IF(AND(ConversionTable!$F$2&lt;&gt;"",A1993&lt;&gt;""),VLOOKUP(G1993,ConversionTable!B$2:D$402,3),"")</f>
        <v/>
      </c>
      <c r="K1993" s="66" t="str">
        <f>IF(AND(ConversionTable!$F$2&lt;&gt;"",A1993&lt;&gt;""),VLOOKUP(J1993,ConversionTable!I$4:K$7,3),"")</f>
        <v/>
      </c>
      <c r="M1993" s="66" t="str">
        <f>IF(A1993&lt;&gt;"",(Input!AE1993*ScoringModel!$B$11+Input!AF1993*ScoringModel!$B$21+Input!AG1993*ScoringModel!$B$31)*0.01,"")</f>
        <v/>
      </c>
      <c r="N1993" s="66" t="str">
        <f>IF(A1993&lt;&gt;"",(Input!J1993*ScoringModel!$B$4+Input!K1993*ScoringModel!$B$5+Input!L1993*ScoringModel!$B$6+Input!M1993*ScoringModel!$B$7+Input!N1993*ScoringModel!$B$8+Input!O1993*ScoringModel!$B$9+Input!P1993*ScoringModel!$B$10)*0.01,"")</f>
        <v/>
      </c>
      <c r="O1993" s="66" t="str">
        <f>IF(A1993&lt;&gt;"",(Input!Q1993*ScoringModel!$B$14+Input!R1993*ScoringModel!$B$15+Input!S1993*ScoringModel!$B$16+Input!T1993*ScoringModel!$B$17+Input!U1993*ScoringModel!$B$18+Input!V1993*ScoringModel!$B$19+Input!W1993*ScoringModel!$B$20)*0.01,"")</f>
        <v/>
      </c>
      <c r="P1993" s="66" t="str">
        <f>IF(A1993&lt;&gt;"",(Input!X1993*ScoringModel!$B$24+Input!Y1993*ScoringModel!$B$25+Input!Z1993*ScoringModel!$B$26+Input!AA1993*ScoringModel!$B$27+Input!AB1993*ScoringModel!$B$28+Input!AC1993*ScoringModel!$B$29+Input!AD1993*ScoringModel!$B$30)*0.01,"")</f>
        <v/>
      </c>
    </row>
    <row r="1994" spans="1:16" x14ac:dyDescent="0.25">
      <c r="A1994" s="154" t="str">
        <f>IF(Input!A1994&lt;&gt;"",Input!A1994,"")</f>
        <v/>
      </c>
      <c r="B1994" s="154" t="str">
        <f>IF(Input!D1994&lt;&gt;"",CONCATENATE(Input!D1994,", ",Input!C1994),"")</f>
        <v/>
      </c>
      <c r="C1994" s="154" t="str">
        <f>IF(Input!E1994&lt;&gt;"",Input!E1994,"")</f>
        <v/>
      </c>
      <c r="D1994" s="155" t="str">
        <f>IF(Input!F1994&lt;&gt;"",Input!F1994,"")</f>
        <v/>
      </c>
      <c r="E1994" s="154" t="str">
        <f>IF(Input!I1994&lt;&gt;"",CONCATENATE(Input!I1994,", ",LEFT(Input!H1994,1)),"")</f>
        <v/>
      </c>
      <c r="F1994" s="156"/>
      <c r="G1994" s="157" t="str">
        <f t="shared" si="31"/>
        <v/>
      </c>
      <c r="H1994" s="154" t="str">
        <f>IF(A1994&lt;&gt;"",VLOOKUP(G1994,ScoreRanges!$C$4:$E$8,3),"")</f>
        <v/>
      </c>
      <c r="I1994" s="156"/>
      <c r="J1994" s="129" t="str">
        <f>IF(AND(ConversionTable!$F$2&lt;&gt;"",A1994&lt;&gt;""),VLOOKUP(G1994,ConversionTable!B$2:D$402,3),"")</f>
        <v/>
      </c>
      <c r="K1994" s="66" t="str">
        <f>IF(AND(ConversionTable!$F$2&lt;&gt;"",A1994&lt;&gt;""),VLOOKUP(J1994,ConversionTable!I$4:K$7,3),"")</f>
        <v/>
      </c>
      <c r="M1994" s="66" t="str">
        <f>IF(A1994&lt;&gt;"",(Input!AE1994*ScoringModel!$B$11+Input!AF1994*ScoringModel!$B$21+Input!AG1994*ScoringModel!$B$31)*0.01,"")</f>
        <v/>
      </c>
      <c r="N1994" s="66" t="str">
        <f>IF(A1994&lt;&gt;"",(Input!J1994*ScoringModel!$B$4+Input!K1994*ScoringModel!$B$5+Input!L1994*ScoringModel!$B$6+Input!M1994*ScoringModel!$B$7+Input!N1994*ScoringModel!$B$8+Input!O1994*ScoringModel!$B$9+Input!P1994*ScoringModel!$B$10)*0.01,"")</f>
        <v/>
      </c>
      <c r="O1994" s="66" t="str">
        <f>IF(A1994&lt;&gt;"",(Input!Q1994*ScoringModel!$B$14+Input!R1994*ScoringModel!$B$15+Input!S1994*ScoringModel!$B$16+Input!T1994*ScoringModel!$B$17+Input!U1994*ScoringModel!$B$18+Input!V1994*ScoringModel!$B$19+Input!W1994*ScoringModel!$B$20)*0.01,"")</f>
        <v/>
      </c>
      <c r="P1994" s="66" t="str">
        <f>IF(A1994&lt;&gt;"",(Input!X1994*ScoringModel!$B$24+Input!Y1994*ScoringModel!$B$25+Input!Z1994*ScoringModel!$B$26+Input!AA1994*ScoringModel!$B$27+Input!AB1994*ScoringModel!$B$28+Input!AC1994*ScoringModel!$B$29+Input!AD1994*ScoringModel!$B$30)*0.01,"")</f>
        <v/>
      </c>
    </row>
    <row r="1995" spans="1:16" x14ac:dyDescent="0.25">
      <c r="A1995" s="154" t="str">
        <f>IF(Input!A1995&lt;&gt;"",Input!A1995,"")</f>
        <v/>
      </c>
      <c r="B1995" s="154" t="str">
        <f>IF(Input!D1995&lt;&gt;"",CONCATENATE(Input!D1995,", ",Input!C1995),"")</f>
        <v/>
      </c>
      <c r="C1995" s="154" t="str">
        <f>IF(Input!E1995&lt;&gt;"",Input!E1995,"")</f>
        <v/>
      </c>
      <c r="D1995" s="155" t="str">
        <f>IF(Input!F1995&lt;&gt;"",Input!F1995,"")</f>
        <v/>
      </c>
      <c r="E1995" s="154" t="str">
        <f>IF(Input!I1995&lt;&gt;"",CONCATENATE(Input!I1995,", ",LEFT(Input!H1995,1)),"")</f>
        <v/>
      </c>
      <c r="F1995" s="156"/>
      <c r="G1995" s="157" t="str">
        <f t="shared" si="31"/>
        <v/>
      </c>
      <c r="H1995" s="154" t="str">
        <f>IF(A1995&lt;&gt;"",VLOOKUP(G1995,ScoreRanges!$C$4:$E$8,3),"")</f>
        <v/>
      </c>
      <c r="I1995" s="156"/>
      <c r="J1995" s="129" t="str">
        <f>IF(AND(ConversionTable!$F$2&lt;&gt;"",A1995&lt;&gt;""),VLOOKUP(G1995,ConversionTable!B$2:D$402,3),"")</f>
        <v/>
      </c>
      <c r="K1995" s="66" t="str">
        <f>IF(AND(ConversionTable!$F$2&lt;&gt;"",A1995&lt;&gt;""),VLOOKUP(J1995,ConversionTable!I$4:K$7,3),"")</f>
        <v/>
      </c>
      <c r="M1995" s="66" t="str">
        <f>IF(A1995&lt;&gt;"",(Input!AE1995*ScoringModel!$B$11+Input!AF1995*ScoringModel!$B$21+Input!AG1995*ScoringModel!$B$31)*0.01,"")</f>
        <v/>
      </c>
      <c r="N1995" s="66" t="str">
        <f>IF(A1995&lt;&gt;"",(Input!J1995*ScoringModel!$B$4+Input!K1995*ScoringModel!$B$5+Input!L1995*ScoringModel!$B$6+Input!M1995*ScoringModel!$B$7+Input!N1995*ScoringModel!$B$8+Input!O1995*ScoringModel!$B$9+Input!P1995*ScoringModel!$B$10)*0.01,"")</f>
        <v/>
      </c>
      <c r="O1995" s="66" t="str">
        <f>IF(A1995&lt;&gt;"",(Input!Q1995*ScoringModel!$B$14+Input!R1995*ScoringModel!$B$15+Input!S1995*ScoringModel!$B$16+Input!T1995*ScoringModel!$B$17+Input!U1995*ScoringModel!$B$18+Input!V1995*ScoringModel!$B$19+Input!W1995*ScoringModel!$B$20)*0.01,"")</f>
        <v/>
      </c>
      <c r="P1995" s="66" t="str">
        <f>IF(A1995&lt;&gt;"",(Input!X1995*ScoringModel!$B$24+Input!Y1995*ScoringModel!$B$25+Input!Z1995*ScoringModel!$B$26+Input!AA1995*ScoringModel!$B$27+Input!AB1995*ScoringModel!$B$28+Input!AC1995*ScoringModel!$B$29+Input!AD1995*ScoringModel!$B$30)*0.01,"")</f>
        <v/>
      </c>
    </row>
    <row r="1996" spans="1:16" x14ac:dyDescent="0.25">
      <c r="A1996" s="154" t="str">
        <f>IF(Input!A1996&lt;&gt;"",Input!A1996,"")</f>
        <v/>
      </c>
      <c r="B1996" s="154" t="str">
        <f>IF(Input!D1996&lt;&gt;"",CONCATENATE(Input!D1996,", ",Input!C1996),"")</f>
        <v/>
      </c>
      <c r="C1996" s="154" t="str">
        <f>IF(Input!E1996&lt;&gt;"",Input!E1996,"")</f>
        <v/>
      </c>
      <c r="D1996" s="155" t="str">
        <f>IF(Input!F1996&lt;&gt;"",Input!F1996,"")</f>
        <v/>
      </c>
      <c r="E1996" s="154" t="str">
        <f>IF(Input!I1996&lt;&gt;"",CONCATENATE(Input!I1996,", ",LEFT(Input!H1996,1)),"")</f>
        <v/>
      </c>
      <c r="F1996" s="156"/>
      <c r="G1996" s="157" t="str">
        <f t="shared" si="31"/>
        <v/>
      </c>
      <c r="H1996" s="154" t="str">
        <f>IF(A1996&lt;&gt;"",VLOOKUP(G1996,ScoreRanges!$C$4:$E$8,3),"")</f>
        <v/>
      </c>
      <c r="I1996" s="156"/>
      <c r="J1996" s="129" t="str">
        <f>IF(AND(ConversionTable!$F$2&lt;&gt;"",A1996&lt;&gt;""),VLOOKUP(G1996,ConversionTable!B$2:D$402,3),"")</f>
        <v/>
      </c>
      <c r="K1996" s="66" t="str">
        <f>IF(AND(ConversionTable!$F$2&lt;&gt;"",A1996&lt;&gt;""),VLOOKUP(J1996,ConversionTable!I$4:K$7,3),"")</f>
        <v/>
      </c>
      <c r="M1996" s="66" t="str">
        <f>IF(A1996&lt;&gt;"",(Input!AE1996*ScoringModel!$B$11+Input!AF1996*ScoringModel!$B$21+Input!AG1996*ScoringModel!$B$31)*0.01,"")</f>
        <v/>
      </c>
      <c r="N1996" s="66" t="str">
        <f>IF(A1996&lt;&gt;"",(Input!J1996*ScoringModel!$B$4+Input!K1996*ScoringModel!$B$5+Input!L1996*ScoringModel!$B$6+Input!M1996*ScoringModel!$B$7+Input!N1996*ScoringModel!$B$8+Input!O1996*ScoringModel!$B$9+Input!P1996*ScoringModel!$B$10)*0.01,"")</f>
        <v/>
      </c>
      <c r="O1996" s="66" t="str">
        <f>IF(A1996&lt;&gt;"",(Input!Q1996*ScoringModel!$B$14+Input!R1996*ScoringModel!$B$15+Input!S1996*ScoringModel!$B$16+Input!T1996*ScoringModel!$B$17+Input!U1996*ScoringModel!$B$18+Input!V1996*ScoringModel!$B$19+Input!W1996*ScoringModel!$B$20)*0.01,"")</f>
        <v/>
      </c>
      <c r="P1996" s="66" t="str">
        <f>IF(A1996&lt;&gt;"",(Input!X1996*ScoringModel!$B$24+Input!Y1996*ScoringModel!$B$25+Input!Z1996*ScoringModel!$B$26+Input!AA1996*ScoringModel!$B$27+Input!AB1996*ScoringModel!$B$28+Input!AC1996*ScoringModel!$B$29+Input!AD1996*ScoringModel!$B$30)*0.01,"")</f>
        <v/>
      </c>
    </row>
    <row r="1997" spans="1:16" x14ac:dyDescent="0.25">
      <c r="A1997" s="154" t="str">
        <f>IF(Input!A1997&lt;&gt;"",Input!A1997,"")</f>
        <v/>
      </c>
      <c r="B1997" s="154" t="str">
        <f>IF(Input!D1997&lt;&gt;"",CONCATENATE(Input!D1997,", ",Input!C1997),"")</f>
        <v/>
      </c>
      <c r="C1997" s="154" t="str">
        <f>IF(Input!E1997&lt;&gt;"",Input!E1997,"")</f>
        <v/>
      </c>
      <c r="D1997" s="155" t="str">
        <f>IF(Input!F1997&lt;&gt;"",Input!F1997,"")</f>
        <v/>
      </c>
      <c r="E1997" s="154" t="str">
        <f>IF(Input!I1997&lt;&gt;"",CONCATENATE(Input!I1997,", ",LEFT(Input!H1997,1)),"")</f>
        <v/>
      </c>
      <c r="F1997" s="156"/>
      <c r="G1997" s="157" t="str">
        <f t="shared" si="31"/>
        <v/>
      </c>
      <c r="H1997" s="154" t="str">
        <f>IF(A1997&lt;&gt;"",VLOOKUP(G1997,ScoreRanges!$C$4:$E$8,3),"")</f>
        <v/>
      </c>
      <c r="I1997" s="156"/>
      <c r="J1997" s="129" t="str">
        <f>IF(AND(ConversionTable!$F$2&lt;&gt;"",A1997&lt;&gt;""),VLOOKUP(G1997,ConversionTable!B$2:D$402,3),"")</f>
        <v/>
      </c>
      <c r="K1997" s="66" t="str">
        <f>IF(AND(ConversionTable!$F$2&lt;&gt;"",A1997&lt;&gt;""),VLOOKUP(J1997,ConversionTable!I$4:K$7,3),"")</f>
        <v/>
      </c>
      <c r="M1997" s="66" t="str">
        <f>IF(A1997&lt;&gt;"",(Input!AE1997*ScoringModel!$B$11+Input!AF1997*ScoringModel!$B$21+Input!AG1997*ScoringModel!$B$31)*0.01,"")</f>
        <v/>
      </c>
      <c r="N1997" s="66" t="str">
        <f>IF(A1997&lt;&gt;"",(Input!J1997*ScoringModel!$B$4+Input!K1997*ScoringModel!$B$5+Input!L1997*ScoringModel!$B$6+Input!M1997*ScoringModel!$B$7+Input!N1997*ScoringModel!$B$8+Input!O1997*ScoringModel!$B$9+Input!P1997*ScoringModel!$B$10)*0.01,"")</f>
        <v/>
      </c>
      <c r="O1997" s="66" t="str">
        <f>IF(A1997&lt;&gt;"",(Input!Q1997*ScoringModel!$B$14+Input!R1997*ScoringModel!$B$15+Input!S1997*ScoringModel!$B$16+Input!T1997*ScoringModel!$B$17+Input!U1997*ScoringModel!$B$18+Input!V1997*ScoringModel!$B$19+Input!W1997*ScoringModel!$B$20)*0.01,"")</f>
        <v/>
      </c>
      <c r="P1997" s="66" t="str">
        <f>IF(A1997&lt;&gt;"",(Input!X1997*ScoringModel!$B$24+Input!Y1997*ScoringModel!$B$25+Input!Z1997*ScoringModel!$B$26+Input!AA1997*ScoringModel!$B$27+Input!AB1997*ScoringModel!$B$28+Input!AC1997*ScoringModel!$B$29+Input!AD1997*ScoringModel!$B$30)*0.01,"")</f>
        <v/>
      </c>
    </row>
    <row r="1998" spans="1:16" x14ac:dyDescent="0.25">
      <c r="A1998" s="154" t="str">
        <f>IF(Input!A1998&lt;&gt;"",Input!A1998,"")</f>
        <v/>
      </c>
      <c r="B1998" s="154" t="str">
        <f>IF(Input!D1998&lt;&gt;"",CONCATENATE(Input!D1998,", ",Input!C1998),"")</f>
        <v/>
      </c>
      <c r="C1998" s="154" t="str">
        <f>IF(Input!E1998&lt;&gt;"",Input!E1998,"")</f>
        <v/>
      </c>
      <c r="D1998" s="155" t="str">
        <f>IF(Input!F1998&lt;&gt;"",Input!F1998,"")</f>
        <v/>
      </c>
      <c r="E1998" s="154" t="str">
        <f>IF(Input!I1998&lt;&gt;"",CONCATENATE(Input!I1998,", ",LEFT(Input!H1998,1)),"")</f>
        <v/>
      </c>
      <c r="F1998" s="156"/>
      <c r="G1998" s="157" t="str">
        <f t="shared" si="31"/>
        <v/>
      </c>
      <c r="H1998" s="154" t="str">
        <f>IF(A1998&lt;&gt;"",VLOOKUP(G1998,ScoreRanges!$C$4:$E$8,3),"")</f>
        <v/>
      </c>
      <c r="I1998" s="156"/>
      <c r="J1998" s="129" t="str">
        <f>IF(AND(ConversionTable!$F$2&lt;&gt;"",A1998&lt;&gt;""),VLOOKUP(G1998,ConversionTable!B$2:D$402,3),"")</f>
        <v/>
      </c>
      <c r="K1998" s="66" t="str">
        <f>IF(AND(ConversionTable!$F$2&lt;&gt;"",A1998&lt;&gt;""),VLOOKUP(J1998,ConversionTable!I$4:K$7,3),"")</f>
        <v/>
      </c>
      <c r="M1998" s="66" t="str">
        <f>IF(A1998&lt;&gt;"",(Input!AE1998*ScoringModel!$B$11+Input!AF1998*ScoringModel!$B$21+Input!AG1998*ScoringModel!$B$31)*0.01,"")</f>
        <v/>
      </c>
      <c r="N1998" s="66" t="str">
        <f>IF(A1998&lt;&gt;"",(Input!J1998*ScoringModel!$B$4+Input!K1998*ScoringModel!$B$5+Input!L1998*ScoringModel!$B$6+Input!M1998*ScoringModel!$B$7+Input!N1998*ScoringModel!$B$8+Input!O1998*ScoringModel!$B$9+Input!P1998*ScoringModel!$B$10)*0.01,"")</f>
        <v/>
      </c>
      <c r="O1998" s="66" t="str">
        <f>IF(A1998&lt;&gt;"",(Input!Q1998*ScoringModel!$B$14+Input!R1998*ScoringModel!$B$15+Input!S1998*ScoringModel!$B$16+Input!T1998*ScoringModel!$B$17+Input!U1998*ScoringModel!$B$18+Input!V1998*ScoringModel!$B$19+Input!W1998*ScoringModel!$B$20)*0.01,"")</f>
        <v/>
      </c>
      <c r="P1998" s="66" t="str">
        <f>IF(A1998&lt;&gt;"",(Input!X1998*ScoringModel!$B$24+Input!Y1998*ScoringModel!$B$25+Input!Z1998*ScoringModel!$B$26+Input!AA1998*ScoringModel!$B$27+Input!AB1998*ScoringModel!$B$28+Input!AC1998*ScoringModel!$B$29+Input!AD1998*ScoringModel!$B$30)*0.01,"")</f>
        <v/>
      </c>
    </row>
    <row r="1999" spans="1:16" x14ac:dyDescent="0.25">
      <c r="A1999" s="154" t="str">
        <f>IF(Input!A1999&lt;&gt;"",Input!A1999,"")</f>
        <v/>
      </c>
      <c r="B1999" s="154" t="str">
        <f>IF(Input!D1999&lt;&gt;"",CONCATENATE(Input!D1999,", ",Input!C1999),"")</f>
        <v/>
      </c>
      <c r="C1999" s="154" t="str">
        <f>IF(Input!E1999&lt;&gt;"",Input!E1999,"")</f>
        <v/>
      </c>
      <c r="D1999" s="155" t="str">
        <f>IF(Input!F1999&lt;&gt;"",Input!F1999,"")</f>
        <v/>
      </c>
      <c r="E1999" s="154" t="str">
        <f>IF(Input!I1999&lt;&gt;"",CONCATENATE(Input!I1999,", ",LEFT(Input!H1999,1)),"")</f>
        <v/>
      </c>
      <c r="F1999" s="156"/>
      <c r="G1999" s="157" t="str">
        <f t="shared" si="31"/>
        <v/>
      </c>
      <c r="H1999" s="154" t="str">
        <f>IF(A1999&lt;&gt;"",VLOOKUP(G1999,ScoreRanges!$C$4:$E$8,3),"")</f>
        <v/>
      </c>
      <c r="I1999" s="156"/>
      <c r="J1999" s="129" t="str">
        <f>IF(AND(ConversionTable!$F$2&lt;&gt;"",A1999&lt;&gt;""),VLOOKUP(G1999,ConversionTable!B$2:D$402,3),"")</f>
        <v/>
      </c>
      <c r="K1999" s="66" t="str">
        <f>IF(AND(ConversionTable!$F$2&lt;&gt;"",A1999&lt;&gt;""),VLOOKUP(J1999,ConversionTable!I$4:K$7,3),"")</f>
        <v/>
      </c>
      <c r="M1999" s="66" t="str">
        <f>IF(A1999&lt;&gt;"",(Input!AE1999*ScoringModel!$B$11+Input!AF1999*ScoringModel!$B$21+Input!AG1999*ScoringModel!$B$31)*0.01,"")</f>
        <v/>
      </c>
      <c r="N1999" s="66" t="str">
        <f>IF(A1999&lt;&gt;"",(Input!J1999*ScoringModel!$B$4+Input!K1999*ScoringModel!$B$5+Input!L1999*ScoringModel!$B$6+Input!M1999*ScoringModel!$B$7+Input!N1999*ScoringModel!$B$8+Input!O1999*ScoringModel!$B$9+Input!P1999*ScoringModel!$B$10)*0.01,"")</f>
        <v/>
      </c>
      <c r="O1999" s="66" t="str">
        <f>IF(A1999&lt;&gt;"",(Input!Q1999*ScoringModel!$B$14+Input!R1999*ScoringModel!$B$15+Input!S1999*ScoringModel!$B$16+Input!T1999*ScoringModel!$B$17+Input!U1999*ScoringModel!$B$18+Input!V1999*ScoringModel!$B$19+Input!W1999*ScoringModel!$B$20)*0.01,"")</f>
        <v/>
      </c>
      <c r="P1999" s="66" t="str">
        <f>IF(A1999&lt;&gt;"",(Input!X1999*ScoringModel!$B$24+Input!Y1999*ScoringModel!$B$25+Input!Z1999*ScoringModel!$B$26+Input!AA1999*ScoringModel!$B$27+Input!AB1999*ScoringModel!$B$28+Input!AC1999*ScoringModel!$B$29+Input!AD1999*ScoringModel!$B$30)*0.01,"")</f>
        <v/>
      </c>
    </row>
    <row r="2000" spans="1:16" x14ac:dyDescent="0.25">
      <c r="A2000" s="154" t="str">
        <f>IF(Input!A2000&lt;&gt;"",Input!A2000,"")</f>
        <v/>
      </c>
      <c r="B2000" s="154" t="str">
        <f>IF(Input!D2000&lt;&gt;"",CONCATENATE(Input!D2000,", ",Input!C2000),"")</f>
        <v/>
      </c>
      <c r="C2000" s="154" t="str">
        <f>IF(Input!E2000&lt;&gt;"",Input!E2000,"")</f>
        <v/>
      </c>
      <c r="D2000" s="155" t="str">
        <f>IF(Input!F2000&lt;&gt;"",Input!F2000,"")</f>
        <v/>
      </c>
      <c r="E2000" s="154" t="str">
        <f>IF(Input!I2000&lt;&gt;"",CONCATENATE(Input!I2000,", ",LEFT(Input!H2000,1)),"")</f>
        <v/>
      </c>
      <c r="F2000" s="156"/>
      <c r="G2000" s="157" t="str">
        <f t="shared" si="31"/>
        <v/>
      </c>
      <c r="H2000" s="154" t="str">
        <f>IF(A2000&lt;&gt;"",VLOOKUP(G2000,ScoreRanges!$C$4:$E$8,3),"")</f>
        <v/>
      </c>
      <c r="I2000" s="156"/>
      <c r="J2000" s="129" t="str">
        <f>IF(AND(ConversionTable!$F$2&lt;&gt;"",A2000&lt;&gt;""),VLOOKUP(G2000,ConversionTable!B$2:D$402,3),"")</f>
        <v/>
      </c>
      <c r="K2000" s="66" t="str">
        <f>IF(AND(ConversionTable!$F$2&lt;&gt;"",A2000&lt;&gt;""),VLOOKUP(J2000,ConversionTable!I$4:K$7,3),"")</f>
        <v/>
      </c>
      <c r="M2000" s="66" t="str">
        <f>IF(A2000&lt;&gt;"",(Input!AE2000*ScoringModel!$B$11+Input!AF2000*ScoringModel!$B$21+Input!AG2000*ScoringModel!$B$31)*0.01,"")</f>
        <v/>
      </c>
      <c r="N2000" s="66" t="str">
        <f>IF(A2000&lt;&gt;"",(Input!J2000*ScoringModel!$B$4+Input!K2000*ScoringModel!$B$5+Input!L2000*ScoringModel!$B$6+Input!M2000*ScoringModel!$B$7+Input!N2000*ScoringModel!$B$8+Input!O2000*ScoringModel!$B$9+Input!P2000*ScoringModel!$B$10)*0.01,"")</f>
        <v/>
      </c>
      <c r="O2000" s="66" t="str">
        <f>IF(A2000&lt;&gt;"",(Input!Q2000*ScoringModel!$B$14+Input!R2000*ScoringModel!$B$15+Input!S2000*ScoringModel!$B$16+Input!T2000*ScoringModel!$B$17+Input!U2000*ScoringModel!$B$18+Input!V2000*ScoringModel!$B$19+Input!W2000*ScoringModel!$B$20)*0.01,"")</f>
        <v/>
      </c>
      <c r="P2000" s="66" t="str">
        <f>IF(A2000&lt;&gt;"",(Input!X2000*ScoringModel!$B$24+Input!Y2000*ScoringModel!$B$25+Input!Z2000*ScoringModel!$B$26+Input!AA2000*ScoringModel!$B$27+Input!AB2000*ScoringModel!$B$28+Input!AC2000*ScoringModel!$B$29+Input!AD2000*ScoringModel!$B$30)*0.01,"")</f>
        <v/>
      </c>
    </row>
    <row r="2001" spans="1:16" x14ac:dyDescent="0.25">
      <c r="A2001" s="154" t="str">
        <f>IF(Input!A2001&lt;&gt;"",Input!A2001,"")</f>
        <v/>
      </c>
      <c r="B2001" s="154" t="str">
        <f>IF(Input!D2001&lt;&gt;"",CONCATENATE(Input!D2001,", ",Input!C2001),"")</f>
        <v/>
      </c>
      <c r="C2001" s="154" t="str">
        <f>IF(Input!E2001&lt;&gt;"",Input!E2001,"")</f>
        <v/>
      </c>
      <c r="D2001" s="155" t="str">
        <f>IF(Input!F2001&lt;&gt;"",Input!F2001,"")</f>
        <v/>
      </c>
      <c r="E2001" s="154" t="str">
        <f>IF(Input!I2001&lt;&gt;"",CONCATENATE(Input!I2001,", ",LEFT(Input!H2001,1)),"")</f>
        <v/>
      </c>
      <c r="F2001" s="156"/>
      <c r="G2001" s="157" t="str">
        <f t="shared" si="31"/>
        <v/>
      </c>
      <c r="H2001" s="154" t="str">
        <f>IF(A2001&lt;&gt;"",VLOOKUP(G2001,ScoreRanges!$C$4:$E$8,3),"")</f>
        <v/>
      </c>
      <c r="I2001" s="156"/>
      <c r="J2001" s="129" t="str">
        <f>IF(AND(ConversionTable!$F$2&lt;&gt;"",A2001&lt;&gt;""),VLOOKUP(G2001,ConversionTable!B$2:D$402,3),"")</f>
        <v/>
      </c>
      <c r="K2001" s="66" t="str">
        <f>IF(AND(ConversionTable!$F$2&lt;&gt;"",A2001&lt;&gt;""),VLOOKUP(J2001,ConversionTable!I$4:K$7,3),"")</f>
        <v/>
      </c>
      <c r="M2001" s="66" t="str">
        <f>IF(A2001&lt;&gt;"",(Input!AE2001*ScoringModel!$B$11+Input!AF2001*ScoringModel!$B$21+Input!AG2001*ScoringModel!$B$31)*0.01,"")</f>
        <v/>
      </c>
      <c r="N2001" s="66" t="str">
        <f>IF(A2001&lt;&gt;"",(Input!J2001*ScoringModel!$B$4+Input!K2001*ScoringModel!$B$5+Input!L2001*ScoringModel!$B$6+Input!M2001*ScoringModel!$B$7+Input!N2001*ScoringModel!$B$8+Input!O2001*ScoringModel!$B$9+Input!P2001*ScoringModel!$B$10)*0.01,"")</f>
        <v/>
      </c>
      <c r="O2001" s="66" t="str">
        <f>IF(A2001&lt;&gt;"",(Input!Q2001*ScoringModel!$B$14+Input!R2001*ScoringModel!$B$15+Input!S2001*ScoringModel!$B$16+Input!T2001*ScoringModel!$B$17+Input!U2001*ScoringModel!$B$18+Input!V2001*ScoringModel!$B$19+Input!W2001*ScoringModel!$B$20)*0.01,"")</f>
        <v/>
      </c>
      <c r="P2001" s="66" t="str">
        <f>IF(A2001&lt;&gt;"",(Input!X2001*ScoringModel!$B$24+Input!Y2001*ScoringModel!$B$25+Input!Z2001*ScoringModel!$B$26+Input!AA2001*ScoringModel!$B$27+Input!AB2001*ScoringModel!$B$28+Input!AC2001*ScoringModel!$B$29+Input!AD2001*ScoringModel!$B$30)*0.01,"")</f>
        <v/>
      </c>
    </row>
    <row r="2002" spans="1:16" x14ac:dyDescent="0.25">
      <c r="A2002" s="154" t="str">
        <f>IF(Input!A2002&lt;&gt;"",Input!A2002,"")</f>
        <v/>
      </c>
      <c r="B2002" s="154" t="str">
        <f>IF(Input!D2002&lt;&gt;"",CONCATENATE(Input!D2002,", ",Input!C2002),"")</f>
        <v/>
      </c>
      <c r="C2002" s="154" t="str">
        <f>IF(Input!E2002&lt;&gt;"",Input!E2002,"")</f>
        <v/>
      </c>
      <c r="D2002" s="155" t="str">
        <f>IF(Input!F2002&lt;&gt;"",Input!F2002,"")</f>
        <v/>
      </c>
      <c r="E2002" s="154" t="str">
        <f>IF(Input!I2002&lt;&gt;"",CONCATENATE(Input!I2002,", ",LEFT(Input!H2002,1)),"")</f>
        <v/>
      </c>
      <c r="F2002" s="156"/>
      <c r="G2002" s="157" t="str">
        <f t="shared" si="31"/>
        <v/>
      </c>
      <c r="H2002" s="154" t="str">
        <f>IF(A2002&lt;&gt;"",VLOOKUP(G2002,ScoreRanges!$C$4:$E$8,3),"")</f>
        <v/>
      </c>
      <c r="I2002" s="156"/>
      <c r="J2002" s="129" t="str">
        <f>IF(AND(ConversionTable!$F$2&lt;&gt;"",A2002&lt;&gt;""),VLOOKUP(G2002,ConversionTable!B$2:D$402,3),"")</f>
        <v/>
      </c>
      <c r="K2002" s="66" t="str">
        <f>IF(AND(ConversionTable!$F$2&lt;&gt;"",A2002&lt;&gt;""),VLOOKUP(J2002,ConversionTable!I$4:K$7,3),"")</f>
        <v/>
      </c>
      <c r="M2002" s="66" t="str">
        <f>IF(A2002&lt;&gt;"",(Input!AE2002*ScoringModel!$B$11+Input!AF2002*ScoringModel!$B$21+Input!AG2002*ScoringModel!$B$31)*0.01,"")</f>
        <v/>
      </c>
      <c r="N2002" s="66" t="str">
        <f>IF(A2002&lt;&gt;"",(Input!J2002*ScoringModel!$B$4+Input!K2002*ScoringModel!$B$5+Input!L2002*ScoringModel!$B$6+Input!M2002*ScoringModel!$B$7+Input!N2002*ScoringModel!$B$8+Input!O2002*ScoringModel!$B$9+Input!P2002*ScoringModel!$B$10)*0.01,"")</f>
        <v/>
      </c>
      <c r="O2002" s="66" t="str">
        <f>IF(A2002&lt;&gt;"",(Input!Q2002*ScoringModel!$B$14+Input!R2002*ScoringModel!$B$15+Input!S2002*ScoringModel!$B$16+Input!T2002*ScoringModel!$B$17+Input!U2002*ScoringModel!$B$18+Input!V2002*ScoringModel!$B$19+Input!W2002*ScoringModel!$B$20)*0.01,"")</f>
        <v/>
      </c>
      <c r="P2002" s="66" t="str">
        <f>IF(A2002&lt;&gt;"",(Input!X2002*ScoringModel!$B$24+Input!Y2002*ScoringModel!$B$25+Input!Z2002*ScoringModel!$B$26+Input!AA2002*ScoringModel!$B$27+Input!AB2002*ScoringModel!$B$28+Input!AC2002*ScoringModel!$B$29+Input!AD2002*ScoringModel!$B$30)*0.01,"")</f>
        <v/>
      </c>
    </row>
    <row r="2003" spans="1:16" x14ac:dyDescent="0.25">
      <c r="A2003" s="154" t="str">
        <f>IF(Input!A2003&lt;&gt;"",Input!A2003,"")</f>
        <v/>
      </c>
      <c r="B2003" s="154" t="str">
        <f>IF(Input!D2003&lt;&gt;"",CONCATENATE(Input!D2003,", ",Input!C2003),"")</f>
        <v/>
      </c>
      <c r="C2003" s="154" t="str">
        <f>IF(Input!E2003&lt;&gt;"",Input!E2003,"")</f>
        <v/>
      </c>
      <c r="D2003" s="155" t="str">
        <f>IF(Input!F2003&lt;&gt;"",Input!F2003,"")</f>
        <v/>
      </c>
      <c r="E2003" s="154" t="str">
        <f>IF(Input!I2003&lt;&gt;"",CONCATENATE(Input!I2003,", ",LEFT(Input!H2003,1)),"")</f>
        <v/>
      </c>
      <c r="F2003" s="156"/>
      <c r="G2003" s="157" t="str">
        <f t="shared" si="31"/>
        <v/>
      </c>
      <c r="H2003" s="154" t="str">
        <f>IF(A2003&lt;&gt;"",VLOOKUP(G2003,ScoreRanges!$C$4:$E$8,3),"")</f>
        <v/>
      </c>
      <c r="I2003" s="156"/>
      <c r="J2003" s="129" t="str">
        <f>IF(AND(ConversionTable!$F$2&lt;&gt;"",A2003&lt;&gt;""),VLOOKUP(G2003,ConversionTable!B$2:D$402,3),"")</f>
        <v/>
      </c>
      <c r="K2003" s="66" t="str">
        <f>IF(AND(ConversionTable!$F$2&lt;&gt;"",A2003&lt;&gt;""),VLOOKUP(J2003,ConversionTable!I$4:K$7,3),"")</f>
        <v/>
      </c>
      <c r="M2003" s="66" t="str">
        <f>IF(A2003&lt;&gt;"",(Input!AE2003*ScoringModel!$B$11+Input!AF2003*ScoringModel!$B$21+Input!AG2003*ScoringModel!$B$31)*0.01,"")</f>
        <v/>
      </c>
      <c r="N2003" s="66" t="str">
        <f>IF(A2003&lt;&gt;"",(Input!J2003*ScoringModel!$B$4+Input!K2003*ScoringModel!$B$5+Input!L2003*ScoringModel!$B$6+Input!M2003*ScoringModel!$B$7+Input!N2003*ScoringModel!$B$8+Input!O2003*ScoringModel!$B$9+Input!P2003*ScoringModel!$B$10)*0.01,"")</f>
        <v/>
      </c>
      <c r="O2003" s="66" t="str">
        <f>IF(A2003&lt;&gt;"",(Input!Q2003*ScoringModel!$B$14+Input!R2003*ScoringModel!$B$15+Input!S2003*ScoringModel!$B$16+Input!T2003*ScoringModel!$B$17+Input!U2003*ScoringModel!$B$18+Input!V2003*ScoringModel!$B$19+Input!W2003*ScoringModel!$B$20)*0.01,"")</f>
        <v/>
      </c>
      <c r="P2003" s="66" t="str">
        <f>IF(A2003&lt;&gt;"",(Input!X2003*ScoringModel!$B$24+Input!Y2003*ScoringModel!$B$25+Input!Z2003*ScoringModel!$B$26+Input!AA2003*ScoringModel!$B$27+Input!AB2003*ScoringModel!$B$28+Input!AC2003*ScoringModel!$B$29+Input!AD2003*ScoringModel!$B$30)*0.01,"")</f>
        <v/>
      </c>
    </row>
    <row r="2004" spans="1:16" x14ac:dyDescent="0.25">
      <c r="A2004" s="154" t="str">
        <f>IF(Input!A2004&lt;&gt;"",Input!A2004,"")</f>
        <v/>
      </c>
      <c r="B2004" s="154" t="str">
        <f>IF(Input!D2004&lt;&gt;"",CONCATENATE(Input!D2004,", ",Input!C2004),"")</f>
        <v/>
      </c>
      <c r="C2004" s="154" t="str">
        <f>IF(Input!E2004&lt;&gt;"",Input!E2004,"")</f>
        <v/>
      </c>
      <c r="D2004" s="155" t="str">
        <f>IF(Input!F2004&lt;&gt;"",Input!F2004,"")</f>
        <v/>
      </c>
      <c r="E2004" s="154" t="str">
        <f>IF(Input!I2004&lt;&gt;"",CONCATENATE(Input!I2004,", ",LEFT(Input!H2004,1)),"")</f>
        <v/>
      </c>
      <c r="F2004" s="156"/>
      <c r="G2004" s="157" t="str">
        <f t="shared" si="31"/>
        <v/>
      </c>
      <c r="H2004" s="154" t="str">
        <f>IF(A2004&lt;&gt;"",VLOOKUP(G2004,ScoreRanges!$C$4:$E$8,3),"")</f>
        <v/>
      </c>
      <c r="I2004" s="156"/>
      <c r="J2004" s="129" t="str">
        <f>IF(AND(ConversionTable!$F$2&lt;&gt;"",A2004&lt;&gt;""),VLOOKUP(G2004,ConversionTable!B$2:D$402,3),"")</f>
        <v/>
      </c>
      <c r="K2004" s="66" t="str">
        <f>IF(AND(ConversionTable!$F$2&lt;&gt;"",A2004&lt;&gt;""),VLOOKUP(J2004,ConversionTable!I$4:K$7,3),"")</f>
        <v/>
      </c>
      <c r="M2004" s="66" t="str">
        <f>IF(A2004&lt;&gt;"",(Input!AE2004*ScoringModel!$B$11+Input!AF2004*ScoringModel!$B$21+Input!AG2004*ScoringModel!$B$31)*0.01,"")</f>
        <v/>
      </c>
      <c r="N2004" s="66" t="str">
        <f>IF(A2004&lt;&gt;"",(Input!J2004*ScoringModel!$B$4+Input!K2004*ScoringModel!$B$5+Input!L2004*ScoringModel!$B$6+Input!M2004*ScoringModel!$B$7+Input!N2004*ScoringModel!$B$8+Input!O2004*ScoringModel!$B$9+Input!P2004*ScoringModel!$B$10)*0.01,"")</f>
        <v/>
      </c>
      <c r="O2004" s="66" t="str">
        <f>IF(A2004&lt;&gt;"",(Input!Q2004*ScoringModel!$B$14+Input!R2004*ScoringModel!$B$15+Input!S2004*ScoringModel!$B$16+Input!T2004*ScoringModel!$B$17+Input!U2004*ScoringModel!$B$18+Input!V2004*ScoringModel!$B$19+Input!W2004*ScoringModel!$B$20)*0.01,"")</f>
        <v/>
      </c>
      <c r="P2004" s="66" t="str">
        <f>IF(A2004&lt;&gt;"",(Input!X2004*ScoringModel!$B$24+Input!Y2004*ScoringModel!$B$25+Input!Z2004*ScoringModel!$B$26+Input!AA2004*ScoringModel!$B$27+Input!AB2004*ScoringModel!$B$28+Input!AC2004*ScoringModel!$B$29+Input!AD2004*ScoringModel!$B$30)*0.01,"")</f>
        <v/>
      </c>
    </row>
    <row r="2005" spans="1:16" x14ac:dyDescent="0.25">
      <c r="A2005" s="154" t="str">
        <f>IF(Input!A2005&lt;&gt;"",Input!A2005,"")</f>
        <v/>
      </c>
      <c r="B2005" s="154" t="str">
        <f>IF(Input!D2005&lt;&gt;"",CONCATENATE(Input!D2005,", ",Input!C2005),"")</f>
        <v/>
      </c>
      <c r="C2005" s="154" t="str">
        <f>IF(Input!E2005&lt;&gt;"",Input!E2005,"")</f>
        <v/>
      </c>
      <c r="D2005" s="155" t="str">
        <f>IF(Input!F2005&lt;&gt;"",Input!F2005,"")</f>
        <v/>
      </c>
      <c r="E2005" s="154" t="str">
        <f>IF(Input!I2005&lt;&gt;"",CONCATENATE(Input!I2005,", ",LEFT(Input!H2005,1)),"")</f>
        <v/>
      </c>
      <c r="F2005" s="156"/>
      <c r="G2005" s="157" t="str">
        <f t="shared" si="31"/>
        <v/>
      </c>
      <c r="H2005" s="154" t="str">
        <f>IF(A2005&lt;&gt;"",VLOOKUP(G2005,ScoreRanges!$C$4:$E$8,3),"")</f>
        <v/>
      </c>
      <c r="I2005" s="156"/>
      <c r="J2005" s="129" t="str">
        <f>IF(AND(ConversionTable!$F$2&lt;&gt;"",A2005&lt;&gt;""),VLOOKUP(G2005,ConversionTable!B$2:D$402,3),"")</f>
        <v/>
      </c>
      <c r="K2005" s="66" t="str">
        <f>IF(AND(ConversionTable!$F$2&lt;&gt;"",A2005&lt;&gt;""),VLOOKUP(J2005,ConversionTable!I$4:K$7,3),"")</f>
        <v/>
      </c>
      <c r="M2005" s="66" t="str">
        <f>IF(A2005&lt;&gt;"",(Input!AE2005*ScoringModel!$B$11+Input!AF2005*ScoringModel!$B$21+Input!AG2005*ScoringModel!$B$31)*0.01,"")</f>
        <v/>
      </c>
      <c r="N2005" s="66" t="str">
        <f>IF(A2005&lt;&gt;"",(Input!J2005*ScoringModel!$B$4+Input!K2005*ScoringModel!$B$5+Input!L2005*ScoringModel!$B$6+Input!M2005*ScoringModel!$B$7+Input!N2005*ScoringModel!$B$8+Input!O2005*ScoringModel!$B$9+Input!P2005*ScoringModel!$B$10)*0.01,"")</f>
        <v/>
      </c>
      <c r="O2005" s="66" t="str">
        <f>IF(A2005&lt;&gt;"",(Input!Q2005*ScoringModel!$B$14+Input!R2005*ScoringModel!$B$15+Input!S2005*ScoringModel!$B$16+Input!T2005*ScoringModel!$B$17+Input!U2005*ScoringModel!$B$18+Input!V2005*ScoringModel!$B$19+Input!W2005*ScoringModel!$B$20)*0.01,"")</f>
        <v/>
      </c>
      <c r="P2005" s="66" t="str">
        <f>IF(A2005&lt;&gt;"",(Input!X2005*ScoringModel!$B$24+Input!Y2005*ScoringModel!$B$25+Input!Z2005*ScoringModel!$B$26+Input!AA2005*ScoringModel!$B$27+Input!AB2005*ScoringModel!$B$28+Input!AC2005*ScoringModel!$B$29+Input!AD2005*ScoringModel!$B$30)*0.01,"")</f>
        <v/>
      </c>
    </row>
    <row r="2006" spans="1:16" x14ac:dyDescent="0.25">
      <c r="A2006" s="154" t="str">
        <f>IF(Input!A2006&lt;&gt;"",Input!A2006,"")</f>
        <v/>
      </c>
      <c r="B2006" s="154" t="str">
        <f>IF(Input!D2006&lt;&gt;"",CONCATENATE(Input!D2006,", ",Input!C2006),"")</f>
        <v/>
      </c>
      <c r="C2006" s="154" t="str">
        <f>IF(Input!E2006&lt;&gt;"",Input!E2006,"")</f>
        <v/>
      </c>
      <c r="D2006" s="155" t="str">
        <f>IF(Input!F2006&lt;&gt;"",Input!F2006,"")</f>
        <v/>
      </c>
      <c r="E2006" s="154" t="str">
        <f>IF(Input!I2006&lt;&gt;"",CONCATENATE(Input!I2006,", ",LEFT(Input!H2006,1)),"")</f>
        <v/>
      </c>
      <c r="F2006" s="156"/>
      <c r="G2006" s="157" t="str">
        <f t="shared" si="31"/>
        <v/>
      </c>
      <c r="H2006" s="154" t="str">
        <f>IF(A2006&lt;&gt;"",VLOOKUP(G2006,ScoreRanges!$C$4:$E$8,3),"")</f>
        <v/>
      </c>
      <c r="I2006" s="156"/>
      <c r="J2006" s="129" t="str">
        <f>IF(AND(ConversionTable!$F$2&lt;&gt;"",A2006&lt;&gt;""),VLOOKUP(G2006,ConversionTable!B$2:D$402,3),"")</f>
        <v/>
      </c>
      <c r="K2006" s="66" t="str">
        <f>IF(AND(ConversionTable!$F$2&lt;&gt;"",A2006&lt;&gt;""),VLOOKUP(J2006,ConversionTable!I$4:K$7,3),"")</f>
        <v/>
      </c>
      <c r="M2006" s="66" t="str">
        <f>IF(A2006&lt;&gt;"",(Input!AE2006*ScoringModel!$B$11+Input!AF2006*ScoringModel!$B$21+Input!AG2006*ScoringModel!$B$31)*0.01,"")</f>
        <v/>
      </c>
      <c r="N2006" s="66" t="str">
        <f>IF(A2006&lt;&gt;"",(Input!J2006*ScoringModel!$B$4+Input!K2006*ScoringModel!$B$5+Input!L2006*ScoringModel!$B$6+Input!M2006*ScoringModel!$B$7+Input!N2006*ScoringModel!$B$8+Input!O2006*ScoringModel!$B$9+Input!P2006*ScoringModel!$B$10)*0.01,"")</f>
        <v/>
      </c>
      <c r="O2006" s="66" t="str">
        <f>IF(A2006&lt;&gt;"",(Input!Q2006*ScoringModel!$B$14+Input!R2006*ScoringModel!$B$15+Input!S2006*ScoringModel!$B$16+Input!T2006*ScoringModel!$B$17+Input!U2006*ScoringModel!$B$18+Input!V2006*ScoringModel!$B$19+Input!W2006*ScoringModel!$B$20)*0.01,"")</f>
        <v/>
      </c>
      <c r="P2006" s="66" t="str">
        <f>IF(A2006&lt;&gt;"",(Input!X2006*ScoringModel!$B$24+Input!Y2006*ScoringModel!$B$25+Input!Z2006*ScoringModel!$B$26+Input!AA2006*ScoringModel!$B$27+Input!AB2006*ScoringModel!$B$28+Input!AC2006*ScoringModel!$B$29+Input!AD2006*ScoringModel!$B$30)*0.01,"")</f>
        <v/>
      </c>
    </row>
    <row r="2007" spans="1:16" x14ac:dyDescent="0.25">
      <c r="A2007" s="154" t="str">
        <f>IF(Input!A2007&lt;&gt;"",Input!A2007,"")</f>
        <v/>
      </c>
      <c r="B2007" s="154" t="str">
        <f>IF(Input!D2007&lt;&gt;"",CONCATENATE(Input!D2007,", ",Input!C2007),"")</f>
        <v/>
      </c>
      <c r="C2007" s="154" t="str">
        <f>IF(Input!E2007&lt;&gt;"",Input!E2007,"")</f>
        <v/>
      </c>
      <c r="D2007" s="155" t="str">
        <f>IF(Input!F2007&lt;&gt;"",Input!F2007,"")</f>
        <v/>
      </c>
      <c r="E2007" s="154" t="str">
        <f>IF(Input!I2007&lt;&gt;"",CONCATENATE(Input!I2007,", ",LEFT(Input!H2007,1)),"")</f>
        <v/>
      </c>
      <c r="F2007" s="156"/>
      <c r="G2007" s="157" t="str">
        <f t="shared" si="31"/>
        <v/>
      </c>
      <c r="H2007" s="154" t="str">
        <f>IF(A2007&lt;&gt;"",VLOOKUP(G2007,ScoreRanges!$C$4:$E$8,3),"")</f>
        <v/>
      </c>
      <c r="I2007" s="156"/>
      <c r="J2007" s="129" t="str">
        <f>IF(AND(ConversionTable!$F$2&lt;&gt;"",A2007&lt;&gt;""),VLOOKUP(G2007,ConversionTable!B$2:D$402,3),"")</f>
        <v/>
      </c>
      <c r="K2007" s="66" t="str">
        <f>IF(AND(ConversionTable!$F$2&lt;&gt;"",A2007&lt;&gt;""),VLOOKUP(J2007,ConversionTable!I$4:K$7,3),"")</f>
        <v/>
      </c>
      <c r="M2007" s="66" t="str">
        <f>IF(A2007&lt;&gt;"",(Input!AE2007*ScoringModel!$B$11+Input!AF2007*ScoringModel!$B$21+Input!AG2007*ScoringModel!$B$31)*0.01,"")</f>
        <v/>
      </c>
      <c r="N2007" s="66" t="str">
        <f>IF(A2007&lt;&gt;"",(Input!J2007*ScoringModel!$B$4+Input!K2007*ScoringModel!$B$5+Input!L2007*ScoringModel!$B$6+Input!M2007*ScoringModel!$B$7+Input!N2007*ScoringModel!$B$8+Input!O2007*ScoringModel!$B$9+Input!P2007*ScoringModel!$B$10)*0.01,"")</f>
        <v/>
      </c>
      <c r="O2007" s="66" t="str">
        <f>IF(A2007&lt;&gt;"",(Input!Q2007*ScoringModel!$B$14+Input!R2007*ScoringModel!$B$15+Input!S2007*ScoringModel!$B$16+Input!T2007*ScoringModel!$B$17+Input!U2007*ScoringModel!$B$18+Input!V2007*ScoringModel!$B$19+Input!W2007*ScoringModel!$B$20)*0.01,"")</f>
        <v/>
      </c>
      <c r="P2007" s="66" t="str">
        <f>IF(A2007&lt;&gt;"",(Input!X2007*ScoringModel!$B$24+Input!Y2007*ScoringModel!$B$25+Input!Z2007*ScoringModel!$B$26+Input!AA2007*ScoringModel!$B$27+Input!AB2007*ScoringModel!$B$28+Input!AC2007*ScoringModel!$B$29+Input!AD2007*ScoringModel!$B$30)*0.01,"")</f>
        <v/>
      </c>
    </row>
    <row r="2008" spans="1:16" x14ac:dyDescent="0.25">
      <c r="A2008" s="154" t="str">
        <f>IF(Input!A2008&lt;&gt;"",Input!A2008,"")</f>
        <v/>
      </c>
      <c r="B2008" s="154" t="str">
        <f>IF(Input!D2008&lt;&gt;"",CONCATENATE(Input!D2008,", ",Input!C2008),"")</f>
        <v/>
      </c>
      <c r="C2008" s="154" t="str">
        <f>IF(Input!E2008&lt;&gt;"",Input!E2008,"")</f>
        <v/>
      </c>
      <c r="D2008" s="155" t="str">
        <f>IF(Input!F2008&lt;&gt;"",Input!F2008,"")</f>
        <v/>
      </c>
      <c r="E2008" s="154" t="str">
        <f>IF(Input!I2008&lt;&gt;"",CONCATENATE(Input!I2008,", ",LEFT(Input!H2008,1)),"")</f>
        <v/>
      </c>
      <c r="F2008" s="156"/>
      <c r="G2008" s="157" t="str">
        <f t="shared" si="31"/>
        <v/>
      </c>
      <c r="H2008" s="154" t="str">
        <f>IF(A2008&lt;&gt;"",VLOOKUP(G2008,ScoreRanges!$C$4:$E$8,3),"")</f>
        <v/>
      </c>
      <c r="I2008" s="156"/>
      <c r="J2008" s="129" t="str">
        <f>IF(AND(ConversionTable!$F$2&lt;&gt;"",A2008&lt;&gt;""),VLOOKUP(G2008,ConversionTable!B$2:D$402,3),"")</f>
        <v/>
      </c>
      <c r="K2008" s="66" t="str">
        <f>IF(AND(ConversionTable!$F$2&lt;&gt;"",A2008&lt;&gt;""),VLOOKUP(J2008,ConversionTable!I$4:K$7,3),"")</f>
        <v/>
      </c>
      <c r="M2008" s="66" t="str">
        <f>IF(A2008&lt;&gt;"",(Input!AE2008*ScoringModel!$B$11+Input!AF2008*ScoringModel!$B$21+Input!AG2008*ScoringModel!$B$31)*0.01,"")</f>
        <v/>
      </c>
      <c r="N2008" s="66" t="str">
        <f>IF(A2008&lt;&gt;"",(Input!J2008*ScoringModel!$B$4+Input!K2008*ScoringModel!$B$5+Input!L2008*ScoringModel!$B$6+Input!M2008*ScoringModel!$B$7+Input!N2008*ScoringModel!$B$8+Input!O2008*ScoringModel!$B$9+Input!P2008*ScoringModel!$B$10)*0.01,"")</f>
        <v/>
      </c>
      <c r="O2008" s="66" t="str">
        <f>IF(A2008&lt;&gt;"",(Input!Q2008*ScoringModel!$B$14+Input!R2008*ScoringModel!$B$15+Input!S2008*ScoringModel!$B$16+Input!T2008*ScoringModel!$B$17+Input!U2008*ScoringModel!$B$18+Input!V2008*ScoringModel!$B$19+Input!W2008*ScoringModel!$B$20)*0.01,"")</f>
        <v/>
      </c>
      <c r="P2008" s="66" t="str">
        <f>IF(A2008&lt;&gt;"",(Input!X2008*ScoringModel!$B$24+Input!Y2008*ScoringModel!$B$25+Input!Z2008*ScoringModel!$B$26+Input!AA2008*ScoringModel!$B$27+Input!AB2008*ScoringModel!$B$28+Input!AC2008*ScoringModel!$B$29+Input!AD2008*ScoringModel!$B$30)*0.01,"")</f>
        <v/>
      </c>
    </row>
    <row r="2009" spans="1:16" x14ac:dyDescent="0.25">
      <c r="A2009" s="154" t="str">
        <f>IF(Input!A2009&lt;&gt;"",Input!A2009,"")</f>
        <v/>
      </c>
      <c r="B2009" s="154" t="str">
        <f>IF(Input!D2009&lt;&gt;"",CONCATENATE(Input!D2009,", ",Input!C2009),"")</f>
        <v/>
      </c>
      <c r="C2009" s="154" t="str">
        <f>IF(Input!E2009&lt;&gt;"",Input!E2009,"")</f>
        <v/>
      </c>
      <c r="D2009" s="155" t="str">
        <f>IF(Input!F2009&lt;&gt;"",Input!F2009,"")</f>
        <v/>
      </c>
      <c r="E2009" s="154" t="str">
        <f>IF(Input!I2009&lt;&gt;"",CONCATENATE(Input!I2009,", ",LEFT(Input!H2009,1)),"")</f>
        <v/>
      </c>
      <c r="F2009" s="156"/>
      <c r="G2009" s="157" t="str">
        <f t="shared" si="31"/>
        <v/>
      </c>
      <c r="H2009" s="154" t="str">
        <f>IF(A2009&lt;&gt;"",VLOOKUP(G2009,ScoreRanges!$C$4:$E$8,3),"")</f>
        <v/>
      </c>
      <c r="I2009" s="156"/>
      <c r="J2009" s="129" t="str">
        <f>IF(AND(ConversionTable!$F$2&lt;&gt;"",A2009&lt;&gt;""),VLOOKUP(G2009,ConversionTable!B$2:D$402,3),"")</f>
        <v/>
      </c>
      <c r="K2009" s="66" t="str">
        <f>IF(AND(ConversionTable!$F$2&lt;&gt;"",A2009&lt;&gt;""),VLOOKUP(J2009,ConversionTable!I$4:K$7,3),"")</f>
        <v/>
      </c>
      <c r="M2009" s="66" t="str">
        <f>IF(A2009&lt;&gt;"",(Input!AE2009*ScoringModel!$B$11+Input!AF2009*ScoringModel!$B$21+Input!AG2009*ScoringModel!$B$31)*0.01,"")</f>
        <v/>
      </c>
      <c r="N2009" s="66" t="str">
        <f>IF(A2009&lt;&gt;"",(Input!J2009*ScoringModel!$B$4+Input!K2009*ScoringModel!$B$5+Input!L2009*ScoringModel!$B$6+Input!M2009*ScoringModel!$B$7+Input!N2009*ScoringModel!$B$8+Input!O2009*ScoringModel!$B$9+Input!P2009*ScoringModel!$B$10)*0.01,"")</f>
        <v/>
      </c>
      <c r="O2009" s="66" t="str">
        <f>IF(A2009&lt;&gt;"",(Input!Q2009*ScoringModel!$B$14+Input!R2009*ScoringModel!$B$15+Input!S2009*ScoringModel!$B$16+Input!T2009*ScoringModel!$B$17+Input!U2009*ScoringModel!$B$18+Input!V2009*ScoringModel!$B$19+Input!W2009*ScoringModel!$B$20)*0.01,"")</f>
        <v/>
      </c>
      <c r="P2009" s="66" t="str">
        <f>IF(A2009&lt;&gt;"",(Input!X2009*ScoringModel!$B$24+Input!Y2009*ScoringModel!$B$25+Input!Z2009*ScoringModel!$B$26+Input!AA2009*ScoringModel!$B$27+Input!AB2009*ScoringModel!$B$28+Input!AC2009*ScoringModel!$B$29+Input!AD2009*ScoringModel!$B$30)*0.01,"")</f>
        <v/>
      </c>
    </row>
    <row r="2010" spans="1:16" x14ac:dyDescent="0.25">
      <c r="A2010" s="154" t="str">
        <f>IF(Input!A2010&lt;&gt;"",Input!A2010,"")</f>
        <v/>
      </c>
      <c r="B2010" s="154" t="str">
        <f>IF(Input!D2010&lt;&gt;"",CONCATENATE(Input!D2010,", ",Input!C2010),"")</f>
        <v/>
      </c>
      <c r="C2010" s="154" t="str">
        <f>IF(Input!E2010&lt;&gt;"",Input!E2010,"")</f>
        <v/>
      </c>
      <c r="D2010" s="155" t="str">
        <f>IF(Input!F2010&lt;&gt;"",Input!F2010,"")</f>
        <v/>
      </c>
      <c r="E2010" s="154" t="str">
        <f>IF(Input!I2010&lt;&gt;"",CONCATENATE(Input!I2010,", ",LEFT(Input!H2010,1)),"")</f>
        <v/>
      </c>
      <c r="F2010" s="156"/>
      <c r="G2010" s="157" t="str">
        <f t="shared" si="31"/>
        <v/>
      </c>
      <c r="H2010" s="154" t="str">
        <f>IF(A2010&lt;&gt;"",VLOOKUP(G2010,ScoreRanges!$C$4:$E$8,3),"")</f>
        <v/>
      </c>
      <c r="I2010" s="156"/>
      <c r="J2010" s="129" t="str">
        <f>IF(AND(ConversionTable!$F$2&lt;&gt;"",A2010&lt;&gt;""),VLOOKUP(G2010,ConversionTable!B$2:D$402,3),"")</f>
        <v/>
      </c>
      <c r="K2010" s="66" t="str">
        <f>IF(AND(ConversionTable!$F$2&lt;&gt;"",A2010&lt;&gt;""),VLOOKUP(J2010,ConversionTable!I$4:K$7,3),"")</f>
        <v/>
      </c>
      <c r="M2010" s="66" t="str">
        <f>IF(A2010&lt;&gt;"",(Input!AE2010*ScoringModel!$B$11+Input!AF2010*ScoringModel!$B$21+Input!AG2010*ScoringModel!$B$31)*0.01,"")</f>
        <v/>
      </c>
      <c r="N2010" s="66" t="str">
        <f>IF(A2010&lt;&gt;"",(Input!J2010*ScoringModel!$B$4+Input!K2010*ScoringModel!$B$5+Input!L2010*ScoringModel!$B$6+Input!M2010*ScoringModel!$B$7+Input!N2010*ScoringModel!$B$8+Input!O2010*ScoringModel!$B$9+Input!P2010*ScoringModel!$B$10)*0.01,"")</f>
        <v/>
      </c>
      <c r="O2010" s="66" t="str">
        <f>IF(A2010&lt;&gt;"",(Input!Q2010*ScoringModel!$B$14+Input!R2010*ScoringModel!$B$15+Input!S2010*ScoringModel!$B$16+Input!T2010*ScoringModel!$B$17+Input!U2010*ScoringModel!$B$18+Input!V2010*ScoringModel!$B$19+Input!W2010*ScoringModel!$B$20)*0.01,"")</f>
        <v/>
      </c>
      <c r="P2010" s="66" t="str">
        <f>IF(A2010&lt;&gt;"",(Input!X2010*ScoringModel!$B$24+Input!Y2010*ScoringModel!$B$25+Input!Z2010*ScoringModel!$B$26+Input!AA2010*ScoringModel!$B$27+Input!AB2010*ScoringModel!$B$28+Input!AC2010*ScoringModel!$B$29+Input!AD2010*ScoringModel!$B$30)*0.01,"")</f>
        <v/>
      </c>
    </row>
    <row r="2011" spans="1:16" x14ac:dyDescent="0.25">
      <c r="A2011" s="154" t="str">
        <f>IF(Input!A2011&lt;&gt;"",Input!A2011,"")</f>
        <v/>
      </c>
      <c r="B2011" s="154" t="str">
        <f>IF(Input!D2011&lt;&gt;"",CONCATENATE(Input!D2011,", ",Input!C2011),"")</f>
        <v/>
      </c>
      <c r="C2011" s="154" t="str">
        <f>IF(Input!E2011&lt;&gt;"",Input!E2011,"")</f>
        <v/>
      </c>
      <c r="D2011" s="155" t="str">
        <f>IF(Input!F2011&lt;&gt;"",Input!F2011,"")</f>
        <v/>
      </c>
      <c r="E2011" s="154" t="str">
        <f>IF(Input!I2011&lt;&gt;"",CONCATENATE(Input!I2011,", ",LEFT(Input!H2011,1)),"")</f>
        <v/>
      </c>
      <c r="F2011" s="156"/>
      <c r="G2011" s="157" t="str">
        <f t="shared" si="31"/>
        <v/>
      </c>
      <c r="H2011" s="154" t="str">
        <f>IF(A2011&lt;&gt;"",VLOOKUP(G2011,ScoreRanges!$C$4:$E$8,3),"")</f>
        <v/>
      </c>
      <c r="I2011" s="156"/>
      <c r="J2011" s="129" t="str">
        <f>IF(AND(ConversionTable!$F$2&lt;&gt;"",A2011&lt;&gt;""),VLOOKUP(G2011,ConversionTable!B$2:D$402,3),"")</f>
        <v/>
      </c>
      <c r="K2011" s="66" t="str">
        <f>IF(AND(ConversionTable!$F$2&lt;&gt;"",A2011&lt;&gt;""),VLOOKUP(J2011,ConversionTable!I$4:K$7,3),"")</f>
        <v/>
      </c>
      <c r="M2011" s="66" t="str">
        <f>IF(A2011&lt;&gt;"",(Input!AE2011*ScoringModel!$B$11+Input!AF2011*ScoringModel!$B$21+Input!AG2011*ScoringModel!$B$31)*0.01,"")</f>
        <v/>
      </c>
      <c r="N2011" s="66" t="str">
        <f>IF(A2011&lt;&gt;"",(Input!J2011*ScoringModel!$B$4+Input!K2011*ScoringModel!$B$5+Input!L2011*ScoringModel!$B$6+Input!M2011*ScoringModel!$B$7+Input!N2011*ScoringModel!$B$8+Input!O2011*ScoringModel!$B$9+Input!P2011*ScoringModel!$B$10)*0.01,"")</f>
        <v/>
      </c>
      <c r="O2011" s="66" t="str">
        <f>IF(A2011&lt;&gt;"",(Input!Q2011*ScoringModel!$B$14+Input!R2011*ScoringModel!$B$15+Input!S2011*ScoringModel!$B$16+Input!T2011*ScoringModel!$B$17+Input!U2011*ScoringModel!$B$18+Input!V2011*ScoringModel!$B$19+Input!W2011*ScoringModel!$B$20)*0.01,"")</f>
        <v/>
      </c>
      <c r="P2011" s="66" t="str">
        <f>IF(A2011&lt;&gt;"",(Input!X2011*ScoringModel!$B$24+Input!Y2011*ScoringModel!$B$25+Input!Z2011*ScoringModel!$B$26+Input!AA2011*ScoringModel!$B$27+Input!AB2011*ScoringModel!$B$28+Input!AC2011*ScoringModel!$B$29+Input!AD2011*ScoringModel!$B$30)*0.01,"")</f>
        <v/>
      </c>
    </row>
    <row r="2012" spans="1:16" x14ac:dyDescent="0.25">
      <c r="A2012" s="154" t="str">
        <f>IF(Input!A2012&lt;&gt;"",Input!A2012,"")</f>
        <v/>
      </c>
      <c r="B2012" s="154" t="str">
        <f>IF(Input!D2012&lt;&gt;"",CONCATENATE(Input!D2012,", ",Input!C2012),"")</f>
        <v/>
      </c>
      <c r="C2012" s="154" t="str">
        <f>IF(Input!E2012&lt;&gt;"",Input!E2012,"")</f>
        <v/>
      </c>
      <c r="D2012" s="155" t="str">
        <f>IF(Input!F2012&lt;&gt;"",Input!F2012,"")</f>
        <v/>
      </c>
      <c r="E2012" s="154" t="str">
        <f>IF(Input!I2012&lt;&gt;"",CONCATENATE(Input!I2012,", ",LEFT(Input!H2012,1)),"")</f>
        <v/>
      </c>
      <c r="F2012" s="156"/>
      <c r="G2012" s="157" t="str">
        <f t="shared" si="31"/>
        <v/>
      </c>
      <c r="H2012" s="154" t="str">
        <f>IF(A2012&lt;&gt;"",VLOOKUP(G2012,ScoreRanges!$C$4:$E$8,3),"")</f>
        <v/>
      </c>
      <c r="I2012" s="156"/>
      <c r="J2012" s="129" t="str">
        <f>IF(AND(ConversionTable!$F$2&lt;&gt;"",A2012&lt;&gt;""),VLOOKUP(G2012,ConversionTable!B$2:D$402,3),"")</f>
        <v/>
      </c>
      <c r="K2012" s="66" t="str">
        <f>IF(AND(ConversionTable!$F$2&lt;&gt;"",A2012&lt;&gt;""),VLOOKUP(J2012,ConversionTable!I$4:K$7,3),"")</f>
        <v/>
      </c>
      <c r="M2012" s="66" t="str">
        <f>IF(A2012&lt;&gt;"",(Input!AE2012*ScoringModel!$B$11+Input!AF2012*ScoringModel!$B$21+Input!AG2012*ScoringModel!$B$31)*0.01,"")</f>
        <v/>
      </c>
      <c r="N2012" s="66" t="str">
        <f>IF(A2012&lt;&gt;"",(Input!J2012*ScoringModel!$B$4+Input!K2012*ScoringModel!$B$5+Input!L2012*ScoringModel!$B$6+Input!M2012*ScoringModel!$B$7+Input!N2012*ScoringModel!$B$8+Input!O2012*ScoringModel!$B$9+Input!P2012*ScoringModel!$B$10)*0.01,"")</f>
        <v/>
      </c>
      <c r="O2012" s="66" t="str">
        <f>IF(A2012&lt;&gt;"",(Input!Q2012*ScoringModel!$B$14+Input!R2012*ScoringModel!$B$15+Input!S2012*ScoringModel!$B$16+Input!T2012*ScoringModel!$B$17+Input!U2012*ScoringModel!$B$18+Input!V2012*ScoringModel!$B$19+Input!W2012*ScoringModel!$B$20)*0.01,"")</f>
        <v/>
      </c>
      <c r="P2012" s="66" t="str">
        <f>IF(A2012&lt;&gt;"",(Input!X2012*ScoringModel!$B$24+Input!Y2012*ScoringModel!$B$25+Input!Z2012*ScoringModel!$B$26+Input!AA2012*ScoringModel!$B$27+Input!AB2012*ScoringModel!$B$28+Input!AC2012*ScoringModel!$B$29+Input!AD2012*ScoringModel!$B$30)*0.01,"")</f>
        <v/>
      </c>
    </row>
    <row r="2013" spans="1:16" x14ac:dyDescent="0.25">
      <c r="A2013" s="154" t="str">
        <f>IF(Input!A2013&lt;&gt;"",Input!A2013,"")</f>
        <v/>
      </c>
      <c r="B2013" s="154" t="str">
        <f>IF(Input!D2013&lt;&gt;"",CONCATENATE(Input!D2013,", ",Input!C2013),"")</f>
        <v/>
      </c>
      <c r="C2013" s="154" t="str">
        <f>IF(Input!E2013&lt;&gt;"",Input!E2013,"")</f>
        <v/>
      </c>
      <c r="D2013" s="155" t="str">
        <f>IF(Input!F2013&lt;&gt;"",Input!F2013,"")</f>
        <v/>
      </c>
      <c r="E2013" s="154" t="str">
        <f>IF(Input!I2013&lt;&gt;"",CONCATENATE(Input!I2013,", ",LEFT(Input!H2013,1)),"")</f>
        <v/>
      </c>
      <c r="F2013" s="156"/>
      <c r="G2013" s="157" t="str">
        <f t="shared" si="31"/>
        <v/>
      </c>
      <c r="H2013" s="154" t="str">
        <f>IF(A2013&lt;&gt;"",VLOOKUP(G2013,ScoreRanges!$C$4:$E$8,3),"")</f>
        <v/>
      </c>
      <c r="I2013" s="156"/>
      <c r="J2013" s="129" t="str">
        <f>IF(AND(ConversionTable!$F$2&lt;&gt;"",A2013&lt;&gt;""),VLOOKUP(G2013,ConversionTable!B$2:D$402,3),"")</f>
        <v/>
      </c>
      <c r="K2013" s="66" t="str">
        <f>IF(AND(ConversionTable!$F$2&lt;&gt;"",A2013&lt;&gt;""),VLOOKUP(J2013,ConversionTable!I$4:K$7,3),"")</f>
        <v/>
      </c>
      <c r="M2013" s="66" t="str">
        <f>IF(A2013&lt;&gt;"",(Input!AE2013*ScoringModel!$B$11+Input!AF2013*ScoringModel!$B$21+Input!AG2013*ScoringModel!$B$31)*0.01,"")</f>
        <v/>
      </c>
      <c r="N2013" s="66" t="str">
        <f>IF(A2013&lt;&gt;"",(Input!J2013*ScoringModel!$B$4+Input!K2013*ScoringModel!$B$5+Input!L2013*ScoringModel!$B$6+Input!M2013*ScoringModel!$B$7+Input!N2013*ScoringModel!$B$8+Input!O2013*ScoringModel!$B$9+Input!P2013*ScoringModel!$B$10)*0.01,"")</f>
        <v/>
      </c>
      <c r="O2013" s="66" t="str">
        <f>IF(A2013&lt;&gt;"",(Input!Q2013*ScoringModel!$B$14+Input!R2013*ScoringModel!$B$15+Input!S2013*ScoringModel!$B$16+Input!T2013*ScoringModel!$B$17+Input!U2013*ScoringModel!$B$18+Input!V2013*ScoringModel!$B$19+Input!W2013*ScoringModel!$B$20)*0.01,"")</f>
        <v/>
      </c>
      <c r="P2013" s="66" t="str">
        <f>IF(A2013&lt;&gt;"",(Input!X2013*ScoringModel!$B$24+Input!Y2013*ScoringModel!$B$25+Input!Z2013*ScoringModel!$B$26+Input!AA2013*ScoringModel!$B$27+Input!AB2013*ScoringModel!$B$28+Input!AC2013*ScoringModel!$B$29+Input!AD2013*ScoringModel!$B$30)*0.01,"")</f>
        <v/>
      </c>
    </row>
    <row r="2014" spans="1:16" x14ac:dyDescent="0.25">
      <c r="A2014" s="154" t="str">
        <f>IF(Input!A2014&lt;&gt;"",Input!A2014,"")</f>
        <v/>
      </c>
      <c r="B2014" s="154" t="str">
        <f>IF(Input!D2014&lt;&gt;"",CONCATENATE(Input!D2014,", ",Input!C2014),"")</f>
        <v/>
      </c>
      <c r="C2014" s="154" t="str">
        <f>IF(Input!E2014&lt;&gt;"",Input!E2014,"")</f>
        <v/>
      </c>
      <c r="D2014" s="155" t="str">
        <f>IF(Input!F2014&lt;&gt;"",Input!F2014,"")</f>
        <v/>
      </c>
      <c r="E2014" s="154" t="str">
        <f>IF(Input!I2014&lt;&gt;"",CONCATENATE(Input!I2014,", ",LEFT(Input!H2014,1)),"")</f>
        <v/>
      </c>
      <c r="F2014" s="156"/>
      <c r="G2014" s="157" t="str">
        <f t="shared" si="31"/>
        <v/>
      </c>
      <c r="H2014" s="154" t="str">
        <f>IF(A2014&lt;&gt;"",VLOOKUP(G2014,ScoreRanges!$C$4:$E$8,3),"")</f>
        <v/>
      </c>
      <c r="I2014" s="156"/>
      <c r="J2014" s="129" t="str">
        <f>IF(AND(ConversionTable!$F$2&lt;&gt;"",A2014&lt;&gt;""),VLOOKUP(G2014,ConversionTable!B$2:D$402,3),"")</f>
        <v/>
      </c>
      <c r="K2014" s="66" t="str">
        <f>IF(AND(ConversionTable!$F$2&lt;&gt;"",A2014&lt;&gt;""),VLOOKUP(J2014,ConversionTable!I$4:K$7,3),"")</f>
        <v/>
      </c>
      <c r="M2014" s="66" t="str">
        <f>IF(A2014&lt;&gt;"",(Input!AE2014*ScoringModel!$B$11+Input!AF2014*ScoringModel!$B$21+Input!AG2014*ScoringModel!$B$31)*0.01,"")</f>
        <v/>
      </c>
      <c r="N2014" s="66" t="str">
        <f>IF(A2014&lt;&gt;"",(Input!J2014*ScoringModel!$B$4+Input!K2014*ScoringModel!$B$5+Input!L2014*ScoringModel!$B$6+Input!M2014*ScoringModel!$B$7+Input!N2014*ScoringModel!$B$8+Input!O2014*ScoringModel!$B$9+Input!P2014*ScoringModel!$B$10)*0.01,"")</f>
        <v/>
      </c>
      <c r="O2014" s="66" t="str">
        <f>IF(A2014&lt;&gt;"",(Input!Q2014*ScoringModel!$B$14+Input!R2014*ScoringModel!$B$15+Input!S2014*ScoringModel!$B$16+Input!T2014*ScoringModel!$B$17+Input!U2014*ScoringModel!$B$18+Input!V2014*ScoringModel!$B$19+Input!W2014*ScoringModel!$B$20)*0.01,"")</f>
        <v/>
      </c>
      <c r="P2014" s="66" t="str">
        <f>IF(A2014&lt;&gt;"",(Input!X2014*ScoringModel!$B$24+Input!Y2014*ScoringModel!$B$25+Input!Z2014*ScoringModel!$B$26+Input!AA2014*ScoringModel!$B$27+Input!AB2014*ScoringModel!$B$28+Input!AC2014*ScoringModel!$B$29+Input!AD2014*ScoringModel!$B$30)*0.01,"")</f>
        <v/>
      </c>
    </row>
    <row r="2015" spans="1:16" x14ac:dyDescent="0.25">
      <c r="A2015" s="154" t="str">
        <f>IF(Input!A2015&lt;&gt;"",Input!A2015,"")</f>
        <v/>
      </c>
      <c r="B2015" s="154" t="str">
        <f>IF(Input!D2015&lt;&gt;"",CONCATENATE(Input!D2015,", ",Input!C2015),"")</f>
        <v/>
      </c>
      <c r="C2015" s="154" t="str">
        <f>IF(Input!E2015&lt;&gt;"",Input!E2015,"")</f>
        <v/>
      </c>
      <c r="D2015" s="155" t="str">
        <f>IF(Input!F2015&lt;&gt;"",Input!F2015,"")</f>
        <v/>
      </c>
      <c r="E2015" s="154" t="str">
        <f>IF(Input!I2015&lt;&gt;"",CONCATENATE(Input!I2015,", ",LEFT(Input!H2015,1)),"")</f>
        <v/>
      </c>
      <c r="F2015" s="156"/>
      <c r="G2015" s="157" t="str">
        <f t="shared" si="31"/>
        <v/>
      </c>
      <c r="H2015" s="154" t="str">
        <f>IF(A2015&lt;&gt;"",VLOOKUP(G2015,ScoreRanges!$C$4:$E$8,3),"")</f>
        <v/>
      </c>
      <c r="I2015" s="156"/>
      <c r="J2015" s="129" t="str">
        <f>IF(AND(ConversionTable!$F$2&lt;&gt;"",A2015&lt;&gt;""),VLOOKUP(G2015,ConversionTable!B$2:D$402,3),"")</f>
        <v/>
      </c>
      <c r="K2015" s="66" t="str">
        <f>IF(AND(ConversionTable!$F$2&lt;&gt;"",A2015&lt;&gt;""),VLOOKUP(J2015,ConversionTable!I$4:K$7,3),"")</f>
        <v/>
      </c>
      <c r="M2015" s="66" t="str">
        <f>IF(A2015&lt;&gt;"",(Input!AE2015*ScoringModel!$B$11+Input!AF2015*ScoringModel!$B$21+Input!AG2015*ScoringModel!$B$31)*0.01,"")</f>
        <v/>
      </c>
      <c r="N2015" s="66" t="str">
        <f>IF(A2015&lt;&gt;"",(Input!J2015*ScoringModel!$B$4+Input!K2015*ScoringModel!$B$5+Input!L2015*ScoringModel!$B$6+Input!M2015*ScoringModel!$B$7+Input!N2015*ScoringModel!$B$8+Input!O2015*ScoringModel!$B$9+Input!P2015*ScoringModel!$B$10)*0.01,"")</f>
        <v/>
      </c>
      <c r="O2015" s="66" t="str">
        <f>IF(A2015&lt;&gt;"",(Input!Q2015*ScoringModel!$B$14+Input!R2015*ScoringModel!$B$15+Input!S2015*ScoringModel!$B$16+Input!T2015*ScoringModel!$B$17+Input!U2015*ScoringModel!$B$18+Input!V2015*ScoringModel!$B$19+Input!W2015*ScoringModel!$B$20)*0.01,"")</f>
        <v/>
      </c>
      <c r="P2015" s="66" t="str">
        <f>IF(A2015&lt;&gt;"",(Input!X2015*ScoringModel!$B$24+Input!Y2015*ScoringModel!$B$25+Input!Z2015*ScoringModel!$B$26+Input!AA2015*ScoringModel!$B$27+Input!AB2015*ScoringModel!$B$28+Input!AC2015*ScoringModel!$B$29+Input!AD2015*ScoringModel!$B$30)*0.01,"")</f>
        <v/>
      </c>
    </row>
    <row r="2016" spans="1:16" x14ac:dyDescent="0.25">
      <c r="A2016" s="154" t="str">
        <f>IF(Input!A2016&lt;&gt;"",Input!A2016,"")</f>
        <v/>
      </c>
      <c r="B2016" s="154" t="str">
        <f>IF(Input!D2016&lt;&gt;"",CONCATENATE(Input!D2016,", ",Input!C2016),"")</f>
        <v/>
      </c>
      <c r="C2016" s="154" t="str">
        <f>IF(Input!E2016&lt;&gt;"",Input!E2016,"")</f>
        <v/>
      </c>
      <c r="D2016" s="155" t="str">
        <f>IF(Input!F2016&lt;&gt;"",Input!F2016,"")</f>
        <v/>
      </c>
      <c r="E2016" s="154" t="str">
        <f>IF(Input!I2016&lt;&gt;"",CONCATENATE(Input!I2016,", ",LEFT(Input!H2016,1)),"")</f>
        <v/>
      </c>
      <c r="F2016" s="156"/>
      <c r="G2016" s="157" t="str">
        <f t="shared" si="31"/>
        <v/>
      </c>
      <c r="H2016" s="154" t="str">
        <f>IF(A2016&lt;&gt;"",VLOOKUP(G2016,ScoreRanges!$C$4:$E$8,3),"")</f>
        <v/>
      </c>
      <c r="I2016" s="156"/>
      <c r="J2016" s="129" t="str">
        <f>IF(AND(ConversionTable!$F$2&lt;&gt;"",A2016&lt;&gt;""),VLOOKUP(G2016,ConversionTable!B$2:D$402,3),"")</f>
        <v/>
      </c>
      <c r="K2016" s="66" t="str">
        <f>IF(AND(ConversionTable!$F$2&lt;&gt;"",A2016&lt;&gt;""),VLOOKUP(J2016,ConversionTable!I$4:K$7,3),"")</f>
        <v/>
      </c>
      <c r="M2016" s="66" t="str">
        <f>IF(A2016&lt;&gt;"",(Input!AE2016*ScoringModel!$B$11+Input!AF2016*ScoringModel!$B$21+Input!AG2016*ScoringModel!$B$31)*0.01,"")</f>
        <v/>
      </c>
      <c r="N2016" s="66" t="str">
        <f>IF(A2016&lt;&gt;"",(Input!J2016*ScoringModel!$B$4+Input!K2016*ScoringModel!$B$5+Input!L2016*ScoringModel!$B$6+Input!M2016*ScoringModel!$B$7+Input!N2016*ScoringModel!$B$8+Input!O2016*ScoringModel!$B$9+Input!P2016*ScoringModel!$B$10)*0.01,"")</f>
        <v/>
      </c>
      <c r="O2016" s="66" t="str">
        <f>IF(A2016&lt;&gt;"",(Input!Q2016*ScoringModel!$B$14+Input!R2016*ScoringModel!$B$15+Input!S2016*ScoringModel!$B$16+Input!T2016*ScoringModel!$B$17+Input!U2016*ScoringModel!$B$18+Input!V2016*ScoringModel!$B$19+Input!W2016*ScoringModel!$B$20)*0.01,"")</f>
        <v/>
      </c>
      <c r="P2016" s="66" t="str">
        <f>IF(A2016&lt;&gt;"",(Input!X2016*ScoringModel!$B$24+Input!Y2016*ScoringModel!$B$25+Input!Z2016*ScoringModel!$B$26+Input!AA2016*ScoringModel!$B$27+Input!AB2016*ScoringModel!$B$28+Input!AC2016*ScoringModel!$B$29+Input!AD2016*ScoringModel!$B$30)*0.01,"")</f>
        <v/>
      </c>
    </row>
    <row r="2017" spans="1:16" x14ac:dyDescent="0.25">
      <c r="A2017" s="154" t="str">
        <f>IF(Input!A2017&lt;&gt;"",Input!A2017,"")</f>
        <v/>
      </c>
      <c r="B2017" s="154" t="str">
        <f>IF(Input!D2017&lt;&gt;"",CONCATENATE(Input!D2017,", ",Input!C2017),"")</f>
        <v/>
      </c>
      <c r="C2017" s="154" t="str">
        <f>IF(Input!E2017&lt;&gt;"",Input!E2017,"")</f>
        <v/>
      </c>
      <c r="D2017" s="155" t="str">
        <f>IF(Input!F2017&lt;&gt;"",Input!F2017,"")</f>
        <v/>
      </c>
      <c r="E2017" s="154" t="str">
        <f>IF(Input!I2017&lt;&gt;"",CONCATENATE(Input!I2017,", ",LEFT(Input!H2017,1)),"")</f>
        <v/>
      </c>
      <c r="F2017" s="156"/>
      <c r="G2017" s="157" t="str">
        <f t="shared" si="31"/>
        <v/>
      </c>
      <c r="H2017" s="154" t="str">
        <f>IF(A2017&lt;&gt;"",VLOOKUP(G2017,ScoreRanges!$C$4:$E$8,3),"")</f>
        <v/>
      </c>
      <c r="I2017" s="156"/>
      <c r="J2017" s="129" t="str">
        <f>IF(AND(ConversionTable!$F$2&lt;&gt;"",A2017&lt;&gt;""),VLOOKUP(G2017,ConversionTable!B$2:D$402,3),"")</f>
        <v/>
      </c>
      <c r="K2017" s="66" t="str">
        <f>IF(AND(ConversionTable!$F$2&lt;&gt;"",A2017&lt;&gt;""),VLOOKUP(J2017,ConversionTable!I$4:K$7,3),"")</f>
        <v/>
      </c>
      <c r="M2017" s="66" t="str">
        <f>IF(A2017&lt;&gt;"",(Input!AE2017*ScoringModel!$B$11+Input!AF2017*ScoringModel!$B$21+Input!AG2017*ScoringModel!$B$31)*0.01,"")</f>
        <v/>
      </c>
      <c r="N2017" s="66" t="str">
        <f>IF(A2017&lt;&gt;"",(Input!J2017*ScoringModel!$B$4+Input!K2017*ScoringModel!$B$5+Input!L2017*ScoringModel!$B$6+Input!M2017*ScoringModel!$B$7+Input!N2017*ScoringModel!$B$8+Input!O2017*ScoringModel!$B$9+Input!P2017*ScoringModel!$B$10)*0.01,"")</f>
        <v/>
      </c>
      <c r="O2017" s="66" t="str">
        <f>IF(A2017&lt;&gt;"",(Input!Q2017*ScoringModel!$B$14+Input!R2017*ScoringModel!$B$15+Input!S2017*ScoringModel!$B$16+Input!T2017*ScoringModel!$B$17+Input!U2017*ScoringModel!$B$18+Input!V2017*ScoringModel!$B$19+Input!W2017*ScoringModel!$B$20)*0.01,"")</f>
        <v/>
      </c>
      <c r="P2017" s="66" t="str">
        <f>IF(A2017&lt;&gt;"",(Input!X2017*ScoringModel!$B$24+Input!Y2017*ScoringModel!$B$25+Input!Z2017*ScoringModel!$B$26+Input!AA2017*ScoringModel!$B$27+Input!AB2017*ScoringModel!$B$28+Input!AC2017*ScoringModel!$B$29+Input!AD2017*ScoringModel!$B$30)*0.01,"")</f>
        <v/>
      </c>
    </row>
    <row r="2018" spans="1:16" x14ac:dyDescent="0.25">
      <c r="A2018" s="154" t="str">
        <f>IF(Input!A2018&lt;&gt;"",Input!A2018,"")</f>
        <v/>
      </c>
      <c r="B2018" s="154" t="str">
        <f>IF(Input!D2018&lt;&gt;"",CONCATENATE(Input!D2018,", ",Input!C2018),"")</f>
        <v/>
      </c>
      <c r="C2018" s="154" t="str">
        <f>IF(Input!E2018&lt;&gt;"",Input!E2018,"")</f>
        <v/>
      </c>
      <c r="D2018" s="155" t="str">
        <f>IF(Input!F2018&lt;&gt;"",Input!F2018,"")</f>
        <v/>
      </c>
      <c r="E2018" s="154" t="str">
        <f>IF(Input!I2018&lt;&gt;"",CONCATENATE(Input!I2018,", ",LEFT(Input!H2018,1)),"")</f>
        <v/>
      </c>
      <c r="F2018" s="156"/>
      <c r="G2018" s="157" t="str">
        <f t="shared" si="31"/>
        <v/>
      </c>
      <c r="H2018" s="154" t="str">
        <f>IF(A2018&lt;&gt;"",VLOOKUP(G2018,ScoreRanges!$C$4:$E$8,3),"")</f>
        <v/>
      </c>
      <c r="I2018" s="156"/>
      <c r="J2018" s="129" t="str">
        <f>IF(AND(ConversionTable!$F$2&lt;&gt;"",A2018&lt;&gt;""),VLOOKUP(G2018,ConversionTable!B$2:D$402,3),"")</f>
        <v/>
      </c>
      <c r="K2018" s="66" t="str">
        <f>IF(AND(ConversionTable!$F$2&lt;&gt;"",A2018&lt;&gt;""),VLOOKUP(J2018,ConversionTable!I$4:K$7,3),"")</f>
        <v/>
      </c>
      <c r="M2018" s="66" t="str">
        <f>IF(A2018&lt;&gt;"",(Input!AE2018*ScoringModel!$B$11+Input!AF2018*ScoringModel!$B$21+Input!AG2018*ScoringModel!$B$31)*0.01,"")</f>
        <v/>
      </c>
      <c r="N2018" s="66" t="str">
        <f>IF(A2018&lt;&gt;"",(Input!J2018*ScoringModel!$B$4+Input!K2018*ScoringModel!$B$5+Input!L2018*ScoringModel!$B$6+Input!M2018*ScoringModel!$B$7+Input!N2018*ScoringModel!$B$8+Input!O2018*ScoringModel!$B$9+Input!P2018*ScoringModel!$B$10)*0.01,"")</f>
        <v/>
      </c>
      <c r="O2018" s="66" t="str">
        <f>IF(A2018&lt;&gt;"",(Input!Q2018*ScoringModel!$B$14+Input!R2018*ScoringModel!$B$15+Input!S2018*ScoringModel!$B$16+Input!T2018*ScoringModel!$B$17+Input!U2018*ScoringModel!$B$18+Input!V2018*ScoringModel!$B$19+Input!W2018*ScoringModel!$B$20)*0.01,"")</f>
        <v/>
      </c>
      <c r="P2018" s="66" t="str">
        <f>IF(A2018&lt;&gt;"",(Input!X2018*ScoringModel!$B$24+Input!Y2018*ScoringModel!$B$25+Input!Z2018*ScoringModel!$B$26+Input!AA2018*ScoringModel!$B$27+Input!AB2018*ScoringModel!$B$28+Input!AC2018*ScoringModel!$B$29+Input!AD2018*ScoringModel!$B$30)*0.01,"")</f>
        <v/>
      </c>
    </row>
    <row r="2019" spans="1:16" x14ac:dyDescent="0.25">
      <c r="A2019" s="154" t="str">
        <f>IF(Input!A2019&lt;&gt;"",Input!A2019,"")</f>
        <v/>
      </c>
      <c r="B2019" s="154" t="str">
        <f>IF(Input!D2019&lt;&gt;"",CONCATENATE(Input!D2019,", ",Input!C2019),"")</f>
        <v/>
      </c>
      <c r="C2019" s="154" t="str">
        <f>IF(Input!E2019&lt;&gt;"",Input!E2019,"")</f>
        <v/>
      </c>
      <c r="D2019" s="155" t="str">
        <f>IF(Input!F2019&lt;&gt;"",Input!F2019,"")</f>
        <v/>
      </c>
      <c r="E2019" s="154" t="str">
        <f>IF(Input!I2019&lt;&gt;"",CONCATENATE(Input!I2019,", ",LEFT(Input!H2019,1)),"")</f>
        <v/>
      </c>
      <c r="F2019" s="156"/>
      <c r="G2019" s="157" t="str">
        <f t="shared" si="31"/>
        <v/>
      </c>
      <c r="H2019" s="154" t="str">
        <f>IF(A2019&lt;&gt;"",VLOOKUP(G2019,ScoreRanges!$C$4:$E$8,3),"")</f>
        <v/>
      </c>
      <c r="I2019" s="156"/>
      <c r="J2019" s="129" t="str">
        <f>IF(AND(ConversionTable!$F$2&lt;&gt;"",A2019&lt;&gt;""),VLOOKUP(G2019,ConversionTable!B$2:D$402,3),"")</f>
        <v/>
      </c>
      <c r="K2019" s="66" t="str">
        <f>IF(AND(ConversionTable!$F$2&lt;&gt;"",A2019&lt;&gt;""),VLOOKUP(J2019,ConversionTable!I$4:K$7,3),"")</f>
        <v/>
      </c>
      <c r="M2019" s="66" t="str">
        <f>IF(A2019&lt;&gt;"",(Input!AE2019*ScoringModel!$B$11+Input!AF2019*ScoringModel!$B$21+Input!AG2019*ScoringModel!$B$31)*0.01,"")</f>
        <v/>
      </c>
      <c r="N2019" s="66" t="str">
        <f>IF(A2019&lt;&gt;"",(Input!J2019*ScoringModel!$B$4+Input!K2019*ScoringModel!$B$5+Input!L2019*ScoringModel!$B$6+Input!M2019*ScoringModel!$B$7+Input!N2019*ScoringModel!$B$8+Input!O2019*ScoringModel!$B$9+Input!P2019*ScoringModel!$B$10)*0.01,"")</f>
        <v/>
      </c>
      <c r="O2019" s="66" t="str">
        <f>IF(A2019&lt;&gt;"",(Input!Q2019*ScoringModel!$B$14+Input!R2019*ScoringModel!$B$15+Input!S2019*ScoringModel!$B$16+Input!T2019*ScoringModel!$B$17+Input!U2019*ScoringModel!$B$18+Input!V2019*ScoringModel!$B$19+Input!W2019*ScoringModel!$B$20)*0.01,"")</f>
        <v/>
      </c>
      <c r="P2019" s="66" t="str">
        <f>IF(A2019&lt;&gt;"",(Input!X2019*ScoringModel!$B$24+Input!Y2019*ScoringModel!$B$25+Input!Z2019*ScoringModel!$B$26+Input!AA2019*ScoringModel!$B$27+Input!AB2019*ScoringModel!$B$28+Input!AC2019*ScoringModel!$B$29+Input!AD2019*ScoringModel!$B$30)*0.01,"")</f>
        <v/>
      </c>
    </row>
    <row r="2020" spans="1:16" x14ac:dyDescent="0.25">
      <c r="A2020" s="154" t="str">
        <f>IF(Input!A2020&lt;&gt;"",Input!A2020,"")</f>
        <v/>
      </c>
      <c r="B2020" s="154" t="str">
        <f>IF(Input!D2020&lt;&gt;"",CONCATENATE(Input!D2020,", ",Input!C2020),"")</f>
        <v/>
      </c>
      <c r="C2020" s="154" t="str">
        <f>IF(Input!E2020&lt;&gt;"",Input!E2020,"")</f>
        <v/>
      </c>
      <c r="D2020" s="155" t="str">
        <f>IF(Input!F2020&lt;&gt;"",Input!F2020,"")</f>
        <v/>
      </c>
      <c r="E2020" s="154" t="str">
        <f>IF(Input!I2020&lt;&gt;"",CONCATENATE(Input!I2020,", ",LEFT(Input!H2020,1)),"")</f>
        <v/>
      </c>
      <c r="F2020" s="156"/>
      <c r="G2020" s="157" t="str">
        <f t="shared" si="31"/>
        <v/>
      </c>
      <c r="H2020" s="154" t="str">
        <f>IF(A2020&lt;&gt;"",VLOOKUP(G2020,ScoreRanges!$C$4:$E$8,3),"")</f>
        <v/>
      </c>
      <c r="I2020" s="156"/>
      <c r="J2020" s="129" t="str">
        <f>IF(AND(ConversionTable!$F$2&lt;&gt;"",A2020&lt;&gt;""),VLOOKUP(G2020,ConversionTable!B$2:D$402,3),"")</f>
        <v/>
      </c>
      <c r="K2020" s="66" t="str">
        <f>IF(AND(ConversionTable!$F$2&lt;&gt;"",A2020&lt;&gt;""),VLOOKUP(J2020,ConversionTable!I$4:K$7,3),"")</f>
        <v/>
      </c>
      <c r="M2020" s="66" t="str">
        <f>IF(A2020&lt;&gt;"",(Input!AE2020*ScoringModel!$B$11+Input!AF2020*ScoringModel!$B$21+Input!AG2020*ScoringModel!$B$31)*0.01,"")</f>
        <v/>
      </c>
      <c r="N2020" s="66" t="str">
        <f>IF(A2020&lt;&gt;"",(Input!J2020*ScoringModel!$B$4+Input!K2020*ScoringModel!$B$5+Input!L2020*ScoringModel!$B$6+Input!M2020*ScoringModel!$B$7+Input!N2020*ScoringModel!$B$8+Input!O2020*ScoringModel!$B$9+Input!P2020*ScoringModel!$B$10)*0.01,"")</f>
        <v/>
      </c>
      <c r="O2020" s="66" t="str">
        <f>IF(A2020&lt;&gt;"",(Input!Q2020*ScoringModel!$B$14+Input!R2020*ScoringModel!$B$15+Input!S2020*ScoringModel!$B$16+Input!T2020*ScoringModel!$B$17+Input!U2020*ScoringModel!$B$18+Input!V2020*ScoringModel!$B$19+Input!W2020*ScoringModel!$B$20)*0.01,"")</f>
        <v/>
      </c>
      <c r="P2020" s="66" t="str">
        <f>IF(A2020&lt;&gt;"",(Input!X2020*ScoringModel!$B$24+Input!Y2020*ScoringModel!$B$25+Input!Z2020*ScoringModel!$B$26+Input!AA2020*ScoringModel!$B$27+Input!AB2020*ScoringModel!$B$28+Input!AC2020*ScoringModel!$B$29+Input!AD2020*ScoringModel!$B$30)*0.01,"")</f>
        <v/>
      </c>
    </row>
    <row r="2021" spans="1:16" x14ac:dyDescent="0.25">
      <c r="A2021" s="154" t="str">
        <f>IF(Input!A2021&lt;&gt;"",Input!A2021,"")</f>
        <v/>
      </c>
      <c r="B2021" s="154" t="str">
        <f>IF(Input!D2021&lt;&gt;"",CONCATENATE(Input!D2021,", ",Input!C2021),"")</f>
        <v/>
      </c>
      <c r="C2021" s="154" t="str">
        <f>IF(Input!E2021&lt;&gt;"",Input!E2021,"")</f>
        <v/>
      </c>
      <c r="D2021" s="155" t="str">
        <f>IF(Input!F2021&lt;&gt;"",Input!F2021,"")</f>
        <v/>
      </c>
      <c r="E2021" s="154" t="str">
        <f>IF(Input!I2021&lt;&gt;"",CONCATENATE(Input!I2021,", ",LEFT(Input!H2021,1)),"")</f>
        <v/>
      </c>
      <c r="F2021" s="156"/>
      <c r="G2021" s="157" t="str">
        <f t="shared" si="31"/>
        <v/>
      </c>
      <c r="H2021" s="154" t="str">
        <f>IF(A2021&lt;&gt;"",VLOOKUP(G2021,ScoreRanges!$C$4:$E$8,3),"")</f>
        <v/>
      </c>
      <c r="I2021" s="156"/>
      <c r="J2021" s="129" t="str">
        <f>IF(AND(ConversionTable!$F$2&lt;&gt;"",A2021&lt;&gt;""),VLOOKUP(G2021,ConversionTable!B$2:D$402,3),"")</f>
        <v/>
      </c>
      <c r="K2021" s="66" t="str">
        <f>IF(AND(ConversionTable!$F$2&lt;&gt;"",A2021&lt;&gt;""),VLOOKUP(J2021,ConversionTable!I$4:K$7,3),"")</f>
        <v/>
      </c>
      <c r="M2021" s="66" t="str">
        <f>IF(A2021&lt;&gt;"",(Input!AE2021*ScoringModel!$B$11+Input!AF2021*ScoringModel!$B$21+Input!AG2021*ScoringModel!$B$31)*0.01,"")</f>
        <v/>
      </c>
      <c r="N2021" s="66" t="str">
        <f>IF(A2021&lt;&gt;"",(Input!J2021*ScoringModel!$B$4+Input!K2021*ScoringModel!$B$5+Input!L2021*ScoringModel!$B$6+Input!M2021*ScoringModel!$B$7+Input!N2021*ScoringModel!$B$8+Input!O2021*ScoringModel!$B$9+Input!P2021*ScoringModel!$B$10)*0.01,"")</f>
        <v/>
      </c>
      <c r="O2021" s="66" t="str">
        <f>IF(A2021&lt;&gt;"",(Input!Q2021*ScoringModel!$B$14+Input!R2021*ScoringModel!$B$15+Input!S2021*ScoringModel!$B$16+Input!T2021*ScoringModel!$B$17+Input!U2021*ScoringModel!$B$18+Input!V2021*ScoringModel!$B$19+Input!W2021*ScoringModel!$B$20)*0.01,"")</f>
        <v/>
      </c>
      <c r="P2021" s="66" t="str">
        <f>IF(A2021&lt;&gt;"",(Input!X2021*ScoringModel!$B$24+Input!Y2021*ScoringModel!$B$25+Input!Z2021*ScoringModel!$B$26+Input!AA2021*ScoringModel!$B$27+Input!AB2021*ScoringModel!$B$28+Input!AC2021*ScoringModel!$B$29+Input!AD2021*ScoringModel!$B$30)*0.01,"")</f>
        <v/>
      </c>
    </row>
    <row r="2022" spans="1:16" x14ac:dyDescent="0.25">
      <c r="A2022" s="154" t="str">
        <f>IF(Input!A2022&lt;&gt;"",Input!A2022,"")</f>
        <v/>
      </c>
      <c r="B2022" s="154" t="str">
        <f>IF(Input!D2022&lt;&gt;"",CONCATENATE(Input!D2022,", ",Input!C2022),"")</f>
        <v/>
      </c>
      <c r="C2022" s="154" t="str">
        <f>IF(Input!E2022&lt;&gt;"",Input!E2022,"")</f>
        <v/>
      </c>
      <c r="D2022" s="155" t="str">
        <f>IF(Input!F2022&lt;&gt;"",Input!F2022,"")</f>
        <v/>
      </c>
      <c r="E2022" s="154" t="str">
        <f>IF(Input!I2022&lt;&gt;"",CONCATENATE(Input!I2022,", ",LEFT(Input!H2022,1)),"")</f>
        <v/>
      </c>
      <c r="F2022" s="156"/>
      <c r="G2022" s="157" t="str">
        <f t="shared" si="31"/>
        <v/>
      </c>
      <c r="H2022" s="154" t="str">
        <f>IF(A2022&lt;&gt;"",VLOOKUP(G2022,ScoreRanges!$C$4:$E$8,3),"")</f>
        <v/>
      </c>
      <c r="I2022" s="156"/>
      <c r="J2022" s="129" t="str">
        <f>IF(AND(ConversionTable!$F$2&lt;&gt;"",A2022&lt;&gt;""),VLOOKUP(G2022,ConversionTable!B$2:D$402,3),"")</f>
        <v/>
      </c>
      <c r="K2022" s="66" t="str">
        <f>IF(AND(ConversionTable!$F$2&lt;&gt;"",A2022&lt;&gt;""),VLOOKUP(J2022,ConversionTable!I$4:K$7,3),"")</f>
        <v/>
      </c>
      <c r="M2022" s="66" t="str">
        <f>IF(A2022&lt;&gt;"",(Input!AE2022*ScoringModel!$B$11+Input!AF2022*ScoringModel!$B$21+Input!AG2022*ScoringModel!$B$31)*0.01,"")</f>
        <v/>
      </c>
      <c r="N2022" s="66" t="str">
        <f>IF(A2022&lt;&gt;"",(Input!J2022*ScoringModel!$B$4+Input!K2022*ScoringModel!$B$5+Input!L2022*ScoringModel!$B$6+Input!M2022*ScoringModel!$B$7+Input!N2022*ScoringModel!$B$8+Input!O2022*ScoringModel!$B$9+Input!P2022*ScoringModel!$B$10)*0.01,"")</f>
        <v/>
      </c>
      <c r="O2022" s="66" t="str">
        <f>IF(A2022&lt;&gt;"",(Input!Q2022*ScoringModel!$B$14+Input!R2022*ScoringModel!$B$15+Input!S2022*ScoringModel!$B$16+Input!T2022*ScoringModel!$B$17+Input!U2022*ScoringModel!$B$18+Input!V2022*ScoringModel!$B$19+Input!W2022*ScoringModel!$B$20)*0.01,"")</f>
        <v/>
      </c>
      <c r="P2022" s="66" t="str">
        <f>IF(A2022&lt;&gt;"",(Input!X2022*ScoringModel!$B$24+Input!Y2022*ScoringModel!$B$25+Input!Z2022*ScoringModel!$B$26+Input!AA2022*ScoringModel!$B$27+Input!AB2022*ScoringModel!$B$28+Input!AC2022*ScoringModel!$B$29+Input!AD2022*ScoringModel!$B$30)*0.01,"")</f>
        <v/>
      </c>
    </row>
    <row r="2023" spans="1:16" x14ac:dyDescent="0.25">
      <c r="A2023" s="154" t="str">
        <f>IF(Input!A2023&lt;&gt;"",Input!A2023,"")</f>
        <v/>
      </c>
      <c r="B2023" s="154" t="str">
        <f>IF(Input!D2023&lt;&gt;"",CONCATENATE(Input!D2023,", ",Input!C2023),"")</f>
        <v/>
      </c>
      <c r="C2023" s="154" t="str">
        <f>IF(Input!E2023&lt;&gt;"",Input!E2023,"")</f>
        <v/>
      </c>
      <c r="D2023" s="155" t="str">
        <f>IF(Input!F2023&lt;&gt;"",Input!F2023,"")</f>
        <v/>
      </c>
      <c r="E2023" s="154" t="str">
        <f>IF(Input!I2023&lt;&gt;"",CONCATENATE(Input!I2023,", ",LEFT(Input!H2023,1)),"")</f>
        <v/>
      </c>
      <c r="F2023" s="156"/>
      <c r="G2023" s="157" t="str">
        <f t="shared" si="31"/>
        <v/>
      </c>
      <c r="H2023" s="154" t="str">
        <f>IF(A2023&lt;&gt;"",VLOOKUP(G2023,ScoreRanges!$C$4:$E$8,3),"")</f>
        <v/>
      </c>
      <c r="I2023" s="156"/>
      <c r="J2023" s="129" t="str">
        <f>IF(AND(ConversionTable!$F$2&lt;&gt;"",A2023&lt;&gt;""),VLOOKUP(G2023,ConversionTable!B$2:D$402,3),"")</f>
        <v/>
      </c>
      <c r="K2023" s="66" t="str">
        <f>IF(AND(ConversionTable!$F$2&lt;&gt;"",A2023&lt;&gt;""),VLOOKUP(J2023,ConversionTable!I$4:K$7,3),"")</f>
        <v/>
      </c>
      <c r="M2023" s="66" t="str">
        <f>IF(A2023&lt;&gt;"",(Input!AE2023*ScoringModel!$B$11+Input!AF2023*ScoringModel!$B$21+Input!AG2023*ScoringModel!$B$31)*0.01,"")</f>
        <v/>
      </c>
      <c r="N2023" s="66" t="str">
        <f>IF(A2023&lt;&gt;"",(Input!J2023*ScoringModel!$B$4+Input!K2023*ScoringModel!$B$5+Input!L2023*ScoringModel!$B$6+Input!M2023*ScoringModel!$B$7+Input!N2023*ScoringModel!$B$8+Input!O2023*ScoringModel!$B$9+Input!P2023*ScoringModel!$B$10)*0.01,"")</f>
        <v/>
      </c>
      <c r="O2023" s="66" t="str">
        <f>IF(A2023&lt;&gt;"",(Input!Q2023*ScoringModel!$B$14+Input!R2023*ScoringModel!$B$15+Input!S2023*ScoringModel!$B$16+Input!T2023*ScoringModel!$B$17+Input!U2023*ScoringModel!$B$18+Input!V2023*ScoringModel!$B$19+Input!W2023*ScoringModel!$B$20)*0.01,"")</f>
        <v/>
      </c>
      <c r="P2023" s="66" t="str">
        <f>IF(A2023&lt;&gt;"",(Input!X2023*ScoringModel!$B$24+Input!Y2023*ScoringModel!$B$25+Input!Z2023*ScoringModel!$B$26+Input!AA2023*ScoringModel!$B$27+Input!AB2023*ScoringModel!$B$28+Input!AC2023*ScoringModel!$B$29+Input!AD2023*ScoringModel!$B$30)*0.01,"")</f>
        <v/>
      </c>
    </row>
    <row r="2024" spans="1:16" x14ac:dyDescent="0.25">
      <c r="A2024" s="154" t="str">
        <f>IF(Input!A2024&lt;&gt;"",Input!A2024,"")</f>
        <v/>
      </c>
      <c r="B2024" s="154" t="str">
        <f>IF(Input!D2024&lt;&gt;"",CONCATENATE(Input!D2024,", ",Input!C2024),"")</f>
        <v/>
      </c>
      <c r="C2024" s="154" t="str">
        <f>IF(Input!E2024&lt;&gt;"",Input!E2024,"")</f>
        <v/>
      </c>
      <c r="D2024" s="155" t="str">
        <f>IF(Input!F2024&lt;&gt;"",Input!F2024,"")</f>
        <v/>
      </c>
      <c r="E2024" s="154" t="str">
        <f>IF(Input!I2024&lt;&gt;"",CONCATENATE(Input!I2024,", ",LEFT(Input!H2024,1)),"")</f>
        <v/>
      </c>
      <c r="F2024" s="156"/>
      <c r="G2024" s="157" t="str">
        <f t="shared" si="31"/>
        <v/>
      </c>
      <c r="H2024" s="154" t="str">
        <f>IF(A2024&lt;&gt;"",VLOOKUP(G2024,ScoreRanges!$C$4:$E$8,3),"")</f>
        <v/>
      </c>
      <c r="I2024" s="156"/>
      <c r="J2024" s="129" t="str">
        <f>IF(AND(ConversionTable!$F$2&lt;&gt;"",A2024&lt;&gt;""),VLOOKUP(G2024,ConversionTable!B$2:D$402,3),"")</f>
        <v/>
      </c>
      <c r="K2024" s="66" t="str">
        <f>IF(AND(ConversionTable!$F$2&lt;&gt;"",A2024&lt;&gt;""),VLOOKUP(J2024,ConversionTable!I$4:K$7,3),"")</f>
        <v/>
      </c>
      <c r="M2024" s="66" t="str">
        <f>IF(A2024&lt;&gt;"",(Input!AE2024*ScoringModel!$B$11+Input!AF2024*ScoringModel!$B$21+Input!AG2024*ScoringModel!$B$31)*0.01,"")</f>
        <v/>
      </c>
      <c r="N2024" s="66" t="str">
        <f>IF(A2024&lt;&gt;"",(Input!J2024*ScoringModel!$B$4+Input!K2024*ScoringModel!$B$5+Input!L2024*ScoringModel!$B$6+Input!M2024*ScoringModel!$B$7+Input!N2024*ScoringModel!$B$8+Input!O2024*ScoringModel!$B$9+Input!P2024*ScoringModel!$B$10)*0.01,"")</f>
        <v/>
      </c>
      <c r="O2024" s="66" t="str">
        <f>IF(A2024&lt;&gt;"",(Input!Q2024*ScoringModel!$B$14+Input!R2024*ScoringModel!$B$15+Input!S2024*ScoringModel!$B$16+Input!T2024*ScoringModel!$B$17+Input!U2024*ScoringModel!$B$18+Input!V2024*ScoringModel!$B$19+Input!W2024*ScoringModel!$B$20)*0.01,"")</f>
        <v/>
      </c>
      <c r="P2024" s="66" t="str">
        <f>IF(A2024&lt;&gt;"",(Input!X2024*ScoringModel!$B$24+Input!Y2024*ScoringModel!$B$25+Input!Z2024*ScoringModel!$B$26+Input!AA2024*ScoringModel!$B$27+Input!AB2024*ScoringModel!$B$28+Input!AC2024*ScoringModel!$B$29+Input!AD2024*ScoringModel!$B$30)*0.01,"")</f>
        <v/>
      </c>
    </row>
    <row r="2025" spans="1:16" x14ac:dyDescent="0.25">
      <c r="A2025" s="154" t="str">
        <f>IF(Input!A2025&lt;&gt;"",Input!A2025,"")</f>
        <v/>
      </c>
      <c r="B2025" s="154" t="str">
        <f>IF(Input!D2025&lt;&gt;"",CONCATENATE(Input!D2025,", ",Input!C2025),"")</f>
        <v/>
      </c>
      <c r="C2025" s="154" t="str">
        <f>IF(Input!E2025&lt;&gt;"",Input!E2025,"")</f>
        <v/>
      </c>
      <c r="D2025" s="155" t="str">
        <f>IF(Input!F2025&lt;&gt;"",Input!F2025,"")</f>
        <v/>
      </c>
      <c r="E2025" s="154" t="str">
        <f>IF(Input!I2025&lt;&gt;"",CONCATENATE(Input!I2025,", ",LEFT(Input!H2025,1)),"")</f>
        <v/>
      </c>
      <c r="F2025" s="156"/>
      <c r="G2025" s="157" t="str">
        <f t="shared" si="31"/>
        <v/>
      </c>
      <c r="H2025" s="154" t="str">
        <f>IF(A2025&lt;&gt;"",VLOOKUP(G2025,ScoreRanges!$C$4:$E$8,3),"")</f>
        <v/>
      </c>
      <c r="I2025" s="156"/>
      <c r="J2025" s="129" t="str">
        <f>IF(AND(ConversionTable!$F$2&lt;&gt;"",A2025&lt;&gt;""),VLOOKUP(G2025,ConversionTable!B$2:D$402,3),"")</f>
        <v/>
      </c>
      <c r="K2025" s="66" t="str">
        <f>IF(AND(ConversionTable!$F$2&lt;&gt;"",A2025&lt;&gt;""),VLOOKUP(J2025,ConversionTable!I$4:K$7,3),"")</f>
        <v/>
      </c>
      <c r="M2025" s="66" t="str">
        <f>IF(A2025&lt;&gt;"",(Input!AE2025*ScoringModel!$B$11+Input!AF2025*ScoringModel!$B$21+Input!AG2025*ScoringModel!$B$31)*0.01,"")</f>
        <v/>
      </c>
      <c r="N2025" s="66" t="str">
        <f>IF(A2025&lt;&gt;"",(Input!J2025*ScoringModel!$B$4+Input!K2025*ScoringModel!$B$5+Input!L2025*ScoringModel!$B$6+Input!M2025*ScoringModel!$B$7+Input!N2025*ScoringModel!$B$8+Input!O2025*ScoringModel!$B$9+Input!P2025*ScoringModel!$B$10)*0.01,"")</f>
        <v/>
      </c>
      <c r="O2025" s="66" t="str">
        <f>IF(A2025&lt;&gt;"",(Input!Q2025*ScoringModel!$B$14+Input!R2025*ScoringModel!$B$15+Input!S2025*ScoringModel!$B$16+Input!T2025*ScoringModel!$B$17+Input!U2025*ScoringModel!$B$18+Input!V2025*ScoringModel!$B$19+Input!W2025*ScoringModel!$B$20)*0.01,"")</f>
        <v/>
      </c>
      <c r="P2025" s="66" t="str">
        <f>IF(A2025&lt;&gt;"",(Input!X2025*ScoringModel!$B$24+Input!Y2025*ScoringModel!$B$25+Input!Z2025*ScoringModel!$B$26+Input!AA2025*ScoringModel!$B$27+Input!AB2025*ScoringModel!$B$28+Input!AC2025*ScoringModel!$B$29+Input!AD2025*ScoringModel!$B$30)*0.01,"")</f>
        <v/>
      </c>
    </row>
    <row r="2026" spans="1:16" x14ac:dyDescent="0.25">
      <c r="A2026" s="154" t="str">
        <f>IF(Input!A2026&lt;&gt;"",Input!A2026,"")</f>
        <v/>
      </c>
      <c r="B2026" s="154" t="str">
        <f>IF(Input!D2026&lt;&gt;"",CONCATENATE(Input!D2026,", ",Input!C2026),"")</f>
        <v/>
      </c>
      <c r="C2026" s="154" t="str">
        <f>IF(Input!E2026&lt;&gt;"",Input!E2026,"")</f>
        <v/>
      </c>
      <c r="D2026" s="155" t="str">
        <f>IF(Input!F2026&lt;&gt;"",Input!F2026,"")</f>
        <v/>
      </c>
      <c r="E2026" s="154" t="str">
        <f>IF(Input!I2026&lt;&gt;"",CONCATENATE(Input!I2026,", ",LEFT(Input!H2026,1)),"")</f>
        <v/>
      </c>
      <c r="F2026" s="156"/>
      <c r="G2026" s="157" t="str">
        <f t="shared" si="31"/>
        <v/>
      </c>
      <c r="H2026" s="154" t="str">
        <f>IF(A2026&lt;&gt;"",VLOOKUP(G2026,ScoreRanges!$C$4:$E$8,3),"")</f>
        <v/>
      </c>
      <c r="I2026" s="156"/>
      <c r="J2026" s="129" t="str">
        <f>IF(AND(ConversionTable!$F$2&lt;&gt;"",A2026&lt;&gt;""),VLOOKUP(G2026,ConversionTable!B$2:D$402,3),"")</f>
        <v/>
      </c>
      <c r="K2026" s="66" t="str">
        <f>IF(AND(ConversionTable!$F$2&lt;&gt;"",A2026&lt;&gt;""),VLOOKUP(J2026,ConversionTable!I$4:K$7,3),"")</f>
        <v/>
      </c>
      <c r="M2026" s="66" t="str">
        <f>IF(A2026&lt;&gt;"",(Input!AE2026*ScoringModel!$B$11+Input!AF2026*ScoringModel!$B$21+Input!AG2026*ScoringModel!$B$31)*0.01,"")</f>
        <v/>
      </c>
      <c r="N2026" s="66" t="str">
        <f>IF(A2026&lt;&gt;"",(Input!J2026*ScoringModel!$B$4+Input!K2026*ScoringModel!$B$5+Input!L2026*ScoringModel!$B$6+Input!M2026*ScoringModel!$B$7+Input!N2026*ScoringModel!$B$8+Input!O2026*ScoringModel!$B$9+Input!P2026*ScoringModel!$B$10)*0.01,"")</f>
        <v/>
      </c>
      <c r="O2026" s="66" t="str">
        <f>IF(A2026&lt;&gt;"",(Input!Q2026*ScoringModel!$B$14+Input!R2026*ScoringModel!$B$15+Input!S2026*ScoringModel!$B$16+Input!T2026*ScoringModel!$B$17+Input!U2026*ScoringModel!$B$18+Input!V2026*ScoringModel!$B$19+Input!W2026*ScoringModel!$B$20)*0.01,"")</f>
        <v/>
      </c>
      <c r="P2026" s="66" t="str">
        <f>IF(A2026&lt;&gt;"",(Input!X2026*ScoringModel!$B$24+Input!Y2026*ScoringModel!$B$25+Input!Z2026*ScoringModel!$B$26+Input!AA2026*ScoringModel!$B$27+Input!AB2026*ScoringModel!$B$28+Input!AC2026*ScoringModel!$B$29+Input!AD2026*ScoringModel!$B$30)*0.01,"")</f>
        <v/>
      </c>
    </row>
    <row r="2027" spans="1:16" x14ac:dyDescent="0.25">
      <c r="A2027" s="154" t="str">
        <f>IF(Input!A2027&lt;&gt;"",Input!A2027,"")</f>
        <v/>
      </c>
      <c r="B2027" s="154" t="str">
        <f>IF(Input!D2027&lt;&gt;"",CONCATENATE(Input!D2027,", ",Input!C2027),"")</f>
        <v/>
      </c>
      <c r="C2027" s="154" t="str">
        <f>IF(Input!E2027&lt;&gt;"",Input!E2027,"")</f>
        <v/>
      </c>
      <c r="D2027" s="155" t="str">
        <f>IF(Input!F2027&lt;&gt;"",Input!F2027,"")</f>
        <v/>
      </c>
      <c r="E2027" s="154" t="str">
        <f>IF(Input!I2027&lt;&gt;"",CONCATENATE(Input!I2027,", ",LEFT(Input!H2027,1)),"")</f>
        <v/>
      </c>
      <c r="F2027" s="156"/>
      <c r="G2027" s="157" t="str">
        <f t="shared" si="31"/>
        <v/>
      </c>
      <c r="H2027" s="154" t="str">
        <f>IF(A2027&lt;&gt;"",VLOOKUP(G2027,ScoreRanges!$C$4:$E$8,3),"")</f>
        <v/>
      </c>
      <c r="I2027" s="156"/>
      <c r="J2027" s="129" t="str">
        <f>IF(AND(ConversionTable!$F$2&lt;&gt;"",A2027&lt;&gt;""),VLOOKUP(G2027,ConversionTable!B$2:D$402,3),"")</f>
        <v/>
      </c>
      <c r="K2027" s="66" t="str">
        <f>IF(AND(ConversionTable!$F$2&lt;&gt;"",A2027&lt;&gt;""),VLOOKUP(J2027,ConversionTable!I$4:K$7,3),"")</f>
        <v/>
      </c>
      <c r="M2027" s="66" t="str">
        <f>IF(A2027&lt;&gt;"",(Input!AE2027*ScoringModel!$B$11+Input!AF2027*ScoringModel!$B$21+Input!AG2027*ScoringModel!$B$31)*0.01,"")</f>
        <v/>
      </c>
      <c r="N2027" s="66" t="str">
        <f>IF(A2027&lt;&gt;"",(Input!J2027*ScoringModel!$B$4+Input!K2027*ScoringModel!$B$5+Input!L2027*ScoringModel!$B$6+Input!M2027*ScoringModel!$B$7+Input!N2027*ScoringModel!$B$8+Input!O2027*ScoringModel!$B$9+Input!P2027*ScoringModel!$B$10)*0.01,"")</f>
        <v/>
      </c>
      <c r="O2027" s="66" t="str">
        <f>IF(A2027&lt;&gt;"",(Input!Q2027*ScoringModel!$B$14+Input!R2027*ScoringModel!$B$15+Input!S2027*ScoringModel!$B$16+Input!T2027*ScoringModel!$B$17+Input!U2027*ScoringModel!$B$18+Input!V2027*ScoringModel!$B$19+Input!W2027*ScoringModel!$B$20)*0.01,"")</f>
        <v/>
      </c>
      <c r="P2027" s="66" t="str">
        <f>IF(A2027&lt;&gt;"",(Input!X2027*ScoringModel!$B$24+Input!Y2027*ScoringModel!$B$25+Input!Z2027*ScoringModel!$B$26+Input!AA2027*ScoringModel!$B$27+Input!AB2027*ScoringModel!$B$28+Input!AC2027*ScoringModel!$B$29+Input!AD2027*ScoringModel!$B$30)*0.01,"")</f>
        <v/>
      </c>
    </row>
    <row r="2028" spans="1:16" x14ac:dyDescent="0.25">
      <c r="A2028" s="154" t="str">
        <f>IF(Input!A2028&lt;&gt;"",Input!A2028,"")</f>
        <v/>
      </c>
      <c r="B2028" s="154" t="str">
        <f>IF(Input!D2028&lt;&gt;"",CONCATENATE(Input!D2028,", ",Input!C2028),"")</f>
        <v/>
      </c>
      <c r="C2028" s="154" t="str">
        <f>IF(Input!E2028&lt;&gt;"",Input!E2028,"")</f>
        <v/>
      </c>
      <c r="D2028" s="155" t="str">
        <f>IF(Input!F2028&lt;&gt;"",Input!F2028,"")</f>
        <v/>
      </c>
      <c r="E2028" s="154" t="str">
        <f>IF(Input!I2028&lt;&gt;"",CONCATENATE(Input!I2028,", ",LEFT(Input!H2028,1)),"")</f>
        <v/>
      </c>
      <c r="F2028" s="156"/>
      <c r="G2028" s="157" t="str">
        <f t="shared" si="31"/>
        <v/>
      </c>
      <c r="H2028" s="154" t="str">
        <f>IF(A2028&lt;&gt;"",VLOOKUP(G2028,ScoreRanges!$C$4:$E$8,3),"")</f>
        <v/>
      </c>
      <c r="I2028" s="156"/>
      <c r="J2028" s="129" t="str">
        <f>IF(AND(ConversionTable!$F$2&lt;&gt;"",A2028&lt;&gt;""),VLOOKUP(G2028,ConversionTable!B$2:D$402,3),"")</f>
        <v/>
      </c>
      <c r="K2028" s="66" t="str">
        <f>IF(AND(ConversionTable!$F$2&lt;&gt;"",A2028&lt;&gt;""),VLOOKUP(J2028,ConversionTable!I$4:K$7,3),"")</f>
        <v/>
      </c>
      <c r="M2028" s="66" t="str">
        <f>IF(A2028&lt;&gt;"",(Input!AE2028*ScoringModel!$B$11+Input!AF2028*ScoringModel!$B$21+Input!AG2028*ScoringModel!$B$31)*0.01,"")</f>
        <v/>
      </c>
      <c r="N2028" s="66" t="str">
        <f>IF(A2028&lt;&gt;"",(Input!J2028*ScoringModel!$B$4+Input!K2028*ScoringModel!$B$5+Input!L2028*ScoringModel!$B$6+Input!M2028*ScoringModel!$B$7+Input!N2028*ScoringModel!$B$8+Input!O2028*ScoringModel!$B$9+Input!P2028*ScoringModel!$B$10)*0.01,"")</f>
        <v/>
      </c>
      <c r="O2028" s="66" t="str">
        <f>IF(A2028&lt;&gt;"",(Input!Q2028*ScoringModel!$B$14+Input!R2028*ScoringModel!$B$15+Input!S2028*ScoringModel!$B$16+Input!T2028*ScoringModel!$B$17+Input!U2028*ScoringModel!$B$18+Input!V2028*ScoringModel!$B$19+Input!W2028*ScoringModel!$B$20)*0.01,"")</f>
        <v/>
      </c>
      <c r="P2028" s="66" t="str">
        <f>IF(A2028&lt;&gt;"",(Input!X2028*ScoringModel!$B$24+Input!Y2028*ScoringModel!$B$25+Input!Z2028*ScoringModel!$B$26+Input!AA2028*ScoringModel!$B$27+Input!AB2028*ScoringModel!$B$28+Input!AC2028*ScoringModel!$B$29+Input!AD2028*ScoringModel!$B$30)*0.01,"")</f>
        <v/>
      </c>
    </row>
    <row r="2029" spans="1:16" x14ac:dyDescent="0.25">
      <c r="A2029" s="154" t="str">
        <f>IF(Input!A2029&lt;&gt;"",Input!A2029,"")</f>
        <v/>
      </c>
      <c r="B2029" s="154" t="str">
        <f>IF(Input!D2029&lt;&gt;"",CONCATENATE(Input!D2029,", ",Input!C2029),"")</f>
        <v/>
      </c>
      <c r="C2029" s="154" t="str">
        <f>IF(Input!E2029&lt;&gt;"",Input!E2029,"")</f>
        <v/>
      </c>
      <c r="D2029" s="155" t="str">
        <f>IF(Input!F2029&lt;&gt;"",Input!F2029,"")</f>
        <v/>
      </c>
      <c r="E2029" s="154" t="str">
        <f>IF(Input!I2029&lt;&gt;"",CONCATENATE(Input!I2029,", ",LEFT(Input!H2029,1)),"")</f>
        <v/>
      </c>
      <c r="F2029" s="156"/>
      <c r="G2029" s="157" t="str">
        <f t="shared" si="31"/>
        <v/>
      </c>
      <c r="H2029" s="154" t="str">
        <f>IF(A2029&lt;&gt;"",VLOOKUP(G2029,ScoreRanges!$C$4:$E$8,3),"")</f>
        <v/>
      </c>
      <c r="I2029" s="156"/>
      <c r="J2029" s="129" t="str">
        <f>IF(AND(ConversionTable!$F$2&lt;&gt;"",A2029&lt;&gt;""),VLOOKUP(G2029,ConversionTable!B$2:D$402,3),"")</f>
        <v/>
      </c>
      <c r="K2029" s="66" t="str">
        <f>IF(AND(ConversionTable!$F$2&lt;&gt;"",A2029&lt;&gt;""),VLOOKUP(J2029,ConversionTable!I$4:K$7,3),"")</f>
        <v/>
      </c>
      <c r="M2029" s="66" t="str">
        <f>IF(A2029&lt;&gt;"",(Input!AE2029*ScoringModel!$B$11+Input!AF2029*ScoringModel!$B$21+Input!AG2029*ScoringModel!$B$31)*0.01,"")</f>
        <v/>
      </c>
      <c r="N2029" s="66" t="str">
        <f>IF(A2029&lt;&gt;"",(Input!J2029*ScoringModel!$B$4+Input!K2029*ScoringModel!$B$5+Input!L2029*ScoringModel!$B$6+Input!M2029*ScoringModel!$B$7+Input!N2029*ScoringModel!$B$8+Input!O2029*ScoringModel!$B$9+Input!P2029*ScoringModel!$B$10)*0.01,"")</f>
        <v/>
      </c>
      <c r="O2029" s="66" t="str">
        <f>IF(A2029&lt;&gt;"",(Input!Q2029*ScoringModel!$B$14+Input!R2029*ScoringModel!$B$15+Input!S2029*ScoringModel!$B$16+Input!T2029*ScoringModel!$B$17+Input!U2029*ScoringModel!$B$18+Input!V2029*ScoringModel!$B$19+Input!W2029*ScoringModel!$B$20)*0.01,"")</f>
        <v/>
      </c>
      <c r="P2029" s="66" t="str">
        <f>IF(A2029&lt;&gt;"",(Input!X2029*ScoringModel!$B$24+Input!Y2029*ScoringModel!$B$25+Input!Z2029*ScoringModel!$B$26+Input!AA2029*ScoringModel!$B$27+Input!AB2029*ScoringModel!$B$28+Input!AC2029*ScoringModel!$B$29+Input!AD2029*ScoringModel!$B$30)*0.01,"")</f>
        <v/>
      </c>
    </row>
    <row r="2030" spans="1:16" x14ac:dyDescent="0.25">
      <c r="A2030" s="154" t="str">
        <f>IF(Input!A2030&lt;&gt;"",Input!A2030,"")</f>
        <v/>
      </c>
      <c r="B2030" s="154" t="str">
        <f>IF(Input!D2030&lt;&gt;"",CONCATENATE(Input!D2030,", ",Input!C2030),"")</f>
        <v/>
      </c>
      <c r="C2030" s="154" t="str">
        <f>IF(Input!E2030&lt;&gt;"",Input!E2030,"")</f>
        <v/>
      </c>
      <c r="D2030" s="155" t="str">
        <f>IF(Input!F2030&lt;&gt;"",Input!F2030,"")</f>
        <v/>
      </c>
      <c r="E2030" s="154" t="str">
        <f>IF(Input!I2030&lt;&gt;"",CONCATENATE(Input!I2030,", ",LEFT(Input!H2030,1)),"")</f>
        <v/>
      </c>
      <c r="F2030" s="156"/>
      <c r="G2030" s="157" t="str">
        <f t="shared" si="31"/>
        <v/>
      </c>
      <c r="H2030" s="154" t="str">
        <f>IF(A2030&lt;&gt;"",VLOOKUP(G2030,ScoreRanges!$C$4:$E$8,3),"")</f>
        <v/>
      </c>
      <c r="I2030" s="156"/>
      <c r="J2030" s="129" t="str">
        <f>IF(AND(ConversionTable!$F$2&lt;&gt;"",A2030&lt;&gt;""),VLOOKUP(G2030,ConversionTable!B$2:D$402,3),"")</f>
        <v/>
      </c>
      <c r="K2030" s="66" t="str">
        <f>IF(AND(ConversionTable!$F$2&lt;&gt;"",A2030&lt;&gt;""),VLOOKUP(J2030,ConversionTable!I$4:K$7,3),"")</f>
        <v/>
      </c>
      <c r="M2030" s="66" t="str">
        <f>IF(A2030&lt;&gt;"",(Input!AE2030*ScoringModel!$B$11+Input!AF2030*ScoringModel!$B$21+Input!AG2030*ScoringModel!$B$31)*0.01,"")</f>
        <v/>
      </c>
      <c r="N2030" s="66" t="str">
        <f>IF(A2030&lt;&gt;"",(Input!J2030*ScoringModel!$B$4+Input!K2030*ScoringModel!$B$5+Input!L2030*ScoringModel!$B$6+Input!M2030*ScoringModel!$B$7+Input!N2030*ScoringModel!$B$8+Input!O2030*ScoringModel!$B$9+Input!P2030*ScoringModel!$B$10)*0.01,"")</f>
        <v/>
      </c>
      <c r="O2030" s="66" t="str">
        <f>IF(A2030&lt;&gt;"",(Input!Q2030*ScoringModel!$B$14+Input!R2030*ScoringModel!$B$15+Input!S2030*ScoringModel!$B$16+Input!T2030*ScoringModel!$B$17+Input!U2030*ScoringModel!$B$18+Input!V2030*ScoringModel!$B$19+Input!W2030*ScoringModel!$B$20)*0.01,"")</f>
        <v/>
      </c>
      <c r="P2030" s="66" t="str">
        <f>IF(A2030&lt;&gt;"",(Input!X2030*ScoringModel!$B$24+Input!Y2030*ScoringModel!$B$25+Input!Z2030*ScoringModel!$B$26+Input!AA2030*ScoringModel!$B$27+Input!AB2030*ScoringModel!$B$28+Input!AC2030*ScoringModel!$B$29+Input!AD2030*ScoringModel!$B$30)*0.01,"")</f>
        <v/>
      </c>
    </row>
    <row r="2031" spans="1:16" x14ac:dyDescent="0.25">
      <c r="A2031" s="154" t="str">
        <f>IF(Input!A2031&lt;&gt;"",Input!A2031,"")</f>
        <v/>
      </c>
      <c r="B2031" s="154" t="str">
        <f>IF(Input!D2031&lt;&gt;"",CONCATENATE(Input!D2031,", ",Input!C2031),"")</f>
        <v/>
      </c>
      <c r="C2031" s="154" t="str">
        <f>IF(Input!E2031&lt;&gt;"",Input!E2031,"")</f>
        <v/>
      </c>
      <c r="D2031" s="155" t="str">
        <f>IF(Input!F2031&lt;&gt;"",Input!F2031,"")</f>
        <v/>
      </c>
      <c r="E2031" s="154" t="str">
        <f>IF(Input!I2031&lt;&gt;"",CONCATENATE(Input!I2031,", ",LEFT(Input!H2031,1)),"")</f>
        <v/>
      </c>
      <c r="F2031" s="156"/>
      <c r="G2031" s="157" t="str">
        <f t="shared" si="31"/>
        <v/>
      </c>
      <c r="H2031" s="154" t="str">
        <f>IF(A2031&lt;&gt;"",VLOOKUP(G2031,ScoreRanges!$C$4:$E$8,3),"")</f>
        <v/>
      </c>
      <c r="I2031" s="156"/>
      <c r="J2031" s="129" t="str">
        <f>IF(AND(ConversionTable!$F$2&lt;&gt;"",A2031&lt;&gt;""),VLOOKUP(G2031,ConversionTable!B$2:D$402,3),"")</f>
        <v/>
      </c>
      <c r="K2031" s="66" t="str">
        <f>IF(AND(ConversionTable!$F$2&lt;&gt;"",A2031&lt;&gt;""),VLOOKUP(J2031,ConversionTable!I$4:K$7,3),"")</f>
        <v/>
      </c>
      <c r="M2031" s="66" t="str">
        <f>IF(A2031&lt;&gt;"",(Input!AE2031*ScoringModel!$B$11+Input!AF2031*ScoringModel!$B$21+Input!AG2031*ScoringModel!$B$31)*0.01,"")</f>
        <v/>
      </c>
      <c r="N2031" s="66" t="str">
        <f>IF(A2031&lt;&gt;"",(Input!J2031*ScoringModel!$B$4+Input!K2031*ScoringModel!$B$5+Input!L2031*ScoringModel!$B$6+Input!M2031*ScoringModel!$B$7+Input!N2031*ScoringModel!$B$8+Input!O2031*ScoringModel!$B$9+Input!P2031*ScoringModel!$B$10)*0.01,"")</f>
        <v/>
      </c>
      <c r="O2031" s="66" t="str">
        <f>IF(A2031&lt;&gt;"",(Input!Q2031*ScoringModel!$B$14+Input!R2031*ScoringModel!$B$15+Input!S2031*ScoringModel!$B$16+Input!T2031*ScoringModel!$B$17+Input!U2031*ScoringModel!$B$18+Input!V2031*ScoringModel!$B$19+Input!W2031*ScoringModel!$B$20)*0.01,"")</f>
        <v/>
      </c>
      <c r="P2031" s="66" t="str">
        <f>IF(A2031&lt;&gt;"",(Input!X2031*ScoringModel!$B$24+Input!Y2031*ScoringModel!$B$25+Input!Z2031*ScoringModel!$B$26+Input!AA2031*ScoringModel!$B$27+Input!AB2031*ScoringModel!$B$28+Input!AC2031*ScoringModel!$B$29+Input!AD2031*ScoringModel!$B$30)*0.01,"")</f>
        <v/>
      </c>
    </row>
    <row r="2032" spans="1:16" x14ac:dyDescent="0.25">
      <c r="A2032" s="154" t="str">
        <f>IF(Input!A2032&lt;&gt;"",Input!A2032,"")</f>
        <v/>
      </c>
      <c r="B2032" s="154" t="str">
        <f>IF(Input!D2032&lt;&gt;"",CONCATENATE(Input!D2032,", ",Input!C2032),"")</f>
        <v/>
      </c>
      <c r="C2032" s="154" t="str">
        <f>IF(Input!E2032&lt;&gt;"",Input!E2032,"")</f>
        <v/>
      </c>
      <c r="D2032" s="155" t="str">
        <f>IF(Input!F2032&lt;&gt;"",Input!F2032,"")</f>
        <v/>
      </c>
      <c r="E2032" s="154" t="str">
        <f>IF(Input!I2032&lt;&gt;"",CONCATENATE(Input!I2032,", ",LEFT(Input!H2032,1)),"")</f>
        <v/>
      </c>
      <c r="F2032" s="156"/>
      <c r="G2032" s="157" t="str">
        <f t="shared" si="31"/>
        <v/>
      </c>
      <c r="H2032" s="154" t="str">
        <f>IF(A2032&lt;&gt;"",VLOOKUP(G2032,ScoreRanges!$C$4:$E$8,3),"")</f>
        <v/>
      </c>
      <c r="I2032" s="156"/>
      <c r="J2032" s="129" t="str">
        <f>IF(AND(ConversionTable!$F$2&lt;&gt;"",A2032&lt;&gt;""),VLOOKUP(G2032,ConversionTable!B$2:D$402,3),"")</f>
        <v/>
      </c>
      <c r="K2032" s="66" t="str">
        <f>IF(AND(ConversionTable!$F$2&lt;&gt;"",A2032&lt;&gt;""),VLOOKUP(J2032,ConversionTable!I$4:K$7,3),"")</f>
        <v/>
      </c>
      <c r="M2032" s="66" t="str">
        <f>IF(A2032&lt;&gt;"",(Input!AE2032*ScoringModel!$B$11+Input!AF2032*ScoringModel!$B$21+Input!AG2032*ScoringModel!$B$31)*0.01,"")</f>
        <v/>
      </c>
      <c r="N2032" s="66" t="str">
        <f>IF(A2032&lt;&gt;"",(Input!J2032*ScoringModel!$B$4+Input!K2032*ScoringModel!$B$5+Input!L2032*ScoringModel!$B$6+Input!M2032*ScoringModel!$B$7+Input!N2032*ScoringModel!$B$8+Input!O2032*ScoringModel!$B$9+Input!P2032*ScoringModel!$B$10)*0.01,"")</f>
        <v/>
      </c>
      <c r="O2032" s="66" t="str">
        <f>IF(A2032&lt;&gt;"",(Input!Q2032*ScoringModel!$B$14+Input!R2032*ScoringModel!$B$15+Input!S2032*ScoringModel!$B$16+Input!T2032*ScoringModel!$B$17+Input!U2032*ScoringModel!$B$18+Input!V2032*ScoringModel!$B$19+Input!W2032*ScoringModel!$B$20)*0.01,"")</f>
        <v/>
      </c>
      <c r="P2032" s="66" t="str">
        <f>IF(A2032&lt;&gt;"",(Input!X2032*ScoringModel!$B$24+Input!Y2032*ScoringModel!$B$25+Input!Z2032*ScoringModel!$B$26+Input!AA2032*ScoringModel!$B$27+Input!AB2032*ScoringModel!$B$28+Input!AC2032*ScoringModel!$B$29+Input!AD2032*ScoringModel!$B$30)*0.01,"")</f>
        <v/>
      </c>
    </row>
    <row r="2033" spans="1:16" x14ac:dyDescent="0.25">
      <c r="A2033" s="154" t="str">
        <f>IF(Input!A2033&lt;&gt;"",Input!A2033,"")</f>
        <v/>
      </c>
      <c r="B2033" s="154" t="str">
        <f>IF(Input!D2033&lt;&gt;"",CONCATENATE(Input!D2033,", ",Input!C2033),"")</f>
        <v/>
      </c>
      <c r="C2033" s="154" t="str">
        <f>IF(Input!E2033&lt;&gt;"",Input!E2033,"")</f>
        <v/>
      </c>
      <c r="D2033" s="155" t="str">
        <f>IF(Input!F2033&lt;&gt;"",Input!F2033,"")</f>
        <v/>
      </c>
      <c r="E2033" s="154" t="str">
        <f>IF(Input!I2033&lt;&gt;"",CONCATENATE(Input!I2033,", ",LEFT(Input!H2033,1)),"")</f>
        <v/>
      </c>
      <c r="F2033" s="156"/>
      <c r="G2033" s="157" t="str">
        <f t="shared" si="31"/>
        <v/>
      </c>
      <c r="H2033" s="154" t="str">
        <f>IF(A2033&lt;&gt;"",VLOOKUP(G2033,ScoreRanges!$C$4:$E$8,3),"")</f>
        <v/>
      </c>
      <c r="I2033" s="156"/>
      <c r="J2033" s="129" t="str">
        <f>IF(AND(ConversionTable!$F$2&lt;&gt;"",A2033&lt;&gt;""),VLOOKUP(G2033,ConversionTable!B$2:D$402,3),"")</f>
        <v/>
      </c>
      <c r="K2033" s="66" t="str">
        <f>IF(AND(ConversionTable!$F$2&lt;&gt;"",A2033&lt;&gt;""),VLOOKUP(J2033,ConversionTable!I$4:K$7,3),"")</f>
        <v/>
      </c>
      <c r="M2033" s="66" t="str">
        <f>IF(A2033&lt;&gt;"",(Input!AE2033*ScoringModel!$B$11+Input!AF2033*ScoringModel!$B$21+Input!AG2033*ScoringModel!$B$31)*0.01,"")</f>
        <v/>
      </c>
      <c r="N2033" s="66" t="str">
        <f>IF(A2033&lt;&gt;"",(Input!J2033*ScoringModel!$B$4+Input!K2033*ScoringModel!$B$5+Input!L2033*ScoringModel!$B$6+Input!M2033*ScoringModel!$B$7+Input!N2033*ScoringModel!$B$8+Input!O2033*ScoringModel!$B$9+Input!P2033*ScoringModel!$B$10)*0.01,"")</f>
        <v/>
      </c>
      <c r="O2033" s="66" t="str">
        <f>IF(A2033&lt;&gt;"",(Input!Q2033*ScoringModel!$B$14+Input!R2033*ScoringModel!$B$15+Input!S2033*ScoringModel!$B$16+Input!T2033*ScoringModel!$B$17+Input!U2033*ScoringModel!$B$18+Input!V2033*ScoringModel!$B$19+Input!W2033*ScoringModel!$B$20)*0.01,"")</f>
        <v/>
      </c>
      <c r="P2033" s="66" t="str">
        <f>IF(A2033&lt;&gt;"",(Input!X2033*ScoringModel!$B$24+Input!Y2033*ScoringModel!$B$25+Input!Z2033*ScoringModel!$B$26+Input!AA2033*ScoringModel!$B$27+Input!AB2033*ScoringModel!$B$28+Input!AC2033*ScoringModel!$B$29+Input!AD2033*ScoringModel!$B$30)*0.01,"")</f>
        <v/>
      </c>
    </row>
    <row r="2034" spans="1:16" x14ac:dyDescent="0.25">
      <c r="A2034" s="154" t="str">
        <f>IF(Input!A2034&lt;&gt;"",Input!A2034,"")</f>
        <v/>
      </c>
      <c r="B2034" s="154" t="str">
        <f>IF(Input!D2034&lt;&gt;"",CONCATENATE(Input!D2034,", ",Input!C2034),"")</f>
        <v/>
      </c>
      <c r="C2034" s="154" t="str">
        <f>IF(Input!E2034&lt;&gt;"",Input!E2034,"")</f>
        <v/>
      </c>
      <c r="D2034" s="155" t="str">
        <f>IF(Input!F2034&lt;&gt;"",Input!F2034,"")</f>
        <v/>
      </c>
      <c r="E2034" s="154" t="str">
        <f>IF(Input!I2034&lt;&gt;"",CONCATENATE(Input!I2034,", ",LEFT(Input!H2034,1)),"")</f>
        <v/>
      </c>
      <c r="F2034" s="156"/>
      <c r="G2034" s="157" t="str">
        <f t="shared" si="31"/>
        <v/>
      </c>
      <c r="H2034" s="154" t="str">
        <f>IF(A2034&lt;&gt;"",VLOOKUP(G2034,ScoreRanges!$C$4:$E$8,3),"")</f>
        <v/>
      </c>
      <c r="I2034" s="156"/>
      <c r="J2034" s="129" t="str">
        <f>IF(AND(ConversionTable!$F$2&lt;&gt;"",A2034&lt;&gt;""),VLOOKUP(G2034,ConversionTable!B$2:D$402,3),"")</f>
        <v/>
      </c>
      <c r="K2034" s="66" t="str">
        <f>IF(AND(ConversionTable!$F$2&lt;&gt;"",A2034&lt;&gt;""),VLOOKUP(J2034,ConversionTable!I$4:K$7,3),"")</f>
        <v/>
      </c>
      <c r="M2034" s="66" t="str">
        <f>IF(A2034&lt;&gt;"",(Input!AE2034*ScoringModel!$B$11+Input!AF2034*ScoringModel!$B$21+Input!AG2034*ScoringModel!$B$31)*0.01,"")</f>
        <v/>
      </c>
      <c r="N2034" s="66" t="str">
        <f>IF(A2034&lt;&gt;"",(Input!J2034*ScoringModel!$B$4+Input!K2034*ScoringModel!$B$5+Input!L2034*ScoringModel!$B$6+Input!M2034*ScoringModel!$B$7+Input!N2034*ScoringModel!$B$8+Input!O2034*ScoringModel!$B$9+Input!P2034*ScoringModel!$B$10)*0.01,"")</f>
        <v/>
      </c>
      <c r="O2034" s="66" t="str">
        <f>IF(A2034&lt;&gt;"",(Input!Q2034*ScoringModel!$B$14+Input!R2034*ScoringModel!$B$15+Input!S2034*ScoringModel!$B$16+Input!T2034*ScoringModel!$B$17+Input!U2034*ScoringModel!$B$18+Input!V2034*ScoringModel!$B$19+Input!W2034*ScoringModel!$B$20)*0.01,"")</f>
        <v/>
      </c>
      <c r="P2034" s="66" t="str">
        <f>IF(A2034&lt;&gt;"",(Input!X2034*ScoringModel!$B$24+Input!Y2034*ScoringModel!$B$25+Input!Z2034*ScoringModel!$B$26+Input!AA2034*ScoringModel!$B$27+Input!AB2034*ScoringModel!$B$28+Input!AC2034*ScoringModel!$B$29+Input!AD2034*ScoringModel!$B$30)*0.01,"")</f>
        <v/>
      </c>
    </row>
    <row r="2035" spans="1:16" x14ac:dyDescent="0.25">
      <c r="A2035" s="154" t="str">
        <f>IF(Input!A2035&lt;&gt;"",Input!A2035,"")</f>
        <v/>
      </c>
      <c r="B2035" s="154" t="str">
        <f>IF(Input!D2035&lt;&gt;"",CONCATENATE(Input!D2035,", ",Input!C2035),"")</f>
        <v/>
      </c>
      <c r="C2035" s="154" t="str">
        <f>IF(Input!E2035&lt;&gt;"",Input!E2035,"")</f>
        <v/>
      </c>
      <c r="D2035" s="155" t="str">
        <f>IF(Input!F2035&lt;&gt;"",Input!F2035,"")</f>
        <v/>
      </c>
      <c r="E2035" s="154" t="str">
        <f>IF(Input!I2035&lt;&gt;"",CONCATENATE(Input!I2035,", ",LEFT(Input!H2035,1)),"")</f>
        <v/>
      </c>
      <c r="F2035" s="156"/>
      <c r="G2035" s="157" t="str">
        <f t="shared" si="31"/>
        <v/>
      </c>
      <c r="H2035" s="154" t="str">
        <f>IF(A2035&lt;&gt;"",VLOOKUP(G2035,ScoreRanges!$C$4:$E$8,3),"")</f>
        <v/>
      </c>
      <c r="I2035" s="156"/>
      <c r="J2035" s="129" t="str">
        <f>IF(AND(ConversionTable!$F$2&lt;&gt;"",A2035&lt;&gt;""),VLOOKUP(G2035,ConversionTable!B$2:D$402,3),"")</f>
        <v/>
      </c>
      <c r="K2035" s="66" t="str">
        <f>IF(AND(ConversionTable!$F$2&lt;&gt;"",A2035&lt;&gt;""),VLOOKUP(J2035,ConversionTable!I$4:K$7,3),"")</f>
        <v/>
      </c>
      <c r="M2035" s="66" t="str">
        <f>IF(A2035&lt;&gt;"",(Input!AE2035*ScoringModel!$B$11+Input!AF2035*ScoringModel!$B$21+Input!AG2035*ScoringModel!$B$31)*0.01,"")</f>
        <v/>
      </c>
      <c r="N2035" s="66" t="str">
        <f>IF(A2035&lt;&gt;"",(Input!J2035*ScoringModel!$B$4+Input!K2035*ScoringModel!$B$5+Input!L2035*ScoringModel!$B$6+Input!M2035*ScoringModel!$B$7+Input!N2035*ScoringModel!$B$8+Input!O2035*ScoringModel!$B$9+Input!P2035*ScoringModel!$B$10)*0.01,"")</f>
        <v/>
      </c>
      <c r="O2035" s="66" t="str">
        <f>IF(A2035&lt;&gt;"",(Input!Q2035*ScoringModel!$B$14+Input!R2035*ScoringModel!$B$15+Input!S2035*ScoringModel!$B$16+Input!T2035*ScoringModel!$B$17+Input!U2035*ScoringModel!$B$18+Input!V2035*ScoringModel!$B$19+Input!W2035*ScoringModel!$B$20)*0.01,"")</f>
        <v/>
      </c>
      <c r="P2035" s="66" t="str">
        <f>IF(A2035&lt;&gt;"",(Input!X2035*ScoringModel!$B$24+Input!Y2035*ScoringModel!$B$25+Input!Z2035*ScoringModel!$B$26+Input!AA2035*ScoringModel!$B$27+Input!AB2035*ScoringModel!$B$28+Input!AC2035*ScoringModel!$B$29+Input!AD2035*ScoringModel!$B$30)*0.01,"")</f>
        <v/>
      </c>
    </row>
    <row r="2036" spans="1:16" x14ac:dyDescent="0.25">
      <c r="A2036" s="154" t="str">
        <f>IF(Input!A2036&lt;&gt;"",Input!A2036,"")</f>
        <v/>
      </c>
      <c r="B2036" s="154" t="str">
        <f>IF(Input!D2036&lt;&gt;"",CONCATENATE(Input!D2036,", ",Input!C2036),"")</f>
        <v/>
      </c>
      <c r="C2036" s="154" t="str">
        <f>IF(Input!E2036&lt;&gt;"",Input!E2036,"")</f>
        <v/>
      </c>
      <c r="D2036" s="155" t="str">
        <f>IF(Input!F2036&lt;&gt;"",Input!F2036,"")</f>
        <v/>
      </c>
      <c r="E2036" s="154" t="str">
        <f>IF(Input!I2036&lt;&gt;"",CONCATENATE(Input!I2036,", ",LEFT(Input!H2036,1)),"")</f>
        <v/>
      </c>
      <c r="F2036" s="156"/>
      <c r="G2036" s="157" t="str">
        <f t="shared" si="31"/>
        <v/>
      </c>
      <c r="H2036" s="154" t="str">
        <f>IF(A2036&lt;&gt;"",VLOOKUP(G2036,ScoreRanges!$C$4:$E$8,3),"")</f>
        <v/>
      </c>
      <c r="I2036" s="156"/>
      <c r="J2036" s="129" t="str">
        <f>IF(AND(ConversionTable!$F$2&lt;&gt;"",A2036&lt;&gt;""),VLOOKUP(G2036,ConversionTable!B$2:D$402,3),"")</f>
        <v/>
      </c>
      <c r="K2036" s="66" t="str">
        <f>IF(AND(ConversionTable!$F$2&lt;&gt;"",A2036&lt;&gt;""),VLOOKUP(J2036,ConversionTable!I$4:K$7,3),"")</f>
        <v/>
      </c>
      <c r="M2036" s="66" t="str">
        <f>IF(A2036&lt;&gt;"",(Input!AE2036*ScoringModel!$B$11+Input!AF2036*ScoringModel!$B$21+Input!AG2036*ScoringModel!$B$31)*0.01,"")</f>
        <v/>
      </c>
      <c r="N2036" s="66" t="str">
        <f>IF(A2036&lt;&gt;"",(Input!J2036*ScoringModel!$B$4+Input!K2036*ScoringModel!$B$5+Input!L2036*ScoringModel!$B$6+Input!M2036*ScoringModel!$B$7+Input!N2036*ScoringModel!$B$8+Input!O2036*ScoringModel!$B$9+Input!P2036*ScoringModel!$B$10)*0.01,"")</f>
        <v/>
      </c>
      <c r="O2036" s="66" t="str">
        <f>IF(A2036&lt;&gt;"",(Input!Q2036*ScoringModel!$B$14+Input!R2036*ScoringModel!$B$15+Input!S2036*ScoringModel!$B$16+Input!T2036*ScoringModel!$B$17+Input!U2036*ScoringModel!$B$18+Input!V2036*ScoringModel!$B$19+Input!W2036*ScoringModel!$B$20)*0.01,"")</f>
        <v/>
      </c>
      <c r="P2036" s="66" t="str">
        <f>IF(A2036&lt;&gt;"",(Input!X2036*ScoringModel!$B$24+Input!Y2036*ScoringModel!$B$25+Input!Z2036*ScoringModel!$B$26+Input!AA2036*ScoringModel!$B$27+Input!AB2036*ScoringModel!$B$28+Input!AC2036*ScoringModel!$B$29+Input!AD2036*ScoringModel!$B$30)*0.01,"")</f>
        <v/>
      </c>
    </row>
    <row r="2037" spans="1:16" x14ac:dyDescent="0.25">
      <c r="A2037" s="154" t="str">
        <f>IF(Input!A2037&lt;&gt;"",Input!A2037,"")</f>
        <v/>
      </c>
      <c r="B2037" s="154" t="str">
        <f>IF(Input!D2037&lt;&gt;"",CONCATENATE(Input!D2037,", ",Input!C2037),"")</f>
        <v/>
      </c>
      <c r="C2037" s="154" t="str">
        <f>IF(Input!E2037&lt;&gt;"",Input!E2037,"")</f>
        <v/>
      </c>
      <c r="D2037" s="155" t="str">
        <f>IF(Input!F2037&lt;&gt;"",Input!F2037,"")</f>
        <v/>
      </c>
      <c r="E2037" s="154" t="str">
        <f>IF(Input!I2037&lt;&gt;"",CONCATENATE(Input!I2037,", ",LEFT(Input!H2037,1)),"")</f>
        <v/>
      </c>
      <c r="F2037" s="156"/>
      <c r="G2037" s="157" t="str">
        <f t="shared" si="31"/>
        <v/>
      </c>
      <c r="H2037" s="154" t="str">
        <f>IF(A2037&lt;&gt;"",VLOOKUP(G2037,ScoreRanges!$C$4:$E$8,3),"")</f>
        <v/>
      </c>
      <c r="I2037" s="156"/>
      <c r="J2037" s="129" t="str">
        <f>IF(AND(ConversionTable!$F$2&lt;&gt;"",A2037&lt;&gt;""),VLOOKUP(G2037,ConversionTable!B$2:D$402,3),"")</f>
        <v/>
      </c>
      <c r="K2037" s="66" t="str">
        <f>IF(AND(ConversionTable!$F$2&lt;&gt;"",A2037&lt;&gt;""),VLOOKUP(J2037,ConversionTable!I$4:K$7,3),"")</f>
        <v/>
      </c>
      <c r="M2037" s="66" t="str">
        <f>IF(A2037&lt;&gt;"",(Input!AE2037*ScoringModel!$B$11+Input!AF2037*ScoringModel!$B$21+Input!AG2037*ScoringModel!$B$31)*0.01,"")</f>
        <v/>
      </c>
      <c r="N2037" s="66" t="str">
        <f>IF(A2037&lt;&gt;"",(Input!J2037*ScoringModel!$B$4+Input!K2037*ScoringModel!$B$5+Input!L2037*ScoringModel!$B$6+Input!M2037*ScoringModel!$B$7+Input!N2037*ScoringModel!$B$8+Input!O2037*ScoringModel!$B$9+Input!P2037*ScoringModel!$B$10)*0.01,"")</f>
        <v/>
      </c>
      <c r="O2037" s="66" t="str">
        <f>IF(A2037&lt;&gt;"",(Input!Q2037*ScoringModel!$B$14+Input!R2037*ScoringModel!$B$15+Input!S2037*ScoringModel!$B$16+Input!T2037*ScoringModel!$B$17+Input!U2037*ScoringModel!$B$18+Input!V2037*ScoringModel!$B$19+Input!W2037*ScoringModel!$B$20)*0.01,"")</f>
        <v/>
      </c>
      <c r="P2037" s="66" t="str">
        <f>IF(A2037&lt;&gt;"",(Input!X2037*ScoringModel!$B$24+Input!Y2037*ScoringModel!$B$25+Input!Z2037*ScoringModel!$B$26+Input!AA2037*ScoringModel!$B$27+Input!AB2037*ScoringModel!$B$28+Input!AC2037*ScoringModel!$B$29+Input!AD2037*ScoringModel!$B$30)*0.01,"")</f>
        <v/>
      </c>
    </row>
    <row r="2038" spans="1:16" x14ac:dyDescent="0.25">
      <c r="A2038" s="154" t="str">
        <f>IF(Input!A2038&lt;&gt;"",Input!A2038,"")</f>
        <v/>
      </c>
      <c r="B2038" s="154" t="str">
        <f>IF(Input!D2038&lt;&gt;"",CONCATENATE(Input!D2038,", ",Input!C2038),"")</f>
        <v/>
      </c>
      <c r="C2038" s="154" t="str">
        <f>IF(Input!E2038&lt;&gt;"",Input!E2038,"")</f>
        <v/>
      </c>
      <c r="D2038" s="155" t="str">
        <f>IF(Input!F2038&lt;&gt;"",Input!F2038,"")</f>
        <v/>
      </c>
      <c r="E2038" s="154" t="str">
        <f>IF(Input!I2038&lt;&gt;"",CONCATENATE(Input!I2038,", ",LEFT(Input!H2038,1)),"")</f>
        <v/>
      </c>
      <c r="F2038" s="156"/>
      <c r="G2038" s="157" t="str">
        <f t="shared" si="31"/>
        <v/>
      </c>
      <c r="H2038" s="154" t="str">
        <f>IF(A2038&lt;&gt;"",VLOOKUP(G2038,ScoreRanges!$C$4:$E$8,3),"")</f>
        <v/>
      </c>
      <c r="I2038" s="156"/>
      <c r="J2038" s="129" t="str">
        <f>IF(AND(ConversionTable!$F$2&lt;&gt;"",A2038&lt;&gt;""),VLOOKUP(G2038,ConversionTable!B$2:D$402,3),"")</f>
        <v/>
      </c>
      <c r="K2038" s="66" t="str">
        <f>IF(AND(ConversionTable!$F$2&lt;&gt;"",A2038&lt;&gt;""),VLOOKUP(J2038,ConversionTable!I$4:K$7,3),"")</f>
        <v/>
      </c>
      <c r="M2038" s="66" t="str">
        <f>IF(A2038&lt;&gt;"",(Input!AE2038*ScoringModel!$B$11+Input!AF2038*ScoringModel!$B$21+Input!AG2038*ScoringModel!$B$31)*0.01,"")</f>
        <v/>
      </c>
      <c r="N2038" s="66" t="str">
        <f>IF(A2038&lt;&gt;"",(Input!J2038*ScoringModel!$B$4+Input!K2038*ScoringModel!$B$5+Input!L2038*ScoringModel!$B$6+Input!M2038*ScoringModel!$B$7+Input!N2038*ScoringModel!$B$8+Input!O2038*ScoringModel!$B$9+Input!P2038*ScoringModel!$B$10)*0.01,"")</f>
        <v/>
      </c>
      <c r="O2038" s="66" t="str">
        <f>IF(A2038&lt;&gt;"",(Input!Q2038*ScoringModel!$B$14+Input!R2038*ScoringModel!$B$15+Input!S2038*ScoringModel!$B$16+Input!T2038*ScoringModel!$B$17+Input!U2038*ScoringModel!$B$18+Input!V2038*ScoringModel!$B$19+Input!W2038*ScoringModel!$B$20)*0.01,"")</f>
        <v/>
      </c>
      <c r="P2038" s="66" t="str">
        <f>IF(A2038&lt;&gt;"",(Input!X2038*ScoringModel!$B$24+Input!Y2038*ScoringModel!$B$25+Input!Z2038*ScoringModel!$B$26+Input!AA2038*ScoringModel!$B$27+Input!AB2038*ScoringModel!$B$28+Input!AC2038*ScoringModel!$B$29+Input!AD2038*ScoringModel!$B$30)*0.01,"")</f>
        <v/>
      </c>
    </row>
    <row r="2039" spans="1:16" x14ac:dyDescent="0.25">
      <c r="A2039" s="154" t="str">
        <f>IF(Input!A2039&lt;&gt;"",Input!A2039,"")</f>
        <v/>
      </c>
      <c r="B2039" s="154" t="str">
        <f>IF(Input!D2039&lt;&gt;"",CONCATENATE(Input!D2039,", ",Input!C2039),"")</f>
        <v/>
      </c>
      <c r="C2039" s="154" t="str">
        <f>IF(Input!E2039&lt;&gt;"",Input!E2039,"")</f>
        <v/>
      </c>
      <c r="D2039" s="155" t="str">
        <f>IF(Input!F2039&lt;&gt;"",Input!F2039,"")</f>
        <v/>
      </c>
      <c r="E2039" s="154" t="str">
        <f>IF(Input!I2039&lt;&gt;"",CONCATENATE(Input!I2039,", ",LEFT(Input!H2039,1)),"")</f>
        <v/>
      </c>
      <c r="F2039" s="156"/>
      <c r="G2039" s="157" t="str">
        <f t="shared" si="31"/>
        <v/>
      </c>
      <c r="H2039" s="154" t="str">
        <f>IF(A2039&lt;&gt;"",VLOOKUP(G2039,ScoreRanges!$C$4:$E$8,3),"")</f>
        <v/>
      </c>
      <c r="I2039" s="156"/>
      <c r="J2039" s="129" t="str">
        <f>IF(AND(ConversionTable!$F$2&lt;&gt;"",A2039&lt;&gt;""),VLOOKUP(G2039,ConversionTable!B$2:D$402,3),"")</f>
        <v/>
      </c>
      <c r="K2039" s="66" t="str">
        <f>IF(AND(ConversionTable!$F$2&lt;&gt;"",A2039&lt;&gt;""),VLOOKUP(J2039,ConversionTable!I$4:K$7,3),"")</f>
        <v/>
      </c>
      <c r="M2039" s="66" t="str">
        <f>IF(A2039&lt;&gt;"",(Input!AE2039*ScoringModel!$B$11+Input!AF2039*ScoringModel!$B$21+Input!AG2039*ScoringModel!$B$31)*0.01,"")</f>
        <v/>
      </c>
      <c r="N2039" s="66" t="str">
        <f>IF(A2039&lt;&gt;"",(Input!J2039*ScoringModel!$B$4+Input!K2039*ScoringModel!$B$5+Input!L2039*ScoringModel!$B$6+Input!M2039*ScoringModel!$B$7+Input!N2039*ScoringModel!$B$8+Input!O2039*ScoringModel!$B$9+Input!P2039*ScoringModel!$B$10)*0.01,"")</f>
        <v/>
      </c>
      <c r="O2039" s="66" t="str">
        <f>IF(A2039&lt;&gt;"",(Input!Q2039*ScoringModel!$B$14+Input!R2039*ScoringModel!$B$15+Input!S2039*ScoringModel!$B$16+Input!T2039*ScoringModel!$B$17+Input!U2039*ScoringModel!$B$18+Input!V2039*ScoringModel!$B$19+Input!W2039*ScoringModel!$B$20)*0.01,"")</f>
        <v/>
      </c>
      <c r="P2039" s="66" t="str">
        <f>IF(A2039&lt;&gt;"",(Input!X2039*ScoringModel!$B$24+Input!Y2039*ScoringModel!$B$25+Input!Z2039*ScoringModel!$B$26+Input!AA2039*ScoringModel!$B$27+Input!AB2039*ScoringModel!$B$28+Input!AC2039*ScoringModel!$B$29+Input!AD2039*ScoringModel!$B$30)*0.01,"")</f>
        <v/>
      </c>
    </row>
    <row r="2040" spans="1:16" x14ac:dyDescent="0.25">
      <c r="A2040" s="154" t="str">
        <f>IF(Input!A2040&lt;&gt;"",Input!A2040,"")</f>
        <v/>
      </c>
      <c r="B2040" s="154" t="str">
        <f>IF(Input!D2040&lt;&gt;"",CONCATENATE(Input!D2040,", ",Input!C2040),"")</f>
        <v/>
      </c>
      <c r="C2040" s="154" t="str">
        <f>IF(Input!E2040&lt;&gt;"",Input!E2040,"")</f>
        <v/>
      </c>
      <c r="D2040" s="155" t="str">
        <f>IF(Input!F2040&lt;&gt;"",Input!F2040,"")</f>
        <v/>
      </c>
      <c r="E2040" s="154" t="str">
        <f>IF(Input!I2040&lt;&gt;"",CONCATENATE(Input!I2040,", ",LEFT(Input!H2040,1)),"")</f>
        <v/>
      </c>
      <c r="F2040" s="156"/>
      <c r="G2040" s="157" t="str">
        <f t="shared" si="31"/>
        <v/>
      </c>
      <c r="H2040" s="154" t="str">
        <f>IF(A2040&lt;&gt;"",VLOOKUP(G2040,ScoreRanges!$C$4:$E$8,3),"")</f>
        <v/>
      </c>
      <c r="I2040" s="156"/>
      <c r="J2040" s="129" t="str">
        <f>IF(AND(ConversionTable!$F$2&lt;&gt;"",A2040&lt;&gt;""),VLOOKUP(G2040,ConversionTable!B$2:D$402,3),"")</f>
        <v/>
      </c>
      <c r="K2040" s="66" t="str">
        <f>IF(AND(ConversionTable!$F$2&lt;&gt;"",A2040&lt;&gt;""),VLOOKUP(J2040,ConversionTable!I$4:K$7,3),"")</f>
        <v/>
      </c>
      <c r="M2040" s="66" t="str">
        <f>IF(A2040&lt;&gt;"",(Input!AE2040*ScoringModel!$B$11+Input!AF2040*ScoringModel!$B$21+Input!AG2040*ScoringModel!$B$31)*0.01,"")</f>
        <v/>
      </c>
      <c r="N2040" s="66" t="str">
        <f>IF(A2040&lt;&gt;"",(Input!J2040*ScoringModel!$B$4+Input!K2040*ScoringModel!$B$5+Input!L2040*ScoringModel!$B$6+Input!M2040*ScoringModel!$B$7+Input!N2040*ScoringModel!$B$8+Input!O2040*ScoringModel!$B$9+Input!P2040*ScoringModel!$B$10)*0.01,"")</f>
        <v/>
      </c>
      <c r="O2040" s="66" t="str">
        <f>IF(A2040&lt;&gt;"",(Input!Q2040*ScoringModel!$B$14+Input!R2040*ScoringModel!$B$15+Input!S2040*ScoringModel!$B$16+Input!T2040*ScoringModel!$B$17+Input!U2040*ScoringModel!$B$18+Input!V2040*ScoringModel!$B$19+Input!W2040*ScoringModel!$B$20)*0.01,"")</f>
        <v/>
      </c>
      <c r="P2040" s="66" t="str">
        <f>IF(A2040&lt;&gt;"",(Input!X2040*ScoringModel!$B$24+Input!Y2040*ScoringModel!$B$25+Input!Z2040*ScoringModel!$B$26+Input!AA2040*ScoringModel!$B$27+Input!AB2040*ScoringModel!$B$28+Input!AC2040*ScoringModel!$B$29+Input!AD2040*ScoringModel!$B$30)*0.01,"")</f>
        <v/>
      </c>
    </row>
    <row r="2041" spans="1:16" x14ac:dyDescent="0.25">
      <c r="A2041" s="154" t="str">
        <f>IF(Input!A2041&lt;&gt;"",Input!A2041,"")</f>
        <v/>
      </c>
      <c r="B2041" s="154" t="str">
        <f>IF(Input!D2041&lt;&gt;"",CONCATENATE(Input!D2041,", ",Input!C2041),"")</f>
        <v/>
      </c>
      <c r="C2041" s="154" t="str">
        <f>IF(Input!E2041&lt;&gt;"",Input!E2041,"")</f>
        <v/>
      </c>
      <c r="D2041" s="155" t="str">
        <f>IF(Input!F2041&lt;&gt;"",Input!F2041,"")</f>
        <v/>
      </c>
      <c r="E2041" s="154" t="str">
        <f>IF(Input!I2041&lt;&gt;"",CONCATENATE(Input!I2041,", ",LEFT(Input!H2041,1)),"")</f>
        <v/>
      </c>
      <c r="F2041" s="156"/>
      <c r="G2041" s="157" t="str">
        <f t="shared" si="31"/>
        <v/>
      </c>
      <c r="H2041" s="154" t="str">
        <f>IF(A2041&lt;&gt;"",VLOOKUP(G2041,ScoreRanges!$C$4:$E$8,3),"")</f>
        <v/>
      </c>
      <c r="I2041" s="156"/>
      <c r="J2041" s="129" t="str">
        <f>IF(AND(ConversionTable!$F$2&lt;&gt;"",A2041&lt;&gt;""),VLOOKUP(G2041,ConversionTable!B$2:D$402,3),"")</f>
        <v/>
      </c>
      <c r="K2041" s="66" t="str">
        <f>IF(AND(ConversionTable!$F$2&lt;&gt;"",A2041&lt;&gt;""),VLOOKUP(J2041,ConversionTable!I$4:K$7,3),"")</f>
        <v/>
      </c>
      <c r="M2041" s="66" t="str">
        <f>IF(A2041&lt;&gt;"",(Input!AE2041*ScoringModel!$B$11+Input!AF2041*ScoringModel!$B$21+Input!AG2041*ScoringModel!$B$31)*0.01,"")</f>
        <v/>
      </c>
      <c r="N2041" s="66" t="str">
        <f>IF(A2041&lt;&gt;"",(Input!J2041*ScoringModel!$B$4+Input!K2041*ScoringModel!$B$5+Input!L2041*ScoringModel!$B$6+Input!M2041*ScoringModel!$B$7+Input!N2041*ScoringModel!$B$8+Input!O2041*ScoringModel!$B$9+Input!P2041*ScoringModel!$B$10)*0.01,"")</f>
        <v/>
      </c>
      <c r="O2041" s="66" t="str">
        <f>IF(A2041&lt;&gt;"",(Input!Q2041*ScoringModel!$B$14+Input!R2041*ScoringModel!$B$15+Input!S2041*ScoringModel!$B$16+Input!T2041*ScoringModel!$B$17+Input!U2041*ScoringModel!$B$18+Input!V2041*ScoringModel!$B$19+Input!W2041*ScoringModel!$B$20)*0.01,"")</f>
        <v/>
      </c>
      <c r="P2041" s="66" t="str">
        <f>IF(A2041&lt;&gt;"",(Input!X2041*ScoringModel!$B$24+Input!Y2041*ScoringModel!$B$25+Input!Z2041*ScoringModel!$B$26+Input!AA2041*ScoringModel!$B$27+Input!AB2041*ScoringModel!$B$28+Input!AC2041*ScoringModel!$B$29+Input!AD2041*ScoringModel!$B$30)*0.01,"")</f>
        <v/>
      </c>
    </row>
    <row r="2042" spans="1:16" x14ac:dyDescent="0.25">
      <c r="A2042" s="154" t="str">
        <f>IF(Input!A2042&lt;&gt;"",Input!A2042,"")</f>
        <v/>
      </c>
      <c r="B2042" s="154" t="str">
        <f>IF(Input!D2042&lt;&gt;"",CONCATENATE(Input!D2042,", ",Input!C2042),"")</f>
        <v/>
      </c>
      <c r="C2042" s="154" t="str">
        <f>IF(Input!E2042&lt;&gt;"",Input!E2042,"")</f>
        <v/>
      </c>
      <c r="D2042" s="155" t="str">
        <f>IF(Input!F2042&lt;&gt;"",Input!F2042,"")</f>
        <v/>
      </c>
      <c r="E2042" s="154" t="str">
        <f>IF(Input!I2042&lt;&gt;"",CONCATENATE(Input!I2042,", ",LEFT(Input!H2042,1)),"")</f>
        <v/>
      </c>
      <c r="F2042" s="156"/>
      <c r="G2042" s="157" t="str">
        <f t="shared" si="31"/>
        <v/>
      </c>
      <c r="H2042" s="154" t="str">
        <f>IF(A2042&lt;&gt;"",VLOOKUP(G2042,ScoreRanges!$C$4:$E$8,3),"")</f>
        <v/>
      </c>
      <c r="I2042" s="156"/>
      <c r="J2042" s="129" t="str">
        <f>IF(AND(ConversionTable!$F$2&lt;&gt;"",A2042&lt;&gt;""),VLOOKUP(G2042,ConversionTable!B$2:D$402,3),"")</f>
        <v/>
      </c>
      <c r="K2042" s="66" t="str">
        <f>IF(AND(ConversionTable!$F$2&lt;&gt;"",A2042&lt;&gt;""),VLOOKUP(J2042,ConversionTable!I$4:K$7,3),"")</f>
        <v/>
      </c>
      <c r="M2042" s="66" t="str">
        <f>IF(A2042&lt;&gt;"",(Input!AE2042*ScoringModel!$B$11+Input!AF2042*ScoringModel!$B$21+Input!AG2042*ScoringModel!$B$31)*0.01,"")</f>
        <v/>
      </c>
      <c r="N2042" s="66" t="str">
        <f>IF(A2042&lt;&gt;"",(Input!J2042*ScoringModel!$B$4+Input!K2042*ScoringModel!$B$5+Input!L2042*ScoringModel!$B$6+Input!M2042*ScoringModel!$B$7+Input!N2042*ScoringModel!$B$8+Input!O2042*ScoringModel!$B$9+Input!P2042*ScoringModel!$B$10)*0.01,"")</f>
        <v/>
      </c>
      <c r="O2042" s="66" t="str">
        <f>IF(A2042&lt;&gt;"",(Input!Q2042*ScoringModel!$B$14+Input!R2042*ScoringModel!$B$15+Input!S2042*ScoringModel!$B$16+Input!T2042*ScoringModel!$B$17+Input!U2042*ScoringModel!$B$18+Input!V2042*ScoringModel!$B$19+Input!W2042*ScoringModel!$B$20)*0.01,"")</f>
        <v/>
      </c>
      <c r="P2042" s="66" t="str">
        <f>IF(A2042&lt;&gt;"",(Input!X2042*ScoringModel!$B$24+Input!Y2042*ScoringModel!$B$25+Input!Z2042*ScoringModel!$B$26+Input!AA2042*ScoringModel!$B$27+Input!AB2042*ScoringModel!$B$28+Input!AC2042*ScoringModel!$B$29+Input!AD2042*ScoringModel!$B$30)*0.01,"")</f>
        <v/>
      </c>
    </row>
    <row r="2043" spans="1:16" x14ac:dyDescent="0.25">
      <c r="A2043" s="154" t="str">
        <f>IF(Input!A2043&lt;&gt;"",Input!A2043,"")</f>
        <v/>
      </c>
      <c r="B2043" s="154" t="str">
        <f>IF(Input!D2043&lt;&gt;"",CONCATENATE(Input!D2043,", ",Input!C2043),"")</f>
        <v/>
      </c>
      <c r="C2043" s="154" t="str">
        <f>IF(Input!E2043&lt;&gt;"",Input!E2043,"")</f>
        <v/>
      </c>
      <c r="D2043" s="155" t="str">
        <f>IF(Input!F2043&lt;&gt;"",Input!F2043,"")</f>
        <v/>
      </c>
      <c r="E2043" s="154" t="str">
        <f>IF(Input!I2043&lt;&gt;"",CONCATENATE(Input!I2043,", ",LEFT(Input!H2043,1)),"")</f>
        <v/>
      </c>
      <c r="F2043" s="156"/>
      <c r="G2043" s="157" t="str">
        <f t="shared" si="31"/>
        <v/>
      </c>
      <c r="H2043" s="154" t="str">
        <f>IF(A2043&lt;&gt;"",VLOOKUP(G2043,ScoreRanges!$C$4:$E$8,3),"")</f>
        <v/>
      </c>
      <c r="I2043" s="156"/>
      <c r="J2043" s="129" t="str">
        <f>IF(AND(ConversionTable!$F$2&lt;&gt;"",A2043&lt;&gt;""),VLOOKUP(G2043,ConversionTable!B$2:D$402,3),"")</f>
        <v/>
      </c>
      <c r="K2043" s="66" t="str">
        <f>IF(AND(ConversionTable!$F$2&lt;&gt;"",A2043&lt;&gt;""),VLOOKUP(J2043,ConversionTable!I$4:K$7,3),"")</f>
        <v/>
      </c>
      <c r="M2043" s="66" t="str">
        <f>IF(A2043&lt;&gt;"",(Input!AE2043*ScoringModel!$B$11+Input!AF2043*ScoringModel!$B$21+Input!AG2043*ScoringModel!$B$31)*0.01,"")</f>
        <v/>
      </c>
      <c r="N2043" s="66" t="str">
        <f>IF(A2043&lt;&gt;"",(Input!J2043*ScoringModel!$B$4+Input!K2043*ScoringModel!$B$5+Input!L2043*ScoringModel!$B$6+Input!M2043*ScoringModel!$B$7+Input!N2043*ScoringModel!$B$8+Input!O2043*ScoringModel!$B$9+Input!P2043*ScoringModel!$B$10)*0.01,"")</f>
        <v/>
      </c>
      <c r="O2043" s="66" t="str">
        <f>IF(A2043&lt;&gt;"",(Input!Q2043*ScoringModel!$B$14+Input!R2043*ScoringModel!$B$15+Input!S2043*ScoringModel!$B$16+Input!T2043*ScoringModel!$B$17+Input!U2043*ScoringModel!$B$18+Input!V2043*ScoringModel!$B$19+Input!W2043*ScoringModel!$B$20)*0.01,"")</f>
        <v/>
      </c>
      <c r="P2043" s="66" t="str">
        <f>IF(A2043&lt;&gt;"",(Input!X2043*ScoringModel!$B$24+Input!Y2043*ScoringModel!$B$25+Input!Z2043*ScoringModel!$B$26+Input!AA2043*ScoringModel!$B$27+Input!AB2043*ScoringModel!$B$28+Input!AC2043*ScoringModel!$B$29+Input!AD2043*ScoringModel!$B$30)*0.01,"")</f>
        <v/>
      </c>
    </row>
    <row r="2044" spans="1:16" x14ac:dyDescent="0.25">
      <c r="A2044" s="154" t="str">
        <f>IF(Input!A2044&lt;&gt;"",Input!A2044,"")</f>
        <v/>
      </c>
      <c r="B2044" s="154" t="str">
        <f>IF(Input!D2044&lt;&gt;"",CONCATENATE(Input!D2044,", ",Input!C2044),"")</f>
        <v/>
      </c>
      <c r="C2044" s="154" t="str">
        <f>IF(Input!E2044&lt;&gt;"",Input!E2044,"")</f>
        <v/>
      </c>
      <c r="D2044" s="155" t="str">
        <f>IF(Input!F2044&lt;&gt;"",Input!F2044,"")</f>
        <v/>
      </c>
      <c r="E2044" s="154" t="str">
        <f>IF(Input!I2044&lt;&gt;"",CONCATENATE(Input!I2044,", ",LEFT(Input!H2044,1)),"")</f>
        <v/>
      </c>
      <c r="F2044" s="156"/>
      <c r="G2044" s="157" t="str">
        <f t="shared" si="31"/>
        <v/>
      </c>
      <c r="H2044" s="154" t="str">
        <f>IF(A2044&lt;&gt;"",VLOOKUP(G2044,ScoreRanges!$C$4:$E$8,3),"")</f>
        <v/>
      </c>
      <c r="I2044" s="156"/>
      <c r="J2044" s="129" t="str">
        <f>IF(AND(ConversionTable!$F$2&lt;&gt;"",A2044&lt;&gt;""),VLOOKUP(G2044,ConversionTable!B$2:D$402,3),"")</f>
        <v/>
      </c>
      <c r="K2044" s="66" t="str">
        <f>IF(AND(ConversionTable!$F$2&lt;&gt;"",A2044&lt;&gt;""),VLOOKUP(J2044,ConversionTable!I$4:K$7,3),"")</f>
        <v/>
      </c>
      <c r="M2044" s="66" t="str">
        <f>IF(A2044&lt;&gt;"",(Input!AE2044*ScoringModel!$B$11+Input!AF2044*ScoringModel!$B$21+Input!AG2044*ScoringModel!$B$31)*0.01,"")</f>
        <v/>
      </c>
      <c r="N2044" s="66" t="str">
        <f>IF(A2044&lt;&gt;"",(Input!J2044*ScoringModel!$B$4+Input!K2044*ScoringModel!$B$5+Input!L2044*ScoringModel!$B$6+Input!M2044*ScoringModel!$B$7+Input!N2044*ScoringModel!$B$8+Input!O2044*ScoringModel!$B$9+Input!P2044*ScoringModel!$B$10)*0.01,"")</f>
        <v/>
      </c>
      <c r="O2044" s="66" t="str">
        <f>IF(A2044&lt;&gt;"",(Input!Q2044*ScoringModel!$B$14+Input!R2044*ScoringModel!$B$15+Input!S2044*ScoringModel!$B$16+Input!T2044*ScoringModel!$B$17+Input!U2044*ScoringModel!$B$18+Input!V2044*ScoringModel!$B$19+Input!W2044*ScoringModel!$B$20)*0.01,"")</f>
        <v/>
      </c>
      <c r="P2044" s="66" t="str">
        <f>IF(A2044&lt;&gt;"",(Input!X2044*ScoringModel!$B$24+Input!Y2044*ScoringModel!$B$25+Input!Z2044*ScoringModel!$B$26+Input!AA2044*ScoringModel!$B$27+Input!AB2044*ScoringModel!$B$28+Input!AC2044*ScoringModel!$B$29+Input!AD2044*ScoringModel!$B$30)*0.01,"")</f>
        <v/>
      </c>
    </row>
    <row r="2045" spans="1:16" x14ac:dyDescent="0.25">
      <c r="A2045" s="154" t="str">
        <f>IF(Input!A2045&lt;&gt;"",Input!A2045,"")</f>
        <v/>
      </c>
      <c r="B2045" s="154" t="str">
        <f>IF(Input!D2045&lt;&gt;"",CONCATENATE(Input!D2045,", ",Input!C2045),"")</f>
        <v/>
      </c>
      <c r="C2045" s="154" t="str">
        <f>IF(Input!E2045&lt;&gt;"",Input!E2045,"")</f>
        <v/>
      </c>
      <c r="D2045" s="155" t="str">
        <f>IF(Input!F2045&lt;&gt;"",Input!F2045,"")</f>
        <v/>
      </c>
      <c r="E2045" s="154" t="str">
        <f>IF(Input!I2045&lt;&gt;"",CONCATENATE(Input!I2045,", ",LEFT(Input!H2045,1)),"")</f>
        <v/>
      </c>
      <c r="F2045" s="156"/>
      <c r="G2045" s="157" t="str">
        <f t="shared" si="31"/>
        <v/>
      </c>
      <c r="H2045" s="154" t="str">
        <f>IF(A2045&lt;&gt;"",VLOOKUP(G2045,ScoreRanges!$C$4:$E$8,3),"")</f>
        <v/>
      </c>
      <c r="I2045" s="156"/>
      <c r="J2045" s="129" t="str">
        <f>IF(AND(ConversionTable!$F$2&lt;&gt;"",A2045&lt;&gt;""),VLOOKUP(G2045,ConversionTable!B$2:D$402,3),"")</f>
        <v/>
      </c>
      <c r="K2045" s="66" t="str">
        <f>IF(AND(ConversionTable!$F$2&lt;&gt;"",A2045&lt;&gt;""),VLOOKUP(J2045,ConversionTable!I$4:K$7,3),"")</f>
        <v/>
      </c>
      <c r="M2045" s="66" t="str">
        <f>IF(A2045&lt;&gt;"",(Input!AE2045*ScoringModel!$B$11+Input!AF2045*ScoringModel!$B$21+Input!AG2045*ScoringModel!$B$31)*0.01,"")</f>
        <v/>
      </c>
      <c r="N2045" s="66" t="str">
        <f>IF(A2045&lt;&gt;"",(Input!J2045*ScoringModel!$B$4+Input!K2045*ScoringModel!$B$5+Input!L2045*ScoringModel!$B$6+Input!M2045*ScoringModel!$B$7+Input!N2045*ScoringModel!$B$8+Input!O2045*ScoringModel!$B$9+Input!P2045*ScoringModel!$B$10)*0.01,"")</f>
        <v/>
      </c>
      <c r="O2045" s="66" t="str">
        <f>IF(A2045&lt;&gt;"",(Input!Q2045*ScoringModel!$B$14+Input!R2045*ScoringModel!$B$15+Input!S2045*ScoringModel!$B$16+Input!T2045*ScoringModel!$B$17+Input!U2045*ScoringModel!$B$18+Input!V2045*ScoringModel!$B$19+Input!W2045*ScoringModel!$B$20)*0.01,"")</f>
        <v/>
      </c>
      <c r="P2045" s="66" t="str">
        <f>IF(A2045&lt;&gt;"",(Input!X2045*ScoringModel!$B$24+Input!Y2045*ScoringModel!$B$25+Input!Z2045*ScoringModel!$B$26+Input!AA2045*ScoringModel!$B$27+Input!AB2045*ScoringModel!$B$28+Input!AC2045*ScoringModel!$B$29+Input!AD2045*ScoringModel!$B$30)*0.01,"")</f>
        <v/>
      </c>
    </row>
    <row r="2046" spans="1:16" x14ac:dyDescent="0.25">
      <c r="A2046" s="154" t="str">
        <f>IF(Input!A2046&lt;&gt;"",Input!A2046,"")</f>
        <v/>
      </c>
      <c r="B2046" s="154" t="str">
        <f>IF(Input!D2046&lt;&gt;"",CONCATENATE(Input!D2046,", ",Input!C2046),"")</f>
        <v/>
      </c>
      <c r="C2046" s="154" t="str">
        <f>IF(Input!E2046&lt;&gt;"",Input!E2046,"")</f>
        <v/>
      </c>
      <c r="D2046" s="155" t="str">
        <f>IF(Input!F2046&lt;&gt;"",Input!F2046,"")</f>
        <v/>
      </c>
      <c r="E2046" s="154" t="str">
        <f>IF(Input!I2046&lt;&gt;"",CONCATENATE(Input!I2046,", ",LEFT(Input!H2046,1)),"")</f>
        <v/>
      </c>
      <c r="F2046" s="156"/>
      <c r="G2046" s="157" t="str">
        <f t="shared" si="31"/>
        <v/>
      </c>
      <c r="H2046" s="154" t="str">
        <f>IF(A2046&lt;&gt;"",VLOOKUP(G2046,ScoreRanges!$C$4:$E$8,3),"")</f>
        <v/>
      </c>
      <c r="I2046" s="156"/>
      <c r="J2046" s="129" t="str">
        <f>IF(AND(ConversionTable!$F$2&lt;&gt;"",A2046&lt;&gt;""),VLOOKUP(G2046,ConversionTable!B$2:D$402,3),"")</f>
        <v/>
      </c>
      <c r="K2046" s="66" t="str">
        <f>IF(AND(ConversionTable!$F$2&lt;&gt;"",A2046&lt;&gt;""),VLOOKUP(J2046,ConversionTable!I$4:K$7,3),"")</f>
        <v/>
      </c>
      <c r="M2046" s="66" t="str">
        <f>IF(A2046&lt;&gt;"",(Input!AE2046*ScoringModel!$B$11+Input!AF2046*ScoringModel!$B$21+Input!AG2046*ScoringModel!$B$31)*0.01,"")</f>
        <v/>
      </c>
      <c r="N2046" s="66" t="str">
        <f>IF(A2046&lt;&gt;"",(Input!J2046*ScoringModel!$B$4+Input!K2046*ScoringModel!$B$5+Input!L2046*ScoringModel!$B$6+Input!M2046*ScoringModel!$B$7+Input!N2046*ScoringModel!$B$8+Input!O2046*ScoringModel!$B$9+Input!P2046*ScoringModel!$B$10)*0.01,"")</f>
        <v/>
      </c>
      <c r="O2046" s="66" t="str">
        <f>IF(A2046&lt;&gt;"",(Input!Q2046*ScoringModel!$B$14+Input!R2046*ScoringModel!$B$15+Input!S2046*ScoringModel!$B$16+Input!T2046*ScoringModel!$B$17+Input!U2046*ScoringModel!$B$18+Input!V2046*ScoringModel!$B$19+Input!W2046*ScoringModel!$B$20)*0.01,"")</f>
        <v/>
      </c>
      <c r="P2046" s="66" t="str">
        <f>IF(A2046&lt;&gt;"",(Input!X2046*ScoringModel!$B$24+Input!Y2046*ScoringModel!$B$25+Input!Z2046*ScoringModel!$B$26+Input!AA2046*ScoringModel!$B$27+Input!AB2046*ScoringModel!$B$28+Input!AC2046*ScoringModel!$B$29+Input!AD2046*ScoringModel!$B$30)*0.01,"")</f>
        <v/>
      </c>
    </row>
    <row r="2047" spans="1:16" x14ac:dyDescent="0.25">
      <c r="A2047" s="154" t="str">
        <f>IF(Input!A2047&lt;&gt;"",Input!A2047,"")</f>
        <v/>
      </c>
      <c r="B2047" s="154" t="str">
        <f>IF(Input!D2047&lt;&gt;"",CONCATENATE(Input!D2047,", ",Input!C2047),"")</f>
        <v/>
      </c>
      <c r="C2047" s="154" t="str">
        <f>IF(Input!E2047&lt;&gt;"",Input!E2047,"")</f>
        <v/>
      </c>
      <c r="D2047" s="155" t="str">
        <f>IF(Input!F2047&lt;&gt;"",Input!F2047,"")</f>
        <v/>
      </c>
      <c r="E2047" s="154" t="str">
        <f>IF(Input!I2047&lt;&gt;"",CONCATENATE(Input!I2047,", ",LEFT(Input!H2047,1)),"")</f>
        <v/>
      </c>
      <c r="F2047" s="156"/>
      <c r="G2047" s="157" t="str">
        <f t="shared" si="31"/>
        <v/>
      </c>
      <c r="H2047" s="154" t="str">
        <f>IF(A2047&lt;&gt;"",VLOOKUP(G2047,ScoreRanges!$C$4:$E$8,3),"")</f>
        <v/>
      </c>
      <c r="I2047" s="156"/>
      <c r="J2047" s="129" t="str">
        <f>IF(AND(ConversionTable!$F$2&lt;&gt;"",A2047&lt;&gt;""),VLOOKUP(G2047,ConversionTable!B$2:D$402,3),"")</f>
        <v/>
      </c>
      <c r="K2047" s="66" t="str">
        <f>IF(AND(ConversionTable!$F$2&lt;&gt;"",A2047&lt;&gt;""),VLOOKUP(J2047,ConversionTable!I$4:K$7,3),"")</f>
        <v/>
      </c>
      <c r="M2047" s="66" t="str">
        <f>IF(A2047&lt;&gt;"",(Input!AE2047*ScoringModel!$B$11+Input!AF2047*ScoringModel!$B$21+Input!AG2047*ScoringModel!$B$31)*0.01,"")</f>
        <v/>
      </c>
      <c r="N2047" s="66" t="str">
        <f>IF(A2047&lt;&gt;"",(Input!J2047*ScoringModel!$B$4+Input!K2047*ScoringModel!$B$5+Input!L2047*ScoringModel!$B$6+Input!M2047*ScoringModel!$B$7+Input!N2047*ScoringModel!$B$8+Input!O2047*ScoringModel!$B$9+Input!P2047*ScoringModel!$B$10)*0.01,"")</f>
        <v/>
      </c>
      <c r="O2047" s="66" t="str">
        <f>IF(A2047&lt;&gt;"",(Input!Q2047*ScoringModel!$B$14+Input!R2047*ScoringModel!$B$15+Input!S2047*ScoringModel!$B$16+Input!T2047*ScoringModel!$B$17+Input!U2047*ScoringModel!$B$18+Input!V2047*ScoringModel!$B$19+Input!W2047*ScoringModel!$B$20)*0.01,"")</f>
        <v/>
      </c>
      <c r="P2047" s="66" t="str">
        <f>IF(A2047&lt;&gt;"",(Input!X2047*ScoringModel!$B$24+Input!Y2047*ScoringModel!$B$25+Input!Z2047*ScoringModel!$B$26+Input!AA2047*ScoringModel!$B$27+Input!AB2047*ScoringModel!$B$28+Input!AC2047*ScoringModel!$B$29+Input!AD2047*ScoringModel!$B$30)*0.01,"")</f>
        <v/>
      </c>
    </row>
    <row r="2048" spans="1:16" x14ac:dyDescent="0.25">
      <c r="A2048" s="154" t="str">
        <f>IF(Input!A2048&lt;&gt;"",Input!A2048,"")</f>
        <v/>
      </c>
      <c r="B2048" s="154" t="str">
        <f>IF(Input!D2048&lt;&gt;"",CONCATENATE(Input!D2048,", ",Input!C2048),"")</f>
        <v/>
      </c>
      <c r="C2048" s="154" t="str">
        <f>IF(Input!E2048&lt;&gt;"",Input!E2048,"")</f>
        <v/>
      </c>
      <c r="D2048" s="155" t="str">
        <f>IF(Input!F2048&lt;&gt;"",Input!F2048,"")</f>
        <v/>
      </c>
      <c r="E2048" s="154" t="str">
        <f>IF(Input!I2048&lt;&gt;"",CONCATENATE(Input!I2048,", ",LEFT(Input!H2048,1)),"")</f>
        <v/>
      </c>
      <c r="F2048" s="156"/>
      <c r="G2048" s="157" t="str">
        <f t="shared" si="31"/>
        <v/>
      </c>
      <c r="H2048" s="154" t="str">
        <f>IF(A2048&lt;&gt;"",VLOOKUP(G2048,ScoreRanges!$C$4:$E$8,3),"")</f>
        <v/>
      </c>
      <c r="I2048" s="156"/>
      <c r="J2048" s="129" t="str">
        <f>IF(AND(ConversionTable!$F$2&lt;&gt;"",A2048&lt;&gt;""),VLOOKUP(G2048,ConversionTable!B$2:D$402,3),"")</f>
        <v/>
      </c>
      <c r="K2048" s="66" t="str">
        <f>IF(AND(ConversionTable!$F$2&lt;&gt;"",A2048&lt;&gt;""),VLOOKUP(J2048,ConversionTable!I$4:K$7,3),"")</f>
        <v/>
      </c>
      <c r="M2048" s="66" t="str">
        <f>IF(A2048&lt;&gt;"",(Input!AE2048*ScoringModel!$B$11+Input!AF2048*ScoringModel!$B$21+Input!AG2048*ScoringModel!$B$31)*0.01,"")</f>
        <v/>
      </c>
      <c r="N2048" s="66" t="str">
        <f>IF(A2048&lt;&gt;"",(Input!J2048*ScoringModel!$B$4+Input!K2048*ScoringModel!$B$5+Input!L2048*ScoringModel!$B$6+Input!M2048*ScoringModel!$B$7+Input!N2048*ScoringModel!$B$8+Input!O2048*ScoringModel!$B$9+Input!P2048*ScoringModel!$B$10)*0.01,"")</f>
        <v/>
      </c>
      <c r="O2048" s="66" t="str">
        <f>IF(A2048&lt;&gt;"",(Input!Q2048*ScoringModel!$B$14+Input!R2048*ScoringModel!$B$15+Input!S2048*ScoringModel!$B$16+Input!T2048*ScoringModel!$B$17+Input!U2048*ScoringModel!$B$18+Input!V2048*ScoringModel!$B$19+Input!W2048*ScoringModel!$B$20)*0.01,"")</f>
        <v/>
      </c>
      <c r="P2048" s="66" t="str">
        <f>IF(A2048&lt;&gt;"",(Input!X2048*ScoringModel!$B$24+Input!Y2048*ScoringModel!$B$25+Input!Z2048*ScoringModel!$B$26+Input!AA2048*ScoringModel!$B$27+Input!AB2048*ScoringModel!$B$28+Input!AC2048*ScoringModel!$B$29+Input!AD2048*ScoringModel!$B$30)*0.01,"")</f>
        <v/>
      </c>
    </row>
    <row r="2049" spans="1:16" x14ac:dyDescent="0.25">
      <c r="A2049" s="154" t="str">
        <f>IF(Input!A2049&lt;&gt;"",Input!A2049,"")</f>
        <v/>
      </c>
      <c r="B2049" s="154" t="str">
        <f>IF(Input!D2049&lt;&gt;"",CONCATENATE(Input!D2049,", ",Input!C2049),"")</f>
        <v/>
      </c>
      <c r="C2049" s="154" t="str">
        <f>IF(Input!E2049&lt;&gt;"",Input!E2049,"")</f>
        <v/>
      </c>
      <c r="D2049" s="155" t="str">
        <f>IF(Input!F2049&lt;&gt;"",Input!F2049,"")</f>
        <v/>
      </c>
      <c r="E2049" s="154" t="str">
        <f>IF(Input!I2049&lt;&gt;"",CONCATENATE(Input!I2049,", ",LEFT(Input!H2049,1)),"")</f>
        <v/>
      </c>
      <c r="F2049" s="156"/>
      <c r="G2049" s="157" t="str">
        <f t="shared" si="31"/>
        <v/>
      </c>
      <c r="H2049" s="154" t="str">
        <f>IF(A2049&lt;&gt;"",VLOOKUP(G2049,ScoreRanges!$C$4:$E$8,3),"")</f>
        <v/>
      </c>
      <c r="I2049" s="156"/>
      <c r="J2049" s="129" t="str">
        <f>IF(AND(ConversionTable!$F$2&lt;&gt;"",A2049&lt;&gt;""),VLOOKUP(G2049,ConversionTable!B$2:D$402,3),"")</f>
        <v/>
      </c>
      <c r="K2049" s="66" t="str">
        <f>IF(AND(ConversionTable!$F$2&lt;&gt;"",A2049&lt;&gt;""),VLOOKUP(J2049,ConversionTable!I$4:K$7,3),"")</f>
        <v/>
      </c>
      <c r="M2049" s="66" t="str">
        <f>IF(A2049&lt;&gt;"",(Input!AE2049*ScoringModel!$B$11+Input!AF2049*ScoringModel!$B$21+Input!AG2049*ScoringModel!$B$31)*0.01,"")</f>
        <v/>
      </c>
      <c r="N2049" s="66" t="str">
        <f>IF(A2049&lt;&gt;"",(Input!J2049*ScoringModel!$B$4+Input!K2049*ScoringModel!$B$5+Input!L2049*ScoringModel!$B$6+Input!M2049*ScoringModel!$B$7+Input!N2049*ScoringModel!$B$8+Input!O2049*ScoringModel!$B$9+Input!P2049*ScoringModel!$B$10)*0.01,"")</f>
        <v/>
      </c>
      <c r="O2049" s="66" t="str">
        <f>IF(A2049&lt;&gt;"",(Input!Q2049*ScoringModel!$B$14+Input!R2049*ScoringModel!$B$15+Input!S2049*ScoringModel!$B$16+Input!T2049*ScoringModel!$B$17+Input!U2049*ScoringModel!$B$18+Input!V2049*ScoringModel!$B$19+Input!W2049*ScoringModel!$B$20)*0.01,"")</f>
        <v/>
      </c>
      <c r="P2049" s="66" t="str">
        <f>IF(A2049&lt;&gt;"",(Input!X2049*ScoringModel!$B$24+Input!Y2049*ScoringModel!$B$25+Input!Z2049*ScoringModel!$B$26+Input!AA2049*ScoringModel!$B$27+Input!AB2049*ScoringModel!$B$28+Input!AC2049*ScoringModel!$B$29+Input!AD2049*ScoringModel!$B$30)*0.01,"")</f>
        <v/>
      </c>
    </row>
    <row r="2050" spans="1:16" x14ac:dyDescent="0.25">
      <c r="A2050" s="154" t="str">
        <f>IF(Input!A2050&lt;&gt;"",Input!A2050,"")</f>
        <v/>
      </c>
      <c r="B2050" s="154" t="str">
        <f>IF(Input!D2050&lt;&gt;"",CONCATENATE(Input!D2050,", ",Input!C2050),"")</f>
        <v/>
      </c>
      <c r="C2050" s="154" t="str">
        <f>IF(Input!E2050&lt;&gt;"",Input!E2050,"")</f>
        <v/>
      </c>
      <c r="D2050" s="155" t="str">
        <f>IF(Input!F2050&lt;&gt;"",Input!F2050,"")</f>
        <v/>
      </c>
      <c r="E2050" s="154" t="str">
        <f>IF(Input!I2050&lt;&gt;"",CONCATENATE(Input!I2050,", ",LEFT(Input!H2050,1)),"")</f>
        <v/>
      </c>
      <c r="F2050" s="156"/>
      <c r="G2050" s="157" t="str">
        <f t="shared" ref="G2050:G2113" si="32">IF(A2050&lt;&gt;"",SUM(M2050:P2050),"")</f>
        <v/>
      </c>
      <c r="H2050" s="154" t="str">
        <f>IF(A2050&lt;&gt;"",VLOOKUP(G2050,ScoreRanges!$C$4:$E$8,3),"")</f>
        <v/>
      </c>
      <c r="I2050" s="156"/>
      <c r="J2050" s="129" t="str">
        <f>IF(AND(ConversionTable!$F$2&lt;&gt;"",A2050&lt;&gt;""),VLOOKUP(G2050,ConversionTable!B$2:D$402,3),"")</f>
        <v/>
      </c>
      <c r="K2050" s="66" t="str">
        <f>IF(AND(ConversionTable!$F$2&lt;&gt;"",A2050&lt;&gt;""),VLOOKUP(J2050,ConversionTable!I$4:K$7,3),"")</f>
        <v/>
      </c>
      <c r="M2050" s="66" t="str">
        <f>IF(A2050&lt;&gt;"",(Input!AE2050*ScoringModel!$B$11+Input!AF2050*ScoringModel!$B$21+Input!AG2050*ScoringModel!$B$31)*0.01,"")</f>
        <v/>
      </c>
      <c r="N2050" s="66" t="str">
        <f>IF(A2050&lt;&gt;"",(Input!J2050*ScoringModel!$B$4+Input!K2050*ScoringModel!$B$5+Input!L2050*ScoringModel!$B$6+Input!M2050*ScoringModel!$B$7+Input!N2050*ScoringModel!$B$8+Input!O2050*ScoringModel!$B$9+Input!P2050*ScoringModel!$B$10)*0.01,"")</f>
        <v/>
      </c>
      <c r="O2050" s="66" t="str">
        <f>IF(A2050&lt;&gt;"",(Input!Q2050*ScoringModel!$B$14+Input!R2050*ScoringModel!$B$15+Input!S2050*ScoringModel!$B$16+Input!T2050*ScoringModel!$B$17+Input!U2050*ScoringModel!$B$18+Input!V2050*ScoringModel!$B$19+Input!W2050*ScoringModel!$B$20)*0.01,"")</f>
        <v/>
      </c>
      <c r="P2050" s="66" t="str">
        <f>IF(A2050&lt;&gt;"",(Input!X2050*ScoringModel!$B$24+Input!Y2050*ScoringModel!$B$25+Input!Z2050*ScoringModel!$B$26+Input!AA2050*ScoringModel!$B$27+Input!AB2050*ScoringModel!$B$28+Input!AC2050*ScoringModel!$B$29+Input!AD2050*ScoringModel!$B$30)*0.01,"")</f>
        <v/>
      </c>
    </row>
    <row r="2051" spans="1:16" x14ac:dyDescent="0.25">
      <c r="A2051" s="154" t="str">
        <f>IF(Input!A2051&lt;&gt;"",Input!A2051,"")</f>
        <v/>
      </c>
      <c r="B2051" s="154" t="str">
        <f>IF(Input!D2051&lt;&gt;"",CONCATENATE(Input!D2051,", ",Input!C2051),"")</f>
        <v/>
      </c>
      <c r="C2051" s="154" t="str">
        <f>IF(Input!E2051&lt;&gt;"",Input!E2051,"")</f>
        <v/>
      </c>
      <c r="D2051" s="155" t="str">
        <f>IF(Input!F2051&lt;&gt;"",Input!F2051,"")</f>
        <v/>
      </c>
      <c r="E2051" s="154" t="str">
        <f>IF(Input!I2051&lt;&gt;"",CONCATENATE(Input!I2051,", ",LEFT(Input!H2051,1)),"")</f>
        <v/>
      </c>
      <c r="F2051" s="156"/>
      <c r="G2051" s="157" t="str">
        <f t="shared" si="32"/>
        <v/>
      </c>
      <c r="H2051" s="154" t="str">
        <f>IF(A2051&lt;&gt;"",VLOOKUP(G2051,ScoreRanges!$C$4:$E$8,3),"")</f>
        <v/>
      </c>
      <c r="I2051" s="156"/>
      <c r="J2051" s="129" t="str">
        <f>IF(AND(ConversionTable!$F$2&lt;&gt;"",A2051&lt;&gt;""),VLOOKUP(G2051,ConversionTable!B$2:D$402,3),"")</f>
        <v/>
      </c>
      <c r="K2051" s="66" t="str">
        <f>IF(AND(ConversionTable!$F$2&lt;&gt;"",A2051&lt;&gt;""),VLOOKUP(J2051,ConversionTable!I$4:K$7,3),"")</f>
        <v/>
      </c>
      <c r="M2051" s="66" t="str">
        <f>IF(A2051&lt;&gt;"",(Input!AE2051*ScoringModel!$B$11+Input!AF2051*ScoringModel!$B$21+Input!AG2051*ScoringModel!$B$31)*0.01,"")</f>
        <v/>
      </c>
      <c r="N2051" s="66" t="str">
        <f>IF(A2051&lt;&gt;"",(Input!J2051*ScoringModel!$B$4+Input!K2051*ScoringModel!$B$5+Input!L2051*ScoringModel!$B$6+Input!M2051*ScoringModel!$B$7+Input!N2051*ScoringModel!$B$8+Input!O2051*ScoringModel!$B$9+Input!P2051*ScoringModel!$B$10)*0.01,"")</f>
        <v/>
      </c>
      <c r="O2051" s="66" t="str">
        <f>IF(A2051&lt;&gt;"",(Input!Q2051*ScoringModel!$B$14+Input!R2051*ScoringModel!$B$15+Input!S2051*ScoringModel!$B$16+Input!T2051*ScoringModel!$B$17+Input!U2051*ScoringModel!$B$18+Input!V2051*ScoringModel!$B$19+Input!W2051*ScoringModel!$B$20)*0.01,"")</f>
        <v/>
      </c>
      <c r="P2051" s="66" t="str">
        <f>IF(A2051&lt;&gt;"",(Input!X2051*ScoringModel!$B$24+Input!Y2051*ScoringModel!$B$25+Input!Z2051*ScoringModel!$B$26+Input!AA2051*ScoringModel!$B$27+Input!AB2051*ScoringModel!$B$28+Input!AC2051*ScoringModel!$B$29+Input!AD2051*ScoringModel!$B$30)*0.01,"")</f>
        <v/>
      </c>
    </row>
    <row r="2052" spans="1:16" x14ac:dyDescent="0.25">
      <c r="A2052" s="154" t="str">
        <f>IF(Input!A2052&lt;&gt;"",Input!A2052,"")</f>
        <v/>
      </c>
      <c r="B2052" s="154" t="str">
        <f>IF(Input!D2052&lt;&gt;"",CONCATENATE(Input!D2052,", ",Input!C2052),"")</f>
        <v/>
      </c>
      <c r="C2052" s="154" t="str">
        <f>IF(Input!E2052&lt;&gt;"",Input!E2052,"")</f>
        <v/>
      </c>
      <c r="D2052" s="155" t="str">
        <f>IF(Input!F2052&lt;&gt;"",Input!F2052,"")</f>
        <v/>
      </c>
      <c r="E2052" s="154" t="str">
        <f>IF(Input!I2052&lt;&gt;"",CONCATENATE(Input!I2052,", ",LEFT(Input!H2052,1)),"")</f>
        <v/>
      </c>
      <c r="F2052" s="156"/>
      <c r="G2052" s="157" t="str">
        <f t="shared" si="32"/>
        <v/>
      </c>
      <c r="H2052" s="154" t="str">
        <f>IF(A2052&lt;&gt;"",VLOOKUP(G2052,ScoreRanges!$C$4:$E$8,3),"")</f>
        <v/>
      </c>
      <c r="I2052" s="156"/>
      <c r="J2052" s="129" t="str">
        <f>IF(AND(ConversionTable!$F$2&lt;&gt;"",A2052&lt;&gt;""),VLOOKUP(G2052,ConversionTable!B$2:D$402,3),"")</f>
        <v/>
      </c>
      <c r="K2052" s="66" t="str">
        <f>IF(AND(ConversionTable!$F$2&lt;&gt;"",A2052&lt;&gt;""),VLOOKUP(J2052,ConversionTable!I$4:K$7,3),"")</f>
        <v/>
      </c>
      <c r="M2052" s="66" t="str">
        <f>IF(A2052&lt;&gt;"",(Input!AE2052*ScoringModel!$B$11+Input!AF2052*ScoringModel!$B$21+Input!AG2052*ScoringModel!$B$31)*0.01,"")</f>
        <v/>
      </c>
      <c r="N2052" s="66" t="str">
        <f>IF(A2052&lt;&gt;"",(Input!J2052*ScoringModel!$B$4+Input!K2052*ScoringModel!$B$5+Input!L2052*ScoringModel!$B$6+Input!M2052*ScoringModel!$B$7+Input!N2052*ScoringModel!$B$8+Input!O2052*ScoringModel!$B$9+Input!P2052*ScoringModel!$B$10)*0.01,"")</f>
        <v/>
      </c>
      <c r="O2052" s="66" t="str">
        <f>IF(A2052&lt;&gt;"",(Input!Q2052*ScoringModel!$B$14+Input!R2052*ScoringModel!$B$15+Input!S2052*ScoringModel!$B$16+Input!T2052*ScoringModel!$B$17+Input!U2052*ScoringModel!$B$18+Input!V2052*ScoringModel!$B$19+Input!W2052*ScoringModel!$B$20)*0.01,"")</f>
        <v/>
      </c>
      <c r="P2052" s="66" t="str">
        <f>IF(A2052&lt;&gt;"",(Input!X2052*ScoringModel!$B$24+Input!Y2052*ScoringModel!$B$25+Input!Z2052*ScoringModel!$B$26+Input!AA2052*ScoringModel!$B$27+Input!AB2052*ScoringModel!$B$28+Input!AC2052*ScoringModel!$B$29+Input!AD2052*ScoringModel!$B$30)*0.01,"")</f>
        <v/>
      </c>
    </row>
    <row r="2053" spans="1:16" x14ac:dyDescent="0.25">
      <c r="A2053" s="154" t="str">
        <f>IF(Input!A2053&lt;&gt;"",Input!A2053,"")</f>
        <v/>
      </c>
      <c r="B2053" s="154" t="str">
        <f>IF(Input!D2053&lt;&gt;"",CONCATENATE(Input!D2053,", ",Input!C2053),"")</f>
        <v/>
      </c>
      <c r="C2053" s="154" t="str">
        <f>IF(Input!E2053&lt;&gt;"",Input!E2053,"")</f>
        <v/>
      </c>
      <c r="D2053" s="155" t="str">
        <f>IF(Input!F2053&lt;&gt;"",Input!F2053,"")</f>
        <v/>
      </c>
      <c r="E2053" s="154" t="str">
        <f>IF(Input!I2053&lt;&gt;"",CONCATENATE(Input!I2053,", ",LEFT(Input!H2053,1)),"")</f>
        <v/>
      </c>
      <c r="F2053" s="156"/>
      <c r="G2053" s="157" t="str">
        <f t="shared" si="32"/>
        <v/>
      </c>
      <c r="H2053" s="154" t="str">
        <f>IF(A2053&lt;&gt;"",VLOOKUP(G2053,ScoreRanges!$C$4:$E$8,3),"")</f>
        <v/>
      </c>
      <c r="I2053" s="156"/>
      <c r="J2053" s="129" t="str">
        <f>IF(AND(ConversionTable!$F$2&lt;&gt;"",A2053&lt;&gt;""),VLOOKUP(G2053,ConversionTable!B$2:D$402,3),"")</f>
        <v/>
      </c>
      <c r="K2053" s="66" t="str">
        <f>IF(AND(ConversionTable!$F$2&lt;&gt;"",A2053&lt;&gt;""),VLOOKUP(J2053,ConversionTable!I$4:K$7,3),"")</f>
        <v/>
      </c>
      <c r="M2053" s="66" t="str">
        <f>IF(A2053&lt;&gt;"",(Input!AE2053*ScoringModel!$B$11+Input!AF2053*ScoringModel!$B$21+Input!AG2053*ScoringModel!$B$31)*0.01,"")</f>
        <v/>
      </c>
      <c r="N2053" s="66" t="str">
        <f>IF(A2053&lt;&gt;"",(Input!J2053*ScoringModel!$B$4+Input!K2053*ScoringModel!$B$5+Input!L2053*ScoringModel!$B$6+Input!M2053*ScoringModel!$B$7+Input!N2053*ScoringModel!$B$8+Input!O2053*ScoringModel!$B$9+Input!P2053*ScoringModel!$B$10)*0.01,"")</f>
        <v/>
      </c>
      <c r="O2053" s="66" t="str">
        <f>IF(A2053&lt;&gt;"",(Input!Q2053*ScoringModel!$B$14+Input!R2053*ScoringModel!$B$15+Input!S2053*ScoringModel!$B$16+Input!T2053*ScoringModel!$B$17+Input!U2053*ScoringModel!$B$18+Input!V2053*ScoringModel!$B$19+Input!W2053*ScoringModel!$B$20)*0.01,"")</f>
        <v/>
      </c>
      <c r="P2053" s="66" t="str">
        <f>IF(A2053&lt;&gt;"",(Input!X2053*ScoringModel!$B$24+Input!Y2053*ScoringModel!$B$25+Input!Z2053*ScoringModel!$B$26+Input!AA2053*ScoringModel!$B$27+Input!AB2053*ScoringModel!$B$28+Input!AC2053*ScoringModel!$B$29+Input!AD2053*ScoringModel!$B$30)*0.01,"")</f>
        <v/>
      </c>
    </row>
    <row r="2054" spans="1:16" x14ac:dyDescent="0.25">
      <c r="A2054" s="154" t="str">
        <f>IF(Input!A2054&lt;&gt;"",Input!A2054,"")</f>
        <v/>
      </c>
      <c r="B2054" s="154" t="str">
        <f>IF(Input!D2054&lt;&gt;"",CONCATENATE(Input!D2054,", ",Input!C2054),"")</f>
        <v/>
      </c>
      <c r="C2054" s="154" t="str">
        <f>IF(Input!E2054&lt;&gt;"",Input!E2054,"")</f>
        <v/>
      </c>
      <c r="D2054" s="155" t="str">
        <f>IF(Input!F2054&lt;&gt;"",Input!F2054,"")</f>
        <v/>
      </c>
      <c r="E2054" s="154" t="str">
        <f>IF(Input!I2054&lt;&gt;"",CONCATENATE(Input!I2054,", ",LEFT(Input!H2054,1)),"")</f>
        <v/>
      </c>
      <c r="F2054" s="156"/>
      <c r="G2054" s="157" t="str">
        <f t="shared" si="32"/>
        <v/>
      </c>
      <c r="H2054" s="154" t="str">
        <f>IF(A2054&lt;&gt;"",VLOOKUP(G2054,ScoreRanges!$C$4:$E$8,3),"")</f>
        <v/>
      </c>
      <c r="I2054" s="156"/>
      <c r="J2054" s="129" t="str">
        <f>IF(AND(ConversionTable!$F$2&lt;&gt;"",A2054&lt;&gt;""),VLOOKUP(G2054,ConversionTable!B$2:D$402,3),"")</f>
        <v/>
      </c>
      <c r="K2054" s="66" t="str">
        <f>IF(AND(ConversionTable!$F$2&lt;&gt;"",A2054&lt;&gt;""),VLOOKUP(J2054,ConversionTable!I$4:K$7,3),"")</f>
        <v/>
      </c>
      <c r="M2054" s="66" t="str">
        <f>IF(A2054&lt;&gt;"",(Input!AE2054*ScoringModel!$B$11+Input!AF2054*ScoringModel!$B$21+Input!AG2054*ScoringModel!$B$31)*0.01,"")</f>
        <v/>
      </c>
      <c r="N2054" s="66" t="str">
        <f>IF(A2054&lt;&gt;"",(Input!J2054*ScoringModel!$B$4+Input!K2054*ScoringModel!$B$5+Input!L2054*ScoringModel!$B$6+Input!M2054*ScoringModel!$B$7+Input!N2054*ScoringModel!$B$8+Input!O2054*ScoringModel!$B$9+Input!P2054*ScoringModel!$B$10)*0.01,"")</f>
        <v/>
      </c>
      <c r="O2054" s="66" t="str">
        <f>IF(A2054&lt;&gt;"",(Input!Q2054*ScoringModel!$B$14+Input!R2054*ScoringModel!$B$15+Input!S2054*ScoringModel!$B$16+Input!T2054*ScoringModel!$B$17+Input!U2054*ScoringModel!$B$18+Input!V2054*ScoringModel!$B$19+Input!W2054*ScoringModel!$B$20)*0.01,"")</f>
        <v/>
      </c>
      <c r="P2054" s="66" t="str">
        <f>IF(A2054&lt;&gt;"",(Input!X2054*ScoringModel!$B$24+Input!Y2054*ScoringModel!$B$25+Input!Z2054*ScoringModel!$B$26+Input!AA2054*ScoringModel!$B$27+Input!AB2054*ScoringModel!$B$28+Input!AC2054*ScoringModel!$B$29+Input!AD2054*ScoringModel!$B$30)*0.01,"")</f>
        <v/>
      </c>
    </row>
    <row r="2055" spans="1:16" x14ac:dyDescent="0.25">
      <c r="A2055" s="154" t="str">
        <f>IF(Input!A2055&lt;&gt;"",Input!A2055,"")</f>
        <v/>
      </c>
      <c r="B2055" s="154" t="str">
        <f>IF(Input!D2055&lt;&gt;"",CONCATENATE(Input!D2055,", ",Input!C2055),"")</f>
        <v/>
      </c>
      <c r="C2055" s="154" t="str">
        <f>IF(Input!E2055&lt;&gt;"",Input!E2055,"")</f>
        <v/>
      </c>
      <c r="D2055" s="155" t="str">
        <f>IF(Input!F2055&lt;&gt;"",Input!F2055,"")</f>
        <v/>
      </c>
      <c r="E2055" s="154" t="str">
        <f>IF(Input!I2055&lt;&gt;"",CONCATENATE(Input!I2055,", ",LEFT(Input!H2055,1)),"")</f>
        <v/>
      </c>
      <c r="F2055" s="156"/>
      <c r="G2055" s="157" t="str">
        <f t="shared" si="32"/>
        <v/>
      </c>
      <c r="H2055" s="154" t="str">
        <f>IF(A2055&lt;&gt;"",VLOOKUP(G2055,ScoreRanges!$C$4:$E$8,3),"")</f>
        <v/>
      </c>
      <c r="I2055" s="156"/>
      <c r="J2055" s="129" t="str">
        <f>IF(AND(ConversionTable!$F$2&lt;&gt;"",A2055&lt;&gt;""),VLOOKUP(G2055,ConversionTable!B$2:D$402,3),"")</f>
        <v/>
      </c>
      <c r="K2055" s="66" t="str">
        <f>IF(AND(ConversionTable!$F$2&lt;&gt;"",A2055&lt;&gt;""),VLOOKUP(J2055,ConversionTable!I$4:K$7,3),"")</f>
        <v/>
      </c>
      <c r="M2055" s="66" t="str">
        <f>IF(A2055&lt;&gt;"",(Input!AE2055*ScoringModel!$B$11+Input!AF2055*ScoringModel!$B$21+Input!AG2055*ScoringModel!$B$31)*0.01,"")</f>
        <v/>
      </c>
      <c r="N2055" s="66" t="str">
        <f>IF(A2055&lt;&gt;"",(Input!J2055*ScoringModel!$B$4+Input!K2055*ScoringModel!$B$5+Input!L2055*ScoringModel!$B$6+Input!M2055*ScoringModel!$B$7+Input!N2055*ScoringModel!$B$8+Input!O2055*ScoringModel!$B$9+Input!P2055*ScoringModel!$B$10)*0.01,"")</f>
        <v/>
      </c>
      <c r="O2055" s="66" t="str">
        <f>IF(A2055&lt;&gt;"",(Input!Q2055*ScoringModel!$B$14+Input!R2055*ScoringModel!$B$15+Input!S2055*ScoringModel!$B$16+Input!T2055*ScoringModel!$B$17+Input!U2055*ScoringModel!$B$18+Input!V2055*ScoringModel!$B$19+Input!W2055*ScoringModel!$B$20)*0.01,"")</f>
        <v/>
      </c>
      <c r="P2055" s="66" t="str">
        <f>IF(A2055&lt;&gt;"",(Input!X2055*ScoringModel!$B$24+Input!Y2055*ScoringModel!$B$25+Input!Z2055*ScoringModel!$B$26+Input!AA2055*ScoringModel!$B$27+Input!AB2055*ScoringModel!$B$28+Input!AC2055*ScoringModel!$B$29+Input!AD2055*ScoringModel!$B$30)*0.01,"")</f>
        <v/>
      </c>
    </row>
    <row r="2056" spans="1:16" x14ac:dyDescent="0.25">
      <c r="A2056" s="154" t="str">
        <f>IF(Input!A2056&lt;&gt;"",Input!A2056,"")</f>
        <v/>
      </c>
      <c r="B2056" s="154" t="str">
        <f>IF(Input!D2056&lt;&gt;"",CONCATENATE(Input!D2056,", ",Input!C2056),"")</f>
        <v/>
      </c>
      <c r="C2056" s="154" t="str">
        <f>IF(Input!E2056&lt;&gt;"",Input!E2056,"")</f>
        <v/>
      </c>
      <c r="D2056" s="155" t="str">
        <f>IF(Input!F2056&lt;&gt;"",Input!F2056,"")</f>
        <v/>
      </c>
      <c r="E2056" s="154" t="str">
        <f>IF(Input!I2056&lt;&gt;"",CONCATENATE(Input!I2056,", ",LEFT(Input!H2056,1)),"")</f>
        <v/>
      </c>
      <c r="F2056" s="156"/>
      <c r="G2056" s="157" t="str">
        <f t="shared" si="32"/>
        <v/>
      </c>
      <c r="H2056" s="154" t="str">
        <f>IF(A2056&lt;&gt;"",VLOOKUP(G2056,ScoreRanges!$C$4:$E$8,3),"")</f>
        <v/>
      </c>
      <c r="I2056" s="156"/>
      <c r="J2056" s="129" t="str">
        <f>IF(AND(ConversionTable!$F$2&lt;&gt;"",A2056&lt;&gt;""),VLOOKUP(G2056,ConversionTable!B$2:D$402,3),"")</f>
        <v/>
      </c>
      <c r="K2056" s="66" t="str">
        <f>IF(AND(ConversionTable!$F$2&lt;&gt;"",A2056&lt;&gt;""),VLOOKUP(J2056,ConversionTable!I$4:K$7,3),"")</f>
        <v/>
      </c>
      <c r="M2056" s="66" t="str">
        <f>IF(A2056&lt;&gt;"",(Input!AE2056*ScoringModel!$B$11+Input!AF2056*ScoringModel!$B$21+Input!AG2056*ScoringModel!$B$31)*0.01,"")</f>
        <v/>
      </c>
      <c r="N2056" s="66" t="str">
        <f>IF(A2056&lt;&gt;"",(Input!J2056*ScoringModel!$B$4+Input!K2056*ScoringModel!$B$5+Input!L2056*ScoringModel!$B$6+Input!M2056*ScoringModel!$B$7+Input!N2056*ScoringModel!$B$8+Input!O2056*ScoringModel!$B$9+Input!P2056*ScoringModel!$B$10)*0.01,"")</f>
        <v/>
      </c>
      <c r="O2056" s="66" t="str">
        <f>IF(A2056&lt;&gt;"",(Input!Q2056*ScoringModel!$B$14+Input!R2056*ScoringModel!$B$15+Input!S2056*ScoringModel!$B$16+Input!T2056*ScoringModel!$B$17+Input!U2056*ScoringModel!$B$18+Input!V2056*ScoringModel!$B$19+Input!W2056*ScoringModel!$B$20)*0.01,"")</f>
        <v/>
      </c>
      <c r="P2056" s="66" t="str">
        <f>IF(A2056&lt;&gt;"",(Input!X2056*ScoringModel!$B$24+Input!Y2056*ScoringModel!$B$25+Input!Z2056*ScoringModel!$B$26+Input!AA2056*ScoringModel!$B$27+Input!AB2056*ScoringModel!$B$28+Input!AC2056*ScoringModel!$B$29+Input!AD2056*ScoringModel!$B$30)*0.01,"")</f>
        <v/>
      </c>
    </row>
    <row r="2057" spans="1:16" x14ac:dyDescent="0.25">
      <c r="A2057" s="154" t="str">
        <f>IF(Input!A2057&lt;&gt;"",Input!A2057,"")</f>
        <v/>
      </c>
      <c r="B2057" s="154" t="str">
        <f>IF(Input!D2057&lt;&gt;"",CONCATENATE(Input!D2057,", ",Input!C2057),"")</f>
        <v/>
      </c>
      <c r="C2057" s="154" t="str">
        <f>IF(Input!E2057&lt;&gt;"",Input!E2057,"")</f>
        <v/>
      </c>
      <c r="D2057" s="155" t="str">
        <f>IF(Input!F2057&lt;&gt;"",Input!F2057,"")</f>
        <v/>
      </c>
      <c r="E2057" s="154" t="str">
        <f>IF(Input!I2057&lt;&gt;"",CONCATENATE(Input!I2057,", ",LEFT(Input!H2057,1)),"")</f>
        <v/>
      </c>
      <c r="F2057" s="156"/>
      <c r="G2057" s="157" t="str">
        <f t="shared" si="32"/>
        <v/>
      </c>
      <c r="H2057" s="154" t="str">
        <f>IF(A2057&lt;&gt;"",VLOOKUP(G2057,ScoreRanges!$C$4:$E$8,3),"")</f>
        <v/>
      </c>
      <c r="I2057" s="156"/>
      <c r="J2057" s="129" t="str">
        <f>IF(AND(ConversionTable!$F$2&lt;&gt;"",A2057&lt;&gt;""),VLOOKUP(G2057,ConversionTable!B$2:D$402,3),"")</f>
        <v/>
      </c>
      <c r="K2057" s="66" t="str">
        <f>IF(AND(ConversionTable!$F$2&lt;&gt;"",A2057&lt;&gt;""),VLOOKUP(J2057,ConversionTable!I$4:K$7,3),"")</f>
        <v/>
      </c>
      <c r="M2057" s="66" t="str">
        <f>IF(A2057&lt;&gt;"",(Input!AE2057*ScoringModel!$B$11+Input!AF2057*ScoringModel!$B$21+Input!AG2057*ScoringModel!$B$31)*0.01,"")</f>
        <v/>
      </c>
      <c r="N2057" s="66" t="str">
        <f>IF(A2057&lt;&gt;"",(Input!J2057*ScoringModel!$B$4+Input!K2057*ScoringModel!$B$5+Input!L2057*ScoringModel!$B$6+Input!M2057*ScoringModel!$B$7+Input!N2057*ScoringModel!$B$8+Input!O2057*ScoringModel!$B$9+Input!P2057*ScoringModel!$B$10)*0.01,"")</f>
        <v/>
      </c>
      <c r="O2057" s="66" t="str">
        <f>IF(A2057&lt;&gt;"",(Input!Q2057*ScoringModel!$B$14+Input!R2057*ScoringModel!$B$15+Input!S2057*ScoringModel!$B$16+Input!T2057*ScoringModel!$B$17+Input!U2057*ScoringModel!$B$18+Input!V2057*ScoringModel!$B$19+Input!W2057*ScoringModel!$B$20)*0.01,"")</f>
        <v/>
      </c>
      <c r="P2057" s="66" t="str">
        <f>IF(A2057&lt;&gt;"",(Input!X2057*ScoringModel!$B$24+Input!Y2057*ScoringModel!$B$25+Input!Z2057*ScoringModel!$B$26+Input!AA2057*ScoringModel!$B$27+Input!AB2057*ScoringModel!$B$28+Input!AC2057*ScoringModel!$B$29+Input!AD2057*ScoringModel!$B$30)*0.01,"")</f>
        <v/>
      </c>
    </row>
    <row r="2058" spans="1:16" x14ac:dyDescent="0.25">
      <c r="A2058" s="154" t="str">
        <f>IF(Input!A2058&lt;&gt;"",Input!A2058,"")</f>
        <v/>
      </c>
      <c r="B2058" s="154" t="str">
        <f>IF(Input!D2058&lt;&gt;"",CONCATENATE(Input!D2058,", ",Input!C2058),"")</f>
        <v/>
      </c>
      <c r="C2058" s="154" t="str">
        <f>IF(Input!E2058&lt;&gt;"",Input!E2058,"")</f>
        <v/>
      </c>
      <c r="D2058" s="155" t="str">
        <f>IF(Input!F2058&lt;&gt;"",Input!F2058,"")</f>
        <v/>
      </c>
      <c r="E2058" s="154" t="str">
        <f>IF(Input!I2058&lt;&gt;"",CONCATENATE(Input!I2058,", ",LEFT(Input!H2058,1)),"")</f>
        <v/>
      </c>
      <c r="F2058" s="156"/>
      <c r="G2058" s="157" t="str">
        <f t="shared" si="32"/>
        <v/>
      </c>
      <c r="H2058" s="154" t="str">
        <f>IF(A2058&lt;&gt;"",VLOOKUP(G2058,ScoreRanges!$C$4:$E$8,3),"")</f>
        <v/>
      </c>
      <c r="I2058" s="156"/>
      <c r="J2058" s="129" t="str">
        <f>IF(AND(ConversionTable!$F$2&lt;&gt;"",A2058&lt;&gt;""),VLOOKUP(G2058,ConversionTable!B$2:D$402,3),"")</f>
        <v/>
      </c>
      <c r="K2058" s="66" t="str">
        <f>IF(AND(ConversionTable!$F$2&lt;&gt;"",A2058&lt;&gt;""),VLOOKUP(J2058,ConversionTable!I$4:K$7,3),"")</f>
        <v/>
      </c>
      <c r="M2058" s="66" t="str">
        <f>IF(A2058&lt;&gt;"",(Input!AE2058*ScoringModel!$B$11+Input!AF2058*ScoringModel!$B$21+Input!AG2058*ScoringModel!$B$31)*0.01,"")</f>
        <v/>
      </c>
      <c r="N2058" s="66" t="str">
        <f>IF(A2058&lt;&gt;"",(Input!J2058*ScoringModel!$B$4+Input!K2058*ScoringModel!$B$5+Input!L2058*ScoringModel!$B$6+Input!M2058*ScoringModel!$B$7+Input!N2058*ScoringModel!$B$8+Input!O2058*ScoringModel!$B$9+Input!P2058*ScoringModel!$B$10)*0.01,"")</f>
        <v/>
      </c>
      <c r="O2058" s="66" t="str">
        <f>IF(A2058&lt;&gt;"",(Input!Q2058*ScoringModel!$B$14+Input!R2058*ScoringModel!$B$15+Input!S2058*ScoringModel!$B$16+Input!T2058*ScoringModel!$B$17+Input!U2058*ScoringModel!$B$18+Input!V2058*ScoringModel!$B$19+Input!W2058*ScoringModel!$B$20)*0.01,"")</f>
        <v/>
      </c>
      <c r="P2058" s="66" t="str">
        <f>IF(A2058&lt;&gt;"",(Input!X2058*ScoringModel!$B$24+Input!Y2058*ScoringModel!$B$25+Input!Z2058*ScoringModel!$B$26+Input!AA2058*ScoringModel!$B$27+Input!AB2058*ScoringModel!$B$28+Input!AC2058*ScoringModel!$B$29+Input!AD2058*ScoringModel!$B$30)*0.01,"")</f>
        <v/>
      </c>
    </row>
    <row r="2059" spans="1:16" x14ac:dyDescent="0.25">
      <c r="A2059" s="154" t="str">
        <f>IF(Input!A2059&lt;&gt;"",Input!A2059,"")</f>
        <v/>
      </c>
      <c r="B2059" s="154" t="str">
        <f>IF(Input!D2059&lt;&gt;"",CONCATENATE(Input!D2059,", ",Input!C2059),"")</f>
        <v/>
      </c>
      <c r="C2059" s="154" t="str">
        <f>IF(Input!E2059&lt;&gt;"",Input!E2059,"")</f>
        <v/>
      </c>
      <c r="D2059" s="155" t="str">
        <f>IF(Input!F2059&lt;&gt;"",Input!F2059,"")</f>
        <v/>
      </c>
      <c r="E2059" s="154" t="str">
        <f>IF(Input!I2059&lt;&gt;"",CONCATENATE(Input!I2059,", ",LEFT(Input!H2059,1)),"")</f>
        <v/>
      </c>
      <c r="F2059" s="156"/>
      <c r="G2059" s="157" t="str">
        <f t="shared" si="32"/>
        <v/>
      </c>
      <c r="H2059" s="154" t="str">
        <f>IF(A2059&lt;&gt;"",VLOOKUP(G2059,ScoreRanges!$C$4:$E$8,3),"")</f>
        <v/>
      </c>
      <c r="I2059" s="156"/>
      <c r="J2059" s="129" t="str">
        <f>IF(AND(ConversionTable!$F$2&lt;&gt;"",A2059&lt;&gt;""),VLOOKUP(G2059,ConversionTable!B$2:D$402,3),"")</f>
        <v/>
      </c>
      <c r="K2059" s="66" t="str">
        <f>IF(AND(ConversionTable!$F$2&lt;&gt;"",A2059&lt;&gt;""),VLOOKUP(J2059,ConversionTable!I$4:K$7,3),"")</f>
        <v/>
      </c>
      <c r="M2059" s="66" t="str">
        <f>IF(A2059&lt;&gt;"",(Input!AE2059*ScoringModel!$B$11+Input!AF2059*ScoringModel!$B$21+Input!AG2059*ScoringModel!$B$31)*0.01,"")</f>
        <v/>
      </c>
      <c r="N2059" s="66" t="str">
        <f>IF(A2059&lt;&gt;"",(Input!J2059*ScoringModel!$B$4+Input!K2059*ScoringModel!$B$5+Input!L2059*ScoringModel!$B$6+Input!M2059*ScoringModel!$B$7+Input!N2059*ScoringModel!$B$8+Input!O2059*ScoringModel!$B$9+Input!P2059*ScoringModel!$B$10)*0.01,"")</f>
        <v/>
      </c>
      <c r="O2059" s="66" t="str">
        <f>IF(A2059&lt;&gt;"",(Input!Q2059*ScoringModel!$B$14+Input!R2059*ScoringModel!$B$15+Input!S2059*ScoringModel!$B$16+Input!T2059*ScoringModel!$B$17+Input!U2059*ScoringModel!$B$18+Input!V2059*ScoringModel!$B$19+Input!W2059*ScoringModel!$B$20)*0.01,"")</f>
        <v/>
      </c>
      <c r="P2059" s="66" t="str">
        <f>IF(A2059&lt;&gt;"",(Input!X2059*ScoringModel!$B$24+Input!Y2059*ScoringModel!$B$25+Input!Z2059*ScoringModel!$B$26+Input!AA2059*ScoringModel!$B$27+Input!AB2059*ScoringModel!$B$28+Input!AC2059*ScoringModel!$B$29+Input!AD2059*ScoringModel!$B$30)*0.01,"")</f>
        <v/>
      </c>
    </row>
    <row r="2060" spans="1:16" x14ac:dyDescent="0.25">
      <c r="A2060" s="154" t="str">
        <f>IF(Input!A2060&lt;&gt;"",Input!A2060,"")</f>
        <v/>
      </c>
      <c r="B2060" s="154" t="str">
        <f>IF(Input!D2060&lt;&gt;"",CONCATENATE(Input!D2060,", ",Input!C2060),"")</f>
        <v/>
      </c>
      <c r="C2060" s="154" t="str">
        <f>IF(Input!E2060&lt;&gt;"",Input!E2060,"")</f>
        <v/>
      </c>
      <c r="D2060" s="155" t="str">
        <f>IF(Input!F2060&lt;&gt;"",Input!F2060,"")</f>
        <v/>
      </c>
      <c r="E2060" s="154" t="str">
        <f>IF(Input!I2060&lt;&gt;"",CONCATENATE(Input!I2060,", ",LEFT(Input!H2060,1)),"")</f>
        <v/>
      </c>
      <c r="F2060" s="156"/>
      <c r="G2060" s="157" t="str">
        <f t="shared" si="32"/>
        <v/>
      </c>
      <c r="H2060" s="154" t="str">
        <f>IF(A2060&lt;&gt;"",VLOOKUP(G2060,ScoreRanges!$C$4:$E$8,3),"")</f>
        <v/>
      </c>
      <c r="I2060" s="156"/>
      <c r="J2060" s="129" t="str">
        <f>IF(AND(ConversionTable!$F$2&lt;&gt;"",A2060&lt;&gt;""),VLOOKUP(G2060,ConversionTable!B$2:D$402,3),"")</f>
        <v/>
      </c>
      <c r="K2060" s="66" t="str">
        <f>IF(AND(ConversionTable!$F$2&lt;&gt;"",A2060&lt;&gt;""),VLOOKUP(J2060,ConversionTable!I$4:K$7,3),"")</f>
        <v/>
      </c>
      <c r="M2060" s="66" t="str">
        <f>IF(A2060&lt;&gt;"",(Input!AE2060*ScoringModel!$B$11+Input!AF2060*ScoringModel!$B$21+Input!AG2060*ScoringModel!$B$31)*0.01,"")</f>
        <v/>
      </c>
      <c r="N2060" s="66" t="str">
        <f>IF(A2060&lt;&gt;"",(Input!J2060*ScoringModel!$B$4+Input!K2060*ScoringModel!$B$5+Input!L2060*ScoringModel!$B$6+Input!M2060*ScoringModel!$B$7+Input!N2060*ScoringModel!$B$8+Input!O2060*ScoringModel!$B$9+Input!P2060*ScoringModel!$B$10)*0.01,"")</f>
        <v/>
      </c>
      <c r="O2060" s="66" t="str">
        <f>IF(A2060&lt;&gt;"",(Input!Q2060*ScoringModel!$B$14+Input!R2060*ScoringModel!$B$15+Input!S2060*ScoringModel!$B$16+Input!T2060*ScoringModel!$B$17+Input!U2060*ScoringModel!$B$18+Input!V2060*ScoringModel!$B$19+Input!W2060*ScoringModel!$B$20)*0.01,"")</f>
        <v/>
      </c>
      <c r="P2060" s="66" t="str">
        <f>IF(A2060&lt;&gt;"",(Input!X2060*ScoringModel!$B$24+Input!Y2060*ScoringModel!$B$25+Input!Z2060*ScoringModel!$B$26+Input!AA2060*ScoringModel!$B$27+Input!AB2060*ScoringModel!$B$28+Input!AC2060*ScoringModel!$B$29+Input!AD2060*ScoringModel!$B$30)*0.01,"")</f>
        <v/>
      </c>
    </row>
    <row r="2061" spans="1:16" x14ac:dyDescent="0.25">
      <c r="A2061" s="154" t="str">
        <f>IF(Input!A2061&lt;&gt;"",Input!A2061,"")</f>
        <v/>
      </c>
      <c r="B2061" s="154" t="str">
        <f>IF(Input!D2061&lt;&gt;"",CONCATENATE(Input!D2061,", ",Input!C2061),"")</f>
        <v/>
      </c>
      <c r="C2061" s="154" t="str">
        <f>IF(Input!E2061&lt;&gt;"",Input!E2061,"")</f>
        <v/>
      </c>
      <c r="D2061" s="155" t="str">
        <f>IF(Input!F2061&lt;&gt;"",Input!F2061,"")</f>
        <v/>
      </c>
      <c r="E2061" s="154" t="str">
        <f>IF(Input!I2061&lt;&gt;"",CONCATENATE(Input!I2061,", ",LEFT(Input!H2061,1)),"")</f>
        <v/>
      </c>
      <c r="F2061" s="156"/>
      <c r="G2061" s="157" t="str">
        <f t="shared" si="32"/>
        <v/>
      </c>
      <c r="H2061" s="154" t="str">
        <f>IF(A2061&lt;&gt;"",VLOOKUP(G2061,ScoreRanges!$C$4:$E$8,3),"")</f>
        <v/>
      </c>
      <c r="I2061" s="156"/>
      <c r="J2061" s="129" t="str">
        <f>IF(AND(ConversionTable!$F$2&lt;&gt;"",A2061&lt;&gt;""),VLOOKUP(G2061,ConversionTable!B$2:D$402,3),"")</f>
        <v/>
      </c>
      <c r="K2061" s="66" t="str">
        <f>IF(AND(ConversionTable!$F$2&lt;&gt;"",A2061&lt;&gt;""),VLOOKUP(J2061,ConversionTable!I$4:K$7,3),"")</f>
        <v/>
      </c>
      <c r="M2061" s="66" t="str">
        <f>IF(A2061&lt;&gt;"",(Input!AE2061*ScoringModel!$B$11+Input!AF2061*ScoringModel!$B$21+Input!AG2061*ScoringModel!$B$31)*0.01,"")</f>
        <v/>
      </c>
      <c r="N2061" s="66" t="str">
        <f>IF(A2061&lt;&gt;"",(Input!J2061*ScoringModel!$B$4+Input!K2061*ScoringModel!$B$5+Input!L2061*ScoringModel!$B$6+Input!M2061*ScoringModel!$B$7+Input!N2061*ScoringModel!$B$8+Input!O2061*ScoringModel!$B$9+Input!P2061*ScoringModel!$B$10)*0.01,"")</f>
        <v/>
      </c>
      <c r="O2061" s="66" t="str">
        <f>IF(A2061&lt;&gt;"",(Input!Q2061*ScoringModel!$B$14+Input!R2061*ScoringModel!$B$15+Input!S2061*ScoringModel!$B$16+Input!T2061*ScoringModel!$B$17+Input!U2061*ScoringModel!$B$18+Input!V2061*ScoringModel!$B$19+Input!W2061*ScoringModel!$B$20)*0.01,"")</f>
        <v/>
      </c>
      <c r="P2061" s="66" t="str">
        <f>IF(A2061&lt;&gt;"",(Input!X2061*ScoringModel!$B$24+Input!Y2061*ScoringModel!$B$25+Input!Z2061*ScoringModel!$B$26+Input!AA2061*ScoringModel!$B$27+Input!AB2061*ScoringModel!$B$28+Input!AC2061*ScoringModel!$B$29+Input!AD2061*ScoringModel!$B$30)*0.01,"")</f>
        <v/>
      </c>
    </row>
    <row r="2062" spans="1:16" x14ac:dyDescent="0.25">
      <c r="A2062" s="154" t="str">
        <f>IF(Input!A2062&lt;&gt;"",Input!A2062,"")</f>
        <v/>
      </c>
      <c r="B2062" s="154" t="str">
        <f>IF(Input!D2062&lt;&gt;"",CONCATENATE(Input!D2062,", ",Input!C2062),"")</f>
        <v/>
      </c>
      <c r="C2062" s="154" t="str">
        <f>IF(Input!E2062&lt;&gt;"",Input!E2062,"")</f>
        <v/>
      </c>
      <c r="D2062" s="155" t="str">
        <f>IF(Input!F2062&lt;&gt;"",Input!F2062,"")</f>
        <v/>
      </c>
      <c r="E2062" s="154" t="str">
        <f>IF(Input!I2062&lt;&gt;"",CONCATENATE(Input!I2062,", ",LEFT(Input!H2062,1)),"")</f>
        <v/>
      </c>
      <c r="F2062" s="156"/>
      <c r="G2062" s="157" t="str">
        <f t="shared" si="32"/>
        <v/>
      </c>
      <c r="H2062" s="154" t="str">
        <f>IF(A2062&lt;&gt;"",VLOOKUP(G2062,ScoreRanges!$C$4:$E$8,3),"")</f>
        <v/>
      </c>
      <c r="I2062" s="156"/>
      <c r="J2062" s="129" t="str">
        <f>IF(AND(ConversionTable!$F$2&lt;&gt;"",A2062&lt;&gt;""),VLOOKUP(G2062,ConversionTable!B$2:D$402,3),"")</f>
        <v/>
      </c>
      <c r="K2062" s="66" t="str">
        <f>IF(AND(ConversionTable!$F$2&lt;&gt;"",A2062&lt;&gt;""),VLOOKUP(J2062,ConversionTable!I$4:K$7,3),"")</f>
        <v/>
      </c>
      <c r="M2062" s="66" t="str">
        <f>IF(A2062&lt;&gt;"",(Input!AE2062*ScoringModel!$B$11+Input!AF2062*ScoringModel!$B$21+Input!AG2062*ScoringModel!$B$31)*0.01,"")</f>
        <v/>
      </c>
      <c r="N2062" s="66" t="str">
        <f>IF(A2062&lt;&gt;"",(Input!J2062*ScoringModel!$B$4+Input!K2062*ScoringModel!$B$5+Input!L2062*ScoringModel!$B$6+Input!M2062*ScoringModel!$B$7+Input!N2062*ScoringModel!$B$8+Input!O2062*ScoringModel!$B$9+Input!P2062*ScoringModel!$B$10)*0.01,"")</f>
        <v/>
      </c>
      <c r="O2062" s="66" t="str">
        <f>IF(A2062&lt;&gt;"",(Input!Q2062*ScoringModel!$B$14+Input!R2062*ScoringModel!$B$15+Input!S2062*ScoringModel!$B$16+Input!T2062*ScoringModel!$B$17+Input!U2062*ScoringModel!$B$18+Input!V2062*ScoringModel!$B$19+Input!W2062*ScoringModel!$B$20)*0.01,"")</f>
        <v/>
      </c>
      <c r="P2062" s="66" t="str">
        <f>IF(A2062&lt;&gt;"",(Input!X2062*ScoringModel!$B$24+Input!Y2062*ScoringModel!$B$25+Input!Z2062*ScoringModel!$B$26+Input!AA2062*ScoringModel!$B$27+Input!AB2062*ScoringModel!$B$28+Input!AC2062*ScoringModel!$B$29+Input!AD2062*ScoringModel!$B$30)*0.01,"")</f>
        <v/>
      </c>
    </row>
    <row r="2063" spans="1:16" x14ac:dyDescent="0.25">
      <c r="A2063" s="154" t="str">
        <f>IF(Input!A2063&lt;&gt;"",Input!A2063,"")</f>
        <v/>
      </c>
      <c r="B2063" s="154" t="str">
        <f>IF(Input!D2063&lt;&gt;"",CONCATENATE(Input!D2063,", ",Input!C2063),"")</f>
        <v/>
      </c>
      <c r="C2063" s="154" t="str">
        <f>IF(Input!E2063&lt;&gt;"",Input!E2063,"")</f>
        <v/>
      </c>
      <c r="D2063" s="155" t="str">
        <f>IF(Input!F2063&lt;&gt;"",Input!F2063,"")</f>
        <v/>
      </c>
      <c r="E2063" s="154" t="str">
        <f>IF(Input!I2063&lt;&gt;"",CONCATENATE(Input!I2063,", ",LEFT(Input!H2063,1)),"")</f>
        <v/>
      </c>
      <c r="F2063" s="156"/>
      <c r="G2063" s="157" t="str">
        <f t="shared" si="32"/>
        <v/>
      </c>
      <c r="H2063" s="154" t="str">
        <f>IF(A2063&lt;&gt;"",VLOOKUP(G2063,ScoreRanges!$C$4:$E$8,3),"")</f>
        <v/>
      </c>
      <c r="I2063" s="156"/>
      <c r="J2063" s="129" t="str">
        <f>IF(AND(ConversionTable!$F$2&lt;&gt;"",A2063&lt;&gt;""),VLOOKUP(G2063,ConversionTable!B$2:D$402,3),"")</f>
        <v/>
      </c>
      <c r="K2063" s="66" t="str">
        <f>IF(AND(ConversionTable!$F$2&lt;&gt;"",A2063&lt;&gt;""),VLOOKUP(J2063,ConversionTable!I$4:K$7,3),"")</f>
        <v/>
      </c>
      <c r="M2063" s="66" t="str">
        <f>IF(A2063&lt;&gt;"",(Input!AE2063*ScoringModel!$B$11+Input!AF2063*ScoringModel!$B$21+Input!AG2063*ScoringModel!$B$31)*0.01,"")</f>
        <v/>
      </c>
      <c r="N2063" s="66" t="str">
        <f>IF(A2063&lt;&gt;"",(Input!J2063*ScoringModel!$B$4+Input!K2063*ScoringModel!$B$5+Input!L2063*ScoringModel!$B$6+Input!M2063*ScoringModel!$B$7+Input!N2063*ScoringModel!$B$8+Input!O2063*ScoringModel!$B$9+Input!P2063*ScoringModel!$B$10)*0.01,"")</f>
        <v/>
      </c>
      <c r="O2063" s="66" t="str">
        <f>IF(A2063&lt;&gt;"",(Input!Q2063*ScoringModel!$B$14+Input!R2063*ScoringModel!$B$15+Input!S2063*ScoringModel!$B$16+Input!T2063*ScoringModel!$B$17+Input!U2063*ScoringModel!$B$18+Input!V2063*ScoringModel!$B$19+Input!W2063*ScoringModel!$B$20)*0.01,"")</f>
        <v/>
      </c>
      <c r="P2063" s="66" t="str">
        <f>IF(A2063&lt;&gt;"",(Input!X2063*ScoringModel!$B$24+Input!Y2063*ScoringModel!$B$25+Input!Z2063*ScoringModel!$B$26+Input!AA2063*ScoringModel!$B$27+Input!AB2063*ScoringModel!$B$28+Input!AC2063*ScoringModel!$B$29+Input!AD2063*ScoringModel!$B$30)*0.01,"")</f>
        <v/>
      </c>
    </row>
    <row r="2064" spans="1:16" x14ac:dyDescent="0.25">
      <c r="A2064" s="154" t="str">
        <f>IF(Input!A2064&lt;&gt;"",Input!A2064,"")</f>
        <v/>
      </c>
      <c r="B2064" s="154" t="str">
        <f>IF(Input!D2064&lt;&gt;"",CONCATENATE(Input!D2064,", ",Input!C2064),"")</f>
        <v/>
      </c>
      <c r="C2064" s="154" t="str">
        <f>IF(Input!E2064&lt;&gt;"",Input!E2064,"")</f>
        <v/>
      </c>
      <c r="D2064" s="155" t="str">
        <f>IF(Input!F2064&lt;&gt;"",Input!F2064,"")</f>
        <v/>
      </c>
      <c r="E2064" s="154" t="str">
        <f>IF(Input!I2064&lt;&gt;"",CONCATENATE(Input!I2064,", ",LEFT(Input!H2064,1)),"")</f>
        <v/>
      </c>
      <c r="F2064" s="156"/>
      <c r="G2064" s="157" t="str">
        <f t="shared" si="32"/>
        <v/>
      </c>
      <c r="H2064" s="154" t="str">
        <f>IF(A2064&lt;&gt;"",VLOOKUP(G2064,ScoreRanges!$C$4:$E$8,3),"")</f>
        <v/>
      </c>
      <c r="I2064" s="156"/>
      <c r="J2064" s="129" t="str">
        <f>IF(AND(ConversionTable!$F$2&lt;&gt;"",A2064&lt;&gt;""),VLOOKUP(G2064,ConversionTable!B$2:D$402,3),"")</f>
        <v/>
      </c>
      <c r="K2064" s="66" t="str">
        <f>IF(AND(ConversionTable!$F$2&lt;&gt;"",A2064&lt;&gt;""),VLOOKUP(J2064,ConversionTable!I$4:K$7,3),"")</f>
        <v/>
      </c>
      <c r="M2064" s="66" t="str">
        <f>IF(A2064&lt;&gt;"",(Input!AE2064*ScoringModel!$B$11+Input!AF2064*ScoringModel!$B$21+Input!AG2064*ScoringModel!$B$31)*0.01,"")</f>
        <v/>
      </c>
      <c r="N2064" s="66" t="str">
        <f>IF(A2064&lt;&gt;"",(Input!J2064*ScoringModel!$B$4+Input!K2064*ScoringModel!$B$5+Input!L2064*ScoringModel!$B$6+Input!M2064*ScoringModel!$B$7+Input!N2064*ScoringModel!$B$8+Input!O2064*ScoringModel!$B$9+Input!P2064*ScoringModel!$B$10)*0.01,"")</f>
        <v/>
      </c>
      <c r="O2064" s="66" t="str">
        <f>IF(A2064&lt;&gt;"",(Input!Q2064*ScoringModel!$B$14+Input!R2064*ScoringModel!$B$15+Input!S2064*ScoringModel!$B$16+Input!T2064*ScoringModel!$B$17+Input!U2064*ScoringModel!$B$18+Input!V2064*ScoringModel!$B$19+Input!W2064*ScoringModel!$B$20)*0.01,"")</f>
        <v/>
      </c>
      <c r="P2064" s="66" t="str">
        <f>IF(A2064&lt;&gt;"",(Input!X2064*ScoringModel!$B$24+Input!Y2064*ScoringModel!$B$25+Input!Z2064*ScoringModel!$B$26+Input!AA2064*ScoringModel!$B$27+Input!AB2064*ScoringModel!$B$28+Input!AC2064*ScoringModel!$B$29+Input!AD2064*ScoringModel!$B$30)*0.01,"")</f>
        <v/>
      </c>
    </row>
    <row r="2065" spans="1:16" x14ac:dyDescent="0.25">
      <c r="A2065" s="154" t="str">
        <f>IF(Input!A2065&lt;&gt;"",Input!A2065,"")</f>
        <v/>
      </c>
      <c r="B2065" s="154" t="str">
        <f>IF(Input!D2065&lt;&gt;"",CONCATENATE(Input!D2065,", ",Input!C2065),"")</f>
        <v/>
      </c>
      <c r="C2065" s="154" t="str">
        <f>IF(Input!E2065&lt;&gt;"",Input!E2065,"")</f>
        <v/>
      </c>
      <c r="D2065" s="155" t="str">
        <f>IF(Input!F2065&lt;&gt;"",Input!F2065,"")</f>
        <v/>
      </c>
      <c r="E2065" s="154" t="str">
        <f>IF(Input!I2065&lt;&gt;"",CONCATENATE(Input!I2065,", ",LEFT(Input!H2065,1)),"")</f>
        <v/>
      </c>
      <c r="F2065" s="156"/>
      <c r="G2065" s="157" t="str">
        <f t="shared" si="32"/>
        <v/>
      </c>
      <c r="H2065" s="154" t="str">
        <f>IF(A2065&lt;&gt;"",VLOOKUP(G2065,ScoreRanges!$C$4:$E$8,3),"")</f>
        <v/>
      </c>
      <c r="I2065" s="156"/>
      <c r="J2065" s="129" t="str">
        <f>IF(AND(ConversionTable!$F$2&lt;&gt;"",A2065&lt;&gt;""),VLOOKUP(G2065,ConversionTable!B$2:D$402,3),"")</f>
        <v/>
      </c>
      <c r="K2065" s="66" t="str">
        <f>IF(AND(ConversionTable!$F$2&lt;&gt;"",A2065&lt;&gt;""),VLOOKUP(J2065,ConversionTable!I$4:K$7,3),"")</f>
        <v/>
      </c>
      <c r="M2065" s="66" t="str">
        <f>IF(A2065&lt;&gt;"",(Input!AE2065*ScoringModel!$B$11+Input!AF2065*ScoringModel!$B$21+Input!AG2065*ScoringModel!$B$31)*0.01,"")</f>
        <v/>
      </c>
      <c r="N2065" s="66" t="str">
        <f>IF(A2065&lt;&gt;"",(Input!J2065*ScoringModel!$B$4+Input!K2065*ScoringModel!$B$5+Input!L2065*ScoringModel!$B$6+Input!M2065*ScoringModel!$B$7+Input!N2065*ScoringModel!$B$8+Input!O2065*ScoringModel!$B$9+Input!P2065*ScoringModel!$B$10)*0.01,"")</f>
        <v/>
      </c>
      <c r="O2065" s="66" t="str">
        <f>IF(A2065&lt;&gt;"",(Input!Q2065*ScoringModel!$B$14+Input!R2065*ScoringModel!$B$15+Input!S2065*ScoringModel!$B$16+Input!T2065*ScoringModel!$B$17+Input!U2065*ScoringModel!$B$18+Input!V2065*ScoringModel!$B$19+Input!W2065*ScoringModel!$B$20)*0.01,"")</f>
        <v/>
      </c>
      <c r="P2065" s="66" t="str">
        <f>IF(A2065&lt;&gt;"",(Input!X2065*ScoringModel!$B$24+Input!Y2065*ScoringModel!$B$25+Input!Z2065*ScoringModel!$B$26+Input!AA2065*ScoringModel!$B$27+Input!AB2065*ScoringModel!$B$28+Input!AC2065*ScoringModel!$B$29+Input!AD2065*ScoringModel!$B$30)*0.01,"")</f>
        <v/>
      </c>
    </row>
    <row r="2066" spans="1:16" x14ac:dyDescent="0.25">
      <c r="A2066" s="154" t="str">
        <f>IF(Input!A2066&lt;&gt;"",Input!A2066,"")</f>
        <v/>
      </c>
      <c r="B2066" s="154" t="str">
        <f>IF(Input!D2066&lt;&gt;"",CONCATENATE(Input!D2066,", ",Input!C2066),"")</f>
        <v/>
      </c>
      <c r="C2066" s="154" t="str">
        <f>IF(Input!E2066&lt;&gt;"",Input!E2066,"")</f>
        <v/>
      </c>
      <c r="D2066" s="155" t="str">
        <f>IF(Input!F2066&lt;&gt;"",Input!F2066,"")</f>
        <v/>
      </c>
      <c r="E2066" s="154" t="str">
        <f>IF(Input!I2066&lt;&gt;"",CONCATENATE(Input!I2066,", ",LEFT(Input!H2066,1)),"")</f>
        <v/>
      </c>
      <c r="F2066" s="156"/>
      <c r="G2066" s="157" t="str">
        <f t="shared" si="32"/>
        <v/>
      </c>
      <c r="H2066" s="154" t="str">
        <f>IF(A2066&lt;&gt;"",VLOOKUP(G2066,ScoreRanges!$C$4:$E$8,3),"")</f>
        <v/>
      </c>
      <c r="I2066" s="156"/>
      <c r="J2066" s="129" t="str">
        <f>IF(AND(ConversionTable!$F$2&lt;&gt;"",A2066&lt;&gt;""),VLOOKUP(G2066,ConversionTable!B$2:D$402,3),"")</f>
        <v/>
      </c>
      <c r="K2066" s="66" t="str">
        <f>IF(AND(ConversionTable!$F$2&lt;&gt;"",A2066&lt;&gt;""),VLOOKUP(J2066,ConversionTable!I$4:K$7,3),"")</f>
        <v/>
      </c>
      <c r="M2066" s="66" t="str">
        <f>IF(A2066&lt;&gt;"",(Input!AE2066*ScoringModel!$B$11+Input!AF2066*ScoringModel!$B$21+Input!AG2066*ScoringModel!$B$31)*0.01,"")</f>
        <v/>
      </c>
      <c r="N2066" s="66" t="str">
        <f>IF(A2066&lt;&gt;"",(Input!J2066*ScoringModel!$B$4+Input!K2066*ScoringModel!$B$5+Input!L2066*ScoringModel!$B$6+Input!M2066*ScoringModel!$B$7+Input!N2066*ScoringModel!$B$8+Input!O2066*ScoringModel!$B$9+Input!P2066*ScoringModel!$B$10)*0.01,"")</f>
        <v/>
      </c>
      <c r="O2066" s="66" t="str">
        <f>IF(A2066&lt;&gt;"",(Input!Q2066*ScoringModel!$B$14+Input!R2066*ScoringModel!$B$15+Input!S2066*ScoringModel!$B$16+Input!T2066*ScoringModel!$B$17+Input!U2066*ScoringModel!$B$18+Input!V2066*ScoringModel!$B$19+Input!W2066*ScoringModel!$B$20)*0.01,"")</f>
        <v/>
      </c>
      <c r="P2066" s="66" t="str">
        <f>IF(A2066&lt;&gt;"",(Input!X2066*ScoringModel!$B$24+Input!Y2066*ScoringModel!$B$25+Input!Z2066*ScoringModel!$B$26+Input!AA2066*ScoringModel!$B$27+Input!AB2066*ScoringModel!$B$28+Input!AC2066*ScoringModel!$B$29+Input!AD2066*ScoringModel!$B$30)*0.01,"")</f>
        <v/>
      </c>
    </row>
    <row r="2067" spans="1:16" x14ac:dyDescent="0.25">
      <c r="A2067" s="154" t="str">
        <f>IF(Input!A2067&lt;&gt;"",Input!A2067,"")</f>
        <v/>
      </c>
      <c r="B2067" s="154" t="str">
        <f>IF(Input!D2067&lt;&gt;"",CONCATENATE(Input!D2067,", ",Input!C2067),"")</f>
        <v/>
      </c>
      <c r="C2067" s="154" t="str">
        <f>IF(Input!E2067&lt;&gt;"",Input!E2067,"")</f>
        <v/>
      </c>
      <c r="D2067" s="155" t="str">
        <f>IF(Input!F2067&lt;&gt;"",Input!F2067,"")</f>
        <v/>
      </c>
      <c r="E2067" s="154" t="str">
        <f>IF(Input!I2067&lt;&gt;"",CONCATENATE(Input!I2067,", ",LEFT(Input!H2067,1)),"")</f>
        <v/>
      </c>
      <c r="F2067" s="156"/>
      <c r="G2067" s="157" t="str">
        <f t="shared" si="32"/>
        <v/>
      </c>
      <c r="H2067" s="154" t="str">
        <f>IF(A2067&lt;&gt;"",VLOOKUP(G2067,ScoreRanges!$C$4:$E$8,3),"")</f>
        <v/>
      </c>
      <c r="I2067" s="156"/>
      <c r="J2067" s="129" t="str">
        <f>IF(AND(ConversionTable!$F$2&lt;&gt;"",A2067&lt;&gt;""),VLOOKUP(G2067,ConversionTable!B$2:D$402,3),"")</f>
        <v/>
      </c>
      <c r="K2067" s="66" t="str">
        <f>IF(AND(ConversionTable!$F$2&lt;&gt;"",A2067&lt;&gt;""),VLOOKUP(J2067,ConversionTable!I$4:K$7,3),"")</f>
        <v/>
      </c>
      <c r="M2067" s="66" t="str">
        <f>IF(A2067&lt;&gt;"",(Input!AE2067*ScoringModel!$B$11+Input!AF2067*ScoringModel!$B$21+Input!AG2067*ScoringModel!$B$31)*0.01,"")</f>
        <v/>
      </c>
      <c r="N2067" s="66" t="str">
        <f>IF(A2067&lt;&gt;"",(Input!J2067*ScoringModel!$B$4+Input!K2067*ScoringModel!$B$5+Input!L2067*ScoringModel!$B$6+Input!M2067*ScoringModel!$B$7+Input!N2067*ScoringModel!$B$8+Input!O2067*ScoringModel!$B$9+Input!P2067*ScoringModel!$B$10)*0.01,"")</f>
        <v/>
      </c>
      <c r="O2067" s="66" t="str">
        <f>IF(A2067&lt;&gt;"",(Input!Q2067*ScoringModel!$B$14+Input!R2067*ScoringModel!$B$15+Input!S2067*ScoringModel!$B$16+Input!T2067*ScoringModel!$B$17+Input!U2067*ScoringModel!$B$18+Input!V2067*ScoringModel!$B$19+Input!W2067*ScoringModel!$B$20)*0.01,"")</f>
        <v/>
      </c>
      <c r="P2067" s="66" t="str">
        <f>IF(A2067&lt;&gt;"",(Input!X2067*ScoringModel!$B$24+Input!Y2067*ScoringModel!$B$25+Input!Z2067*ScoringModel!$B$26+Input!AA2067*ScoringModel!$B$27+Input!AB2067*ScoringModel!$B$28+Input!AC2067*ScoringModel!$B$29+Input!AD2067*ScoringModel!$B$30)*0.01,"")</f>
        <v/>
      </c>
    </row>
    <row r="2068" spans="1:16" x14ac:dyDescent="0.25">
      <c r="A2068" s="154" t="str">
        <f>IF(Input!A2068&lt;&gt;"",Input!A2068,"")</f>
        <v/>
      </c>
      <c r="B2068" s="154" t="str">
        <f>IF(Input!D2068&lt;&gt;"",CONCATENATE(Input!D2068,", ",Input!C2068),"")</f>
        <v/>
      </c>
      <c r="C2068" s="154" t="str">
        <f>IF(Input!E2068&lt;&gt;"",Input!E2068,"")</f>
        <v/>
      </c>
      <c r="D2068" s="155" t="str">
        <f>IF(Input!F2068&lt;&gt;"",Input!F2068,"")</f>
        <v/>
      </c>
      <c r="E2068" s="154" t="str">
        <f>IF(Input!I2068&lt;&gt;"",CONCATENATE(Input!I2068,", ",LEFT(Input!H2068,1)),"")</f>
        <v/>
      </c>
      <c r="F2068" s="156"/>
      <c r="G2068" s="157" t="str">
        <f t="shared" si="32"/>
        <v/>
      </c>
      <c r="H2068" s="154" t="str">
        <f>IF(A2068&lt;&gt;"",VLOOKUP(G2068,ScoreRanges!$C$4:$E$8,3),"")</f>
        <v/>
      </c>
      <c r="I2068" s="156"/>
      <c r="J2068" s="129" t="str">
        <f>IF(AND(ConversionTable!$F$2&lt;&gt;"",A2068&lt;&gt;""),VLOOKUP(G2068,ConversionTable!B$2:D$402,3),"")</f>
        <v/>
      </c>
      <c r="K2068" s="66" t="str">
        <f>IF(AND(ConversionTable!$F$2&lt;&gt;"",A2068&lt;&gt;""),VLOOKUP(J2068,ConversionTable!I$4:K$7,3),"")</f>
        <v/>
      </c>
      <c r="M2068" s="66" t="str">
        <f>IF(A2068&lt;&gt;"",(Input!AE2068*ScoringModel!$B$11+Input!AF2068*ScoringModel!$B$21+Input!AG2068*ScoringModel!$B$31)*0.01,"")</f>
        <v/>
      </c>
      <c r="N2068" s="66" t="str">
        <f>IF(A2068&lt;&gt;"",(Input!J2068*ScoringModel!$B$4+Input!K2068*ScoringModel!$B$5+Input!L2068*ScoringModel!$B$6+Input!M2068*ScoringModel!$B$7+Input!N2068*ScoringModel!$B$8+Input!O2068*ScoringModel!$B$9+Input!P2068*ScoringModel!$B$10)*0.01,"")</f>
        <v/>
      </c>
      <c r="O2068" s="66" t="str">
        <f>IF(A2068&lt;&gt;"",(Input!Q2068*ScoringModel!$B$14+Input!R2068*ScoringModel!$B$15+Input!S2068*ScoringModel!$B$16+Input!T2068*ScoringModel!$B$17+Input!U2068*ScoringModel!$B$18+Input!V2068*ScoringModel!$B$19+Input!W2068*ScoringModel!$B$20)*0.01,"")</f>
        <v/>
      </c>
      <c r="P2068" s="66" t="str">
        <f>IF(A2068&lt;&gt;"",(Input!X2068*ScoringModel!$B$24+Input!Y2068*ScoringModel!$B$25+Input!Z2068*ScoringModel!$B$26+Input!AA2068*ScoringModel!$B$27+Input!AB2068*ScoringModel!$B$28+Input!AC2068*ScoringModel!$B$29+Input!AD2068*ScoringModel!$B$30)*0.01,"")</f>
        <v/>
      </c>
    </row>
    <row r="2069" spans="1:16" x14ac:dyDescent="0.25">
      <c r="A2069" s="154" t="str">
        <f>IF(Input!A2069&lt;&gt;"",Input!A2069,"")</f>
        <v/>
      </c>
      <c r="B2069" s="154" t="str">
        <f>IF(Input!D2069&lt;&gt;"",CONCATENATE(Input!D2069,", ",Input!C2069),"")</f>
        <v/>
      </c>
      <c r="C2069" s="154" t="str">
        <f>IF(Input!E2069&lt;&gt;"",Input!E2069,"")</f>
        <v/>
      </c>
      <c r="D2069" s="155" t="str">
        <f>IF(Input!F2069&lt;&gt;"",Input!F2069,"")</f>
        <v/>
      </c>
      <c r="E2069" s="154" t="str">
        <f>IF(Input!I2069&lt;&gt;"",CONCATENATE(Input!I2069,", ",LEFT(Input!H2069,1)),"")</f>
        <v/>
      </c>
      <c r="F2069" s="156"/>
      <c r="G2069" s="157" t="str">
        <f t="shared" si="32"/>
        <v/>
      </c>
      <c r="H2069" s="154" t="str">
        <f>IF(A2069&lt;&gt;"",VLOOKUP(G2069,ScoreRanges!$C$4:$E$8,3),"")</f>
        <v/>
      </c>
      <c r="I2069" s="156"/>
      <c r="J2069" s="129" t="str">
        <f>IF(AND(ConversionTable!$F$2&lt;&gt;"",A2069&lt;&gt;""),VLOOKUP(G2069,ConversionTable!B$2:D$402,3),"")</f>
        <v/>
      </c>
      <c r="K2069" s="66" t="str">
        <f>IF(AND(ConversionTable!$F$2&lt;&gt;"",A2069&lt;&gt;""),VLOOKUP(J2069,ConversionTable!I$4:K$7,3),"")</f>
        <v/>
      </c>
      <c r="M2069" s="66" t="str">
        <f>IF(A2069&lt;&gt;"",(Input!AE2069*ScoringModel!$B$11+Input!AF2069*ScoringModel!$B$21+Input!AG2069*ScoringModel!$B$31)*0.01,"")</f>
        <v/>
      </c>
      <c r="N2069" s="66" t="str">
        <f>IF(A2069&lt;&gt;"",(Input!J2069*ScoringModel!$B$4+Input!K2069*ScoringModel!$B$5+Input!L2069*ScoringModel!$B$6+Input!M2069*ScoringModel!$B$7+Input!N2069*ScoringModel!$B$8+Input!O2069*ScoringModel!$B$9+Input!P2069*ScoringModel!$B$10)*0.01,"")</f>
        <v/>
      </c>
      <c r="O2069" s="66" t="str">
        <f>IF(A2069&lt;&gt;"",(Input!Q2069*ScoringModel!$B$14+Input!R2069*ScoringModel!$B$15+Input!S2069*ScoringModel!$B$16+Input!T2069*ScoringModel!$B$17+Input!U2069*ScoringModel!$B$18+Input!V2069*ScoringModel!$B$19+Input!W2069*ScoringModel!$B$20)*0.01,"")</f>
        <v/>
      </c>
      <c r="P2069" s="66" t="str">
        <f>IF(A2069&lt;&gt;"",(Input!X2069*ScoringModel!$B$24+Input!Y2069*ScoringModel!$B$25+Input!Z2069*ScoringModel!$B$26+Input!AA2069*ScoringModel!$B$27+Input!AB2069*ScoringModel!$B$28+Input!AC2069*ScoringModel!$B$29+Input!AD2069*ScoringModel!$B$30)*0.01,"")</f>
        <v/>
      </c>
    </row>
    <row r="2070" spans="1:16" x14ac:dyDescent="0.25">
      <c r="A2070" s="154" t="str">
        <f>IF(Input!A2070&lt;&gt;"",Input!A2070,"")</f>
        <v/>
      </c>
      <c r="B2070" s="154" t="str">
        <f>IF(Input!D2070&lt;&gt;"",CONCATENATE(Input!D2070,", ",Input!C2070),"")</f>
        <v/>
      </c>
      <c r="C2070" s="154" t="str">
        <f>IF(Input!E2070&lt;&gt;"",Input!E2070,"")</f>
        <v/>
      </c>
      <c r="D2070" s="155" t="str">
        <f>IF(Input!F2070&lt;&gt;"",Input!F2070,"")</f>
        <v/>
      </c>
      <c r="E2070" s="154" t="str">
        <f>IF(Input!I2070&lt;&gt;"",CONCATENATE(Input!I2070,", ",LEFT(Input!H2070,1)),"")</f>
        <v/>
      </c>
      <c r="F2070" s="156"/>
      <c r="G2070" s="157" t="str">
        <f t="shared" si="32"/>
        <v/>
      </c>
      <c r="H2070" s="154" t="str">
        <f>IF(A2070&lt;&gt;"",VLOOKUP(G2070,ScoreRanges!$C$4:$E$8,3),"")</f>
        <v/>
      </c>
      <c r="I2070" s="156"/>
      <c r="J2070" s="129" t="str">
        <f>IF(AND(ConversionTable!$F$2&lt;&gt;"",A2070&lt;&gt;""),VLOOKUP(G2070,ConversionTable!B$2:D$402,3),"")</f>
        <v/>
      </c>
      <c r="K2070" s="66" t="str">
        <f>IF(AND(ConversionTable!$F$2&lt;&gt;"",A2070&lt;&gt;""),VLOOKUP(J2070,ConversionTable!I$4:K$7,3),"")</f>
        <v/>
      </c>
      <c r="M2070" s="66" t="str">
        <f>IF(A2070&lt;&gt;"",(Input!AE2070*ScoringModel!$B$11+Input!AF2070*ScoringModel!$B$21+Input!AG2070*ScoringModel!$B$31)*0.01,"")</f>
        <v/>
      </c>
      <c r="N2070" s="66" t="str">
        <f>IF(A2070&lt;&gt;"",(Input!J2070*ScoringModel!$B$4+Input!K2070*ScoringModel!$B$5+Input!L2070*ScoringModel!$B$6+Input!M2070*ScoringModel!$B$7+Input!N2070*ScoringModel!$B$8+Input!O2070*ScoringModel!$B$9+Input!P2070*ScoringModel!$B$10)*0.01,"")</f>
        <v/>
      </c>
      <c r="O2070" s="66" t="str">
        <f>IF(A2070&lt;&gt;"",(Input!Q2070*ScoringModel!$B$14+Input!R2070*ScoringModel!$B$15+Input!S2070*ScoringModel!$B$16+Input!T2070*ScoringModel!$B$17+Input!U2070*ScoringModel!$B$18+Input!V2070*ScoringModel!$B$19+Input!W2070*ScoringModel!$B$20)*0.01,"")</f>
        <v/>
      </c>
      <c r="P2070" s="66" t="str">
        <f>IF(A2070&lt;&gt;"",(Input!X2070*ScoringModel!$B$24+Input!Y2070*ScoringModel!$B$25+Input!Z2070*ScoringModel!$B$26+Input!AA2070*ScoringModel!$B$27+Input!AB2070*ScoringModel!$B$28+Input!AC2070*ScoringModel!$B$29+Input!AD2070*ScoringModel!$B$30)*0.01,"")</f>
        <v/>
      </c>
    </row>
    <row r="2071" spans="1:16" x14ac:dyDescent="0.25">
      <c r="A2071" s="154" t="str">
        <f>IF(Input!A2071&lt;&gt;"",Input!A2071,"")</f>
        <v/>
      </c>
      <c r="B2071" s="154" t="str">
        <f>IF(Input!D2071&lt;&gt;"",CONCATENATE(Input!D2071,", ",Input!C2071),"")</f>
        <v/>
      </c>
      <c r="C2071" s="154" t="str">
        <f>IF(Input!E2071&lt;&gt;"",Input!E2071,"")</f>
        <v/>
      </c>
      <c r="D2071" s="155" t="str">
        <f>IF(Input!F2071&lt;&gt;"",Input!F2071,"")</f>
        <v/>
      </c>
      <c r="E2071" s="154" t="str">
        <f>IF(Input!I2071&lt;&gt;"",CONCATENATE(Input!I2071,", ",LEFT(Input!H2071,1)),"")</f>
        <v/>
      </c>
      <c r="F2071" s="156"/>
      <c r="G2071" s="157" t="str">
        <f t="shared" si="32"/>
        <v/>
      </c>
      <c r="H2071" s="154" t="str">
        <f>IF(A2071&lt;&gt;"",VLOOKUP(G2071,ScoreRanges!$C$4:$E$8,3),"")</f>
        <v/>
      </c>
      <c r="I2071" s="156"/>
      <c r="J2071" s="129" t="str">
        <f>IF(AND(ConversionTable!$F$2&lt;&gt;"",A2071&lt;&gt;""),VLOOKUP(G2071,ConversionTable!B$2:D$402,3),"")</f>
        <v/>
      </c>
      <c r="K2071" s="66" t="str">
        <f>IF(AND(ConversionTable!$F$2&lt;&gt;"",A2071&lt;&gt;""),VLOOKUP(J2071,ConversionTable!I$4:K$7,3),"")</f>
        <v/>
      </c>
      <c r="M2071" s="66" t="str">
        <f>IF(A2071&lt;&gt;"",(Input!AE2071*ScoringModel!$B$11+Input!AF2071*ScoringModel!$B$21+Input!AG2071*ScoringModel!$B$31)*0.01,"")</f>
        <v/>
      </c>
      <c r="N2071" s="66" t="str">
        <f>IF(A2071&lt;&gt;"",(Input!J2071*ScoringModel!$B$4+Input!K2071*ScoringModel!$B$5+Input!L2071*ScoringModel!$B$6+Input!M2071*ScoringModel!$B$7+Input!N2071*ScoringModel!$B$8+Input!O2071*ScoringModel!$B$9+Input!P2071*ScoringModel!$B$10)*0.01,"")</f>
        <v/>
      </c>
      <c r="O2071" s="66" t="str">
        <f>IF(A2071&lt;&gt;"",(Input!Q2071*ScoringModel!$B$14+Input!R2071*ScoringModel!$B$15+Input!S2071*ScoringModel!$B$16+Input!T2071*ScoringModel!$B$17+Input!U2071*ScoringModel!$B$18+Input!V2071*ScoringModel!$B$19+Input!W2071*ScoringModel!$B$20)*0.01,"")</f>
        <v/>
      </c>
      <c r="P2071" s="66" t="str">
        <f>IF(A2071&lt;&gt;"",(Input!X2071*ScoringModel!$B$24+Input!Y2071*ScoringModel!$B$25+Input!Z2071*ScoringModel!$B$26+Input!AA2071*ScoringModel!$B$27+Input!AB2071*ScoringModel!$B$28+Input!AC2071*ScoringModel!$B$29+Input!AD2071*ScoringModel!$B$30)*0.01,"")</f>
        <v/>
      </c>
    </row>
    <row r="2072" spans="1:16" x14ac:dyDescent="0.25">
      <c r="A2072" s="154" t="str">
        <f>IF(Input!A2072&lt;&gt;"",Input!A2072,"")</f>
        <v/>
      </c>
      <c r="B2072" s="154" t="str">
        <f>IF(Input!D2072&lt;&gt;"",CONCATENATE(Input!D2072,", ",Input!C2072),"")</f>
        <v/>
      </c>
      <c r="C2072" s="154" t="str">
        <f>IF(Input!E2072&lt;&gt;"",Input!E2072,"")</f>
        <v/>
      </c>
      <c r="D2072" s="155" t="str">
        <f>IF(Input!F2072&lt;&gt;"",Input!F2072,"")</f>
        <v/>
      </c>
      <c r="E2072" s="154" t="str">
        <f>IF(Input!I2072&lt;&gt;"",CONCATENATE(Input!I2072,", ",LEFT(Input!H2072,1)),"")</f>
        <v/>
      </c>
      <c r="F2072" s="156"/>
      <c r="G2072" s="157" t="str">
        <f t="shared" si="32"/>
        <v/>
      </c>
      <c r="H2072" s="154" t="str">
        <f>IF(A2072&lt;&gt;"",VLOOKUP(G2072,ScoreRanges!$C$4:$E$8,3),"")</f>
        <v/>
      </c>
      <c r="I2072" s="156"/>
      <c r="J2072" s="129" t="str">
        <f>IF(AND(ConversionTable!$F$2&lt;&gt;"",A2072&lt;&gt;""),VLOOKUP(G2072,ConversionTable!B$2:D$402,3),"")</f>
        <v/>
      </c>
      <c r="K2072" s="66" t="str">
        <f>IF(AND(ConversionTable!$F$2&lt;&gt;"",A2072&lt;&gt;""),VLOOKUP(J2072,ConversionTable!I$4:K$7,3),"")</f>
        <v/>
      </c>
      <c r="M2072" s="66" t="str">
        <f>IF(A2072&lt;&gt;"",(Input!AE2072*ScoringModel!$B$11+Input!AF2072*ScoringModel!$B$21+Input!AG2072*ScoringModel!$B$31)*0.01,"")</f>
        <v/>
      </c>
      <c r="N2072" s="66" t="str">
        <f>IF(A2072&lt;&gt;"",(Input!J2072*ScoringModel!$B$4+Input!K2072*ScoringModel!$B$5+Input!L2072*ScoringModel!$B$6+Input!M2072*ScoringModel!$B$7+Input!N2072*ScoringModel!$B$8+Input!O2072*ScoringModel!$B$9+Input!P2072*ScoringModel!$B$10)*0.01,"")</f>
        <v/>
      </c>
      <c r="O2072" s="66" t="str">
        <f>IF(A2072&lt;&gt;"",(Input!Q2072*ScoringModel!$B$14+Input!R2072*ScoringModel!$B$15+Input!S2072*ScoringModel!$B$16+Input!T2072*ScoringModel!$B$17+Input!U2072*ScoringModel!$B$18+Input!V2072*ScoringModel!$B$19+Input!W2072*ScoringModel!$B$20)*0.01,"")</f>
        <v/>
      </c>
      <c r="P2072" s="66" t="str">
        <f>IF(A2072&lt;&gt;"",(Input!X2072*ScoringModel!$B$24+Input!Y2072*ScoringModel!$B$25+Input!Z2072*ScoringModel!$B$26+Input!AA2072*ScoringModel!$B$27+Input!AB2072*ScoringModel!$B$28+Input!AC2072*ScoringModel!$B$29+Input!AD2072*ScoringModel!$B$30)*0.01,"")</f>
        <v/>
      </c>
    </row>
    <row r="2073" spans="1:16" x14ac:dyDescent="0.25">
      <c r="A2073" s="154" t="str">
        <f>IF(Input!A2073&lt;&gt;"",Input!A2073,"")</f>
        <v/>
      </c>
      <c r="B2073" s="154" t="str">
        <f>IF(Input!D2073&lt;&gt;"",CONCATENATE(Input!D2073,", ",Input!C2073),"")</f>
        <v/>
      </c>
      <c r="C2073" s="154" t="str">
        <f>IF(Input!E2073&lt;&gt;"",Input!E2073,"")</f>
        <v/>
      </c>
      <c r="D2073" s="155" t="str">
        <f>IF(Input!F2073&lt;&gt;"",Input!F2073,"")</f>
        <v/>
      </c>
      <c r="E2073" s="154" t="str">
        <f>IF(Input!I2073&lt;&gt;"",CONCATENATE(Input!I2073,", ",LEFT(Input!H2073,1)),"")</f>
        <v/>
      </c>
      <c r="F2073" s="156"/>
      <c r="G2073" s="157" t="str">
        <f t="shared" si="32"/>
        <v/>
      </c>
      <c r="H2073" s="154" t="str">
        <f>IF(A2073&lt;&gt;"",VLOOKUP(G2073,ScoreRanges!$C$4:$E$8,3),"")</f>
        <v/>
      </c>
      <c r="I2073" s="156"/>
      <c r="J2073" s="129" t="str">
        <f>IF(AND(ConversionTable!$F$2&lt;&gt;"",A2073&lt;&gt;""),VLOOKUP(G2073,ConversionTable!B$2:D$402,3),"")</f>
        <v/>
      </c>
      <c r="K2073" s="66" t="str">
        <f>IF(AND(ConversionTable!$F$2&lt;&gt;"",A2073&lt;&gt;""),VLOOKUP(J2073,ConversionTable!I$4:K$7,3),"")</f>
        <v/>
      </c>
      <c r="M2073" s="66" t="str">
        <f>IF(A2073&lt;&gt;"",(Input!AE2073*ScoringModel!$B$11+Input!AF2073*ScoringModel!$B$21+Input!AG2073*ScoringModel!$B$31)*0.01,"")</f>
        <v/>
      </c>
      <c r="N2073" s="66" t="str">
        <f>IF(A2073&lt;&gt;"",(Input!J2073*ScoringModel!$B$4+Input!K2073*ScoringModel!$B$5+Input!L2073*ScoringModel!$B$6+Input!M2073*ScoringModel!$B$7+Input!N2073*ScoringModel!$B$8+Input!O2073*ScoringModel!$B$9+Input!P2073*ScoringModel!$B$10)*0.01,"")</f>
        <v/>
      </c>
      <c r="O2073" s="66" t="str">
        <f>IF(A2073&lt;&gt;"",(Input!Q2073*ScoringModel!$B$14+Input!R2073*ScoringModel!$B$15+Input!S2073*ScoringModel!$B$16+Input!T2073*ScoringModel!$B$17+Input!U2073*ScoringModel!$B$18+Input!V2073*ScoringModel!$B$19+Input!W2073*ScoringModel!$B$20)*0.01,"")</f>
        <v/>
      </c>
      <c r="P2073" s="66" t="str">
        <f>IF(A2073&lt;&gt;"",(Input!X2073*ScoringModel!$B$24+Input!Y2073*ScoringModel!$B$25+Input!Z2073*ScoringModel!$B$26+Input!AA2073*ScoringModel!$B$27+Input!AB2073*ScoringModel!$B$28+Input!AC2073*ScoringModel!$B$29+Input!AD2073*ScoringModel!$B$30)*0.01,"")</f>
        <v/>
      </c>
    </row>
    <row r="2074" spans="1:16" x14ac:dyDescent="0.25">
      <c r="A2074" s="154" t="str">
        <f>IF(Input!A2074&lt;&gt;"",Input!A2074,"")</f>
        <v/>
      </c>
      <c r="B2074" s="154" t="str">
        <f>IF(Input!D2074&lt;&gt;"",CONCATENATE(Input!D2074,", ",Input!C2074),"")</f>
        <v/>
      </c>
      <c r="C2074" s="154" t="str">
        <f>IF(Input!E2074&lt;&gt;"",Input!E2074,"")</f>
        <v/>
      </c>
      <c r="D2074" s="155" t="str">
        <f>IF(Input!F2074&lt;&gt;"",Input!F2074,"")</f>
        <v/>
      </c>
      <c r="E2074" s="154" t="str">
        <f>IF(Input!I2074&lt;&gt;"",CONCATENATE(Input!I2074,", ",LEFT(Input!H2074,1)),"")</f>
        <v/>
      </c>
      <c r="F2074" s="156"/>
      <c r="G2074" s="157" t="str">
        <f t="shared" si="32"/>
        <v/>
      </c>
      <c r="H2074" s="154" t="str">
        <f>IF(A2074&lt;&gt;"",VLOOKUP(G2074,ScoreRanges!$C$4:$E$8,3),"")</f>
        <v/>
      </c>
      <c r="I2074" s="156"/>
      <c r="J2074" s="129" t="str">
        <f>IF(AND(ConversionTable!$F$2&lt;&gt;"",A2074&lt;&gt;""),VLOOKUP(G2074,ConversionTable!B$2:D$402,3),"")</f>
        <v/>
      </c>
      <c r="K2074" s="66" t="str">
        <f>IF(AND(ConversionTable!$F$2&lt;&gt;"",A2074&lt;&gt;""),VLOOKUP(J2074,ConversionTable!I$4:K$7,3),"")</f>
        <v/>
      </c>
      <c r="M2074" s="66" t="str">
        <f>IF(A2074&lt;&gt;"",(Input!AE2074*ScoringModel!$B$11+Input!AF2074*ScoringModel!$B$21+Input!AG2074*ScoringModel!$B$31)*0.01,"")</f>
        <v/>
      </c>
      <c r="N2074" s="66" t="str">
        <f>IF(A2074&lt;&gt;"",(Input!J2074*ScoringModel!$B$4+Input!K2074*ScoringModel!$B$5+Input!L2074*ScoringModel!$B$6+Input!M2074*ScoringModel!$B$7+Input!N2074*ScoringModel!$B$8+Input!O2074*ScoringModel!$B$9+Input!P2074*ScoringModel!$B$10)*0.01,"")</f>
        <v/>
      </c>
      <c r="O2074" s="66" t="str">
        <f>IF(A2074&lt;&gt;"",(Input!Q2074*ScoringModel!$B$14+Input!R2074*ScoringModel!$B$15+Input!S2074*ScoringModel!$B$16+Input!T2074*ScoringModel!$B$17+Input!U2074*ScoringModel!$B$18+Input!V2074*ScoringModel!$B$19+Input!W2074*ScoringModel!$B$20)*0.01,"")</f>
        <v/>
      </c>
      <c r="P2074" s="66" t="str">
        <f>IF(A2074&lt;&gt;"",(Input!X2074*ScoringModel!$B$24+Input!Y2074*ScoringModel!$B$25+Input!Z2074*ScoringModel!$B$26+Input!AA2074*ScoringModel!$B$27+Input!AB2074*ScoringModel!$B$28+Input!AC2074*ScoringModel!$B$29+Input!AD2074*ScoringModel!$B$30)*0.01,"")</f>
        <v/>
      </c>
    </row>
    <row r="2075" spans="1:16" x14ac:dyDescent="0.25">
      <c r="A2075" s="154" t="str">
        <f>IF(Input!A2075&lt;&gt;"",Input!A2075,"")</f>
        <v/>
      </c>
      <c r="B2075" s="154" t="str">
        <f>IF(Input!D2075&lt;&gt;"",CONCATENATE(Input!D2075,", ",Input!C2075),"")</f>
        <v/>
      </c>
      <c r="C2075" s="154" t="str">
        <f>IF(Input!E2075&lt;&gt;"",Input!E2075,"")</f>
        <v/>
      </c>
      <c r="D2075" s="155" t="str">
        <f>IF(Input!F2075&lt;&gt;"",Input!F2075,"")</f>
        <v/>
      </c>
      <c r="E2075" s="154" t="str">
        <f>IF(Input!I2075&lt;&gt;"",CONCATENATE(Input!I2075,", ",LEFT(Input!H2075,1)),"")</f>
        <v/>
      </c>
      <c r="F2075" s="156"/>
      <c r="G2075" s="157" t="str">
        <f t="shared" si="32"/>
        <v/>
      </c>
      <c r="H2075" s="154" t="str">
        <f>IF(A2075&lt;&gt;"",VLOOKUP(G2075,ScoreRanges!$C$4:$E$8,3),"")</f>
        <v/>
      </c>
      <c r="I2075" s="156"/>
      <c r="J2075" s="129" t="str">
        <f>IF(AND(ConversionTable!$F$2&lt;&gt;"",A2075&lt;&gt;""),VLOOKUP(G2075,ConversionTable!B$2:D$402,3),"")</f>
        <v/>
      </c>
      <c r="K2075" s="66" t="str">
        <f>IF(AND(ConversionTable!$F$2&lt;&gt;"",A2075&lt;&gt;""),VLOOKUP(J2075,ConversionTable!I$4:K$7,3),"")</f>
        <v/>
      </c>
      <c r="M2075" s="66" t="str">
        <f>IF(A2075&lt;&gt;"",(Input!AE2075*ScoringModel!$B$11+Input!AF2075*ScoringModel!$B$21+Input!AG2075*ScoringModel!$B$31)*0.01,"")</f>
        <v/>
      </c>
      <c r="N2075" s="66" t="str">
        <f>IF(A2075&lt;&gt;"",(Input!J2075*ScoringModel!$B$4+Input!K2075*ScoringModel!$B$5+Input!L2075*ScoringModel!$B$6+Input!M2075*ScoringModel!$B$7+Input!N2075*ScoringModel!$B$8+Input!O2075*ScoringModel!$B$9+Input!P2075*ScoringModel!$B$10)*0.01,"")</f>
        <v/>
      </c>
      <c r="O2075" s="66" t="str">
        <f>IF(A2075&lt;&gt;"",(Input!Q2075*ScoringModel!$B$14+Input!R2075*ScoringModel!$B$15+Input!S2075*ScoringModel!$B$16+Input!T2075*ScoringModel!$B$17+Input!U2075*ScoringModel!$B$18+Input!V2075*ScoringModel!$B$19+Input!W2075*ScoringModel!$B$20)*0.01,"")</f>
        <v/>
      </c>
      <c r="P2075" s="66" t="str">
        <f>IF(A2075&lt;&gt;"",(Input!X2075*ScoringModel!$B$24+Input!Y2075*ScoringModel!$B$25+Input!Z2075*ScoringModel!$B$26+Input!AA2075*ScoringModel!$B$27+Input!AB2075*ScoringModel!$B$28+Input!AC2075*ScoringModel!$B$29+Input!AD2075*ScoringModel!$B$30)*0.01,"")</f>
        <v/>
      </c>
    </row>
    <row r="2076" spans="1:16" x14ac:dyDescent="0.25">
      <c r="A2076" s="154" t="str">
        <f>IF(Input!A2076&lt;&gt;"",Input!A2076,"")</f>
        <v/>
      </c>
      <c r="B2076" s="154" t="str">
        <f>IF(Input!D2076&lt;&gt;"",CONCATENATE(Input!D2076,", ",Input!C2076),"")</f>
        <v/>
      </c>
      <c r="C2076" s="154" t="str">
        <f>IF(Input!E2076&lt;&gt;"",Input!E2076,"")</f>
        <v/>
      </c>
      <c r="D2076" s="155" t="str">
        <f>IF(Input!F2076&lt;&gt;"",Input!F2076,"")</f>
        <v/>
      </c>
      <c r="E2076" s="154" t="str">
        <f>IF(Input!I2076&lt;&gt;"",CONCATENATE(Input!I2076,", ",LEFT(Input!H2076,1)),"")</f>
        <v/>
      </c>
      <c r="F2076" s="156"/>
      <c r="G2076" s="157" t="str">
        <f t="shared" si="32"/>
        <v/>
      </c>
      <c r="H2076" s="154" t="str">
        <f>IF(A2076&lt;&gt;"",VLOOKUP(G2076,ScoreRanges!$C$4:$E$8,3),"")</f>
        <v/>
      </c>
      <c r="I2076" s="156"/>
      <c r="J2076" s="129" t="str">
        <f>IF(AND(ConversionTable!$F$2&lt;&gt;"",A2076&lt;&gt;""),VLOOKUP(G2076,ConversionTable!B$2:D$402,3),"")</f>
        <v/>
      </c>
      <c r="K2076" s="66" t="str">
        <f>IF(AND(ConversionTable!$F$2&lt;&gt;"",A2076&lt;&gt;""),VLOOKUP(J2076,ConversionTable!I$4:K$7,3),"")</f>
        <v/>
      </c>
      <c r="M2076" s="66" t="str">
        <f>IF(A2076&lt;&gt;"",(Input!AE2076*ScoringModel!$B$11+Input!AF2076*ScoringModel!$B$21+Input!AG2076*ScoringModel!$B$31)*0.01,"")</f>
        <v/>
      </c>
      <c r="N2076" s="66" t="str">
        <f>IF(A2076&lt;&gt;"",(Input!J2076*ScoringModel!$B$4+Input!K2076*ScoringModel!$B$5+Input!L2076*ScoringModel!$B$6+Input!M2076*ScoringModel!$B$7+Input!N2076*ScoringModel!$B$8+Input!O2076*ScoringModel!$B$9+Input!P2076*ScoringModel!$B$10)*0.01,"")</f>
        <v/>
      </c>
      <c r="O2076" s="66" t="str">
        <f>IF(A2076&lt;&gt;"",(Input!Q2076*ScoringModel!$B$14+Input!R2076*ScoringModel!$B$15+Input!S2076*ScoringModel!$B$16+Input!T2076*ScoringModel!$B$17+Input!U2076*ScoringModel!$B$18+Input!V2076*ScoringModel!$B$19+Input!W2076*ScoringModel!$B$20)*0.01,"")</f>
        <v/>
      </c>
      <c r="P2076" s="66" t="str">
        <f>IF(A2076&lt;&gt;"",(Input!X2076*ScoringModel!$B$24+Input!Y2076*ScoringModel!$B$25+Input!Z2076*ScoringModel!$B$26+Input!AA2076*ScoringModel!$B$27+Input!AB2076*ScoringModel!$B$28+Input!AC2076*ScoringModel!$B$29+Input!AD2076*ScoringModel!$B$30)*0.01,"")</f>
        <v/>
      </c>
    </row>
    <row r="2077" spans="1:16" x14ac:dyDescent="0.25">
      <c r="A2077" s="154" t="str">
        <f>IF(Input!A2077&lt;&gt;"",Input!A2077,"")</f>
        <v/>
      </c>
      <c r="B2077" s="154" t="str">
        <f>IF(Input!D2077&lt;&gt;"",CONCATENATE(Input!D2077,", ",Input!C2077),"")</f>
        <v/>
      </c>
      <c r="C2077" s="154" t="str">
        <f>IF(Input!E2077&lt;&gt;"",Input!E2077,"")</f>
        <v/>
      </c>
      <c r="D2077" s="155" t="str">
        <f>IF(Input!F2077&lt;&gt;"",Input!F2077,"")</f>
        <v/>
      </c>
      <c r="E2077" s="154" t="str">
        <f>IF(Input!I2077&lt;&gt;"",CONCATENATE(Input!I2077,", ",LEFT(Input!H2077,1)),"")</f>
        <v/>
      </c>
      <c r="F2077" s="156"/>
      <c r="G2077" s="157" t="str">
        <f t="shared" si="32"/>
        <v/>
      </c>
      <c r="H2077" s="154" t="str">
        <f>IF(A2077&lt;&gt;"",VLOOKUP(G2077,ScoreRanges!$C$4:$E$8,3),"")</f>
        <v/>
      </c>
      <c r="I2077" s="156"/>
      <c r="J2077" s="129" t="str">
        <f>IF(AND(ConversionTable!$F$2&lt;&gt;"",A2077&lt;&gt;""),VLOOKUP(G2077,ConversionTable!B$2:D$402,3),"")</f>
        <v/>
      </c>
      <c r="K2077" s="66" t="str">
        <f>IF(AND(ConversionTable!$F$2&lt;&gt;"",A2077&lt;&gt;""),VLOOKUP(J2077,ConversionTable!I$4:K$7,3),"")</f>
        <v/>
      </c>
      <c r="M2077" s="66" t="str">
        <f>IF(A2077&lt;&gt;"",(Input!AE2077*ScoringModel!$B$11+Input!AF2077*ScoringModel!$B$21+Input!AG2077*ScoringModel!$B$31)*0.01,"")</f>
        <v/>
      </c>
      <c r="N2077" s="66" t="str">
        <f>IF(A2077&lt;&gt;"",(Input!J2077*ScoringModel!$B$4+Input!K2077*ScoringModel!$B$5+Input!L2077*ScoringModel!$B$6+Input!M2077*ScoringModel!$B$7+Input!N2077*ScoringModel!$B$8+Input!O2077*ScoringModel!$B$9+Input!P2077*ScoringModel!$B$10)*0.01,"")</f>
        <v/>
      </c>
      <c r="O2077" s="66" t="str">
        <f>IF(A2077&lt;&gt;"",(Input!Q2077*ScoringModel!$B$14+Input!R2077*ScoringModel!$B$15+Input!S2077*ScoringModel!$B$16+Input!T2077*ScoringModel!$B$17+Input!U2077*ScoringModel!$B$18+Input!V2077*ScoringModel!$B$19+Input!W2077*ScoringModel!$B$20)*0.01,"")</f>
        <v/>
      </c>
      <c r="P2077" s="66" t="str">
        <f>IF(A2077&lt;&gt;"",(Input!X2077*ScoringModel!$B$24+Input!Y2077*ScoringModel!$B$25+Input!Z2077*ScoringModel!$B$26+Input!AA2077*ScoringModel!$B$27+Input!AB2077*ScoringModel!$B$28+Input!AC2077*ScoringModel!$B$29+Input!AD2077*ScoringModel!$B$30)*0.01,"")</f>
        <v/>
      </c>
    </row>
    <row r="2078" spans="1:16" x14ac:dyDescent="0.25">
      <c r="A2078" s="154" t="str">
        <f>IF(Input!A2078&lt;&gt;"",Input!A2078,"")</f>
        <v/>
      </c>
      <c r="B2078" s="154" t="str">
        <f>IF(Input!D2078&lt;&gt;"",CONCATENATE(Input!D2078,", ",Input!C2078),"")</f>
        <v/>
      </c>
      <c r="C2078" s="154" t="str">
        <f>IF(Input!E2078&lt;&gt;"",Input!E2078,"")</f>
        <v/>
      </c>
      <c r="D2078" s="155" t="str">
        <f>IF(Input!F2078&lt;&gt;"",Input!F2078,"")</f>
        <v/>
      </c>
      <c r="E2078" s="154" t="str">
        <f>IF(Input!I2078&lt;&gt;"",CONCATENATE(Input!I2078,", ",LEFT(Input!H2078,1)),"")</f>
        <v/>
      </c>
      <c r="F2078" s="156"/>
      <c r="G2078" s="157" t="str">
        <f t="shared" si="32"/>
        <v/>
      </c>
      <c r="H2078" s="154" t="str">
        <f>IF(A2078&lt;&gt;"",VLOOKUP(G2078,ScoreRanges!$C$4:$E$8,3),"")</f>
        <v/>
      </c>
      <c r="I2078" s="156"/>
      <c r="J2078" s="129" t="str">
        <f>IF(AND(ConversionTable!$F$2&lt;&gt;"",A2078&lt;&gt;""),VLOOKUP(G2078,ConversionTable!B$2:D$402,3),"")</f>
        <v/>
      </c>
      <c r="K2078" s="66" t="str">
        <f>IF(AND(ConversionTable!$F$2&lt;&gt;"",A2078&lt;&gt;""),VLOOKUP(J2078,ConversionTable!I$4:K$7,3),"")</f>
        <v/>
      </c>
      <c r="M2078" s="66" t="str">
        <f>IF(A2078&lt;&gt;"",(Input!AE2078*ScoringModel!$B$11+Input!AF2078*ScoringModel!$B$21+Input!AG2078*ScoringModel!$B$31)*0.01,"")</f>
        <v/>
      </c>
      <c r="N2078" s="66" t="str">
        <f>IF(A2078&lt;&gt;"",(Input!J2078*ScoringModel!$B$4+Input!K2078*ScoringModel!$B$5+Input!L2078*ScoringModel!$B$6+Input!M2078*ScoringModel!$B$7+Input!N2078*ScoringModel!$B$8+Input!O2078*ScoringModel!$B$9+Input!P2078*ScoringModel!$B$10)*0.01,"")</f>
        <v/>
      </c>
      <c r="O2078" s="66" t="str">
        <f>IF(A2078&lt;&gt;"",(Input!Q2078*ScoringModel!$B$14+Input!R2078*ScoringModel!$B$15+Input!S2078*ScoringModel!$B$16+Input!T2078*ScoringModel!$B$17+Input!U2078*ScoringModel!$B$18+Input!V2078*ScoringModel!$B$19+Input!W2078*ScoringModel!$B$20)*0.01,"")</f>
        <v/>
      </c>
      <c r="P2078" s="66" t="str">
        <f>IF(A2078&lt;&gt;"",(Input!X2078*ScoringModel!$B$24+Input!Y2078*ScoringModel!$B$25+Input!Z2078*ScoringModel!$B$26+Input!AA2078*ScoringModel!$B$27+Input!AB2078*ScoringModel!$B$28+Input!AC2078*ScoringModel!$B$29+Input!AD2078*ScoringModel!$B$30)*0.01,"")</f>
        <v/>
      </c>
    </row>
    <row r="2079" spans="1:16" x14ac:dyDescent="0.25">
      <c r="A2079" s="154" t="str">
        <f>IF(Input!A2079&lt;&gt;"",Input!A2079,"")</f>
        <v/>
      </c>
      <c r="B2079" s="154" t="str">
        <f>IF(Input!D2079&lt;&gt;"",CONCATENATE(Input!D2079,", ",Input!C2079),"")</f>
        <v/>
      </c>
      <c r="C2079" s="154" t="str">
        <f>IF(Input!E2079&lt;&gt;"",Input!E2079,"")</f>
        <v/>
      </c>
      <c r="D2079" s="155" t="str">
        <f>IF(Input!F2079&lt;&gt;"",Input!F2079,"")</f>
        <v/>
      </c>
      <c r="E2079" s="154" t="str">
        <f>IF(Input!I2079&lt;&gt;"",CONCATENATE(Input!I2079,", ",LEFT(Input!H2079,1)),"")</f>
        <v/>
      </c>
      <c r="F2079" s="156"/>
      <c r="G2079" s="157" t="str">
        <f t="shared" si="32"/>
        <v/>
      </c>
      <c r="H2079" s="154" t="str">
        <f>IF(A2079&lt;&gt;"",VLOOKUP(G2079,ScoreRanges!$C$4:$E$8,3),"")</f>
        <v/>
      </c>
      <c r="I2079" s="156"/>
      <c r="J2079" s="129" t="str">
        <f>IF(AND(ConversionTable!$F$2&lt;&gt;"",A2079&lt;&gt;""),VLOOKUP(G2079,ConversionTable!B$2:D$402,3),"")</f>
        <v/>
      </c>
      <c r="K2079" s="66" t="str">
        <f>IF(AND(ConversionTable!$F$2&lt;&gt;"",A2079&lt;&gt;""),VLOOKUP(J2079,ConversionTable!I$4:K$7,3),"")</f>
        <v/>
      </c>
      <c r="M2079" s="66" t="str">
        <f>IF(A2079&lt;&gt;"",(Input!AE2079*ScoringModel!$B$11+Input!AF2079*ScoringModel!$B$21+Input!AG2079*ScoringModel!$B$31)*0.01,"")</f>
        <v/>
      </c>
      <c r="N2079" s="66" t="str">
        <f>IF(A2079&lt;&gt;"",(Input!J2079*ScoringModel!$B$4+Input!K2079*ScoringModel!$B$5+Input!L2079*ScoringModel!$B$6+Input!M2079*ScoringModel!$B$7+Input!N2079*ScoringModel!$B$8+Input!O2079*ScoringModel!$B$9+Input!P2079*ScoringModel!$B$10)*0.01,"")</f>
        <v/>
      </c>
      <c r="O2079" s="66" t="str">
        <f>IF(A2079&lt;&gt;"",(Input!Q2079*ScoringModel!$B$14+Input!R2079*ScoringModel!$B$15+Input!S2079*ScoringModel!$B$16+Input!T2079*ScoringModel!$B$17+Input!U2079*ScoringModel!$B$18+Input!V2079*ScoringModel!$B$19+Input!W2079*ScoringModel!$B$20)*0.01,"")</f>
        <v/>
      </c>
      <c r="P2079" s="66" t="str">
        <f>IF(A2079&lt;&gt;"",(Input!X2079*ScoringModel!$B$24+Input!Y2079*ScoringModel!$B$25+Input!Z2079*ScoringModel!$B$26+Input!AA2079*ScoringModel!$B$27+Input!AB2079*ScoringModel!$B$28+Input!AC2079*ScoringModel!$B$29+Input!AD2079*ScoringModel!$B$30)*0.01,"")</f>
        <v/>
      </c>
    </row>
    <row r="2080" spans="1:16" x14ac:dyDescent="0.25">
      <c r="A2080" s="154" t="str">
        <f>IF(Input!A2080&lt;&gt;"",Input!A2080,"")</f>
        <v/>
      </c>
      <c r="B2080" s="154" t="str">
        <f>IF(Input!D2080&lt;&gt;"",CONCATENATE(Input!D2080,", ",Input!C2080),"")</f>
        <v/>
      </c>
      <c r="C2080" s="154" t="str">
        <f>IF(Input!E2080&lt;&gt;"",Input!E2080,"")</f>
        <v/>
      </c>
      <c r="D2080" s="155" t="str">
        <f>IF(Input!F2080&lt;&gt;"",Input!F2080,"")</f>
        <v/>
      </c>
      <c r="E2080" s="154" t="str">
        <f>IF(Input!I2080&lt;&gt;"",CONCATENATE(Input!I2080,", ",LEFT(Input!H2080,1)),"")</f>
        <v/>
      </c>
      <c r="F2080" s="156"/>
      <c r="G2080" s="157" t="str">
        <f t="shared" si="32"/>
        <v/>
      </c>
      <c r="H2080" s="154" t="str">
        <f>IF(A2080&lt;&gt;"",VLOOKUP(G2080,ScoreRanges!$C$4:$E$8,3),"")</f>
        <v/>
      </c>
      <c r="I2080" s="156"/>
      <c r="J2080" s="129" t="str">
        <f>IF(AND(ConversionTable!$F$2&lt;&gt;"",A2080&lt;&gt;""),VLOOKUP(G2080,ConversionTable!B$2:D$402,3),"")</f>
        <v/>
      </c>
      <c r="K2080" s="66" t="str">
        <f>IF(AND(ConversionTable!$F$2&lt;&gt;"",A2080&lt;&gt;""),VLOOKUP(J2080,ConversionTable!I$4:K$7,3),"")</f>
        <v/>
      </c>
      <c r="M2080" s="66" t="str">
        <f>IF(A2080&lt;&gt;"",(Input!AE2080*ScoringModel!$B$11+Input!AF2080*ScoringModel!$B$21+Input!AG2080*ScoringModel!$B$31)*0.01,"")</f>
        <v/>
      </c>
      <c r="N2080" s="66" t="str">
        <f>IF(A2080&lt;&gt;"",(Input!J2080*ScoringModel!$B$4+Input!K2080*ScoringModel!$B$5+Input!L2080*ScoringModel!$B$6+Input!M2080*ScoringModel!$B$7+Input!N2080*ScoringModel!$B$8+Input!O2080*ScoringModel!$B$9+Input!P2080*ScoringModel!$B$10)*0.01,"")</f>
        <v/>
      </c>
      <c r="O2080" s="66" t="str">
        <f>IF(A2080&lt;&gt;"",(Input!Q2080*ScoringModel!$B$14+Input!R2080*ScoringModel!$B$15+Input!S2080*ScoringModel!$B$16+Input!T2080*ScoringModel!$B$17+Input!U2080*ScoringModel!$B$18+Input!V2080*ScoringModel!$B$19+Input!W2080*ScoringModel!$B$20)*0.01,"")</f>
        <v/>
      </c>
      <c r="P2080" s="66" t="str">
        <f>IF(A2080&lt;&gt;"",(Input!X2080*ScoringModel!$B$24+Input!Y2080*ScoringModel!$B$25+Input!Z2080*ScoringModel!$B$26+Input!AA2080*ScoringModel!$B$27+Input!AB2080*ScoringModel!$B$28+Input!AC2080*ScoringModel!$B$29+Input!AD2080*ScoringModel!$B$30)*0.01,"")</f>
        <v/>
      </c>
    </row>
    <row r="2081" spans="1:16" x14ac:dyDescent="0.25">
      <c r="A2081" s="154" t="str">
        <f>IF(Input!A2081&lt;&gt;"",Input!A2081,"")</f>
        <v/>
      </c>
      <c r="B2081" s="154" t="str">
        <f>IF(Input!D2081&lt;&gt;"",CONCATENATE(Input!D2081,", ",Input!C2081),"")</f>
        <v/>
      </c>
      <c r="C2081" s="154" t="str">
        <f>IF(Input!E2081&lt;&gt;"",Input!E2081,"")</f>
        <v/>
      </c>
      <c r="D2081" s="155" t="str">
        <f>IF(Input!F2081&lt;&gt;"",Input!F2081,"")</f>
        <v/>
      </c>
      <c r="E2081" s="154" t="str">
        <f>IF(Input!I2081&lt;&gt;"",CONCATENATE(Input!I2081,", ",LEFT(Input!H2081,1)),"")</f>
        <v/>
      </c>
      <c r="F2081" s="156"/>
      <c r="G2081" s="157" t="str">
        <f t="shared" si="32"/>
        <v/>
      </c>
      <c r="H2081" s="154" t="str">
        <f>IF(A2081&lt;&gt;"",VLOOKUP(G2081,ScoreRanges!$C$4:$E$8,3),"")</f>
        <v/>
      </c>
      <c r="I2081" s="156"/>
      <c r="J2081" s="129" t="str">
        <f>IF(AND(ConversionTable!$F$2&lt;&gt;"",A2081&lt;&gt;""),VLOOKUP(G2081,ConversionTable!B$2:D$402,3),"")</f>
        <v/>
      </c>
      <c r="K2081" s="66" t="str">
        <f>IF(AND(ConversionTable!$F$2&lt;&gt;"",A2081&lt;&gt;""),VLOOKUP(J2081,ConversionTable!I$4:K$7,3),"")</f>
        <v/>
      </c>
      <c r="M2081" s="66" t="str">
        <f>IF(A2081&lt;&gt;"",(Input!AE2081*ScoringModel!$B$11+Input!AF2081*ScoringModel!$B$21+Input!AG2081*ScoringModel!$B$31)*0.01,"")</f>
        <v/>
      </c>
      <c r="N2081" s="66" t="str">
        <f>IF(A2081&lt;&gt;"",(Input!J2081*ScoringModel!$B$4+Input!K2081*ScoringModel!$B$5+Input!L2081*ScoringModel!$B$6+Input!M2081*ScoringModel!$B$7+Input!N2081*ScoringModel!$B$8+Input!O2081*ScoringModel!$B$9+Input!P2081*ScoringModel!$B$10)*0.01,"")</f>
        <v/>
      </c>
      <c r="O2081" s="66" t="str">
        <f>IF(A2081&lt;&gt;"",(Input!Q2081*ScoringModel!$B$14+Input!R2081*ScoringModel!$B$15+Input!S2081*ScoringModel!$B$16+Input!T2081*ScoringModel!$B$17+Input!U2081*ScoringModel!$B$18+Input!V2081*ScoringModel!$B$19+Input!W2081*ScoringModel!$B$20)*0.01,"")</f>
        <v/>
      </c>
      <c r="P2081" s="66" t="str">
        <f>IF(A2081&lt;&gt;"",(Input!X2081*ScoringModel!$B$24+Input!Y2081*ScoringModel!$B$25+Input!Z2081*ScoringModel!$B$26+Input!AA2081*ScoringModel!$B$27+Input!AB2081*ScoringModel!$B$28+Input!AC2081*ScoringModel!$B$29+Input!AD2081*ScoringModel!$B$30)*0.01,"")</f>
        <v/>
      </c>
    </row>
    <row r="2082" spans="1:16" x14ac:dyDescent="0.25">
      <c r="A2082" s="154" t="str">
        <f>IF(Input!A2082&lt;&gt;"",Input!A2082,"")</f>
        <v/>
      </c>
      <c r="B2082" s="154" t="str">
        <f>IF(Input!D2082&lt;&gt;"",CONCATENATE(Input!D2082,", ",Input!C2082),"")</f>
        <v/>
      </c>
      <c r="C2082" s="154" t="str">
        <f>IF(Input!E2082&lt;&gt;"",Input!E2082,"")</f>
        <v/>
      </c>
      <c r="D2082" s="155" t="str">
        <f>IF(Input!F2082&lt;&gt;"",Input!F2082,"")</f>
        <v/>
      </c>
      <c r="E2082" s="154" t="str">
        <f>IF(Input!I2082&lt;&gt;"",CONCATENATE(Input!I2082,", ",LEFT(Input!H2082,1)),"")</f>
        <v/>
      </c>
      <c r="F2082" s="156"/>
      <c r="G2082" s="157" t="str">
        <f t="shared" si="32"/>
        <v/>
      </c>
      <c r="H2082" s="154" t="str">
        <f>IF(A2082&lt;&gt;"",VLOOKUP(G2082,ScoreRanges!$C$4:$E$8,3),"")</f>
        <v/>
      </c>
      <c r="I2082" s="156"/>
      <c r="J2082" s="129" t="str">
        <f>IF(AND(ConversionTable!$F$2&lt;&gt;"",A2082&lt;&gt;""),VLOOKUP(G2082,ConversionTable!B$2:D$402,3),"")</f>
        <v/>
      </c>
      <c r="K2082" s="66" t="str">
        <f>IF(AND(ConversionTable!$F$2&lt;&gt;"",A2082&lt;&gt;""),VLOOKUP(J2082,ConversionTable!I$4:K$7,3),"")</f>
        <v/>
      </c>
      <c r="M2082" s="66" t="str">
        <f>IF(A2082&lt;&gt;"",(Input!AE2082*ScoringModel!$B$11+Input!AF2082*ScoringModel!$B$21+Input!AG2082*ScoringModel!$B$31)*0.01,"")</f>
        <v/>
      </c>
      <c r="N2082" s="66" t="str">
        <f>IF(A2082&lt;&gt;"",(Input!J2082*ScoringModel!$B$4+Input!K2082*ScoringModel!$B$5+Input!L2082*ScoringModel!$B$6+Input!M2082*ScoringModel!$B$7+Input!N2082*ScoringModel!$B$8+Input!O2082*ScoringModel!$B$9+Input!P2082*ScoringModel!$B$10)*0.01,"")</f>
        <v/>
      </c>
      <c r="O2082" s="66" t="str">
        <f>IF(A2082&lt;&gt;"",(Input!Q2082*ScoringModel!$B$14+Input!R2082*ScoringModel!$B$15+Input!S2082*ScoringModel!$B$16+Input!T2082*ScoringModel!$B$17+Input!U2082*ScoringModel!$B$18+Input!V2082*ScoringModel!$B$19+Input!W2082*ScoringModel!$B$20)*0.01,"")</f>
        <v/>
      </c>
      <c r="P2082" s="66" t="str">
        <f>IF(A2082&lt;&gt;"",(Input!X2082*ScoringModel!$B$24+Input!Y2082*ScoringModel!$B$25+Input!Z2082*ScoringModel!$B$26+Input!AA2082*ScoringModel!$B$27+Input!AB2082*ScoringModel!$B$28+Input!AC2082*ScoringModel!$B$29+Input!AD2082*ScoringModel!$B$30)*0.01,"")</f>
        <v/>
      </c>
    </row>
    <row r="2083" spans="1:16" x14ac:dyDescent="0.25">
      <c r="A2083" s="154" t="str">
        <f>IF(Input!A2083&lt;&gt;"",Input!A2083,"")</f>
        <v/>
      </c>
      <c r="B2083" s="154" t="str">
        <f>IF(Input!D2083&lt;&gt;"",CONCATENATE(Input!D2083,", ",Input!C2083),"")</f>
        <v/>
      </c>
      <c r="C2083" s="154" t="str">
        <f>IF(Input!E2083&lt;&gt;"",Input!E2083,"")</f>
        <v/>
      </c>
      <c r="D2083" s="155" t="str">
        <f>IF(Input!F2083&lt;&gt;"",Input!F2083,"")</f>
        <v/>
      </c>
      <c r="E2083" s="154" t="str">
        <f>IF(Input!I2083&lt;&gt;"",CONCATENATE(Input!I2083,", ",LEFT(Input!H2083,1)),"")</f>
        <v/>
      </c>
      <c r="F2083" s="156"/>
      <c r="G2083" s="157" t="str">
        <f t="shared" si="32"/>
        <v/>
      </c>
      <c r="H2083" s="154" t="str">
        <f>IF(A2083&lt;&gt;"",VLOOKUP(G2083,ScoreRanges!$C$4:$E$8,3),"")</f>
        <v/>
      </c>
      <c r="I2083" s="156"/>
      <c r="J2083" s="129" t="str">
        <f>IF(AND(ConversionTable!$F$2&lt;&gt;"",A2083&lt;&gt;""),VLOOKUP(G2083,ConversionTable!B$2:D$402,3),"")</f>
        <v/>
      </c>
      <c r="K2083" s="66" t="str">
        <f>IF(AND(ConversionTable!$F$2&lt;&gt;"",A2083&lt;&gt;""),VLOOKUP(J2083,ConversionTable!I$4:K$7,3),"")</f>
        <v/>
      </c>
      <c r="M2083" s="66" t="str">
        <f>IF(A2083&lt;&gt;"",(Input!AE2083*ScoringModel!$B$11+Input!AF2083*ScoringModel!$B$21+Input!AG2083*ScoringModel!$B$31)*0.01,"")</f>
        <v/>
      </c>
      <c r="N2083" s="66" t="str">
        <f>IF(A2083&lt;&gt;"",(Input!J2083*ScoringModel!$B$4+Input!K2083*ScoringModel!$B$5+Input!L2083*ScoringModel!$B$6+Input!M2083*ScoringModel!$B$7+Input!N2083*ScoringModel!$B$8+Input!O2083*ScoringModel!$B$9+Input!P2083*ScoringModel!$B$10)*0.01,"")</f>
        <v/>
      </c>
      <c r="O2083" s="66" t="str">
        <f>IF(A2083&lt;&gt;"",(Input!Q2083*ScoringModel!$B$14+Input!R2083*ScoringModel!$B$15+Input!S2083*ScoringModel!$B$16+Input!T2083*ScoringModel!$B$17+Input!U2083*ScoringModel!$B$18+Input!V2083*ScoringModel!$B$19+Input!W2083*ScoringModel!$B$20)*0.01,"")</f>
        <v/>
      </c>
      <c r="P2083" s="66" t="str">
        <f>IF(A2083&lt;&gt;"",(Input!X2083*ScoringModel!$B$24+Input!Y2083*ScoringModel!$B$25+Input!Z2083*ScoringModel!$B$26+Input!AA2083*ScoringModel!$B$27+Input!AB2083*ScoringModel!$B$28+Input!AC2083*ScoringModel!$B$29+Input!AD2083*ScoringModel!$B$30)*0.01,"")</f>
        <v/>
      </c>
    </row>
    <row r="2084" spans="1:16" x14ac:dyDescent="0.25">
      <c r="A2084" s="154" t="str">
        <f>IF(Input!A2084&lt;&gt;"",Input!A2084,"")</f>
        <v/>
      </c>
      <c r="B2084" s="154" t="str">
        <f>IF(Input!D2084&lt;&gt;"",CONCATENATE(Input!D2084,", ",Input!C2084),"")</f>
        <v/>
      </c>
      <c r="C2084" s="154" t="str">
        <f>IF(Input!E2084&lt;&gt;"",Input!E2084,"")</f>
        <v/>
      </c>
      <c r="D2084" s="155" t="str">
        <f>IF(Input!F2084&lt;&gt;"",Input!F2084,"")</f>
        <v/>
      </c>
      <c r="E2084" s="154" t="str">
        <f>IF(Input!I2084&lt;&gt;"",CONCATENATE(Input!I2084,", ",LEFT(Input!H2084,1)),"")</f>
        <v/>
      </c>
      <c r="F2084" s="156"/>
      <c r="G2084" s="157" t="str">
        <f t="shared" si="32"/>
        <v/>
      </c>
      <c r="H2084" s="154" t="str">
        <f>IF(A2084&lt;&gt;"",VLOOKUP(G2084,ScoreRanges!$C$4:$E$8,3),"")</f>
        <v/>
      </c>
      <c r="I2084" s="156"/>
      <c r="J2084" s="129" t="str">
        <f>IF(AND(ConversionTable!$F$2&lt;&gt;"",A2084&lt;&gt;""),VLOOKUP(G2084,ConversionTable!B$2:D$402,3),"")</f>
        <v/>
      </c>
      <c r="K2084" s="66" t="str">
        <f>IF(AND(ConversionTable!$F$2&lt;&gt;"",A2084&lt;&gt;""),VLOOKUP(J2084,ConversionTable!I$4:K$7,3),"")</f>
        <v/>
      </c>
      <c r="M2084" s="66" t="str">
        <f>IF(A2084&lt;&gt;"",(Input!AE2084*ScoringModel!$B$11+Input!AF2084*ScoringModel!$B$21+Input!AG2084*ScoringModel!$B$31)*0.01,"")</f>
        <v/>
      </c>
      <c r="N2084" s="66" t="str">
        <f>IF(A2084&lt;&gt;"",(Input!J2084*ScoringModel!$B$4+Input!K2084*ScoringModel!$B$5+Input!L2084*ScoringModel!$B$6+Input!M2084*ScoringModel!$B$7+Input!N2084*ScoringModel!$B$8+Input!O2084*ScoringModel!$B$9+Input!P2084*ScoringModel!$B$10)*0.01,"")</f>
        <v/>
      </c>
      <c r="O2084" s="66" t="str">
        <f>IF(A2084&lt;&gt;"",(Input!Q2084*ScoringModel!$B$14+Input!R2084*ScoringModel!$B$15+Input!S2084*ScoringModel!$B$16+Input!T2084*ScoringModel!$B$17+Input!U2084*ScoringModel!$B$18+Input!V2084*ScoringModel!$B$19+Input!W2084*ScoringModel!$B$20)*0.01,"")</f>
        <v/>
      </c>
      <c r="P2084" s="66" t="str">
        <f>IF(A2084&lt;&gt;"",(Input!X2084*ScoringModel!$B$24+Input!Y2084*ScoringModel!$B$25+Input!Z2084*ScoringModel!$B$26+Input!AA2084*ScoringModel!$B$27+Input!AB2084*ScoringModel!$B$28+Input!AC2084*ScoringModel!$B$29+Input!AD2084*ScoringModel!$B$30)*0.01,"")</f>
        <v/>
      </c>
    </row>
    <row r="2085" spans="1:16" x14ac:dyDescent="0.25">
      <c r="A2085" s="154" t="str">
        <f>IF(Input!A2085&lt;&gt;"",Input!A2085,"")</f>
        <v/>
      </c>
      <c r="B2085" s="154" t="str">
        <f>IF(Input!D2085&lt;&gt;"",CONCATENATE(Input!D2085,", ",Input!C2085),"")</f>
        <v/>
      </c>
      <c r="C2085" s="154" t="str">
        <f>IF(Input!E2085&lt;&gt;"",Input!E2085,"")</f>
        <v/>
      </c>
      <c r="D2085" s="155" t="str">
        <f>IF(Input!F2085&lt;&gt;"",Input!F2085,"")</f>
        <v/>
      </c>
      <c r="E2085" s="154" t="str">
        <f>IF(Input!I2085&lt;&gt;"",CONCATENATE(Input!I2085,", ",LEFT(Input!H2085,1)),"")</f>
        <v/>
      </c>
      <c r="F2085" s="156"/>
      <c r="G2085" s="157" t="str">
        <f t="shared" si="32"/>
        <v/>
      </c>
      <c r="H2085" s="154" t="str">
        <f>IF(A2085&lt;&gt;"",VLOOKUP(G2085,ScoreRanges!$C$4:$E$8,3),"")</f>
        <v/>
      </c>
      <c r="I2085" s="156"/>
      <c r="J2085" s="129" t="str">
        <f>IF(AND(ConversionTable!$F$2&lt;&gt;"",A2085&lt;&gt;""),VLOOKUP(G2085,ConversionTable!B$2:D$402,3),"")</f>
        <v/>
      </c>
      <c r="K2085" s="66" t="str">
        <f>IF(AND(ConversionTable!$F$2&lt;&gt;"",A2085&lt;&gt;""),VLOOKUP(J2085,ConversionTable!I$4:K$7,3),"")</f>
        <v/>
      </c>
      <c r="M2085" s="66" t="str">
        <f>IF(A2085&lt;&gt;"",(Input!AE2085*ScoringModel!$B$11+Input!AF2085*ScoringModel!$B$21+Input!AG2085*ScoringModel!$B$31)*0.01,"")</f>
        <v/>
      </c>
      <c r="N2085" s="66" t="str">
        <f>IF(A2085&lt;&gt;"",(Input!J2085*ScoringModel!$B$4+Input!K2085*ScoringModel!$B$5+Input!L2085*ScoringModel!$B$6+Input!M2085*ScoringModel!$B$7+Input!N2085*ScoringModel!$B$8+Input!O2085*ScoringModel!$B$9+Input!P2085*ScoringModel!$B$10)*0.01,"")</f>
        <v/>
      </c>
      <c r="O2085" s="66" t="str">
        <f>IF(A2085&lt;&gt;"",(Input!Q2085*ScoringModel!$B$14+Input!R2085*ScoringModel!$B$15+Input!S2085*ScoringModel!$B$16+Input!T2085*ScoringModel!$B$17+Input!U2085*ScoringModel!$B$18+Input!V2085*ScoringModel!$B$19+Input!W2085*ScoringModel!$B$20)*0.01,"")</f>
        <v/>
      </c>
      <c r="P2085" s="66" t="str">
        <f>IF(A2085&lt;&gt;"",(Input!X2085*ScoringModel!$B$24+Input!Y2085*ScoringModel!$B$25+Input!Z2085*ScoringModel!$B$26+Input!AA2085*ScoringModel!$B$27+Input!AB2085*ScoringModel!$B$28+Input!AC2085*ScoringModel!$B$29+Input!AD2085*ScoringModel!$B$30)*0.01,"")</f>
        <v/>
      </c>
    </row>
    <row r="2086" spans="1:16" x14ac:dyDescent="0.25">
      <c r="A2086" s="154" t="str">
        <f>IF(Input!A2086&lt;&gt;"",Input!A2086,"")</f>
        <v/>
      </c>
      <c r="B2086" s="154" t="str">
        <f>IF(Input!D2086&lt;&gt;"",CONCATENATE(Input!D2086,", ",Input!C2086),"")</f>
        <v/>
      </c>
      <c r="C2086" s="154" t="str">
        <f>IF(Input!E2086&lt;&gt;"",Input!E2086,"")</f>
        <v/>
      </c>
      <c r="D2086" s="155" t="str">
        <f>IF(Input!F2086&lt;&gt;"",Input!F2086,"")</f>
        <v/>
      </c>
      <c r="E2086" s="154" t="str">
        <f>IF(Input!I2086&lt;&gt;"",CONCATENATE(Input!I2086,", ",LEFT(Input!H2086,1)),"")</f>
        <v/>
      </c>
      <c r="F2086" s="156"/>
      <c r="G2086" s="157" t="str">
        <f t="shared" si="32"/>
        <v/>
      </c>
      <c r="H2086" s="154" t="str">
        <f>IF(A2086&lt;&gt;"",VLOOKUP(G2086,ScoreRanges!$C$4:$E$8,3),"")</f>
        <v/>
      </c>
      <c r="I2086" s="156"/>
      <c r="J2086" s="129" t="str">
        <f>IF(AND(ConversionTable!$F$2&lt;&gt;"",A2086&lt;&gt;""),VLOOKUP(G2086,ConversionTable!B$2:D$402,3),"")</f>
        <v/>
      </c>
      <c r="K2086" s="66" t="str">
        <f>IF(AND(ConversionTable!$F$2&lt;&gt;"",A2086&lt;&gt;""),VLOOKUP(J2086,ConversionTable!I$4:K$7,3),"")</f>
        <v/>
      </c>
      <c r="M2086" s="66" t="str">
        <f>IF(A2086&lt;&gt;"",(Input!AE2086*ScoringModel!$B$11+Input!AF2086*ScoringModel!$B$21+Input!AG2086*ScoringModel!$B$31)*0.01,"")</f>
        <v/>
      </c>
      <c r="N2086" s="66" t="str">
        <f>IF(A2086&lt;&gt;"",(Input!J2086*ScoringModel!$B$4+Input!K2086*ScoringModel!$B$5+Input!L2086*ScoringModel!$B$6+Input!M2086*ScoringModel!$B$7+Input!N2086*ScoringModel!$B$8+Input!O2086*ScoringModel!$B$9+Input!P2086*ScoringModel!$B$10)*0.01,"")</f>
        <v/>
      </c>
      <c r="O2086" s="66" t="str">
        <f>IF(A2086&lt;&gt;"",(Input!Q2086*ScoringModel!$B$14+Input!R2086*ScoringModel!$B$15+Input!S2086*ScoringModel!$B$16+Input!T2086*ScoringModel!$B$17+Input!U2086*ScoringModel!$B$18+Input!V2086*ScoringModel!$B$19+Input!W2086*ScoringModel!$B$20)*0.01,"")</f>
        <v/>
      </c>
      <c r="P2086" s="66" t="str">
        <f>IF(A2086&lt;&gt;"",(Input!X2086*ScoringModel!$B$24+Input!Y2086*ScoringModel!$B$25+Input!Z2086*ScoringModel!$B$26+Input!AA2086*ScoringModel!$B$27+Input!AB2086*ScoringModel!$B$28+Input!AC2086*ScoringModel!$B$29+Input!AD2086*ScoringModel!$B$30)*0.01,"")</f>
        <v/>
      </c>
    </row>
    <row r="2087" spans="1:16" x14ac:dyDescent="0.25">
      <c r="A2087" s="154" t="str">
        <f>IF(Input!A2087&lt;&gt;"",Input!A2087,"")</f>
        <v/>
      </c>
      <c r="B2087" s="154" t="str">
        <f>IF(Input!D2087&lt;&gt;"",CONCATENATE(Input!D2087,", ",Input!C2087),"")</f>
        <v/>
      </c>
      <c r="C2087" s="154" t="str">
        <f>IF(Input!E2087&lt;&gt;"",Input!E2087,"")</f>
        <v/>
      </c>
      <c r="D2087" s="155" t="str">
        <f>IF(Input!F2087&lt;&gt;"",Input!F2087,"")</f>
        <v/>
      </c>
      <c r="E2087" s="154" t="str">
        <f>IF(Input!I2087&lt;&gt;"",CONCATENATE(Input!I2087,", ",LEFT(Input!H2087,1)),"")</f>
        <v/>
      </c>
      <c r="F2087" s="156"/>
      <c r="G2087" s="157" t="str">
        <f t="shared" si="32"/>
        <v/>
      </c>
      <c r="H2087" s="154" t="str">
        <f>IF(A2087&lt;&gt;"",VLOOKUP(G2087,ScoreRanges!$C$4:$E$8,3),"")</f>
        <v/>
      </c>
      <c r="I2087" s="156"/>
      <c r="J2087" s="129" t="str">
        <f>IF(AND(ConversionTable!$F$2&lt;&gt;"",A2087&lt;&gt;""),VLOOKUP(G2087,ConversionTable!B$2:D$402,3),"")</f>
        <v/>
      </c>
      <c r="K2087" s="66" t="str">
        <f>IF(AND(ConversionTable!$F$2&lt;&gt;"",A2087&lt;&gt;""),VLOOKUP(J2087,ConversionTable!I$4:K$7,3),"")</f>
        <v/>
      </c>
      <c r="M2087" s="66" t="str">
        <f>IF(A2087&lt;&gt;"",(Input!AE2087*ScoringModel!$B$11+Input!AF2087*ScoringModel!$B$21+Input!AG2087*ScoringModel!$B$31)*0.01,"")</f>
        <v/>
      </c>
      <c r="N2087" s="66" t="str">
        <f>IF(A2087&lt;&gt;"",(Input!J2087*ScoringModel!$B$4+Input!K2087*ScoringModel!$B$5+Input!L2087*ScoringModel!$B$6+Input!M2087*ScoringModel!$B$7+Input!N2087*ScoringModel!$B$8+Input!O2087*ScoringModel!$B$9+Input!P2087*ScoringModel!$B$10)*0.01,"")</f>
        <v/>
      </c>
      <c r="O2087" s="66" t="str">
        <f>IF(A2087&lt;&gt;"",(Input!Q2087*ScoringModel!$B$14+Input!R2087*ScoringModel!$B$15+Input!S2087*ScoringModel!$B$16+Input!T2087*ScoringModel!$B$17+Input!U2087*ScoringModel!$B$18+Input!V2087*ScoringModel!$B$19+Input!W2087*ScoringModel!$B$20)*0.01,"")</f>
        <v/>
      </c>
      <c r="P2087" s="66" t="str">
        <f>IF(A2087&lt;&gt;"",(Input!X2087*ScoringModel!$B$24+Input!Y2087*ScoringModel!$B$25+Input!Z2087*ScoringModel!$B$26+Input!AA2087*ScoringModel!$B$27+Input!AB2087*ScoringModel!$B$28+Input!AC2087*ScoringModel!$B$29+Input!AD2087*ScoringModel!$B$30)*0.01,"")</f>
        <v/>
      </c>
    </row>
    <row r="2088" spans="1:16" x14ac:dyDescent="0.25">
      <c r="A2088" s="154" t="str">
        <f>IF(Input!A2088&lt;&gt;"",Input!A2088,"")</f>
        <v/>
      </c>
      <c r="B2088" s="154" t="str">
        <f>IF(Input!D2088&lt;&gt;"",CONCATENATE(Input!D2088,", ",Input!C2088),"")</f>
        <v/>
      </c>
      <c r="C2088" s="154" t="str">
        <f>IF(Input!E2088&lt;&gt;"",Input!E2088,"")</f>
        <v/>
      </c>
      <c r="D2088" s="155" t="str">
        <f>IF(Input!F2088&lt;&gt;"",Input!F2088,"")</f>
        <v/>
      </c>
      <c r="E2088" s="154" t="str">
        <f>IF(Input!I2088&lt;&gt;"",CONCATENATE(Input!I2088,", ",LEFT(Input!H2088,1)),"")</f>
        <v/>
      </c>
      <c r="F2088" s="156"/>
      <c r="G2088" s="157" t="str">
        <f t="shared" si="32"/>
        <v/>
      </c>
      <c r="H2088" s="154" t="str">
        <f>IF(A2088&lt;&gt;"",VLOOKUP(G2088,ScoreRanges!$C$4:$E$8,3),"")</f>
        <v/>
      </c>
      <c r="I2088" s="156"/>
      <c r="J2088" s="129" t="str">
        <f>IF(AND(ConversionTable!$F$2&lt;&gt;"",A2088&lt;&gt;""),VLOOKUP(G2088,ConversionTable!B$2:D$402,3),"")</f>
        <v/>
      </c>
      <c r="K2088" s="66" t="str">
        <f>IF(AND(ConversionTable!$F$2&lt;&gt;"",A2088&lt;&gt;""),VLOOKUP(J2088,ConversionTable!I$4:K$7,3),"")</f>
        <v/>
      </c>
      <c r="M2088" s="66" t="str">
        <f>IF(A2088&lt;&gt;"",(Input!AE2088*ScoringModel!$B$11+Input!AF2088*ScoringModel!$B$21+Input!AG2088*ScoringModel!$B$31)*0.01,"")</f>
        <v/>
      </c>
      <c r="N2088" s="66" t="str">
        <f>IF(A2088&lt;&gt;"",(Input!J2088*ScoringModel!$B$4+Input!K2088*ScoringModel!$B$5+Input!L2088*ScoringModel!$B$6+Input!M2088*ScoringModel!$B$7+Input!N2088*ScoringModel!$B$8+Input!O2088*ScoringModel!$B$9+Input!P2088*ScoringModel!$B$10)*0.01,"")</f>
        <v/>
      </c>
      <c r="O2088" s="66" t="str">
        <f>IF(A2088&lt;&gt;"",(Input!Q2088*ScoringModel!$B$14+Input!R2088*ScoringModel!$B$15+Input!S2088*ScoringModel!$B$16+Input!T2088*ScoringModel!$B$17+Input!U2088*ScoringModel!$B$18+Input!V2088*ScoringModel!$B$19+Input!W2088*ScoringModel!$B$20)*0.01,"")</f>
        <v/>
      </c>
      <c r="P2088" s="66" t="str">
        <f>IF(A2088&lt;&gt;"",(Input!X2088*ScoringModel!$B$24+Input!Y2088*ScoringModel!$B$25+Input!Z2088*ScoringModel!$B$26+Input!AA2088*ScoringModel!$B$27+Input!AB2088*ScoringModel!$B$28+Input!AC2088*ScoringModel!$B$29+Input!AD2088*ScoringModel!$B$30)*0.01,"")</f>
        <v/>
      </c>
    </row>
    <row r="2089" spans="1:16" x14ac:dyDescent="0.25">
      <c r="A2089" s="154" t="str">
        <f>IF(Input!A2089&lt;&gt;"",Input!A2089,"")</f>
        <v/>
      </c>
      <c r="B2089" s="154" t="str">
        <f>IF(Input!D2089&lt;&gt;"",CONCATENATE(Input!D2089,", ",Input!C2089),"")</f>
        <v/>
      </c>
      <c r="C2089" s="154" t="str">
        <f>IF(Input!E2089&lt;&gt;"",Input!E2089,"")</f>
        <v/>
      </c>
      <c r="D2089" s="155" t="str">
        <f>IF(Input!F2089&lt;&gt;"",Input!F2089,"")</f>
        <v/>
      </c>
      <c r="E2089" s="154" t="str">
        <f>IF(Input!I2089&lt;&gt;"",CONCATENATE(Input!I2089,", ",LEFT(Input!H2089,1)),"")</f>
        <v/>
      </c>
      <c r="F2089" s="156"/>
      <c r="G2089" s="157" t="str">
        <f t="shared" si="32"/>
        <v/>
      </c>
      <c r="H2089" s="154" t="str">
        <f>IF(A2089&lt;&gt;"",VLOOKUP(G2089,ScoreRanges!$C$4:$E$8,3),"")</f>
        <v/>
      </c>
      <c r="I2089" s="156"/>
      <c r="J2089" s="129" t="str">
        <f>IF(AND(ConversionTable!$F$2&lt;&gt;"",A2089&lt;&gt;""),VLOOKUP(G2089,ConversionTable!B$2:D$402,3),"")</f>
        <v/>
      </c>
      <c r="K2089" s="66" t="str">
        <f>IF(AND(ConversionTable!$F$2&lt;&gt;"",A2089&lt;&gt;""),VLOOKUP(J2089,ConversionTable!I$4:K$7,3),"")</f>
        <v/>
      </c>
      <c r="M2089" s="66" t="str">
        <f>IF(A2089&lt;&gt;"",(Input!AE2089*ScoringModel!$B$11+Input!AF2089*ScoringModel!$B$21+Input!AG2089*ScoringModel!$B$31)*0.01,"")</f>
        <v/>
      </c>
      <c r="N2089" s="66" t="str">
        <f>IF(A2089&lt;&gt;"",(Input!J2089*ScoringModel!$B$4+Input!K2089*ScoringModel!$B$5+Input!L2089*ScoringModel!$B$6+Input!M2089*ScoringModel!$B$7+Input!N2089*ScoringModel!$B$8+Input!O2089*ScoringModel!$B$9+Input!P2089*ScoringModel!$B$10)*0.01,"")</f>
        <v/>
      </c>
      <c r="O2089" s="66" t="str">
        <f>IF(A2089&lt;&gt;"",(Input!Q2089*ScoringModel!$B$14+Input!R2089*ScoringModel!$B$15+Input!S2089*ScoringModel!$B$16+Input!T2089*ScoringModel!$B$17+Input!U2089*ScoringModel!$B$18+Input!V2089*ScoringModel!$B$19+Input!W2089*ScoringModel!$B$20)*0.01,"")</f>
        <v/>
      </c>
      <c r="P2089" s="66" t="str">
        <f>IF(A2089&lt;&gt;"",(Input!X2089*ScoringModel!$B$24+Input!Y2089*ScoringModel!$B$25+Input!Z2089*ScoringModel!$B$26+Input!AA2089*ScoringModel!$B$27+Input!AB2089*ScoringModel!$B$28+Input!AC2089*ScoringModel!$B$29+Input!AD2089*ScoringModel!$B$30)*0.01,"")</f>
        <v/>
      </c>
    </row>
    <row r="2090" spans="1:16" x14ac:dyDescent="0.25">
      <c r="A2090" s="154" t="str">
        <f>IF(Input!A2090&lt;&gt;"",Input!A2090,"")</f>
        <v/>
      </c>
      <c r="B2090" s="154" t="str">
        <f>IF(Input!D2090&lt;&gt;"",CONCATENATE(Input!D2090,", ",Input!C2090),"")</f>
        <v/>
      </c>
      <c r="C2090" s="154" t="str">
        <f>IF(Input!E2090&lt;&gt;"",Input!E2090,"")</f>
        <v/>
      </c>
      <c r="D2090" s="155" t="str">
        <f>IF(Input!F2090&lt;&gt;"",Input!F2090,"")</f>
        <v/>
      </c>
      <c r="E2090" s="154" t="str">
        <f>IF(Input!I2090&lt;&gt;"",CONCATENATE(Input!I2090,", ",LEFT(Input!H2090,1)),"")</f>
        <v/>
      </c>
      <c r="F2090" s="156"/>
      <c r="G2090" s="157" t="str">
        <f t="shared" si="32"/>
        <v/>
      </c>
      <c r="H2090" s="154" t="str">
        <f>IF(A2090&lt;&gt;"",VLOOKUP(G2090,ScoreRanges!$C$4:$E$8,3),"")</f>
        <v/>
      </c>
      <c r="I2090" s="156"/>
      <c r="J2090" s="129" t="str">
        <f>IF(AND(ConversionTable!$F$2&lt;&gt;"",A2090&lt;&gt;""),VLOOKUP(G2090,ConversionTable!B$2:D$402,3),"")</f>
        <v/>
      </c>
      <c r="K2090" s="66" t="str">
        <f>IF(AND(ConversionTable!$F$2&lt;&gt;"",A2090&lt;&gt;""),VLOOKUP(J2090,ConversionTable!I$4:K$7,3),"")</f>
        <v/>
      </c>
      <c r="M2090" s="66" t="str">
        <f>IF(A2090&lt;&gt;"",(Input!AE2090*ScoringModel!$B$11+Input!AF2090*ScoringModel!$B$21+Input!AG2090*ScoringModel!$B$31)*0.01,"")</f>
        <v/>
      </c>
      <c r="N2090" s="66" t="str">
        <f>IF(A2090&lt;&gt;"",(Input!J2090*ScoringModel!$B$4+Input!K2090*ScoringModel!$B$5+Input!L2090*ScoringModel!$B$6+Input!M2090*ScoringModel!$B$7+Input!N2090*ScoringModel!$B$8+Input!O2090*ScoringModel!$B$9+Input!P2090*ScoringModel!$B$10)*0.01,"")</f>
        <v/>
      </c>
      <c r="O2090" s="66" t="str">
        <f>IF(A2090&lt;&gt;"",(Input!Q2090*ScoringModel!$B$14+Input!R2090*ScoringModel!$B$15+Input!S2090*ScoringModel!$B$16+Input!T2090*ScoringModel!$B$17+Input!U2090*ScoringModel!$B$18+Input!V2090*ScoringModel!$B$19+Input!W2090*ScoringModel!$B$20)*0.01,"")</f>
        <v/>
      </c>
      <c r="P2090" s="66" t="str">
        <f>IF(A2090&lt;&gt;"",(Input!X2090*ScoringModel!$B$24+Input!Y2090*ScoringModel!$B$25+Input!Z2090*ScoringModel!$B$26+Input!AA2090*ScoringModel!$B$27+Input!AB2090*ScoringModel!$B$28+Input!AC2090*ScoringModel!$B$29+Input!AD2090*ScoringModel!$B$30)*0.01,"")</f>
        <v/>
      </c>
    </row>
    <row r="2091" spans="1:16" x14ac:dyDescent="0.25">
      <c r="A2091" s="154" t="str">
        <f>IF(Input!A2091&lt;&gt;"",Input!A2091,"")</f>
        <v/>
      </c>
      <c r="B2091" s="154" t="str">
        <f>IF(Input!D2091&lt;&gt;"",CONCATENATE(Input!D2091,", ",Input!C2091),"")</f>
        <v/>
      </c>
      <c r="C2091" s="154" t="str">
        <f>IF(Input!E2091&lt;&gt;"",Input!E2091,"")</f>
        <v/>
      </c>
      <c r="D2091" s="155" t="str">
        <f>IF(Input!F2091&lt;&gt;"",Input!F2091,"")</f>
        <v/>
      </c>
      <c r="E2091" s="154" t="str">
        <f>IF(Input!I2091&lt;&gt;"",CONCATENATE(Input!I2091,", ",LEFT(Input!H2091,1)),"")</f>
        <v/>
      </c>
      <c r="F2091" s="156"/>
      <c r="G2091" s="157" t="str">
        <f t="shared" si="32"/>
        <v/>
      </c>
      <c r="H2091" s="154" t="str">
        <f>IF(A2091&lt;&gt;"",VLOOKUP(G2091,ScoreRanges!$C$4:$E$8,3),"")</f>
        <v/>
      </c>
      <c r="I2091" s="156"/>
      <c r="J2091" s="129" t="str">
        <f>IF(AND(ConversionTable!$F$2&lt;&gt;"",A2091&lt;&gt;""),VLOOKUP(G2091,ConversionTable!B$2:D$402,3),"")</f>
        <v/>
      </c>
      <c r="K2091" s="66" t="str">
        <f>IF(AND(ConversionTable!$F$2&lt;&gt;"",A2091&lt;&gt;""),VLOOKUP(J2091,ConversionTable!I$4:K$7,3),"")</f>
        <v/>
      </c>
      <c r="M2091" s="66" t="str">
        <f>IF(A2091&lt;&gt;"",(Input!AE2091*ScoringModel!$B$11+Input!AF2091*ScoringModel!$B$21+Input!AG2091*ScoringModel!$B$31)*0.01,"")</f>
        <v/>
      </c>
      <c r="N2091" s="66" t="str">
        <f>IF(A2091&lt;&gt;"",(Input!J2091*ScoringModel!$B$4+Input!K2091*ScoringModel!$B$5+Input!L2091*ScoringModel!$B$6+Input!M2091*ScoringModel!$B$7+Input!N2091*ScoringModel!$B$8+Input!O2091*ScoringModel!$B$9+Input!P2091*ScoringModel!$B$10)*0.01,"")</f>
        <v/>
      </c>
      <c r="O2091" s="66" t="str">
        <f>IF(A2091&lt;&gt;"",(Input!Q2091*ScoringModel!$B$14+Input!R2091*ScoringModel!$B$15+Input!S2091*ScoringModel!$B$16+Input!T2091*ScoringModel!$B$17+Input!U2091*ScoringModel!$B$18+Input!V2091*ScoringModel!$B$19+Input!W2091*ScoringModel!$B$20)*0.01,"")</f>
        <v/>
      </c>
      <c r="P2091" s="66" t="str">
        <f>IF(A2091&lt;&gt;"",(Input!X2091*ScoringModel!$B$24+Input!Y2091*ScoringModel!$B$25+Input!Z2091*ScoringModel!$B$26+Input!AA2091*ScoringModel!$B$27+Input!AB2091*ScoringModel!$B$28+Input!AC2091*ScoringModel!$B$29+Input!AD2091*ScoringModel!$B$30)*0.01,"")</f>
        <v/>
      </c>
    </row>
    <row r="2092" spans="1:16" x14ac:dyDescent="0.25">
      <c r="A2092" s="154" t="str">
        <f>IF(Input!A2092&lt;&gt;"",Input!A2092,"")</f>
        <v/>
      </c>
      <c r="B2092" s="154" t="str">
        <f>IF(Input!D2092&lt;&gt;"",CONCATENATE(Input!D2092,", ",Input!C2092),"")</f>
        <v/>
      </c>
      <c r="C2092" s="154" t="str">
        <f>IF(Input!E2092&lt;&gt;"",Input!E2092,"")</f>
        <v/>
      </c>
      <c r="D2092" s="155" t="str">
        <f>IF(Input!F2092&lt;&gt;"",Input!F2092,"")</f>
        <v/>
      </c>
      <c r="E2092" s="154" t="str">
        <f>IF(Input!I2092&lt;&gt;"",CONCATENATE(Input!I2092,", ",LEFT(Input!H2092,1)),"")</f>
        <v/>
      </c>
      <c r="F2092" s="156"/>
      <c r="G2092" s="157" t="str">
        <f t="shared" si="32"/>
        <v/>
      </c>
      <c r="H2092" s="154" t="str">
        <f>IF(A2092&lt;&gt;"",VLOOKUP(G2092,ScoreRanges!$C$4:$E$8,3),"")</f>
        <v/>
      </c>
      <c r="I2092" s="156"/>
      <c r="J2092" s="129" t="str">
        <f>IF(AND(ConversionTable!$F$2&lt;&gt;"",A2092&lt;&gt;""),VLOOKUP(G2092,ConversionTable!B$2:D$402,3),"")</f>
        <v/>
      </c>
      <c r="K2092" s="66" t="str">
        <f>IF(AND(ConversionTable!$F$2&lt;&gt;"",A2092&lt;&gt;""),VLOOKUP(J2092,ConversionTable!I$4:K$7,3),"")</f>
        <v/>
      </c>
      <c r="M2092" s="66" t="str">
        <f>IF(A2092&lt;&gt;"",(Input!AE2092*ScoringModel!$B$11+Input!AF2092*ScoringModel!$B$21+Input!AG2092*ScoringModel!$B$31)*0.01,"")</f>
        <v/>
      </c>
      <c r="N2092" s="66" t="str">
        <f>IF(A2092&lt;&gt;"",(Input!J2092*ScoringModel!$B$4+Input!K2092*ScoringModel!$B$5+Input!L2092*ScoringModel!$B$6+Input!M2092*ScoringModel!$B$7+Input!N2092*ScoringModel!$B$8+Input!O2092*ScoringModel!$B$9+Input!P2092*ScoringModel!$B$10)*0.01,"")</f>
        <v/>
      </c>
      <c r="O2092" s="66" t="str">
        <f>IF(A2092&lt;&gt;"",(Input!Q2092*ScoringModel!$B$14+Input!R2092*ScoringModel!$B$15+Input!S2092*ScoringModel!$B$16+Input!T2092*ScoringModel!$B$17+Input!U2092*ScoringModel!$B$18+Input!V2092*ScoringModel!$B$19+Input!W2092*ScoringModel!$B$20)*0.01,"")</f>
        <v/>
      </c>
      <c r="P2092" s="66" t="str">
        <f>IF(A2092&lt;&gt;"",(Input!X2092*ScoringModel!$B$24+Input!Y2092*ScoringModel!$B$25+Input!Z2092*ScoringModel!$B$26+Input!AA2092*ScoringModel!$B$27+Input!AB2092*ScoringModel!$B$28+Input!AC2092*ScoringModel!$B$29+Input!AD2092*ScoringModel!$B$30)*0.01,"")</f>
        <v/>
      </c>
    </row>
    <row r="2093" spans="1:16" x14ac:dyDescent="0.25">
      <c r="A2093" s="154" t="str">
        <f>IF(Input!A2093&lt;&gt;"",Input!A2093,"")</f>
        <v/>
      </c>
      <c r="B2093" s="154" t="str">
        <f>IF(Input!D2093&lt;&gt;"",CONCATENATE(Input!D2093,", ",Input!C2093),"")</f>
        <v/>
      </c>
      <c r="C2093" s="154" t="str">
        <f>IF(Input!E2093&lt;&gt;"",Input!E2093,"")</f>
        <v/>
      </c>
      <c r="D2093" s="155" t="str">
        <f>IF(Input!F2093&lt;&gt;"",Input!F2093,"")</f>
        <v/>
      </c>
      <c r="E2093" s="154" t="str">
        <f>IF(Input!I2093&lt;&gt;"",CONCATENATE(Input!I2093,", ",LEFT(Input!H2093,1)),"")</f>
        <v/>
      </c>
      <c r="F2093" s="156"/>
      <c r="G2093" s="157" t="str">
        <f t="shared" si="32"/>
        <v/>
      </c>
      <c r="H2093" s="154" t="str">
        <f>IF(A2093&lt;&gt;"",VLOOKUP(G2093,ScoreRanges!$C$4:$E$8,3),"")</f>
        <v/>
      </c>
      <c r="I2093" s="156"/>
      <c r="J2093" s="129" t="str">
        <f>IF(AND(ConversionTable!$F$2&lt;&gt;"",A2093&lt;&gt;""),VLOOKUP(G2093,ConversionTable!B$2:D$402,3),"")</f>
        <v/>
      </c>
      <c r="K2093" s="66" t="str">
        <f>IF(AND(ConversionTable!$F$2&lt;&gt;"",A2093&lt;&gt;""),VLOOKUP(J2093,ConversionTable!I$4:K$7,3),"")</f>
        <v/>
      </c>
      <c r="M2093" s="66" t="str">
        <f>IF(A2093&lt;&gt;"",(Input!AE2093*ScoringModel!$B$11+Input!AF2093*ScoringModel!$B$21+Input!AG2093*ScoringModel!$B$31)*0.01,"")</f>
        <v/>
      </c>
      <c r="N2093" s="66" t="str">
        <f>IF(A2093&lt;&gt;"",(Input!J2093*ScoringModel!$B$4+Input!K2093*ScoringModel!$B$5+Input!L2093*ScoringModel!$B$6+Input!M2093*ScoringModel!$B$7+Input!N2093*ScoringModel!$B$8+Input!O2093*ScoringModel!$B$9+Input!P2093*ScoringModel!$B$10)*0.01,"")</f>
        <v/>
      </c>
      <c r="O2093" s="66" t="str">
        <f>IF(A2093&lt;&gt;"",(Input!Q2093*ScoringModel!$B$14+Input!R2093*ScoringModel!$B$15+Input!S2093*ScoringModel!$B$16+Input!T2093*ScoringModel!$B$17+Input!U2093*ScoringModel!$B$18+Input!V2093*ScoringModel!$B$19+Input!W2093*ScoringModel!$B$20)*0.01,"")</f>
        <v/>
      </c>
      <c r="P2093" s="66" t="str">
        <f>IF(A2093&lt;&gt;"",(Input!X2093*ScoringModel!$B$24+Input!Y2093*ScoringModel!$B$25+Input!Z2093*ScoringModel!$B$26+Input!AA2093*ScoringModel!$B$27+Input!AB2093*ScoringModel!$B$28+Input!AC2093*ScoringModel!$B$29+Input!AD2093*ScoringModel!$B$30)*0.01,"")</f>
        <v/>
      </c>
    </row>
    <row r="2094" spans="1:16" x14ac:dyDescent="0.25">
      <c r="A2094" s="154" t="str">
        <f>IF(Input!A2094&lt;&gt;"",Input!A2094,"")</f>
        <v/>
      </c>
      <c r="B2094" s="154" t="str">
        <f>IF(Input!D2094&lt;&gt;"",CONCATENATE(Input!D2094,", ",Input!C2094),"")</f>
        <v/>
      </c>
      <c r="C2094" s="154" t="str">
        <f>IF(Input!E2094&lt;&gt;"",Input!E2094,"")</f>
        <v/>
      </c>
      <c r="D2094" s="155" t="str">
        <f>IF(Input!F2094&lt;&gt;"",Input!F2094,"")</f>
        <v/>
      </c>
      <c r="E2094" s="154" t="str">
        <f>IF(Input!I2094&lt;&gt;"",CONCATENATE(Input!I2094,", ",LEFT(Input!H2094,1)),"")</f>
        <v/>
      </c>
      <c r="F2094" s="156"/>
      <c r="G2094" s="157" t="str">
        <f t="shared" si="32"/>
        <v/>
      </c>
      <c r="H2094" s="154" t="str">
        <f>IF(A2094&lt;&gt;"",VLOOKUP(G2094,ScoreRanges!$C$4:$E$8,3),"")</f>
        <v/>
      </c>
      <c r="I2094" s="156"/>
      <c r="J2094" s="129" t="str">
        <f>IF(AND(ConversionTable!$F$2&lt;&gt;"",A2094&lt;&gt;""),VLOOKUP(G2094,ConversionTable!B$2:D$402,3),"")</f>
        <v/>
      </c>
      <c r="K2094" s="66" t="str">
        <f>IF(AND(ConversionTable!$F$2&lt;&gt;"",A2094&lt;&gt;""),VLOOKUP(J2094,ConversionTable!I$4:K$7,3),"")</f>
        <v/>
      </c>
      <c r="M2094" s="66" t="str">
        <f>IF(A2094&lt;&gt;"",(Input!AE2094*ScoringModel!$B$11+Input!AF2094*ScoringModel!$B$21+Input!AG2094*ScoringModel!$B$31)*0.01,"")</f>
        <v/>
      </c>
      <c r="N2094" s="66" t="str">
        <f>IF(A2094&lt;&gt;"",(Input!J2094*ScoringModel!$B$4+Input!K2094*ScoringModel!$B$5+Input!L2094*ScoringModel!$B$6+Input!M2094*ScoringModel!$B$7+Input!N2094*ScoringModel!$B$8+Input!O2094*ScoringModel!$B$9+Input!P2094*ScoringModel!$B$10)*0.01,"")</f>
        <v/>
      </c>
      <c r="O2094" s="66" t="str">
        <f>IF(A2094&lt;&gt;"",(Input!Q2094*ScoringModel!$B$14+Input!R2094*ScoringModel!$B$15+Input!S2094*ScoringModel!$B$16+Input!T2094*ScoringModel!$B$17+Input!U2094*ScoringModel!$B$18+Input!V2094*ScoringModel!$B$19+Input!W2094*ScoringModel!$B$20)*0.01,"")</f>
        <v/>
      </c>
      <c r="P2094" s="66" t="str">
        <f>IF(A2094&lt;&gt;"",(Input!X2094*ScoringModel!$B$24+Input!Y2094*ScoringModel!$B$25+Input!Z2094*ScoringModel!$B$26+Input!AA2094*ScoringModel!$B$27+Input!AB2094*ScoringModel!$B$28+Input!AC2094*ScoringModel!$B$29+Input!AD2094*ScoringModel!$B$30)*0.01,"")</f>
        <v/>
      </c>
    </row>
    <row r="2095" spans="1:16" x14ac:dyDescent="0.25">
      <c r="A2095" s="154" t="str">
        <f>IF(Input!A2095&lt;&gt;"",Input!A2095,"")</f>
        <v/>
      </c>
      <c r="B2095" s="154" t="str">
        <f>IF(Input!D2095&lt;&gt;"",CONCATENATE(Input!D2095,", ",Input!C2095),"")</f>
        <v/>
      </c>
      <c r="C2095" s="154" t="str">
        <f>IF(Input!E2095&lt;&gt;"",Input!E2095,"")</f>
        <v/>
      </c>
      <c r="D2095" s="155" t="str">
        <f>IF(Input!F2095&lt;&gt;"",Input!F2095,"")</f>
        <v/>
      </c>
      <c r="E2095" s="154" t="str">
        <f>IF(Input!I2095&lt;&gt;"",CONCATENATE(Input!I2095,", ",LEFT(Input!H2095,1)),"")</f>
        <v/>
      </c>
      <c r="F2095" s="156"/>
      <c r="G2095" s="157" t="str">
        <f t="shared" si="32"/>
        <v/>
      </c>
      <c r="H2095" s="154" t="str">
        <f>IF(A2095&lt;&gt;"",VLOOKUP(G2095,ScoreRanges!$C$4:$E$8,3),"")</f>
        <v/>
      </c>
      <c r="I2095" s="156"/>
      <c r="J2095" s="129" t="str">
        <f>IF(AND(ConversionTable!$F$2&lt;&gt;"",A2095&lt;&gt;""),VLOOKUP(G2095,ConversionTable!B$2:D$402,3),"")</f>
        <v/>
      </c>
      <c r="K2095" s="66" t="str">
        <f>IF(AND(ConversionTable!$F$2&lt;&gt;"",A2095&lt;&gt;""),VLOOKUP(J2095,ConversionTable!I$4:K$7,3),"")</f>
        <v/>
      </c>
      <c r="M2095" s="66" t="str">
        <f>IF(A2095&lt;&gt;"",(Input!AE2095*ScoringModel!$B$11+Input!AF2095*ScoringModel!$B$21+Input!AG2095*ScoringModel!$B$31)*0.01,"")</f>
        <v/>
      </c>
      <c r="N2095" s="66" t="str">
        <f>IF(A2095&lt;&gt;"",(Input!J2095*ScoringModel!$B$4+Input!K2095*ScoringModel!$B$5+Input!L2095*ScoringModel!$B$6+Input!M2095*ScoringModel!$B$7+Input!N2095*ScoringModel!$B$8+Input!O2095*ScoringModel!$B$9+Input!P2095*ScoringModel!$B$10)*0.01,"")</f>
        <v/>
      </c>
      <c r="O2095" s="66" t="str">
        <f>IF(A2095&lt;&gt;"",(Input!Q2095*ScoringModel!$B$14+Input!R2095*ScoringModel!$B$15+Input!S2095*ScoringModel!$B$16+Input!T2095*ScoringModel!$B$17+Input!U2095*ScoringModel!$B$18+Input!V2095*ScoringModel!$B$19+Input!W2095*ScoringModel!$B$20)*0.01,"")</f>
        <v/>
      </c>
      <c r="P2095" s="66" t="str">
        <f>IF(A2095&lt;&gt;"",(Input!X2095*ScoringModel!$B$24+Input!Y2095*ScoringModel!$B$25+Input!Z2095*ScoringModel!$B$26+Input!AA2095*ScoringModel!$B$27+Input!AB2095*ScoringModel!$B$28+Input!AC2095*ScoringModel!$B$29+Input!AD2095*ScoringModel!$B$30)*0.01,"")</f>
        <v/>
      </c>
    </row>
    <row r="2096" spans="1:16" x14ac:dyDescent="0.25">
      <c r="A2096" s="154" t="str">
        <f>IF(Input!A2096&lt;&gt;"",Input!A2096,"")</f>
        <v/>
      </c>
      <c r="B2096" s="154" t="str">
        <f>IF(Input!D2096&lt;&gt;"",CONCATENATE(Input!D2096,", ",Input!C2096),"")</f>
        <v/>
      </c>
      <c r="C2096" s="154" t="str">
        <f>IF(Input!E2096&lt;&gt;"",Input!E2096,"")</f>
        <v/>
      </c>
      <c r="D2096" s="155" t="str">
        <f>IF(Input!F2096&lt;&gt;"",Input!F2096,"")</f>
        <v/>
      </c>
      <c r="E2096" s="154" t="str">
        <f>IF(Input!I2096&lt;&gt;"",CONCATENATE(Input!I2096,", ",LEFT(Input!H2096,1)),"")</f>
        <v/>
      </c>
      <c r="F2096" s="156"/>
      <c r="G2096" s="157" t="str">
        <f t="shared" si="32"/>
        <v/>
      </c>
      <c r="H2096" s="154" t="str">
        <f>IF(A2096&lt;&gt;"",VLOOKUP(G2096,ScoreRanges!$C$4:$E$8,3),"")</f>
        <v/>
      </c>
      <c r="I2096" s="156"/>
      <c r="J2096" s="129" t="str">
        <f>IF(AND(ConversionTable!$F$2&lt;&gt;"",A2096&lt;&gt;""),VLOOKUP(G2096,ConversionTable!B$2:D$402,3),"")</f>
        <v/>
      </c>
      <c r="K2096" s="66" t="str">
        <f>IF(AND(ConversionTable!$F$2&lt;&gt;"",A2096&lt;&gt;""),VLOOKUP(J2096,ConversionTable!I$4:K$7,3),"")</f>
        <v/>
      </c>
      <c r="M2096" s="66" t="str">
        <f>IF(A2096&lt;&gt;"",(Input!AE2096*ScoringModel!$B$11+Input!AF2096*ScoringModel!$B$21+Input!AG2096*ScoringModel!$B$31)*0.01,"")</f>
        <v/>
      </c>
      <c r="N2096" s="66" t="str">
        <f>IF(A2096&lt;&gt;"",(Input!J2096*ScoringModel!$B$4+Input!K2096*ScoringModel!$B$5+Input!L2096*ScoringModel!$B$6+Input!M2096*ScoringModel!$B$7+Input!N2096*ScoringModel!$B$8+Input!O2096*ScoringModel!$B$9+Input!P2096*ScoringModel!$B$10)*0.01,"")</f>
        <v/>
      </c>
      <c r="O2096" s="66" t="str">
        <f>IF(A2096&lt;&gt;"",(Input!Q2096*ScoringModel!$B$14+Input!R2096*ScoringModel!$B$15+Input!S2096*ScoringModel!$B$16+Input!T2096*ScoringModel!$B$17+Input!U2096*ScoringModel!$B$18+Input!V2096*ScoringModel!$B$19+Input!W2096*ScoringModel!$B$20)*0.01,"")</f>
        <v/>
      </c>
      <c r="P2096" s="66" t="str">
        <f>IF(A2096&lt;&gt;"",(Input!X2096*ScoringModel!$B$24+Input!Y2096*ScoringModel!$B$25+Input!Z2096*ScoringModel!$B$26+Input!AA2096*ScoringModel!$B$27+Input!AB2096*ScoringModel!$B$28+Input!AC2096*ScoringModel!$B$29+Input!AD2096*ScoringModel!$B$30)*0.01,"")</f>
        <v/>
      </c>
    </row>
    <row r="2097" spans="1:16" x14ac:dyDescent="0.25">
      <c r="A2097" s="154" t="str">
        <f>IF(Input!A2097&lt;&gt;"",Input!A2097,"")</f>
        <v/>
      </c>
      <c r="B2097" s="154" t="str">
        <f>IF(Input!D2097&lt;&gt;"",CONCATENATE(Input!D2097,", ",Input!C2097),"")</f>
        <v/>
      </c>
      <c r="C2097" s="154" t="str">
        <f>IF(Input!E2097&lt;&gt;"",Input!E2097,"")</f>
        <v/>
      </c>
      <c r="D2097" s="155" t="str">
        <f>IF(Input!F2097&lt;&gt;"",Input!F2097,"")</f>
        <v/>
      </c>
      <c r="E2097" s="154" t="str">
        <f>IF(Input!I2097&lt;&gt;"",CONCATENATE(Input!I2097,", ",LEFT(Input!H2097,1)),"")</f>
        <v/>
      </c>
      <c r="F2097" s="156"/>
      <c r="G2097" s="157" t="str">
        <f t="shared" si="32"/>
        <v/>
      </c>
      <c r="H2097" s="154" t="str">
        <f>IF(A2097&lt;&gt;"",VLOOKUP(G2097,ScoreRanges!$C$4:$E$8,3),"")</f>
        <v/>
      </c>
      <c r="I2097" s="156"/>
      <c r="J2097" s="129" t="str">
        <f>IF(AND(ConversionTable!$F$2&lt;&gt;"",A2097&lt;&gt;""),VLOOKUP(G2097,ConversionTable!B$2:D$402,3),"")</f>
        <v/>
      </c>
      <c r="K2097" s="66" t="str">
        <f>IF(AND(ConversionTable!$F$2&lt;&gt;"",A2097&lt;&gt;""),VLOOKUP(J2097,ConversionTable!I$4:K$7,3),"")</f>
        <v/>
      </c>
      <c r="M2097" s="66" t="str">
        <f>IF(A2097&lt;&gt;"",(Input!AE2097*ScoringModel!$B$11+Input!AF2097*ScoringModel!$B$21+Input!AG2097*ScoringModel!$B$31)*0.01,"")</f>
        <v/>
      </c>
      <c r="N2097" s="66" t="str">
        <f>IF(A2097&lt;&gt;"",(Input!J2097*ScoringModel!$B$4+Input!K2097*ScoringModel!$B$5+Input!L2097*ScoringModel!$B$6+Input!M2097*ScoringModel!$B$7+Input!N2097*ScoringModel!$B$8+Input!O2097*ScoringModel!$B$9+Input!P2097*ScoringModel!$B$10)*0.01,"")</f>
        <v/>
      </c>
      <c r="O2097" s="66" t="str">
        <f>IF(A2097&lt;&gt;"",(Input!Q2097*ScoringModel!$B$14+Input!R2097*ScoringModel!$B$15+Input!S2097*ScoringModel!$B$16+Input!T2097*ScoringModel!$B$17+Input!U2097*ScoringModel!$B$18+Input!V2097*ScoringModel!$B$19+Input!W2097*ScoringModel!$B$20)*0.01,"")</f>
        <v/>
      </c>
      <c r="P2097" s="66" t="str">
        <f>IF(A2097&lt;&gt;"",(Input!X2097*ScoringModel!$B$24+Input!Y2097*ScoringModel!$B$25+Input!Z2097*ScoringModel!$B$26+Input!AA2097*ScoringModel!$B$27+Input!AB2097*ScoringModel!$B$28+Input!AC2097*ScoringModel!$B$29+Input!AD2097*ScoringModel!$B$30)*0.01,"")</f>
        <v/>
      </c>
    </row>
    <row r="2098" spans="1:16" x14ac:dyDescent="0.25">
      <c r="A2098" s="154" t="str">
        <f>IF(Input!A2098&lt;&gt;"",Input!A2098,"")</f>
        <v/>
      </c>
      <c r="B2098" s="154" t="str">
        <f>IF(Input!D2098&lt;&gt;"",CONCATENATE(Input!D2098,", ",Input!C2098),"")</f>
        <v/>
      </c>
      <c r="C2098" s="154" t="str">
        <f>IF(Input!E2098&lt;&gt;"",Input!E2098,"")</f>
        <v/>
      </c>
      <c r="D2098" s="155" t="str">
        <f>IF(Input!F2098&lt;&gt;"",Input!F2098,"")</f>
        <v/>
      </c>
      <c r="E2098" s="154" t="str">
        <f>IF(Input!I2098&lt;&gt;"",CONCATENATE(Input!I2098,", ",LEFT(Input!H2098,1)),"")</f>
        <v/>
      </c>
      <c r="F2098" s="156"/>
      <c r="G2098" s="157" t="str">
        <f t="shared" si="32"/>
        <v/>
      </c>
      <c r="H2098" s="154" t="str">
        <f>IF(A2098&lt;&gt;"",VLOOKUP(G2098,ScoreRanges!$C$4:$E$8,3),"")</f>
        <v/>
      </c>
      <c r="I2098" s="156"/>
      <c r="J2098" s="129" t="str">
        <f>IF(AND(ConversionTable!$F$2&lt;&gt;"",A2098&lt;&gt;""),VLOOKUP(G2098,ConversionTable!B$2:D$402,3),"")</f>
        <v/>
      </c>
      <c r="K2098" s="66" t="str">
        <f>IF(AND(ConversionTable!$F$2&lt;&gt;"",A2098&lt;&gt;""),VLOOKUP(J2098,ConversionTable!I$4:K$7,3),"")</f>
        <v/>
      </c>
      <c r="M2098" s="66" t="str">
        <f>IF(A2098&lt;&gt;"",(Input!AE2098*ScoringModel!$B$11+Input!AF2098*ScoringModel!$B$21+Input!AG2098*ScoringModel!$B$31)*0.01,"")</f>
        <v/>
      </c>
      <c r="N2098" s="66" t="str">
        <f>IF(A2098&lt;&gt;"",(Input!J2098*ScoringModel!$B$4+Input!K2098*ScoringModel!$B$5+Input!L2098*ScoringModel!$B$6+Input!M2098*ScoringModel!$B$7+Input!N2098*ScoringModel!$B$8+Input!O2098*ScoringModel!$B$9+Input!P2098*ScoringModel!$B$10)*0.01,"")</f>
        <v/>
      </c>
      <c r="O2098" s="66" t="str">
        <f>IF(A2098&lt;&gt;"",(Input!Q2098*ScoringModel!$B$14+Input!R2098*ScoringModel!$B$15+Input!S2098*ScoringModel!$B$16+Input!T2098*ScoringModel!$B$17+Input!U2098*ScoringModel!$B$18+Input!V2098*ScoringModel!$B$19+Input!W2098*ScoringModel!$B$20)*0.01,"")</f>
        <v/>
      </c>
      <c r="P2098" s="66" t="str">
        <f>IF(A2098&lt;&gt;"",(Input!X2098*ScoringModel!$B$24+Input!Y2098*ScoringModel!$B$25+Input!Z2098*ScoringModel!$B$26+Input!AA2098*ScoringModel!$B$27+Input!AB2098*ScoringModel!$B$28+Input!AC2098*ScoringModel!$B$29+Input!AD2098*ScoringModel!$B$30)*0.01,"")</f>
        <v/>
      </c>
    </row>
    <row r="2099" spans="1:16" x14ac:dyDescent="0.25">
      <c r="A2099" s="154" t="str">
        <f>IF(Input!A2099&lt;&gt;"",Input!A2099,"")</f>
        <v/>
      </c>
      <c r="B2099" s="154" t="str">
        <f>IF(Input!D2099&lt;&gt;"",CONCATENATE(Input!D2099,", ",Input!C2099),"")</f>
        <v/>
      </c>
      <c r="C2099" s="154" t="str">
        <f>IF(Input!E2099&lt;&gt;"",Input!E2099,"")</f>
        <v/>
      </c>
      <c r="D2099" s="155" t="str">
        <f>IF(Input!F2099&lt;&gt;"",Input!F2099,"")</f>
        <v/>
      </c>
      <c r="E2099" s="154" t="str">
        <f>IF(Input!I2099&lt;&gt;"",CONCATENATE(Input!I2099,", ",LEFT(Input!H2099,1)),"")</f>
        <v/>
      </c>
      <c r="F2099" s="156"/>
      <c r="G2099" s="157" t="str">
        <f t="shared" si="32"/>
        <v/>
      </c>
      <c r="H2099" s="154" t="str">
        <f>IF(A2099&lt;&gt;"",VLOOKUP(G2099,ScoreRanges!$C$4:$E$8,3),"")</f>
        <v/>
      </c>
      <c r="I2099" s="156"/>
      <c r="J2099" s="129" t="str">
        <f>IF(AND(ConversionTable!$F$2&lt;&gt;"",A2099&lt;&gt;""),VLOOKUP(G2099,ConversionTable!B$2:D$402,3),"")</f>
        <v/>
      </c>
      <c r="K2099" s="66" t="str">
        <f>IF(AND(ConversionTable!$F$2&lt;&gt;"",A2099&lt;&gt;""),VLOOKUP(J2099,ConversionTable!I$4:K$7,3),"")</f>
        <v/>
      </c>
      <c r="M2099" s="66" t="str">
        <f>IF(A2099&lt;&gt;"",(Input!AE2099*ScoringModel!$B$11+Input!AF2099*ScoringModel!$B$21+Input!AG2099*ScoringModel!$B$31)*0.01,"")</f>
        <v/>
      </c>
      <c r="N2099" s="66" t="str">
        <f>IF(A2099&lt;&gt;"",(Input!J2099*ScoringModel!$B$4+Input!K2099*ScoringModel!$B$5+Input!L2099*ScoringModel!$B$6+Input!M2099*ScoringModel!$B$7+Input!N2099*ScoringModel!$B$8+Input!O2099*ScoringModel!$B$9+Input!P2099*ScoringModel!$B$10)*0.01,"")</f>
        <v/>
      </c>
      <c r="O2099" s="66" t="str">
        <f>IF(A2099&lt;&gt;"",(Input!Q2099*ScoringModel!$B$14+Input!R2099*ScoringModel!$B$15+Input!S2099*ScoringModel!$B$16+Input!T2099*ScoringModel!$B$17+Input!U2099*ScoringModel!$B$18+Input!V2099*ScoringModel!$B$19+Input!W2099*ScoringModel!$B$20)*0.01,"")</f>
        <v/>
      </c>
      <c r="P2099" s="66" t="str">
        <f>IF(A2099&lt;&gt;"",(Input!X2099*ScoringModel!$B$24+Input!Y2099*ScoringModel!$B$25+Input!Z2099*ScoringModel!$B$26+Input!AA2099*ScoringModel!$B$27+Input!AB2099*ScoringModel!$B$28+Input!AC2099*ScoringModel!$B$29+Input!AD2099*ScoringModel!$B$30)*0.01,"")</f>
        <v/>
      </c>
    </row>
    <row r="2100" spans="1:16" x14ac:dyDescent="0.25">
      <c r="A2100" s="154" t="str">
        <f>IF(Input!A2100&lt;&gt;"",Input!A2100,"")</f>
        <v/>
      </c>
      <c r="B2100" s="154" t="str">
        <f>IF(Input!D2100&lt;&gt;"",CONCATENATE(Input!D2100,", ",Input!C2100),"")</f>
        <v/>
      </c>
      <c r="C2100" s="154" t="str">
        <f>IF(Input!E2100&lt;&gt;"",Input!E2100,"")</f>
        <v/>
      </c>
      <c r="D2100" s="155" t="str">
        <f>IF(Input!F2100&lt;&gt;"",Input!F2100,"")</f>
        <v/>
      </c>
      <c r="E2100" s="154" t="str">
        <f>IF(Input!I2100&lt;&gt;"",CONCATENATE(Input!I2100,", ",LEFT(Input!H2100,1)),"")</f>
        <v/>
      </c>
      <c r="F2100" s="156"/>
      <c r="G2100" s="157" t="str">
        <f t="shared" si="32"/>
        <v/>
      </c>
      <c r="H2100" s="154" t="str">
        <f>IF(A2100&lt;&gt;"",VLOOKUP(G2100,ScoreRanges!$C$4:$E$8,3),"")</f>
        <v/>
      </c>
      <c r="I2100" s="156"/>
      <c r="J2100" s="129" t="str">
        <f>IF(AND(ConversionTable!$F$2&lt;&gt;"",A2100&lt;&gt;""),VLOOKUP(G2100,ConversionTable!B$2:D$402,3),"")</f>
        <v/>
      </c>
      <c r="K2100" s="66" t="str">
        <f>IF(AND(ConversionTable!$F$2&lt;&gt;"",A2100&lt;&gt;""),VLOOKUP(J2100,ConversionTable!I$4:K$7,3),"")</f>
        <v/>
      </c>
      <c r="M2100" s="66" t="str">
        <f>IF(A2100&lt;&gt;"",(Input!AE2100*ScoringModel!$B$11+Input!AF2100*ScoringModel!$B$21+Input!AG2100*ScoringModel!$B$31)*0.01,"")</f>
        <v/>
      </c>
      <c r="N2100" s="66" t="str">
        <f>IF(A2100&lt;&gt;"",(Input!J2100*ScoringModel!$B$4+Input!K2100*ScoringModel!$B$5+Input!L2100*ScoringModel!$B$6+Input!M2100*ScoringModel!$B$7+Input!N2100*ScoringModel!$B$8+Input!O2100*ScoringModel!$B$9+Input!P2100*ScoringModel!$B$10)*0.01,"")</f>
        <v/>
      </c>
      <c r="O2100" s="66" t="str">
        <f>IF(A2100&lt;&gt;"",(Input!Q2100*ScoringModel!$B$14+Input!R2100*ScoringModel!$B$15+Input!S2100*ScoringModel!$B$16+Input!T2100*ScoringModel!$B$17+Input!U2100*ScoringModel!$B$18+Input!V2100*ScoringModel!$B$19+Input!W2100*ScoringModel!$B$20)*0.01,"")</f>
        <v/>
      </c>
      <c r="P2100" s="66" t="str">
        <f>IF(A2100&lt;&gt;"",(Input!X2100*ScoringModel!$B$24+Input!Y2100*ScoringModel!$B$25+Input!Z2100*ScoringModel!$B$26+Input!AA2100*ScoringModel!$B$27+Input!AB2100*ScoringModel!$B$28+Input!AC2100*ScoringModel!$B$29+Input!AD2100*ScoringModel!$B$30)*0.01,"")</f>
        <v/>
      </c>
    </row>
    <row r="2101" spans="1:16" x14ac:dyDescent="0.25">
      <c r="A2101" s="154" t="str">
        <f>IF(Input!A2101&lt;&gt;"",Input!A2101,"")</f>
        <v/>
      </c>
      <c r="B2101" s="154" t="str">
        <f>IF(Input!D2101&lt;&gt;"",CONCATENATE(Input!D2101,", ",Input!C2101),"")</f>
        <v/>
      </c>
      <c r="C2101" s="154" t="str">
        <f>IF(Input!E2101&lt;&gt;"",Input!E2101,"")</f>
        <v/>
      </c>
      <c r="D2101" s="155" t="str">
        <f>IF(Input!F2101&lt;&gt;"",Input!F2101,"")</f>
        <v/>
      </c>
      <c r="E2101" s="154" t="str">
        <f>IF(Input!I2101&lt;&gt;"",CONCATENATE(Input!I2101,", ",LEFT(Input!H2101,1)),"")</f>
        <v/>
      </c>
      <c r="F2101" s="156"/>
      <c r="G2101" s="157" t="str">
        <f t="shared" si="32"/>
        <v/>
      </c>
      <c r="H2101" s="154" t="str">
        <f>IF(A2101&lt;&gt;"",VLOOKUP(G2101,ScoreRanges!$C$4:$E$8,3),"")</f>
        <v/>
      </c>
      <c r="I2101" s="156"/>
      <c r="J2101" s="129" t="str">
        <f>IF(AND(ConversionTable!$F$2&lt;&gt;"",A2101&lt;&gt;""),VLOOKUP(G2101,ConversionTable!B$2:D$402,3),"")</f>
        <v/>
      </c>
      <c r="K2101" s="66" t="str">
        <f>IF(AND(ConversionTable!$F$2&lt;&gt;"",A2101&lt;&gt;""),VLOOKUP(J2101,ConversionTable!I$4:K$7,3),"")</f>
        <v/>
      </c>
      <c r="M2101" s="66" t="str">
        <f>IF(A2101&lt;&gt;"",(Input!AE2101*ScoringModel!$B$11+Input!AF2101*ScoringModel!$B$21+Input!AG2101*ScoringModel!$B$31)*0.01,"")</f>
        <v/>
      </c>
      <c r="N2101" s="66" t="str">
        <f>IF(A2101&lt;&gt;"",(Input!J2101*ScoringModel!$B$4+Input!K2101*ScoringModel!$B$5+Input!L2101*ScoringModel!$B$6+Input!M2101*ScoringModel!$B$7+Input!N2101*ScoringModel!$B$8+Input!O2101*ScoringModel!$B$9+Input!P2101*ScoringModel!$B$10)*0.01,"")</f>
        <v/>
      </c>
      <c r="O2101" s="66" t="str">
        <f>IF(A2101&lt;&gt;"",(Input!Q2101*ScoringModel!$B$14+Input!R2101*ScoringModel!$B$15+Input!S2101*ScoringModel!$B$16+Input!T2101*ScoringModel!$B$17+Input!U2101*ScoringModel!$B$18+Input!V2101*ScoringModel!$B$19+Input!W2101*ScoringModel!$B$20)*0.01,"")</f>
        <v/>
      </c>
      <c r="P2101" s="66" t="str">
        <f>IF(A2101&lt;&gt;"",(Input!X2101*ScoringModel!$B$24+Input!Y2101*ScoringModel!$B$25+Input!Z2101*ScoringModel!$B$26+Input!AA2101*ScoringModel!$B$27+Input!AB2101*ScoringModel!$B$28+Input!AC2101*ScoringModel!$B$29+Input!AD2101*ScoringModel!$B$30)*0.01,"")</f>
        <v/>
      </c>
    </row>
    <row r="2102" spans="1:16" x14ac:dyDescent="0.25">
      <c r="A2102" s="154" t="str">
        <f>IF(Input!A2102&lt;&gt;"",Input!A2102,"")</f>
        <v/>
      </c>
      <c r="B2102" s="154" t="str">
        <f>IF(Input!D2102&lt;&gt;"",CONCATENATE(Input!D2102,", ",Input!C2102),"")</f>
        <v/>
      </c>
      <c r="C2102" s="154" t="str">
        <f>IF(Input!E2102&lt;&gt;"",Input!E2102,"")</f>
        <v/>
      </c>
      <c r="D2102" s="155" t="str">
        <f>IF(Input!F2102&lt;&gt;"",Input!F2102,"")</f>
        <v/>
      </c>
      <c r="E2102" s="154" t="str">
        <f>IF(Input!I2102&lt;&gt;"",CONCATENATE(Input!I2102,", ",LEFT(Input!H2102,1)),"")</f>
        <v/>
      </c>
      <c r="F2102" s="156"/>
      <c r="G2102" s="157" t="str">
        <f t="shared" si="32"/>
        <v/>
      </c>
      <c r="H2102" s="154" t="str">
        <f>IF(A2102&lt;&gt;"",VLOOKUP(G2102,ScoreRanges!$C$4:$E$8,3),"")</f>
        <v/>
      </c>
      <c r="I2102" s="156"/>
      <c r="J2102" s="129" t="str">
        <f>IF(AND(ConversionTable!$F$2&lt;&gt;"",A2102&lt;&gt;""),VLOOKUP(G2102,ConversionTable!B$2:D$402,3),"")</f>
        <v/>
      </c>
      <c r="K2102" s="66" t="str">
        <f>IF(AND(ConversionTable!$F$2&lt;&gt;"",A2102&lt;&gt;""),VLOOKUP(J2102,ConversionTable!I$4:K$7,3),"")</f>
        <v/>
      </c>
      <c r="M2102" s="66" t="str">
        <f>IF(A2102&lt;&gt;"",(Input!AE2102*ScoringModel!$B$11+Input!AF2102*ScoringModel!$B$21+Input!AG2102*ScoringModel!$B$31)*0.01,"")</f>
        <v/>
      </c>
      <c r="N2102" s="66" t="str">
        <f>IF(A2102&lt;&gt;"",(Input!J2102*ScoringModel!$B$4+Input!K2102*ScoringModel!$B$5+Input!L2102*ScoringModel!$B$6+Input!M2102*ScoringModel!$B$7+Input!N2102*ScoringModel!$B$8+Input!O2102*ScoringModel!$B$9+Input!P2102*ScoringModel!$B$10)*0.01,"")</f>
        <v/>
      </c>
      <c r="O2102" s="66" t="str">
        <f>IF(A2102&lt;&gt;"",(Input!Q2102*ScoringModel!$B$14+Input!R2102*ScoringModel!$B$15+Input!S2102*ScoringModel!$B$16+Input!T2102*ScoringModel!$B$17+Input!U2102*ScoringModel!$B$18+Input!V2102*ScoringModel!$B$19+Input!W2102*ScoringModel!$B$20)*0.01,"")</f>
        <v/>
      </c>
      <c r="P2102" s="66" t="str">
        <f>IF(A2102&lt;&gt;"",(Input!X2102*ScoringModel!$B$24+Input!Y2102*ScoringModel!$B$25+Input!Z2102*ScoringModel!$B$26+Input!AA2102*ScoringModel!$B$27+Input!AB2102*ScoringModel!$B$28+Input!AC2102*ScoringModel!$B$29+Input!AD2102*ScoringModel!$B$30)*0.01,"")</f>
        <v/>
      </c>
    </row>
    <row r="2103" spans="1:16" x14ac:dyDescent="0.25">
      <c r="A2103" s="154" t="str">
        <f>IF(Input!A2103&lt;&gt;"",Input!A2103,"")</f>
        <v/>
      </c>
      <c r="B2103" s="154" t="str">
        <f>IF(Input!D2103&lt;&gt;"",CONCATENATE(Input!D2103,", ",Input!C2103),"")</f>
        <v/>
      </c>
      <c r="C2103" s="154" t="str">
        <f>IF(Input!E2103&lt;&gt;"",Input!E2103,"")</f>
        <v/>
      </c>
      <c r="D2103" s="155" t="str">
        <f>IF(Input!F2103&lt;&gt;"",Input!F2103,"")</f>
        <v/>
      </c>
      <c r="E2103" s="154" t="str">
        <f>IF(Input!I2103&lt;&gt;"",CONCATENATE(Input!I2103,", ",LEFT(Input!H2103,1)),"")</f>
        <v/>
      </c>
      <c r="F2103" s="156"/>
      <c r="G2103" s="157" t="str">
        <f t="shared" si="32"/>
        <v/>
      </c>
      <c r="H2103" s="154" t="str">
        <f>IF(A2103&lt;&gt;"",VLOOKUP(G2103,ScoreRanges!$C$4:$E$8,3),"")</f>
        <v/>
      </c>
      <c r="I2103" s="156"/>
      <c r="J2103" s="129" t="str">
        <f>IF(AND(ConversionTable!$F$2&lt;&gt;"",A2103&lt;&gt;""),VLOOKUP(G2103,ConversionTable!B$2:D$402,3),"")</f>
        <v/>
      </c>
      <c r="K2103" s="66" t="str">
        <f>IF(AND(ConversionTable!$F$2&lt;&gt;"",A2103&lt;&gt;""),VLOOKUP(J2103,ConversionTable!I$4:K$7,3),"")</f>
        <v/>
      </c>
      <c r="M2103" s="66" t="str">
        <f>IF(A2103&lt;&gt;"",(Input!AE2103*ScoringModel!$B$11+Input!AF2103*ScoringModel!$B$21+Input!AG2103*ScoringModel!$B$31)*0.01,"")</f>
        <v/>
      </c>
      <c r="N2103" s="66" t="str">
        <f>IF(A2103&lt;&gt;"",(Input!J2103*ScoringModel!$B$4+Input!K2103*ScoringModel!$B$5+Input!L2103*ScoringModel!$B$6+Input!M2103*ScoringModel!$B$7+Input!N2103*ScoringModel!$B$8+Input!O2103*ScoringModel!$B$9+Input!P2103*ScoringModel!$B$10)*0.01,"")</f>
        <v/>
      </c>
      <c r="O2103" s="66" t="str">
        <f>IF(A2103&lt;&gt;"",(Input!Q2103*ScoringModel!$B$14+Input!R2103*ScoringModel!$B$15+Input!S2103*ScoringModel!$B$16+Input!T2103*ScoringModel!$B$17+Input!U2103*ScoringModel!$B$18+Input!V2103*ScoringModel!$B$19+Input!W2103*ScoringModel!$B$20)*0.01,"")</f>
        <v/>
      </c>
      <c r="P2103" s="66" t="str">
        <f>IF(A2103&lt;&gt;"",(Input!X2103*ScoringModel!$B$24+Input!Y2103*ScoringModel!$B$25+Input!Z2103*ScoringModel!$B$26+Input!AA2103*ScoringModel!$B$27+Input!AB2103*ScoringModel!$B$28+Input!AC2103*ScoringModel!$B$29+Input!AD2103*ScoringModel!$B$30)*0.01,"")</f>
        <v/>
      </c>
    </row>
    <row r="2104" spans="1:16" x14ac:dyDescent="0.25">
      <c r="A2104" s="154" t="str">
        <f>IF(Input!A2104&lt;&gt;"",Input!A2104,"")</f>
        <v/>
      </c>
      <c r="B2104" s="154" t="str">
        <f>IF(Input!D2104&lt;&gt;"",CONCATENATE(Input!D2104,", ",Input!C2104),"")</f>
        <v/>
      </c>
      <c r="C2104" s="154" t="str">
        <f>IF(Input!E2104&lt;&gt;"",Input!E2104,"")</f>
        <v/>
      </c>
      <c r="D2104" s="155" t="str">
        <f>IF(Input!F2104&lt;&gt;"",Input!F2104,"")</f>
        <v/>
      </c>
      <c r="E2104" s="154" t="str">
        <f>IF(Input!I2104&lt;&gt;"",CONCATENATE(Input!I2104,", ",LEFT(Input!H2104,1)),"")</f>
        <v/>
      </c>
      <c r="F2104" s="156"/>
      <c r="G2104" s="157" t="str">
        <f t="shared" si="32"/>
        <v/>
      </c>
      <c r="H2104" s="154" t="str">
        <f>IF(A2104&lt;&gt;"",VLOOKUP(G2104,ScoreRanges!$C$4:$E$8,3),"")</f>
        <v/>
      </c>
      <c r="I2104" s="156"/>
      <c r="J2104" s="129" t="str">
        <f>IF(AND(ConversionTable!$F$2&lt;&gt;"",A2104&lt;&gt;""),VLOOKUP(G2104,ConversionTable!B$2:D$402,3),"")</f>
        <v/>
      </c>
      <c r="K2104" s="66" t="str">
        <f>IF(AND(ConversionTable!$F$2&lt;&gt;"",A2104&lt;&gt;""),VLOOKUP(J2104,ConversionTable!I$4:K$7,3),"")</f>
        <v/>
      </c>
      <c r="M2104" s="66" t="str">
        <f>IF(A2104&lt;&gt;"",(Input!AE2104*ScoringModel!$B$11+Input!AF2104*ScoringModel!$B$21+Input!AG2104*ScoringModel!$B$31)*0.01,"")</f>
        <v/>
      </c>
      <c r="N2104" s="66" t="str">
        <f>IF(A2104&lt;&gt;"",(Input!J2104*ScoringModel!$B$4+Input!K2104*ScoringModel!$B$5+Input!L2104*ScoringModel!$B$6+Input!M2104*ScoringModel!$B$7+Input!N2104*ScoringModel!$B$8+Input!O2104*ScoringModel!$B$9+Input!P2104*ScoringModel!$B$10)*0.01,"")</f>
        <v/>
      </c>
      <c r="O2104" s="66" t="str">
        <f>IF(A2104&lt;&gt;"",(Input!Q2104*ScoringModel!$B$14+Input!R2104*ScoringModel!$B$15+Input!S2104*ScoringModel!$B$16+Input!T2104*ScoringModel!$B$17+Input!U2104*ScoringModel!$B$18+Input!V2104*ScoringModel!$B$19+Input!W2104*ScoringModel!$B$20)*0.01,"")</f>
        <v/>
      </c>
      <c r="P2104" s="66" t="str">
        <f>IF(A2104&lt;&gt;"",(Input!X2104*ScoringModel!$B$24+Input!Y2104*ScoringModel!$B$25+Input!Z2104*ScoringModel!$B$26+Input!AA2104*ScoringModel!$B$27+Input!AB2104*ScoringModel!$B$28+Input!AC2104*ScoringModel!$B$29+Input!AD2104*ScoringModel!$B$30)*0.01,"")</f>
        <v/>
      </c>
    </row>
    <row r="2105" spans="1:16" x14ac:dyDescent="0.25">
      <c r="A2105" s="154" t="str">
        <f>IF(Input!A2105&lt;&gt;"",Input!A2105,"")</f>
        <v/>
      </c>
      <c r="B2105" s="154" t="str">
        <f>IF(Input!D2105&lt;&gt;"",CONCATENATE(Input!D2105,", ",Input!C2105),"")</f>
        <v/>
      </c>
      <c r="C2105" s="154" t="str">
        <f>IF(Input!E2105&lt;&gt;"",Input!E2105,"")</f>
        <v/>
      </c>
      <c r="D2105" s="155" t="str">
        <f>IF(Input!F2105&lt;&gt;"",Input!F2105,"")</f>
        <v/>
      </c>
      <c r="E2105" s="154" t="str">
        <f>IF(Input!I2105&lt;&gt;"",CONCATENATE(Input!I2105,", ",LEFT(Input!H2105,1)),"")</f>
        <v/>
      </c>
      <c r="F2105" s="156"/>
      <c r="G2105" s="157" t="str">
        <f t="shared" si="32"/>
        <v/>
      </c>
      <c r="H2105" s="154" t="str">
        <f>IF(A2105&lt;&gt;"",VLOOKUP(G2105,ScoreRanges!$C$4:$E$8,3),"")</f>
        <v/>
      </c>
      <c r="I2105" s="156"/>
      <c r="J2105" s="129" t="str">
        <f>IF(AND(ConversionTable!$F$2&lt;&gt;"",A2105&lt;&gt;""),VLOOKUP(G2105,ConversionTable!B$2:D$402,3),"")</f>
        <v/>
      </c>
      <c r="K2105" s="66" t="str">
        <f>IF(AND(ConversionTable!$F$2&lt;&gt;"",A2105&lt;&gt;""),VLOOKUP(J2105,ConversionTable!I$4:K$7,3),"")</f>
        <v/>
      </c>
      <c r="M2105" s="66" t="str">
        <f>IF(A2105&lt;&gt;"",(Input!AE2105*ScoringModel!$B$11+Input!AF2105*ScoringModel!$B$21+Input!AG2105*ScoringModel!$B$31)*0.01,"")</f>
        <v/>
      </c>
      <c r="N2105" s="66" t="str">
        <f>IF(A2105&lt;&gt;"",(Input!J2105*ScoringModel!$B$4+Input!K2105*ScoringModel!$B$5+Input!L2105*ScoringModel!$B$6+Input!M2105*ScoringModel!$B$7+Input!N2105*ScoringModel!$B$8+Input!O2105*ScoringModel!$B$9+Input!P2105*ScoringModel!$B$10)*0.01,"")</f>
        <v/>
      </c>
      <c r="O2105" s="66" t="str">
        <f>IF(A2105&lt;&gt;"",(Input!Q2105*ScoringModel!$B$14+Input!R2105*ScoringModel!$B$15+Input!S2105*ScoringModel!$B$16+Input!T2105*ScoringModel!$B$17+Input!U2105*ScoringModel!$B$18+Input!V2105*ScoringModel!$B$19+Input!W2105*ScoringModel!$B$20)*0.01,"")</f>
        <v/>
      </c>
      <c r="P2105" s="66" t="str">
        <f>IF(A2105&lt;&gt;"",(Input!X2105*ScoringModel!$B$24+Input!Y2105*ScoringModel!$B$25+Input!Z2105*ScoringModel!$B$26+Input!AA2105*ScoringModel!$B$27+Input!AB2105*ScoringModel!$B$28+Input!AC2105*ScoringModel!$B$29+Input!AD2105*ScoringModel!$B$30)*0.01,"")</f>
        <v/>
      </c>
    </row>
    <row r="2106" spans="1:16" x14ac:dyDescent="0.25">
      <c r="A2106" s="154" t="str">
        <f>IF(Input!A2106&lt;&gt;"",Input!A2106,"")</f>
        <v/>
      </c>
      <c r="B2106" s="154" t="str">
        <f>IF(Input!D2106&lt;&gt;"",CONCATENATE(Input!D2106,", ",Input!C2106),"")</f>
        <v/>
      </c>
      <c r="C2106" s="154" t="str">
        <f>IF(Input!E2106&lt;&gt;"",Input!E2106,"")</f>
        <v/>
      </c>
      <c r="D2106" s="155" t="str">
        <f>IF(Input!F2106&lt;&gt;"",Input!F2106,"")</f>
        <v/>
      </c>
      <c r="E2106" s="154" t="str">
        <f>IF(Input!I2106&lt;&gt;"",CONCATENATE(Input!I2106,", ",LEFT(Input!H2106,1)),"")</f>
        <v/>
      </c>
      <c r="F2106" s="156"/>
      <c r="G2106" s="157" t="str">
        <f t="shared" si="32"/>
        <v/>
      </c>
      <c r="H2106" s="154" t="str">
        <f>IF(A2106&lt;&gt;"",VLOOKUP(G2106,ScoreRanges!$C$4:$E$8,3),"")</f>
        <v/>
      </c>
      <c r="I2106" s="156"/>
      <c r="J2106" s="129" t="str">
        <f>IF(AND(ConversionTable!$F$2&lt;&gt;"",A2106&lt;&gt;""),VLOOKUP(G2106,ConversionTable!B$2:D$402,3),"")</f>
        <v/>
      </c>
      <c r="K2106" s="66" t="str">
        <f>IF(AND(ConversionTable!$F$2&lt;&gt;"",A2106&lt;&gt;""),VLOOKUP(J2106,ConversionTable!I$4:K$7,3),"")</f>
        <v/>
      </c>
      <c r="M2106" s="66" t="str">
        <f>IF(A2106&lt;&gt;"",(Input!AE2106*ScoringModel!$B$11+Input!AF2106*ScoringModel!$B$21+Input!AG2106*ScoringModel!$B$31)*0.01,"")</f>
        <v/>
      </c>
      <c r="N2106" s="66" t="str">
        <f>IF(A2106&lt;&gt;"",(Input!J2106*ScoringModel!$B$4+Input!K2106*ScoringModel!$B$5+Input!L2106*ScoringModel!$B$6+Input!M2106*ScoringModel!$B$7+Input!N2106*ScoringModel!$B$8+Input!O2106*ScoringModel!$B$9+Input!P2106*ScoringModel!$B$10)*0.01,"")</f>
        <v/>
      </c>
      <c r="O2106" s="66" t="str">
        <f>IF(A2106&lt;&gt;"",(Input!Q2106*ScoringModel!$B$14+Input!R2106*ScoringModel!$B$15+Input!S2106*ScoringModel!$B$16+Input!T2106*ScoringModel!$B$17+Input!U2106*ScoringModel!$B$18+Input!V2106*ScoringModel!$B$19+Input!W2106*ScoringModel!$B$20)*0.01,"")</f>
        <v/>
      </c>
      <c r="P2106" s="66" t="str">
        <f>IF(A2106&lt;&gt;"",(Input!X2106*ScoringModel!$B$24+Input!Y2106*ScoringModel!$B$25+Input!Z2106*ScoringModel!$B$26+Input!AA2106*ScoringModel!$B$27+Input!AB2106*ScoringModel!$B$28+Input!AC2106*ScoringModel!$B$29+Input!AD2106*ScoringModel!$B$30)*0.01,"")</f>
        <v/>
      </c>
    </row>
    <row r="2107" spans="1:16" x14ac:dyDescent="0.25">
      <c r="A2107" s="154" t="str">
        <f>IF(Input!A2107&lt;&gt;"",Input!A2107,"")</f>
        <v/>
      </c>
      <c r="B2107" s="154" t="str">
        <f>IF(Input!D2107&lt;&gt;"",CONCATENATE(Input!D2107,", ",Input!C2107),"")</f>
        <v/>
      </c>
      <c r="C2107" s="154" t="str">
        <f>IF(Input!E2107&lt;&gt;"",Input!E2107,"")</f>
        <v/>
      </c>
      <c r="D2107" s="155" t="str">
        <f>IF(Input!F2107&lt;&gt;"",Input!F2107,"")</f>
        <v/>
      </c>
      <c r="E2107" s="154" t="str">
        <f>IF(Input!I2107&lt;&gt;"",CONCATENATE(Input!I2107,", ",LEFT(Input!H2107,1)),"")</f>
        <v/>
      </c>
      <c r="F2107" s="156"/>
      <c r="G2107" s="157" t="str">
        <f t="shared" si="32"/>
        <v/>
      </c>
      <c r="H2107" s="154" t="str">
        <f>IF(A2107&lt;&gt;"",VLOOKUP(G2107,ScoreRanges!$C$4:$E$8,3),"")</f>
        <v/>
      </c>
      <c r="I2107" s="156"/>
      <c r="J2107" s="129" t="str">
        <f>IF(AND(ConversionTable!$F$2&lt;&gt;"",A2107&lt;&gt;""),VLOOKUP(G2107,ConversionTable!B$2:D$402,3),"")</f>
        <v/>
      </c>
      <c r="K2107" s="66" t="str">
        <f>IF(AND(ConversionTable!$F$2&lt;&gt;"",A2107&lt;&gt;""),VLOOKUP(J2107,ConversionTable!I$4:K$7,3),"")</f>
        <v/>
      </c>
      <c r="M2107" s="66" t="str">
        <f>IF(A2107&lt;&gt;"",(Input!AE2107*ScoringModel!$B$11+Input!AF2107*ScoringModel!$B$21+Input!AG2107*ScoringModel!$B$31)*0.01,"")</f>
        <v/>
      </c>
      <c r="N2107" s="66" t="str">
        <f>IF(A2107&lt;&gt;"",(Input!J2107*ScoringModel!$B$4+Input!K2107*ScoringModel!$B$5+Input!L2107*ScoringModel!$B$6+Input!M2107*ScoringModel!$B$7+Input!N2107*ScoringModel!$B$8+Input!O2107*ScoringModel!$B$9+Input!P2107*ScoringModel!$B$10)*0.01,"")</f>
        <v/>
      </c>
      <c r="O2107" s="66" t="str">
        <f>IF(A2107&lt;&gt;"",(Input!Q2107*ScoringModel!$B$14+Input!R2107*ScoringModel!$B$15+Input!S2107*ScoringModel!$B$16+Input!T2107*ScoringModel!$B$17+Input!U2107*ScoringModel!$B$18+Input!V2107*ScoringModel!$B$19+Input!W2107*ScoringModel!$B$20)*0.01,"")</f>
        <v/>
      </c>
      <c r="P2107" s="66" t="str">
        <f>IF(A2107&lt;&gt;"",(Input!X2107*ScoringModel!$B$24+Input!Y2107*ScoringModel!$B$25+Input!Z2107*ScoringModel!$B$26+Input!AA2107*ScoringModel!$B$27+Input!AB2107*ScoringModel!$B$28+Input!AC2107*ScoringModel!$B$29+Input!AD2107*ScoringModel!$B$30)*0.01,"")</f>
        <v/>
      </c>
    </row>
    <row r="2108" spans="1:16" x14ac:dyDescent="0.25">
      <c r="A2108" s="154" t="str">
        <f>IF(Input!A2108&lt;&gt;"",Input!A2108,"")</f>
        <v/>
      </c>
      <c r="B2108" s="154" t="str">
        <f>IF(Input!D2108&lt;&gt;"",CONCATENATE(Input!D2108,", ",Input!C2108),"")</f>
        <v/>
      </c>
      <c r="C2108" s="154" t="str">
        <f>IF(Input!E2108&lt;&gt;"",Input!E2108,"")</f>
        <v/>
      </c>
      <c r="D2108" s="155" t="str">
        <f>IF(Input!F2108&lt;&gt;"",Input!F2108,"")</f>
        <v/>
      </c>
      <c r="E2108" s="154" t="str">
        <f>IF(Input!I2108&lt;&gt;"",CONCATENATE(Input!I2108,", ",LEFT(Input!H2108,1)),"")</f>
        <v/>
      </c>
      <c r="F2108" s="156"/>
      <c r="G2108" s="157" t="str">
        <f t="shared" si="32"/>
        <v/>
      </c>
      <c r="H2108" s="154" t="str">
        <f>IF(A2108&lt;&gt;"",VLOOKUP(G2108,ScoreRanges!$C$4:$E$8,3),"")</f>
        <v/>
      </c>
      <c r="I2108" s="156"/>
      <c r="J2108" s="129" t="str">
        <f>IF(AND(ConversionTable!$F$2&lt;&gt;"",A2108&lt;&gt;""),VLOOKUP(G2108,ConversionTable!B$2:D$402,3),"")</f>
        <v/>
      </c>
      <c r="K2108" s="66" t="str">
        <f>IF(AND(ConversionTable!$F$2&lt;&gt;"",A2108&lt;&gt;""),VLOOKUP(J2108,ConversionTable!I$4:K$7,3),"")</f>
        <v/>
      </c>
      <c r="M2108" s="66" t="str">
        <f>IF(A2108&lt;&gt;"",(Input!AE2108*ScoringModel!$B$11+Input!AF2108*ScoringModel!$B$21+Input!AG2108*ScoringModel!$B$31)*0.01,"")</f>
        <v/>
      </c>
      <c r="N2108" s="66" t="str">
        <f>IF(A2108&lt;&gt;"",(Input!J2108*ScoringModel!$B$4+Input!K2108*ScoringModel!$B$5+Input!L2108*ScoringModel!$B$6+Input!M2108*ScoringModel!$B$7+Input!N2108*ScoringModel!$B$8+Input!O2108*ScoringModel!$B$9+Input!P2108*ScoringModel!$B$10)*0.01,"")</f>
        <v/>
      </c>
      <c r="O2108" s="66" t="str">
        <f>IF(A2108&lt;&gt;"",(Input!Q2108*ScoringModel!$B$14+Input!R2108*ScoringModel!$B$15+Input!S2108*ScoringModel!$B$16+Input!T2108*ScoringModel!$B$17+Input!U2108*ScoringModel!$B$18+Input!V2108*ScoringModel!$B$19+Input!W2108*ScoringModel!$B$20)*0.01,"")</f>
        <v/>
      </c>
      <c r="P2108" s="66" t="str">
        <f>IF(A2108&lt;&gt;"",(Input!X2108*ScoringModel!$B$24+Input!Y2108*ScoringModel!$B$25+Input!Z2108*ScoringModel!$B$26+Input!AA2108*ScoringModel!$B$27+Input!AB2108*ScoringModel!$B$28+Input!AC2108*ScoringModel!$B$29+Input!AD2108*ScoringModel!$B$30)*0.01,"")</f>
        <v/>
      </c>
    </row>
    <row r="2109" spans="1:16" x14ac:dyDescent="0.25">
      <c r="A2109" s="154" t="str">
        <f>IF(Input!A2109&lt;&gt;"",Input!A2109,"")</f>
        <v/>
      </c>
      <c r="B2109" s="154" t="str">
        <f>IF(Input!D2109&lt;&gt;"",CONCATENATE(Input!D2109,", ",Input!C2109),"")</f>
        <v/>
      </c>
      <c r="C2109" s="154" t="str">
        <f>IF(Input!E2109&lt;&gt;"",Input!E2109,"")</f>
        <v/>
      </c>
      <c r="D2109" s="155" t="str">
        <f>IF(Input!F2109&lt;&gt;"",Input!F2109,"")</f>
        <v/>
      </c>
      <c r="E2109" s="154" t="str">
        <f>IF(Input!I2109&lt;&gt;"",CONCATENATE(Input!I2109,", ",LEFT(Input!H2109,1)),"")</f>
        <v/>
      </c>
      <c r="F2109" s="156"/>
      <c r="G2109" s="157" t="str">
        <f t="shared" si="32"/>
        <v/>
      </c>
      <c r="H2109" s="154" t="str">
        <f>IF(A2109&lt;&gt;"",VLOOKUP(G2109,ScoreRanges!$C$4:$E$8,3),"")</f>
        <v/>
      </c>
      <c r="I2109" s="156"/>
      <c r="J2109" s="129" t="str">
        <f>IF(AND(ConversionTable!$F$2&lt;&gt;"",A2109&lt;&gt;""),VLOOKUP(G2109,ConversionTable!B$2:D$402,3),"")</f>
        <v/>
      </c>
      <c r="K2109" s="66" t="str">
        <f>IF(AND(ConversionTable!$F$2&lt;&gt;"",A2109&lt;&gt;""),VLOOKUP(J2109,ConversionTable!I$4:K$7,3),"")</f>
        <v/>
      </c>
      <c r="M2109" s="66" t="str">
        <f>IF(A2109&lt;&gt;"",(Input!AE2109*ScoringModel!$B$11+Input!AF2109*ScoringModel!$B$21+Input!AG2109*ScoringModel!$B$31)*0.01,"")</f>
        <v/>
      </c>
      <c r="N2109" s="66" t="str">
        <f>IF(A2109&lt;&gt;"",(Input!J2109*ScoringModel!$B$4+Input!K2109*ScoringModel!$B$5+Input!L2109*ScoringModel!$B$6+Input!M2109*ScoringModel!$B$7+Input!N2109*ScoringModel!$B$8+Input!O2109*ScoringModel!$B$9+Input!P2109*ScoringModel!$B$10)*0.01,"")</f>
        <v/>
      </c>
      <c r="O2109" s="66" t="str">
        <f>IF(A2109&lt;&gt;"",(Input!Q2109*ScoringModel!$B$14+Input!R2109*ScoringModel!$B$15+Input!S2109*ScoringModel!$B$16+Input!T2109*ScoringModel!$B$17+Input!U2109*ScoringModel!$B$18+Input!V2109*ScoringModel!$B$19+Input!W2109*ScoringModel!$B$20)*0.01,"")</f>
        <v/>
      </c>
      <c r="P2109" s="66" t="str">
        <f>IF(A2109&lt;&gt;"",(Input!X2109*ScoringModel!$B$24+Input!Y2109*ScoringModel!$B$25+Input!Z2109*ScoringModel!$B$26+Input!AA2109*ScoringModel!$B$27+Input!AB2109*ScoringModel!$B$28+Input!AC2109*ScoringModel!$B$29+Input!AD2109*ScoringModel!$B$30)*0.01,"")</f>
        <v/>
      </c>
    </row>
    <row r="2110" spans="1:16" x14ac:dyDescent="0.25">
      <c r="A2110" s="154" t="str">
        <f>IF(Input!A2110&lt;&gt;"",Input!A2110,"")</f>
        <v/>
      </c>
      <c r="B2110" s="154" t="str">
        <f>IF(Input!D2110&lt;&gt;"",CONCATENATE(Input!D2110,", ",Input!C2110),"")</f>
        <v/>
      </c>
      <c r="C2110" s="154" t="str">
        <f>IF(Input!E2110&lt;&gt;"",Input!E2110,"")</f>
        <v/>
      </c>
      <c r="D2110" s="155" t="str">
        <f>IF(Input!F2110&lt;&gt;"",Input!F2110,"")</f>
        <v/>
      </c>
      <c r="E2110" s="154" t="str">
        <f>IF(Input!I2110&lt;&gt;"",CONCATENATE(Input!I2110,", ",LEFT(Input!H2110,1)),"")</f>
        <v/>
      </c>
      <c r="F2110" s="156"/>
      <c r="G2110" s="157" t="str">
        <f t="shared" si="32"/>
        <v/>
      </c>
      <c r="H2110" s="154" t="str">
        <f>IF(A2110&lt;&gt;"",VLOOKUP(G2110,ScoreRanges!$C$4:$E$8,3),"")</f>
        <v/>
      </c>
      <c r="I2110" s="156"/>
      <c r="J2110" s="129" t="str">
        <f>IF(AND(ConversionTable!$F$2&lt;&gt;"",A2110&lt;&gt;""),VLOOKUP(G2110,ConversionTable!B$2:D$402,3),"")</f>
        <v/>
      </c>
      <c r="K2110" s="66" t="str">
        <f>IF(AND(ConversionTable!$F$2&lt;&gt;"",A2110&lt;&gt;""),VLOOKUP(J2110,ConversionTable!I$4:K$7,3),"")</f>
        <v/>
      </c>
      <c r="M2110" s="66" t="str">
        <f>IF(A2110&lt;&gt;"",(Input!AE2110*ScoringModel!$B$11+Input!AF2110*ScoringModel!$B$21+Input!AG2110*ScoringModel!$B$31)*0.01,"")</f>
        <v/>
      </c>
      <c r="N2110" s="66" t="str">
        <f>IF(A2110&lt;&gt;"",(Input!J2110*ScoringModel!$B$4+Input!K2110*ScoringModel!$B$5+Input!L2110*ScoringModel!$B$6+Input!M2110*ScoringModel!$B$7+Input!N2110*ScoringModel!$B$8+Input!O2110*ScoringModel!$B$9+Input!P2110*ScoringModel!$B$10)*0.01,"")</f>
        <v/>
      </c>
      <c r="O2110" s="66" t="str">
        <f>IF(A2110&lt;&gt;"",(Input!Q2110*ScoringModel!$B$14+Input!R2110*ScoringModel!$B$15+Input!S2110*ScoringModel!$B$16+Input!T2110*ScoringModel!$B$17+Input!U2110*ScoringModel!$B$18+Input!V2110*ScoringModel!$B$19+Input!W2110*ScoringModel!$B$20)*0.01,"")</f>
        <v/>
      </c>
      <c r="P2110" s="66" t="str">
        <f>IF(A2110&lt;&gt;"",(Input!X2110*ScoringModel!$B$24+Input!Y2110*ScoringModel!$B$25+Input!Z2110*ScoringModel!$B$26+Input!AA2110*ScoringModel!$B$27+Input!AB2110*ScoringModel!$B$28+Input!AC2110*ScoringModel!$B$29+Input!AD2110*ScoringModel!$B$30)*0.01,"")</f>
        <v/>
      </c>
    </row>
    <row r="2111" spans="1:16" x14ac:dyDescent="0.25">
      <c r="A2111" s="154" t="str">
        <f>IF(Input!A2111&lt;&gt;"",Input!A2111,"")</f>
        <v/>
      </c>
      <c r="B2111" s="154" t="str">
        <f>IF(Input!D2111&lt;&gt;"",CONCATENATE(Input!D2111,", ",Input!C2111),"")</f>
        <v/>
      </c>
      <c r="C2111" s="154" t="str">
        <f>IF(Input!E2111&lt;&gt;"",Input!E2111,"")</f>
        <v/>
      </c>
      <c r="D2111" s="155" t="str">
        <f>IF(Input!F2111&lt;&gt;"",Input!F2111,"")</f>
        <v/>
      </c>
      <c r="E2111" s="154" t="str">
        <f>IF(Input!I2111&lt;&gt;"",CONCATENATE(Input!I2111,", ",LEFT(Input!H2111,1)),"")</f>
        <v/>
      </c>
      <c r="F2111" s="156"/>
      <c r="G2111" s="157" t="str">
        <f t="shared" si="32"/>
        <v/>
      </c>
      <c r="H2111" s="154" t="str">
        <f>IF(A2111&lt;&gt;"",VLOOKUP(G2111,ScoreRanges!$C$4:$E$8,3),"")</f>
        <v/>
      </c>
      <c r="I2111" s="156"/>
      <c r="J2111" s="129" t="str">
        <f>IF(AND(ConversionTable!$F$2&lt;&gt;"",A2111&lt;&gt;""),VLOOKUP(G2111,ConversionTable!B$2:D$402,3),"")</f>
        <v/>
      </c>
      <c r="K2111" s="66" t="str">
        <f>IF(AND(ConversionTable!$F$2&lt;&gt;"",A2111&lt;&gt;""),VLOOKUP(J2111,ConversionTable!I$4:K$7,3),"")</f>
        <v/>
      </c>
      <c r="M2111" s="66" t="str">
        <f>IF(A2111&lt;&gt;"",(Input!AE2111*ScoringModel!$B$11+Input!AF2111*ScoringModel!$B$21+Input!AG2111*ScoringModel!$B$31)*0.01,"")</f>
        <v/>
      </c>
      <c r="N2111" s="66" t="str">
        <f>IF(A2111&lt;&gt;"",(Input!J2111*ScoringModel!$B$4+Input!K2111*ScoringModel!$B$5+Input!L2111*ScoringModel!$B$6+Input!M2111*ScoringModel!$B$7+Input!N2111*ScoringModel!$B$8+Input!O2111*ScoringModel!$B$9+Input!P2111*ScoringModel!$B$10)*0.01,"")</f>
        <v/>
      </c>
      <c r="O2111" s="66" t="str">
        <f>IF(A2111&lt;&gt;"",(Input!Q2111*ScoringModel!$B$14+Input!R2111*ScoringModel!$B$15+Input!S2111*ScoringModel!$B$16+Input!T2111*ScoringModel!$B$17+Input!U2111*ScoringModel!$B$18+Input!V2111*ScoringModel!$B$19+Input!W2111*ScoringModel!$B$20)*0.01,"")</f>
        <v/>
      </c>
      <c r="P2111" s="66" t="str">
        <f>IF(A2111&lt;&gt;"",(Input!X2111*ScoringModel!$B$24+Input!Y2111*ScoringModel!$B$25+Input!Z2111*ScoringModel!$B$26+Input!AA2111*ScoringModel!$B$27+Input!AB2111*ScoringModel!$B$28+Input!AC2111*ScoringModel!$B$29+Input!AD2111*ScoringModel!$B$30)*0.01,"")</f>
        <v/>
      </c>
    </row>
    <row r="2112" spans="1:16" x14ac:dyDescent="0.25">
      <c r="A2112" s="154" t="str">
        <f>IF(Input!A2112&lt;&gt;"",Input!A2112,"")</f>
        <v/>
      </c>
      <c r="B2112" s="154" t="str">
        <f>IF(Input!D2112&lt;&gt;"",CONCATENATE(Input!D2112,", ",Input!C2112),"")</f>
        <v/>
      </c>
      <c r="C2112" s="154" t="str">
        <f>IF(Input!E2112&lt;&gt;"",Input!E2112,"")</f>
        <v/>
      </c>
      <c r="D2112" s="155" t="str">
        <f>IF(Input!F2112&lt;&gt;"",Input!F2112,"")</f>
        <v/>
      </c>
      <c r="E2112" s="154" t="str">
        <f>IF(Input!I2112&lt;&gt;"",CONCATENATE(Input!I2112,", ",LEFT(Input!H2112,1)),"")</f>
        <v/>
      </c>
      <c r="F2112" s="156"/>
      <c r="G2112" s="157" t="str">
        <f t="shared" si="32"/>
        <v/>
      </c>
      <c r="H2112" s="154" t="str">
        <f>IF(A2112&lt;&gt;"",VLOOKUP(G2112,ScoreRanges!$C$4:$E$8,3),"")</f>
        <v/>
      </c>
      <c r="I2112" s="156"/>
      <c r="J2112" s="129" t="str">
        <f>IF(AND(ConversionTable!$F$2&lt;&gt;"",A2112&lt;&gt;""),VLOOKUP(G2112,ConversionTable!B$2:D$402,3),"")</f>
        <v/>
      </c>
      <c r="K2112" s="66" t="str">
        <f>IF(AND(ConversionTable!$F$2&lt;&gt;"",A2112&lt;&gt;""),VLOOKUP(J2112,ConversionTable!I$4:K$7,3),"")</f>
        <v/>
      </c>
      <c r="M2112" s="66" t="str">
        <f>IF(A2112&lt;&gt;"",(Input!AE2112*ScoringModel!$B$11+Input!AF2112*ScoringModel!$B$21+Input!AG2112*ScoringModel!$B$31)*0.01,"")</f>
        <v/>
      </c>
      <c r="N2112" s="66" t="str">
        <f>IF(A2112&lt;&gt;"",(Input!J2112*ScoringModel!$B$4+Input!K2112*ScoringModel!$B$5+Input!L2112*ScoringModel!$B$6+Input!M2112*ScoringModel!$B$7+Input!N2112*ScoringModel!$B$8+Input!O2112*ScoringModel!$B$9+Input!P2112*ScoringModel!$B$10)*0.01,"")</f>
        <v/>
      </c>
      <c r="O2112" s="66" t="str">
        <f>IF(A2112&lt;&gt;"",(Input!Q2112*ScoringModel!$B$14+Input!R2112*ScoringModel!$B$15+Input!S2112*ScoringModel!$B$16+Input!T2112*ScoringModel!$B$17+Input!U2112*ScoringModel!$B$18+Input!V2112*ScoringModel!$B$19+Input!W2112*ScoringModel!$B$20)*0.01,"")</f>
        <v/>
      </c>
      <c r="P2112" s="66" t="str">
        <f>IF(A2112&lt;&gt;"",(Input!X2112*ScoringModel!$B$24+Input!Y2112*ScoringModel!$B$25+Input!Z2112*ScoringModel!$B$26+Input!AA2112*ScoringModel!$B$27+Input!AB2112*ScoringModel!$B$28+Input!AC2112*ScoringModel!$B$29+Input!AD2112*ScoringModel!$B$30)*0.01,"")</f>
        <v/>
      </c>
    </row>
    <row r="2113" spans="1:16" x14ac:dyDescent="0.25">
      <c r="A2113" s="154" t="str">
        <f>IF(Input!A2113&lt;&gt;"",Input!A2113,"")</f>
        <v/>
      </c>
      <c r="B2113" s="154" t="str">
        <f>IF(Input!D2113&lt;&gt;"",CONCATENATE(Input!D2113,", ",Input!C2113),"")</f>
        <v/>
      </c>
      <c r="C2113" s="154" t="str">
        <f>IF(Input!E2113&lt;&gt;"",Input!E2113,"")</f>
        <v/>
      </c>
      <c r="D2113" s="155" t="str">
        <f>IF(Input!F2113&lt;&gt;"",Input!F2113,"")</f>
        <v/>
      </c>
      <c r="E2113" s="154" t="str">
        <f>IF(Input!I2113&lt;&gt;"",CONCATENATE(Input!I2113,", ",LEFT(Input!H2113,1)),"")</f>
        <v/>
      </c>
      <c r="F2113" s="156"/>
      <c r="G2113" s="157" t="str">
        <f t="shared" si="32"/>
        <v/>
      </c>
      <c r="H2113" s="154" t="str">
        <f>IF(A2113&lt;&gt;"",VLOOKUP(G2113,ScoreRanges!$C$4:$E$8,3),"")</f>
        <v/>
      </c>
      <c r="I2113" s="156"/>
      <c r="J2113" s="129" t="str">
        <f>IF(AND(ConversionTable!$F$2&lt;&gt;"",A2113&lt;&gt;""),VLOOKUP(G2113,ConversionTable!B$2:D$402,3),"")</f>
        <v/>
      </c>
      <c r="K2113" s="66" t="str">
        <f>IF(AND(ConversionTable!$F$2&lt;&gt;"",A2113&lt;&gt;""),VLOOKUP(J2113,ConversionTable!I$4:K$7,3),"")</f>
        <v/>
      </c>
      <c r="M2113" s="66" t="str">
        <f>IF(A2113&lt;&gt;"",(Input!AE2113*ScoringModel!$B$11+Input!AF2113*ScoringModel!$B$21+Input!AG2113*ScoringModel!$B$31)*0.01,"")</f>
        <v/>
      </c>
      <c r="N2113" s="66" t="str">
        <f>IF(A2113&lt;&gt;"",(Input!J2113*ScoringModel!$B$4+Input!K2113*ScoringModel!$B$5+Input!L2113*ScoringModel!$B$6+Input!M2113*ScoringModel!$B$7+Input!N2113*ScoringModel!$B$8+Input!O2113*ScoringModel!$B$9+Input!P2113*ScoringModel!$B$10)*0.01,"")</f>
        <v/>
      </c>
      <c r="O2113" s="66" t="str">
        <f>IF(A2113&lt;&gt;"",(Input!Q2113*ScoringModel!$B$14+Input!R2113*ScoringModel!$B$15+Input!S2113*ScoringModel!$B$16+Input!T2113*ScoringModel!$B$17+Input!U2113*ScoringModel!$B$18+Input!V2113*ScoringModel!$B$19+Input!W2113*ScoringModel!$B$20)*0.01,"")</f>
        <v/>
      </c>
      <c r="P2113" s="66" t="str">
        <f>IF(A2113&lt;&gt;"",(Input!X2113*ScoringModel!$B$24+Input!Y2113*ScoringModel!$B$25+Input!Z2113*ScoringModel!$B$26+Input!AA2113*ScoringModel!$B$27+Input!AB2113*ScoringModel!$B$28+Input!AC2113*ScoringModel!$B$29+Input!AD2113*ScoringModel!$B$30)*0.01,"")</f>
        <v/>
      </c>
    </row>
    <row r="2114" spans="1:16" x14ac:dyDescent="0.25">
      <c r="A2114" s="154" t="str">
        <f>IF(Input!A2114&lt;&gt;"",Input!A2114,"")</f>
        <v/>
      </c>
      <c r="B2114" s="154" t="str">
        <f>IF(Input!D2114&lt;&gt;"",CONCATENATE(Input!D2114,", ",Input!C2114),"")</f>
        <v/>
      </c>
      <c r="C2114" s="154" t="str">
        <f>IF(Input!E2114&lt;&gt;"",Input!E2114,"")</f>
        <v/>
      </c>
      <c r="D2114" s="155" t="str">
        <f>IF(Input!F2114&lt;&gt;"",Input!F2114,"")</f>
        <v/>
      </c>
      <c r="E2114" s="154" t="str">
        <f>IF(Input!I2114&lt;&gt;"",CONCATENATE(Input!I2114,", ",LEFT(Input!H2114,1)),"")</f>
        <v/>
      </c>
      <c r="F2114" s="156"/>
      <c r="G2114" s="157" t="str">
        <f t="shared" ref="G2114:G2177" si="33">IF(A2114&lt;&gt;"",SUM(M2114:P2114),"")</f>
        <v/>
      </c>
      <c r="H2114" s="154" t="str">
        <f>IF(A2114&lt;&gt;"",VLOOKUP(G2114,ScoreRanges!$C$4:$E$8,3),"")</f>
        <v/>
      </c>
      <c r="I2114" s="156"/>
      <c r="J2114" s="129" t="str">
        <f>IF(AND(ConversionTable!$F$2&lt;&gt;"",A2114&lt;&gt;""),VLOOKUP(G2114,ConversionTable!B$2:D$402,3),"")</f>
        <v/>
      </c>
      <c r="K2114" s="66" t="str">
        <f>IF(AND(ConversionTable!$F$2&lt;&gt;"",A2114&lt;&gt;""),VLOOKUP(J2114,ConversionTable!I$4:K$7,3),"")</f>
        <v/>
      </c>
      <c r="M2114" s="66" t="str">
        <f>IF(A2114&lt;&gt;"",(Input!AE2114*ScoringModel!$B$11+Input!AF2114*ScoringModel!$B$21+Input!AG2114*ScoringModel!$B$31)*0.01,"")</f>
        <v/>
      </c>
      <c r="N2114" s="66" t="str">
        <f>IF(A2114&lt;&gt;"",(Input!J2114*ScoringModel!$B$4+Input!K2114*ScoringModel!$B$5+Input!L2114*ScoringModel!$B$6+Input!M2114*ScoringModel!$B$7+Input!N2114*ScoringModel!$B$8+Input!O2114*ScoringModel!$B$9+Input!P2114*ScoringModel!$B$10)*0.01,"")</f>
        <v/>
      </c>
      <c r="O2114" s="66" t="str">
        <f>IF(A2114&lt;&gt;"",(Input!Q2114*ScoringModel!$B$14+Input!R2114*ScoringModel!$B$15+Input!S2114*ScoringModel!$B$16+Input!T2114*ScoringModel!$B$17+Input!U2114*ScoringModel!$B$18+Input!V2114*ScoringModel!$B$19+Input!W2114*ScoringModel!$B$20)*0.01,"")</f>
        <v/>
      </c>
      <c r="P2114" s="66" t="str">
        <f>IF(A2114&lt;&gt;"",(Input!X2114*ScoringModel!$B$24+Input!Y2114*ScoringModel!$B$25+Input!Z2114*ScoringModel!$B$26+Input!AA2114*ScoringModel!$B$27+Input!AB2114*ScoringModel!$B$28+Input!AC2114*ScoringModel!$B$29+Input!AD2114*ScoringModel!$B$30)*0.01,"")</f>
        <v/>
      </c>
    </row>
    <row r="2115" spans="1:16" x14ac:dyDescent="0.25">
      <c r="A2115" s="154" t="str">
        <f>IF(Input!A2115&lt;&gt;"",Input!A2115,"")</f>
        <v/>
      </c>
      <c r="B2115" s="154" t="str">
        <f>IF(Input!D2115&lt;&gt;"",CONCATENATE(Input!D2115,", ",Input!C2115),"")</f>
        <v/>
      </c>
      <c r="C2115" s="154" t="str">
        <f>IF(Input!E2115&lt;&gt;"",Input!E2115,"")</f>
        <v/>
      </c>
      <c r="D2115" s="155" t="str">
        <f>IF(Input!F2115&lt;&gt;"",Input!F2115,"")</f>
        <v/>
      </c>
      <c r="E2115" s="154" t="str">
        <f>IF(Input!I2115&lt;&gt;"",CONCATENATE(Input!I2115,", ",LEFT(Input!H2115,1)),"")</f>
        <v/>
      </c>
      <c r="F2115" s="156"/>
      <c r="G2115" s="157" t="str">
        <f t="shared" si="33"/>
        <v/>
      </c>
      <c r="H2115" s="154" t="str">
        <f>IF(A2115&lt;&gt;"",VLOOKUP(G2115,ScoreRanges!$C$4:$E$8,3),"")</f>
        <v/>
      </c>
      <c r="I2115" s="156"/>
      <c r="J2115" s="129" t="str">
        <f>IF(AND(ConversionTable!$F$2&lt;&gt;"",A2115&lt;&gt;""),VLOOKUP(G2115,ConversionTable!B$2:D$402,3),"")</f>
        <v/>
      </c>
      <c r="K2115" s="66" t="str">
        <f>IF(AND(ConversionTable!$F$2&lt;&gt;"",A2115&lt;&gt;""),VLOOKUP(J2115,ConversionTable!I$4:K$7,3),"")</f>
        <v/>
      </c>
      <c r="M2115" s="66" t="str">
        <f>IF(A2115&lt;&gt;"",(Input!AE2115*ScoringModel!$B$11+Input!AF2115*ScoringModel!$B$21+Input!AG2115*ScoringModel!$B$31)*0.01,"")</f>
        <v/>
      </c>
      <c r="N2115" s="66" t="str">
        <f>IF(A2115&lt;&gt;"",(Input!J2115*ScoringModel!$B$4+Input!K2115*ScoringModel!$B$5+Input!L2115*ScoringModel!$B$6+Input!M2115*ScoringModel!$B$7+Input!N2115*ScoringModel!$B$8+Input!O2115*ScoringModel!$B$9+Input!P2115*ScoringModel!$B$10)*0.01,"")</f>
        <v/>
      </c>
      <c r="O2115" s="66" t="str">
        <f>IF(A2115&lt;&gt;"",(Input!Q2115*ScoringModel!$B$14+Input!R2115*ScoringModel!$B$15+Input!S2115*ScoringModel!$B$16+Input!T2115*ScoringModel!$B$17+Input!U2115*ScoringModel!$B$18+Input!V2115*ScoringModel!$B$19+Input!W2115*ScoringModel!$B$20)*0.01,"")</f>
        <v/>
      </c>
      <c r="P2115" s="66" t="str">
        <f>IF(A2115&lt;&gt;"",(Input!X2115*ScoringModel!$B$24+Input!Y2115*ScoringModel!$B$25+Input!Z2115*ScoringModel!$B$26+Input!AA2115*ScoringModel!$B$27+Input!AB2115*ScoringModel!$B$28+Input!AC2115*ScoringModel!$B$29+Input!AD2115*ScoringModel!$B$30)*0.01,"")</f>
        <v/>
      </c>
    </row>
    <row r="2116" spans="1:16" x14ac:dyDescent="0.25">
      <c r="A2116" s="154" t="str">
        <f>IF(Input!A2116&lt;&gt;"",Input!A2116,"")</f>
        <v/>
      </c>
      <c r="B2116" s="154" t="str">
        <f>IF(Input!D2116&lt;&gt;"",CONCATENATE(Input!D2116,", ",Input!C2116),"")</f>
        <v/>
      </c>
      <c r="C2116" s="154" t="str">
        <f>IF(Input!E2116&lt;&gt;"",Input!E2116,"")</f>
        <v/>
      </c>
      <c r="D2116" s="155" t="str">
        <f>IF(Input!F2116&lt;&gt;"",Input!F2116,"")</f>
        <v/>
      </c>
      <c r="E2116" s="154" t="str">
        <f>IF(Input!I2116&lt;&gt;"",CONCATENATE(Input!I2116,", ",LEFT(Input!H2116,1)),"")</f>
        <v/>
      </c>
      <c r="F2116" s="156"/>
      <c r="G2116" s="157" t="str">
        <f t="shared" si="33"/>
        <v/>
      </c>
      <c r="H2116" s="154" t="str">
        <f>IF(A2116&lt;&gt;"",VLOOKUP(G2116,ScoreRanges!$C$4:$E$8,3),"")</f>
        <v/>
      </c>
      <c r="I2116" s="156"/>
      <c r="J2116" s="129" t="str">
        <f>IF(AND(ConversionTable!$F$2&lt;&gt;"",A2116&lt;&gt;""),VLOOKUP(G2116,ConversionTable!B$2:D$402,3),"")</f>
        <v/>
      </c>
      <c r="K2116" s="66" t="str">
        <f>IF(AND(ConversionTable!$F$2&lt;&gt;"",A2116&lt;&gt;""),VLOOKUP(J2116,ConversionTable!I$4:K$7,3),"")</f>
        <v/>
      </c>
      <c r="M2116" s="66" t="str">
        <f>IF(A2116&lt;&gt;"",(Input!AE2116*ScoringModel!$B$11+Input!AF2116*ScoringModel!$B$21+Input!AG2116*ScoringModel!$B$31)*0.01,"")</f>
        <v/>
      </c>
      <c r="N2116" s="66" t="str">
        <f>IF(A2116&lt;&gt;"",(Input!J2116*ScoringModel!$B$4+Input!K2116*ScoringModel!$B$5+Input!L2116*ScoringModel!$B$6+Input!M2116*ScoringModel!$B$7+Input!N2116*ScoringModel!$B$8+Input!O2116*ScoringModel!$B$9+Input!P2116*ScoringModel!$B$10)*0.01,"")</f>
        <v/>
      </c>
      <c r="O2116" s="66" t="str">
        <f>IF(A2116&lt;&gt;"",(Input!Q2116*ScoringModel!$B$14+Input!R2116*ScoringModel!$B$15+Input!S2116*ScoringModel!$B$16+Input!T2116*ScoringModel!$B$17+Input!U2116*ScoringModel!$B$18+Input!V2116*ScoringModel!$B$19+Input!W2116*ScoringModel!$B$20)*0.01,"")</f>
        <v/>
      </c>
      <c r="P2116" s="66" t="str">
        <f>IF(A2116&lt;&gt;"",(Input!X2116*ScoringModel!$B$24+Input!Y2116*ScoringModel!$B$25+Input!Z2116*ScoringModel!$B$26+Input!AA2116*ScoringModel!$B$27+Input!AB2116*ScoringModel!$B$28+Input!AC2116*ScoringModel!$B$29+Input!AD2116*ScoringModel!$B$30)*0.01,"")</f>
        <v/>
      </c>
    </row>
    <row r="2117" spans="1:16" x14ac:dyDescent="0.25">
      <c r="A2117" s="154" t="str">
        <f>IF(Input!A2117&lt;&gt;"",Input!A2117,"")</f>
        <v/>
      </c>
      <c r="B2117" s="154" t="str">
        <f>IF(Input!D2117&lt;&gt;"",CONCATENATE(Input!D2117,", ",Input!C2117),"")</f>
        <v/>
      </c>
      <c r="C2117" s="154" t="str">
        <f>IF(Input!E2117&lt;&gt;"",Input!E2117,"")</f>
        <v/>
      </c>
      <c r="D2117" s="155" t="str">
        <f>IF(Input!F2117&lt;&gt;"",Input!F2117,"")</f>
        <v/>
      </c>
      <c r="E2117" s="154" t="str">
        <f>IF(Input!I2117&lt;&gt;"",CONCATENATE(Input!I2117,", ",LEFT(Input!H2117,1)),"")</f>
        <v/>
      </c>
      <c r="F2117" s="156"/>
      <c r="G2117" s="157" t="str">
        <f t="shared" si="33"/>
        <v/>
      </c>
      <c r="H2117" s="154" t="str">
        <f>IF(A2117&lt;&gt;"",VLOOKUP(G2117,ScoreRanges!$C$4:$E$8,3),"")</f>
        <v/>
      </c>
      <c r="I2117" s="156"/>
      <c r="J2117" s="129" t="str">
        <f>IF(AND(ConversionTable!$F$2&lt;&gt;"",A2117&lt;&gt;""),VLOOKUP(G2117,ConversionTable!B$2:D$402,3),"")</f>
        <v/>
      </c>
      <c r="K2117" s="66" t="str">
        <f>IF(AND(ConversionTable!$F$2&lt;&gt;"",A2117&lt;&gt;""),VLOOKUP(J2117,ConversionTable!I$4:K$7,3),"")</f>
        <v/>
      </c>
      <c r="M2117" s="66" t="str">
        <f>IF(A2117&lt;&gt;"",(Input!AE2117*ScoringModel!$B$11+Input!AF2117*ScoringModel!$B$21+Input!AG2117*ScoringModel!$B$31)*0.01,"")</f>
        <v/>
      </c>
      <c r="N2117" s="66" t="str">
        <f>IF(A2117&lt;&gt;"",(Input!J2117*ScoringModel!$B$4+Input!K2117*ScoringModel!$B$5+Input!L2117*ScoringModel!$B$6+Input!M2117*ScoringModel!$B$7+Input!N2117*ScoringModel!$B$8+Input!O2117*ScoringModel!$B$9+Input!P2117*ScoringModel!$B$10)*0.01,"")</f>
        <v/>
      </c>
      <c r="O2117" s="66" t="str">
        <f>IF(A2117&lt;&gt;"",(Input!Q2117*ScoringModel!$B$14+Input!R2117*ScoringModel!$B$15+Input!S2117*ScoringModel!$B$16+Input!T2117*ScoringModel!$B$17+Input!U2117*ScoringModel!$B$18+Input!V2117*ScoringModel!$B$19+Input!W2117*ScoringModel!$B$20)*0.01,"")</f>
        <v/>
      </c>
      <c r="P2117" s="66" t="str">
        <f>IF(A2117&lt;&gt;"",(Input!X2117*ScoringModel!$B$24+Input!Y2117*ScoringModel!$B$25+Input!Z2117*ScoringModel!$B$26+Input!AA2117*ScoringModel!$B$27+Input!AB2117*ScoringModel!$B$28+Input!AC2117*ScoringModel!$B$29+Input!AD2117*ScoringModel!$B$30)*0.01,"")</f>
        <v/>
      </c>
    </row>
    <row r="2118" spans="1:16" x14ac:dyDescent="0.25">
      <c r="A2118" s="154" t="str">
        <f>IF(Input!A2118&lt;&gt;"",Input!A2118,"")</f>
        <v/>
      </c>
      <c r="B2118" s="154" t="str">
        <f>IF(Input!D2118&lt;&gt;"",CONCATENATE(Input!D2118,", ",Input!C2118),"")</f>
        <v/>
      </c>
      <c r="C2118" s="154" t="str">
        <f>IF(Input!E2118&lt;&gt;"",Input!E2118,"")</f>
        <v/>
      </c>
      <c r="D2118" s="155" t="str">
        <f>IF(Input!F2118&lt;&gt;"",Input!F2118,"")</f>
        <v/>
      </c>
      <c r="E2118" s="154" t="str">
        <f>IF(Input!I2118&lt;&gt;"",CONCATENATE(Input!I2118,", ",LEFT(Input!H2118,1)),"")</f>
        <v/>
      </c>
      <c r="F2118" s="156"/>
      <c r="G2118" s="157" t="str">
        <f t="shared" si="33"/>
        <v/>
      </c>
      <c r="H2118" s="154" t="str">
        <f>IF(A2118&lt;&gt;"",VLOOKUP(G2118,ScoreRanges!$C$4:$E$8,3),"")</f>
        <v/>
      </c>
      <c r="I2118" s="156"/>
      <c r="J2118" s="129" t="str">
        <f>IF(AND(ConversionTable!$F$2&lt;&gt;"",A2118&lt;&gt;""),VLOOKUP(G2118,ConversionTable!B$2:D$402,3),"")</f>
        <v/>
      </c>
      <c r="K2118" s="66" t="str">
        <f>IF(AND(ConversionTable!$F$2&lt;&gt;"",A2118&lt;&gt;""),VLOOKUP(J2118,ConversionTable!I$4:K$7,3),"")</f>
        <v/>
      </c>
      <c r="M2118" s="66" t="str">
        <f>IF(A2118&lt;&gt;"",(Input!AE2118*ScoringModel!$B$11+Input!AF2118*ScoringModel!$B$21+Input!AG2118*ScoringModel!$B$31)*0.01,"")</f>
        <v/>
      </c>
      <c r="N2118" s="66" t="str">
        <f>IF(A2118&lt;&gt;"",(Input!J2118*ScoringModel!$B$4+Input!K2118*ScoringModel!$B$5+Input!L2118*ScoringModel!$B$6+Input!M2118*ScoringModel!$B$7+Input!N2118*ScoringModel!$B$8+Input!O2118*ScoringModel!$B$9+Input!P2118*ScoringModel!$B$10)*0.01,"")</f>
        <v/>
      </c>
      <c r="O2118" s="66" t="str">
        <f>IF(A2118&lt;&gt;"",(Input!Q2118*ScoringModel!$B$14+Input!R2118*ScoringModel!$B$15+Input!S2118*ScoringModel!$B$16+Input!T2118*ScoringModel!$B$17+Input!U2118*ScoringModel!$B$18+Input!V2118*ScoringModel!$B$19+Input!W2118*ScoringModel!$B$20)*0.01,"")</f>
        <v/>
      </c>
      <c r="P2118" s="66" t="str">
        <f>IF(A2118&lt;&gt;"",(Input!X2118*ScoringModel!$B$24+Input!Y2118*ScoringModel!$B$25+Input!Z2118*ScoringModel!$B$26+Input!AA2118*ScoringModel!$B$27+Input!AB2118*ScoringModel!$B$28+Input!AC2118*ScoringModel!$B$29+Input!AD2118*ScoringModel!$B$30)*0.01,"")</f>
        <v/>
      </c>
    </row>
    <row r="2119" spans="1:16" x14ac:dyDescent="0.25">
      <c r="A2119" s="154" t="str">
        <f>IF(Input!A2119&lt;&gt;"",Input!A2119,"")</f>
        <v/>
      </c>
      <c r="B2119" s="154" t="str">
        <f>IF(Input!D2119&lt;&gt;"",CONCATENATE(Input!D2119,", ",Input!C2119),"")</f>
        <v/>
      </c>
      <c r="C2119" s="154" t="str">
        <f>IF(Input!E2119&lt;&gt;"",Input!E2119,"")</f>
        <v/>
      </c>
      <c r="D2119" s="155" t="str">
        <f>IF(Input!F2119&lt;&gt;"",Input!F2119,"")</f>
        <v/>
      </c>
      <c r="E2119" s="154" t="str">
        <f>IF(Input!I2119&lt;&gt;"",CONCATENATE(Input!I2119,", ",LEFT(Input!H2119,1)),"")</f>
        <v/>
      </c>
      <c r="F2119" s="156"/>
      <c r="G2119" s="157" t="str">
        <f t="shared" si="33"/>
        <v/>
      </c>
      <c r="H2119" s="154" t="str">
        <f>IF(A2119&lt;&gt;"",VLOOKUP(G2119,ScoreRanges!$C$4:$E$8,3),"")</f>
        <v/>
      </c>
      <c r="I2119" s="156"/>
      <c r="J2119" s="129" t="str">
        <f>IF(AND(ConversionTable!$F$2&lt;&gt;"",A2119&lt;&gt;""),VLOOKUP(G2119,ConversionTable!B$2:D$402,3),"")</f>
        <v/>
      </c>
      <c r="K2119" s="66" t="str">
        <f>IF(AND(ConversionTable!$F$2&lt;&gt;"",A2119&lt;&gt;""),VLOOKUP(J2119,ConversionTable!I$4:K$7,3),"")</f>
        <v/>
      </c>
      <c r="M2119" s="66" t="str">
        <f>IF(A2119&lt;&gt;"",(Input!AE2119*ScoringModel!$B$11+Input!AF2119*ScoringModel!$B$21+Input!AG2119*ScoringModel!$B$31)*0.01,"")</f>
        <v/>
      </c>
      <c r="N2119" s="66" t="str">
        <f>IF(A2119&lt;&gt;"",(Input!J2119*ScoringModel!$B$4+Input!K2119*ScoringModel!$B$5+Input!L2119*ScoringModel!$B$6+Input!M2119*ScoringModel!$B$7+Input!N2119*ScoringModel!$B$8+Input!O2119*ScoringModel!$B$9+Input!P2119*ScoringModel!$B$10)*0.01,"")</f>
        <v/>
      </c>
      <c r="O2119" s="66" t="str">
        <f>IF(A2119&lt;&gt;"",(Input!Q2119*ScoringModel!$B$14+Input!R2119*ScoringModel!$B$15+Input!S2119*ScoringModel!$B$16+Input!T2119*ScoringModel!$B$17+Input!U2119*ScoringModel!$B$18+Input!V2119*ScoringModel!$B$19+Input!W2119*ScoringModel!$B$20)*0.01,"")</f>
        <v/>
      </c>
      <c r="P2119" s="66" t="str">
        <f>IF(A2119&lt;&gt;"",(Input!X2119*ScoringModel!$B$24+Input!Y2119*ScoringModel!$B$25+Input!Z2119*ScoringModel!$B$26+Input!AA2119*ScoringModel!$B$27+Input!AB2119*ScoringModel!$B$28+Input!AC2119*ScoringModel!$B$29+Input!AD2119*ScoringModel!$B$30)*0.01,"")</f>
        <v/>
      </c>
    </row>
    <row r="2120" spans="1:16" x14ac:dyDescent="0.25">
      <c r="A2120" s="154" t="str">
        <f>IF(Input!A2120&lt;&gt;"",Input!A2120,"")</f>
        <v/>
      </c>
      <c r="B2120" s="154" t="str">
        <f>IF(Input!D2120&lt;&gt;"",CONCATENATE(Input!D2120,", ",Input!C2120),"")</f>
        <v/>
      </c>
      <c r="C2120" s="154" t="str">
        <f>IF(Input!E2120&lt;&gt;"",Input!E2120,"")</f>
        <v/>
      </c>
      <c r="D2120" s="155" t="str">
        <f>IF(Input!F2120&lt;&gt;"",Input!F2120,"")</f>
        <v/>
      </c>
      <c r="E2120" s="154" t="str">
        <f>IF(Input!I2120&lt;&gt;"",CONCATENATE(Input!I2120,", ",LEFT(Input!H2120,1)),"")</f>
        <v/>
      </c>
      <c r="F2120" s="156"/>
      <c r="G2120" s="157" t="str">
        <f t="shared" si="33"/>
        <v/>
      </c>
      <c r="H2120" s="154" t="str">
        <f>IF(A2120&lt;&gt;"",VLOOKUP(G2120,ScoreRanges!$C$4:$E$8,3),"")</f>
        <v/>
      </c>
      <c r="I2120" s="156"/>
      <c r="J2120" s="129" t="str">
        <f>IF(AND(ConversionTable!$F$2&lt;&gt;"",A2120&lt;&gt;""),VLOOKUP(G2120,ConversionTable!B$2:D$402,3),"")</f>
        <v/>
      </c>
      <c r="K2120" s="66" t="str">
        <f>IF(AND(ConversionTable!$F$2&lt;&gt;"",A2120&lt;&gt;""),VLOOKUP(J2120,ConversionTable!I$4:K$7,3),"")</f>
        <v/>
      </c>
      <c r="M2120" s="66" t="str">
        <f>IF(A2120&lt;&gt;"",(Input!AE2120*ScoringModel!$B$11+Input!AF2120*ScoringModel!$B$21+Input!AG2120*ScoringModel!$B$31)*0.01,"")</f>
        <v/>
      </c>
      <c r="N2120" s="66" t="str">
        <f>IF(A2120&lt;&gt;"",(Input!J2120*ScoringModel!$B$4+Input!K2120*ScoringModel!$B$5+Input!L2120*ScoringModel!$B$6+Input!M2120*ScoringModel!$B$7+Input!N2120*ScoringModel!$B$8+Input!O2120*ScoringModel!$B$9+Input!P2120*ScoringModel!$B$10)*0.01,"")</f>
        <v/>
      </c>
      <c r="O2120" s="66" t="str">
        <f>IF(A2120&lt;&gt;"",(Input!Q2120*ScoringModel!$B$14+Input!R2120*ScoringModel!$B$15+Input!S2120*ScoringModel!$B$16+Input!T2120*ScoringModel!$B$17+Input!U2120*ScoringModel!$B$18+Input!V2120*ScoringModel!$B$19+Input!W2120*ScoringModel!$B$20)*0.01,"")</f>
        <v/>
      </c>
      <c r="P2120" s="66" t="str">
        <f>IF(A2120&lt;&gt;"",(Input!X2120*ScoringModel!$B$24+Input!Y2120*ScoringModel!$B$25+Input!Z2120*ScoringModel!$B$26+Input!AA2120*ScoringModel!$B$27+Input!AB2120*ScoringModel!$B$28+Input!AC2120*ScoringModel!$B$29+Input!AD2120*ScoringModel!$B$30)*0.01,"")</f>
        <v/>
      </c>
    </row>
    <row r="2121" spans="1:16" x14ac:dyDescent="0.25">
      <c r="A2121" s="154" t="str">
        <f>IF(Input!A2121&lt;&gt;"",Input!A2121,"")</f>
        <v/>
      </c>
      <c r="B2121" s="154" t="str">
        <f>IF(Input!D2121&lt;&gt;"",CONCATENATE(Input!D2121,", ",Input!C2121),"")</f>
        <v/>
      </c>
      <c r="C2121" s="154" t="str">
        <f>IF(Input!E2121&lt;&gt;"",Input!E2121,"")</f>
        <v/>
      </c>
      <c r="D2121" s="155" t="str">
        <f>IF(Input!F2121&lt;&gt;"",Input!F2121,"")</f>
        <v/>
      </c>
      <c r="E2121" s="154" t="str">
        <f>IF(Input!I2121&lt;&gt;"",CONCATENATE(Input!I2121,", ",LEFT(Input!H2121,1)),"")</f>
        <v/>
      </c>
      <c r="F2121" s="156"/>
      <c r="G2121" s="157" t="str">
        <f t="shared" si="33"/>
        <v/>
      </c>
      <c r="H2121" s="154" t="str">
        <f>IF(A2121&lt;&gt;"",VLOOKUP(G2121,ScoreRanges!$C$4:$E$8,3),"")</f>
        <v/>
      </c>
      <c r="I2121" s="156"/>
      <c r="J2121" s="129" t="str">
        <f>IF(AND(ConversionTable!$F$2&lt;&gt;"",A2121&lt;&gt;""),VLOOKUP(G2121,ConversionTable!B$2:D$402,3),"")</f>
        <v/>
      </c>
      <c r="K2121" s="66" t="str">
        <f>IF(AND(ConversionTable!$F$2&lt;&gt;"",A2121&lt;&gt;""),VLOOKUP(J2121,ConversionTable!I$4:K$7,3),"")</f>
        <v/>
      </c>
      <c r="M2121" s="66" t="str">
        <f>IF(A2121&lt;&gt;"",(Input!AE2121*ScoringModel!$B$11+Input!AF2121*ScoringModel!$B$21+Input!AG2121*ScoringModel!$B$31)*0.01,"")</f>
        <v/>
      </c>
      <c r="N2121" s="66" t="str">
        <f>IF(A2121&lt;&gt;"",(Input!J2121*ScoringModel!$B$4+Input!K2121*ScoringModel!$B$5+Input!L2121*ScoringModel!$B$6+Input!M2121*ScoringModel!$B$7+Input!N2121*ScoringModel!$B$8+Input!O2121*ScoringModel!$B$9+Input!P2121*ScoringModel!$B$10)*0.01,"")</f>
        <v/>
      </c>
      <c r="O2121" s="66" t="str">
        <f>IF(A2121&lt;&gt;"",(Input!Q2121*ScoringModel!$B$14+Input!R2121*ScoringModel!$B$15+Input!S2121*ScoringModel!$B$16+Input!T2121*ScoringModel!$B$17+Input!U2121*ScoringModel!$B$18+Input!V2121*ScoringModel!$B$19+Input!W2121*ScoringModel!$B$20)*0.01,"")</f>
        <v/>
      </c>
      <c r="P2121" s="66" t="str">
        <f>IF(A2121&lt;&gt;"",(Input!X2121*ScoringModel!$B$24+Input!Y2121*ScoringModel!$B$25+Input!Z2121*ScoringModel!$B$26+Input!AA2121*ScoringModel!$B$27+Input!AB2121*ScoringModel!$B$28+Input!AC2121*ScoringModel!$B$29+Input!AD2121*ScoringModel!$B$30)*0.01,"")</f>
        <v/>
      </c>
    </row>
    <row r="2122" spans="1:16" x14ac:dyDescent="0.25">
      <c r="A2122" s="154" t="str">
        <f>IF(Input!A2122&lt;&gt;"",Input!A2122,"")</f>
        <v/>
      </c>
      <c r="B2122" s="154" t="str">
        <f>IF(Input!D2122&lt;&gt;"",CONCATENATE(Input!D2122,", ",Input!C2122),"")</f>
        <v/>
      </c>
      <c r="C2122" s="154" t="str">
        <f>IF(Input!E2122&lt;&gt;"",Input!E2122,"")</f>
        <v/>
      </c>
      <c r="D2122" s="155" t="str">
        <f>IF(Input!F2122&lt;&gt;"",Input!F2122,"")</f>
        <v/>
      </c>
      <c r="E2122" s="154" t="str">
        <f>IF(Input!I2122&lt;&gt;"",CONCATENATE(Input!I2122,", ",LEFT(Input!H2122,1)),"")</f>
        <v/>
      </c>
      <c r="F2122" s="156"/>
      <c r="G2122" s="157" t="str">
        <f t="shared" si="33"/>
        <v/>
      </c>
      <c r="H2122" s="154" t="str">
        <f>IF(A2122&lt;&gt;"",VLOOKUP(G2122,ScoreRanges!$C$4:$E$8,3),"")</f>
        <v/>
      </c>
      <c r="I2122" s="156"/>
      <c r="J2122" s="129" t="str">
        <f>IF(AND(ConversionTable!$F$2&lt;&gt;"",A2122&lt;&gt;""),VLOOKUP(G2122,ConversionTable!B$2:D$402,3),"")</f>
        <v/>
      </c>
      <c r="K2122" s="66" t="str">
        <f>IF(AND(ConversionTable!$F$2&lt;&gt;"",A2122&lt;&gt;""),VLOOKUP(J2122,ConversionTable!I$4:K$7,3),"")</f>
        <v/>
      </c>
      <c r="M2122" s="66" t="str">
        <f>IF(A2122&lt;&gt;"",(Input!AE2122*ScoringModel!$B$11+Input!AF2122*ScoringModel!$B$21+Input!AG2122*ScoringModel!$B$31)*0.01,"")</f>
        <v/>
      </c>
      <c r="N2122" s="66" t="str">
        <f>IF(A2122&lt;&gt;"",(Input!J2122*ScoringModel!$B$4+Input!K2122*ScoringModel!$B$5+Input!L2122*ScoringModel!$B$6+Input!M2122*ScoringModel!$B$7+Input!N2122*ScoringModel!$B$8+Input!O2122*ScoringModel!$B$9+Input!P2122*ScoringModel!$B$10)*0.01,"")</f>
        <v/>
      </c>
      <c r="O2122" s="66" t="str">
        <f>IF(A2122&lt;&gt;"",(Input!Q2122*ScoringModel!$B$14+Input!R2122*ScoringModel!$B$15+Input!S2122*ScoringModel!$B$16+Input!T2122*ScoringModel!$B$17+Input!U2122*ScoringModel!$B$18+Input!V2122*ScoringModel!$B$19+Input!W2122*ScoringModel!$B$20)*0.01,"")</f>
        <v/>
      </c>
      <c r="P2122" s="66" t="str">
        <f>IF(A2122&lt;&gt;"",(Input!X2122*ScoringModel!$B$24+Input!Y2122*ScoringModel!$B$25+Input!Z2122*ScoringModel!$B$26+Input!AA2122*ScoringModel!$B$27+Input!AB2122*ScoringModel!$B$28+Input!AC2122*ScoringModel!$B$29+Input!AD2122*ScoringModel!$B$30)*0.01,"")</f>
        <v/>
      </c>
    </row>
    <row r="2123" spans="1:16" x14ac:dyDescent="0.25">
      <c r="A2123" s="154" t="str">
        <f>IF(Input!A2123&lt;&gt;"",Input!A2123,"")</f>
        <v/>
      </c>
      <c r="B2123" s="154" t="str">
        <f>IF(Input!D2123&lt;&gt;"",CONCATENATE(Input!D2123,", ",Input!C2123),"")</f>
        <v/>
      </c>
      <c r="C2123" s="154" t="str">
        <f>IF(Input!E2123&lt;&gt;"",Input!E2123,"")</f>
        <v/>
      </c>
      <c r="D2123" s="155" t="str">
        <f>IF(Input!F2123&lt;&gt;"",Input!F2123,"")</f>
        <v/>
      </c>
      <c r="E2123" s="154" t="str">
        <f>IF(Input!I2123&lt;&gt;"",CONCATENATE(Input!I2123,", ",LEFT(Input!H2123,1)),"")</f>
        <v/>
      </c>
      <c r="F2123" s="156"/>
      <c r="G2123" s="157" t="str">
        <f t="shared" si="33"/>
        <v/>
      </c>
      <c r="H2123" s="154" t="str">
        <f>IF(A2123&lt;&gt;"",VLOOKUP(G2123,ScoreRanges!$C$4:$E$8,3),"")</f>
        <v/>
      </c>
      <c r="I2123" s="156"/>
      <c r="J2123" s="129" t="str">
        <f>IF(AND(ConversionTable!$F$2&lt;&gt;"",A2123&lt;&gt;""),VLOOKUP(G2123,ConversionTable!B$2:D$402,3),"")</f>
        <v/>
      </c>
      <c r="K2123" s="66" t="str">
        <f>IF(AND(ConversionTable!$F$2&lt;&gt;"",A2123&lt;&gt;""),VLOOKUP(J2123,ConversionTable!I$4:K$7,3),"")</f>
        <v/>
      </c>
      <c r="M2123" s="66" t="str">
        <f>IF(A2123&lt;&gt;"",(Input!AE2123*ScoringModel!$B$11+Input!AF2123*ScoringModel!$B$21+Input!AG2123*ScoringModel!$B$31)*0.01,"")</f>
        <v/>
      </c>
      <c r="N2123" s="66" t="str">
        <f>IF(A2123&lt;&gt;"",(Input!J2123*ScoringModel!$B$4+Input!K2123*ScoringModel!$B$5+Input!L2123*ScoringModel!$B$6+Input!M2123*ScoringModel!$B$7+Input!N2123*ScoringModel!$B$8+Input!O2123*ScoringModel!$B$9+Input!P2123*ScoringModel!$B$10)*0.01,"")</f>
        <v/>
      </c>
      <c r="O2123" s="66" t="str">
        <f>IF(A2123&lt;&gt;"",(Input!Q2123*ScoringModel!$B$14+Input!R2123*ScoringModel!$B$15+Input!S2123*ScoringModel!$B$16+Input!T2123*ScoringModel!$B$17+Input!U2123*ScoringModel!$B$18+Input!V2123*ScoringModel!$B$19+Input!W2123*ScoringModel!$B$20)*0.01,"")</f>
        <v/>
      </c>
      <c r="P2123" s="66" t="str">
        <f>IF(A2123&lt;&gt;"",(Input!X2123*ScoringModel!$B$24+Input!Y2123*ScoringModel!$B$25+Input!Z2123*ScoringModel!$B$26+Input!AA2123*ScoringModel!$B$27+Input!AB2123*ScoringModel!$B$28+Input!AC2123*ScoringModel!$B$29+Input!AD2123*ScoringModel!$B$30)*0.01,"")</f>
        <v/>
      </c>
    </row>
    <row r="2124" spans="1:16" x14ac:dyDescent="0.25">
      <c r="A2124" s="154" t="str">
        <f>IF(Input!A2124&lt;&gt;"",Input!A2124,"")</f>
        <v/>
      </c>
      <c r="B2124" s="154" t="str">
        <f>IF(Input!D2124&lt;&gt;"",CONCATENATE(Input!D2124,", ",Input!C2124),"")</f>
        <v/>
      </c>
      <c r="C2124" s="154" t="str">
        <f>IF(Input!E2124&lt;&gt;"",Input!E2124,"")</f>
        <v/>
      </c>
      <c r="D2124" s="155" t="str">
        <f>IF(Input!F2124&lt;&gt;"",Input!F2124,"")</f>
        <v/>
      </c>
      <c r="E2124" s="154" t="str">
        <f>IF(Input!I2124&lt;&gt;"",CONCATENATE(Input!I2124,", ",LEFT(Input!H2124,1)),"")</f>
        <v/>
      </c>
      <c r="F2124" s="156"/>
      <c r="G2124" s="157" t="str">
        <f t="shared" si="33"/>
        <v/>
      </c>
      <c r="H2124" s="154" t="str">
        <f>IF(A2124&lt;&gt;"",VLOOKUP(G2124,ScoreRanges!$C$4:$E$8,3),"")</f>
        <v/>
      </c>
      <c r="I2124" s="156"/>
      <c r="J2124" s="129" t="str">
        <f>IF(AND(ConversionTable!$F$2&lt;&gt;"",A2124&lt;&gt;""),VLOOKUP(G2124,ConversionTable!B$2:D$402,3),"")</f>
        <v/>
      </c>
      <c r="K2124" s="66" t="str">
        <f>IF(AND(ConversionTable!$F$2&lt;&gt;"",A2124&lt;&gt;""),VLOOKUP(J2124,ConversionTable!I$4:K$7,3),"")</f>
        <v/>
      </c>
      <c r="M2124" s="66" t="str">
        <f>IF(A2124&lt;&gt;"",(Input!AE2124*ScoringModel!$B$11+Input!AF2124*ScoringModel!$B$21+Input!AG2124*ScoringModel!$B$31)*0.01,"")</f>
        <v/>
      </c>
      <c r="N2124" s="66" t="str">
        <f>IF(A2124&lt;&gt;"",(Input!J2124*ScoringModel!$B$4+Input!K2124*ScoringModel!$B$5+Input!L2124*ScoringModel!$B$6+Input!M2124*ScoringModel!$B$7+Input!N2124*ScoringModel!$B$8+Input!O2124*ScoringModel!$B$9+Input!P2124*ScoringModel!$B$10)*0.01,"")</f>
        <v/>
      </c>
      <c r="O2124" s="66" t="str">
        <f>IF(A2124&lt;&gt;"",(Input!Q2124*ScoringModel!$B$14+Input!R2124*ScoringModel!$B$15+Input!S2124*ScoringModel!$B$16+Input!T2124*ScoringModel!$B$17+Input!U2124*ScoringModel!$B$18+Input!V2124*ScoringModel!$B$19+Input!W2124*ScoringModel!$B$20)*0.01,"")</f>
        <v/>
      </c>
      <c r="P2124" s="66" t="str">
        <f>IF(A2124&lt;&gt;"",(Input!X2124*ScoringModel!$B$24+Input!Y2124*ScoringModel!$B$25+Input!Z2124*ScoringModel!$B$26+Input!AA2124*ScoringModel!$B$27+Input!AB2124*ScoringModel!$B$28+Input!AC2124*ScoringModel!$B$29+Input!AD2124*ScoringModel!$B$30)*0.01,"")</f>
        <v/>
      </c>
    </row>
    <row r="2125" spans="1:16" x14ac:dyDescent="0.25">
      <c r="A2125" s="154" t="str">
        <f>IF(Input!A2125&lt;&gt;"",Input!A2125,"")</f>
        <v/>
      </c>
      <c r="B2125" s="154" t="str">
        <f>IF(Input!D2125&lt;&gt;"",CONCATENATE(Input!D2125,", ",Input!C2125),"")</f>
        <v/>
      </c>
      <c r="C2125" s="154" t="str">
        <f>IF(Input!E2125&lt;&gt;"",Input!E2125,"")</f>
        <v/>
      </c>
      <c r="D2125" s="155" t="str">
        <f>IF(Input!F2125&lt;&gt;"",Input!F2125,"")</f>
        <v/>
      </c>
      <c r="E2125" s="154" t="str">
        <f>IF(Input!I2125&lt;&gt;"",CONCATENATE(Input!I2125,", ",LEFT(Input!H2125,1)),"")</f>
        <v/>
      </c>
      <c r="F2125" s="156"/>
      <c r="G2125" s="157" t="str">
        <f t="shared" si="33"/>
        <v/>
      </c>
      <c r="H2125" s="154" t="str">
        <f>IF(A2125&lt;&gt;"",VLOOKUP(G2125,ScoreRanges!$C$4:$E$8,3),"")</f>
        <v/>
      </c>
      <c r="I2125" s="156"/>
      <c r="J2125" s="129" t="str">
        <f>IF(AND(ConversionTable!$F$2&lt;&gt;"",A2125&lt;&gt;""),VLOOKUP(G2125,ConversionTable!B$2:D$402,3),"")</f>
        <v/>
      </c>
      <c r="K2125" s="66" t="str">
        <f>IF(AND(ConversionTable!$F$2&lt;&gt;"",A2125&lt;&gt;""),VLOOKUP(J2125,ConversionTable!I$4:K$7,3),"")</f>
        <v/>
      </c>
      <c r="M2125" s="66" t="str">
        <f>IF(A2125&lt;&gt;"",(Input!AE2125*ScoringModel!$B$11+Input!AF2125*ScoringModel!$B$21+Input!AG2125*ScoringModel!$B$31)*0.01,"")</f>
        <v/>
      </c>
      <c r="N2125" s="66" t="str">
        <f>IF(A2125&lt;&gt;"",(Input!J2125*ScoringModel!$B$4+Input!K2125*ScoringModel!$B$5+Input!L2125*ScoringModel!$B$6+Input!M2125*ScoringModel!$B$7+Input!N2125*ScoringModel!$B$8+Input!O2125*ScoringModel!$B$9+Input!P2125*ScoringModel!$B$10)*0.01,"")</f>
        <v/>
      </c>
      <c r="O2125" s="66" t="str">
        <f>IF(A2125&lt;&gt;"",(Input!Q2125*ScoringModel!$B$14+Input!R2125*ScoringModel!$B$15+Input!S2125*ScoringModel!$B$16+Input!T2125*ScoringModel!$B$17+Input!U2125*ScoringModel!$B$18+Input!V2125*ScoringModel!$B$19+Input!W2125*ScoringModel!$B$20)*0.01,"")</f>
        <v/>
      </c>
      <c r="P2125" s="66" t="str">
        <f>IF(A2125&lt;&gt;"",(Input!X2125*ScoringModel!$B$24+Input!Y2125*ScoringModel!$B$25+Input!Z2125*ScoringModel!$B$26+Input!AA2125*ScoringModel!$B$27+Input!AB2125*ScoringModel!$B$28+Input!AC2125*ScoringModel!$B$29+Input!AD2125*ScoringModel!$B$30)*0.01,"")</f>
        <v/>
      </c>
    </row>
    <row r="2126" spans="1:16" x14ac:dyDescent="0.25">
      <c r="A2126" s="154" t="str">
        <f>IF(Input!A2126&lt;&gt;"",Input!A2126,"")</f>
        <v/>
      </c>
      <c r="B2126" s="154" t="str">
        <f>IF(Input!D2126&lt;&gt;"",CONCATENATE(Input!D2126,", ",Input!C2126),"")</f>
        <v/>
      </c>
      <c r="C2126" s="154" t="str">
        <f>IF(Input!E2126&lt;&gt;"",Input!E2126,"")</f>
        <v/>
      </c>
      <c r="D2126" s="155" t="str">
        <f>IF(Input!F2126&lt;&gt;"",Input!F2126,"")</f>
        <v/>
      </c>
      <c r="E2126" s="154" t="str">
        <f>IF(Input!I2126&lt;&gt;"",CONCATENATE(Input!I2126,", ",LEFT(Input!H2126,1)),"")</f>
        <v/>
      </c>
      <c r="F2126" s="156"/>
      <c r="G2126" s="157" t="str">
        <f t="shared" si="33"/>
        <v/>
      </c>
      <c r="H2126" s="154" t="str">
        <f>IF(A2126&lt;&gt;"",VLOOKUP(G2126,ScoreRanges!$C$4:$E$8,3),"")</f>
        <v/>
      </c>
      <c r="I2126" s="156"/>
      <c r="J2126" s="129" t="str">
        <f>IF(AND(ConversionTable!$F$2&lt;&gt;"",A2126&lt;&gt;""),VLOOKUP(G2126,ConversionTable!B$2:D$402,3),"")</f>
        <v/>
      </c>
      <c r="K2126" s="66" t="str">
        <f>IF(AND(ConversionTable!$F$2&lt;&gt;"",A2126&lt;&gt;""),VLOOKUP(J2126,ConversionTable!I$4:K$7,3),"")</f>
        <v/>
      </c>
      <c r="M2126" s="66" t="str">
        <f>IF(A2126&lt;&gt;"",(Input!AE2126*ScoringModel!$B$11+Input!AF2126*ScoringModel!$B$21+Input!AG2126*ScoringModel!$B$31)*0.01,"")</f>
        <v/>
      </c>
      <c r="N2126" s="66" t="str">
        <f>IF(A2126&lt;&gt;"",(Input!J2126*ScoringModel!$B$4+Input!K2126*ScoringModel!$B$5+Input!L2126*ScoringModel!$B$6+Input!M2126*ScoringModel!$B$7+Input!N2126*ScoringModel!$B$8+Input!O2126*ScoringModel!$B$9+Input!P2126*ScoringModel!$B$10)*0.01,"")</f>
        <v/>
      </c>
      <c r="O2126" s="66" t="str">
        <f>IF(A2126&lt;&gt;"",(Input!Q2126*ScoringModel!$B$14+Input!R2126*ScoringModel!$B$15+Input!S2126*ScoringModel!$B$16+Input!T2126*ScoringModel!$B$17+Input!U2126*ScoringModel!$B$18+Input!V2126*ScoringModel!$B$19+Input!W2126*ScoringModel!$B$20)*0.01,"")</f>
        <v/>
      </c>
      <c r="P2126" s="66" t="str">
        <f>IF(A2126&lt;&gt;"",(Input!X2126*ScoringModel!$B$24+Input!Y2126*ScoringModel!$B$25+Input!Z2126*ScoringModel!$B$26+Input!AA2126*ScoringModel!$B$27+Input!AB2126*ScoringModel!$B$28+Input!AC2126*ScoringModel!$B$29+Input!AD2126*ScoringModel!$B$30)*0.01,"")</f>
        <v/>
      </c>
    </row>
    <row r="2127" spans="1:16" x14ac:dyDescent="0.25">
      <c r="A2127" s="154" t="str">
        <f>IF(Input!A2127&lt;&gt;"",Input!A2127,"")</f>
        <v/>
      </c>
      <c r="B2127" s="154" t="str">
        <f>IF(Input!D2127&lt;&gt;"",CONCATENATE(Input!D2127,", ",Input!C2127),"")</f>
        <v/>
      </c>
      <c r="C2127" s="154" t="str">
        <f>IF(Input!E2127&lt;&gt;"",Input!E2127,"")</f>
        <v/>
      </c>
      <c r="D2127" s="155" t="str">
        <f>IF(Input!F2127&lt;&gt;"",Input!F2127,"")</f>
        <v/>
      </c>
      <c r="E2127" s="154" t="str">
        <f>IF(Input!I2127&lt;&gt;"",CONCATENATE(Input!I2127,", ",LEFT(Input!H2127,1)),"")</f>
        <v/>
      </c>
      <c r="F2127" s="156"/>
      <c r="G2127" s="157" t="str">
        <f t="shared" si="33"/>
        <v/>
      </c>
      <c r="H2127" s="154" t="str">
        <f>IF(A2127&lt;&gt;"",VLOOKUP(G2127,ScoreRanges!$C$4:$E$8,3),"")</f>
        <v/>
      </c>
      <c r="I2127" s="156"/>
      <c r="J2127" s="129" t="str">
        <f>IF(AND(ConversionTable!$F$2&lt;&gt;"",A2127&lt;&gt;""),VLOOKUP(G2127,ConversionTable!B$2:D$402,3),"")</f>
        <v/>
      </c>
      <c r="K2127" s="66" t="str">
        <f>IF(AND(ConversionTable!$F$2&lt;&gt;"",A2127&lt;&gt;""),VLOOKUP(J2127,ConversionTable!I$4:K$7,3),"")</f>
        <v/>
      </c>
      <c r="M2127" s="66" t="str">
        <f>IF(A2127&lt;&gt;"",(Input!AE2127*ScoringModel!$B$11+Input!AF2127*ScoringModel!$B$21+Input!AG2127*ScoringModel!$B$31)*0.01,"")</f>
        <v/>
      </c>
      <c r="N2127" s="66" t="str">
        <f>IF(A2127&lt;&gt;"",(Input!J2127*ScoringModel!$B$4+Input!K2127*ScoringModel!$B$5+Input!L2127*ScoringModel!$B$6+Input!M2127*ScoringModel!$B$7+Input!N2127*ScoringModel!$B$8+Input!O2127*ScoringModel!$B$9+Input!P2127*ScoringModel!$B$10)*0.01,"")</f>
        <v/>
      </c>
      <c r="O2127" s="66" t="str">
        <f>IF(A2127&lt;&gt;"",(Input!Q2127*ScoringModel!$B$14+Input!R2127*ScoringModel!$B$15+Input!S2127*ScoringModel!$B$16+Input!T2127*ScoringModel!$B$17+Input!U2127*ScoringModel!$B$18+Input!V2127*ScoringModel!$B$19+Input!W2127*ScoringModel!$B$20)*0.01,"")</f>
        <v/>
      </c>
      <c r="P2127" s="66" t="str">
        <f>IF(A2127&lt;&gt;"",(Input!X2127*ScoringModel!$B$24+Input!Y2127*ScoringModel!$B$25+Input!Z2127*ScoringModel!$B$26+Input!AA2127*ScoringModel!$B$27+Input!AB2127*ScoringModel!$B$28+Input!AC2127*ScoringModel!$B$29+Input!AD2127*ScoringModel!$B$30)*0.01,"")</f>
        <v/>
      </c>
    </row>
    <row r="2128" spans="1:16" x14ac:dyDescent="0.25">
      <c r="A2128" s="154" t="str">
        <f>IF(Input!A2128&lt;&gt;"",Input!A2128,"")</f>
        <v/>
      </c>
      <c r="B2128" s="154" t="str">
        <f>IF(Input!D2128&lt;&gt;"",CONCATENATE(Input!D2128,", ",Input!C2128),"")</f>
        <v/>
      </c>
      <c r="C2128" s="154" t="str">
        <f>IF(Input!E2128&lt;&gt;"",Input!E2128,"")</f>
        <v/>
      </c>
      <c r="D2128" s="155" t="str">
        <f>IF(Input!F2128&lt;&gt;"",Input!F2128,"")</f>
        <v/>
      </c>
      <c r="E2128" s="154" t="str">
        <f>IF(Input!I2128&lt;&gt;"",CONCATENATE(Input!I2128,", ",LEFT(Input!H2128,1)),"")</f>
        <v/>
      </c>
      <c r="F2128" s="156"/>
      <c r="G2128" s="157" t="str">
        <f t="shared" si="33"/>
        <v/>
      </c>
      <c r="H2128" s="154" t="str">
        <f>IF(A2128&lt;&gt;"",VLOOKUP(G2128,ScoreRanges!$C$4:$E$8,3),"")</f>
        <v/>
      </c>
      <c r="I2128" s="156"/>
      <c r="J2128" s="129" t="str">
        <f>IF(AND(ConversionTable!$F$2&lt;&gt;"",A2128&lt;&gt;""),VLOOKUP(G2128,ConversionTable!B$2:D$402,3),"")</f>
        <v/>
      </c>
      <c r="K2128" s="66" t="str">
        <f>IF(AND(ConversionTable!$F$2&lt;&gt;"",A2128&lt;&gt;""),VLOOKUP(J2128,ConversionTable!I$4:K$7,3),"")</f>
        <v/>
      </c>
      <c r="M2128" s="66" t="str">
        <f>IF(A2128&lt;&gt;"",(Input!AE2128*ScoringModel!$B$11+Input!AF2128*ScoringModel!$B$21+Input!AG2128*ScoringModel!$B$31)*0.01,"")</f>
        <v/>
      </c>
      <c r="N2128" s="66" t="str">
        <f>IF(A2128&lt;&gt;"",(Input!J2128*ScoringModel!$B$4+Input!K2128*ScoringModel!$B$5+Input!L2128*ScoringModel!$B$6+Input!M2128*ScoringModel!$B$7+Input!N2128*ScoringModel!$B$8+Input!O2128*ScoringModel!$B$9+Input!P2128*ScoringModel!$B$10)*0.01,"")</f>
        <v/>
      </c>
      <c r="O2128" s="66" t="str">
        <f>IF(A2128&lt;&gt;"",(Input!Q2128*ScoringModel!$B$14+Input!R2128*ScoringModel!$B$15+Input!S2128*ScoringModel!$B$16+Input!T2128*ScoringModel!$B$17+Input!U2128*ScoringModel!$B$18+Input!V2128*ScoringModel!$B$19+Input!W2128*ScoringModel!$B$20)*0.01,"")</f>
        <v/>
      </c>
      <c r="P2128" s="66" t="str">
        <f>IF(A2128&lt;&gt;"",(Input!X2128*ScoringModel!$B$24+Input!Y2128*ScoringModel!$B$25+Input!Z2128*ScoringModel!$B$26+Input!AA2128*ScoringModel!$B$27+Input!AB2128*ScoringModel!$B$28+Input!AC2128*ScoringModel!$B$29+Input!AD2128*ScoringModel!$B$30)*0.01,"")</f>
        <v/>
      </c>
    </row>
    <row r="2129" spans="1:16" x14ac:dyDescent="0.25">
      <c r="A2129" s="154" t="str">
        <f>IF(Input!A2129&lt;&gt;"",Input!A2129,"")</f>
        <v/>
      </c>
      <c r="B2129" s="154" t="str">
        <f>IF(Input!D2129&lt;&gt;"",CONCATENATE(Input!D2129,", ",Input!C2129),"")</f>
        <v/>
      </c>
      <c r="C2129" s="154" t="str">
        <f>IF(Input!E2129&lt;&gt;"",Input!E2129,"")</f>
        <v/>
      </c>
      <c r="D2129" s="155" t="str">
        <f>IF(Input!F2129&lt;&gt;"",Input!F2129,"")</f>
        <v/>
      </c>
      <c r="E2129" s="154" t="str">
        <f>IF(Input!I2129&lt;&gt;"",CONCATENATE(Input!I2129,", ",LEFT(Input!H2129,1)),"")</f>
        <v/>
      </c>
      <c r="F2129" s="156"/>
      <c r="G2129" s="157" t="str">
        <f t="shared" si="33"/>
        <v/>
      </c>
      <c r="H2129" s="154" t="str">
        <f>IF(A2129&lt;&gt;"",VLOOKUP(G2129,ScoreRanges!$C$4:$E$8,3),"")</f>
        <v/>
      </c>
      <c r="I2129" s="156"/>
      <c r="J2129" s="129" t="str">
        <f>IF(AND(ConversionTable!$F$2&lt;&gt;"",A2129&lt;&gt;""),VLOOKUP(G2129,ConversionTable!B$2:D$402,3),"")</f>
        <v/>
      </c>
      <c r="K2129" s="66" t="str">
        <f>IF(AND(ConversionTable!$F$2&lt;&gt;"",A2129&lt;&gt;""),VLOOKUP(J2129,ConversionTable!I$4:K$7,3),"")</f>
        <v/>
      </c>
      <c r="M2129" s="66" t="str">
        <f>IF(A2129&lt;&gt;"",(Input!AE2129*ScoringModel!$B$11+Input!AF2129*ScoringModel!$B$21+Input!AG2129*ScoringModel!$B$31)*0.01,"")</f>
        <v/>
      </c>
      <c r="N2129" s="66" t="str">
        <f>IF(A2129&lt;&gt;"",(Input!J2129*ScoringModel!$B$4+Input!K2129*ScoringModel!$B$5+Input!L2129*ScoringModel!$B$6+Input!M2129*ScoringModel!$B$7+Input!N2129*ScoringModel!$B$8+Input!O2129*ScoringModel!$B$9+Input!P2129*ScoringModel!$B$10)*0.01,"")</f>
        <v/>
      </c>
      <c r="O2129" s="66" t="str">
        <f>IF(A2129&lt;&gt;"",(Input!Q2129*ScoringModel!$B$14+Input!R2129*ScoringModel!$B$15+Input!S2129*ScoringModel!$B$16+Input!T2129*ScoringModel!$B$17+Input!U2129*ScoringModel!$B$18+Input!V2129*ScoringModel!$B$19+Input!W2129*ScoringModel!$B$20)*0.01,"")</f>
        <v/>
      </c>
      <c r="P2129" s="66" t="str">
        <f>IF(A2129&lt;&gt;"",(Input!X2129*ScoringModel!$B$24+Input!Y2129*ScoringModel!$B$25+Input!Z2129*ScoringModel!$B$26+Input!AA2129*ScoringModel!$B$27+Input!AB2129*ScoringModel!$B$28+Input!AC2129*ScoringModel!$B$29+Input!AD2129*ScoringModel!$B$30)*0.01,"")</f>
        <v/>
      </c>
    </row>
    <row r="2130" spans="1:16" x14ac:dyDescent="0.25">
      <c r="A2130" s="154" t="str">
        <f>IF(Input!A2130&lt;&gt;"",Input!A2130,"")</f>
        <v/>
      </c>
      <c r="B2130" s="154" t="str">
        <f>IF(Input!D2130&lt;&gt;"",CONCATENATE(Input!D2130,", ",Input!C2130),"")</f>
        <v/>
      </c>
      <c r="C2130" s="154" t="str">
        <f>IF(Input!E2130&lt;&gt;"",Input!E2130,"")</f>
        <v/>
      </c>
      <c r="D2130" s="155" t="str">
        <f>IF(Input!F2130&lt;&gt;"",Input!F2130,"")</f>
        <v/>
      </c>
      <c r="E2130" s="154" t="str">
        <f>IF(Input!I2130&lt;&gt;"",CONCATENATE(Input!I2130,", ",LEFT(Input!H2130,1)),"")</f>
        <v/>
      </c>
      <c r="F2130" s="156"/>
      <c r="G2130" s="157" t="str">
        <f t="shared" si="33"/>
        <v/>
      </c>
      <c r="H2130" s="154" t="str">
        <f>IF(A2130&lt;&gt;"",VLOOKUP(G2130,ScoreRanges!$C$4:$E$8,3),"")</f>
        <v/>
      </c>
      <c r="I2130" s="156"/>
      <c r="J2130" s="129" t="str">
        <f>IF(AND(ConversionTable!$F$2&lt;&gt;"",A2130&lt;&gt;""),VLOOKUP(G2130,ConversionTable!B$2:D$402,3),"")</f>
        <v/>
      </c>
      <c r="K2130" s="66" t="str">
        <f>IF(AND(ConversionTable!$F$2&lt;&gt;"",A2130&lt;&gt;""),VLOOKUP(J2130,ConversionTable!I$4:K$7,3),"")</f>
        <v/>
      </c>
      <c r="M2130" s="66" t="str">
        <f>IF(A2130&lt;&gt;"",(Input!AE2130*ScoringModel!$B$11+Input!AF2130*ScoringModel!$B$21+Input!AG2130*ScoringModel!$B$31)*0.01,"")</f>
        <v/>
      </c>
      <c r="N2130" s="66" t="str">
        <f>IF(A2130&lt;&gt;"",(Input!J2130*ScoringModel!$B$4+Input!K2130*ScoringModel!$B$5+Input!L2130*ScoringModel!$B$6+Input!M2130*ScoringModel!$B$7+Input!N2130*ScoringModel!$B$8+Input!O2130*ScoringModel!$B$9+Input!P2130*ScoringModel!$B$10)*0.01,"")</f>
        <v/>
      </c>
      <c r="O2130" s="66" t="str">
        <f>IF(A2130&lt;&gt;"",(Input!Q2130*ScoringModel!$B$14+Input!R2130*ScoringModel!$B$15+Input!S2130*ScoringModel!$B$16+Input!T2130*ScoringModel!$B$17+Input!U2130*ScoringModel!$B$18+Input!V2130*ScoringModel!$B$19+Input!W2130*ScoringModel!$B$20)*0.01,"")</f>
        <v/>
      </c>
      <c r="P2130" s="66" t="str">
        <f>IF(A2130&lt;&gt;"",(Input!X2130*ScoringModel!$B$24+Input!Y2130*ScoringModel!$B$25+Input!Z2130*ScoringModel!$B$26+Input!AA2130*ScoringModel!$B$27+Input!AB2130*ScoringModel!$B$28+Input!AC2130*ScoringModel!$B$29+Input!AD2130*ScoringModel!$B$30)*0.01,"")</f>
        <v/>
      </c>
    </row>
    <row r="2131" spans="1:16" x14ac:dyDescent="0.25">
      <c r="A2131" s="154" t="str">
        <f>IF(Input!A2131&lt;&gt;"",Input!A2131,"")</f>
        <v/>
      </c>
      <c r="B2131" s="154" t="str">
        <f>IF(Input!D2131&lt;&gt;"",CONCATENATE(Input!D2131,", ",Input!C2131),"")</f>
        <v/>
      </c>
      <c r="C2131" s="154" t="str">
        <f>IF(Input!E2131&lt;&gt;"",Input!E2131,"")</f>
        <v/>
      </c>
      <c r="D2131" s="155" t="str">
        <f>IF(Input!F2131&lt;&gt;"",Input!F2131,"")</f>
        <v/>
      </c>
      <c r="E2131" s="154" t="str">
        <f>IF(Input!I2131&lt;&gt;"",CONCATENATE(Input!I2131,", ",LEFT(Input!H2131,1)),"")</f>
        <v/>
      </c>
      <c r="F2131" s="156"/>
      <c r="G2131" s="157" t="str">
        <f t="shared" si="33"/>
        <v/>
      </c>
      <c r="H2131" s="154" t="str">
        <f>IF(A2131&lt;&gt;"",VLOOKUP(G2131,ScoreRanges!$C$4:$E$8,3),"")</f>
        <v/>
      </c>
      <c r="I2131" s="156"/>
      <c r="J2131" s="129" t="str">
        <f>IF(AND(ConversionTable!$F$2&lt;&gt;"",A2131&lt;&gt;""),VLOOKUP(G2131,ConversionTable!B$2:D$402,3),"")</f>
        <v/>
      </c>
      <c r="K2131" s="66" t="str">
        <f>IF(AND(ConversionTable!$F$2&lt;&gt;"",A2131&lt;&gt;""),VLOOKUP(J2131,ConversionTable!I$4:K$7,3),"")</f>
        <v/>
      </c>
      <c r="M2131" s="66" t="str">
        <f>IF(A2131&lt;&gt;"",(Input!AE2131*ScoringModel!$B$11+Input!AF2131*ScoringModel!$B$21+Input!AG2131*ScoringModel!$B$31)*0.01,"")</f>
        <v/>
      </c>
      <c r="N2131" s="66" t="str">
        <f>IF(A2131&lt;&gt;"",(Input!J2131*ScoringModel!$B$4+Input!K2131*ScoringModel!$B$5+Input!L2131*ScoringModel!$B$6+Input!M2131*ScoringModel!$B$7+Input!N2131*ScoringModel!$B$8+Input!O2131*ScoringModel!$B$9+Input!P2131*ScoringModel!$B$10)*0.01,"")</f>
        <v/>
      </c>
      <c r="O2131" s="66" t="str">
        <f>IF(A2131&lt;&gt;"",(Input!Q2131*ScoringModel!$B$14+Input!R2131*ScoringModel!$B$15+Input!S2131*ScoringModel!$B$16+Input!T2131*ScoringModel!$B$17+Input!U2131*ScoringModel!$B$18+Input!V2131*ScoringModel!$B$19+Input!W2131*ScoringModel!$B$20)*0.01,"")</f>
        <v/>
      </c>
      <c r="P2131" s="66" t="str">
        <f>IF(A2131&lt;&gt;"",(Input!X2131*ScoringModel!$B$24+Input!Y2131*ScoringModel!$B$25+Input!Z2131*ScoringModel!$B$26+Input!AA2131*ScoringModel!$B$27+Input!AB2131*ScoringModel!$B$28+Input!AC2131*ScoringModel!$B$29+Input!AD2131*ScoringModel!$B$30)*0.01,"")</f>
        <v/>
      </c>
    </row>
    <row r="2132" spans="1:16" x14ac:dyDescent="0.25">
      <c r="A2132" s="154" t="str">
        <f>IF(Input!A2132&lt;&gt;"",Input!A2132,"")</f>
        <v/>
      </c>
      <c r="B2132" s="154" t="str">
        <f>IF(Input!D2132&lt;&gt;"",CONCATENATE(Input!D2132,", ",Input!C2132),"")</f>
        <v/>
      </c>
      <c r="C2132" s="154" t="str">
        <f>IF(Input!E2132&lt;&gt;"",Input!E2132,"")</f>
        <v/>
      </c>
      <c r="D2132" s="155" t="str">
        <f>IF(Input!F2132&lt;&gt;"",Input!F2132,"")</f>
        <v/>
      </c>
      <c r="E2132" s="154" t="str">
        <f>IF(Input!I2132&lt;&gt;"",CONCATENATE(Input!I2132,", ",LEFT(Input!H2132,1)),"")</f>
        <v/>
      </c>
      <c r="F2132" s="156"/>
      <c r="G2132" s="157" t="str">
        <f t="shared" si="33"/>
        <v/>
      </c>
      <c r="H2132" s="154" t="str">
        <f>IF(A2132&lt;&gt;"",VLOOKUP(G2132,ScoreRanges!$C$4:$E$8,3),"")</f>
        <v/>
      </c>
      <c r="I2132" s="156"/>
      <c r="J2132" s="129" t="str">
        <f>IF(AND(ConversionTable!$F$2&lt;&gt;"",A2132&lt;&gt;""),VLOOKUP(G2132,ConversionTable!B$2:D$402,3),"")</f>
        <v/>
      </c>
      <c r="K2132" s="66" t="str">
        <f>IF(AND(ConversionTable!$F$2&lt;&gt;"",A2132&lt;&gt;""),VLOOKUP(J2132,ConversionTable!I$4:K$7,3),"")</f>
        <v/>
      </c>
      <c r="M2132" s="66" t="str">
        <f>IF(A2132&lt;&gt;"",(Input!AE2132*ScoringModel!$B$11+Input!AF2132*ScoringModel!$B$21+Input!AG2132*ScoringModel!$B$31)*0.01,"")</f>
        <v/>
      </c>
      <c r="N2132" s="66" t="str">
        <f>IF(A2132&lt;&gt;"",(Input!J2132*ScoringModel!$B$4+Input!K2132*ScoringModel!$B$5+Input!L2132*ScoringModel!$B$6+Input!M2132*ScoringModel!$B$7+Input!N2132*ScoringModel!$B$8+Input!O2132*ScoringModel!$B$9+Input!P2132*ScoringModel!$B$10)*0.01,"")</f>
        <v/>
      </c>
      <c r="O2132" s="66" t="str">
        <f>IF(A2132&lt;&gt;"",(Input!Q2132*ScoringModel!$B$14+Input!R2132*ScoringModel!$B$15+Input!S2132*ScoringModel!$B$16+Input!T2132*ScoringModel!$B$17+Input!U2132*ScoringModel!$B$18+Input!V2132*ScoringModel!$B$19+Input!W2132*ScoringModel!$B$20)*0.01,"")</f>
        <v/>
      </c>
      <c r="P2132" s="66" t="str">
        <f>IF(A2132&lt;&gt;"",(Input!X2132*ScoringModel!$B$24+Input!Y2132*ScoringModel!$B$25+Input!Z2132*ScoringModel!$B$26+Input!AA2132*ScoringModel!$B$27+Input!AB2132*ScoringModel!$B$28+Input!AC2132*ScoringModel!$B$29+Input!AD2132*ScoringModel!$B$30)*0.01,"")</f>
        <v/>
      </c>
    </row>
    <row r="2133" spans="1:16" x14ac:dyDescent="0.25">
      <c r="A2133" s="154" t="str">
        <f>IF(Input!A2133&lt;&gt;"",Input!A2133,"")</f>
        <v/>
      </c>
      <c r="B2133" s="154" t="str">
        <f>IF(Input!D2133&lt;&gt;"",CONCATENATE(Input!D2133,", ",Input!C2133),"")</f>
        <v/>
      </c>
      <c r="C2133" s="154" t="str">
        <f>IF(Input!E2133&lt;&gt;"",Input!E2133,"")</f>
        <v/>
      </c>
      <c r="D2133" s="155" t="str">
        <f>IF(Input!F2133&lt;&gt;"",Input!F2133,"")</f>
        <v/>
      </c>
      <c r="E2133" s="154" t="str">
        <f>IF(Input!I2133&lt;&gt;"",CONCATENATE(Input!I2133,", ",LEFT(Input!H2133,1)),"")</f>
        <v/>
      </c>
      <c r="F2133" s="156"/>
      <c r="G2133" s="157" t="str">
        <f t="shared" si="33"/>
        <v/>
      </c>
      <c r="H2133" s="154" t="str">
        <f>IF(A2133&lt;&gt;"",VLOOKUP(G2133,ScoreRanges!$C$4:$E$8,3),"")</f>
        <v/>
      </c>
      <c r="I2133" s="156"/>
      <c r="J2133" s="129" t="str">
        <f>IF(AND(ConversionTable!$F$2&lt;&gt;"",A2133&lt;&gt;""),VLOOKUP(G2133,ConversionTable!B$2:D$402,3),"")</f>
        <v/>
      </c>
      <c r="K2133" s="66" t="str">
        <f>IF(AND(ConversionTable!$F$2&lt;&gt;"",A2133&lt;&gt;""),VLOOKUP(J2133,ConversionTable!I$4:K$7,3),"")</f>
        <v/>
      </c>
      <c r="M2133" s="66" t="str">
        <f>IF(A2133&lt;&gt;"",(Input!AE2133*ScoringModel!$B$11+Input!AF2133*ScoringModel!$B$21+Input!AG2133*ScoringModel!$B$31)*0.01,"")</f>
        <v/>
      </c>
      <c r="N2133" s="66" t="str">
        <f>IF(A2133&lt;&gt;"",(Input!J2133*ScoringModel!$B$4+Input!K2133*ScoringModel!$B$5+Input!L2133*ScoringModel!$B$6+Input!M2133*ScoringModel!$B$7+Input!N2133*ScoringModel!$B$8+Input!O2133*ScoringModel!$B$9+Input!P2133*ScoringModel!$B$10)*0.01,"")</f>
        <v/>
      </c>
      <c r="O2133" s="66" t="str">
        <f>IF(A2133&lt;&gt;"",(Input!Q2133*ScoringModel!$B$14+Input!R2133*ScoringModel!$B$15+Input!S2133*ScoringModel!$B$16+Input!T2133*ScoringModel!$B$17+Input!U2133*ScoringModel!$B$18+Input!V2133*ScoringModel!$B$19+Input!W2133*ScoringModel!$B$20)*0.01,"")</f>
        <v/>
      </c>
      <c r="P2133" s="66" t="str">
        <f>IF(A2133&lt;&gt;"",(Input!X2133*ScoringModel!$B$24+Input!Y2133*ScoringModel!$B$25+Input!Z2133*ScoringModel!$B$26+Input!AA2133*ScoringModel!$B$27+Input!AB2133*ScoringModel!$B$28+Input!AC2133*ScoringModel!$B$29+Input!AD2133*ScoringModel!$B$30)*0.01,"")</f>
        <v/>
      </c>
    </row>
    <row r="2134" spans="1:16" x14ac:dyDescent="0.25">
      <c r="A2134" s="154" t="str">
        <f>IF(Input!A2134&lt;&gt;"",Input!A2134,"")</f>
        <v/>
      </c>
      <c r="B2134" s="154" t="str">
        <f>IF(Input!D2134&lt;&gt;"",CONCATENATE(Input!D2134,", ",Input!C2134),"")</f>
        <v/>
      </c>
      <c r="C2134" s="154" t="str">
        <f>IF(Input!E2134&lt;&gt;"",Input!E2134,"")</f>
        <v/>
      </c>
      <c r="D2134" s="155" t="str">
        <f>IF(Input!F2134&lt;&gt;"",Input!F2134,"")</f>
        <v/>
      </c>
      <c r="E2134" s="154" t="str">
        <f>IF(Input!I2134&lt;&gt;"",CONCATENATE(Input!I2134,", ",LEFT(Input!H2134,1)),"")</f>
        <v/>
      </c>
      <c r="F2134" s="156"/>
      <c r="G2134" s="157" t="str">
        <f t="shared" si="33"/>
        <v/>
      </c>
      <c r="H2134" s="154" t="str">
        <f>IF(A2134&lt;&gt;"",VLOOKUP(G2134,ScoreRanges!$C$4:$E$8,3),"")</f>
        <v/>
      </c>
      <c r="I2134" s="156"/>
      <c r="J2134" s="129" t="str">
        <f>IF(AND(ConversionTable!$F$2&lt;&gt;"",A2134&lt;&gt;""),VLOOKUP(G2134,ConversionTable!B$2:D$402,3),"")</f>
        <v/>
      </c>
      <c r="K2134" s="66" t="str">
        <f>IF(AND(ConversionTable!$F$2&lt;&gt;"",A2134&lt;&gt;""),VLOOKUP(J2134,ConversionTable!I$4:K$7,3),"")</f>
        <v/>
      </c>
      <c r="M2134" s="66" t="str">
        <f>IF(A2134&lt;&gt;"",(Input!AE2134*ScoringModel!$B$11+Input!AF2134*ScoringModel!$B$21+Input!AG2134*ScoringModel!$B$31)*0.01,"")</f>
        <v/>
      </c>
      <c r="N2134" s="66" t="str">
        <f>IF(A2134&lt;&gt;"",(Input!J2134*ScoringModel!$B$4+Input!K2134*ScoringModel!$B$5+Input!L2134*ScoringModel!$B$6+Input!M2134*ScoringModel!$B$7+Input!N2134*ScoringModel!$B$8+Input!O2134*ScoringModel!$B$9+Input!P2134*ScoringModel!$B$10)*0.01,"")</f>
        <v/>
      </c>
      <c r="O2134" s="66" t="str">
        <f>IF(A2134&lt;&gt;"",(Input!Q2134*ScoringModel!$B$14+Input!R2134*ScoringModel!$B$15+Input!S2134*ScoringModel!$B$16+Input!T2134*ScoringModel!$B$17+Input!U2134*ScoringModel!$B$18+Input!V2134*ScoringModel!$B$19+Input!W2134*ScoringModel!$B$20)*0.01,"")</f>
        <v/>
      </c>
      <c r="P2134" s="66" t="str">
        <f>IF(A2134&lt;&gt;"",(Input!X2134*ScoringModel!$B$24+Input!Y2134*ScoringModel!$B$25+Input!Z2134*ScoringModel!$B$26+Input!AA2134*ScoringModel!$B$27+Input!AB2134*ScoringModel!$B$28+Input!AC2134*ScoringModel!$B$29+Input!AD2134*ScoringModel!$B$30)*0.01,"")</f>
        <v/>
      </c>
    </row>
    <row r="2135" spans="1:16" x14ac:dyDescent="0.25">
      <c r="A2135" s="154" t="str">
        <f>IF(Input!A2135&lt;&gt;"",Input!A2135,"")</f>
        <v/>
      </c>
      <c r="B2135" s="154" t="str">
        <f>IF(Input!D2135&lt;&gt;"",CONCATENATE(Input!D2135,", ",Input!C2135),"")</f>
        <v/>
      </c>
      <c r="C2135" s="154" t="str">
        <f>IF(Input!E2135&lt;&gt;"",Input!E2135,"")</f>
        <v/>
      </c>
      <c r="D2135" s="155" t="str">
        <f>IF(Input!F2135&lt;&gt;"",Input!F2135,"")</f>
        <v/>
      </c>
      <c r="E2135" s="154" t="str">
        <f>IF(Input!I2135&lt;&gt;"",CONCATENATE(Input!I2135,", ",LEFT(Input!H2135,1)),"")</f>
        <v/>
      </c>
      <c r="F2135" s="156"/>
      <c r="G2135" s="157" t="str">
        <f t="shared" si="33"/>
        <v/>
      </c>
      <c r="H2135" s="154" t="str">
        <f>IF(A2135&lt;&gt;"",VLOOKUP(G2135,ScoreRanges!$C$4:$E$8,3),"")</f>
        <v/>
      </c>
      <c r="I2135" s="156"/>
      <c r="J2135" s="129" t="str">
        <f>IF(AND(ConversionTable!$F$2&lt;&gt;"",A2135&lt;&gt;""),VLOOKUP(G2135,ConversionTable!B$2:D$402,3),"")</f>
        <v/>
      </c>
      <c r="K2135" s="66" t="str">
        <f>IF(AND(ConversionTable!$F$2&lt;&gt;"",A2135&lt;&gt;""),VLOOKUP(J2135,ConversionTable!I$4:K$7,3),"")</f>
        <v/>
      </c>
      <c r="M2135" s="66" t="str">
        <f>IF(A2135&lt;&gt;"",(Input!AE2135*ScoringModel!$B$11+Input!AF2135*ScoringModel!$B$21+Input!AG2135*ScoringModel!$B$31)*0.01,"")</f>
        <v/>
      </c>
      <c r="N2135" s="66" t="str">
        <f>IF(A2135&lt;&gt;"",(Input!J2135*ScoringModel!$B$4+Input!K2135*ScoringModel!$B$5+Input!L2135*ScoringModel!$B$6+Input!M2135*ScoringModel!$B$7+Input!N2135*ScoringModel!$B$8+Input!O2135*ScoringModel!$B$9+Input!P2135*ScoringModel!$B$10)*0.01,"")</f>
        <v/>
      </c>
      <c r="O2135" s="66" t="str">
        <f>IF(A2135&lt;&gt;"",(Input!Q2135*ScoringModel!$B$14+Input!R2135*ScoringModel!$B$15+Input!S2135*ScoringModel!$B$16+Input!T2135*ScoringModel!$B$17+Input!U2135*ScoringModel!$B$18+Input!V2135*ScoringModel!$B$19+Input!W2135*ScoringModel!$B$20)*0.01,"")</f>
        <v/>
      </c>
      <c r="P2135" s="66" t="str">
        <f>IF(A2135&lt;&gt;"",(Input!X2135*ScoringModel!$B$24+Input!Y2135*ScoringModel!$B$25+Input!Z2135*ScoringModel!$B$26+Input!AA2135*ScoringModel!$B$27+Input!AB2135*ScoringModel!$B$28+Input!AC2135*ScoringModel!$B$29+Input!AD2135*ScoringModel!$B$30)*0.01,"")</f>
        <v/>
      </c>
    </row>
    <row r="2136" spans="1:16" x14ac:dyDescent="0.25">
      <c r="A2136" s="154" t="str">
        <f>IF(Input!A2136&lt;&gt;"",Input!A2136,"")</f>
        <v/>
      </c>
      <c r="B2136" s="154" t="str">
        <f>IF(Input!D2136&lt;&gt;"",CONCATENATE(Input!D2136,", ",Input!C2136),"")</f>
        <v/>
      </c>
      <c r="C2136" s="154" t="str">
        <f>IF(Input!E2136&lt;&gt;"",Input!E2136,"")</f>
        <v/>
      </c>
      <c r="D2136" s="155" t="str">
        <f>IF(Input!F2136&lt;&gt;"",Input!F2136,"")</f>
        <v/>
      </c>
      <c r="E2136" s="154" t="str">
        <f>IF(Input!I2136&lt;&gt;"",CONCATENATE(Input!I2136,", ",LEFT(Input!H2136,1)),"")</f>
        <v/>
      </c>
      <c r="F2136" s="156"/>
      <c r="G2136" s="157" t="str">
        <f t="shared" si="33"/>
        <v/>
      </c>
      <c r="H2136" s="154" t="str">
        <f>IF(A2136&lt;&gt;"",VLOOKUP(G2136,ScoreRanges!$C$4:$E$8,3),"")</f>
        <v/>
      </c>
      <c r="I2136" s="156"/>
      <c r="J2136" s="129" t="str">
        <f>IF(AND(ConversionTable!$F$2&lt;&gt;"",A2136&lt;&gt;""),VLOOKUP(G2136,ConversionTable!B$2:D$402,3),"")</f>
        <v/>
      </c>
      <c r="K2136" s="66" t="str">
        <f>IF(AND(ConversionTable!$F$2&lt;&gt;"",A2136&lt;&gt;""),VLOOKUP(J2136,ConversionTable!I$4:K$7,3),"")</f>
        <v/>
      </c>
      <c r="M2136" s="66" t="str">
        <f>IF(A2136&lt;&gt;"",(Input!AE2136*ScoringModel!$B$11+Input!AF2136*ScoringModel!$B$21+Input!AG2136*ScoringModel!$B$31)*0.01,"")</f>
        <v/>
      </c>
      <c r="N2136" s="66" t="str">
        <f>IF(A2136&lt;&gt;"",(Input!J2136*ScoringModel!$B$4+Input!K2136*ScoringModel!$B$5+Input!L2136*ScoringModel!$B$6+Input!M2136*ScoringModel!$B$7+Input!N2136*ScoringModel!$B$8+Input!O2136*ScoringModel!$B$9+Input!P2136*ScoringModel!$B$10)*0.01,"")</f>
        <v/>
      </c>
      <c r="O2136" s="66" t="str">
        <f>IF(A2136&lt;&gt;"",(Input!Q2136*ScoringModel!$B$14+Input!R2136*ScoringModel!$B$15+Input!S2136*ScoringModel!$B$16+Input!T2136*ScoringModel!$B$17+Input!U2136*ScoringModel!$B$18+Input!V2136*ScoringModel!$B$19+Input!W2136*ScoringModel!$B$20)*0.01,"")</f>
        <v/>
      </c>
      <c r="P2136" s="66" t="str">
        <f>IF(A2136&lt;&gt;"",(Input!X2136*ScoringModel!$B$24+Input!Y2136*ScoringModel!$B$25+Input!Z2136*ScoringModel!$B$26+Input!AA2136*ScoringModel!$B$27+Input!AB2136*ScoringModel!$B$28+Input!AC2136*ScoringModel!$B$29+Input!AD2136*ScoringModel!$B$30)*0.01,"")</f>
        <v/>
      </c>
    </row>
    <row r="2137" spans="1:16" x14ac:dyDescent="0.25">
      <c r="A2137" s="154" t="str">
        <f>IF(Input!A2137&lt;&gt;"",Input!A2137,"")</f>
        <v/>
      </c>
      <c r="B2137" s="154" t="str">
        <f>IF(Input!D2137&lt;&gt;"",CONCATENATE(Input!D2137,", ",Input!C2137),"")</f>
        <v/>
      </c>
      <c r="C2137" s="154" t="str">
        <f>IF(Input!E2137&lt;&gt;"",Input!E2137,"")</f>
        <v/>
      </c>
      <c r="D2137" s="155" t="str">
        <f>IF(Input!F2137&lt;&gt;"",Input!F2137,"")</f>
        <v/>
      </c>
      <c r="E2137" s="154" t="str">
        <f>IF(Input!I2137&lt;&gt;"",CONCATENATE(Input!I2137,", ",LEFT(Input!H2137,1)),"")</f>
        <v/>
      </c>
      <c r="F2137" s="156"/>
      <c r="G2137" s="157" t="str">
        <f t="shared" si="33"/>
        <v/>
      </c>
      <c r="H2137" s="154" t="str">
        <f>IF(A2137&lt;&gt;"",VLOOKUP(G2137,ScoreRanges!$C$4:$E$8,3),"")</f>
        <v/>
      </c>
      <c r="I2137" s="156"/>
      <c r="J2137" s="129" t="str">
        <f>IF(AND(ConversionTable!$F$2&lt;&gt;"",A2137&lt;&gt;""),VLOOKUP(G2137,ConversionTable!B$2:D$402,3),"")</f>
        <v/>
      </c>
      <c r="K2137" s="66" t="str">
        <f>IF(AND(ConversionTable!$F$2&lt;&gt;"",A2137&lt;&gt;""),VLOOKUP(J2137,ConversionTable!I$4:K$7,3),"")</f>
        <v/>
      </c>
      <c r="M2137" s="66" t="str">
        <f>IF(A2137&lt;&gt;"",(Input!AE2137*ScoringModel!$B$11+Input!AF2137*ScoringModel!$B$21+Input!AG2137*ScoringModel!$B$31)*0.01,"")</f>
        <v/>
      </c>
      <c r="N2137" s="66" t="str">
        <f>IF(A2137&lt;&gt;"",(Input!J2137*ScoringModel!$B$4+Input!K2137*ScoringModel!$B$5+Input!L2137*ScoringModel!$B$6+Input!M2137*ScoringModel!$B$7+Input!N2137*ScoringModel!$B$8+Input!O2137*ScoringModel!$B$9+Input!P2137*ScoringModel!$B$10)*0.01,"")</f>
        <v/>
      </c>
      <c r="O2137" s="66" t="str">
        <f>IF(A2137&lt;&gt;"",(Input!Q2137*ScoringModel!$B$14+Input!R2137*ScoringModel!$B$15+Input!S2137*ScoringModel!$B$16+Input!T2137*ScoringModel!$B$17+Input!U2137*ScoringModel!$B$18+Input!V2137*ScoringModel!$B$19+Input!W2137*ScoringModel!$B$20)*0.01,"")</f>
        <v/>
      </c>
      <c r="P2137" s="66" t="str">
        <f>IF(A2137&lt;&gt;"",(Input!X2137*ScoringModel!$B$24+Input!Y2137*ScoringModel!$B$25+Input!Z2137*ScoringModel!$B$26+Input!AA2137*ScoringModel!$B$27+Input!AB2137*ScoringModel!$B$28+Input!AC2137*ScoringModel!$B$29+Input!AD2137*ScoringModel!$B$30)*0.01,"")</f>
        <v/>
      </c>
    </row>
    <row r="2138" spans="1:16" x14ac:dyDescent="0.25">
      <c r="A2138" s="154" t="str">
        <f>IF(Input!A2138&lt;&gt;"",Input!A2138,"")</f>
        <v/>
      </c>
      <c r="B2138" s="154" t="str">
        <f>IF(Input!D2138&lt;&gt;"",CONCATENATE(Input!D2138,", ",Input!C2138),"")</f>
        <v/>
      </c>
      <c r="C2138" s="154" t="str">
        <f>IF(Input!E2138&lt;&gt;"",Input!E2138,"")</f>
        <v/>
      </c>
      <c r="D2138" s="155" t="str">
        <f>IF(Input!F2138&lt;&gt;"",Input!F2138,"")</f>
        <v/>
      </c>
      <c r="E2138" s="154" t="str">
        <f>IF(Input!I2138&lt;&gt;"",CONCATENATE(Input!I2138,", ",LEFT(Input!H2138,1)),"")</f>
        <v/>
      </c>
      <c r="F2138" s="156"/>
      <c r="G2138" s="157" t="str">
        <f t="shared" si="33"/>
        <v/>
      </c>
      <c r="H2138" s="154" t="str">
        <f>IF(A2138&lt;&gt;"",VLOOKUP(G2138,ScoreRanges!$C$4:$E$8,3),"")</f>
        <v/>
      </c>
      <c r="I2138" s="156"/>
      <c r="J2138" s="129" t="str">
        <f>IF(AND(ConversionTable!$F$2&lt;&gt;"",A2138&lt;&gt;""),VLOOKUP(G2138,ConversionTable!B$2:D$402,3),"")</f>
        <v/>
      </c>
      <c r="K2138" s="66" t="str">
        <f>IF(AND(ConversionTable!$F$2&lt;&gt;"",A2138&lt;&gt;""),VLOOKUP(J2138,ConversionTable!I$4:K$7,3),"")</f>
        <v/>
      </c>
      <c r="M2138" s="66" t="str">
        <f>IF(A2138&lt;&gt;"",(Input!AE2138*ScoringModel!$B$11+Input!AF2138*ScoringModel!$B$21+Input!AG2138*ScoringModel!$B$31)*0.01,"")</f>
        <v/>
      </c>
      <c r="N2138" s="66" t="str">
        <f>IF(A2138&lt;&gt;"",(Input!J2138*ScoringModel!$B$4+Input!K2138*ScoringModel!$B$5+Input!L2138*ScoringModel!$B$6+Input!M2138*ScoringModel!$B$7+Input!N2138*ScoringModel!$B$8+Input!O2138*ScoringModel!$B$9+Input!P2138*ScoringModel!$B$10)*0.01,"")</f>
        <v/>
      </c>
      <c r="O2138" s="66" t="str">
        <f>IF(A2138&lt;&gt;"",(Input!Q2138*ScoringModel!$B$14+Input!R2138*ScoringModel!$B$15+Input!S2138*ScoringModel!$B$16+Input!T2138*ScoringModel!$B$17+Input!U2138*ScoringModel!$B$18+Input!V2138*ScoringModel!$B$19+Input!W2138*ScoringModel!$B$20)*0.01,"")</f>
        <v/>
      </c>
      <c r="P2138" s="66" t="str">
        <f>IF(A2138&lt;&gt;"",(Input!X2138*ScoringModel!$B$24+Input!Y2138*ScoringModel!$B$25+Input!Z2138*ScoringModel!$B$26+Input!AA2138*ScoringModel!$B$27+Input!AB2138*ScoringModel!$B$28+Input!AC2138*ScoringModel!$B$29+Input!AD2138*ScoringModel!$B$30)*0.01,"")</f>
        <v/>
      </c>
    </row>
    <row r="2139" spans="1:16" x14ac:dyDescent="0.25">
      <c r="A2139" s="154" t="str">
        <f>IF(Input!A2139&lt;&gt;"",Input!A2139,"")</f>
        <v/>
      </c>
      <c r="B2139" s="154" t="str">
        <f>IF(Input!D2139&lt;&gt;"",CONCATENATE(Input!D2139,", ",Input!C2139),"")</f>
        <v/>
      </c>
      <c r="C2139" s="154" t="str">
        <f>IF(Input!E2139&lt;&gt;"",Input!E2139,"")</f>
        <v/>
      </c>
      <c r="D2139" s="155" t="str">
        <f>IF(Input!F2139&lt;&gt;"",Input!F2139,"")</f>
        <v/>
      </c>
      <c r="E2139" s="154" t="str">
        <f>IF(Input!I2139&lt;&gt;"",CONCATENATE(Input!I2139,", ",LEFT(Input!H2139,1)),"")</f>
        <v/>
      </c>
      <c r="F2139" s="156"/>
      <c r="G2139" s="157" t="str">
        <f t="shared" si="33"/>
        <v/>
      </c>
      <c r="H2139" s="154" t="str">
        <f>IF(A2139&lt;&gt;"",VLOOKUP(G2139,ScoreRanges!$C$4:$E$8,3),"")</f>
        <v/>
      </c>
      <c r="I2139" s="156"/>
      <c r="J2139" s="129" t="str">
        <f>IF(AND(ConversionTable!$F$2&lt;&gt;"",A2139&lt;&gt;""),VLOOKUP(G2139,ConversionTable!B$2:D$402,3),"")</f>
        <v/>
      </c>
      <c r="K2139" s="66" t="str">
        <f>IF(AND(ConversionTable!$F$2&lt;&gt;"",A2139&lt;&gt;""),VLOOKUP(J2139,ConversionTable!I$4:K$7,3),"")</f>
        <v/>
      </c>
      <c r="M2139" s="66" t="str">
        <f>IF(A2139&lt;&gt;"",(Input!AE2139*ScoringModel!$B$11+Input!AF2139*ScoringModel!$B$21+Input!AG2139*ScoringModel!$B$31)*0.01,"")</f>
        <v/>
      </c>
      <c r="N2139" s="66" t="str">
        <f>IF(A2139&lt;&gt;"",(Input!J2139*ScoringModel!$B$4+Input!K2139*ScoringModel!$B$5+Input!L2139*ScoringModel!$B$6+Input!M2139*ScoringModel!$B$7+Input!N2139*ScoringModel!$B$8+Input!O2139*ScoringModel!$B$9+Input!P2139*ScoringModel!$B$10)*0.01,"")</f>
        <v/>
      </c>
      <c r="O2139" s="66" t="str">
        <f>IF(A2139&lt;&gt;"",(Input!Q2139*ScoringModel!$B$14+Input!R2139*ScoringModel!$B$15+Input!S2139*ScoringModel!$B$16+Input!T2139*ScoringModel!$B$17+Input!U2139*ScoringModel!$B$18+Input!V2139*ScoringModel!$B$19+Input!W2139*ScoringModel!$B$20)*0.01,"")</f>
        <v/>
      </c>
      <c r="P2139" s="66" t="str">
        <f>IF(A2139&lt;&gt;"",(Input!X2139*ScoringModel!$B$24+Input!Y2139*ScoringModel!$B$25+Input!Z2139*ScoringModel!$B$26+Input!AA2139*ScoringModel!$B$27+Input!AB2139*ScoringModel!$B$28+Input!AC2139*ScoringModel!$B$29+Input!AD2139*ScoringModel!$B$30)*0.01,"")</f>
        <v/>
      </c>
    </row>
    <row r="2140" spans="1:16" x14ac:dyDescent="0.25">
      <c r="A2140" s="154" t="str">
        <f>IF(Input!A2140&lt;&gt;"",Input!A2140,"")</f>
        <v/>
      </c>
      <c r="B2140" s="154" t="str">
        <f>IF(Input!D2140&lt;&gt;"",CONCATENATE(Input!D2140,", ",Input!C2140),"")</f>
        <v/>
      </c>
      <c r="C2140" s="154" t="str">
        <f>IF(Input!E2140&lt;&gt;"",Input!E2140,"")</f>
        <v/>
      </c>
      <c r="D2140" s="155" t="str">
        <f>IF(Input!F2140&lt;&gt;"",Input!F2140,"")</f>
        <v/>
      </c>
      <c r="E2140" s="154" t="str">
        <f>IF(Input!I2140&lt;&gt;"",CONCATENATE(Input!I2140,", ",LEFT(Input!H2140,1)),"")</f>
        <v/>
      </c>
      <c r="F2140" s="156"/>
      <c r="G2140" s="157" t="str">
        <f t="shared" si="33"/>
        <v/>
      </c>
      <c r="H2140" s="154" t="str">
        <f>IF(A2140&lt;&gt;"",VLOOKUP(G2140,ScoreRanges!$C$4:$E$8,3),"")</f>
        <v/>
      </c>
      <c r="I2140" s="156"/>
      <c r="J2140" s="129" t="str">
        <f>IF(AND(ConversionTable!$F$2&lt;&gt;"",A2140&lt;&gt;""),VLOOKUP(G2140,ConversionTable!B$2:D$402,3),"")</f>
        <v/>
      </c>
      <c r="K2140" s="66" t="str">
        <f>IF(AND(ConversionTable!$F$2&lt;&gt;"",A2140&lt;&gt;""),VLOOKUP(J2140,ConversionTable!I$4:K$7,3),"")</f>
        <v/>
      </c>
      <c r="M2140" s="66" t="str">
        <f>IF(A2140&lt;&gt;"",(Input!AE2140*ScoringModel!$B$11+Input!AF2140*ScoringModel!$B$21+Input!AG2140*ScoringModel!$B$31)*0.01,"")</f>
        <v/>
      </c>
      <c r="N2140" s="66" t="str">
        <f>IF(A2140&lt;&gt;"",(Input!J2140*ScoringModel!$B$4+Input!K2140*ScoringModel!$B$5+Input!L2140*ScoringModel!$B$6+Input!M2140*ScoringModel!$B$7+Input!N2140*ScoringModel!$B$8+Input!O2140*ScoringModel!$B$9+Input!P2140*ScoringModel!$B$10)*0.01,"")</f>
        <v/>
      </c>
      <c r="O2140" s="66" t="str">
        <f>IF(A2140&lt;&gt;"",(Input!Q2140*ScoringModel!$B$14+Input!R2140*ScoringModel!$B$15+Input!S2140*ScoringModel!$B$16+Input!T2140*ScoringModel!$B$17+Input!U2140*ScoringModel!$B$18+Input!V2140*ScoringModel!$B$19+Input!W2140*ScoringModel!$B$20)*0.01,"")</f>
        <v/>
      </c>
      <c r="P2140" s="66" t="str">
        <f>IF(A2140&lt;&gt;"",(Input!X2140*ScoringModel!$B$24+Input!Y2140*ScoringModel!$B$25+Input!Z2140*ScoringModel!$B$26+Input!AA2140*ScoringModel!$B$27+Input!AB2140*ScoringModel!$B$28+Input!AC2140*ScoringModel!$B$29+Input!AD2140*ScoringModel!$B$30)*0.01,"")</f>
        <v/>
      </c>
    </row>
    <row r="2141" spans="1:16" x14ac:dyDescent="0.25">
      <c r="A2141" s="154" t="str">
        <f>IF(Input!A2141&lt;&gt;"",Input!A2141,"")</f>
        <v/>
      </c>
      <c r="B2141" s="154" t="str">
        <f>IF(Input!D2141&lt;&gt;"",CONCATENATE(Input!D2141,", ",Input!C2141),"")</f>
        <v/>
      </c>
      <c r="C2141" s="154" t="str">
        <f>IF(Input!E2141&lt;&gt;"",Input!E2141,"")</f>
        <v/>
      </c>
      <c r="D2141" s="155" t="str">
        <f>IF(Input!F2141&lt;&gt;"",Input!F2141,"")</f>
        <v/>
      </c>
      <c r="E2141" s="154" t="str">
        <f>IF(Input!I2141&lt;&gt;"",CONCATENATE(Input!I2141,", ",LEFT(Input!H2141,1)),"")</f>
        <v/>
      </c>
      <c r="F2141" s="156"/>
      <c r="G2141" s="157" t="str">
        <f t="shared" si="33"/>
        <v/>
      </c>
      <c r="H2141" s="154" t="str">
        <f>IF(A2141&lt;&gt;"",VLOOKUP(G2141,ScoreRanges!$C$4:$E$8,3),"")</f>
        <v/>
      </c>
      <c r="I2141" s="156"/>
      <c r="J2141" s="129" t="str">
        <f>IF(AND(ConversionTable!$F$2&lt;&gt;"",A2141&lt;&gt;""),VLOOKUP(G2141,ConversionTable!B$2:D$402,3),"")</f>
        <v/>
      </c>
      <c r="K2141" s="66" t="str">
        <f>IF(AND(ConversionTable!$F$2&lt;&gt;"",A2141&lt;&gt;""),VLOOKUP(J2141,ConversionTable!I$4:K$7,3),"")</f>
        <v/>
      </c>
      <c r="M2141" s="66" t="str">
        <f>IF(A2141&lt;&gt;"",(Input!AE2141*ScoringModel!$B$11+Input!AF2141*ScoringModel!$B$21+Input!AG2141*ScoringModel!$B$31)*0.01,"")</f>
        <v/>
      </c>
      <c r="N2141" s="66" t="str">
        <f>IF(A2141&lt;&gt;"",(Input!J2141*ScoringModel!$B$4+Input!K2141*ScoringModel!$B$5+Input!L2141*ScoringModel!$B$6+Input!M2141*ScoringModel!$B$7+Input!N2141*ScoringModel!$B$8+Input!O2141*ScoringModel!$B$9+Input!P2141*ScoringModel!$B$10)*0.01,"")</f>
        <v/>
      </c>
      <c r="O2141" s="66" t="str">
        <f>IF(A2141&lt;&gt;"",(Input!Q2141*ScoringModel!$B$14+Input!R2141*ScoringModel!$B$15+Input!S2141*ScoringModel!$B$16+Input!T2141*ScoringModel!$B$17+Input!U2141*ScoringModel!$B$18+Input!V2141*ScoringModel!$B$19+Input!W2141*ScoringModel!$B$20)*0.01,"")</f>
        <v/>
      </c>
      <c r="P2141" s="66" t="str">
        <f>IF(A2141&lt;&gt;"",(Input!X2141*ScoringModel!$B$24+Input!Y2141*ScoringModel!$B$25+Input!Z2141*ScoringModel!$B$26+Input!AA2141*ScoringModel!$B$27+Input!AB2141*ScoringModel!$B$28+Input!AC2141*ScoringModel!$B$29+Input!AD2141*ScoringModel!$B$30)*0.01,"")</f>
        <v/>
      </c>
    </row>
    <row r="2142" spans="1:16" x14ac:dyDescent="0.25">
      <c r="A2142" s="154" t="str">
        <f>IF(Input!A2142&lt;&gt;"",Input!A2142,"")</f>
        <v/>
      </c>
      <c r="B2142" s="154" t="str">
        <f>IF(Input!D2142&lt;&gt;"",CONCATENATE(Input!D2142,", ",Input!C2142),"")</f>
        <v/>
      </c>
      <c r="C2142" s="154" t="str">
        <f>IF(Input!E2142&lt;&gt;"",Input!E2142,"")</f>
        <v/>
      </c>
      <c r="D2142" s="155" t="str">
        <f>IF(Input!F2142&lt;&gt;"",Input!F2142,"")</f>
        <v/>
      </c>
      <c r="E2142" s="154" t="str">
        <f>IF(Input!I2142&lt;&gt;"",CONCATENATE(Input!I2142,", ",LEFT(Input!H2142,1)),"")</f>
        <v/>
      </c>
      <c r="F2142" s="156"/>
      <c r="G2142" s="157" t="str">
        <f t="shared" si="33"/>
        <v/>
      </c>
      <c r="H2142" s="154" t="str">
        <f>IF(A2142&lt;&gt;"",VLOOKUP(G2142,ScoreRanges!$C$4:$E$8,3),"")</f>
        <v/>
      </c>
      <c r="I2142" s="156"/>
      <c r="J2142" s="129" t="str">
        <f>IF(AND(ConversionTable!$F$2&lt;&gt;"",A2142&lt;&gt;""),VLOOKUP(G2142,ConversionTable!B$2:D$402,3),"")</f>
        <v/>
      </c>
      <c r="K2142" s="66" t="str">
        <f>IF(AND(ConversionTable!$F$2&lt;&gt;"",A2142&lt;&gt;""),VLOOKUP(J2142,ConversionTable!I$4:K$7,3),"")</f>
        <v/>
      </c>
      <c r="M2142" s="66" t="str">
        <f>IF(A2142&lt;&gt;"",(Input!AE2142*ScoringModel!$B$11+Input!AF2142*ScoringModel!$B$21+Input!AG2142*ScoringModel!$B$31)*0.01,"")</f>
        <v/>
      </c>
      <c r="N2142" s="66" t="str">
        <f>IF(A2142&lt;&gt;"",(Input!J2142*ScoringModel!$B$4+Input!K2142*ScoringModel!$B$5+Input!L2142*ScoringModel!$B$6+Input!M2142*ScoringModel!$B$7+Input!N2142*ScoringModel!$B$8+Input!O2142*ScoringModel!$B$9+Input!P2142*ScoringModel!$B$10)*0.01,"")</f>
        <v/>
      </c>
      <c r="O2142" s="66" t="str">
        <f>IF(A2142&lt;&gt;"",(Input!Q2142*ScoringModel!$B$14+Input!R2142*ScoringModel!$B$15+Input!S2142*ScoringModel!$B$16+Input!T2142*ScoringModel!$B$17+Input!U2142*ScoringModel!$B$18+Input!V2142*ScoringModel!$B$19+Input!W2142*ScoringModel!$B$20)*0.01,"")</f>
        <v/>
      </c>
      <c r="P2142" s="66" t="str">
        <f>IF(A2142&lt;&gt;"",(Input!X2142*ScoringModel!$B$24+Input!Y2142*ScoringModel!$B$25+Input!Z2142*ScoringModel!$B$26+Input!AA2142*ScoringModel!$B$27+Input!AB2142*ScoringModel!$B$28+Input!AC2142*ScoringModel!$B$29+Input!AD2142*ScoringModel!$B$30)*0.01,"")</f>
        <v/>
      </c>
    </row>
    <row r="2143" spans="1:16" x14ac:dyDescent="0.25">
      <c r="A2143" s="154" t="str">
        <f>IF(Input!A2143&lt;&gt;"",Input!A2143,"")</f>
        <v/>
      </c>
      <c r="B2143" s="154" t="str">
        <f>IF(Input!D2143&lt;&gt;"",CONCATENATE(Input!D2143,", ",Input!C2143),"")</f>
        <v/>
      </c>
      <c r="C2143" s="154" t="str">
        <f>IF(Input!E2143&lt;&gt;"",Input!E2143,"")</f>
        <v/>
      </c>
      <c r="D2143" s="155" t="str">
        <f>IF(Input!F2143&lt;&gt;"",Input!F2143,"")</f>
        <v/>
      </c>
      <c r="E2143" s="154" t="str">
        <f>IF(Input!I2143&lt;&gt;"",CONCATENATE(Input!I2143,", ",LEFT(Input!H2143,1)),"")</f>
        <v/>
      </c>
      <c r="F2143" s="156"/>
      <c r="G2143" s="157" t="str">
        <f t="shared" si="33"/>
        <v/>
      </c>
      <c r="H2143" s="154" t="str">
        <f>IF(A2143&lt;&gt;"",VLOOKUP(G2143,ScoreRanges!$C$4:$E$8,3),"")</f>
        <v/>
      </c>
      <c r="I2143" s="156"/>
      <c r="J2143" s="129" t="str">
        <f>IF(AND(ConversionTable!$F$2&lt;&gt;"",A2143&lt;&gt;""),VLOOKUP(G2143,ConversionTable!B$2:D$402,3),"")</f>
        <v/>
      </c>
      <c r="K2143" s="66" t="str">
        <f>IF(AND(ConversionTable!$F$2&lt;&gt;"",A2143&lt;&gt;""),VLOOKUP(J2143,ConversionTable!I$4:K$7,3),"")</f>
        <v/>
      </c>
      <c r="M2143" s="66" t="str">
        <f>IF(A2143&lt;&gt;"",(Input!AE2143*ScoringModel!$B$11+Input!AF2143*ScoringModel!$B$21+Input!AG2143*ScoringModel!$B$31)*0.01,"")</f>
        <v/>
      </c>
      <c r="N2143" s="66" t="str">
        <f>IF(A2143&lt;&gt;"",(Input!J2143*ScoringModel!$B$4+Input!K2143*ScoringModel!$B$5+Input!L2143*ScoringModel!$B$6+Input!M2143*ScoringModel!$B$7+Input!N2143*ScoringModel!$B$8+Input!O2143*ScoringModel!$B$9+Input!P2143*ScoringModel!$B$10)*0.01,"")</f>
        <v/>
      </c>
      <c r="O2143" s="66" t="str">
        <f>IF(A2143&lt;&gt;"",(Input!Q2143*ScoringModel!$B$14+Input!R2143*ScoringModel!$B$15+Input!S2143*ScoringModel!$B$16+Input!T2143*ScoringModel!$B$17+Input!U2143*ScoringModel!$B$18+Input!V2143*ScoringModel!$B$19+Input!W2143*ScoringModel!$B$20)*0.01,"")</f>
        <v/>
      </c>
      <c r="P2143" s="66" t="str">
        <f>IF(A2143&lt;&gt;"",(Input!X2143*ScoringModel!$B$24+Input!Y2143*ScoringModel!$B$25+Input!Z2143*ScoringModel!$B$26+Input!AA2143*ScoringModel!$B$27+Input!AB2143*ScoringModel!$B$28+Input!AC2143*ScoringModel!$B$29+Input!AD2143*ScoringModel!$B$30)*0.01,"")</f>
        <v/>
      </c>
    </row>
    <row r="2144" spans="1:16" x14ac:dyDescent="0.25">
      <c r="A2144" s="154" t="str">
        <f>IF(Input!A2144&lt;&gt;"",Input!A2144,"")</f>
        <v/>
      </c>
      <c r="B2144" s="154" t="str">
        <f>IF(Input!D2144&lt;&gt;"",CONCATENATE(Input!D2144,", ",Input!C2144),"")</f>
        <v/>
      </c>
      <c r="C2144" s="154" t="str">
        <f>IF(Input!E2144&lt;&gt;"",Input!E2144,"")</f>
        <v/>
      </c>
      <c r="D2144" s="155" t="str">
        <f>IF(Input!F2144&lt;&gt;"",Input!F2144,"")</f>
        <v/>
      </c>
      <c r="E2144" s="154" t="str">
        <f>IF(Input!I2144&lt;&gt;"",CONCATENATE(Input!I2144,", ",LEFT(Input!H2144,1)),"")</f>
        <v/>
      </c>
      <c r="F2144" s="156"/>
      <c r="G2144" s="157" t="str">
        <f t="shared" si="33"/>
        <v/>
      </c>
      <c r="H2144" s="154" t="str">
        <f>IF(A2144&lt;&gt;"",VLOOKUP(G2144,ScoreRanges!$C$4:$E$8,3),"")</f>
        <v/>
      </c>
      <c r="I2144" s="156"/>
      <c r="J2144" s="129" t="str">
        <f>IF(AND(ConversionTable!$F$2&lt;&gt;"",A2144&lt;&gt;""),VLOOKUP(G2144,ConversionTable!B$2:D$402,3),"")</f>
        <v/>
      </c>
      <c r="K2144" s="66" t="str">
        <f>IF(AND(ConversionTable!$F$2&lt;&gt;"",A2144&lt;&gt;""),VLOOKUP(J2144,ConversionTable!I$4:K$7,3),"")</f>
        <v/>
      </c>
      <c r="M2144" s="66" t="str">
        <f>IF(A2144&lt;&gt;"",(Input!AE2144*ScoringModel!$B$11+Input!AF2144*ScoringModel!$B$21+Input!AG2144*ScoringModel!$B$31)*0.01,"")</f>
        <v/>
      </c>
      <c r="N2144" s="66" t="str">
        <f>IF(A2144&lt;&gt;"",(Input!J2144*ScoringModel!$B$4+Input!K2144*ScoringModel!$B$5+Input!L2144*ScoringModel!$B$6+Input!M2144*ScoringModel!$B$7+Input!N2144*ScoringModel!$B$8+Input!O2144*ScoringModel!$B$9+Input!P2144*ScoringModel!$B$10)*0.01,"")</f>
        <v/>
      </c>
      <c r="O2144" s="66" t="str">
        <f>IF(A2144&lt;&gt;"",(Input!Q2144*ScoringModel!$B$14+Input!R2144*ScoringModel!$B$15+Input!S2144*ScoringModel!$B$16+Input!T2144*ScoringModel!$B$17+Input!U2144*ScoringModel!$B$18+Input!V2144*ScoringModel!$B$19+Input!W2144*ScoringModel!$B$20)*0.01,"")</f>
        <v/>
      </c>
      <c r="P2144" s="66" t="str">
        <f>IF(A2144&lt;&gt;"",(Input!X2144*ScoringModel!$B$24+Input!Y2144*ScoringModel!$B$25+Input!Z2144*ScoringModel!$B$26+Input!AA2144*ScoringModel!$B$27+Input!AB2144*ScoringModel!$B$28+Input!AC2144*ScoringModel!$B$29+Input!AD2144*ScoringModel!$B$30)*0.01,"")</f>
        <v/>
      </c>
    </row>
    <row r="2145" spans="1:16" x14ac:dyDescent="0.25">
      <c r="A2145" s="154" t="str">
        <f>IF(Input!A2145&lt;&gt;"",Input!A2145,"")</f>
        <v/>
      </c>
      <c r="B2145" s="154" t="str">
        <f>IF(Input!D2145&lt;&gt;"",CONCATENATE(Input!D2145,", ",Input!C2145),"")</f>
        <v/>
      </c>
      <c r="C2145" s="154" t="str">
        <f>IF(Input!E2145&lt;&gt;"",Input!E2145,"")</f>
        <v/>
      </c>
      <c r="D2145" s="155" t="str">
        <f>IF(Input!F2145&lt;&gt;"",Input!F2145,"")</f>
        <v/>
      </c>
      <c r="E2145" s="154" t="str">
        <f>IF(Input!I2145&lt;&gt;"",CONCATENATE(Input!I2145,", ",LEFT(Input!H2145,1)),"")</f>
        <v/>
      </c>
      <c r="F2145" s="156"/>
      <c r="G2145" s="157" t="str">
        <f t="shared" si="33"/>
        <v/>
      </c>
      <c r="H2145" s="154" t="str">
        <f>IF(A2145&lt;&gt;"",VLOOKUP(G2145,ScoreRanges!$C$4:$E$8,3),"")</f>
        <v/>
      </c>
      <c r="I2145" s="156"/>
      <c r="J2145" s="129" t="str">
        <f>IF(AND(ConversionTable!$F$2&lt;&gt;"",A2145&lt;&gt;""),VLOOKUP(G2145,ConversionTable!B$2:D$402,3),"")</f>
        <v/>
      </c>
      <c r="K2145" s="66" t="str">
        <f>IF(AND(ConversionTable!$F$2&lt;&gt;"",A2145&lt;&gt;""),VLOOKUP(J2145,ConversionTable!I$4:K$7,3),"")</f>
        <v/>
      </c>
      <c r="M2145" s="66" t="str">
        <f>IF(A2145&lt;&gt;"",(Input!AE2145*ScoringModel!$B$11+Input!AF2145*ScoringModel!$B$21+Input!AG2145*ScoringModel!$B$31)*0.01,"")</f>
        <v/>
      </c>
      <c r="N2145" s="66" t="str">
        <f>IF(A2145&lt;&gt;"",(Input!J2145*ScoringModel!$B$4+Input!K2145*ScoringModel!$B$5+Input!L2145*ScoringModel!$B$6+Input!M2145*ScoringModel!$B$7+Input!N2145*ScoringModel!$B$8+Input!O2145*ScoringModel!$B$9+Input!P2145*ScoringModel!$B$10)*0.01,"")</f>
        <v/>
      </c>
      <c r="O2145" s="66" t="str">
        <f>IF(A2145&lt;&gt;"",(Input!Q2145*ScoringModel!$B$14+Input!R2145*ScoringModel!$B$15+Input!S2145*ScoringModel!$B$16+Input!T2145*ScoringModel!$B$17+Input!U2145*ScoringModel!$B$18+Input!V2145*ScoringModel!$B$19+Input!W2145*ScoringModel!$B$20)*0.01,"")</f>
        <v/>
      </c>
      <c r="P2145" s="66" t="str">
        <f>IF(A2145&lt;&gt;"",(Input!X2145*ScoringModel!$B$24+Input!Y2145*ScoringModel!$B$25+Input!Z2145*ScoringModel!$B$26+Input!AA2145*ScoringModel!$B$27+Input!AB2145*ScoringModel!$B$28+Input!AC2145*ScoringModel!$B$29+Input!AD2145*ScoringModel!$B$30)*0.01,"")</f>
        <v/>
      </c>
    </row>
    <row r="2146" spans="1:16" x14ac:dyDescent="0.25">
      <c r="A2146" s="154" t="str">
        <f>IF(Input!A2146&lt;&gt;"",Input!A2146,"")</f>
        <v/>
      </c>
      <c r="B2146" s="154" t="str">
        <f>IF(Input!D2146&lt;&gt;"",CONCATENATE(Input!D2146,", ",Input!C2146),"")</f>
        <v/>
      </c>
      <c r="C2146" s="154" t="str">
        <f>IF(Input!E2146&lt;&gt;"",Input!E2146,"")</f>
        <v/>
      </c>
      <c r="D2146" s="155" t="str">
        <f>IF(Input!F2146&lt;&gt;"",Input!F2146,"")</f>
        <v/>
      </c>
      <c r="E2146" s="154" t="str">
        <f>IF(Input!I2146&lt;&gt;"",CONCATENATE(Input!I2146,", ",LEFT(Input!H2146,1)),"")</f>
        <v/>
      </c>
      <c r="F2146" s="156"/>
      <c r="G2146" s="157" t="str">
        <f t="shared" si="33"/>
        <v/>
      </c>
      <c r="H2146" s="154" t="str">
        <f>IF(A2146&lt;&gt;"",VLOOKUP(G2146,ScoreRanges!$C$4:$E$8,3),"")</f>
        <v/>
      </c>
      <c r="I2146" s="156"/>
      <c r="J2146" s="129" t="str">
        <f>IF(AND(ConversionTable!$F$2&lt;&gt;"",A2146&lt;&gt;""),VLOOKUP(G2146,ConversionTable!B$2:D$402,3),"")</f>
        <v/>
      </c>
      <c r="K2146" s="66" t="str">
        <f>IF(AND(ConversionTable!$F$2&lt;&gt;"",A2146&lt;&gt;""),VLOOKUP(J2146,ConversionTable!I$4:K$7,3),"")</f>
        <v/>
      </c>
      <c r="M2146" s="66" t="str">
        <f>IF(A2146&lt;&gt;"",(Input!AE2146*ScoringModel!$B$11+Input!AF2146*ScoringModel!$B$21+Input!AG2146*ScoringModel!$B$31)*0.01,"")</f>
        <v/>
      </c>
      <c r="N2146" s="66" t="str">
        <f>IF(A2146&lt;&gt;"",(Input!J2146*ScoringModel!$B$4+Input!K2146*ScoringModel!$B$5+Input!L2146*ScoringModel!$B$6+Input!M2146*ScoringModel!$B$7+Input!N2146*ScoringModel!$B$8+Input!O2146*ScoringModel!$B$9+Input!P2146*ScoringModel!$B$10)*0.01,"")</f>
        <v/>
      </c>
      <c r="O2146" s="66" t="str">
        <f>IF(A2146&lt;&gt;"",(Input!Q2146*ScoringModel!$B$14+Input!R2146*ScoringModel!$B$15+Input!S2146*ScoringModel!$B$16+Input!T2146*ScoringModel!$B$17+Input!U2146*ScoringModel!$B$18+Input!V2146*ScoringModel!$B$19+Input!W2146*ScoringModel!$B$20)*0.01,"")</f>
        <v/>
      </c>
      <c r="P2146" s="66" t="str">
        <f>IF(A2146&lt;&gt;"",(Input!X2146*ScoringModel!$B$24+Input!Y2146*ScoringModel!$B$25+Input!Z2146*ScoringModel!$B$26+Input!AA2146*ScoringModel!$B$27+Input!AB2146*ScoringModel!$B$28+Input!AC2146*ScoringModel!$B$29+Input!AD2146*ScoringModel!$B$30)*0.01,"")</f>
        <v/>
      </c>
    </row>
    <row r="2147" spans="1:16" x14ac:dyDescent="0.25">
      <c r="A2147" s="154" t="str">
        <f>IF(Input!A2147&lt;&gt;"",Input!A2147,"")</f>
        <v/>
      </c>
      <c r="B2147" s="154" t="str">
        <f>IF(Input!D2147&lt;&gt;"",CONCATENATE(Input!D2147,", ",Input!C2147),"")</f>
        <v/>
      </c>
      <c r="C2147" s="154" t="str">
        <f>IF(Input!E2147&lt;&gt;"",Input!E2147,"")</f>
        <v/>
      </c>
      <c r="D2147" s="155" t="str">
        <f>IF(Input!F2147&lt;&gt;"",Input!F2147,"")</f>
        <v/>
      </c>
      <c r="E2147" s="154" t="str">
        <f>IF(Input!I2147&lt;&gt;"",CONCATENATE(Input!I2147,", ",LEFT(Input!H2147,1)),"")</f>
        <v/>
      </c>
      <c r="F2147" s="156"/>
      <c r="G2147" s="157" t="str">
        <f t="shared" si="33"/>
        <v/>
      </c>
      <c r="H2147" s="154" t="str">
        <f>IF(A2147&lt;&gt;"",VLOOKUP(G2147,ScoreRanges!$C$4:$E$8,3),"")</f>
        <v/>
      </c>
      <c r="I2147" s="156"/>
      <c r="J2147" s="129" t="str">
        <f>IF(AND(ConversionTable!$F$2&lt;&gt;"",A2147&lt;&gt;""),VLOOKUP(G2147,ConversionTable!B$2:D$402,3),"")</f>
        <v/>
      </c>
      <c r="K2147" s="66" t="str">
        <f>IF(AND(ConversionTable!$F$2&lt;&gt;"",A2147&lt;&gt;""),VLOOKUP(J2147,ConversionTable!I$4:K$7,3),"")</f>
        <v/>
      </c>
      <c r="M2147" s="66" t="str">
        <f>IF(A2147&lt;&gt;"",(Input!AE2147*ScoringModel!$B$11+Input!AF2147*ScoringModel!$B$21+Input!AG2147*ScoringModel!$B$31)*0.01,"")</f>
        <v/>
      </c>
      <c r="N2147" s="66" t="str">
        <f>IF(A2147&lt;&gt;"",(Input!J2147*ScoringModel!$B$4+Input!K2147*ScoringModel!$B$5+Input!L2147*ScoringModel!$B$6+Input!M2147*ScoringModel!$B$7+Input!N2147*ScoringModel!$B$8+Input!O2147*ScoringModel!$B$9+Input!P2147*ScoringModel!$B$10)*0.01,"")</f>
        <v/>
      </c>
      <c r="O2147" s="66" t="str">
        <f>IF(A2147&lt;&gt;"",(Input!Q2147*ScoringModel!$B$14+Input!R2147*ScoringModel!$B$15+Input!S2147*ScoringModel!$B$16+Input!T2147*ScoringModel!$B$17+Input!U2147*ScoringModel!$B$18+Input!V2147*ScoringModel!$B$19+Input!W2147*ScoringModel!$B$20)*0.01,"")</f>
        <v/>
      </c>
      <c r="P2147" s="66" t="str">
        <f>IF(A2147&lt;&gt;"",(Input!X2147*ScoringModel!$B$24+Input!Y2147*ScoringModel!$B$25+Input!Z2147*ScoringModel!$B$26+Input!AA2147*ScoringModel!$B$27+Input!AB2147*ScoringModel!$B$28+Input!AC2147*ScoringModel!$B$29+Input!AD2147*ScoringModel!$B$30)*0.01,"")</f>
        <v/>
      </c>
    </row>
    <row r="2148" spans="1:16" x14ac:dyDescent="0.25">
      <c r="A2148" s="154" t="str">
        <f>IF(Input!A2148&lt;&gt;"",Input!A2148,"")</f>
        <v/>
      </c>
      <c r="B2148" s="154" t="str">
        <f>IF(Input!D2148&lt;&gt;"",CONCATENATE(Input!D2148,", ",Input!C2148),"")</f>
        <v/>
      </c>
      <c r="C2148" s="154" t="str">
        <f>IF(Input!E2148&lt;&gt;"",Input!E2148,"")</f>
        <v/>
      </c>
      <c r="D2148" s="155" t="str">
        <f>IF(Input!F2148&lt;&gt;"",Input!F2148,"")</f>
        <v/>
      </c>
      <c r="E2148" s="154" t="str">
        <f>IF(Input!I2148&lt;&gt;"",CONCATENATE(Input!I2148,", ",LEFT(Input!H2148,1)),"")</f>
        <v/>
      </c>
      <c r="F2148" s="156"/>
      <c r="G2148" s="157" t="str">
        <f t="shared" si="33"/>
        <v/>
      </c>
      <c r="H2148" s="154" t="str">
        <f>IF(A2148&lt;&gt;"",VLOOKUP(G2148,ScoreRanges!$C$4:$E$8,3),"")</f>
        <v/>
      </c>
      <c r="I2148" s="156"/>
      <c r="J2148" s="129" t="str">
        <f>IF(AND(ConversionTable!$F$2&lt;&gt;"",A2148&lt;&gt;""),VLOOKUP(G2148,ConversionTable!B$2:D$402,3),"")</f>
        <v/>
      </c>
      <c r="K2148" s="66" t="str">
        <f>IF(AND(ConversionTable!$F$2&lt;&gt;"",A2148&lt;&gt;""),VLOOKUP(J2148,ConversionTable!I$4:K$7,3),"")</f>
        <v/>
      </c>
      <c r="M2148" s="66" t="str">
        <f>IF(A2148&lt;&gt;"",(Input!AE2148*ScoringModel!$B$11+Input!AF2148*ScoringModel!$B$21+Input!AG2148*ScoringModel!$B$31)*0.01,"")</f>
        <v/>
      </c>
      <c r="N2148" s="66" t="str">
        <f>IF(A2148&lt;&gt;"",(Input!J2148*ScoringModel!$B$4+Input!K2148*ScoringModel!$B$5+Input!L2148*ScoringModel!$B$6+Input!M2148*ScoringModel!$B$7+Input!N2148*ScoringModel!$B$8+Input!O2148*ScoringModel!$B$9+Input!P2148*ScoringModel!$B$10)*0.01,"")</f>
        <v/>
      </c>
      <c r="O2148" s="66" t="str">
        <f>IF(A2148&lt;&gt;"",(Input!Q2148*ScoringModel!$B$14+Input!R2148*ScoringModel!$B$15+Input!S2148*ScoringModel!$B$16+Input!T2148*ScoringModel!$B$17+Input!U2148*ScoringModel!$B$18+Input!V2148*ScoringModel!$B$19+Input!W2148*ScoringModel!$B$20)*0.01,"")</f>
        <v/>
      </c>
      <c r="P2148" s="66" t="str">
        <f>IF(A2148&lt;&gt;"",(Input!X2148*ScoringModel!$B$24+Input!Y2148*ScoringModel!$B$25+Input!Z2148*ScoringModel!$B$26+Input!AA2148*ScoringModel!$B$27+Input!AB2148*ScoringModel!$B$28+Input!AC2148*ScoringModel!$B$29+Input!AD2148*ScoringModel!$B$30)*0.01,"")</f>
        <v/>
      </c>
    </row>
    <row r="2149" spans="1:16" x14ac:dyDescent="0.25">
      <c r="A2149" s="154" t="str">
        <f>IF(Input!A2149&lt;&gt;"",Input!A2149,"")</f>
        <v/>
      </c>
      <c r="B2149" s="154" t="str">
        <f>IF(Input!D2149&lt;&gt;"",CONCATENATE(Input!D2149,", ",Input!C2149),"")</f>
        <v/>
      </c>
      <c r="C2149" s="154" t="str">
        <f>IF(Input!E2149&lt;&gt;"",Input!E2149,"")</f>
        <v/>
      </c>
      <c r="D2149" s="155" t="str">
        <f>IF(Input!F2149&lt;&gt;"",Input!F2149,"")</f>
        <v/>
      </c>
      <c r="E2149" s="154" t="str">
        <f>IF(Input!I2149&lt;&gt;"",CONCATENATE(Input!I2149,", ",LEFT(Input!H2149,1)),"")</f>
        <v/>
      </c>
      <c r="F2149" s="156"/>
      <c r="G2149" s="157" t="str">
        <f t="shared" si="33"/>
        <v/>
      </c>
      <c r="H2149" s="154" t="str">
        <f>IF(A2149&lt;&gt;"",VLOOKUP(G2149,ScoreRanges!$C$4:$E$8,3),"")</f>
        <v/>
      </c>
      <c r="I2149" s="156"/>
      <c r="J2149" s="129" t="str">
        <f>IF(AND(ConversionTable!$F$2&lt;&gt;"",A2149&lt;&gt;""),VLOOKUP(G2149,ConversionTable!B$2:D$402,3),"")</f>
        <v/>
      </c>
      <c r="K2149" s="66" t="str">
        <f>IF(AND(ConversionTable!$F$2&lt;&gt;"",A2149&lt;&gt;""),VLOOKUP(J2149,ConversionTable!I$4:K$7,3),"")</f>
        <v/>
      </c>
      <c r="M2149" s="66" t="str">
        <f>IF(A2149&lt;&gt;"",(Input!AE2149*ScoringModel!$B$11+Input!AF2149*ScoringModel!$B$21+Input!AG2149*ScoringModel!$B$31)*0.01,"")</f>
        <v/>
      </c>
      <c r="N2149" s="66" t="str">
        <f>IF(A2149&lt;&gt;"",(Input!J2149*ScoringModel!$B$4+Input!K2149*ScoringModel!$B$5+Input!L2149*ScoringModel!$B$6+Input!M2149*ScoringModel!$B$7+Input!N2149*ScoringModel!$B$8+Input!O2149*ScoringModel!$B$9+Input!P2149*ScoringModel!$B$10)*0.01,"")</f>
        <v/>
      </c>
      <c r="O2149" s="66" t="str">
        <f>IF(A2149&lt;&gt;"",(Input!Q2149*ScoringModel!$B$14+Input!R2149*ScoringModel!$B$15+Input!S2149*ScoringModel!$B$16+Input!T2149*ScoringModel!$B$17+Input!U2149*ScoringModel!$B$18+Input!V2149*ScoringModel!$B$19+Input!W2149*ScoringModel!$B$20)*0.01,"")</f>
        <v/>
      </c>
      <c r="P2149" s="66" t="str">
        <f>IF(A2149&lt;&gt;"",(Input!X2149*ScoringModel!$B$24+Input!Y2149*ScoringModel!$B$25+Input!Z2149*ScoringModel!$B$26+Input!AA2149*ScoringModel!$B$27+Input!AB2149*ScoringModel!$B$28+Input!AC2149*ScoringModel!$B$29+Input!AD2149*ScoringModel!$B$30)*0.01,"")</f>
        <v/>
      </c>
    </row>
    <row r="2150" spans="1:16" x14ac:dyDescent="0.25">
      <c r="A2150" s="154" t="str">
        <f>IF(Input!A2150&lt;&gt;"",Input!A2150,"")</f>
        <v/>
      </c>
      <c r="B2150" s="154" t="str">
        <f>IF(Input!D2150&lt;&gt;"",CONCATENATE(Input!D2150,", ",Input!C2150),"")</f>
        <v/>
      </c>
      <c r="C2150" s="154" t="str">
        <f>IF(Input!E2150&lt;&gt;"",Input!E2150,"")</f>
        <v/>
      </c>
      <c r="D2150" s="155" t="str">
        <f>IF(Input!F2150&lt;&gt;"",Input!F2150,"")</f>
        <v/>
      </c>
      <c r="E2150" s="154" t="str">
        <f>IF(Input!I2150&lt;&gt;"",CONCATENATE(Input!I2150,", ",LEFT(Input!H2150,1)),"")</f>
        <v/>
      </c>
      <c r="F2150" s="156"/>
      <c r="G2150" s="157" t="str">
        <f t="shared" si="33"/>
        <v/>
      </c>
      <c r="H2150" s="154" t="str">
        <f>IF(A2150&lt;&gt;"",VLOOKUP(G2150,ScoreRanges!$C$4:$E$8,3),"")</f>
        <v/>
      </c>
      <c r="I2150" s="156"/>
      <c r="J2150" s="129" t="str">
        <f>IF(AND(ConversionTable!$F$2&lt;&gt;"",A2150&lt;&gt;""),VLOOKUP(G2150,ConversionTable!B$2:D$402,3),"")</f>
        <v/>
      </c>
      <c r="K2150" s="66" t="str">
        <f>IF(AND(ConversionTable!$F$2&lt;&gt;"",A2150&lt;&gt;""),VLOOKUP(J2150,ConversionTable!I$4:K$7,3),"")</f>
        <v/>
      </c>
      <c r="M2150" s="66" t="str">
        <f>IF(A2150&lt;&gt;"",(Input!AE2150*ScoringModel!$B$11+Input!AF2150*ScoringModel!$B$21+Input!AG2150*ScoringModel!$B$31)*0.01,"")</f>
        <v/>
      </c>
      <c r="N2150" s="66" t="str">
        <f>IF(A2150&lt;&gt;"",(Input!J2150*ScoringModel!$B$4+Input!K2150*ScoringModel!$B$5+Input!L2150*ScoringModel!$B$6+Input!M2150*ScoringModel!$B$7+Input!N2150*ScoringModel!$B$8+Input!O2150*ScoringModel!$B$9+Input!P2150*ScoringModel!$B$10)*0.01,"")</f>
        <v/>
      </c>
      <c r="O2150" s="66" t="str">
        <f>IF(A2150&lt;&gt;"",(Input!Q2150*ScoringModel!$B$14+Input!R2150*ScoringModel!$B$15+Input!S2150*ScoringModel!$B$16+Input!T2150*ScoringModel!$B$17+Input!U2150*ScoringModel!$B$18+Input!V2150*ScoringModel!$B$19+Input!W2150*ScoringModel!$B$20)*0.01,"")</f>
        <v/>
      </c>
      <c r="P2150" s="66" t="str">
        <f>IF(A2150&lt;&gt;"",(Input!X2150*ScoringModel!$B$24+Input!Y2150*ScoringModel!$B$25+Input!Z2150*ScoringModel!$B$26+Input!AA2150*ScoringModel!$B$27+Input!AB2150*ScoringModel!$B$28+Input!AC2150*ScoringModel!$B$29+Input!AD2150*ScoringModel!$B$30)*0.01,"")</f>
        <v/>
      </c>
    </row>
    <row r="2151" spans="1:16" x14ac:dyDescent="0.25">
      <c r="A2151" s="154" t="str">
        <f>IF(Input!A2151&lt;&gt;"",Input!A2151,"")</f>
        <v/>
      </c>
      <c r="B2151" s="154" t="str">
        <f>IF(Input!D2151&lt;&gt;"",CONCATENATE(Input!D2151,", ",Input!C2151),"")</f>
        <v/>
      </c>
      <c r="C2151" s="154" t="str">
        <f>IF(Input!E2151&lt;&gt;"",Input!E2151,"")</f>
        <v/>
      </c>
      <c r="D2151" s="155" t="str">
        <f>IF(Input!F2151&lt;&gt;"",Input!F2151,"")</f>
        <v/>
      </c>
      <c r="E2151" s="154" t="str">
        <f>IF(Input!I2151&lt;&gt;"",CONCATENATE(Input!I2151,", ",LEFT(Input!H2151,1)),"")</f>
        <v/>
      </c>
      <c r="F2151" s="156"/>
      <c r="G2151" s="157" t="str">
        <f t="shared" si="33"/>
        <v/>
      </c>
      <c r="H2151" s="154" t="str">
        <f>IF(A2151&lt;&gt;"",VLOOKUP(G2151,ScoreRanges!$C$4:$E$8,3),"")</f>
        <v/>
      </c>
      <c r="I2151" s="156"/>
      <c r="J2151" s="129" t="str">
        <f>IF(AND(ConversionTable!$F$2&lt;&gt;"",A2151&lt;&gt;""),VLOOKUP(G2151,ConversionTable!B$2:D$402,3),"")</f>
        <v/>
      </c>
      <c r="K2151" s="66" t="str">
        <f>IF(AND(ConversionTable!$F$2&lt;&gt;"",A2151&lt;&gt;""),VLOOKUP(J2151,ConversionTable!I$4:K$7,3),"")</f>
        <v/>
      </c>
      <c r="M2151" s="66" t="str">
        <f>IF(A2151&lt;&gt;"",(Input!AE2151*ScoringModel!$B$11+Input!AF2151*ScoringModel!$B$21+Input!AG2151*ScoringModel!$B$31)*0.01,"")</f>
        <v/>
      </c>
      <c r="N2151" s="66" t="str">
        <f>IF(A2151&lt;&gt;"",(Input!J2151*ScoringModel!$B$4+Input!K2151*ScoringModel!$B$5+Input!L2151*ScoringModel!$B$6+Input!M2151*ScoringModel!$B$7+Input!N2151*ScoringModel!$B$8+Input!O2151*ScoringModel!$B$9+Input!P2151*ScoringModel!$B$10)*0.01,"")</f>
        <v/>
      </c>
      <c r="O2151" s="66" t="str">
        <f>IF(A2151&lt;&gt;"",(Input!Q2151*ScoringModel!$B$14+Input!R2151*ScoringModel!$B$15+Input!S2151*ScoringModel!$B$16+Input!T2151*ScoringModel!$B$17+Input!U2151*ScoringModel!$B$18+Input!V2151*ScoringModel!$B$19+Input!W2151*ScoringModel!$B$20)*0.01,"")</f>
        <v/>
      </c>
      <c r="P2151" s="66" t="str">
        <f>IF(A2151&lt;&gt;"",(Input!X2151*ScoringModel!$B$24+Input!Y2151*ScoringModel!$B$25+Input!Z2151*ScoringModel!$B$26+Input!AA2151*ScoringModel!$B$27+Input!AB2151*ScoringModel!$B$28+Input!AC2151*ScoringModel!$B$29+Input!AD2151*ScoringModel!$B$30)*0.01,"")</f>
        <v/>
      </c>
    </row>
    <row r="2152" spans="1:16" x14ac:dyDescent="0.25">
      <c r="A2152" s="154" t="str">
        <f>IF(Input!A2152&lt;&gt;"",Input!A2152,"")</f>
        <v/>
      </c>
      <c r="B2152" s="154" t="str">
        <f>IF(Input!D2152&lt;&gt;"",CONCATENATE(Input!D2152,", ",Input!C2152),"")</f>
        <v/>
      </c>
      <c r="C2152" s="154" t="str">
        <f>IF(Input!E2152&lt;&gt;"",Input!E2152,"")</f>
        <v/>
      </c>
      <c r="D2152" s="155" t="str">
        <f>IF(Input!F2152&lt;&gt;"",Input!F2152,"")</f>
        <v/>
      </c>
      <c r="E2152" s="154" t="str">
        <f>IF(Input!I2152&lt;&gt;"",CONCATENATE(Input!I2152,", ",LEFT(Input!H2152,1)),"")</f>
        <v/>
      </c>
      <c r="F2152" s="156"/>
      <c r="G2152" s="157" t="str">
        <f t="shared" si="33"/>
        <v/>
      </c>
      <c r="H2152" s="154" t="str">
        <f>IF(A2152&lt;&gt;"",VLOOKUP(G2152,ScoreRanges!$C$4:$E$8,3),"")</f>
        <v/>
      </c>
      <c r="I2152" s="156"/>
      <c r="J2152" s="129" t="str">
        <f>IF(AND(ConversionTable!$F$2&lt;&gt;"",A2152&lt;&gt;""),VLOOKUP(G2152,ConversionTable!B$2:D$402,3),"")</f>
        <v/>
      </c>
      <c r="K2152" s="66" t="str">
        <f>IF(AND(ConversionTable!$F$2&lt;&gt;"",A2152&lt;&gt;""),VLOOKUP(J2152,ConversionTable!I$4:K$7,3),"")</f>
        <v/>
      </c>
      <c r="M2152" s="66" t="str">
        <f>IF(A2152&lt;&gt;"",(Input!AE2152*ScoringModel!$B$11+Input!AF2152*ScoringModel!$B$21+Input!AG2152*ScoringModel!$B$31)*0.01,"")</f>
        <v/>
      </c>
      <c r="N2152" s="66" t="str">
        <f>IF(A2152&lt;&gt;"",(Input!J2152*ScoringModel!$B$4+Input!K2152*ScoringModel!$B$5+Input!L2152*ScoringModel!$B$6+Input!M2152*ScoringModel!$B$7+Input!N2152*ScoringModel!$B$8+Input!O2152*ScoringModel!$B$9+Input!P2152*ScoringModel!$B$10)*0.01,"")</f>
        <v/>
      </c>
      <c r="O2152" s="66" t="str">
        <f>IF(A2152&lt;&gt;"",(Input!Q2152*ScoringModel!$B$14+Input!R2152*ScoringModel!$B$15+Input!S2152*ScoringModel!$B$16+Input!T2152*ScoringModel!$B$17+Input!U2152*ScoringModel!$B$18+Input!V2152*ScoringModel!$B$19+Input!W2152*ScoringModel!$B$20)*0.01,"")</f>
        <v/>
      </c>
      <c r="P2152" s="66" t="str">
        <f>IF(A2152&lt;&gt;"",(Input!X2152*ScoringModel!$B$24+Input!Y2152*ScoringModel!$B$25+Input!Z2152*ScoringModel!$B$26+Input!AA2152*ScoringModel!$B$27+Input!AB2152*ScoringModel!$B$28+Input!AC2152*ScoringModel!$B$29+Input!AD2152*ScoringModel!$B$30)*0.01,"")</f>
        <v/>
      </c>
    </row>
    <row r="2153" spans="1:16" x14ac:dyDescent="0.25">
      <c r="A2153" s="154" t="str">
        <f>IF(Input!A2153&lt;&gt;"",Input!A2153,"")</f>
        <v/>
      </c>
      <c r="B2153" s="154" t="str">
        <f>IF(Input!D2153&lt;&gt;"",CONCATENATE(Input!D2153,", ",Input!C2153),"")</f>
        <v/>
      </c>
      <c r="C2153" s="154" t="str">
        <f>IF(Input!E2153&lt;&gt;"",Input!E2153,"")</f>
        <v/>
      </c>
      <c r="D2153" s="155" t="str">
        <f>IF(Input!F2153&lt;&gt;"",Input!F2153,"")</f>
        <v/>
      </c>
      <c r="E2153" s="154" t="str">
        <f>IF(Input!I2153&lt;&gt;"",CONCATENATE(Input!I2153,", ",LEFT(Input!H2153,1)),"")</f>
        <v/>
      </c>
      <c r="F2153" s="156"/>
      <c r="G2153" s="157" t="str">
        <f t="shared" si="33"/>
        <v/>
      </c>
      <c r="H2153" s="154" t="str">
        <f>IF(A2153&lt;&gt;"",VLOOKUP(G2153,ScoreRanges!$C$4:$E$8,3),"")</f>
        <v/>
      </c>
      <c r="I2153" s="156"/>
      <c r="J2153" s="129" t="str">
        <f>IF(AND(ConversionTable!$F$2&lt;&gt;"",A2153&lt;&gt;""),VLOOKUP(G2153,ConversionTable!B$2:D$402,3),"")</f>
        <v/>
      </c>
      <c r="K2153" s="66" t="str">
        <f>IF(AND(ConversionTable!$F$2&lt;&gt;"",A2153&lt;&gt;""),VLOOKUP(J2153,ConversionTable!I$4:K$7,3),"")</f>
        <v/>
      </c>
      <c r="M2153" s="66" t="str">
        <f>IF(A2153&lt;&gt;"",(Input!AE2153*ScoringModel!$B$11+Input!AF2153*ScoringModel!$B$21+Input!AG2153*ScoringModel!$B$31)*0.01,"")</f>
        <v/>
      </c>
      <c r="N2153" s="66" t="str">
        <f>IF(A2153&lt;&gt;"",(Input!J2153*ScoringModel!$B$4+Input!K2153*ScoringModel!$B$5+Input!L2153*ScoringModel!$B$6+Input!M2153*ScoringModel!$B$7+Input!N2153*ScoringModel!$B$8+Input!O2153*ScoringModel!$B$9+Input!P2153*ScoringModel!$B$10)*0.01,"")</f>
        <v/>
      </c>
      <c r="O2153" s="66" t="str">
        <f>IF(A2153&lt;&gt;"",(Input!Q2153*ScoringModel!$B$14+Input!R2153*ScoringModel!$B$15+Input!S2153*ScoringModel!$B$16+Input!T2153*ScoringModel!$B$17+Input!U2153*ScoringModel!$B$18+Input!V2153*ScoringModel!$B$19+Input!W2153*ScoringModel!$B$20)*0.01,"")</f>
        <v/>
      </c>
      <c r="P2153" s="66" t="str">
        <f>IF(A2153&lt;&gt;"",(Input!X2153*ScoringModel!$B$24+Input!Y2153*ScoringModel!$B$25+Input!Z2153*ScoringModel!$B$26+Input!AA2153*ScoringModel!$B$27+Input!AB2153*ScoringModel!$B$28+Input!AC2153*ScoringModel!$B$29+Input!AD2153*ScoringModel!$B$30)*0.01,"")</f>
        <v/>
      </c>
    </row>
    <row r="2154" spans="1:16" x14ac:dyDescent="0.25">
      <c r="A2154" s="154" t="str">
        <f>IF(Input!A2154&lt;&gt;"",Input!A2154,"")</f>
        <v/>
      </c>
      <c r="B2154" s="154" t="str">
        <f>IF(Input!D2154&lt;&gt;"",CONCATENATE(Input!D2154,", ",Input!C2154),"")</f>
        <v/>
      </c>
      <c r="C2154" s="154" t="str">
        <f>IF(Input!E2154&lt;&gt;"",Input!E2154,"")</f>
        <v/>
      </c>
      <c r="D2154" s="155" t="str">
        <f>IF(Input!F2154&lt;&gt;"",Input!F2154,"")</f>
        <v/>
      </c>
      <c r="E2154" s="154" t="str">
        <f>IF(Input!I2154&lt;&gt;"",CONCATENATE(Input!I2154,", ",LEFT(Input!H2154,1)),"")</f>
        <v/>
      </c>
      <c r="F2154" s="156"/>
      <c r="G2154" s="157" t="str">
        <f t="shared" si="33"/>
        <v/>
      </c>
      <c r="H2154" s="154" t="str">
        <f>IF(A2154&lt;&gt;"",VLOOKUP(G2154,ScoreRanges!$C$4:$E$8,3),"")</f>
        <v/>
      </c>
      <c r="I2154" s="156"/>
      <c r="J2154" s="129" t="str">
        <f>IF(AND(ConversionTable!$F$2&lt;&gt;"",A2154&lt;&gt;""),VLOOKUP(G2154,ConversionTable!B$2:D$402,3),"")</f>
        <v/>
      </c>
      <c r="K2154" s="66" t="str">
        <f>IF(AND(ConversionTable!$F$2&lt;&gt;"",A2154&lt;&gt;""),VLOOKUP(J2154,ConversionTable!I$4:K$7,3),"")</f>
        <v/>
      </c>
      <c r="M2154" s="66" t="str">
        <f>IF(A2154&lt;&gt;"",(Input!AE2154*ScoringModel!$B$11+Input!AF2154*ScoringModel!$B$21+Input!AG2154*ScoringModel!$B$31)*0.01,"")</f>
        <v/>
      </c>
      <c r="N2154" s="66" t="str">
        <f>IF(A2154&lt;&gt;"",(Input!J2154*ScoringModel!$B$4+Input!K2154*ScoringModel!$B$5+Input!L2154*ScoringModel!$B$6+Input!M2154*ScoringModel!$B$7+Input!N2154*ScoringModel!$B$8+Input!O2154*ScoringModel!$B$9+Input!P2154*ScoringModel!$B$10)*0.01,"")</f>
        <v/>
      </c>
      <c r="O2154" s="66" t="str">
        <f>IF(A2154&lt;&gt;"",(Input!Q2154*ScoringModel!$B$14+Input!R2154*ScoringModel!$B$15+Input!S2154*ScoringModel!$B$16+Input!T2154*ScoringModel!$B$17+Input!U2154*ScoringModel!$B$18+Input!V2154*ScoringModel!$B$19+Input!W2154*ScoringModel!$B$20)*0.01,"")</f>
        <v/>
      </c>
      <c r="P2154" s="66" t="str">
        <f>IF(A2154&lt;&gt;"",(Input!X2154*ScoringModel!$B$24+Input!Y2154*ScoringModel!$B$25+Input!Z2154*ScoringModel!$B$26+Input!AA2154*ScoringModel!$B$27+Input!AB2154*ScoringModel!$B$28+Input!AC2154*ScoringModel!$B$29+Input!AD2154*ScoringModel!$B$30)*0.01,"")</f>
        <v/>
      </c>
    </row>
    <row r="2155" spans="1:16" x14ac:dyDescent="0.25">
      <c r="A2155" s="154" t="str">
        <f>IF(Input!A2155&lt;&gt;"",Input!A2155,"")</f>
        <v/>
      </c>
      <c r="B2155" s="154" t="str">
        <f>IF(Input!D2155&lt;&gt;"",CONCATENATE(Input!D2155,", ",Input!C2155),"")</f>
        <v/>
      </c>
      <c r="C2155" s="154" t="str">
        <f>IF(Input!E2155&lt;&gt;"",Input!E2155,"")</f>
        <v/>
      </c>
      <c r="D2155" s="155" t="str">
        <f>IF(Input!F2155&lt;&gt;"",Input!F2155,"")</f>
        <v/>
      </c>
      <c r="E2155" s="154" t="str">
        <f>IF(Input!I2155&lt;&gt;"",CONCATENATE(Input!I2155,", ",LEFT(Input!H2155,1)),"")</f>
        <v/>
      </c>
      <c r="F2155" s="156"/>
      <c r="G2155" s="157" t="str">
        <f t="shared" si="33"/>
        <v/>
      </c>
      <c r="H2155" s="154" t="str">
        <f>IF(A2155&lt;&gt;"",VLOOKUP(G2155,ScoreRanges!$C$4:$E$8,3),"")</f>
        <v/>
      </c>
      <c r="I2155" s="156"/>
      <c r="J2155" s="129" t="str">
        <f>IF(AND(ConversionTable!$F$2&lt;&gt;"",A2155&lt;&gt;""),VLOOKUP(G2155,ConversionTable!B$2:D$402,3),"")</f>
        <v/>
      </c>
      <c r="K2155" s="66" t="str">
        <f>IF(AND(ConversionTable!$F$2&lt;&gt;"",A2155&lt;&gt;""),VLOOKUP(J2155,ConversionTable!I$4:K$7,3),"")</f>
        <v/>
      </c>
      <c r="M2155" s="66" t="str">
        <f>IF(A2155&lt;&gt;"",(Input!AE2155*ScoringModel!$B$11+Input!AF2155*ScoringModel!$B$21+Input!AG2155*ScoringModel!$B$31)*0.01,"")</f>
        <v/>
      </c>
      <c r="N2155" s="66" t="str">
        <f>IF(A2155&lt;&gt;"",(Input!J2155*ScoringModel!$B$4+Input!K2155*ScoringModel!$B$5+Input!L2155*ScoringModel!$B$6+Input!M2155*ScoringModel!$B$7+Input!N2155*ScoringModel!$B$8+Input!O2155*ScoringModel!$B$9+Input!P2155*ScoringModel!$B$10)*0.01,"")</f>
        <v/>
      </c>
      <c r="O2155" s="66" t="str">
        <f>IF(A2155&lt;&gt;"",(Input!Q2155*ScoringModel!$B$14+Input!R2155*ScoringModel!$B$15+Input!S2155*ScoringModel!$B$16+Input!T2155*ScoringModel!$B$17+Input!U2155*ScoringModel!$B$18+Input!V2155*ScoringModel!$B$19+Input!W2155*ScoringModel!$B$20)*0.01,"")</f>
        <v/>
      </c>
      <c r="P2155" s="66" t="str">
        <f>IF(A2155&lt;&gt;"",(Input!X2155*ScoringModel!$B$24+Input!Y2155*ScoringModel!$B$25+Input!Z2155*ScoringModel!$B$26+Input!AA2155*ScoringModel!$B$27+Input!AB2155*ScoringModel!$B$28+Input!AC2155*ScoringModel!$B$29+Input!AD2155*ScoringModel!$B$30)*0.01,"")</f>
        <v/>
      </c>
    </row>
    <row r="2156" spans="1:16" x14ac:dyDescent="0.25">
      <c r="A2156" s="154" t="str">
        <f>IF(Input!A2156&lt;&gt;"",Input!A2156,"")</f>
        <v/>
      </c>
      <c r="B2156" s="154" t="str">
        <f>IF(Input!D2156&lt;&gt;"",CONCATENATE(Input!D2156,", ",Input!C2156),"")</f>
        <v/>
      </c>
      <c r="C2156" s="154" t="str">
        <f>IF(Input!E2156&lt;&gt;"",Input!E2156,"")</f>
        <v/>
      </c>
      <c r="D2156" s="155" t="str">
        <f>IF(Input!F2156&lt;&gt;"",Input!F2156,"")</f>
        <v/>
      </c>
      <c r="E2156" s="154" t="str">
        <f>IF(Input!I2156&lt;&gt;"",CONCATENATE(Input!I2156,", ",LEFT(Input!H2156,1)),"")</f>
        <v/>
      </c>
      <c r="F2156" s="156"/>
      <c r="G2156" s="157" t="str">
        <f t="shared" si="33"/>
        <v/>
      </c>
      <c r="H2156" s="154" t="str">
        <f>IF(A2156&lt;&gt;"",VLOOKUP(G2156,ScoreRanges!$C$4:$E$8,3),"")</f>
        <v/>
      </c>
      <c r="I2156" s="156"/>
      <c r="J2156" s="129" t="str">
        <f>IF(AND(ConversionTable!$F$2&lt;&gt;"",A2156&lt;&gt;""),VLOOKUP(G2156,ConversionTable!B$2:D$402,3),"")</f>
        <v/>
      </c>
      <c r="K2156" s="66" t="str">
        <f>IF(AND(ConversionTable!$F$2&lt;&gt;"",A2156&lt;&gt;""),VLOOKUP(J2156,ConversionTable!I$4:K$7,3),"")</f>
        <v/>
      </c>
      <c r="M2156" s="66" t="str">
        <f>IF(A2156&lt;&gt;"",(Input!AE2156*ScoringModel!$B$11+Input!AF2156*ScoringModel!$B$21+Input!AG2156*ScoringModel!$B$31)*0.01,"")</f>
        <v/>
      </c>
      <c r="N2156" s="66" t="str">
        <f>IF(A2156&lt;&gt;"",(Input!J2156*ScoringModel!$B$4+Input!K2156*ScoringModel!$B$5+Input!L2156*ScoringModel!$B$6+Input!M2156*ScoringModel!$B$7+Input!N2156*ScoringModel!$B$8+Input!O2156*ScoringModel!$B$9+Input!P2156*ScoringModel!$B$10)*0.01,"")</f>
        <v/>
      </c>
      <c r="O2156" s="66" t="str">
        <f>IF(A2156&lt;&gt;"",(Input!Q2156*ScoringModel!$B$14+Input!R2156*ScoringModel!$B$15+Input!S2156*ScoringModel!$B$16+Input!T2156*ScoringModel!$B$17+Input!U2156*ScoringModel!$B$18+Input!V2156*ScoringModel!$B$19+Input!W2156*ScoringModel!$B$20)*0.01,"")</f>
        <v/>
      </c>
      <c r="P2156" s="66" t="str">
        <f>IF(A2156&lt;&gt;"",(Input!X2156*ScoringModel!$B$24+Input!Y2156*ScoringModel!$B$25+Input!Z2156*ScoringModel!$B$26+Input!AA2156*ScoringModel!$B$27+Input!AB2156*ScoringModel!$B$28+Input!AC2156*ScoringModel!$B$29+Input!AD2156*ScoringModel!$B$30)*0.01,"")</f>
        <v/>
      </c>
    </row>
    <row r="2157" spans="1:16" x14ac:dyDescent="0.25">
      <c r="A2157" s="154" t="str">
        <f>IF(Input!A2157&lt;&gt;"",Input!A2157,"")</f>
        <v/>
      </c>
      <c r="B2157" s="154" t="str">
        <f>IF(Input!D2157&lt;&gt;"",CONCATENATE(Input!D2157,", ",Input!C2157),"")</f>
        <v/>
      </c>
      <c r="C2157" s="154" t="str">
        <f>IF(Input!E2157&lt;&gt;"",Input!E2157,"")</f>
        <v/>
      </c>
      <c r="D2157" s="155" t="str">
        <f>IF(Input!F2157&lt;&gt;"",Input!F2157,"")</f>
        <v/>
      </c>
      <c r="E2157" s="154" t="str">
        <f>IF(Input!I2157&lt;&gt;"",CONCATENATE(Input!I2157,", ",LEFT(Input!H2157,1)),"")</f>
        <v/>
      </c>
      <c r="F2157" s="156"/>
      <c r="G2157" s="157" t="str">
        <f t="shared" si="33"/>
        <v/>
      </c>
      <c r="H2157" s="154" t="str">
        <f>IF(A2157&lt;&gt;"",VLOOKUP(G2157,ScoreRanges!$C$4:$E$8,3),"")</f>
        <v/>
      </c>
      <c r="I2157" s="156"/>
      <c r="J2157" s="129" t="str">
        <f>IF(AND(ConversionTable!$F$2&lt;&gt;"",A2157&lt;&gt;""),VLOOKUP(G2157,ConversionTable!B$2:D$402,3),"")</f>
        <v/>
      </c>
      <c r="K2157" s="66" t="str">
        <f>IF(AND(ConversionTable!$F$2&lt;&gt;"",A2157&lt;&gt;""),VLOOKUP(J2157,ConversionTable!I$4:K$7,3),"")</f>
        <v/>
      </c>
      <c r="M2157" s="66" t="str">
        <f>IF(A2157&lt;&gt;"",(Input!AE2157*ScoringModel!$B$11+Input!AF2157*ScoringModel!$B$21+Input!AG2157*ScoringModel!$B$31)*0.01,"")</f>
        <v/>
      </c>
      <c r="N2157" s="66" t="str">
        <f>IF(A2157&lt;&gt;"",(Input!J2157*ScoringModel!$B$4+Input!K2157*ScoringModel!$B$5+Input!L2157*ScoringModel!$B$6+Input!M2157*ScoringModel!$B$7+Input!N2157*ScoringModel!$B$8+Input!O2157*ScoringModel!$B$9+Input!P2157*ScoringModel!$B$10)*0.01,"")</f>
        <v/>
      </c>
      <c r="O2157" s="66" t="str">
        <f>IF(A2157&lt;&gt;"",(Input!Q2157*ScoringModel!$B$14+Input!R2157*ScoringModel!$B$15+Input!S2157*ScoringModel!$B$16+Input!T2157*ScoringModel!$B$17+Input!U2157*ScoringModel!$B$18+Input!V2157*ScoringModel!$B$19+Input!W2157*ScoringModel!$B$20)*0.01,"")</f>
        <v/>
      </c>
      <c r="P2157" s="66" t="str">
        <f>IF(A2157&lt;&gt;"",(Input!X2157*ScoringModel!$B$24+Input!Y2157*ScoringModel!$B$25+Input!Z2157*ScoringModel!$B$26+Input!AA2157*ScoringModel!$B$27+Input!AB2157*ScoringModel!$B$28+Input!AC2157*ScoringModel!$B$29+Input!AD2157*ScoringModel!$B$30)*0.01,"")</f>
        <v/>
      </c>
    </row>
    <row r="2158" spans="1:16" x14ac:dyDescent="0.25">
      <c r="A2158" s="154" t="str">
        <f>IF(Input!A2158&lt;&gt;"",Input!A2158,"")</f>
        <v/>
      </c>
      <c r="B2158" s="154" t="str">
        <f>IF(Input!D2158&lt;&gt;"",CONCATENATE(Input!D2158,", ",Input!C2158),"")</f>
        <v/>
      </c>
      <c r="C2158" s="154" t="str">
        <f>IF(Input!E2158&lt;&gt;"",Input!E2158,"")</f>
        <v/>
      </c>
      <c r="D2158" s="155" t="str">
        <f>IF(Input!F2158&lt;&gt;"",Input!F2158,"")</f>
        <v/>
      </c>
      <c r="E2158" s="154" t="str">
        <f>IF(Input!I2158&lt;&gt;"",CONCATENATE(Input!I2158,", ",LEFT(Input!H2158,1)),"")</f>
        <v/>
      </c>
      <c r="F2158" s="156"/>
      <c r="G2158" s="157" t="str">
        <f t="shared" si="33"/>
        <v/>
      </c>
      <c r="H2158" s="154" t="str">
        <f>IF(A2158&lt;&gt;"",VLOOKUP(G2158,ScoreRanges!$C$4:$E$8,3),"")</f>
        <v/>
      </c>
      <c r="I2158" s="156"/>
      <c r="J2158" s="129" t="str">
        <f>IF(AND(ConversionTable!$F$2&lt;&gt;"",A2158&lt;&gt;""),VLOOKUP(G2158,ConversionTable!B$2:D$402,3),"")</f>
        <v/>
      </c>
      <c r="K2158" s="66" t="str">
        <f>IF(AND(ConversionTable!$F$2&lt;&gt;"",A2158&lt;&gt;""),VLOOKUP(J2158,ConversionTable!I$4:K$7,3),"")</f>
        <v/>
      </c>
      <c r="M2158" s="66" t="str">
        <f>IF(A2158&lt;&gt;"",(Input!AE2158*ScoringModel!$B$11+Input!AF2158*ScoringModel!$B$21+Input!AG2158*ScoringModel!$B$31)*0.01,"")</f>
        <v/>
      </c>
      <c r="N2158" s="66" t="str">
        <f>IF(A2158&lt;&gt;"",(Input!J2158*ScoringModel!$B$4+Input!K2158*ScoringModel!$B$5+Input!L2158*ScoringModel!$B$6+Input!M2158*ScoringModel!$B$7+Input!N2158*ScoringModel!$B$8+Input!O2158*ScoringModel!$B$9+Input!P2158*ScoringModel!$B$10)*0.01,"")</f>
        <v/>
      </c>
      <c r="O2158" s="66" t="str">
        <f>IF(A2158&lt;&gt;"",(Input!Q2158*ScoringModel!$B$14+Input!R2158*ScoringModel!$B$15+Input!S2158*ScoringModel!$B$16+Input!T2158*ScoringModel!$B$17+Input!U2158*ScoringModel!$B$18+Input!V2158*ScoringModel!$B$19+Input!W2158*ScoringModel!$B$20)*0.01,"")</f>
        <v/>
      </c>
      <c r="P2158" s="66" t="str">
        <f>IF(A2158&lt;&gt;"",(Input!X2158*ScoringModel!$B$24+Input!Y2158*ScoringModel!$B$25+Input!Z2158*ScoringModel!$B$26+Input!AA2158*ScoringModel!$B$27+Input!AB2158*ScoringModel!$B$28+Input!AC2158*ScoringModel!$B$29+Input!AD2158*ScoringModel!$B$30)*0.01,"")</f>
        <v/>
      </c>
    </row>
    <row r="2159" spans="1:16" x14ac:dyDescent="0.25">
      <c r="A2159" s="154" t="str">
        <f>IF(Input!A2159&lt;&gt;"",Input!A2159,"")</f>
        <v/>
      </c>
      <c r="B2159" s="154" t="str">
        <f>IF(Input!D2159&lt;&gt;"",CONCATENATE(Input!D2159,", ",Input!C2159),"")</f>
        <v/>
      </c>
      <c r="C2159" s="154" t="str">
        <f>IF(Input!E2159&lt;&gt;"",Input!E2159,"")</f>
        <v/>
      </c>
      <c r="D2159" s="155" t="str">
        <f>IF(Input!F2159&lt;&gt;"",Input!F2159,"")</f>
        <v/>
      </c>
      <c r="E2159" s="154" t="str">
        <f>IF(Input!I2159&lt;&gt;"",CONCATENATE(Input!I2159,", ",LEFT(Input!H2159,1)),"")</f>
        <v/>
      </c>
      <c r="F2159" s="156"/>
      <c r="G2159" s="157" t="str">
        <f t="shared" si="33"/>
        <v/>
      </c>
      <c r="H2159" s="154" t="str">
        <f>IF(A2159&lt;&gt;"",VLOOKUP(G2159,ScoreRanges!$C$4:$E$8,3),"")</f>
        <v/>
      </c>
      <c r="I2159" s="156"/>
      <c r="J2159" s="129" t="str">
        <f>IF(AND(ConversionTable!$F$2&lt;&gt;"",A2159&lt;&gt;""),VLOOKUP(G2159,ConversionTable!B$2:D$402,3),"")</f>
        <v/>
      </c>
      <c r="K2159" s="66" t="str">
        <f>IF(AND(ConversionTable!$F$2&lt;&gt;"",A2159&lt;&gt;""),VLOOKUP(J2159,ConversionTable!I$4:K$7,3),"")</f>
        <v/>
      </c>
      <c r="M2159" s="66" t="str">
        <f>IF(A2159&lt;&gt;"",(Input!AE2159*ScoringModel!$B$11+Input!AF2159*ScoringModel!$B$21+Input!AG2159*ScoringModel!$B$31)*0.01,"")</f>
        <v/>
      </c>
      <c r="N2159" s="66" t="str">
        <f>IF(A2159&lt;&gt;"",(Input!J2159*ScoringModel!$B$4+Input!K2159*ScoringModel!$B$5+Input!L2159*ScoringModel!$B$6+Input!M2159*ScoringModel!$B$7+Input!N2159*ScoringModel!$B$8+Input!O2159*ScoringModel!$B$9+Input!P2159*ScoringModel!$B$10)*0.01,"")</f>
        <v/>
      </c>
      <c r="O2159" s="66" t="str">
        <f>IF(A2159&lt;&gt;"",(Input!Q2159*ScoringModel!$B$14+Input!R2159*ScoringModel!$B$15+Input!S2159*ScoringModel!$B$16+Input!T2159*ScoringModel!$B$17+Input!U2159*ScoringModel!$B$18+Input!V2159*ScoringModel!$B$19+Input!W2159*ScoringModel!$B$20)*0.01,"")</f>
        <v/>
      </c>
      <c r="P2159" s="66" t="str">
        <f>IF(A2159&lt;&gt;"",(Input!X2159*ScoringModel!$B$24+Input!Y2159*ScoringModel!$B$25+Input!Z2159*ScoringModel!$B$26+Input!AA2159*ScoringModel!$B$27+Input!AB2159*ScoringModel!$B$28+Input!AC2159*ScoringModel!$B$29+Input!AD2159*ScoringModel!$B$30)*0.01,"")</f>
        <v/>
      </c>
    </row>
    <row r="2160" spans="1:16" x14ac:dyDescent="0.25">
      <c r="A2160" s="154" t="str">
        <f>IF(Input!A2160&lt;&gt;"",Input!A2160,"")</f>
        <v/>
      </c>
      <c r="B2160" s="154" t="str">
        <f>IF(Input!D2160&lt;&gt;"",CONCATENATE(Input!D2160,", ",Input!C2160),"")</f>
        <v/>
      </c>
      <c r="C2160" s="154" t="str">
        <f>IF(Input!E2160&lt;&gt;"",Input!E2160,"")</f>
        <v/>
      </c>
      <c r="D2160" s="155" t="str">
        <f>IF(Input!F2160&lt;&gt;"",Input!F2160,"")</f>
        <v/>
      </c>
      <c r="E2160" s="154" t="str">
        <f>IF(Input!I2160&lt;&gt;"",CONCATENATE(Input!I2160,", ",LEFT(Input!H2160,1)),"")</f>
        <v/>
      </c>
      <c r="F2160" s="156"/>
      <c r="G2160" s="157" t="str">
        <f t="shared" si="33"/>
        <v/>
      </c>
      <c r="H2160" s="154" t="str">
        <f>IF(A2160&lt;&gt;"",VLOOKUP(G2160,ScoreRanges!$C$4:$E$8,3),"")</f>
        <v/>
      </c>
      <c r="I2160" s="156"/>
      <c r="J2160" s="129" t="str">
        <f>IF(AND(ConversionTable!$F$2&lt;&gt;"",A2160&lt;&gt;""),VLOOKUP(G2160,ConversionTable!B$2:D$402,3),"")</f>
        <v/>
      </c>
      <c r="K2160" s="66" t="str">
        <f>IF(AND(ConversionTable!$F$2&lt;&gt;"",A2160&lt;&gt;""),VLOOKUP(J2160,ConversionTable!I$4:K$7,3),"")</f>
        <v/>
      </c>
      <c r="M2160" s="66" t="str">
        <f>IF(A2160&lt;&gt;"",(Input!AE2160*ScoringModel!$B$11+Input!AF2160*ScoringModel!$B$21+Input!AG2160*ScoringModel!$B$31)*0.01,"")</f>
        <v/>
      </c>
      <c r="N2160" s="66" t="str">
        <f>IF(A2160&lt;&gt;"",(Input!J2160*ScoringModel!$B$4+Input!K2160*ScoringModel!$B$5+Input!L2160*ScoringModel!$B$6+Input!M2160*ScoringModel!$B$7+Input!N2160*ScoringModel!$B$8+Input!O2160*ScoringModel!$B$9+Input!P2160*ScoringModel!$B$10)*0.01,"")</f>
        <v/>
      </c>
      <c r="O2160" s="66" t="str">
        <f>IF(A2160&lt;&gt;"",(Input!Q2160*ScoringModel!$B$14+Input!R2160*ScoringModel!$B$15+Input!S2160*ScoringModel!$B$16+Input!T2160*ScoringModel!$B$17+Input!U2160*ScoringModel!$B$18+Input!V2160*ScoringModel!$B$19+Input!W2160*ScoringModel!$B$20)*0.01,"")</f>
        <v/>
      </c>
      <c r="P2160" s="66" t="str">
        <f>IF(A2160&lt;&gt;"",(Input!X2160*ScoringModel!$B$24+Input!Y2160*ScoringModel!$B$25+Input!Z2160*ScoringModel!$B$26+Input!AA2160*ScoringModel!$B$27+Input!AB2160*ScoringModel!$B$28+Input!AC2160*ScoringModel!$B$29+Input!AD2160*ScoringModel!$B$30)*0.01,"")</f>
        <v/>
      </c>
    </row>
    <row r="2161" spans="1:16" x14ac:dyDescent="0.25">
      <c r="A2161" s="154" t="str">
        <f>IF(Input!A2161&lt;&gt;"",Input!A2161,"")</f>
        <v/>
      </c>
      <c r="B2161" s="154" t="str">
        <f>IF(Input!D2161&lt;&gt;"",CONCATENATE(Input!D2161,", ",Input!C2161),"")</f>
        <v/>
      </c>
      <c r="C2161" s="154" t="str">
        <f>IF(Input!E2161&lt;&gt;"",Input!E2161,"")</f>
        <v/>
      </c>
      <c r="D2161" s="155" t="str">
        <f>IF(Input!F2161&lt;&gt;"",Input!F2161,"")</f>
        <v/>
      </c>
      <c r="E2161" s="154" t="str">
        <f>IF(Input!I2161&lt;&gt;"",CONCATENATE(Input!I2161,", ",LEFT(Input!H2161,1)),"")</f>
        <v/>
      </c>
      <c r="F2161" s="156"/>
      <c r="G2161" s="157" t="str">
        <f t="shared" si="33"/>
        <v/>
      </c>
      <c r="H2161" s="154" t="str">
        <f>IF(A2161&lt;&gt;"",VLOOKUP(G2161,ScoreRanges!$C$4:$E$8,3),"")</f>
        <v/>
      </c>
      <c r="I2161" s="156"/>
      <c r="J2161" s="129" t="str">
        <f>IF(AND(ConversionTable!$F$2&lt;&gt;"",A2161&lt;&gt;""),VLOOKUP(G2161,ConversionTable!B$2:D$402,3),"")</f>
        <v/>
      </c>
      <c r="K2161" s="66" t="str">
        <f>IF(AND(ConversionTable!$F$2&lt;&gt;"",A2161&lt;&gt;""),VLOOKUP(J2161,ConversionTable!I$4:K$7,3),"")</f>
        <v/>
      </c>
      <c r="M2161" s="66" t="str">
        <f>IF(A2161&lt;&gt;"",(Input!AE2161*ScoringModel!$B$11+Input!AF2161*ScoringModel!$B$21+Input!AG2161*ScoringModel!$B$31)*0.01,"")</f>
        <v/>
      </c>
      <c r="N2161" s="66" t="str">
        <f>IF(A2161&lt;&gt;"",(Input!J2161*ScoringModel!$B$4+Input!K2161*ScoringModel!$B$5+Input!L2161*ScoringModel!$B$6+Input!M2161*ScoringModel!$B$7+Input!N2161*ScoringModel!$B$8+Input!O2161*ScoringModel!$B$9+Input!P2161*ScoringModel!$B$10)*0.01,"")</f>
        <v/>
      </c>
      <c r="O2161" s="66" t="str">
        <f>IF(A2161&lt;&gt;"",(Input!Q2161*ScoringModel!$B$14+Input!R2161*ScoringModel!$B$15+Input!S2161*ScoringModel!$B$16+Input!T2161*ScoringModel!$B$17+Input!U2161*ScoringModel!$B$18+Input!V2161*ScoringModel!$B$19+Input!W2161*ScoringModel!$B$20)*0.01,"")</f>
        <v/>
      </c>
      <c r="P2161" s="66" t="str">
        <f>IF(A2161&lt;&gt;"",(Input!X2161*ScoringModel!$B$24+Input!Y2161*ScoringModel!$B$25+Input!Z2161*ScoringModel!$B$26+Input!AA2161*ScoringModel!$B$27+Input!AB2161*ScoringModel!$B$28+Input!AC2161*ScoringModel!$B$29+Input!AD2161*ScoringModel!$B$30)*0.01,"")</f>
        <v/>
      </c>
    </row>
    <row r="2162" spans="1:16" x14ac:dyDescent="0.25">
      <c r="A2162" s="154" t="str">
        <f>IF(Input!A2162&lt;&gt;"",Input!A2162,"")</f>
        <v/>
      </c>
      <c r="B2162" s="154" t="str">
        <f>IF(Input!D2162&lt;&gt;"",CONCATENATE(Input!D2162,", ",Input!C2162),"")</f>
        <v/>
      </c>
      <c r="C2162" s="154" t="str">
        <f>IF(Input!E2162&lt;&gt;"",Input!E2162,"")</f>
        <v/>
      </c>
      <c r="D2162" s="155" t="str">
        <f>IF(Input!F2162&lt;&gt;"",Input!F2162,"")</f>
        <v/>
      </c>
      <c r="E2162" s="154" t="str">
        <f>IF(Input!I2162&lt;&gt;"",CONCATENATE(Input!I2162,", ",LEFT(Input!H2162,1)),"")</f>
        <v/>
      </c>
      <c r="F2162" s="156"/>
      <c r="G2162" s="157" t="str">
        <f t="shared" si="33"/>
        <v/>
      </c>
      <c r="H2162" s="154" t="str">
        <f>IF(A2162&lt;&gt;"",VLOOKUP(G2162,ScoreRanges!$C$4:$E$8,3),"")</f>
        <v/>
      </c>
      <c r="I2162" s="156"/>
      <c r="J2162" s="129" t="str">
        <f>IF(AND(ConversionTable!$F$2&lt;&gt;"",A2162&lt;&gt;""),VLOOKUP(G2162,ConversionTable!B$2:D$402,3),"")</f>
        <v/>
      </c>
      <c r="K2162" s="66" t="str">
        <f>IF(AND(ConversionTable!$F$2&lt;&gt;"",A2162&lt;&gt;""),VLOOKUP(J2162,ConversionTable!I$4:K$7,3),"")</f>
        <v/>
      </c>
      <c r="M2162" s="66" t="str">
        <f>IF(A2162&lt;&gt;"",(Input!AE2162*ScoringModel!$B$11+Input!AF2162*ScoringModel!$B$21+Input!AG2162*ScoringModel!$B$31)*0.01,"")</f>
        <v/>
      </c>
      <c r="N2162" s="66" t="str">
        <f>IF(A2162&lt;&gt;"",(Input!J2162*ScoringModel!$B$4+Input!K2162*ScoringModel!$B$5+Input!L2162*ScoringModel!$B$6+Input!M2162*ScoringModel!$B$7+Input!N2162*ScoringModel!$B$8+Input!O2162*ScoringModel!$B$9+Input!P2162*ScoringModel!$B$10)*0.01,"")</f>
        <v/>
      </c>
      <c r="O2162" s="66" t="str">
        <f>IF(A2162&lt;&gt;"",(Input!Q2162*ScoringModel!$B$14+Input!R2162*ScoringModel!$B$15+Input!S2162*ScoringModel!$B$16+Input!T2162*ScoringModel!$B$17+Input!U2162*ScoringModel!$B$18+Input!V2162*ScoringModel!$B$19+Input!W2162*ScoringModel!$B$20)*0.01,"")</f>
        <v/>
      </c>
      <c r="P2162" s="66" t="str">
        <f>IF(A2162&lt;&gt;"",(Input!X2162*ScoringModel!$B$24+Input!Y2162*ScoringModel!$B$25+Input!Z2162*ScoringModel!$B$26+Input!AA2162*ScoringModel!$B$27+Input!AB2162*ScoringModel!$B$28+Input!AC2162*ScoringModel!$B$29+Input!AD2162*ScoringModel!$B$30)*0.01,"")</f>
        <v/>
      </c>
    </row>
    <row r="2163" spans="1:16" x14ac:dyDescent="0.25">
      <c r="A2163" s="154" t="str">
        <f>IF(Input!A2163&lt;&gt;"",Input!A2163,"")</f>
        <v/>
      </c>
      <c r="B2163" s="154" t="str">
        <f>IF(Input!D2163&lt;&gt;"",CONCATENATE(Input!D2163,", ",Input!C2163),"")</f>
        <v/>
      </c>
      <c r="C2163" s="154" t="str">
        <f>IF(Input!E2163&lt;&gt;"",Input!E2163,"")</f>
        <v/>
      </c>
      <c r="D2163" s="155" t="str">
        <f>IF(Input!F2163&lt;&gt;"",Input!F2163,"")</f>
        <v/>
      </c>
      <c r="E2163" s="154" t="str">
        <f>IF(Input!I2163&lt;&gt;"",CONCATENATE(Input!I2163,", ",LEFT(Input!H2163,1)),"")</f>
        <v/>
      </c>
      <c r="F2163" s="156"/>
      <c r="G2163" s="157" t="str">
        <f t="shared" si="33"/>
        <v/>
      </c>
      <c r="H2163" s="154" t="str">
        <f>IF(A2163&lt;&gt;"",VLOOKUP(G2163,ScoreRanges!$C$4:$E$8,3),"")</f>
        <v/>
      </c>
      <c r="I2163" s="156"/>
      <c r="J2163" s="129" t="str">
        <f>IF(AND(ConversionTable!$F$2&lt;&gt;"",A2163&lt;&gt;""),VLOOKUP(G2163,ConversionTable!B$2:D$402,3),"")</f>
        <v/>
      </c>
      <c r="K2163" s="66" t="str">
        <f>IF(AND(ConversionTable!$F$2&lt;&gt;"",A2163&lt;&gt;""),VLOOKUP(J2163,ConversionTable!I$4:K$7,3),"")</f>
        <v/>
      </c>
      <c r="M2163" s="66" t="str">
        <f>IF(A2163&lt;&gt;"",(Input!AE2163*ScoringModel!$B$11+Input!AF2163*ScoringModel!$B$21+Input!AG2163*ScoringModel!$B$31)*0.01,"")</f>
        <v/>
      </c>
      <c r="N2163" s="66" t="str">
        <f>IF(A2163&lt;&gt;"",(Input!J2163*ScoringModel!$B$4+Input!K2163*ScoringModel!$B$5+Input!L2163*ScoringModel!$B$6+Input!M2163*ScoringModel!$B$7+Input!N2163*ScoringModel!$B$8+Input!O2163*ScoringModel!$B$9+Input!P2163*ScoringModel!$B$10)*0.01,"")</f>
        <v/>
      </c>
      <c r="O2163" s="66" t="str">
        <f>IF(A2163&lt;&gt;"",(Input!Q2163*ScoringModel!$B$14+Input!R2163*ScoringModel!$B$15+Input!S2163*ScoringModel!$B$16+Input!T2163*ScoringModel!$B$17+Input!U2163*ScoringModel!$B$18+Input!V2163*ScoringModel!$B$19+Input!W2163*ScoringModel!$B$20)*0.01,"")</f>
        <v/>
      </c>
      <c r="P2163" s="66" t="str">
        <f>IF(A2163&lt;&gt;"",(Input!X2163*ScoringModel!$B$24+Input!Y2163*ScoringModel!$B$25+Input!Z2163*ScoringModel!$B$26+Input!AA2163*ScoringModel!$B$27+Input!AB2163*ScoringModel!$B$28+Input!AC2163*ScoringModel!$B$29+Input!AD2163*ScoringModel!$B$30)*0.01,"")</f>
        <v/>
      </c>
    </row>
    <row r="2164" spans="1:16" x14ac:dyDescent="0.25">
      <c r="A2164" s="154" t="str">
        <f>IF(Input!A2164&lt;&gt;"",Input!A2164,"")</f>
        <v/>
      </c>
      <c r="B2164" s="154" t="str">
        <f>IF(Input!D2164&lt;&gt;"",CONCATENATE(Input!D2164,", ",Input!C2164),"")</f>
        <v/>
      </c>
      <c r="C2164" s="154" t="str">
        <f>IF(Input!E2164&lt;&gt;"",Input!E2164,"")</f>
        <v/>
      </c>
      <c r="D2164" s="155" t="str">
        <f>IF(Input!F2164&lt;&gt;"",Input!F2164,"")</f>
        <v/>
      </c>
      <c r="E2164" s="154" t="str">
        <f>IF(Input!I2164&lt;&gt;"",CONCATENATE(Input!I2164,", ",LEFT(Input!H2164,1)),"")</f>
        <v/>
      </c>
      <c r="F2164" s="156"/>
      <c r="G2164" s="157" t="str">
        <f t="shared" si="33"/>
        <v/>
      </c>
      <c r="H2164" s="154" t="str">
        <f>IF(A2164&lt;&gt;"",VLOOKUP(G2164,ScoreRanges!$C$4:$E$8,3),"")</f>
        <v/>
      </c>
      <c r="I2164" s="156"/>
      <c r="J2164" s="129" t="str">
        <f>IF(AND(ConversionTable!$F$2&lt;&gt;"",A2164&lt;&gt;""),VLOOKUP(G2164,ConversionTable!B$2:D$402,3),"")</f>
        <v/>
      </c>
      <c r="K2164" s="66" t="str">
        <f>IF(AND(ConversionTable!$F$2&lt;&gt;"",A2164&lt;&gt;""),VLOOKUP(J2164,ConversionTable!I$4:K$7,3),"")</f>
        <v/>
      </c>
      <c r="M2164" s="66" t="str">
        <f>IF(A2164&lt;&gt;"",(Input!AE2164*ScoringModel!$B$11+Input!AF2164*ScoringModel!$B$21+Input!AG2164*ScoringModel!$B$31)*0.01,"")</f>
        <v/>
      </c>
      <c r="N2164" s="66" t="str">
        <f>IF(A2164&lt;&gt;"",(Input!J2164*ScoringModel!$B$4+Input!K2164*ScoringModel!$B$5+Input!L2164*ScoringModel!$B$6+Input!M2164*ScoringModel!$B$7+Input!N2164*ScoringModel!$B$8+Input!O2164*ScoringModel!$B$9+Input!P2164*ScoringModel!$B$10)*0.01,"")</f>
        <v/>
      </c>
      <c r="O2164" s="66" t="str">
        <f>IF(A2164&lt;&gt;"",(Input!Q2164*ScoringModel!$B$14+Input!R2164*ScoringModel!$B$15+Input!S2164*ScoringModel!$B$16+Input!T2164*ScoringModel!$B$17+Input!U2164*ScoringModel!$B$18+Input!V2164*ScoringModel!$B$19+Input!W2164*ScoringModel!$B$20)*0.01,"")</f>
        <v/>
      </c>
      <c r="P2164" s="66" t="str">
        <f>IF(A2164&lt;&gt;"",(Input!X2164*ScoringModel!$B$24+Input!Y2164*ScoringModel!$B$25+Input!Z2164*ScoringModel!$B$26+Input!AA2164*ScoringModel!$B$27+Input!AB2164*ScoringModel!$B$28+Input!AC2164*ScoringModel!$B$29+Input!AD2164*ScoringModel!$B$30)*0.01,"")</f>
        <v/>
      </c>
    </row>
    <row r="2165" spans="1:16" x14ac:dyDescent="0.25">
      <c r="A2165" s="154" t="str">
        <f>IF(Input!A2165&lt;&gt;"",Input!A2165,"")</f>
        <v/>
      </c>
      <c r="B2165" s="154" t="str">
        <f>IF(Input!D2165&lt;&gt;"",CONCATENATE(Input!D2165,", ",Input!C2165),"")</f>
        <v/>
      </c>
      <c r="C2165" s="154" t="str">
        <f>IF(Input!E2165&lt;&gt;"",Input!E2165,"")</f>
        <v/>
      </c>
      <c r="D2165" s="155" t="str">
        <f>IF(Input!F2165&lt;&gt;"",Input!F2165,"")</f>
        <v/>
      </c>
      <c r="E2165" s="154" t="str">
        <f>IF(Input!I2165&lt;&gt;"",CONCATENATE(Input!I2165,", ",LEFT(Input!H2165,1)),"")</f>
        <v/>
      </c>
      <c r="F2165" s="156"/>
      <c r="G2165" s="157" t="str">
        <f t="shared" si="33"/>
        <v/>
      </c>
      <c r="H2165" s="154" t="str">
        <f>IF(A2165&lt;&gt;"",VLOOKUP(G2165,ScoreRanges!$C$4:$E$8,3),"")</f>
        <v/>
      </c>
      <c r="I2165" s="156"/>
      <c r="J2165" s="129" t="str">
        <f>IF(AND(ConversionTable!$F$2&lt;&gt;"",A2165&lt;&gt;""),VLOOKUP(G2165,ConversionTable!B$2:D$402,3),"")</f>
        <v/>
      </c>
      <c r="K2165" s="66" t="str">
        <f>IF(AND(ConversionTable!$F$2&lt;&gt;"",A2165&lt;&gt;""),VLOOKUP(J2165,ConversionTable!I$4:K$7,3),"")</f>
        <v/>
      </c>
      <c r="M2165" s="66" t="str">
        <f>IF(A2165&lt;&gt;"",(Input!AE2165*ScoringModel!$B$11+Input!AF2165*ScoringModel!$B$21+Input!AG2165*ScoringModel!$B$31)*0.01,"")</f>
        <v/>
      </c>
      <c r="N2165" s="66" t="str">
        <f>IF(A2165&lt;&gt;"",(Input!J2165*ScoringModel!$B$4+Input!K2165*ScoringModel!$B$5+Input!L2165*ScoringModel!$B$6+Input!M2165*ScoringModel!$B$7+Input!N2165*ScoringModel!$B$8+Input!O2165*ScoringModel!$B$9+Input!P2165*ScoringModel!$B$10)*0.01,"")</f>
        <v/>
      </c>
      <c r="O2165" s="66" t="str">
        <f>IF(A2165&lt;&gt;"",(Input!Q2165*ScoringModel!$B$14+Input!R2165*ScoringModel!$B$15+Input!S2165*ScoringModel!$B$16+Input!T2165*ScoringModel!$B$17+Input!U2165*ScoringModel!$B$18+Input!V2165*ScoringModel!$B$19+Input!W2165*ScoringModel!$B$20)*0.01,"")</f>
        <v/>
      </c>
      <c r="P2165" s="66" t="str">
        <f>IF(A2165&lt;&gt;"",(Input!X2165*ScoringModel!$B$24+Input!Y2165*ScoringModel!$B$25+Input!Z2165*ScoringModel!$B$26+Input!AA2165*ScoringModel!$B$27+Input!AB2165*ScoringModel!$B$28+Input!AC2165*ScoringModel!$B$29+Input!AD2165*ScoringModel!$B$30)*0.01,"")</f>
        <v/>
      </c>
    </row>
    <row r="2166" spans="1:16" x14ac:dyDescent="0.25">
      <c r="A2166" s="154" t="str">
        <f>IF(Input!A2166&lt;&gt;"",Input!A2166,"")</f>
        <v/>
      </c>
      <c r="B2166" s="154" t="str">
        <f>IF(Input!D2166&lt;&gt;"",CONCATENATE(Input!D2166,", ",Input!C2166),"")</f>
        <v/>
      </c>
      <c r="C2166" s="154" t="str">
        <f>IF(Input!E2166&lt;&gt;"",Input!E2166,"")</f>
        <v/>
      </c>
      <c r="D2166" s="155" t="str">
        <f>IF(Input!F2166&lt;&gt;"",Input!F2166,"")</f>
        <v/>
      </c>
      <c r="E2166" s="154" t="str">
        <f>IF(Input!I2166&lt;&gt;"",CONCATENATE(Input!I2166,", ",LEFT(Input!H2166,1)),"")</f>
        <v/>
      </c>
      <c r="F2166" s="156"/>
      <c r="G2166" s="157" t="str">
        <f t="shared" si="33"/>
        <v/>
      </c>
      <c r="H2166" s="154" t="str">
        <f>IF(A2166&lt;&gt;"",VLOOKUP(G2166,ScoreRanges!$C$4:$E$8,3),"")</f>
        <v/>
      </c>
      <c r="I2166" s="156"/>
      <c r="J2166" s="129" t="str">
        <f>IF(AND(ConversionTable!$F$2&lt;&gt;"",A2166&lt;&gt;""),VLOOKUP(G2166,ConversionTable!B$2:D$402,3),"")</f>
        <v/>
      </c>
      <c r="K2166" s="66" t="str">
        <f>IF(AND(ConversionTable!$F$2&lt;&gt;"",A2166&lt;&gt;""),VLOOKUP(J2166,ConversionTable!I$4:K$7,3),"")</f>
        <v/>
      </c>
      <c r="M2166" s="66" t="str">
        <f>IF(A2166&lt;&gt;"",(Input!AE2166*ScoringModel!$B$11+Input!AF2166*ScoringModel!$B$21+Input!AG2166*ScoringModel!$B$31)*0.01,"")</f>
        <v/>
      </c>
      <c r="N2166" s="66" t="str">
        <f>IF(A2166&lt;&gt;"",(Input!J2166*ScoringModel!$B$4+Input!K2166*ScoringModel!$B$5+Input!L2166*ScoringModel!$B$6+Input!M2166*ScoringModel!$B$7+Input!N2166*ScoringModel!$B$8+Input!O2166*ScoringModel!$B$9+Input!P2166*ScoringModel!$B$10)*0.01,"")</f>
        <v/>
      </c>
      <c r="O2166" s="66" t="str">
        <f>IF(A2166&lt;&gt;"",(Input!Q2166*ScoringModel!$B$14+Input!R2166*ScoringModel!$B$15+Input!S2166*ScoringModel!$B$16+Input!T2166*ScoringModel!$B$17+Input!U2166*ScoringModel!$B$18+Input!V2166*ScoringModel!$B$19+Input!W2166*ScoringModel!$B$20)*0.01,"")</f>
        <v/>
      </c>
      <c r="P2166" s="66" t="str">
        <f>IF(A2166&lt;&gt;"",(Input!X2166*ScoringModel!$B$24+Input!Y2166*ScoringModel!$B$25+Input!Z2166*ScoringModel!$B$26+Input!AA2166*ScoringModel!$B$27+Input!AB2166*ScoringModel!$B$28+Input!AC2166*ScoringModel!$B$29+Input!AD2166*ScoringModel!$B$30)*0.01,"")</f>
        <v/>
      </c>
    </row>
    <row r="2167" spans="1:16" x14ac:dyDescent="0.25">
      <c r="A2167" s="154" t="str">
        <f>IF(Input!A2167&lt;&gt;"",Input!A2167,"")</f>
        <v/>
      </c>
      <c r="B2167" s="154" t="str">
        <f>IF(Input!D2167&lt;&gt;"",CONCATENATE(Input!D2167,", ",Input!C2167),"")</f>
        <v/>
      </c>
      <c r="C2167" s="154" t="str">
        <f>IF(Input!E2167&lt;&gt;"",Input!E2167,"")</f>
        <v/>
      </c>
      <c r="D2167" s="155" t="str">
        <f>IF(Input!F2167&lt;&gt;"",Input!F2167,"")</f>
        <v/>
      </c>
      <c r="E2167" s="154" t="str">
        <f>IF(Input!I2167&lt;&gt;"",CONCATENATE(Input!I2167,", ",LEFT(Input!H2167,1)),"")</f>
        <v/>
      </c>
      <c r="F2167" s="156"/>
      <c r="G2167" s="157" t="str">
        <f t="shared" si="33"/>
        <v/>
      </c>
      <c r="H2167" s="154" t="str">
        <f>IF(A2167&lt;&gt;"",VLOOKUP(G2167,ScoreRanges!$C$4:$E$8,3),"")</f>
        <v/>
      </c>
      <c r="I2167" s="156"/>
      <c r="J2167" s="129" t="str">
        <f>IF(AND(ConversionTable!$F$2&lt;&gt;"",A2167&lt;&gt;""),VLOOKUP(G2167,ConversionTable!B$2:D$402,3),"")</f>
        <v/>
      </c>
      <c r="K2167" s="66" t="str">
        <f>IF(AND(ConversionTable!$F$2&lt;&gt;"",A2167&lt;&gt;""),VLOOKUP(J2167,ConversionTable!I$4:K$7,3),"")</f>
        <v/>
      </c>
      <c r="M2167" s="66" t="str">
        <f>IF(A2167&lt;&gt;"",(Input!AE2167*ScoringModel!$B$11+Input!AF2167*ScoringModel!$B$21+Input!AG2167*ScoringModel!$B$31)*0.01,"")</f>
        <v/>
      </c>
      <c r="N2167" s="66" t="str">
        <f>IF(A2167&lt;&gt;"",(Input!J2167*ScoringModel!$B$4+Input!K2167*ScoringModel!$B$5+Input!L2167*ScoringModel!$B$6+Input!M2167*ScoringModel!$B$7+Input!N2167*ScoringModel!$B$8+Input!O2167*ScoringModel!$B$9+Input!P2167*ScoringModel!$B$10)*0.01,"")</f>
        <v/>
      </c>
      <c r="O2167" s="66" t="str">
        <f>IF(A2167&lt;&gt;"",(Input!Q2167*ScoringModel!$B$14+Input!R2167*ScoringModel!$B$15+Input!S2167*ScoringModel!$B$16+Input!T2167*ScoringModel!$B$17+Input!U2167*ScoringModel!$B$18+Input!V2167*ScoringModel!$B$19+Input!W2167*ScoringModel!$B$20)*0.01,"")</f>
        <v/>
      </c>
      <c r="P2167" s="66" t="str">
        <f>IF(A2167&lt;&gt;"",(Input!X2167*ScoringModel!$B$24+Input!Y2167*ScoringModel!$B$25+Input!Z2167*ScoringModel!$B$26+Input!AA2167*ScoringModel!$B$27+Input!AB2167*ScoringModel!$B$28+Input!AC2167*ScoringModel!$B$29+Input!AD2167*ScoringModel!$B$30)*0.01,"")</f>
        <v/>
      </c>
    </row>
    <row r="2168" spans="1:16" x14ac:dyDescent="0.25">
      <c r="A2168" s="154" t="str">
        <f>IF(Input!A2168&lt;&gt;"",Input!A2168,"")</f>
        <v/>
      </c>
      <c r="B2168" s="154" t="str">
        <f>IF(Input!D2168&lt;&gt;"",CONCATENATE(Input!D2168,", ",Input!C2168),"")</f>
        <v/>
      </c>
      <c r="C2168" s="154" t="str">
        <f>IF(Input!E2168&lt;&gt;"",Input!E2168,"")</f>
        <v/>
      </c>
      <c r="D2168" s="155" t="str">
        <f>IF(Input!F2168&lt;&gt;"",Input!F2168,"")</f>
        <v/>
      </c>
      <c r="E2168" s="154" t="str">
        <f>IF(Input!I2168&lt;&gt;"",CONCATENATE(Input!I2168,", ",LEFT(Input!H2168,1)),"")</f>
        <v/>
      </c>
      <c r="F2168" s="156"/>
      <c r="G2168" s="157" t="str">
        <f t="shared" si="33"/>
        <v/>
      </c>
      <c r="H2168" s="154" t="str">
        <f>IF(A2168&lt;&gt;"",VLOOKUP(G2168,ScoreRanges!$C$4:$E$8,3),"")</f>
        <v/>
      </c>
      <c r="I2168" s="156"/>
      <c r="J2168" s="129" t="str">
        <f>IF(AND(ConversionTable!$F$2&lt;&gt;"",A2168&lt;&gt;""),VLOOKUP(G2168,ConversionTable!B$2:D$402,3),"")</f>
        <v/>
      </c>
      <c r="K2168" s="66" t="str">
        <f>IF(AND(ConversionTable!$F$2&lt;&gt;"",A2168&lt;&gt;""),VLOOKUP(J2168,ConversionTable!I$4:K$7,3),"")</f>
        <v/>
      </c>
      <c r="M2168" s="66" t="str">
        <f>IF(A2168&lt;&gt;"",(Input!AE2168*ScoringModel!$B$11+Input!AF2168*ScoringModel!$B$21+Input!AG2168*ScoringModel!$B$31)*0.01,"")</f>
        <v/>
      </c>
      <c r="N2168" s="66" t="str">
        <f>IF(A2168&lt;&gt;"",(Input!J2168*ScoringModel!$B$4+Input!K2168*ScoringModel!$B$5+Input!L2168*ScoringModel!$B$6+Input!M2168*ScoringModel!$B$7+Input!N2168*ScoringModel!$B$8+Input!O2168*ScoringModel!$B$9+Input!P2168*ScoringModel!$B$10)*0.01,"")</f>
        <v/>
      </c>
      <c r="O2168" s="66" t="str">
        <f>IF(A2168&lt;&gt;"",(Input!Q2168*ScoringModel!$B$14+Input!R2168*ScoringModel!$B$15+Input!S2168*ScoringModel!$B$16+Input!T2168*ScoringModel!$B$17+Input!U2168*ScoringModel!$B$18+Input!V2168*ScoringModel!$B$19+Input!W2168*ScoringModel!$B$20)*0.01,"")</f>
        <v/>
      </c>
      <c r="P2168" s="66" t="str">
        <f>IF(A2168&lt;&gt;"",(Input!X2168*ScoringModel!$B$24+Input!Y2168*ScoringModel!$B$25+Input!Z2168*ScoringModel!$B$26+Input!AA2168*ScoringModel!$B$27+Input!AB2168*ScoringModel!$B$28+Input!AC2168*ScoringModel!$B$29+Input!AD2168*ScoringModel!$B$30)*0.01,"")</f>
        <v/>
      </c>
    </row>
    <row r="2169" spans="1:16" x14ac:dyDescent="0.25">
      <c r="A2169" s="154" t="str">
        <f>IF(Input!A2169&lt;&gt;"",Input!A2169,"")</f>
        <v/>
      </c>
      <c r="B2169" s="154" t="str">
        <f>IF(Input!D2169&lt;&gt;"",CONCATENATE(Input!D2169,", ",Input!C2169),"")</f>
        <v/>
      </c>
      <c r="C2169" s="154" t="str">
        <f>IF(Input!E2169&lt;&gt;"",Input!E2169,"")</f>
        <v/>
      </c>
      <c r="D2169" s="155" t="str">
        <f>IF(Input!F2169&lt;&gt;"",Input!F2169,"")</f>
        <v/>
      </c>
      <c r="E2169" s="154" t="str">
        <f>IF(Input!I2169&lt;&gt;"",CONCATENATE(Input!I2169,", ",LEFT(Input!H2169,1)),"")</f>
        <v/>
      </c>
      <c r="F2169" s="156"/>
      <c r="G2169" s="157" t="str">
        <f t="shared" si="33"/>
        <v/>
      </c>
      <c r="H2169" s="154" t="str">
        <f>IF(A2169&lt;&gt;"",VLOOKUP(G2169,ScoreRanges!$C$4:$E$8,3),"")</f>
        <v/>
      </c>
      <c r="I2169" s="156"/>
      <c r="J2169" s="129" t="str">
        <f>IF(AND(ConversionTable!$F$2&lt;&gt;"",A2169&lt;&gt;""),VLOOKUP(G2169,ConversionTable!B$2:D$402,3),"")</f>
        <v/>
      </c>
      <c r="K2169" s="66" t="str">
        <f>IF(AND(ConversionTable!$F$2&lt;&gt;"",A2169&lt;&gt;""),VLOOKUP(J2169,ConversionTable!I$4:K$7,3),"")</f>
        <v/>
      </c>
      <c r="M2169" s="66" t="str">
        <f>IF(A2169&lt;&gt;"",(Input!AE2169*ScoringModel!$B$11+Input!AF2169*ScoringModel!$B$21+Input!AG2169*ScoringModel!$B$31)*0.01,"")</f>
        <v/>
      </c>
      <c r="N2169" s="66" t="str">
        <f>IF(A2169&lt;&gt;"",(Input!J2169*ScoringModel!$B$4+Input!K2169*ScoringModel!$B$5+Input!L2169*ScoringModel!$B$6+Input!M2169*ScoringModel!$B$7+Input!N2169*ScoringModel!$B$8+Input!O2169*ScoringModel!$B$9+Input!P2169*ScoringModel!$B$10)*0.01,"")</f>
        <v/>
      </c>
      <c r="O2169" s="66" t="str">
        <f>IF(A2169&lt;&gt;"",(Input!Q2169*ScoringModel!$B$14+Input!R2169*ScoringModel!$B$15+Input!S2169*ScoringModel!$B$16+Input!T2169*ScoringModel!$B$17+Input!U2169*ScoringModel!$B$18+Input!V2169*ScoringModel!$B$19+Input!W2169*ScoringModel!$B$20)*0.01,"")</f>
        <v/>
      </c>
      <c r="P2169" s="66" t="str">
        <f>IF(A2169&lt;&gt;"",(Input!X2169*ScoringModel!$B$24+Input!Y2169*ScoringModel!$B$25+Input!Z2169*ScoringModel!$B$26+Input!AA2169*ScoringModel!$B$27+Input!AB2169*ScoringModel!$B$28+Input!AC2169*ScoringModel!$B$29+Input!AD2169*ScoringModel!$B$30)*0.01,"")</f>
        <v/>
      </c>
    </row>
    <row r="2170" spans="1:16" x14ac:dyDescent="0.25">
      <c r="A2170" s="154" t="str">
        <f>IF(Input!A2170&lt;&gt;"",Input!A2170,"")</f>
        <v/>
      </c>
      <c r="B2170" s="154" t="str">
        <f>IF(Input!D2170&lt;&gt;"",CONCATENATE(Input!D2170,", ",Input!C2170),"")</f>
        <v/>
      </c>
      <c r="C2170" s="154" t="str">
        <f>IF(Input!E2170&lt;&gt;"",Input!E2170,"")</f>
        <v/>
      </c>
      <c r="D2170" s="155" t="str">
        <f>IF(Input!F2170&lt;&gt;"",Input!F2170,"")</f>
        <v/>
      </c>
      <c r="E2170" s="154" t="str">
        <f>IF(Input!I2170&lt;&gt;"",CONCATENATE(Input!I2170,", ",LEFT(Input!H2170,1)),"")</f>
        <v/>
      </c>
      <c r="F2170" s="156"/>
      <c r="G2170" s="157" t="str">
        <f t="shared" si="33"/>
        <v/>
      </c>
      <c r="H2170" s="154" t="str">
        <f>IF(A2170&lt;&gt;"",VLOOKUP(G2170,ScoreRanges!$C$4:$E$8,3),"")</f>
        <v/>
      </c>
      <c r="I2170" s="156"/>
      <c r="J2170" s="129" t="str">
        <f>IF(AND(ConversionTable!$F$2&lt;&gt;"",A2170&lt;&gt;""),VLOOKUP(G2170,ConversionTable!B$2:D$402,3),"")</f>
        <v/>
      </c>
      <c r="K2170" s="66" t="str">
        <f>IF(AND(ConversionTable!$F$2&lt;&gt;"",A2170&lt;&gt;""),VLOOKUP(J2170,ConversionTable!I$4:K$7,3),"")</f>
        <v/>
      </c>
      <c r="M2170" s="66" t="str">
        <f>IF(A2170&lt;&gt;"",(Input!AE2170*ScoringModel!$B$11+Input!AF2170*ScoringModel!$B$21+Input!AG2170*ScoringModel!$B$31)*0.01,"")</f>
        <v/>
      </c>
      <c r="N2170" s="66" t="str">
        <f>IF(A2170&lt;&gt;"",(Input!J2170*ScoringModel!$B$4+Input!K2170*ScoringModel!$B$5+Input!L2170*ScoringModel!$B$6+Input!M2170*ScoringModel!$B$7+Input!N2170*ScoringModel!$B$8+Input!O2170*ScoringModel!$B$9+Input!P2170*ScoringModel!$B$10)*0.01,"")</f>
        <v/>
      </c>
      <c r="O2170" s="66" t="str">
        <f>IF(A2170&lt;&gt;"",(Input!Q2170*ScoringModel!$B$14+Input!R2170*ScoringModel!$B$15+Input!S2170*ScoringModel!$B$16+Input!T2170*ScoringModel!$B$17+Input!U2170*ScoringModel!$B$18+Input!V2170*ScoringModel!$B$19+Input!W2170*ScoringModel!$B$20)*0.01,"")</f>
        <v/>
      </c>
      <c r="P2170" s="66" t="str">
        <f>IF(A2170&lt;&gt;"",(Input!X2170*ScoringModel!$B$24+Input!Y2170*ScoringModel!$B$25+Input!Z2170*ScoringModel!$B$26+Input!AA2170*ScoringModel!$B$27+Input!AB2170*ScoringModel!$B$28+Input!AC2170*ScoringModel!$B$29+Input!AD2170*ScoringModel!$B$30)*0.01,"")</f>
        <v/>
      </c>
    </row>
    <row r="2171" spans="1:16" x14ac:dyDescent="0.25">
      <c r="A2171" s="154" t="str">
        <f>IF(Input!A2171&lt;&gt;"",Input!A2171,"")</f>
        <v/>
      </c>
      <c r="B2171" s="154" t="str">
        <f>IF(Input!D2171&lt;&gt;"",CONCATENATE(Input!D2171,", ",Input!C2171),"")</f>
        <v/>
      </c>
      <c r="C2171" s="154" t="str">
        <f>IF(Input!E2171&lt;&gt;"",Input!E2171,"")</f>
        <v/>
      </c>
      <c r="D2171" s="155" t="str">
        <f>IF(Input!F2171&lt;&gt;"",Input!F2171,"")</f>
        <v/>
      </c>
      <c r="E2171" s="154" t="str">
        <f>IF(Input!I2171&lt;&gt;"",CONCATENATE(Input!I2171,", ",LEFT(Input!H2171,1)),"")</f>
        <v/>
      </c>
      <c r="F2171" s="156"/>
      <c r="G2171" s="157" t="str">
        <f t="shared" si="33"/>
        <v/>
      </c>
      <c r="H2171" s="154" t="str">
        <f>IF(A2171&lt;&gt;"",VLOOKUP(G2171,ScoreRanges!$C$4:$E$8,3),"")</f>
        <v/>
      </c>
      <c r="I2171" s="156"/>
      <c r="J2171" s="129" t="str">
        <f>IF(AND(ConversionTable!$F$2&lt;&gt;"",A2171&lt;&gt;""),VLOOKUP(G2171,ConversionTable!B$2:D$402,3),"")</f>
        <v/>
      </c>
      <c r="K2171" s="66" t="str">
        <f>IF(AND(ConversionTable!$F$2&lt;&gt;"",A2171&lt;&gt;""),VLOOKUP(J2171,ConversionTable!I$4:K$7,3),"")</f>
        <v/>
      </c>
      <c r="M2171" s="66" t="str">
        <f>IF(A2171&lt;&gt;"",(Input!AE2171*ScoringModel!$B$11+Input!AF2171*ScoringModel!$B$21+Input!AG2171*ScoringModel!$B$31)*0.01,"")</f>
        <v/>
      </c>
      <c r="N2171" s="66" t="str">
        <f>IF(A2171&lt;&gt;"",(Input!J2171*ScoringModel!$B$4+Input!K2171*ScoringModel!$B$5+Input!L2171*ScoringModel!$B$6+Input!M2171*ScoringModel!$B$7+Input!N2171*ScoringModel!$B$8+Input!O2171*ScoringModel!$B$9+Input!P2171*ScoringModel!$B$10)*0.01,"")</f>
        <v/>
      </c>
      <c r="O2171" s="66" t="str">
        <f>IF(A2171&lt;&gt;"",(Input!Q2171*ScoringModel!$B$14+Input!R2171*ScoringModel!$B$15+Input!S2171*ScoringModel!$B$16+Input!T2171*ScoringModel!$B$17+Input!U2171*ScoringModel!$B$18+Input!V2171*ScoringModel!$B$19+Input!W2171*ScoringModel!$B$20)*0.01,"")</f>
        <v/>
      </c>
      <c r="P2171" s="66" t="str">
        <f>IF(A2171&lt;&gt;"",(Input!X2171*ScoringModel!$B$24+Input!Y2171*ScoringModel!$B$25+Input!Z2171*ScoringModel!$B$26+Input!AA2171*ScoringModel!$B$27+Input!AB2171*ScoringModel!$B$28+Input!AC2171*ScoringModel!$B$29+Input!AD2171*ScoringModel!$B$30)*0.01,"")</f>
        <v/>
      </c>
    </row>
    <row r="2172" spans="1:16" x14ac:dyDescent="0.25">
      <c r="A2172" s="154" t="str">
        <f>IF(Input!A2172&lt;&gt;"",Input!A2172,"")</f>
        <v/>
      </c>
      <c r="B2172" s="154" t="str">
        <f>IF(Input!D2172&lt;&gt;"",CONCATENATE(Input!D2172,", ",Input!C2172),"")</f>
        <v/>
      </c>
      <c r="C2172" s="154" t="str">
        <f>IF(Input!E2172&lt;&gt;"",Input!E2172,"")</f>
        <v/>
      </c>
      <c r="D2172" s="155" t="str">
        <f>IF(Input!F2172&lt;&gt;"",Input!F2172,"")</f>
        <v/>
      </c>
      <c r="E2172" s="154" t="str">
        <f>IF(Input!I2172&lt;&gt;"",CONCATENATE(Input!I2172,", ",LEFT(Input!H2172,1)),"")</f>
        <v/>
      </c>
      <c r="F2172" s="156"/>
      <c r="G2172" s="157" t="str">
        <f t="shared" si="33"/>
        <v/>
      </c>
      <c r="H2172" s="154" t="str">
        <f>IF(A2172&lt;&gt;"",VLOOKUP(G2172,ScoreRanges!$C$4:$E$8,3),"")</f>
        <v/>
      </c>
      <c r="I2172" s="156"/>
      <c r="J2172" s="129" t="str">
        <f>IF(AND(ConversionTable!$F$2&lt;&gt;"",A2172&lt;&gt;""),VLOOKUP(G2172,ConversionTable!B$2:D$402,3),"")</f>
        <v/>
      </c>
      <c r="K2172" s="66" t="str">
        <f>IF(AND(ConversionTable!$F$2&lt;&gt;"",A2172&lt;&gt;""),VLOOKUP(J2172,ConversionTable!I$4:K$7,3),"")</f>
        <v/>
      </c>
      <c r="M2172" s="66" t="str">
        <f>IF(A2172&lt;&gt;"",(Input!AE2172*ScoringModel!$B$11+Input!AF2172*ScoringModel!$B$21+Input!AG2172*ScoringModel!$B$31)*0.01,"")</f>
        <v/>
      </c>
      <c r="N2172" s="66" t="str">
        <f>IF(A2172&lt;&gt;"",(Input!J2172*ScoringModel!$B$4+Input!K2172*ScoringModel!$B$5+Input!L2172*ScoringModel!$B$6+Input!M2172*ScoringModel!$B$7+Input!N2172*ScoringModel!$B$8+Input!O2172*ScoringModel!$B$9+Input!P2172*ScoringModel!$B$10)*0.01,"")</f>
        <v/>
      </c>
      <c r="O2172" s="66" t="str">
        <f>IF(A2172&lt;&gt;"",(Input!Q2172*ScoringModel!$B$14+Input!R2172*ScoringModel!$B$15+Input!S2172*ScoringModel!$B$16+Input!T2172*ScoringModel!$B$17+Input!U2172*ScoringModel!$B$18+Input!V2172*ScoringModel!$B$19+Input!W2172*ScoringModel!$B$20)*0.01,"")</f>
        <v/>
      </c>
      <c r="P2172" s="66" t="str">
        <f>IF(A2172&lt;&gt;"",(Input!X2172*ScoringModel!$B$24+Input!Y2172*ScoringModel!$B$25+Input!Z2172*ScoringModel!$B$26+Input!AA2172*ScoringModel!$B$27+Input!AB2172*ScoringModel!$B$28+Input!AC2172*ScoringModel!$B$29+Input!AD2172*ScoringModel!$B$30)*0.01,"")</f>
        <v/>
      </c>
    </row>
    <row r="2173" spans="1:16" x14ac:dyDescent="0.25">
      <c r="A2173" s="154" t="str">
        <f>IF(Input!A2173&lt;&gt;"",Input!A2173,"")</f>
        <v/>
      </c>
      <c r="B2173" s="154" t="str">
        <f>IF(Input!D2173&lt;&gt;"",CONCATENATE(Input!D2173,", ",Input!C2173),"")</f>
        <v/>
      </c>
      <c r="C2173" s="154" t="str">
        <f>IF(Input!E2173&lt;&gt;"",Input!E2173,"")</f>
        <v/>
      </c>
      <c r="D2173" s="155" t="str">
        <f>IF(Input!F2173&lt;&gt;"",Input!F2173,"")</f>
        <v/>
      </c>
      <c r="E2173" s="154" t="str">
        <f>IF(Input!I2173&lt;&gt;"",CONCATENATE(Input!I2173,", ",LEFT(Input!H2173,1)),"")</f>
        <v/>
      </c>
      <c r="F2173" s="156"/>
      <c r="G2173" s="157" t="str">
        <f t="shared" si="33"/>
        <v/>
      </c>
      <c r="H2173" s="154" t="str">
        <f>IF(A2173&lt;&gt;"",VLOOKUP(G2173,ScoreRanges!$C$4:$E$8,3),"")</f>
        <v/>
      </c>
      <c r="I2173" s="156"/>
      <c r="J2173" s="129" t="str">
        <f>IF(AND(ConversionTable!$F$2&lt;&gt;"",A2173&lt;&gt;""),VLOOKUP(G2173,ConversionTable!B$2:D$402,3),"")</f>
        <v/>
      </c>
      <c r="K2173" s="66" t="str">
        <f>IF(AND(ConversionTable!$F$2&lt;&gt;"",A2173&lt;&gt;""),VLOOKUP(J2173,ConversionTable!I$4:K$7,3),"")</f>
        <v/>
      </c>
      <c r="M2173" s="66" t="str">
        <f>IF(A2173&lt;&gt;"",(Input!AE2173*ScoringModel!$B$11+Input!AF2173*ScoringModel!$B$21+Input!AG2173*ScoringModel!$B$31)*0.01,"")</f>
        <v/>
      </c>
      <c r="N2173" s="66" t="str">
        <f>IF(A2173&lt;&gt;"",(Input!J2173*ScoringModel!$B$4+Input!K2173*ScoringModel!$B$5+Input!L2173*ScoringModel!$B$6+Input!M2173*ScoringModel!$B$7+Input!N2173*ScoringModel!$B$8+Input!O2173*ScoringModel!$B$9+Input!P2173*ScoringModel!$B$10)*0.01,"")</f>
        <v/>
      </c>
      <c r="O2173" s="66" t="str">
        <f>IF(A2173&lt;&gt;"",(Input!Q2173*ScoringModel!$B$14+Input!R2173*ScoringModel!$B$15+Input!S2173*ScoringModel!$B$16+Input!T2173*ScoringModel!$B$17+Input!U2173*ScoringModel!$B$18+Input!V2173*ScoringModel!$B$19+Input!W2173*ScoringModel!$B$20)*0.01,"")</f>
        <v/>
      </c>
      <c r="P2173" s="66" t="str">
        <f>IF(A2173&lt;&gt;"",(Input!X2173*ScoringModel!$B$24+Input!Y2173*ScoringModel!$B$25+Input!Z2173*ScoringModel!$B$26+Input!AA2173*ScoringModel!$B$27+Input!AB2173*ScoringModel!$B$28+Input!AC2173*ScoringModel!$B$29+Input!AD2173*ScoringModel!$B$30)*0.01,"")</f>
        <v/>
      </c>
    </row>
    <row r="2174" spans="1:16" x14ac:dyDescent="0.25">
      <c r="A2174" s="154" t="str">
        <f>IF(Input!A2174&lt;&gt;"",Input!A2174,"")</f>
        <v/>
      </c>
      <c r="B2174" s="154" t="str">
        <f>IF(Input!D2174&lt;&gt;"",CONCATENATE(Input!D2174,", ",Input!C2174),"")</f>
        <v/>
      </c>
      <c r="C2174" s="154" t="str">
        <f>IF(Input!E2174&lt;&gt;"",Input!E2174,"")</f>
        <v/>
      </c>
      <c r="D2174" s="155" t="str">
        <f>IF(Input!F2174&lt;&gt;"",Input!F2174,"")</f>
        <v/>
      </c>
      <c r="E2174" s="154" t="str">
        <f>IF(Input!I2174&lt;&gt;"",CONCATENATE(Input!I2174,", ",LEFT(Input!H2174,1)),"")</f>
        <v/>
      </c>
      <c r="F2174" s="156"/>
      <c r="G2174" s="157" t="str">
        <f t="shared" si="33"/>
        <v/>
      </c>
      <c r="H2174" s="154" t="str">
        <f>IF(A2174&lt;&gt;"",VLOOKUP(G2174,ScoreRanges!$C$4:$E$8,3),"")</f>
        <v/>
      </c>
      <c r="I2174" s="156"/>
      <c r="J2174" s="129" t="str">
        <f>IF(AND(ConversionTable!$F$2&lt;&gt;"",A2174&lt;&gt;""),VLOOKUP(G2174,ConversionTable!B$2:D$402,3),"")</f>
        <v/>
      </c>
      <c r="K2174" s="66" t="str">
        <f>IF(AND(ConversionTable!$F$2&lt;&gt;"",A2174&lt;&gt;""),VLOOKUP(J2174,ConversionTable!I$4:K$7,3),"")</f>
        <v/>
      </c>
      <c r="M2174" s="66" t="str">
        <f>IF(A2174&lt;&gt;"",(Input!AE2174*ScoringModel!$B$11+Input!AF2174*ScoringModel!$B$21+Input!AG2174*ScoringModel!$B$31)*0.01,"")</f>
        <v/>
      </c>
      <c r="N2174" s="66" t="str">
        <f>IF(A2174&lt;&gt;"",(Input!J2174*ScoringModel!$B$4+Input!K2174*ScoringModel!$B$5+Input!L2174*ScoringModel!$B$6+Input!M2174*ScoringModel!$B$7+Input!N2174*ScoringModel!$B$8+Input!O2174*ScoringModel!$B$9+Input!P2174*ScoringModel!$B$10)*0.01,"")</f>
        <v/>
      </c>
      <c r="O2174" s="66" t="str">
        <f>IF(A2174&lt;&gt;"",(Input!Q2174*ScoringModel!$B$14+Input!R2174*ScoringModel!$B$15+Input!S2174*ScoringModel!$B$16+Input!T2174*ScoringModel!$B$17+Input!U2174*ScoringModel!$B$18+Input!V2174*ScoringModel!$B$19+Input!W2174*ScoringModel!$B$20)*0.01,"")</f>
        <v/>
      </c>
      <c r="P2174" s="66" t="str">
        <f>IF(A2174&lt;&gt;"",(Input!X2174*ScoringModel!$B$24+Input!Y2174*ScoringModel!$B$25+Input!Z2174*ScoringModel!$B$26+Input!AA2174*ScoringModel!$B$27+Input!AB2174*ScoringModel!$B$28+Input!AC2174*ScoringModel!$B$29+Input!AD2174*ScoringModel!$B$30)*0.01,"")</f>
        <v/>
      </c>
    </row>
    <row r="2175" spans="1:16" x14ac:dyDescent="0.25">
      <c r="A2175" s="154" t="str">
        <f>IF(Input!A2175&lt;&gt;"",Input!A2175,"")</f>
        <v/>
      </c>
      <c r="B2175" s="154" t="str">
        <f>IF(Input!D2175&lt;&gt;"",CONCATENATE(Input!D2175,", ",Input!C2175),"")</f>
        <v/>
      </c>
      <c r="C2175" s="154" t="str">
        <f>IF(Input!E2175&lt;&gt;"",Input!E2175,"")</f>
        <v/>
      </c>
      <c r="D2175" s="155" t="str">
        <f>IF(Input!F2175&lt;&gt;"",Input!F2175,"")</f>
        <v/>
      </c>
      <c r="E2175" s="154" t="str">
        <f>IF(Input!I2175&lt;&gt;"",CONCATENATE(Input!I2175,", ",LEFT(Input!H2175,1)),"")</f>
        <v/>
      </c>
      <c r="F2175" s="156"/>
      <c r="G2175" s="157" t="str">
        <f t="shared" si="33"/>
        <v/>
      </c>
      <c r="H2175" s="154" t="str">
        <f>IF(A2175&lt;&gt;"",VLOOKUP(G2175,ScoreRanges!$C$4:$E$8,3),"")</f>
        <v/>
      </c>
      <c r="I2175" s="156"/>
      <c r="J2175" s="129" t="str">
        <f>IF(AND(ConversionTable!$F$2&lt;&gt;"",A2175&lt;&gt;""),VLOOKUP(G2175,ConversionTable!B$2:D$402,3),"")</f>
        <v/>
      </c>
      <c r="K2175" s="66" t="str">
        <f>IF(AND(ConversionTable!$F$2&lt;&gt;"",A2175&lt;&gt;""),VLOOKUP(J2175,ConversionTable!I$4:K$7,3),"")</f>
        <v/>
      </c>
      <c r="M2175" s="66" t="str">
        <f>IF(A2175&lt;&gt;"",(Input!AE2175*ScoringModel!$B$11+Input!AF2175*ScoringModel!$B$21+Input!AG2175*ScoringModel!$B$31)*0.01,"")</f>
        <v/>
      </c>
      <c r="N2175" s="66" t="str">
        <f>IF(A2175&lt;&gt;"",(Input!J2175*ScoringModel!$B$4+Input!K2175*ScoringModel!$B$5+Input!L2175*ScoringModel!$B$6+Input!M2175*ScoringModel!$B$7+Input!N2175*ScoringModel!$B$8+Input!O2175*ScoringModel!$B$9+Input!P2175*ScoringModel!$B$10)*0.01,"")</f>
        <v/>
      </c>
      <c r="O2175" s="66" t="str">
        <f>IF(A2175&lt;&gt;"",(Input!Q2175*ScoringModel!$B$14+Input!R2175*ScoringModel!$B$15+Input!S2175*ScoringModel!$B$16+Input!T2175*ScoringModel!$B$17+Input!U2175*ScoringModel!$B$18+Input!V2175*ScoringModel!$B$19+Input!W2175*ScoringModel!$B$20)*0.01,"")</f>
        <v/>
      </c>
      <c r="P2175" s="66" t="str">
        <f>IF(A2175&lt;&gt;"",(Input!X2175*ScoringModel!$B$24+Input!Y2175*ScoringModel!$B$25+Input!Z2175*ScoringModel!$B$26+Input!AA2175*ScoringModel!$B$27+Input!AB2175*ScoringModel!$B$28+Input!AC2175*ScoringModel!$B$29+Input!AD2175*ScoringModel!$B$30)*0.01,"")</f>
        <v/>
      </c>
    </row>
    <row r="2176" spans="1:16" x14ac:dyDescent="0.25">
      <c r="A2176" s="154" t="str">
        <f>IF(Input!A2176&lt;&gt;"",Input!A2176,"")</f>
        <v/>
      </c>
      <c r="B2176" s="154" t="str">
        <f>IF(Input!D2176&lt;&gt;"",CONCATENATE(Input!D2176,", ",Input!C2176),"")</f>
        <v/>
      </c>
      <c r="C2176" s="154" t="str">
        <f>IF(Input!E2176&lt;&gt;"",Input!E2176,"")</f>
        <v/>
      </c>
      <c r="D2176" s="155" t="str">
        <f>IF(Input!F2176&lt;&gt;"",Input!F2176,"")</f>
        <v/>
      </c>
      <c r="E2176" s="154" t="str">
        <f>IF(Input!I2176&lt;&gt;"",CONCATENATE(Input!I2176,", ",LEFT(Input!H2176,1)),"")</f>
        <v/>
      </c>
      <c r="F2176" s="156"/>
      <c r="G2176" s="157" t="str">
        <f t="shared" si="33"/>
        <v/>
      </c>
      <c r="H2176" s="154" t="str">
        <f>IF(A2176&lt;&gt;"",VLOOKUP(G2176,ScoreRanges!$C$4:$E$8,3),"")</f>
        <v/>
      </c>
      <c r="I2176" s="156"/>
      <c r="J2176" s="129" t="str">
        <f>IF(AND(ConversionTable!$F$2&lt;&gt;"",A2176&lt;&gt;""),VLOOKUP(G2176,ConversionTable!B$2:D$402,3),"")</f>
        <v/>
      </c>
      <c r="K2176" s="66" t="str">
        <f>IF(AND(ConversionTable!$F$2&lt;&gt;"",A2176&lt;&gt;""),VLOOKUP(J2176,ConversionTable!I$4:K$7,3),"")</f>
        <v/>
      </c>
      <c r="M2176" s="66" t="str">
        <f>IF(A2176&lt;&gt;"",(Input!AE2176*ScoringModel!$B$11+Input!AF2176*ScoringModel!$B$21+Input!AG2176*ScoringModel!$B$31)*0.01,"")</f>
        <v/>
      </c>
      <c r="N2176" s="66" t="str">
        <f>IF(A2176&lt;&gt;"",(Input!J2176*ScoringModel!$B$4+Input!K2176*ScoringModel!$B$5+Input!L2176*ScoringModel!$B$6+Input!M2176*ScoringModel!$B$7+Input!N2176*ScoringModel!$B$8+Input!O2176*ScoringModel!$B$9+Input!P2176*ScoringModel!$B$10)*0.01,"")</f>
        <v/>
      </c>
      <c r="O2176" s="66" t="str">
        <f>IF(A2176&lt;&gt;"",(Input!Q2176*ScoringModel!$B$14+Input!R2176*ScoringModel!$B$15+Input!S2176*ScoringModel!$B$16+Input!T2176*ScoringModel!$B$17+Input!U2176*ScoringModel!$B$18+Input!V2176*ScoringModel!$B$19+Input!W2176*ScoringModel!$B$20)*0.01,"")</f>
        <v/>
      </c>
      <c r="P2176" s="66" t="str">
        <f>IF(A2176&lt;&gt;"",(Input!X2176*ScoringModel!$B$24+Input!Y2176*ScoringModel!$B$25+Input!Z2176*ScoringModel!$B$26+Input!AA2176*ScoringModel!$B$27+Input!AB2176*ScoringModel!$B$28+Input!AC2176*ScoringModel!$B$29+Input!AD2176*ScoringModel!$B$30)*0.01,"")</f>
        <v/>
      </c>
    </row>
    <row r="2177" spans="1:16" x14ac:dyDescent="0.25">
      <c r="A2177" s="154" t="str">
        <f>IF(Input!A2177&lt;&gt;"",Input!A2177,"")</f>
        <v/>
      </c>
      <c r="B2177" s="154" t="str">
        <f>IF(Input!D2177&lt;&gt;"",CONCATENATE(Input!D2177,", ",Input!C2177),"")</f>
        <v/>
      </c>
      <c r="C2177" s="154" t="str">
        <f>IF(Input!E2177&lt;&gt;"",Input!E2177,"")</f>
        <v/>
      </c>
      <c r="D2177" s="155" t="str">
        <f>IF(Input!F2177&lt;&gt;"",Input!F2177,"")</f>
        <v/>
      </c>
      <c r="E2177" s="154" t="str">
        <f>IF(Input!I2177&lt;&gt;"",CONCATENATE(Input!I2177,", ",LEFT(Input!H2177,1)),"")</f>
        <v/>
      </c>
      <c r="F2177" s="156"/>
      <c r="G2177" s="157" t="str">
        <f t="shared" si="33"/>
        <v/>
      </c>
      <c r="H2177" s="154" t="str">
        <f>IF(A2177&lt;&gt;"",VLOOKUP(G2177,ScoreRanges!$C$4:$E$8,3),"")</f>
        <v/>
      </c>
      <c r="I2177" s="156"/>
      <c r="J2177" s="129" t="str">
        <f>IF(AND(ConversionTable!$F$2&lt;&gt;"",A2177&lt;&gt;""),VLOOKUP(G2177,ConversionTable!B$2:D$402,3),"")</f>
        <v/>
      </c>
      <c r="K2177" s="66" t="str">
        <f>IF(AND(ConversionTable!$F$2&lt;&gt;"",A2177&lt;&gt;""),VLOOKUP(J2177,ConversionTable!I$4:K$7,3),"")</f>
        <v/>
      </c>
      <c r="M2177" s="66" t="str">
        <f>IF(A2177&lt;&gt;"",(Input!AE2177*ScoringModel!$B$11+Input!AF2177*ScoringModel!$B$21+Input!AG2177*ScoringModel!$B$31)*0.01,"")</f>
        <v/>
      </c>
      <c r="N2177" s="66" t="str">
        <f>IF(A2177&lt;&gt;"",(Input!J2177*ScoringModel!$B$4+Input!K2177*ScoringModel!$B$5+Input!L2177*ScoringModel!$B$6+Input!M2177*ScoringModel!$B$7+Input!N2177*ScoringModel!$B$8+Input!O2177*ScoringModel!$B$9+Input!P2177*ScoringModel!$B$10)*0.01,"")</f>
        <v/>
      </c>
      <c r="O2177" s="66" t="str">
        <f>IF(A2177&lt;&gt;"",(Input!Q2177*ScoringModel!$B$14+Input!R2177*ScoringModel!$B$15+Input!S2177*ScoringModel!$B$16+Input!T2177*ScoringModel!$B$17+Input!U2177*ScoringModel!$B$18+Input!V2177*ScoringModel!$B$19+Input!W2177*ScoringModel!$B$20)*0.01,"")</f>
        <v/>
      </c>
      <c r="P2177" s="66" t="str">
        <f>IF(A2177&lt;&gt;"",(Input!X2177*ScoringModel!$B$24+Input!Y2177*ScoringModel!$B$25+Input!Z2177*ScoringModel!$B$26+Input!AA2177*ScoringModel!$B$27+Input!AB2177*ScoringModel!$B$28+Input!AC2177*ScoringModel!$B$29+Input!AD2177*ScoringModel!$B$30)*0.01,"")</f>
        <v/>
      </c>
    </row>
    <row r="2178" spans="1:16" x14ac:dyDescent="0.25">
      <c r="A2178" s="154" t="str">
        <f>IF(Input!A2178&lt;&gt;"",Input!A2178,"")</f>
        <v/>
      </c>
      <c r="B2178" s="154" t="str">
        <f>IF(Input!D2178&lt;&gt;"",CONCATENATE(Input!D2178,", ",Input!C2178),"")</f>
        <v/>
      </c>
      <c r="C2178" s="154" t="str">
        <f>IF(Input!E2178&lt;&gt;"",Input!E2178,"")</f>
        <v/>
      </c>
      <c r="D2178" s="155" t="str">
        <f>IF(Input!F2178&lt;&gt;"",Input!F2178,"")</f>
        <v/>
      </c>
      <c r="E2178" s="154" t="str">
        <f>IF(Input!I2178&lt;&gt;"",CONCATENATE(Input!I2178,", ",LEFT(Input!H2178,1)),"")</f>
        <v/>
      </c>
      <c r="F2178" s="156"/>
      <c r="G2178" s="157" t="str">
        <f t="shared" ref="G2178:G2241" si="34">IF(A2178&lt;&gt;"",SUM(M2178:P2178),"")</f>
        <v/>
      </c>
      <c r="H2178" s="154" t="str">
        <f>IF(A2178&lt;&gt;"",VLOOKUP(G2178,ScoreRanges!$C$4:$E$8,3),"")</f>
        <v/>
      </c>
      <c r="I2178" s="156"/>
      <c r="J2178" s="129" t="str">
        <f>IF(AND(ConversionTable!$F$2&lt;&gt;"",A2178&lt;&gt;""),VLOOKUP(G2178,ConversionTable!B$2:D$402,3),"")</f>
        <v/>
      </c>
      <c r="K2178" s="66" t="str">
        <f>IF(AND(ConversionTable!$F$2&lt;&gt;"",A2178&lt;&gt;""),VLOOKUP(J2178,ConversionTable!I$4:K$7,3),"")</f>
        <v/>
      </c>
      <c r="M2178" s="66" t="str">
        <f>IF(A2178&lt;&gt;"",(Input!AE2178*ScoringModel!$B$11+Input!AF2178*ScoringModel!$B$21+Input!AG2178*ScoringModel!$B$31)*0.01,"")</f>
        <v/>
      </c>
      <c r="N2178" s="66" t="str">
        <f>IF(A2178&lt;&gt;"",(Input!J2178*ScoringModel!$B$4+Input!K2178*ScoringModel!$B$5+Input!L2178*ScoringModel!$B$6+Input!M2178*ScoringModel!$B$7+Input!N2178*ScoringModel!$B$8+Input!O2178*ScoringModel!$B$9+Input!P2178*ScoringModel!$B$10)*0.01,"")</f>
        <v/>
      </c>
      <c r="O2178" s="66" t="str">
        <f>IF(A2178&lt;&gt;"",(Input!Q2178*ScoringModel!$B$14+Input!R2178*ScoringModel!$B$15+Input!S2178*ScoringModel!$B$16+Input!T2178*ScoringModel!$B$17+Input!U2178*ScoringModel!$B$18+Input!V2178*ScoringModel!$B$19+Input!W2178*ScoringModel!$B$20)*0.01,"")</f>
        <v/>
      </c>
      <c r="P2178" s="66" t="str">
        <f>IF(A2178&lt;&gt;"",(Input!X2178*ScoringModel!$B$24+Input!Y2178*ScoringModel!$B$25+Input!Z2178*ScoringModel!$B$26+Input!AA2178*ScoringModel!$B$27+Input!AB2178*ScoringModel!$B$28+Input!AC2178*ScoringModel!$B$29+Input!AD2178*ScoringModel!$B$30)*0.01,"")</f>
        <v/>
      </c>
    </row>
    <row r="2179" spans="1:16" x14ac:dyDescent="0.25">
      <c r="A2179" s="154" t="str">
        <f>IF(Input!A2179&lt;&gt;"",Input!A2179,"")</f>
        <v/>
      </c>
      <c r="B2179" s="154" t="str">
        <f>IF(Input!D2179&lt;&gt;"",CONCATENATE(Input!D2179,", ",Input!C2179),"")</f>
        <v/>
      </c>
      <c r="C2179" s="154" t="str">
        <f>IF(Input!E2179&lt;&gt;"",Input!E2179,"")</f>
        <v/>
      </c>
      <c r="D2179" s="155" t="str">
        <f>IF(Input!F2179&lt;&gt;"",Input!F2179,"")</f>
        <v/>
      </c>
      <c r="E2179" s="154" t="str">
        <f>IF(Input!I2179&lt;&gt;"",CONCATENATE(Input!I2179,", ",LEFT(Input!H2179,1)),"")</f>
        <v/>
      </c>
      <c r="F2179" s="156"/>
      <c r="G2179" s="157" t="str">
        <f t="shared" si="34"/>
        <v/>
      </c>
      <c r="H2179" s="154" t="str">
        <f>IF(A2179&lt;&gt;"",VLOOKUP(G2179,ScoreRanges!$C$4:$E$8,3),"")</f>
        <v/>
      </c>
      <c r="I2179" s="156"/>
      <c r="J2179" s="129" t="str">
        <f>IF(AND(ConversionTable!$F$2&lt;&gt;"",A2179&lt;&gt;""),VLOOKUP(G2179,ConversionTable!B$2:D$402,3),"")</f>
        <v/>
      </c>
      <c r="K2179" s="66" t="str">
        <f>IF(AND(ConversionTable!$F$2&lt;&gt;"",A2179&lt;&gt;""),VLOOKUP(J2179,ConversionTable!I$4:K$7,3),"")</f>
        <v/>
      </c>
      <c r="M2179" s="66" t="str">
        <f>IF(A2179&lt;&gt;"",(Input!AE2179*ScoringModel!$B$11+Input!AF2179*ScoringModel!$B$21+Input!AG2179*ScoringModel!$B$31)*0.01,"")</f>
        <v/>
      </c>
      <c r="N2179" s="66" t="str">
        <f>IF(A2179&lt;&gt;"",(Input!J2179*ScoringModel!$B$4+Input!K2179*ScoringModel!$B$5+Input!L2179*ScoringModel!$B$6+Input!M2179*ScoringModel!$B$7+Input!N2179*ScoringModel!$B$8+Input!O2179*ScoringModel!$B$9+Input!P2179*ScoringModel!$B$10)*0.01,"")</f>
        <v/>
      </c>
      <c r="O2179" s="66" t="str">
        <f>IF(A2179&lt;&gt;"",(Input!Q2179*ScoringModel!$B$14+Input!R2179*ScoringModel!$B$15+Input!S2179*ScoringModel!$B$16+Input!T2179*ScoringModel!$B$17+Input!U2179*ScoringModel!$B$18+Input!V2179*ScoringModel!$B$19+Input!W2179*ScoringModel!$B$20)*0.01,"")</f>
        <v/>
      </c>
      <c r="P2179" s="66" t="str">
        <f>IF(A2179&lt;&gt;"",(Input!X2179*ScoringModel!$B$24+Input!Y2179*ScoringModel!$B$25+Input!Z2179*ScoringModel!$B$26+Input!AA2179*ScoringModel!$B$27+Input!AB2179*ScoringModel!$B$28+Input!AC2179*ScoringModel!$B$29+Input!AD2179*ScoringModel!$B$30)*0.01,"")</f>
        <v/>
      </c>
    </row>
    <row r="2180" spans="1:16" x14ac:dyDescent="0.25">
      <c r="A2180" s="154" t="str">
        <f>IF(Input!A2180&lt;&gt;"",Input!A2180,"")</f>
        <v/>
      </c>
      <c r="B2180" s="154" t="str">
        <f>IF(Input!D2180&lt;&gt;"",CONCATENATE(Input!D2180,", ",Input!C2180),"")</f>
        <v/>
      </c>
      <c r="C2180" s="154" t="str">
        <f>IF(Input!E2180&lt;&gt;"",Input!E2180,"")</f>
        <v/>
      </c>
      <c r="D2180" s="155" t="str">
        <f>IF(Input!F2180&lt;&gt;"",Input!F2180,"")</f>
        <v/>
      </c>
      <c r="E2180" s="154" t="str">
        <f>IF(Input!I2180&lt;&gt;"",CONCATENATE(Input!I2180,", ",LEFT(Input!H2180,1)),"")</f>
        <v/>
      </c>
      <c r="F2180" s="156"/>
      <c r="G2180" s="157" t="str">
        <f t="shared" si="34"/>
        <v/>
      </c>
      <c r="H2180" s="154" t="str">
        <f>IF(A2180&lt;&gt;"",VLOOKUP(G2180,ScoreRanges!$C$4:$E$8,3),"")</f>
        <v/>
      </c>
      <c r="I2180" s="156"/>
      <c r="J2180" s="129" t="str">
        <f>IF(AND(ConversionTable!$F$2&lt;&gt;"",A2180&lt;&gt;""),VLOOKUP(G2180,ConversionTable!B$2:D$402,3),"")</f>
        <v/>
      </c>
      <c r="K2180" s="66" t="str">
        <f>IF(AND(ConversionTable!$F$2&lt;&gt;"",A2180&lt;&gt;""),VLOOKUP(J2180,ConversionTable!I$4:K$7,3),"")</f>
        <v/>
      </c>
      <c r="M2180" s="66" t="str">
        <f>IF(A2180&lt;&gt;"",(Input!AE2180*ScoringModel!$B$11+Input!AF2180*ScoringModel!$B$21+Input!AG2180*ScoringModel!$B$31)*0.01,"")</f>
        <v/>
      </c>
      <c r="N2180" s="66" t="str">
        <f>IF(A2180&lt;&gt;"",(Input!J2180*ScoringModel!$B$4+Input!K2180*ScoringModel!$B$5+Input!L2180*ScoringModel!$B$6+Input!M2180*ScoringModel!$B$7+Input!N2180*ScoringModel!$B$8+Input!O2180*ScoringModel!$B$9+Input!P2180*ScoringModel!$B$10)*0.01,"")</f>
        <v/>
      </c>
      <c r="O2180" s="66" t="str">
        <f>IF(A2180&lt;&gt;"",(Input!Q2180*ScoringModel!$B$14+Input!R2180*ScoringModel!$B$15+Input!S2180*ScoringModel!$B$16+Input!T2180*ScoringModel!$B$17+Input!U2180*ScoringModel!$B$18+Input!V2180*ScoringModel!$B$19+Input!W2180*ScoringModel!$B$20)*0.01,"")</f>
        <v/>
      </c>
      <c r="P2180" s="66" t="str">
        <f>IF(A2180&lt;&gt;"",(Input!X2180*ScoringModel!$B$24+Input!Y2180*ScoringModel!$B$25+Input!Z2180*ScoringModel!$B$26+Input!AA2180*ScoringModel!$B$27+Input!AB2180*ScoringModel!$B$28+Input!AC2180*ScoringModel!$B$29+Input!AD2180*ScoringModel!$B$30)*0.01,"")</f>
        <v/>
      </c>
    </row>
    <row r="2181" spans="1:16" x14ac:dyDescent="0.25">
      <c r="A2181" s="154" t="str">
        <f>IF(Input!A2181&lt;&gt;"",Input!A2181,"")</f>
        <v/>
      </c>
      <c r="B2181" s="154" t="str">
        <f>IF(Input!D2181&lt;&gt;"",CONCATENATE(Input!D2181,", ",Input!C2181),"")</f>
        <v/>
      </c>
      <c r="C2181" s="154" t="str">
        <f>IF(Input!E2181&lt;&gt;"",Input!E2181,"")</f>
        <v/>
      </c>
      <c r="D2181" s="155" t="str">
        <f>IF(Input!F2181&lt;&gt;"",Input!F2181,"")</f>
        <v/>
      </c>
      <c r="E2181" s="154" t="str">
        <f>IF(Input!I2181&lt;&gt;"",CONCATENATE(Input!I2181,", ",LEFT(Input!H2181,1)),"")</f>
        <v/>
      </c>
      <c r="F2181" s="156"/>
      <c r="G2181" s="157" t="str">
        <f t="shared" si="34"/>
        <v/>
      </c>
      <c r="H2181" s="154" t="str">
        <f>IF(A2181&lt;&gt;"",VLOOKUP(G2181,ScoreRanges!$C$4:$E$8,3),"")</f>
        <v/>
      </c>
      <c r="I2181" s="156"/>
      <c r="J2181" s="129" t="str">
        <f>IF(AND(ConversionTable!$F$2&lt;&gt;"",A2181&lt;&gt;""),VLOOKUP(G2181,ConversionTable!B$2:D$402,3),"")</f>
        <v/>
      </c>
      <c r="K2181" s="66" t="str">
        <f>IF(AND(ConversionTable!$F$2&lt;&gt;"",A2181&lt;&gt;""),VLOOKUP(J2181,ConversionTable!I$4:K$7,3),"")</f>
        <v/>
      </c>
      <c r="M2181" s="66" t="str">
        <f>IF(A2181&lt;&gt;"",(Input!AE2181*ScoringModel!$B$11+Input!AF2181*ScoringModel!$B$21+Input!AG2181*ScoringModel!$B$31)*0.01,"")</f>
        <v/>
      </c>
      <c r="N2181" s="66" t="str">
        <f>IF(A2181&lt;&gt;"",(Input!J2181*ScoringModel!$B$4+Input!K2181*ScoringModel!$B$5+Input!L2181*ScoringModel!$B$6+Input!M2181*ScoringModel!$B$7+Input!N2181*ScoringModel!$B$8+Input!O2181*ScoringModel!$B$9+Input!P2181*ScoringModel!$B$10)*0.01,"")</f>
        <v/>
      </c>
      <c r="O2181" s="66" t="str">
        <f>IF(A2181&lt;&gt;"",(Input!Q2181*ScoringModel!$B$14+Input!R2181*ScoringModel!$B$15+Input!S2181*ScoringModel!$B$16+Input!T2181*ScoringModel!$B$17+Input!U2181*ScoringModel!$B$18+Input!V2181*ScoringModel!$B$19+Input!W2181*ScoringModel!$B$20)*0.01,"")</f>
        <v/>
      </c>
      <c r="P2181" s="66" t="str">
        <f>IF(A2181&lt;&gt;"",(Input!X2181*ScoringModel!$B$24+Input!Y2181*ScoringModel!$B$25+Input!Z2181*ScoringModel!$B$26+Input!AA2181*ScoringModel!$B$27+Input!AB2181*ScoringModel!$B$28+Input!AC2181*ScoringModel!$B$29+Input!AD2181*ScoringModel!$B$30)*0.01,"")</f>
        <v/>
      </c>
    </row>
    <row r="2182" spans="1:16" x14ac:dyDescent="0.25">
      <c r="A2182" s="154" t="str">
        <f>IF(Input!A2182&lt;&gt;"",Input!A2182,"")</f>
        <v/>
      </c>
      <c r="B2182" s="154" t="str">
        <f>IF(Input!D2182&lt;&gt;"",CONCATENATE(Input!D2182,", ",Input!C2182),"")</f>
        <v/>
      </c>
      <c r="C2182" s="154" t="str">
        <f>IF(Input!E2182&lt;&gt;"",Input!E2182,"")</f>
        <v/>
      </c>
      <c r="D2182" s="155" t="str">
        <f>IF(Input!F2182&lt;&gt;"",Input!F2182,"")</f>
        <v/>
      </c>
      <c r="E2182" s="154" t="str">
        <f>IF(Input!I2182&lt;&gt;"",CONCATENATE(Input!I2182,", ",LEFT(Input!H2182,1)),"")</f>
        <v/>
      </c>
      <c r="F2182" s="156"/>
      <c r="G2182" s="157" t="str">
        <f t="shared" si="34"/>
        <v/>
      </c>
      <c r="H2182" s="154" t="str">
        <f>IF(A2182&lt;&gt;"",VLOOKUP(G2182,ScoreRanges!$C$4:$E$8,3),"")</f>
        <v/>
      </c>
      <c r="I2182" s="156"/>
      <c r="J2182" s="129" t="str">
        <f>IF(AND(ConversionTable!$F$2&lt;&gt;"",A2182&lt;&gt;""),VLOOKUP(G2182,ConversionTable!B$2:D$402,3),"")</f>
        <v/>
      </c>
      <c r="K2182" s="66" t="str">
        <f>IF(AND(ConversionTable!$F$2&lt;&gt;"",A2182&lt;&gt;""),VLOOKUP(J2182,ConversionTable!I$4:K$7,3),"")</f>
        <v/>
      </c>
      <c r="M2182" s="66" t="str">
        <f>IF(A2182&lt;&gt;"",(Input!AE2182*ScoringModel!$B$11+Input!AF2182*ScoringModel!$B$21+Input!AG2182*ScoringModel!$B$31)*0.01,"")</f>
        <v/>
      </c>
      <c r="N2182" s="66" t="str">
        <f>IF(A2182&lt;&gt;"",(Input!J2182*ScoringModel!$B$4+Input!K2182*ScoringModel!$B$5+Input!L2182*ScoringModel!$B$6+Input!M2182*ScoringModel!$B$7+Input!N2182*ScoringModel!$B$8+Input!O2182*ScoringModel!$B$9+Input!P2182*ScoringModel!$B$10)*0.01,"")</f>
        <v/>
      </c>
      <c r="O2182" s="66" t="str">
        <f>IF(A2182&lt;&gt;"",(Input!Q2182*ScoringModel!$B$14+Input!R2182*ScoringModel!$B$15+Input!S2182*ScoringModel!$B$16+Input!T2182*ScoringModel!$B$17+Input!U2182*ScoringModel!$B$18+Input!V2182*ScoringModel!$B$19+Input!W2182*ScoringModel!$B$20)*0.01,"")</f>
        <v/>
      </c>
      <c r="P2182" s="66" t="str">
        <f>IF(A2182&lt;&gt;"",(Input!X2182*ScoringModel!$B$24+Input!Y2182*ScoringModel!$B$25+Input!Z2182*ScoringModel!$B$26+Input!AA2182*ScoringModel!$B$27+Input!AB2182*ScoringModel!$B$28+Input!AC2182*ScoringModel!$B$29+Input!AD2182*ScoringModel!$B$30)*0.01,"")</f>
        <v/>
      </c>
    </row>
    <row r="2183" spans="1:16" x14ac:dyDescent="0.25">
      <c r="A2183" s="154" t="str">
        <f>IF(Input!A2183&lt;&gt;"",Input!A2183,"")</f>
        <v/>
      </c>
      <c r="B2183" s="154" t="str">
        <f>IF(Input!D2183&lt;&gt;"",CONCATENATE(Input!D2183,", ",Input!C2183),"")</f>
        <v/>
      </c>
      <c r="C2183" s="154" t="str">
        <f>IF(Input!E2183&lt;&gt;"",Input!E2183,"")</f>
        <v/>
      </c>
      <c r="D2183" s="155" t="str">
        <f>IF(Input!F2183&lt;&gt;"",Input!F2183,"")</f>
        <v/>
      </c>
      <c r="E2183" s="154" t="str">
        <f>IF(Input!I2183&lt;&gt;"",CONCATENATE(Input!I2183,", ",LEFT(Input!H2183,1)),"")</f>
        <v/>
      </c>
      <c r="F2183" s="156"/>
      <c r="G2183" s="157" t="str">
        <f t="shared" si="34"/>
        <v/>
      </c>
      <c r="H2183" s="154" t="str">
        <f>IF(A2183&lt;&gt;"",VLOOKUP(G2183,ScoreRanges!$C$4:$E$8,3),"")</f>
        <v/>
      </c>
      <c r="I2183" s="156"/>
      <c r="J2183" s="129" t="str">
        <f>IF(AND(ConversionTable!$F$2&lt;&gt;"",A2183&lt;&gt;""),VLOOKUP(G2183,ConversionTable!B$2:D$402,3),"")</f>
        <v/>
      </c>
      <c r="K2183" s="66" t="str">
        <f>IF(AND(ConversionTable!$F$2&lt;&gt;"",A2183&lt;&gt;""),VLOOKUP(J2183,ConversionTable!I$4:K$7,3),"")</f>
        <v/>
      </c>
      <c r="M2183" s="66" t="str">
        <f>IF(A2183&lt;&gt;"",(Input!AE2183*ScoringModel!$B$11+Input!AF2183*ScoringModel!$B$21+Input!AG2183*ScoringModel!$B$31)*0.01,"")</f>
        <v/>
      </c>
      <c r="N2183" s="66" t="str">
        <f>IF(A2183&lt;&gt;"",(Input!J2183*ScoringModel!$B$4+Input!K2183*ScoringModel!$B$5+Input!L2183*ScoringModel!$B$6+Input!M2183*ScoringModel!$B$7+Input!N2183*ScoringModel!$B$8+Input!O2183*ScoringModel!$B$9+Input!P2183*ScoringModel!$B$10)*0.01,"")</f>
        <v/>
      </c>
      <c r="O2183" s="66" t="str">
        <f>IF(A2183&lt;&gt;"",(Input!Q2183*ScoringModel!$B$14+Input!R2183*ScoringModel!$B$15+Input!S2183*ScoringModel!$B$16+Input!T2183*ScoringModel!$B$17+Input!U2183*ScoringModel!$B$18+Input!V2183*ScoringModel!$B$19+Input!W2183*ScoringModel!$B$20)*0.01,"")</f>
        <v/>
      </c>
      <c r="P2183" s="66" t="str">
        <f>IF(A2183&lt;&gt;"",(Input!X2183*ScoringModel!$B$24+Input!Y2183*ScoringModel!$B$25+Input!Z2183*ScoringModel!$B$26+Input!AA2183*ScoringModel!$B$27+Input!AB2183*ScoringModel!$B$28+Input!AC2183*ScoringModel!$B$29+Input!AD2183*ScoringModel!$B$30)*0.01,"")</f>
        <v/>
      </c>
    </row>
    <row r="2184" spans="1:16" x14ac:dyDescent="0.25">
      <c r="A2184" s="154" t="str">
        <f>IF(Input!A2184&lt;&gt;"",Input!A2184,"")</f>
        <v/>
      </c>
      <c r="B2184" s="154" t="str">
        <f>IF(Input!D2184&lt;&gt;"",CONCATENATE(Input!D2184,", ",Input!C2184),"")</f>
        <v/>
      </c>
      <c r="C2184" s="154" t="str">
        <f>IF(Input!E2184&lt;&gt;"",Input!E2184,"")</f>
        <v/>
      </c>
      <c r="D2184" s="155" t="str">
        <f>IF(Input!F2184&lt;&gt;"",Input!F2184,"")</f>
        <v/>
      </c>
      <c r="E2184" s="154" t="str">
        <f>IF(Input!I2184&lt;&gt;"",CONCATENATE(Input!I2184,", ",LEFT(Input!H2184,1)),"")</f>
        <v/>
      </c>
      <c r="F2184" s="156"/>
      <c r="G2184" s="157" t="str">
        <f t="shared" si="34"/>
        <v/>
      </c>
      <c r="H2184" s="154" t="str">
        <f>IF(A2184&lt;&gt;"",VLOOKUP(G2184,ScoreRanges!$C$4:$E$8,3),"")</f>
        <v/>
      </c>
      <c r="I2184" s="156"/>
      <c r="J2184" s="129" t="str">
        <f>IF(AND(ConversionTable!$F$2&lt;&gt;"",A2184&lt;&gt;""),VLOOKUP(G2184,ConversionTable!B$2:D$402,3),"")</f>
        <v/>
      </c>
      <c r="K2184" s="66" t="str">
        <f>IF(AND(ConversionTable!$F$2&lt;&gt;"",A2184&lt;&gt;""),VLOOKUP(J2184,ConversionTable!I$4:K$7,3),"")</f>
        <v/>
      </c>
      <c r="M2184" s="66" t="str">
        <f>IF(A2184&lt;&gt;"",(Input!AE2184*ScoringModel!$B$11+Input!AF2184*ScoringModel!$B$21+Input!AG2184*ScoringModel!$B$31)*0.01,"")</f>
        <v/>
      </c>
      <c r="N2184" s="66" t="str">
        <f>IF(A2184&lt;&gt;"",(Input!J2184*ScoringModel!$B$4+Input!K2184*ScoringModel!$B$5+Input!L2184*ScoringModel!$B$6+Input!M2184*ScoringModel!$B$7+Input!N2184*ScoringModel!$B$8+Input!O2184*ScoringModel!$B$9+Input!P2184*ScoringModel!$B$10)*0.01,"")</f>
        <v/>
      </c>
      <c r="O2184" s="66" t="str">
        <f>IF(A2184&lt;&gt;"",(Input!Q2184*ScoringModel!$B$14+Input!R2184*ScoringModel!$B$15+Input!S2184*ScoringModel!$B$16+Input!T2184*ScoringModel!$B$17+Input!U2184*ScoringModel!$B$18+Input!V2184*ScoringModel!$B$19+Input!W2184*ScoringModel!$B$20)*0.01,"")</f>
        <v/>
      </c>
      <c r="P2184" s="66" t="str">
        <f>IF(A2184&lt;&gt;"",(Input!X2184*ScoringModel!$B$24+Input!Y2184*ScoringModel!$B$25+Input!Z2184*ScoringModel!$B$26+Input!AA2184*ScoringModel!$B$27+Input!AB2184*ScoringModel!$B$28+Input!AC2184*ScoringModel!$B$29+Input!AD2184*ScoringModel!$B$30)*0.01,"")</f>
        <v/>
      </c>
    </row>
    <row r="2185" spans="1:16" x14ac:dyDescent="0.25">
      <c r="A2185" s="154" t="str">
        <f>IF(Input!A2185&lt;&gt;"",Input!A2185,"")</f>
        <v/>
      </c>
      <c r="B2185" s="154" t="str">
        <f>IF(Input!D2185&lt;&gt;"",CONCATENATE(Input!D2185,", ",Input!C2185),"")</f>
        <v/>
      </c>
      <c r="C2185" s="154" t="str">
        <f>IF(Input!E2185&lt;&gt;"",Input!E2185,"")</f>
        <v/>
      </c>
      <c r="D2185" s="155" t="str">
        <f>IF(Input!F2185&lt;&gt;"",Input!F2185,"")</f>
        <v/>
      </c>
      <c r="E2185" s="154" t="str">
        <f>IF(Input!I2185&lt;&gt;"",CONCATENATE(Input!I2185,", ",LEFT(Input!H2185,1)),"")</f>
        <v/>
      </c>
      <c r="F2185" s="156"/>
      <c r="G2185" s="157" t="str">
        <f t="shared" si="34"/>
        <v/>
      </c>
      <c r="H2185" s="154" t="str">
        <f>IF(A2185&lt;&gt;"",VLOOKUP(G2185,ScoreRanges!$C$4:$E$8,3),"")</f>
        <v/>
      </c>
      <c r="I2185" s="156"/>
      <c r="J2185" s="129" t="str">
        <f>IF(AND(ConversionTable!$F$2&lt;&gt;"",A2185&lt;&gt;""),VLOOKUP(G2185,ConversionTable!B$2:D$402,3),"")</f>
        <v/>
      </c>
      <c r="K2185" s="66" t="str">
        <f>IF(AND(ConversionTable!$F$2&lt;&gt;"",A2185&lt;&gt;""),VLOOKUP(J2185,ConversionTable!I$4:K$7,3),"")</f>
        <v/>
      </c>
      <c r="M2185" s="66" t="str">
        <f>IF(A2185&lt;&gt;"",(Input!AE2185*ScoringModel!$B$11+Input!AF2185*ScoringModel!$B$21+Input!AG2185*ScoringModel!$B$31)*0.01,"")</f>
        <v/>
      </c>
      <c r="N2185" s="66" t="str">
        <f>IF(A2185&lt;&gt;"",(Input!J2185*ScoringModel!$B$4+Input!K2185*ScoringModel!$B$5+Input!L2185*ScoringModel!$B$6+Input!M2185*ScoringModel!$B$7+Input!N2185*ScoringModel!$B$8+Input!O2185*ScoringModel!$B$9+Input!P2185*ScoringModel!$B$10)*0.01,"")</f>
        <v/>
      </c>
      <c r="O2185" s="66" t="str">
        <f>IF(A2185&lt;&gt;"",(Input!Q2185*ScoringModel!$B$14+Input!R2185*ScoringModel!$B$15+Input!S2185*ScoringModel!$B$16+Input!T2185*ScoringModel!$B$17+Input!U2185*ScoringModel!$B$18+Input!V2185*ScoringModel!$B$19+Input!W2185*ScoringModel!$B$20)*0.01,"")</f>
        <v/>
      </c>
      <c r="P2185" s="66" t="str">
        <f>IF(A2185&lt;&gt;"",(Input!X2185*ScoringModel!$B$24+Input!Y2185*ScoringModel!$B$25+Input!Z2185*ScoringModel!$B$26+Input!AA2185*ScoringModel!$B$27+Input!AB2185*ScoringModel!$B$28+Input!AC2185*ScoringModel!$B$29+Input!AD2185*ScoringModel!$B$30)*0.01,"")</f>
        <v/>
      </c>
    </row>
    <row r="2186" spans="1:16" x14ac:dyDescent="0.25">
      <c r="A2186" s="154" t="str">
        <f>IF(Input!A2186&lt;&gt;"",Input!A2186,"")</f>
        <v/>
      </c>
      <c r="B2186" s="154" t="str">
        <f>IF(Input!D2186&lt;&gt;"",CONCATENATE(Input!D2186,", ",Input!C2186),"")</f>
        <v/>
      </c>
      <c r="C2186" s="154" t="str">
        <f>IF(Input!E2186&lt;&gt;"",Input!E2186,"")</f>
        <v/>
      </c>
      <c r="D2186" s="155" t="str">
        <f>IF(Input!F2186&lt;&gt;"",Input!F2186,"")</f>
        <v/>
      </c>
      <c r="E2186" s="154" t="str">
        <f>IF(Input!I2186&lt;&gt;"",CONCATENATE(Input!I2186,", ",LEFT(Input!H2186,1)),"")</f>
        <v/>
      </c>
      <c r="F2186" s="156"/>
      <c r="G2186" s="157" t="str">
        <f t="shared" si="34"/>
        <v/>
      </c>
      <c r="H2186" s="154" t="str">
        <f>IF(A2186&lt;&gt;"",VLOOKUP(G2186,ScoreRanges!$C$4:$E$8,3),"")</f>
        <v/>
      </c>
      <c r="I2186" s="156"/>
      <c r="J2186" s="129" t="str">
        <f>IF(AND(ConversionTable!$F$2&lt;&gt;"",A2186&lt;&gt;""),VLOOKUP(G2186,ConversionTable!B$2:D$402,3),"")</f>
        <v/>
      </c>
      <c r="K2186" s="66" t="str">
        <f>IF(AND(ConversionTable!$F$2&lt;&gt;"",A2186&lt;&gt;""),VLOOKUP(J2186,ConversionTable!I$4:K$7,3),"")</f>
        <v/>
      </c>
      <c r="M2186" s="66" t="str">
        <f>IF(A2186&lt;&gt;"",(Input!AE2186*ScoringModel!$B$11+Input!AF2186*ScoringModel!$B$21+Input!AG2186*ScoringModel!$B$31)*0.01,"")</f>
        <v/>
      </c>
      <c r="N2186" s="66" t="str">
        <f>IF(A2186&lt;&gt;"",(Input!J2186*ScoringModel!$B$4+Input!K2186*ScoringModel!$B$5+Input!L2186*ScoringModel!$B$6+Input!M2186*ScoringModel!$B$7+Input!N2186*ScoringModel!$B$8+Input!O2186*ScoringModel!$B$9+Input!P2186*ScoringModel!$B$10)*0.01,"")</f>
        <v/>
      </c>
      <c r="O2186" s="66" t="str">
        <f>IF(A2186&lt;&gt;"",(Input!Q2186*ScoringModel!$B$14+Input!R2186*ScoringModel!$B$15+Input!S2186*ScoringModel!$B$16+Input!T2186*ScoringModel!$B$17+Input!U2186*ScoringModel!$B$18+Input!V2186*ScoringModel!$B$19+Input!W2186*ScoringModel!$B$20)*0.01,"")</f>
        <v/>
      </c>
      <c r="P2186" s="66" t="str">
        <f>IF(A2186&lt;&gt;"",(Input!X2186*ScoringModel!$B$24+Input!Y2186*ScoringModel!$B$25+Input!Z2186*ScoringModel!$B$26+Input!AA2186*ScoringModel!$B$27+Input!AB2186*ScoringModel!$B$28+Input!AC2186*ScoringModel!$B$29+Input!AD2186*ScoringModel!$B$30)*0.01,"")</f>
        <v/>
      </c>
    </row>
    <row r="2187" spans="1:16" x14ac:dyDescent="0.25">
      <c r="A2187" s="154" t="str">
        <f>IF(Input!A2187&lt;&gt;"",Input!A2187,"")</f>
        <v/>
      </c>
      <c r="B2187" s="154" t="str">
        <f>IF(Input!D2187&lt;&gt;"",CONCATENATE(Input!D2187,", ",Input!C2187),"")</f>
        <v/>
      </c>
      <c r="C2187" s="154" t="str">
        <f>IF(Input!E2187&lt;&gt;"",Input!E2187,"")</f>
        <v/>
      </c>
      <c r="D2187" s="155" t="str">
        <f>IF(Input!F2187&lt;&gt;"",Input!F2187,"")</f>
        <v/>
      </c>
      <c r="E2187" s="154" t="str">
        <f>IF(Input!I2187&lt;&gt;"",CONCATENATE(Input!I2187,", ",LEFT(Input!H2187,1)),"")</f>
        <v/>
      </c>
      <c r="F2187" s="156"/>
      <c r="G2187" s="157" t="str">
        <f t="shared" si="34"/>
        <v/>
      </c>
      <c r="H2187" s="154" t="str">
        <f>IF(A2187&lt;&gt;"",VLOOKUP(G2187,ScoreRanges!$C$4:$E$8,3),"")</f>
        <v/>
      </c>
      <c r="I2187" s="156"/>
      <c r="J2187" s="129" t="str">
        <f>IF(AND(ConversionTable!$F$2&lt;&gt;"",A2187&lt;&gt;""),VLOOKUP(G2187,ConversionTable!B$2:D$402,3),"")</f>
        <v/>
      </c>
      <c r="K2187" s="66" t="str">
        <f>IF(AND(ConversionTable!$F$2&lt;&gt;"",A2187&lt;&gt;""),VLOOKUP(J2187,ConversionTable!I$4:K$7,3),"")</f>
        <v/>
      </c>
      <c r="M2187" s="66" t="str">
        <f>IF(A2187&lt;&gt;"",(Input!AE2187*ScoringModel!$B$11+Input!AF2187*ScoringModel!$B$21+Input!AG2187*ScoringModel!$B$31)*0.01,"")</f>
        <v/>
      </c>
      <c r="N2187" s="66" t="str">
        <f>IF(A2187&lt;&gt;"",(Input!J2187*ScoringModel!$B$4+Input!K2187*ScoringModel!$B$5+Input!L2187*ScoringModel!$B$6+Input!M2187*ScoringModel!$B$7+Input!N2187*ScoringModel!$B$8+Input!O2187*ScoringModel!$B$9+Input!P2187*ScoringModel!$B$10)*0.01,"")</f>
        <v/>
      </c>
      <c r="O2187" s="66" t="str">
        <f>IF(A2187&lt;&gt;"",(Input!Q2187*ScoringModel!$B$14+Input!R2187*ScoringModel!$B$15+Input!S2187*ScoringModel!$B$16+Input!T2187*ScoringModel!$B$17+Input!U2187*ScoringModel!$B$18+Input!V2187*ScoringModel!$B$19+Input!W2187*ScoringModel!$B$20)*0.01,"")</f>
        <v/>
      </c>
      <c r="P2187" s="66" t="str">
        <f>IF(A2187&lt;&gt;"",(Input!X2187*ScoringModel!$B$24+Input!Y2187*ScoringModel!$B$25+Input!Z2187*ScoringModel!$B$26+Input!AA2187*ScoringModel!$B$27+Input!AB2187*ScoringModel!$B$28+Input!AC2187*ScoringModel!$B$29+Input!AD2187*ScoringModel!$B$30)*0.01,"")</f>
        <v/>
      </c>
    </row>
    <row r="2188" spans="1:16" x14ac:dyDescent="0.25">
      <c r="A2188" s="154" t="str">
        <f>IF(Input!A2188&lt;&gt;"",Input!A2188,"")</f>
        <v/>
      </c>
      <c r="B2188" s="154" t="str">
        <f>IF(Input!D2188&lt;&gt;"",CONCATENATE(Input!D2188,", ",Input!C2188),"")</f>
        <v/>
      </c>
      <c r="C2188" s="154" t="str">
        <f>IF(Input!E2188&lt;&gt;"",Input!E2188,"")</f>
        <v/>
      </c>
      <c r="D2188" s="155" t="str">
        <f>IF(Input!F2188&lt;&gt;"",Input!F2188,"")</f>
        <v/>
      </c>
      <c r="E2188" s="154" t="str">
        <f>IF(Input!I2188&lt;&gt;"",CONCATENATE(Input!I2188,", ",LEFT(Input!H2188,1)),"")</f>
        <v/>
      </c>
      <c r="F2188" s="156"/>
      <c r="G2188" s="157" t="str">
        <f t="shared" si="34"/>
        <v/>
      </c>
      <c r="H2188" s="154" t="str">
        <f>IF(A2188&lt;&gt;"",VLOOKUP(G2188,ScoreRanges!$C$4:$E$8,3),"")</f>
        <v/>
      </c>
      <c r="I2188" s="156"/>
      <c r="J2188" s="129" t="str">
        <f>IF(AND(ConversionTable!$F$2&lt;&gt;"",A2188&lt;&gt;""),VLOOKUP(G2188,ConversionTable!B$2:D$402,3),"")</f>
        <v/>
      </c>
      <c r="K2188" s="66" t="str">
        <f>IF(AND(ConversionTable!$F$2&lt;&gt;"",A2188&lt;&gt;""),VLOOKUP(J2188,ConversionTable!I$4:K$7,3),"")</f>
        <v/>
      </c>
      <c r="M2188" s="66" t="str">
        <f>IF(A2188&lt;&gt;"",(Input!AE2188*ScoringModel!$B$11+Input!AF2188*ScoringModel!$B$21+Input!AG2188*ScoringModel!$B$31)*0.01,"")</f>
        <v/>
      </c>
      <c r="N2188" s="66" t="str">
        <f>IF(A2188&lt;&gt;"",(Input!J2188*ScoringModel!$B$4+Input!K2188*ScoringModel!$B$5+Input!L2188*ScoringModel!$B$6+Input!M2188*ScoringModel!$B$7+Input!N2188*ScoringModel!$B$8+Input!O2188*ScoringModel!$B$9+Input!P2188*ScoringModel!$B$10)*0.01,"")</f>
        <v/>
      </c>
      <c r="O2188" s="66" t="str">
        <f>IF(A2188&lt;&gt;"",(Input!Q2188*ScoringModel!$B$14+Input!R2188*ScoringModel!$B$15+Input!S2188*ScoringModel!$B$16+Input!T2188*ScoringModel!$B$17+Input!U2188*ScoringModel!$B$18+Input!V2188*ScoringModel!$B$19+Input!W2188*ScoringModel!$B$20)*0.01,"")</f>
        <v/>
      </c>
      <c r="P2188" s="66" t="str">
        <f>IF(A2188&lt;&gt;"",(Input!X2188*ScoringModel!$B$24+Input!Y2188*ScoringModel!$B$25+Input!Z2188*ScoringModel!$B$26+Input!AA2188*ScoringModel!$B$27+Input!AB2188*ScoringModel!$B$28+Input!AC2188*ScoringModel!$B$29+Input!AD2188*ScoringModel!$B$30)*0.01,"")</f>
        <v/>
      </c>
    </row>
    <row r="2189" spans="1:16" x14ac:dyDescent="0.25">
      <c r="A2189" s="154" t="str">
        <f>IF(Input!A2189&lt;&gt;"",Input!A2189,"")</f>
        <v/>
      </c>
      <c r="B2189" s="154" t="str">
        <f>IF(Input!D2189&lt;&gt;"",CONCATENATE(Input!D2189,", ",Input!C2189),"")</f>
        <v/>
      </c>
      <c r="C2189" s="154" t="str">
        <f>IF(Input!E2189&lt;&gt;"",Input!E2189,"")</f>
        <v/>
      </c>
      <c r="D2189" s="155" t="str">
        <f>IF(Input!F2189&lt;&gt;"",Input!F2189,"")</f>
        <v/>
      </c>
      <c r="E2189" s="154" t="str">
        <f>IF(Input!I2189&lt;&gt;"",CONCATENATE(Input!I2189,", ",LEFT(Input!H2189,1)),"")</f>
        <v/>
      </c>
      <c r="F2189" s="156"/>
      <c r="G2189" s="157" t="str">
        <f t="shared" si="34"/>
        <v/>
      </c>
      <c r="H2189" s="154" t="str">
        <f>IF(A2189&lt;&gt;"",VLOOKUP(G2189,ScoreRanges!$C$4:$E$8,3),"")</f>
        <v/>
      </c>
      <c r="I2189" s="156"/>
      <c r="J2189" s="129" t="str">
        <f>IF(AND(ConversionTable!$F$2&lt;&gt;"",A2189&lt;&gt;""),VLOOKUP(G2189,ConversionTable!B$2:D$402,3),"")</f>
        <v/>
      </c>
      <c r="K2189" s="66" t="str">
        <f>IF(AND(ConversionTable!$F$2&lt;&gt;"",A2189&lt;&gt;""),VLOOKUP(J2189,ConversionTable!I$4:K$7,3),"")</f>
        <v/>
      </c>
      <c r="M2189" s="66" t="str">
        <f>IF(A2189&lt;&gt;"",(Input!AE2189*ScoringModel!$B$11+Input!AF2189*ScoringModel!$B$21+Input!AG2189*ScoringModel!$B$31)*0.01,"")</f>
        <v/>
      </c>
      <c r="N2189" s="66" t="str">
        <f>IF(A2189&lt;&gt;"",(Input!J2189*ScoringModel!$B$4+Input!K2189*ScoringModel!$B$5+Input!L2189*ScoringModel!$B$6+Input!M2189*ScoringModel!$B$7+Input!N2189*ScoringModel!$B$8+Input!O2189*ScoringModel!$B$9+Input!P2189*ScoringModel!$B$10)*0.01,"")</f>
        <v/>
      </c>
      <c r="O2189" s="66" t="str">
        <f>IF(A2189&lt;&gt;"",(Input!Q2189*ScoringModel!$B$14+Input!R2189*ScoringModel!$B$15+Input!S2189*ScoringModel!$B$16+Input!T2189*ScoringModel!$B$17+Input!U2189*ScoringModel!$B$18+Input!V2189*ScoringModel!$B$19+Input!W2189*ScoringModel!$B$20)*0.01,"")</f>
        <v/>
      </c>
      <c r="P2189" s="66" t="str">
        <f>IF(A2189&lt;&gt;"",(Input!X2189*ScoringModel!$B$24+Input!Y2189*ScoringModel!$B$25+Input!Z2189*ScoringModel!$B$26+Input!AA2189*ScoringModel!$B$27+Input!AB2189*ScoringModel!$B$28+Input!AC2189*ScoringModel!$B$29+Input!AD2189*ScoringModel!$B$30)*0.01,"")</f>
        <v/>
      </c>
    </row>
    <row r="2190" spans="1:16" x14ac:dyDescent="0.25">
      <c r="A2190" s="154" t="str">
        <f>IF(Input!A2190&lt;&gt;"",Input!A2190,"")</f>
        <v/>
      </c>
      <c r="B2190" s="154" t="str">
        <f>IF(Input!D2190&lt;&gt;"",CONCATENATE(Input!D2190,", ",Input!C2190),"")</f>
        <v/>
      </c>
      <c r="C2190" s="154" t="str">
        <f>IF(Input!E2190&lt;&gt;"",Input!E2190,"")</f>
        <v/>
      </c>
      <c r="D2190" s="155" t="str">
        <f>IF(Input!F2190&lt;&gt;"",Input!F2190,"")</f>
        <v/>
      </c>
      <c r="E2190" s="154" t="str">
        <f>IF(Input!I2190&lt;&gt;"",CONCATENATE(Input!I2190,", ",LEFT(Input!H2190,1)),"")</f>
        <v/>
      </c>
      <c r="F2190" s="156"/>
      <c r="G2190" s="157" t="str">
        <f t="shared" si="34"/>
        <v/>
      </c>
      <c r="H2190" s="154" t="str">
        <f>IF(A2190&lt;&gt;"",VLOOKUP(G2190,ScoreRanges!$C$4:$E$8,3),"")</f>
        <v/>
      </c>
      <c r="I2190" s="156"/>
      <c r="J2190" s="129" t="str">
        <f>IF(AND(ConversionTable!$F$2&lt;&gt;"",A2190&lt;&gt;""),VLOOKUP(G2190,ConversionTable!B$2:D$402,3),"")</f>
        <v/>
      </c>
      <c r="K2190" s="66" t="str">
        <f>IF(AND(ConversionTable!$F$2&lt;&gt;"",A2190&lt;&gt;""),VLOOKUP(J2190,ConversionTable!I$4:K$7,3),"")</f>
        <v/>
      </c>
      <c r="M2190" s="66" t="str">
        <f>IF(A2190&lt;&gt;"",(Input!AE2190*ScoringModel!$B$11+Input!AF2190*ScoringModel!$B$21+Input!AG2190*ScoringModel!$B$31)*0.01,"")</f>
        <v/>
      </c>
      <c r="N2190" s="66" t="str">
        <f>IF(A2190&lt;&gt;"",(Input!J2190*ScoringModel!$B$4+Input!K2190*ScoringModel!$B$5+Input!L2190*ScoringModel!$B$6+Input!M2190*ScoringModel!$B$7+Input!N2190*ScoringModel!$B$8+Input!O2190*ScoringModel!$B$9+Input!P2190*ScoringModel!$B$10)*0.01,"")</f>
        <v/>
      </c>
      <c r="O2190" s="66" t="str">
        <f>IF(A2190&lt;&gt;"",(Input!Q2190*ScoringModel!$B$14+Input!R2190*ScoringModel!$B$15+Input!S2190*ScoringModel!$B$16+Input!T2190*ScoringModel!$B$17+Input!U2190*ScoringModel!$B$18+Input!V2190*ScoringModel!$B$19+Input!W2190*ScoringModel!$B$20)*0.01,"")</f>
        <v/>
      </c>
      <c r="P2190" s="66" t="str">
        <f>IF(A2190&lt;&gt;"",(Input!X2190*ScoringModel!$B$24+Input!Y2190*ScoringModel!$B$25+Input!Z2190*ScoringModel!$B$26+Input!AA2190*ScoringModel!$B$27+Input!AB2190*ScoringModel!$B$28+Input!AC2190*ScoringModel!$B$29+Input!AD2190*ScoringModel!$B$30)*0.01,"")</f>
        <v/>
      </c>
    </row>
    <row r="2191" spans="1:16" x14ac:dyDescent="0.25">
      <c r="A2191" s="154" t="str">
        <f>IF(Input!A2191&lt;&gt;"",Input!A2191,"")</f>
        <v/>
      </c>
      <c r="B2191" s="154" t="str">
        <f>IF(Input!D2191&lt;&gt;"",CONCATENATE(Input!D2191,", ",Input!C2191),"")</f>
        <v/>
      </c>
      <c r="C2191" s="154" t="str">
        <f>IF(Input!E2191&lt;&gt;"",Input!E2191,"")</f>
        <v/>
      </c>
      <c r="D2191" s="155" t="str">
        <f>IF(Input!F2191&lt;&gt;"",Input!F2191,"")</f>
        <v/>
      </c>
      <c r="E2191" s="154" t="str">
        <f>IF(Input!I2191&lt;&gt;"",CONCATENATE(Input!I2191,", ",LEFT(Input!H2191,1)),"")</f>
        <v/>
      </c>
      <c r="F2191" s="156"/>
      <c r="G2191" s="157" t="str">
        <f t="shared" si="34"/>
        <v/>
      </c>
      <c r="H2191" s="154" t="str">
        <f>IF(A2191&lt;&gt;"",VLOOKUP(G2191,ScoreRanges!$C$4:$E$8,3),"")</f>
        <v/>
      </c>
      <c r="I2191" s="156"/>
      <c r="J2191" s="129" t="str">
        <f>IF(AND(ConversionTable!$F$2&lt;&gt;"",A2191&lt;&gt;""),VLOOKUP(G2191,ConversionTable!B$2:D$402,3),"")</f>
        <v/>
      </c>
      <c r="K2191" s="66" t="str">
        <f>IF(AND(ConversionTable!$F$2&lt;&gt;"",A2191&lt;&gt;""),VLOOKUP(J2191,ConversionTable!I$4:K$7,3),"")</f>
        <v/>
      </c>
      <c r="M2191" s="66" t="str">
        <f>IF(A2191&lt;&gt;"",(Input!AE2191*ScoringModel!$B$11+Input!AF2191*ScoringModel!$B$21+Input!AG2191*ScoringModel!$B$31)*0.01,"")</f>
        <v/>
      </c>
      <c r="N2191" s="66" t="str">
        <f>IF(A2191&lt;&gt;"",(Input!J2191*ScoringModel!$B$4+Input!K2191*ScoringModel!$B$5+Input!L2191*ScoringModel!$B$6+Input!M2191*ScoringModel!$B$7+Input!N2191*ScoringModel!$B$8+Input!O2191*ScoringModel!$B$9+Input!P2191*ScoringModel!$B$10)*0.01,"")</f>
        <v/>
      </c>
      <c r="O2191" s="66" t="str">
        <f>IF(A2191&lt;&gt;"",(Input!Q2191*ScoringModel!$B$14+Input!R2191*ScoringModel!$B$15+Input!S2191*ScoringModel!$B$16+Input!T2191*ScoringModel!$B$17+Input!U2191*ScoringModel!$B$18+Input!V2191*ScoringModel!$B$19+Input!W2191*ScoringModel!$B$20)*0.01,"")</f>
        <v/>
      </c>
      <c r="P2191" s="66" t="str">
        <f>IF(A2191&lt;&gt;"",(Input!X2191*ScoringModel!$B$24+Input!Y2191*ScoringModel!$B$25+Input!Z2191*ScoringModel!$B$26+Input!AA2191*ScoringModel!$B$27+Input!AB2191*ScoringModel!$B$28+Input!AC2191*ScoringModel!$B$29+Input!AD2191*ScoringModel!$B$30)*0.01,"")</f>
        <v/>
      </c>
    </row>
    <row r="2192" spans="1:16" x14ac:dyDescent="0.25">
      <c r="A2192" s="154" t="str">
        <f>IF(Input!A2192&lt;&gt;"",Input!A2192,"")</f>
        <v/>
      </c>
      <c r="B2192" s="154" t="str">
        <f>IF(Input!D2192&lt;&gt;"",CONCATENATE(Input!D2192,", ",Input!C2192),"")</f>
        <v/>
      </c>
      <c r="C2192" s="154" t="str">
        <f>IF(Input!E2192&lt;&gt;"",Input!E2192,"")</f>
        <v/>
      </c>
      <c r="D2192" s="155" t="str">
        <f>IF(Input!F2192&lt;&gt;"",Input!F2192,"")</f>
        <v/>
      </c>
      <c r="E2192" s="154" t="str">
        <f>IF(Input!I2192&lt;&gt;"",CONCATENATE(Input!I2192,", ",LEFT(Input!H2192,1)),"")</f>
        <v/>
      </c>
      <c r="F2192" s="156"/>
      <c r="G2192" s="157" t="str">
        <f t="shared" si="34"/>
        <v/>
      </c>
      <c r="H2192" s="154" t="str">
        <f>IF(A2192&lt;&gt;"",VLOOKUP(G2192,ScoreRanges!$C$4:$E$8,3),"")</f>
        <v/>
      </c>
      <c r="I2192" s="156"/>
      <c r="J2192" s="129" t="str">
        <f>IF(AND(ConversionTable!$F$2&lt;&gt;"",A2192&lt;&gt;""),VLOOKUP(G2192,ConversionTable!B$2:D$402,3),"")</f>
        <v/>
      </c>
      <c r="K2192" s="66" t="str">
        <f>IF(AND(ConversionTable!$F$2&lt;&gt;"",A2192&lt;&gt;""),VLOOKUP(J2192,ConversionTable!I$4:K$7,3),"")</f>
        <v/>
      </c>
      <c r="M2192" s="66" t="str">
        <f>IF(A2192&lt;&gt;"",(Input!AE2192*ScoringModel!$B$11+Input!AF2192*ScoringModel!$B$21+Input!AG2192*ScoringModel!$B$31)*0.01,"")</f>
        <v/>
      </c>
      <c r="N2192" s="66" t="str">
        <f>IF(A2192&lt;&gt;"",(Input!J2192*ScoringModel!$B$4+Input!K2192*ScoringModel!$B$5+Input!L2192*ScoringModel!$B$6+Input!M2192*ScoringModel!$B$7+Input!N2192*ScoringModel!$B$8+Input!O2192*ScoringModel!$B$9+Input!P2192*ScoringModel!$B$10)*0.01,"")</f>
        <v/>
      </c>
      <c r="O2192" s="66" t="str">
        <f>IF(A2192&lt;&gt;"",(Input!Q2192*ScoringModel!$B$14+Input!R2192*ScoringModel!$B$15+Input!S2192*ScoringModel!$B$16+Input!T2192*ScoringModel!$B$17+Input!U2192*ScoringModel!$B$18+Input!V2192*ScoringModel!$B$19+Input!W2192*ScoringModel!$B$20)*0.01,"")</f>
        <v/>
      </c>
      <c r="P2192" s="66" t="str">
        <f>IF(A2192&lt;&gt;"",(Input!X2192*ScoringModel!$B$24+Input!Y2192*ScoringModel!$B$25+Input!Z2192*ScoringModel!$B$26+Input!AA2192*ScoringModel!$B$27+Input!AB2192*ScoringModel!$B$28+Input!AC2192*ScoringModel!$B$29+Input!AD2192*ScoringModel!$B$30)*0.01,"")</f>
        <v/>
      </c>
    </row>
    <row r="2193" spans="1:16" x14ac:dyDescent="0.25">
      <c r="A2193" s="154" t="str">
        <f>IF(Input!A2193&lt;&gt;"",Input!A2193,"")</f>
        <v/>
      </c>
      <c r="B2193" s="154" t="str">
        <f>IF(Input!D2193&lt;&gt;"",CONCATENATE(Input!D2193,", ",Input!C2193),"")</f>
        <v/>
      </c>
      <c r="C2193" s="154" t="str">
        <f>IF(Input!E2193&lt;&gt;"",Input!E2193,"")</f>
        <v/>
      </c>
      <c r="D2193" s="155" t="str">
        <f>IF(Input!F2193&lt;&gt;"",Input!F2193,"")</f>
        <v/>
      </c>
      <c r="E2193" s="154" t="str">
        <f>IF(Input!I2193&lt;&gt;"",CONCATENATE(Input!I2193,", ",LEFT(Input!H2193,1)),"")</f>
        <v/>
      </c>
      <c r="F2193" s="156"/>
      <c r="G2193" s="157" t="str">
        <f t="shared" si="34"/>
        <v/>
      </c>
      <c r="H2193" s="154" t="str">
        <f>IF(A2193&lt;&gt;"",VLOOKUP(G2193,ScoreRanges!$C$4:$E$8,3),"")</f>
        <v/>
      </c>
      <c r="I2193" s="156"/>
      <c r="J2193" s="129" t="str">
        <f>IF(AND(ConversionTable!$F$2&lt;&gt;"",A2193&lt;&gt;""),VLOOKUP(G2193,ConversionTable!B$2:D$402,3),"")</f>
        <v/>
      </c>
      <c r="K2193" s="66" t="str">
        <f>IF(AND(ConversionTable!$F$2&lt;&gt;"",A2193&lt;&gt;""),VLOOKUP(J2193,ConversionTable!I$4:K$7,3),"")</f>
        <v/>
      </c>
      <c r="M2193" s="66" t="str">
        <f>IF(A2193&lt;&gt;"",(Input!AE2193*ScoringModel!$B$11+Input!AF2193*ScoringModel!$B$21+Input!AG2193*ScoringModel!$B$31)*0.01,"")</f>
        <v/>
      </c>
      <c r="N2193" s="66" t="str">
        <f>IF(A2193&lt;&gt;"",(Input!J2193*ScoringModel!$B$4+Input!K2193*ScoringModel!$B$5+Input!L2193*ScoringModel!$B$6+Input!M2193*ScoringModel!$B$7+Input!N2193*ScoringModel!$B$8+Input!O2193*ScoringModel!$B$9+Input!P2193*ScoringModel!$B$10)*0.01,"")</f>
        <v/>
      </c>
      <c r="O2193" s="66" t="str">
        <f>IF(A2193&lt;&gt;"",(Input!Q2193*ScoringModel!$B$14+Input!R2193*ScoringModel!$B$15+Input!S2193*ScoringModel!$B$16+Input!T2193*ScoringModel!$B$17+Input!U2193*ScoringModel!$B$18+Input!V2193*ScoringModel!$B$19+Input!W2193*ScoringModel!$B$20)*0.01,"")</f>
        <v/>
      </c>
      <c r="P2193" s="66" t="str">
        <f>IF(A2193&lt;&gt;"",(Input!X2193*ScoringModel!$B$24+Input!Y2193*ScoringModel!$B$25+Input!Z2193*ScoringModel!$B$26+Input!AA2193*ScoringModel!$B$27+Input!AB2193*ScoringModel!$B$28+Input!AC2193*ScoringModel!$B$29+Input!AD2193*ScoringModel!$B$30)*0.01,"")</f>
        <v/>
      </c>
    </row>
    <row r="2194" spans="1:16" x14ac:dyDescent="0.25">
      <c r="A2194" s="154" t="str">
        <f>IF(Input!A2194&lt;&gt;"",Input!A2194,"")</f>
        <v/>
      </c>
      <c r="B2194" s="154" t="str">
        <f>IF(Input!D2194&lt;&gt;"",CONCATENATE(Input!D2194,", ",Input!C2194),"")</f>
        <v/>
      </c>
      <c r="C2194" s="154" t="str">
        <f>IF(Input!E2194&lt;&gt;"",Input!E2194,"")</f>
        <v/>
      </c>
      <c r="D2194" s="155" t="str">
        <f>IF(Input!F2194&lt;&gt;"",Input!F2194,"")</f>
        <v/>
      </c>
      <c r="E2194" s="154" t="str">
        <f>IF(Input!I2194&lt;&gt;"",CONCATENATE(Input!I2194,", ",LEFT(Input!H2194,1)),"")</f>
        <v/>
      </c>
      <c r="F2194" s="156"/>
      <c r="G2194" s="157" t="str">
        <f t="shared" si="34"/>
        <v/>
      </c>
      <c r="H2194" s="154" t="str">
        <f>IF(A2194&lt;&gt;"",VLOOKUP(G2194,ScoreRanges!$C$4:$E$8,3),"")</f>
        <v/>
      </c>
      <c r="I2194" s="156"/>
      <c r="J2194" s="129" t="str">
        <f>IF(AND(ConversionTable!$F$2&lt;&gt;"",A2194&lt;&gt;""),VLOOKUP(G2194,ConversionTable!B$2:D$402,3),"")</f>
        <v/>
      </c>
      <c r="K2194" s="66" t="str">
        <f>IF(AND(ConversionTable!$F$2&lt;&gt;"",A2194&lt;&gt;""),VLOOKUP(J2194,ConversionTable!I$4:K$7,3),"")</f>
        <v/>
      </c>
      <c r="M2194" s="66" t="str">
        <f>IF(A2194&lt;&gt;"",(Input!AE2194*ScoringModel!$B$11+Input!AF2194*ScoringModel!$B$21+Input!AG2194*ScoringModel!$B$31)*0.01,"")</f>
        <v/>
      </c>
      <c r="N2194" s="66" t="str">
        <f>IF(A2194&lt;&gt;"",(Input!J2194*ScoringModel!$B$4+Input!K2194*ScoringModel!$B$5+Input!L2194*ScoringModel!$B$6+Input!M2194*ScoringModel!$B$7+Input!N2194*ScoringModel!$B$8+Input!O2194*ScoringModel!$B$9+Input!P2194*ScoringModel!$B$10)*0.01,"")</f>
        <v/>
      </c>
      <c r="O2194" s="66" t="str">
        <f>IF(A2194&lt;&gt;"",(Input!Q2194*ScoringModel!$B$14+Input!R2194*ScoringModel!$B$15+Input!S2194*ScoringModel!$B$16+Input!T2194*ScoringModel!$B$17+Input!U2194*ScoringModel!$B$18+Input!V2194*ScoringModel!$B$19+Input!W2194*ScoringModel!$B$20)*0.01,"")</f>
        <v/>
      </c>
      <c r="P2194" s="66" t="str">
        <f>IF(A2194&lt;&gt;"",(Input!X2194*ScoringModel!$B$24+Input!Y2194*ScoringModel!$B$25+Input!Z2194*ScoringModel!$B$26+Input!AA2194*ScoringModel!$B$27+Input!AB2194*ScoringModel!$B$28+Input!AC2194*ScoringModel!$B$29+Input!AD2194*ScoringModel!$B$30)*0.01,"")</f>
        <v/>
      </c>
    </row>
    <row r="2195" spans="1:16" x14ac:dyDescent="0.25">
      <c r="A2195" s="154" t="str">
        <f>IF(Input!A2195&lt;&gt;"",Input!A2195,"")</f>
        <v/>
      </c>
      <c r="B2195" s="154" t="str">
        <f>IF(Input!D2195&lt;&gt;"",CONCATENATE(Input!D2195,", ",Input!C2195),"")</f>
        <v/>
      </c>
      <c r="C2195" s="154" t="str">
        <f>IF(Input!E2195&lt;&gt;"",Input!E2195,"")</f>
        <v/>
      </c>
      <c r="D2195" s="155" t="str">
        <f>IF(Input!F2195&lt;&gt;"",Input!F2195,"")</f>
        <v/>
      </c>
      <c r="E2195" s="154" t="str">
        <f>IF(Input!I2195&lt;&gt;"",CONCATENATE(Input!I2195,", ",LEFT(Input!H2195,1)),"")</f>
        <v/>
      </c>
      <c r="F2195" s="156"/>
      <c r="G2195" s="157" t="str">
        <f t="shared" si="34"/>
        <v/>
      </c>
      <c r="H2195" s="154" t="str">
        <f>IF(A2195&lt;&gt;"",VLOOKUP(G2195,ScoreRanges!$C$4:$E$8,3),"")</f>
        <v/>
      </c>
      <c r="I2195" s="156"/>
      <c r="J2195" s="129" t="str">
        <f>IF(AND(ConversionTable!$F$2&lt;&gt;"",A2195&lt;&gt;""),VLOOKUP(G2195,ConversionTable!B$2:D$402,3),"")</f>
        <v/>
      </c>
      <c r="K2195" s="66" t="str">
        <f>IF(AND(ConversionTable!$F$2&lt;&gt;"",A2195&lt;&gt;""),VLOOKUP(J2195,ConversionTable!I$4:K$7,3),"")</f>
        <v/>
      </c>
      <c r="M2195" s="66" t="str">
        <f>IF(A2195&lt;&gt;"",(Input!AE2195*ScoringModel!$B$11+Input!AF2195*ScoringModel!$B$21+Input!AG2195*ScoringModel!$B$31)*0.01,"")</f>
        <v/>
      </c>
      <c r="N2195" s="66" t="str">
        <f>IF(A2195&lt;&gt;"",(Input!J2195*ScoringModel!$B$4+Input!K2195*ScoringModel!$B$5+Input!L2195*ScoringModel!$B$6+Input!M2195*ScoringModel!$B$7+Input!N2195*ScoringModel!$B$8+Input!O2195*ScoringModel!$B$9+Input!P2195*ScoringModel!$B$10)*0.01,"")</f>
        <v/>
      </c>
      <c r="O2195" s="66" t="str">
        <f>IF(A2195&lt;&gt;"",(Input!Q2195*ScoringModel!$B$14+Input!R2195*ScoringModel!$B$15+Input!S2195*ScoringModel!$B$16+Input!T2195*ScoringModel!$B$17+Input!U2195*ScoringModel!$B$18+Input!V2195*ScoringModel!$B$19+Input!W2195*ScoringModel!$B$20)*0.01,"")</f>
        <v/>
      </c>
      <c r="P2195" s="66" t="str">
        <f>IF(A2195&lt;&gt;"",(Input!X2195*ScoringModel!$B$24+Input!Y2195*ScoringModel!$B$25+Input!Z2195*ScoringModel!$B$26+Input!AA2195*ScoringModel!$B$27+Input!AB2195*ScoringModel!$B$28+Input!AC2195*ScoringModel!$B$29+Input!AD2195*ScoringModel!$B$30)*0.01,"")</f>
        <v/>
      </c>
    </row>
    <row r="2196" spans="1:16" x14ac:dyDescent="0.25">
      <c r="A2196" s="154" t="str">
        <f>IF(Input!A2196&lt;&gt;"",Input!A2196,"")</f>
        <v/>
      </c>
      <c r="B2196" s="154" t="str">
        <f>IF(Input!D2196&lt;&gt;"",CONCATENATE(Input!D2196,", ",Input!C2196),"")</f>
        <v/>
      </c>
      <c r="C2196" s="154" t="str">
        <f>IF(Input!E2196&lt;&gt;"",Input!E2196,"")</f>
        <v/>
      </c>
      <c r="D2196" s="155" t="str">
        <f>IF(Input!F2196&lt;&gt;"",Input!F2196,"")</f>
        <v/>
      </c>
      <c r="E2196" s="154" t="str">
        <f>IF(Input!I2196&lt;&gt;"",CONCATENATE(Input!I2196,", ",LEFT(Input!H2196,1)),"")</f>
        <v/>
      </c>
      <c r="F2196" s="156"/>
      <c r="G2196" s="157" t="str">
        <f t="shared" si="34"/>
        <v/>
      </c>
      <c r="H2196" s="154" t="str">
        <f>IF(A2196&lt;&gt;"",VLOOKUP(G2196,ScoreRanges!$C$4:$E$8,3),"")</f>
        <v/>
      </c>
      <c r="I2196" s="156"/>
      <c r="J2196" s="129" t="str">
        <f>IF(AND(ConversionTable!$F$2&lt;&gt;"",A2196&lt;&gt;""),VLOOKUP(G2196,ConversionTable!B$2:D$402,3),"")</f>
        <v/>
      </c>
      <c r="K2196" s="66" t="str">
        <f>IF(AND(ConversionTable!$F$2&lt;&gt;"",A2196&lt;&gt;""),VLOOKUP(J2196,ConversionTable!I$4:K$7,3),"")</f>
        <v/>
      </c>
      <c r="M2196" s="66" t="str">
        <f>IF(A2196&lt;&gt;"",(Input!AE2196*ScoringModel!$B$11+Input!AF2196*ScoringModel!$B$21+Input!AG2196*ScoringModel!$B$31)*0.01,"")</f>
        <v/>
      </c>
      <c r="N2196" s="66" t="str">
        <f>IF(A2196&lt;&gt;"",(Input!J2196*ScoringModel!$B$4+Input!K2196*ScoringModel!$B$5+Input!L2196*ScoringModel!$B$6+Input!M2196*ScoringModel!$B$7+Input!N2196*ScoringModel!$B$8+Input!O2196*ScoringModel!$B$9+Input!P2196*ScoringModel!$B$10)*0.01,"")</f>
        <v/>
      </c>
      <c r="O2196" s="66" t="str">
        <f>IF(A2196&lt;&gt;"",(Input!Q2196*ScoringModel!$B$14+Input!R2196*ScoringModel!$B$15+Input!S2196*ScoringModel!$B$16+Input!T2196*ScoringModel!$B$17+Input!U2196*ScoringModel!$B$18+Input!V2196*ScoringModel!$B$19+Input!W2196*ScoringModel!$B$20)*0.01,"")</f>
        <v/>
      </c>
      <c r="P2196" s="66" t="str">
        <f>IF(A2196&lt;&gt;"",(Input!X2196*ScoringModel!$B$24+Input!Y2196*ScoringModel!$B$25+Input!Z2196*ScoringModel!$B$26+Input!AA2196*ScoringModel!$B$27+Input!AB2196*ScoringModel!$B$28+Input!AC2196*ScoringModel!$B$29+Input!AD2196*ScoringModel!$B$30)*0.01,"")</f>
        <v/>
      </c>
    </row>
    <row r="2197" spans="1:16" x14ac:dyDescent="0.25">
      <c r="A2197" s="154" t="str">
        <f>IF(Input!A2197&lt;&gt;"",Input!A2197,"")</f>
        <v/>
      </c>
      <c r="B2197" s="154" t="str">
        <f>IF(Input!D2197&lt;&gt;"",CONCATENATE(Input!D2197,", ",Input!C2197),"")</f>
        <v/>
      </c>
      <c r="C2197" s="154" t="str">
        <f>IF(Input!E2197&lt;&gt;"",Input!E2197,"")</f>
        <v/>
      </c>
      <c r="D2197" s="155" t="str">
        <f>IF(Input!F2197&lt;&gt;"",Input!F2197,"")</f>
        <v/>
      </c>
      <c r="E2197" s="154" t="str">
        <f>IF(Input!I2197&lt;&gt;"",CONCATENATE(Input!I2197,", ",LEFT(Input!H2197,1)),"")</f>
        <v/>
      </c>
      <c r="F2197" s="156"/>
      <c r="G2197" s="157" t="str">
        <f t="shared" si="34"/>
        <v/>
      </c>
      <c r="H2197" s="154" t="str">
        <f>IF(A2197&lt;&gt;"",VLOOKUP(G2197,ScoreRanges!$C$4:$E$8,3),"")</f>
        <v/>
      </c>
      <c r="I2197" s="156"/>
      <c r="J2197" s="129" t="str">
        <f>IF(AND(ConversionTable!$F$2&lt;&gt;"",A2197&lt;&gt;""),VLOOKUP(G2197,ConversionTable!B$2:D$402,3),"")</f>
        <v/>
      </c>
      <c r="K2197" s="66" t="str">
        <f>IF(AND(ConversionTable!$F$2&lt;&gt;"",A2197&lt;&gt;""),VLOOKUP(J2197,ConversionTable!I$4:K$7,3),"")</f>
        <v/>
      </c>
      <c r="M2197" s="66" t="str">
        <f>IF(A2197&lt;&gt;"",(Input!AE2197*ScoringModel!$B$11+Input!AF2197*ScoringModel!$B$21+Input!AG2197*ScoringModel!$B$31)*0.01,"")</f>
        <v/>
      </c>
      <c r="N2197" s="66" t="str">
        <f>IF(A2197&lt;&gt;"",(Input!J2197*ScoringModel!$B$4+Input!K2197*ScoringModel!$B$5+Input!L2197*ScoringModel!$B$6+Input!M2197*ScoringModel!$B$7+Input!N2197*ScoringModel!$B$8+Input!O2197*ScoringModel!$B$9+Input!P2197*ScoringModel!$B$10)*0.01,"")</f>
        <v/>
      </c>
      <c r="O2197" s="66" t="str">
        <f>IF(A2197&lt;&gt;"",(Input!Q2197*ScoringModel!$B$14+Input!R2197*ScoringModel!$B$15+Input!S2197*ScoringModel!$B$16+Input!T2197*ScoringModel!$B$17+Input!U2197*ScoringModel!$B$18+Input!V2197*ScoringModel!$B$19+Input!W2197*ScoringModel!$B$20)*0.01,"")</f>
        <v/>
      </c>
      <c r="P2197" s="66" t="str">
        <f>IF(A2197&lt;&gt;"",(Input!X2197*ScoringModel!$B$24+Input!Y2197*ScoringModel!$B$25+Input!Z2197*ScoringModel!$B$26+Input!AA2197*ScoringModel!$B$27+Input!AB2197*ScoringModel!$B$28+Input!AC2197*ScoringModel!$B$29+Input!AD2197*ScoringModel!$B$30)*0.01,"")</f>
        <v/>
      </c>
    </row>
    <row r="2198" spans="1:16" x14ac:dyDescent="0.25">
      <c r="A2198" s="154" t="str">
        <f>IF(Input!A2198&lt;&gt;"",Input!A2198,"")</f>
        <v/>
      </c>
      <c r="B2198" s="154" t="str">
        <f>IF(Input!D2198&lt;&gt;"",CONCATENATE(Input!D2198,", ",Input!C2198),"")</f>
        <v/>
      </c>
      <c r="C2198" s="154" t="str">
        <f>IF(Input!E2198&lt;&gt;"",Input!E2198,"")</f>
        <v/>
      </c>
      <c r="D2198" s="155" t="str">
        <f>IF(Input!F2198&lt;&gt;"",Input!F2198,"")</f>
        <v/>
      </c>
      <c r="E2198" s="154" t="str">
        <f>IF(Input!I2198&lt;&gt;"",CONCATENATE(Input!I2198,", ",LEFT(Input!H2198,1)),"")</f>
        <v/>
      </c>
      <c r="F2198" s="156"/>
      <c r="G2198" s="157" t="str">
        <f t="shared" si="34"/>
        <v/>
      </c>
      <c r="H2198" s="154" t="str">
        <f>IF(A2198&lt;&gt;"",VLOOKUP(G2198,ScoreRanges!$C$4:$E$8,3),"")</f>
        <v/>
      </c>
      <c r="I2198" s="156"/>
      <c r="J2198" s="129" t="str">
        <f>IF(AND(ConversionTable!$F$2&lt;&gt;"",A2198&lt;&gt;""),VLOOKUP(G2198,ConversionTable!B$2:D$402,3),"")</f>
        <v/>
      </c>
      <c r="K2198" s="66" t="str">
        <f>IF(AND(ConversionTable!$F$2&lt;&gt;"",A2198&lt;&gt;""),VLOOKUP(J2198,ConversionTable!I$4:K$7,3),"")</f>
        <v/>
      </c>
      <c r="M2198" s="66" t="str">
        <f>IF(A2198&lt;&gt;"",(Input!AE2198*ScoringModel!$B$11+Input!AF2198*ScoringModel!$B$21+Input!AG2198*ScoringModel!$B$31)*0.01,"")</f>
        <v/>
      </c>
      <c r="N2198" s="66" t="str">
        <f>IF(A2198&lt;&gt;"",(Input!J2198*ScoringModel!$B$4+Input!K2198*ScoringModel!$B$5+Input!L2198*ScoringModel!$B$6+Input!M2198*ScoringModel!$B$7+Input!N2198*ScoringModel!$B$8+Input!O2198*ScoringModel!$B$9+Input!P2198*ScoringModel!$B$10)*0.01,"")</f>
        <v/>
      </c>
      <c r="O2198" s="66" t="str">
        <f>IF(A2198&lt;&gt;"",(Input!Q2198*ScoringModel!$B$14+Input!R2198*ScoringModel!$B$15+Input!S2198*ScoringModel!$B$16+Input!T2198*ScoringModel!$B$17+Input!U2198*ScoringModel!$B$18+Input!V2198*ScoringModel!$B$19+Input!W2198*ScoringModel!$B$20)*0.01,"")</f>
        <v/>
      </c>
      <c r="P2198" s="66" t="str">
        <f>IF(A2198&lt;&gt;"",(Input!X2198*ScoringModel!$B$24+Input!Y2198*ScoringModel!$B$25+Input!Z2198*ScoringModel!$B$26+Input!AA2198*ScoringModel!$B$27+Input!AB2198*ScoringModel!$B$28+Input!AC2198*ScoringModel!$B$29+Input!AD2198*ScoringModel!$B$30)*0.01,"")</f>
        <v/>
      </c>
    </row>
    <row r="2199" spans="1:16" x14ac:dyDescent="0.25">
      <c r="A2199" s="154" t="str">
        <f>IF(Input!A2199&lt;&gt;"",Input!A2199,"")</f>
        <v/>
      </c>
      <c r="B2199" s="154" t="str">
        <f>IF(Input!D2199&lt;&gt;"",CONCATENATE(Input!D2199,", ",Input!C2199),"")</f>
        <v/>
      </c>
      <c r="C2199" s="154" t="str">
        <f>IF(Input!E2199&lt;&gt;"",Input!E2199,"")</f>
        <v/>
      </c>
      <c r="D2199" s="155" t="str">
        <f>IF(Input!F2199&lt;&gt;"",Input!F2199,"")</f>
        <v/>
      </c>
      <c r="E2199" s="154" t="str">
        <f>IF(Input!I2199&lt;&gt;"",CONCATENATE(Input!I2199,", ",LEFT(Input!H2199,1)),"")</f>
        <v/>
      </c>
      <c r="F2199" s="156"/>
      <c r="G2199" s="157" t="str">
        <f t="shared" si="34"/>
        <v/>
      </c>
      <c r="H2199" s="154" t="str">
        <f>IF(A2199&lt;&gt;"",VLOOKUP(G2199,ScoreRanges!$C$4:$E$8,3),"")</f>
        <v/>
      </c>
      <c r="I2199" s="156"/>
      <c r="J2199" s="129" t="str">
        <f>IF(AND(ConversionTable!$F$2&lt;&gt;"",A2199&lt;&gt;""),VLOOKUP(G2199,ConversionTable!B$2:D$402,3),"")</f>
        <v/>
      </c>
      <c r="K2199" s="66" t="str">
        <f>IF(AND(ConversionTable!$F$2&lt;&gt;"",A2199&lt;&gt;""),VLOOKUP(J2199,ConversionTable!I$4:K$7,3),"")</f>
        <v/>
      </c>
      <c r="M2199" s="66" t="str">
        <f>IF(A2199&lt;&gt;"",(Input!AE2199*ScoringModel!$B$11+Input!AF2199*ScoringModel!$B$21+Input!AG2199*ScoringModel!$B$31)*0.01,"")</f>
        <v/>
      </c>
      <c r="N2199" s="66" t="str">
        <f>IF(A2199&lt;&gt;"",(Input!J2199*ScoringModel!$B$4+Input!K2199*ScoringModel!$B$5+Input!L2199*ScoringModel!$B$6+Input!M2199*ScoringModel!$B$7+Input!N2199*ScoringModel!$B$8+Input!O2199*ScoringModel!$B$9+Input!P2199*ScoringModel!$B$10)*0.01,"")</f>
        <v/>
      </c>
      <c r="O2199" s="66" t="str">
        <f>IF(A2199&lt;&gt;"",(Input!Q2199*ScoringModel!$B$14+Input!R2199*ScoringModel!$B$15+Input!S2199*ScoringModel!$B$16+Input!T2199*ScoringModel!$B$17+Input!U2199*ScoringModel!$B$18+Input!V2199*ScoringModel!$B$19+Input!W2199*ScoringModel!$B$20)*0.01,"")</f>
        <v/>
      </c>
      <c r="P2199" s="66" t="str">
        <f>IF(A2199&lt;&gt;"",(Input!X2199*ScoringModel!$B$24+Input!Y2199*ScoringModel!$B$25+Input!Z2199*ScoringModel!$B$26+Input!AA2199*ScoringModel!$B$27+Input!AB2199*ScoringModel!$B$28+Input!AC2199*ScoringModel!$B$29+Input!AD2199*ScoringModel!$B$30)*0.01,"")</f>
        <v/>
      </c>
    </row>
    <row r="2200" spans="1:16" x14ac:dyDescent="0.25">
      <c r="A2200" s="154" t="str">
        <f>IF(Input!A2200&lt;&gt;"",Input!A2200,"")</f>
        <v/>
      </c>
      <c r="B2200" s="154" t="str">
        <f>IF(Input!D2200&lt;&gt;"",CONCATENATE(Input!D2200,", ",Input!C2200),"")</f>
        <v/>
      </c>
      <c r="C2200" s="154" t="str">
        <f>IF(Input!E2200&lt;&gt;"",Input!E2200,"")</f>
        <v/>
      </c>
      <c r="D2200" s="155" t="str">
        <f>IF(Input!F2200&lt;&gt;"",Input!F2200,"")</f>
        <v/>
      </c>
      <c r="E2200" s="154" t="str">
        <f>IF(Input!I2200&lt;&gt;"",CONCATENATE(Input!I2200,", ",LEFT(Input!H2200,1)),"")</f>
        <v/>
      </c>
      <c r="F2200" s="156"/>
      <c r="G2200" s="157" t="str">
        <f t="shared" si="34"/>
        <v/>
      </c>
      <c r="H2200" s="154" t="str">
        <f>IF(A2200&lt;&gt;"",VLOOKUP(G2200,ScoreRanges!$C$4:$E$8,3),"")</f>
        <v/>
      </c>
      <c r="I2200" s="156"/>
      <c r="J2200" s="129" t="str">
        <f>IF(AND(ConversionTable!$F$2&lt;&gt;"",A2200&lt;&gt;""),VLOOKUP(G2200,ConversionTable!B$2:D$402,3),"")</f>
        <v/>
      </c>
      <c r="K2200" s="66" t="str">
        <f>IF(AND(ConversionTable!$F$2&lt;&gt;"",A2200&lt;&gt;""),VLOOKUP(J2200,ConversionTable!I$4:K$7,3),"")</f>
        <v/>
      </c>
      <c r="M2200" s="66" t="str">
        <f>IF(A2200&lt;&gt;"",(Input!AE2200*ScoringModel!$B$11+Input!AF2200*ScoringModel!$B$21+Input!AG2200*ScoringModel!$B$31)*0.01,"")</f>
        <v/>
      </c>
      <c r="N2200" s="66" t="str">
        <f>IF(A2200&lt;&gt;"",(Input!J2200*ScoringModel!$B$4+Input!K2200*ScoringModel!$B$5+Input!L2200*ScoringModel!$B$6+Input!M2200*ScoringModel!$B$7+Input!N2200*ScoringModel!$B$8+Input!O2200*ScoringModel!$B$9+Input!P2200*ScoringModel!$B$10)*0.01,"")</f>
        <v/>
      </c>
      <c r="O2200" s="66" t="str">
        <f>IF(A2200&lt;&gt;"",(Input!Q2200*ScoringModel!$B$14+Input!R2200*ScoringModel!$B$15+Input!S2200*ScoringModel!$B$16+Input!T2200*ScoringModel!$B$17+Input!U2200*ScoringModel!$B$18+Input!V2200*ScoringModel!$B$19+Input!W2200*ScoringModel!$B$20)*0.01,"")</f>
        <v/>
      </c>
      <c r="P2200" s="66" t="str">
        <f>IF(A2200&lt;&gt;"",(Input!X2200*ScoringModel!$B$24+Input!Y2200*ScoringModel!$B$25+Input!Z2200*ScoringModel!$B$26+Input!AA2200*ScoringModel!$B$27+Input!AB2200*ScoringModel!$B$28+Input!AC2200*ScoringModel!$B$29+Input!AD2200*ScoringModel!$B$30)*0.01,"")</f>
        <v/>
      </c>
    </row>
    <row r="2201" spans="1:16" x14ac:dyDescent="0.25">
      <c r="A2201" s="154" t="str">
        <f>IF(Input!A2201&lt;&gt;"",Input!A2201,"")</f>
        <v/>
      </c>
      <c r="B2201" s="154" t="str">
        <f>IF(Input!D2201&lt;&gt;"",CONCATENATE(Input!D2201,", ",Input!C2201),"")</f>
        <v/>
      </c>
      <c r="C2201" s="154" t="str">
        <f>IF(Input!E2201&lt;&gt;"",Input!E2201,"")</f>
        <v/>
      </c>
      <c r="D2201" s="155" t="str">
        <f>IF(Input!F2201&lt;&gt;"",Input!F2201,"")</f>
        <v/>
      </c>
      <c r="E2201" s="154" t="str">
        <f>IF(Input!I2201&lt;&gt;"",CONCATENATE(Input!I2201,", ",LEFT(Input!H2201,1)),"")</f>
        <v/>
      </c>
      <c r="F2201" s="156"/>
      <c r="G2201" s="157" t="str">
        <f t="shared" si="34"/>
        <v/>
      </c>
      <c r="H2201" s="154" t="str">
        <f>IF(A2201&lt;&gt;"",VLOOKUP(G2201,ScoreRanges!$C$4:$E$8,3),"")</f>
        <v/>
      </c>
      <c r="I2201" s="156"/>
      <c r="J2201" s="129" t="str">
        <f>IF(AND(ConversionTable!$F$2&lt;&gt;"",A2201&lt;&gt;""),VLOOKUP(G2201,ConversionTable!B$2:D$402,3),"")</f>
        <v/>
      </c>
      <c r="K2201" s="66" t="str">
        <f>IF(AND(ConversionTable!$F$2&lt;&gt;"",A2201&lt;&gt;""),VLOOKUP(J2201,ConversionTable!I$4:K$7,3),"")</f>
        <v/>
      </c>
      <c r="M2201" s="66" t="str">
        <f>IF(A2201&lt;&gt;"",(Input!AE2201*ScoringModel!$B$11+Input!AF2201*ScoringModel!$B$21+Input!AG2201*ScoringModel!$B$31)*0.01,"")</f>
        <v/>
      </c>
      <c r="N2201" s="66" t="str">
        <f>IF(A2201&lt;&gt;"",(Input!J2201*ScoringModel!$B$4+Input!K2201*ScoringModel!$B$5+Input!L2201*ScoringModel!$B$6+Input!M2201*ScoringModel!$B$7+Input!N2201*ScoringModel!$B$8+Input!O2201*ScoringModel!$B$9+Input!P2201*ScoringModel!$B$10)*0.01,"")</f>
        <v/>
      </c>
      <c r="O2201" s="66" t="str">
        <f>IF(A2201&lt;&gt;"",(Input!Q2201*ScoringModel!$B$14+Input!R2201*ScoringModel!$B$15+Input!S2201*ScoringModel!$B$16+Input!T2201*ScoringModel!$B$17+Input!U2201*ScoringModel!$B$18+Input!V2201*ScoringModel!$B$19+Input!W2201*ScoringModel!$B$20)*0.01,"")</f>
        <v/>
      </c>
      <c r="P2201" s="66" t="str">
        <f>IF(A2201&lt;&gt;"",(Input!X2201*ScoringModel!$B$24+Input!Y2201*ScoringModel!$B$25+Input!Z2201*ScoringModel!$B$26+Input!AA2201*ScoringModel!$B$27+Input!AB2201*ScoringModel!$B$28+Input!AC2201*ScoringModel!$B$29+Input!AD2201*ScoringModel!$B$30)*0.01,"")</f>
        <v/>
      </c>
    </row>
    <row r="2202" spans="1:16" x14ac:dyDescent="0.25">
      <c r="A2202" s="154" t="str">
        <f>IF(Input!A2202&lt;&gt;"",Input!A2202,"")</f>
        <v/>
      </c>
      <c r="B2202" s="154" t="str">
        <f>IF(Input!D2202&lt;&gt;"",CONCATENATE(Input!D2202,", ",Input!C2202),"")</f>
        <v/>
      </c>
      <c r="C2202" s="154" t="str">
        <f>IF(Input!E2202&lt;&gt;"",Input!E2202,"")</f>
        <v/>
      </c>
      <c r="D2202" s="155" t="str">
        <f>IF(Input!F2202&lt;&gt;"",Input!F2202,"")</f>
        <v/>
      </c>
      <c r="E2202" s="154" t="str">
        <f>IF(Input!I2202&lt;&gt;"",CONCATENATE(Input!I2202,", ",LEFT(Input!H2202,1)),"")</f>
        <v/>
      </c>
      <c r="F2202" s="156"/>
      <c r="G2202" s="157" t="str">
        <f t="shared" si="34"/>
        <v/>
      </c>
      <c r="H2202" s="154" t="str">
        <f>IF(A2202&lt;&gt;"",VLOOKUP(G2202,ScoreRanges!$C$4:$E$8,3),"")</f>
        <v/>
      </c>
      <c r="I2202" s="156"/>
      <c r="J2202" s="129" t="str">
        <f>IF(AND(ConversionTable!$F$2&lt;&gt;"",A2202&lt;&gt;""),VLOOKUP(G2202,ConversionTable!B$2:D$402,3),"")</f>
        <v/>
      </c>
      <c r="K2202" s="66" t="str">
        <f>IF(AND(ConversionTable!$F$2&lt;&gt;"",A2202&lt;&gt;""),VLOOKUP(J2202,ConversionTable!I$4:K$7,3),"")</f>
        <v/>
      </c>
      <c r="M2202" s="66" t="str">
        <f>IF(A2202&lt;&gt;"",(Input!AE2202*ScoringModel!$B$11+Input!AF2202*ScoringModel!$B$21+Input!AG2202*ScoringModel!$B$31)*0.01,"")</f>
        <v/>
      </c>
      <c r="N2202" s="66" t="str">
        <f>IF(A2202&lt;&gt;"",(Input!J2202*ScoringModel!$B$4+Input!K2202*ScoringModel!$B$5+Input!L2202*ScoringModel!$B$6+Input!M2202*ScoringModel!$B$7+Input!N2202*ScoringModel!$B$8+Input!O2202*ScoringModel!$B$9+Input!P2202*ScoringModel!$B$10)*0.01,"")</f>
        <v/>
      </c>
      <c r="O2202" s="66" t="str">
        <f>IF(A2202&lt;&gt;"",(Input!Q2202*ScoringModel!$B$14+Input!R2202*ScoringModel!$B$15+Input!S2202*ScoringModel!$B$16+Input!T2202*ScoringModel!$B$17+Input!U2202*ScoringModel!$B$18+Input!V2202*ScoringModel!$B$19+Input!W2202*ScoringModel!$B$20)*0.01,"")</f>
        <v/>
      </c>
      <c r="P2202" s="66" t="str">
        <f>IF(A2202&lt;&gt;"",(Input!X2202*ScoringModel!$B$24+Input!Y2202*ScoringModel!$B$25+Input!Z2202*ScoringModel!$B$26+Input!AA2202*ScoringModel!$B$27+Input!AB2202*ScoringModel!$B$28+Input!AC2202*ScoringModel!$B$29+Input!AD2202*ScoringModel!$B$30)*0.01,"")</f>
        <v/>
      </c>
    </row>
    <row r="2203" spans="1:16" x14ac:dyDescent="0.25">
      <c r="A2203" s="154" t="str">
        <f>IF(Input!A2203&lt;&gt;"",Input!A2203,"")</f>
        <v/>
      </c>
      <c r="B2203" s="154" t="str">
        <f>IF(Input!D2203&lt;&gt;"",CONCATENATE(Input!D2203,", ",Input!C2203),"")</f>
        <v/>
      </c>
      <c r="C2203" s="154" t="str">
        <f>IF(Input!E2203&lt;&gt;"",Input!E2203,"")</f>
        <v/>
      </c>
      <c r="D2203" s="155" t="str">
        <f>IF(Input!F2203&lt;&gt;"",Input!F2203,"")</f>
        <v/>
      </c>
      <c r="E2203" s="154" t="str">
        <f>IF(Input!I2203&lt;&gt;"",CONCATENATE(Input!I2203,", ",LEFT(Input!H2203,1)),"")</f>
        <v/>
      </c>
      <c r="F2203" s="156"/>
      <c r="G2203" s="157" t="str">
        <f t="shared" si="34"/>
        <v/>
      </c>
      <c r="H2203" s="154" t="str">
        <f>IF(A2203&lt;&gt;"",VLOOKUP(G2203,ScoreRanges!$C$4:$E$8,3),"")</f>
        <v/>
      </c>
      <c r="I2203" s="156"/>
      <c r="J2203" s="129" t="str">
        <f>IF(AND(ConversionTable!$F$2&lt;&gt;"",A2203&lt;&gt;""),VLOOKUP(G2203,ConversionTable!B$2:D$402,3),"")</f>
        <v/>
      </c>
      <c r="K2203" s="66" t="str">
        <f>IF(AND(ConversionTable!$F$2&lt;&gt;"",A2203&lt;&gt;""),VLOOKUP(J2203,ConversionTable!I$4:K$7,3),"")</f>
        <v/>
      </c>
      <c r="M2203" s="66" t="str">
        <f>IF(A2203&lt;&gt;"",(Input!AE2203*ScoringModel!$B$11+Input!AF2203*ScoringModel!$B$21+Input!AG2203*ScoringModel!$B$31)*0.01,"")</f>
        <v/>
      </c>
      <c r="N2203" s="66" t="str">
        <f>IF(A2203&lt;&gt;"",(Input!J2203*ScoringModel!$B$4+Input!K2203*ScoringModel!$B$5+Input!L2203*ScoringModel!$B$6+Input!M2203*ScoringModel!$B$7+Input!N2203*ScoringModel!$B$8+Input!O2203*ScoringModel!$B$9+Input!P2203*ScoringModel!$B$10)*0.01,"")</f>
        <v/>
      </c>
      <c r="O2203" s="66" t="str">
        <f>IF(A2203&lt;&gt;"",(Input!Q2203*ScoringModel!$B$14+Input!R2203*ScoringModel!$B$15+Input!S2203*ScoringModel!$B$16+Input!T2203*ScoringModel!$B$17+Input!U2203*ScoringModel!$B$18+Input!V2203*ScoringModel!$B$19+Input!W2203*ScoringModel!$B$20)*0.01,"")</f>
        <v/>
      </c>
      <c r="P2203" s="66" t="str">
        <f>IF(A2203&lt;&gt;"",(Input!X2203*ScoringModel!$B$24+Input!Y2203*ScoringModel!$B$25+Input!Z2203*ScoringModel!$B$26+Input!AA2203*ScoringModel!$B$27+Input!AB2203*ScoringModel!$B$28+Input!AC2203*ScoringModel!$B$29+Input!AD2203*ScoringModel!$B$30)*0.01,"")</f>
        <v/>
      </c>
    </row>
    <row r="2204" spans="1:16" x14ac:dyDescent="0.25">
      <c r="A2204" s="154" t="str">
        <f>IF(Input!A2204&lt;&gt;"",Input!A2204,"")</f>
        <v/>
      </c>
      <c r="B2204" s="154" t="str">
        <f>IF(Input!D2204&lt;&gt;"",CONCATENATE(Input!D2204,", ",Input!C2204),"")</f>
        <v/>
      </c>
      <c r="C2204" s="154" t="str">
        <f>IF(Input!E2204&lt;&gt;"",Input!E2204,"")</f>
        <v/>
      </c>
      <c r="D2204" s="155" t="str">
        <f>IF(Input!F2204&lt;&gt;"",Input!F2204,"")</f>
        <v/>
      </c>
      <c r="E2204" s="154" t="str">
        <f>IF(Input!I2204&lt;&gt;"",CONCATENATE(Input!I2204,", ",LEFT(Input!H2204,1)),"")</f>
        <v/>
      </c>
      <c r="F2204" s="156"/>
      <c r="G2204" s="157" t="str">
        <f t="shared" si="34"/>
        <v/>
      </c>
      <c r="H2204" s="154" t="str">
        <f>IF(A2204&lt;&gt;"",VLOOKUP(G2204,ScoreRanges!$C$4:$E$8,3),"")</f>
        <v/>
      </c>
      <c r="I2204" s="156"/>
      <c r="J2204" s="129" t="str">
        <f>IF(AND(ConversionTable!$F$2&lt;&gt;"",A2204&lt;&gt;""),VLOOKUP(G2204,ConversionTable!B$2:D$402,3),"")</f>
        <v/>
      </c>
      <c r="K2204" s="66" t="str">
        <f>IF(AND(ConversionTable!$F$2&lt;&gt;"",A2204&lt;&gt;""),VLOOKUP(J2204,ConversionTable!I$4:K$7,3),"")</f>
        <v/>
      </c>
      <c r="M2204" s="66" t="str">
        <f>IF(A2204&lt;&gt;"",(Input!AE2204*ScoringModel!$B$11+Input!AF2204*ScoringModel!$B$21+Input!AG2204*ScoringModel!$B$31)*0.01,"")</f>
        <v/>
      </c>
      <c r="N2204" s="66" t="str">
        <f>IF(A2204&lt;&gt;"",(Input!J2204*ScoringModel!$B$4+Input!K2204*ScoringModel!$B$5+Input!L2204*ScoringModel!$B$6+Input!M2204*ScoringModel!$B$7+Input!N2204*ScoringModel!$B$8+Input!O2204*ScoringModel!$B$9+Input!P2204*ScoringModel!$B$10)*0.01,"")</f>
        <v/>
      </c>
      <c r="O2204" s="66" t="str">
        <f>IF(A2204&lt;&gt;"",(Input!Q2204*ScoringModel!$B$14+Input!R2204*ScoringModel!$B$15+Input!S2204*ScoringModel!$B$16+Input!T2204*ScoringModel!$B$17+Input!U2204*ScoringModel!$B$18+Input!V2204*ScoringModel!$B$19+Input!W2204*ScoringModel!$B$20)*0.01,"")</f>
        <v/>
      </c>
      <c r="P2204" s="66" t="str">
        <f>IF(A2204&lt;&gt;"",(Input!X2204*ScoringModel!$B$24+Input!Y2204*ScoringModel!$B$25+Input!Z2204*ScoringModel!$B$26+Input!AA2204*ScoringModel!$B$27+Input!AB2204*ScoringModel!$B$28+Input!AC2204*ScoringModel!$B$29+Input!AD2204*ScoringModel!$B$30)*0.01,"")</f>
        <v/>
      </c>
    </row>
    <row r="2205" spans="1:16" x14ac:dyDescent="0.25">
      <c r="A2205" s="154" t="str">
        <f>IF(Input!A2205&lt;&gt;"",Input!A2205,"")</f>
        <v/>
      </c>
      <c r="B2205" s="154" t="str">
        <f>IF(Input!D2205&lt;&gt;"",CONCATENATE(Input!D2205,", ",Input!C2205),"")</f>
        <v/>
      </c>
      <c r="C2205" s="154" t="str">
        <f>IF(Input!E2205&lt;&gt;"",Input!E2205,"")</f>
        <v/>
      </c>
      <c r="D2205" s="155" t="str">
        <f>IF(Input!F2205&lt;&gt;"",Input!F2205,"")</f>
        <v/>
      </c>
      <c r="E2205" s="154" t="str">
        <f>IF(Input!I2205&lt;&gt;"",CONCATENATE(Input!I2205,", ",LEFT(Input!H2205,1)),"")</f>
        <v/>
      </c>
      <c r="F2205" s="156"/>
      <c r="G2205" s="157" t="str">
        <f t="shared" si="34"/>
        <v/>
      </c>
      <c r="H2205" s="154" t="str">
        <f>IF(A2205&lt;&gt;"",VLOOKUP(G2205,ScoreRanges!$C$4:$E$8,3),"")</f>
        <v/>
      </c>
      <c r="I2205" s="156"/>
      <c r="J2205" s="129" t="str">
        <f>IF(AND(ConversionTable!$F$2&lt;&gt;"",A2205&lt;&gt;""),VLOOKUP(G2205,ConversionTable!B$2:D$402,3),"")</f>
        <v/>
      </c>
      <c r="K2205" s="66" t="str">
        <f>IF(AND(ConversionTable!$F$2&lt;&gt;"",A2205&lt;&gt;""),VLOOKUP(J2205,ConversionTable!I$4:K$7,3),"")</f>
        <v/>
      </c>
      <c r="M2205" s="66" t="str">
        <f>IF(A2205&lt;&gt;"",(Input!AE2205*ScoringModel!$B$11+Input!AF2205*ScoringModel!$B$21+Input!AG2205*ScoringModel!$B$31)*0.01,"")</f>
        <v/>
      </c>
      <c r="N2205" s="66" t="str">
        <f>IF(A2205&lt;&gt;"",(Input!J2205*ScoringModel!$B$4+Input!K2205*ScoringModel!$B$5+Input!L2205*ScoringModel!$B$6+Input!M2205*ScoringModel!$B$7+Input!N2205*ScoringModel!$B$8+Input!O2205*ScoringModel!$B$9+Input!P2205*ScoringModel!$B$10)*0.01,"")</f>
        <v/>
      </c>
      <c r="O2205" s="66" t="str">
        <f>IF(A2205&lt;&gt;"",(Input!Q2205*ScoringModel!$B$14+Input!R2205*ScoringModel!$B$15+Input!S2205*ScoringModel!$B$16+Input!T2205*ScoringModel!$B$17+Input!U2205*ScoringModel!$B$18+Input!V2205*ScoringModel!$B$19+Input!W2205*ScoringModel!$B$20)*0.01,"")</f>
        <v/>
      </c>
      <c r="P2205" s="66" t="str">
        <f>IF(A2205&lt;&gt;"",(Input!X2205*ScoringModel!$B$24+Input!Y2205*ScoringModel!$B$25+Input!Z2205*ScoringModel!$B$26+Input!AA2205*ScoringModel!$B$27+Input!AB2205*ScoringModel!$B$28+Input!AC2205*ScoringModel!$B$29+Input!AD2205*ScoringModel!$B$30)*0.01,"")</f>
        <v/>
      </c>
    </row>
    <row r="2206" spans="1:16" x14ac:dyDescent="0.25">
      <c r="A2206" s="154" t="str">
        <f>IF(Input!A2206&lt;&gt;"",Input!A2206,"")</f>
        <v/>
      </c>
      <c r="B2206" s="154" t="str">
        <f>IF(Input!D2206&lt;&gt;"",CONCATENATE(Input!D2206,", ",Input!C2206),"")</f>
        <v/>
      </c>
      <c r="C2206" s="154" t="str">
        <f>IF(Input!E2206&lt;&gt;"",Input!E2206,"")</f>
        <v/>
      </c>
      <c r="D2206" s="155" t="str">
        <f>IF(Input!F2206&lt;&gt;"",Input!F2206,"")</f>
        <v/>
      </c>
      <c r="E2206" s="154" t="str">
        <f>IF(Input!I2206&lt;&gt;"",CONCATENATE(Input!I2206,", ",LEFT(Input!H2206,1)),"")</f>
        <v/>
      </c>
      <c r="F2206" s="156"/>
      <c r="G2206" s="157" t="str">
        <f t="shared" si="34"/>
        <v/>
      </c>
      <c r="H2206" s="154" t="str">
        <f>IF(A2206&lt;&gt;"",VLOOKUP(G2206,ScoreRanges!$C$4:$E$8,3),"")</f>
        <v/>
      </c>
      <c r="I2206" s="156"/>
      <c r="J2206" s="129" t="str">
        <f>IF(AND(ConversionTable!$F$2&lt;&gt;"",A2206&lt;&gt;""),VLOOKUP(G2206,ConversionTable!B$2:D$402,3),"")</f>
        <v/>
      </c>
      <c r="K2206" s="66" t="str">
        <f>IF(AND(ConversionTable!$F$2&lt;&gt;"",A2206&lt;&gt;""),VLOOKUP(J2206,ConversionTable!I$4:K$7,3),"")</f>
        <v/>
      </c>
      <c r="M2206" s="66" t="str">
        <f>IF(A2206&lt;&gt;"",(Input!AE2206*ScoringModel!$B$11+Input!AF2206*ScoringModel!$B$21+Input!AG2206*ScoringModel!$B$31)*0.01,"")</f>
        <v/>
      </c>
      <c r="N2206" s="66" t="str">
        <f>IF(A2206&lt;&gt;"",(Input!J2206*ScoringModel!$B$4+Input!K2206*ScoringModel!$B$5+Input!L2206*ScoringModel!$B$6+Input!M2206*ScoringModel!$B$7+Input!N2206*ScoringModel!$B$8+Input!O2206*ScoringModel!$B$9+Input!P2206*ScoringModel!$B$10)*0.01,"")</f>
        <v/>
      </c>
      <c r="O2206" s="66" t="str">
        <f>IF(A2206&lt;&gt;"",(Input!Q2206*ScoringModel!$B$14+Input!R2206*ScoringModel!$B$15+Input!S2206*ScoringModel!$B$16+Input!T2206*ScoringModel!$B$17+Input!U2206*ScoringModel!$B$18+Input!V2206*ScoringModel!$B$19+Input!W2206*ScoringModel!$B$20)*0.01,"")</f>
        <v/>
      </c>
      <c r="P2206" s="66" t="str">
        <f>IF(A2206&lt;&gt;"",(Input!X2206*ScoringModel!$B$24+Input!Y2206*ScoringModel!$B$25+Input!Z2206*ScoringModel!$B$26+Input!AA2206*ScoringModel!$B$27+Input!AB2206*ScoringModel!$B$28+Input!AC2206*ScoringModel!$B$29+Input!AD2206*ScoringModel!$B$30)*0.01,"")</f>
        <v/>
      </c>
    </row>
    <row r="2207" spans="1:16" x14ac:dyDescent="0.25">
      <c r="A2207" s="154" t="str">
        <f>IF(Input!A2207&lt;&gt;"",Input!A2207,"")</f>
        <v/>
      </c>
      <c r="B2207" s="154" t="str">
        <f>IF(Input!D2207&lt;&gt;"",CONCATENATE(Input!D2207,", ",Input!C2207),"")</f>
        <v/>
      </c>
      <c r="C2207" s="154" t="str">
        <f>IF(Input!E2207&lt;&gt;"",Input!E2207,"")</f>
        <v/>
      </c>
      <c r="D2207" s="155" t="str">
        <f>IF(Input!F2207&lt;&gt;"",Input!F2207,"")</f>
        <v/>
      </c>
      <c r="E2207" s="154" t="str">
        <f>IF(Input!I2207&lt;&gt;"",CONCATENATE(Input!I2207,", ",LEFT(Input!H2207,1)),"")</f>
        <v/>
      </c>
      <c r="F2207" s="156"/>
      <c r="G2207" s="157" t="str">
        <f t="shared" si="34"/>
        <v/>
      </c>
      <c r="H2207" s="154" t="str">
        <f>IF(A2207&lt;&gt;"",VLOOKUP(G2207,ScoreRanges!$C$4:$E$8,3),"")</f>
        <v/>
      </c>
      <c r="I2207" s="156"/>
      <c r="J2207" s="129" t="str">
        <f>IF(AND(ConversionTable!$F$2&lt;&gt;"",A2207&lt;&gt;""),VLOOKUP(G2207,ConversionTable!B$2:D$402,3),"")</f>
        <v/>
      </c>
      <c r="K2207" s="66" t="str">
        <f>IF(AND(ConversionTable!$F$2&lt;&gt;"",A2207&lt;&gt;""),VLOOKUP(J2207,ConversionTable!I$4:K$7,3),"")</f>
        <v/>
      </c>
      <c r="M2207" s="66" t="str">
        <f>IF(A2207&lt;&gt;"",(Input!AE2207*ScoringModel!$B$11+Input!AF2207*ScoringModel!$B$21+Input!AG2207*ScoringModel!$B$31)*0.01,"")</f>
        <v/>
      </c>
      <c r="N2207" s="66" t="str">
        <f>IF(A2207&lt;&gt;"",(Input!J2207*ScoringModel!$B$4+Input!K2207*ScoringModel!$B$5+Input!L2207*ScoringModel!$B$6+Input!M2207*ScoringModel!$B$7+Input!N2207*ScoringModel!$B$8+Input!O2207*ScoringModel!$B$9+Input!P2207*ScoringModel!$B$10)*0.01,"")</f>
        <v/>
      </c>
      <c r="O2207" s="66" t="str">
        <f>IF(A2207&lt;&gt;"",(Input!Q2207*ScoringModel!$B$14+Input!R2207*ScoringModel!$B$15+Input!S2207*ScoringModel!$B$16+Input!T2207*ScoringModel!$B$17+Input!U2207*ScoringModel!$B$18+Input!V2207*ScoringModel!$B$19+Input!W2207*ScoringModel!$B$20)*0.01,"")</f>
        <v/>
      </c>
      <c r="P2207" s="66" t="str">
        <f>IF(A2207&lt;&gt;"",(Input!X2207*ScoringModel!$B$24+Input!Y2207*ScoringModel!$B$25+Input!Z2207*ScoringModel!$B$26+Input!AA2207*ScoringModel!$B$27+Input!AB2207*ScoringModel!$B$28+Input!AC2207*ScoringModel!$B$29+Input!AD2207*ScoringModel!$B$30)*0.01,"")</f>
        <v/>
      </c>
    </row>
    <row r="2208" spans="1:16" x14ac:dyDescent="0.25">
      <c r="A2208" s="154" t="str">
        <f>IF(Input!A2208&lt;&gt;"",Input!A2208,"")</f>
        <v/>
      </c>
      <c r="B2208" s="154" t="str">
        <f>IF(Input!D2208&lt;&gt;"",CONCATENATE(Input!D2208,", ",Input!C2208),"")</f>
        <v/>
      </c>
      <c r="C2208" s="154" t="str">
        <f>IF(Input!E2208&lt;&gt;"",Input!E2208,"")</f>
        <v/>
      </c>
      <c r="D2208" s="155" t="str">
        <f>IF(Input!F2208&lt;&gt;"",Input!F2208,"")</f>
        <v/>
      </c>
      <c r="E2208" s="154" t="str">
        <f>IF(Input!I2208&lt;&gt;"",CONCATENATE(Input!I2208,", ",LEFT(Input!H2208,1)),"")</f>
        <v/>
      </c>
      <c r="F2208" s="156"/>
      <c r="G2208" s="157" t="str">
        <f t="shared" si="34"/>
        <v/>
      </c>
      <c r="H2208" s="154" t="str">
        <f>IF(A2208&lt;&gt;"",VLOOKUP(G2208,ScoreRanges!$C$4:$E$8,3),"")</f>
        <v/>
      </c>
      <c r="I2208" s="156"/>
      <c r="J2208" s="129" t="str">
        <f>IF(AND(ConversionTable!$F$2&lt;&gt;"",A2208&lt;&gt;""),VLOOKUP(G2208,ConversionTable!B$2:D$402,3),"")</f>
        <v/>
      </c>
      <c r="K2208" s="66" t="str">
        <f>IF(AND(ConversionTable!$F$2&lt;&gt;"",A2208&lt;&gt;""),VLOOKUP(J2208,ConversionTable!I$4:K$7,3),"")</f>
        <v/>
      </c>
      <c r="M2208" s="66" t="str">
        <f>IF(A2208&lt;&gt;"",(Input!AE2208*ScoringModel!$B$11+Input!AF2208*ScoringModel!$B$21+Input!AG2208*ScoringModel!$B$31)*0.01,"")</f>
        <v/>
      </c>
      <c r="N2208" s="66" t="str">
        <f>IF(A2208&lt;&gt;"",(Input!J2208*ScoringModel!$B$4+Input!K2208*ScoringModel!$B$5+Input!L2208*ScoringModel!$B$6+Input!M2208*ScoringModel!$B$7+Input!N2208*ScoringModel!$B$8+Input!O2208*ScoringModel!$B$9+Input!P2208*ScoringModel!$B$10)*0.01,"")</f>
        <v/>
      </c>
      <c r="O2208" s="66" t="str">
        <f>IF(A2208&lt;&gt;"",(Input!Q2208*ScoringModel!$B$14+Input!R2208*ScoringModel!$B$15+Input!S2208*ScoringModel!$B$16+Input!T2208*ScoringModel!$B$17+Input!U2208*ScoringModel!$B$18+Input!V2208*ScoringModel!$B$19+Input!W2208*ScoringModel!$B$20)*0.01,"")</f>
        <v/>
      </c>
      <c r="P2208" s="66" t="str">
        <f>IF(A2208&lt;&gt;"",(Input!X2208*ScoringModel!$B$24+Input!Y2208*ScoringModel!$B$25+Input!Z2208*ScoringModel!$B$26+Input!AA2208*ScoringModel!$B$27+Input!AB2208*ScoringModel!$B$28+Input!AC2208*ScoringModel!$B$29+Input!AD2208*ScoringModel!$B$30)*0.01,"")</f>
        <v/>
      </c>
    </row>
    <row r="2209" spans="1:16" x14ac:dyDescent="0.25">
      <c r="A2209" s="154" t="str">
        <f>IF(Input!A2209&lt;&gt;"",Input!A2209,"")</f>
        <v/>
      </c>
      <c r="B2209" s="154" t="str">
        <f>IF(Input!D2209&lt;&gt;"",CONCATENATE(Input!D2209,", ",Input!C2209),"")</f>
        <v/>
      </c>
      <c r="C2209" s="154" t="str">
        <f>IF(Input!E2209&lt;&gt;"",Input!E2209,"")</f>
        <v/>
      </c>
      <c r="D2209" s="155" t="str">
        <f>IF(Input!F2209&lt;&gt;"",Input!F2209,"")</f>
        <v/>
      </c>
      <c r="E2209" s="154" t="str">
        <f>IF(Input!I2209&lt;&gt;"",CONCATENATE(Input!I2209,", ",LEFT(Input!H2209,1)),"")</f>
        <v/>
      </c>
      <c r="F2209" s="156"/>
      <c r="G2209" s="157" t="str">
        <f t="shared" si="34"/>
        <v/>
      </c>
      <c r="H2209" s="154" t="str">
        <f>IF(A2209&lt;&gt;"",VLOOKUP(G2209,ScoreRanges!$C$4:$E$8,3),"")</f>
        <v/>
      </c>
      <c r="I2209" s="156"/>
      <c r="J2209" s="129" t="str">
        <f>IF(AND(ConversionTable!$F$2&lt;&gt;"",A2209&lt;&gt;""),VLOOKUP(G2209,ConversionTable!B$2:D$402,3),"")</f>
        <v/>
      </c>
      <c r="K2209" s="66" t="str">
        <f>IF(AND(ConversionTable!$F$2&lt;&gt;"",A2209&lt;&gt;""),VLOOKUP(J2209,ConversionTable!I$4:K$7,3),"")</f>
        <v/>
      </c>
      <c r="M2209" s="66" t="str">
        <f>IF(A2209&lt;&gt;"",(Input!AE2209*ScoringModel!$B$11+Input!AF2209*ScoringModel!$B$21+Input!AG2209*ScoringModel!$B$31)*0.01,"")</f>
        <v/>
      </c>
      <c r="N2209" s="66" t="str">
        <f>IF(A2209&lt;&gt;"",(Input!J2209*ScoringModel!$B$4+Input!K2209*ScoringModel!$B$5+Input!L2209*ScoringModel!$B$6+Input!M2209*ScoringModel!$B$7+Input!N2209*ScoringModel!$B$8+Input!O2209*ScoringModel!$B$9+Input!P2209*ScoringModel!$B$10)*0.01,"")</f>
        <v/>
      </c>
      <c r="O2209" s="66" t="str">
        <f>IF(A2209&lt;&gt;"",(Input!Q2209*ScoringModel!$B$14+Input!R2209*ScoringModel!$B$15+Input!S2209*ScoringModel!$B$16+Input!T2209*ScoringModel!$B$17+Input!U2209*ScoringModel!$B$18+Input!V2209*ScoringModel!$B$19+Input!W2209*ScoringModel!$B$20)*0.01,"")</f>
        <v/>
      </c>
      <c r="P2209" s="66" t="str">
        <f>IF(A2209&lt;&gt;"",(Input!X2209*ScoringModel!$B$24+Input!Y2209*ScoringModel!$B$25+Input!Z2209*ScoringModel!$B$26+Input!AA2209*ScoringModel!$B$27+Input!AB2209*ScoringModel!$B$28+Input!AC2209*ScoringModel!$B$29+Input!AD2209*ScoringModel!$B$30)*0.01,"")</f>
        <v/>
      </c>
    </row>
    <row r="2210" spans="1:16" x14ac:dyDescent="0.25">
      <c r="A2210" s="154" t="str">
        <f>IF(Input!A2210&lt;&gt;"",Input!A2210,"")</f>
        <v/>
      </c>
      <c r="B2210" s="154" t="str">
        <f>IF(Input!D2210&lt;&gt;"",CONCATENATE(Input!D2210,", ",Input!C2210),"")</f>
        <v/>
      </c>
      <c r="C2210" s="154" t="str">
        <f>IF(Input!E2210&lt;&gt;"",Input!E2210,"")</f>
        <v/>
      </c>
      <c r="D2210" s="155" t="str">
        <f>IF(Input!F2210&lt;&gt;"",Input!F2210,"")</f>
        <v/>
      </c>
      <c r="E2210" s="154" t="str">
        <f>IF(Input!I2210&lt;&gt;"",CONCATENATE(Input!I2210,", ",LEFT(Input!H2210,1)),"")</f>
        <v/>
      </c>
      <c r="F2210" s="156"/>
      <c r="G2210" s="157" t="str">
        <f t="shared" si="34"/>
        <v/>
      </c>
      <c r="H2210" s="154" t="str">
        <f>IF(A2210&lt;&gt;"",VLOOKUP(G2210,ScoreRanges!$C$4:$E$8,3),"")</f>
        <v/>
      </c>
      <c r="I2210" s="156"/>
      <c r="J2210" s="129" t="str">
        <f>IF(AND(ConversionTable!$F$2&lt;&gt;"",A2210&lt;&gt;""),VLOOKUP(G2210,ConversionTable!B$2:D$402,3),"")</f>
        <v/>
      </c>
      <c r="K2210" s="66" t="str">
        <f>IF(AND(ConversionTable!$F$2&lt;&gt;"",A2210&lt;&gt;""),VLOOKUP(J2210,ConversionTable!I$4:K$7,3),"")</f>
        <v/>
      </c>
      <c r="M2210" s="66" t="str">
        <f>IF(A2210&lt;&gt;"",(Input!AE2210*ScoringModel!$B$11+Input!AF2210*ScoringModel!$B$21+Input!AG2210*ScoringModel!$B$31)*0.01,"")</f>
        <v/>
      </c>
      <c r="N2210" s="66" t="str">
        <f>IF(A2210&lt;&gt;"",(Input!J2210*ScoringModel!$B$4+Input!K2210*ScoringModel!$B$5+Input!L2210*ScoringModel!$B$6+Input!M2210*ScoringModel!$B$7+Input!N2210*ScoringModel!$B$8+Input!O2210*ScoringModel!$B$9+Input!P2210*ScoringModel!$B$10)*0.01,"")</f>
        <v/>
      </c>
      <c r="O2210" s="66" t="str">
        <f>IF(A2210&lt;&gt;"",(Input!Q2210*ScoringModel!$B$14+Input!R2210*ScoringModel!$B$15+Input!S2210*ScoringModel!$B$16+Input!T2210*ScoringModel!$B$17+Input!U2210*ScoringModel!$B$18+Input!V2210*ScoringModel!$B$19+Input!W2210*ScoringModel!$B$20)*0.01,"")</f>
        <v/>
      </c>
      <c r="P2210" s="66" t="str">
        <f>IF(A2210&lt;&gt;"",(Input!X2210*ScoringModel!$B$24+Input!Y2210*ScoringModel!$B$25+Input!Z2210*ScoringModel!$B$26+Input!AA2210*ScoringModel!$B$27+Input!AB2210*ScoringModel!$B$28+Input!AC2210*ScoringModel!$B$29+Input!AD2210*ScoringModel!$B$30)*0.01,"")</f>
        <v/>
      </c>
    </row>
    <row r="2211" spans="1:16" x14ac:dyDescent="0.25">
      <c r="A2211" s="154" t="str">
        <f>IF(Input!A2211&lt;&gt;"",Input!A2211,"")</f>
        <v/>
      </c>
      <c r="B2211" s="154" t="str">
        <f>IF(Input!D2211&lt;&gt;"",CONCATENATE(Input!D2211,", ",Input!C2211),"")</f>
        <v/>
      </c>
      <c r="C2211" s="154" t="str">
        <f>IF(Input!E2211&lt;&gt;"",Input!E2211,"")</f>
        <v/>
      </c>
      <c r="D2211" s="155" t="str">
        <f>IF(Input!F2211&lt;&gt;"",Input!F2211,"")</f>
        <v/>
      </c>
      <c r="E2211" s="154" t="str">
        <f>IF(Input!I2211&lt;&gt;"",CONCATENATE(Input!I2211,", ",LEFT(Input!H2211,1)),"")</f>
        <v/>
      </c>
      <c r="F2211" s="156"/>
      <c r="G2211" s="157" t="str">
        <f t="shared" si="34"/>
        <v/>
      </c>
      <c r="H2211" s="154" t="str">
        <f>IF(A2211&lt;&gt;"",VLOOKUP(G2211,ScoreRanges!$C$4:$E$8,3),"")</f>
        <v/>
      </c>
      <c r="I2211" s="156"/>
      <c r="J2211" s="129" t="str">
        <f>IF(AND(ConversionTable!$F$2&lt;&gt;"",A2211&lt;&gt;""),VLOOKUP(G2211,ConversionTable!B$2:D$402,3),"")</f>
        <v/>
      </c>
      <c r="K2211" s="66" t="str">
        <f>IF(AND(ConversionTable!$F$2&lt;&gt;"",A2211&lt;&gt;""),VLOOKUP(J2211,ConversionTable!I$4:K$7,3),"")</f>
        <v/>
      </c>
      <c r="M2211" s="66" t="str">
        <f>IF(A2211&lt;&gt;"",(Input!AE2211*ScoringModel!$B$11+Input!AF2211*ScoringModel!$B$21+Input!AG2211*ScoringModel!$B$31)*0.01,"")</f>
        <v/>
      </c>
      <c r="N2211" s="66" t="str">
        <f>IF(A2211&lt;&gt;"",(Input!J2211*ScoringModel!$B$4+Input!K2211*ScoringModel!$B$5+Input!L2211*ScoringModel!$B$6+Input!M2211*ScoringModel!$B$7+Input!N2211*ScoringModel!$B$8+Input!O2211*ScoringModel!$B$9+Input!P2211*ScoringModel!$B$10)*0.01,"")</f>
        <v/>
      </c>
      <c r="O2211" s="66" t="str">
        <f>IF(A2211&lt;&gt;"",(Input!Q2211*ScoringModel!$B$14+Input!R2211*ScoringModel!$B$15+Input!S2211*ScoringModel!$B$16+Input!T2211*ScoringModel!$B$17+Input!U2211*ScoringModel!$B$18+Input!V2211*ScoringModel!$B$19+Input!W2211*ScoringModel!$B$20)*0.01,"")</f>
        <v/>
      </c>
      <c r="P2211" s="66" t="str">
        <f>IF(A2211&lt;&gt;"",(Input!X2211*ScoringModel!$B$24+Input!Y2211*ScoringModel!$B$25+Input!Z2211*ScoringModel!$B$26+Input!AA2211*ScoringModel!$B$27+Input!AB2211*ScoringModel!$B$28+Input!AC2211*ScoringModel!$B$29+Input!AD2211*ScoringModel!$B$30)*0.01,"")</f>
        <v/>
      </c>
    </row>
    <row r="2212" spans="1:16" x14ac:dyDescent="0.25">
      <c r="A2212" s="154" t="str">
        <f>IF(Input!A2212&lt;&gt;"",Input!A2212,"")</f>
        <v/>
      </c>
      <c r="B2212" s="154" t="str">
        <f>IF(Input!D2212&lt;&gt;"",CONCATENATE(Input!D2212,", ",Input!C2212),"")</f>
        <v/>
      </c>
      <c r="C2212" s="154" t="str">
        <f>IF(Input!E2212&lt;&gt;"",Input!E2212,"")</f>
        <v/>
      </c>
      <c r="D2212" s="155" t="str">
        <f>IF(Input!F2212&lt;&gt;"",Input!F2212,"")</f>
        <v/>
      </c>
      <c r="E2212" s="154" t="str">
        <f>IF(Input!I2212&lt;&gt;"",CONCATENATE(Input!I2212,", ",LEFT(Input!H2212,1)),"")</f>
        <v/>
      </c>
      <c r="F2212" s="156"/>
      <c r="G2212" s="157" t="str">
        <f t="shared" si="34"/>
        <v/>
      </c>
      <c r="H2212" s="154" t="str">
        <f>IF(A2212&lt;&gt;"",VLOOKUP(G2212,ScoreRanges!$C$4:$E$8,3),"")</f>
        <v/>
      </c>
      <c r="I2212" s="156"/>
      <c r="J2212" s="129" t="str">
        <f>IF(AND(ConversionTable!$F$2&lt;&gt;"",A2212&lt;&gt;""),VLOOKUP(G2212,ConversionTable!B$2:D$402,3),"")</f>
        <v/>
      </c>
      <c r="K2212" s="66" t="str">
        <f>IF(AND(ConversionTable!$F$2&lt;&gt;"",A2212&lt;&gt;""),VLOOKUP(J2212,ConversionTable!I$4:K$7,3),"")</f>
        <v/>
      </c>
      <c r="M2212" s="66" t="str">
        <f>IF(A2212&lt;&gt;"",(Input!AE2212*ScoringModel!$B$11+Input!AF2212*ScoringModel!$B$21+Input!AG2212*ScoringModel!$B$31)*0.01,"")</f>
        <v/>
      </c>
      <c r="N2212" s="66" t="str">
        <f>IF(A2212&lt;&gt;"",(Input!J2212*ScoringModel!$B$4+Input!K2212*ScoringModel!$B$5+Input!L2212*ScoringModel!$B$6+Input!M2212*ScoringModel!$B$7+Input!N2212*ScoringModel!$B$8+Input!O2212*ScoringModel!$B$9+Input!P2212*ScoringModel!$B$10)*0.01,"")</f>
        <v/>
      </c>
      <c r="O2212" s="66" t="str">
        <f>IF(A2212&lt;&gt;"",(Input!Q2212*ScoringModel!$B$14+Input!R2212*ScoringModel!$B$15+Input!S2212*ScoringModel!$B$16+Input!T2212*ScoringModel!$B$17+Input!U2212*ScoringModel!$B$18+Input!V2212*ScoringModel!$B$19+Input!W2212*ScoringModel!$B$20)*0.01,"")</f>
        <v/>
      </c>
      <c r="P2212" s="66" t="str">
        <f>IF(A2212&lt;&gt;"",(Input!X2212*ScoringModel!$B$24+Input!Y2212*ScoringModel!$B$25+Input!Z2212*ScoringModel!$B$26+Input!AA2212*ScoringModel!$B$27+Input!AB2212*ScoringModel!$B$28+Input!AC2212*ScoringModel!$B$29+Input!AD2212*ScoringModel!$B$30)*0.01,"")</f>
        <v/>
      </c>
    </row>
    <row r="2213" spans="1:16" x14ac:dyDescent="0.25">
      <c r="A2213" s="154" t="str">
        <f>IF(Input!A2213&lt;&gt;"",Input!A2213,"")</f>
        <v/>
      </c>
      <c r="B2213" s="154" t="str">
        <f>IF(Input!D2213&lt;&gt;"",CONCATENATE(Input!D2213,", ",Input!C2213),"")</f>
        <v/>
      </c>
      <c r="C2213" s="154" t="str">
        <f>IF(Input!E2213&lt;&gt;"",Input!E2213,"")</f>
        <v/>
      </c>
      <c r="D2213" s="155" t="str">
        <f>IF(Input!F2213&lt;&gt;"",Input!F2213,"")</f>
        <v/>
      </c>
      <c r="E2213" s="154" t="str">
        <f>IF(Input!I2213&lt;&gt;"",CONCATENATE(Input!I2213,", ",LEFT(Input!H2213,1)),"")</f>
        <v/>
      </c>
      <c r="F2213" s="156"/>
      <c r="G2213" s="157" t="str">
        <f t="shared" si="34"/>
        <v/>
      </c>
      <c r="H2213" s="154" t="str">
        <f>IF(A2213&lt;&gt;"",VLOOKUP(G2213,ScoreRanges!$C$4:$E$8,3),"")</f>
        <v/>
      </c>
      <c r="I2213" s="156"/>
      <c r="J2213" s="129" t="str">
        <f>IF(AND(ConversionTable!$F$2&lt;&gt;"",A2213&lt;&gt;""),VLOOKUP(G2213,ConversionTable!B$2:D$402,3),"")</f>
        <v/>
      </c>
      <c r="K2213" s="66" t="str">
        <f>IF(AND(ConversionTable!$F$2&lt;&gt;"",A2213&lt;&gt;""),VLOOKUP(J2213,ConversionTable!I$4:K$7,3),"")</f>
        <v/>
      </c>
      <c r="M2213" s="66" t="str">
        <f>IF(A2213&lt;&gt;"",(Input!AE2213*ScoringModel!$B$11+Input!AF2213*ScoringModel!$B$21+Input!AG2213*ScoringModel!$B$31)*0.01,"")</f>
        <v/>
      </c>
      <c r="N2213" s="66" t="str">
        <f>IF(A2213&lt;&gt;"",(Input!J2213*ScoringModel!$B$4+Input!K2213*ScoringModel!$B$5+Input!L2213*ScoringModel!$B$6+Input!M2213*ScoringModel!$B$7+Input!N2213*ScoringModel!$B$8+Input!O2213*ScoringModel!$B$9+Input!P2213*ScoringModel!$B$10)*0.01,"")</f>
        <v/>
      </c>
      <c r="O2213" s="66" t="str">
        <f>IF(A2213&lt;&gt;"",(Input!Q2213*ScoringModel!$B$14+Input!R2213*ScoringModel!$B$15+Input!S2213*ScoringModel!$B$16+Input!T2213*ScoringModel!$B$17+Input!U2213*ScoringModel!$B$18+Input!V2213*ScoringModel!$B$19+Input!W2213*ScoringModel!$B$20)*0.01,"")</f>
        <v/>
      </c>
      <c r="P2213" s="66" t="str">
        <f>IF(A2213&lt;&gt;"",(Input!X2213*ScoringModel!$B$24+Input!Y2213*ScoringModel!$B$25+Input!Z2213*ScoringModel!$B$26+Input!AA2213*ScoringModel!$B$27+Input!AB2213*ScoringModel!$B$28+Input!AC2213*ScoringModel!$B$29+Input!AD2213*ScoringModel!$B$30)*0.01,"")</f>
        <v/>
      </c>
    </row>
    <row r="2214" spans="1:16" x14ac:dyDescent="0.25">
      <c r="A2214" s="154" t="str">
        <f>IF(Input!A2214&lt;&gt;"",Input!A2214,"")</f>
        <v/>
      </c>
      <c r="B2214" s="154" t="str">
        <f>IF(Input!D2214&lt;&gt;"",CONCATENATE(Input!D2214,", ",Input!C2214),"")</f>
        <v/>
      </c>
      <c r="C2214" s="154" t="str">
        <f>IF(Input!E2214&lt;&gt;"",Input!E2214,"")</f>
        <v/>
      </c>
      <c r="D2214" s="155" t="str">
        <f>IF(Input!F2214&lt;&gt;"",Input!F2214,"")</f>
        <v/>
      </c>
      <c r="E2214" s="154" t="str">
        <f>IF(Input!I2214&lt;&gt;"",CONCATENATE(Input!I2214,", ",LEFT(Input!H2214,1)),"")</f>
        <v/>
      </c>
      <c r="F2214" s="156"/>
      <c r="G2214" s="157" t="str">
        <f t="shared" si="34"/>
        <v/>
      </c>
      <c r="H2214" s="154" t="str">
        <f>IF(A2214&lt;&gt;"",VLOOKUP(G2214,ScoreRanges!$C$4:$E$8,3),"")</f>
        <v/>
      </c>
      <c r="I2214" s="156"/>
      <c r="J2214" s="129" t="str">
        <f>IF(AND(ConversionTable!$F$2&lt;&gt;"",A2214&lt;&gt;""),VLOOKUP(G2214,ConversionTable!B$2:D$402,3),"")</f>
        <v/>
      </c>
      <c r="K2214" s="66" t="str">
        <f>IF(AND(ConversionTable!$F$2&lt;&gt;"",A2214&lt;&gt;""),VLOOKUP(J2214,ConversionTable!I$4:K$7,3),"")</f>
        <v/>
      </c>
      <c r="M2214" s="66" t="str">
        <f>IF(A2214&lt;&gt;"",(Input!AE2214*ScoringModel!$B$11+Input!AF2214*ScoringModel!$B$21+Input!AG2214*ScoringModel!$B$31)*0.01,"")</f>
        <v/>
      </c>
      <c r="N2214" s="66" t="str">
        <f>IF(A2214&lt;&gt;"",(Input!J2214*ScoringModel!$B$4+Input!K2214*ScoringModel!$B$5+Input!L2214*ScoringModel!$B$6+Input!M2214*ScoringModel!$B$7+Input!N2214*ScoringModel!$B$8+Input!O2214*ScoringModel!$B$9+Input!P2214*ScoringModel!$B$10)*0.01,"")</f>
        <v/>
      </c>
      <c r="O2214" s="66" t="str">
        <f>IF(A2214&lt;&gt;"",(Input!Q2214*ScoringModel!$B$14+Input!R2214*ScoringModel!$B$15+Input!S2214*ScoringModel!$B$16+Input!T2214*ScoringModel!$B$17+Input!U2214*ScoringModel!$B$18+Input!V2214*ScoringModel!$B$19+Input!W2214*ScoringModel!$B$20)*0.01,"")</f>
        <v/>
      </c>
      <c r="P2214" s="66" t="str">
        <f>IF(A2214&lt;&gt;"",(Input!X2214*ScoringModel!$B$24+Input!Y2214*ScoringModel!$B$25+Input!Z2214*ScoringModel!$B$26+Input!AA2214*ScoringModel!$B$27+Input!AB2214*ScoringModel!$B$28+Input!AC2214*ScoringModel!$B$29+Input!AD2214*ScoringModel!$B$30)*0.01,"")</f>
        <v/>
      </c>
    </row>
    <row r="2215" spans="1:16" x14ac:dyDescent="0.25">
      <c r="A2215" s="154" t="str">
        <f>IF(Input!A2215&lt;&gt;"",Input!A2215,"")</f>
        <v/>
      </c>
      <c r="B2215" s="154" t="str">
        <f>IF(Input!D2215&lt;&gt;"",CONCATENATE(Input!D2215,", ",Input!C2215),"")</f>
        <v/>
      </c>
      <c r="C2215" s="154" t="str">
        <f>IF(Input!E2215&lt;&gt;"",Input!E2215,"")</f>
        <v/>
      </c>
      <c r="D2215" s="155" t="str">
        <f>IF(Input!F2215&lt;&gt;"",Input!F2215,"")</f>
        <v/>
      </c>
      <c r="E2215" s="154" t="str">
        <f>IF(Input!I2215&lt;&gt;"",CONCATENATE(Input!I2215,", ",LEFT(Input!H2215,1)),"")</f>
        <v/>
      </c>
      <c r="F2215" s="156"/>
      <c r="G2215" s="157" t="str">
        <f t="shared" si="34"/>
        <v/>
      </c>
      <c r="H2215" s="154" t="str">
        <f>IF(A2215&lt;&gt;"",VLOOKUP(G2215,ScoreRanges!$C$4:$E$8,3),"")</f>
        <v/>
      </c>
      <c r="I2215" s="156"/>
      <c r="J2215" s="129" t="str">
        <f>IF(AND(ConversionTable!$F$2&lt;&gt;"",A2215&lt;&gt;""),VLOOKUP(G2215,ConversionTable!B$2:D$402,3),"")</f>
        <v/>
      </c>
      <c r="K2215" s="66" t="str">
        <f>IF(AND(ConversionTable!$F$2&lt;&gt;"",A2215&lt;&gt;""),VLOOKUP(J2215,ConversionTable!I$4:K$7,3),"")</f>
        <v/>
      </c>
      <c r="M2215" s="66" t="str">
        <f>IF(A2215&lt;&gt;"",(Input!AE2215*ScoringModel!$B$11+Input!AF2215*ScoringModel!$B$21+Input!AG2215*ScoringModel!$B$31)*0.01,"")</f>
        <v/>
      </c>
      <c r="N2215" s="66" t="str">
        <f>IF(A2215&lt;&gt;"",(Input!J2215*ScoringModel!$B$4+Input!K2215*ScoringModel!$B$5+Input!L2215*ScoringModel!$B$6+Input!M2215*ScoringModel!$B$7+Input!N2215*ScoringModel!$B$8+Input!O2215*ScoringModel!$B$9+Input!P2215*ScoringModel!$B$10)*0.01,"")</f>
        <v/>
      </c>
      <c r="O2215" s="66" t="str">
        <f>IF(A2215&lt;&gt;"",(Input!Q2215*ScoringModel!$B$14+Input!R2215*ScoringModel!$B$15+Input!S2215*ScoringModel!$B$16+Input!T2215*ScoringModel!$B$17+Input!U2215*ScoringModel!$B$18+Input!V2215*ScoringModel!$B$19+Input!W2215*ScoringModel!$B$20)*0.01,"")</f>
        <v/>
      </c>
      <c r="P2215" s="66" t="str">
        <f>IF(A2215&lt;&gt;"",(Input!X2215*ScoringModel!$B$24+Input!Y2215*ScoringModel!$B$25+Input!Z2215*ScoringModel!$B$26+Input!AA2215*ScoringModel!$B$27+Input!AB2215*ScoringModel!$B$28+Input!AC2215*ScoringModel!$B$29+Input!AD2215*ScoringModel!$B$30)*0.01,"")</f>
        <v/>
      </c>
    </row>
    <row r="2216" spans="1:16" x14ac:dyDescent="0.25">
      <c r="A2216" s="154" t="str">
        <f>IF(Input!A2216&lt;&gt;"",Input!A2216,"")</f>
        <v/>
      </c>
      <c r="B2216" s="154" t="str">
        <f>IF(Input!D2216&lt;&gt;"",CONCATENATE(Input!D2216,", ",Input!C2216),"")</f>
        <v/>
      </c>
      <c r="C2216" s="154" t="str">
        <f>IF(Input!E2216&lt;&gt;"",Input!E2216,"")</f>
        <v/>
      </c>
      <c r="D2216" s="155" t="str">
        <f>IF(Input!F2216&lt;&gt;"",Input!F2216,"")</f>
        <v/>
      </c>
      <c r="E2216" s="154" t="str">
        <f>IF(Input!I2216&lt;&gt;"",CONCATENATE(Input!I2216,", ",LEFT(Input!H2216,1)),"")</f>
        <v/>
      </c>
      <c r="F2216" s="156"/>
      <c r="G2216" s="157" t="str">
        <f t="shared" si="34"/>
        <v/>
      </c>
      <c r="H2216" s="154" t="str">
        <f>IF(A2216&lt;&gt;"",VLOOKUP(G2216,ScoreRanges!$C$4:$E$8,3),"")</f>
        <v/>
      </c>
      <c r="I2216" s="156"/>
      <c r="J2216" s="129" t="str">
        <f>IF(AND(ConversionTable!$F$2&lt;&gt;"",A2216&lt;&gt;""),VLOOKUP(G2216,ConversionTable!B$2:D$402,3),"")</f>
        <v/>
      </c>
      <c r="K2216" s="66" t="str">
        <f>IF(AND(ConversionTable!$F$2&lt;&gt;"",A2216&lt;&gt;""),VLOOKUP(J2216,ConversionTable!I$4:K$7,3),"")</f>
        <v/>
      </c>
      <c r="M2216" s="66" t="str">
        <f>IF(A2216&lt;&gt;"",(Input!AE2216*ScoringModel!$B$11+Input!AF2216*ScoringModel!$B$21+Input!AG2216*ScoringModel!$B$31)*0.01,"")</f>
        <v/>
      </c>
      <c r="N2216" s="66" t="str">
        <f>IF(A2216&lt;&gt;"",(Input!J2216*ScoringModel!$B$4+Input!K2216*ScoringModel!$B$5+Input!L2216*ScoringModel!$B$6+Input!M2216*ScoringModel!$B$7+Input!N2216*ScoringModel!$B$8+Input!O2216*ScoringModel!$B$9+Input!P2216*ScoringModel!$B$10)*0.01,"")</f>
        <v/>
      </c>
      <c r="O2216" s="66" t="str">
        <f>IF(A2216&lt;&gt;"",(Input!Q2216*ScoringModel!$B$14+Input!R2216*ScoringModel!$B$15+Input!S2216*ScoringModel!$B$16+Input!T2216*ScoringModel!$B$17+Input!U2216*ScoringModel!$B$18+Input!V2216*ScoringModel!$B$19+Input!W2216*ScoringModel!$B$20)*0.01,"")</f>
        <v/>
      </c>
      <c r="P2216" s="66" t="str">
        <f>IF(A2216&lt;&gt;"",(Input!X2216*ScoringModel!$B$24+Input!Y2216*ScoringModel!$B$25+Input!Z2216*ScoringModel!$B$26+Input!AA2216*ScoringModel!$B$27+Input!AB2216*ScoringModel!$B$28+Input!AC2216*ScoringModel!$B$29+Input!AD2216*ScoringModel!$B$30)*0.01,"")</f>
        <v/>
      </c>
    </row>
    <row r="2217" spans="1:16" x14ac:dyDescent="0.25">
      <c r="A2217" s="154" t="str">
        <f>IF(Input!A2217&lt;&gt;"",Input!A2217,"")</f>
        <v/>
      </c>
      <c r="B2217" s="154" t="str">
        <f>IF(Input!D2217&lt;&gt;"",CONCATENATE(Input!D2217,", ",Input!C2217),"")</f>
        <v/>
      </c>
      <c r="C2217" s="154" t="str">
        <f>IF(Input!E2217&lt;&gt;"",Input!E2217,"")</f>
        <v/>
      </c>
      <c r="D2217" s="155" t="str">
        <f>IF(Input!F2217&lt;&gt;"",Input!F2217,"")</f>
        <v/>
      </c>
      <c r="E2217" s="154" t="str">
        <f>IF(Input!I2217&lt;&gt;"",CONCATENATE(Input!I2217,", ",LEFT(Input!H2217,1)),"")</f>
        <v/>
      </c>
      <c r="F2217" s="156"/>
      <c r="G2217" s="157" t="str">
        <f t="shared" si="34"/>
        <v/>
      </c>
      <c r="H2217" s="154" t="str">
        <f>IF(A2217&lt;&gt;"",VLOOKUP(G2217,ScoreRanges!$C$4:$E$8,3),"")</f>
        <v/>
      </c>
      <c r="I2217" s="156"/>
      <c r="J2217" s="129" t="str">
        <f>IF(AND(ConversionTable!$F$2&lt;&gt;"",A2217&lt;&gt;""),VLOOKUP(G2217,ConversionTable!B$2:D$402,3),"")</f>
        <v/>
      </c>
      <c r="K2217" s="66" t="str">
        <f>IF(AND(ConversionTable!$F$2&lt;&gt;"",A2217&lt;&gt;""),VLOOKUP(J2217,ConversionTable!I$4:K$7,3),"")</f>
        <v/>
      </c>
      <c r="M2217" s="66" t="str">
        <f>IF(A2217&lt;&gt;"",(Input!AE2217*ScoringModel!$B$11+Input!AF2217*ScoringModel!$B$21+Input!AG2217*ScoringModel!$B$31)*0.01,"")</f>
        <v/>
      </c>
      <c r="N2217" s="66" t="str">
        <f>IF(A2217&lt;&gt;"",(Input!J2217*ScoringModel!$B$4+Input!K2217*ScoringModel!$B$5+Input!L2217*ScoringModel!$B$6+Input!M2217*ScoringModel!$B$7+Input!N2217*ScoringModel!$B$8+Input!O2217*ScoringModel!$B$9+Input!P2217*ScoringModel!$B$10)*0.01,"")</f>
        <v/>
      </c>
      <c r="O2217" s="66" t="str">
        <f>IF(A2217&lt;&gt;"",(Input!Q2217*ScoringModel!$B$14+Input!R2217*ScoringModel!$B$15+Input!S2217*ScoringModel!$B$16+Input!T2217*ScoringModel!$B$17+Input!U2217*ScoringModel!$B$18+Input!V2217*ScoringModel!$B$19+Input!W2217*ScoringModel!$B$20)*0.01,"")</f>
        <v/>
      </c>
      <c r="P2217" s="66" t="str">
        <f>IF(A2217&lt;&gt;"",(Input!X2217*ScoringModel!$B$24+Input!Y2217*ScoringModel!$B$25+Input!Z2217*ScoringModel!$B$26+Input!AA2217*ScoringModel!$B$27+Input!AB2217*ScoringModel!$B$28+Input!AC2217*ScoringModel!$B$29+Input!AD2217*ScoringModel!$B$30)*0.01,"")</f>
        <v/>
      </c>
    </row>
    <row r="2218" spans="1:16" x14ac:dyDescent="0.25">
      <c r="A2218" s="154" t="str">
        <f>IF(Input!A2218&lt;&gt;"",Input!A2218,"")</f>
        <v/>
      </c>
      <c r="B2218" s="154" t="str">
        <f>IF(Input!D2218&lt;&gt;"",CONCATENATE(Input!D2218,", ",Input!C2218),"")</f>
        <v/>
      </c>
      <c r="C2218" s="154" t="str">
        <f>IF(Input!E2218&lt;&gt;"",Input!E2218,"")</f>
        <v/>
      </c>
      <c r="D2218" s="155" t="str">
        <f>IF(Input!F2218&lt;&gt;"",Input!F2218,"")</f>
        <v/>
      </c>
      <c r="E2218" s="154" t="str">
        <f>IF(Input!I2218&lt;&gt;"",CONCATENATE(Input!I2218,", ",LEFT(Input!H2218,1)),"")</f>
        <v/>
      </c>
      <c r="F2218" s="156"/>
      <c r="G2218" s="157" t="str">
        <f t="shared" si="34"/>
        <v/>
      </c>
      <c r="H2218" s="154" t="str">
        <f>IF(A2218&lt;&gt;"",VLOOKUP(G2218,ScoreRanges!$C$4:$E$8,3),"")</f>
        <v/>
      </c>
      <c r="I2218" s="156"/>
      <c r="J2218" s="129" t="str">
        <f>IF(AND(ConversionTable!$F$2&lt;&gt;"",A2218&lt;&gt;""),VLOOKUP(G2218,ConversionTable!B$2:D$402,3),"")</f>
        <v/>
      </c>
      <c r="K2218" s="66" t="str">
        <f>IF(AND(ConversionTable!$F$2&lt;&gt;"",A2218&lt;&gt;""),VLOOKUP(J2218,ConversionTable!I$4:K$7,3),"")</f>
        <v/>
      </c>
      <c r="M2218" s="66" t="str">
        <f>IF(A2218&lt;&gt;"",(Input!AE2218*ScoringModel!$B$11+Input!AF2218*ScoringModel!$B$21+Input!AG2218*ScoringModel!$B$31)*0.01,"")</f>
        <v/>
      </c>
      <c r="N2218" s="66" t="str">
        <f>IF(A2218&lt;&gt;"",(Input!J2218*ScoringModel!$B$4+Input!K2218*ScoringModel!$B$5+Input!L2218*ScoringModel!$B$6+Input!M2218*ScoringModel!$B$7+Input!N2218*ScoringModel!$B$8+Input!O2218*ScoringModel!$B$9+Input!P2218*ScoringModel!$B$10)*0.01,"")</f>
        <v/>
      </c>
      <c r="O2218" s="66" t="str">
        <f>IF(A2218&lt;&gt;"",(Input!Q2218*ScoringModel!$B$14+Input!R2218*ScoringModel!$B$15+Input!S2218*ScoringModel!$B$16+Input!T2218*ScoringModel!$B$17+Input!U2218*ScoringModel!$B$18+Input!V2218*ScoringModel!$B$19+Input!W2218*ScoringModel!$B$20)*0.01,"")</f>
        <v/>
      </c>
      <c r="P2218" s="66" t="str">
        <f>IF(A2218&lt;&gt;"",(Input!X2218*ScoringModel!$B$24+Input!Y2218*ScoringModel!$B$25+Input!Z2218*ScoringModel!$B$26+Input!AA2218*ScoringModel!$B$27+Input!AB2218*ScoringModel!$B$28+Input!AC2218*ScoringModel!$B$29+Input!AD2218*ScoringModel!$B$30)*0.01,"")</f>
        <v/>
      </c>
    </row>
    <row r="2219" spans="1:16" x14ac:dyDescent="0.25">
      <c r="A2219" s="154" t="str">
        <f>IF(Input!A2219&lt;&gt;"",Input!A2219,"")</f>
        <v/>
      </c>
      <c r="B2219" s="154" t="str">
        <f>IF(Input!D2219&lt;&gt;"",CONCATENATE(Input!D2219,", ",Input!C2219),"")</f>
        <v/>
      </c>
      <c r="C2219" s="154" t="str">
        <f>IF(Input!E2219&lt;&gt;"",Input!E2219,"")</f>
        <v/>
      </c>
      <c r="D2219" s="155" t="str">
        <f>IF(Input!F2219&lt;&gt;"",Input!F2219,"")</f>
        <v/>
      </c>
      <c r="E2219" s="154" t="str">
        <f>IF(Input!I2219&lt;&gt;"",CONCATENATE(Input!I2219,", ",LEFT(Input!H2219,1)),"")</f>
        <v/>
      </c>
      <c r="F2219" s="156"/>
      <c r="G2219" s="157" t="str">
        <f t="shared" si="34"/>
        <v/>
      </c>
      <c r="H2219" s="154" t="str">
        <f>IF(A2219&lt;&gt;"",VLOOKUP(G2219,ScoreRanges!$C$4:$E$8,3),"")</f>
        <v/>
      </c>
      <c r="I2219" s="156"/>
      <c r="J2219" s="129" t="str">
        <f>IF(AND(ConversionTable!$F$2&lt;&gt;"",A2219&lt;&gt;""),VLOOKUP(G2219,ConversionTable!B$2:D$402,3),"")</f>
        <v/>
      </c>
      <c r="K2219" s="66" t="str">
        <f>IF(AND(ConversionTable!$F$2&lt;&gt;"",A2219&lt;&gt;""),VLOOKUP(J2219,ConversionTable!I$4:K$7,3),"")</f>
        <v/>
      </c>
      <c r="M2219" s="66" t="str">
        <f>IF(A2219&lt;&gt;"",(Input!AE2219*ScoringModel!$B$11+Input!AF2219*ScoringModel!$B$21+Input!AG2219*ScoringModel!$B$31)*0.01,"")</f>
        <v/>
      </c>
      <c r="N2219" s="66" t="str">
        <f>IF(A2219&lt;&gt;"",(Input!J2219*ScoringModel!$B$4+Input!K2219*ScoringModel!$B$5+Input!L2219*ScoringModel!$B$6+Input!M2219*ScoringModel!$B$7+Input!N2219*ScoringModel!$B$8+Input!O2219*ScoringModel!$B$9+Input!P2219*ScoringModel!$B$10)*0.01,"")</f>
        <v/>
      </c>
      <c r="O2219" s="66" t="str">
        <f>IF(A2219&lt;&gt;"",(Input!Q2219*ScoringModel!$B$14+Input!R2219*ScoringModel!$B$15+Input!S2219*ScoringModel!$B$16+Input!T2219*ScoringModel!$B$17+Input!U2219*ScoringModel!$B$18+Input!V2219*ScoringModel!$B$19+Input!W2219*ScoringModel!$B$20)*0.01,"")</f>
        <v/>
      </c>
      <c r="P2219" s="66" t="str">
        <f>IF(A2219&lt;&gt;"",(Input!X2219*ScoringModel!$B$24+Input!Y2219*ScoringModel!$B$25+Input!Z2219*ScoringModel!$B$26+Input!AA2219*ScoringModel!$B$27+Input!AB2219*ScoringModel!$B$28+Input!AC2219*ScoringModel!$B$29+Input!AD2219*ScoringModel!$B$30)*0.01,"")</f>
        <v/>
      </c>
    </row>
    <row r="2220" spans="1:16" x14ac:dyDescent="0.25">
      <c r="A2220" s="154" t="str">
        <f>IF(Input!A2220&lt;&gt;"",Input!A2220,"")</f>
        <v/>
      </c>
      <c r="B2220" s="154" t="str">
        <f>IF(Input!D2220&lt;&gt;"",CONCATENATE(Input!D2220,", ",Input!C2220),"")</f>
        <v/>
      </c>
      <c r="C2220" s="154" t="str">
        <f>IF(Input!E2220&lt;&gt;"",Input!E2220,"")</f>
        <v/>
      </c>
      <c r="D2220" s="155" t="str">
        <f>IF(Input!F2220&lt;&gt;"",Input!F2220,"")</f>
        <v/>
      </c>
      <c r="E2220" s="154" t="str">
        <f>IF(Input!I2220&lt;&gt;"",CONCATENATE(Input!I2220,", ",LEFT(Input!H2220,1)),"")</f>
        <v/>
      </c>
      <c r="F2220" s="156"/>
      <c r="G2220" s="157" t="str">
        <f t="shared" si="34"/>
        <v/>
      </c>
      <c r="H2220" s="154" t="str">
        <f>IF(A2220&lt;&gt;"",VLOOKUP(G2220,ScoreRanges!$C$4:$E$8,3),"")</f>
        <v/>
      </c>
      <c r="I2220" s="156"/>
      <c r="J2220" s="129" t="str">
        <f>IF(AND(ConversionTable!$F$2&lt;&gt;"",A2220&lt;&gt;""),VLOOKUP(G2220,ConversionTable!B$2:D$402,3),"")</f>
        <v/>
      </c>
      <c r="K2220" s="66" t="str">
        <f>IF(AND(ConversionTable!$F$2&lt;&gt;"",A2220&lt;&gt;""),VLOOKUP(J2220,ConversionTable!I$4:K$7,3),"")</f>
        <v/>
      </c>
      <c r="M2220" s="66" t="str">
        <f>IF(A2220&lt;&gt;"",(Input!AE2220*ScoringModel!$B$11+Input!AF2220*ScoringModel!$B$21+Input!AG2220*ScoringModel!$B$31)*0.01,"")</f>
        <v/>
      </c>
      <c r="N2220" s="66" t="str">
        <f>IF(A2220&lt;&gt;"",(Input!J2220*ScoringModel!$B$4+Input!K2220*ScoringModel!$B$5+Input!L2220*ScoringModel!$B$6+Input!M2220*ScoringModel!$B$7+Input!N2220*ScoringModel!$B$8+Input!O2220*ScoringModel!$B$9+Input!P2220*ScoringModel!$B$10)*0.01,"")</f>
        <v/>
      </c>
      <c r="O2220" s="66" t="str">
        <f>IF(A2220&lt;&gt;"",(Input!Q2220*ScoringModel!$B$14+Input!R2220*ScoringModel!$B$15+Input!S2220*ScoringModel!$B$16+Input!T2220*ScoringModel!$B$17+Input!U2220*ScoringModel!$B$18+Input!V2220*ScoringModel!$B$19+Input!W2220*ScoringModel!$B$20)*0.01,"")</f>
        <v/>
      </c>
      <c r="P2220" s="66" t="str">
        <f>IF(A2220&lt;&gt;"",(Input!X2220*ScoringModel!$B$24+Input!Y2220*ScoringModel!$B$25+Input!Z2220*ScoringModel!$B$26+Input!AA2220*ScoringModel!$B$27+Input!AB2220*ScoringModel!$B$28+Input!AC2220*ScoringModel!$B$29+Input!AD2220*ScoringModel!$B$30)*0.01,"")</f>
        <v/>
      </c>
    </row>
    <row r="2221" spans="1:16" x14ac:dyDescent="0.25">
      <c r="A2221" s="154" t="str">
        <f>IF(Input!A2221&lt;&gt;"",Input!A2221,"")</f>
        <v/>
      </c>
      <c r="B2221" s="154" t="str">
        <f>IF(Input!D2221&lt;&gt;"",CONCATENATE(Input!D2221,", ",Input!C2221),"")</f>
        <v/>
      </c>
      <c r="C2221" s="154" t="str">
        <f>IF(Input!E2221&lt;&gt;"",Input!E2221,"")</f>
        <v/>
      </c>
      <c r="D2221" s="155" t="str">
        <f>IF(Input!F2221&lt;&gt;"",Input!F2221,"")</f>
        <v/>
      </c>
      <c r="E2221" s="154" t="str">
        <f>IF(Input!I2221&lt;&gt;"",CONCATENATE(Input!I2221,", ",LEFT(Input!H2221,1)),"")</f>
        <v/>
      </c>
      <c r="F2221" s="156"/>
      <c r="G2221" s="157" t="str">
        <f t="shared" si="34"/>
        <v/>
      </c>
      <c r="H2221" s="154" t="str">
        <f>IF(A2221&lt;&gt;"",VLOOKUP(G2221,ScoreRanges!$C$4:$E$8,3),"")</f>
        <v/>
      </c>
      <c r="I2221" s="156"/>
      <c r="J2221" s="129" t="str">
        <f>IF(AND(ConversionTable!$F$2&lt;&gt;"",A2221&lt;&gt;""),VLOOKUP(G2221,ConversionTable!B$2:D$402,3),"")</f>
        <v/>
      </c>
      <c r="K2221" s="66" t="str">
        <f>IF(AND(ConversionTable!$F$2&lt;&gt;"",A2221&lt;&gt;""),VLOOKUP(J2221,ConversionTable!I$4:K$7,3),"")</f>
        <v/>
      </c>
      <c r="M2221" s="66" t="str">
        <f>IF(A2221&lt;&gt;"",(Input!AE2221*ScoringModel!$B$11+Input!AF2221*ScoringModel!$B$21+Input!AG2221*ScoringModel!$B$31)*0.01,"")</f>
        <v/>
      </c>
      <c r="N2221" s="66" t="str">
        <f>IF(A2221&lt;&gt;"",(Input!J2221*ScoringModel!$B$4+Input!K2221*ScoringModel!$B$5+Input!L2221*ScoringModel!$B$6+Input!M2221*ScoringModel!$B$7+Input!N2221*ScoringModel!$B$8+Input!O2221*ScoringModel!$B$9+Input!P2221*ScoringModel!$B$10)*0.01,"")</f>
        <v/>
      </c>
      <c r="O2221" s="66" t="str">
        <f>IF(A2221&lt;&gt;"",(Input!Q2221*ScoringModel!$B$14+Input!R2221*ScoringModel!$B$15+Input!S2221*ScoringModel!$B$16+Input!T2221*ScoringModel!$B$17+Input!U2221*ScoringModel!$B$18+Input!V2221*ScoringModel!$B$19+Input!W2221*ScoringModel!$B$20)*0.01,"")</f>
        <v/>
      </c>
      <c r="P2221" s="66" t="str">
        <f>IF(A2221&lt;&gt;"",(Input!X2221*ScoringModel!$B$24+Input!Y2221*ScoringModel!$B$25+Input!Z2221*ScoringModel!$B$26+Input!AA2221*ScoringModel!$B$27+Input!AB2221*ScoringModel!$B$28+Input!AC2221*ScoringModel!$B$29+Input!AD2221*ScoringModel!$B$30)*0.01,"")</f>
        <v/>
      </c>
    </row>
    <row r="2222" spans="1:16" x14ac:dyDescent="0.25">
      <c r="A2222" s="154" t="str">
        <f>IF(Input!A2222&lt;&gt;"",Input!A2222,"")</f>
        <v/>
      </c>
      <c r="B2222" s="154" t="str">
        <f>IF(Input!D2222&lt;&gt;"",CONCATENATE(Input!D2222,", ",Input!C2222),"")</f>
        <v/>
      </c>
      <c r="C2222" s="154" t="str">
        <f>IF(Input!E2222&lt;&gt;"",Input!E2222,"")</f>
        <v/>
      </c>
      <c r="D2222" s="155" t="str">
        <f>IF(Input!F2222&lt;&gt;"",Input!F2222,"")</f>
        <v/>
      </c>
      <c r="E2222" s="154" t="str">
        <f>IF(Input!I2222&lt;&gt;"",CONCATENATE(Input!I2222,", ",LEFT(Input!H2222,1)),"")</f>
        <v/>
      </c>
      <c r="F2222" s="156"/>
      <c r="G2222" s="157" t="str">
        <f t="shared" si="34"/>
        <v/>
      </c>
      <c r="H2222" s="154" t="str">
        <f>IF(A2222&lt;&gt;"",VLOOKUP(G2222,ScoreRanges!$C$4:$E$8,3),"")</f>
        <v/>
      </c>
      <c r="I2222" s="156"/>
      <c r="J2222" s="129" t="str">
        <f>IF(AND(ConversionTable!$F$2&lt;&gt;"",A2222&lt;&gt;""),VLOOKUP(G2222,ConversionTable!B$2:D$402,3),"")</f>
        <v/>
      </c>
      <c r="K2222" s="66" t="str">
        <f>IF(AND(ConversionTable!$F$2&lt;&gt;"",A2222&lt;&gt;""),VLOOKUP(J2222,ConversionTable!I$4:K$7,3),"")</f>
        <v/>
      </c>
      <c r="M2222" s="66" t="str">
        <f>IF(A2222&lt;&gt;"",(Input!AE2222*ScoringModel!$B$11+Input!AF2222*ScoringModel!$B$21+Input!AG2222*ScoringModel!$B$31)*0.01,"")</f>
        <v/>
      </c>
      <c r="N2222" s="66" t="str">
        <f>IF(A2222&lt;&gt;"",(Input!J2222*ScoringModel!$B$4+Input!K2222*ScoringModel!$B$5+Input!L2222*ScoringModel!$B$6+Input!M2222*ScoringModel!$B$7+Input!N2222*ScoringModel!$B$8+Input!O2222*ScoringModel!$B$9+Input!P2222*ScoringModel!$B$10)*0.01,"")</f>
        <v/>
      </c>
      <c r="O2222" s="66" t="str">
        <f>IF(A2222&lt;&gt;"",(Input!Q2222*ScoringModel!$B$14+Input!R2222*ScoringModel!$B$15+Input!S2222*ScoringModel!$B$16+Input!T2222*ScoringModel!$B$17+Input!U2222*ScoringModel!$B$18+Input!V2222*ScoringModel!$B$19+Input!W2222*ScoringModel!$B$20)*0.01,"")</f>
        <v/>
      </c>
      <c r="P2222" s="66" t="str">
        <f>IF(A2222&lt;&gt;"",(Input!X2222*ScoringModel!$B$24+Input!Y2222*ScoringModel!$B$25+Input!Z2222*ScoringModel!$B$26+Input!AA2222*ScoringModel!$B$27+Input!AB2222*ScoringModel!$B$28+Input!AC2222*ScoringModel!$B$29+Input!AD2222*ScoringModel!$B$30)*0.01,"")</f>
        <v/>
      </c>
    </row>
    <row r="2223" spans="1:16" x14ac:dyDescent="0.25">
      <c r="A2223" s="154" t="str">
        <f>IF(Input!A2223&lt;&gt;"",Input!A2223,"")</f>
        <v/>
      </c>
      <c r="B2223" s="154" t="str">
        <f>IF(Input!D2223&lt;&gt;"",CONCATENATE(Input!D2223,", ",Input!C2223),"")</f>
        <v/>
      </c>
      <c r="C2223" s="154" t="str">
        <f>IF(Input!E2223&lt;&gt;"",Input!E2223,"")</f>
        <v/>
      </c>
      <c r="D2223" s="155" t="str">
        <f>IF(Input!F2223&lt;&gt;"",Input!F2223,"")</f>
        <v/>
      </c>
      <c r="E2223" s="154" t="str">
        <f>IF(Input!I2223&lt;&gt;"",CONCATENATE(Input!I2223,", ",LEFT(Input!H2223,1)),"")</f>
        <v/>
      </c>
      <c r="F2223" s="156"/>
      <c r="G2223" s="157" t="str">
        <f t="shared" si="34"/>
        <v/>
      </c>
      <c r="H2223" s="154" t="str">
        <f>IF(A2223&lt;&gt;"",VLOOKUP(G2223,ScoreRanges!$C$4:$E$8,3),"")</f>
        <v/>
      </c>
      <c r="I2223" s="156"/>
      <c r="J2223" s="129" t="str">
        <f>IF(AND(ConversionTable!$F$2&lt;&gt;"",A2223&lt;&gt;""),VLOOKUP(G2223,ConversionTable!B$2:D$402,3),"")</f>
        <v/>
      </c>
      <c r="K2223" s="66" t="str">
        <f>IF(AND(ConversionTable!$F$2&lt;&gt;"",A2223&lt;&gt;""),VLOOKUP(J2223,ConversionTable!I$4:K$7,3),"")</f>
        <v/>
      </c>
      <c r="M2223" s="66" t="str">
        <f>IF(A2223&lt;&gt;"",(Input!AE2223*ScoringModel!$B$11+Input!AF2223*ScoringModel!$B$21+Input!AG2223*ScoringModel!$B$31)*0.01,"")</f>
        <v/>
      </c>
      <c r="N2223" s="66" t="str">
        <f>IF(A2223&lt;&gt;"",(Input!J2223*ScoringModel!$B$4+Input!K2223*ScoringModel!$B$5+Input!L2223*ScoringModel!$B$6+Input!M2223*ScoringModel!$B$7+Input!N2223*ScoringModel!$B$8+Input!O2223*ScoringModel!$B$9+Input!P2223*ScoringModel!$B$10)*0.01,"")</f>
        <v/>
      </c>
      <c r="O2223" s="66" t="str">
        <f>IF(A2223&lt;&gt;"",(Input!Q2223*ScoringModel!$B$14+Input!R2223*ScoringModel!$B$15+Input!S2223*ScoringModel!$B$16+Input!T2223*ScoringModel!$B$17+Input!U2223*ScoringModel!$B$18+Input!V2223*ScoringModel!$B$19+Input!W2223*ScoringModel!$B$20)*0.01,"")</f>
        <v/>
      </c>
      <c r="P2223" s="66" t="str">
        <f>IF(A2223&lt;&gt;"",(Input!X2223*ScoringModel!$B$24+Input!Y2223*ScoringModel!$B$25+Input!Z2223*ScoringModel!$B$26+Input!AA2223*ScoringModel!$B$27+Input!AB2223*ScoringModel!$B$28+Input!AC2223*ScoringModel!$B$29+Input!AD2223*ScoringModel!$B$30)*0.01,"")</f>
        <v/>
      </c>
    </row>
    <row r="2224" spans="1:16" x14ac:dyDescent="0.25">
      <c r="A2224" s="154" t="str">
        <f>IF(Input!A2224&lt;&gt;"",Input!A2224,"")</f>
        <v/>
      </c>
      <c r="B2224" s="154" t="str">
        <f>IF(Input!D2224&lt;&gt;"",CONCATENATE(Input!D2224,", ",Input!C2224),"")</f>
        <v/>
      </c>
      <c r="C2224" s="154" t="str">
        <f>IF(Input!E2224&lt;&gt;"",Input!E2224,"")</f>
        <v/>
      </c>
      <c r="D2224" s="155" t="str">
        <f>IF(Input!F2224&lt;&gt;"",Input!F2224,"")</f>
        <v/>
      </c>
      <c r="E2224" s="154" t="str">
        <f>IF(Input!I2224&lt;&gt;"",CONCATENATE(Input!I2224,", ",LEFT(Input!H2224,1)),"")</f>
        <v/>
      </c>
      <c r="F2224" s="156"/>
      <c r="G2224" s="157" t="str">
        <f t="shared" si="34"/>
        <v/>
      </c>
      <c r="H2224" s="154" t="str">
        <f>IF(A2224&lt;&gt;"",VLOOKUP(G2224,ScoreRanges!$C$4:$E$8,3),"")</f>
        <v/>
      </c>
      <c r="I2224" s="156"/>
      <c r="J2224" s="129" t="str">
        <f>IF(AND(ConversionTable!$F$2&lt;&gt;"",A2224&lt;&gt;""),VLOOKUP(G2224,ConversionTable!B$2:D$402,3),"")</f>
        <v/>
      </c>
      <c r="K2224" s="66" t="str">
        <f>IF(AND(ConversionTable!$F$2&lt;&gt;"",A2224&lt;&gt;""),VLOOKUP(J2224,ConversionTable!I$4:K$7,3),"")</f>
        <v/>
      </c>
      <c r="M2224" s="66" t="str">
        <f>IF(A2224&lt;&gt;"",(Input!AE2224*ScoringModel!$B$11+Input!AF2224*ScoringModel!$B$21+Input!AG2224*ScoringModel!$B$31)*0.01,"")</f>
        <v/>
      </c>
      <c r="N2224" s="66" t="str">
        <f>IF(A2224&lt;&gt;"",(Input!J2224*ScoringModel!$B$4+Input!K2224*ScoringModel!$B$5+Input!L2224*ScoringModel!$B$6+Input!M2224*ScoringModel!$B$7+Input!N2224*ScoringModel!$B$8+Input!O2224*ScoringModel!$B$9+Input!P2224*ScoringModel!$B$10)*0.01,"")</f>
        <v/>
      </c>
      <c r="O2224" s="66" t="str">
        <f>IF(A2224&lt;&gt;"",(Input!Q2224*ScoringModel!$B$14+Input!R2224*ScoringModel!$B$15+Input!S2224*ScoringModel!$B$16+Input!T2224*ScoringModel!$B$17+Input!U2224*ScoringModel!$B$18+Input!V2224*ScoringModel!$B$19+Input!W2224*ScoringModel!$B$20)*0.01,"")</f>
        <v/>
      </c>
      <c r="P2224" s="66" t="str">
        <f>IF(A2224&lt;&gt;"",(Input!X2224*ScoringModel!$B$24+Input!Y2224*ScoringModel!$B$25+Input!Z2224*ScoringModel!$B$26+Input!AA2224*ScoringModel!$B$27+Input!AB2224*ScoringModel!$B$28+Input!AC2224*ScoringModel!$B$29+Input!AD2224*ScoringModel!$B$30)*0.01,"")</f>
        <v/>
      </c>
    </row>
    <row r="2225" spans="1:16" x14ac:dyDescent="0.25">
      <c r="A2225" s="154" t="str">
        <f>IF(Input!A2225&lt;&gt;"",Input!A2225,"")</f>
        <v/>
      </c>
      <c r="B2225" s="154" t="str">
        <f>IF(Input!D2225&lt;&gt;"",CONCATENATE(Input!D2225,", ",Input!C2225),"")</f>
        <v/>
      </c>
      <c r="C2225" s="154" t="str">
        <f>IF(Input!E2225&lt;&gt;"",Input!E2225,"")</f>
        <v/>
      </c>
      <c r="D2225" s="155" t="str">
        <f>IF(Input!F2225&lt;&gt;"",Input!F2225,"")</f>
        <v/>
      </c>
      <c r="E2225" s="154" t="str">
        <f>IF(Input!I2225&lt;&gt;"",CONCATENATE(Input!I2225,", ",LEFT(Input!H2225,1)),"")</f>
        <v/>
      </c>
      <c r="F2225" s="156"/>
      <c r="G2225" s="157" t="str">
        <f t="shared" si="34"/>
        <v/>
      </c>
      <c r="H2225" s="154" t="str">
        <f>IF(A2225&lt;&gt;"",VLOOKUP(G2225,ScoreRanges!$C$4:$E$8,3),"")</f>
        <v/>
      </c>
      <c r="I2225" s="156"/>
      <c r="J2225" s="129" t="str">
        <f>IF(AND(ConversionTable!$F$2&lt;&gt;"",A2225&lt;&gt;""),VLOOKUP(G2225,ConversionTable!B$2:D$402,3),"")</f>
        <v/>
      </c>
      <c r="K2225" s="66" t="str">
        <f>IF(AND(ConversionTable!$F$2&lt;&gt;"",A2225&lt;&gt;""),VLOOKUP(J2225,ConversionTable!I$4:K$7,3),"")</f>
        <v/>
      </c>
      <c r="M2225" s="66" t="str">
        <f>IF(A2225&lt;&gt;"",(Input!AE2225*ScoringModel!$B$11+Input!AF2225*ScoringModel!$B$21+Input!AG2225*ScoringModel!$B$31)*0.01,"")</f>
        <v/>
      </c>
      <c r="N2225" s="66" t="str">
        <f>IF(A2225&lt;&gt;"",(Input!J2225*ScoringModel!$B$4+Input!K2225*ScoringModel!$B$5+Input!L2225*ScoringModel!$B$6+Input!M2225*ScoringModel!$B$7+Input!N2225*ScoringModel!$B$8+Input!O2225*ScoringModel!$B$9+Input!P2225*ScoringModel!$B$10)*0.01,"")</f>
        <v/>
      </c>
      <c r="O2225" s="66" t="str">
        <f>IF(A2225&lt;&gt;"",(Input!Q2225*ScoringModel!$B$14+Input!R2225*ScoringModel!$B$15+Input!S2225*ScoringModel!$B$16+Input!T2225*ScoringModel!$B$17+Input!U2225*ScoringModel!$B$18+Input!V2225*ScoringModel!$B$19+Input!W2225*ScoringModel!$B$20)*0.01,"")</f>
        <v/>
      </c>
      <c r="P2225" s="66" t="str">
        <f>IF(A2225&lt;&gt;"",(Input!X2225*ScoringModel!$B$24+Input!Y2225*ScoringModel!$B$25+Input!Z2225*ScoringModel!$B$26+Input!AA2225*ScoringModel!$B$27+Input!AB2225*ScoringModel!$B$28+Input!AC2225*ScoringModel!$B$29+Input!AD2225*ScoringModel!$B$30)*0.01,"")</f>
        <v/>
      </c>
    </row>
    <row r="2226" spans="1:16" x14ac:dyDescent="0.25">
      <c r="A2226" s="154" t="str">
        <f>IF(Input!A2226&lt;&gt;"",Input!A2226,"")</f>
        <v/>
      </c>
      <c r="B2226" s="154" t="str">
        <f>IF(Input!D2226&lt;&gt;"",CONCATENATE(Input!D2226,", ",Input!C2226),"")</f>
        <v/>
      </c>
      <c r="C2226" s="154" t="str">
        <f>IF(Input!E2226&lt;&gt;"",Input!E2226,"")</f>
        <v/>
      </c>
      <c r="D2226" s="155" t="str">
        <f>IF(Input!F2226&lt;&gt;"",Input!F2226,"")</f>
        <v/>
      </c>
      <c r="E2226" s="154" t="str">
        <f>IF(Input!I2226&lt;&gt;"",CONCATENATE(Input!I2226,", ",LEFT(Input!H2226,1)),"")</f>
        <v/>
      </c>
      <c r="F2226" s="156"/>
      <c r="G2226" s="157" t="str">
        <f t="shared" si="34"/>
        <v/>
      </c>
      <c r="H2226" s="154" t="str">
        <f>IF(A2226&lt;&gt;"",VLOOKUP(G2226,ScoreRanges!$C$4:$E$8,3),"")</f>
        <v/>
      </c>
      <c r="I2226" s="156"/>
      <c r="J2226" s="129" t="str">
        <f>IF(AND(ConversionTable!$F$2&lt;&gt;"",A2226&lt;&gt;""),VLOOKUP(G2226,ConversionTable!B$2:D$402,3),"")</f>
        <v/>
      </c>
      <c r="K2226" s="66" t="str">
        <f>IF(AND(ConversionTable!$F$2&lt;&gt;"",A2226&lt;&gt;""),VLOOKUP(J2226,ConversionTable!I$4:K$7,3),"")</f>
        <v/>
      </c>
      <c r="M2226" s="66" t="str">
        <f>IF(A2226&lt;&gt;"",(Input!AE2226*ScoringModel!$B$11+Input!AF2226*ScoringModel!$B$21+Input!AG2226*ScoringModel!$B$31)*0.01,"")</f>
        <v/>
      </c>
      <c r="N2226" s="66" t="str">
        <f>IF(A2226&lt;&gt;"",(Input!J2226*ScoringModel!$B$4+Input!K2226*ScoringModel!$B$5+Input!L2226*ScoringModel!$B$6+Input!M2226*ScoringModel!$B$7+Input!N2226*ScoringModel!$B$8+Input!O2226*ScoringModel!$B$9+Input!P2226*ScoringModel!$B$10)*0.01,"")</f>
        <v/>
      </c>
      <c r="O2226" s="66" t="str">
        <f>IF(A2226&lt;&gt;"",(Input!Q2226*ScoringModel!$B$14+Input!R2226*ScoringModel!$B$15+Input!S2226*ScoringModel!$B$16+Input!T2226*ScoringModel!$B$17+Input!U2226*ScoringModel!$B$18+Input!V2226*ScoringModel!$B$19+Input!W2226*ScoringModel!$B$20)*0.01,"")</f>
        <v/>
      </c>
      <c r="P2226" s="66" t="str">
        <f>IF(A2226&lt;&gt;"",(Input!X2226*ScoringModel!$B$24+Input!Y2226*ScoringModel!$B$25+Input!Z2226*ScoringModel!$B$26+Input!AA2226*ScoringModel!$B$27+Input!AB2226*ScoringModel!$B$28+Input!AC2226*ScoringModel!$B$29+Input!AD2226*ScoringModel!$B$30)*0.01,"")</f>
        <v/>
      </c>
    </row>
    <row r="2227" spans="1:16" x14ac:dyDescent="0.25">
      <c r="A2227" s="154" t="str">
        <f>IF(Input!A2227&lt;&gt;"",Input!A2227,"")</f>
        <v/>
      </c>
      <c r="B2227" s="154" t="str">
        <f>IF(Input!D2227&lt;&gt;"",CONCATENATE(Input!D2227,", ",Input!C2227),"")</f>
        <v/>
      </c>
      <c r="C2227" s="154" t="str">
        <f>IF(Input!E2227&lt;&gt;"",Input!E2227,"")</f>
        <v/>
      </c>
      <c r="D2227" s="155" t="str">
        <f>IF(Input!F2227&lt;&gt;"",Input!F2227,"")</f>
        <v/>
      </c>
      <c r="E2227" s="154" t="str">
        <f>IF(Input!I2227&lt;&gt;"",CONCATENATE(Input!I2227,", ",LEFT(Input!H2227,1)),"")</f>
        <v/>
      </c>
      <c r="F2227" s="156"/>
      <c r="G2227" s="157" t="str">
        <f t="shared" si="34"/>
        <v/>
      </c>
      <c r="H2227" s="154" t="str">
        <f>IF(A2227&lt;&gt;"",VLOOKUP(G2227,ScoreRanges!$C$4:$E$8,3),"")</f>
        <v/>
      </c>
      <c r="I2227" s="156"/>
      <c r="J2227" s="129" t="str">
        <f>IF(AND(ConversionTable!$F$2&lt;&gt;"",A2227&lt;&gt;""),VLOOKUP(G2227,ConversionTable!B$2:D$402,3),"")</f>
        <v/>
      </c>
      <c r="K2227" s="66" t="str">
        <f>IF(AND(ConversionTable!$F$2&lt;&gt;"",A2227&lt;&gt;""),VLOOKUP(J2227,ConversionTable!I$4:K$7,3),"")</f>
        <v/>
      </c>
      <c r="M2227" s="66" t="str">
        <f>IF(A2227&lt;&gt;"",(Input!AE2227*ScoringModel!$B$11+Input!AF2227*ScoringModel!$B$21+Input!AG2227*ScoringModel!$B$31)*0.01,"")</f>
        <v/>
      </c>
      <c r="N2227" s="66" t="str">
        <f>IF(A2227&lt;&gt;"",(Input!J2227*ScoringModel!$B$4+Input!K2227*ScoringModel!$B$5+Input!L2227*ScoringModel!$B$6+Input!M2227*ScoringModel!$B$7+Input!N2227*ScoringModel!$B$8+Input!O2227*ScoringModel!$B$9+Input!P2227*ScoringModel!$B$10)*0.01,"")</f>
        <v/>
      </c>
      <c r="O2227" s="66" t="str">
        <f>IF(A2227&lt;&gt;"",(Input!Q2227*ScoringModel!$B$14+Input!R2227*ScoringModel!$B$15+Input!S2227*ScoringModel!$B$16+Input!T2227*ScoringModel!$B$17+Input!U2227*ScoringModel!$B$18+Input!V2227*ScoringModel!$B$19+Input!W2227*ScoringModel!$B$20)*0.01,"")</f>
        <v/>
      </c>
      <c r="P2227" s="66" t="str">
        <f>IF(A2227&lt;&gt;"",(Input!X2227*ScoringModel!$B$24+Input!Y2227*ScoringModel!$B$25+Input!Z2227*ScoringModel!$B$26+Input!AA2227*ScoringModel!$B$27+Input!AB2227*ScoringModel!$B$28+Input!AC2227*ScoringModel!$B$29+Input!AD2227*ScoringModel!$B$30)*0.01,"")</f>
        <v/>
      </c>
    </row>
    <row r="2228" spans="1:16" x14ac:dyDescent="0.25">
      <c r="A2228" s="154" t="str">
        <f>IF(Input!A2228&lt;&gt;"",Input!A2228,"")</f>
        <v/>
      </c>
      <c r="B2228" s="154" t="str">
        <f>IF(Input!D2228&lt;&gt;"",CONCATENATE(Input!D2228,", ",Input!C2228),"")</f>
        <v/>
      </c>
      <c r="C2228" s="154" t="str">
        <f>IF(Input!E2228&lt;&gt;"",Input!E2228,"")</f>
        <v/>
      </c>
      <c r="D2228" s="155" t="str">
        <f>IF(Input!F2228&lt;&gt;"",Input!F2228,"")</f>
        <v/>
      </c>
      <c r="E2228" s="154" t="str">
        <f>IF(Input!I2228&lt;&gt;"",CONCATENATE(Input!I2228,", ",LEFT(Input!H2228,1)),"")</f>
        <v/>
      </c>
      <c r="F2228" s="156"/>
      <c r="G2228" s="157" t="str">
        <f t="shared" si="34"/>
        <v/>
      </c>
      <c r="H2228" s="154" t="str">
        <f>IF(A2228&lt;&gt;"",VLOOKUP(G2228,ScoreRanges!$C$4:$E$8,3),"")</f>
        <v/>
      </c>
      <c r="I2228" s="156"/>
      <c r="J2228" s="129" t="str">
        <f>IF(AND(ConversionTable!$F$2&lt;&gt;"",A2228&lt;&gt;""),VLOOKUP(G2228,ConversionTable!B$2:D$402,3),"")</f>
        <v/>
      </c>
      <c r="K2228" s="66" t="str">
        <f>IF(AND(ConversionTable!$F$2&lt;&gt;"",A2228&lt;&gt;""),VLOOKUP(J2228,ConversionTable!I$4:K$7,3),"")</f>
        <v/>
      </c>
      <c r="M2228" s="66" t="str">
        <f>IF(A2228&lt;&gt;"",(Input!AE2228*ScoringModel!$B$11+Input!AF2228*ScoringModel!$B$21+Input!AG2228*ScoringModel!$B$31)*0.01,"")</f>
        <v/>
      </c>
      <c r="N2228" s="66" t="str">
        <f>IF(A2228&lt;&gt;"",(Input!J2228*ScoringModel!$B$4+Input!K2228*ScoringModel!$B$5+Input!L2228*ScoringModel!$B$6+Input!M2228*ScoringModel!$B$7+Input!N2228*ScoringModel!$B$8+Input!O2228*ScoringModel!$B$9+Input!P2228*ScoringModel!$B$10)*0.01,"")</f>
        <v/>
      </c>
      <c r="O2228" s="66" t="str">
        <f>IF(A2228&lt;&gt;"",(Input!Q2228*ScoringModel!$B$14+Input!R2228*ScoringModel!$B$15+Input!S2228*ScoringModel!$B$16+Input!T2228*ScoringModel!$B$17+Input!U2228*ScoringModel!$B$18+Input!V2228*ScoringModel!$B$19+Input!W2228*ScoringModel!$B$20)*0.01,"")</f>
        <v/>
      </c>
      <c r="P2228" s="66" t="str">
        <f>IF(A2228&lt;&gt;"",(Input!X2228*ScoringModel!$B$24+Input!Y2228*ScoringModel!$B$25+Input!Z2228*ScoringModel!$B$26+Input!AA2228*ScoringModel!$B$27+Input!AB2228*ScoringModel!$B$28+Input!AC2228*ScoringModel!$B$29+Input!AD2228*ScoringModel!$B$30)*0.01,"")</f>
        <v/>
      </c>
    </row>
    <row r="2229" spans="1:16" x14ac:dyDescent="0.25">
      <c r="A2229" s="154" t="str">
        <f>IF(Input!A2229&lt;&gt;"",Input!A2229,"")</f>
        <v/>
      </c>
      <c r="B2229" s="154" t="str">
        <f>IF(Input!D2229&lt;&gt;"",CONCATENATE(Input!D2229,", ",Input!C2229),"")</f>
        <v/>
      </c>
      <c r="C2229" s="154" t="str">
        <f>IF(Input!E2229&lt;&gt;"",Input!E2229,"")</f>
        <v/>
      </c>
      <c r="D2229" s="155" t="str">
        <f>IF(Input!F2229&lt;&gt;"",Input!F2229,"")</f>
        <v/>
      </c>
      <c r="E2229" s="154" t="str">
        <f>IF(Input!I2229&lt;&gt;"",CONCATENATE(Input!I2229,", ",LEFT(Input!H2229,1)),"")</f>
        <v/>
      </c>
      <c r="F2229" s="156"/>
      <c r="G2229" s="157" t="str">
        <f t="shared" si="34"/>
        <v/>
      </c>
      <c r="H2229" s="154" t="str">
        <f>IF(A2229&lt;&gt;"",VLOOKUP(G2229,ScoreRanges!$C$4:$E$8,3),"")</f>
        <v/>
      </c>
      <c r="I2229" s="156"/>
      <c r="J2229" s="129" t="str">
        <f>IF(AND(ConversionTable!$F$2&lt;&gt;"",A2229&lt;&gt;""),VLOOKUP(G2229,ConversionTable!B$2:D$402,3),"")</f>
        <v/>
      </c>
      <c r="K2229" s="66" t="str">
        <f>IF(AND(ConversionTable!$F$2&lt;&gt;"",A2229&lt;&gt;""),VLOOKUP(J2229,ConversionTable!I$4:K$7,3),"")</f>
        <v/>
      </c>
      <c r="M2229" s="66" t="str">
        <f>IF(A2229&lt;&gt;"",(Input!AE2229*ScoringModel!$B$11+Input!AF2229*ScoringModel!$B$21+Input!AG2229*ScoringModel!$B$31)*0.01,"")</f>
        <v/>
      </c>
      <c r="N2229" s="66" t="str">
        <f>IF(A2229&lt;&gt;"",(Input!J2229*ScoringModel!$B$4+Input!K2229*ScoringModel!$B$5+Input!L2229*ScoringModel!$B$6+Input!M2229*ScoringModel!$B$7+Input!N2229*ScoringModel!$B$8+Input!O2229*ScoringModel!$B$9+Input!P2229*ScoringModel!$B$10)*0.01,"")</f>
        <v/>
      </c>
      <c r="O2229" s="66" t="str">
        <f>IF(A2229&lt;&gt;"",(Input!Q2229*ScoringModel!$B$14+Input!R2229*ScoringModel!$B$15+Input!S2229*ScoringModel!$B$16+Input!T2229*ScoringModel!$B$17+Input!U2229*ScoringModel!$B$18+Input!V2229*ScoringModel!$B$19+Input!W2229*ScoringModel!$B$20)*0.01,"")</f>
        <v/>
      </c>
      <c r="P2229" s="66" t="str">
        <f>IF(A2229&lt;&gt;"",(Input!X2229*ScoringModel!$B$24+Input!Y2229*ScoringModel!$B$25+Input!Z2229*ScoringModel!$B$26+Input!AA2229*ScoringModel!$B$27+Input!AB2229*ScoringModel!$B$28+Input!AC2229*ScoringModel!$B$29+Input!AD2229*ScoringModel!$B$30)*0.01,"")</f>
        <v/>
      </c>
    </row>
    <row r="2230" spans="1:16" x14ac:dyDescent="0.25">
      <c r="A2230" s="154" t="str">
        <f>IF(Input!A2230&lt;&gt;"",Input!A2230,"")</f>
        <v/>
      </c>
      <c r="B2230" s="154" t="str">
        <f>IF(Input!D2230&lt;&gt;"",CONCATENATE(Input!D2230,", ",Input!C2230),"")</f>
        <v/>
      </c>
      <c r="C2230" s="154" t="str">
        <f>IF(Input!E2230&lt;&gt;"",Input!E2230,"")</f>
        <v/>
      </c>
      <c r="D2230" s="155" t="str">
        <f>IF(Input!F2230&lt;&gt;"",Input!F2230,"")</f>
        <v/>
      </c>
      <c r="E2230" s="154" t="str">
        <f>IF(Input!I2230&lt;&gt;"",CONCATENATE(Input!I2230,", ",LEFT(Input!H2230,1)),"")</f>
        <v/>
      </c>
      <c r="F2230" s="156"/>
      <c r="G2230" s="157" t="str">
        <f t="shared" si="34"/>
        <v/>
      </c>
      <c r="H2230" s="154" t="str">
        <f>IF(A2230&lt;&gt;"",VLOOKUP(G2230,ScoreRanges!$C$4:$E$8,3),"")</f>
        <v/>
      </c>
      <c r="I2230" s="156"/>
      <c r="J2230" s="129" t="str">
        <f>IF(AND(ConversionTable!$F$2&lt;&gt;"",A2230&lt;&gt;""),VLOOKUP(G2230,ConversionTable!B$2:D$402,3),"")</f>
        <v/>
      </c>
      <c r="K2230" s="66" t="str">
        <f>IF(AND(ConversionTable!$F$2&lt;&gt;"",A2230&lt;&gt;""),VLOOKUP(J2230,ConversionTable!I$4:K$7,3),"")</f>
        <v/>
      </c>
      <c r="M2230" s="66" t="str">
        <f>IF(A2230&lt;&gt;"",(Input!AE2230*ScoringModel!$B$11+Input!AF2230*ScoringModel!$B$21+Input!AG2230*ScoringModel!$B$31)*0.01,"")</f>
        <v/>
      </c>
      <c r="N2230" s="66" t="str">
        <f>IF(A2230&lt;&gt;"",(Input!J2230*ScoringModel!$B$4+Input!K2230*ScoringModel!$B$5+Input!L2230*ScoringModel!$B$6+Input!M2230*ScoringModel!$B$7+Input!N2230*ScoringModel!$B$8+Input!O2230*ScoringModel!$B$9+Input!P2230*ScoringModel!$B$10)*0.01,"")</f>
        <v/>
      </c>
      <c r="O2230" s="66" t="str">
        <f>IF(A2230&lt;&gt;"",(Input!Q2230*ScoringModel!$B$14+Input!R2230*ScoringModel!$B$15+Input!S2230*ScoringModel!$B$16+Input!T2230*ScoringModel!$B$17+Input!U2230*ScoringModel!$B$18+Input!V2230*ScoringModel!$B$19+Input!W2230*ScoringModel!$B$20)*0.01,"")</f>
        <v/>
      </c>
      <c r="P2230" s="66" t="str">
        <f>IF(A2230&lt;&gt;"",(Input!X2230*ScoringModel!$B$24+Input!Y2230*ScoringModel!$B$25+Input!Z2230*ScoringModel!$B$26+Input!AA2230*ScoringModel!$B$27+Input!AB2230*ScoringModel!$B$28+Input!AC2230*ScoringModel!$B$29+Input!AD2230*ScoringModel!$B$30)*0.01,"")</f>
        <v/>
      </c>
    </row>
    <row r="2231" spans="1:16" x14ac:dyDescent="0.25">
      <c r="A2231" s="154" t="str">
        <f>IF(Input!A2231&lt;&gt;"",Input!A2231,"")</f>
        <v/>
      </c>
      <c r="B2231" s="154" t="str">
        <f>IF(Input!D2231&lt;&gt;"",CONCATENATE(Input!D2231,", ",Input!C2231),"")</f>
        <v/>
      </c>
      <c r="C2231" s="154" t="str">
        <f>IF(Input!E2231&lt;&gt;"",Input!E2231,"")</f>
        <v/>
      </c>
      <c r="D2231" s="155" t="str">
        <f>IF(Input!F2231&lt;&gt;"",Input!F2231,"")</f>
        <v/>
      </c>
      <c r="E2231" s="154" t="str">
        <f>IF(Input!I2231&lt;&gt;"",CONCATENATE(Input!I2231,", ",LEFT(Input!H2231,1)),"")</f>
        <v/>
      </c>
      <c r="F2231" s="156"/>
      <c r="G2231" s="157" t="str">
        <f t="shared" si="34"/>
        <v/>
      </c>
      <c r="H2231" s="154" t="str">
        <f>IF(A2231&lt;&gt;"",VLOOKUP(G2231,ScoreRanges!$C$4:$E$8,3),"")</f>
        <v/>
      </c>
      <c r="I2231" s="156"/>
      <c r="J2231" s="129" t="str">
        <f>IF(AND(ConversionTable!$F$2&lt;&gt;"",A2231&lt;&gt;""),VLOOKUP(G2231,ConversionTable!B$2:D$402,3),"")</f>
        <v/>
      </c>
      <c r="K2231" s="66" t="str">
        <f>IF(AND(ConversionTable!$F$2&lt;&gt;"",A2231&lt;&gt;""),VLOOKUP(J2231,ConversionTable!I$4:K$7,3),"")</f>
        <v/>
      </c>
      <c r="M2231" s="66" t="str">
        <f>IF(A2231&lt;&gt;"",(Input!AE2231*ScoringModel!$B$11+Input!AF2231*ScoringModel!$B$21+Input!AG2231*ScoringModel!$B$31)*0.01,"")</f>
        <v/>
      </c>
      <c r="N2231" s="66" t="str">
        <f>IF(A2231&lt;&gt;"",(Input!J2231*ScoringModel!$B$4+Input!K2231*ScoringModel!$B$5+Input!L2231*ScoringModel!$B$6+Input!M2231*ScoringModel!$B$7+Input!N2231*ScoringModel!$B$8+Input!O2231*ScoringModel!$B$9+Input!P2231*ScoringModel!$B$10)*0.01,"")</f>
        <v/>
      </c>
      <c r="O2231" s="66" t="str">
        <f>IF(A2231&lt;&gt;"",(Input!Q2231*ScoringModel!$B$14+Input!R2231*ScoringModel!$B$15+Input!S2231*ScoringModel!$B$16+Input!T2231*ScoringModel!$B$17+Input!U2231*ScoringModel!$B$18+Input!V2231*ScoringModel!$B$19+Input!W2231*ScoringModel!$B$20)*0.01,"")</f>
        <v/>
      </c>
      <c r="P2231" s="66" t="str">
        <f>IF(A2231&lt;&gt;"",(Input!X2231*ScoringModel!$B$24+Input!Y2231*ScoringModel!$B$25+Input!Z2231*ScoringModel!$B$26+Input!AA2231*ScoringModel!$B$27+Input!AB2231*ScoringModel!$B$28+Input!AC2231*ScoringModel!$B$29+Input!AD2231*ScoringModel!$B$30)*0.01,"")</f>
        <v/>
      </c>
    </row>
    <row r="2232" spans="1:16" x14ac:dyDescent="0.25">
      <c r="A2232" s="154" t="str">
        <f>IF(Input!A2232&lt;&gt;"",Input!A2232,"")</f>
        <v/>
      </c>
      <c r="B2232" s="154" t="str">
        <f>IF(Input!D2232&lt;&gt;"",CONCATENATE(Input!D2232,", ",Input!C2232),"")</f>
        <v/>
      </c>
      <c r="C2232" s="154" t="str">
        <f>IF(Input!E2232&lt;&gt;"",Input!E2232,"")</f>
        <v/>
      </c>
      <c r="D2232" s="155" t="str">
        <f>IF(Input!F2232&lt;&gt;"",Input!F2232,"")</f>
        <v/>
      </c>
      <c r="E2232" s="154" t="str">
        <f>IF(Input!I2232&lt;&gt;"",CONCATENATE(Input!I2232,", ",LEFT(Input!H2232,1)),"")</f>
        <v/>
      </c>
      <c r="F2232" s="156"/>
      <c r="G2232" s="157" t="str">
        <f t="shared" si="34"/>
        <v/>
      </c>
      <c r="H2232" s="154" t="str">
        <f>IF(A2232&lt;&gt;"",VLOOKUP(G2232,ScoreRanges!$C$4:$E$8,3),"")</f>
        <v/>
      </c>
      <c r="I2232" s="156"/>
      <c r="J2232" s="129" t="str">
        <f>IF(AND(ConversionTable!$F$2&lt;&gt;"",A2232&lt;&gt;""),VLOOKUP(G2232,ConversionTable!B$2:D$402,3),"")</f>
        <v/>
      </c>
      <c r="K2232" s="66" t="str">
        <f>IF(AND(ConversionTable!$F$2&lt;&gt;"",A2232&lt;&gt;""),VLOOKUP(J2232,ConversionTable!I$4:K$7,3),"")</f>
        <v/>
      </c>
      <c r="M2232" s="66" t="str">
        <f>IF(A2232&lt;&gt;"",(Input!AE2232*ScoringModel!$B$11+Input!AF2232*ScoringModel!$B$21+Input!AG2232*ScoringModel!$B$31)*0.01,"")</f>
        <v/>
      </c>
      <c r="N2232" s="66" t="str">
        <f>IF(A2232&lt;&gt;"",(Input!J2232*ScoringModel!$B$4+Input!K2232*ScoringModel!$B$5+Input!L2232*ScoringModel!$B$6+Input!M2232*ScoringModel!$B$7+Input!N2232*ScoringModel!$B$8+Input!O2232*ScoringModel!$B$9+Input!P2232*ScoringModel!$B$10)*0.01,"")</f>
        <v/>
      </c>
      <c r="O2232" s="66" t="str">
        <f>IF(A2232&lt;&gt;"",(Input!Q2232*ScoringModel!$B$14+Input!R2232*ScoringModel!$B$15+Input!S2232*ScoringModel!$B$16+Input!T2232*ScoringModel!$B$17+Input!U2232*ScoringModel!$B$18+Input!V2232*ScoringModel!$B$19+Input!W2232*ScoringModel!$B$20)*0.01,"")</f>
        <v/>
      </c>
      <c r="P2232" s="66" t="str">
        <f>IF(A2232&lt;&gt;"",(Input!X2232*ScoringModel!$B$24+Input!Y2232*ScoringModel!$B$25+Input!Z2232*ScoringModel!$B$26+Input!AA2232*ScoringModel!$B$27+Input!AB2232*ScoringModel!$B$28+Input!AC2232*ScoringModel!$B$29+Input!AD2232*ScoringModel!$B$30)*0.01,"")</f>
        <v/>
      </c>
    </row>
    <row r="2233" spans="1:16" x14ac:dyDescent="0.25">
      <c r="A2233" s="154" t="str">
        <f>IF(Input!A2233&lt;&gt;"",Input!A2233,"")</f>
        <v/>
      </c>
      <c r="B2233" s="154" t="str">
        <f>IF(Input!D2233&lt;&gt;"",CONCATENATE(Input!D2233,", ",Input!C2233),"")</f>
        <v/>
      </c>
      <c r="C2233" s="154" t="str">
        <f>IF(Input!E2233&lt;&gt;"",Input!E2233,"")</f>
        <v/>
      </c>
      <c r="D2233" s="155" t="str">
        <f>IF(Input!F2233&lt;&gt;"",Input!F2233,"")</f>
        <v/>
      </c>
      <c r="E2233" s="154" t="str">
        <f>IF(Input!I2233&lt;&gt;"",CONCATENATE(Input!I2233,", ",LEFT(Input!H2233,1)),"")</f>
        <v/>
      </c>
      <c r="F2233" s="156"/>
      <c r="G2233" s="157" t="str">
        <f t="shared" si="34"/>
        <v/>
      </c>
      <c r="H2233" s="154" t="str">
        <f>IF(A2233&lt;&gt;"",VLOOKUP(G2233,ScoreRanges!$C$4:$E$8,3),"")</f>
        <v/>
      </c>
      <c r="I2233" s="156"/>
      <c r="J2233" s="129" t="str">
        <f>IF(AND(ConversionTable!$F$2&lt;&gt;"",A2233&lt;&gt;""),VLOOKUP(G2233,ConversionTable!B$2:D$402,3),"")</f>
        <v/>
      </c>
      <c r="K2233" s="66" t="str">
        <f>IF(AND(ConversionTable!$F$2&lt;&gt;"",A2233&lt;&gt;""),VLOOKUP(J2233,ConversionTable!I$4:K$7,3),"")</f>
        <v/>
      </c>
      <c r="M2233" s="66" t="str">
        <f>IF(A2233&lt;&gt;"",(Input!AE2233*ScoringModel!$B$11+Input!AF2233*ScoringModel!$B$21+Input!AG2233*ScoringModel!$B$31)*0.01,"")</f>
        <v/>
      </c>
      <c r="N2233" s="66" t="str">
        <f>IF(A2233&lt;&gt;"",(Input!J2233*ScoringModel!$B$4+Input!K2233*ScoringModel!$B$5+Input!L2233*ScoringModel!$B$6+Input!M2233*ScoringModel!$B$7+Input!N2233*ScoringModel!$B$8+Input!O2233*ScoringModel!$B$9+Input!P2233*ScoringModel!$B$10)*0.01,"")</f>
        <v/>
      </c>
      <c r="O2233" s="66" t="str">
        <f>IF(A2233&lt;&gt;"",(Input!Q2233*ScoringModel!$B$14+Input!R2233*ScoringModel!$B$15+Input!S2233*ScoringModel!$B$16+Input!T2233*ScoringModel!$B$17+Input!U2233*ScoringModel!$B$18+Input!V2233*ScoringModel!$B$19+Input!W2233*ScoringModel!$B$20)*0.01,"")</f>
        <v/>
      </c>
      <c r="P2233" s="66" t="str">
        <f>IF(A2233&lt;&gt;"",(Input!X2233*ScoringModel!$B$24+Input!Y2233*ScoringModel!$B$25+Input!Z2233*ScoringModel!$B$26+Input!AA2233*ScoringModel!$B$27+Input!AB2233*ScoringModel!$B$28+Input!AC2233*ScoringModel!$B$29+Input!AD2233*ScoringModel!$B$30)*0.01,"")</f>
        <v/>
      </c>
    </row>
    <row r="2234" spans="1:16" x14ac:dyDescent="0.25">
      <c r="A2234" s="154" t="str">
        <f>IF(Input!A2234&lt;&gt;"",Input!A2234,"")</f>
        <v/>
      </c>
      <c r="B2234" s="154" t="str">
        <f>IF(Input!D2234&lt;&gt;"",CONCATENATE(Input!D2234,", ",Input!C2234),"")</f>
        <v/>
      </c>
      <c r="C2234" s="154" t="str">
        <f>IF(Input!E2234&lt;&gt;"",Input!E2234,"")</f>
        <v/>
      </c>
      <c r="D2234" s="155" t="str">
        <f>IF(Input!F2234&lt;&gt;"",Input!F2234,"")</f>
        <v/>
      </c>
      <c r="E2234" s="154" t="str">
        <f>IF(Input!I2234&lt;&gt;"",CONCATENATE(Input!I2234,", ",LEFT(Input!H2234,1)),"")</f>
        <v/>
      </c>
      <c r="F2234" s="156"/>
      <c r="G2234" s="157" t="str">
        <f t="shared" si="34"/>
        <v/>
      </c>
      <c r="H2234" s="154" t="str">
        <f>IF(A2234&lt;&gt;"",VLOOKUP(G2234,ScoreRanges!$C$4:$E$8,3),"")</f>
        <v/>
      </c>
      <c r="I2234" s="156"/>
      <c r="J2234" s="129" t="str">
        <f>IF(AND(ConversionTable!$F$2&lt;&gt;"",A2234&lt;&gt;""),VLOOKUP(G2234,ConversionTable!B$2:D$402,3),"")</f>
        <v/>
      </c>
      <c r="K2234" s="66" t="str">
        <f>IF(AND(ConversionTable!$F$2&lt;&gt;"",A2234&lt;&gt;""),VLOOKUP(J2234,ConversionTable!I$4:K$7,3),"")</f>
        <v/>
      </c>
      <c r="M2234" s="66" t="str">
        <f>IF(A2234&lt;&gt;"",(Input!AE2234*ScoringModel!$B$11+Input!AF2234*ScoringModel!$B$21+Input!AG2234*ScoringModel!$B$31)*0.01,"")</f>
        <v/>
      </c>
      <c r="N2234" s="66" t="str">
        <f>IF(A2234&lt;&gt;"",(Input!J2234*ScoringModel!$B$4+Input!K2234*ScoringModel!$B$5+Input!L2234*ScoringModel!$B$6+Input!M2234*ScoringModel!$B$7+Input!N2234*ScoringModel!$B$8+Input!O2234*ScoringModel!$B$9+Input!P2234*ScoringModel!$B$10)*0.01,"")</f>
        <v/>
      </c>
      <c r="O2234" s="66" t="str">
        <f>IF(A2234&lt;&gt;"",(Input!Q2234*ScoringModel!$B$14+Input!R2234*ScoringModel!$B$15+Input!S2234*ScoringModel!$B$16+Input!T2234*ScoringModel!$B$17+Input!U2234*ScoringModel!$B$18+Input!V2234*ScoringModel!$B$19+Input!W2234*ScoringModel!$B$20)*0.01,"")</f>
        <v/>
      </c>
      <c r="P2234" s="66" t="str">
        <f>IF(A2234&lt;&gt;"",(Input!X2234*ScoringModel!$B$24+Input!Y2234*ScoringModel!$B$25+Input!Z2234*ScoringModel!$B$26+Input!AA2234*ScoringModel!$B$27+Input!AB2234*ScoringModel!$B$28+Input!AC2234*ScoringModel!$B$29+Input!AD2234*ScoringModel!$B$30)*0.01,"")</f>
        <v/>
      </c>
    </row>
    <row r="2235" spans="1:16" x14ac:dyDescent="0.25">
      <c r="A2235" s="154" t="str">
        <f>IF(Input!A2235&lt;&gt;"",Input!A2235,"")</f>
        <v/>
      </c>
      <c r="B2235" s="154" t="str">
        <f>IF(Input!D2235&lt;&gt;"",CONCATENATE(Input!D2235,", ",Input!C2235),"")</f>
        <v/>
      </c>
      <c r="C2235" s="154" t="str">
        <f>IF(Input!E2235&lt;&gt;"",Input!E2235,"")</f>
        <v/>
      </c>
      <c r="D2235" s="155" t="str">
        <f>IF(Input!F2235&lt;&gt;"",Input!F2235,"")</f>
        <v/>
      </c>
      <c r="E2235" s="154" t="str">
        <f>IF(Input!I2235&lt;&gt;"",CONCATENATE(Input!I2235,", ",LEFT(Input!H2235,1)),"")</f>
        <v/>
      </c>
      <c r="F2235" s="156"/>
      <c r="G2235" s="157" t="str">
        <f t="shared" si="34"/>
        <v/>
      </c>
      <c r="H2235" s="154" t="str">
        <f>IF(A2235&lt;&gt;"",VLOOKUP(G2235,ScoreRanges!$C$4:$E$8,3),"")</f>
        <v/>
      </c>
      <c r="I2235" s="156"/>
      <c r="J2235" s="129" t="str">
        <f>IF(AND(ConversionTable!$F$2&lt;&gt;"",A2235&lt;&gt;""),VLOOKUP(G2235,ConversionTable!B$2:D$402,3),"")</f>
        <v/>
      </c>
      <c r="K2235" s="66" t="str">
        <f>IF(AND(ConversionTable!$F$2&lt;&gt;"",A2235&lt;&gt;""),VLOOKUP(J2235,ConversionTable!I$4:K$7,3),"")</f>
        <v/>
      </c>
      <c r="M2235" s="66" t="str">
        <f>IF(A2235&lt;&gt;"",(Input!AE2235*ScoringModel!$B$11+Input!AF2235*ScoringModel!$B$21+Input!AG2235*ScoringModel!$B$31)*0.01,"")</f>
        <v/>
      </c>
      <c r="N2235" s="66" t="str">
        <f>IF(A2235&lt;&gt;"",(Input!J2235*ScoringModel!$B$4+Input!K2235*ScoringModel!$B$5+Input!L2235*ScoringModel!$B$6+Input!M2235*ScoringModel!$B$7+Input!N2235*ScoringModel!$B$8+Input!O2235*ScoringModel!$B$9+Input!P2235*ScoringModel!$B$10)*0.01,"")</f>
        <v/>
      </c>
      <c r="O2235" s="66" t="str">
        <f>IF(A2235&lt;&gt;"",(Input!Q2235*ScoringModel!$B$14+Input!R2235*ScoringModel!$B$15+Input!S2235*ScoringModel!$B$16+Input!T2235*ScoringModel!$B$17+Input!U2235*ScoringModel!$B$18+Input!V2235*ScoringModel!$B$19+Input!W2235*ScoringModel!$B$20)*0.01,"")</f>
        <v/>
      </c>
      <c r="P2235" s="66" t="str">
        <f>IF(A2235&lt;&gt;"",(Input!X2235*ScoringModel!$B$24+Input!Y2235*ScoringModel!$B$25+Input!Z2235*ScoringModel!$B$26+Input!AA2235*ScoringModel!$B$27+Input!AB2235*ScoringModel!$B$28+Input!AC2235*ScoringModel!$B$29+Input!AD2235*ScoringModel!$B$30)*0.01,"")</f>
        <v/>
      </c>
    </row>
    <row r="2236" spans="1:16" x14ac:dyDescent="0.25">
      <c r="A2236" s="154" t="str">
        <f>IF(Input!A2236&lt;&gt;"",Input!A2236,"")</f>
        <v/>
      </c>
      <c r="B2236" s="154" t="str">
        <f>IF(Input!D2236&lt;&gt;"",CONCATENATE(Input!D2236,", ",Input!C2236),"")</f>
        <v/>
      </c>
      <c r="C2236" s="154" t="str">
        <f>IF(Input!E2236&lt;&gt;"",Input!E2236,"")</f>
        <v/>
      </c>
      <c r="D2236" s="155" t="str">
        <f>IF(Input!F2236&lt;&gt;"",Input!F2236,"")</f>
        <v/>
      </c>
      <c r="E2236" s="154" t="str">
        <f>IF(Input!I2236&lt;&gt;"",CONCATENATE(Input!I2236,", ",LEFT(Input!H2236,1)),"")</f>
        <v/>
      </c>
      <c r="F2236" s="156"/>
      <c r="G2236" s="157" t="str">
        <f t="shared" si="34"/>
        <v/>
      </c>
      <c r="H2236" s="154" t="str">
        <f>IF(A2236&lt;&gt;"",VLOOKUP(G2236,ScoreRanges!$C$4:$E$8,3),"")</f>
        <v/>
      </c>
      <c r="I2236" s="156"/>
      <c r="J2236" s="129" t="str">
        <f>IF(AND(ConversionTable!$F$2&lt;&gt;"",A2236&lt;&gt;""),VLOOKUP(G2236,ConversionTable!B$2:D$402,3),"")</f>
        <v/>
      </c>
      <c r="K2236" s="66" t="str">
        <f>IF(AND(ConversionTable!$F$2&lt;&gt;"",A2236&lt;&gt;""),VLOOKUP(J2236,ConversionTable!I$4:K$7,3),"")</f>
        <v/>
      </c>
      <c r="M2236" s="66" t="str">
        <f>IF(A2236&lt;&gt;"",(Input!AE2236*ScoringModel!$B$11+Input!AF2236*ScoringModel!$B$21+Input!AG2236*ScoringModel!$B$31)*0.01,"")</f>
        <v/>
      </c>
      <c r="N2236" s="66" t="str">
        <f>IF(A2236&lt;&gt;"",(Input!J2236*ScoringModel!$B$4+Input!K2236*ScoringModel!$B$5+Input!L2236*ScoringModel!$B$6+Input!M2236*ScoringModel!$B$7+Input!N2236*ScoringModel!$B$8+Input!O2236*ScoringModel!$B$9+Input!P2236*ScoringModel!$B$10)*0.01,"")</f>
        <v/>
      </c>
      <c r="O2236" s="66" t="str">
        <f>IF(A2236&lt;&gt;"",(Input!Q2236*ScoringModel!$B$14+Input!R2236*ScoringModel!$B$15+Input!S2236*ScoringModel!$B$16+Input!T2236*ScoringModel!$B$17+Input!U2236*ScoringModel!$B$18+Input!V2236*ScoringModel!$B$19+Input!W2236*ScoringModel!$B$20)*0.01,"")</f>
        <v/>
      </c>
      <c r="P2236" s="66" t="str">
        <f>IF(A2236&lt;&gt;"",(Input!X2236*ScoringModel!$B$24+Input!Y2236*ScoringModel!$B$25+Input!Z2236*ScoringModel!$B$26+Input!AA2236*ScoringModel!$B$27+Input!AB2236*ScoringModel!$B$28+Input!AC2236*ScoringModel!$B$29+Input!AD2236*ScoringModel!$B$30)*0.01,"")</f>
        <v/>
      </c>
    </row>
    <row r="2237" spans="1:16" x14ac:dyDescent="0.25">
      <c r="A2237" s="154" t="str">
        <f>IF(Input!A2237&lt;&gt;"",Input!A2237,"")</f>
        <v/>
      </c>
      <c r="B2237" s="154" t="str">
        <f>IF(Input!D2237&lt;&gt;"",CONCATENATE(Input!D2237,", ",Input!C2237),"")</f>
        <v/>
      </c>
      <c r="C2237" s="154" t="str">
        <f>IF(Input!E2237&lt;&gt;"",Input!E2237,"")</f>
        <v/>
      </c>
      <c r="D2237" s="155" t="str">
        <f>IF(Input!F2237&lt;&gt;"",Input!F2237,"")</f>
        <v/>
      </c>
      <c r="E2237" s="154" t="str">
        <f>IF(Input!I2237&lt;&gt;"",CONCATENATE(Input!I2237,", ",LEFT(Input!H2237,1)),"")</f>
        <v/>
      </c>
      <c r="F2237" s="156"/>
      <c r="G2237" s="157" t="str">
        <f t="shared" si="34"/>
        <v/>
      </c>
      <c r="H2237" s="154" t="str">
        <f>IF(A2237&lt;&gt;"",VLOOKUP(G2237,ScoreRanges!$C$4:$E$8,3),"")</f>
        <v/>
      </c>
      <c r="I2237" s="156"/>
      <c r="J2237" s="129" t="str">
        <f>IF(AND(ConversionTable!$F$2&lt;&gt;"",A2237&lt;&gt;""),VLOOKUP(G2237,ConversionTable!B$2:D$402,3),"")</f>
        <v/>
      </c>
      <c r="K2237" s="66" t="str">
        <f>IF(AND(ConversionTable!$F$2&lt;&gt;"",A2237&lt;&gt;""),VLOOKUP(J2237,ConversionTable!I$4:K$7,3),"")</f>
        <v/>
      </c>
      <c r="M2237" s="66" t="str">
        <f>IF(A2237&lt;&gt;"",(Input!AE2237*ScoringModel!$B$11+Input!AF2237*ScoringModel!$B$21+Input!AG2237*ScoringModel!$B$31)*0.01,"")</f>
        <v/>
      </c>
      <c r="N2237" s="66" t="str">
        <f>IF(A2237&lt;&gt;"",(Input!J2237*ScoringModel!$B$4+Input!K2237*ScoringModel!$B$5+Input!L2237*ScoringModel!$B$6+Input!M2237*ScoringModel!$B$7+Input!N2237*ScoringModel!$B$8+Input!O2237*ScoringModel!$B$9+Input!P2237*ScoringModel!$B$10)*0.01,"")</f>
        <v/>
      </c>
      <c r="O2237" s="66" t="str">
        <f>IF(A2237&lt;&gt;"",(Input!Q2237*ScoringModel!$B$14+Input!R2237*ScoringModel!$B$15+Input!S2237*ScoringModel!$B$16+Input!T2237*ScoringModel!$B$17+Input!U2237*ScoringModel!$B$18+Input!V2237*ScoringModel!$B$19+Input!W2237*ScoringModel!$B$20)*0.01,"")</f>
        <v/>
      </c>
      <c r="P2237" s="66" t="str">
        <f>IF(A2237&lt;&gt;"",(Input!X2237*ScoringModel!$B$24+Input!Y2237*ScoringModel!$B$25+Input!Z2237*ScoringModel!$B$26+Input!AA2237*ScoringModel!$B$27+Input!AB2237*ScoringModel!$B$28+Input!AC2237*ScoringModel!$B$29+Input!AD2237*ScoringModel!$B$30)*0.01,"")</f>
        <v/>
      </c>
    </row>
    <row r="2238" spans="1:16" x14ac:dyDescent="0.25">
      <c r="A2238" s="154" t="str">
        <f>IF(Input!A2238&lt;&gt;"",Input!A2238,"")</f>
        <v/>
      </c>
      <c r="B2238" s="154" t="str">
        <f>IF(Input!D2238&lt;&gt;"",CONCATENATE(Input!D2238,", ",Input!C2238),"")</f>
        <v/>
      </c>
      <c r="C2238" s="154" t="str">
        <f>IF(Input!E2238&lt;&gt;"",Input!E2238,"")</f>
        <v/>
      </c>
      <c r="D2238" s="155" t="str">
        <f>IF(Input!F2238&lt;&gt;"",Input!F2238,"")</f>
        <v/>
      </c>
      <c r="E2238" s="154" t="str">
        <f>IF(Input!I2238&lt;&gt;"",CONCATENATE(Input!I2238,", ",LEFT(Input!H2238,1)),"")</f>
        <v/>
      </c>
      <c r="F2238" s="156"/>
      <c r="G2238" s="157" t="str">
        <f t="shared" si="34"/>
        <v/>
      </c>
      <c r="H2238" s="154" t="str">
        <f>IF(A2238&lt;&gt;"",VLOOKUP(G2238,ScoreRanges!$C$4:$E$8,3),"")</f>
        <v/>
      </c>
      <c r="I2238" s="156"/>
      <c r="J2238" s="129" t="str">
        <f>IF(AND(ConversionTable!$F$2&lt;&gt;"",A2238&lt;&gt;""),VLOOKUP(G2238,ConversionTable!B$2:D$402,3),"")</f>
        <v/>
      </c>
      <c r="K2238" s="66" t="str">
        <f>IF(AND(ConversionTable!$F$2&lt;&gt;"",A2238&lt;&gt;""),VLOOKUP(J2238,ConversionTable!I$4:K$7,3),"")</f>
        <v/>
      </c>
      <c r="M2238" s="66" t="str">
        <f>IF(A2238&lt;&gt;"",(Input!AE2238*ScoringModel!$B$11+Input!AF2238*ScoringModel!$B$21+Input!AG2238*ScoringModel!$B$31)*0.01,"")</f>
        <v/>
      </c>
      <c r="N2238" s="66" t="str">
        <f>IF(A2238&lt;&gt;"",(Input!J2238*ScoringModel!$B$4+Input!K2238*ScoringModel!$B$5+Input!L2238*ScoringModel!$B$6+Input!M2238*ScoringModel!$B$7+Input!N2238*ScoringModel!$B$8+Input!O2238*ScoringModel!$B$9+Input!P2238*ScoringModel!$B$10)*0.01,"")</f>
        <v/>
      </c>
      <c r="O2238" s="66" t="str">
        <f>IF(A2238&lt;&gt;"",(Input!Q2238*ScoringModel!$B$14+Input!R2238*ScoringModel!$B$15+Input!S2238*ScoringModel!$B$16+Input!T2238*ScoringModel!$B$17+Input!U2238*ScoringModel!$B$18+Input!V2238*ScoringModel!$B$19+Input!W2238*ScoringModel!$B$20)*0.01,"")</f>
        <v/>
      </c>
      <c r="P2238" s="66" t="str">
        <f>IF(A2238&lt;&gt;"",(Input!X2238*ScoringModel!$B$24+Input!Y2238*ScoringModel!$B$25+Input!Z2238*ScoringModel!$B$26+Input!AA2238*ScoringModel!$B$27+Input!AB2238*ScoringModel!$B$28+Input!AC2238*ScoringModel!$B$29+Input!AD2238*ScoringModel!$B$30)*0.01,"")</f>
        <v/>
      </c>
    </row>
    <row r="2239" spans="1:16" x14ac:dyDescent="0.25">
      <c r="A2239" s="154" t="str">
        <f>IF(Input!A2239&lt;&gt;"",Input!A2239,"")</f>
        <v/>
      </c>
      <c r="B2239" s="154" t="str">
        <f>IF(Input!D2239&lt;&gt;"",CONCATENATE(Input!D2239,", ",Input!C2239),"")</f>
        <v/>
      </c>
      <c r="C2239" s="154" t="str">
        <f>IF(Input!E2239&lt;&gt;"",Input!E2239,"")</f>
        <v/>
      </c>
      <c r="D2239" s="155" t="str">
        <f>IF(Input!F2239&lt;&gt;"",Input!F2239,"")</f>
        <v/>
      </c>
      <c r="E2239" s="154" t="str">
        <f>IF(Input!I2239&lt;&gt;"",CONCATENATE(Input!I2239,", ",LEFT(Input!H2239,1)),"")</f>
        <v/>
      </c>
      <c r="F2239" s="156"/>
      <c r="G2239" s="157" t="str">
        <f t="shared" si="34"/>
        <v/>
      </c>
      <c r="H2239" s="154" t="str">
        <f>IF(A2239&lt;&gt;"",VLOOKUP(G2239,ScoreRanges!$C$4:$E$8,3),"")</f>
        <v/>
      </c>
      <c r="I2239" s="156"/>
      <c r="J2239" s="129" t="str">
        <f>IF(AND(ConversionTable!$F$2&lt;&gt;"",A2239&lt;&gt;""),VLOOKUP(G2239,ConversionTable!B$2:D$402,3),"")</f>
        <v/>
      </c>
      <c r="K2239" s="66" t="str">
        <f>IF(AND(ConversionTable!$F$2&lt;&gt;"",A2239&lt;&gt;""),VLOOKUP(J2239,ConversionTable!I$4:K$7,3),"")</f>
        <v/>
      </c>
      <c r="M2239" s="66" t="str">
        <f>IF(A2239&lt;&gt;"",(Input!AE2239*ScoringModel!$B$11+Input!AF2239*ScoringModel!$B$21+Input!AG2239*ScoringModel!$B$31)*0.01,"")</f>
        <v/>
      </c>
      <c r="N2239" s="66" t="str">
        <f>IF(A2239&lt;&gt;"",(Input!J2239*ScoringModel!$B$4+Input!K2239*ScoringModel!$B$5+Input!L2239*ScoringModel!$B$6+Input!M2239*ScoringModel!$B$7+Input!N2239*ScoringModel!$B$8+Input!O2239*ScoringModel!$B$9+Input!P2239*ScoringModel!$B$10)*0.01,"")</f>
        <v/>
      </c>
      <c r="O2239" s="66" t="str">
        <f>IF(A2239&lt;&gt;"",(Input!Q2239*ScoringModel!$B$14+Input!R2239*ScoringModel!$B$15+Input!S2239*ScoringModel!$B$16+Input!T2239*ScoringModel!$B$17+Input!U2239*ScoringModel!$B$18+Input!V2239*ScoringModel!$B$19+Input!W2239*ScoringModel!$B$20)*0.01,"")</f>
        <v/>
      </c>
      <c r="P2239" s="66" t="str">
        <f>IF(A2239&lt;&gt;"",(Input!X2239*ScoringModel!$B$24+Input!Y2239*ScoringModel!$B$25+Input!Z2239*ScoringModel!$B$26+Input!AA2239*ScoringModel!$B$27+Input!AB2239*ScoringModel!$B$28+Input!AC2239*ScoringModel!$B$29+Input!AD2239*ScoringModel!$B$30)*0.01,"")</f>
        <v/>
      </c>
    </row>
    <row r="2240" spans="1:16" x14ac:dyDescent="0.25">
      <c r="A2240" s="154" t="str">
        <f>IF(Input!A2240&lt;&gt;"",Input!A2240,"")</f>
        <v/>
      </c>
      <c r="B2240" s="154" t="str">
        <f>IF(Input!D2240&lt;&gt;"",CONCATENATE(Input!D2240,", ",Input!C2240),"")</f>
        <v/>
      </c>
      <c r="C2240" s="154" t="str">
        <f>IF(Input!E2240&lt;&gt;"",Input!E2240,"")</f>
        <v/>
      </c>
      <c r="D2240" s="155" t="str">
        <f>IF(Input!F2240&lt;&gt;"",Input!F2240,"")</f>
        <v/>
      </c>
      <c r="E2240" s="154" t="str">
        <f>IF(Input!I2240&lt;&gt;"",CONCATENATE(Input!I2240,", ",LEFT(Input!H2240,1)),"")</f>
        <v/>
      </c>
      <c r="F2240" s="156"/>
      <c r="G2240" s="157" t="str">
        <f t="shared" si="34"/>
        <v/>
      </c>
      <c r="H2240" s="154" t="str">
        <f>IF(A2240&lt;&gt;"",VLOOKUP(G2240,ScoreRanges!$C$4:$E$8,3),"")</f>
        <v/>
      </c>
      <c r="I2240" s="156"/>
      <c r="J2240" s="129" t="str">
        <f>IF(AND(ConversionTable!$F$2&lt;&gt;"",A2240&lt;&gt;""),VLOOKUP(G2240,ConversionTable!B$2:D$402,3),"")</f>
        <v/>
      </c>
      <c r="K2240" s="66" t="str">
        <f>IF(AND(ConversionTable!$F$2&lt;&gt;"",A2240&lt;&gt;""),VLOOKUP(J2240,ConversionTable!I$4:K$7,3),"")</f>
        <v/>
      </c>
      <c r="M2240" s="66" t="str">
        <f>IF(A2240&lt;&gt;"",(Input!AE2240*ScoringModel!$B$11+Input!AF2240*ScoringModel!$B$21+Input!AG2240*ScoringModel!$B$31)*0.01,"")</f>
        <v/>
      </c>
      <c r="N2240" s="66" t="str">
        <f>IF(A2240&lt;&gt;"",(Input!J2240*ScoringModel!$B$4+Input!K2240*ScoringModel!$B$5+Input!L2240*ScoringModel!$B$6+Input!M2240*ScoringModel!$B$7+Input!N2240*ScoringModel!$B$8+Input!O2240*ScoringModel!$B$9+Input!P2240*ScoringModel!$B$10)*0.01,"")</f>
        <v/>
      </c>
      <c r="O2240" s="66" t="str">
        <f>IF(A2240&lt;&gt;"",(Input!Q2240*ScoringModel!$B$14+Input!R2240*ScoringModel!$B$15+Input!S2240*ScoringModel!$B$16+Input!T2240*ScoringModel!$B$17+Input!U2240*ScoringModel!$B$18+Input!V2240*ScoringModel!$B$19+Input!W2240*ScoringModel!$B$20)*0.01,"")</f>
        <v/>
      </c>
      <c r="P2240" s="66" t="str">
        <f>IF(A2240&lt;&gt;"",(Input!X2240*ScoringModel!$B$24+Input!Y2240*ScoringModel!$B$25+Input!Z2240*ScoringModel!$B$26+Input!AA2240*ScoringModel!$B$27+Input!AB2240*ScoringModel!$B$28+Input!AC2240*ScoringModel!$B$29+Input!AD2240*ScoringModel!$B$30)*0.01,"")</f>
        <v/>
      </c>
    </row>
    <row r="2241" spans="1:16" x14ac:dyDescent="0.25">
      <c r="A2241" s="154" t="str">
        <f>IF(Input!A2241&lt;&gt;"",Input!A2241,"")</f>
        <v/>
      </c>
      <c r="B2241" s="154" t="str">
        <f>IF(Input!D2241&lt;&gt;"",CONCATENATE(Input!D2241,", ",Input!C2241),"")</f>
        <v/>
      </c>
      <c r="C2241" s="154" t="str">
        <f>IF(Input!E2241&lt;&gt;"",Input!E2241,"")</f>
        <v/>
      </c>
      <c r="D2241" s="155" t="str">
        <f>IF(Input!F2241&lt;&gt;"",Input!F2241,"")</f>
        <v/>
      </c>
      <c r="E2241" s="154" t="str">
        <f>IF(Input!I2241&lt;&gt;"",CONCATENATE(Input!I2241,", ",LEFT(Input!H2241,1)),"")</f>
        <v/>
      </c>
      <c r="F2241" s="156"/>
      <c r="G2241" s="157" t="str">
        <f t="shared" si="34"/>
        <v/>
      </c>
      <c r="H2241" s="154" t="str">
        <f>IF(A2241&lt;&gt;"",VLOOKUP(G2241,ScoreRanges!$C$4:$E$8,3),"")</f>
        <v/>
      </c>
      <c r="I2241" s="156"/>
      <c r="J2241" s="129" t="str">
        <f>IF(AND(ConversionTable!$F$2&lt;&gt;"",A2241&lt;&gt;""),VLOOKUP(G2241,ConversionTable!B$2:D$402,3),"")</f>
        <v/>
      </c>
      <c r="K2241" s="66" t="str">
        <f>IF(AND(ConversionTable!$F$2&lt;&gt;"",A2241&lt;&gt;""),VLOOKUP(J2241,ConversionTable!I$4:K$7,3),"")</f>
        <v/>
      </c>
      <c r="M2241" s="66" t="str">
        <f>IF(A2241&lt;&gt;"",(Input!AE2241*ScoringModel!$B$11+Input!AF2241*ScoringModel!$B$21+Input!AG2241*ScoringModel!$B$31)*0.01,"")</f>
        <v/>
      </c>
      <c r="N2241" s="66" t="str">
        <f>IF(A2241&lt;&gt;"",(Input!J2241*ScoringModel!$B$4+Input!K2241*ScoringModel!$B$5+Input!L2241*ScoringModel!$B$6+Input!M2241*ScoringModel!$B$7+Input!N2241*ScoringModel!$B$8+Input!O2241*ScoringModel!$B$9+Input!P2241*ScoringModel!$B$10)*0.01,"")</f>
        <v/>
      </c>
      <c r="O2241" s="66" t="str">
        <f>IF(A2241&lt;&gt;"",(Input!Q2241*ScoringModel!$B$14+Input!R2241*ScoringModel!$B$15+Input!S2241*ScoringModel!$B$16+Input!T2241*ScoringModel!$B$17+Input!U2241*ScoringModel!$B$18+Input!V2241*ScoringModel!$B$19+Input!W2241*ScoringModel!$B$20)*0.01,"")</f>
        <v/>
      </c>
      <c r="P2241" s="66" t="str">
        <f>IF(A2241&lt;&gt;"",(Input!X2241*ScoringModel!$B$24+Input!Y2241*ScoringModel!$B$25+Input!Z2241*ScoringModel!$B$26+Input!AA2241*ScoringModel!$B$27+Input!AB2241*ScoringModel!$B$28+Input!AC2241*ScoringModel!$B$29+Input!AD2241*ScoringModel!$B$30)*0.01,"")</f>
        <v/>
      </c>
    </row>
    <row r="2242" spans="1:16" x14ac:dyDescent="0.25">
      <c r="A2242" s="154" t="str">
        <f>IF(Input!A2242&lt;&gt;"",Input!A2242,"")</f>
        <v/>
      </c>
      <c r="B2242" s="154" t="str">
        <f>IF(Input!D2242&lt;&gt;"",CONCATENATE(Input!D2242,", ",Input!C2242),"")</f>
        <v/>
      </c>
      <c r="C2242" s="154" t="str">
        <f>IF(Input!E2242&lt;&gt;"",Input!E2242,"")</f>
        <v/>
      </c>
      <c r="D2242" s="155" t="str">
        <f>IF(Input!F2242&lt;&gt;"",Input!F2242,"")</f>
        <v/>
      </c>
      <c r="E2242" s="154" t="str">
        <f>IF(Input!I2242&lt;&gt;"",CONCATENATE(Input!I2242,", ",LEFT(Input!H2242,1)),"")</f>
        <v/>
      </c>
      <c r="F2242" s="156"/>
      <c r="G2242" s="157" t="str">
        <f t="shared" ref="G2242:G2305" si="35">IF(A2242&lt;&gt;"",SUM(M2242:P2242),"")</f>
        <v/>
      </c>
      <c r="H2242" s="154" t="str">
        <f>IF(A2242&lt;&gt;"",VLOOKUP(G2242,ScoreRanges!$C$4:$E$8,3),"")</f>
        <v/>
      </c>
      <c r="I2242" s="156"/>
      <c r="J2242" s="129" t="str">
        <f>IF(AND(ConversionTable!$F$2&lt;&gt;"",A2242&lt;&gt;""),VLOOKUP(G2242,ConversionTable!B$2:D$402,3),"")</f>
        <v/>
      </c>
      <c r="K2242" s="66" t="str">
        <f>IF(AND(ConversionTable!$F$2&lt;&gt;"",A2242&lt;&gt;""),VLOOKUP(J2242,ConversionTable!I$4:K$7,3),"")</f>
        <v/>
      </c>
      <c r="M2242" s="66" t="str">
        <f>IF(A2242&lt;&gt;"",(Input!AE2242*ScoringModel!$B$11+Input!AF2242*ScoringModel!$B$21+Input!AG2242*ScoringModel!$B$31)*0.01,"")</f>
        <v/>
      </c>
      <c r="N2242" s="66" t="str">
        <f>IF(A2242&lt;&gt;"",(Input!J2242*ScoringModel!$B$4+Input!K2242*ScoringModel!$B$5+Input!L2242*ScoringModel!$B$6+Input!M2242*ScoringModel!$B$7+Input!N2242*ScoringModel!$B$8+Input!O2242*ScoringModel!$B$9+Input!P2242*ScoringModel!$B$10)*0.01,"")</f>
        <v/>
      </c>
      <c r="O2242" s="66" t="str">
        <f>IF(A2242&lt;&gt;"",(Input!Q2242*ScoringModel!$B$14+Input!R2242*ScoringModel!$B$15+Input!S2242*ScoringModel!$B$16+Input!T2242*ScoringModel!$B$17+Input!U2242*ScoringModel!$B$18+Input!V2242*ScoringModel!$B$19+Input!W2242*ScoringModel!$B$20)*0.01,"")</f>
        <v/>
      </c>
      <c r="P2242" s="66" t="str">
        <f>IF(A2242&lt;&gt;"",(Input!X2242*ScoringModel!$B$24+Input!Y2242*ScoringModel!$B$25+Input!Z2242*ScoringModel!$B$26+Input!AA2242*ScoringModel!$B$27+Input!AB2242*ScoringModel!$B$28+Input!AC2242*ScoringModel!$B$29+Input!AD2242*ScoringModel!$B$30)*0.01,"")</f>
        <v/>
      </c>
    </row>
    <row r="2243" spans="1:16" x14ac:dyDescent="0.25">
      <c r="A2243" s="154" t="str">
        <f>IF(Input!A2243&lt;&gt;"",Input!A2243,"")</f>
        <v/>
      </c>
      <c r="B2243" s="154" t="str">
        <f>IF(Input!D2243&lt;&gt;"",CONCATENATE(Input!D2243,", ",Input!C2243),"")</f>
        <v/>
      </c>
      <c r="C2243" s="154" t="str">
        <f>IF(Input!E2243&lt;&gt;"",Input!E2243,"")</f>
        <v/>
      </c>
      <c r="D2243" s="155" t="str">
        <f>IF(Input!F2243&lt;&gt;"",Input!F2243,"")</f>
        <v/>
      </c>
      <c r="E2243" s="154" t="str">
        <f>IF(Input!I2243&lt;&gt;"",CONCATENATE(Input!I2243,", ",LEFT(Input!H2243,1)),"")</f>
        <v/>
      </c>
      <c r="F2243" s="156"/>
      <c r="G2243" s="157" t="str">
        <f t="shared" si="35"/>
        <v/>
      </c>
      <c r="H2243" s="154" t="str">
        <f>IF(A2243&lt;&gt;"",VLOOKUP(G2243,ScoreRanges!$C$4:$E$8,3),"")</f>
        <v/>
      </c>
      <c r="I2243" s="156"/>
      <c r="J2243" s="129" t="str">
        <f>IF(AND(ConversionTable!$F$2&lt;&gt;"",A2243&lt;&gt;""),VLOOKUP(G2243,ConversionTable!B$2:D$402,3),"")</f>
        <v/>
      </c>
      <c r="K2243" s="66" t="str">
        <f>IF(AND(ConversionTable!$F$2&lt;&gt;"",A2243&lt;&gt;""),VLOOKUP(J2243,ConversionTable!I$4:K$7,3),"")</f>
        <v/>
      </c>
      <c r="M2243" s="66" t="str">
        <f>IF(A2243&lt;&gt;"",(Input!AE2243*ScoringModel!$B$11+Input!AF2243*ScoringModel!$B$21+Input!AG2243*ScoringModel!$B$31)*0.01,"")</f>
        <v/>
      </c>
      <c r="N2243" s="66" t="str">
        <f>IF(A2243&lt;&gt;"",(Input!J2243*ScoringModel!$B$4+Input!K2243*ScoringModel!$B$5+Input!L2243*ScoringModel!$B$6+Input!M2243*ScoringModel!$B$7+Input!N2243*ScoringModel!$B$8+Input!O2243*ScoringModel!$B$9+Input!P2243*ScoringModel!$B$10)*0.01,"")</f>
        <v/>
      </c>
      <c r="O2243" s="66" t="str">
        <f>IF(A2243&lt;&gt;"",(Input!Q2243*ScoringModel!$B$14+Input!R2243*ScoringModel!$B$15+Input!S2243*ScoringModel!$B$16+Input!T2243*ScoringModel!$B$17+Input!U2243*ScoringModel!$B$18+Input!V2243*ScoringModel!$B$19+Input!W2243*ScoringModel!$B$20)*0.01,"")</f>
        <v/>
      </c>
      <c r="P2243" s="66" t="str">
        <f>IF(A2243&lt;&gt;"",(Input!X2243*ScoringModel!$B$24+Input!Y2243*ScoringModel!$B$25+Input!Z2243*ScoringModel!$B$26+Input!AA2243*ScoringModel!$B$27+Input!AB2243*ScoringModel!$B$28+Input!AC2243*ScoringModel!$B$29+Input!AD2243*ScoringModel!$B$30)*0.01,"")</f>
        <v/>
      </c>
    </row>
    <row r="2244" spans="1:16" x14ac:dyDescent="0.25">
      <c r="A2244" s="154" t="str">
        <f>IF(Input!A2244&lt;&gt;"",Input!A2244,"")</f>
        <v/>
      </c>
      <c r="B2244" s="154" t="str">
        <f>IF(Input!D2244&lt;&gt;"",CONCATENATE(Input!D2244,", ",Input!C2244),"")</f>
        <v/>
      </c>
      <c r="C2244" s="154" t="str">
        <f>IF(Input!E2244&lt;&gt;"",Input!E2244,"")</f>
        <v/>
      </c>
      <c r="D2244" s="155" t="str">
        <f>IF(Input!F2244&lt;&gt;"",Input!F2244,"")</f>
        <v/>
      </c>
      <c r="E2244" s="154" t="str">
        <f>IF(Input!I2244&lt;&gt;"",CONCATENATE(Input!I2244,", ",LEFT(Input!H2244,1)),"")</f>
        <v/>
      </c>
      <c r="F2244" s="156"/>
      <c r="G2244" s="157" t="str">
        <f t="shared" si="35"/>
        <v/>
      </c>
      <c r="H2244" s="154" t="str">
        <f>IF(A2244&lt;&gt;"",VLOOKUP(G2244,ScoreRanges!$C$4:$E$8,3),"")</f>
        <v/>
      </c>
      <c r="I2244" s="156"/>
      <c r="J2244" s="129" t="str">
        <f>IF(AND(ConversionTable!$F$2&lt;&gt;"",A2244&lt;&gt;""),VLOOKUP(G2244,ConversionTable!B$2:D$402,3),"")</f>
        <v/>
      </c>
      <c r="K2244" s="66" t="str">
        <f>IF(AND(ConversionTable!$F$2&lt;&gt;"",A2244&lt;&gt;""),VLOOKUP(J2244,ConversionTable!I$4:K$7,3),"")</f>
        <v/>
      </c>
      <c r="M2244" s="66" t="str">
        <f>IF(A2244&lt;&gt;"",(Input!AE2244*ScoringModel!$B$11+Input!AF2244*ScoringModel!$B$21+Input!AG2244*ScoringModel!$B$31)*0.01,"")</f>
        <v/>
      </c>
      <c r="N2244" s="66" t="str">
        <f>IF(A2244&lt;&gt;"",(Input!J2244*ScoringModel!$B$4+Input!K2244*ScoringModel!$B$5+Input!L2244*ScoringModel!$B$6+Input!M2244*ScoringModel!$B$7+Input!N2244*ScoringModel!$B$8+Input!O2244*ScoringModel!$B$9+Input!P2244*ScoringModel!$B$10)*0.01,"")</f>
        <v/>
      </c>
      <c r="O2244" s="66" t="str">
        <f>IF(A2244&lt;&gt;"",(Input!Q2244*ScoringModel!$B$14+Input!R2244*ScoringModel!$B$15+Input!S2244*ScoringModel!$B$16+Input!T2244*ScoringModel!$B$17+Input!U2244*ScoringModel!$B$18+Input!V2244*ScoringModel!$B$19+Input!W2244*ScoringModel!$B$20)*0.01,"")</f>
        <v/>
      </c>
      <c r="P2244" s="66" t="str">
        <f>IF(A2244&lt;&gt;"",(Input!X2244*ScoringModel!$B$24+Input!Y2244*ScoringModel!$B$25+Input!Z2244*ScoringModel!$B$26+Input!AA2244*ScoringModel!$B$27+Input!AB2244*ScoringModel!$B$28+Input!AC2244*ScoringModel!$B$29+Input!AD2244*ScoringModel!$B$30)*0.01,"")</f>
        <v/>
      </c>
    </row>
    <row r="2245" spans="1:16" x14ac:dyDescent="0.25">
      <c r="A2245" s="154" t="str">
        <f>IF(Input!A2245&lt;&gt;"",Input!A2245,"")</f>
        <v/>
      </c>
      <c r="B2245" s="154" t="str">
        <f>IF(Input!D2245&lt;&gt;"",CONCATENATE(Input!D2245,", ",Input!C2245),"")</f>
        <v/>
      </c>
      <c r="C2245" s="154" t="str">
        <f>IF(Input!E2245&lt;&gt;"",Input!E2245,"")</f>
        <v/>
      </c>
      <c r="D2245" s="155" t="str">
        <f>IF(Input!F2245&lt;&gt;"",Input!F2245,"")</f>
        <v/>
      </c>
      <c r="E2245" s="154" t="str">
        <f>IF(Input!I2245&lt;&gt;"",CONCATENATE(Input!I2245,", ",LEFT(Input!H2245,1)),"")</f>
        <v/>
      </c>
      <c r="F2245" s="156"/>
      <c r="G2245" s="157" t="str">
        <f t="shared" si="35"/>
        <v/>
      </c>
      <c r="H2245" s="154" t="str">
        <f>IF(A2245&lt;&gt;"",VLOOKUP(G2245,ScoreRanges!$C$4:$E$8,3),"")</f>
        <v/>
      </c>
      <c r="I2245" s="156"/>
      <c r="J2245" s="129" t="str">
        <f>IF(AND(ConversionTable!$F$2&lt;&gt;"",A2245&lt;&gt;""),VLOOKUP(G2245,ConversionTable!B$2:D$402,3),"")</f>
        <v/>
      </c>
      <c r="K2245" s="66" t="str">
        <f>IF(AND(ConversionTable!$F$2&lt;&gt;"",A2245&lt;&gt;""),VLOOKUP(J2245,ConversionTable!I$4:K$7,3),"")</f>
        <v/>
      </c>
      <c r="M2245" s="66" t="str">
        <f>IF(A2245&lt;&gt;"",(Input!AE2245*ScoringModel!$B$11+Input!AF2245*ScoringModel!$B$21+Input!AG2245*ScoringModel!$B$31)*0.01,"")</f>
        <v/>
      </c>
      <c r="N2245" s="66" t="str">
        <f>IF(A2245&lt;&gt;"",(Input!J2245*ScoringModel!$B$4+Input!K2245*ScoringModel!$B$5+Input!L2245*ScoringModel!$B$6+Input!M2245*ScoringModel!$B$7+Input!N2245*ScoringModel!$B$8+Input!O2245*ScoringModel!$B$9+Input!P2245*ScoringModel!$B$10)*0.01,"")</f>
        <v/>
      </c>
      <c r="O2245" s="66" t="str">
        <f>IF(A2245&lt;&gt;"",(Input!Q2245*ScoringModel!$B$14+Input!R2245*ScoringModel!$B$15+Input!S2245*ScoringModel!$B$16+Input!T2245*ScoringModel!$B$17+Input!U2245*ScoringModel!$B$18+Input!V2245*ScoringModel!$B$19+Input!W2245*ScoringModel!$B$20)*0.01,"")</f>
        <v/>
      </c>
      <c r="P2245" s="66" t="str">
        <f>IF(A2245&lt;&gt;"",(Input!X2245*ScoringModel!$B$24+Input!Y2245*ScoringModel!$B$25+Input!Z2245*ScoringModel!$B$26+Input!AA2245*ScoringModel!$B$27+Input!AB2245*ScoringModel!$B$28+Input!AC2245*ScoringModel!$B$29+Input!AD2245*ScoringModel!$B$30)*0.01,"")</f>
        <v/>
      </c>
    </row>
    <row r="2246" spans="1:16" x14ac:dyDescent="0.25">
      <c r="A2246" s="154" t="str">
        <f>IF(Input!A2246&lt;&gt;"",Input!A2246,"")</f>
        <v/>
      </c>
      <c r="B2246" s="154" t="str">
        <f>IF(Input!D2246&lt;&gt;"",CONCATENATE(Input!D2246,", ",Input!C2246),"")</f>
        <v/>
      </c>
      <c r="C2246" s="154" t="str">
        <f>IF(Input!E2246&lt;&gt;"",Input!E2246,"")</f>
        <v/>
      </c>
      <c r="D2246" s="155" t="str">
        <f>IF(Input!F2246&lt;&gt;"",Input!F2246,"")</f>
        <v/>
      </c>
      <c r="E2246" s="154" t="str">
        <f>IF(Input!I2246&lt;&gt;"",CONCATENATE(Input!I2246,", ",LEFT(Input!H2246,1)),"")</f>
        <v/>
      </c>
      <c r="F2246" s="156"/>
      <c r="G2246" s="157" t="str">
        <f t="shared" si="35"/>
        <v/>
      </c>
      <c r="H2246" s="154" t="str">
        <f>IF(A2246&lt;&gt;"",VLOOKUP(G2246,ScoreRanges!$C$4:$E$8,3),"")</f>
        <v/>
      </c>
      <c r="I2246" s="156"/>
      <c r="J2246" s="129" t="str">
        <f>IF(AND(ConversionTable!$F$2&lt;&gt;"",A2246&lt;&gt;""),VLOOKUP(G2246,ConversionTable!B$2:D$402,3),"")</f>
        <v/>
      </c>
      <c r="K2246" s="66" t="str">
        <f>IF(AND(ConversionTable!$F$2&lt;&gt;"",A2246&lt;&gt;""),VLOOKUP(J2246,ConversionTable!I$4:K$7,3),"")</f>
        <v/>
      </c>
      <c r="M2246" s="66" t="str">
        <f>IF(A2246&lt;&gt;"",(Input!AE2246*ScoringModel!$B$11+Input!AF2246*ScoringModel!$B$21+Input!AG2246*ScoringModel!$B$31)*0.01,"")</f>
        <v/>
      </c>
      <c r="N2246" s="66" t="str">
        <f>IF(A2246&lt;&gt;"",(Input!J2246*ScoringModel!$B$4+Input!K2246*ScoringModel!$B$5+Input!L2246*ScoringModel!$B$6+Input!M2246*ScoringModel!$B$7+Input!N2246*ScoringModel!$B$8+Input!O2246*ScoringModel!$B$9+Input!P2246*ScoringModel!$B$10)*0.01,"")</f>
        <v/>
      </c>
      <c r="O2246" s="66" t="str">
        <f>IF(A2246&lt;&gt;"",(Input!Q2246*ScoringModel!$B$14+Input!R2246*ScoringModel!$B$15+Input!S2246*ScoringModel!$B$16+Input!T2246*ScoringModel!$B$17+Input!U2246*ScoringModel!$B$18+Input!V2246*ScoringModel!$B$19+Input!W2246*ScoringModel!$B$20)*0.01,"")</f>
        <v/>
      </c>
      <c r="P2246" s="66" t="str">
        <f>IF(A2246&lt;&gt;"",(Input!X2246*ScoringModel!$B$24+Input!Y2246*ScoringModel!$B$25+Input!Z2246*ScoringModel!$B$26+Input!AA2246*ScoringModel!$B$27+Input!AB2246*ScoringModel!$B$28+Input!AC2246*ScoringModel!$B$29+Input!AD2246*ScoringModel!$B$30)*0.01,"")</f>
        <v/>
      </c>
    </row>
    <row r="2247" spans="1:16" x14ac:dyDescent="0.25">
      <c r="A2247" s="154" t="str">
        <f>IF(Input!A2247&lt;&gt;"",Input!A2247,"")</f>
        <v/>
      </c>
      <c r="B2247" s="154" t="str">
        <f>IF(Input!D2247&lt;&gt;"",CONCATENATE(Input!D2247,", ",Input!C2247),"")</f>
        <v/>
      </c>
      <c r="C2247" s="154" t="str">
        <f>IF(Input!E2247&lt;&gt;"",Input!E2247,"")</f>
        <v/>
      </c>
      <c r="D2247" s="155" t="str">
        <f>IF(Input!F2247&lt;&gt;"",Input!F2247,"")</f>
        <v/>
      </c>
      <c r="E2247" s="154" t="str">
        <f>IF(Input!I2247&lt;&gt;"",CONCATENATE(Input!I2247,", ",LEFT(Input!H2247,1)),"")</f>
        <v/>
      </c>
      <c r="F2247" s="156"/>
      <c r="G2247" s="157" t="str">
        <f t="shared" si="35"/>
        <v/>
      </c>
      <c r="H2247" s="154" t="str">
        <f>IF(A2247&lt;&gt;"",VLOOKUP(G2247,ScoreRanges!$C$4:$E$8,3),"")</f>
        <v/>
      </c>
      <c r="I2247" s="156"/>
      <c r="J2247" s="129" t="str">
        <f>IF(AND(ConversionTable!$F$2&lt;&gt;"",A2247&lt;&gt;""),VLOOKUP(G2247,ConversionTable!B$2:D$402,3),"")</f>
        <v/>
      </c>
      <c r="K2247" s="66" t="str">
        <f>IF(AND(ConversionTable!$F$2&lt;&gt;"",A2247&lt;&gt;""),VLOOKUP(J2247,ConversionTable!I$4:K$7,3),"")</f>
        <v/>
      </c>
      <c r="M2247" s="66" t="str">
        <f>IF(A2247&lt;&gt;"",(Input!AE2247*ScoringModel!$B$11+Input!AF2247*ScoringModel!$B$21+Input!AG2247*ScoringModel!$B$31)*0.01,"")</f>
        <v/>
      </c>
      <c r="N2247" s="66" t="str">
        <f>IF(A2247&lt;&gt;"",(Input!J2247*ScoringModel!$B$4+Input!K2247*ScoringModel!$B$5+Input!L2247*ScoringModel!$B$6+Input!M2247*ScoringModel!$B$7+Input!N2247*ScoringModel!$B$8+Input!O2247*ScoringModel!$B$9+Input!P2247*ScoringModel!$B$10)*0.01,"")</f>
        <v/>
      </c>
      <c r="O2247" s="66" t="str">
        <f>IF(A2247&lt;&gt;"",(Input!Q2247*ScoringModel!$B$14+Input!R2247*ScoringModel!$B$15+Input!S2247*ScoringModel!$B$16+Input!T2247*ScoringModel!$B$17+Input!U2247*ScoringModel!$B$18+Input!V2247*ScoringModel!$B$19+Input!W2247*ScoringModel!$B$20)*0.01,"")</f>
        <v/>
      </c>
      <c r="P2247" s="66" t="str">
        <f>IF(A2247&lt;&gt;"",(Input!X2247*ScoringModel!$B$24+Input!Y2247*ScoringModel!$B$25+Input!Z2247*ScoringModel!$B$26+Input!AA2247*ScoringModel!$B$27+Input!AB2247*ScoringModel!$B$28+Input!AC2247*ScoringModel!$B$29+Input!AD2247*ScoringModel!$B$30)*0.01,"")</f>
        <v/>
      </c>
    </row>
    <row r="2248" spans="1:16" x14ac:dyDescent="0.25">
      <c r="A2248" s="154" t="str">
        <f>IF(Input!A2248&lt;&gt;"",Input!A2248,"")</f>
        <v/>
      </c>
      <c r="B2248" s="154" t="str">
        <f>IF(Input!D2248&lt;&gt;"",CONCATENATE(Input!D2248,", ",Input!C2248),"")</f>
        <v/>
      </c>
      <c r="C2248" s="154" t="str">
        <f>IF(Input!E2248&lt;&gt;"",Input!E2248,"")</f>
        <v/>
      </c>
      <c r="D2248" s="155" t="str">
        <f>IF(Input!F2248&lt;&gt;"",Input!F2248,"")</f>
        <v/>
      </c>
      <c r="E2248" s="154" t="str">
        <f>IF(Input!I2248&lt;&gt;"",CONCATENATE(Input!I2248,", ",LEFT(Input!H2248,1)),"")</f>
        <v/>
      </c>
      <c r="F2248" s="156"/>
      <c r="G2248" s="157" t="str">
        <f t="shared" si="35"/>
        <v/>
      </c>
      <c r="H2248" s="154" t="str">
        <f>IF(A2248&lt;&gt;"",VLOOKUP(G2248,ScoreRanges!$C$4:$E$8,3),"")</f>
        <v/>
      </c>
      <c r="I2248" s="156"/>
      <c r="J2248" s="129" t="str">
        <f>IF(AND(ConversionTable!$F$2&lt;&gt;"",A2248&lt;&gt;""),VLOOKUP(G2248,ConversionTable!B$2:D$402,3),"")</f>
        <v/>
      </c>
      <c r="K2248" s="66" t="str">
        <f>IF(AND(ConversionTable!$F$2&lt;&gt;"",A2248&lt;&gt;""),VLOOKUP(J2248,ConversionTable!I$4:K$7,3),"")</f>
        <v/>
      </c>
      <c r="M2248" s="66" t="str">
        <f>IF(A2248&lt;&gt;"",(Input!AE2248*ScoringModel!$B$11+Input!AF2248*ScoringModel!$B$21+Input!AG2248*ScoringModel!$B$31)*0.01,"")</f>
        <v/>
      </c>
      <c r="N2248" s="66" t="str">
        <f>IF(A2248&lt;&gt;"",(Input!J2248*ScoringModel!$B$4+Input!K2248*ScoringModel!$B$5+Input!L2248*ScoringModel!$B$6+Input!M2248*ScoringModel!$B$7+Input!N2248*ScoringModel!$B$8+Input!O2248*ScoringModel!$B$9+Input!P2248*ScoringModel!$B$10)*0.01,"")</f>
        <v/>
      </c>
      <c r="O2248" s="66" t="str">
        <f>IF(A2248&lt;&gt;"",(Input!Q2248*ScoringModel!$B$14+Input!R2248*ScoringModel!$B$15+Input!S2248*ScoringModel!$B$16+Input!T2248*ScoringModel!$B$17+Input!U2248*ScoringModel!$B$18+Input!V2248*ScoringModel!$B$19+Input!W2248*ScoringModel!$B$20)*0.01,"")</f>
        <v/>
      </c>
      <c r="P2248" s="66" t="str">
        <f>IF(A2248&lt;&gt;"",(Input!X2248*ScoringModel!$B$24+Input!Y2248*ScoringModel!$B$25+Input!Z2248*ScoringModel!$B$26+Input!AA2248*ScoringModel!$B$27+Input!AB2248*ScoringModel!$B$28+Input!AC2248*ScoringModel!$B$29+Input!AD2248*ScoringModel!$B$30)*0.01,"")</f>
        <v/>
      </c>
    </row>
    <row r="2249" spans="1:16" x14ac:dyDescent="0.25">
      <c r="A2249" s="154" t="str">
        <f>IF(Input!A2249&lt;&gt;"",Input!A2249,"")</f>
        <v/>
      </c>
      <c r="B2249" s="154" t="str">
        <f>IF(Input!D2249&lt;&gt;"",CONCATENATE(Input!D2249,", ",Input!C2249),"")</f>
        <v/>
      </c>
      <c r="C2249" s="154" t="str">
        <f>IF(Input!E2249&lt;&gt;"",Input!E2249,"")</f>
        <v/>
      </c>
      <c r="D2249" s="155" t="str">
        <f>IF(Input!F2249&lt;&gt;"",Input!F2249,"")</f>
        <v/>
      </c>
      <c r="E2249" s="154" t="str">
        <f>IF(Input!I2249&lt;&gt;"",CONCATENATE(Input!I2249,", ",LEFT(Input!H2249,1)),"")</f>
        <v/>
      </c>
      <c r="F2249" s="156"/>
      <c r="G2249" s="157" t="str">
        <f t="shared" si="35"/>
        <v/>
      </c>
      <c r="H2249" s="154" t="str">
        <f>IF(A2249&lt;&gt;"",VLOOKUP(G2249,ScoreRanges!$C$4:$E$8,3),"")</f>
        <v/>
      </c>
      <c r="I2249" s="156"/>
      <c r="J2249" s="129" t="str">
        <f>IF(AND(ConversionTable!$F$2&lt;&gt;"",A2249&lt;&gt;""),VLOOKUP(G2249,ConversionTable!B$2:D$402,3),"")</f>
        <v/>
      </c>
      <c r="K2249" s="66" t="str">
        <f>IF(AND(ConversionTable!$F$2&lt;&gt;"",A2249&lt;&gt;""),VLOOKUP(J2249,ConversionTable!I$4:K$7,3),"")</f>
        <v/>
      </c>
      <c r="M2249" s="66" t="str">
        <f>IF(A2249&lt;&gt;"",(Input!AE2249*ScoringModel!$B$11+Input!AF2249*ScoringModel!$B$21+Input!AG2249*ScoringModel!$B$31)*0.01,"")</f>
        <v/>
      </c>
      <c r="N2249" s="66" t="str">
        <f>IF(A2249&lt;&gt;"",(Input!J2249*ScoringModel!$B$4+Input!K2249*ScoringModel!$B$5+Input!L2249*ScoringModel!$B$6+Input!M2249*ScoringModel!$B$7+Input!N2249*ScoringModel!$B$8+Input!O2249*ScoringModel!$B$9+Input!P2249*ScoringModel!$B$10)*0.01,"")</f>
        <v/>
      </c>
      <c r="O2249" s="66" t="str">
        <f>IF(A2249&lt;&gt;"",(Input!Q2249*ScoringModel!$B$14+Input!R2249*ScoringModel!$B$15+Input!S2249*ScoringModel!$B$16+Input!T2249*ScoringModel!$B$17+Input!U2249*ScoringModel!$B$18+Input!V2249*ScoringModel!$B$19+Input!W2249*ScoringModel!$B$20)*0.01,"")</f>
        <v/>
      </c>
      <c r="P2249" s="66" t="str">
        <f>IF(A2249&lt;&gt;"",(Input!X2249*ScoringModel!$B$24+Input!Y2249*ScoringModel!$B$25+Input!Z2249*ScoringModel!$B$26+Input!AA2249*ScoringModel!$B$27+Input!AB2249*ScoringModel!$B$28+Input!AC2249*ScoringModel!$B$29+Input!AD2249*ScoringModel!$B$30)*0.01,"")</f>
        <v/>
      </c>
    </row>
    <row r="2250" spans="1:16" x14ac:dyDescent="0.25">
      <c r="A2250" s="154" t="str">
        <f>IF(Input!A2250&lt;&gt;"",Input!A2250,"")</f>
        <v/>
      </c>
      <c r="B2250" s="154" t="str">
        <f>IF(Input!D2250&lt;&gt;"",CONCATENATE(Input!D2250,", ",Input!C2250),"")</f>
        <v/>
      </c>
      <c r="C2250" s="154" t="str">
        <f>IF(Input!E2250&lt;&gt;"",Input!E2250,"")</f>
        <v/>
      </c>
      <c r="D2250" s="155" t="str">
        <f>IF(Input!F2250&lt;&gt;"",Input!F2250,"")</f>
        <v/>
      </c>
      <c r="E2250" s="154" t="str">
        <f>IF(Input!I2250&lt;&gt;"",CONCATENATE(Input!I2250,", ",LEFT(Input!H2250,1)),"")</f>
        <v/>
      </c>
      <c r="F2250" s="156"/>
      <c r="G2250" s="157" t="str">
        <f t="shared" si="35"/>
        <v/>
      </c>
      <c r="H2250" s="154" t="str">
        <f>IF(A2250&lt;&gt;"",VLOOKUP(G2250,ScoreRanges!$C$4:$E$8,3),"")</f>
        <v/>
      </c>
      <c r="I2250" s="156"/>
      <c r="J2250" s="129" t="str">
        <f>IF(AND(ConversionTable!$F$2&lt;&gt;"",A2250&lt;&gt;""),VLOOKUP(G2250,ConversionTable!B$2:D$402,3),"")</f>
        <v/>
      </c>
      <c r="K2250" s="66" t="str">
        <f>IF(AND(ConversionTable!$F$2&lt;&gt;"",A2250&lt;&gt;""),VLOOKUP(J2250,ConversionTable!I$4:K$7,3),"")</f>
        <v/>
      </c>
      <c r="M2250" s="66" t="str">
        <f>IF(A2250&lt;&gt;"",(Input!AE2250*ScoringModel!$B$11+Input!AF2250*ScoringModel!$B$21+Input!AG2250*ScoringModel!$B$31)*0.01,"")</f>
        <v/>
      </c>
      <c r="N2250" s="66" t="str">
        <f>IF(A2250&lt;&gt;"",(Input!J2250*ScoringModel!$B$4+Input!K2250*ScoringModel!$B$5+Input!L2250*ScoringModel!$B$6+Input!M2250*ScoringModel!$B$7+Input!N2250*ScoringModel!$B$8+Input!O2250*ScoringModel!$B$9+Input!P2250*ScoringModel!$B$10)*0.01,"")</f>
        <v/>
      </c>
      <c r="O2250" s="66" t="str">
        <f>IF(A2250&lt;&gt;"",(Input!Q2250*ScoringModel!$B$14+Input!R2250*ScoringModel!$B$15+Input!S2250*ScoringModel!$B$16+Input!T2250*ScoringModel!$B$17+Input!U2250*ScoringModel!$B$18+Input!V2250*ScoringModel!$B$19+Input!W2250*ScoringModel!$B$20)*0.01,"")</f>
        <v/>
      </c>
      <c r="P2250" s="66" t="str">
        <f>IF(A2250&lt;&gt;"",(Input!X2250*ScoringModel!$B$24+Input!Y2250*ScoringModel!$B$25+Input!Z2250*ScoringModel!$B$26+Input!AA2250*ScoringModel!$B$27+Input!AB2250*ScoringModel!$B$28+Input!AC2250*ScoringModel!$B$29+Input!AD2250*ScoringModel!$B$30)*0.01,"")</f>
        <v/>
      </c>
    </row>
    <row r="2251" spans="1:16" x14ac:dyDescent="0.25">
      <c r="A2251" s="154" t="str">
        <f>IF(Input!A2251&lt;&gt;"",Input!A2251,"")</f>
        <v/>
      </c>
      <c r="B2251" s="154" t="str">
        <f>IF(Input!D2251&lt;&gt;"",CONCATENATE(Input!D2251,", ",Input!C2251),"")</f>
        <v/>
      </c>
      <c r="C2251" s="154" t="str">
        <f>IF(Input!E2251&lt;&gt;"",Input!E2251,"")</f>
        <v/>
      </c>
      <c r="D2251" s="155" t="str">
        <f>IF(Input!F2251&lt;&gt;"",Input!F2251,"")</f>
        <v/>
      </c>
      <c r="E2251" s="154" t="str">
        <f>IF(Input!I2251&lt;&gt;"",CONCATENATE(Input!I2251,", ",LEFT(Input!H2251,1)),"")</f>
        <v/>
      </c>
      <c r="F2251" s="156"/>
      <c r="G2251" s="157" t="str">
        <f t="shared" si="35"/>
        <v/>
      </c>
      <c r="H2251" s="154" t="str">
        <f>IF(A2251&lt;&gt;"",VLOOKUP(G2251,ScoreRanges!$C$4:$E$8,3),"")</f>
        <v/>
      </c>
      <c r="I2251" s="156"/>
      <c r="J2251" s="129" t="str">
        <f>IF(AND(ConversionTable!$F$2&lt;&gt;"",A2251&lt;&gt;""),VLOOKUP(G2251,ConversionTable!B$2:D$402,3),"")</f>
        <v/>
      </c>
      <c r="K2251" s="66" t="str">
        <f>IF(AND(ConversionTable!$F$2&lt;&gt;"",A2251&lt;&gt;""),VLOOKUP(J2251,ConversionTable!I$4:K$7,3),"")</f>
        <v/>
      </c>
      <c r="M2251" s="66" t="str">
        <f>IF(A2251&lt;&gt;"",(Input!AE2251*ScoringModel!$B$11+Input!AF2251*ScoringModel!$B$21+Input!AG2251*ScoringModel!$B$31)*0.01,"")</f>
        <v/>
      </c>
      <c r="N2251" s="66" t="str">
        <f>IF(A2251&lt;&gt;"",(Input!J2251*ScoringModel!$B$4+Input!K2251*ScoringModel!$B$5+Input!L2251*ScoringModel!$B$6+Input!M2251*ScoringModel!$B$7+Input!N2251*ScoringModel!$B$8+Input!O2251*ScoringModel!$B$9+Input!P2251*ScoringModel!$B$10)*0.01,"")</f>
        <v/>
      </c>
      <c r="O2251" s="66" t="str">
        <f>IF(A2251&lt;&gt;"",(Input!Q2251*ScoringModel!$B$14+Input!R2251*ScoringModel!$B$15+Input!S2251*ScoringModel!$B$16+Input!T2251*ScoringModel!$B$17+Input!U2251*ScoringModel!$B$18+Input!V2251*ScoringModel!$B$19+Input!W2251*ScoringModel!$B$20)*0.01,"")</f>
        <v/>
      </c>
      <c r="P2251" s="66" t="str">
        <f>IF(A2251&lt;&gt;"",(Input!X2251*ScoringModel!$B$24+Input!Y2251*ScoringModel!$B$25+Input!Z2251*ScoringModel!$B$26+Input!AA2251*ScoringModel!$B$27+Input!AB2251*ScoringModel!$B$28+Input!AC2251*ScoringModel!$B$29+Input!AD2251*ScoringModel!$B$30)*0.01,"")</f>
        <v/>
      </c>
    </row>
    <row r="2252" spans="1:16" x14ac:dyDescent="0.25">
      <c r="A2252" s="154" t="str">
        <f>IF(Input!A2252&lt;&gt;"",Input!A2252,"")</f>
        <v/>
      </c>
      <c r="B2252" s="154" t="str">
        <f>IF(Input!D2252&lt;&gt;"",CONCATENATE(Input!D2252,", ",Input!C2252),"")</f>
        <v/>
      </c>
      <c r="C2252" s="154" t="str">
        <f>IF(Input!E2252&lt;&gt;"",Input!E2252,"")</f>
        <v/>
      </c>
      <c r="D2252" s="155" t="str">
        <f>IF(Input!F2252&lt;&gt;"",Input!F2252,"")</f>
        <v/>
      </c>
      <c r="E2252" s="154" t="str">
        <f>IF(Input!I2252&lt;&gt;"",CONCATENATE(Input!I2252,", ",LEFT(Input!H2252,1)),"")</f>
        <v/>
      </c>
      <c r="F2252" s="156"/>
      <c r="G2252" s="157" t="str">
        <f t="shared" si="35"/>
        <v/>
      </c>
      <c r="H2252" s="154" t="str">
        <f>IF(A2252&lt;&gt;"",VLOOKUP(G2252,ScoreRanges!$C$4:$E$8,3),"")</f>
        <v/>
      </c>
      <c r="I2252" s="156"/>
      <c r="J2252" s="129" t="str">
        <f>IF(AND(ConversionTable!$F$2&lt;&gt;"",A2252&lt;&gt;""),VLOOKUP(G2252,ConversionTable!B$2:D$402,3),"")</f>
        <v/>
      </c>
      <c r="K2252" s="66" t="str">
        <f>IF(AND(ConversionTable!$F$2&lt;&gt;"",A2252&lt;&gt;""),VLOOKUP(J2252,ConversionTable!I$4:K$7,3),"")</f>
        <v/>
      </c>
      <c r="M2252" s="66" t="str">
        <f>IF(A2252&lt;&gt;"",(Input!AE2252*ScoringModel!$B$11+Input!AF2252*ScoringModel!$B$21+Input!AG2252*ScoringModel!$B$31)*0.01,"")</f>
        <v/>
      </c>
      <c r="N2252" s="66" t="str">
        <f>IF(A2252&lt;&gt;"",(Input!J2252*ScoringModel!$B$4+Input!K2252*ScoringModel!$B$5+Input!L2252*ScoringModel!$B$6+Input!M2252*ScoringModel!$B$7+Input!N2252*ScoringModel!$B$8+Input!O2252*ScoringModel!$B$9+Input!P2252*ScoringModel!$B$10)*0.01,"")</f>
        <v/>
      </c>
      <c r="O2252" s="66" t="str">
        <f>IF(A2252&lt;&gt;"",(Input!Q2252*ScoringModel!$B$14+Input!R2252*ScoringModel!$B$15+Input!S2252*ScoringModel!$B$16+Input!T2252*ScoringModel!$B$17+Input!U2252*ScoringModel!$B$18+Input!V2252*ScoringModel!$B$19+Input!W2252*ScoringModel!$B$20)*0.01,"")</f>
        <v/>
      </c>
      <c r="P2252" s="66" t="str">
        <f>IF(A2252&lt;&gt;"",(Input!X2252*ScoringModel!$B$24+Input!Y2252*ScoringModel!$B$25+Input!Z2252*ScoringModel!$B$26+Input!AA2252*ScoringModel!$B$27+Input!AB2252*ScoringModel!$B$28+Input!AC2252*ScoringModel!$B$29+Input!AD2252*ScoringModel!$B$30)*0.01,"")</f>
        <v/>
      </c>
    </row>
    <row r="2253" spans="1:16" x14ac:dyDescent="0.25">
      <c r="A2253" s="154" t="str">
        <f>IF(Input!A2253&lt;&gt;"",Input!A2253,"")</f>
        <v/>
      </c>
      <c r="B2253" s="154" t="str">
        <f>IF(Input!D2253&lt;&gt;"",CONCATENATE(Input!D2253,", ",Input!C2253),"")</f>
        <v/>
      </c>
      <c r="C2253" s="154" t="str">
        <f>IF(Input!E2253&lt;&gt;"",Input!E2253,"")</f>
        <v/>
      </c>
      <c r="D2253" s="155" t="str">
        <f>IF(Input!F2253&lt;&gt;"",Input!F2253,"")</f>
        <v/>
      </c>
      <c r="E2253" s="154" t="str">
        <f>IF(Input!I2253&lt;&gt;"",CONCATENATE(Input!I2253,", ",LEFT(Input!H2253,1)),"")</f>
        <v/>
      </c>
      <c r="F2253" s="156"/>
      <c r="G2253" s="157" t="str">
        <f t="shared" si="35"/>
        <v/>
      </c>
      <c r="H2253" s="154" t="str">
        <f>IF(A2253&lt;&gt;"",VLOOKUP(G2253,ScoreRanges!$C$4:$E$8,3),"")</f>
        <v/>
      </c>
      <c r="I2253" s="156"/>
      <c r="J2253" s="129" t="str">
        <f>IF(AND(ConversionTable!$F$2&lt;&gt;"",A2253&lt;&gt;""),VLOOKUP(G2253,ConversionTable!B$2:D$402,3),"")</f>
        <v/>
      </c>
      <c r="K2253" s="66" t="str">
        <f>IF(AND(ConversionTable!$F$2&lt;&gt;"",A2253&lt;&gt;""),VLOOKUP(J2253,ConversionTable!I$4:K$7,3),"")</f>
        <v/>
      </c>
      <c r="M2253" s="66" t="str">
        <f>IF(A2253&lt;&gt;"",(Input!AE2253*ScoringModel!$B$11+Input!AF2253*ScoringModel!$B$21+Input!AG2253*ScoringModel!$B$31)*0.01,"")</f>
        <v/>
      </c>
      <c r="N2253" s="66" t="str">
        <f>IF(A2253&lt;&gt;"",(Input!J2253*ScoringModel!$B$4+Input!K2253*ScoringModel!$B$5+Input!L2253*ScoringModel!$B$6+Input!M2253*ScoringModel!$B$7+Input!N2253*ScoringModel!$B$8+Input!O2253*ScoringModel!$B$9+Input!P2253*ScoringModel!$B$10)*0.01,"")</f>
        <v/>
      </c>
      <c r="O2253" s="66" t="str">
        <f>IF(A2253&lt;&gt;"",(Input!Q2253*ScoringModel!$B$14+Input!R2253*ScoringModel!$B$15+Input!S2253*ScoringModel!$B$16+Input!T2253*ScoringModel!$B$17+Input!U2253*ScoringModel!$B$18+Input!V2253*ScoringModel!$B$19+Input!W2253*ScoringModel!$B$20)*0.01,"")</f>
        <v/>
      </c>
      <c r="P2253" s="66" t="str">
        <f>IF(A2253&lt;&gt;"",(Input!X2253*ScoringModel!$B$24+Input!Y2253*ScoringModel!$B$25+Input!Z2253*ScoringModel!$B$26+Input!AA2253*ScoringModel!$B$27+Input!AB2253*ScoringModel!$B$28+Input!AC2253*ScoringModel!$B$29+Input!AD2253*ScoringModel!$B$30)*0.01,"")</f>
        <v/>
      </c>
    </row>
    <row r="2254" spans="1:16" x14ac:dyDescent="0.25">
      <c r="A2254" s="154" t="str">
        <f>IF(Input!A2254&lt;&gt;"",Input!A2254,"")</f>
        <v/>
      </c>
      <c r="B2254" s="154" t="str">
        <f>IF(Input!D2254&lt;&gt;"",CONCATENATE(Input!D2254,", ",Input!C2254),"")</f>
        <v/>
      </c>
      <c r="C2254" s="154" t="str">
        <f>IF(Input!E2254&lt;&gt;"",Input!E2254,"")</f>
        <v/>
      </c>
      <c r="D2254" s="155" t="str">
        <f>IF(Input!F2254&lt;&gt;"",Input!F2254,"")</f>
        <v/>
      </c>
      <c r="E2254" s="154" t="str">
        <f>IF(Input!I2254&lt;&gt;"",CONCATENATE(Input!I2254,", ",LEFT(Input!H2254,1)),"")</f>
        <v/>
      </c>
      <c r="F2254" s="156"/>
      <c r="G2254" s="157" t="str">
        <f t="shared" si="35"/>
        <v/>
      </c>
      <c r="H2254" s="154" t="str">
        <f>IF(A2254&lt;&gt;"",VLOOKUP(G2254,ScoreRanges!$C$4:$E$8,3),"")</f>
        <v/>
      </c>
      <c r="I2254" s="156"/>
      <c r="J2254" s="129" t="str">
        <f>IF(AND(ConversionTable!$F$2&lt;&gt;"",A2254&lt;&gt;""),VLOOKUP(G2254,ConversionTable!B$2:D$402,3),"")</f>
        <v/>
      </c>
      <c r="K2254" s="66" t="str">
        <f>IF(AND(ConversionTable!$F$2&lt;&gt;"",A2254&lt;&gt;""),VLOOKUP(J2254,ConversionTable!I$4:K$7,3),"")</f>
        <v/>
      </c>
      <c r="M2254" s="66" t="str">
        <f>IF(A2254&lt;&gt;"",(Input!AE2254*ScoringModel!$B$11+Input!AF2254*ScoringModel!$B$21+Input!AG2254*ScoringModel!$B$31)*0.01,"")</f>
        <v/>
      </c>
      <c r="N2254" s="66" t="str">
        <f>IF(A2254&lt;&gt;"",(Input!J2254*ScoringModel!$B$4+Input!K2254*ScoringModel!$B$5+Input!L2254*ScoringModel!$B$6+Input!M2254*ScoringModel!$B$7+Input!N2254*ScoringModel!$B$8+Input!O2254*ScoringModel!$B$9+Input!P2254*ScoringModel!$B$10)*0.01,"")</f>
        <v/>
      </c>
      <c r="O2254" s="66" t="str">
        <f>IF(A2254&lt;&gt;"",(Input!Q2254*ScoringModel!$B$14+Input!R2254*ScoringModel!$B$15+Input!S2254*ScoringModel!$B$16+Input!T2254*ScoringModel!$B$17+Input!U2254*ScoringModel!$B$18+Input!V2254*ScoringModel!$B$19+Input!W2254*ScoringModel!$B$20)*0.01,"")</f>
        <v/>
      </c>
      <c r="P2254" s="66" t="str">
        <f>IF(A2254&lt;&gt;"",(Input!X2254*ScoringModel!$B$24+Input!Y2254*ScoringModel!$B$25+Input!Z2254*ScoringModel!$B$26+Input!AA2254*ScoringModel!$B$27+Input!AB2254*ScoringModel!$B$28+Input!AC2254*ScoringModel!$B$29+Input!AD2254*ScoringModel!$B$30)*0.01,"")</f>
        <v/>
      </c>
    </row>
    <row r="2255" spans="1:16" x14ac:dyDescent="0.25">
      <c r="A2255" s="154" t="str">
        <f>IF(Input!A2255&lt;&gt;"",Input!A2255,"")</f>
        <v/>
      </c>
      <c r="B2255" s="154" t="str">
        <f>IF(Input!D2255&lt;&gt;"",CONCATENATE(Input!D2255,", ",Input!C2255),"")</f>
        <v/>
      </c>
      <c r="C2255" s="154" t="str">
        <f>IF(Input!E2255&lt;&gt;"",Input!E2255,"")</f>
        <v/>
      </c>
      <c r="D2255" s="155" t="str">
        <f>IF(Input!F2255&lt;&gt;"",Input!F2255,"")</f>
        <v/>
      </c>
      <c r="E2255" s="154" t="str">
        <f>IF(Input!I2255&lt;&gt;"",CONCATENATE(Input!I2255,", ",LEFT(Input!H2255,1)),"")</f>
        <v/>
      </c>
      <c r="F2255" s="156"/>
      <c r="G2255" s="157" t="str">
        <f t="shared" si="35"/>
        <v/>
      </c>
      <c r="H2255" s="154" t="str">
        <f>IF(A2255&lt;&gt;"",VLOOKUP(G2255,ScoreRanges!$C$4:$E$8,3),"")</f>
        <v/>
      </c>
      <c r="I2255" s="156"/>
      <c r="J2255" s="129" t="str">
        <f>IF(AND(ConversionTable!$F$2&lt;&gt;"",A2255&lt;&gt;""),VLOOKUP(G2255,ConversionTable!B$2:D$402,3),"")</f>
        <v/>
      </c>
      <c r="K2255" s="66" t="str">
        <f>IF(AND(ConversionTable!$F$2&lt;&gt;"",A2255&lt;&gt;""),VLOOKUP(J2255,ConversionTable!I$4:K$7,3),"")</f>
        <v/>
      </c>
      <c r="M2255" s="66" t="str">
        <f>IF(A2255&lt;&gt;"",(Input!AE2255*ScoringModel!$B$11+Input!AF2255*ScoringModel!$B$21+Input!AG2255*ScoringModel!$B$31)*0.01,"")</f>
        <v/>
      </c>
      <c r="N2255" s="66" t="str">
        <f>IF(A2255&lt;&gt;"",(Input!J2255*ScoringModel!$B$4+Input!K2255*ScoringModel!$B$5+Input!L2255*ScoringModel!$B$6+Input!M2255*ScoringModel!$B$7+Input!N2255*ScoringModel!$B$8+Input!O2255*ScoringModel!$B$9+Input!P2255*ScoringModel!$B$10)*0.01,"")</f>
        <v/>
      </c>
      <c r="O2255" s="66" t="str">
        <f>IF(A2255&lt;&gt;"",(Input!Q2255*ScoringModel!$B$14+Input!R2255*ScoringModel!$B$15+Input!S2255*ScoringModel!$B$16+Input!T2255*ScoringModel!$B$17+Input!U2255*ScoringModel!$B$18+Input!V2255*ScoringModel!$B$19+Input!W2255*ScoringModel!$B$20)*0.01,"")</f>
        <v/>
      </c>
      <c r="P2255" s="66" t="str">
        <f>IF(A2255&lt;&gt;"",(Input!X2255*ScoringModel!$B$24+Input!Y2255*ScoringModel!$B$25+Input!Z2255*ScoringModel!$B$26+Input!AA2255*ScoringModel!$B$27+Input!AB2255*ScoringModel!$B$28+Input!AC2255*ScoringModel!$B$29+Input!AD2255*ScoringModel!$B$30)*0.01,"")</f>
        <v/>
      </c>
    </row>
    <row r="2256" spans="1:16" x14ac:dyDescent="0.25">
      <c r="A2256" s="154" t="str">
        <f>IF(Input!A2256&lt;&gt;"",Input!A2256,"")</f>
        <v/>
      </c>
      <c r="B2256" s="154" t="str">
        <f>IF(Input!D2256&lt;&gt;"",CONCATENATE(Input!D2256,", ",Input!C2256),"")</f>
        <v/>
      </c>
      <c r="C2256" s="154" t="str">
        <f>IF(Input!E2256&lt;&gt;"",Input!E2256,"")</f>
        <v/>
      </c>
      <c r="D2256" s="155" t="str">
        <f>IF(Input!F2256&lt;&gt;"",Input!F2256,"")</f>
        <v/>
      </c>
      <c r="E2256" s="154" t="str">
        <f>IF(Input!I2256&lt;&gt;"",CONCATENATE(Input!I2256,", ",LEFT(Input!H2256,1)),"")</f>
        <v/>
      </c>
      <c r="F2256" s="156"/>
      <c r="G2256" s="157" t="str">
        <f t="shared" si="35"/>
        <v/>
      </c>
      <c r="H2256" s="154" t="str">
        <f>IF(A2256&lt;&gt;"",VLOOKUP(G2256,ScoreRanges!$C$4:$E$8,3),"")</f>
        <v/>
      </c>
      <c r="I2256" s="156"/>
      <c r="J2256" s="129" t="str">
        <f>IF(AND(ConversionTable!$F$2&lt;&gt;"",A2256&lt;&gt;""),VLOOKUP(G2256,ConversionTable!B$2:D$402,3),"")</f>
        <v/>
      </c>
      <c r="K2256" s="66" t="str">
        <f>IF(AND(ConversionTable!$F$2&lt;&gt;"",A2256&lt;&gt;""),VLOOKUP(J2256,ConversionTable!I$4:K$7,3),"")</f>
        <v/>
      </c>
      <c r="M2256" s="66" t="str">
        <f>IF(A2256&lt;&gt;"",(Input!AE2256*ScoringModel!$B$11+Input!AF2256*ScoringModel!$B$21+Input!AG2256*ScoringModel!$B$31)*0.01,"")</f>
        <v/>
      </c>
      <c r="N2256" s="66" t="str">
        <f>IF(A2256&lt;&gt;"",(Input!J2256*ScoringModel!$B$4+Input!K2256*ScoringModel!$B$5+Input!L2256*ScoringModel!$B$6+Input!M2256*ScoringModel!$B$7+Input!N2256*ScoringModel!$B$8+Input!O2256*ScoringModel!$B$9+Input!P2256*ScoringModel!$B$10)*0.01,"")</f>
        <v/>
      </c>
      <c r="O2256" s="66" t="str">
        <f>IF(A2256&lt;&gt;"",(Input!Q2256*ScoringModel!$B$14+Input!R2256*ScoringModel!$B$15+Input!S2256*ScoringModel!$B$16+Input!T2256*ScoringModel!$B$17+Input!U2256*ScoringModel!$B$18+Input!V2256*ScoringModel!$B$19+Input!W2256*ScoringModel!$B$20)*0.01,"")</f>
        <v/>
      </c>
      <c r="P2256" s="66" t="str">
        <f>IF(A2256&lt;&gt;"",(Input!X2256*ScoringModel!$B$24+Input!Y2256*ScoringModel!$B$25+Input!Z2256*ScoringModel!$B$26+Input!AA2256*ScoringModel!$B$27+Input!AB2256*ScoringModel!$B$28+Input!AC2256*ScoringModel!$B$29+Input!AD2256*ScoringModel!$B$30)*0.01,"")</f>
        <v/>
      </c>
    </row>
    <row r="2257" spans="1:16" x14ac:dyDescent="0.25">
      <c r="A2257" s="154" t="str">
        <f>IF(Input!A2257&lt;&gt;"",Input!A2257,"")</f>
        <v/>
      </c>
      <c r="B2257" s="154" t="str">
        <f>IF(Input!D2257&lt;&gt;"",CONCATENATE(Input!D2257,", ",Input!C2257),"")</f>
        <v/>
      </c>
      <c r="C2257" s="154" t="str">
        <f>IF(Input!E2257&lt;&gt;"",Input!E2257,"")</f>
        <v/>
      </c>
      <c r="D2257" s="155" t="str">
        <f>IF(Input!F2257&lt;&gt;"",Input!F2257,"")</f>
        <v/>
      </c>
      <c r="E2257" s="154" t="str">
        <f>IF(Input!I2257&lt;&gt;"",CONCATENATE(Input!I2257,", ",LEFT(Input!H2257,1)),"")</f>
        <v/>
      </c>
      <c r="F2257" s="156"/>
      <c r="G2257" s="157" t="str">
        <f t="shared" si="35"/>
        <v/>
      </c>
      <c r="H2257" s="154" t="str">
        <f>IF(A2257&lt;&gt;"",VLOOKUP(G2257,ScoreRanges!$C$4:$E$8,3),"")</f>
        <v/>
      </c>
      <c r="I2257" s="156"/>
      <c r="J2257" s="129" t="str">
        <f>IF(AND(ConversionTable!$F$2&lt;&gt;"",A2257&lt;&gt;""),VLOOKUP(G2257,ConversionTable!B$2:D$402,3),"")</f>
        <v/>
      </c>
      <c r="K2257" s="66" t="str">
        <f>IF(AND(ConversionTable!$F$2&lt;&gt;"",A2257&lt;&gt;""),VLOOKUP(J2257,ConversionTable!I$4:K$7,3),"")</f>
        <v/>
      </c>
      <c r="M2257" s="66" t="str">
        <f>IF(A2257&lt;&gt;"",(Input!AE2257*ScoringModel!$B$11+Input!AF2257*ScoringModel!$B$21+Input!AG2257*ScoringModel!$B$31)*0.01,"")</f>
        <v/>
      </c>
      <c r="N2257" s="66" t="str">
        <f>IF(A2257&lt;&gt;"",(Input!J2257*ScoringModel!$B$4+Input!K2257*ScoringModel!$B$5+Input!L2257*ScoringModel!$B$6+Input!M2257*ScoringModel!$B$7+Input!N2257*ScoringModel!$B$8+Input!O2257*ScoringModel!$B$9+Input!P2257*ScoringModel!$B$10)*0.01,"")</f>
        <v/>
      </c>
      <c r="O2257" s="66" t="str">
        <f>IF(A2257&lt;&gt;"",(Input!Q2257*ScoringModel!$B$14+Input!R2257*ScoringModel!$B$15+Input!S2257*ScoringModel!$B$16+Input!T2257*ScoringModel!$B$17+Input!U2257*ScoringModel!$B$18+Input!V2257*ScoringModel!$B$19+Input!W2257*ScoringModel!$B$20)*0.01,"")</f>
        <v/>
      </c>
      <c r="P2257" s="66" t="str">
        <f>IF(A2257&lt;&gt;"",(Input!X2257*ScoringModel!$B$24+Input!Y2257*ScoringModel!$B$25+Input!Z2257*ScoringModel!$B$26+Input!AA2257*ScoringModel!$B$27+Input!AB2257*ScoringModel!$B$28+Input!AC2257*ScoringModel!$B$29+Input!AD2257*ScoringModel!$B$30)*0.01,"")</f>
        <v/>
      </c>
    </row>
    <row r="2258" spans="1:16" x14ac:dyDescent="0.25">
      <c r="A2258" s="154" t="str">
        <f>IF(Input!A2258&lt;&gt;"",Input!A2258,"")</f>
        <v/>
      </c>
      <c r="B2258" s="154" t="str">
        <f>IF(Input!D2258&lt;&gt;"",CONCATENATE(Input!D2258,", ",Input!C2258),"")</f>
        <v/>
      </c>
      <c r="C2258" s="154" t="str">
        <f>IF(Input!E2258&lt;&gt;"",Input!E2258,"")</f>
        <v/>
      </c>
      <c r="D2258" s="155" t="str">
        <f>IF(Input!F2258&lt;&gt;"",Input!F2258,"")</f>
        <v/>
      </c>
      <c r="E2258" s="154" t="str">
        <f>IF(Input!I2258&lt;&gt;"",CONCATENATE(Input!I2258,", ",LEFT(Input!H2258,1)),"")</f>
        <v/>
      </c>
      <c r="F2258" s="156"/>
      <c r="G2258" s="157" t="str">
        <f t="shared" si="35"/>
        <v/>
      </c>
      <c r="H2258" s="154" t="str">
        <f>IF(A2258&lt;&gt;"",VLOOKUP(G2258,ScoreRanges!$C$4:$E$8,3),"")</f>
        <v/>
      </c>
      <c r="I2258" s="156"/>
      <c r="J2258" s="129" t="str">
        <f>IF(AND(ConversionTable!$F$2&lt;&gt;"",A2258&lt;&gt;""),VLOOKUP(G2258,ConversionTable!B$2:D$402,3),"")</f>
        <v/>
      </c>
      <c r="K2258" s="66" t="str">
        <f>IF(AND(ConversionTable!$F$2&lt;&gt;"",A2258&lt;&gt;""),VLOOKUP(J2258,ConversionTable!I$4:K$7,3),"")</f>
        <v/>
      </c>
      <c r="M2258" s="66" t="str">
        <f>IF(A2258&lt;&gt;"",(Input!AE2258*ScoringModel!$B$11+Input!AF2258*ScoringModel!$B$21+Input!AG2258*ScoringModel!$B$31)*0.01,"")</f>
        <v/>
      </c>
      <c r="N2258" s="66" t="str">
        <f>IF(A2258&lt;&gt;"",(Input!J2258*ScoringModel!$B$4+Input!K2258*ScoringModel!$B$5+Input!L2258*ScoringModel!$B$6+Input!M2258*ScoringModel!$B$7+Input!N2258*ScoringModel!$B$8+Input!O2258*ScoringModel!$B$9+Input!P2258*ScoringModel!$B$10)*0.01,"")</f>
        <v/>
      </c>
      <c r="O2258" s="66" t="str">
        <f>IF(A2258&lt;&gt;"",(Input!Q2258*ScoringModel!$B$14+Input!R2258*ScoringModel!$B$15+Input!S2258*ScoringModel!$B$16+Input!T2258*ScoringModel!$B$17+Input!U2258*ScoringModel!$B$18+Input!V2258*ScoringModel!$B$19+Input!W2258*ScoringModel!$B$20)*0.01,"")</f>
        <v/>
      </c>
      <c r="P2258" s="66" t="str">
        <f>IF(A2258&lt;&gt;"",(Input!X2258*ScoringModel!$B$24+Input!Y2258*ScoringModel!$B$25+Input!Z2258*ScoringModel!$B$26+Input!AA2258*ScoringModel!$B$27+Input!AB2258*ScoringModel!$B$28+Input!AC2258*ScoringModel!$B$29+Input!AD2258*ScoringModel!$B$30)*0.01,"")</f>
        <v/>
      </c>
    </row>
    <row r="2259" spans="1:16" x14ac:dyDescent="0.25">
      <c r="A2259" s="154" t="str">
        <f>IF(Input!A2259&lt;&gt;"",Input!A2259,"")</f>
        <v/>
      </c>
      <c r="B2259" s="154" t="str">
        <f>IF(Input!D2259&lt;&gt;"",CONCATENATE(Input!D2259,", ",Input!C2259),"")</f>
        <v/>
      </c>
      <c r="C2259" s="154" t="str">
        <f>IF(Input!E2259&lt;&gt;"",Input!E2259,"")</f>
        <v/>
      </c>
      <c r="D2259" s="155" t="str">
        <f>IF(Input!F2259&lt;&gt;"",Input!F2259,"")</f>
        <v/>
      </c>
      <c r="E2259" s="154" t="str">
        <f>IF(Input!I2259&lt;&gt;"",CONCATENATE(Input!I2259,", ",LEFT(Input!H2259,1)),"")</f>
        <v/>
      </c>
      <c r="F2259" s="156"/>
      <c r="G2259" s="157" t="str">
        <f t="shared" si="35"/>
        <v/>
      </c>
      <c r="H2259" s="154" t="str">
        <f>IF(A2259&lt;&gt;"",VLOOKUP(G2259,ScoreRanges!$C$4:$E$8,3),"")</f>
        <v/>
      </c>
      <c r="I2259" s="156"/>
      <c r="J2259" s="129" t="str">
        <f>IF(AND(ConversionTable!$F$2&lt;&gt;"",A2259&lt;&gt;""),VLOOKUP(G2259,ConversionTable!B$2:D$402,3),"")</f>
        <v/>
      </c>
      <c r="K2259" s="66" t="str">
        <f>IF(AND(ConversionTable!$F$2&lt;&gt;"",A2259&lt;&gt;""),VLOOKUP(J2259,ConversionTable!I$4:K$7,3),"")</f>
        <v/>
      </c>
      <c r="M2259" s="66" t="str">
        <f>IF(A2259&lt;&gt;"",(Input!AE2259*ScoringModel!$B$11+Input!AF2259*ScoringModel!$B$21+Input!AG2259*ScoringModel!$B$31)*0.01,"")</f>
        <v/>
      </c>
      <c r="N2259" s="66" t="str">
        <f>IF(A2259&lt;&gt;"",(Input!J2259*ScoringModel!$B$4+Input!K2259*ScoringModel!$B$5+Input!L2259*ScoringModel!$B$6+Input!M2259*ScoringModel!$B$7+Input!N2259*ScoringModel!$B$8+Input!O2259*ScoringModel!$B$9+Input!P2259*ScoringModel!$B$10)*0.01,"")</f>
        <v/>
      </c>
      <c r="O2259" s="66" t="str">
        <f>IF(A2259&lt;&gt;"",(Input!Q2259*ScoringModel!$B$14+Input!R2259*ScoringModel!$B$15+Input!S2259*ScoringModel!$B$16+Input!T2259*ScoringModel!$B$17+Input!U2259*ScoringModel!$B$18+Input!V2259*ScoringModel!$B$19+Input!W2259*ScoringModel!$B$20)*0.01,"")</f>
        <v/>
      </c>
      <c r="P2259" s="66" t="str">
        <f>IF(A2259&lt;&gt;"",(Input!X2259*ScoringModel!$B$24+Input!Y2259*ScoringModel!$B$25+Input!Z2259*ScoringModel!$B$26+Input!AA2259*ScoringModel!$B$27+Input!AB2259*ScoringModel!$B$28+Input!AC2259*ScoringModel!$B$29+Input!AD2259*ScoringModel!$B$30)*0.01,"")</f>
        <v/>
      </c>
    </row>
    <row r="2260" spans="1:16" x14ac:dyDescent="0.25">
      <c r="A2260" s="154" t="str">
        <f>IF(Input!A2260&lt;&gt;"",Input!A2260,"")</f>
        <v/>
      </c>
      <c r="B2260" s="154" t="str">
        <f>IF(Input!D2260&lt;&gt;"",CONCATENATE(Input!D2260,", ",Input!C2260),"")</f>
        <v/>
      </c>
      <c r="C2260" s="154" t="str">
        <f>IF(Input!E2260&lt;&gt;"",Input!E2260,"")</f>
        <v/>
      </c>
      <c r="D2260" s="155" t="str">
        <f>IF(Input!F2260&lt;&gt;"",Input!F2260,"")</f>
        <v/>
      </c>
      <c r="E2260" s="154" t="str">
        <f>IF(Input!I2260&lt;&gt;"",CONCATENATE(Input!I2260,", ",LEFT(Input!H2260,1)),"")</f>
        <v/>
      </c>
      <c r="F2260" s="156"/>
      <c r="G2260" s="157" t="str">
        <f t="shared" si="35"/>
        <v/>
      </c>
      <c r="H2260" s="154" t="str">
        <f>IF(A2260&lt;&gt;"",VLOOKUP(G2260,ScoreRanges!$C$4:$E$8,3),"")</f>
        <v/>
      </c>
      <c r="I2260" s="156"/>
      <c r="J2260" s="129" t="str">
        <f>IF(AND(ConversionTable!$F$2&lt;&gt;"",A2260&lt;&gt;""),VLOOKUP(G2260,ConversionTable!B$2:D$402,3),"")</f>
        <v/>
      </c>
      <c r="K2260" s="66" t="str">
        <f>IF(AND(ConversionTable!$F$2&lt;&gt;"",A2260&lt;&gt;""),VLOOKUP(J2260,ConversionTable!I$4:K$7,3),"")</f>
        <v/>
      </c>
      <c r="M2260" s="66" t="str">
        <f>IF(A2260&lt;&gt;"",(Input!AE2260*ScoringModel!$B$11+Input!AF2260*ScoringModel!$B$21+Input!AG2260*ScoringModel!$B$31)*0.01,"")</f>
        <v/>
      </c>
      <c r="N2260" s="66" t="str">
        <f>IF(A2260&lt;&gt;"",(Input!J2260*ScoringModel!$B$4+Input!K2260*ScoringModel!$B$5+Input!L2260*ScoringModel!$B$6+Input!M2260*ScoringModel!$B$7+Input!N2260*ScoringModel!$B$8+Input!O2260*ScoringModel!$B$9+Input!P2260*ScoringModel!$B$10)*0.01,"")</f>
        <v/>
      </c>
      <c r="O2260" s="66" t="str">
        <f>IF(A2260&lt;&gt;"",(Input!Q2260*ScoringModel!$B$14+Input!R2260*ScoringModel!$B$15+Input!S2260*ScoringModel!$B$16+Input!T2260*ScoringModel!$B$17+Input!U2260*ScoringModel!$B$18+Input!V2260*ScoringModel!$B$19+Input!W2260*ScoringModel!$B$20)*0.01,"")</f>
        <v/>
      </c>
      <c r="P2260" s="66" t="str">
        <f>IF(A2260&lt;&gt;"",(Input!X2260*ScoringModel!$B$24+Input!Y2260*ScoringModel!$B$25+Input!Z2260*ScoringModel!$B$26+Input!AA2260*ScoringModel!$B$27+Input!AB2260*ScoringModel!$B$28+Input!AC2260*ScoringModel!$B$29+Input!AD2260*ScoringModel!$B$30)*0.01,"")</f>
        <v/>
      </c>
    </row>
    <row r="2261" spans="1:16" x14ac:dyDescent="0.25">
      <c r="A2261" s="154" t="str">
        <f>IF(Input!A2261&lt;&gt;"",Input!A2261,"")</f>
        <v/>
      </c>
      <c r="B2261" s="154" t="str">
        <f>IF(Input!D2261&lt;&gt;"",CONCATENATE(Input!D2261,", ",Input!C2261),"")</f>
        <v/>
      </c>
      <c r="C2261" s="154" t="str">
        <f>IF(Input!E2261&lt;&gt;"",Input!E2261,"")</f>
        <v/>
      </c>
      <c r="D2261" s="155" t="str">
        <f>IF(Input!F2261&lt;&gt;"",Input!F2261,"")</f>
        <v/>
      </c>
      <c r="E2261" s="154" t="str">
        <f>IF(Input!I2261&lt;&gt;"",CONCATENATE(Input!I2261,", ",LEFT(Input!H2261,1)),"")</f>
        <v/>
      </c>
      <c r="F2261" s="156"/>
      <c r="G2261" s="157" t="str">
        <f t="shared" si="35"/>
        <v/>
      </c>
      <c r="H2261" s="154" t="str">
        <f>IF(A2261&lt;&gt;"",VLOOKUP(G2261,ScoreRanges!$C$4:$E$8,3),"")</f>
        <v/>
      </c>
      <c r="I2261" s="156"/>
      <c r="J2261" s="129" t="str">
        <f>IF(AND(ConversionTable!$F$2&lt;&gt;"",A2261&lt;&gt;""),VLOOKUP(G2261,ConversionTable!B$2:D$402,3),"")</f>
        <v/>
      </c>
      <c r="K2261" s="66" t="str">
        <f>IF(AND(ConversionTable!$F$2&lt;&gt;"",A2261&lt;&gt;""),VLOOKUP(J2261,ConversionTable!I$4:K$7,3),"")</f>
        <v/>
      </c>
      <c r="M2261" s="66" t="str">
        <f>IF(A2261&lt;&gt;"",(Input!AE2261*ScoringModel!$B$11+Input!AF2261*ScoringModel!$B$21+Input!AG2261*ScoringModel!$B$31)*0.01,"")</f>
        <v/>
      </c>
      <c r="N2261" s="66" t="str">
        <f>IF(A2261&lt;&gt;"",(Input!J2261*ScoringModel!$B$4+Input!K2261*ScoringModel!$B$5+Input!L2261*ScoringModel!$B$6+Input!M2261*ScoringModel!$B$7+Input!N2261*ScoringModel!$B$8+Input!O2261*ScoringModel!$B$9+Input!P2261*ScoringModel!$B$10)*0.01,"")</f>
        <v/>
      </c>
      <c r="O2261" s="66" t="str">
        <f>IF(A2261&lt;&gt;"",(Input!Q2261*ScoringModel!$B$14+Input!R2261*ScoringModel!$B$15+Input!S2261*ScoringModel!$B$16+Input!T2261*ScoringModel!$B$17+Input!U2261*ScoringModel!$B$18+Input!V2261*ScoringModel!$B$19+Input!W2261*ScoringModel!$B$20)*0.01,"")</f>
        <v/>
      </c>
      <c r="P2261" s="66" t="str">
        <f>IF(A2261&lt;&gt;"",(Input!X2261*ScoringModel!$B$24+Input!Y2261*ScoringModel!$B$25+Input!Z2261*ScoringModel!$B$26+Input!AA2261*ScoringModel!$B$27+Input!AB2261*ScoringModel!$B$28+Input!AC2261*ScoringModel!$B$29+Input!AD2261*ScoringModel!$B$30)*0.01,"")</f>
        <v/>
      </c>
    </row>
    <row r="2262" spans="1:16" x14ac:dyDescent="0.25">
      <c r="A2262" s="154" t="str">
        <f>IF(Input!A2262&lt;&gt;"",Input!A2262,"")</f>
        <v/>
      </c>
      <c r="B2262" s="154" t="str">
        <f>IF(Input!D2262&lt;&gt;"",CONCATENATE(Input!D2262,", ",Input!C2262),"")</f>
        <v/>
      </c>
      <c r="C2262" s="154" t="str">
        <f>IF(Input!E2262&lt;&gt;"",Input!E2262,"")</f>
        <v/>
      </c>
      <c r="D2262" s="155" t="str">
        <f>IF(Input!F2262&lt;&gt;"",Input!F2262,"")</f>
        <v/>
      </c>
      <c r="E2262" s="154" t="str">
        <f>IF(Input!I2262&lt;&gt;"",CONCATENATE(Input!I2262,", ",LEFT(Input!H2262,1)),"")</f>
        <v/>
      </c>
      <c r="F2262" s="156"/>
      <c r="G2262" s="157" t="str">
        <f t="shared" si="35"/>
        <v/>
      </c>
      <c r="H2262" s="154" t="str">
        <f>IF(A2262&lt;&gt;"",VLOOKUP(G2262,ScoreRanges!$C$4:$E$8,3),"")</f>
        <v/>
      </c>
      <c r="I2262" s="156"/>
      <c r="J2262" s="129" t="str">
        <f>IF(AND(ConversionTable!$F$2&lt;&gt;"",A2262&lt;&gt;""),VLOOKUP(G2262,ConversionTable!B$2:D$402,3),"")</f>
        <v/>
      </c>
      <c r="K2262" s="66" t="str">
        <f>IF(AND(ConversionTable!$F$2&lt;&gt;"",A2262&lt;&gt;""),VLOOKUP(J2262,ConversionTable!I$4:K$7,3),"")</f>
        <v/>
      </c>
      <c r="M2262" s="66" t="str">
        <f>IF(A2262&lt;&gt;"",(Input!AE2262*ScoringModel!$B$11+Input!AF2262*ScoringModel!$B$21+Input!AG2262*ScoringModel!$B$31)*0.01,"")</f>
        <v/>
      </c>
      <c r="N2262" s="66" t="str">
        <f>IF(A2262&lt;&gt;"",(Input!J2262*ScoringModel!$B$4+Input!K2262*ScoringModel!$B$5+Input!L2262*ScoringModel!$B$6+Input!M2262*ScoringModel!$B$7+Input!N2262*ScoringModel!$B$8+Input!O2262*ScoringModel!$B$9+Input!P2262*ScoringModel!$B$10)*0.01,"")</f>
        <v/>
      </c>
      <c r="O2262" s="66" t="str">
        <f>IF(A2262&lt;&gt;"",(Input!Q2262*ScoringModel!$B$14+Input!R2262*ScoringModel!$B$15+Input!S2262*ScoringModel!$B$16+Input!T2262*ScoringModel!$B$17+Input!U2262*ScoringModel!$B$18+Input!V2262*ScoringModel!$B$19+Input!W2262*ScoringModel!$B$20)*0.01,"")</f>
        <v/>
      </c>
      <c r="P2262" s="66" t="str">
        <f>IF(A2262&lt;&gt;"",(Input!X2262*ScoringModel!$B$24+Input!Y2262*ScoringModel!$B$25+Input!Z2262*ScoringModel!$B$26+Input!AA2262*ScoringModel!$B$27+Input!AB2262*ScoringModel!$B$28+Input!AC2262*ScoringModel!$B$29+Input!AD2262*ScoringModel!$B$30)*0.01,"")</f>
        <v/>
      </c>
    </row>
    <row r="2263" spans="1:16" x14ac:dyDescent="0.25">
      <c r="A2263" s="154" t="str">
        <f>IF(Input!A2263&lt;&gt;"",Input!A2263,"")</f>
        <v/>
      </c>
      <c r="B2263" s="154" t="str">
        <f>IF(Input!D2263&lt;&gt;"",CONCATENATE(Input!D2263,", ",Input!C2263),"")</f>
        <v/>
      </c>
      <c r="C2263" s="154" t="str">
        <f>IF(Input!E2263&lt;&gt;"",Input!E2263,"")</f>
        <v/>
      </c>
      <c r="D2263" s="155" t="str">
        <f>IF(Input!F2263&lt;&gt;"",Input!F2263,"")</f>
        <v/>
      </c>
      <c r="E2263" s="154" t="str">
        <f>IF(Input!I2263&lt;&gt;"",CONCATENATE(Input!I2263,", ",LEFT(Input!H2263,1)),"")</f>
        <v/>
      </c>
      <c r="F2263" s="156"/>
      <c r="G2263" s="157" t="str">
        <f t="shared" si="35"/>
        <v/>
      </c>
      <c r="H2263" s="154" t="str">
        <f>IF(A2263&lt;&gt;"",VLOOKUP(G2263,ScoreRanges!$C$4:$E$8,3),"")</f>
        <v/>
      </c>
      <c r="I2263" s="156"/>
      <c r="J2263" s="129" t="str">
        <f>IF(AND(ConversionTable!$F$2&lt;&gt;"",A2263&lt;&gt;""),VLOOKUP(G2263,ConversionTable!B$2:D$402,3),"")</f>
        <v/>
      </c>
      <c r="K2263" s="66" t="str">
        <f>IF(AND(ConversionTable!$F$2&lt;&gt;"",A2263&lt;&gt;""),VLOOKUP(J2263,ConversionTable!I$4:K$7,3),"")</f>
        <v/>
      </c>
      <c r="M2263" s="66" t="str">
        <f>IF(A2263&lt;&gt;"",(Input!AE2263*ScoringModel!$B$11+Input!AF2263*ScoringModel!$B$21+Input!AG2263*ScoringModel!$B$31)*0.01,"")</f>
        <v/>
      </c>
      <c r="N2263" s="66" t="str">
        <f>IF(A2263&lt;&gt;"",(Input!J2263*ScoringModel!$B$4+Input!K2263*ScoringModel!$B$5+Input!L2263*ScoringModel!$B$6+Input!M2263*ScoringModel!$B$7+Input!N2263*ScoringModel!$B$8+Input!O2263*ScoringModel!$B$9+Input!P2263*ScoringModel!$B$10)*0.01,"")</f>
        <v/>
      </c>
      <c r="O2263" s="66" t="str">
        <f>IF(A2263&lt;&gt;"",(Input!Q2263*ScoringModel!$B$14+Input!R2263*ScoringModel!$B$15+Input!S2263*ScoringModel!$B$16+Input!T2263*ScoringModel!$B$17+Input!U2263*ScoringModel!$B$18+Input!V2263*ScoringModel!$B$19+Input!W2263*ScoringModel!$B$20)*0.01,"")</f>
        <v/>
      </c>
      <c r="P2263" s="66" t="str">
        <f>IF(A2263&lt;&gt;"",(Input!X2263*ScoringModel!$B$24+Input!Y2263*ScoringModel!$B$25+Input!Z2263*ScoringModel!$B$26+Input!AA2263*ScoringModel!$B$27+Input!AB2263*ScoringModel!$B$28+Input!AC2263*ScoringModel!$B$29+Input!AD2263*ScoringModel!$B$30)*0.01,"")</f>
        <v/>
      </c>
    </row>
    <row r="2264" spans="1:16" x14ac:dyDescent="0.25">
      <c r="A2264" s="154" t="str">
        <f>IF(Input!A2264&lt;&gt;"",Input!A2264,"")</f>
        <v/>
      </c>
      <c r="B2264" s="154" t="str">
        <f>IF(Input!D2264&lt;&gt;"",CONCATENATE(Input!D2264,", ",Input!C2264),"")</f>
        <v/>
      </c>
      <c r="C2264" s="154" t="str">
        <f>IF(Input!E2264&lt;&gt;"",Input!E2264,"")</f>
        <v/>
      </c>
      <c r="D2264" s="155" t="str">
        <f>IF(Input!F2264&lt;&gt;"",Input!F2264,"")</f>
        <v/>
      </c>
      <c r="E2264" s="154" t="str">
        <f>IF(Input!I2264&lt;&gt;"",CONCATENATE(Input!I2264,", ",LEFT(Input!H2264,1)),"")</f>
        <v/>
      </c>
      <c r="F2264" s="156"/>
      <c r="G2264" s="157" t="str">
        <f t="shared" si="35"/>
        <v/>
      </c>
      <c r="H2264" s="154" t="str">
        <f>IF(A2264&lt;&gt;"",VLOOKUP(G2264,ScoreRanges!$C$4:$E$8,3),"")</f>
        <v/>
      </c>
      <c r="I2264" s="156"/>
      <c r="J2264" s="129" t="str">
        <f>IF(AND(ConversionTable!$F$2&lt;&gt;"",A2264&lt;&gt;""),VLOOKUP(G2264,ConversionTable!B$2:D$402,3),"")</f>
        <v/>
      </c>
      <c r="K2264" s="66" t="str">
        <f>IF(AND(ConversionTable!$F$2&lt;&gt;"",A2264&lt;&gt;""),VLOOKUP(J2264,ConversionTable!I$4:K$7,3),"")</f>
        <v/>
      </c>
      <c r="M2264" s="66" t="str">
        <f>IF(A2264&lt;&gt;"",(Input!AE2264*ScoringModel!$B$11+Input!AF2264*ScoringModel!$B$21+Input!AG2264*ScoringModel!$B$31)*0.01,"")</f>
        <v/>
      </c>
      <c r="N2264" s="66" t="str">
        <f>IF(A2264&lt;&gt;"",(Input!J2264*ScoringModel!$B$4+Input!K2264*ScoringModel!$B$5+Input!L2264*ScoringModel!$B$6+Input!M2264*ScoringModel!$B$7+Input!N2264*ScoringModel!$B$8+Input!O2264*ScoringModel!$B$9+Input!P2264*ScoringModel!$B$10)*0.01,"")</f>
        <v/>
      </c>
      <c r="O2264" s="66" t="str">
        <f>IF(A2264&lt;&gt;"",(Input!Q2264*ScoringModel!$B$14+Input!R2264*ScoringModel!$B$15+Input!S2264*ScoringModel!$B$16+Input!T2264*ScoringModel!$B$17+Input!U2264*ScoringModel!$B$18+Input!V2264*ScoringModel!$B$19+Input!W2264*ScoringModel!$B$20)*0.01,"")</f>
        <v/>
      </c>
      <c r="P2264" s="66" t="str">
        <f>IF(A2264&lt;&gt;"",(Input!X2264*ScoringModel!$B$24+Input!Y2264*ScoringModel!$B$25+Input!Z2264*ScoringModel!$B$26+Input!AA2264*ScoringModel!$B$27+Input!AB2264*ScoringModel!$B$28+Input!AC2264*ScoringModel!$B$29+Input!AD2264*ScoringModel!$B$30)*0.01,"")</f>
        <v/>
      </c>
    </row>
    <row r="2265" spans="1:16" x14ac:dyDescent="0.25">
      <c r="A2265" s="154" t="str">
        <f>IF(Input!A2265&lt;&gt;"",Input!A2265,"")</f>
        <v/>
      </c>
      <c r="B2265" s="154" t="str">
        <f>IF(Input!D2265&lt;&gt;"",CONCATENATE(Input!D2265,", ",Input!C2265),"")</f>
        <v/>
      </c>
      <c r="C2265" s="154" t="str">
        <f>IF(Input!E2265&lt;&gt;"",Input!E2265,"")</f>
        <v/>
      </c>
      <c r="D2265" s="155" t="str">
        <f>IF(Input!F2265&lt;&gt;"",Input!F2265,"")</f>
        <v/>
      </c>
      <c r="E2265" s="154" t="str">
        <f>IF(Input!I2265&lt;&gt;"",CONCATENATE(Input!I2265,", ",LEFT(Input!H2265,1)),"")</f>
        <v/>
      </c>
      <c r="F2265" s="156"/>
      <c r="G2265" s="157" t="str">
        <f t="shared" si="35"/>
        <v/>
      </c>
      <c r="H2265" s="154" t="str">
        <f>IF(A2265&lt;&gt;"",VLOOKUP(G2265,ScoreRanges!$C$4:$E$8,3),"")</f>
        <v/>
      </c>
      <c r="I2265" s="156"/>
      <c r="J2265" s="129" t="str">
        <f>IF(AND(ConversionTable!$F$2&lt;&gt;"",A2265&lt;&gt;""),VLOOKUP(G2265,ConversionTable!B$2:D$402,3),"")</f>
        <v/>
      </c>
      <c r="K2265" s="66" t="str">
        <f>IF(AND(ConversionTable!$F$2&lt;&gt;"",A2265&lt;&gt;""),VLOOKUP(J2265,ConversionTable!I$4:K$7,3),"")</f>
        <v/>
      </c>
      <c r="M2265" s="66" t="str">
        <f>IF(A2265&lt;&gt;"",(Input!AE2265*ScoringModel!$B$11+Input!AF2265*ScoringModel!$B$21+Input!AG2265*ScoringModel!$B$31)*0.01,"")</f>
        <v/>
      </c>
      <c r="N2265" s="66" t="str">
        <f>IF(A2265&lt;&gt;"",(Input!J2265*ScoringModel!$B$4+Input!K2265*ScoringModel!$B$5+Input!L2265*ScoringModel!$B$6+Input!M2265*ScoringModel!$B$7+Input!N2265*ScoringModel!$B$8+Input!O2265*ScoringModel!$B$9+Input!P2265*ScoringModel!$B$10)*0.01,"")</f>
        <v/>
      </c>
      <c r="O2265" s="66" t="str">
        <f>IF(A2265&lt;&gt;"",(Input!Q2265*ScoringModel!$B$14+Input!R2265*ScoringModel!$B$15+Input!S2265*ScoringModel!$B$16+Input!T2265*ScoringModel!$B$17+Input!U2265*ScoringModel!$B$18+Input!V2265*ScoringModel!$B$19+Input!W2265*ScoringModel!$B$20)*0.01,"")</f>
        <v/>
      </c>
      <c r="P2265" s="66" t="str">
        <f>IF(A2265&lt;&gt;"",(Input!X2265*ScoringModel!$B$24+Input!Y2265*ScoringModel!$B$25+Input!Z2265*ScoringModel!$B$26+Input!AA2265*ScoringModel!$B$27+Input!AB2265*ScoringModel!$B$28+Input!AC2265*ScoringModel!$B$29+Input!AD2265*ScoringModel!$B$30)*0.01,"")</f>
        <v/>
      </c>
    </row>
    <row r="2266" spans="1:16" x14ac:dyDescent="0.25">
      <c r="A2266" s="154" t="str">
        <f>IF(Input!A2266&lt;&gt;"",Input!A2266,"")</f>
        <v/>
      </c>
      <c r="B2266" s="154" t="str">
        <f>IF(Input!D2266&lt;&gt;"",CONCATENATE(Input!D2266,", ",Input!C2266),"")</f>
        <v/>
      </c>
      <c r="C2266" s="154" t="str">
        <f>IF(Input!E2266&lt;&gt;"",Input!E2266,"")</f>
        <v/>
      </c>
      <c r="D2266" s="155" t="str">
        <f>IF(Input!F2266&lt;&gt;"",Input!F2266,"")</f>
        <v/>
      </c>
      <c r="E2266" s="154" t="str">
        <f>IF(Input!I2266&lt;&gt;"",CONCATENATE(Input!I2266,", ",LEFT(Input!H2266,1)),"")</f>
        <v/>
      </c>
      <c r="F2266" s="156"/>
      <c r="G2266" s="157" t="str">
        <f t="shared" si="35"/>
        <v/>
      </c>
      <c r="H2266" s="154" t="str">
        <f>IF(A2266&lt;&gt;"",VLOOKUP(G2266,ScoreRanges!$C$4:$E$8,3),"")</f>
        <v/>
      </c>
      <c r="I2266" s="156"/>
      <c r="J2266" s="129" t="str">
        <f>IF(AND(ConversionTable!$F$2&lt;&gt;"",A2266&lt;&gt;""),VLOOKUP(G2266,ConversionTable!B$2:D$402,3),"")</f>
        <v/>
      </c>
      <c r="K2266" s="66" t="str">
        <f>IF(AND(ConversionTable!$F$2&lt;&gt;"",A2266&lt;&gt;""),VLOOKUP(J2266,ConversionTable!I$4:K$7,3),"")</f>
        <v/>
      </c>
      <c r="M2266" s="66" t="str">
        <f>IF(A2266&lt;&gt;"",(Input!AE2266*ScoringModel!$B$11+Input!AF2266*ScoringModel!$B$21+Input!AG2266*ScoringModel!$B$31)*0.01,"")</f>
        <v/>
      </c>
      <c r="N2266" s="66" t="str">
        <f>IF(A2266&lt;&gt;"",(Input!J2266*ScoringModel!$B$4+Input!K2266*ScoringModel!$B$5+Input!L2266*ScoringModel!$B$6+Input!M2266*ScoringModel!$B$7+Input!N2266*ScoringModel!$B$8+Input!O2266*ScoringModel!$B$9+Input!P2266*ScoringModel!$B$10)*0.01,"")</f>
        <v/>
      </c>
      <c r="O2266" s="66" t="str">
        <f>IF(A2266&lt;&gt;"",(Input!Q2266*ScoringModel!$B$14+Input!R2266*ScoringModel!$B$15+Input!S2266*ScoringModel!$B$16+Input!T2266*ScoringModel!$B$17+Input!U2266*ScoringModel!$B$18+Input!V2266*ScoringModel!$B$19+Input!W2266*ScoringModel!$B$20)*0.01,"")</f>
        <v/>
      </c>
      <c r="P2266" s="66" t="str">
        <f>IF(A2266&lt;&gt;"",(Input!X2266*ScoringModel!$B$24+Input!Y2266*ScoringModel!$B$25+Input!Z2266*ScoringModel!$B$26+Input!AA2266*ScoringModel!$B$27+Input!AB2266*ScoringModel!$B$28+Input!AC2266*ScoringModel!$B$29+Input!AD2266*ScoringModel!$B$30)*0.01,"")</f>
        <v/>
      </c>
    </row>
    <row r="2267" spans="1:16" x14ac:dyDescent="0.25">
      <c r="A2267" s="154" t="str">
        <f>IF(Input!A2267&lt;&gt;"",Input!A2267,"")</f>
        <v/>
      </c>
      <c r="B2267" s="154" t="str">
        <f>IF(Input!D2267&lt;&gt;"",CONCATENATE(Input!D2267,", ",Input!C2267),"")</f>
        <v/>
      </c>
      <c r="C2267" s="154" t="str">
        <f>IF(Input!E2267&lt;&gt;"",Input!E2267,"")</f>
        <v/>
      </c>
      <c r="D2267" s="155" t="str">
        <f>IF(Input!F2267&lt;&gt;"",Input!F2267,"")</f>
        <v/>
      </c>
      <c r="E2267" s="154" t="str">
        <f>IF(Input!I2267&lt;&gt;"",CONCATENATE(Input!I2267,", ",LEFT(Input!H2267,1)),"")</f>
        <v/>
      </c>
      <c r="F2267" s="156"/>
      <c r="G2267" s="157" t="str">
        <f t="shared" si="35"/>
        <v/>
      </c>
      <c r="H2267" s="154" t="str">
        <f>IF(A2267&lt;&gt;"",VLOOKUP(G2267,ScoreRanges!$C$4:$E$8,3),"")</f>
        <v/>
      </c>
      <c r="I2267" s="156"/>
      <c r="J2267" s="129" t="str">
        <f>IF(AND(ConversionTable!$F$2&lt;&gt;"",A2267&lt;&gt;""),VLOOKUP(G2267,ConversionTable!B$2:D$402,3),"")</f>
        <v/>
      </c>
      <c r="K2267" s="66" t="str">
        <f>IF(AND(ConversionTable!$F$2&lt;&gt;"",A2267&lt;&gt;""),VLOOKUP(J2267,ConversionTable!I$4:K$7,3),"")</f>
        <v/>
      </c>
      <c r="M2267" s="66" t="str">
        <f>IF(A2267&lt;&gt;"",(Input!AE2267*ScoringModel!$B$11+Input!AF2267*ScoringModel!$B$21+Input!AG2267*ScoringModel!$B$31)*0.01,"")</f>
        <v/>
      </c>
      <c r="N2267" s="66" t="str">
        <f>IF(A2267&lt;&gt;"",(Input!J2267*ScoringModel!$B$4+Input!K2267*ScoringModel!$B$5+Input!L2267*ScoringModel!$B$6+Input!M2267*ScoringModel!$B$7+Input!N2267*ScoringModel!$B$8+Input!O2267*ScoringModel!$B$9+Input!P2267*ScoringModel!$B$10)*0.01,"")</f>
        <v/>
      </c>
      <c r="O2267" s="66" t="str">
        <f>IF(A2267&lt;&gt;"",(Input!Q2267*ScoringModel!$B$14+Input!R2267*ScoringModel!$B$15+Input!S2267*ScoringModel!$B$16+Input!T2267*ScoringModel!$B$17+Input!U2267*ScoringModel!$B$18+Input!V2267*ScoringModel!$B$19+Input!W2267*ScoringModel!$B$20)*0.01,"")</f>
        <v/>
      </c>
      <c r="P2267" s="66" t="str">
        <f>IF(A2267&lt;&gt;"",(Input!X2267*ScoringModel!$B$24+Input!Y2267*ScoringModel!$B$25+Input!Z2267*ScoringModel!$B$26+Input!AA2267*ScoringModel!$B$27+Input!AB2267*ScoringModel!$B$28+Input!AC2267*ScoringModel!$B$29+Input!AD2267*ScoringModel!$B$30)*0.01,"")</f>
        <v/>
      </c>
    </row>
    <row r="2268" spans="1:16" x14ac:dyDescent="0.25">
      <c r="A2268" s="154" t="str">
        <f>IF(Input!A2268&lt;&gt;"",Input!A2268,"")</f>
        <v/>
      </c>
      <c r="B2268" s="154" t="str">
        <f>IF(Input!D2268&lt;&gt;"",CONCATENATE(Input!D2268,", ",Input!C2268),"")</f>
        <v/>
      </c>
      <c r="C2268" s="154" t="str">
        <f>IF(Input!E2268&lt;&gt;"",Input!E2268,"")</f>
        <v/>
      </c>
      <c r="D2268" s="155" t="str">
        <f>IF(Input!F2268&lt;&gt;"",Input!F2268,"")</f>
        <v/>
      </c>
      <c r="E2268" s="154" t="str">
        <f>IF(Input!I2268&lt;&gt;"",CONCATENATE(Input!I2268,", ",LEFT(Input!H2268,1)),"")</f>
        <v/>
      </c>
      <c r="F2268" s="156"/>
      <c r="G2268" s="157" t="str">
        <f t="shared" si="35"/>
        <v/>
      </c>
      <c r="H2268" s="154" t="str">
        <f>IF(A2268&lt;&gt;"",VLOOKUP(G2268,ScoreRanges!$C$4:$E$8,3),"")</f>
        <v/>
      </c>
      <c r="I2268" s="156"/>
      <c r="J2268" s="129" t="str">
        <f>IF(AND(ConversionTable!$F$2&lt;&gt;"",A2268&lt;&gt;""),VLOOKUP(G2268,ConversionTable!B$2:D$402,3),"")</f>
        <v/>
      </c>
      <c r="K2268" s="66" t="str">
        <f>IF(AND(ConversionTable!$F$2&lt;&gt;"",A2268&lt;&gt;""),VLOOKUP(J2268,ConversionTable!I$4:K$7,3),"")</f>
        <v/>
      </c>
      <c r="M2268" s="66" t="str">
        <f>IF(A2268&lt;&gt;"",(Input!AE2268*ScoringModel!$B$11+Input!AF2268*ScoringModel!$B$21+Input!AG2268*ScoringModel!$B$31)*0.01,"")</f>
        <v/>
      </c>
      <c r="N2268" s="66" t="str">
        <f>IF(A2268&lt;&gt;"",(Input!J2268*ScoringModel!$B$4+Input!K2268*ScoringModel!$B$5+Input!L2268*ScoringModel!$B$6+Input!M2268*ScoringModel!$B$7+Input!N2268*ScoringModel!$B$8+Input!O2268*ScoringModel!$B$9+Input!P2268*ScoringModel!$B$10)*0.01,"")</f>
        <v/>
      </c>
      <c r="O2268" s="66" t="str">
        <f>IF(A2268&lt;&gt;"",(Input!Q2268*ScoringModel!$B$14+Input!R2268*ScoringModel!$B$15+Input!S2268*ScoringModel!$B$16+Input!T2268*ScoringModel!$B$17+Input!U2268*ScoringModel!$B$18+Input!V2268*ScoringModel!$B$19+Input!W2268*ScoringModel!$B$20)*0.01,"")</f>
        <v/>
      </c>
      <c r="P2268" s="66" t="str">
        <f>IF(A2268&lt;&gt;"",(Input!X2268*ScoringModel!$B$24+Input!Y2268*ScoringModel!$B$25+Input!Z2268*ScoringModel!$B$26+Input!AA2268*ScoringModel!$B$27+Input!AB2268*ScoringModel!$B$28+Input!AC2268*ScoringModel!$B$29+Input!AD2268*ScoringModel!$B$30)*0.01,"")</f>
        <v/>
      </c>
    </row>
    <row r="2269" spans="1:16" x14ac:dyDescent="0.25">
      <c r="A2269" s="154" t="str">
        <f>IF(Input!A2269&lt;&gt;"",Input!A2269,"")</f>
        <v/>
      </c>
      <c r="B2269" s="154" t="str">
        <f>IF(Input!D2269&lt;&gt;"",CONCATENATE(Input!D2269,", ",Input!C2269),"")</f>
        <v/>
      </c>
      <c r="C2269" s="154" t="str">
        <f>IF(Input!E2269&lt;&gt;"",Input!E2269,"")</f>
        <v/>
      </c>
      <c r="D2269" s="155" t="str">
        <f>IF(Input!F2269&lt;&gt;"",Input!F2269,"")</f>
        <v/>
      </c>
      <c r="E2269" s="154" t="str">
        <f>IF(Input!I2269&lt;&gt;"",CONCATENATE(Input!I2269,", ",LEFT(Input!H2269,1)),"")</f>
        <v/>
      </c>
      <c r="F2269" s="156"/>
      <c r="G2269" s="157" t="str">
        <f t="shared" si="35"/>
        <v/>
      </c>
      <c r="H2269" s="154" t="str">
        <f>IF(A2269&lt;&gt;"",VLOOKUP(G2269,ScoreRanges!$C$4:$E$8,3),"")</f>
        <v/>
      </c>
      <c r="I2269" s="156"/>
      <c r="J2269" s="129" t="str">
        <f>IF(AND(ConversionTable!$F$2&lt;&gt;"",A2269&lt;&gt;""),VLOOKUP(G2269,ConversionTable!B$2:D$402,3),"")</f>
        <v/>
      </c>
      <c r="K2269" s="66" t="str">
        <f>IF(AND(ConversionTable!$F$2&lt;&gt;"",A2269&lt;&gt;""),VLOOKUP(J2269,ConversionTable!I$4:K$7,3),"")</f>
        <v/>
      </c>
      <c r="M2269" s="66" t="str">
        <f>IF(A2269&lt;&gt;"",(Input!AE2269*ScoringModel!$B$11+Input!AF2269*ScoringModel!$B$21+Input!AG2269*ScoringModel!$B$31)*0.01,"")</f>
        <v/>
      </c>
      <c r="N2269" s="66" t="str">
        <f>IF(A2269&lt;&gt;"",(Input!J2269*ScoringModel!$B$4+Input!K2269*ScoringModel!$B$5+Input!L2269*ScoringModel!$B$6+Input!M2269*ScoringModel!$B$7+Input!N2269*ScoringModel!$B$8+Input!O2269*ScoringModel!$B$9+Input!P2269*ScoringModel!$B$10)*0.01,"")</f>
        <v/>
      </c>
      <c r="O2269" s="66" t="str">
        <f>IF(A2269&lt;&gt;"",(Input!Q2269*ScoringModel!$B$14+Input!R2269*ScoringModel!$B$15+Input!S2269*ScoringModel!$B$16+Input!T2269*ScoringModel!$B$17+Input!U2269*ScoringModel!$B$18+Input!V2269*ScoringModel!$B$19+Input!W2269*ScoringModel!$B$20)*0.01,"")</f>
        <v/>
      </c>
      <c r="P2269" s="66" t="str">
        <f>IF(A2269&lt;&gt;"",(Input!X2269*ScoringModel!$B$24+Input!Y2269*ScoringModel!$B$25+Input!Z2269*ScoringModel!$B$26+Input!AA2269*ScoringModel!$B$27+Input!AB2269*ScoringModel!$B$28+Input!AC2269*ScoringModel!$B$29+Input!AD2269*ScoringModel!$B$30)*0.01,"")</f>
        <v/>
      </c>
    </row>
    <row r="2270" spans="1:16" x14ac:dyDescent="0.25">
      <c r="A2270" s="154" t="str">
        <f>IF(Input!A2270&lt;&gt;"",Input!A2270,"")</f>
        <v/>
      </c>
      <c r="B2270" s="154" t="str">
        <f>IF(Input!D2270&lt;&gt;"",CONCATENATE(Input!D2270,", ",Input!C2270),"")</f>
        <v/>
      </c>
      <c r="C2270" s="154" t="str">
        <f>IF(Input!E2270&lt;&gt;"",Input!E2270,"")</f>
        <v/>
      </c>
      <c r="D2270" s="155" t="str">
        <f>IF(Input!F2270&lt;&gt;"",Input!F2270,"")</f>
        <v/>
      </c>
      <c r="E2270" s="154" t="str">
        <f>IF(Input!I2270&lt;&gt;"",CONCATENATE(Input!I2270,", ",LEFT(Input!H2270,1)),"")</f>
        <v/>
      </c>
      <c r="F2270" s="156"/>
      <c r="G2270" s="157" t="str">
        <f t="shared" si="35"/>
        <v/>
      </c>
      <c r="H2270" s="154" t="str">
        <f>IF(A2270&lt;&gt;"",VLOOKUP(G2270,ScoreRanges!$C$4:$E$8,3),"")</f>
        <v/>
      </c>
      <c r="I2270" s="156"/>
      <c r="J2270" s="129" t="str">
        <f>IF(AND(ConversionTable!$F$2&lt;&gt;"",A2270&lt;&gt;""),VLOOKUP(G2270,ConversionTable!B$2:D$402,3),"")</f>
        <v/>
      </c>
      <c r="K2270" s="66" t="str">
        <f>IF(AND(ConversionTable!$F$2&lt;&gt;"",A2270&lt;&gt;""),VLOOKUP(J2270,ConversionTable!I$4:K$7,3),"")</f>
        <v/>
      </c>
      <c r="M2270" s="66" t="str">
        <f>IF(A2270&lt;&gt;"",(Input!AE2270*ScoringModel!$B$11+Input!AF2270*ScoringModel!$B$21+Input!AG2270*ScoringModel!$B$31)*0.01,"")</f>
        <v/>
      </c>
      <c r="N2270" s="66" t="str">
        <f>IF(A2270&lt;&gt;"",(Input!J2270*ScoringModel!$B$4+Input!K2270*ScoringModel!$B$5+Input!L2270*ScoringModel!$B$6+Input!M2270*ScoringModel!$B$7+Input!N2270*ScoringModel!$B$8+Input!O2270*ScoringModel!$B$9+Input!P2270*ScoringModel!$B$10)*0.01,"")</f>
        <v/>
      </c>
      <c r="O2270" s="66" t="str">
        <f>IF(A2270&lt;&gt;"",(Input!Q2270*ScoringModel!$B$14+Input!R2270*ScoringModel!$B$15+Input!S2270*ScoringModel!$B$16+Input!T2270*ScoringModel!$B$17+Input!U2270*ScoringModel!$B$18+Input!V2270*ScoringModel!$B$19+Input!W2270*ScoringModel!$B$20)*0.01,"")</f>
        <v/>
      </c>
      <c r="P2270" s="66" t="str">
        <f>IF(A2270&lt;&gt;"",(Input!X2270*ScoringModel!$B$24+Input!Y2270*ScoringModel!$B$25+Input!Z2270*ScoringModel!$B$26+Input!AA2270*ScoringModel!$B$27+Input!AB2270*ScoringModel!$B$28+Input!AC2270*ScoringModel!$B$29+Input!AD2270*ScoringModel!$B$30)*0.01,"")</f>
        <v/>
      </c>
    </row>
    <row r="2271" spans="1:16" x14ac:dyDescent="0.25">
      <c r="A2271" s="154" t="str">
        <f>IF(Input!A2271&lt;&gt;"",Input!A2271,"")</f>
        <v/>
      </c>
      <c r="B2271" s="154" t="str">
        <f>IF(Input!D2271&lt;&gt;"",CONCATENATE(Input!D2271,", ",Input!C2271),"")</f>
        <v/>
      </c>
      <c r="C2271" s="154" t="str">
        <f>IF(Input!E2271&lt;&gt;"",Input!E2271,"")</f>
        <v/>
      </c>
      <c r="D2271" s="155" t="str">
        <f>IF(Input!F2271&lt;&gt;"",Input!F2271,"")</f>
        <v/>
      </c>
      <c r="E2271" s="154" t="str">
        <f>IF(Input!I2271&lt;&gt;"",CONCATENATE(Input!I2271,", ",LEFT(Input!H2271,1)),"")</f>
        <v/>
      </c>
      <c r="F2271" s="156"/>
      <c r="G2271" s="157" t="str">
        <f t="shared" si="35"/>
        <v/>
      </c>
      <c r="H2271" s="154" t="str">
        <f>IF(A2271&lt;&gt;"",VLOOKUP(G2271,ScoreRanges!$C$4:$E$8,3),"")</f>
        <v/>
      </c>
      <c r="I2271" s="156"/>
      <c r="J2271" s="129" t="str">
        <f>IF(AND(ConversionTable!$F$2&lt;&gt;"",A2271&lt;&gt;""),VLOOKUP(G2271,ConversionTable!B$2:D$402,3),"")</f>
        <v/>
      </c>
      <c r="K2271" s="66" t="str">
        <f>IF(AND(ConversionTable!$F$2&lt;&gt;"",A2271&lt;&gt;""),VLOOKUP(J2271,ConversionTable!I$4:K$7,3),"")</f>
        <v/>
      </c>
      <c r="M2271" s="66" t="str">
        <f>IF(A2271&lt;&gt;"",(Input!AE2271*ScoringModel!$B$11+Input!AF2271*ScoringModel!$B$21+Input!AG2271*ScoringModel!$B$31)*0.01,"")</f>
        <v/>
      </c>
      <c r="N2271" s="66" t="str">
        <f>IF(A2271&lt;&gt;"",(Input!J2271*ScoringModel!$B$4+Input!K2271*ScoringModel!$B$5+Input!L2271*ScoringModel!$B$6+Input!M2271*ScoringModel!$B$7+Input!N2271*ScoringModel!$B$8+Input!O2271*ScoringModel!$B$9+Input!P2271*ScoringModel!$B$10)*0.01,"")</f>
        <v/>
      </c>
      <c r="O2271" s="66" t="str">
        <f>IF(A2271&lt;&gt;"",(Input!Q2271*ScoringModel!$B$14+Input!R2271*ScoringModel!$B$15+Input!S2271*ScoringModel!$B$16+Input!T2271*ScoringModel!$B$17+Input!U2271*ScoringModel!$B$18+Input!V2271*ScoringModel!$B$19+Input!W2271*ScoringModel!$B$20)*0.01,"")</f>
        <v/>
      </c>
      <c r="P2271" s="66" t="str">
        <f>IF(A2271&lt;&gt;"",(Input!X2271*ScoringModel!$B$24+Input!Y2271*ScoringModel!$B$25+Input!Z2271*ScoringModel!$B$26+Input!AA2271*ScoringModel!$B$27+Input!AB2271*ScoringModel!$B$28+Input!AC2271*ScoringModel!$B$29+Input!AD2271*ScoringModel!$B$30)*0.01,"")</f>
        <v/>
      </c>
    </row>
    <row r="2272" spans="1:16" x14ac:dyDescent="0.25">
      <c r="A2272" s="154" t="str">
        <f>IF(Input!A2272&lt;&gt;"",Input!A2272,"")</f>
        <v/>
      </c>
      <c r="B2272" s="154" t="str">
        <f>IF(Input!D2272&lt;&gt;"",CONCATENATE(Input!D2272,", ",Input!C2272),"")</f>
        <v/>
      </c>
      <c r="C2272" s="154" t="str">
        <f>IF(Input!E2272&lt;&gt;"",Input!E2272,"")</f>
        <v/>
      </c>
      <c r="D2272" s="155" t="str">
        <f>IF(Input!F2272&lt;&gt;"",Input!F2272,"")</f>
        <v/>
      </c>
      <c r="E2272" s="154" t="str">
        <f>IF(Input!I2272&lt;&gt;"",CONCATENATE(Input!I2272,", ",LEFT(Input!H2272,1)),"")</f>
        <v/>
      </c>
      <c r="F2272" s="156"/>
      <c r="G2272" s="157" t="str">
        <f t="shared" si="35"/>
        <v/>
      </c>
      <c r="H2272" s="154" t="str">
        <f>IF(A2272&lt;&gt;"",VLOOKUP(G2272,ScoreRanges!$C$4:$E$8,3),"")</f>
        <v/>
      </c>
      <c r="I2272" s="156"/>
      <c r="J2272" s="129" t="str">
        <f>IF(AND(ConversionTable!$F$2&lt;&gt;"",A2272&lt;&gt;""),VLOOKUP(G2272,ConversionTable!B$2:D$402,3),"")</f>
        <v/>
      </c>
      <c r="K2272" s="66" t="str">
        <f>IF(AND(ConversionTable!$F$2&lt;&gt;"",A2272&lt;&gt;""),VLOOKUP(J2272,ConversionTable!I$4:K$7,3),"")</f>
        <v/>
      </c>
      <c r="M2272" s="66" t="str">
        <f>IF(A2272&lt;&gt;"",(Input!AE2272*ScoringModel!$B$11+Input!AF2272*ScoringModel!$B$21+Input!AG2272*ScoringModel!$B$31)*0.01,"")</f>
        <v/>
      </c>
      <c r="N2272" s="66" t="str">
        <f>IF(A2272&lt;&gt;"",(Input!J2272*ScoringModel!$B$4+Input!K2272*ScoringModel!$B$5+Input!L2272*ScoringModel!$B$6+Input!M2272*ScoringModel!$B$7+Input!N2272*ScoringModel!$B$8+Input!O2272*ScoringModel!$B$9+Input!P2272*ScoringModel!$B$10)*0.01,"")</f>
        <v/>
      </c>
      <c r="O2272" s="66" t="str">
        <f>IF(A2272&lt;&gt;"",(Input!Q2272*ScoringModel!$B$14+Input!R2272*ScoringModel!$B$15+Input!S2272*ScoringModel!$B$16+Input!T2272*ScoringModel!$B$17+Input!U2272*ScoringModel!$B$18+Input!V2272*ScoringModel!$B$19+Input!W2272*ScoringModel!$B$20)*0.01,"")</f>
        <v/>
      </c>
      <c r="P2272" s="66" t="str">
        <f>IF(A2272&lt;&gt;"",(Input!X2272*ScoringModel!$B$24+Input!Y2272*ScoringModel!$B$25+Input!Z2272*ScoringModel!$B$26+Input!AA2272*ScoringModel!$B$27+Input!AB2272*ScoringModel!$B$28+Input!AC2272*ScoringModel!$B$29+Input!AD2272*ScoringModel!$B$30)*0.01,"")</f>
        <v/>
      </c>
    </row>
    <row r="2273" spans="1:16" x14ac:dyDescent="0.25">
      <c r="A2273" s="154" t="str">
        <f>IF(Input!A2273&lt;&gt;"",Input!A2273,"")</f>
        <v/>
      </c>
      <c r="B2273" s="154" t="str">
        <f>IF(Input!D2273&lt;&gt;"",CONCATENATE(Input!D2273,", ",Input!C2273),"")</f>
        <v/>
      </c>
      <c r="C2273" s="154" t="str">
        <f>IF(Input!E2273&lt;&gt;"",Input!E2273,"")</f>
        <v/>
      </c>
      <c r="D2273" s="155" t="str">
        <f>IF(Input!F2273&lt;&gt;"",Input!F2273,"")</f>
        <v/>
      </c>
      <c r="E2273" s="154" t="str">
        <f>IF(Input!I2273&lt;&gt;"",CONCATENATE(Input!I2273,", ",LEFT(Input!H2273,1)),"")</f>
        <v/>
      </c>
      <c r="F2273" s="156"/>
      <c r="G2273" s="157" t="str">
        <f t="shared" si="35"/>
        <v/>
      </c>
      <c r="H2273" s="154" t="str">
        <f>IF(A2273&lt;&gt;"",VLOOKUP(G2273,ScoreRanges!$C$4:$E$8,3),"")</f>
        <v/>
      </c>
      <c r="I2273" s="156"/>
      <c r="J2273" s="129" t="str">
        <f>IF(AND(ConversionTable!$F$2&lt;&gt;"",A2273&lt;&gt;""),VLOOKUP(G2273,ConversionTable!B$2:D$402,3),"")</f>
        <v/>
      </c>
      <c r="K2273" s="66" t="str">
        <f>IF(AND(ConversionTable!$F$2&lt;&gt;"",A2273&lt;&gt;""),VLOOKUP(J2273,ConversionTable!I$4:K$7,3),"")</f>
        <v/>
      </c>
      <c r="M2273" s="66" t="str">
        <f>IF(A2273&lt;&gt;"",(Input!AE2273*ScoringModel!$B$11+Input!AF2273*ScoringModel!$B$21+Input!AG2273*ScoringModel!$B$31)*0.01,"")</f>
        <v/>
      </c>
      <c r="N2273" s="66" t="str">
        <f>IF(A2273&lt;&gt;"",(Input!J2273*ScoringModel!$B$4+Input!K2273*ScoringModel!$B$5+Input!L2273*ScoringModel!$B$6+Input!M2273*ScoringModel!$B$7+Input!N2273*ScoringModel!$B$8+Input!O2273*ScoringModel!$B$9+Input!P2273*ScoringModel!$B$10)*0.01,"")</f>
        <v/>
      </c>
      <c r="O2273" s="66" t="str">
        <f>IF(A2273&lt;&gt;"",(Input!Q2273*ScoringModel!$B$14+Input!R2273*ScoringModel!$B$15+Input!S2273*ScoringModel!$B$16+Input!T2273*ScoringModel!$B$17+Input!U2273*ScoringModel!$B$18+Input!V2273*ScoringModel!$B$19+Input!W2273*ScoringModel!$B$20)*0.01,"")</f>
        <v/>
      </c>
      <c r="P2273" s="66" t="str">
        <f>IF(A2273&lt;&gt;"",(Input!X2273*ScoringModel!$B$24+Input!Y2273*ScoringModel!$B$25+Input!Z2273*ScoringModel!$B$26+Input!AA2273*ScoringModel!$B$27+Input!AB2273*ScoringModel!$B$28+Input!AC2273*ScoringModel!$B$29+Input!AD2273*ScoringModel!$B$30)*0.01,"")</f>
        <v/>
      </c>
    </row>
    <row r="2274" spans="1:16" x14ac:dyDescent="0.25">
      <c r="A2274" s="154" t="str">
        <f>IF(Input!A2274&lt;&gt;"",Input!A2274,"")</f>
        <v/>
      </c>
      <c r="B2274" s="154" t="str">
        <f>IF(Input!D2274&lt;&gt;"",CONCATENATE(Input!D2274,", ",Input!C2274),"")</f>
        <v/>
      </c>
      <c r="C2274" s="154" t="str">
        <f>IF(Input!E2274&lt;&gt;"",Input!E2274,"")</f>
        <v/>
      </c>
      <c r="D2274" s="155" t="str">
        <f>IF(Input!F2274&lt;&gt;"",Input!F2274,"")</f>
        <v/>
      </c>
      <c r="E2274" s="154" t="str">
        <f>IF(Input!I2274&lt;&gt;"",CONCATENATE(Input!I2274,", ",LEFT(Input!H2274,1)),"")</f>
        <v/>
      </c>
      <c r="F2274" s="156"/>
      <c r="G2274" s="157" t="str">
        <f t="shared" si="35"/>
        <v/>
      </c>
      <c r="H2274" s="154" t="str">
        <f>IF(A2274&lt;&gt;"",VLOOKUP(G2274,ScoreRanges!$C$4:$E$8,3),"")</f>
        <v/>
      </c>
      <c r="I2274" s="156"/>
      <c r="J2274" s="129" t="str">
        <f>IF(AND(ConversionTable!$F$2&lt;&gt;"",A2274&lt;&gt;""),VLOOKUP(G2274,ConversionTable!B$2:D$402,3),"")</f>
        <v/>
      </c>
      <c r="K2274" s="66" t="str">
        <f>IF(AND(ConversionTable!$F$2&lt;&gt;"",A2274&lt;&gt;""),VLOOKUP(J2274,ConversionTable!I$4:K$7,3),"")</f>
        <v/>
      </c>
      <c r="M2274" s="66" t="str">
        <f>IF(A2274&lt;&gt;"",(Input!AE2274*ScoringModel!$B$11+Input!AF2274*ScoringModel!$B$21+Input!AG2274*ScoringModel!$B$31)*0.01,"")</f>
        <v/>
      </c>
      <c r="N2274" s="66" t="str">
        <f>IF(A2274&lt;&gt;"",(Input!J2274*ScoringModel!$B$4+Input!K2274*ScoringModel!$B$5+Input!L2274*ScoringModel!$B$6+Input!M2274*ScoringModel!$B$7+Input!N2274*ScoringModel!$B$8+Input!O2274*ScoringModel!$B$9+Input!P2274*ScoringModel!$B$10)*0.01,"")</f>
        <v/>
      </c>
      <c r="O2274" s="66" t="str">
        <f>IF(A2274&lt;&gt;"",(Input!Q2274*ScoringModel!$B$14+Input!R2274*ScoringModel!$B$15+Input!S2274*ScoringModel!$B$16+Input!T2274*ScoringModel!$B$17+Input!U2274*ScoringModel!$B$18+Input!V2274*ScoringModel!$B$19+Input!W2274*ScoringModel!$B$20)*0.01,"")</f>
        <v/>
      </c>
      <c r="P2274" s="66" t="str">
        <f>IF(A2274&lt;&gt;"",(Input!X2274*ScoringModel!$B$24+Input!Y2274*ScoringModel!$B$25+Input!Z2274*ScoringModel!$B$26+Input!AA2274*ScoringModel!$B$27+Input!AB2274*ScoringModel!$B$28+Input!AC2274*ScoringModel!$B$29+Input!AD2274*ScoringModel!$B$30)*0.01,"")</f>
        <v/>
      </c>
    </row>
    <row r="2275" spans="1:16" x14ac:dyDescent="0.25">
      <c r="A2275" s="154" t="str">
        <f>IF(Input!A2275&lt;&gt;"",Input!A2275,"")</f>
        <v/>
      </c>
      <c r="B2275" s="154" t="str">
        <f>IF(Input!D2275&lt;&gt;"",CONCATENATE(Input!D2275,", ",Input!C2275),"")</f>
        <v/>
      </c>
      <c r="C2275" s="154" t="str">
        <f>IF(Input!E2275&lt;&gt;"",Input!E2275,"")</f>
        <v/>
      </c>
      <c r="D2275" s="155" t="str">
        <f>IF(Input!F2275&lt;&gt;"",Input!F2275,"")</f>
        <v/>
      </c>
      <c r="E2275" s="154" t="str">
        <f>IF(Input!I2275&lt;&gt;"",CONCATENATE(Input!I2275,", ",LEFT(Input!H2275,1)),"")</f>
        <v/>
      </c>
      <c r="F2275" s="156"/>
      <c r="G2275" s="157" t="str">
        <f t="shared" si="35"/>
        <v/>
      </c>
      <c r="H2275" s="154" t="str">
        <f>IF(A2275&lt;&gt;"",VLOOKUP(G2275,ScoreRanges!$C$4:$E$8,3),"")</f>
        <v/>
      </c>
      <c r="I2275" s="156"/>
      <c r="J2275" s="129" t="str">
        <f>IF(AND(ConversionTable!$F$2&lt;&gt;"",A2275&lt;&gt;""),VLOOKUP(G2275,ConversionTable!B$2:D$402,3),"")</f>
        <v/>
      </c>
      <c r="K2275" s="66" t="str">
        <f>IF(AND(ConversionTable!$F$2&lt;&gt;"",A2275&lt;&gt;""),VLOOKUP(J2275,ConversionTable!I$4:K$7,3),"")</f>
        <v/>
      </c>
      <c r="M2275" s="66" t="str">
        <f>IF(A2275&lt;&gt;"",(Input!AE2275*ScoringModel!$B$11+Input!AF2275*ScoringModel!$B$21+Input!AG2275*ScoringModel!$B$31)*0.01,"")</f>
        <v/>
      </c>
      <c r="N2275" s="66" t="str">
        <f>IF(A2275&lt;&gt;"",(Input!J2275*ScoringModel!$B$4+Input!K2275*ScoringModel!$B$5+Input!L2275*ScoringModel!$B$6+Input!M2275*ScoringModel!$B$7+Input!N2275*ScoringModel!$B$8+Input!O2275*ScoringModel!$B$9+Input!P2275*ScoringModel!$B$10)*0.01,"")</f>
        <v/>
      </c>
      <c r="O2275" s="66" t="str">
        <f>IF(A2275&lt;&gt;"",(Input!Q2275*ScoringModel!$B$14+Input!R2275*ScoringModel!$B$15+Input!S2275*ScoringModel!$B$16+Input!T2275*ScoringModel!$B$17+Input!U2275*ScoringModel!$B$18+Input!V2275*ScoringModel!$B$19+Input!W2275*ScoringModel!$B$20)*0.01,"")</f>
        <v/>
      </c>
      <c r="P2275" s="66" t="str">
        <f>IF(A2275&lt;&gt;"",(Input!X2275*ScoringModel!$B$24+Input!Y2275*ScoringModel!$B$25+Input!Z2275*ScoringModel!$B$26+Input!AA2275*ScoringModel!$B$27+Input!AB2275*ScoringModel!$B$28+Input!AC2275*ScoringModel!$B$29+Input!AD2275*ScoringModel!$B$30)*0.01,"")</f>
        <v/>
      </c>
    </row>
    <row r="2276" spans="1:16" x14ac:dyDescent="0.25">
      <c r="A2276" s="154" t="str">
        <f>IF(Input!A2276&lt;&gt;"",Input!A2276,"")</f>
        <v/>
      </c>
      <c r="B2276" s="154" t="str">
        <f>IF(Input!D2276&lt;&gt;"",CONCATENATE(Input!D2276,", ",Input!C2276),"")</f>
        <v/>
      </c>
      <c r="C2276" s="154" t="str">
        <f>IF(Input!E2276&lt;&gt;"",Input!E2276,"")</f>
        <v/>
      </c>
      <c r="D2276" s="155" t="str">
        <f>IF(Input!F2276&lt;&gt;"",Input!F2276,"")</f>
        <v/>
      </c>
      <c r="E2276" s="154" t="str">
        <f>IF(Input!I2276&lt;&gt;"",CONCATENATE(Input!I2276,", ",LEFT(Input!H2276,1)),"")</f>
        <v/>
      </c>
      <c r="F2276" s="156"/>
      <c r="G2276" s="157" t="str">
        <f t="shared" si="35"/>
        <v/>
      </c>
      <c r="H2276" s="154" t="str">
        <f>IF(A2276&lt;&gt;"",VLOOKUP(G2276,ScoreRanges!$C$4:$E$8,3),"")</f>
        <v/>
      </c>
      <c r="I2276" s="156"/>
      <c r="J2276" s="129" t="str">
        <f>IF(AND(ConversionTable!$F$2&lt;&gt;"",A2276&lt;&gt;""),VLOOKUP(G2276,ConversionTable!B$2:D$402,3),"")</f>
        <v/>
      </c>
      <c r="K2276" s="66" t="str">
        <f>IF(AND(ConversionTable!$F$2&lt;&gt;"",A2276&lt;&gt;""),VLOOKUP(J2276,ConversionTable!I$4:K$7,3),"")</f>
        <v/>
      </c>
      <c r="M2276" s="66" t="str">
        <f>IF(A2276&lt;&gt;"",(Input!AE2276*ScoringModel!$B$11+Input!AF2276*ScoringModel!$B$21+Input!AG2276*ScoringModel!$B$31)*0.01,"")</f>
        <v/>
      </c>
      <c r="N2276" s="66" t="str">
        <f>IF(A2276&lt;&gt;"",(Input!J2276*ScoringModel!$B$4+Input!K2276*ScoringModel!$B$5+Input!L2276*ScoringModel!$B$6+Input!M2276*ScoringModel!$B$7+Input!N2276*ScoringModel!$B$8+Input!O2276*ScoringModel!$B$9+Input!P2276*ScoringModel!$B$10)*0.01,"")</f>
        <v/>
      </c>
      <c r="O2276" s="66" t="str">
        <f>IF(A2276&lt;&gt;"",(Input!Q2276*ScoringModel!$B$14+Input!R2276*ScoringModel!$B$15+Input!S2276*ScoringModel!$B$16+Input!T2276*ScoringModel!$B$17+Input!U2276*ScoringModel!$B$18+Input!V2276*ScoringModel!$B$19+Input!W2276*ScoringModel!$B$20)*0.01,"")</f>
        <v/>
      </c>
      <c r="P2276" s="66" t="str">
        <f>IF(A2276&lt;&gt;"",(Input!X2276*ScoringModel!$B$24+Input!Y2276*ScoringModel!$B$25+Input!Z2276*ScoringModel!$B$26+Input!AA2276*ScoringModel!$B$27+Input!AB2276*ScoringModel!$B$28+Input!AC2276*ScoringModel!$B$29+Input!AD2276*ScoringModel!$B$30)*0.01,"")</f>
        <v/>
      </c>
    </row>
    <row r="2277" spans="1:16" x14ac:dyDescent="0.25">
      <c r="A2277" s="154" t="str">
        <f>IF(Input!A2277&lt;&gt;"",Input!A2277,"")</f>
        <v/>
      </c>
      <c r="B2277" s="154" t="str">
        <f>IF(Input!D2277&lt;&gt;"",CONCATENATE(Input!D2277,", ",Input!C2277),"")</f>
        <v/>
      </c>
      <c r="C2277" s="154" t="str">
        <f>IF(Input!E2277&lt;&gt;"",Input!E2277,"")</f>
        <v/>
      </c>
      <c r="D2277" s="155" t="str">
        <f>IF(Input!F2277&lt;&gt;"",Input!F2277,"")</f>
        <v/>
      </c>
      <c r="E2277" s="154" t="str">
        <f>IF(Input!I2277&lt;&gt;"",CONCATENATE(Input!I2277,", ",LEFT(Input!H2277,1)),"")</f>
        <v/>
      </c>
      <c r="F2277" s="156"/>
      <c r="G2277" s="157" t="str">
        <f t="shared" si="35"/>
        <v/>
      </c>
      <c r="H2277" s="154" t="str">
        <f>IF(A2277&lt;&gt;"",VLOOKUP(G2277,ScoreRanges!$C$4:$E$8,3),"")</f>
        <v/>
      </c>
      <c r="I2277" s="156"/>
      <c r="J2277" s="129" t="str">
        <f>IF(AND(ConversionTable!$F$2&lt;&gt;"",A2277&lt;&gt;""),VLOOKUP(G2277,ConversionTable!B$2:D$402,3),"")</f>
        <v/>
      </c>
      <c r="K2277" s="66" t="str">
        <f>IF(AND(ConversionTable!$F$2&lt;&gt;"",A2277&lt;&gt;""),VLOOKUP(J2277,ConversionTable!I$4:K$7,3),"")</f>
        <v/>
      </c>
      <c r="M2277" s="66" t="str">
        <f>IF(A2277&lt;&gt;"",(Input!AE2277*ScoringModel!$B$11+Input!AF2277*ScoringModel!$B$21+Input!AG2277*ScoringModel!$B$31)*0.01,"")</f>
        <v/>
      </c>
      <c r="N2277" s="66" t="str">
        <f>IF(A2277&lt;&gt;"",(Input!J2277*ScoringModel!$B$4+Input!K2277*ScoringModel!$B$5+Input!L2277*ScoringModel!$B$6+Input!M2277*ScoringModel!$B$7+Input!N2277*ScoringModel!$B$8+Input!O2277*ScoringModel!$B$9+Input!P2277*ScoringModel!$B$10)*0.01,"")</f>
        <v/>
      </c>
      <c r="O2277" s="66" t="str">
        <f>IF(A2277&lt;&gt;"",(Input!Q2277*ScoringModel!$B$14+Input!R2277*ScoringModel!$B$15+Input!S2277*ScoringModel!$B$16+Input!T2277*ScoringModel!$B$17+Input!U2277*ScoringModel!$B$18+Input!V2277*ScoringModel!$B$19+Input!W2277*ScoringModel!$B$20)*0.01,"")</f>
        <v/>
      </c>
      <c r="P2277" s="66" t="str">
        <f>IF(A2277&lt;&gt;"",(Input!X2277*ScoringModel!$B$24+Input!Y2277*ScoringModel!$B$25+Input!Z2277*ScoringModel!$B$26+Input!AA2277*ScoringModel!$B$27+Input!AB2277*ScoringModel!$B$28+Input!AC2277*ScoringModel!$B$29+Input!AD2277*ScoringModel!$B$30)*0.01,"")</f>
        <v/>
      </c>
    </row>
    <row r="2278" spans="1:16" x14ac:dyDescent="0.25">
      <c r="A2278" s="154" t="str">
        <f>IF(Input!A2278&lt;&gt;"",Input!A2278,"")</f>
        <v/>
      </c>
      <c r="B2278" s="154" t="str">
        <f>IF(Input!D2278&lt;&gt;"",CONCATENATE(Input!D2278,", ",Input!C2278),"")</f>
        <v/>
      </c>
      <c r="C2278" s="154" t="str">
        <f>IF(Input!E2278&lt;&gt;"",Input!E2278,"")</f>
        <v/>
      </c>
      <c r="D2278" s="155" t="str">
        <f>IF(Input!F2278&lt;&gt;"",Input!F2278,"")</f>
        <v/>
      </c>
      <c r="E2278" s="154" t="str">
        <f>IF(Input!I2278&lt;&gt;"",CONCATENATE(Input!I2278,", ",LEFT(Input!H2278,1)),"")</f>
        <v/>
      </c>
      <c r="F2278" s="156"/>
      <c r="G2278" s="157" t="str">
        <f t="shared" si="35"/>
        <v/>
      </c>
      <c r="H2278" s="154" t="str">
        <f>IF(A2278&lt;&gt;"",VLOOKUP(G2278,ScoreRanges!$C$4:$E$8,3),"")</f>
        <v/>
      </c>
      <c r="I2278" s="156"/>
      <c r="J2278" s="129" t="str">
        <f>IF(AND(ConversionTable!$F$2&lt;&gt;"",A2278&lt;&gt;""),VLOOKUP(G2278,ConversionTable!B$2:D$402,3),"")</f>
        <v/>
      </c>
      <c r="K2278" s="66" t="str">
        <f>IF(AND(ConversionTable!$F$2&lt;&gt;"",A2278&lt;&gt;""),VLOOKUP(J2278,ConversionTable!I$4:K$7,3),"")</f>
        <v/>
      </c>
      <c r="M2278" s="66" t="str">
        <f>IF(A2278&lt;&gt;"",(Input!AE2278*ScoringModel!$B$11+Input!AF2278*ScoringModel!$B$21+Input!AG2278*ScoringModel!$B$31)*0.01,"")</f>
        <v/>
      </c>
      <c r="N2278" s="66" t="str">
        <f>IF(A2278&lt;&gt;"",(Input!J2278*ScoringModel!$B$4+Input!K2278*ScoringModel!$B$5+Input!L2278*ScoringModel!$B$6+Input!M2278*ScoringModel!$B$7+Input!N2278*ScoringModel!$B$8+Input!O2278*ScoringModel!$B$9+Input!P2278*ScoringModel!$B$10)*0.01,"")</f>
        <v/>
      </c>
      <c r="O2278" s="66" t="str">
        <f>IF(A2278&lt;&gt;"",(Input!Q2278*ScoringModel!$B$14+Input!R2278*ScoringModel!$B$15+Input!S2278*ScoringModel!$B$16+Input!T2278*ScoringModel!$B$17+Input!U2278*ScoringModel!$B$18+Input!V2278*ScoringModel!$B$19+Input!W2278*ScoringModel!$B$20)*0.01,"")</f>
        <v/>
      </c>
      <c r="P2278" s="66" t="str">
        <f>IF(A2278&lt;&gt;"",(Input!X2278*ScoringModel!$B$24+Input!Y2278*ScoringModel!$B$25+Input!Z2278*ScoringModel!$B$26+Input!AA2278*ScoringModel!$B$27+Input!AB2278*ScoringModel!$B$28+Input!AC2278*ScoringModel!$B$29+Input!AD2278*ScoringModel!$B$30)*0.01,"")</f>
        <v/>
      </c>
    </row>
    <row r="2279" spans="1:16" x14ac:dyDescent="0.25">
      <c r="A2279" s="154" t="str">
        <f>IF(Input!A2279&lt;&gt;"",Input!A2279,"")</f>
        <v/>
      </c>
      <c r="B2279" s="154" t="str">
        <f>IF(Input!D2279&lt;&gt;"",CONCATENATE(Input!D2279,", ",Input!C2279),"")</f>
        <v/>
      </c>
      <c r="C2279" s="154" t="str">
        <f>IF(Input!E2279&lt;&gt;"",Input!E2279,"")</f>
        <v/>
      </c>
      <c r="D2279" s="155" t="str">
        <f>IF(Input!F2279&lt;&gt;"",Input!F2279,"")</f>
        <v/>
      </c>
      <c r="E2279" s="154" t="str">
        <f>IF(Input!I2279&lt;&gt;"",CONCATENATE(Input!I2279,", ",LEFT(Input!H2279,1)),"")</f>
        <v/>
      </c>
      <c r="F2279" s="156"/>
      <c r="G2279" s="157" t="str">
        <f t="shared" si="35"/>
        <v/>
      </c>
      <c r="H2279" s="154" t="str">
        <f>IF(A2279&lt;&gt;"",VLOOKUP(G2279,ScoreRanges!$C$4:$E$8,3),"")</f>
        <v/>
      </c>
      <c r="I2279" s="156"/>
      <c r="J2279" s="129" t="str">
        <f>IF(AND(ConversionTable!$F$2&lt;&gt;"",A2279&lt;&gt;""),VLOOKUP(G2279,ConversionTable!B$2:D$402,3),"")</f>
        <v/>
      </c>
      <c r="K2279" s="66" t="str">
        <f>IF(AND(ConversionTable!$F$2&lt;&gt;"",A2279&lt;&gt;""),VLOOKUP(J2279,ConversionTable!I$4:K$7,3),"")</f>
        <v/>
      </c>
      <c r="M2279" s="66" t="str">
        <f>IF(A2279&lt;&gt;"",(Input!AE2279*ScoringModel!$B$11+Input!AF2279*ScoringModel!$B$21+Input!AG2279*ScoringModel!$B$31)*0.01,"")</f>
        <v/>
      </c>
      <c r="N2279" s="66" t="str">
        <f>IF(A2279&lt;&gt;"",(Input!J2279*ScoringModel!$B$4+Input!K2279*ScoringModel!$B$5+Input!L2279*ScoringModel!$B$6+Input!M2279*ScoringModel!$B$7+Input!N2279*ScoringModel!$B$8+Input!O2279*ScoringModel!$B$9+Input!P2279*ScoringModel!$B$10)*0.01,"")</f>
        <v/>
      </c>
      <c r="O2279" s="66" t="str">
        <f>IF(A2279&lt;&gt;"",(Input!Q2279*ScoringModel!$B$14+Input!R2279*ScoringModel!$B$15+Input!S2279*ScoringModel!$B$16+Input!T2279*ScoringModel!$B$17+Input!U2279*ScoringModel!$B$18+Input!V2279*ScoringModel!$B$19+Input!W2279*ScoringModel!$B$20)*0.01,"")</f>
        <v/>
      </c>
      <c r="P2279" s="66" t="str">
        <f>IF(A2279&lt;&gt;"",(Input!X2279*ScoringModel!$B$24+Input!Y2279*ScoringModel!$B$25+Input!Z2279*ScoringModel!$B$26+Input!AA2279*ScoringModel!$B$27+Input!AB2279*ScoringModel!$B$28+Input!AC2279*ScoringModel!$B$29+Input!AD2279*ScoringModel!$B$30)*0.01,"")</f>
        <v/>
      </c>
    </row>
    <row r="2280" spans="1:16" x14ac:dyDescent="0.25">
      <c r="A2280" s="154" t="str">
        <f>IF(Input!A2280&lt;&gt;"",Input!A2280,"")</f>
        <v/>
      </c>
      <c r="B2280" s="154" t="str">
        <f>IF(Input!D2280&lt;&gt;"",CONCATENATE(Input!D2280,", ",Input!C2280),"")</f>
        <v/>
      </c>
      <c r="C2280" s="154" t="str">
        <f>IF(Input!E2280&lt;&gt;"",Input!E2280,"")</f>
        <v/>
      </c>
      <c r="D2280" s="155" t="str">
        <f>IF(Input!F2280&lt;&gt;"",Input!F2280,"")</f>
        <v/>
      </c>
      <c r="E2280" s="154" t="str">
        <f>IF(Input!I2280&lt;&gt;"",CONCATENATE(Input!I2280,", ",LEFT(Input!H2280,1)),"")</f>
        <v/>
      </c>
      <c r="F2280" s="156"/>
      <c r="G2280" s="157" t="str">
        <f t="shared" si="35"/>
        <v/>
      </c>
      <c r="H2280" s="154" t="str">
        <f>IF(A2280&lt;&gt;"",VLOOKUP(G2280,ScoreRanges!$C$4:$E$8,3),"")</f>
        <v/>
      </c>
      <c r="I2280" s="156"/>
      <c r="J2280" s="129" t="str">
        <f>IF(AND(ConversionTable!$F$2&lt;&gt;"",A2280&lt;&gt;""),VLOOKUP(G2280,ConversionTable!B$2:D$402,3),"")</f>
        <v/>
      </c>
      <c r="K2280" s="66" t="str">
        <f>IF(AND(ConversionTable!$F$2&lt;&gt;"",A2280&lt;&gt;""),VLOOKUP(J2280,ConversionTable!I$4:K$7,3),"")</f>
        <v/>
      </c>
      <c r="M2280" s="66" t="str">
        <f>IF(A2280&lt;&gt;"",(Input!AE2280*ScoringModel!$B$11+Input!AF2280*ScoringModel!$B$21+Input!AG2280*ScoringModel!$B$31)*0.01,"")</f>
        <v/>
      </c>
      <c r="N2280" s="66" t="str">
        <f>IF(A2280&lt;&gt;"",(Input!J2280*ScoringModel!$B$4+Input!K2280*ScoringModel!$B$5+Input!L2280*ScoringModel!$B$6+Input!M2280*ScoringModel!$B$7+Input!N2280*ScoringModel!$B$8+Input!O2280*ScoringModel!$B$9+Input!P2280*ScoringModel!$B$10)*0.01,"")</f>
        <v/>
      </c>
      <c r="O2280" s="66" t="str">
        <f>IF(A2280&lt;&gt;"",(Input!Q2280*ScoringModel!$B$14+Input!R2280*ScoringModel!$B$15+Input!S2280*ScoringModel!$B$16+Input!T2280*ScoringModel!$B$17+Input!U2280*ScoringModel!$B$18+Input!V2280*ScoringModel!$B$19+Input!W2280*ScoringModel!$B$20)*0.01,"")</f>
        <v/>
      </c>
      <c r="P2280" s="66" t="str">
        <f>IF(A2280&lt;&gt;"",(Input!X2280*ScoringModel!$B$24+Input!Y2280*ScoringModel!$B$25+Input!Z2280*ScoringModel!$B$26+Input!AA2280*ScoringModel!$B$27+Input!AB2280*ScoringModel!$B$28+Input!AC2280*ScoringModel!$B$29+Input!AD2280*ScoringModel!$B$30)*0.01,"")</f>
        <v/>
      </c>
    </row>
    <row r="2281" spans="1:16" x14ac:dyDescent="0.25">
      <c r="A2281" s="154" t="str">
        <f>IF(Input!A2281&lt;&gt;"",Input!A2281,"")</f>
        <v/>
      </c>
      <c r="B2281" s="154" t="str">
        <f>IF(Input!D2281&lt;&gt;"",CONCATENATE(Input!D2281,", ",Input!C2281),"")</f>
        <v/>
      </c>
      <c r="C2281" s="154" t="str">
        <f>IF(Input!E2281&lt;&gt;"",Input!E2281,"")</f>
        <v/>
      </c>
      <c r="D2281" s="155" t="str">
        <f>IF(Input!F2281&lt;&gt;"",Input!F2281,"")</f>
        <v/>
      </c>
      <c r="E2281" s="154" t="str">
        <f>IF(Input!I2281&lt;&gt;"",CONCATENATE(Input!I2281,", ",LEFT(Input!H2281,1)),"")</f>
        <v/>
      </c>
      <c r="F2281" s="156"/>
      <c r="G2281" s="157" t="str">
        <f t="shared" si="35"/>
        <v/>
      </c>
      <c r="H2281" s="154" t="str">
        <f>IF(A2281&lt;&gt;"",VLOOKUP(G2281,ScoreRanges!$C$4:$E$8,3),"")</f>
        <v/>
      </c>
      <c r="I2281" s="156"/>
      <c r="J2281" s="129" t="str">
        <f>IF(AND(ConversionTable!$F$2&lt;&gt;"",A2281&lt;&gt;""),VLOOKUP(G2281,ConversionTable!B$2:D$402,3),"")</f>
        <v/>
      </c>
      <c r="K2281" s="66" t="str">
        <f>IF(AND(ConversionTable!$F$2&lt;&gt;"",A2281&lt;&gt;""),VLOOKUP(J2281,ConversionTable!I$4:K$7,3),"")</f>
        <v/>
      </c>
      <c r="M2281" s="66" t="str">
        <f>IF(A2281&lt;&gt;"",(Input!AE2281*ScoringModel!$B$11+Input!AF2281*ScoringModel!$B$21+Input!AG2281*ScoringModel!$B$31)*0.01,"")</f>
        <v/>
      </c>
      <c r="N2281" s="66" t="str">
        <f>IF(A2281&lt;&gt;"",(Input!J2281*ScoringModel!$B$4+Input!K2281*ScoringModel!$B$5+Input!L2281*ScoringModel!$B$6+Input!M2281*ScoringModel!$B$7+Input!N2281*ScoringModel!$B$8+Input!O2281*ScoringModel!$B$9+Input!P2281*ScoringModel!$B$10)*0.01,"")</f>
        <v/>
      </c>
      <c r="O2281" s="66" t="str">
        <f>IF(A2281&lt;&gt;"",(Input!Q2281*ScoringModel!$B$14+Input!R2281*ScoringModel!$B$15+Input!S2281*ScoringModel!$B$16+Input!T2281*ScoringModel!$B$17+Input!U2281*ScoringModel!$B$18+Input!V2281*ScoringModel!$B$19+Input!W2281*ScoringModel!$B$20)*0.01,"")</f>
        <v/>
      </c>
      <c r="P2281" s="66" t="str">
        <f>IF(A2281&lt;&gt;"",(Input!X2281*ScoringModel!$B$24+Input!Y2281*ScoringModel!$B$25+Input!Z2281*ScoringModel!$B$26+Input!AA2281*ScoringModel!$B$27+Input!AB2281*ScoringModel!$B$28+Input!AC2281*ScoringModel!$B$29+Input!AD2281*ScoringModel!$B$30)*0.01,"")</f>
        <v/>
      </c>
    </row>
    <row r="2282" spans="1:16" x14ac:dyDescent="0.25">
      <c r="A2282" s="154" t="str">
        <f>IF(Input!A2282&lt;&gt;"",Input!A2282,"")</f>
        <v/>
      </c>
      <c r="B2282" s="154" t="str">
        <f>IF(Input!D2282&lt;&gt;"",CONCATENATE(Input!D2282,", ",Input!C2282),"")</f>
        <v/>
      </c>
      <c r="C2282" s="154" t="str">
        <f>IF(Input!E2282&lt;&gt;"",Input!E2282,"")</f>
        <v/>
      </c>
      <c r="D2282" s="155" t="str">
        <f>IF(Input!F2282&lt;&gt;"",Input!F2282,"")</f>
        <v/>
      </c>
      <c r="E2282" s="154" t="str">
        <f>IF(Input!I2282&lt;&gt;"",CONCATENATE(Input!I2282,", ",LEFT(Input!H2282,1)),"")</f>
        <v/>
      </c>
      <c r="F2282" s="156"/>
      <c r="G2282" s="157" t="str">
        <f t="shared" si="35"/>
        <v/>
      </c>
      <c r="H2282" s="154" t="str">
        <f>IF(A2282&lt;&gt;"",VLOOKUP(G2282,ScoreRanges!$C$4:$E$8,3),"")</f>
        <v/>
      </c>
      <c r="I2282" s="156"/>
      <c r="J2282" s="129" t="str">
        <f>IF(AND(ConversionTable!$F$2&lt;&gt;"",A2282&lt;&gt;""),VLOOKUP(G2282,ConversionTable!B$2:D$402,3),"")</f>
        <v/>
      </c>
      <c r="K2282" s="66" t="str">
        <f>IF(AND(ConversionTable!$F$2&lt;&gt;"",A2282&lt;&gt;""),VLOOKUP(J2282,ConversionTable!I$4:K$7,3),"")</f>
        <v/>
      </c>
      <c r="M2282" s="66" t="str">
        <f>IF(A2282&lt;&gt;"",(Input!AE2282*ScoringModel!$B$11+Input!AF2282*ScoringModel!$B$21+Input!AG2282*ScoringModel!$B$31)*0.01,"")</f>
        <v/>
      </c>
      <c r="N2282" s="66" t="str">
        <f>IF(A2282&lt;&gt;"",(Input!J2282*ScoringModel!$B$4+Input!K2282*ScoringModel!$B$5+Input!L2282*ScoringModel!$B$6+Input!M2282*ScoringModel!$B$7+Input!N2282*ScoringModel!$B$8+Input!O2282*ScoringModel!$B$9+Input!P2282*ScoringModel!$B$10)*0.01,"")</f>
        <v/>
      </c>
      <c r="O2282" s="66" t="str">
        <f>IF(A2282&lt;&gt;"",(Input!Q2282*ScoringModel!$B$14+Input!R2282*ScoringModel!$B$15+Input!S2282*ScoringModel!$B$16+Input!T2282*ScoringModel!$B$17+Input!U2282*ScoringModel!$B$18+Input!V2282*ScoringModel!$B$19+Input!W2282*ScoringModel!$B$20)*0.01,"")</f>
        <v/>
      </c>
      <c r="P2282" s="66" t="str">
        <f>IF(A2282&lt;&gt;"",(Input!X2282*ScoringModel!$B$24+Input!Y2282*ScoringModel!$B$25+Input!Z2282*ScoringModel!$B$26+Input!AA2282*ScoringModel!$B$27+Input!AB2282*ScoringModel!$B$28+Input!AC2282*ScoringModel!$B$29+Input!AD2282*ScoringModel!$B$30)*0.01,"")</f>
        <v/>
      </c>
    </row>
    <row r="2283" spans="1:16" x14ac:dyDescent="0.25">
      <c r="A2283" s="154" t="str">
        <f>IF(Input!A2283&lt;&gt;"",Input!A2283,"")</f>
        <v/>
      </c>
      <c r="B2283" s="154" t="str">
        <f>IF(Input!D2283&lt;&gt;"",CONCATENATE(Input!D2283,", ",Input!C2283),"")</f>
        <v/>
      </c>
      <c r="C2283" s="154" t="str">
        <f>IF(Input!E2283&lt;&gt;"",Input!E2283,"")</f>
        <v/>
      </c>
      <c r="D2283" s="155" t="str">
        <f>IF(Input!F2283&lt;&gt;"",Input!F2283,"")</f>
        <v/>
      </c>
      <c r="E2283" s="154" t="str">
        <f>IF(Input!I2283&lt;&gt;"",CONCATENATE(Input!I2283,", ",LEFT(Input!H2283,1)),"")</f>
        <v/>
      </c>
      <c r="F2283" s="156"/>
      <c r="G2283" s="157" t="str">
        <f t="shared" si="35"/>
        <v/>
      </c>
      <c r="H2283" s="154" t="str">
        <f>IF(A2283&lt;&gt;"",VLOOKUP(G2283,ScoreRanges!$C$4:$E$8,3),"")</f>
        <v/>
      </c>
      <c r="I2283" s="156"/>
      <c r="J2283" s="129" t="str">
        <f>IF(AND(ConversionTable!$F$2&lt;&gt;"",A2283&lt;&gt;""),VLOOKUP(G2283,ConversionTable!B$2:D$402,3),"")</f>
        <v/>
      </c>
      <c r="K2283" s="66" t="str">
        <f>IF(AND(ConversionTable!$F$2&lt;&gt;"",A2283&lt;&gt;""),VLOOKUP(J2283,ConversionTable!I$4:K$7,3),"")</f>
        <v/>
      </c>
      <c r="M2283" s="66" t="str">
        <f>IF(A2283&lt;&gt;"",(Input!AE2283*ScoringModel!$B$11+Input!AF2283*ScoringModel!$B$21+Input!AG2283*ScoringModel!$B$31)*0.01,"")</f>
        <v/>
      </c>
      <c r="N2283" s="66" t="str">
        <f>IF(A2283&lt;&gt;"",(Input!J2283*ScoringModel!$B$4+Input!K2283*ScoringModel!$B$5+Input!L2283*ScoringModel!$B$6+Input!M2283*ScoringModel!$B$7+Input!N2283*ScoringModel!$B$8+Input!O2283*ScoringModel!$B$9+Input!P2283*ScoringModel!$B$10)*0.01,"")</f>
        <v/>
      </c>
      <c r="O2283" s="66" t="str">
        <f>IF(A2283&lt;&gt;"",(Input!Q2283*ScoringModel!$B$14+Input!R2283*ScoringModel!$B$15+Input!S2283*ScoringModel!$B$16+Input!T2283*ScoringModel!$B$17+Input!U2283*ScoringModel!$B$18+Input!V2283*ScoringModel!$B$19+Input!W2283*ScoringModel!$B$20)*0.01,"")</f>
        <v/>
      </c>
      <c r="P2283" s="66" t="str">
        <f>IF(A2283&lt;&gt;"",(Input!X2283*ScoringModel!$B$24+Input!Y2283*ScoringModel!$B$25+Input!Z2283*ScoringModel!$B$26+Input!AA2283*ScoringModel!$B$27+Input!AB2283*ScoringModel!$B$28+Input!AC2283*ScoringModel!$B$29+Input!AD2283*ScoringModel!$B$30)*0.01,"")</f>
        <v/>
      </c>
    </row>
    <row r="2284" spans="1:16" x14ac:dyDescent="0.25">
      <c r="A2284" s="154" t="str">
        <f>IF(Input!A2284&lt;&gt;"",Input!A2284,"")</f>
        <v/>
      </c>
      <c r="B2284" s="154" t="str">
        <f>IF(Input!D2284&lt;&gt;"",CONCATENATE(Input!D2284,", ",Input!C2284),"")</f>
        <v/>
      </c>
      <c r="C2284" s="154" t="str">
        <f>IF(Input!E2284&lt;&gt;"",Input!E2284,"")</f>
        <v/>
      </c>
      <c r="D2284" s="155" t="str">
        <f>IF(Input!F2284&lt;&gt;"",Input!F2284,"")</f>
        <v/>
      </c>
      <c r="E2284" s="154" t="str">
        <f>IF(Input!I2284&lt;&gt;"",CONCATENATE(Input!I2284,", ",LEFT(Input!H2284,1)),"")</f>
        <v/>
      </c>
      <c r="F2284" s="156"/>
      <c r="G2284" s="157" t="str">
        <f t="shared" si="35"/>
        <v/>
      </c>
      <c r="H2284" s="154" t="str">
        <f>IF(A2284&lt;&gt;"",VLOOKUP(G2284,ScoreRanges!$C$4:$E$8,3),"")</f>
        <v/>
      </c>
      <c r="I2284" s="156"/>
      <c r="J2284" s="129" t="str">
        <f>IF(AND(ConversionTable!$F$2&lt;&gt;"",A2284&lt;&gt;""),VLOOKUP(G2284,ConversionTable!B$2:D$402,3),"")</f>
        <v/>
      </c>
      <c r="K2284" s="66" t="str">
        <f>IF(AND(ConversionTable!$F$2&lt;&gt;"",A2284&lt;&gt;""),VLOOKUP(J2284,ConversionTable!I$4:K$7,3),"")</f>
        <v/>
      </c>
      <c r="M2284" s="66" t="str">
        <f>IF(A2284&lt;&gt;"",(Input!AE2284*ScoringModel!$B$11+Input!AF2284*ScoringModel!$B$21+Input!AG2284*ScoringModel!$B$31)*0.01,"")</f>
        <v/>
      </c>
      <c r="N2284" s="66" t="str">
        <f>IF(A2284&lt;&gt;"",(Input!J2284*ScoringModel!$B$4+Input!K2284*ScoringModel!$B$5+Input!L2284*ScoringModel!$B$6+Input!M2284*ScoringModel!$B$7+Input!N2284*ScoringModel!$B$8+Input!O2284*ScoringModel!$B$9+Input!P2284*ScoringModel!$B$10)*0.01,"")</f>
        <v/>
      </c>
      <c r="O2284" s="66" t="str">
        <f>IF(A2284&lt;&gt;"",(Input!Q2284*ScoringModel!$B$14+Input!R2284*ScoringModel!$B$15+Input!S2284*ScoringModel!$B$16+Input!T2284*ScoringModel!$B$17+Input!U2284*ScoringModel!$B$18+Input!V2284*ScoringModel!$B$19+Input!W2284*ScoringModel!$B$20)*0.01,"")</f>
        <v/>
      </c>
      <c r="P2284" s="66" t="str">
        <f>IF(A2284&lt;&gt;"",(Input!X2284*ScoringModel!$B$24+Input!Y2284*ScoringModel!$B$25+Input!Z2284*ScoringModel!$B$26+Input!AA2284*ScoringModel!$B$27+Input!AB2284*ScoringModel!$B$28+Input!AC2284*ScoringModel!$B$29+Input!AD2284*ScoringModel!$B$30)*0.01,"")</f>
        <v/>
      </c>
    </row>
    <row r="2285" spans="1:16" x14ac:dyDescent="0.25">
      <c r="A2285" s="154" t="str">
        <f>IF(Input!A2285&lt;&gt;"",Input!A2285,"")</f>
        <v/>
      </c>
      <c r="B2285" s="154" t="str">
        <f>IF(Input!D2285&lt;&gt;"",CONCATENATE(Input!D2285,", ",Input!C2285),"")</f>
        <v/>
      </c>
      <c r="C2285" s="154" t="str">
        <f>IF(Input!E2285&lt;&gt;"",Input!E2285,"")</f>
        <v/>
      </c>
      <c r="D2285" s="155" t="str">
        <f>IF(Input!F2285&lt;&gt;"",Input!F2285,"")</f>
        <v/>
      </c>
      <c r="E2285" s="154" t="str">
        <f>IF(Input!I2285&lt;&gt;"",CONCATENATE(Input!I2285,", ",LEFT(Input!H2285,1)),"")</f>
        <v/>
      </c>
      <c r="F2285" s="156"/>
      <c r="G2285" s="157" t="str">
        <f t="shared" si="35"/>
        <v/>
      </c>
      <c r="H2285" s="154" t="str">
        <f>IF(A2285&lt;&gt;"",VLOOKUP(G2285,ScoreRanges!$C$4:$E$8,3),"")</f>
        <v/>
      </c>
      <c r="I2285" s="156"/>
      <c r="J2285" s="129" t="str">
        <f>IF(AND(ConversionTable!$F$2&lt;&gt;"",A2285&lt;&gt;""),VLOOKUP(G2285,ConversionTable!B$2:D$402,3),"")</f>
        <v/>
      </c>
      <c r="K2285" s="66" t="str">
        <f>IF(AND(ConversionTable!$F$2&lt;&gt;"",A2285&lt;&gt;""),VLOOKUP(J2285,ConversionTable!I$4:K$7,3),"")</f>
        <v/>
      </c>
      <c r="M2285" s="66" t="str">
        <f>IF(A2285&lt;&gt;"",(Input!AE2285*ScoringModel!$B$11+Input!AF2285*ScoringModel!$B$21+Input!AG2285*ScoringModel!$B$31)*0.01,"")</f>
        <v/>
      </c>
      <c r="N2285" s="66" t="str">
        <f>IF(A2285&lt;&gt;"",(Input!J2285*ScoringModel!$B$4+Input!K2285*ScoringModel!$B$5+Input!L2285*ScoringModel!$B$6+Input!M2285*ScoringModel!$B$7+Input!N2285*ScoringModel!$B$8+Input!O2285*ScoringModel!$B$9+Input!P2285*ScoringModel!$B$10)*0.01,"")</f>
        <v/>
      </c>
      <c r="O2285" s="66" t="str">
        <f>IF(A2285&lt;&gt;"",(Input!Q2285*ScoringModel!$B$14+Input!R2285*ScoringModel!$B$15+Input!S2285*ScoringModel!$B$16+Input!T2285*ScoringModel!$B$17+Input!U2285*ScoringModel!$B$18+Input!V2285*ScoringModel!$B$19+Input!W2285*ScoringModel!$B$20)*0.01,"")</f>
        <v/>
      </c>
      <c r="P2285" s="66" t="str">
        <f>IF(A2285&lt;&gt;"",(Input!X2285*ScoringModel!$B$24+Input!Y2285*ScoringModel!$B$25+Input!Z2285*ScoringModel!$B$26+Input!AA2285*ScoringModel!$B$27+Input!AB2285*ScoringModel!$B$28+Input!AC2285*ScoringModel!$B$29+Input!AD2285*ScoringModel!$B$30)*0.01,"")</f>
        <v/>
      </c>
    </row>
    <row r="2286" spans="1:16" x14ac:dyDescent="0.25">
      <c r="A2286" s="154" t="str">
        <f>IF(Input!A2286&lt;&gt;"",Input!A2286,"")</f>
        <v/>
      </c>
      <c r="B2286" s="154" t="str">
        <f>IF(Input!D2286&lt;&gt;"",CONCATENATE(Input!D2286,", ",Input!C2286),"")</f>
        <v/>
      </c>
      <c r="C2286" s="154" t="str">
        <f>IF(Input!E2286&lt;&gt;"",Input!E2286,"")</f>
        <v/>
      </c>
      <c r="D2286" s="155" t="str">
        <f>IF(Input!F2286&lt;&gt;"",Input!F2286,"")</f>
        <v/>
      </c>
      <c r="E2286" s="154" t="str">
        <f>IF(Input!I2286&lt;&gt;"",CONCATENATE(Input!I2286,", ",LEFT(Input!H2286,1)),"")</f>
        <v/>
      </c>
      <c r="F2286" s="156"/>
      <c r="G2286" s="157" t="str">
        <f t="shared" si="35"/>
        <v/>
      </c>
      <c r="H2286" s="154" t="str">
        <f>IF(A2286&lt;&gt;"",VLOOKUP(G2286,ScoreRanges!$C$4:$E$8,3),"")</f>
        <v/>
      </c>
      <c r="I2286" s="156"/>
      <c r="J2286" s="129" t="str">
        <f>IF(AND(ConversionTable!$F$2&lt;&gt;"",A2286&lt;&gt;""),VLOOKUP(G2286,ConversionTable!B$2:D$402,3),"")</f>
        <v/>
      </c>
      <c r="K2286" s="66" t="str">
        <f>IF(AND(ConversionTable!$F$2&lt;&gt;"",A2286&lt;&gt;""),VLOOKUP(J2286,ConversionTable!I$4:K$7,3),"")</f>
        <v/>
      </c>
      <c r="M2286" s="66" t="str">
        <f>IF(A2286&lt;&gt;"",(Input!AE2286*ScoringModel!$B$11+Input!AF2286*ScoringModel!$B$21+Input!AG2286*ScoringModel!$B$31)*0.01,"")</f>
        <v/>
      </c>
      <c r="N2286" s="66" t="str">
        <f>IF(A2286&lt;&gt;"",(Input!J2286*ScoringModel!$B$4+Input!K2286*ScoringModel!$B$5+Input!L2286*ScoringModel!$B$6+Input!M2286*ScoringModel!$B$7+Input!N2286*ScoringModel!$B$8+Input!O2286*ScoringModel!$B$9+Input!P2286*ScoringModel!$B$10)*0.01,"")</f>
        <v/>
      </c>
      <c r="O2286" s="66" t="str">
        <f>IF(A2286&lt;&gt;"",(Input!Q2286*ScoringModel!$B$14+Input!R2286*ScoringModel!$B$15+Input!S2286*ScoringModel!$B$16+Input!T2286*ScoringModel!$B$17+Input!U2286*ScoringModel!$B$18+Input!V2286*ScoringModel!$B$19+Input!W2286*ScoringModel!$B$20)*0.01,"")</f>
        <v/>
      </c>
      <c r="P2286" s="66" t="str">
        <f>IF(A2286&lt;&gt;"",(Input!X2286*ScoringModel!$B$24+Input!Y2286*ScoringModel!$B$25+Input!Z2286*ScoringModel!$B$26+Input!AA2286*ScoringModel!$B$27+Input!AB2286*ScoringModel!$B$28+Input!AC2286*ScoringModel!$B$29+Input!AD2286*ScoringModel!$B$30)*0.01,"")</f>
        <v/>
      </c>
    </row>
    <row r="2287" spans="1:16" x14ac:dyDescent="0.25">
      <c r="A2287" s="154" t="str">
        <f>IF(Input!A2287&lt;&gt;"",Input!A2287,"")</f>
        <v/>
      </c>
      <c r="B2287" s="154" t="str">
        <f>IF(Input!D2287&lt;&gt;"",CONCATENATE(Input!D2287,", ",Input!C2287),"")</f>
        <v/>
      </c>
      <c r="C2287" s="154" t="str">
        <f>IF(Input!E2287&lt;&gt;"",Input!E2287,"")</f>
        <v/>
      </c>
      <c r="D2287" s="155" t="str">
        <f>IF(Input!F2287&lt;&gt;"",Input!F2287,"")</f>
        <v/>
      </c>
      <c r="E2287" s="154" t="str">
        <f>IF(Input!I2287&lt;&gt;"",CONCATENATE(Input!I2287,", ",LEFT(Input!H2287,1)),"")</f>
        <v/>
      </c>
      <c r="F2287" s="156"/>
      <c r="G2287" s="157" t="str">
        <f t="shared" si="35"/>
        <v/>
      </c>
      <c r="H2287" s="154" t="str">
        <f>IF(A2287&lt;&gt;"",VLOOKUP(G2287,ScoreRanges!$C$4:$E$8,3),"")</f>
        <v/>
      </c>
      <c r="I2287" s="156"/>
      <c r="J2287" s="129" t="str">
        <f>IF(AND(ConversionTable!$F$2&lt;&gt;"",A2287&lt;&gt;""),VLOOKUP(G2287,ConversionTable!B$2:D$402,3),"")</f>
        <v/>
      </c>
      <c r="K2287" s="66" t="str">
        <f>IF(AND(ConversionTable!$F$2&lt;&gt;"",A2287&lt;&gt;""),VLOOKUP(J2287,ConversionTable!I$4:K$7,3),"")</f>
        <v/>
      </c>
      <c r="M2287" s="66" t="str">
        <f>IF(A2287&lt;&gt;"",(Input!AE2287*ScoringModel!$B$11+Input!AF2287*ScoringModel!$B$21+Input!AG2287*ScoringModel!$B$31)*0.01,"")</f>
        <v/>
      </c>
      <c r="N2287" s="66" t="str">
        <f>IF(A2287&lt;&gt;"",(Input!J2287*ScoringModel!$B$4+Input!K2287*ScoringModel!$B$5+Input!L2287*ScoringModel!$B$6+Input!M2287*ScoringModel!$B$7+Input!N2287*ScoringModel!$B$8+Input!O2287*ScoringModel!$B$9+Input!P2287*ScoringModel!$B$10)*0.01,"")</f>
        <v/>
      </c>
      <c r="O2287" s="66" t="str">
        <f>IF(A2287&lt;&gt;"",(Input!Q2287*ScoringModel!$B$14+Input!R2287*ScoringModel!$B$15+Input!S2287*ScoringModel!$B$16+Input!T2287*ScoringModel!$B$17+Input!U2287*ScoringModel!$B$18+Input!V2287*ScoringModel!$B$19+Input!W2287*ScoringModel!$B$20)*0.01,"")</f>
        <v/>
      </c>
      <c r="P2287" s="66" t="str">
        <f>IF(A2287&lt;&gt;"",(Input!X2287*ScoringModel!$B$24+Input!Y2287*ScoringModel!$B$25+Input!Z2287*ScoringModel!$B$26+Input!AA2287*ScoringModel!$B$27+Input!AB2287*ScoringModel!$B$28+Input!AC2287*ScoringModel!$B$29+Input!AD2287*ScoringModel!$B$30)*0.01,"")</f>
        <v/>
      </c>
    </row>
    <row r="2288" spans="1:16" x14ac:dyDescent="0.25">
      <c r="A2288" s="154" t="str">
        <f>IF(Input!A2288&lt;&gt;"",Input!A2288,"")</f>
        <v/>
      </c>
      <c r="B2288" s="154" t="str">
        <f>IF(Input!D2288&lt;&gt;"",CONCATENATE(Input!D2288,", ",Input!C2288),"")</f>
        <v/>
      </c>
      <c r="C2288" s="154" t="str">
        <f>IF(Input!E2288&lt;&gt;"",Input!E2288,"")</f>
        <v/>
      </c>
      <c r="D2288" s="155" t="str">
        <f>IF(Input!F2288&lt;&gt;"",Input!F2288,"")</f>
        <v/>
      </c>
      <c r="E2288" s="154" t="str">
        <f>IF(Input!I2288&lt;&gt;"",CONCATENATE(Input!I2288,", ",LEFT(Input!H2288,1)),"")</f>
        <v/>
      </c>
      <c r="F2288" s="156"/>
      <c r="G2288" s="157" t="str">
        <f t="shared" si="35"/>
        <v/>
      </c>
      <c r="H2288" s="154" t="str">
        <f>IF(A2288&lt;&gt;"",VLOOKUP(G2288,ScoreRanges!$C$4:$E$8,3),"")</f>
        <v/>
      </c>
      <c r="I2288" s="156"/>
      <c r="J2288" s="129" t="str">
        <f>IF(AND(ConversionTable!$F$2&lt;&gt;"",A2288&lt;&gt;""),VLOOKUP(G2288,ConversionTable!B$2:D$402,3),"")</f>
        <v/>
      </c>
      <c r="K2288" s="66" t="str">
        <f>IF(AND(ConversionTable!$F$2&lt;&gt;"",A2288&lt;&gt;""),VLOOKUP(J2288,ConversionTable!I$4:K$7,3),"")</f>
        <v/>
      </c>
      <c r="M2288" s="66" t="str">
        <f>IF(A2288&lt;&gt;"",(Input!AE2288*ScoringModel!$B$11+Input!AF2288*ScoringModel!$B$21+Input!AG2288*ScoringModel!$B$31)*0.01,"")</f>
        <v/>
      </c>
      <c r="N2288" s="66" t="str">
        <f>IF(A2288&lt;&gt;"",(Input!J2288*ScoringModel!$B$4+Input!K2288*ScoringModel!$B$5+Input!L2288*ScoringModel!$B$6+Input!M2288*ScoringModel!$B$7+Input!N2288*ScoringModel!$B$8+Input!O2288*ScoringModel!$B$9+Input!P2288*ScoringModel!$B$10)*0.01,"")</f>
        <v/>
      </c>
      <c r="O2288" s="66" t="str">
        <f>IF(A2288&lt;&gt;"",(Input!Q2288*ScoringModel!$B$14+Input!R2288*ScoringModel!$B$15+Input!S2288*ScoringModel!$B$16+Input!T2288*ScoringModel!$B$17+Input!U2288*ScoringModel!$B$18+Input!V2288*ScoringModel!$B$19+Input!W2288*ScoringModel!$B$20)*0.01,"")</f>
        <v/>
      </c>
      <c r="P2288" s="66" t="str">
        <f>IF(A2288&lt;&gt;"",(Input!X2288*ScoringModel!$B$24+Input!Y2288*ScoringModel!$B$25+Input!Z2288*ScoringModel!$B$26+Input!AA2288*ScoringModel!$B$27+Input!AB2288*ScoringModel!$B$28+Input!AC2288*ScoringModel!$B$29+Input!AD2288*ScoringModel!$B$30)*0.01,"")</f>
        <v/>
      </c>
    </row>
    <row r="2289" spans="1:16" x14ac:dyDescent="0.25">
      <c r="A2289" s="154" t="str">
        <f>IF(Input!A2289&lt;&gt;"",Input!A2289,"")</f>
        <v/>
      </c>
      <c r="B2289" s="154" t="str">
        <f>IF(Input!D2289&lt;&gt;"",CONCATENATE(Input!D2289,", ",Input!C2289),"")</f>
        <v/>
      </c>
      <c r="C2289" s="154" t="str">
        <f>IF(Input!E2289&lt;&gt;"",Input!E2289,"")</f>
        <v/>
      </c>
      <c r="D2289" s="155" t="str">
        <f>IF(Input!F2289&lt;&gt;"",Input!F2289,"")</f>
        <v/>
      </c>
      <c r="E2289" s="154" t="str">
        <f>IF(Input!I2289&lt;&gt;"",CONCATENATE(Input!I2289,", ",LEFT(Input!H2289,1)),"")</f>
        <v/>
      </c>
      <c r="F2289" s="156"/>
      <c r="G2289" s="157" t="str">
        <f t="shared" si="35"/>
        <v/>
      </c>
      <c r="H2289" s="154" t="str">
        <f>IF(A2289&lt;&gt;"",VLOOKUP(G2289,ScoreRanges!$C$4:$E$8,3),"")</f>
        <v/>
      </c>
      <c r="I2289" s="156"/>
      <c r="J2289" s="129" t="str">
        <f>IF(AND(ConversionTable!$F$2&lt;&gt;"",A2289&lt;&gt;""),VLOOKUP(G2289,ConversionTable!B$2:D$402,3),"")</f>
        <v/>
      </c>
      <c r="K2289" s="66" t="str">
        <f>IF(AND(ConversionTable!$F$2&lt;&gt;"",A2289&lt;&gt;""),VLOOKUP(J2289,ConversionTable!I$4:K$7,3),"")</f>
        <v/>
      </c>
      <c r="M2289" s="66" t="str">
        <f>IF(A2289&lt;&gt;"",(Input!AE2289*ScoringModel!$B$11+Input!AF2289*ScoringModel!$B$21+Input!AG2289*ScoringModel!$B$31)*0.01,"")</f>
        <v/>
      </c>
      <c r="N2289" s="66" t="str">
        <f>IF(A2289&lt;&gt;"",(Input!J2289*ScoringModel!$B$4+Input!K2289*ScoringModel!$B$5+Input!L2289*ScoringModel!$B$6+Input!M2289*ScoringModel!$B$7+Input!N2289*ScoringModel!$B$8+Input!O2289*ScoringModel!$B$9+Input!P2289*ScoringModel!$B$10)*0.01,"")</f>
        <v/>
      </c>
      <c r="O2289" s="66" t="str">
        <f>IF(A2289&lt;&gt;"",(Input!Q2289*ScoringModel!$B$14+Input!R2289*ScoringModel!$B$15+Input!S2289*ScoringModel!$B$16+Input!T2289*ScoringModel!$B$17+Input!U2289*ScoringModel!$B$18+Input!V2289*ScoringModel!$B$19+Input!W2289*ScoringModel!$B$20)*0.01,"")</f>
        <v/>
      </c>
      <c r="P2289" s="66" t="str">
        <f>IF(A2289&lt;&gt;"",(Input!X2289*ScoringModel!$B$24+Input!Y2289*ScoringModel!$B$25+Input!Z2289*ScoringModel!$B$26+Input!AA2289*ScoringModel!$B$27+Input!AB2289*ScoringModel!$B$28+Input!AC2289*ScoringModel!$B$29+Input!AD2289*ScoringModel!$B$30)*0.01,"")</f>
        <v/>
      </c>
    </row>
    <row r="2290" spans="1:16" x14ac:dyDescent="0.25">
      <c r="A2290" s="154" t="str">
        <f>IF(Input!A2290&lt;&gt;"",Input!A2290,"")</f>
        <v/>
      </c>
      <c r="B2290" s="154" t="str">
        <f>IF(Input!D2290&lt;&gt;"",CONCATENATE(Input!D2290,", ",Input!C2290),"")</f>
        <v/>
      </c>
      <c r="C2290" s="154" t="str">
        <f>IF(Input!E2290&lt;&gt;"",Input!E2290,"")</f>
        <v/>
      </c>
      <c r="D2290" s="155" t="str">
        <f>IF(Input!F2290&lt;&gt;"",Input!F2290,"")</f>
        <v/>
      </c>
      <c r="E2290" s="154" t="str">
        <f>IF(Input!I2290&lt;&gt;"",CONCATENATE(Input!I2290,", ",LEFT(Input!H2290,1)),"")</f>
        <v/>
      </c>
      <c r="F2290" s="156"/>
      <c r="G2290" s="157" t="str">
        <f t="shared" si="35"/>
        <v/>
      </c>
      <c r="H2290" s="154" t="str">
        <f>IF(A2290&lt;&gt;"",VLOOKUP(G2290,ScoreRanges!$C$4:$E$8,3),"")</f>
        <v/>
      </c>
      <c r="I2290" s="156"/>
      <c r="J2290" s="129" t="str">
        <f>IF(AND(ConversionTable!$F$2&lt;&gt;"",A2290&lt;&gt;""),VLOOKUP(G2290,ConversionTable!B$2:D$402,3),"")</f>
        <v/>
      </c>
      <c r="K2290" s="66" t="str">
        <f>IF(AND(ConversionTable!$F$2&lt;&gt;"",A2290&lt;&gt;""),VLOOKUP(J2290,ConversionTable!I$4:K$7,3),"")</f>
        <v/>
      </c>
      <c r="M2290" s="66" t="str">
        <f>IF(A2290&lt;&gt;"",(Input!AE2290*ScoringModel!$B$11+Input!AF2290*ScoringModel!$B$21+Input!AG2290*ScoringModel!$B$31)*0.01,"")</f>
        <v/>
      </c>
      <c r="N2290" s="66" t="str">
        <f>IF(A2290&lt;&gt;"",(Input!J2290*ScoringModel!$B$4+Input!K2290*ScoringModel!$B$5+Input!L2290*ScoringModel!$B$6+Input!M2290*ScoringModel!$B$7+Input!N2290*ScoringModel!$B$8+Input!O2290*ScoringModel!$B$9+Input!P2290*ScoringModel!$B$10)*0.01,"")</f>
        <v/>
      </c>
      <c r="O2290" s="66" t="str">
        <f>IF(A2290&lt;&gt;"",(Input!Q2290*ScoringModel!$B$14+Input!R2290*ScoringModel!$B$15+Input!S2290*ScoringModel!$B$16+Input!T2290*ScoringModel!$B$17+Input!U2290*ScoringModel!$B$18+Input!V2290*ScoringModel!$B$19+Input!W2290*ScoringModel!$B$20)*0.01,"")</f>
        <v/>
      </c>
      <c r="P2290" s="66" t="str">
        <f>IF(A2290&lt;&gt;"",(Input!X2290*ScoringModel!$B$24+Input!Y2290*ScoringModel!$B$25+Input!Z2290*ScoringModel!$B$26+Input!AA2290*ScoringModel!$B$27+Input!AB2290*ScoringModel!$B$28+Input!AC2290*ScoringModel!$B$29+Input!AD2290*ScoringModel!$B$30)*0.01,"")</f>
        <v/>
      </c>
    </row>
    <row r="2291" spans="1:16" x14ac:dyDescent="0.25">
      <c r="A2291" s="154" t="str">
        <f>IF(Input!A2291&lt;&gt;"",Input!A2291,"")</f>
        <v/>
      </c>
      <c r="B2291" s="154" t="str">
        <f>IF(Input!D2291&lt;&gt;"",CONCATENATE(Input!D2291,", ",Input!C2291),"")</f>
        <v/>
      </c>
      <c r="C2291" s="154" t="str">
        <f>IF(Input!E2291&lt;&gt;"",Input!E2291,"")</f>
        <v/>
      </c>
      <c r="D2291" s="155" t="str">
        <f>IF(Input!F2291&lt;&gt;"",Input!F2291,"")</f>
        <v/>
      </c>
      <c r="E2291" s="154" t="str">
        <f>IF(Input!I2291&lt;&gt;"",CONCATENATE(Input!I2291,", ",LEFT(Input!H2291,1)),"")</f>
        <v/>
      </c>
      <c r="F2291" s="156"/>
      <c r="G2291" s="157" t="str">
        <f t="shared" si="35"/>
        <v/>
      </c>
      <c r="H2291" s="154" t="str">
        <f>IF(A2291&lt;&gt;"",VLOOKUP(G2291,ScoreRanges!$C$4:$E$8,3),"")</f>
        <v/>
      </c>
      <c r="I2291" s="156"/>
      <c r="J2291" s="129" t="str">
        <f>IF(AND(ConversionTable!$F$2&lt;&gt;"",A2291&lt;&gt;""),VLOOKUP(G2291,ConversionTable!B$2:D$402,3),"")</f>
        <v/>
      </c>
      <c r="K2291" s="66" t="str">
        <f>IF(AND(ConversionTable!$F$2&lt;&gt;"",A2291&lt;&gt;""),VLOOKUP(J2291,ConversionTable!I$4:K$7,3),"")</f>
        <v/>
      </c>
      <c r="M2291" s="66" t="str">
        <f>IF(A2291&lt;&gt;"",(Input!AE2291*ScoringModel!$B$11+Input!AF2291*ScoringModel!$B$21+Input!AG2291*ScoringModel!$B$31)*0.01,"")</f>
        <v/>
      </c>
      <c r="N2291" s="66" t="str">
        <f>IF(A2291&lt;&gt;"",(Input!J2291*ScoringModel!$B$4+Input!K2291*ScoringModel!$B$5+Input!L2291*ScoringModel!$B$6+Input!M2291*ScoringModel!$B$7+Input!N2291*ScoringModel!$B$8+Input!O2291*ScoringModel!$B$9+Input!P2291*ScoringModel!$B$10)*0.01,"")</f>
        <v/>
      </c>
      <c r="O2291" s="66" t="str">
        <f>IF(A2291&lt;&gt;"",(Input!Q2291*ScoringModel!$B$14+Input!R2291*ScoringModel!$B$15+Input!S2291*ScoringModel!$B$16+Input!T2291*ScoringModel!$B$17+Input!U2291*ScoringModel!$B$18+Input!V2291*ScoringModel!$B$19+Input!W2291*ScoringModel!$B$20)*0.01,"")</f>
        <v/>
      </c>
      <c r="P2291" s="66" t="str">
        <f>IF(A2291&lt;&gt;"",(Input!X2291*ScoringModel!$B$24+Input!Y2291*ScoringModel!$B$25+Input!Z2291*ScoringModel!$B$26+Input!AA2291*ScoringModel!$B$27+Input!AB2291*ScoringModel!$B$28+Input!AC2291*ScoringModel!$B$29+Input!AD2291*ScoringModel!$B$30)*0.01,"")</f>
        <v/>
      </c>
    </row>
    <row r="2292" spans="1:16" x14ac:dyDescent="0.25">
      <c r="A2292" s="154" t="str">
        <f>IF(Input!A2292&lt;&gt;"",Input!A2292,"")</f>
        <v/>
      </c>
      <c r="B2292" s="154" t="str">
        <f>IF(Input!D2292&lt;&gt;"",CONCATENATE(Input!D2292,", ",Input!C2292),"")</f>
        <v/>
      </c>
      <c r="C2292" s="154" t="str">
        <f>IF(Input!E2292&lt;&gt;"",Input!E2292,"")</f>
        <v/>
      </c>
      <c r="D2292" s="155" t="str">
        <f>IF(Input!F2292&lt;&gt;"",Input!F2292,"")</f>
        <v/>
      </c>
      <c r="E2292" s="154" t="str">
        <f>IF(Input!I2292&lt;&gt;"",CONCATENATE(Input!I2292,", ",LEFT(Input!H2292,1)),"")</f>
        <v/>
      </c>
      <c r="F2292" s="156"/>
      <c r="G2292" s="157" t="str">
        <f t="shared" si="35"/>
        <v/>
      </c>
      <c r="H2292" s="154" t="str">
        <f>IF(A2292&lt;&gt;"",VLOOKUP(G2292,ScoreRanges!$C$4:$E$8,3),"")</f>
        <v/>
      </c>
      <c r="I2292" s="156"/>
      <c r="J2292" s="129" t="str">
        <f>IF(AND(ConversionTable!$F$2&lt;&gt;"",A2292&lt;&gt;""),VLOOKUP(G2292,ConversionTable!B$2:D$402,3),"")</f>
        <v/>
      </c>
      <c r="K2292" s="66" t="str">
        <f>IF(AND(ConversionTable!$F$2&lt;&gt;"",A2292&lt;&gt;""),VLOOKUP(J2292,ConversionTable!I$4:K$7,3),"")</f>
        <v/>
      </c>
      <c r="M2292" s="66" t="str">
        <f>IF(A2292&lt;&gt;"",(Input!AE2292*ScoringModel!$B$11+Input!AF2292*ScoringModel!$B$21+Input!AG2292*ScoringModel!$B$31)*0.01,"")</f>
        <v/>
      </c>
      <c r="N2292" s="66" t="str">
        <f>IF(A2292&lt;&gt;"",(Input!J2292*ScoringModel!$B$4+Input!K2292*ScoringModel!$B$5+Input!L2292*ScoringModel!$B$6+Input!M2292*ScoringModel!$B$7+Input!N2292*ScoringModel!$B$8+Input!O2292*ScoringModel!$B$9+Input!P2292*ScoringModel!$B$10)*0.01,"")</f>
        <v/>
      </c>
      <c r="O2292" s="66" t="str">
        <f>IF(A2292&lt;&gt;"",(Input!Q2292*ScoringModel!$B$14+Input!R2292*ScoringModel!$B$15+Input!S2292*ScoringModel!$B$16+Input!T2292*ScoringModel!$B$17+Input!U2292*ScoringModel!$B$18+Input!V2292*ScoringModel!$B$19+Input!W2292*ScoringModel!$B$20)*0.01,"")</f>
        <v/>
      </c>
      <c r="P2292" s="66" t="str">
        <f>IF(A2292&lt;&gt;"",(Input!X2292*ScoringModel!$B$24+Input!Y2292*ScoringModel!$B$25+Input!Z2292*ScoringModel!$B$26+Input!AA2292*ScoringModel!$B$27+Input!AB2292*ScoringModel!$B$28+Input!AC2292*ScoringModel!$B$29+Input!AD2292*ScoringModel!$B$30)*0.01,"")</f>
        <v/>
      </c>
    </row>
    <row r="2293" spans="1:16" x14ac:dyDescent="0.25">
      <c r="A2293" s="154" t="str">
        <f>IF(Input!A2293&lt;&gt;"",Input!A2293,"")</f>
        <v/>
      </c>
      <c r="B2293" s="154" t="str">
        <f>IF(Input!D2293&lt;&gt;"",CONCATENATE(Input!D2293,", ",Input!C2293),"")</f>
        <v/>
      </c>
      <c r="C2293" s="154" t="str">
        <f>IF(Input!E2293&lt;&gt;"",Input!E2293,"")</f>
        <v/>
      </c>
      <c r="D2293" s="155" t="str">
        <f>IF(Input!F2293&lt;&gt;"",Input!F2293,"")</f>
        <v/>
      </c>
      <c r="E2293" s="154" t="str">
        <f>IF(Input!I2293&lt;&gt;"",CONCATENATE(Input!I2293,", ",LEFT(Input!H2293,1)),"")</f>
        <v/>
      </c>
      <c r="F2293" s="156"/>
      <c r="G2293" s="157" t="str">
        <f t="shared" si="35"/>
        <v/>
      </c>
      <c r="H2293" s="154" t="str">
        <f>IF(A2293&lt;&gt;"",VLOOKUP(G2293,ScoreRanges!$C$4:$E$8,3),"")</f>
        <v/>
      </c>
      <c r="I2293" s="156"/>
      <c r="J2293" s="129" t="str">
        <f>IF(AND(ConversionTable!$F$2&lt;&gt;"",A2293&lt;&gt;""),VLOOKUP(G2293,ConversionTable!B$2:D$402,3),"")</f>
        <v/>
      </c>
      <c r="K2293" s="66" t="str">
        <f>IF(AND(ConversionTable!$F$2&lt;&gt;"",A2293&lt;&gt;""),VLOOKUP(J2293,ConversionTable!I$4:K$7,3),"")</f>
        <v/>
      </c>
      <c r="M2293" s="66" t="str">
        <f>IF(A2293&lt;&gt;"",(Input!AE2293*ScoringModel!$B$11+Input!AF2293*ScoringModel!$B$21+Input!AG2293*ScoringModel!$B$31)*0.01,"")</f>
        <v/>
      </c>
      <c r="N2293" s="66" t="str">
        <f>IF(A2293&lt;&gt;"",(Input!J2293*ScoringModel!$B$4+Input!K2293*ScoringModel!$B$5+Input!L2293*ScoringModel!$B$6+Input!M2293*ScoringModel!$B$7+Input!N2293*ScoringModel!$B$8+Input!O2293*ScoringModel!$B$9+Input!P2293*ScoringModel!$B$10)*0.01,"")</f>
        <v/>
      </c>
      <c r="O2293" s="66" t="str">
        <f>IF(A2293&lt;&gt;"",(Input!Q2293*ScoringModel!$B$14+Input!R2293*ScoringModel!$B$15+Input!S2293*ScoringModel!$B$16+Input!T2293*ScoringModel!$B$17+Input!U2293*ScoringModel!$B$18+Input!V2293*ScoringModel!$B$19+Input!W2293*ScoringModel!$B$20)*0.01,"")</f>
        <v/>
      </c>
      <c r="P2293" s="66" t="str">
        <f>IF(A2293&lt;&gt;"",(Input!X2293*ScoringModel!$B$24+Input!Y2293*ScoringModel!$B$25+Input!Z2293*ScoringModel!$B$26+Input!AA2293*ScoringModel!$B$27+Input!AB2293*ScoringModel!$B$28+Input!AC2293*ScoringModel!$B$29+Input!AD2293*ScoringModel!$B$30)*0.01,"")</f>
        <v/>
      </c>
    </row>
    <row r="2294" spans="1:16" x14ac:dyDescent="0.25">
      <c r="A2294" s="154" t="str">
        <f>IF(Input!A2294&lt;&gt;"",Input!A2294,"")</f>
        <v/>
      </c>
      <c r="B2294" s="154" t="str">
        <f>IF(Input!D2294&lt;&gt;"",CONCATENATE(Input!D2294,", ",Input!C2294),"")</f>
        <v/>
      </c>
      <c r="C2294" s="154" t="str">
        <f>IF(Input!E2294&lt;&gt;"",Input!E2294,"")</f>
        <v/>
      </c>
      <c r="D2294" s="155" t="str">
        <f>IF(Input!F2294&lt;&gt;"",Input!F2294,"")</f>
        <v/>
      </c>
      <c r="E2294" s="154" t="str">
        <f>IF(Input!I2294&lt;&gt;"",CONCATENATE(Input!I2294,", ",LEFT(Input!H2294,1)),"")</f>
        <v/>
      </c>
      <c r="F2294" s="156"/>
      <c r="G2294" s="157" t="str">
        <f t="shared" si="35"/>
        <v/>
      </c>
      <c r="H2294" s="154" t="str">
        <f>IF(A2294&lt;&gt;"",VLOOKUP(G2294,ScoreRanges!$C$4:$E$8,3),"")</f>
        <v/>
      </c>
      <c r="I2294" s="156"/>
      <c r="J2294" s="129" t="str">
        <f>IF(AND(ConversionTable!$F$2&lt;&gt;"",A2294&lt;&gt;""),VLOOKUP(G2294,ConversionTable!B$2:D$402,3),"")</f>
        <v/>
      </c>
      <c r="K2294" s="66" t="str">
        <f>IF(AND(ConversionTable!$F$2&lt;&gt;"",A2294&lt;&gt;""),VLOOKUP(J2294,ConversionTable!I$4:K$7,3),"")</f>
        <v/>
      </c>
      <c r="M2294" s="66" t="str">
        <f>IF(A2294&lt;&gt;"",(Input!AE2294*ScoringModel!$B$11+Input!AF2294*ScoringModel!$B$21+Input!AG2294*ScoringModel!$B$31)*0.01,"")</f>
        <v/>
      </c>
      <c r="N2294" s="66" t="str">
        <f>IF(A2294&lt;&gt;"",(Input!J2294*ScoringModel!$B$4+Input!K2294*ScoringModel!$B$5+Input!L2294*ScoringModel!$B$6+Input!M2294*ScoringModel!$B$7+Input!N2294*ScoringModel!$B$8+Input!O2294*ScoringModel!$B$9+Input!P2294*ScoringModel!$B$10)*0.01,"")</f>
        <v/>
      </c>
      <c r="O2294" s="66" t="str">
        <f>IF(A2294&lt;&gt;"",(Input!Q2294*ScoringModel!$B$14+Input!R2294*ScoringModel!$B$15+Input!S2294*ScoringModel!$B$16+Input!T2294*ScoringModel!$B$17+Input!U2294*ScoringModel!$B$18+Input!V2294*ScoringModel!$B$19+Input!W2294*ScoringModel!$B$20)*0.01,"")</f>
        <v/>
      </c>
      <c r="P2294" s="66" t="str">
        <f>IF(A2294&lt;&gt;"",(Input!X2294*ScoringModel!$B$24+Input!Y2294*ScoringModel!$B$25+Input!Z2294*ScoringModel!$B$26+Input!AA2294*ScoringModel!$B$27+Input!AB2294*ScoringModel!$B$28+Input!AC2294*ScoringModel!$B$29+Input!AD2294*ScoringModel!$B$30)*0.01,"")</f>
        <v/>
      </c>
    </row>
    <row r="2295" spans="1:16" x14ac:dyDescent="0.25">
      <c r="A2295" s="154" t="str">
        <f>IF(Input!A2295&lt;&gt;"",Input!A2295,"")</f>
        <v/>
      </c>
      <c r="B2295" s="154" t="str">
        <f>IF(Input!D2295&lt;&gt;"",CONCATENATE(Input!D2295,", ",Input!C2295),"")</f>
        <v/>
      </c>
      <c r="C2295" s="154" t="str">
        <f>IF(Input!E2295&lt;&gt;"",Input!E2295,"")</f>
        <v/>
      </c>
      <c r="D2295" s="155" t="str">
        <f>IF(Input!F2295&lt;&gt;"",Input!F2295,"")</f>
        <v/>
      </c>
      <c r="E2295" s="154" t="str">
        <f>IF(Input!I2295&lt;&gt;"",CONCATENATE(Input!I2295,", ",LEFT(Input!H2295,1)),"")</f>
        <v/>
      </c>
      <c r="F2295" s="156"/>
      <c r="G2295" s="157" t="str">
        <f t="shared" si="35"/>
        <v/>
      </c>
      <c r="H2295" s="154" t="str">
        <f>IF(A2295&lt;&gt;"",VLOOKUP(G2295,ScoreRanges!$C$4:$E$8,3),"")</f>
        <v/>
      </c>
      <c r="I2295" s="156"/>
      <c r="J2295" s="129" t="str">
        <f>IF(AND(ConversionTable!$F$2&lt;&gt;"",A2295&lt;&gt;""),VLOOKUP(G2295,ConversionTable!B$2:D$402,3),"")</f>
        <v/>
      </c>
      <c r="K2295" s="66" t="str">
        <f>IF(AND(ConversionTable!$F$2&lt;&gt;"",A2295&lt;&gt;""),VLOOKUP(J2295,ConversionTable!I$4:K$7,3),"")</f>
        <v/>
      </c>
      <c r="M2295" s="66" t="str">
        <f>IF(A2295&lt;&gt;"",(Input!AE2295*ScoringModel!$B$11+Input!AF2295*ScoringModel!$B$21+Input!AG2295*ScoringModel!$B$31)*0.01,"")</f>
        <v/>
      </c>
      <c r="N2295" s="66" t="str">
        <f>IF(A2295&lt;&gt;"",(Input!J2295*ScoringModel!$B$4+Input!K2295*ScoringModel!$B$5+Input!L2295*ScoringModel!$B$6+Input!M2295*ScoringModel!$B$7+Input!N2295*ScoringModel!$B$8+Input!O2295*ScoringModel!$B$9+Input!P2295*ScoringModel!$B$10)*0.01,"")</f>
        <v/>
      </c>
      <c r="O2295" s="66" t="str">
        <f>IF(A2295&lt;&gt;"",(Input!Q2295*ScoringModel!$B$14+Input!R2295*ScoringModel!$B$15+Input!S2295*ScoringModel!$B$16+Input!T2295*ScoringModel!$B$17+Input!U2295*ScoringModel!$B$18+Input!V2295*ScoringModel!$B$19+Input!W2295*ScoringModel!$B$20)*0.01,"")</f>
        <v/>
      </c>
      <c r="P2295" s="66" t="str">
        <f>IF(A2295&lt;&gt;"",(Input!X2295*ScoringModel!$B$24+Input!Y2295*ScoringModel!$B$25+Input!Z2295*ScoringModel!$B$26+Input!AA2295*ScoringModel!$B$27+Input!AB2295*ScoringModel!$B$28+Input!AC2295*ScoringModel!$B$29+Input!AD2295*ScoringModel!$B$30)*0.01,"")</f>
        <v/>
      </c>
    </row>
    <row r="2296" spans="1:16" x14ac:dyDescent="0.25">
      <c r="A2296" s="154" t="str">
        <f>IF(Input!A2296&lt;&gt;"",Input!A2296,"")</f>
        <v/>
      </c>
      <c r="B2296" s="154" t="str">
        <f>IF(Input!D2296&lt;&gt;"",CONCATENATE(Input!D2296,", ",Input!C2296),"")</f>
        <v/>
      </c>
      <c r="C2296" s="154" t="str">
        <f>IF(Input!E2296&lt;&gt;"",Input!E2296,"")</f>
        <v/>
      </c>
      <c r="D2296" s="155" t="str">
        <f>IF(Input!F2296&lt;&gt;"",Input!F2296,"")</f>
        <v/>
      </c>
      <c r="E2296" s="154" t="str">
        <f>IF(Input!I2296&lt;&gt;"",CONCATENATE(Input!I2296,", ",LEFT(Input!H2296,1)),"")</f>
        <v/>
      </c>
      <c r="F2296" s="156"/>
      <c r="G2296" s="157" t="str">
        <f t="shared" si="35"/>
        <v/>
      </c>
      <c r="H2296" s="154" t="str">
        <f>IF(A2296&lt;&gt;"",VLOOKUP(G2296,ScoreRanges!$C$4:$E$8,3),"")</f>
        <v/>
      </c>
      <c r="I2296" s="156"/>
      <c r="J2296" s="129" t="str">
        <f>IF(AND(ConversionTable!$F$2&lt;&gt;"",A2296&lt;&gt;""),VLOOKUP(G2296,ConversionTable!B$2:D$402,3),"")</f>
        <v/>
      </c>
      <c r="K2296" s="66" t="str">
        <f>IF(AND(ConversionTable!$F$2&lt;&gt;"",A2296&lt;&gt;""),VLOOKUP(J2296,ConversionTable!I$4:K$7,3),"")</f>
        <v/>
      </c>
      <c r="M2296" s="66" t="str">
        <f>IF(A2296&lt;&gt;"",(Input!AE2296*ScoringModel!$B$11+Input!AF2296*ScoringModel!$B$21+Input!AG2296*ScoringModel!$B$31)*0.01,"")</f>
        <v/>
      </c>
      <c r="N2296" s="66" t="str">
        <f>IF(A2296&lt;&gt;"",(Input!J2296*ScoringModel!$B$4+Input!K2296*ScoringModel!$B$5+Input!L2296*ScoringModel!$B$6+Input!M2296*ScoringModel!$B$7+Input!N2296*ScoringModel!$B$8+Input!O2296*ScoringModel!$B$9+Input!P2296*ScoringModel!$B$10)*0.01,"")</f>
        <v/>
      </c>
      <c r="O2296" s="66" t="str">
        <f>IF(A2296&lt;&gt;"",(Input!Q2296*ScoringModel!$B$14+Input!R2296*ScoringModel!$B$15+Input!S2296*ScoringModel!$B$16+Input!T2296*ScoringModel!$B$17+Input!U2296*ScoringModel!$B$18+Input!V2296*ScoringModel!$B$19+Input!W2296*ScoringModel!$B$20)*0.01,"")</f>
        <v/>
      </c>
      <c r="P2296" s="66" t="str">
        <f>IF(A2296&lt;&gt;"",(Input!X2296*ScoringModel!$B$24+Input!Y2296*ScoringModel!$B$25+Input!Z2296*ScoringModel!$B$26+Input!AA2296*ScoringModel!$B$27+Input!AB2296*ScoringModel!$B$28+Input!AC2296*ScoringModel!$B$29+Input!AD2296*ScoringModel!$B$30)*0.01,"")</f>
        <v/>
      </c>
    </row>
    <row r="2297" spans="1:16" x14ac:dyDescent="0.25">
      <c r="A2297" s="154" t="str">
        <f>IF(Input!A2297&lt;&gt;"",Input!A2297,"")</f>
        <v/>
      </c>
      <c r="B2297" s="154" t="str">
        <f>IF(Input!D2297&lt;&gt;"",CONCATENATE(Input!D2297,", ",Input!C2297),"")</f>
        <v/>
      </c>
      <c r="C2297" s="154" t="str">
        <f>IF(Input!E2297&lt;&gt;"",Input!E2297,"")</f>
        <v/>
      </c>
      <c r="D2297" s="155" t="str">
        <f>IF(Input!F2297&lt;&gt;"",Input!F2297,"")</f>
        <v/>
      </c>
      <c r="E2297" s="154" t="str">
        <f>IF(Input!I2297&lt;&gt;"",CONCATENATE(Input!I2297,", ",LEFT(Input!H2297,1)),"")</f>
        <v/>
      </c>
      <c r="F2297" s="156"/>
      <c r="G2297" s="157" t="str">
        <f t="shared" si="35"/>
        <v/>
      </c>
      <c r="H2297" s="154" t="str">
        <f>IF(A2297&lt;&gt;"",VLOOKUP(G2297,ScoreRanges!$C$4:$E$8,3),"")</f>
        <v/>
      </c>
      <c r="I2297" s="156"/>
      <c r="J2297" s="129" t="str">
        <f>IF(AND(ConversionTable!$F$2&lt;&gt;"",A2297&lt;&gt;""),VLOOKUP(G2297,ConversionTable!B$2:D$402,3),"")</f>
        <v/>
      </c>
      <c r="K2297" s="66" t="str">
        <f>IF(AND(ConversionTable!$F$2&lt;&gt;"",A2297&lt;&gt;""),VLOOKUP(J2297,ConversionTable!I$4:K$7,3),"")</f>
        <v/>
      </c>
      <c r="M2297" s="66" t="str">
        <f>IF(A2297&lt;&gt;"",(Input!AE2297*ScoringModel!$B$11+Input!AF2297*ScoringModel!$B$21+Input!AG2297*ScoringModel!$B$31)*0.01,"")</f>
        <v/>
      </c>
      <c r="N2297" s="66" t="str">
        <f>IF(A2297&lt;&gt;"",(Input!J2297*ScoringModel!$B$4+Input!K2297*ScoringModel!$B$5+Input!L2297*ScoringModel!$B$6+Input!M2297*ScoringModel!$B$7+Input!N2297*ScoringModel!$B$8+Input!O2297*ScoringModel!$B$9+Input!P2297*ScoringModel!$B$10)*0.01,"")</f>
        <v/>
      </c>
      <c r="O2297" s="66" t="str">
        <f>IF(A2297&lt;&gt;"",(Input!Q2297*ScoringModel!$B$14+Input!R2297*ScoringModel!$B$15+Input!S2297*ScoringModel!$B$16+Input!T2297*ScoringModel!$B$17+Input!U2297*ScoringModel!$B$18+Input!V2297*ScoringModel!$B$19+Input!W2297*ScoringModel!$B$20)*0.01,"")</f>
        <v/>
      </c>
      <c r="P2297" s="66" t="str">
        <f>IF(A2297&lt;&gt;"",(Input!X2297*ScoringModel!$B$24+Input!Y2297*ScoringModel!$B$25+Input!Z2297*ScoringModel!$B$26+Input!AA2297*ScoringModel!$B$27+Input!AB2297*ScoringModel!$B$28+Input!AC2297*ScoringModel!$B$29+Input!AD2297*ScoringModel!$B$30)*0.01,"")</f>
        <v/>
      </c>
    </row>
    <row r="2298" spans="1:16" x14ac:dyDescent="0.25">
      <c r="A2298" s="154" t="str">
        <f>IF(Input!A2298&lt;&gt;"",Input!A2298,"")</f>
        <v/>
      </c>
      <c r="B2298" s="154" t="str">
        <f>IF(Input!D2298&lt;&gt;"",CONCATENATE(Input!D2298,", ",Input!C2298),"")</f>
        <v/>
      </c>
      <c r="C2298" s="154" t="str">
        <f>IF(Input!E2298&lt;&gt;"",Input!E2298,"")</f>
        <v/>
      </c>
      <c r="D2298" s="155" t="str">
        <f>IF(Input!F2298&lt;&gt;"",Input!F2298,"")</f>
        <v/>
      </c>
      <c r="E2298" s="154" t="str">
        <f>IF(Input!I2298&lt;&gt;"",CONCATENATE(Input!I2298,", ",LEFT(Input!H2298,1)),"")</f>
        <v/>
      </c>
      <c r="F2298" s="156"/>
      <c r="G2298" s="157" t="str">
        <f t="shared" si="35"/>
        <v/>
      </c>
      <c r="H2298" s="154" t="str">
        <f>IF(A2298&lt;&gt;"",VLOOKUP(G2298,ScoreRanges!$C$4:$E$8,3),"")</f>
        <v/>
      </c>
      <c r="I2298" s="156"/>
      <c r="J2298" s="129" t="str">
        <f>IF(AND(ConversionTable!$F$2&lt;&gt;"",A2298&lt;&gt;""),VLOOKUP(G2298,ConversionTable!B$2:D$402,3),"")</f>
        <v/>
      </c>
      <c r="K2298" s="66" t="str">
        <f>IF(AND(ConversionTable!$F$2&lt;&gt;"",A2298&lt;&gt;""),VLOOKUP(J2298,ConversionTable!I$4:K$7,3),"")</f>
        <v/>
      </c>
      <c r="M2298" s="66" t="str">
        <f>IF(A2298&lt;&gt;"",(Input!AE2298*ScoringModel!$B$11+Input!AF2298*ScoringModel!$B$21+Input!AG2298*ScoringModel!$B$31)*0.01,"")</f>
        <v/>
      </c>
      <c r="N2298" s="66" t="str">
        <f>IF(A2298&lt;&gt;"",(Input!J2298*ScoringModel!$B$4+Input!K2298*ScoringModel!$B$5+Input!L2298*ScoringModel!$B$6+Input!M2298*ScoringModel!$B$7+Input!N2298*ScoringModel!$B$8+Input!O2298*ScoringModel!$B$9+Input!P2298*ScoringModel!$B$10)*0.01,"")</f>
        <v/>
      </c>
      <c r="O2298" s="66" t="str">
        <f>IF(A2298&lt;&gt;"",(Input!Q2298*ScoringModel!$B$14+Input!R2298*ScoringModel!$B$15+Input!S2298*ScoringModel!$B$16+Input!T2298*ScoringModel!$B$17+Input!U2298*ScoringModel!$B$18+Input!V2298*ScoringModel!$B$19+Input!W2298*ScoringModel!$B$20)*0.01,"")</f>
        <v/>
      </c>
      <c r="P2298" s="66" t="str">
        <f>IF(A2298&lt;&gt;"",(Input!X2298*ScoringModel!$B$24+Input!Y2298*ScoringModel!$B$25+Input!Z2298*ScoringModel!$B$26+Input!AA2298*ScoringModel!$B$27+Input!AB2298*ScoringModel!$B$28+Input!AC2298*ScoringModel!$B$29+Input!AD2298*ScoringModel!$B$30)*0.01,"")</f>
        <v/>
      </c>
    </row>
    <row r="2299" spans="1:16" x14ac:dyDescent="0.25">
      <c r="A2299" s="154" t="str">
        <f>IF(Input!A2299&lt;&gt;"",Input!A2299,"")</f>
        <v/>
      </c>
      <c r="B2299" s="154" t="str">
        <f>IF(Input!D2299&lt;&gt;"",CONCATENATE(Input!D2299,", ",Input!C2299),"")</f>
        <v/>
      </c>
      <c r="C2299" s="154" t="str">
        <f>IF(Input!E2299&lt;&gt;"",Input!E2299,"")</f>
        <v/>
      </c>
      <c r="D2299" s="155" t="str">
        <f>IF(Input!F2299&lt;&gt;"",Input!F2299,"")</f>
        <v/>
      </c>
      <c r="E2299" s="154" t="str">
        <f>IF(Input!I2299&lt;&gt;"",CONCATENATE(Input!I2299,", ",LEFT(Input!H2299,1)),"")</f>
        <v/>
      </c>
      <c r="F2299" s="156"/>
      <c r="G2299" s="157" t="str">
        <f t="shared" si="35"/>
        <v/>
      </c>
      <c r="H2299" s="154" t="str">
        <f>IF(A2299&lt;&gt;"",VLOOKUP(G2299,ScoreRanges!$C$4:$E$8,3),"")</f>
        <v/>
      </c>
      <c r="I2299" s="156"/>
      <c r="J2299" s="129" t="str">
        <f>IF(AND(ConversionTable!$F$2&lt;&gt;"",A2299&lt;&gt;""),VLOOKUP(G2299,ConversionTable!B$2:D$402,3),"")</f>
        <v/>
      </c>
      <c r="K2299" s="66" t="str">
        <f>IF(AND(ConversionTable!$F$2&lt;&gt;"",A2299&lt;&gt;""),VLOOKUP(J2299,ConversionTable!I$4:K$7,3),"")</f>
        <v/>
      </c>
      <c r="M2299" s="66" t="str">
        <f>IF(A2299&lt;&gt;"",(Input!AE2299*ScoringModel!$B$11+Input!AF2299*ScoringModel!$B$21+Input!AG2299*ScoringModel!$B$31)*0.01,"")</f>
        <v/>
      </c>
      <c r="N2299" s="66" t="str">
        <f>IF(A2299&lt;&gt;"",(Input!J2299*ScoringModel!$B$4+Input!K2299*ScoringModel!$B$5+Input!L2299*ScoringModel!$B$6+Input!M2299*ScoringModel!$B$7+Input!N2299*ScoringModel!$B$8+Input!O2299*ScoringModel!$B$9+Input!P2299*ScoringModel!$B$10)*0.01,"")</f>
        <v/>
      </c>
      <c r="O2299" s="66" t="str">
        <f>IF(A2299&lt;&gt;"",(Input!Q2299*ScoringModel!$B$14+Input!R2299*ScoringModel!$B$15+Input!S2299*ScoringModel!$B$16+Input!T2299*ScoringModel!$B$17+Input!U2299*ScoringModel!$B$18+Input!V2299*ScoringModel!$B$19+Input!W2299*ScoringModel!$B$20)*0.01,"")</f>
        <v/>
      </c>
      <c r="P2299" s="66" t="str">
        <f>IF(A2299&lt;&gt;"",(Input!X2299*ScoringModel!$B$24+Input!Y2299*ScoringModel!$B$25+Input!Z2299*ScoringModel!$B$26+Input!AA2299*ScoringModel!$B$27+Input!AB2299*ScoringModel!$B$28+Input!AC2299*ScoringModel!$B$29+Input!AD2299*ScoringModel!$B$30)*0.01,"")</f>
        <v/>
      </c>
    </row>
    <row r="2300" spans="1:16" x14ac:dyDescent="0.25">
      <c r="A2300" s="154" t="str">
        <f>IF(Input!A2300&lt;&gt;"",Input!A2300,"")</f>
        <v/>
      </c>
      <c r="B2300" s="154" t="str">
        <f>IF(Input!D2300&lt;&gt;"",CONCATENATE(Input!D2300,", ",Input!C2300),"")</f>
        <v/>
      </c>
      <c r="C2300" s="154" t="str">
        <f>IF(Input!E2300&lt;&gt;"",Input!E2300,"")</f>
        <v/>
      </c>
      <c r="D2300" s="155" t="str">
        <f>IF(Input!F2300&lt;&gt;"",Input!F2300,"")</f>
        <v/>
      </c>
      <c r="E2300" s="154" t="str">
        <f>IF(Input!I2300&lt;&gt;"",CONCATENATE(Input!I2300,", ",LEFT(Input!H2300,1)),"")</f>
        <v/>
      </c>
      <c r="F2300" s="156"/>
      <c r="G2300" s="157" t="str">
        <f t="shared" si="35"/>
        <v/>
      </c>
      <c r="H2300" s="154" t="str">
        <f>IF(A2300&lt;&gt;"",VLOOKUP(G2300,ScoreRanges!$C$4:$E$8,3),"")</f>
        <v/>
      </c>
      <c r="I2300" s="156"/>
      <c r="J2300" s="129" t="str">
        <f>IF(AND(ConversionTable!$F$2&lt;&gt;"",A2300&lt;&gt;""),VLOOKUP(G2300,ConversionTable!B$2:D$402,3),"")</f>
        <v/>
      </c>
      <c r="K2300" s="66" t="str">
        <f>IF(AND(ConversionTable!$F$2&lt;&gt;"",A2300&lt;&gt;""),VLOOKUP(J2300,ConversionTable!I$4:K$7,3),"")</f>
        <v/>
      </c>
      <c r="M2300" s="66" t="str">
        <f>IF(A2300&lt;&gt;"",(Input!AE2300*ScoringModel!$B$11+Input!AF2300*ScoringModel!$B$21+Input!AG2300*ScoringModel!$B$31)*0.01,"")</f>
        <v/>
      </c>
      <c r="N2300" s="66" t="str">
        <f>IF(A2300&lt;&gt;"",(Input!J2300*ScoringModel!$B$4+Input!K2300*ScoringModel!$B$5+Input!L2300*ScoringModel!$B$6+Input!M2300*ScoringModel!$B$7+Input!N2300*ScoringModel!$B$8+Input!O2300*ScoringModel!$B$9+Input!P2300*ScoringModel!$B$10)*0.01,"")</f>
        <v/>
      </c>
      <c r="O2300" s="66" t="str">
        <f>IF(A2300&lt;&gt;"",(Input!Q2300*ScoringModel!$B$14+Input!R2300*ScoringModel!$B$15+Input!S2300*ScoringModel!$B$16+Input!T2300*ScoringModel!$B$17+Input!U2300*ScoringModel!$B$18+Input!V2300*ScoringModel!$B$19+Input!W2300*ScoringModel!$B$20)*0.01,"")</f>
        <v/>
      </c>
      <c r="P2300" s="66" t="str">
        <f>IF(A2300&lt;&gt;"",(Input!X2300*ScoringModel!$B$24+Input!Y2300*ScoringModel!$B$25+Input!Z2300*ScoringModel!$B$26+Input!AA2300*ScoringModel!$B$27+Input!AB2300*ScoringModel!$B$28+Input!AC2300*ScoringModel!$B$29+Input!AD2300*ScoringModel!$B$30)*0.01,"")</f>
        <v/>
      </c>
    </row>
    <row r="2301" spans="1:16" x14ac:dyDescent="0.25">
      <c r="A2301" s="154" t="str">
        <f>IF(Input!A2301&lt;&gt;"",Input!A2301,"")</f>
        <v/>
      </c>
      <c r="B2301" s="154" t="str">
        <f>IF(Input!D2301&lt;&gt;"",CONCATENATE(Input!D2301,", ",Input!C2301),"")</f>
        <v/>
      </c>
      <c r="C2301" s="154" t="str">
        <f>IF(Input!E2301&lt;&gt;"",Input!E2301,"")</f>
        <v/>
      </c>
      <c r="D2301" s="155" t="str">
        <f>IF(Input!F2301&lt;&gt;"",Input!F2301,"")</f>
        <v/>
      </c>
      <c r="E2301" s="154" t="str">
        <f>IF(Input!I2301&lt;&gt;"",CONCATENATE(Input!I2301,", ",LEFT(Input!H2301,1)),"")</f>
        <v/>
      </c>
      <c r="F2301" s="156"/>
      <c r="G2301" s="157" t="str">
        <f t="shared" si="35"/>
        <v/>
      </c>
      <c r="H2301" s="154" t="str">
        <f>IF(A2301&lt;&gt;"",VLOOKUP(G2301,ScoreRanges!$C$4:$E$8,3),"")</f>
        <v/>
      </c>
      <c r="I2301" s="156"/>
      <c r="J2301" s="129" t="str">
        <f>IF(AND(ConversionTable!$F$2&lt;&gt;"",A2301&lt;&gt;""),VLOOKUP(G2301,ConversionTable!B$2:D$402,3),"")</f>
        <v/>
      </c>
      <c r="K2301" s="66" t="str">
        <f>IF(AND(ConversionTable!$F$2&lt;&gt;"",A2301&lt;&gt;""),VLOOKUP(J2301,ConversionTable!I$4:K$7,3),"")</f>
        <v/>
      </c>
      <c r="M2301" s="66" t="str">
        <f>IF(A2301&lt;&gt;"",(Input!AE2301*ScoringModel!$B$11+Input!AF2301*ScoringModel!$B$21+Input!AG2301*ScoringModel!$B$31)*0.01,"")</f>
        <v/>
      </c>
      <c r="N2301" s="66" t="str">
        <f>IF(A2301&lt;&gt;"",(Input!J2301*ScoringModel!$B$4+Input!K2301*ScoringModel!$B$5+Input!L2301*ScoringModel!$B$6+Input!M2301*ScoringModel!$B$7+Input!N2301*ScoringModel!$B$8+Input!O2301*ScoringModel!$B$9+Input!P2301*ScoringModel!$B$10)*0.01,"")</f>
        <v/>
      </c>
      <c r="O2301" s="66" t="str">
        <f>IF(A2301&lt;&gt;"",(Input!Q2301*ScoringModel!$B$14+Input!R2301*ScoringModel!$B$15+Input!S2301*ScoringModel!$B$16+Input!T2301*ScoringModel!$B$17+Input!U2301*ScoringModel!$B$18+Input!V2301*ScoringModel!$B$19+Input!W2301*ScoringModel!$B$20)*0.01,"")</f>
        <v/>
      </c>
      <c r="P2301" s="66" t="str">
        <f>IF(A2301&lt;&gt;"",(Input!X2301*ScoringModel!$B$24+Input!Y2301*ScoringModel!$B$25+Input!Z2301*ScoringModel!$B$26+Input!AA2301*ScoringModel!$B$27+Input!AB2301*ScoringModel!$B$28+Input!AC2301*ScoringModel!$B$29+Input!AD2301*ScoringModel!$B$30)*0.01,"")</f>
        <v/>
      </c>
    </row>
    <row r="2302" spans="1:16" x14ac:dyDescent="0.25">
      <c r="A2302" s="154" t="str">
        <f>IF(Input!A2302&lt;&gt;"",Input!A2302,"")</f>
        <v/>
      </c>
      <c r="B2302" s="154" t="str">
        <f>IF(Input!D2302&lt;&gt;"",CONCATENATE(Input!D2302,", ",Input!C2302),"")</f>
        <v/>
      </c>
      <c r="C2302" s="154" t="str">
        <f>IF(Input!E2302&lt;&gt;"",Input!E2302,"")</f>
        <v/>
      </c>
      <c r="D2302" s="155" t="str">
        <f>IF(Input!F2302&lt;&gt;"",Input!F2302,"")</f>
        <v/>
      </c>
      <c r="E2302" s="154" t="str">
        <f>IF(Input!I2302&lt;&gt;"",CONCATENATE(Input!I2302,", ",LEFT(Input!H2302,1)),"")</f>
        <v/>
      </c>
      <c r="F2302" s="156"/>
      <c r="G2302" s="157" t="str">
        <f t="shared" si="35"/>
        <v/>
      </c>
      <c r="H2302" s="154" t="str">
        <f>IF(A2302&lt;&gt;"",VLOOKUP(G2302,ScoreRanges!$C$4:$E$8,3),"")</f>
        <v/>
      </c>
      <c r="I2302" s="156"/>
      <c r="J2302" s="129" t="str">
        <f>IF(AND(ConversionTable!$F$2&lt;&gt;"",A2302&lt;&gt;""),VLOOKUP(G2302,ConversionTable!B$2:D$402,3),"")</f>
        <v/>
      </c>
      <c r="K2302" s="66" t="str">
        <f>IF(AND(ConversionTable!$F$2&lt;&gt;"",A2302&lt;&gt;""),VLOOKUP(J2302,ConversionTable!I$4:K$7,3),"")</f>
        <v/>
      </c>
      <c r="M2302" s="66" t="str">
        <f>IF(A2302&lt;&gt;"",(Input!AE2302*ScoringModel!$B$11+Input!AF2302*ScoringModel!$B$21+Input!AG2302*ScoringModel!$B$31)*0.01,"")</f>
        <v/>
      </c>
      <c r="N2302" s="66" t="str">
        <f>IF(A2302&lt;&gt;"",(Input!J2302*ScoringModel!$B$4+Input!K2302*ScoringModel!$B$5+Input!L2302*ScoringModel!$B$6+Input!M2302*ScoringModel!$B$7+Input!N2302*ScoringModel!$B$8+Input!O2302*ScoringModel!$B$9+Input!P2302*ScoringModel!$B$10)*0.01,"")</f>
        <v/>
      </c>
      <c r="O2302" s="66" t="str">
        <f>IF(A2302&lt;&gt;"",(Input!Q2302*ScoringModel!$B$14+Input!R2302*ScoringModel!$B$15+Input!S2302*ScoringModel!$B$16+Input!T2302*ScoringModel!$B$17+Input!U2302*ScoringModel!$B$18+Input!V2302*ScoringModel!$B$19+Input!W2302*ScoringModel!$B$20)*0.01,"")</f>
        <v/>
      </c>
      <c r="P2302" s="66" t="str">
        <f>IF(A2302&lt;&gt;"",(Input!X2302*ScoringModel!$B$24+Input!Y2302*ScoringModel!$B$25+Input!Z2302*ScoringModel!$B$26+Input!AA2302*ScoringModel!$B$27+Input!AB2302*ScoringModel!$B$28+Input!AC2302*ScoringModel!$B$29+Input!AD2302*ScoringModel!$B$30)*0.01,"")</f>
        <v/>
      </c>
    </row>
    <row r="2303" spans="1:16" x14ac:dyDescent="0.25">
      <c r="A2303" s="154" t="str">
        <f>IF(Input!A2303&lt;&gt;"",Input!A2303,"")</f>
        <v/>
      </c>
      <c r="B2303" s="154" t="str">
        <f>IF(Input!D2303&lt;&gt;"",CONCATENATE(Input!D2303,", ",Input!C2303),"")</f>
        <v/>
      </c>
      <c r="C2303" s="154" t="str">
        <f>IF(Input!E2303&lt;&gt;"",Input!E2303,"")</f>
        <v/>
      </c>
      <c r="D2303" s="155" t="str">
        <f>IF(Input!F2303&lt;&gt;"",Input!F2303,"")</f>
        <v/>
      </c>
      <c r="E2303" s="154" t="str">
        <f>IF(Input!I2303&lt;&gt;"",CONCATENATE(Input!I2303,", ",LEFT(Input!H2303,1)),"")</f>
        <v/>
      </c>
      <c r="F2303" s="156"/>
      <c r="G2303" s="157" t="str">
        <f t="shared" si="35"/>
        <v/>
      </c>
      <c r="H2303" s="154" t="str">
        <f>IF(A2303&lt;&gt;"",VLOOKUP(G2303,ScoreRanges!$C$4:$E$8,3),"")</f>
        <v/>
      </c>
      <c r="I2303" s="156"/>
      <c r="J2303" s="129" t="str">
        <f>IF(AND(ConversionTable!$F$2&lt;&gt;"",A2303&lt;&gt;""),VLOOKUP(G2303,ConversionTable!B$2:D$402,3),"")</f>
        <v/>
      </c>
      <c r="K2303" s="66" t="str">
        <f>IF(AND(ConversionTable!$F$2&lt;&gt;"",A2303&lt;&gt;""),VLOOKUP(J2303,ConversionTable!I$4:K$7,3),"")</f>
        <v/>
      </c>
      <c r="M2303" s="66" t="str">
        <f>IF(A2303&lt;&gt;"",(Input!AE2303*ScoringModel!$B$11+Input!AF2303*ScoringModel!$B$21+Input!AG2303*ScoringModel!$B$31)*0.01,"")</f>
        <v/>
      </c>
      <c r="N2303" s="66" t="str">
        <f>IF(A2303&lt;&gt;"",(Input!J2303*ScoringModel!$B$4+Input!K2303*ScoringModel!$B$5+Input!L2303*ScoringModel!$B$6+Input!M2303*ScoringModel!$B$7+Input!N2303*ScoringModel!$B$8+Input!O2303*ScoringModel!$B$9+Input!P2303*ScoringModel!$B$10)*0.01,"")</f>
        <v/>
      </c>
      <c r="O2303" s="66" t="str">
        <f>IF(A2303&lt;&gt;"",(Input!Q2303*ScoringModel!$B$14+Input!R2303*ScoringModel!$B$15+Input!S2303*ScoringModel!$B$16+Input!T2303*ScoringModel!$B$17+Input!U2303*ScoringModel!$B$18+Input!V2303*ScoringModel!$B$19+Input!W2303*ScoringModel!$B$20)*0.01,"")</f>
        <v/>
      </c>
      <c r="P2303" s="66" t="str">
        <f>IF(A2303&lt;&gt;"",(Input!X2303*ScoringModel!$B$24+Input!Y2303*ScoringModel!$B$25+Input!Z2303*ScoringModel!$B$26+Input!AA2303*ScoringModel!$B$27+Input!AB2303*ScoringModel!$B$28+Input!AC2303*ScoringModel!$B$29+Input!AD2303*ScoringModel!$B$30)*0.01,"")</f>
        <v/>
      </c>
    </row>
    <row r="2304" spans="1:16" x14ac:dyDescent="0.25">
      <c r="A2304" s="154" t="str">
        <f>IF(Input!A2304&lt;&gt;"",Input!A2304,"")</f>
        <v/>
      </c>
      <c r="B2304" s="154" t="str">
        <f>IF(Input!D2304&lt;&gt;"",CONCATENATE(Input!D2304,", ",Input!C2304),"")</f>
        <v/>
      </c>
      <c r="C2304" s="154" t="str">
        <f>IF(Input!E2304&lt;&gt;"",Input!E2304,"")</f>
        <v/>
      </c>
      <c r="D2304" s="155" t="str">
        <f>IF(Input!F2304&lt;&gt;"",Input!F2304,"")</f>
        <v/>
      </c>
      <c r="E2304" s="154" t="str">
        <f>IF(Input!I2304&lt;&gt;"",CONCATENATE(Input!I2304,", ",LEFT(Input!H2304,1)),"")</f>
        <v/>
      </c>
      <c r="F2304" s="156"/>
      <c r="G2304" s="157" t="str">
        <f t="shared" si="35"/>
        <v/>
      </c>
      <c r="H2304" s="154" t="str">
        <f>IF(A2304&lt;&gt;"",VLOOKUP(G2304,ScoreRanges!$C$4:$E$8,3),"")</f>
        <v/>
      </c>
      <c r="I2304" s="156"/>
      <c r="J2304" s="129" t="str">
        <f>IF(AND(ConversionTable!$F$2&lt;&gt;"",A2304&lt;&gt;""),VLOOKUP(G2304,ConversionTable!B$2:D$402,3),"")</f>
        <v/>
      </c>
      <c r="K2304" s="66" t="str">
        <f>IF(AND(ConversionTable!$F$2&lt;&gt;"",A2304&lt;&gt;""),VLOOKUP(J2304,ConversionTable!I$4:K$7,3),"")</f>
        <v/>
      </c>
      <c r="M2304" s="66" t="str">
        <f>IF(A2304&lt;&gt;"",(Input!AE2304*ScoringModel!$B$11+Input!AF2304*ScoringModel!$B$21+Input!AG2304*ScoringModel!$B$31)*0.01,"")</f>
        <v/>
      </c>
      <c r="N2304" s="66" t="str">
        <f>IF(A2304&lt;&gt;"",(Input!J2304*ScoringModel!$B$4+Input!K2304*ScoringModel!$B$5+Input!L2304*ScoringModel!$B$6+Input!M2304*ScoringModel!$B$7+Input!N2304*ScoringModel!$B$8+Input!O2304*ScoringModel!$B$9+Input!P2304*ScoringModel!$B$10)*0.01,"")</f>
        <v/>
      </c>
      <c r="O2304" s="66" t="str">
        <f>IF(A2304&lt;&gt;"",(Input!Q2304*ScoringModel!$B$14+Input!R2304*ScoringModel!$B$15+Input!S2304*ScoringModel!$B$16+Input!T2304*ScoringModel!$B$17+Input!U2304*ScoringModel!$B$18+Input!V2304*ScoringModel!$B$19+Input!W2304*ScoringModel!$B$20)*0.01,"")</f>
        <v/>
      </c>
      <c r="P2304" s="66" t="str">
        <f>IF(A2304&lt;&gt;"",(Input!X2304*ScoringModel!$B$24+Input!Y2304*ScoringModel!$B$25+Input!Z2304*ScoringModel!$B$26+Input!AA2304*ScoringModel!$B$27+Input!AB2304*ScoringModel!$B$28+Input!AC2304*ScoringModel!$B$29+Input!AD2304*ScoringModel!$B$30)*0.01,"")</f>
        <v/>
      </c>
    </row>
    <row r="2305" spans="1:16" x14ac:dyDescent="0.25">
      <c r="A2305" s="154" t="str">
        <f>IF(Input!A2305&lt;&gt;"",Input!A2305,"")</f>
        <v/>
      </c>
      <c r="B2305" s="154" t="str">
        <f>IF(Input!D2305&lt;&gt;"",CONCATENATE(Input!D2305,", ",Input!C2305),"")</f>
        <v/>
      </c>
      <c r="C2305" s="154" t="str">
        <f>IF(Input!E2305&lt;&gt;"",Input!E2305,"")</f>
        <v/>
      </c>
      <c r="D2305" s="155" t="str">
        <f>IF(Input!F2305&lt;&gt;"",Input!F2305,"")</f>
        <v/>
      </c>
      <c r="E2305" s="154" t="str">
        <f>IF(Input!I2305&lt;&gt;"",CONCATENATE(Input!I2305,", ",LEFT(Input!H2305,1)),"")</f>
        <v/>
      </c>
      <c r="F2305" s="156"/>
      <c r="G2305" s="157" t="str">
        <f t="shared" si="35"/>
        <v/>
      </c>
      <c r="H2305" s="154" t="str">
        <f>IF(A2305&lt;&gt;"",VLOOKUP(G2305,ScoreRanges!$C$4:$E$8,3),"")</f>
        <v/>
      </c>
      <c r="I2305" s="156"/>
      <c r="J2305" s="129" t="str">
        <f>IF(AND(ConversionTable!$F$2&lt;&gt;"",A2305&lt;&gt;""),VLOOKUP(G2305,ConversionTable!B$2:D$402,3),"")</f>
        <v/>
      </c>
      <c r="K2305" s="66" t="str">
        <f>IF(AND(ConversionTable!$F$2&lt;&gt;"",A2305&lt;&gt;""),VLOOKUP(J2305,ConversionTable!I$4:K$7,3),"")</f>
        <v/>
      </c>
      <c r="M2305" s="66" t="str">
        <f>IF(A2305&lt;&gt;"",(Input!AE2305*ScoringModel!$B$11+Input!AF2305*ScoringModel!$B$21+Input!AG2305*ScoringModel!$B$31)*0.01,"")</f>
        <v/>
      </c>
      <c r="N2305" s="66" t="str">
        <f>IF(A2305&lt;&gt;"",(Input!J2305*ScoringModel!$B$4+Input!K2305*ScoringModel!$B$5+Input!L2305*ScoringModel!$B$6+Input!M2305*ScoringModel!$B$7+Input!N2305*ScoringModel!$B$8+Input!O2305*ScoringModel!$B$9+Input!P2305*ScoringModel!$B$10)*0.01,"")</f>
        <v/>
      </c>
      <c r="O2305" s="66" t="str">
        <f>IF(A2305&lt;&gt;"",(Input!Q2305*ScoringModel!$B$14+Input!R2305*ScoringModel!$B$15+Input!S2305*ScoringModel!$B$16+Input!T2305*ScoringModel!$B$17+Input!U2305*ScoringModel!$B$18+Input!V2305*ScoringModel!$B$19+Input!W2305*ScoringModel!$B$20)*0.01,"")</f>
        <v/>
      </c>
      <c r="P2305" s="66" t="str">
        <f>IF(A2305&lt;&gt;"",(Input!X2305*ScoringModel!$B$24+Input!Y2305*ScoringModel!$B$25+Input!Z2305*ScoringModel!$B$26+Input!AA2305*ScoringModel!$B$27+Input!AB2305*ScoringModel!$B$28+Input!AC2305*ScoringModel!$B$29+Input!AD2305*ScoringModel!$B$30)*0.01,"")</f>
        <v/>
      </c>
    </row>
    <row r="2306" spans="1:16" x14ac:dyDescent="0.25">
      <c r="A2306" s="154" t="str">
        <f>IF(Input!A2306&lt;&gt;"",Input!A2306,"")</f>
        <v/>
      </c>
      <c r="B2306" s="154" t="str">
        <f>IF(Input!D2306&lt;&gt;"",CONCATENATE(Input!D2306,", ",Input!C2306),"")</f>
        <v/>
      </c>
      <c r="C2306" s="154" t="str">
        <f>IF(Input!E2306&lt;&gt;"",Input!E2306,"")</f>
        <v/>
      </c>
      <c r="D2306" s="155" t="str">
        <f>IF(Input!F2306&lt;&gt;"",Input!F2306,"")</f>
        <v/>
      </c>
      <c r="E2306" s="154" t="str">
        <f>IF(Input!I2306&lt;&gt;"",CONCATENATE(Input!I2306,", ",LEFT(Input!H2306,1)),"")</f>
        <v/>
      </c>
      <c r="F2306" s="156"/>
      <c r="G2306" s="157" t="str">
        <f t="shared" ref="G2306:G2369" si="36">IF(A2306&lt;&gt;"",SUM(M2306:P2306),"")</f>
        <v/>
      </c>
      <c r="H2306" s="154" t="str">
        <f>IF(A2306&lt;&gt;"",VLOOKUP(G2306,ScoreRanges!$C$4:$E$8,3),"")</f>
        <v/>
      </c>
      <c r="I2306" s="156"/>
      <c r="J2306" s="129" t="str">
        <f>IF(AND(ConversionTable!$F$2&lt;&gt;"",A2306&lt;&gt;""),VLOOKUP(G2306,ConversionTable!B$2:D$402,3),"")</f>
        <v/>
      </c>
      <c r="K2306" s="66" t="str">
        <f>IF(AND(ConversionTable!$F$2&lt;&gt;"",A2306&lt;&gt;""),VLOOKUP(J2306,ConversionTable!I$4:K$7,3),"")</f>
        <v/>
      </c>
      <c r="M2306" s="66" t="str">
        <f>IF(A2306&lt;&gt;"",(Input!AE2306*ScoringModel!$B$11+Input!AF2306*ScoringModel!$B$21+Input!AG2306*ScoringModel!$B$31)*0.01,"")</f>
        <v/>
      </c>
      <c r="N2306" s="66" t="str">
        <f>IF(A2306&lt;&gt;"",(Input!J2306*ScoringModel!$B$4+Input!K2306*ScoringModel!$B$5+Input!L2306*ScoringModel!$B$6+Input!M2306*ScoringModel!$B$7+Input!N2306*ScoringModel!$B$8+Input!O2306*ScoringModel!$B$9+Input!P2306*ScoringModel!$B$10)*0.01,"")</f>
        <v/>
      </c>
      <c r="O2306" s="66" t="str">
        <f>IF(A2306&lt;&gt;"",(Input!Q2306*ScoringModel!$B$14+Input!R2306*ScoringModel!$B$15+Input!S2306*ScoringModel!$B$16+Input!T2306*ScoringModel!$B$17+Input!U2306*ScoringModel!$B$18+Input!V2306*ScoringModel!$B$19+Input!W2306*ScoringModel!$B$20)*0.01,"")</f>
        <v/>
      </c>
      <c r="P2306" s="66" t="str">
        <f>IF(A2306&lt;&gt;"",(Input!X2306*ScoringModel!$B$24+Input!Y2306*ScoringModel!$B$25+Input!Z2306*ScoringModel!$B$26+Input!AA2306*ScoringModel!$B$27+Input!AB2306*ScoringModel!$B$28+Input!AC2306*ScoringModel!$B$29+Input!AD2306*ScoringModel!$B$30)*0.01,"")</f>
        <v/>
      </c>
    </row>
    <row r="2307" spans="1:16" x14ac:dyDescent="0.25">
      <c r="A2307" s="154" t="str">
        <f>IF(Input!A2307&lt;&gt;"",Input!A2307,"")</f>
        <v/>
      </c>
      <c r="B2307" s="154" t="str">
        <f>IF(Input!D2307&lt;&gt;"",CONCATENATE(Input!D2307,", ",Input!C2307),"")</f>
        <v/>
      </c>
      <c r="C2307" s="154" t="str">
        <f>IF(Input!E2307&lt;&gt;"",Input!E2307,"")</f>
        <v/>
      </c>
      <c r="D2307" s="155" t="str">
        <f>IF(Input!F2307&lt;&gt;"",Input!F2307,"")</f>
        <v/>
      </c>
      <c r="E2307" s="154" t="str">
        <f>IF(Input!I2307&lt;&gt;"",CONCATENATE(Input!I2307,", ",LEFT(Input!H2307,1)),"")</f>
        <v/>
      </c>
      <c r="F2307" s="156"/>
      <c r="G2307" s="157" t="str">
        <f t="shared" si="36"/>
        <v/>
      </c>
      <c r="H2307" s="154" t="str">
        <f>IF(A2307&lt;&gt;"",VLOOKUP(G2307,ScoreRanges!$C$4:$E$8,3),"")</f>
        <v/>
      </c>
      <c r="I2307" s="156"/>
      <c r="J2307" s="129" t="str">
        <f>IF(AND(ConversionTable!$F$2&lt;&gt;"",A2307&lt;&gt;""),VLOOKUP(G2307,ConversionTable!B$2:D$402,3),"")</f>
        <v/>
      </c>
      <c r="K2307" s="66" t="str">
        <f>IF(AND(ConversionTable!$F$2&lt;&gt;"",A2307&lt;&gt;""),VLOOKUP(J2307,ConversionTable!I$4:K$7,3),"")</f>
        <v/>
      </c>
      <c r="M2307" s="66" t="str">
        <f>IF(A2307&lt;&gt;"",(Input!AE2307*ScoringModel!$B$11+Input!AF2307*ScoringModel!$B$21+Input!AG2307*ScoringModel!$B$31)*0.01,"")</f>
        <v/>
      </c>
      <c r="N2307" s="66" t="str">
        <f>IF(A2307&lt;&gt;"",(Input!J2307*ScoringModel!$B$4+Input!K2307*ScoringModel!$B$5+Input!L2307*ScoringModel!$B$6+Input!M2307*ScoringModel!$B$7+Input!N2307*ScoringModel!$B$8+Input!O2307*ScoringModel!$B$9+Input!P2307*ScoringModel!$B$10)*0.01,"")</f>
        <v/>
      </c>
      <c r="O2307" s="66" t="str">
        <f>IF(A2307&lt;&gt;"",(Input!Q2307*ScoringModel!$B$14+Input!R2307*ScoringModel!$B$15+Input!S2307*ScoringModel!$B$16+Input!T2307*ScoringModel!$B$17+Input!U2307*ScoringModel!$B$18+Input!V2307*ScoringModel!$B$19+Input!W2307*ScoringModel!$B$20)*0.01,"")</f>
        <v/>
      </c>
      <c r="P2307" s="66" t="str">
        <f>IF(A2307&lt;&gt;"",(Input!X2307*ScoringModel!$B$24+Input!Y2307*ScoringModel!$B$25+Input!Z2307*ScoringModel!$B$26+Input!AA2307*ScoringModel!$B$27+Input!AB2307*ScoringModel!$B$28+Input!AC2307*ScoringModel!$B$29+Input!AD2307*ScoringModel!$B$30)*0.01,"")</f>
        <v/>
      </c>
    </row>
    <row r="2308" spans="1:16" x14ac:dyDescent="0.25">
      <c r="A2308" s="154" t="str">
        <f>IF(Input!A2308&lt;&gt;"",Input!A2308,"")</f>
        <v/>
      </c>
      <c r="B2308" s="154" t="str">
        <f>IF(Input!D2308&lt;&gt;"",CONCATENATE(Input!D2308,", ",Input!C2308),"")</f>
        <v/>
      </c>
      <c r="C2308" s="154" t="str">
        <f>IF(Input!E2308&lt;&gt;"",Input!E2308,"")</f>
        <v/>
      </c>
      <c r="D2308" s="155" t="str">
        <f>IF(Input!F2308&lt;&gt;"",Input!F2308,"")</f>
        <v/>
      </c>
      <c r="E2308" s="154" t="str">
        <f>IF(Input!I2308&lt;&gt;"",CONCATENATE(Input!I2308,", ",LEFT(Input!H2308,1)),"")</f>
        <v/>
      </c>
      <c r="F2308" s="156"/>
      <c r="G2308" s="157" t="str">
        <f t="shared" si="36"/>
        <v/>
      </c>
      <c r="H2308" s="154" t="str">
        <f>IF(A2308&lt;&gt;"",VLOOKUP(G2308,ScoreRanges!$C$4:$E$8,3),"")</f>
        <v/>
      </c>
      <c r="I2308" s="156"/>
      <c r="J2308" s="129" t="str">
        <f>IF(AND(ConversionTable!$F$2&lt;&gt;"",A2308&lt;&gt;""),VLOOKUP(G2308,ConversionTable!B$2:D$402,3),"")</f>
        <v/>
      </c>
      <c r="K2308" s="66" t="str">
        <f>IF(AND(ConversionTable!$F$2&lt;&gt;"",A2308&lt;&gt;""),VLOOKUP(J2308,ConversionTable!I$4:K$7,3),"")</f>
        <v/>
      </c>
      <c r="M2308" s="66" t="str">
        <f>IF(A2308&lt;&gt;"",(Input!AE2308*ScoringModel!$B$11+Input!AF2308*ScoringModel!$B$21+Input!AG2308*ScoringModel!$B$31)*0.01,"")</f>
        <v/>
      </c>
      <c r="N2308" s="66" t="str">
        <f>IF(A2308&lt;&gt;"",(Input!J2308*ScoringModel!$B$4+Input!K2308*ScoringModel!$B$5+Input!L2308*ScoringModel!$B$6+Input!M2308*ScoringModel!$B$7+Input!N2308*ScoringModel!$B$8+Input!O2308*ScoringModel!$B$9+Input!P2308*ScoringModel!$B$10)*0.01,"")</f>
        <v/>
      </c>
      <c r="O2308" s="66" t="str">
        <f>IF(A2308&lt;&gt;"",(Input!Q2308*ScoringModel!$B$14+Input!R2308*ScoringModel!$B$15+Input!S2308*ScoringModel!$B$16+Input!T2308*ScoringModel!$B$17+Input!U2308*ScoringModel!$B$18+Input!V2308*ScoringModel!$B$19+Input!W2308*ScoringModel!$B$20)*0.01,"")</f>
        <v/>
      </c>
      <c r="P2308" s="66" t="str">
        <f>IF(A2308&lt;&gt;"",(Input!X2308*ScoringModel!$B$24+Input!Y2308*ScoringModel!$B$25+Input!Z2308*ScoringModel!$B$26+Input!AA2308*ScoringModel!$B$27+Input!AB2308*ScoringModel!$B$28+Input!AC2308*ScoringModel!$B$29+Input!AD2308*ScoringModel!$B$30)*0.01,"")</f>
        <v/>
      </c>
    </row>
    <row r="2309" spans="1:16" x14ac:dyDescent="0.25">
      <c r="A2309" s="154" t="str">
        <f>IF(Input!A2309&lt;&gt;"",Input!A2309,"")</f>
        <v/>
      </c>
      <c r="B2309" s="154" t="str">
        <f>IF(Input!D2309&lt;&gt;"",CONCATENATE(Input!D2309,", ",Input!C2309),"")</f>
        <v/>
      </c>
      <c r="C2309" s="154" t="str">
        <f>IF(Input!E2309&lt;&gt;"",Input!E2309,"")</f>
        <v/>
      </c>
      <c r="D2309" s="155" t="str">
        <f>IF(Input!F2309&lt;&gt;"",Input!F2309,"")</f>
        <v/>
      </c>
      <c r="E2309" s="154" t="str">
        <f>IF(Input!I2309&lt;&gt;"",CONCATENATE(Input!I2309,", ",LEFT(Input!H2309,1)),"")</f>
        <v/>
      </c>
      <c r="F2309" s="156"/>
      <c r="G2309" s="157" t="str">
        <f t="shared" si="36"/>
        <v/>
      </c>
      <c r="H2309" s="154" t="str">
        <f>IF(A2309&lt;&gt;"",VLOOKUP(G2309,ScoreRanges!$C$4:$E$8,3),"")</f>
        <v/>
      </c>
      <c r="I2309" s="156"/>
      <c r="J2309" s="129" t="str">
        <f>IF(AND(ConversionTable!$F$2&lt;&gt;"",A2309&lt;&gt;""),VLOOKUP(G2309,ConversionTable!B$2:D$402,3),"")</f>
        <v/>
      </c>
      <c r="K2309" s="66" t="str">
        <f>IF(AND(ConversionTable!$F$2&lt;&gt;"",A2309&lt;&gt;""),VLOOKUP(J2309,ConversionTable!I$4:K$7,3),"")</f>
        <v/>
      </c>
      <c r="M2309" s="66" t="str">
        <f>IF(A2309&lt;&gt;"",(Input!AE2309*ScoringModel!$B$11+Input!AF2309*ScoringModel!$B$21+Input!AG2309*ScoringModel!$B$31)*0.01,"")</f>
        <v/>
      </c>
      <c r="N2309" s="66" t="str">
        <f>IF(A2309&lt;&gt;"",(Input!J2309*ScoringModel!$B$4+Input!K2309*ScoringModel!$B$5+Input!L2309*ScoringModel!$B$6+Input!M2309*ScoringModel!$B$7+Input!N2309*ScoringModel!$B$8+Input!O2309*ScoringModel!$B$9+Input!P2309*ScoringModel!$B$10)*0.01,"")</f>
        <v/>
      </c>
      <c r="O2309" s="66" t="str">
        <f>IF(A2309&lt;&gt;"",(Input!Q2309*ScoringModel!$B$14+Input!R2309*ScoringModel!$B$15+Input!S2309*ScoringModel!$B$16+Input!T2309*ScoringModel!$B$17+Input!U2309*ScoringModel!$B$18+Input!V2309*ScoringModel!$B$19+Input!W2309*ScoringModel!$B$20)*0.01,"")</f>
        <v/>
      </c>
      <c r="P2309" s="66" t="str">
        <f>IF(A2309&lt;&gt;"",(Input!X2309*ScoringModel!$B$24+Input!Y2309*ScoringModel!$B$25+Input!Z2309*ScoringModel!$B$26+Input!AA2309*ScoringModel!$B$27+Input!AB2309*ScoringModel!$B$28+Input!AC2309*ScoringModel!$B$29+Input!AD2309*ScoringModel!$B$30)*0.01,"")</f>
        <v/>
      </c>
    </row>
    <row r="2310" spans="1:16" x14ac:dyDescent="0.25">
      <c r="A2310" s="154" t="str">
        <f>IF(Input!A2310&lt;&gt;"",Input!A2310,"")</f>
        <v/>
      </c>
      <c r="B2310" s="154" t="str">
        <f>IF(Input!D2310&lt;&gt;"",CONCATENATE(Input!D2310,", ",Input!C2310),"")</f>
        <v/>
      </c>
      <c r="C2310" s="154" t="str">
        <f>IF(Input!E2310&lt;&gt;"",Input!E2310,"")</f>
        <v/>
      </c>
      <c r="D2310" s="155" t="str">
        <f>IF(Input!F2310&lt;&gt;"",Input!F2310,"")</f>
        <v/>
      </c>
      <c r="E2310" s="154" t="str">
        <f>IF(Input!I2310&lt;&gt;"",CONCATENATE(Input!I2310,", ",LEFT(Input!H2310,1)),"")</f>
        <v/>
      </c>
      <c r="F2310" s="156"/>
      <c r="G2310" s="157" t="str">
        <f t="shared" si="36"/>
        <v/>
      </c>
      <c r="H2310" s="154" t="str">
        <f>IF(A2310&lt;&gt;"",VLOOKUP(G2310,ScoreRanges!$C$4:$E$8,3),"")</f>
        <v/>
      </c>
      <c r="I2310" s="156"/>
      <c r="J2310" s="129" t="str">
        <f>IF(AND(ConversionTable!$F$2&lt;&gt;"",A2310&lt;&gt;""),VLOOKUP(G2310,ConversionTable!B$2:D$402,3),"")</f>
        <v/>
      </c>
      <c r="K2310" s="66" t="str">
        <f>IF(AND(ConversionTable!$F$2&lt;&gt;"",A2310&lt;&gt;""),VLOOKUP(J2310,ConversionTable!I$4:K$7,3),"")</f>
        <v/>
      </c>
      <c r="M2310" s="66" t="str">
        <f>IF(A2310&lt;&gt;"",(Input!AE2310*ScoringModel!$B$11+Input!AF2310*ScoringModel!$B$21+Input!AG2310*ScoringModel!$B$31)*0.01,"")</f>
        <v/>
      </c>
      <c r="N2310" s="66" t="str">
        <f>IF(A2310&lt;&gt;"",(Input!J2310*ScoringModel!$B$4+Input!K2310*ScoringModel!$B$5+Input!L2310*ScoringModel!$B$6+Input!M2310*ScoringModel!$B$7+Input!N2310*ScoringModel!$B$8+Input!O2310*ScoringModel!$B$9+Input!P2310*ScoringModel!$B$10)*0.01,"")</f>
        <v/>
      </c>
      <c r="O2310" s="66" t="str">
        <f>IF(A2310&lt;&gt;"",(Input!Q2310*ScoringModel!$B$14+Input!R2310*ScoringModel!$B$15+Input!S2310*ScoringModel!$B$16+Input!T2310*ScoringModel!$B$17+Input!U2310*ScoringModel!$B$18+Input!V2310*ScoringModel!$B$19+Input!W2310*ScoringModel!$B$20)*0.01,"")</f>
        <v/>
      </c>
      <c r="P2310" s="66" t="str">
        <f>IF(A2310&lt;&gt;"",(Input!X2310*ScoringModel!$B$24+Input!Y2310*ScoringModel!$B$25+Input!Z2310*ScoringModel!$B$26+Input!AA2310*ScoringModel!$B$27+Input!AB2310*ScoringModel!$B$28+Input!AC2310*ScoringModel!$B$29+Input!AD2310*ScoringModel!$B$30)*0.01,"")</f>
        <v/>
      </c>
    </row>
    <row r="2311" spans="1:16" x14ac:dyDescent="0.25">
      <c r="A2311" s="154" t="str">
        <f>IF(Input!A2311&lt;&gt;"",Input!A2311,"")</f>
        <v/>
      </c>
      <c r="B2311" s="154" t="str">
        <f>IF(Input!D2311&lt;&gt;"",CONCATENATE(Input!D2311,", ",Input!C2311),"")</f>
        <v/>
      </c>
      <c r="C2311" s="154" t="str">
        <f>IF(Input!E2311&lt;&gt;"",Input!E2311,"")</f>
        <v/>
      </c>
      <c r="D2311" s="155" t="str">
        <f>IF(Input!F2311&lt;&gt;"",Input!F2311,"")</f>
        <v/>
      </c>
      <c r="E2311" s="154" t="str">
        <f>IF(Input!I2311&lt;&gt;"",CONCATENATE(Input!I2311,", ",LEFT(Input!H2311,1)),"")</f>
        <v/>
      </c>
      <c r="F2311" s="156"/>
      <c r="G2311" s="157" t="str">
        <f t="shared" si="36"/>
        <v/>
      </c>
      <c r="H2311" s="154" t="str">
        <f>IF(A2311&lt;&gt;"",VLOOKUP(G2311,ScoreRanges!$C$4:$E$8,3),"")</f>
        <v/>
      </c>
      <c r="I2311" s="156"/>
      <c r="J2311" s="129" t="str">
        <f>IF(AND(ConversionTable!$F$2&lt;&gt;"",A2311&lt;&gt;""),VLOOKUP(G2311,ConversionTable!B$2:D$402,3),"")</f>
        <v/>
      </c>
      <c r="K2311" s="66" t="str">
        <f>IF(AND(ConversionTable!$F$2&lt;&gt;"",A2311&lt;&gt;""),VLOOKUP(J2311,ConversionTable!I$4:K$7,3),"")</f>
        <v/>
      </c>
      <c r="M2311" s="66" t="str">
        <f>IF(A2311&lt;&gt;"",(Input!AE2311*ScoringModel!$B$11+Input!AF2311*ScoringModel!$B$21+Input!AG2311*ScoringModel!$B$31)*0.01,"")</f>
        <v/>
      </c>
      <c r="N2311" s="66" t="str">
        <f>IF(A2311&lt;&gt;"",(Input!J2311*ScoringModel!$B$4+Input!K2311*ScoringModel!$B$5+Input!L2311*ScoringModel!$B$6+Input!M2311*ScoringModel!$B$7+Input!N2311*ScoringModel!$B$8+Input!O2311*ScoringModel!$B$9+Input!P2311*ScoringModel!$B$10)*0.01,"")</f>
        <v/>
      </c>
      <c r="O2311" s="66" t="str">
        <f>IF(A2311&lt;&gt;"",(Input!Q2311*ScoringModel!$B$14+Input!R2311*ScoringModel!$B$15+Input!S2311*ScoringModel!$B$16+Input!T2311*ScoringModel!$B$17+Input!U2311*ScoringModel!$B$18+Input!V2311*ScoringModel!$B$19+Input!W2311*ScoringModel!$B$20)*0.01,"")</f>
        <v/>
      </c>
      <c r="P2311" s="66" t="str">
        <f>IF(A2311&lt;&gt;"",(Input!X2311*ScoringModel!$B$24+Input!Y2311*ScoringModel!$B$25+Input!Z2311*ScoringModel!$B$26+Input!AA2311*ScoringModel!$B$27+Input!AB2311*ScoringModel!$B$28+Input!AC2311*ScoringModel!$B$29+Input!AD2311*ScoringModel!$B$30)*0.01,"")</f>
        <v/>
      </c>
    </row>
    <row r="2312" spans="1:16" x14ac:dyDescent="0.25">
      <c r="A2312" s="154" t="str">
        <f>IF(Input!A2312&lt;&gt;"",Input!A2312,"")</f>
        <v/>
      </c>
      <c r="B2312" s="154" t="str">
        <f>IF(Input!D2312&lt;&gt;"",CONCATENATE(Input!D2312,", ",Input!C2312),"")</f>
        <v/>
      </c>
      <c r="C2312" s="154" t="str">
        <f>IF(Input!E2312&lt;&gt;"",Input!E2312,"")</f>
        <v/>
      </c>
      <c r="D2312" s="155" t="str">
        <f>IF(Input!F2312&lt;&gt;"",Input!F2312,"")</f>
        <v/>
      </c>
      <c r="E2312" s="154" t="str">
        <f>IF(Input!I2312&lt;&gt;"",CONCATENATE(Input!I2312,", ",LEFT(Input!H2312,1)),"")</f>
        <v/>
      </c>
      <c r="F2312" s="156"/>
      <c r="G2312" s="157" t="str">
        <f t="shared" si="36"/>
        <v/>
      </c>
      <c r="H2312" s="154" t="str">
        <f>IF(A2312&lt;&gt;"",VLOOKUP(G2312,ScoreRanges!$C$4:$E$8,3),"")</f>
        <v/>
      </c>
      <c r="I2312" s="156"/>
      <c r="J2312" s="129" t="str">
        <f>IF(AND(ConversionTable!$F$2&lt;&gt;"",A2312&lt;&gt;""),VLOOKUP(G2312,ConversionTable!B$2:D$402,3),"")</f>
        <v/>
      </c>
      <c r="K2312" s="66" t="str">
        <f>IF(AND(ConversionTable!$F$2&lt;&gt;"",A2312&lt;&gt;""),VLOOKUP(J2312,ConversionTable!I$4:K$7,3),"")</f>
        <v/>
      </c>
      <c r="M2312" s="66" t="str">
        <f>IF(A2312&lt;&gt;"",(Input!AE2312*ScoringModel!$B$11+Input!AF2312*ScoringModel!$B$21+Input!AG2312*ScoringModel!$B$31)*0.01,"")</f>
        <v/>
      </c>
      <c r="N2312" s="66" t="str">
        <f>IF(A2312&lt;&gt;"",(Input!J2312*ScoringModel!$B$4+Input!K2312*ScoringModel!$B$5+Input!L2312*ScoringModel!$B$6+Input!M2312*ScoringModel!$B$7+Input!N2312*ScoringModel!$B$8+Input!O2312*ScoringModel!$B$9+Input!P2312*ScoringModel!$B$10)*0.01,"")</f>
        <v/>
      </c>
      <c r="O2312" s="66" t="str">
        <f>IF(A2312&lt;&gt;"",(Input!Q2312*ScoringModel!$B$14+Input!R2312*ScoringModel!$B$15+Input!S2312*ScoringModel!$B$16+Input!T2312*ScoringModel!$B$17+Input!U2312*ScoringModel!$B$18+Input!V2312*ScoringModel!$B$19+Input!W2312*ScoringModel!$B$20)*0.01,"")</f>
        <v/>
      </c>
      <c r="P2312" s="66" t="str">
        <f>IF(A2312&lt;&gt;"",(Input!X2312*ScoringModel!$B$24+Input!Y2312*ScoringModel!$B$25+Input!Z2312*ScoringModel!$B$26+Input!AA2312*ScoringModel!$B$27+Input!AB2312*ScoringModel!$B$28+Input!AC2312*ScoringModel!$B$29+Input!AD2312*ScoringModel!$B$30)*0.01,"")</f>
        <v/>
      </c>
    </row>
    <row r="2313" spans="1:16" x14ac:dyDescent="0.25">
      <c r="A2313" s="154" t="str">
        <f>IF(Input!A2313&lt;&gt;"",Input!A2313,"")</f>
        <v/>
      </c>
      <c r="B2313" s="154" t="str">
        <f>IF(Input!D2313&lt;&gt;"",CONCATENATE(Input!D2313,", ",Input!C2313),"")</f>
        <v/>
      </c>
      <c r="C2313" s="154" t="str">
        <f>IF(Input!E2313&lt;&gt;"",Input!E2313,"")</f>
        <v/>
      </c>
      <c r="D2313" s="155" t="str">
        <f>IF(Input!F2313&lt;&gt;"",Input!F2313,"")</f>
        <v/>
      </c>
      <c r="E2313" s="154" t="str">
        <f>IF(Input!I2313&lt;&gt;"",CONCATENATE(Input!I2313,", ",LEFT(Input!H2313,1)),"")</f>
        <v/>
      </c>
      <c r="F2313" s="156"/>
      <c r="G2313" s="157" t="str">
        <f t="shared" si="36"/>
        <v/>
      </c>
      <c r="H2313" s="154" t="str">
        <f>IF(A2313&lt;&gt;"",VLOOKUP(G2313,ScoreRanges!$C$4:$E$8,3),"")</f>
        <v/>
      </c>
      <c r="I2313" s="156"/>
      <c r="J2313" s="129" t="str">
        <f>IF(AND(ConversionTable!$F$2&lt;&gt;"",A2313&lt;&gt;""),VLOOKUP(G2313,ConversionTable!B$2:D$402,3),"")</f>
        <v/>
      </c>
      <c r="K2313" s="66" t="str">
        <f>IF(AND(ConversionTable!$F$2&lt;&gt;"",A2313&lt;&gt;""),VLOOKUP(J2313,ConversionTable!I$4:K$7,3),"")</f>
        <v/>
      </c>
      <c r="M2313" s="66" t="str">
        <f>IF(A2313&lt;&gt;"",(Input!AE2313*ScoringModel!$B$11+Input!AF2313*ScoringModel!$B$21+Input!AG2313*ScoringModel!$B$31)*0.01,"")</f>
        <v/>
      </c>
      <c r="N2313" s="66" t="str">
        <f>IF(A2313&lt;&gt;"",(Input!J2313*ScoringModel!$B$4+Input!K2313*ScoringModel!$B$5+Input!L2313*ScoringModel!$B$6+Input!M2313*ScoringModel!$B$7+Input!N2313*ScoringModel!$B$8+Input!O2313*ScoringModel!$B$9+Input!P2313*ScoringModel!$B$10)*0.01,"")</f>
        <v/>
      </c>
      <c r="O2313" s="66" t="str">
        <f>IF(A2313&lt;&gt;"",(Input!Q2313*ScoringModel!$B$14+Input!R2313*ScoringModel!$B$15+Input!S2313*ScoringModel!$B$16+Input!T2313*ScoringModel!$B$17+Input!U2313*ScoringModel!$B$18+Input!V2313*ScoringModel!$B$19+Input!W2313*ScoringModel!$B$20)*0.01,"")</f>
        <v/>
      </c>
      <c r="P2313" s="66" t="str">
        <f>IF(A2313&lt;&gt;"",(Input!X2313*ScoringModel!$B$24+Input!Y2313*ScoringModel!$B$25+Input!Z2313*ScoringModel!$B$26+Input!AA2313*ScoringModel!$B$27+Input!AB2313*ScoringModel!$B$28+Input!AC2313*ScoringModel!$B$29+Input!AD2313*ScoringModel!$B$30)*0.01,"")</f>
        <v/>
      </c>
    </row>
    <row r="2314" spans="1:16" x14ac:dyDescent="0.25">
      <c r="A2314" s="154" t="str">
        <f>IF(Input!A2314&lt;&gt;"",Input!A2314,"")</f>
        <v/>
      </c>
      <c r="B2314" s="154" t="str">
        <f>IF(Input!D2314&lt;&gt;"",CONCATENATE(Input!D2314,", ",Input!C2314),"")</f>
        <v/>
      </c>
      <c r="C2314" s="154" t="str">
        <f>IF(Input!E2314&lt;&gt;"",Input!E2314,"")</f>
        <v/>
      </c>
      <c r="D2314" s="155" t="str">
        <f>IF(Input!F2314&lt;&gt;"",Input!F2314,"")</f>
        <v/>
      </c>
      <c r="E2314" s="154" t="str">
        <f>IF(Input!I2314&lt;&gt;"",CONCATENATE(Input!I2314,", ",LEFT(Input!H2314,1)),"")</f>
        <v/>
      </c>
      <c r="F2314" s="156"/>
      <c r="G2314" s="157" t="str">
        <f t="shared" si="36"/>
        <v/>
      </c>
      <c r="H2314" s="154" t="str">
        <f>IF(A2314&lt;&gt;"",VLOOKUP(G2314,ScoreRanges!$C$4:$E$8,3),"")</f>
        <v/>
      </c>
      <c r="I2314" s="156"/>
      <c r="J2314" s="129" t="str">
        <f>IF(AND(ConversionTable!$F$2&lt;&gt;"",A2314&lt;&gt;""),VLOOKUP(G2314,ConversionTable!B$2:D$402,3),"")</f>
        <v/>
      </c>
      <c r="K2314" s="66" t="str">
        <f>IF(AND(ConversionTable!$F$2&lt;&gt;"",A2314&lt;&gt;""),VLOOKUP(J2314,ConversionTable!I$4:K$7,3),"")</f>
        <v/>
      </c>
      <c r="M2314" s="66" t="str">
        <f>IF(A2314&lt;&gt;"",(Input!AE2314*ScoringModel!$B$11+Input!AF2314*ScoringModel!$B$21+Input!AG2314*ScoringModel!$B$31)*0.01,"")</f>
        <v/>
      </c>
      <c r="N2314" s="66" t="str">
        <f>IF(A2314&lt;&gt;"",(Input!J2314*ScoringModel!$B$4+Input!K2314*ScoringModel!$B$5+Input!L2314*ScoringModel!$B$6+Input!M2314*ScoringModel!$B$7+Input!N2314*ScoringModel!$B$8+Input!O2314*ScoringModel!$B$9+Input!P2314*ScoringModel!$B$10)*0.01,"")</f>
        <v/>
      </c>
      <c r="O2314" s="66" t="str">
        <f>IF(A2314&lt;&gt;"",(Input!Q2314*ScoringModel!$B$14+Input!R2314*ScoringModel!$B$15+Input!S2314*ScoringModel!$B$16+Input!T2314*ScoringModel!$B$17+Input!U2314*ScoringModel!$B$18+Input!V2314*ScoringModel!$B$19+Input!W2314*ScoringModel!$B$20)*0.01,"")</f>
        <v/>
      </c>
      <c r="P2314" s="66" t="str">
        <f>IF(A2314&lt;&gt;"",(Input!X2314*ScoringModel!$B$24+Input!Y2314*ScoringModel!$B$25+Input!Z2314*ScoringModel!$B$26+Input!AA2314*ScoringModel!$B$27+Input!AB2314*ScoringModel!$B$28+Input!AC2314*ScoringModel!$B$29+Input!AD2314*ScoringModel!$B$30)*0.01,"")</f>
        <v/>
      </c>
    </row>
    <row r="2315" spans="1:16" x14ac:dyDescent="0.25">
      <c r="A2315" s="154" t="str">
        <f>IF(Input!A2315&lt;&gt;"",Input!A2315,"")</f>
        <v/>
      </c>
      <c r="B2315" s="154" t="str">
        <f>IF(Input!D2315&lt;&gt;"",CONCATENATE(Input!D2315,", ",Input!C2315),"")</f>
        <v/>
      </c>
      <c r="C2315" s="154" t="str">
        <f>IF(Input!E2315&lt;&gt;"",Input!E2315,"")</f>
        <v/>
      </c>
      <c r="D2315" s="155" t="str">
        <f>IF(Input!F2315&lt;&gt;"",Input!F2315,"")</f>
        <v/>
      </c>
      <c r="E2315" s="154" t="str">
        <f>IF(Input!I2315&lt;&gt;"",CONCATENATE(Input!I2315,", ",LEFT(Input!H2315,1)),"")</f>
        <v/>
      </c>
      <c r="F2315" s="156"/>
      <c r="G2315" s="157" t="str">
        <f t="shared" si="36"/>
        <v/>
      </c>
      <c r="H2315" s="154" t="str">
        <f>IF(A2315&lt;&gt;"",VLOOKUP(G2315,ScoreRanges!$C$4:$E$8,3),"")</f>
        <v/>
      </c>
      <c r="I2315" s="156"/>
      <c r="J2315" s="129" t="str">
        <f>IF(AND(ConversionTable!$F$2&lt;&gt;"",A2315&lt;&gt;""),VLOOKUP(G2315,ConversionTable!B$2:D$402,3),"")</f>
        <v/>
      </c>
      <c r="K2315" s="66" t="str">
        <f>IF(AND(ConversionTable!$F$2&lt;&gt;"",A2315&lt;&gt;""),VLOOKUP(J2315,ConversionTable!I$4:K$7,3),"")</f>
        <v/>
      </c>
      <c r="M2315" s="66" t="str">
        <f>IF(A2315&lt;&gt;"",(Input!AE2315*ScoringModel!$B$11+Input!AF2315*ScoringModel!$B$21+Input!AG2315*ScoringModel!$B$31)*0.01,"")</f>
        <v/>
      </c>
      <c r="N2315" s="66" t="str">
        <f>IF(A2315&lt;&gt;"",(Input!J2315*ScoringModel!$B$4+Input!K2315*ScoringModel!$B$5+Input!L2315*ScoringModel!$B$6+Input!M2315*ScoringModel!$B$7+Input!N2315*ScoringModel!$B$8+Input!O2315*ScoringModel!$B$9+Input!P2315*ScoringModel!$B$10)*0.01,"")</f>
        <v/>
      </c>
      <c r="O2315" s="66" t="str">
        <f>IF(A2315&lt;&gt;"",(Input!Q2315*ScoringModel!$B$14+Input!R2315*ScoringModel!$B$15+Input!S2315*ScoringModel!$B$16+Input!T2315*ScoringModel!$B$17+Input!U2315*ScoringModel!$B$18+Input!V2315*ScoringModel!$B$19+Input!W2315*ScoringModel!$B$20)*0.01,"")</f>
        <v/>
      </c>
      <c r="P2315" s="66" t="str">
        <f>IF(A2315&lt;&gt;"",(Input!X2315*ScoringModel!$B$24+Input!Y2315*ScoringModel!$B$25+Input!Z2315*ScoringModel!$B$26+Input!AA2315*ScoringModel!$B$27+Input!AB2315*ScoringModel!$B$28+Input!AC2315*ScoringModel!$B$29+Input!AD2315*ScoringModel!$B$30)*0.01,"")</f>
        <v/>
      </c>
    </row>
    <row r="2316" spans="1:16" x14ac:dyDescent="0.25">
      <c r="A2316" s="154" t="str">
        <f>IF(Input!A2316&lt;&gt;"",Input!A2316,"")</f>
        <v/>
      </c>
      <c r="B2316" s="154" t="str">
        <f>IF(Input!D2316&lt;&gt;"",CONCATENATE(Input!D2316,", ",Input!C2316),"")</f>
        <v/>
      </c>
      <c r="C2316" s="154" t="str">
        <f>IF(Input!E2316&lt;&gt;"",Input!E2316,"")</f>
        <v/>
      </c>
      <c r="D2316" s="155" t="str">
        <f>IF(Input!F2316&lt;&gt;"",Input!F2316,"")</f>
        <v/>
      </c>
      <c r="E2316" s="154" t="str">
        <f>IF(Input!I2316&lt;&gt;"",CONCATENATE(Input!I2316,", ",LEFT(Input!H2316,1)),"")</f>
        <v/>
      </c>
      <c r="F2316" s="156"/>
      <c r="G2316" s="157" t="str">
        <f t="shared" si="36"/>
        <v/>
      </c>
      <c r="H2316" s="154" t="str">
        <f>IF(A2316&lt;&gt;"",VLOOKUP(G2316,ScoreRanges!$C$4:$E$8,3),"")</f>
        <v/>
      </c>
      <c r="I2316" s="156"/>
      <c r="J2316" s="129" t="str">
        <f>IF(AND(ConversionTable!$F$2&lt;&gt;"",A2316&lt;&gt;""),VLOOKUP(G2316,ConversionTable!B$2:D$402,3),"")</f>
        <v/>
      </c>
      <c r="K2316" s="66" t="str">
        <f>IF(AND(ConversionTable!$F$2&lt;&gt;"",A2316&lt;&gt;""),VLOOKUP(J2316,ConversionTable!I$4:K$7,3),"")</f>
        <v/>
      </c>
      <c r="M2316" s="66" t="str">
        <f>IF(A2316&lt;&gt;"",(Input!AE2316*ScoringModel!$B$11+Input!AF2316*ScoringModel!$B$21+Input!AG2316*ScoringModel!$B$31)*0.01,"")</f>
        <v/>
      </c>
      <c r="N2316" s="66" t="str">
        <f>IF(A2316&lt;&gt;"",(Input!J2316*ScoringModel!$B$4+Input!K2316*ScoringModel!$B$5+Input!L2316*ScoringModel!$B$6+Input!M2316*ScoringModel!$B$7+Input!N2316*ScoringModel!$B$8+Input!O2316*ScoringModel!$B$9+Input!P2316*ScoringModel!$B$10)*0.01,"")</f>
        <v/>
      </c>
      <c r="O2316" s="66" t="str">
        <f>IF(A2316&lt;&gt;"",(Input!Q2316*ScoringModel!$B$14+Input!R2316*ScoringModel!$B$15+Input!S2316*ScoringModel!$B$16+Input!T2316*ScoringModel!$B$17+Input!U2316*ScoringModel!$B$18+Input!V2316*ScoringModel!$B$19+Input!W2316*ScoringModel!$B$20)*0.01,"")</f>
        <v/>
      </c>
      <c r="P2316" s="66" t="str">
        <f>IF(A2316&lt;&gt;"",(Input!X2316*ScoringModel!$B$24+Input!Y2316*ScoringModel!$B$25+Input!Z2316*ScoringModel!$B$26+Input!AA2316*ScoringModel!$B$27+Input!AB2316*ScoringModel!$B$28+Input!AC2316*ScoringModel!$B$29+Input!AD2316*ScoringModel!$B$30)*0.01,"")</f>
        <v/>
      </c>
    </row>
    <row r="2317" spans="1:16" x14ac:dyDescent="0.25">
      <c r="A2317" s="154" t="str">
        <f>IF(Input!A2317&lt;&gt;"",Input!A2317,"")</f>
        <v/>
      </c>
      <c r="B2317" s="154" t="str">
        <f>IF(Input!D2317&lt;&gt;"",CONCATENATE(Input!D2317,", ",Input!C2317),"")</f>
        <v/>
      </c>
      <c r="C2317" s="154" t="str">
        <f>IF(Input!E2317&lt;&gt;"",Input!E2317,"")</f>
        <v/>
      </c>
      <c r="D2317" s="155" t="str">
        <f>IF(Input!F2317&lt;&gt;"",Input!F2317,"")</f>
        <v/>
      </c>
      <c r="E2317" s="154" t="str">
        <f>IF(Input!I2317&lt;&gt;"",CONCATENATE(Input!I2317,", ",LEFT(Input!H2317,1)),"")</f>
        <v/>
      </c>
      <c r="F2317" s="156"/>
      <c r="G2317" s="157" t="str">
        <f t="shared" si="36"/>
        <v/>
      </c>
      <c r="H2317" s="154" t="str">
        <f>IF(A2317&lt;&gt;"",VLOOKUP(G2317,ScoreRanges!$C$4:$E$8,3),"")</f>
        <v/>
      </c>
      <c r="I2317" s="156"/>
      <c r="J2317" s="129" t="str">
        <f>IF(AND(ConversionTable!$F$2&lt;&gt;"",A2317&lt;&gt;""),VLOOKUP(G2317,ConversionTable!B$2:D$402,3),"")</f>
        <v/>
      </c>
      <c r="K2317" s="66" t="str">
        <f>IF(AND(ConversionTable!$F$2&lt;&gt;"",A2317&lt;&gt;""),VLOOKUP(J2317,ConversionTable!I$4:K$7,3),"")</f>
        <v/>
      </c>
      <c r="M2317" s="66" t="str">
        <f>IF(A2317&lt;&gt;"",(Input!AE2317*ScoringModel!$B$11+Input!AF2317*ScoringModel!$B$21+Input!AG2317*ScoringModel!$B$31)*0.01,"")</f>
        <v/>
      </c>
      <c r="N2317" s="66" t="str">
        <f>IF(A2317&lt;&gt;"",(Input!J2317*ScoringModel!$B$4+Input!K2317*ScoringModel!$B$5+Input!L2317*ScoringModel!$B$6+Input!M2317*ScoringModel!$B$7+Input!N2317*ScoringModel!$B$8+Input!O2317*ScoringModel!$B$9+Input!P2317*ScoringModel!$B$10)*0.01,"")</f>
        <v/>
      </c>
      <c r="O2317" s="66" t="str">
        <f>IF(A2317&lt;&gt;"",(Input!Q2317*ScoringModel!$B$14+Input!R2317*ScoringModel!$B$15+Input!S2317*ScoringModel!$B$16+Input!T2317*ScoringModel!$B$17+Input!U2317*ScoringModel!$B$18+Input!V2317*ScoringModel!$B$19+Input!W2317*ScoringModel!$B$20)*0.01,"")</f>
        <v/>
      </c>
      <c r="P2317" s="66" t="str">
        <f>IF(A2317&lt;&gt;"",(Input!X2317*ScoringModel!$B$24+Input!Y2317*ScoringModel!$B$25+Input!Z2317*ScoringModel!$B$26+Input!AA2317*ScoringModel!$B$27+Input!AB2317*ScoringModel!$B$28+Input!AC2317*ScoringModel!$B$29+Input!AD2317*ScoringModel!$B$30)*0.01,"")</f>
        <v/>
      </c>
    </row>
    <row r="2318" spans="1:16" x14ac:dyDescent="0.25">
      <c r="A2318" s="154" t="str">
        <f>IF(Input!A2318&lt;&gt;"",Input!A2318,"")</f>
        <v/>
      </c>
      <c r="B2318" s="154" t="str">
        <f>IF(Input!D2318&lt;&gt;"",CONCATENATE(Input!D2318,", ",Input!C2318),"")</f>
        <v/>
      </c>
      <c r="C2318" s="154" t="str">
        <f>IF(Input!E2318&lt;&gt;"",Input!E2318,"")</f>
        <v/>
      </c>
      <c r="D2318" s="155" t="str">
        <f>IF(Input!F2318&lt;&gt;"",Input!F2318,"")</f>
        <v/>
      </c>
      <c r="E2318" s="154" t="str">
        <f>IF(Input!I2318&lt;&gt;"",CONCATENATE(Input!I2318,", ",LEFT(Input!H2318,1)),"")</f>
        <v/>
      </c>
      <c r="F2318" s="156"/>
      <c r="G2318" s="157" t="str">
        <f t="shared" si="36"/>
        <v/>
      </c>
      <c r="H2318" s="154" t="str">
        <f>IF(A2318&lt;&gt;"",VLOOKUP(G2318,ScoreRanges!$C$4:$E$8,3),"")</f>
        <v/>
      </c>
      <c r="I2318" s="156"/>
      <c r="J2318" s="129" t="str">
        <f>IF(AND(ConversionTable!$F$2&lt;&gt;"",A2318&lt;&gt;""),VLOOKUP(G2318,ConversionTable!B$2:D$402,3),"")</f>
        <v/>
      </c>
      <c r="K2318" s="66" t="str">
        <f>IF(AND(ConversionTable!$F$2&lt;&gt;"",A2318&lt;&gt;""),VLOOKUP(J2318,ConversionTable!I$4:K$7,3),"")</f>
        <v/>
      </c>
      <c r="M2318" s="66" t="str">
        <f>IF(A2318&lt;&gt;"",(Input!AE2318*ScoringModel!$B$11+Input!AF2318*ScoringModel!$B$21+Input!AG2318*ScoringModel!$B$31)*0.01,"")</f>
        <v/>
      </c>
      <c r="N2318" s="66" t="str">
        <f>IF(A2318&lt;&gt;"",(Input!J2318*ScoringModel!$B$4+Input!K2318*ScoringModel!$B$5+Input!L2318*ScoringModel!$B$6+Input!M2318*ScoringModel!$B$7+Input!N2318*ScoringModel!$B$8+Input!O2318*ScoringModel!$B$9+Input!P2318*ScoringModel!$B$10)*0.01,"")</f>
        <v/>
      </c>
      <c r="O2318" s="66" t="str">
        <f>IF(A2318&lt;&gt;"",(Input!Q2318*ScoringModel!$B$14+Input!R2318*ScoringModel!$B$15+Input!S2318*ScoringModel!$B$16+Input!T2318*ScoringModel!$B$17+Input!U2318*ScoringModel!$B$18+Input!V2318*ScoringModel!$B$19+Input!W2318*ScoringModel!$B$20)*0.01,"")</f>
        <v/>
      </c>
      <c r="P2318" s="66" t="str">
        <f>IF(A2318&lt;&gt;"",(Input!X2318*ScoringModel!$B$24+Input!Y2318*ScoringModel!$B$25+Input!Z2318*ScoringModel!$B$26+Input!AA2318*ScoringModel!$B$27+Input!AB2318*ScoringModel!$B$28+Input!AC2318*ScoringModel!$B$29+Input!AD2318*ScoringModel!$B$30)*0.01,"")</f>
        <v/>
      </c>
    </row>
    <row r="2319" spans="1:16" x14ac:dyDescent="0.25">
      <c r="A2319" s="154" t="str">
        <f>IF(Input!A2319&lt;&gt;"",Input!A2319,"")</f>
        <v/>
      </c>
      <c r="B2319" s="154" t="str">
        <f>IF(Input!D2319&lt;&gt;"",CONCATENATE(Input!D2319,", ",Input!C2319),"")</f>
        <v/>
      </c>
      <c r="C2319" s="154" t="str">
        <f>IF(Input!E2319&lt;&gt;"",Input!E2319,"")</f>
        <v/>
      </c>
      <c r="D2319" s="155" t="str">
        <f>IF(Input!F2319&lt;&gt;"",Input!F2319,"")</f>
        <v/>
      </c>
      <c r="E2319" s="154" t="str">
        <f>IF(Input!I2319&lt;&gt;"",CONCATENATE(Input!I2319,", ",LEFT(Input!H2319,1)),"")</f>
        <v/>
      </c>
      <c r="F2319" s="156"/>
      <c r="G2319" s="157" t="str">
        <f t="shared" si="36"/>
        <v/>
      </c>
      <c r="H2319" s="154" t="str">
        <f>IF(A2319&lt;&gt;"",VLOOKUP(G2319,ScoreRanges!$C$4:$E$8,3),"")</f>
        <v/>
      </c>
      <c r="I2319" s="156"/>
      <c r="J2319" s="129" t="str">
        <f>IF(AND(ConversionTable!$F$2&lt;&gt;"",A2319&lt;&gt;""),VLOOKUP(G2319,ConversionTable!B$2:D$402,3),"")</f>
        <v/>
      </c>
      <c r="K2319" s="66" t="str">
        <f>IF(AND(ConversionTable!$F$2&lt;&gt;"",A2319&lt;&gt;""),VLOOKUP(J2319,ConversionTable!I$4:K$7,3),"")</f>
        <v/>
      </c>
      <c r="M2319" s="66" t="str">
        <f>IF(A2319&lt;&gt;"",(Input!AE2319*ScoringModel!$B$11+Input!AF2319*ScoringModel!$B$21+Input!AG2319*ScoringModel!$B$31)*0.01,"")</f>
        <v/>
      </c>
      <c r="N2319" s="66" t="str">
        <f>IF(A2319&lt;&gt;"",(Input!J2319*ScoringModel!$B$4+Input!K2319*ScoringModel!$B$5+Input!L2319*ScoringModel!$B$6+Input!M2319*ScoringModel!$B$7+Input!N2319*ScoringModel!$B$8+Input!O2319*ScoringModel!$B$9+Input!P2319*ScoringModel!$B$10)*0.01,"")</f>
        <v/>
      </c>
      <c r="O2319" s="66" t="str">
        <f>IF(A2319&lt;&gt;"",(Input!Q2319*ScoringModel!$B$14+Input!R2319*ScoringModel!$B$15+Input!S2319*ScoringModel!$B$16+Input!T2319*ScoringModel!$B$17+Input!U2319*ScoringModel!$B$18+Input!V2319*ScoringModel!$B$19+Input!W2319*ScoringModel!$B$20)*0.01,"")</f>
        <v/>
      </c>
      <c r="P2319" s="66" t="str">
        <f>IF(A2319&lt;&gt;"",(Input!X2319*ScoringModel!$B$24+Input!Y2319*ScoringModel!$B$25+Input!Z2319*ScoringModel!$B$26+Input!AA2319*ScoringModel!$B$27+Input!AB2319*ScoringModel!$B$28+Input!AC2319*ScoringModel!$B$29+Input!AD2319*ScoringModel!$B$30)*0.01,"")</f>
        <v/>
      </c>
    </row>
    <row r="2320" spans="1:16" x14ac:dyDescent="0.25">
      <c r="A2320" s="154" t="str">
        <f>IF(Input!A2320&lt;&gt;"",Input!A2320,"")</f>
        <v/>
      </c>
      <c r="B2320" s="154" t="str">
        <f>IF(Input!D2320&lt;&gt;"",CONCATENATE(Input!D2320,", ",Input!C2320),"")</f>
        <v/>
      </c>
      <c r="C2320" s="154" t="str">
        <f>IF(Input!E2320&lt;&gt;"",Input!E2320,"")</f>
        <v/>
      </c>
      <c r="D2320" s="155" t="str">
        <f>IF(Input!F2320&lt;&gt;"",Input!F2320,"")</f>
        <v/>
      </c>
      <c r="E2320" s="154" t="str">
        <f>IF(Input!I2320&lt;&gt;"",CONCATENATE(Input!I2320,", ",LEFT(Input!H2320,1)),"")</f>
        <v/>
      </c>
      <c r="F2320" s="156"/>
      <c r="G2320" s="157" t="str">
        <f t="shared" si="36"/>
        <v/>
      </c>
      <c r="H2320" s="154" t="str">
        <f>IF(A2320&lt;&gt;"",VLOOKUP(G2320,ScoreRanges!$C$4:$E$8,3),"")</f>
        <v/>
      </c>
      <c r="I2320" s="156"/>
      <c r="J2320" s="129" t="str">
        <f>IF(AND(ConversionTable!$F$2&lt;&gt;"",A2320&lt;&gt;""),VLOOKUP(G2320,ConversionTable!B$2:D$402,3),"")</f>
        <v/>
      </c>
      <c r="K2320" s="66" t="str">
        <f>IF(AND(ConversionTable!$F$2&lt;&gt;"",A2320&lt;&gt;""),VLOOKUP(J2320,ConversionTable!I$4:K$7,3),"")</f>
        <v/>
      </c>
      <c r="M2320" s="66" t="str">
        <f>IF(A2320&lt;&gt;"",(Input!AE2320*ScoringModel!$B$11+Input!AF2320*ScoringModel!$B$21+Input!AG2320*ScoringModel!$B$31)*0.01,"")</f>
        <v/>
      </c>
      <c r="N2320" s="66" t="str">
        <f>IF(A2320&lt;&gt;"",(Input!J2320*ScoringModel!$B$4+Input!K2320*ScoringModel!$B$5+Input!L2320*ScoringModel!$B$6+Input!M2320*ScoringModel!$B$7+Input!N2320*ScoringModel!$B$8+Input!O2320*ScoringModel!$B$9+Input!P2320*ScoringModel!$B$10)*0.01,"")</f>
        <v/>
      </c>
      <c r="O2320" s="66" t="str">
        <f>IF(A2320&lt;&gt;"",(Input!Q2320*ScoringModel!$B$14+Input!R2320*ScoringModel!$B$15+Input!S2320*ScoringModel!$B$16+Input!T2320*ScoringModel!$B$17+Input!U2320*ScoringModel!$B$18+Input!V2320*ScoringModel!$B$19+Input!W2320*ScoringModel!$B$20)*0.01,"")</f>
        <v/>
      </c>
      <c r="P2320" s="66" t="str">
        <f>IF(A2320&lt;&gt;"",(Input!X2320*ScoringModel!$B$24+Input!Y2320*ScoringModel!$B$25+Input!Z2320*ScoringModel!$B$26+Input!AA2320*ScoringModel!$B$27+Input!AB2320*ScoringModel!$B$28+Input!AC2320*ScoringModel!$B$29+Input!AD2320*ScoringModel!$B$30)*0.01,"")</f>
        <v/>
      </c>
    </row>
    <row r="2321" spans="1:16" x14ac:dyDescent="0.25">
      <c r="A2321" s="154" t="str">
        <f>IF(Input!A2321&lt;&gt;"",Input!A2321,"")</f>
        <v/>
      </c>
      <c r="B2321" s="154" t="str">
        <f>IF(Input!D2321&lt;&gt;"",CONCATENATE(Input!D2321,", ",Input!C2321),"")</f>
        <v/>
      </c>
      <c r="C2321" s="154" t="str">
        <f>IF(Input!E2321&lt;&gt;"",Input!E2321,"")</f>
        <v/>
      </c>
      <c r="D2321" s="155" t="str">
        <f>IF(Input!F2321&lt;&gt;"",Input!F2321,"")</f>
        <v/>
      </c>
      <c r="E2321" s="154" t="str">
        <f>IF(Input!I2321&lt;&gt;"",CONCATENATE(Input!I2321,", ",LEFT(Input!H2321,1)),"")</f>
        <v/>
      </c>
      <c r="F2321" s="156"/>
      <c r="G2321" s="157" t="str">
        <f t="shared" si="36"/>
        <v/>
      </c>
      <c r="H2321" s="154" t="str">
        <f>IF(A2321&lt;&gt;"",VLOOKUP(G2321,ScoreRanges!$C$4:$E$8,3),"")</f>
        <v/>
      </c>
      <c r="I2321" s="156"/>
      <c r="J2321" s="129" t="str">
        <f>IF(AND(ConversionTable!$F$2&lt;&gt;"",A2321&lt;&gt;""),VLOOKUP(G2321,ConversionTable!B$2:D$402,3),"")</f>
        <v/>
      </c>
      <c r="K2321" s="66" t="str">
        <f>IF(AND(ConversionTable!$F$2&lt;&gt;"",A2321&lt;&gt;""),VLOOKUP(J2321,ConversionTable!I$4:K$7,3),"")</f>
        <v/>
      </c>
      <c r="M2321" s="66" t="str">
        <f>IF(A2321&lt;&gt;"",(Input!AE2321*ScoringModel!$B$11+Input!AF2321*ScoringModel!$B$21+Input!AG2321*ScoringModel!$B$31)*0.01,"")</f>
        <v/>
      </c>
      <c r="N2321" s="66" t="str">
        <f>IF(A2321&lt;&gt;"",(Input!J2321*ScoringModel!$B$4+Input!K2321*ScoringModel!$B$5+Input!L2321*ScoringModel!$B$6+Input!M2321*ScoringModel!$B$7+Input!N2321*ScoringModel!$B$8+Input!O2321*ScoringModel!$B$9+Input!P2321*ScoringModel!$B$10)*0.01,"")</f>
        <v/>
      </c>
      <c r="O2321" s="66" t="str">
        <f>IF(A2321&lt;&gt;"",(Input!Q2321*ScoringModel!$B$14+Input!R2321*ScoringModel!$B$15+Input!S2321*ScoringModel!$B$16+Input!T2321*ScoringModel!$B$17+Input!U2321*ScoringModel!$B$18+Input!V2321*ScoringModel!$B$19+Input!W2321*ScoringModel!$B$20)*0.01,"")</f>
        <v/>
      </c>
      <c r="P2321" s="66" t="str">
        <f>IF(A2321&lt;&gt;"",(Input!X2321*ScoringModel!$B$24+Input!Y2321*ScoringModel!$B$25+Input!Z2321*ScoringModel!$B$26+Input!AA2321*ScoringModel!$B$27+Input!AB2321*ScoringModel!$B$28+Input!AC2321*ScoringModel!$B$29+Input!AD2321*ScoringModel!$B$30)*0.01,"")</f>
        <v/>
      </c>
    </row>
    <row r="2322" spans="1:16" x14ac:dyDescent="0.25">
      <c r="A2322" s="154" t="str">
        <f>IF(Input!A2322&lt;&gt;"",Input!A2322,"")</f>
        <v/>
      </c>
      <c r="B2322" s="154" t="str">
        <f>IF(Input!D2322&lt;&gt;"",CONCATENATE(Input!D2322,", ",Input!C2322),"")</f>
        <v/>
      </c>
      <c r="C2322" s="154" t="str">
        <f>IF(Input!E2322&lt;&gt;"",Input!E2322,"")</f>
        <v/>
      </c>
      <c r="D2322" s="155" t="str">
        <f>IF(Input!F2322&lt;&gt;"",Input!F2322,"")</f>
        <v/>
      </c>
      <c r="E2322" s="154" t="str">
        <f>IF(Input!I2322&lt;&gt;"",CONCATENATE(Input!I2322,", ",LEFT(Input!H2322,1)),"")</f>
        <v/>
      </c>
      <c r="F2322" s="156"/>
      <c r="G2322" s="157" t="str">
        <f t="shared" si="36"/>
        <v/>
      </c>
      <c r="H2322" s="154" t="str">
        <f>IF(A2322&lt;&gt;"",VLOOKUP(G2322,ScoreRanges!$C$4:$E$8,3),"")</f>
        <v/>
      </c>
      <c r="I2322" s="156"/>
      <c r="J2322" s="129" t="str">
        <f>IF(AND(ConversionTable!$F$2&lt;&gt;"",A2322&lt;&gt;""),VLOOKUP(G2322,ConversionTable!B$2:D$402,3),"")</f>
        <v/>
      </c>
      <c r="K2322" s="66" t="str">
        <f>IF(AND(ConversionTable!$F$2&lt;&gt;"",A2322&lt;&gt;""),VLOOKUP(J2322,ConversionTable!I$4:K$7,3),"")</f>
        <v/>
      </c>
      <c r="M2322" s="66" t="str">
        <f>IF(A2322&lt;&gt;"",(Input!AE2322*ScoringModel!$B$11+Input!AF2322*ScoringModel!$B$21+Input!AG2322*ScoringModel!$B$31)*0.01,"")</f>
        <v/>
      </c>
      <c r="N2322" s="66" t="str">
        <f>IF(A2322&lt;&gt;"",(Input!J2322*ScoringModel!$B$4+Input!K2322*ScoringModel!$B$5+Input!L2322*ScoringModel!$B$6+Input!M2322*ScoringModel!$B$7+Input!N2322*ScoringModel!$B$8+Input!O2322*ScoringModel!$B$9+Input!P2322*ScoringModel!$B$10)*0.01,"")</f>
        <v/>
      </c>
      <c r="O2322" s="66" t="str">
        <f>IF(A2322&lt;&gt;"",(Input!Q2322*ScoringModel!$B$14+Input!R2322*ScoringModel!$B$15+Input!S2322*ScoringModel!$B$16+Input!T2322*ScoringModel!$B$17+Input!U2322*ScoringModel!$B$18+Input!V2322*ScoringModel!$B$19+Input!W2322*ScoringModel!$B$20)*0.01,"")</f>
        <v/>
      </c>
      <c r="P2322" s="66" t="str">
        <f>IF(A2322&lt;&gt;"",(Input!X2322*ScoringModel!$B$24+Input!Y2322*ScoringModel!$B$25+Input!Z2322*ScoringModel!$B$26+Input!AA2322*ScoringModel!$B$27+Input!AB2322*ScoringModel!$B$28+Input!AC2322*ScoringModel!$B$29+Input!AD2322*ScoringModel!$B$30)*0.01,"")</f>
        <v/>
      </c>
    </row>
    <row r="2323" spans="1:16" x14ac:dyDescent="0.25">
      <c r="A2323" s="154" t="str">
        <f>IF(Input!A2323&lt;&gt;"",Input!A2323,"")</f>
        <v/>
      </c>
      <c r="B2323" s="154" t="str">
        <f>IF(Input!D2323&lt;&gt;"",CONCATENATE(Input!D2323,", ",Input!C2323),"")</f>
        <v/>
      </c>
      <c r="C2323" s="154" t="str">
        <f>IF(Input!E2323&lt;&gt;"",Input!E2323,"")</f>
        <v/>
      </c>
      <c r="D2323" s="155" t="str">
        <f>IF(Input!F2323&lt;&gt;"",Input!F2323,"")</f>
        <v/>
      </c>
      <c r="E2323" s="154" t="str">
        <f>IF(Input!I2323&lt;&gt;"",CONCATENATE(Input!I2323,", ",LEFT(Input!H2323,1)),"")</f>
        <v/>
      </c>
      <c r="F2323" s="156"/>
      <c r="G2323" s="157" t="str">
        <f t="shared" si="36"/>
        <v/>
      </c>
      <c r="H2323" s="154" t="str">
        <f>IF(A2323&lt;&gt;"",VLOOKUP(G2323,ScoreRanges!$C$4:$E$8,3),"")</f>
        <v/>
      </c>
      <c r="I2323" s="156"/>
      <c r="J2323" s="129" t="str">
        <f>IF(AND(ConversionTable!$F$2&lt;&gt;"",A2323&lt;&gt;""),VLOOKUP(G2323,ConversionTable!B$2:D$402,3),"")</f>
        <v/>
      </c>
      <c r="K2323" s="66" t="str">
        <f>IF(AND(ConversionTable!$F$2&lt;&gt;"",A2323&lt;&gt;""),VLOOKUP(J2323,ConversionTable!I$4:K$7,3),"")</f>
        <v/>
      </c>
      <c r="M2323" s="66" t="str">
        <f>IF(A2323&lt;&gt;"",(Input!AE2323*ScoringModel!$B$11+Input!AF2323*ScoringModel!$B$21+Input!AG2323*ScoringModel!$B$31)*0.01,"")</f>
        <v/>
      </c>
      <c r="N2323" s="66" t="str">
        <f>IF(A2323&lt;&gt;"",(Input!J2323*ScoringModel!$B$4+Input!K2323*ScoringModel!$B$5+Input!L2323*ScoringModel!$B$6+Input!M2323*ScoringModel!$B$7+Input!N2323*ScoringModel!$B$8+Input!O2323*ScoringModel!$B$9+Input!P2323*ScoringModel!$B$10)*0.01,"")</f>
        <v/>
      </c>
      <c r="O2323" s="66" t="str">
        <f>IF(A2323&lt;&gt;"",(Input!Q2323*ScoringModel!$B$14+Input!R2323*ScoringModel!$B$15+Input!S2323*ScoringModel!$B$16+Input!T2323*ScoringModel!$B$17+Input!U2323*ScoringModel!$B$18+Input!V2323*ScoringModel!$B$19+Input!W2323*ScoringModel!$B$20)*0.01,"")</f>
        <v/>
      </c>
      <c r="P2323" s="66" t="str">
        <f>IF(A2323&lt;&gt;"",(Input!X2323*ScoringModel!$B$24+Input!Y2323*ScoringModel!$B$25+Input!Z2323*ScoringModel!$B$26+Input!AA2323*ScoringModel!$B$27+Input!AB2323*ScoringModel!$B$28+Input!AC2323*ScoringModel!$B$29+Input!AD2323*ScoringModel!$B$30)*0.01,"")</f>
        <v/>
      </c>
    </row>
    <row r="2324" spans="1:16" x14ac:dyDescent="0.25">
      <c r="A2324" s="154" t="str">
        <f>IF(Input!A2324&lt;&gt;"",Input!A2324,"")</f>
        <v/>
      </c>
      <c r="B2324" s="154" t="str">
        <f>IF(Input!D2324&lt;&gt;"",CONCATENATE(Input!D2324,", ",Input!C2324),"")</f>
        <v/>
      </c>
      <c r="C2324" s="154" t="str">
        <f>IF(Input!E2324&lt;&gt;"",Input!E2324,"")</f>
        <v/>
      </c>
      <c r="D2324" s="155" t="str">
        <f>IF(Input!F2324&lt;&gt;"",Input!F2324,"")</f>
        <v/>
      </c>
      <c r="E2324" s="154" t="str">
        <f>IF(Input!I2324&lt;&gt;"",CONCATENATE(Input!I2324,", ",LEFT(Input!H2324,1)),"")</f>
        <v/>
      </c>
      <c r="F2324" s="156"/>
      <c r="G2324" s="157" t="str">
        <f t="shared" si="36"/>
        <v/>
      </c>
      <c r="H2324" s="154" t="str">
        <f>IF(A2324&lt;&gt;"",VLOOKUP(G2324,ScoreRanges!$C$4:$E$8,3),"")</f>
        <v/>
      </c>
      <c r="I2324" s="156"/>
      <c r="J2324" s="129" t="str">
        <f>IF(AND(ConversionTable!$F$2&lt;&gt;"",A2324&lt;&gt;""),VLOOKUP(G2324,ConversionTable!B$2:D$402,3),"")</f>
        <v/>
      </c>
      <c r="K2324" s="66" t="str">
        <f>IF(AND(ConversionTable!$F$2&lt;&gt;"",A2324&lt;&gt;""),VLOOKUP(J2324,ConversionTable!I$4:K$7,3),"")</f>
        <v/>
      </c>
      <c r="M2324" s="66" t="str">
        <f>IF(A2324&lt;&gt;"",(Input!AE2324*ScoringModel!$B$11+Input!AF2324*ScoringModel!$B$21+Input!AG2324*ScoringModel!$B$31)*0.01,"")</f>
        <v/>
      </c>
      <c r="N2324" s="66" t="str">
        <f>IF(A2324&lt;&gt;"",(Input!J2324*ScoringModel!$B$4+Input!K2324*ScoringModel!$B$5+Input!L2324*ScoringModel!$B$6+Input!M2324*ScoringModel!$B$7+Input!N2324*ScoringModel!$B$8+Input!O2324*ScoringModel!$B$9+Input!P2324*ScoringModel!$B$10)*0.01,"")</f>
        <v/>
      </c>
      <c r="O2324" s="66" t="str">
        <f>IF(A2324&lt;&gt;"",(Input!Q2324*ScoringModel!$B$14+Input!R2324*ScoringModel!$B$15+Input!S2324*ScoringModel!$B$16+Input!T2324*ScoringModel!$B$17+Input!U2324*ScoringModel!$B$18+Input!V2324*ScoringModel!$B$19+Input!W2324*ScoringModel!$B$20)*0.01,"")</f>
        <v/>
      </c>
      <c r="P2324" s="66" t="str">
        <f>IF(A2324&lt;&gt;"",(Input!X2324*ScoringModel!$B$24+Input!Y2324*ScoringModel!$B$25+Input!Z2324*ScoringModel!$B$26+Input!AA2324*ScoringModel!$B$27+Input!AB2324*ScoringModel!$B$28+Input!AC2324*ScoringModel!$B$29+Input!AD2324*ScoringModel!$B$30)*0.01,"")</f>
        <v/>
      </c>
    </row>
    <row r="2325" spans="1:16" x14ac:dyDescent="0.25">
      <c r="A2325" s="154" t="str">
        <f>IF(Input!A2325&lt;&gt;"",Input!A2325,"")</f>
        <v/>
      </c>
      <c r="B2325" s="154" t="str">
        <f>IF(Input!D2325&lt;&gt;"",CONCATENATE(Input!D2325,", ",Input!C2325),"")</f>
        <v/>
      </c>
      <c r="C2325" s="154" t="str">
        <f>IF(Input!E2325&lt;&gt;"",Input!E2325,"")</f>
        <v/>
      </c>
      <c r="D2325" s="155" t="str">
        <f>IF(Input!F2325&lt;&gt;"",Input!F2325,"")</f>
        <v/>
      </c>
      <c r="E2325" s="154" t="str">
        <f>IF(Input!I2325&lt;&gt;"",CONCATENATE(Input!I2325,", ",LEFT(Input!H2325,1)),"")</f>
        <v/>
      </c>
      <c r="F2325" s="156"/>
      <c r="G2325" s="157" t="str">
        <f t="shared" si="36"/>
        <v/>
      </c>
      <c r="H2325" s="154" t="str">
        <f>IF(A2325&lt;&gt;"",VLOOKUP(G2325,ScoreRanges!$C$4:$E$8,3),"")</f>
        <v/>
      </c>
      <c r="I2325" s="156"/>
      <c r="J2325" s="129" t="str">
        <f>IF(AND(ConversionTable!$F$2&lt;&gt;"",A2325&lt;&gt;""),VLOOKUP(G2325,ConversionTable!B$2:D$402,3),"")</f>
        <v/>
      </c>
      <c r="K2325" s="66" t="str">
        <f>IF(AND(ConversionTable!$F$2&lt;&gt;"",A2325&lt;&gt;""),VLOOKUP(J2325,ConversionTable!I$4:K$7,3),"")</f>
        <v/>
      </c>
      <c r="M2325" s="66" t="str">
        <f>IF(A2325&lt;&gt;"",(Input!AE2325*ScoringModel!$B$11+Input!AF2325*ScoringModel!$B$21+Input!AG2325*ScoringModel!$B$31)*0.01,"")</f>
        <v/>
      </c>
      <c r="N2325" s="66" t="str">
        <f>IF(A2325&lt;&gt;"",(Input!J2325*ScoringModel!$B$4+Input!K2325*ScoringModel!$B$5+Input!L2325*ScoringModel!$B$6+Input!M2325*ScoringModel!$B$7+Input!N2325*ScoringModel!$B$8+Input!O2325*ScoringModel!$B$9+Input!P2325*ScoringModel!$B$10)*0.01,"")</f>
        <v/>
      </c>
      <c r="O2325" s="66" t="str">
        <f>IF(A2325&lt;&gt;"",(Input!Q2325*ScoringModel!$B$14+Input!R2325*ScoringModel!$B$15+Input!S2325*ScoringModel!$B$16+Input!T2325*ScoringModel!$B$17+Input!U2325*ScoringModel!$B$18+Input!V2325*ScoringModel!$B$19+Input!W2325*ScoringModel!$B$20)*0.01,"")</f>
        <v/>
      </c>
      <c r="P2325" s="66" t="str">
        <f>IF(A2325&lt;&gt;"",(Input!X2325*ScoringModel!$B$24+Input!Y2325*ScoringModel!$B$25+Input!Z2325*ScoringModel!$B$26+Input!AA2325*ScoringModel!$B$27+Input!AB2325*ScoringModel!$B$28+Input!AC2325*ScoringModel!$B$29+Input!AD2325*ScoringModel!$B$30)*0.01,"")</f>
        <v/>
      </c>
    </row>
    <row r="2326" spans="1:16" x14ac:dyDescent="0.25">
      <c r="A2326" s="154" t="str">
        <f>IF(Input!A2326&lt;&gt;"",Input!A2326,"")</f>
        <v/>
      </c>
      <c r="B2326" s="154" t="str">
        <f>IF(Input!D2326&lt;&gt;"",CONCATENATE(Input!D2326,", ",Input!C2326),"")</f>
        <v/>
      </c>
      <c r="C2326" s="154" t="str">
        <f>IF(Input!E2326&lt;&gt;"",Input!E2326,"")</f>
        <v/>
      </c>
      <c r="D2326" s="155" t="str">
        <f>IF(Input!F2326&lt;&gt;"",Input!F2326,"")</f>
        <v/>
      </c>
      <c r="E2326" s="154" t="str">
        <f>IF(Input!I2326&lt;&gt;"",CONCATENATE(Input!I2326,", ",LEFT(Input!H2326,1)),"")</f>
        <v/>
      </c>
      <c r="F2326" s="156"/>
      <c r="G2326" s="157" t="str">
        <f t="shared" si="36"/>
        <v/>
      </c>
      <c r="H2326" s="154" t="str">
        <f>IF(A2326&lt;&gt;"",VLOOKUP(G2326,ScoreRanges!$C$4:$E$8,3),"")</f>
        <v/>
      </c>
      <c r="I2326" s="156"/>
      <c r="J2326" s="129" t="str">
        <f>IF(AND(ConversionTable!$F$2&lt;&gt;"",A2326&lt;&gt;""),VLOOKUP(G2326,ConversionTable!B$2:D$402,3),"")</f>
        <v/>
      </c>
      <c r="K2326" s="66" t="str">
        <f>IF(AND(ConversionTable!$F$2&lt;&gt;"",A2326&lt;&gt;""),VLOOKUP(J2326,ConversionTable!I$4:K$7,3),"")</f>
        <v/>
      </c>
      <c r="M2326" s="66" t="str">
        <f>IF(A2326&lt;&gt;"",(Input!AE2326*ScoringModel!$B$11+Input!AF2326*ScoringModel!$B$21+Input!AG2326*ScoringModel!$B$31)*0.01,"")</f>
        <v/>
      </c>
      <c r="N2326" s="66" t="str">
        <f>IF(A2326&lt;&gt;"",(Input!J2326*ScoringModel!$B$4+Input!K2326*ScoringModel!$B$5+Input!L2326*ScoringModel!$B$6+Input!M2326*ScoringModel!$B$7+Input!N2326*ScoringModel!$B$8+Input!O2326*ScoringModel!$B$9+Input!P2326*ScoringModel!$B$10)*0.01,"")</f>
        <v/>
      </c>
      <c r="O2326" s="66" t="str">
        <f>IF(A2326&lt;&gt;"",(Input!Q2326*ScoringModel!$B$14+Input!R2326*ScoringModel!$B$15+Input!S2326*ScoringModel!$B$16+Input!T2326*ScoringModel!$B$17+Input!U2326*ScoringModel!$B$18+Input!V2326*ScoringModel!$B$19+Input!W2326*ScoringModel!$B$20)*0.01,"")</f>
        <v/>
      </c>
      <c r="P2326" s="66" t="str">
        <f>IF(A2326&lt;&gt;"",(Input!X2326*ScoringModel!$B$24+Input!Y2326*ScoringModel!$B$25+Input!Z2326*ScoringModel!$B$26+Input!AA2326*ScoringModel!$B$27+Input!AB2326*ScoringModel!$B$28+Input!AC2326*ScoringModel!$B$29+Input!AD2326*ScoringModel!$B$30)*0.01,"")</f>
        <v/>
      </c>
    </row>
    <row r="2327" spans="1:16" x14ac:dyDescent="0.25">
      <c r="A2327" s="154" t="str">
        <f>IF(Input!A2327&lt;&gt;"",Input!A2327,"")</f>
        <v/>
      </c>
      <c r="B2327" s="154" t="str">
        <f>IF(Input!D2327&lt;&gt;"",CONCATENATE(Input!D2327,", ",Input!C2327),"")</f>
        <v/>
      </c>
      <c r="C2327" s="154" t="str">
        <f>IF(Input!E2327&lt;&gt;"",Input!E2327,"")</f>
        <v/>
      </c>
      <c r="D2327" s="155" t="str">
        <f>IF(Input!F2327&lt;&gt;"",Input!F2327,"")</f>
        <v/>
      </c>
      <c r="E2327" s="154" t="str">
        <f>IF(Input!I2327&lt;&gt;"",CONCATENATE(Input!I2327,", ",LEFT(Input!H2327,1)),"")</f>
        <v/>
      </c>
      <c r="F2327" s="156"/>
      <c r="G2327" s="157" t="str">
        <f t="shared" si="36"/>
        <v/>
      </c>
      <c r="H2327" s="154" t="str">
        <f>IF(A2327&lt;&gt;"",VLOOKUP(G2327,ScoreRanges!$C$4:$E$8,3),"")</f>
        <v/>
      </c>
      <c r="I2327" s="156"/>
      <c r="J2327" s="129" t="str">
        <f>IF(AND(ConversionTable!$F$2&lt;&gt;"",A2327&lt;&gt;""),VLOOKUP(G2327,ConversionTable!B$2:D$402,3),"")</f>
        <v/>
      </c>
      <c r="K2327" s="66" t="str">
        <f>IF(AND(ConversionTable!$F$2&lt;&gt;"",A2327&lt;&gt;""),VLOOKUP(J2327,ConversionTable!I$4:K$7,3),"")</f>
        <v/>
      </c>
      <c r="M2327" s="66" t="str">
        <f>IF(A2327&lt;&gt;"",(Input!AE2327*ScoringModel!$B$11+Input!AF2327*ScoringModel!$B$21+Input!AG2327*ScoringModel!$B$31)*0.01,"")</f>
        <v/>
      </c>
      <c r="N2327" s="66" t="str">
        <f>IF(A2327&lt;&gt;"",(Input!J2327*ScoringModel!$B$4+Input!K2327*ScoringModel!$B$5+Input!L2327*ScoringModel!$B$6+Input!M2327*ScoringModel!$B$7+Input!N2327*ScoringModel!$B$8+Input!O2327*ScoringModel!$B$9+Input!P2327*ScoringModel!$B$10)*0.01,"")</f>
        <v/>
      </c>
      <c r="O2327" s="66" t="str">
        <f>IF(A2327&lt;&gt;"",(Input!Q2327*ScoringModel!$B$14+Input!R2327*ScoringModel!$B$15+Input!S2327*ScoringModel!$B$16+Input!T2327*ScoringModel!$B$17+Input!U2327*ScoringModel!$B$18+Input!V2327*ScoringModel!$B$19+Input!W2327*ScoringModel!$B$20)*0.01,"")</f>
        <v/>
      </c>
      <c r="P2327" s="66" t="str">
        <f>IF(A2327&lt;&gt;"",(Input!X2327*ScoringModel!$B$24+Input!Y2327*ScoringModel!$B$25+Input!Z2327*ScoringModel!$B$26+Input!AA2327*ScoringModel!$B$27+Input!AB2327*ScoringModel!$B$28+Input!AC2327*ScoringModel!$B$29+Input!AD2327*ScoringModel!$B$30)*0.01,"")</f>
        <v/>
      </c>
    </row>
    <row r="2328" spans="1:16" x14ac:dyDescent="0.25">
      <c r="A2328" s="154" t="str">
        <f>IF(Input!A2328&lt;&gt;"",Input!A2328,"")</f>
        <v/>
      </c>
      <c r="B2328" s="154" t="str">
        <f>IF(Input!D2328&lt;&gt;"",CONCATENATE(Input!D2328,", ",Input!C2328),"")</f>
        <v/>
      </c>
      <c r="C2328" s="154" t="str">
        <f>IF(Input!E2328&lt;&gt;"",Input!E2328,"")</f>
        <v/>
      </c>
      <c r="D2328" s="155" t="str">
        <f>IF(Input!F2328&lt;&gt;"",Input!F2328,"")</f>
        <v/>
      </c>
      <c r="E2328" s="154" t="str">
        <f>IF(Input!I2328&lt;&gt;"",CONCATENATE(Input!I2328,", ",LEFT(Input!H2328,1)),"")</f>
        <v/>
      </c>
      <c r="F2328" s="156"/>
      <c r="G2328" s="157" t="str">
        <f t="shared" si="36"/>
        <v/>
      </c>
      <c r="H2328" s="154" t="str">
        <f>IF(A2328&lt;&gt;"",VLOOKUP(G2328,ScoreRanges!$C$4:$E$8,3),"")</f>
        <v/>
      </c>
      <c r="I2328" s="156"/>
      <c r="J2328" s="129" t="str">
        <f>IF(AND(ConversionTable!$F$2&lt;&gt;"",A2328&lt;&gt;""),VLOOKUP(G2328,ConversionTable!B$2:D$402,3),"")</f>
        <v/>
      </c>
      <c r="K2328" s="66" t="str">
        <f>IF(AND(ConversionTable!$F$2&lt;&gt;"",A2328&lt;&gt;""),VLOOKUP(J2328,ConversionTable!I$4:K$7,3),"")</f>
        <v/>
      </c>
      <c r="M2328" s="66" t="str">
        <f>IF(A2328&lt;&gt;"",(Input!AE2328*ScoringModel!$B$11+Input!AF2328*ScoringModel!$B$21+Input!AG2328*ScoringModel!$B$31)*0.01,"")</f>
        <v/>
      </c>
      <c r="N2328" s="66" t="str">
        <f>IF(A2328&lt;&gt;"",(Input!J2328*ScoringModel!$B$4+Input!K2328*ScoringModel!$B$5+Input!L2328*ScoringModel!$B$6+Input!M2328*ScoringModel!$B$7+Input!N2328*ScoringModel!$B$8+Input!O2328*ScoringModel!$B$9+Input!P2328*ScoringModel!$B$10)*0.01,"")</f>
        <v/>
      </c>
      <c r="O2328" s="66" t="str">
        <f>IF(A2328&lt;&gt;"",(Input!Q2328*ScoringModel!$B$14+Input!R2328*ScoringModel!$B$15+Input!S2328*ScoringModel!$B$16+Input!T2328*ScoringModel!$B$17+Input!U2328*ScoringModel!$B$18+Input!V2328*ScoringModel!$B$19+Input!W2328*ScoringModel!$B$20)*0.01,"")</f>
        <v/>
      </c>
      <c r="P2328" s="66" t="str">
        <f>IF(A2328&lt;&gt;"",(Input!X2328*ScoringModel!$B$24+Input!Y2328*ScoringModel!$B$25+Input!Z2328*ScoringModel!$B$26+Input!AA2328*ScoringModel!$B$27+Input!AB2328*ScoringModel!$B$28+Input!AC2328*ScoringModel!$B$29+Input!AD2328*ScoringModel!$B$30)*0.01,"")</f>
        <v/>
      </c>
    </row>
    <row r="2329" spans="1:16" x14ac:dyDescent="0.25">
      <c r="A2329" s="154" t="str">
        <f>IF(Input!A2329&lt;&gt;"",Input!A2329,"")</f>
        <v/>
      </c>
      <c r="B2329" s="154" t="str">
        <f>IF(Input!D2329&lt;&gt;"",CONCATENATE(Input!D2329,", ",Input!C2329),"")</f>
        <v/>
      </c>
      <c r="C2329" s="154" t="str">
        <f>IF(Input!E2329&lt;&gt;"",Input!E2329,"")</f>
        <v/>
      </c>
      <c r="D2329" s="155" t="str">
        <f>IF(Input!F2329&lt;&gt;"",Input!F2329,"")</f>
        <v/>
      </c>
      <c r="E2329" s="154" t="str">
        <f>IF(Input!I2329&lt;&gt;"",CONCATENATE(Input!I2329,", ",LEFT(Input!H2329,1)),"")</f>
        <v/>
      </c>
      <c r="F2329" s="156"/>
      <c r="G2329" s="157" t="str">
        <f t="shared" si="36"/>
        <v/>
      </c>
      <c r="H2329" s="154" t="str">
        <f>IF(A2329&lt;&gt;"",VLOOKUP(G2329,ScoreRanges!$C$4:$E$8,3),"")</f>
        <v/>
      </c>
      <c r="I2329" s="156"/>
      <c r="J2329" s="129" t="str">
        <f>IF(AND(ConversionTable!$F$2&lt;&gt;"",A2329&lt;&gt;""),VLOOKUP(G2329,ConversionTable!B$2:D$402,3),"")</f>
        <v/>
      </c>
      <c r="K2329" s="66" t="str">
        <f>IF(AND(ConversionTable!$F$2&lt;&gt;"",A2329&lt;&gt;""),VLOOKUP(J2329,ConversionTable!I$4:K$7,3),"")</f>
        <v/>
      </c>
      <c r="M2329" s="66" t="str">
        <f>IF(A2329&lt;&gt;"",(Input!AE2329*ScoringModel!$B$11+Input!AF2329*ScoringModel!$B$21+Input!AG2329*ScoringModel!$B$31)*0.01,"")</f>
        <v/>
      </c>
      <c r="N2329" s="66" t="str">
        <f>IF(A2329&lt;&gt;"",(Input!J2329*ScoringModel!$B$4+Input!K2329*ScoringModel!$B$5+Input!L2329*ScoringModel!$B$6+Input!M2329*ScoringModel!$B$7+Input!N2329*ScoringModel!$B$8+Input!O2329*ScoringModel!$B$9+Input!P2329*ScoringModel!$B$10)*0.01,"")</f>
        <v/>
      </c>
      <c r="O2329" s="66" t="str">
        <f>IF(A2329&lt;&gt;"",(Input!Q2329*ScoringModel!$B$14+Input!R2329*ScoringModel!$B$15+Input!S2329*ScoringModel!$B$16+Input!T2329*ScoringModel!$B$17+Input!U2329*ScoringModel!$B$18+Input!V2329*ScoringModel!$B$19+Input!W2329*ScoringModel!$B$20)*0.01,"")</f>
        <v/>
      </c>
      <c r="P2329" s="66" t="str">
        <f>IF(A2329&lt;&gt;"",(Input!X2329*ScoringModel!$B$24+Input!Y2329*ScoringModel!$B$25+Input!Z2329*ScoringModel!$B$26+Input!AA2329*ScoringModel!$B$27+Input!AB2329*ScoringModel!$B$28+Input!AC2329*ScoringModel!$B$29+Input!AD2329*ScoringModel!$B$30)*0.01,"")</f>
        <v/>
      </c>
    </row>
    <row r="2330" spans="1:16" x14ac:dyDescent="0.25">
      <c r="A2330" s="154" t="str">
        <f>IF(Input!A2330&lt;&gt;"",Input!A2330,"")</f>
        <v/>
      </c>
      <c r="B2330" s="154" t="str">
        <f>IF(Input!D2330&lt;&gt;"",CONCATENATE(Input!D2330,", ",Input!C2330),"")</f>
        <v/>
      </c>
      <c r="C2330" s="154" t="str">
        <f>IF(Input!E2330&lt;&gt;"",Input!E2330,"")</f>
        <v/>
      </c>
      <c r="D2330" s="155" t="str">
        <f>IF(Input!F2330&lt;&gt;"",Input!F2330,"")</f>
        <v/>
      </c>
      <c r="E2330" s="154" t="str">
        <f>IF(Input!I2330&lt;&gt;"",CONCATENATE(Input!I2330,", ",LEFT(Input!H2330,1)),"")</f>
        <v/>
      </c>
      <c r="F2330" s="156"/>
      <c r="G2330" s="157" t="str">
        <f t="shared" si="36"/>
        <v/>
      </c>
      <c r="H2330" s="154" t="str">
        <f>IF(A2330&lt;&gt;"",VLOOKUP(G2330,ScoreRanges!$C$4:$E$8,3),"")</f>
        <v/>
      </c>
      <c r="I2330" s="156"/>
      <c r="J2330" s="129" t="str">
        <f>IF(AND(ConversionTable!$F$2&lt;&gt;"",A2330&lt;&gt;""),VLOOKUP(G2330,ConversionTable!B$2:D$402,3),"")</f>
        <v/>
      </c>
      <c r="K2330" s="66" t="str">
        <f>IF(AND(ConversionTable!$F$2&lt;&gt;"",A2330&lt;&gt;""),VLOOKUP(J2330,ConversionTable!I$4:K$7,3),"")</f>
        <v/>
      </c>
      <c r="M2330" s="66" t="str">
        <f>IF(A2330&lt;&gt;"",(Input!AE2330*ScoringModel!$B$11+Input!AF2330*ScoringModel!$B$21+Input!AG2330*ScoringModel!$B$31)*0.01,"")</f>
        <v/>
      </c>
      <c r="N2330" s="66" t="str">
        <f>IF(A2330&lt;&gt;"",(Input!J2330*ScoringModel!$B$4+Input!K2330*ScoringModel!$B$5+Input!L2330*ScoringModel!$B$6+Input!M2330*ScoringModel!$B$7+Input!N2330*ScoringModel!$B$8+Input!O2330*ScoringModel!$B$9+Input!P2330*ScoringModel!$B$10)*0.01,"")</f>
        <v/>
      </c>
      <c r="O2330" s="66" t="str">
        <f>IF(A2330&lt;&gt;"",(Input!Q2330*ScoringModel!$B$14+Input!R2330*ScoringModel!$B$15+Input!S2330*ScoringModel!$B$16+Input!T2330*ScoringModel!$B$17+Input!U2330*ScoringModel!$B$18+Input!V2330*ScoringModel!$B$19+Input!W2330*ScoringModel!$B$20)*0.01,"")</f>
        <v/>
      </c>
      <c r="P2330" s="66" t="str">
        <f>IF(A2330&lt;&gt;"",(Input!X2330*ScoringModel!$B$24+Input!Y2330*ScoringModel!$B$25+Input!Z2330*ScoringModel!$B$26+Input!AA2330*ScoringModel!$B$27+Input!AB2330*ScoringModel!$B$28+Input!AC2330*ScoringModel!$B$29+Input!AD2330*ScoringModel!$B$30)*0.01,"")</f>
        <v/>
      </c>
    </row>
    <row r="2331" spans="1:16" x14ac:dyDescent="0.25">
      <c r="A2331" s="154" t="str">
        <f>IF(Input!A2331&lt;&gt;"",Input!A2331,"")</f>
        <v/>
      </c>
      <c r="B2331" s="154" t="str">
        <f>IF(Input!D2331&lt;&gt;"",CONCATENATE(Input!D2331,", ",Input!C2331),"")</f>
        <v/>
      </c>
      <c r="C2331" s="154" t="str">
        <f>IF(Input!E2331&lt;&gt;"",Input!E2331,"")</f>
        <v/>
      </c>
      <c r="D2331" s="155" t="str">
        <f>IF(Input!F2331&lt;&gt;"",Input!F2331,"")</f>
        <v/>
      </c>
      <c r="E2331" s="154" t="str">
        <f>IF(Input!I2331&lt;&gt;"",CONCATENATE(Input!I2331,", ",LEFT(Input!H2331,1)),"")</f>
        <v/>
      </c>
      <c r="F2331" s="156"/>
      <c r="G2331" s="157" t="str">
        <f t="shared" si="36"/>
        <v/>
      </c>
      <c r="H2331" s="154" t="str">
        <f>IF(A2331&lt;&gt;"",VLOOKUP(G2331,ScoreRanges!$C$4:$E$8,3),"")</f>
        <v/>
      </c>
      <c r="I2331" s="156"/>
      <c r="J2331" s="129" t="str">
        <f>IF(AND(ConversionTable!$F$2&lt;&gt;"",A2331&lt;&gt;""),VLOOKUP(G2331,ConversionTable!B$2:D$402,3),"")</f>
        <v/>
      </c>
      <c r="K2331" s="66" t="str">
        <f>IF(AND(ConversionTable!$F$2&lt;&gt;"",A2331&lt;&gt;""),VLOOKUP(J2331,ConversionTable!I$4:K$7,3),"")</f>
        <v/>
      </c>
      <c r="M2331" s="66" t="str">
        <f>IF(A2331&lt;&gt;"",(Input!AE2331*ScoringModel!$B$11+Input!AF2331*ScoringModel!$B$21+Input!AG2331*ScoringModel!$B$31)*0.01,"")</f>
        <v/>
      </c>
      <c r="N2331" s="66" t="str">
        <f>IF(A2331&lt;&gt;"",(Input!J2331*ScoringModel!$B$4+Input!K2331*ScoringModel!$B$5+Input!L2331*ScoringModel!$B$6+Input!M2331*ScoringModel!$B$7+Input!N2331*ScoringModel!$B$8+Input!O2331*ScoringModel!$B$9+Input!P2331*ScoringModel!$B$10)*0.01,"")</f>
        <v/>
      </c>
      <c r="O2331" s="66" t="str">
        <f>IF(A2331&lt;&gt;"",(Input!Q2331*ScoringModel!$B$14+Input!R2331*ScoringModel!$B$15+Input!S2331*ScoringModel!$B$16+Input!T2331*ScoringModel!$B$17+Input!U2331*ScoringModel!$B$18+Input!V2331*ScoringModel!$B$19+Input!W2331*ScoringModel!$B$20)*0.01,"")</f>
        <v/>
      </c>
      <c r="P2331" s="66" t="str">
        <f>IF(A2331&lt;&gt;"",(Input!X2331*ScoringModel!$B$24+Input!Y2331*ScoringModel!$B$25+Input!Z2331*ScoringModel!$B$26+Input!AA2331*ScoringModel!$B$27+Input!AB2331*ScoringModel!$B$28+Input!AC2331*ScoringModel!$B$29+Input!AD2331*ScoringModel!$B$30)*0.01,"")</f>
        <v/>
      </c>
    </row>
    <row r="2332" spans="1:16" x14ac:dyDescent="0.25">
      <c r="A2332" s="154" t="str">
        <f>IF(Input!A2332&lt;&gt;"",Input!A2332,"")</f>
        <v/>
      </c>
      <c r="B2332" s="154" t="str">
        <f>IF(Input!D2332&lt;&gt;"",CONCATENATE(Input!D2332,", ",Input!C2332),"")</f>
        <v/>
      </c>
      <c r="C2332" s="154" t="str">
        <f>IF(Input!E2332&lt;&gt;"",Input!E2332,"")</f>
        <v/>
      </c>
      <c r="D2332" s="155" t="str">
        <f>IF(Input!F2332&lt;&gt;"",Input!F2332,"")</f>
        <v/>
      </c>
      <c r="E2332" s="154" t="str">
        <f>IF(Input!I2332&lt;&gt;"",CONCATENATE(Input!I2332,", ",LEFT(Input!H2332,1)),"")</f>
        <v/>
      </c>
      <c r="F2332" s="156"/>
      <c r="G2332" s="157" t="str">
        <f t="shared" si="36"/>
        <v/>
      </c>
      <c r="H2332" s="154" t="str">
        <f>IF(A2332&lt;&gt;"",VLOOKUP(G2332,ScoreRanges!$C$4:$E$8,3),"")</f>
        <v/>
      </c>
      <c r="I2332" s="156"/>
      <c r="J2332" s="129" t="str">
        <f>IF(AND(ConversionTable!$F$2&lt;&gt;"",A2332&lt;&gt;""),VLOOKUP(G2332,ConversionTable!B$2:D$402,3),"")</f>
        <v/>
      </c>
      <c r="K2332" s="66" t="str">
        <f>IF(AND(ConversionTable!$F$2&lt;&gt;"",A2332&lt;&gt;""),VLOOKUP(J2332,ConversionTable!I$4:K$7,3),"")</f>
        <v/>
      </c>
      <c r="M2332" s="66" t="str">
        <f>IF(A2332&lt;&gt;"",(Input!AE2332*ScoringModel!$B$11+Input!AF2332*ScoringModel!$B$21+Input!AG2332*ScoringModel!$B$31)*0.01,"")</f>
        <v/>
      </c>
      <c r="N2332" s="66" t="str">
        <f>IF(A2332&lt;&gt;"",(Input!J2332*ScoringModel!$B$4+Input!K2332*ScoringModel!$B$5+Input!L2332*ScoringModel!$B$6+Input!M2332*ScoringModel!$B$7+Input!N2332*ScoringModel!$B$8+Input!O2332*ScoringModel!$B$9+Input!P2332*ScoringModel!$B$10)*0.01,"")</f>
        <v/>
      </c>
      <c r="O2332" s="66" t="str">
        <f>IF(A2332&lt;&gt;"",(Input!Q2332*ScoringModel!$B$14+Input!R2332*ScoringModel!$B$15+Input!S2332*ScoringModel!$B$16+Input!T2332*ScoringModel!$B$17+Input!U2332*ScoringModel!$B$18+Input!V2332*ScoringModel!$B$19+Input!W2332*ScoringModel!$B$20)*0.01,"")</f>
        <v/>
      </c>
      <c r="P2332" s="66" t="str">
        <f>IF(A2332&lt;&gt;"",(Input!X2332*ScoringModel!$B$24+Input!Y2332*ScoringModel!$B$25+Input!Z2332*ScoringModel!$B$26+Input!AA2332*ScoringModel!$B$27+Input!AB2332*ScoringModel!$B$28+Input!AC2332*ScoringModel!$B$29+Input!AD2332*ScoringModel!$B$30)*0.01,"")</f>
        <v/>
      </c>
    </row>
    <row r="2333" spans="1:16" x14ac:dyDescent="0.25">
      <c r="A2333" s="154" t="str">
        <f>IF(Input!A2333&lt;&gt;"",Input!A2333,"")</f>
        <v/>
      </c>
      <c r="B2333" s="154" t="str">
        <f>IF(Input!D2333&lt;&gt;"",CONCATENATE(Input!D2333,", ",Input!C2333),"")</f>
        <v/>
      </c>
      <c r="C2333" s="154" t="str">
        <f>IF(Input!E2333&lt;&gt;"",Input!E2333,"")</f>
        <v/>
      </c>
      <c r="D2333" s="155" t="str">
        <f>IF(Input!F2333&lt;&gt;"",Input!F2333,"")</f>
        <v/>
      </c>
      <c r="E2333" s="154" t="str">
        <f>IF(Input!I2333&lt;&gt;"",CONCATENATE(Input!I2333,", ",LEFT(Input!H2333,1)),"")</f>
        <v/>
      </c>
      <c r="F2333" s="156"/>
      <c r="G2333" s="157" t="str">
        <f t="shared" si="36"/>
        <v/>
      </c>
      <c r="H2333" s="154" t="str">
        <f>IF(A2333&lt;&gt;"",VLOOKUP(G2333,ScoreRanges!$C$4:$E$8,3),"")</f>
        <v/>
      </c>
      <c r="I2333" s="156"/>
      <c r="J2333" s="129" t="str">
        <f>IF(AND(ConversionTable!$F$2&lt;&gt;"",A2333&lt;&gt;""),VLOOKUP(G2333,ConversionTable!B$2:D$402,3),"")</f>
        <v/>
      </c>
      <c r="K2333" s="66" t="str">
        <f>IF(AND(ConversionTable!$F$2&lt;&gt;"",A2333&lt;&gt;""),VLOOKUP(J2333,ConversionTable!I$4:K$7,3),"")</f>
        <v/>
      </c>
      <c r="M2333" s="66" t="str">
        <f>IF(A2333&lt;&gt;"",(Input!AE2333*ScoringModel!$B$11+Input!AF2333*ScoringModel!$B$21+Input!AG2333*ScoringModel!$B$31)*0.01,"")</f>
        <v/>
      </c>
      <c r="N2333" s="66" t="str">
        <f>IF(A2333&lt;&gt;"",(Input!J2333*ScoringModel!$B$4+Input!K2333*ScoringModel!$B$5+Input!L2333*ScoringModel!$B$6+Input!M2333*ScoringModel!$B$7+Input!N2333*ScoringModel!$B$8+Input!O2333*ScoringModel!$B$9+Input!P2333*ScoringModel!$B$10)*0.01,"")</f>
        <v/>
      </c>
      <c r="O2333" s="66" t="str">
        <f>IF(A2333&lt;&gt;"",(Input!Q2333*ScoringModel!$B$14+Input!R2333*ScoringModel!$B$15+Input!S2333*ScoringModel!$B$16+Input!T2333*ScoringModel!$B$17+Input!U2333*ScoringModel!$B$18+Input!V2333*ScoringModel!$B$19+Input!W2333*ScoringModel!$B$20)*0.01,"")</f>
        <v/>
      </c>
      <c r="P2333" s="66" t="str">
        <f>IF(A2333&lt;&gt;"",(Input!X2333*ScoringModel!$B$24+Input!Y2333*ScoringModel!$B$25+Input!Z2333*ScoringModel!$B$26+Input!AA2333*ScoringModel!$B$27+Input!AB2333*ScoringModel!$B$28+Input!AC2333*ScoringModel!$B$29+Input!AD2333*ScoringModel!$B$30)*0.01,"")</f>
        <v/>
      </c>
    </row>
    <row r="2334" spans="1:16" x14ac:dyDescent="0.25">
      <c r="A2334" s="154" t="str">
        <f>IF(Input!A2334&lt;&gt;"",Input!A2334,"")</f>
        <v/>
      </c>
      <c r="B2334" s="154" t="str">
        <f>IF(Input!D2334&lt;&gt;"",CONCATENATE(Input!D2334,", ",Input!C2334),"")</f>
        <v/>
      </c>
      <c r="C2334" s="154" t="str">
        <f>IF(Input!E2334&lt;&gt;"",Input!E2334,"")</f>
        <v/>
      </c>
      <c r="D2334" s="155" t="str">
        <f>IF(Input!F2334&lt;&gt;"",Input!F2334,"")</f>
        <v/>
      </c>
      <c r="E2334" s="154" t="str">
        <f>IF(Input!I2334&lt;&gt;"",CONCATENATE(Input!I2334,", ",LEFT(Input!H2334,1)),"")</f>
        <v/>
      </c>
      <c r="F2334" s="156"/>
      <c r="G2334" s="157" t="str">
        <f t="shared" si="36"/>
        <v/>
      </c>
      <c r="H2334" s="154" t="str">
        <f>IF(A2334&lt;&gt;"",VLOOKUP(G2334,ScoreRanges!$C$4:$E$8,3),"")</f>
        <v/>
      </c>
      <c r="I2334" s="156"/>
      <c r="J2334" s="129" t="str">
        <f>IF(AND(ConversionTable!$F$2&lt;&gt;"",A2334&lt;&gt;""),VLOOKUP(G2334,ConversionTable!B$2:D$402,3),"")</f>
        <v/>
      </c>
      <c r="K2334" s="66" t="str">
        <f>IF(AND(ConversionTable!$F$2&lt;&gt;"",A2334&lt;&gt;""),VLOOKUP(J2334,ConversionTable!I$4:K$7,3),"")</f>
        <v/>
      </c>
      <c r="M2334" s="66" t="str">
        <f>IF(A2334&lt;&gt;"",(Input!AE2334*ScoringModel!$B$11+Input!AF2334*ScoringModel!$B$21+Input!AG2334*ScoringModel!$B$31)*0.01,"")</f>
        <v/>
      </c>
      <c r="N2334" s="66" t="str">
        <f>IF(A2334&lt;&gt;"",(Input!J2334*ScoringModel!$B$4+Input!K2334*ScoringModel!$B$5+Input!L2334*ScoringModel!$B$6+Input!M2334*ScoringModel!$B$7+Input!N2334*ScoringModel!$B$8+Input!O2334*ScoringModel!$B$9+Input!P2334*ScoringModel!$B$10)*0.01,"")</f>
        <v/>
      </c>
      <c r="O2334" s="66" t="str">
        <f>IF(A2334&lt;&gt;"",(Input!Q2334*ScoringModel!$B$14+Input!R2334*ScoringModel!$B$15+Input!S2334*ScoringModel!$B$16+Input!T2334*ScoringModel!$B$17+Input!U2334*ScoringModel!$B$18+Input!V2334*ScoringModel!$B$19+Input!W2334*ScoringModel!$B$20)*0.01,"")</f>
        <v/>
      </c>
      <c r="P2334" s="66" t="str">
        <f>IF(A2334&lt;&gt;"",(Input!X2334*ScoringModel!$B$24+Input!Y2334*ScoringModel!$B$25+Input!Z2334*ScoringModel!$B$26+Input!AA2334*ScoringModel!$B$27+Input!AB2334*ScoringModel!$B$28+Input!AC2334*ScoringModel!$B$29+Input!AD2334*ScoringModel!$B$30)*0.01,"")</f>
        <v/>
      </c>
    </row>
    <row r="2335" spans="1:16" x14ac:dyDescent="0.25">
      <c r="A2335" s="154" t="str">
        <f>IF(Input!A2335&lt;&gt;"",Input!A2335,"")</f>
        <v/>
      </c>
      <c r="B2335" s="154" t="str">
        <f>IF(Input!D2335&lt;&gt;"",CONCATENATE(Input!D2335,", ",Input!C2335),"")</f>
        <v/>
      </c>
      <c r="C2335" s="154" t="str">
        <f>IF(Input!E2335&lt;&gt;"",Input!E2335,"")</f>
        <v/>
      </c>
      <c r="D2335" s="155" t="str">
        <f>IF(Input!F2335&lt;&gt;"",Input!F2335,"")</f>
        <v/>
      </c>
      <c r="E2335" s="154" t="str">
        <f>IF(Input!I2335&lt;&gt;"",CONCATENATE(Input!I2335,", ",LEFT(Input!H2335,1)),"")</f>
        <v/>
      </c>
      <c r="F2335" s="156"/>
      <c r="G2335" s="157" t="str">
        <f t="shared" si="36"/>
        <v/>
      </c>
      <c r="H2335" s="154" t="str">
        <f>IF(A2335&lt;&gt;"",VLOOKUP(G2335,ScoreRanges!$C$4:$E$8,3),"")</f>
        <v/>
      </c>
      <c r="I2335" s="156"/>
      <c r="J2335" s="129" t="str">
        <f>IF(AND(ConversionTable!$F$2&lt;&gt;"",A2335&lt;&gt;""),VLOOKUP(G2335,ConversionTable!B$2:D$402,3),"")</f>
        <v/>
      </c>
      <c r="K2335" s="66" t="str">
        <f>IF(AND(ConversionTable!$F$2&lt;&gt;"",A2335&lt;&gt;""),VLOOKUP(J2335,ConversionTable!I$4:K$7,3),"")</f>
        <v/>
      </c>
      <c r="M2335" s="66" t="str">
        <f>IF(A2335&lt;&gt;"",(Input!AE2335*ScoringModel!$B$11+Input!AF2335*ScoringModel!$B$21+Input!AG2335*ScoringModel!$B$31)*0.01,"")</f>
        <v/>
      </c>
      <c r="N2335" s="66" t="str">
        <f>IF(A2335&lt;&gt;"",(Input!J2335*ScoringModel!$B$4+Input!K2335*ScoringModel!$B$5+Input!L2335*ScoringModel!$B$6+Input!M2335*ScoringModel!$B$7+Input!N2335*ScoringModel!$B$8+Input!O2335*ScoringModel!$B$9+Input!P2335*ScoringModel!$B$10)*0.01,"")</f>
        <v/>
      </c>
      <c r="O2335" s="66" t="str">
        <f>IF(A2335&lt;&gt;"",(Input!Q2335*ScoringModel!$B$14+Input!R2335*ScoringModel!$B$15+Input!S2335*ScoringModel!$B$16+Input!T2335*ScoringModel!$B$17+Input!U2335*ScoringModel!$B$18+Input!V2335*ScoringModel!$B$19+Input!W2335*ScoringModel!$B$20)*0.01,"")</f>
        <v/>
      </c>
      <c r="P2335" s="66" t="str">
        <f>IF(A2335&lt;&gt;"",(Input!X2335*ScoringModel!$B$24+Input!Y2335*ScoringModel!$B$25+Input!Z2335*ScoringModel!$B$26+Input!AA2335*ScoringModel!$B$27+Input!AB2335*ScoringModel!$B$28+Input!AC2335*ScoringModel!$B$29+Input!AD2335*ScoringModel!$B$30)*0.01,"")</f>
        <v/>
      </c>
    </row>
    <row r="2336" spans="1:16" x14ac:dyDescent="0.25">
      <c r="A2336" s="154" t="str">
        <f>IF(Input!A2336&lt;&gt;"",Input!A2336,"")</f>
        <v/>
      </c>
      <c r="B2336" s="154" t="str">
        <f>IF(Input!D2336&lt;&gt;"",CONCATENATE(Input!D2336,", ",Input!C2336),"")</f>
        <v/>
      </c>
      <c r="C2336" s="154" t="str">
        <f>IF(Input!E2336&lt;&gt;"",Input!E2336,"")</f>
        <v/>
      </c>
      <c r="D2336" s="155" t="str">
        <f>IF(Input!F2336&lt;&gt;"",Input!F2336,"")</f>
        <v/>
      </c>
      <c r="E2336" s="154" t="str">
        <f>IF(Input!I2336&lt;&gt;"",CONCATENATE(Input!I2336,", ",LEFT(Input!H2336,1)),"")</f>
        <v/>
      </c>
      <c r="F2336" s="156"/>
      <c r="G2336" s="157" t="str">
        <f t="shared" si="36"/>
        <v/>
      </c>
      <c r="H2336" s="154" t="str">
        <f>IF(A2336&lt;&gt;"",VLOOKUP(G2336,ScoreRanges!$C$4:$E$8,3),"")</f>
        <v/>
      </c>
      <c r="I2336" s="156"/>
      <c r="J2336" s="129" t="str">
        <f>IF(AND(ConversionTable!$F$2&lt;&gt;"",A2336&lt;&gt;""),VLOOKUP(G2336,ConversionTable!B$2:D$402,3),"")</f>
        <v/>
      </c>
      <c r="K2336" s="66" t="str">
        <f>IF(AND(ConversionTable!$F$2&lt;&gt;"",A2336&lt;&gt;""),VLOOKUP(J2336,ConversionTable!I$4:K$7,3),"")</f>
        <v/>
      </c>
      <c r="M2336" s="66" t="str">
        <f>IF(A2336&lt;&gt;"",(Input!AE2336*ScoringModel!$B$11+Input!AF2336*ScoringModel!$B$21+Input!AG2336*ScoringModel!$B$31)*0.01,"")</f>
        <v/>
      </c>
      <c r="N2336" s="66" t="str">
        <f>IF(A2336&lt;&gt;"",(Input!J2336*ScoringModel!$B$4+Input!K2336*ScoringModel!$B$5+Input!L2336*ScoringModel!$B$6+Input!M2336*ScoringModel!$B$7+Input!N2336*ScoringModel!$B$8+Input!O2336*ScoringModel!$B$9+Input!P2336*ScoringModel!$B$10)*0.01,"")</f>
        <v/>
      </c>
      <c r="O2336" s="66" t="str">
        <f>IF(A2336&lt;&gt;"",(Input!Q2336*ScoringModel!$B$14+Input!R2336*ScoringModel!$B$15+Input!S2336*ScoringModel!$B$16+Input!T2336*ScoringModel!$B$17+Input!U2336*ScoringModel!$B$18+Input!V2336*ScoringModel!$B$19+Input!W2336*ScoringModel!$B$20)*0.01,"")</f>
        <v/>
      </c>
      <c r="P2336" s="66" t="str">
        <f>IF(A2336&lt;&gt;"",(Input!X2336*ScoringModel!$B$24+Input!Y2336*ScoringModel!$B$25+Input!Z2336*ScoringModel!$B$26+Input!AA2336*ScoringModel!$B$27+Input!AB2336*ScoringModel!$B$28+Input!AC2336*ScoringModel!$B$29+Input!AD2336*ScoringModel!$B$30)*0.01,"")</f>
        <v/>
      </c>
    </row>
    <row r="2337" spans="1:16" x14ac:dyDescent="0.25">
      <c r="A2337" s="154" t="str">
        <f>IF(Input!A2337&lt;&gt;"",Input!A2337,"")</f>
        <v/>
      </c>
      <c r="B2337" s="154" t="str">
        <f>IF(Input!D2337&lt;&gt;"",CONCATENATE(Input!D2337,", ",Input!C2337),"")</f>
        <v/>
      </c>
      <c r="C2337" s="154" t="str">
        <f>IF(Input!E2337&lt;&gt;"",Input!E2337,"")</f>
        <v/>
      </c>
      <c r="D2337" s="155" t="str">
        <f>IF(Input!F2337&lt;&gt;"",Input!F2337,"")</f>
        <v/>
      </c>
      <c r="E2337" s="154" t="str">
        <f>IF(Input!I2337&lt;&gt;"",CONCATENATE(Input!I2337,", ",LEFT(Input!H2337,1)),"")</f>
        <v/>
      </c>
      <c r="F2337" s="156"/>
      <c r="G2337" s="157" t="str">
        <f t="shared" si="36"/>
        <v/>
      </c>
      <c r="H2337" s="154" t="str">
        <f>IF(A2337&lt;&gt;"",VLOOKUP(G2337,ScoreRanges!$C$4:$E$8,3),"")</f>
        <v/>
      </c>
      <c r="I2337" s="156"/>
      <c r="J2337" s="129" t="str">
        <f>IF(AND(ConversionTable!$F$2&lt;&gt;"",A2337&lt;&gt;""),VLOOKUP(G2337,ConversionTable!B$2:D$402,3),"")</f>
        <v/>
      </c>
      <c r="K2337" s="66" t="str">
        <f>IF(AND(ConversionTable!$F$2&lt;&gt;"",A2337&lt;&gt;""),VLOOKUP(J2337,ConversionTable!I$4:K$7,3),"")</f>
        <v/>
      </c>
      <c r="M2337" s="66" t="str">
        <f>IF(A2337&lt;&gt;"",(Input!AE2337*ScoringModel!$B$11+Input!AF2337*ScoringModel!$B$21+Input!AG2337*ScoringModel!$B$31)*0.01,"")</f>
        <v/>
      </c>
      <c r="N2337" s="66" t="str">
        <f>IF(A2337&lt;&gt;"",(Input!J2337*ScoringModel!$B$4+Input!K2337*ScoringModel!$B$5+Input!L2337*ScoringModel!$B$6+Input!M2337*ScoringModel!$B$7+Input!N2337*ScoringModel!$B$8+Input!O2337*ScoringModel!$B$9+Input!P2337*ScoringModel!$B$10)*0.01,"")</f>
        <v/>
      </c>
      <c r="O2337" s="66" t="str">
        <f>IF(A2337&lt;&gt;"",(Input!Q2337*ScoringModel!$B$14+Input!R2337*ScoringModel!$B$15+Input!S2337*ScoringModel!$B$16+Input!T2337*ScoringModel!$B$17+Input!U2337*ScoringModel!$B$18+Input!V2337*ScoringModel!$B$19+Input!W2337*ScoringModel!$B$20)*0.01,"")</f>
        <v/>
      </c>
      <c r="P2337" s="66" t="str">
        <f>IF(A2337&lt;&gt;"",(Input!X2337*ScoringModel!$B$24+Input!Y2337*ScoringModel!$B$25+Input!Z2337*ScoringModel!$B$26+Input!AA2337*ScoringModel!$B$27+Input!AB2337*ScoringModel!$B$28+Input!AC2337*ScoringModel!$B$29+Input!AD2337*ScoringModel!$B$30)*0.01,"")</f>
        <v/>
      </c>
    </row>
    <row r="2338" spans="1:16" x14ac:dyDescent="0.25">
      <c r="A2338" s="154" t="str">
        <f>IF(Input!A2338&lt;&gt;"",Input!A2338,"")</f>
        <v/>
      </c>
      <c r="B2338" s="154" t="str">
        <f>IF(Input!D2338&lt;&gt;"",CONCATENATE(Input!D2338,", ",Input!C2338),"")</f>
        <v/>
      </c>
      <c r="C2338" s="154" t="str">
        <f>IF(Input!E2338&lt;&gt;"",Input!E2338,"")</f>
        <v/>
      </c>
      <c r="D2338" s="155" t="str">
        <f>IF(Input!F2338&lt;&gt;"",Input!F2338,"")</f>
        <v/>
      </c>
      <c r="E2338" s="154" t="str">
        <f>IF(Input!I2338&lt;&gt;"",CONCATENATE(Input!I2338,", ",LEFT(Input!H2338,1)),"")</f>
        <v/>
      </c>
      <c r="F2338" s="156"/>
      <c r="G2338" s="157" t="str">
        <f t="shared" si="36"/>
        <v/>
      </c>
      <c r="H2338" s="154" t="str">
        <f>IF(A2338&lt;&gt;"",VLOOKUP(G2338,ScoreRanges!$C$4:$E$8,3),"")</f>
        <v/>
      </c>
      <c r="I2338" s="156"/>
      <c r="J2338" s="129" t="str">
        <f>IF(AND(ConversionTable!$F$2&lt;&gt;"",A2338&lt;&gt;""),VLOOKUP(G2338,ConversionTable!B$2:D$402,3),"")</f>
        <v/>
      </c>
      <c r="K2338" s="66" t="str">
        <f>IF(AND(ConversionTable!$F$2&lt;&gt;"",A2338&lt;&gt;""),VLOOKUP(J2338,ConversionTable!I$4:K$7,3),"")</f>
        <v/>
      </c>
      <c r="M2338" s="66" t="str">
        <f>IF(A2338&lt;&gt;"",(Input!AE2338*ScoringModel!$B$11+Input!AF2338*ScoringModel!$B$21+Input!AG2338*ScoringModel!$B$31)*0.01,"")</f>
        <v/>
      </c>
      <c r="N2338" s="66" t="str">
        <f>IF(A2338&lt;&gt;"",(Input!J2338*ScoringModel!$B$4+Input!K2338*ScoringModel!$B$5+Input!L2338*ScoringModel!$B$6+Input!M2338*ScoringModel!$B$7+Input!N2338*ScoringModel!$B$8+Input!O2338*ScoringModel!$B$9+Input!P2338*ScoringModel!$B$10)*0.01,"")</f>
        <v/>
      </c>
      <c r="O2338" s="66" t="str">
        <f>IF(A2338&lt;&gt;"",(Input!Q2338*ScoringModel!$B$14+Input!R2338*ScoringModel!$B$15+Input!S2338*ScoringModel!$B$16+Input!T2338*ScoringModel!$B$17+Input!U2338*ScoringModel!$B$18+Input!V2338*ScoringModel!$B$19+Input!W2338*ScoringModel!$B$20)*0.01,"")</f>
        <v/>
      </c>
      <c r="P2338" s="66" t="str">
        <f>IF(A2338&lt;&gt;"",(Input!X2338*ScoringModel!$B$24+Input!Y2338*ScoringModel!$B$25+Input!Z2338*ScoringModel!$B$26+Input!AA2338*ScoringModel!$B$27+Input!AB2338*ScoringModel!$B$28+Input!AC2338*ScoringModel!$B$29+Input!AD2338*ScoringModel!$B$30)*0.01,"")</f>
        <v/>
      </c>
    </row>
    <row r="2339" spans="1:16" x14ac:dyDescent="0.25">
      <c r="A2339" s="154" t="str">
        <f>IF(Input!A2339&lt;&gt;"",Input!A2339,"")</f>
        <v/>
      </c>
      <c r="B2339" s="154" t="str">
        <f>IF(Input!D2339&lt;&gt;"",CONCATENATE(Input!D2339,", ",Input!C2339),"")</f>
        <v/>
      </c>
      <c r="C2339" s="154" t="str">
        <f>IF(Input!E2339&lt;&gt;"",Input!E2339,"")</f>
        <v/>
      </c>
      <c r="D2339" s="155" t="str">
        <f>IF(Input!F2339&lt;&gt;"",Input!F2339,"")</f>
        <v/>
      </c>
      <c r="E2339" s="154" t="str">
        <f>IF(Input!I2339&lt;&gt;"",CONCATENATE(Input!I2339,", ",LEFT(Input!H2339,1)),"")</f>
        <v/>
      </c>
      <c r="F2339" s="156"/>
      <c r="G2339" s="157" t="str">
        <f t="shared" si="36"/>
        <v/>
      </c>
      <c r="H2339" s="154" t="str">
        <f>IF(A2339&lt;&gt;"",VLOOKUP(G2339,ScoreRanges!$C$4:$E$8,3),"")</f>
        <v/>
      </c>
      <c r="I2339" s="156"/>
      <c r="J2339" s="129" t="str">
        <f>IF(AND(ConversionTable!$F$2&lt;&gt;"",A2339&lt;&gt;""),VLOOKUP(G2339,ConversionTable!B$2:D$402,3),"")</f>
        <v/>
      </c>
      <c r="K2339" s="66" t="str">
        <f>IF(AND(ConversionTable!$F$2&lt;&gt;"",A2339&lt;&gt;""),VLOOKUP(J2339,ConversionTable!I$4:K$7,3),"")</f>
        <v/>
      </c>
      <c r="M2339" s="66" t="str">
        <f>IF(A2339&lt;&gt;"",(Input!AE2339*ScoringModel!$B$11+Input!AF2339*ScoringModel!$B$21+Input!AG2339*ScoringModel!$B$31)*0.01,"")</f>
        <v/>
      </c>
      <c r="N2339" s="66" t="str">
        <f>IF(A2339&lt;&gt;"",(Input!J2339*ScoringModel!$B$4+Input!K2339*ScoringModel!$B$5+Input!L2339*ScoringModel!$B$6+Input!M2339*ScoringModel!$B$7+Input!N2339*ScoringModel!$B$8+Input!O2339*ScoringModel!$B$9+Input!P2339*ScoringModel!$B$10)*0.01,"")</f>
        <v/>
      </c>
      <c r="O2339" s="66" t="str">
        <f>IF(A2339&lt;&gt;"",(Input!Q2339*ScoringModel!$B$14+Input!R2339*ScoringModel!$B$15+Input!S2339*ScoringModel!$B$16+Input!T2339*ScoringModel!$B$17+Input!U2339*ScoringModel!$B$18+Input!V2339*ScoringModel!$B$19+Input!W2339*ScoringModel!$B$20)*0.01,"")</f>
        <v/>
      </c>
      <c r="P2339" s="66" t="str">
        <f>IF(A2339&lt;&gt;"",(Input!X2339*ScoringModel!$B$24+Input!Y2339*ScoringModel!$B$25+Input!Z2339*ScoringModel!$B$26+Input!AA2339*ScoringModel!$B$27+Input!AB2339*ScoringModel!$B$28+Input!AC2339*ScoringModel!$B$29+Input!AD2339*ScoringModel!$B$30)*0.01,"")</f>
        <v/>
      </c>
    </row>
    <row r="2340" spans="1:16" x14ac:dyDescent="0.25">
      <c r="A2340" s="154" t="str">
        <f>IF(Input!A2340&lt;&gt;"",Input!A2340,"")</f>
        <v/>
      </c>
      <c r="B2340" s="154" t="str">
        <f>IF(Input!D2340&lt;&gt;"",CONCATENATE(Input!D2340,", ",Input!C2340),"")</f>
        <v/>
      </c>
      <c r="C2340" s="154" t="str">
        <f>IF(Input!E2340&lt;&gt;"",Input!E2340,"")</f>
        <v/>
      </c>
      <c r="D2340" s="155" t="str">
        <f>IF(Input!F2340&lt;&gt;"",Input!F2340,"")</f>
        <v/>
      </c>
      <c r="E2340" s="154" t="str">
        <f>IF(Input!I2340&lt;&gt;"",CONCATENATE(Input!I2340,", ",LEFT(Input!H2340,1)),"")</f>
        <v/>
      </c>
      <c r="F2340" s="156"/>
      <c r="G2340" s="157" t="str">
        <f t="shared" si="36"/>
        <v/>
      </c>
      <c r="H2340" s="154" t="str">
        <f>IF(A2340&lt;&gt;"",VLOOKUP(G2340,ScoreRanges!$C$4:$E$8,3),"")</f>
        <v/>
      </c>
      <c r="I2340" s="156"/>
      <c r="J2340" s="129" t="str">
        <f>IF(AND(ConversionTable!$F$2&lt;&gt;"",A2340&lt;&gt;""),VLOOKUP(G2340,ConversionTable!B$2:D$402,3),"")</f>
        <v/>
      </c>
      <c r="K2340" s="66" t="str">
        <f>IF(AND(ConversionTable!$F$2&lt;&gt;"",A2340&lt;&gt;""),VLOOKUP(J2340,ConversionTable!I$4:K$7,3),"")</f>
        <v/>
      </c>
      <c r="M2340" s="66" t="str">
        <f>IF(A2340&lt;&gt;"",(Input!AE2340*ScoringModel!$B$11+Input!AF2340*ScoringModel!$B$21+Input!AG2340*ScoringModel!$B$31)*0.01,"")</f>
        <v/>
      </c>
      <c r="N2340" s="66" t="str">
        <f>IF(A2340&lt;&gt;"",(Input!J2340*ScoringModel!$B$4+Input!K2340*ScoringModel!$B$5+Input!L2340*ScoringModel!$B$6+Input!M2340*ScoringModel!$B$7+Input!N2340*ScoringModel!$B$8+Input!O2340*ScoringModel!$B$9+Input!P2340*ScoringModel!$B$10)*0.01,"")</f>
        <v/>
      </c>
      <c r="O2340" s="66" t="str">
        <f>IF(A2340&lt;&gt;"",(Input!Q2340*ScoringModel!$B$14+Input!R2340*ScoringModel!$B$15+Input!S2340*ScoringModel!$B$16+Input!T2340*ScoringModel!$B$17+Input!U2340*ScoringModel!$B$18+Input!V2340*ScoringModel!$B$19+Input!W2340*ScoringModel!$B$20)*0.01,"")</f>
        <v/>
      </c>
      <c r="P2340" s="66" t="str">
        <f>IF(A2340&lt;&gt;"",(Input!X2340*ScoringModel!$B$24+Input!Y2340*ScoringModel!$B$25+Input!Z2340*ScoringModel!$B$26+Input!AA2340*ScoringModel!$B$27+Input!AB2340*ScoringModel!$B$28+Input!AC2340*ScoringModel!$B$29+Input!AD2340*ScoringModel!$B$30)*0.01,"")</f>
        <v/>
      </c>
    </row>
    <row r="2341" spans="1:16" x14ac:dyDescent="0.25">
      <c r="A2341" s="154" t="str">
        <f>IF(Input!A2341&lt;&gt;"",Input!A2341,"")</f>
        <v/>
      </c>
      <c r="B2341" s="154" t="str">
        <f>IF(Input!D2341&lt;&gt;"",CONCATENATE(Input!D2341,", ",Input!C2341),"")</f>
        <v/>
      </c>
      <c r="C2341" s="154" t="str">
        <f>IF(Input!E2341&lt;&gt;"",Input!E2341,"")</f>
        <v/>
      </c>
      <c r="D2341" s="155" t="str">
        <f>IF(Input!F2341&lt;&gt;"",Input!F2341,"")</f>
        <v/>
      </c>
      <c r="E2341" s="154" t="str">
        <f>IF(Input!I2341&lt;&gt;"",CONCATENATE(Input!I2341,", ",LEFT(Input!H2341,1)),"")</f>
        <v/>
      </c>
      <c r="F2341" s="156"/>
      <c r="G2341" s="157" t="str">
        <f t="shared" si="36"/>
        <v/>
      </c>
      <c r="H2341" s="154" t="str">
        <f>IF(A2341&lt;&gt;"",VLOOKUP(G2341,ScoreRanges!$C$4:$E$8,3),"")</f>
        <v/>
      </c>
      <c r="I2341" s="156"/>
      <c r="J2341" s="129" t="str">
        <f>IF(AND(ConversionTable!$F$2&lt;&gt;"",A2341&lt;&gt;""),VLOOKUP(G2341,ConversionTable!B$2:D$402,3),"")</f>
        <v/>
      </c>
      <c r="K2341" s="66" t="str">
        <f>IF(AND(ConversionTable!$F$2&lt;&gt;"",A2341&lt;&gt;""),VLOOKUP(J2341,ConversionTable!I$4:K$7,3),"")</f>
        <v/>
      </c>
      <c r="M2341" s="66" t="str">
        <f>IF(A2341&lt;&gt;"",(Input!AE2341*ScoringModel!$B$11+Input!AF2341*ScoringModel!$B$21+Input!AG2341*ScoringModel!$B$31)*0.01,"")</f>
        <v/>
      </c>
      <c r="N2341" s="66" t="str">
        <f>IF(A2341&lt;&gt;"",(Input!J2341*ScoringModel!$B$4+Input!K2341*ScoringModel!$B$5+Input!L2341*ScoringModel!$B$6+Input!M2341*ScoringModel!$B$7+Input!N2341*ScoringModel!$B$8+Input!O2341*ScoringModel!$B$9+Input!P2341*ScoringModel!$B$10)*0.01,"")</f>
        <v/>
      </c>
      <c r="O2341" s="66" t="str">
        <f>IF(A2341&lt;&gt;"",(Input!Q2341*ScoringModel!$B$14+Input!R2341*ScoringModel!$B$15+Input!S2341*ScoringModel!$B$16+Input!T2341*ScoringModel!$B$17+Input!U2341*ScoringModel!$B$18+Input!V2341*ScoringModel!$B$19+Input!W2341*ScoringModel!$B$20)*0.01,"")</f>
        <v/>
      </c>
      <c r="P2341" s="66" t="str">
        <f>IF(A2341&lt;&gt;"",(Input!X2341*ScoringModel!$B$24+Input!Y2341*ScoringModel!$B$25+Input!Z2341*ScoringModel!$B$26+Input!AA2341*ScoringModel!$B$27+Input!AB2341*ScoringModel!$B$28+Input!AC2341*ScoringModel!$B$29+Input!AD2341*ScoringModel!$B$30)*0.01,"")</f>
        <v/>
      </c>
    </row>
    <row r="2342" spans="1:16" x14ac:dyDescent="0.25">
      <c r="A2342" s="154" t="str">
        <f>IF(Input!A2342&lt;&gt;"",Input!A2342,"")</f>
        <v/>
      </c>
      <c r="B2342" s="154" t="str">
        <f>IF(Input!D2342&lt;&gt;"",CONCATENATE(Input!D2342,", ",Input!C2342),"")</f>
        <v/>
      </c>
      <c r="C2342" s="154" t="str">
        <f>IF(Input!E2342&lt;&gt;"",Input!E2342,"")</f>
        <v/>
      </c>
      <c r="D2342" s="155" t="str">
        <f>IF(Input!F2342&lt;&gt;"",Input!F2342,"")</f>
        <v/>
      </c>
      <c r="E2342" s="154" t="str">
        <f>IF(Input!I2342&lt;&gt;"",CONCATENATE(Input!I2342,", ",LEFT(Input!H2342,1)),"")</f>
        <v/>
      </c>
      <c r="F2342" s="156"/>
      <c r="G2342" s="157" t="str">
        <f t="shared" si="36"/>
        <v/>
      </c>
      <c r="H2342" s="154" t="str">
        <f>IF(A2342&lt;&gt;"",VLOOKUP(G2342,ScoreRanges!$C$4:$E$8,3),"")</f>
        <v/>
      </c>
      <c r="I2342" s="156"/>
      <c r="J2342" s="129" t="str">
        <f>IF(AND(ConversionTable!$F$2&lt;&gt;"",A2342&lt;&gt;""),VLOOKUP(G2342,ConversionTable!B$2:D$402,3),"")</f>
        <v/>
      </c>
      <c r="K2342" s="66" t="str">
        <f>IF(AND(ConversionTable!$F$2&lt;&gt;"",A2342&lt;&gt;""),VLOOKUP(J2342,ConversionTable!I$4:K$7,3),"")</f>
        <v/>
      </c>
      <c r="M2342" s="66" t="str">
        <f>IF(A2342&lt;&gt;"",(Input!AE2342*ScoringModel!$B$11+Input!AF2342*ScoringModel!$B$21+Input!AG2342*ScoringModel!$B$31)*0.01,"")</f>
        <v/>
      </c>
      <c r="N2342" s="66" t="str">
        <f>IF(A2342&lt;&gt;"",(Input!J2342*ScoringModel!$B$4+Input!K2342*ScoringModel!$B$5+Input!L2342*ScoringModel!$B$6+Input!M2342*ScoringModel!$B$7+Input!N2342*ScoringModel!$B$8+Input!O2342*ScoringModel!$B$9+Input!P2342*ScoringModel!$B$10)*0.01,"")</f>
        <v/>
      </c>
      <c r="O2342" s="66" t="str">
        <f>IF(A2342&lt;&gt;"",(Input!Q2342*ScoringModel!$B$14+Input!R2342*ScoringModel!$B$15+Input!S2342*ScoringModel!$B$16+Input!T2342*ScoringModel!$B$17+Input!U2342*ScoringModel!$B$18+Input!V2342*ScoringModel!$B$19+Input!W2342*ScoringModel!$B$20)*0.01,"")</f>
        <v/>
      </c>
      <c r="P2342" s="66" t="str">
        <f>IF(A2342&lt;&gt;"",(Input!X2342*ScoringModel!$B$24+Input!Y2342*ScoringModel!$B$25+Input!Z2342*ScoringModel!$B$26+Input!AA2342*ScoringModel!$B$27+Input!AB2342*ScoringModel!$B$28+Input!AC2342*ScoringModel!$B$29+Input!AD2342*ScoringModel!$B$30)*0.01,"")</f>
        <v/>
      </c>
    </row>
    <row r="2343" spans="1:16" x14ac:dyDescent="0.25">
      <c r="A2343" s="154" t="str">
        <f>IF(Input!A2343&lt;&gt;"",Input!A2343,"")</f>
        <v/>
      </c>
      <c r="B2343" s="154" t="str">
        <f>IF(Input!D2343&lt;&gt;"",CONCATENATE(Input!D2343,", ",Input!C2343),"")</f>
        <v/>
      </c>
      <c r="C2343" s="154" t="str">
        <f>IF(Input!E2343&lt;&gt;"",Input!E2343,"")</f>
        <v/>
      </c>
      <c r="D2343" s="155" t="str">
        <f>IF(Input!F2343&lt;&gt;"",Input!F2343,"")</f>
        <v/>
      </c>
      <c r="E2343" s="154" t="str">
        <f>IF(Input!I2343&lt;&gt;"",CONCATENATE(Input!I2343,", ",LEFT(Input!H2343,1)),"")</f>
        <v/>
      </c>
      <c r="F2343" s="156"/>
      <c r="G2343" s="157" t="str">
        <f t="shared" si="36"/>
        <v/>
      </c>
      <c r="H2343" s="154" t="str">
        <f>IF(A2343&lt;&gt;"",VLOOKUP(G2343,ScoreRanges!$C$4:$E$8,3),"")</f>
        <v/>
      </c>
      <c r="I2343" s="156"/>
      <c r="J2343" s="129" t="str">
        <f>IF(AND(ConversionTable!$F$2&lt;&gt;"",A2343&lt;&gt;""),VLOOKUP(G2343,ConversionTable!B$2:D$402,3),"")</f>
        <v/>
      </c>
      <c r="K2343" s="66" t="str">
        <f>IF(AND(ConversionTable!$F$2&lt;&gt;"",A2343&lt;&gt;""),VLOOKUP(J2343,ConversionTable!I$4:K$7,3),"")</f>
        <v/>
      </c>
      <c r="M2343" s="66" t="str">
        <f>IF(A2343&lt;&gt;"",(Input!AE2343*ScoringModel!$B$11+Input!AF2343*ScoringModel!$B$21+Input!AG2343*ScoringModel!$B$31)*0.01,"")</f>
        <v/>
      </c>
      <c r="N2343" s="66" t="str">
        <f>IF(A2343&lt;&gt;"",(Input!J2343*ScoringModel!$B$4+Input!K2343*ScoringModel!$B$5+Input!L2343*ScoringModel!$B$6+Input!M2343*ScoringModel!$B$7+Input!N2343*ScoringModel!$B$8+Input!O2343*ScoringModel!$B$9+Input!P2343*ScoringModel!$B$10)*0.01,"")</f>
        <v/>
      </c>
      <c r="O2343" s="66" t="str">
        <f>IF(A2343&lt;&gt;"",(Input!Q2343*ScoringModel!$B$14+Input!R2343*ScoringModel!$B$15+Input!S2343*ScoringModel!$B$16+Input!T2343*ScoringModel!$B$17+Input!U2343*ScoringModel!$B$18+Input!V2343*ScoringModel!$B$19+Input!W2343*ScoringModel!$B$20)*0.01,"")</f>
        <v/>
      </c>
      <c r="P2343" s="66" t="str">
        <f>IF(A2343&lt;&gt;"",(Input!X2343*ScoringModel!$B$24+Input!Y2343*ScoringModel!$B$25+Input!Z2343*ScoringModel!$B$26+Input!AA2343*ScoringModel!$B$27+Input!AB2343*ScoringModel!$B$28+Input!AC2343*ScoringModel!$B$29+Input!AD2343*ScoringModel!$B$30)*0.01,"")</f>
        <v/>
      </c>
    </row>
    <row r="2344" spans="1:16" x14ac:dyDescent="0.25">
      <c r="A2344" s="154" t="str">
        <f>IF(Input!A2344&lt;&gt;"",Input!A2344,"")</f>
        <v/>
      </c>
      <c r="B2344" s="154" t="str">
        <f>IF(Input!D2344&lt;&gt;"",CONCATENATE(Input!D2344,", ",Input!C2344),"")</f>
        <v/>
      </c>
      <c r="C2344" s="154" t="str">
        <f>IF(Input!E2344&lt;&gt;"",Input!E2344,"")</f>
        <v/>
      </c>
      <c r="D2344" s="155" t="str">
        <f>IF(Input!F2344&lt;&gt;"",Input!F2344,"")</f>
        <v/>
      </c>
      <c r="E2344" s="154" t="str">
        <f>IF(Input!I2344&lt;&gt;"",CONCATENATE(Input!I2344,", ",LEFT(Input!H2344,1)),"")</f>
        <v/>
      </c>
      <c r="F2344" s="156"/>
      <c r="G2344" s="157" t="str">
        <f t="shared" si="36"/>
        <v/>
      </c>
      <c r="H2344" s="154" t="str">
        <f>IF(A2344&lt;&gt;"",VLOOKUP(G2344,ScoreRanges!$C$4:$E$8,3),"")</f>
        <v/>
      </c>
      <c r="I2344" s="156"/>
      <c r="J2344" s="129" t="str">
        <f>IF(AND(ConversionTable!$F$2&lt;&gt;"",A2344&lt;&gt;""),VLOOKUP(G2344,ConversionTable!B$2:D$402,3),"")</f>
        <v/>
      </c>
      <c r="K2344" s="66" t="str">
        <f>IF(AND(ConversionTable!$F$2&lt;&gt;"",A2344&lt;&gt;""),VLOOKUP(J2344,ConversionTable!I$4:K$7,3),"")</f>
        <v/>
      </c>
      <c r="M2344" s="66" t="str">
        <f>IF(A2344&lt;&gt;"",(Input!AE2344*ScoringModel!$B$11+Input!AF2344*ScoringModel!$B$21+Input!AG2344*ScoringModel!$B$31)*0.01,"")</f>
        <v/>
      </c>
      <c r="N2344" s="66" t="str">
        <f>IF(A2344&lt;&gt;"",(Input!J2344*ScoringModel!$B$4+Input!K2344*ScoringModel!$B$5+Input!L2344*ScoringModel!$B$6+Input!M2344*ScoringModel!$B$7+Input!N2344*ScoringModel!$B$8+Input!O2344*ScoringModel!$B$9+Input!P2344*ScoringModel!$B$10)*0.01,"")</f>
        <v/>
      </c>
      <c r="O2344" s="66" t="str">
        <f>IF(A2344&lt;&gt;"",(Input!Q2344*ScoringModel!$B$14+Input!R2344*ScoringModel!$B$15+Input!S2344*ScoringModel!$B$16+Input!T2344*ScoringModel!$B$17+Input!U2344*ScoringModel!$B$18+Input!V2344*ScoringModel!$B$19+Input!W2344*ScoringModel!$B$20)*0.01,"")</f>
        <v/>
      </c>
      <c r="P2344" s="66" t="str">
        <f>IF(A2344&lt;&gt;"",(Input!X2344*ScoringModel!$B$24+Input!Y2344*ScoringModel!$B$25+Input!Z2344*ScoringModel!$B$26+Input!AA2344*ScoringModel!$B$27+Input!AB2344*ScoringModel!$B$28+Input!AC2344*ScoringModel!$B$29+Input!AD2344*ScoringModel!$B$30)*0.01,"")</f>
        <v/>
      </c>
    </row>
    <row r="2345" spans="1:16" x14ac:dyDescent="0.25">
      <c r="A2345" s="154" t="str">
        <f>IF(Input!A2345&lt;&gt;"",Input!A2345,"")</f>
        <v/>
      </c>
      <c r="B2345" s="154" t="str">
        <f>IF(Input!D2345&lt;&gt;"",CONCATENATE(Input!D2345,", ",Input!C2345),"")</f>
        <v/>
      </c>
      <c r="C2345" s="154" t="str">
        <f>IF(Input!E2345&lt;&gt;"",Input!E2345,"")</f>
        <v/>
      </c>
      <c r="D2345" s="155" t="str">
        <f>IF(Input!F2345&lt;&gt;"",Input!F2345,"")</f>
        <v/>
      </c>
      <c r="E2345" s="154" t="str">
        <f>IF(Input!I2345&lt;&gt;"",CONCATENATE(Input!I2345,", ",LEFT(Input!H2345,1)),"")</f>
        <v/>
      </c>
      <c r="F2345" s="156"/>
      <c r="G2345" s="157" t="str">
        <f t="shared" si="36"/>
        <v/>
      </c>
      <c r="H2345" s="154" t="str">
        <f>IF(A2345&lt;&gt;"",VLOOKUP(G2345,ScoreRanges!$C$4:$E$8,3),"")</f>
        <v/>
      </c>
      <c r="I2345" s="156"/>
      <c r="J2345" s="129" t="str">
        <f>IF(AND(ConversionTable!$F$2&lt;&gt;"",A2345&lt;&gt;""),VLOOKUP(G2345,ConversionTable!B$2:D$402,3),"")</f>
        <v/>
      </c>
      <c r="K2345" s="66" t="str">
        <f>IF(AND(ConversionTable!$F$2&lt;&gt;"",A2345&lt;&gt;""),VLOOKUP(J2345,ConversionTable!I$4:K$7,3),"")</f>
        <v/>
      </c>
      <c r="M2345" s="66" t="str">
        <f>IF(A2345&lt;&gt;"",(Input!AE2345*ScoringModel!$B$11+Input!AF2345*ScoringModel!$B$21+Input!AG2345*ScoringModel!$B$31)*0.01,"")</f>
        <v/>
      </c>
      <c r="N2345" s="66" t="str">
        <f>IF(A2345&lt;&gt;"",(Input!J2345*ScoringModel!$B$4+Input!K2345*ScoringModel!$B$5+Input!L2345*ScoringModel!$B$6+Input!M2345*ScoringModel!$B$7+Input!N2345*ScoringModel!$B$8+Input!O2345*ScoringModel!$B$9+Input!P2345*ScoringModel!$B$10)*0.01,"")</f>
        <v/>
      </c>
      <c r="O2345" s="66" t="str">
        <f>IF(A2345&lt;&gt;"",(Input!Q2345*ScoringModel!$B$14+Input!R2345*ScoringModel!$B$15+Input!S2345*ScoringModel!$B$16+Input!T2345*ScoringModel!$B$17+Input!U2345*ScoringModel!$B$18+Input!V2345*ScoringModel!$B$19+Input!W2345*ScoringModel!$B$20)*0.01,"")</f>
        <v/>
      </c>
      <c r="P2345" s="66" t="str">
        <f>IF(A2345&lt;&gt;"",(Input!X2345*ScoringModel!$B$24+Input!Y2345*ScoringModel!$B$25+Input!Z2345*ScoringModel!$B$26+Input!AA2345*ScoringModel!$B$27+Input!AB2345*ScoringModel!$B$28+Input!AC2345*ScoringModel!$B$29+Input!AD2345*ScoringModel!$B$30)*0.01,"")</f>
        <v/>
      </c>
    </row>
    <row r="2346" spans="1:16" x14ac:dyDescent="0.25">
      <c r="A2346" s="154" t="str">
        <f>IF(Input!A2346&lt;&gt;"",Input!A2346,"")</f>
        <v/>
      </c>
      <c r="B2346" s="154" t="str">
        <f>IF(Input!D2346&lt;&gt;"",CONCATENATE(Input!D2346,", ",Input!C2346),"")</f>
        <v/>
      </c>
      <c r="C2346" s="154" t="str">
        <f>IF(Input!E2346&lt;&gt;"",Input!E2346,"")</f>
        <v/>
      </c>
      <c r="D2346" s="155" t="str">
        <f>IF(Input!F2346&lt;&gt;"",Input!F2346,"")</f>
        <v/>
      </c>
      <c r="E2346" s="154" t="str">
        <f>IF(Input!I2346&lt;&gt;"",CONCATENATE(Input!I2346,", ",LEFT(Input!H2346,1)),"")</f>
        <v/>
      </c>
      <c r="F2346" s="156"/>
      <c r="G2346" s="157" t="str">
        <f t="shared" si="36"/>
        <v/>
      </c>
      <c r="H2346" s="154" t="str">
        <f>IF(A2346&lt;&gt;"",VLOOKUP(G2346,ScoreRanges!$C$4:$E$8,3),"")</f>
        <v/>
      </c>
      <c r="I2346" s="156"/>
      <c r="J2346" s="129" t="str">
        <f>IF(AND(ConversionTable!$F$2&lt;&gt;"",A2346&lt;&gt;""),VLOOKUP(G2346,ConversionTable!B$2:D$402,3),"")</f>
        <v/>
      </c>
      <c r="K2346" s="66" t="str">
        <f>IF(AND(ConversionTable!$F$2&lt;&gt;"",A2346&lt;&gt;""),VLOOKUP(J2346,ConversionTable!I$4:K$7,3),"")</f>
        <v/>
      </c>
      <c r="M2346" s="66" t="str">
        <f>IF(A2346&lt;&gt;"",(Input!AE2346*ScoringModel!$B$11+Input!AF2346*ScoringModel!$B$21+Input!AG2346*ScoringModel!$B$31)*0.01,"")</f>
        <v/>
      </c>
      <c r="N2346" s="66" t="str">
        <f>IF(A2346&lt;&gt;"",(Input!J2346*ScoringModel!$B$4+Input!K2346*ScoringModel!$B$5+Input!L2346*ScoringModel!$B$6+Input!M2346*ScoringModel!$B$7+Input!N2346*ScoringModel!$B$8+Input!O2346*ScoringModel!$B$9+Input!P2346*ScoringModel!$B$10)*0.01,"")</f>
        <v/>
      </c>
      <c r="O2346" s="66" t="str">
        <f>IF(A2346&lt;&gt;"",(Input!Q2346*ScoringModel!$B$14+Input!R2346*ScoringModel!$B$15+Input!S2346*ScoringModel!$B$16+Input!T2346*ScoringModel!$B$17+Input!U2346*ScoringModel!$B$18+Input!V2346*ScoringModel!$B$19+Input!W2346*ScoringModel!$B$20)*0.01,"")</f>
        <v/>
      </c>
      <c r="P2346" s="66" t="str">
        <f>IF(A2346&lt;&gt;"",(Input!X2346*ScoringModel!$B$24+Input!Y2346*ScoringModel!$B$25+Input!Z2346*ScoringModel!$B$26+Input!AA2346*ScoringModel!$B$27+Input!AB2346*ScoringModel!$B$28+Input!AC2346*ScoringModel!$B$29+Input!AD2346*ScoringModel!$B$30)*0.01,"")</f>
        <v/>
      </c>
    </row>
    <row r="2347" spans="1:16" x14ac:dyDescent="0.25">
      <c r="A2347" s="154" t="str">
        <f>IF(Input!A2347&lt;&gt;"",Input!A2347,"")</f>
        <v/>
      </c>
      <c r="B2347" s="154" t="str">
        <f>IF(Input!D2347&lt;&gt;"",CONCATENATE(Input!D2347,", ",Input!C2347),"")</f>
        <v/>
      </c>
      <c r="C2347" s="154" t="str">
        <f>IF(Input!E2347&lt;&gt;"",Input!E2347,"")</f>
        <v/>
      </c>
      <c r="D2347" s="155" t="str">
        <f>IF(Input!F2347&lt;&gt;"",Input!F2347,"")</f>
        <v/>
      </c>
      <c r="E2347" s="154" t="str">
        <f>IF(Input!I2347&lt;&gt;"",CONCATENATE(Input!I2347,", ",LEFT(Input!H2347,1)),"")</f>
        <v/>
      </c>
      <c r="F2347" s="156"/>
      <c r="G2347" s="157" t="str">
        <f t="shared" si="36"/>
        <v/>
      </c>
      <c r="H2347" s="154" t="str">
        <f>IF(A2347&lt;&gt;"",VLOOKUP(G2347,ScoreRanges!$C$4:$E$8,3),"")</f>
        <v/>
      </c>
      <c r="I2347" s="156"/>
      <c r="J2347" s="129" t="str">
        <f>IF(AND(ConversionTable!$F$2&lt;&gt;"",A2347&lt;&gt;""),VLOOKUP(G2347,ConversionTable!B$2:D$402,3),"")</f>
        <v/>
      </c>
      <c r="K2347" s="66" t="str">
        <f>IF(AND(ConversionTable!$F$2&lt;&gt;"",A2347&lt;&gt;""),VLOOKUP(J2347,ConversionTable!I$4:K$7,3),"")</f>
        <v/>
      </c>
      <c r="M2347" s="66" t="str">
        <f>IF(A2347&lt;&gt;"",(Input!AE2347*ScoringModel!$B$11+Input!AF2347*ScoringModel!$B$21+Input!AG2347*ScoringModel!$B$31)*0.01,"")</f>
        <v/>
      </c>
      <c r="N2347" s="66" t="str">
        <f>IF(A2347&lt;&gt;"",(Input!J2347*ScoringModel!$B$4+Input!K2347*ScoringModel!$B$5+Input!L2347*ScoringModel!$B$6+Input!M2347*ScoringModel!$B$7+Input!N2347*ScoringModel!$B$8+Input!O2347*ScoringModel!$B$9+Input!P2347*ScoringModel!$B$10)*0.01,"")</f>
        <v/>
      </c>
      <c r="O2347" s="66" t="str">
        <f>IF(A2347&lt;&gt;"",(Input!Q2347*ScoringModel!$B$14+Input!R2347*ScoringModel!$B$15+Input!S2347*ScoringModel!$B$16+Input!T2347*ScoringModel!$B$17+Input!U2347*ScoringModel!$B$18+Input!V2347*ScoringModel!$B$19+Input!W2347*ScoringModel!$B$20)*0.01,"")</f>
        <v/>
      </c>
      <c r="P2347" s="66" t="str">
        <f>IF(A2347&lt;&gt;"",(Input!X2347*ScoringModel!$B$24+Input!Y2347*ScoringModel!$B$25+Input!Z2347*ScoringModel!$B$26+Input!AA2347*ScoringModel!$B$27+Input!AB2347*ScoringModel!$B$28+Input!AC2347*ScoringModel!$B$29+Input!AD2347*ScoringModel!$B$30)*0.01,"")</f>
        <v/>
      </c>
    </row>
    <row r="2348" spans="1:16" x14ac:dyDescent="0.25">
      <c r="A2348" s="154" t="str">
        <f>IF(Input!A2348&lt;&gt;"",Input!A2348,"")</f>
        <v/>
      </c>
      <c r="B2348" s="154" t="str">
        <f>IF(Input!D2348&lt;&gt;"",CONCATENATE(Input!D2348,", ",Input!C2348),"")</f>
        <v/>
      </c>
      <c r="C2348" s="154" t="str">
        <f>IF(Input!E2348&lt;&gt;"",Input!E2348,"")</f>
        <v/>
      </c>
      <c r="D2348" s="155" t="str">
        <f>IF(Input!F2348&lt;&gt;"",Input!F2348,"")</f>
        <v/>
      </c>
      <c r="E2348" s="154" t="str">
        <f>IF(Input!I2348&lt;&gt;"",CONCATENATE(Input!I2348,", ",LEFT(Input!H2348,1)),"")</f>
        <v/>
      </c>
      <c r="F2348" s="156"/>
      <c r="G2348" s="157" t="str">
        <f t="shared" si="36"/>
        <v/>
      </c>
      <c r="H2348" s="154" t="str">
        <f>IF(A2348&lt;&gt;"",VLOOKUP(G2348,ScoreRanges!$C$4:$E$8,3),"")</f>
        <v/>
      </c>
      <c r="I2348" s="156"/>
      <c r="J2348" s="129" t="str">
        <f>IF(AND(ConversionTable!$F$2&lt;&gt;"",A2348&lt;&gt;""),VLOOKUP(G2348,ConversionTable!B$2:D$402,3),"")</f>
        <v/>
      </c>
      <c r="K2348" s="66" t="str">
        <f>IF(AND(ConversionTable!$F$2&lt;&gt;"",A2348&lt;&gt;""),VLOOKUP(J2348,ConversionTable!I$4:K$7,3),"")</f>
        <v/>
      </c>
      <c r="M2348" s="66" t="str">
        <f>IF(A2348&lt;&gt;"",(Input!AE2348*ScoringModel!$B$11+Input!AF2348*ScoringModel!$B$21+Input!AG2348*ScoringModel!$B$31)*0.01,"")</f>
        <v/>
      </c>
      <c r="N2348" s="66" t="str">
        <f>IF(A2348&lt;&gt;"",(Input!J2348*ScoringModel!$B$4+Input!K2348*ScoringModel!$B$5+Input!L2348*ScoringModel!$B$6+Input!M2348*ScoringModel!$B$7+Input!N2348*ScoringModel!$B$8+Input!O2348*ScoringModel!$B$9+Input!P2348*ScoringModel!$B$10)*0.01,"")</f>
        <v/>
      </c>
      <c r="O2348" s="66" t="str">
        <f>IF(A2348&lt;&gt;"",(Input!Q2348*ScoringModel!$B$14+Input!R2348*ScoringModel!$B$15+Input!S2348*ScoringModel!$B$16+Input!T2348*ScoringModel!$B$17+Input!U2348*ScoringModel!$B$18+Input!V2348*ScoringModel!$B$19+Input!W2348*ScoringModel!$B$20)*0.01,"")</f>
        <v/>
      </c>
      <c r="P2348" s="66" t="str">
        <f>IF(A2348&lt;&gt;"",(Input!X2348*ScoringModel!$B$24+Input!Y2348*ScoringModel!$B$25+Input!Z2348*ScoringModel!$B$26+Input!AA2348*ScoringModel!$B$27+Input!AB2348*ScoringModel!$B$28+Input!AC2348*ScoringModel!$B$29+Input!AD2348*ScoringModel!$B$30)*0.01,"")</f>
        <v/>
      </c>
    </row>
    <row r="2349" spans="1:16" x14ac:dyDescent="0.25">
      <c r="A2349" s="154" t="str">
        <f>IF(Input!A2349&lt;&gt;"",Input!A2349,"")</f>
        <v/>
      </c>
      <c r="B2349" s="154" t="str">
        <f>IF(Input!D2349&lt;&gt;"",CONCATENATE(Input!D2349,", ",Input!C2349),"")</f>
        <v/>
      </c>
      <c r="C2349" s="154" t="str">
        <f>IF(Input!E2349&lt;&gt;"",Input!E2349,"")</f>
        <v/>
      </c>
      <c r="D2349" s="155" t="str">
        <f>IF(Input!F2349&lt;&gt;"",Input!F2349,"")</f>
        <v/>
      </c>
      <c r="E2349" s="154" t="str">
        <f>IF(Input!I2349&lt;&gt;"",CONCATENATE(Input!I2349,", ",LEFT(Input!H2349,1)),"")</f>
        <v/>
      </c>
      <c r="F2349" s="156"/>
      <c r="G2349" s="157" t="str">
        <f t="shared" si="36"/>
        <v/>
      </c>
      <c r="H2349" s="154" t="str">
        <f>IF(A2349&lt;&gt;"",VLOOKUP(G2349,ScoreRanges!$C$4:$E$8,3),"")</f>
        <v/>
      </c>
      <c r="I2349" s="156"/>
      <c r="J2349" s="129" t="str">
        <f>IF(AND(ConversionTable!$F$2&lt;&gt;"",A2349&lt;&gt;""),VLOOKUP(G2349,ConversionTable!B$2:D$402,3),"")</f>
        <v/>
      </c>
      <c r="K2349" s="66" t="str">
        <f>IF(AND(ConversionTable!$F$2&lt;&gt;"",A2349&lt;&gt;""),VLOOKUP(J2349,ConversionTable!I$4:K$7,3),"")</f>
        <v/>
      </c>
      <c r="M2349" s="66" t="str">
        <f>IF(A2349&lt;&gt;"",(Input!AE2349*ScoringModel!$B$11+Input!AF2349*ScoringModel!$B$21+Input!AG2349*ScoringModel!$B$31)*0.01,"")</f>
        <v/>
      </c>
      <c r="N2349" s="66" t="str">
        <f>IF(A2349&lt;&gt;"",(Input!J2349*ScoringModel!$B$4+Input!K2349*ScoringModel!$B$5+Input!L2349*ScoringModel!$B$6+Input!M2349*ScoringModel!$B$7+Input!N2349*ScoringModel!$B$8+Input!O2349*ScoringModel!$B$9+Input!P2349*ScoringModel!$B$10)*0.01,"")</f>
        <v/>
      </c>
      <c r="O2349" s="66" t="str">
        <f>IF(A2349&lt;&gt;"",(Input!Q2349*ScoringModel!$B$14+Input!R2349*ScoringModel!$B$15+Input!S2349*ScoringModel!$B$16+Input!T2349*ScoringModel!$B$17+Input!U2349*ScoringModel!$B$18+Input!V2349*ScoringModel!$B$19+Input!W2349*ScoringModel!$B$20)*0.01,"")</f>
        <v/>
      </c>
      <c r="P2349" s="66" t="str">
        <f>IF(A2349&lt;&gt;"",(Input!X2349*ScoringModel!$B$24+Input!Y2349*ScoringModel!$B$25+Input!Z2349*ScoringModel!$B$26+Input!AA2349*ScoringModel!$B$27+Input!AB2349*ScoringModel!$B$28+Input!AC2349*ScoringModel!$B$29+Input!AD2349*ScoringModel!$B$30)*0.01,"")</f>
        <v/>
      </c>
    </row>
    <row r="2350" spans="1:16" x14ac:dyDescent="0.25">
      <c r="A2350" s="154" t="str">
        <f>IF(Input!A2350&lt;&gt;"",Input!A2350,"")</f>
        <v/>
      </c>
      <c r="B2350" s="154" t="str">
        <f>IF(Input!D2350&lt;&gt;"",CONCATENATE(Input!D2350,", ",Input!C2350),"")</f>
        <v/>
      </c>
      <c r="C2350" s="154" t="str">
        <f>IF(Input!E2350&lt;&gt;"",Input!E2350,"")</f>
        <v/>
      </c>
      <c r="D2350" s="155" t="str">
        <f>IF(Input!F2350&lt;&gt;"",Input!F2350,"")</f>
        <v/>
      </c>
      <c r="E2350" s="154" t="str">
        <f>IF(Input!I2350&lt;&gt;"",CONCATENATE(Input!I2350,", ",LEFT(Input!H2350,1)),"")</f>
        <v/>
      </c>
      <c r="F2350" s="156"/>
      <c r="G2350" s="157" t="str">
        <f t="shared" si="36"/>
        <v/>
      </c>
      <c r="H2350" s="154" t="str">
        <f>IF(A2350&lt;&gt;"",VLOOKUP(G2350,ScoreRanges!$C$4:$E$8,3),"")</f>
        <v/>
      </c>
      <c r="I2350" s="156"/>
      <c r="J2350" s="129" t="str">
        <f>IF(AND(ConversionTable!$F$2&lt;&gt;"",A2350&lt;&gt;""),VLOOKUP(G2350,ConversionTable!B$2:D$402,3),"")</f>
        <v/>
      </c>
      <c r="K2350" s="66" t="str">
        <f>IF(AND(ConversionTable!$F$2&lt;&gt;"",A2350&lt;&gt;""),VLOOKUP(J2350,ConversionTable!I$4:K$7,3),"")</f>
        <v/>
      </c>
      <c r="M2350" s="66" t="str">
        <f>IF(A2350&lt;&gt;"",(Input!AE2350*ScoringModel!$B$11+Input!AF2350*ScoringModel!$B$21+Input!AG2350*ScoringModel!$B$31)*0.01,"")</f>
        <v/>
      </c>
      <c r="N2350" s="66" t="str">
        <f>IF(A2350&lt;&gt;"",(Input!J2350*ScoringModel!$B$4+Input!K2350*ScoringModel!$B$5+Input!L2350*ScoringModel!$B$6+Input!M2350*ScoringModel!$B$7+Input!N2350*ScoringModel!$B$8+Input!O2350*ScoringModel!$B$9+Input!P2350*ScoringModel!$B$10)*0.01,"")</f>
        <v/>
      </c>
      <c r="O2350" s="66" t="str">
        <f>IF(A2350&lt;&gt;"",(Input!Q2350*ScoringModel!$B$14+Input!R2350*ScoringModel!$B$15+Input!S2350*ScoringModel!$B$16+Input!T2350*ScoringModel!$B$17+Input!U2350*ScoringModel!$B$18+Input!V2350*ScoringModel!$B$19+Input!W2350*ScoringModel!$B$20)*0.01,"")</f>
        <v/>
      </c>
      <c r="P2350" s="66" t="str">
        <f>IF(A2350&lt;&gt;"",(Input!X2350*ScoringModel!$B$24+Input!Y2350*ScoringModel!$B$25+Input!Z2350*ScoringModel!$B$26+Input!AA2350*ScoringModel!$B$27+Input!AB2350*ScoringModel!$B$28+Input!AC2350*ScoringModel!$B$29+Input!AD2350*ScoringModel!$B$30)*0.01,"")</f>
        <v/>
      </c>
    </row>
    <row r="2351" spans="1:16" x14ac:dyDescent="0.25">
      <c r="A2351" s="154" t="str">
        <f>IF(Input!A2351&lt;&gt;"",Input!A2351,"")</f>
        <v/>
      </c>
      <c r="B2351" s="154" t="str">
        <f>IF(Input!D2351&lt;&gt;"",CONCATENATE(Input!D2351,", ",Input!C2351),"")</f>
        <v/>
      </c>
      <c r="C2351" s="154" t="str">
        <f>IF(Input!E2351&lt;&gt;"",Input!E2351,"")</f>
        <v/>
      </c>
      <c r="D2351" s="155" t="str">
        <f>IF(Input!F2351&lt;&gt;"",Input!F2351,"")</f>
        <v/>
      </c>
      <c r="E2351" s="154" t="str">
        <f>IF(Input!I2351&lt;&gt;"",CONCATENATE(Input!I2351,", ",LEFT(Input!H2351,1)),"")</f>
        <v/>
      </c>
      <c r="F2351" s="156"/>
      <c r="G2351" s="157" t="str">
        <f t="shared" si="36"/>
        <v/>
      </c>
      <c r="H2351" s="154" t="str">
        <f>IF(A2351&lt;&gt;"",VLOOKUP(G2351,ScoreRanges!$C$4:$E$8,3),"")</f>
        <v/>
      </c>
      <c r="I2351" s="156"/>
      <c r="J2351" s="129" t="str">
        <f>IF(AND(ConversionTable!$F$2&lt;&gt;"",A2351&lt;&gt;""),VLOOKUP(G2351,ConversionTable!B$2:D$402,3),"")</f>
        <v/>
      </c>
      <c r="K2351" s="66" t="str">
        <f>IF(AND(ConversionTable!$F$2&lt;&gt;"",A2351&lt;&gt;""),VLOOKUP(J2351,ConversionTable!I$4:K$7,3),"")</f>
        <v/>
      </c>
      <c r="M2351" s="66" t="str">
        <f>IF(A2351&lt;&gt;"",(Input!AE2351*ScoringModel!$B$11+Input!AF2351*ScoringModel!$B$21+Input!AG2351*ScoringModel!$B$31)*0.01,"")</f>
        <v/>
      </c>
      <c r="N2351" s="66" t="str">
        <f>IF(A2351&lt;&gt;"",(Input!J2351*ScoringModel!$B$4+Input!K2351*ScoringModel!$B$5+Input!L2351*ScoringModel!$B$6+Input!M2351*ScoringModel!$B$7+Input!N2351*ScoringModel!$B$8+Input!O2351*ScoringModel!$B$9+Input!P2351*ScoringModel!$B$10)*0.01,"")</f>
        <v/>
      </c>
      <c r="O2351" s="66" t="str">
        <f>IF(A2351&lt;&gt;"",(Input!Q2351*ScoringModel!$B$14+Input!R2351*ScoringModel!$B$15+Input!S2351*ScoringModel!$B$16+Input!T2351*ScoringModel!$B$17+Input!U2351*ScoringModel!$B$18+Input!V2351*ScoringModel!$B$19+Input!W2351*ScoringModel!$B$20)*0.01,"")</f>
        <v/>
      </c>
      <c r="P2351" s="66" t="str">
        <f>IF(A2351&lt;&gt;"",(Input!X2351*ScoringModel!$B$24+Input!Y2351*ScoringModel!$B$25+Input!Z2351*ScoringModel!$B$26+Input!AA2351*ScoringModel!$B$27+Input!AB2351*ScoringModel!$B$28+Input!AC2351*ScoringModel!$B$29+Input!AD2351*ScoringModel!$B$30)*0.01,"")</f>
        <v/>
      </c>
    </row>
    <row r="2352" spans="1:16" x14ac:dyDescent="0.25">
      <c r="A2352" s="154" t="str">
        <f>IF(Input!A2352&lt;&gt;"",Input!A2352,"")</f>
        <v/>
      </c>
      <c r="B2352" s="154" t="str">
        <f>IF(Input!D2352&lt;&gt;"",CONCATENATE(Input!D2352,", ",Input!C2352),"")</f>
        <v/>
      </c>
      <c r="C2352" s="154" t="str">
        <f>IF(Input!E2352&lt;&gt;"",Input!E2352,"")</f>
        <v/>
      </c>
      <c r="D2352" s="155" t="str">
        <f>IF(Input!F2352&lt;&gt;"",Input!F2352,"")</f>
        <v/>
      </c>
      <c r="E2352" s="154" t="str">
        <f>IF(Input!I2352&lt;&gt;"",CONCATENATE(Input!I2352,", ",LEFT(Input!H2352,1)),"")</f>
        <v/>
      </c>
      <c r="F2352" s="156"/>
      <c r="G2352" s="157" t="str">
        <f t="shared" si="36"/>
        <v/>
      </c>
      <c r="H2352" s="154" t="str">
        <f>IF(A2352&lt;&gt;"",VLOOKUP(G2352,ScoreRanges!$C$4:$E$8,3),"")</f>
        <v/>
      </c>
      <c r="I2352" s="156"/>
      <c r="J2352" s="129" t="str">
        <f>IF(AND(ConversionTable!$F$2&lt;&gt;"",A2352&lt;&gt;""),VLOOKUP(G2352,ConversionTable!B$2:D$402,3),"")</f>
        <v/>
      </c>
      <c r="K2352" s="66" t="str">
        <f>IF(AND(ConversionTable!$F$2&lt;&gt;"",A2352&lt;&gt;""),VLOOKUP(J2352,ConversionTable!I$4:K$7,3),"")</f>
        <v/>
      </c>
      <c r="M2352" s="66" t="str">
        <f>IF(A2352&lt;&gt;"",(Input!AE2352*ScoringModel!$B$11+Input!AF2352*ScoringModel!$B$21+Input!AG2352*ScoringModel!$B$31)*0.01,"")</f>
        <v/>
      </c>
      <c r="N2352" s="66" t="str">
        <f>IF(A2352&lt;&gt;"",(Input!J2352*ScoringModel!$B$4+Input!K2352*ScoringModel!$B$5+Input!L2352*ScoringModel!$B$6+Input!M2352*ScoringModel!$B$7+Input!N2352*ScoringModel!$B$8+Input!O2352*ScoringModel!$B$9+Input!P2352*ScoringModel!$B$10)*0.01,"")</f>
        <v/>
      </c>
      <c r="O2352" s="66" t="str">
        <f>IF(A2352&lt;&gt;"",(Input!Q2352*ScoringModel!$B$14+Input!R2352*ScoringModel!$B$15+Input!S2352*ScoringModel!$B$16+Input!T2352*ScoringModel!$B$17+Input!U2352*ScoringModel!$B$18+Input!V2352*ScoringModel!$B$19+Input!W2352*ScoringModel!$B$20)*0.01,"")</f>
        <v/>
      </c>
      <c r="P2352" s="66" t="str">
        <f>IF(A2352&lt;&gt;"",(Input!X2352*ScoringModel!$B$24+Input!Y2352*ScoringModel!$B$25+Input!Z2352*ScoringModel!$B$26+Input!AA2352*ScoringModel!$B$27+Input!AB2352*ScoringModel!$B$28+Input!AC2352*ScoringModel!$B$29+Input!AD2352*ScoringModel!$B$30)*0.01,"")</f>
        <v/>
      </c>
    </row>
    <row r="2353" spans="1:16" x14ac:dyDescent="0.25">
      <c r="A2353" s="154" t="str">
        <f>IF(Input!A2353&lt;&gt;"",Input!A2353,"")</f>
        <v/>
      </c>
      <c r="B2353" s="154" t="str">
        <f>IF(Input!D2353&lt;&gt;"",CONCATENATE(Input!D2353,", ",Input!C2353),"")</f>
        <v/>
      </c>
      <c r="C2353" s="154" t="str">
        <f>IF(Input!E2353&lt;&gt;"",Input!E2353,"")</f>
        <v/>
      </c>
      <c r="D2353" s="155" t="str">
        <f>IF(Input!F2353&lt;&gt;"",Input!F2353,"")</f>
        <v/>
      </c>
      <c r="E2353" s="154" t="str">
        <f>IF(Input!I2353&lt;&gt;"",CONCATENATE(Input!I2353,", ",LEFT(Input!H2353,1)),"")</f>
        <v/>
      </c>
      <c r="F2353" s="156"/>
      <c r="G2353" s="157" t="str">
        <f t="shared" si="36"/>
        <v/>
      </c>
      <c r="H2353" s="154" t="str">
        <f>IF(A2353&lt;&gt;"",VLOOKUP(G2353,ScoreRanges!$C$4:$E$8,3),"")</f>
        <v/>
      </c>
      <c r="I2353" s="156"/>
      <c r="J2353" s="129" t="str">
        <f>IF(AND(ConversionTable!$F$2&lt;&gt;"",A2353&lt;&gt;""),VLOOKUP(G2353,ConversionTable!B$2:D$402,3),"")</f>
        <v/>
      </c>
      <c r="K2353" s="66" t="str">
        <f>IF(AND(ConversionTable!$F$2&lt;&gt;"",A2353&lt;&gt;""),VLOOKUP(J2353,ConversionTable!I$4:K$7,3),"")</f>
        <v/>
      </c>
      <c r="M2353" s="66" t="str">
        <f>IF(A2353&lt;&gt;"",(Input!AE2353*ScoringModel!$B$11+Input!AF2353*ScoringModel!$B$21+Input!AG2353*ScoringModel!$B$31)*0.01,"")</f>
        <v/>
      </c>
      <c r="N2353" s="66" t="str">
        <f>IF(A2353&lt;&gt;"",(Input!J2353*ScoringModel!$B$4+Input!K2353*ScoringModel!$B$5+Input!L2353*ScoringModel!$B$6+Input!M2353*ScoringModel!$B$7+Input!N2353*ScoringModel!$B$8+Input!O2353*ScoringModel!$B$9+Input!P2353*ScoringModel!$B$10)*0.01,"")</f>
        <v/>
      </c>
      <c r="O2353" s="66" t="str">
        <f>IF(A2353&lt;&gt;"",(Input!Q2353*ScoringModel!$B$14+Input!R2353*ScoringModel!$B$15+Input!S2353*ScoringModel!$B$16+Input!T2353*ScoringModel!$B$17+Input!U2353*ScoringModel!$B$18+Input!V2353*ScoringModel!$B$19+Input!W2353*ScoringModel!$B$20)*0.01,"")</f>
        <v/>
      </c>
      <c r="P2353" s="66" t="str">
        <f>IF(A2353&lt;&gt;"",(Input!X2353*ScoringModel!$B$24+Input!Y2353*ScoringModel!$B$25+Input!Z2353*ScoringModel!$B$26+Input!AA2353*ScoringModel!$B$27+Input!AB2353*ScoringModel!$B$28+Input!AC2353*ScoringModel!$B$29+Input!AD2353*ScoringModel!$B$30)*0.01,"")</f>
        <v/>
      </c>
    </row>
    <row r="2354" spans="1:16" x14ac:dyDescent="0.25">
      <c r="A2354" s="154" t="str">
        <f>IF(Input!A2354&lt;&gt;"",Input!A2354,"")</f>
        <v/>
      </c>
      <c r="B2354" s="154" t="str">
        <f>IF(Input!D2354&lt;&gt;"",CONCATENATE(Input!D2354,", ",Input!C2354),"")</f>
        <v/>
      </c>
      <c r="C2354" s="154" t="str">
        <f>IF(Input!E2354&lt;&gt;"",Input!E2354,"")</f>
        <v/>
      </c>
      <c r="D2354" s="155" t="str">
        <f>IF(Input!F2354&lt;&gt;"",Input!F2354,"")</f>
        <v/>
      </c>
      <c r="E2354" s="154" t="str">
        <f>IF(Input!I2354&lt;&gt;"",CONCATENATE(Input!I2354,", ",LEFT(Input!H2354,1)),"")</f>
        <v/>
      </c>
      <c r="F2354" s="156"/>
      <c r="G2354" s="157" t="str">
        <f t="shared" si="36"/>
        <v/>
      </c>
      <c r="H2354" s="154" t="str">
        <f>IF(A2354&lt;&gt;"",VLOOKUP(G2354,ScoreRanges!$C$4:$E$8,3),"")</f>
        <v/>
      </c>
      <c r="I2354" s="156"/>
      <c r="J2354" s="129" t="str">
        <f>IF(AND(ConversionTable!$F$2&lt;&gt;"",A2354&lt;&gt;""),VLOOKUP(G2354,ConversionTable!B$2:D$402,3),"")</f>
        <v/>
      </c>
      <c r="K2354" s="66" t="str">
        <f>IF(AND(ConversionTable!$F$2&lt;&gt;"",A2354&lt;&gt;""),VLOOKUP(J2354,ConversionTable!I$4:K$7,3),"")</f>
        <v/>
      </c>
      <c r="M2354" s="66" t="str">
        <f>IF(A2354&lt;&gt;"",(Input!AE2354*ScoringModel!$B$11+Input!AF2354*ScoringModel!$B$21+Input!AG2354*ScoringModel!$B$31)*0.01,"")</f>
        <v/>
      </c>
      <c r="N2354" s="66" t="str">
        <f>IF(A2354&lt;&gt;"",(Input!J2354*ScoringModel!$B$4+Input!K2354*ScoringModel!$B$5+Input!L2354*ScoringModel!$B$6+Input!M2354*ScoringModel!$B$7+Input!N2354*ScoringModel!$B$8+Input!O2354*ScoringModel!$B$9+Input!P2354*ScoringModel!$B$10)*0.01,"")</f>
        <v/>
      </c>
      <c r="O2354" s="66" t="str">
        <f>IF(A2354&lt;&gt;"",(Input!Q2354*ScoringModel!$B$14+Input!R2354*ScoringModel!$B$15+Input!S2354*ScoringModel!$B$16+Input!T2354*ScoringModel!$B$17+Input!U2354*ScoringModel!$B$18+Input!V2354*ScoringModel!$B$19+Input!W2354*ScoringModel!$B$20)*0.01,"")</f>
        <v/>
      </c>
      <c r="P2354" s="66" t="str">
        <f>IF(A2354&lt;&gt;"",(Input!X2354*ScoringModel!$B$24+Input!Y2354*ScoringModel!$B$25+Input!Z2354*ScoringModel!$B$26+Input!AA2354*ScoringModel!$B$27+Input!AB2354*ScoringModel!$B$28+Input!AC2354*ScoringModel!$B$29+Input!AD2354*ScoringModel!$B$30)*0.01,"")</f>
        <v/>
      </c>
    </row>
    <row r="2355" spans="1:16" x14ac:dyDescent="0.25">
      <c r="A2355" s="154" t="str">
        <f>IF(Input!A2355&lt;&gt;"",Input!A2355,"")</f>
        <v/>
      </c>
      <c r="B2355" s="154" t="str">
        <f>IF(Input!D2355&lt;&gt;"",CONCATENATE(Input!D2355,", ",Input!C2355),"")</f>
        <v/>
      </c>
      <c r="C2355" s="154" t="str">
        <f>IF(Input!E2355&lt;&gt;"",Input!E2355,"")</f>
        <v/>
      </c>
      <c r="D2355" s="155" t="str">
        <f>IF(Input!F2355&lt;&gt;"",Input!F2355,"")</f>
        <v/>
      </c>
      <c r="E2355" s="154" t="str">
        <f>IF(Input!I2355&lt;&gt;"",CONCATENATE(Input!I2355,", ",LEFT(Input!H2355,1)),"")</f>
        <v/>
      </c>
      <c r="F2355" s="156"/>
      <c r="G2355" s="157" t="str">
        <f t="shared" si="36"/>
        <v/>
      </c>
      <c r="H2355" s="154" t="str">
        <f>IF(A2355&lt;&gt;"",VLOOKUP(G2355,ScoreRanges!$C$4:$E$8,3),"")</f>
        <v/>
      </c>
      <c r="I2355" s="156"/>
      <c r="J2355" s="129" t="str">
        <f>IF(AND(ConversionTable!$F$2&lt;&gt;"",A2355&lt;&gt;""),VLOOKUP(G2355,ConversionTable!B$2:D$402,3),"")</f>
        <v/>
      </c>
      <c r="K2355" s="66" t="str">
        <f>IF(AND(ConversionTable!$F$2&lt;&gt;"",A2355&lt;&gt;""),VLOOKUP(J2355,ConversionTable!I$4:K$7,3),"")</f>
        <v/>
      </c>
      <c r="M2355" s="66" t="str">
        <f>IF(A2355&lt;&gt;"",(Input!AE2355*ScoringModel!$B$11+Input!AF2355*ScoringModel!$B$21+Input!AG2355*ScoringModel!$B$31)*0.01,"")</f>
        <v/>
      </c>
      <c r="N2355" s="66" t="str">
        <f>IF(A2355&lt;&gt;"",(Input!J2355*ScoringModel!$B$4+Input!K2355*ScoringModel!$B$5+Input!L2355*ScoringModel!$B$6+Input!M2355*ScoringModel!$B$7+Input!N2355*ScoringModel!$B$8+Input!O2355*ScoringModel!$B$9+Input!P2355*ScoringModel!$B$10)*0.01,"")</f>
        <v/>
      </c>
      <c r="O2355" s="66" t="str">
        <f>IF(A2355&lt;&gt;"",(Input!Q2355*ScoringModel!$B$14+Input!R2355*ScoringModel!$B$15+Input!S2355*ScoringModel!$B$16+Input!T2355*ScoringModel!$B$17+Input!U2355*ScoringModel!$B$18+Input!V2355*ScoringModel!$B$19+Input!W2355*ScoringModel!$B$20)*0.01,"")</f>
        <v/>
      </c>
      <c r="P2355" s="66" t="str">
        <f>IF(A2355&lt;&gt;"",(Input!X2355*ScoringModel!$B$24+Input!Y2355*ScoringModel!$B$25+Input!Z2355*ScoringModel!$B$26+Input!AA2355*ScoringModel!$B$27+Input!AB2355*ScoringModel!$B$28+Input!AC2355*ScoringModel!$B$29+Input!AD2355*ScoringModel!$B$30)*0.01,"")</f>
        <v/>
      </c>
    </row>
    <row r="2356" spans="1:16" x14ac:dyDescent="0.25">
      <c r="A2356" s="154" t="str">
        <f>IF(Input!A2356&lt;&gt;"",Input!A2356,"")</f>
        <v/>
      </c>
      <c r="B2356" s="154" t="str">
        <f>IF(Input!D2356&lt;&gt;"",CONCATENATE(Input!D2356,", ",Input!C2356),"")</f>
        <v/>
      </c>
      <c r="C2356" s="154" t="str">
        <f>IF(Input!E2356&lt;&gt;"",Input!E2356,"")</f>
        <v/>
      </c>
      <c r="D2356" s="155" t="str">
        <f>IF(Input!F2356&lt;&gt;"",Input!F2356,"")</f>
        <v/>
      </c>
      <c r="E2356" s="154" t="str">
        <f>IF(Input!I2356&lt;&gt;"",CONCATENATE(Input!I2356,", ",LEFT(Input!H2356,1)),"")</f>
        <v/>
      </c>
      <c r="F2356" s="156"/>
      <c r="G2356" s="157" t="str">
        <f t="shared" si="36"/>
        <v/>
      </c>
      <c r="H2356" s="154" t="str">
        <f>IF(A2356&lt;&gt;"",VLOOKUP(G2356,ScoreRanges!$C$4:$E$8,3),"")</f>
        <v/>
      </c>
      <c r="I2356" s="156"/>
      <c r="J2356" s="129" t="str">
        <f>IF(AND(ConversionTable!$F$2&lt;&gt;"",A2356&lt;&gt;""),VLOOKUP(G2356,ConversionTable!B$2:D$402,3),"")</f>
        <v/>
      </c>
      <c r="K2356" s="66" t="str">
        <f>IF(AND(ConversionTable!$F$2&lt;&gt;"",A2356&lt;&gt;""),VLOOKUP(J2356,ConversionTable!I$4:K$7,3),"")</f>
        <v/>
      </c>
      <c r="M2356" s="66" t="str">
        <f>IF(A2356&lt;&gt;"",(Input!AE2356*ScoringModel!$B$11+Input!AF2356*ScoringModel!$B$21+Input!AG2356*ScoringModel!$B$31)*0.01,"")</f>
        <v/>
      </c>
      <c r="N2356" s="66" t="str">
        <f>IF(A2356&lt;&gt;"",(Input!J2356*ScoringModel!$B$4+Input!K2356*ScoringModel!$B$5+Input!L2356*ScoringModel!$B$6+Input!M2356*ScoringModel!$B$7+Input!N2356*ScoringModel!$B$8+Input!O2356*ScoringModel!$B$9+Input!P2356*ScoringModel!$B$10)*0.01,"")</f>
        <v/>
      </c>
      <c r="O2356" s="66" t="str">
        <f>IF(A2356&lt;&gt;"",(Input!Q2356*ScoringModel!$B$14+Input!R2356*ScoringModel!$B$15+Input!S2356*ScoringModel!$B$16+Input!T2356*ScoringModel!$B$17+Input!U2356*ScoringModel!$B$18+Input!V2356*ScoringModel!$B$19+Input!W2356*ScoringModel!$B$20)*0.01,"")</f>
        <v/>
      </c>
      <c r="P2356" s="66" t="str">
        <f>IF(A2356&lt;&gt;"",(Input!X2356*ScoringModel!$B$24+Input!Y2356*ScoringModel!$B$25+Input!Z2356*ScoringModel!$B$26+Input!AA2356*ScoringModel!$B$27+Input!AB2356*ScoringModel!$B$28+Input!AC2356*ScoringModel!$B$29+Input!AD2356*ScoringModel!$B$30)*0.01,"")</f>
        <v/>
      </c>
    </row>
    <row r="2357" spans="1:16" x14ac:dyDescent="0.25">
      <c r="A2357" s="154" t="str">
        <f>IF(Input!A2357&lt;&gt;"",Input!A2357,"")</f>
        <v/>
      </c>
      <c r="B2357" s="154" t="str">
        <f>IF(Input!D2357&lt;&gt;"",CONCATENATE(Input!D2357,", ",Input!C2357),"")</f>
        <v/>
      </c>
      <c r="C2357" s="154" t="str">
        <f>IF(Input!E2357&lt;&gt;"",Input!E2357,"")</f>
        <v/>
      </c>
      <c r="D2357" s="155" t="str">
        <f>IF(Input!F2357&lt;&gt;"",Input!F2357,"")</f>
        <v/>
      </c>
      <c r="E2357" s="154" t="str">
        <f>IF(Input!I2357&lt;&gt;"",CONCATENATE(Input!I2357,", ",LEFT(Input!H2357,1)),"")</f>
        <v/>
      </c>
      <c r="F2357" s="156"/>
      <c r="G2357" s="157" t="str">
        <f t="shared" si="36"/>
        <v/>
      </c>
      <c r="H2357" s="154" t="str">
        <f>IF(A2357&lt;&gt;"",VLOOKUP(G2357,ScoreRanges!$C$4:$E$8,3),"")</f>
        <v/>
      </c>
      <c r="I2357" s="156"/>
      <c r="J2357" s="129" t="str">
        <f>IF(AND(ConversionTable!$F$2&lt;&gt;"",A2357&lt;&gt;""),VLOOKUP(G2357,ConversionTable!B$2:D$402,3),"")</f>
        <v/>
      </c>
      <c r="K2357" s="66" t="str">
        <f>IF(AND(ConversionTable!$F$2&lt;&gt;"",A2357&lt;&gt;""),VLOOKUP(J2357,ConversionTable!I$4:K$7,3),"")</f>
        <v/>
      </c>
      <c r="M2357" s="66" t="str">
        <f>IF(A2357&lt;&gt;"",(Input!AE2357*ScoringModel!$B$11+Input!AF2357*ScoringModel!$B$21+Input!AG2357*ScoringModel!$B$31)*0.01,"")</f>
        <v/>
      </c>
      <c r="N2357" s="66" t="str">
        <f>IF(A2357&lt;&gt;"",(Input!J2357*ScoringModel!$B$4+Input!K2357*ScoringModel!$B$5+Input!L2357*ScoringModel!$B$6+Input!M2357*ScoringModel!$B$7+Input!N2357*ScoringModel!$B$8+Input!O2357*ScoringModel!$B$9+Input!P2357*ScoringModel!$B$10)*0.01,"")</f>
        <v/>
      </c>
      <c r="O2357" s="66" t="str">
        <f>IF(A2357&lt;&gt;"",(Input!Q2357*ScoringModel!$B$14+Input!R2357*ScoringModel!$B$15+Input!S2357*ScoringModel!$B$16+Input!T2357*ScoringModel!$B$17+Input!U2357*ScoringModel!$B$18+Input!V2357*ScoringModel!$B$19+Input!W2357*ScoringModel!$B$20)*0.01,"")</f>
        <v/>
      </c>
      <c r="P2357" s="66" t="str">
        <f>IF(A2357&lt;&gt;"",(Input!X2357*ScoringModel!$B$24+Input!Y2357*ScoringModel!$B$25+Input!Z2357*ScoringModel!$B$26+Input!AA2357*ScoringModel!$B$27+Input!AB2357*ScoringModel!$B$28+Input!AC2357*ScoringModel!$B$29+Input!AD2357*ScoringModel!$B$30)*0.01,"")</f>
        <v/>
      </c>
    </row>
    <row r="2358" spans="1:16" x14ac:dyDescent="0.25">
      <c r="A2358" s="154" t="str">
        <f>IF(Input!A2358&lt;&gt;"",Input!A2358,"")</f>
        <v/>
      </c>
      <c r="B2358" s="154" t="str">
        <f>IF(Input!D2358&lt;&gt;"",CONCATENATE(Input!D2358,", ",Input!C2358),"")</f>
        <v/>
      </c>
      <c r="C2358" s="154" t="str">
        <f>IF(Input!E2358&lt;&gt;"",Input!E2358,"")</f>
        <v/>
      </c>
      <c r="D2358" s="155" t="str">
        <f>IF(Input!F2358&lt;&gt;"",Input!F2358,"")</f>
        <v/>
      </c>
      <c r="E2358" s="154" t="str">
        <f>IF(Input!I2358&lt;&gt;"",CONCATENATE(Input!I2358,", ",LEFT(Input!H2358,1)),"")</f>
        <v/>
      </c>
      <c r="F2358" s="156"/>
      <c r="G2358" s="157" t="str">
        <f t="shared" si="36"/>
        <v/>
      </c>
      <c r="H2358" s="154" t="str">
        <f>IF(A2358&lt;&gt;"",VLOOKUP(G2358,ScoreRanges!$C$4:$E$8,3),"")</f>
        <v/>
      </c>
      <c r="I2358" s="156"/>
      <c r="J2358" s="129" t="str">
        <f>IF(AND(ConversionTable!$F$2&lt;&gt;"",A2358&lt;&gt;""),VLOOKUP(G2358,ConversionTable!B$2:D$402,3),"")</f>
        <v/>
      </c>
      <c r="K2358" s="66" t="str">
        <f>IF(AND(ConversionTable!$F$2&lt;&gt;"",A2358&lt;&gt;""),VLOOKUP(J2358,ConversionTable!I$4:K$7,3),"")</f>
        <v/>
      </c>
      <c r="M2358" s="66" t="str">
        <f>IF(A2358&lt;&gt;"",(Input!AE2358*ScoringModel!$B$11+Input!AF2358*ScoringModel!$B$21+Input!AG2358*ScoringModel!$B$31)*0.01,"")</f>
        <v/>
      </c>
      <c r="N2358" s="66" t="str">
        <f>IF(A2358&lt;&gt;"",(Input!J2358*ScoringModel!$B$4+Input!K2358*ScoringModel!$B$5+Input!L2358*ScoringModel!$B$6+Input!M2358*ScoringModel!$B$7+Input!N2358*ScoringModel!$B$8+Input!O2358*ScoringModel!$B$9+Input!P2358*ScoringModel!$B$10)*0.01,"")</f>
        <v/>
      </c>
      <c r="O2358" s="66" t="str">
        <f>IF(A2358&lt;&gt;"",(Input!Q2358*ScoringModel!$B$14+Input!R2358*ScoringModel!$B$15+Input!S2358*ScoringModel!$B$16+Input!T2358*ScoringModel!$B$17+Input!U2358*ScoringModel!$B$18+Input!V2358*ScoringModel!$B$19+Input!W2358*ScoringModel!$B$20)*0.01,"")</f>
        <v/>
      </c>
      <c r="P2358" s="66" t="str">
        <f>IF(A2358&lt;&gt;"",(Input!X2358*ScoringModel!$B$24+Input!Y2358*ScoringModel!$B$25+Input!Z2358*ScoringModel!$B$26+Input!AA2358*ScoringModel!$B$27+Input!AB2358*ScoringModel!$B$28+Input!AC2358*ScoringModel!$B$29+Input!AD2358*ScoringModel!$B$30)*0.01,"")</f>
        <v/>
      </c>
    </row>
    <row r="2359" spans="1:16" x14ac:dyDescent="0.25">
      <c r="A2359" s="154" t="str">
        <f>IF(Input!A2359&lt;&gt;"",Input!A2359,"")</f>
        <v/>
      </c>
      <c r="B2359" s="154" t="str">
        <f>IF(Input!D2359&lt;&gt;"",CONCATENATE(Input!D2359,", ",Input!C2359),"")</f>
        <v/>
      </c>
      <c r="C2359" s="154" t="str">
        <f>IF(Input!E2359&lt;&gt;"",Input!E2359,"")</f>
        <v/>
      </c>
      <c r="D2359" s="155" t="str">
        <f>IF(Input!F2359&lt;&gt;"",Input!F2359,"")</f>
        <v/>
      </c>
      <c r="E2359" s="154" t="str">
        <f>IF(Input!I2359&lt;&gt;"",CONCATENATE(Input!I2359,", ",LEFT(Input!H2359,1)),"")</f>
        <v/>
      </c>
      <c r="F2359" s="156"/>
      <c r="G2359" s="157" t="str">
        <f t="shared" si="36"/>
        <v/>
      </c>
      <c r="H2359" s="154" t="str">
        <f>IF(A2359&lt;&gt;"",VLOOKUP(G2359,ScoreRanges!$C$4:$E$8,3),"")</f>
        <v/>
      </c>
      <c r="I2359" s="156"/>
      <c r="J2359" s="129" t="str">
        <f>IF(AND(ConversionTable!$F$2&lt;&gt;"",A2359&lt;&gt;""),VLOOKUP(G2359,ConversionTable!B$2:D$402,3),"")</f>
        <v/>
      </c>
      <c r="K2359" s="66" t="str">
        <f>IF(AND(ConversionTable!$F$2&lt;&gt;"",A2359&lt;&gt;""),VLOOKUP(J2359,ConversionTable!I$4:K$7,3),"")</f>
        <v/>
      </c>
      <c r="M2359" s="66" t="str">
        <f>IF(A2359&lt;&gt;"",(Input!AE2359*ScoringModel!$B$11+Input!AF2359*ScoringModel!$B$21+Input!AG2359*ScoringModel!$B$31)*0.01,"")</f>
        <v/>
      </c>
      <c r="N2359" s="66" t="str">
        <f>IF(A2359&lt;&gt;"",(Input!J2359*ScoringModel!$B$4+Input!K2359*ScoringModel!$B$5+Input!L2359*ScoringModel!$B$6+Input!M2359*ScoringModel!$B$7+Input!N2359*ScoringModel!$B$8+Input!O2359*ScoringModel!$B$9+Input!P2359*ScoringModel!$B$10)*0.01,"")</f>
        <v/>
      </c>
      <c r="O2359" s="66" t="str">
        <f>IF(A2359&lt;&gt;"",(Input!Q2359*ScoringModel!$B$14+Input!R2359*ScoringModel!$B$15+Input!S2359*ScoringModel!$B$16+Input!T2359*ScoringModel!$B$17+Input!U2359*ScoringModel!$B$18+Input!V2359*ScoringModel!$B$19+Input!W2359*ScoringModel!$B$20)*0.01,"")</f>
        <v/>
      </c>
      <c r="P2359" s="66" t="str">
        <f>IF(A2359&lt;&gt;"",(Input!X2359*ScoringModel!$B$24+Input!Y2359*ScoringModel!$B$25+Input!Z2359*ScoringModel!$B$26+Input!AA2359*ScoringModel!$B$27+Input!AB2359*ScoringModel!$B$28+Input!AC2359*ScoringModel!$B$29+Input!AD2359*ScoringModel!$B$30)*0.01,"")</f>
        <v/>
      </c>
    </row>
    <row r="2360" spans="1:16" x14ac:dyDescent="0.25">
      <c r="A2360" s="154" t="str">
        <f>IF(Input!A2360&lt;&gt;"",Input!A2360,"")</f>
        <v/>
      </c>
      <c r="B2360" s="154" t="str">
        <f>IF(Input!D2360&lt;&gt;"",CONCATENATE(Input!D2360,", ",Input!C2360),"")</f>
        <v/>
      </c>
      <c r="C2360" s="154" t="str">
        <f>IF(Input!E2360&lt;&gt;"",Input!E2360,"")</f>
        <v/>
      </c>
      <c r="D2360" s="155" t="str">
        <f>IF(Input!F2360&lt;&gt;"",Input!F2360,"")</f>
        <v/>
      </c>
      <c r="E2360" s="154" t="str">
        <f>IF(Input!I2360&lt;&gt;"",CONCATENATE(Input!I2360,", ",LEFT(Input!H2360,1)),"")</f>
        <v/>
      </c>
      <c r="F2360" s="156"/>
      <c r="G2360" s="157" t="str">
        <f t="shared" si="36"/>
        <v/>
      </c>
      <c r="H2360" s="154" t="str">
        <f>IF(A2360&lt;&gt;"",VLOOKUP(G2360,ScoreRanges!$C$4:$E$8,3),"")</f>
        <v/>
      </c>
      <c r="I2360" s="156"/>
      <c r="J2360" s="129" t="str">
        <f>IF(AND(ConversionTable!$F$2&lt;&gt;"",A2360&lt;&gt;""),VLOOKUP(G2360,ConversionTable!B$2:D$402,3),"")</f>
        <v/>
      </c>
      <c r="K2360" s="66" t="str">
        <f>IF(AND(ConversionTable!$F$2&lt;&gt;"",A2360&lt;&gt;""),VLOOKUP(J2360,ConversionTable!I$4:K$7,3),"")</f>
        <v/>
      </c>
      <c r="M2360" s="66" t="str">
        <f>IF(A2360&lt;&gt;"",(Input!AE2360*ScoringModel!$B$11+Input!AF2360*ScoringModel!$B$21+Input!AG2360*ScoringModel!$B$31)*0.01,"")</f>
        <v/>
      </c>
      <c r="N2360" s="66" t="str">
        <f>IF(A2360&lt;&gt;"",(Input!J2360*ScoringModel!$B$4+Input!K2360*ScoringModel!$B$5+Input!L2360*ScoringModel!$B$6+Input!M2360*ScoringModel!$B$7+Input!N2360*ScoringModel!$B$8+Input!O2360*ScoringModel!$B$9+Input!P2360*ScoringModel!$B$10)*0.01,"")</f>
        <v/>
      </c>
      <c r="O2360" s="66" t="str">
        <f>IF(A2360&lt;&gt;"",(Input!Q2360*ScoringModel!$B$14+Input!R2360*ScoringModel!$B$15+Input!S2360*ScoringModel!$B$16+Input!T2360*ScoringModel!$B$17+Input!U2360*ScoringModel!$B$18+Input!V2360*ScoringModel!$B$19+Input!W2360*ScoringModel!$B$20)*0.01,"")</f>
        <v/>
      </c>
      <c r="P2360" s="66" t="str">
        <f>IF(A2360&lt;&gt;"",(Input!X2360*ScoringModel!$B$24+Input!Y2360*ScoringModel!$B$25+Input!Z2360*ScoringModel!$B$26+Input!AA2360*ScoringModel!$B$27+Input!AB2360*ScoringModel!$B$28+Input!AC2360*ScoringModel!$B$29+Input!AD2360*ScoringModel!$B$30)*0.01,"")</f>
        <v/>
      </c>
    </row>
    <row r="2361" spans="1:16" x14ac:dyDescent="0.25">
      <c r="A2361" s="154" t="str">
        <f>IF(Input!A2361&lt;&gt;"",Input!A2361,"")</f>
        <v/>
      </c>
      <c r="B2361" s="154" t="str">
        <f>IF(Input!D2361&lt;&gt;"",CONCATENATE(Input!D2361,", ",Input!C2361),"")</f>
        <v/>
      </c>
      <c r="C2361" s="154" t="str">
        <f>IF(Input!E2361&lt;&gt;"",Input!E2361,"")</f>
        <v/>
      </c>
      <c r="D2361" s="155" t="str">
        <f>IF(Input!F2361&lt;&gt;"",Input!F2361,"")</f>
        <v/>
      </c>
      <c r="E2361" s="154" t="str">
        <f>IF(Input!I2361&lt;&gt;"",CONCATENATE(Input!I2361,", ",LEFT(Input!H2361,1)),"")</f>
        <v/>
      </c>
      <c r="F2361" s="156"/>
      <c r="G2361" s="157" t="str">
        <f t="shared" si="36"/>
        <v/>
      </c>
      <c r="H2361" s="154" t="str">
        <f>IF(A2361&lt;&gt;"",VLOOKUP(G2361,ScoreRanges!$C$4:$E$8,3),"")</f>
        <v/>
      </c>
      <c r="I2361" s="156"/>
      <c r="J2361" s="129" t="str">
        <f>IF(AND(ConversionTable!$F$2&lt;&gt;"",A2361&lt;&gt;""),VLOOKUP(G2361,ConversionTable!B$2:D$402,3),"")</f>
        <v/>
      </c>
      <c r="K2361" s="66" t="str">
        <f>IF(AND(ConversionTable!$F$2&lt;&gt;"",A2361&lt;&gt;""),VLOOKUP(J2361,ConversionTable!I$4:K$7,3),"")</f>
        <v/>
      </c>
      <c r="M2361" s="66" t="str">
        <f>IF(A2361&lt;&gt;"",(Input!AE2361*ScoringModel!$B$11+Input!AF2361*ScoringModel!$B$21+Input!AG2361*ScoringModel!$B$31)*0.01,"")</f>
        <v/>
      </c>
      <c r="N2361" s="66" t="str">
        <f>IF(A2361&lt;&gt;"",(Input!J2361*ScoringModel!$B$4+Input!K2361*ScoringModel!$B$5+Input!L2361*ScoringModel!$B$6+Input!M2361*ScoringModel!$B$7+Input!N2361*ScoringModel!$B$8+Input!O2361*ScoringModel!$B$9+Input!P2361*ScoringModel!$B$10)*0.01,"")</f>
        <v/>
      </c>
      <c r="O2361" s="66" t="str">
        <f>IF(A2361&lt;&gt;"",(Input!Q2361*ScoringModel!$B$14+Input!R2361*ScoringModel!$B$15+Input!S2361*ScoringModel!$B$16+Input!T2361*ScoringModel!$B$17+Input!U2361*ScoringModel!$B$18+Input!V2361*ScoringModel!$B$19+Input!W2361*ScoringModel!$B$20)*0.01,"")</f>
        <v/>
      </c>
      <c r="P2361" s="66" t="str">
        <f>IF(A2361&lt;&gt;"",(Input!X2361*ScoringModel!$B$24+Input!Y2361*ScoringModel!$B$25+Input!Z2361*ScoringModel!$B$26+Input!AA2361*ScoringModel!$B$27+Input!AB2361*ScoringModel!$B$28+Input!AC2361*ScoringModel!$B$29+Input!AD2361*ScoringModel!$B$30)*0.01,"")</f>
        <v/>
      </c>
    </row>
    <row r="2362" spans="1:16" x14ac:dyDescent="0.25">
      <c r="A2362" s="154" t="str">
        <f>IF(Input!A2362&lt;&gt;"",Input!A2362,"")</f>
        <v/>
      </c>
      <c r="B2362" s="154" t="str">
        <f>IF(Input!D2362&lt;&gt;"",CONCATENATE(Input!D2362,", ",Input!C2362),"")</f>
        <v/>
      </c>
      <c r="C2362" s="154" t="str">
        <f>IF(Input!E2362&lt;&gt;"",Input!E2362,"")</f>
        <v/>
      </c>
      <c r="D2362" s="155" t="str">
        <f>IF(Input!F2362&lt;&gt;"",Input!F2362,"")</f>
        <v/>
      </c>
      <c r="E2362" s="154" t="str">
        <f>IF(Input!I2362&lt;&gt;"",CONCATENATE(Input!I2362,", ",LEFT(Input!H2362,1)),"")</f>
        <v/>
      </c>
      <c r="F2362" s="156"/>
      <c r="G2362" s="157" t="str">
        <f t="shared" si="36"/>
        <v/>
      </c>
      <c r="H2362" s="154" t="str">
        <f>IF(A2362&lt;&gt;"",VLOOKUP(G2362,ScoreRanges!$C$4:$E$8,3),"")</f>
        <v/>
      </c>
      <c r="I2362" s="156"/>
      <c r="J2362" s="129" t="str">
        <f>IF(AND(ConversionTable!$F$2&lt;&gt;"",A2362&lt;&gt;""),VLOOKUP(G2362,ConversionTable!B$2:D$402,3),"")</f>
        <v/>
      </c>
      <c r="K2362" s="66" t="str">
        <f>IF(AND(ConversionTable!$F$2&lt;&gt;"",A2362&lt;&gt;""),VLOOKUP(J2362,ConversionTable!I$4:K$7,3),"")</f>
        <v/>
      </c>
      <c r="M2362" s="66" t="str">
        <f>IF(A2362&lt;&gt;"",(Input!AE2362*ScoringModel!$B$11+Input!AF2362*ScoringModel!$B$21+Input!AG2362*ScoringModel!$B$31)*0.01,"")</f>
        <v/>
      </c>
      <c r="N2362" s="66" t="str">
        <f>IF(A2362&lt;&gt;"",(Input!J2362*ScoringModel!$B$4+Input!K2362*ScoringModel!$B$5+Input!L2362*ScoringModel!$B$6+Input!M2362*ScoringModel!$B$7+Input!N2362*ScoringModel!$B$8+Input!O2362*ScoringModel!$B$9+Input!P2362*ScoringModel!$B$10)*0.01,"")</f>
        <v/>
      </c>
      <c r="O2362" s="66" t="str">
        <f>IF(A2362&lt;&gt;"",(Input!Q2362*ScoringModel!$B$14+Input!R2362*ScoringModel!$B$15+Input!S2362*ScoringModel!$B$16+Input!T2362*ScoringModel!$B$17+Input!U2362*ScoringModel!$B$18+Input!V2362*ScoringModel!$B$19+Input!W2362*ScoringModel!$B$20)*0.01,"")</f>
        <v/>
      </c>
      <c r="P2362" s="66" t="str">
        <f>IF(A2362&lt;&gt;"",(Input!X2362*ScoringModel!$B$24+Input!Y2362*ScoringModel!$B$25+Input!Z2362*ScoringModel!$B$26+Input!AA2362*ScoringModel!$B$27+Input!AB2362*ScoringModel!$B$28+Input!AC2362*ScoringModel!$B$29+Input!AD2362*ScoringModel!$B$30)*0.01,"")</f>
        <v/>
      </c>
    </row>
    <row r="2363" spans="1:16" x14ac:dyDescent="0.25">
      <c r="A2363" s="154" t="str">
        <f>IF(Input!A2363&lt;&gt;"",Input!A2363,"")</f>
        <v/>
      </c>
      <c r="B2363" s="154" t="str">
        <f>IF(Input!D2363&lt;&gt;"",CONCATENATE(Input!D2363,", ",Input!C2363),"")</f>
        <v/>
      </c>
      <c r="C2363" s="154" t="str">
        <f>IF(Input!E2363&lt;&gt;"",Input!E2363,"")</f>
        <v/>
      </c>
      <c r="D2363" s="155" t="str">
        <f>IF(Input!F2363&lt;&gt;"",Input!F2363,"")</f>
        <v/>
      </c>
      <c r="E2363" s="154" t="str">
        <f>IF(Input!I2363&lt;&gt;"",CONCATENATE(Input!I2363,", ",LEFT(Input!H2363,1)),"")</f>
        <v/>
      </c>
      <c r="F2363" s="156"/>
      <c r="G2363" s="157" t="str">
        <f t="shared" si="36"/>
        <v/>
      </c>
      <c r="H2363" s="154" t="str">
        <f>IF(A2363&lt;&gt;"",VLOOKUP(G2363,ScoreRanges!$C$4:$E$8,3),"")</f>
        <v/>
      </c>
      <c r="I2363" s="156"/>
      <c r="J2363" s="129" t="str">
        <f>IF(AND(ConversionTable!$F$2&lt;&gt;"",A2363&lt;&gt;""),VLOOKUP(G2363,ConversionTable!B$2:D$402,3),"")</f>
        <v/>
      </c>
      <c r="K2363" s="66" t="str">
        <f>IF(AND(ConversionTable!$F$2&lt;&gt;"",A2363&lt;&gt;""),VLOOKUP(J2363,ConversionTable!I$4:K$7,3),"")</f>
        <v/>
      </c>
      <c r="M2363" s="66" t="str">
        <f>IF(A2363&lt;&gt;"",(Input!AE2363*ScoringModel!$B$11+Input!AF2363*ScoringModel!$B$21+Input!AG2363*ScoringModel!$B$31)*0.01,"")</f>
        <v/>
      </c>
      <c r="N2363" s="66" t="str">
        <f>IF(A2363&lt;&gt;"",(Input!J2363*ScoringModel!$B$4+Input!K2363*ScoringModel!$B$5+Input!L2363*ScoringModel!$B$6+Input!M2363*ScoringModel!$B$7+Input!N2363*ScoringModel!$B$8+Input!O2363*ScoringModel!$B$9+Input!P2363*ScoringModel!$B$10)*0.01,"")</f>
        <v/>
      </c>
      <c r="O2363" s="66" t="str">
        <f>IF(A2363&lt;&gt;"",(Input!Q2363*ScoringModel!$B$14+Input!R2363*ScoringModel!$B$15+Input!S2363*ScoringModel!$B$16+Input!T2363*ScoringModel!$B$17+Input!U2363*ScoringModel!$B$18+Input!V2363*ScoringModel!$B$19+Input!W2363*ScoringModel!$B$20)*0.01,"")</f>
        <v/>
      </c>
      <c r="P2363" s="66" t="str">
        <f>IF(A2363&lt;&gt;"",(Input!X2363*ScoringModel!$B$24+Input!Y2363*ScoringModel!$B$25+Input!Z2363*ScoringModel!$B$26+Input!AA2363*ScoringModel!$B$27+Input!AB2363*ScoringModel!$B$28+Input!AC2363*ScoringModel!$B$29+Input!AD2363*ScoringModel!$B$30)*0.01,"")</f>
        <v/>
      </c>
    </row>
    <row r="2364" spans="1:16" x14ac:dyDescent="0.25">
      <c r="A2364" s="154" t="str">
        <f>IF(Input!A2364&lt;&gt;"",Input!A2364,"")</f>
        <v/>
      </c>
      <c r="B2364" s="154" t="str">
        <f>IF(Input!D2364&lt;&gt;"",CONCATENATE(Input!D2364,", ",Input!C2364),"")</f>
        <v/>
      </c>
      <c r="C2364" s="154" t="str">
        <f>IF(Input!E2364&lt;&gt;"",Input!E2364,"")</f>
        <v/>
      </c>
      <c r="D2364" s="155" t="str">
        <f>IF(Input!F2364&lt;&gt;"",Input!F2364,"")</f>
        <v/>
      </c>
      <c r="E2364" s="154" t="str">
        <f>IF(Input!I2364&lt;&gt;"",CONCATENATE(Input!I2364,", ",LEFT(Input!H2364,1)),"")</f>
        <v/>
      </c>
      <c r="F2364" s="156"/>
      <c r="G2364" s="157" t="str">
        <f t="shared" si="36"/>
        <v/>
      </c>
      <c r="H2364" s="154" t="str">
        <f>IF(A2364&lt;&gt;"",VLOOKUP(G2364,ScoreRanges!$C$4:$E$8,3),"")</f>
        <v/>
      </c>
      <c r="I2364" s="156"/>
      <c r="J2364" s="129" t="str">
        <f>IF(AND(ConversionTable!$F$2&lt;&gt;"",A2364&lt;&gt;""),VLOOKUP(G2364,ConversionTable!B$2:D$402,3),"")</f>
        <v/>
      </c>
      <c r="K2364" s="66" t="str">
        <f>IF(AND(ConversionTable!$F$2&lt;&gt;"",A2364&lt;&gt;""),VLOOKUP(J2364,ConversionTable!I$4:K$7,3),"")</f>
        <v/>
      </c>
      <c r="M2364" s="66" t="str">
        <f>IF(A2364&lt;&gt;"",(Input!AE2364*ScoringModel!$B$11+Input!AF2364*ScoringModel!$B$21+Input!AG2364*ScoringModel!$B$31)*0.01,"")</f>
        <v/>
      </c>
      <c r="N2364" s="66" t="str">
        <f>IF(A2364&lt;&gt;"",(Input!J2364*ScoringModel!$B$4+Input!K2364*ScoringModel!$B$5+Input!L2364*ScoringModel!$B$6+Input!M2364*ScoringModel!$B$7+Input!N2364*ScoringModel!$B$8+Input!O2364*ScoringModel!$B$9+Input!P2364*ScoringModel!$B$10)*0.01,"")</f>
        <v/>
      </c>
      <c r="O2364" s="66" t="str">
        <f>IF(A2364&lt;&gt;"",(Input!Q2364*ScoringModel!$B$14+Input!R2364*ScoringModel!$B$15+Input!S2364*ScoringModel!$B$16+Input!T2364*ScoringModel!$B$17+Input!U2364*ScoringModel!$B$18+Input!V2364*ScoringModel!$B$19+Input!W2364*ScoringModel!$B$20)*0.01,"")</f>
        <v/>
      </c>
      <c r="P2364" s="66" t="str">
        <f>IF(A2364&lt;&gt;"",(Input!X2364*ScoringModel!$B$24+Input!Y2364*ScoringModel!$B$25+Input!Z2364*ScoringModel!$B$26+Input!AA2364*ScoringModel!$B$27+Input!AB2364*ScoringModel!$B$28+Input!AC2364*ScoringModel!$B$29+Input!AD2364*ScoringModel!$B$30)*0.01,"")</f>
        <v/>
      </c>
    </row>
    <row r="2365" spans="1:16" x14ac:dyDescent="0.25">
      <c r="A2365" s="154" t="str">
        <f>IF(Input!A2365&lt;&gt;"",Input!A2365,"")</f>
        <v/>
      </c>
      <c r="B2365" s="154" t="str">
        <f>IF(Input!D2365&lt;&gt;"",CONCATENATE(Input!D2365,", ",Input!C2365),"")</f>
        <v/>
      </c>
      <c r="C2365" s="154" t="str">
        <f>IF(Input!E2365&lt;&gt;"",Input!E2365,"")</f>
        <v/>
      </c>
      <c r="D2365" s="155" t="str">
        <f>IF(Input!F2365&lt;&gt;"",Input!F2365,"")</f>
        <v/>
      </c>
      <c r="E2365" s="154" t="str">
        <f>IF(Input!I2365&lt;&gt;"",CONCATENATE(Input!I2365,", ",LEFT(Input!H2365,1)),"")</f>
        <v/>
      </c>
      <c r="F2365" s="156"/>
      <c r="G2365" s="157" t="str">
        <f t="shared" si="36"/>
        <v/>
      </c>
      <c r="H2365" s="154" t="str">
        <f>IF(A2365&lt;&gt;"",VLOOKUP(G2365,ScoreRanges!$C$4:$E$8,3),"")</f>
        <v/>
      </c>
      <c r="I2365" s="156"/>
      <c r="J2365" s="129" t="str">
        <f>IF(AND(ConversionTable!$F$2&lt;&gt;"",A2365&lt;&gt;""),VLOOKUP(G2365,ConversionTable!B$2:D$402,3),"")</f>
        <v/>
      </c>
      <c r="K2365" s="66" t="str">
        <f>IF(AND(ConversionTable!$F$2&lt;&gt;"",A2365&lt;&gt;""),VLOOKUP(J2365,ConversionTable!I$4:K$7,3),"")</f>
        <v/>
      </c>
      <c r="M2365" s="66" t="str">
        <f>IF(A2365&lt;&gt;"",(Input!AE2365*ScoringModel!$B$11+Input!AF2365*ScoringModel!$B$21+Input!AG2365*ScoringModel!$B$31)*0.01,"")</f>
        <v/>
      </c>
      <c r="N2365" s="66" t="str">
        <f>IF(A2365&lt;&gt;"",(Input!J2365*ScoringModel!$B$4+Input!K2365*ScoringModel!$B$5+Input!L2365*ScoringModel!$B$6+Input!M2365*ScoringModel!$B$7+Input!N2365*ScoringModel!$B$8+Input!O2365*ScoringModel!$B$9+Input!P2365*ScoringModel!$B$10)*0.01,"")</f>
        <v/>
      </c>
      <c r="O2365" s="66" t="str">
        <f>IF(A2365&lt;&gt;"",(Input!Q2365*ScoringModel!$B$14+Input!R2365*ScoringModel!$B$15+Input!S2365*ScoringModel!$B$16+Input!T2365*ScoringModel!$B$17+Input!U2365*ScoringModel!$B$18+Input!V2365*ScoringModel!$B$19+Input!W2365*ScoringModel!$B$20)*0.01,"")</f>
        <v/>
      </c>
      <c r="P2365" s="66" t="str">
        <f>IF(A2365&lt;&gt;"",(Input!X2365*ScoringModel!$B$24+Input!Y2365*ScoringModel!$B$25+Input!Z2365*ScoringModel!$B$26+Input!AA2365*ScoringModel!$B$27+Input!AB2365*ScoringModel!$B$28+Input!AC2365*ScoringModel!$B$29+Input!AD2365*ScoringModel!$B$30)*0.01,"")</f>
        <v/>
      </c>
    </row>
    <row r="2366" spans="1:16" x14ac:dyDescent="0.25">
      <c r="A2366" s="154" t="str">
        <f>IF(Input!A2366&lt;&gt;"",Input!A2366,"")</f>
        <v/>
      </c>
      <c r="B2366" s="154" t="str">
        <f>IF(Input!D2366&lt;&gt;"",CONCATENATE(Input!D2366,", ",Input!C2366),"")</f>
        <v/>
      </c>
      <c r="C2366" s="154" t="str">
        <f>IF(Input!E2366&lt;&gt;"",Input!E2366,"")</f>
        <v/>
      </c>
      <c r="D2366" s="155" t="str">
        <f>IF(Input!F2366&lt;&gt;"",Input!F2366,"")</f>
        <v/>
      </c>
      <c r="E2366" s="154" t="str">
        <f>IF(Input!I2366&lt;&gt;"",CONCATENATE(Input!I2366,", ",LEFT(Input!H2366,1)),"")</f>
        <v/>
      </c>
      <c r="F2366" s="156"/>
      <c r="G2366" s="157" t="str">
        <f t="shared" si="36"/>
        <v/>
      </c>
      <c r="H2366" s="154" t="str">
        <f>IF(A2366&lt;&gt;"",VLOOKUP(G2366,ScoreRanges!$C$4:$E$8,3),"")</f>
        <v/>
      </c>
      <c r="I2366" s="156"/>
      <c r="J2366" s="129" t="str">
        <f>IF(AND(ConversionTable!$F$2&lt;&gt;"",A2366&lt;&gt;""),VLOOKUP(G2366,ConversionTable!B$2:D$402,3),"")</f>
        <v/>
      </c>
      <c r="K2366" s="66" t="str">
        <f>IF(AND(ConversionTable!$F$2&lt;&gt;"",A2366&lt;&gt;""),VLOOKUP(J2366,ConversionTable!I$4:K$7,3),"")</f>
        <v/>
      </c>
      <c r="M2366" s="66" t="str">
        <f>IF(A2366&lt;&gt;"",(Input!AE2366*ScoringModel!$B$11+Input!AF2366*ScoringModel!$B$21+Input!AG2366*ScoringModel!$B$31)*0.01,"")</f>
        <v/>
      </c>
      <c r="N2366" s="66" t="str">
        <f>IF(A2366&lt;&gt;"",(Input!J2366*ScoringModel!$B$4+Input!K2366*ScoringModel!$B$5+Input!L2366*ScoringModel!$B$6+Input!M2366*ScoringModel!$B$7+Input!N2366*ScoringModel!$B$8+Input!O2366*ScoringModel!$B$9+Input!P2366*ScoringModel!$B$10)*0.01,"")</f>
        <v/>
      </c>
      <c r="O2366" s="66" t="str">
        <f>IF(A2366&lt;&gt;"",(Input!Q2366*ScoringModel!$B$14+Input!R2366*ScoringModel!$B$15+Input!S2366*ScoringModel!$B$16+Input!T2366*ScoringModel!$B$17+Input!U2366*ScoringModel!$B$18+Input!V2366*ScoringModel!$B$19+Input!W2366*ScoringModel!$B$20)*0.01,"")</f>
        <v/>
      </c>
      <c r="P2366" s="66" t="str">
        <f>IF(A2366&lt;&gt;"",(Input!X2366*ScoringModel!$B$24+Input!Y2366*ScoringModel!$B$25+Input!Z2366*ScoringModel!$B$26+Input!AA2366*ScoringModel!$B$27+Input!AB2366*ScoringModel!$B$28+Input!AC2366*ScoringModel!$B$29+Input!AD2366*ScoringModel!$B$30)*0.01,"")</f>
        <v/>
      </c>
    </row>
    <row r="2367" spans="1:16" x14ac:dyDescent="0.25">
      <c r="A2367" s="154" t="str">
        <f>IF(Input!A2367&lt;&gt;"",Input!A2367,"")</f>
        <v/>
      </c>
      <c r="B2367" s="154" t="str">
        <f>IF(Input!D2367&lt;&gt;"",CONCATENATE(Input!D2367,", ",Input!C2367),"")</f>
        <v/>
      </c>
      <c r="C2367" s="154" t="str">
        <f>IF(Input!E2367&lt;&gt;"",Input!E2367,"")</f>
        <v/>
      </c>
      <c r="D2367" s="155" t="str">
        <f>IF(Input!F2367&lt;&gt;"",Input!F2367,"")</f>
        <v/>
      </c>
      <c r="E2367" s="154" t="str">
        <f>IF(Input!I2367&lt;&gt;"",CONCATENATE(Input!I2367,", ",LEFT(Input!H2367,1)),"")</f>
        <v/>
      </c>
      <c r="F2367" s="156"/>
      <c r="G2367" s="157" t="str">
        <f t="shared" si="36"/>
        <v/>
      </c>
      <c r="H2367" s="154" t="str">
        <f>IF(A2367&lt;&gt;"",VLOOKUP(G2367,ScoreRanges!$C$4:$E$8,3),"")</f>
        <v/>
      </c>
      <c r="I2367" s="156"/>
      <c r="J2367" s="129" t="str">
        <f>IF(AND(ConversionTable!$F$2&lt;&gt;"",A2367&lt;&gt;""),VLOOKUP(G2367,ConversionTable!B$2:D$402,3),"")</f>
        <v/>
      </c>
      <c r="K2367" s="66" t="str">
        <f>IF(AND(ConversionTable!$F$2&lt;&gt;"",A2367&lt;&gt;""),VLOOKUP(J2367,ConversionTable!I$4:K$7,3),"")</f>
        <v/>
      </c>
      <c r="M2367" s="66" t="str">
        <f>IF(A2367&lt;&gt;"",(Input!AE2367*ScoringModel!$B$11+Input!AF2367*ScoringModel!$B$21+Input!AG2367*ScoringModel!$B$31)*0.01,"")</f>
        <v/>
      </c>
      <c r="N2367" s="66" t="str">
        <f>IF(A2367&lt;&gt;"",(Input!J2367*ScoringModel!$B$4+Input!K2367*ScoringModel!$B$5+Input!L2367*ScoringModel!$B$6+Input!M2367*ScoringModel!$B$7+Input!N2367*ScoringModel!$B$8+Input!O2367*ScoringModel!$B$9+Input!P2367*ScoringModel!$B$10)*0.01,"")</f>
        <v/>
      </c>
      <c r="O2367" s="66" t="str">
        <f>IF(A2367&lt;&gt;"",(Input!Q2367*ScoringModel!$B$14+Input!R2367*ScoringModel!$B$15+Input!S2367*ScoringModel!$B$16+Input!T2367*ScoringModel!$B$17+Input!U2367*ScoringModel!$B$18+Input!V2367*ScoringModel!$B$19+Input!W2367*ScoringModel!$B$20)*0.01,"")</f>
        <v/>
      </c>
      <c r="P2367" s="66" t="str">
        <f>IF(A2367&lt;&gt;"",(Input!X2367*ScoringModel!$B$24+Input!Y2367*ScoringModel!$B$25+Input!Z2367*ScoringModel!$B$26+Input!AA2367*ScoringModel!$B$27+Input!AB2367*ScoringModel!$B$28+Input!AC2367*ScoringModel!$B$29+Input!AD2367*ScoringModel!$B$30)*0.01,"")</f>
        <v/>
      </c>
    </row>
    <row r="2368" spans="1:16" x14ac:dyDescent="0.25">
      <c r="A2368" s="154" t="str">
        <f>IF(Input!A2368&lt;&gt;"",Input!A2368,"")</f>
        <v/>
      </c>
      <c r="B2368" s="154" t="str">
        <f>IF(Input!D2368&lt;&gt;"",CONCATENATE(Input!D2368,", ",Input!C2368),"")</f>
        <v/>
      </c>
      <c r="C2368" s="154" t="str">
        <f>IF(Input!E2368&lt;&gt;"",Input!E2368,"")</f>
        <v/>
      </c>
      <c r="D2368" s="155" t="str">
        <f>IF(Input!F2368&lt;&gt;"",Input!F2368,"")</f>
        <v/>
      </c>
      <c r="E2368" s="154" t="str">
        <f>IF(Input!I2368&lt;&gt;"",CONCATENATE(Input!I2368,", ",LEFT(Input!H2368,1)),"")</f>
        <v/>
      </c>
      <c r="F2368" s="156"/>
      <c r="G2368" s="157" t="str">
        <f t="shared" si="36"/>
        <v/>
      </c>
      <c r="H2368" s="154" t="str">
        <f>IF(A2368&lt;&gt;"",VLOOKUP(G2368,ScoreRanges!$C$4:$E$8,3),"")</f>
        <v/>
      </c>
      <c r="I2368" s="156"/>
      <c r="J2368" s="129" t="str">
        <f>IF(AND(ConversionTable!$F$2&lt;&gt;"",A2368&lt;&gt;""),VLOOKUP(G2368,ConversionTable!B$2:D$402,3),"")</f>
        <v/>
      </c>
      <c r="K2368" s="66" t="str">
        <f>IF(AND(ConversionTable!$F$2&lt;&gt;"",A2368&lt;&gt;""),VLOOKUP(J2368,ConversionTable!I$4:K$7,3),"")</f>
        <v/>
      </c>
      <c r="M2368" s="66" t="str">
        <f>IF(A2368&lt;&gt;"",(Input!AE2368*ScoringModel!$B$11+Input!AF2368*ScoringModel!$B$21+Input!AG2368*ScoringModel!$B$31)*0.01,"")</f>
        <v/>
      </c>
      <c r="N2368" s="66" t="str">
        <f>IF(A2368&lt;&gt;"",(Input!J2368*ScoringModel!$B$4+Input!K2368*ScoringModel!$B$5+Input!L2368*ScoringModel!$B$6+Input!M2368*ScoringModel!$B$7+Input!N2368*ScoringModel!$B$8+Input!O2368*ScoringModel!$B$9+Input!P2368*ScoringModel!$B$10)*0.01,"")</f>
        <v/>
      </c>
      <c r="O2368" s="66" t="str">
        <f>IF(A2368&lt;&gt;"",(Input!Q2368*ScoringModel!$B$14+Input!R2368*ScoringModel!$B$15+Input!S2368*ScoringModel!$B$16+Input!T2368*ScoringModel!$B$17+Input!U2368*ScoringModel!$B$18+Input!V2368*ScoringModel!$B$19+Input!W2368*ScoringModel!$B$20)*0.01,"")</f>
        <v/>
      </c>
      <c r="P2368" s="66" t="str">
        <f>IF(A2368&lt;&gt;"",(Input!X2368*ScoringModel!$B$24+Input!Y2368*ScoringModel!$B$25+Input!Z2368*ScoringModel!$B$26+Input!AA2368*ScoringModel!$B$27+Input!AB2368*ScoringModel!$B$28+Input!AC2368*ScoringModel!$B$29+Input!AD2368*ScoringModel!$B$30)*0.01,"")</f>
        <v/>
      </c>
    </row>
    <row r="2369" spans="1:16" x14ac:dyDescent="0.25">
      <c r="A2369" s="154" t="str">
        <f>IF(Input!A2369&lt;&gt;"",Input!A2369,"")</f>
        <v/>
      </c>
      <c r="B2369" s="154" t="str">
        <f>IF(Input!D2369&lt;&gt;"",CONCATENATE(Input!D2369,", ",Input!C2369),"")</f>
        <v/>
      </c>
      <c r="C2369" s="154" t="str">
        <f>IF(Input!E2369&lt;&gt;"",Input!E2369,"")</f>
        <v/>
      </c>
      <c r="D2369" s="155" t="str">
        <f>IF(Input!F2369&lt;&gt;"",Input!F2369,"")</f>
        <v/>
      </c>
      <c r="E2369" s="154" t="str">
        <f>IF(Input!I2369&lt;&gt;"",CONCATENATE(Input!I2369,", ",LEFT(Input!H2369,1)),"")</f>
        <v/>
      </c>
      <c r="F2369" s="156"/>
      <c r="G2369" s="157" t="str">
        <f t="shared" si="36"/>
        <v/>
      </c>
      <c r="H2369" s="154" t="str">
        <f>IF(A2369&lt;&gt;"",VLOOKUP(G2369,ScoreRanges!$C$4:$E$8,3),"")</f>
        <v/>
      </c>
      <c r="I2369" s="156"/>
      <c r="J2369" s="129" t="str">
        <f>IF(AND(ConversionTable!$F$2&lt;&gt;"",A2369&lt;&gt;""),VLOOKUP(G2369,ConversionTable!B$2:D$402,3),"")</f>
        <v/>
      </c>
      <c r="K2369" s="66" t="str">
        <f>IF(AND(ConversionTable!$F$2&lt;&gt;"",A2369&lt;&gt;""),VLOOKUP(J2369,ConversionTable!I$4:K$7,3),"")</f>
        <v/>
      </c>
      <c r="M2369" s="66" t="str">
        <f>IF(A2369&lt;&gt;"",(Input!AE2369*ScoringModel!$B$11+Input!AF2369*ScoringModel!$B$21+Input!AG2369*ScoringModel!$B$31)*0.01,"")</f>
        <v/>
      </c>
      <c r="N2369" s="66" t="str">
        <f>IF(A2369&lt;&gt;"",(Input!J2369*ScoringModel!$B$4+Input!K2369*ScoringModel!$B$5+Input!L2369*ScoringModel!$B$6+Input!M2369*ScoringModel!$B$7+Input!N2369*ScoringModel!$B$8+Input!O2369*ScoringModel!$B$9+Input!P2369*ScoringModel!$B$10)*0.01,"")</f>
        <v/>
      </c>
      <c r="O2369" s="66" t="str">
        <f>IF(A2369&lt;&gt;"",(Input!Q2369*ScoringModel!$B$14+Input!R2369*ScoringModel!$B$15+Input!S2369*ScoringModel!$B$16+Input!T2369*ScoringModel!$B$17+Input!U2369*ScoringModel!$B$18+Input!V2369*ScoringModel!$B$19+Input!W2369*ScoringModel!$B$20)*0.01,"")</f>
        <v/>
      </c>
      <c r="P2369" s="66" t="str">
        <f>IF(A2369&lt;&gt;"",(Input!X2369*ScoringModel!$B$24+Input!Y2369*ScoringModel!$B$25+Input!Z2369*ScoringModel!$B$26+Input!AA2369*ScoringModel!$B$27+Input!AB2369*ScoringModel!$B$28+Input!AC2369*ScoringModel!$B$29+Input!AD2369*ScoringModel!$B$30)*0.01,"")</f>
        <v/>
      </c>
    </row>
    <row r="2370" spans="1:16" x14ac:dyDescent="0.25">
      <c r="A2370" s="154" t="str">
        <f>IF(Input!A2370&lt;&gt;"",Input!A2370,"")</f>
        <v/>
      </c>
      <c r="B2370" s="154" t="str">
        <f>IF(Input!D2370&lt;&gt;"",CONCATENATE(Input!D2370,", ",Input!C2370),"")</f>
        <v/>
      </c>
      <c r="C2370" s="154" t="str">
        <f>IF(Input!E2370&lt;&gt;"",Input!E2370,"")</f>
        <v/>
      </c>
      <c r="D2370" s="155" t="str">
        <f>IF(Input!F2370&lt;&gt;"",Input!F2370,"")</f>
        <v/>
      </c>
      <c r="E2370" s="154" t="str">
        <f>IF(Input!I2370&lt;&gt;"",CONCATENATE(Input!I2370,", ",LEFT(Input!H2370,1)),"")</f>
        <v/>
      </c>
      <c r="F2370" s="156"/>
      <c r="G2370" s="157" t="str">
        <f t="shared" ref="G2370:G2433" si="37">IF(A2370&lt;&gt;"",SUM(M2370:P2370),"")</f>
        <v/>
      </c>
      <c r="H2370" s="154" t="str">
        <f>IF(A2370&lt;&gt;"",VLOOKUP(G2370,ScoreRanges!$C$4:$E$8,3),"")</f>
        <v/>
      </c>
      <c r="I2370" s="156"/>
      <c r="J2370" s="129" t="str">
        <f>IF(AND(ConversionTable!$F$2&lt;&gt;"",A2370&lt;&gt;""),VLOOKUP(G2370,ConversionTable!B$2:D$402,3),"")</f>
        <v/>
      </c>
      <c r="K2370" s="66" t="str">
        <f>IF(AND(ConversionTable!$F$2&lt;&gt;"",A2370&lt;&gt;""),VLOOKUP(J2370,ConversionTable!I$4:K$7,3),"")</f>
        <v/>
      </c>
      <c r="M2370" s="66" t="str">
        <f>IF(A2370&lt;&gt;"",(Input!AE2370*ScoringModel!$B$11+Input!AF2370*ScoringModel!$B$21+Input!AG2370*ScoringModel!$B$31)*0.01,"")</f>
        <v/>
      </c>
      <c r="N2370" s="66" t="str">
        <f>IF(A2370&lt;&gt;"",(Input!J2370*ScoringModel!$B$4+Input!K2370*ScoringModel!$B$5+Input!L2370*ScoringModel!$B$6+Input!M2370*ScoringModel!$B$7+Input!N2370*ScoringModel!$B$8+Input!O2370*ScoringModel!$B$9+Input!P2370*ScoringModel!$B$10)*0.01,"")</f>
        <v/>
      </c>
      <c r="O2370" s="66" t="str">
        <f>IF(A2370&lt;&gt;"",(Input!Q2370*ScoringModel!$B$14+Input!R2370*ScoringModel!$B$15+Input!S2370*ScoringModel!$B$16+Input!T2370*ScoringModel!$B$17+Input!U2370*ScoringModel!$B$18+Input!V2370*ScoringModel!$B$19+Input!W2370*ScoringModel!$B$20)*0.01,"")</f>
        <v/>
      </c>
      <c r="P2370" s="66" t="str">
        <f>IF(A2370&lt;&gt;"",(Input!X2370*ScoringModel!$B$24+Input!Y2370*ScoringModel!$B$25+Input!Z2370*ScoringModel!$B$26+Input!AA2370*ScoringModel!$B$27+Input!AB2370*ScoringModel!$B$28+Input!AC2370*ScoringModel!$B$29+Input!AD2370*ScoringModel!$B$30)*0.01,"")</f>
        <v/>
      </c>
    </row>
    <row r="2371" spans="1:16" x14ac:dyDescent="0.25">
      <c r="A2371" s="154" t="str">
        <f>IF(Input!A2371&lt;&gt;"",Input!A2371,"")</f>
        <v/>
      </c>
      <c r="B2371" s="154" t="str">
        <f>IF(Input!D2371&lt;&gt;"",CONCATENATE(Input!D2371,", ",Input!C2371),"")</f>
        <v/>
      </c>
      <c r="C2371" s="154" t="str">
        <f>IF(Input!E2371&lt;&gt;"",Input!E2371,"")</f>
        <v/>
      </c>
      <c r="D2371" s="155" t="str">
        <f>IF(Input!F2371&lt;&gt;"",Input!F2371,"")</f>
        <v/>
      </c>
      <c r="E2371" s="154" t="str">
        <f>IF(Input!I2371&lt;&gt;"",CONCATENATE(Input!I2371,", ",LEFT(Input!H2371,1)),"")</f>
        <v/>
      </c>
      <c r="F2371" s="156"/>
      <c r="G2371" s="157" t="str">
        <f t="shared" si="37"/>
        <v/>
      </c>
      <c r="H2371" s="154" t="str">
        <f>IF(A2371&lt;&gt;"",VLOOKUP(G2371,ScoreRanges!$C$4:$E$8,3),"")</f>
        <v/>
      </c>
      <c r="I2371" s="156"/>
      <c r="J2371" s="129" t="str">
        <f>IF(AND(ConversionTable!$F$2&lt;&gt;"",A2371&lt;&gt;""),VLOOKUP(G2371,ConversionTable!B$2:D$402,3),"")</f>
        <v/>
      </c>
      <c r="K2371" s="66" t="str">
        <f>IF(AND(ConversionTable!$F$2&lt;&gt;"",A2371&lt;&gt;""),VLOOKUP(J2371,ConversionTable!I$4:K$7,3),"")</f>
        <v/>
      </c>
      <c r="M2371" s="66" t="str">
        <f>IF(A2371&lt;&gt;"",(Input!AE2371*ScoringModel!$B$11+Input!AF2371*ScoringModel!$B$21+Input!AG2371*ScoringModel!$B$31)*0.01,"")</f>
        <v/>
      </c>
      <c r="N2371" s="66" t="str">
        <f>IF(A2371&lt;&gt;"",(Input!J2371*ScoringModel!$B$4+Input!K2371*ScoringModel!$B$5+Input!L2371*ScoringModel!$B$6+Input!M2371*ScoringModel!$B$7+Input!N2371*ScoringModel!$B$8+Input!O2371*ScoringModel!$B$9+Input!P2371*ScoringModel!$B$10)*0.01,"")</f>
        <v/>
      </c>
      <c r="O2371" s="66" t="str">
        <f>IF(A2371&lt;&gt;"",(Input!Q2371*ScoringModel!$B$14+Input!R2371*ScoringModel!$B$15+Input!S2371*ScoringModel!$B$16+Input!T2371*ScoringModel!$B$17+Input!U2371*ScoringModel!$B$18+Input!V2371*ScoringModel!$B$19+Input!W2371*ScoringModel!$B$20)*0.01,"")</f>
        <v/>
      </c>
      <c r="P2371" s="66" t="str">
        <f>IF(A2371&lt;&gt;"",(Input!X2371*ScoringModel!$B$24+Input!Y2371*ScoringModel!$B$25+Input!Z2371*ScoringModel!$B$26+Input!AA2371*ScoringModel!$B$27+Input!AB2371*ScoringModel!$B$28+Input!AC2371*ScoringModel!$B$29+Input!AD2371*ScoringModel!$B$30)*0.01,"")</f>
        <v/>
      </c>
    </row>
    <row r="2372" spans="1:16" x14ac:dyDescent="0.25">
      <c r="A2372" s="154" t="str">
        <f>IF(Input!A2372&lt;&gt;"",Input!A2372,"")</f>
        <v/>
      </c>
      <c r="B2372" s="154" t="str">
        <f>IF(Input!D2372&lt;&gt;"",CONCATENATE(Input!D2372,", ",Input!C2372),"")</f>
        <v/>
      </c>
      <c r="C2372" s="154" t="str">
        <f>IF(Input!E2372&lt;&gt;"",Input!E2372,"")</f>
        <v/>
      </c>
      <c r="D2372" s="155" t="str">
        <f>IF(Input!F2372&lt;&gt;"",Input!F2372,"")</f>
        <v/>
      </c>
      <c r="E2372" s="154" t="str">
        <f>IF(Input!I2372&lt;&gt;"",CONCATENATE(Input!I2372,", ",LEFT(Input!H2372,1)),"")</f>
        <v/>
      </c>
      <c r="F2372" s="156"/>
      <c r="G2372" s="157" t="str">
        <f t="shared" si="37"/>
        <v/>
      </c>
      <c r="H2372" s="154" t="str">
        <f>IF(A2372&lt;&gt;"",VLOOKUP(G2372,ScoreRanges!$C$4:$E$8,3),"")</f>
        <v/>
      </c>
      <c r="I2372" s="156"/>
      <c r="J2372" s="129" t="str">
        <f>IF(AND(ConversionTable!$F$2&lt;&gt;"",A2372&lt;&gt;""),VLOOKUP(G2372,ConversionTable!B$2:D$402,3),"")</f>
        <v/>
      </c>
      <c r="K2372" s="66" t="str">
        <f>IF(AND(ConversionTable!$F$2&lt;&gt;"",A2372&lt;&gt;""),VLOOKUP(J2372,ConversionTable!I$4:K$7,3),"")</f>
        <v/>
      </c>
      <c r="M2372" s="66" t="str">
        <f>IF(A2372&lt;&gt;"",(Input!AE2372*ScoringModel!$B$11+Input!AF2372*ScoringModel!$B$21+Input!AG2372*ScoringModel!$B$31)*0.01,"")</f>
        <v/>
      </c>
      <c r="N2372" s="66" t="str">
        <f>IF(A2372&lt;&gt;"",(Input!J2372*ScoringModel!$B$4+Input!K2372*ScoringModel!$B$5+Input!L2372*ScoringModel!$B$6+Input!M2372*ScoringModel!$B$7+Input!N2372*ScoringModel!$B$8+Input!O2372*ScoringModel!$B$9+Input!P2372*ScoringModel!$B$10)*0.01,"")</f>
        <v/>
      </c>
      <c r="O2372" s="66" t="str">
        <f>IF(A2372&lt;&gt;"",(Input!Q2372*ScoringModel!$B$14+Input!R2372*ScoringModel!$B$15+Input!S2372*ScoringModel!$B$16+Input!T2372*ScoringModel!$B$17+Input!U2372*ScoringModel!$B$18+Input!V2372*ScoringModel!$B$19+Input!W2372*ScoringModel!$B$20)*0.01,"")</f>
        <v/>
      </c>
      <c r="P2372" s="66" t="str">
        <f>IF(A2372&lt;&gt;"",(Input!X2372*ScoringModel!$B$24+Input!Y2372*ScoringModel!$B$25+Input!Z2372*ScoringModel!$B$26+Input!AA2372*ScoringModel!$B$27+Input!AB2372*ScoringModel!$B$28+Input!AC2372*ScoringModel!$B$29+Input!AD2372*ScoringModel!$B$30)*0.01,"")</f>
        <v/>
      </c>
    </row>
    <row r="2373" spans="1:16" x14ac:dyDescent="0.25">
      <c r="A2373" s="154" t="str">
        <f>IF(Input!A2373&lt;&gt;"",Input!A2373,"")</f>
        <v/>
      </c>
      <c r="B2373" s="154" t="str">
        <f>IF(Input!D2373&lt;&gt;"",CONCATENATE(Input!D2373,", ",Input!C2373),"")</f>
        <v/>
      </c>
      <c r="C2373" s="154" t="str">
        <f>IF(Input!E2373&lt;&gt;"",Input!E2373,"")</f>
        <v/>
      </c>
      <c r="D2373" s="155" t="str">
        <f>IF(Input!F2373&lt;&gt;"",Input!F2373,"")</f>
        <v/>
      </c>
      <c r="E2373" s="154" t="str">
        <f>IF(Input!I2373&lt;&gt;"",CONCATENATE(Input!I2373,", ",LEFT(Input!H2373,1)),"")</f>
        <v/>
      </c>
      <c r="F2373" s="156"/>
      <c r="G2373" s="157" t="str">
        <f t="shared" si="37"/>
        <v/>
      </c>
      <c r="H2373" s="154" t="str">
        <f>IF(A2373&lt;&gt;"",VLOOKUP(G2373,ScoreRanges!$C$4:$E$8,3),"")</f>
        <v/>
      </c>
      <c r="I2373" s="156"/>
      <c r="J2373" s="129" t="str">
        <f>IF(AND(ConversionTable!$F$2&lt;&gt;"",A2373&lt;&gt;""),VLOOKUP(G2373,ConversionTable!B$2:D$402,3),"")</f>
        <v/>
      </c>
      <c r="K2373" s="66" t="str">
        <f>IF(AND(ConversionTable!$F$2&lt;&gt;"",A2373&lt;&gt;""),VLOOKUP(J2373,ConversionTable!I$4:K$7,3),"")</f>
        <v/>
      </c>
      <c r="M2373" s="66" t="str">
        <f>IF(A2373&lt;&gt;"",(Input!AE2373*ScoringModel!$B$11+Input!AF2373*ScoringModel!$B$21+Input!AG2373*ScoringModel!$B$31)*0.01,"")</f>
        <v/>
      </c>
      <c r="N2373" s="66" t="str">
        <f>IF(A2373&lt;&gt;"",(Input!J2373*ScoringModel!$B$4+Input!K2373*ScoringModel!$B$5+Input!L2373*ScoringModel!$B$6+Input!M2373*ScoringModel!$B$7+Input!N2373*ScoringModel!$B$8+Input!O2373*ScoringModel!$B$9+Input!P2373*ScoringModel!$B$10)*0.01,"")</f>
        <v/>
      </c>
      <c r="O2373" s="66" t="str">
        <f>IF(A2373&lt;&gt;"",(Input!Q2373*ScoringModel!$B$14+Input!R2373*ScoringModel!$B$15+Input!S2373*ScoringModel!$B$16+Input!T2373*ScoringModel!$B$17+Input!U2373*ScoringModel!$B$18+Input!V2373*ScoringModel!$B$19+Input!W2373*ScoringModel!$B$20)*0.01,"")</f>
        <v/>
      </c>
      <c r="P2373" s="66" t="str">
        <f>IF(A2373&lt;&gt;"",(Input!X2373*ScoringModel!$B$24+Input!Y2373*ScoringModel!$B$25+Input!Z2373*ScoringModel!$B$26+Input!AA2373*ScoringModel!$B$27+Input!AB2373*ScoringModel!$B$28+Input!AC2373*ScoringModel!$B$29+Input!AD2373*ScoringModel!$B$30)*0.01,"")</f>
        <v/>
      </c>
    </row>
    <row r="2374" spans="1:16" x14ac:dyDescent="0.25">
      <c r="A2374" s="154" t="str">
        <f>IF(Input!A2374&lt;&gt;"",Input!A2374,"")</f>
        <v/>
      </c>
      <c r="B2374" s="154" t="str">
        <f>IF(Input!D2374&lt;&gt;"",CONCATENATE(Input!D2374,", ",Input!C2374),"")</f>
        <v/>
      </c>
      <c r="C2374" s="154" t="str">
        <f>IF(Input!E2374&lt;&gt;"",Input!E2374,"")</f>
        <v/>
      </c>
      <c r="D2374" s="155" t="str">
        <f>IF(Input!F2374&lt;&gt;"",Input!F2374,"")</f>
        <v/>
      </c>
      <c r="E2374" s="154" t="str">
        <f>IF(Input!I2374&lt;&gt;"",CONCATENATE(Input!I2374,", ",LEFT(Input!H2374,1)),"")</f>
        <v/>
      </c>
      <c r="F2374" s="156"/>
      <c r="G2374" s="157" t="str">
        <f t="shared" si="37"/>
        <v/>
      </c>
      <c r="H2374" s="154" t="str">
        <f>IF(A2374&lt;&gt;"",VLOOKUP(G2374,ScoreRanges!$C$4:$E$8,3),"")</f>
        <v/>
      </c>
      <c r="I2374" s="156"/>
      <c r="J2374" s="129" t="str">
        <f>IF(AND(ConversionTable!$F$2&lt;&gt;"",A2374&lt;&gt;""),VLOOKUP(G2374,ConversionTable!B$2:D$402,3),"")</f>
        <v/>
      </c>
      <c r="K2374" s="66" t="str">
        <f>IF(AND(ConversionTable!$F$2&lt;&gt;"",A2374&lt;&gt;""),VLOOKUP(J2374,ConversionTable!I$4:K$7,3),"")</f>
        <v/>
      </c>
      <c r="M2374" s="66" t="str">
        <f>IF(A2374&lt;&gt;"",(Input!AE2374*ScoringModel!$B$11+Input!AF2374*ScoringModel!$B$21+Input!AG2374*ScoringModel!$B$31)*0.01,"")</f>
        <v/>
      </c>
      <c r="N2374" s="66" t="str">
        <f>IF(A2374&lt;&gt;"",(Input!J2374*ScoringModel!$B$4+Input!K2374*ScoringModel!$B$5+Input!L2374*ScoringModel!$B$6+Input!M2374*ScoringModel!$B$7+Input!N2374*ScoringModel!$B$8+Input!O2374*ScoringModel!$B$9+Input!P2374*ScoringModel!$B$10)*0.01,"")</f>
        <v/>
      </c>
      <c r="O2374" s="66" t="str">
        <f>IF(A2374&lt;&gt;"",(Input!Q2374*ScoringModel!$B$14+Input!R2374*ScoringModel!$B$15+Input!S2374*ScoringModel!$B$16+Input!T2374*ScoringModel!$B$17+Input!U2374*ScoringModel!$B$18+Input!V2374*ScoringModel!$B$19+Input!W2374*ScoringModel!$B$20)*0.01,"")</f>
        <v/>
      </c>
      <c r="P2374" s="66" t="str">
        <f>IF(A2374&lt;&gt;"",(Input!X2374*ScoringModel!$B$24+Input!Y2374*ScoringModel!$B$25+Input!Z2374*ScoringModel!$B$26+Input!AA2374*ScoringModel!$B$27+Input!AB2374*ScoringModel!$B$28+Input!AC2374*ScoringModel!$B$29+Input!AD2374*ScoringModel!$B$30)*0.01,"")</f>
        <v/>
      </c>
    </row>
    <row r="2375" spans="1:16" x14ac:dyDescent="0.25">
      <c r="A2375" s="154" t="str">
        <f>IF(Input!A2375&lt;&gt;"",Input!A2375,"")</f>
        <v/>
      </c>
      <c r="B2375" s="154" t="str">
        <f>IF(Input!D2375&lt;&gt;"",CONCATENATE(Input!D2375,", ",Input!C2375),"")</f>
        <v/>
      </c>
      <c r="C2375" s="154" t="str">
        <f>IF(Input!E2375&lt;&gt;"",Input!E2375,"")</f>
        <v/>
      </c>
      <c r="D2375" s="155" t="str">
        <f>IF(Input!F2375&lt;&gt;"",Input!F2375,"")</f>
        <v/>
      </c>
      <c r="E2375" s="154" t="str">
        <f>IF(Input!I2375&lt;&gt;"",CONCATENATE(Input!I2375,", ",LEFT(Input!H2375,1)),"")</f>
        <v/>
      </c>
      <c r="F2375" s="156"/>
      <c r="G2375" s="157" t="str">
        <f t="shared" si="37"/>
        <v/>
      </c>
      <c r="H2375" s="154" t="str">
        <f>IF(A2375&lt;&gt;"",VLOOKUP(G2375,ScoreRanges!$C$4:$E$8,3),"")</f>
        <v/>
      </c>
      <c r="I2375" s="156"/>
      <c r="J2375" s="129" t="str">
        <f>IF(AND(ConversionTable!$F$2&lt;&gt;"",A2375&lt;&gt;""),VLOOKUP(G2375,ConversionTable!B$2:D$402,3),"")</f>
        <v/>
      </c>
      <c r="K2375" s="66" t="str">
        <f>IF(AND(ConversionTable!$F$2&lt;&gt;"",A2375&lt;&gt;""),VLOOKUP(J2375,ConversionTable!I$4:K$7,3),"")</f>
        <v/>
      </c>
      <c r="M2375" s="66" t="str">
        <f>IF(A2375&lt;&gt;"",(Input!AE2375*ScoringModel!$B$11+Input!AF2375*ScoringModel!$B$21+Input!AG2375*ScoringModel!$B$31)*0.01,"")</f>
        <v/>
      </c>
      <c r="N2375" s="66" t="str">
        <f>IF(A2375&lt;&gt;"",(Input!J2375*ScoringModel!$B$4+Input!K2375*ScoringModel!$B$5+Input!L2375*ScoringModel!$B$6+Input!M2375*ScoringModel!$B$7+Input!N2375*ScoringModel!$B$8+Input!O2375*ScoringModel!$B$9+Input!P2375*ScoringModel!$B$10)*0.01,"")</f>
        <v/>
      </c>
      <c r="O2375" s="66" t="str">
        <f>IF(A2375&lt;&gt;"",(Input!Q2375*ScoringModel!$B$14+Input!R2375*ScoringModel!$B$15+Input!S2375*ScoringModel!$B$16+Input!T2375*ScoringModel!$B$17+Input!U2375*ScoringModel!$B$18+Input!V2375*ScoringModel!$B$19+Input!W2375*ScoringModel!$B$20)*0.01,"")</f>
        <v/>
      </c>
      <c r="P2375" s="66" t="str">
        <f>IF(A2375&lt;&gt;"",(Input!X2375*ScoringModel!$B$24+Input!Y2375*ScoringModel!$B$25+Input!Z2375*ScoringModel!$B$26+Input!AA2375*ScoringModel!$B$27+Input!AB2375*ScoringModel!$B$28+Input!AC2375*ScoringModel!$B$29+Input!AD2375*ScoringModel!$B$30)*0.01,"")</f>
        <v/>
      </c>
    </row>
    <row r="2376" spans="1:16" x14ac:dyDescent="0.25">
      <c r="A2376" s="154" t="str">
        <f>IF(Input!A2376&lt;&gt;"",Input!A2376,"")</f>
        <v/>
      </c>
      <c r="B2376" s="154" t="str">
        <f>IF(Input!D2376&lt;&gt;"",CONCATENATE(Input!D2376,", ",Input!C2376),"")</f>
        <v/>
      </c>
      <c r="C2376" s="154" t="str">
        <f>IF(Input!E2376&lt;&gt;"",Input!E2376,"")</f>
        <v/>
      </c>
      <c r="D2376" s="155" t="str">
        <f>IF(Input!F2376&lt;&gt;"",Input!F2376,"")</f>
        <v/>
      </c>
      <c r="E2376" s="154" t="str">
        <f>IF(Input!I2376&lt;&gt;"",CONCATENATE(Input!I2376,", ",LEFT(Input!H2376,1)),"")</f>
        <v/>
      </c>
      <c r="F2376" s="156"/>
      <c r="G2376" s="157" t="str">
        <f t="shared" si="37"/>
        <v/>
      </c>
      <c r="H2376" s="154" t="str">
        <f>IF(A2376&lt;&gt;"",VLOOKUP(G2376,ScoreRanges!$C$4:$E$8,3),"")</f>
        <v/>
      </c>
      <c r="I2376" s="156"/>
      <c r="J2376" s="129" t="str">
        <f>IF(AND(ConversionTable!$F$2&lt;&gt;"",A2376&lt;&gt;""),VLOOKUP(G2376,ConversionTable!B$2:D$402,3),"")</f>
        <v/>
      </c>
      <c r="K2376" s="66" t="str">
        <f>IF(AND(ConversionTable!$F$2&lt;&gt;"",A2376&lt;&gt;""),VLOOKUP(J2376,ConversionTable!I$4:K$7,3),"")</f>
        <v/>
      </c>
      <c r="M2376" s="66" t="str">
        <f>IF(A2376&lt;&gt;"",(Input!AE2376*ScoringModel!$B$11+Input!AF2376*ScoringModel!$B$21+Input!AG2376*ScoringModel!$B$31)*0.01,"")</f>
        <v/>
      </c>
      <c r="N2376" s="66" t="str">
        <f>IF(A2376&lt;&gt;"",(Input!J2376*ScoringModel!$B$4+Input!K2376*ScoringModel!$B$5+Input!L2376*ScoringModel!$B$6+Input!M2376*ScoringModel!$B$7+Input!N2376*ScoringModel!$B$8+Input!O2376*ScoringModel!$B$9+Input!P2376*ScoringModel!$B$10)*0.01,"")</f>
        <v/>
      </c>
      <c r="O2376" s="66" t="str">
        <f>IF(A2376&lt;&gt;"",(Input!Q2376*ScoringModel!$B$14+Input!R2376*ScoringModel!$B$15+Input!S2376*ScoringModel!$B$16+Input!T2376*ScoringModel!$B$17+Input!U2376*ScoringModel!$B$18+Input!V2376*ScoringModel!$B$19+Input!W2376*ScoringModel!$B$20)*0.01,"")</f>
        <v/>
      </c>
      <c r="P2376" s="66" t="str">
        <f>IF(A2376&lt;&gt;"",(Input!X2376*ScoringModel!$B$24+Input!Y2376*ScoringModel!$B$25+Input!Z2376*ScoringModel!$B$26+Input!AA2376*ScoringModel!$B$27+Input!AB2376*ScoringModel!$B$28+Input!AC2376*ScoringModel!$B$29+Input!AD2376*ScoringModel!$B$30)*0.01,"")</f>
        <v/>
      </c>
    </row>
    <row r="2377" spans="1:16" x14ac:dyDescent="0.25">
      <c r="A2377" s="154" t="str">
        <f>IF(Input!A2377&lt;&gt;"",Input!A2377,"")</f>
        <v/>
      </c>
      <c r="B2377" s="154" t="str">
        <f>IF(Input!D2377&lt;&gt;"",CONCATENATE(Input!D2377,", ",Input!C2377),"")</f>
        <v/>
      </c>
      <c r="C2377" s="154" t="str">
        <f>IF(Input!E2377&lt;&gt;"",Input!E2377,"")</f>
        <v/>
      </c>
      <c r="D2377" s="155" t="str">
        <f>IF(Input!F2377&lt;&gt;"",Input!F2377,"")</f>
        <v/>
      </c>
      <c r="E2377" s="154" t="str">
        <f>IF(Input!I2377&lt;&gt;"",CONCATENATE(Input!I2377,", ",LEFT(Input!H2377,1)),"")</f>
        <v/>
      </c>
      <c r="F2377" s="156"/>
      <c r="G2377" s="157" t="str">
        <f t="shared" si="37"/>
        <v/>
      </c>
      <c r="H2377" s="154" t="str">
        <f>IF(A2377&lt;&gt;"",VLOOKUP(G2377,ScoreRanges!$C$4:$E$8,3),"")</f>
        <v/>
      </c>
      <c r="I2377" s="156"/>
      <c r="J2377" s="129" t="str">
        <f>IF(AND(ConversionTable!$F$2&lt;&gt;"",A2377&lt;&gt;""),VLOOKUP(G2377,ConversionTable!B$2:D$402,3),"")</f>
        <v/>
      </c>
      <c r="K2377" s="66" t="str">
        <f>IF(AND(ConversionTable!$F$2&lt;&gt;"",A2377&lt;&gt;""),VLOOKUP(J2377,ConversionTable!I$4:K$7,3),"")</f>
        <v/>
      </c>
      <c r="M2377" s="66" t="str">
        <f>IF(A2377&lt;&gt;"",(Input!AE2377*ScoringModel!$B$11+Input!AF2377*ScoringModel!$B$21+Input!AG2377*ScoringModel!$B$31)*0.01,"")</f>
        <v/>
      </c>
      <c r="N2377" s="66" t="str">
        <f>IF(A2377&lt;&gt;"",(Input!J2377*ScoringModel!$B$4+Input!K2377*ScoringModel!$B$5+Input!L2377*ScoringModel!$B$6+Input!M2377*ScoringModel!$B$7+Input!N2377*ScoringModel!$B$8+Input!O2377*ScoringModel!$B$9+Input!P2377*ScoringModel!$B$10)*0.01,"")</f>
        <v/>
      </c>
      <c r="O2377" s="66" t="str">
        <f>IF(A2377&lt;&gt;"",(Input!Q2377*ScoringModel!$B$14+Input!R2377*ScoringModel!$B$15+Input!S2377*ScoringModel!$B$16+Input!T2377*ScoringModel!$B$17+Input!U2377*ScoringModel!$B$18+Input!V2377*ScoringModel!$B$19+Input!W2377*ScoringModel!$B$20)*0.01,"")</f>
        <v/>
      </c>
      <c r="P2377" s="66" t="str">
        <f>IF(A2377&lt;&gt;"",(Input!X2377*ScoringModel!$B$24+Input!Y2377*ScoringModel!$B$25+Input!Z2377*ScoringModel!$B$26+Input!AA2377*ScoringModel!$B$27+Input!AB2377*ScoringModel!$B$28+Input!AC2377*ScoringModel!$B$29+Input!AD2377*ScoringModel!$B$30)*0.01,"")</f>
        <v/>
      </c>
    </row>
    <row r="2378" spans="1:16" x14ac:dyDescent="0.25">
      <c r="A2378" s="154" t="str">
        <f>IF(Input!A2378&lt;&gt;"",Input!A2378,"")</f>
        <v/>
      </c>
      <c r="B2378" s="154" t="str">
        <f>IF(Input!D2378&lt;&gt;"",CONCATENATE(Input!D2378,", ",Input!C2378),"")</f>
        <v/>
      </c>
      <c r="C2378" s="154" t="str">
        <f>IF(Input!E2378&lt;&gt;"",Input!E2378,"")</f>
        <v/>
      </c>
      <c r="D2378" s="155" t="str">
        <f>IF(Input!F2378&lt;&gt;"",Input!F2378,"")</f>
        <v/>
      </c>
      <c r="E2378" s="154" t="str">
        <f>IF(Input!I2378&lt;&gt;"",CONCATENATE(Input!I2378,", ",LEFT(Input!H2378,1)),"")</f>
        <v/>
      </c>
      <c r="F2378" s="156"/>
      <c r="G2378" s="157" t="str">
        <f t="shared" si="37"/>
        <v/>
      </c>
      <c r="H2378" s="154" t="str">
        <f>IF(A2378&lt;&gt;"",VLOOKUP(G2378,ScoreRanges!$C$4:$E$8,3),"")</f>
        <v/>
      </c>
      <c r="I2378" s="156"/>
      <c r="J2378" s="129" t="str">
        <f>IF(AND(ConversionTable!$F$2&lt;&gt;"",A2378&lt;&gt;""),VLOOKUP(G2378,ConversionTable!B$2:D$402,3),"")</f>
        <v/>
      </c>
      <c r="K2378" s="66" t="str">
        <f>IF(AND(ConversionTable!$F$2&lt;&gt;"",A2378&lt;&gt;""),VLOOKUP(J2378,ConversionTable!I$4:K$7,3),"")</f>
        <v/>
      </c>
      <c r="M2378" s="66" t="str">
        <f>IF(A2378&lt;&gt;"",(Input!AE2378*ScoringModel!$B$11+Input!AF2378*ScoringModel!$B$21+Input!AG2378*ScoringModel!$B$31)*0.01,"")</f>
        <v/>
      </c>
      <c r="N2378" s="66" t="str">
        <f>IF(A2378&lt;&gt;"",(Input!J2378*ScoringModel!$B$4+Input!K2378*ScoringModel!$B$5+Input!L2378*ScoringModel!$B$6+Input!M2378*ScoringModel!$B$7+Input!N2378*ScoringModel!$B$8+Input!O2378*ScoringModel!$B$9+Input!P2378*ScoringModel!$B$10)*0.01,"")</f>
        <v/>
      </c>
      <c r="O2378" s="66" t="str">
        <f>IF(A2378&lt;&gt;"",(Input!Q2378*ScoringModel!$B$14+Input!R2378*ScoringModel!$B$15+Input!S2378*ScoringModel!$B$16+Input!T2378*ScoringModel!$B$17+Input!U2378*ScoringModel!$B$18+Input!V2378*ScoringModel!$B$19+Input!W2378*ScoringModel!$B$20)*0.01,"")</f>
        <v/>
      </c>
      <c r="P2378" s="66" t="str">
        <f>IF(A2378&lt;&gt;"",(Input!X2378*ScoringModel!$B$24+Input!Y2378*ScoringModel!$B$25+Input!Z2378*ScoringModel!$B$26+Input!AA2378*ScoringModel!$B$27+Input!AB2378*ScoringModel!$B$28+Input!AC2378*ScoringModel!$B$29+Input!AD2378*ScoringModel!$B$30)*0.01,"")</f>
        <v/>
      </c>
    </row>
    <row r="2379" spans="1:16" x14ac:dyDescent="0.25">
      <c r="A2379" s="154" t="str">
        <f>IF(Input!A2379&lt;&gt;"",Input!A2379,"")</f>
        <v/>
      </c>
      <c r="B2379" s="154" t="str">
        <f>IF(Input!D2379&lt;&gt;"",CONCATENATE(Input!D2379,", ",Input!C2379),"")</f>
        <v/>
      </c>
      <c r="C2379" s="154" t="str">
        <f>IF(Input!E2379&lt;&gt;"",Input!E2379,"")</f>
        <v/>
      </c>
      <c r="D2379" s="155" t="str">
        <f>IF(Input!F2379&lt;&gt;"",Input!F2379,"")</f>
        <v/>
      </c>
      <c r="E2379" s="154" t="str">
        <f>IF(Input!I2379&lt;&gt;"",CONCATENATE(Input!I2379,", ",LEFT(Input!H2379,1)),"")</f>
        <v/>
      </c>
      <c r="F2379" s="156"/>
      <c r="G2379" s="157" t="str">
        <f t="shared" si="37"/>
        <v/>
      </c>
      <c r="H2379" s="154" t="str">
        <f>IF(A2379&lt;&gt;"",VLOOKUP(G2379,ScoreRanges!$C$4:$E$8,3),"")</f>
        <v/>
      </c>
      <c r="I2379" s="156"/>
      <c r="J2379" s="129" t="str">
        <f>IF(AND(ConversionTable!$F$2&lt;&gt;"",A2379&lt;&gt;""),VLOOKUP(G2379,ConversionTable!B$2:D$402,3),"")</f>
        <v/>
      </c>
      <c r="K2379" s="66" t="str">
        <f>IF(AND(ConversionTable!$F$2&lt;&gt;"",A2379&lt;&gt;""),VLOOKUP(J2379,ConversionTable!I$4:K$7,3),"")</f>
        <v/>
      </c>
      <c r="M2379" s="66" t="str">
        <f>IF(A2379&lt;&gt;"",(Input!AE2379*ScoringModel!$B$11+Input!AF2379*ScoringModel!$B$21+Input!AG2379*ScoringModel!$B$31)*0.01,"")</f>
        <v/>
      </c>
      <c r="N2379" s="66" t="str">
        <f>IF(A2379&lt;&gt;"",(Input!J2379*ScoringModel!$B$4+Input!K2379*ScoringModel!$B$5+Input!L2379*ScoringModel!$B$6+Input!M2379*ScoringModel!$B$7+Input!N2379*ScoringModel!$B$8+Input!O2379*ScoringModel!$B$9+Input!P2379*ScoringModel!$B$10)*0.01,"")</f>
        <v/>
      </c>
      <c r="O2379" s="66" t="str">
        <f>IF(A2379&lt;&gt;"",(Input!Q2379*ScoringModel!$B$14+Input!R2379*ScoringModel!$B$15+Input!S2379*ScoringModel!$B$16+Input!T2379*ScoringModel!$B$17+Input!U2379*ScoringModel!$B$18+Input!V2379*ScoringModel!$B$19+Input!W2379*ScoringModel!$B$20)*0.01,"")</f>
        <v/>
      </c>
      <c r="P2379" s="66" t="str">
        <f>IF(A2379&lt;&gt;"",(Input!X2379*ScoringModel!$B$24+Input!Y2379*ScoringModel!$B$25+Input!Z2379*ScoringModel!$B$26+Input!AA2379*ScoringModel!$B$27+Input!AB2379*ScoringModel!$B$28+Input!AC2379*ScoringModel!$B$29+Input!AD2379*ScoringModel!$B$30)*0.01,"")</f>
        <v/>
      </c>
    </row>
    <row r="2380" spans="1:16" x14ac:dyDescent="0.25">
      <c r="A2380" s="154" t="str">
        <f>IF(Input!A2380&lt;&gt;"",Input!A2380,"")</f>
        <v/>
      </c>
      <c r="B2380" s="154" t="str">
        <f>IF(Input!D2380&lt;&gt;"",CONCATENATE(Input!D2380,", ",Input!C2380),"")</f>
        <v/>
      </c>
      <c r="C2380" s="154" t="str">
        <f>IF(Input!E2380&lt;&gt;"",Input!E2380,"")</f>
        <v/>
      </c>
      <c r="D2380" s="155" t="str">
        <f>IF(Input!F2380&lt;&gt;"",Input!F2380,"")</f>
        <v/>
      </c>
      <c r="E2380" s="154" t="str">
        <f>IF(Input!I2380&lt;&gt;"",CONCATENATE(Input!I2380,", ",LEFT(Input!H2380,1)),"")</f>
        <v/>
      </c>
      <c r="F2380" s="156"/>
      <c r="G2380" s="157" t="str">
        <f t="shared" si="37"/>
        <v/>
      </c>
      <c r="H2380" s="154" t="str">
        <f>IF(A2380&lt;&gt;"",VLOOKUP(G2380,ScoreRanges!$C$4:$E$8,3),"")</f>
        <v/>
      </c>
      <c r="I2380" s="156"/>
      <c r="J2380" s="129" t="str">
        <f>IF(AND(ConversionTable!$F$2&lt;&gt;"",A2380&lt;&gt;""),VLOOKUP(G2380,ConversionTable!B$2:D$402,3),"")</f>
        <v/>
      </c>
      <c r="K2380" s="66" t="str">
        <f>IF(AND(ConversionTable!$F$2&lt;&gt;"",A2380&lt;&gt;""),VLOOKUP(J2380,ConversionTable!I$4:K$7,3),"")</f>
        <v/>
      </c>
      <c r="M2380" s="66" t="str">
        <f>IF(A2380&lt;&gt;"",(Input!AE2380*ScoringModel!$B$11+Input!AF2380*ScoringModel!$B$21+Input!AG2380*ScoringModel!$B$31)*0.01,"")</f>
        <v/>
      </c>
      <c r="N2380" s="66" t="str">
        <f>IF(A2380&lt;&gt;"",(Input!J2380*ScoringModel!$B$4+Input!K2380*ScoringModel!$B$5+Input!L2380*ScoringModel!$B$6+Input!M2380*ScoringModel!$B$7+Input!N2380*ScoringModel!$B$8+Input!O2380*ScoringModel!$B$9+Input!P2380*ScoringModel!$B$10)*0.01,"")</f>
        <v/>
      </c>
      <c r="O2380" s="66" t="str">
        <f>IF(A2380&lt;&gt;"",(Input!Q2380*ScoringModel!$B$14+Input!R2380*ScoringModel!$B$15+Input!S2380*ScoringModel!$B$16+Input!T2380*ScoringModel!$B$17+Input!U2380*ScoringModel!$B$18+Input!V2380*ScoringModel!$B$19+Input!W2380*ScoringModel!$B$20)*0.01,"")</f>
        <v/>
      </c>
      <c r="P2380" s="66" t="str">
        <f>IF(A2380&lt;&gt;"",(Input!X2380*ScoringModel!$B$24+Input!Y2380*ScoringModel!$B$25+Input!Z2380*ScoringModel!$B$26+Input!AA2380*ScoringModel!$B$27+Input!AB2380*ScoringModel!$B$28+Input!AC2380*ScoringModel!$B$29+Input!AD2380*ScoringModel!$B$30)*0.01,"")</f>
        <v/>
      </c>
    </row>
    <row r="2381" spans="1:16" x14ac:dyDescent="0.25">
      <c r="A2381" s="154" t="str">
        <f>IF(Input!A2381&lt;&gt;"",Input!A2381,"")</f>
        <v/>
      </c>
      <c r="B2381" s="154" t="str">
        <f>IF(Input!D2381&lt;&gt;"",CONCATENATE(Input!D2381,", ",Input!C2381),"")</f>
        <v/>
      </c>
      <c r="C2381" s="154" t="str">
        <f>IF(Input!E2381&lt;&gt;"",Input!E2381,"")</f>
        <v/>
      </c>
      <c r="D2381" s="155" t="str">
        <f>IF(Input!F2381&lt;&gt;"",Input!F2381,"")</f>
        <v/>
      </c>
      <c r="E2381" s="154" t="str">
        <f>IF(Input!I2381&lt;&gt;"",CONCATENATE(Input!I2381,", ",LEFT(Input!H2381,1)),"")</f>
        <v/>
      </c>
      <c r="F2381" s="156"/>
      <c r="G2381" s="157" t="str">
        <f t="shared" si="37"/>
        <v/>
      </c>
      <c r="H2381" s="154" t="str">
        <f>IF(A2381&lt;&gt;"",VLOOKUP(G2381,ScoreRanges!$C$4:$E$8,3),"")</f>
        <v/>
      </c>
      <c r="I2381" s="156"/>
      <c r="J2381" s="129" t="str">
        <f>IF(AND(ConversionTable!$F$2&lt;&gt;"",A2381&lt;&gt;""),VLOOKUP(G2381,ConversionTable!B$2:D$402,3),"")</f>
        <v/>
      </c>
      <c r="K2381" s="66" t="str">
        <f>IF(AND(ConversionTable!$F$2&lt;&gt;"",A2381&lt;&gt;""),VLOOKUP(J2381,ConversionTable!I$4:K$7,3),"")</f>
        <v/>
      </c>
      <c r="M2381" s="66" t="str">
        <f>IF(A2381&lt;&gt;"",(Input!AE2381*ScoringModel!$B$11+Input!AF2381*ScoringModel!$B$21+Input!AG2381*ScoringModel!$B$31)*0.01,"")</f>
        <v/>
      </c>
      <c r="N2381" s="66" t="str">
        <f>IF(A2381&lt;&gt;"",(Input!J2381*ScoringModel!$B$4+Input!K2381*ScoringModel!$B$5+Input!L2381*ScoringModel!$B$6+Input!M2381*ScoringModel!$B$7+Input!N2381*ScoringModel!$B$8+Input!O2381*ScoringModel!$B$9+Input!P2381*ScoringModel!$B$10)*0.01,"")</f>
        <v/>
      </c>
      <c r="O2381" s="66" t="str">
        <f>IF(A2381&lt;&gt;"",(Input!Q2381*ScoringModel!$B$14+Input!R2381*ScoringModel!$B$15+Input!S2381*ScoringModel!$B$16+Input!T2381*ScoringModel!$B$17+Input!U2381*ScoringModel!$B$18+Input!V2381*ScoringModel!$B$19+Input!W2381*ScoringModel!$B$20)*0.01,"")</f>
        <v/>
      </c>
      <c r="P2381" s="66" t="str">
        <f>IF(A2381&lt;&gt;"",(Input!X2381*ScoringModel!$B$24+Input!Y2381*ScoringModel!$B$25+Input!Z2381*ScoringModel!$B$26+Input!AA2381*ScoringModel!$B$27+Input!AB2381*ScoringModel!$B$28+Input!AC2381*ScoringModel!$B$29+Input!AD2381*ScoringModel!$B$30)*0.01,"")</f>
        <v/>
      </c>
    </row>
    <row r="2382" spans="1:16" x14ac:dyDescent="0.25">
      <c r="A2382" s="154" t="str">
        <f>IF(Input!A2382&lt;&gt;"",Input!A2382,"")</f>
        <v/>
      </c>
      <c r="B2382" s="154" t="str">
        <f>IF(Input!D2382&lt;&gt;"",CONCATENATE(Input!D2382,", ",Input!C2382),"")</f>
        <v/>
      </c>
      <c r="C2382" s="154" t="str">
        <f>IF(Input!E2382&lt;&gt;"",Input!E2382,"")</f>
        <v/>
      </c>
      <c r="D2382" s="155" t="str">
        <f>IF(Input!F2382&lt;&gt;"",Input!F2382,"")</f>
        <v/>
      </c>
      <c r="E2382" s="154" t="str">
        <f>IF(Input!I2382&lt;&gt;"",CONCATENATE(Input!I2382,", ",LEFT(Input!H2382,1)),"")</f>
        <v/>
      </c>
      <c r="F2382" s="156"/>
      <c r="G2382" s="157" t="str">
        <f t="shared" si="37"/>
        <v/>
      </c>
      <c r="H2382" s="154" t="str">
        <f>IF(A2382&lt;&gt;"",VLOOKUP(G2382,ScoreRanges!$C$4:$E$8,3),"")</f>
        <v/>
      </c>
      <c r="I2382" s="156"/>
      <c r="J2382" s="129" t="str">
        <f>IF(AND(ConversionTable!$F$2&lt;&gt;"",A2382&lt;&gt;""),VLOOKUP(G2382,ConversionTable!B$2:D$402,3),"")</f>
        <v/>
      </c>
      <c r="K2382" s="66" t="str">
        <f>IF(AND(ConversionTable!$F$2&lt;&gt;"",A2382&lt;&gt;""),VLOOKUP(J2382,ConversionTable!I$4:K$7,3),"")</f>
        <v/>
      </c>
      <c r="M2382" s="66" t="str">
        <f>IF(A2382&lt;&gt;"",(Input!AE2382*ScoringModel!$B$11+Input!AF2382*ScoringModel!$B$21+Input!AG2382*ScoringModel!$B$31)*0.01,"")</f>
        <v/>
      </c>
      <c r="N2382" s="66" t="str">
        <f>IF(A2382&lt;&gt;"",(Input!J2382*ScoringModel!$B$4+Input!K2382*ScoringModel!$B$5+Input!L2382*ScoringModel!$B$6+Input!M2382*ScoringModel!$B$7+Input!N2382*ScoringModel!$B$8+Input!O2382*ScoringModel!$B$9+Input!P2382*ScoringModel!$B$10)*0.01,"")</f>
        <v/>
      </c>
      <c r="O2382" s="66" t="str">
        <f>IF(A2382&lt;&gt;"",(Input!Q2382*ScoringModel!$B$14+Input!R2382*ScoringModel!$B$15+Input!S2382*ScoringModel!$B$16+Input!T2382*ScoringModel!$B$17+Input!U2382*ScoringModel!$B$18+Input!V2382*ScoringModel!$B$19+Input!W2382*ScoringModel!$B$20)*0.01,"")</f>
        <v/>
      </c>
      <c r="P2382" s="66" t="str">
        <f>IF(A2382&lt;&gt;"",(Input!X2382*ScoringModel!$B$24+Input!Y2382*ScoringModel!$B$25+Input!Z2382*ScoringModel!$B$26+Input!AA2382*ScoringModel!$B$27+Input!AB2382*ScoringModel!$B$28+Input!AC2382*ScoringModel!$B$29+Input!AD2382*ScoringModel!$B$30)*0.01,"")</f>
        <v/>
      </c>
    </row>
    <row r="2383" spans="1:16" x14ac:dyDescent="0.25">
      <c r="A2383" s="154" t="str">
        <f>IF(Input!A2383&lt;&gt;"",Input!A2383,"")</f>
        <v/>
      </c>
      <c r="B2383" s="154" t="str">
        <f>IF(Input!D2383&lt;&gt;"",CONCATENATE(Input!D2383,", ",Input!C2383),"")</f>
        <v/>
      </c>
      <c r="C2383" s="154" t="str">
        <f>IF(Input!E2383&lt;&gt;"",Input!E2383,"")</f>
        <v/>
      </c>
      <c r="D2383" s="155" t="str">
        <f>IF(Input!F2383&lt;&gt;"",Input!F2383,"")</f>
        <v/>
      </c>
      <c r="E2383" s="154" t="str">
        <f>IF(Input!I2383&lt;&gt;"",CONCATENATE(Input!I2383,", ",LEFT(Input!H2383,1)),"")</f>
        <v/>
      </c>
      <c r="F2383" s="156"/>
      <c r="G2383" s="157" t="str">
        <f t="shared" si="37"/>
        <v/>
      </c>
      <c r="H2383" s="154" t="str">
        <f>IF(A2383&lt;&gt;"",VLOOKUP(G2383,ScoreRanges!$C$4:$E$8,3),"")</f>
        <v/>
      </c>
      <c r="I2383" s="156"/>
      <c r="J2383" s="129" t="str">
        <f>IF(AND(ConversionTable!$F$2&lt;&gt;"",A2383&lt;&gt;""),VLOOKUP(G2383,ConversionTable!B$2:D$402,3),"")</f>
        <v/>
      </c>
      <c r="K2383" s="66" t="str">
        <f>IF(AND(ConversionTable!$F$2&lt;&gt;"",A2383&lt;&gt;""),VLOOKUP(J2383,ConversionTable!I$4:K$7,3),"")</f>
        <v/>
      </c>
      <c r="M2383" s="66" t="str">
        <f>IF(A2383&lt;&gt;"",(Input!AE2383*ScoringModel!$B$11+Input!AF2383*ScoringModel!$B$21+Input!AG2383*ScoringModel!$B$31)*0.01,"")</f>
        <v/>
      </c>
      <c r="N2383" s="66" t="str">
        <f>IF(A2383&lt;&gt;"",(Input!J2383*ScoringModel!$B$4+Input!K2383*ScoringModel!$B$5+Input!L2383*ScoringModel!$B$6+Input!M2383*ScoringModel!$B$7+Input!N2383*ScoringModel!$B$8+Input!O2383*ScoringModel!$B$9+Input!P2383*ScoringModel!$B$10)*0.01,"")</f>
        <v/>
      </c>
      <c r="O2383" s="66" t="str">
        <f>IF(A2383&lt;&gt;"",(Input!Q2383*ScoringModel!$B$14+Input!R2383*ScoringModel!$B$15+Input!S2383*ScoringModel!$B$16+Input!T2383*ScoringModel!$B$17+Input!U2383*ScoringModel!$B$18+Input!V2383*ScoringModel!$B$19+Input!W2383*ScoringModel!$B$20)*0.01,"")</f>
        <v/>
      </c>
      <c r="P2383" s="66" t="str">
        <f>IF(A2383&lt;&gt;"",(Input!X2383*ScoringModel!$B$24+Input!Y2383*ScoringModel!$B$25+Input!Z2383*ScoringModel!$B$26+Input!AA2383*ScoringModel!$B$27+Input!AB2383*ScoringModel!$B$28+Input!AC2383*ScoringModel!$B$29+Input!AD2383*ScoringModel!$B$30)*0.01,"")</f>
        <v/>
      </c>
    </row>
    <row r="2384" spans="1:16" x14ac:dyDescent="0.25">
      <c r="A2384" s="154" t="str">
        <f>IF(Input!A2384&lt;&gt;"",Input!A2384,"")</f>
        <v/>
      </c>
      <c r="B2384" s="154" t="str">
        <f>IF(Input!D2384&lt;&gt;"",CONCATENATE(Input!D2384,", ",Input!C2384),"")</f>
        <v/>
      </c>
      <c r="C2384" s="154" t="str">
        <f>IF(Input!E2384&lt;&gt;"",Input!E2384,"")</f>
        <v/>
      </c>
      <c r="D2384" s="155" t="str">
        <f>IF(Input!F2384&lt;&gt;"",Input!F2384,"")</f>
        <v/>
      </c>
      <c r="E2384" s="154" t="str">
        <f>IF(Input!I2384&lt;&gt;"",CONCATENATE(Input!I2384,", ",LEFT(Input!H2384,1)),"")</f>
        <v/>
      </c>
      <c r="F2384" s="156"/>
      <c r="G2384" s="157" t="str">
        <f t="shared" si="37"/>
        <v/>
      </c>
      <c r="H2384" s="154" t="str">
        <f>IF(A2384&lt;&gt;"",VLOOKUP(G2384,ScoreRanges!$C$4:$E$8,3),"")</f>
        <v/>
      </c>
      <c r="I2384" s="156"/>
      <c r="J2384" s="129" t="str">
        <f>IF(AND(ConversionTable!$F$2&lt;&gt;"",A2384&lt;&gt;""),VLOOKUP(G2384,ConversionTable!B$2:D$402,3),"")</f>
        <v/>
      </c>
      <c r="K2384" s="66" t="str">
        <f>IF(AND(ConversionTable!$F$2&lt;&gt;"",A2384&lt;&gt;""),VLOOKUP(J2384,ConversionTable!I$4:K$7,3),"")</f>
        <v/>
      </c>
      <c r="M2384" s="66" t="str">
        <f>IF(A2384&lt;&gt;"",(Input!AE2384*ScoringModel!$B$11+Input!AF2384*ScoringModel!$B$21+Input!AG2384*ScoringModel!$B$31)*0.01,"")</f>
        <v/>
      </c>
      <c r="N2384" s="66" t="str">
        <f>IF(A2384&lt;&gt;"",(Input!J2384*ScoringModel!$B$4+Input!K2384*ScoringModel!$B$5+Input!L2384*ScoringModel!$B$6+Input!M2384*ScoringModel!$B$7+Input!N2384*ScoringModel!$B$8+Input!O2384*ScoringModel!$B$9+Input!P2384*ScoringModel!$B$10)*0.01,"")</f>
        <v/>
      </c>
      <c r="O2384" s="66" t="str">
        <f>IF(A2384&lt;&gt;"",(Input!Q2384*ScoringModel!$B$14+Input!R2384*ScoringModel!$B$15+Input!S2384*ScoringModel!$B$16+Input!T2384*ScoringModel!$B$17+Input!U2384*ScoringModel!$B$18+Input!V2384*ScoringModel!$B$19+Input!W2384*ScoringModel!$B$20)*0.01,"")</f>
        <v/>
      </c>
      <c r="P2384" s="66" t="str">
        <f>IF(A2384&lt;&gt;"",(Input!X2384*ScoringModel!$B$24+Input!Y2384*ScoringModel!$B$25+Input!Z2384*ScoringModel!$B$26+Input!AA2384*ScoringModel!$B$27+Input!AB2384*ScoringModel!$B$28+Input!AC2384*ScoringModel!$B$29+Input!AD2384*ScoringModel!$B$30)*0.01,"")</f>
        <v/>
      </c>
    </row>
    <row r="2385" spans="1:16" x14ac:dyDescent="0.25">
      <c r="A2385" s="154" t="str">
        <f>IF(Input!A2385&lt;&gt;"",Input!A2385,"")</f>
        <v/>
      </c>
      <c r="B2385" s="154" t="str">
        <f>IF(Input!D2385&lt;&gt;"",CONCATENATE(Input!D2385,", ",Input!C2385),"")</f>
        <v/>
      </c>
      <c r="C2385" s="154" t="str">
        <f>IF(Input!E2385&lt;&gt;"",Input!E2385,"")</f>
        <v/>
      </c>
      <c r="D2385" s="155" t="str">
        <f>IF(Input!F2385&lt;&gt;"",Input!F2385,"")</f>
        <v/>
      </c>
      <c r="E2385" s="154" t="str">
        <f>IF(Input!I2385&lt;&gt;"",CONCATENATE(Input!I2385,", ",LEFT(Input!H2385,1)),"")</f>
        <v/>
      </c>
      <c r="F2385" s="156"/>
      <c r="G2385" s="157" t="str">
        <f t="shared" si="37"/>
        <v/>
      </c>
      <c r="H2385" s="154" t="str">
        <f>IF(A2385&lt;&gt;"",VLOOKUP(G2385,ScoreRanges!$C$4:$E$8,3),"")</f>
        <v/>
      </c>
      <c r="I2385" s="156"/>
      <c r="J2385" s="129" t="str">
        <f>IF(AND(ConversionTable!$F$2&lt;&gt;"",A2385&lt;&gt;""),VLOOKUP(G2385,ConversionTable!B$2:D$402,3),"")</f>
        <v/>
      </c>
      <c r="K2385" s="66" t="str">
        <f>IF(AND(ConversionTable!$F$2&lt;&gt;"",A2385&lt;&gt;""),VLOOKUP(J2385,ConversionTable!I$4:K$7,3),"")</f>
        <v/>
      </c>
      <c r="M2385" s="66" t="str">
        <f>IF(A2385&lt;&gt;"",(Input!AE2385*ScoringModel!$B$11+Input!AF2385*ScoringModel!$B$21+Input!AG2385*ScoringModel!$B$31)*0.01,"")</f>
        <v/>
      </c>
      <c r="N2385" s="66" t="str">
        <f>IF(A2385&lt;&gt;"",(Input!J2385*ScoringModel!$B$4+Input!K2385*ScoringModel!$B$5+Input!L2385*ScoringModel!$B$6+Input!M2385*ScoringModel!$B$7+Input!N2385*ScoringModel!$B$8+Input!O2385*ScoringModel!$B$9+Input!P2385*ScoringModel!$B$10)*0.01,"")</f>
        <v/>
      </c>
      <c r="O2385" s="66" t="str">
        <f>IF(A2385&lt;&gt;"",(Input!Q2385*ScoringModel!$B$14+Input!R2385*ScoringModel!$B$15+Input!S2385*ScoringModel!$B$16+Input!T2385*ScoringModel!$B$17+Input!U2385*ScoringModel!$B$18+Input!V2385*ScoringModel!$B$19+Input!W2385*ScoringModel!$B$20)*0.01,"")</f>
        <v/>
      </c>
      <c r="P2385" s="66" t="str">
        <f>IF(A2385&lt;&gt;"",(Input!X2385*ScoringModel!$B$24+Input!Y2385*ScoringModel!$B$25+Input!Z2385*ScoringModel!$B$26+Input!AA2385*ScoringModel!$B$27+Input!AB2385*ScoringModel!$B$28+Input!AC2385*ScoringModel!$B$29+Input!AD2385*ScoringModel!$B$30)*0.01,"")</f>
        <v/>
      </c>
    </row>
    <row r="2386" spans="1:16" x14ac:dyDescent="0.25">
      <c r="A2386" s="154" t="str">
        <f>IF(Input!A2386&lt;&gt;"",Input!A2386,"")</f>
        <v/>
      </c>
      <c r="B2386" s="154" t="str">
        <f>IF(Input!D2386&lt;&gt;"",CONCATENATE(Input!D2386,", ",Input!C2386),"")</f>
        <v/>
      </c>
      <c r="C2386" s="154" t="str">
        <f>IF(Input!E2386&lt;&gt;"",Input!E2386,"")</f>
        <v/>
      </c>
      <c r="D2386" s="155" t="str">
        <f>IF(Input!F2386&lt;&gt;"",Input!F2386,"")</f>
        <v/>
      </c>
      <c r="E2386" s="154" t="str">
        <f>IF(Input!I2386&lt;&gt;"",CONCATENATE(Input!I2386,", ",LEFT(Input!H2386,1)),"")</f>
        <v/>
      </c>
      <c r="F2386" s="156"/>
      <c r="G2386" s="157" t="str">
        <f t="shared" si="37"/>
        <v/>
      </c>
      <c r="H2386" s="154" t="str">
        <f>IF(A2386&lt;&gt;"",VLOOKUP(G2386,ScoreRanges!$C$4:$E$8,3),"")</f>
        <v/>
      </c>
      <c r="I2386" s="156"/>
      <c r="J2386" s="129" t="str">
        <f>IF(AND(ConversionTable!$F$2&lt;&gt;"",A2386&lt;&gt;""),VLOOKUP(G2386,ConversionTable!B$2:D$402,3),"")</f>
        <v/>
      </c>
      <c r="K2386" s="66" t="str">
        <f>IF(AND(ConversionTable!$F$2&lt;&gt;"",A2386&lt;&gt;""),VLOOKUP(J2386,ConversionTable!I$4:K$7,3),"")</f>
        <v/>
      </c>
      <c r="M2386" s="66" t="str">
        <f>IF(A2386&lt;&gt;"",(Input!AE2386*ScoringModel!$B$11+Input!AF2386*ScoringModel!$B$21+Input!AG2386*ScoringModel!$B$31)*0.01,"")</f>
        <v/>
      </c>
      <c r="N2386" s="66" t="str">
        <f>IF(A2386&lt;&gt;"",(Input!J2386*ScoringModel!$B$4+Input!K2386*ScoringModel!$B$5+Input!L2386*ScoringModel!$B$6+Input!M2386*ScoringModel!$B$7+Input!N2386*ScoringModel!$B$8+Input!O2386*ScoringModel!$B$9+Input!P2386*ScoringModel!$B$10)*0.01,"")</f>
        <v/>
      </c>
      <c r="O2386" s="66" t="str">
        <f>IF(A2386&lt;&gt;"",(Input!Q2386*ScoringModel!$B$14+Input!R2386*ScoringModel!$B$15+Input!S2386*ScoringModel!$B$16+Input!T2386*ScoringModel!$B$17+Input!U2386*ScoringModel!$B$18+Input!V2386*ScoringModel!$B$19+Input!W2386*ScoringModel!$B$20)*0.01,"")</f>
        <v/>
      </c>
      <c r="P2386" s="66" t="str">
        <f>IF(A2386&lt;&gt;"",(Input!X2386*ScoringModel!$B$24+Input!Y2386*ScoringModel!$B$25+Input!Z2386*ScoringModel!$B$26+Input!AA2386*ScoringModel!$B$27+Input!AB2386*ScoringModel!$B$28+Input!AC2386*ScoringModel!$B$29+Input!AD2386*ScoringModel!$B$30)*0.01,"")</f>
        <v/>
      </c>
    </row>
    <row r="2387" spans="1:16" x14ac:dyDescent="0.25">
      <c r="A2387" s="154" t="str">
        <f>IF(Input!A2387&lt;&gt;"",Input!A2387,"")</f>
        <v/>
      </c>
      <c r="B2387" s="154" t="str">
        <f>IF(Input!D2387&lt;&gt;"",CONCATENATE(Input!D2387,", ",Input!C2387),"")</f>
        <v/>
      </c>
      <c r="C2387" s="154" t="str">
        <f>IF(Input!E2387&lt;&gt;"",Input!E2387,"")</f>
        <v/>
      </c>
      <c r="D2387" s="155" t="str">
        <f>IF(Input!F2387&lt;&gt;"",Input!F2387,"")</f>
        <v/>
      </c>
      <c r="E2387" s="154" t="str">
        <f>IF(Input!I2387&lt;&gt;"",CONCATENATE(Input!I2387,", ",LEFT(Input!H2387,1)),"")</f>
        <v/>
      </c>
      <c r="F2387" s="156"/>
      <c r="G2387" s="157" t="str">
        <f t="shared" si="37"/>
        <v/>
      </c>
      <c r="H2387" s="154" t="str">
        <f>IF(A2387&lt;&gt;"",VLOOKUP(G2387,ScoreRanges!$C$4:$E$8,3),"")</f>
        <v/>
      </c>
      <c r="I2387" s="156"/>
      <c r="J2387" s="129" t="str">
        <f>IF(AND(ConversionTable!$F$2&lt;&gt;"",A2387&lt;&gt;""),VLOOKUP(G2387,ConversionTable!B$2:D$402,3),"")</f>
        <v/>
      </c>
      <c r="K2387" s="66" t="str">
        <f>IF(AND(ConversionTable!$F$2&lt;&gt;"",A2387&lt;&gt;""),VLOOKUP(J2387,ConversionTable!I$4:K$7,3),"")</f>
        <v/>
      </c>
      <c r="M2387" s="66" t="str">
        <f>IF(A2387&lt;&gt;"",(Input!AE2387*ScoringModel!$B$11+Input!AF2387*ScoringModel!$B$21+Input!AG2387*ScoringModel!$B$31)*0.01,"")</f>
        <v/>
      </c>
      <c r="N2387" s="66" t="str">
        <f>IF(A2387&lt;&gt;"",(Input!J2387*ScoringModel!$B$4+Input!K2387*ScoringModel!$B$5+Input!L2387*ScoringModel!$B$6+Input!M2387*ScoringModel!$B$7+Input!N2387*ScoringModel!$B$8+Input!O2387*ScoringModel!$B$9+Input!P2387*ScoringModel!$B$10)*0.01,"")</f>
        <v/>
      </c>
      <c r="O2387" s="66" t="str">
        <f>IF(A2387&lt;&gt;"",(Input!Q2387*ScoringModel!$B$14+Input!R2387*ScoringModel!$B$15+Input!S2387*ScoringModel!$B$16+Input!T2387*ScoringModel!$B$17+Input!U2387*ScoringModel!$B$18+Input!V2387*ScoringModel!$B$19+Input!W2387*ScoringModel!$B$20)*0.01,"")</f>
        <v/>
      </c>
      <c r="P2387" s="66" t="str">
        <f>IF(A2387&lt;&gt;"",(Input!X2387*ScoringModel!$B$24+Input!Y2387*ScoringModel!$B$25+Input!Z2387*ScoringModel!$B$26+Input!AA2387*ScoringModel!$B$27+Input!AB2387*ScoringModel!$B$28+Input!AC2387*ScoringModel!$B$29+Input!AD2387*ScoringModel!$B$30)*0.01,"")</f>
        <v/>
      </c>
    </row>
    <row r="2388" spans="1:16" x14ac:dyDescent="0.25">
      <c r="A2388" s="154" t="str">
        <f>IF(Input!A2388&lt;&gt;"",Input!A2388,"")</f>
        <v/>
      </c>
      <c r="B2388" s="154" t="str">
        <f>IF(Input!D2388&lt;&gt;"",CONCATENATE(Input!D2388,", ",Input!C2388),"")</f>
        <v/>
      </c>
      <c r="C2388" s="154" t="str">
        <f>IF(Input!E2388&lt;&gt;"",Input!E2388,"")</f>
        <v/>
      </c>
      <c r="D2388" s="155" t="str">
        <f>IF(Input!F2388&lt;&gt;"",Input!F2388,"")</f>
        <v/>
      </c>
      <c r="E2388" s="154" t="str">
        <f>IF(Input!I2388&lt;&gt;"",CONCATENATE(Input!I2388,", ",LEFT(Input!H2388,1)),"")</f>
        <v/>
      </c>
      <c r="F2388" s="156"/>
      <c r="G2388" s="157" t="str">
        <f t="shared" si="37"/>
        <v/>
      </c>
      <c r="H2388" s="154" t="str">
        <f>IF(A2388&lt;&gt;"",VLOOKUP(G2388,ScoreRanges!$C$4:$E$8,3),"")</f>
        <v/>
      </c>
      <c r="I2388" s="156"/>
      <c r="J2388" s="129" t="str">
        <f>IF(AND(ConversionTable!$F$2&lt;&gt;"",A2388&lt;&gt;""),VLOOKUP(G2388,ConversionTable!B$2:D$402,3),"")</f>
        <v/>
      </c>
      <c r="K2388" s="66" t="str">
        <f>IF(AND(ConversionTable!$F$2&lt;&gt;"",A2388&lt;&gt;""),VLOOKUP(J2388,ConversionTable!I$4:K$7,3),"")</f>
        <v/>
      </c>
      <c r="M2388" s="66" t="str">
        <f>IF(A2388&lt;&gt;"",(Input!AE2388*ScoringModel!$B$11+Input!AF2388*ScoringModel!$B$21+Input!AG2388*ScoringModel!$B$31)*0.01,"")</f>
        <v/>
      </c>
      <c r="N2388" s="66" t="str">
        <f>IF(A2388&lt;&gt;"",(Input!J2388*ScoringModel!$B$4+Input!K2388*ScoringModel!$B$5+Input!L2388*ScoringModel!$B$6+Input!M2388*ScoringModel!$B$7+Input!N2388*ScoringModel!$B$8+Input!O2388*ScoringModel!$B$9+Input!P2388*ScoringModel!$B$10)*0.01,"")</f>
        <v/>
      </c>
      <c r="O2388" s="66" t="str">
        <f>IF(A2388&lt;&gt;"",(Input!Q2388*ScoringModel!$B$14+Input!R2388*ScoringModel!$B$15+Input!S2388*ScoringModel!$B$16+Input!T2388*ScoringModel!$B$17+Input!U2388*ScoringModel!$B$18+Input!V2388*ScoringModel!$B$19+Input!W2388*ScoringModel!$B$20)*0.01,"")</f>
        <v/>
      </c>
      <c r="P2388" s="66" t="str">
        <f>IF(A2388&lt;&gt;"",(Input!X2388*ScoringModel!$B$24+Input!Y2388*ScoringModel!$B$25+Input!Z2388*ScoringModel!$B$26+Input!AA2388*ScoringModel!$B$27+Input!AB2388*ScoringModel!$B$28+Input!AC2388*ScoringModel!$B$29+Input!AD2388*ScoringModel!$B$30)*0.01,"")</f>
        <v/>
      </c>
    </row>
    <row r="2389" spans="1:16" x14ac:dyDescent="0.25">
      <c r="A2389" s="154" t="str">
        <f>IF(Input!A2389&lt;&gt;"",Input!A2389,"")</f>
        <v/>
      </c>
      <c r="B2389" s="154" t="str">
        <f>IF(Input!D2389&lt;&gt;"",CONCATENATE(Input!D2389,", ",Input!C2389),"")</f>
        <v/>
      </c>
      <c r="C2389" s="154" t="str">
        <f>IF(Input!E2389&lt;&gt;"",Input!E2389,"")</f>
        <v/>
      </c>
      <c r="D2389" s="155" t="str">
        <f>IF(Input!F2389&lt;&gt;"",Input!F2389,"")</f>
        <v/>
      </c>
      <c r="E2389" s="154" t="str">
        <f>IF(Input!I2389&lt;&gt;"",CONCATENATE(Input!I2389,", ",LEFT(Input!H2389,1)),"")</f>
        <v/>
      </c>
      <c r="F2389" s="156"/>
      <c r="G2389" s="157" t="str">
        <f t="shared" si="37"/>
        <v/>
      </c>
      <c r="H2389" s="154" t="str">
        <f>IF(A2389&lt;&gt;"",VLOOKUP(G2389,ScoreRanges!$C$4:$E$8,3),"")</f>
        <v/>
      </c>
      <c r="I2389" s="156"/>
      <c r="J2389" s="129" t="str">
        <f>IF(AND(ConversionTable!$F$2&lt;&gt;"",A2389&lt;&gt;""),VLOOKUP(G2389,ConversionTable!B$2:D$402,3),"")</f>
        <v/>
      </c>
      <c r="K2389" s="66" t="str">
        <f>IF(AND(ConversionTable!$F$2&lt;&gt;"",A2389&lt;&gt;""),VLOOKUP(J2389,ConversionTable!I$4:K$7,3),"")</f>
        <v/>
      </c>
      <c r="M2389" s="66" t="str">
        <f>IF(A2389&lt;&gt;"",(Input!AE2389*ScoringModel!$B$11+Input!AF2389*ScoringModel!$B$21+Input!AG2389*ScoringModel!$B$31)*0.01,"")</f>
        <v/>
      </c>
      <c r="N2389" s="66" t="str">
        <f>IF(A2389&lt;&gt;"",(Input!J2389*ScoringModel!$B$4+Input!K2389*ScoringModel!$B$5+Input!L2389*ScoringModel!$B$6+Input!M2389*ScoringModel!$B$7+Input!N2389*ScoringModel!$B$8+Input!O2389*ScoringModel!$B$9+Input!P2389*ScoringModel!$B$10)*0.01,"")</f>
        <v/>
      </c>
      <c r="O2389" s="66" t="str">
        <f>IF(A2389&lt;&gt;"",(Input!Q2389*ScoringModel!$B$14+Input!R2389*ScoringModel!$B$15+Input!S2389*ScoringModel!$B$16+Input!T2389*ScoringModel!$B$17+Input!U2389*ScoringModel!$B$18+Input!V2389*ScoringModel!$B$19+Input!W2389*ScoringModel!$B$20)*0.01,"")</f>
        <v/>
      </c>
      <c r="P2389" s="66" t="str">
        <f>IF(A2389&lt;&gt;"",(Input!X2389*ScoringModel!$B$24+Input!Y2389*ScoringModel!$B$25+Input!Z2389*ScoringModel!$B$26+Input!AA2389*ScoringModel!$B$27+Input!AB2389*ScoringModel!$B$28+Input!AC2389*ScoringModel!$B$29+Input!AD2389*ScoringModel!$B$30)*0.01,"")</f>
        <v/>
      </c>
    </row>
    <row r="2390" spans="1:16" x14ac:dyDescent="0.25">
      <c r="A2390" s="154" t="str">
        <f>IF(Input!A2390&lt;&gt;"",Input!A2390,"")</f>
        <v/>
      </c>
      <c r="B2390" s="154" t="str">
        <f>IF(Input!D2390&lt;&gt;"",CONCATENATE(Input!D2390,", ",Input!C2390),"")</f>
        <v/>
      </c>
      <c r="C2390" s="154" t="str">
        <f>IF(Input!E2390&lt;&gt;"",Input!E2390,"")</f>
        <v/>
      </c>
      <c r="D2390" s="155" t="str">
        <f>IF(Input!F2390&lt;&gt;"",Input!F2390,"")</f>
        <v/>
      </c>
      <c r="E2390" s="154" t="str">
        <f>IF(Input!I2390&lt;&gt;"",CONCATENATE(Input!I2390,", ",LEFT(Input!H2390,1)),"")</f>
        <v/>
      </c>
      <c r="F2390" s="156"/>
      <c r="G2390" s="157" t="str">
        <f t="shared" si="37"/>
        <v/>
      </c>
      <c r="H2390" s="154" t="str">
        <f>IF(A2390&lt;&gt;"",VLOOKUP(G2390,ScoreRanges!$C$4:$E$8,3),"")</f>
        <v/>
      </c>
      <c r="I2390" s="156"/>
      <c r="J2390" s="129" t="str">
        <f>IF(AND(ConversionTable!$F$2&lt;&gt;"",A2390&lt;&gt;""),VLOOKUP(G2390,ConversionTable!B$2:D$402,3),"")</f>
        <v/>
      </c>
      <c r="K2390" s="66" t="str">
        <f>IF(AND(ConversionTable!$F$2&lt;&gt;"",A2390&lt;&gt;""),VLOOKUP(J2390,ConversionTable!I$4:K$7,3),"")</f>
        <v/>
      </c>
      <c r="M2390" s="66" t="str">
        <f>IF(A2390&lt;&gt;"",(Input!AE2390*ScoringModel!$B$11+Input!AF2390*ScoringModel!$B$21+Input!AG2390*ScoringModel!$B$31)*0.01,"")</f>
        <v/>
      </c>
      <c r="N2390" s="66" t="str">
        <f>IF(A2390&lt;&gt;"",(Input!J2390*ScoringModel!$B$4+Input!K2390*ScoringModel!$B$5+Input!L2390*ScoringModel!$B$6+Input!M2390*ScoringModel!$B$7+Input!N2390*ScoringModel!$B$8+Input!O2390*ScoringModel!$B$9+Input!P2390*ScoringModel!$B$10)*0.01,"")</f>
        <v/>
      </c>
      <c r="O2390" s="66" t="str">
        <f>IF(A2390&lt;&gt;"",(Input!Q2390*ScoringModel!$B$14+Input!R2390*ScoringModel!$B$15+Input!S2390*ScoringModel!$B$16+Input!T2390*ScoringModel!$B$17+Input!U2390*ScoringModel!$B$18+Input!V2390*ScoringModel!$B$19+Input!W2390*ScoringModel!$B$20)*0.01,"")</f>
        <v/>
      </c>
      <c r="P2390" s="66" t="str">
        <f>IF(A2390&lt;&gt;"",(Input!X2390*ScoringModel!$B$24+Input!Y2390*ScoringModel!$B$25+Input!Z2390*ScoringModel!$B$26+Input!AA2390*ScoringModel!$B$27+Input!AB2390*ScoringModel!$B$28+Input!AC2390*ScoringModel!$B$29+Input!AD2390*ScoringModel!$B$30)*0.01,"")</f>
        <v/>
      </c>
    </row>
    <row r="2391" spans="1:16" x14ac:dyDescent="0.25">
      <c r="A2391" s="154" t="str">
        <f>IF(Input!A2391&lt;&gt;"",Input!A2391,"")</f>
        <v/>
      </c>
      <c r="B2391" s="154" t="str">
        <f>IF(Input!D2391&lt;&gt;"",CONCATENATE(Input!D2391,", ",Input!C2391),"")</f>
        <v/>
      </c>
      <c r="C2391" s="154" t="str">
        <f>IF(Input!E2391&lt;&gt;"",Input!E2391,"")</f>
        <v/>
      </c>
      <c r="D2391" s="155" t="str">
        <f>IF(Input!F2391&lt;&gt;"",Input!F2391,"")</f>
        <v/>
      </c>
      <c r="E2391" s="154" t="str">
        <f>IF(Input!I2391&lt;&gt;"",CONCATENATE(Input!I2391,", ",LEFT(Input!H2391,1)),"")</f>
        <v/>
      </c>
      <c r="F2391" s="156"/>
      <c r="G2391" s="157" t="str">
        <f t="shared" si="37"/>
        <v/>
      </c>
      <c r="H2391" s="154" t="str">
        <f>IF(A2391&lt;&gt;"",VLOOKUP(G2391,ScoreRanges!$C$4:$E$8,3),"")</f>
        <v/>
      </c>
      <c r="I2391" s="156"/>
      <c r="J2391" s="129" t="str">
        <f>IF(AND(ConversionTable!$F$2&lt;&gt;"",A2391&lt;&gt;""),VLOOKUP(G2391,ConversionTable!B$2:D$402,3),"")</f>
        <v/>
      </c>
      <c r="K2391" s="66" t="str">
        <f>IF(AND(ConversionTable!$F$2&lt;&gt;"",A2391&lt;&gt;""),VLOOKUP(J2391,ConversionTable!I$4:K$7,3),"")</f>
        <v/>
      </c>
      <c r="M2391" s="66" t="str">
        <f>IF(A2391&lt;&gt;"",(Input!AE2391*ScoringModel!$B$11+Input!AF2391*ScoringModel!$B$21+Input!AG2391*ScoringModel!$B$31)*0.01,"")</f>
        <v/>
      </c>
      <c r="N2391" s="66" t="str">
        <f>IF(A2391&lt;&gt;"",(Input!J2391*ScoringModel!$B$4+Input!K2391*ScoringModel!$B$5+Input!L2391*ScoringModel!$B$6+Input!M2391*ScoringModel!$B$7+Input!N2391*ScoringModel!$B$8+Input!O2391*ScoringModel!$B$9+Input!P2391*ScoringModel!$B$10)*0.01,"")</f>
        <v/>
      </c>
      <c r="O2391" s="66" t="str">
        <f>IF(A2391&lt;&gt;"",(Input!Q2391*ScoringModel!$B$14+Input!R2391*ScoringModel!$B$15+Input!S2391*ScoringModel!$B$16+Input!T2391*ScoringModel!$B$17+Input!U2391*ScoringModel!$B$18+Input!V2391*ScoringModel!$B$19+Input!W2391*ScoringModel!$B$20)*0.01,"")</f>
        <v/>
      </c>
      <c r="P2391" s="66" t="str">
        <f>IF(A2391&lt;&gt;"",(Input!X2391*ScoringModel!$B$24+Input!Y2391*ScoringModel!$B$25+Input!Z2391*ScoringModel!$B$26+Input!AA2391*ScoringModel!$B$27+Input!AB2391*ScoringModel!$B$28+Input!AC2391*ScoringModel!$B$29+Input!AD2391*ScoringModel!$B$30)*0.01,"")</f>
        <v/>
      </c>
    </row>
    <row r="2392" spans="1:16" x14ac:dyDescent="0.25">
      <c r="A2392" s="154" t="str">
        <f>IF(Input!A2392&lt;&gt;"",Input!A2392,"")</f>
        <v/>
      </c>
      <c r="B2392" s="154" t="str">
        <f>IF(Input!D2392&lt;&gt;"",CONCATENATE(Input!D2392,", ",Input!C2392),"")</f>
        <v/>
      </c>
      <c r="C2392" s="154" t="str">
        <f>IF(Input!E2392&lt;&gt;"",Input!E2392,"")</f>
        <v/>
      </c>
      <c r="D2392" s="155" t="str">
        <f>IF(Input!F2392&lt;&gt;"",Input!F2392,"")</f>
        <v/>
      </c>
      <c r="E2392" s="154" t="str">
        <f>IF(Input!I2392&lt;&gt;"",CONCATENATE(Input!I2392,", ",LEFT(Input!H2392,1)),"")</f>
        <v/>
      </c>
      <c r="F2392" s="156"/>
      <c r="G2392" s="157" t="str">
        <f t="shared" si="37"/>
        <v/>
      </c>
      <c r="H2392" s="154" t="str">
        <f>IF(A2392&lt;&gt;"",VLOOKUP(G2392,ScoreRanges!$C$4:$E$8,3),"")</f>
        <v/>
      </c>
      <c r="I2392" s="156"/>
      <c r="J2392" s="129" t="str">
        <f>IF(AND(ConversionTable!$F$2&lt;&gt;"",A2392&lt;&gt;""),VLOOKUP(G2392,ConversionTable!B$2:D$402,3),"")</f>
        <v/>
      </c>
      <c r="K2392" s="66" t="str">
        <f>IF(AND(ConversionTable!$F$2&lt;&gt;"",A2392&lt;&gt;""),VLOOKUP(J2392,ConversionTable!I$4:K$7,3),"")</f>
        <v/>
      </c>
      <c r="M2392" s="66" t="str">
        <f>IF(A2392&lt;&gt;"",(Input!AE2392*ScoringModel!$B$11+Input!AF2392*ScoringModel!$B$21+Input!AG2392*ScoringModel!$B$31)*0.01,"")</f>
        <v/>
      </c>
      <c r="N2392" s="66" t="str">
        <f>IF(A2392&lt;&gt;"",(Input!J2392*ScoringModel!$B$4+Input!K2392*ScoringModel!$B$5+Input!L2392*ScoringModel!$B$6+Input!M2392*ScoringModel!$B$7+Input!N2392*ScoringModel!$B$8+Input!O2392*ScoringModel!$B$9+Input!P2392*ScoringModel!$B$10)*0.01,"")</f>
        <v/>
      </c>
      <c r="O2392" s="66" t="str">
        <f>IF(A2392&lt;&gt;"",(Input!Q2392*ScoringModel!$B$14+Input!R2392*ScoringModel!$B$15+Input!S2392*ScoringModel!$B$16+Input!T2392*ScoringModel!$B$17+Input!U2392*ScoringModel!$B$18+Input!V2392*ScoringModel!$B$19+Input!W2392*ScoringModel!$B$20)*0.01,"")</f>
        <v/>
      </c>
      <c r="P2392" s="66" t="str">
        <f>IF(A2392&lt;&gt;"",(Input!X2392*ScoringModel!$B$24+Input!Y2392*ScoringModel!$B$25+Input!Z2392*ScoringModel!$B$26+Input!AA2392*ScoringModel!$B$27+Input!AB2392*ScoringModel!$B$28+Input!AC2392*ScoringModel!$B$29+Input!AD2392*ScoringModel!$B$30)*0.01,"")</f>
        <v/>
      </c>
    </row>
    <row r="2393" spans="1:16" x14ac:dyDescent="0.25">
      <c r="A2393" s="154" t="str">
        <f>IF(Input!A2393&lt;&gt;"",Input!A2393,"")</f>
        <v/>
      </c>
      <c r="B2393" s="154" t="str">
        <f>IF(Input!D2393&lt;&gt;"",CONCATENATE(Input!D2393,", ",Input!C2393),"")</f>
        <v/>
      </c>
      <c r="C2393" s="154" t="str">
        <f>IF(Input!E2393&lt;&gt;"",Input!E2393,"")</f>
        <v/>
      </c>
      <c r="D2393" s="155" t="str">
        <f>IF(Input!F2393&lt;&gt;"",Input!F2393,"")</f>
        <v/>
      </c>
      <c r="E2393" s="154" t="str">
        <f>IF(Input!I2393&lt;&gt;"",CONCATENATE(Input!I2393,", ",LEFT(Input!H2393,1)),"")</f>
        <v/>
      </c>
      <c r="F2393" s="156"/>
      <c r="G2393" s="157" t="str">
        <f t="shared" si="37"/>
        <v/>
      </c>
      <c r="H2393" s="154" t="str">
        <f>IF(A2393&lt;&gt;"",VLOOKUP(G2393,ScoreRanges!$C$4:$E$8,3),"")</f>
        <v/>
      </c>
      <c r="I2393" s="156"/>
      <c r="J2393" s="129" t="str">
        <f>IF(AND(ConversionTable!$F$2&lt;&gt;"",A2393&lt;&gt;""),VLOOKUP(G2393,ConversionTable!B$2:D$402,3),"")</f>
        <v/>
      </c>
      <c r="K2393" s="66" t="str">
        <f>IF(AND(ConversionTable!$F$2&lt;&gt;"",A2393&lt;&gt;""),VLOOKUP(J2393,ConversionTable!I$4:K$7,3),"")</f>
        <v/>
      </c>
      <c r="M2393" s="66" t="str">
        <f>IF(A2393&lt;&gt;"",(Input!AE2393*ScoringModel!$B$11+Input!AF2393*ScoringModel!$B$21+Input!AG2393*ScoringModel!$B$31)*0.01,"")</f>
        <v/>
      </c>
      <c r="N2393" s="66" t="str">
        <f>IF(A2393&lt;&gt;"",(Input!J2393*ScoringModel!$B$4+Input!K2393*ScoringModel!$B$5+Input!L2393*ScoringModel!$B$6+Input!M2393*ScoringModel!$B$7+Input!N2393*ScoringModel!$B$8+Input!O2393*ScoringModel!$B$9+Input!P2393*ScoringModel!$B$10)*0.01,"")</f>
        <v/>
      </c>
      <c r="O2393" s="66" t="str">
        <f>IF(A2393&lt;&gt;"",(Input!Q2393*ScoringModel!$B$14+Input!R2393*ScoringModel!$B$15+Input!S2393*ScoringModel!$B$16+Input!T2393*ScoringModel!$B$17+Input!U2393*ScoringModel!$B$18+Input!V2393*ScoringModel!$B$19+Input!W2393*ScoringModel!$B$20)*0.01,"")</f>
        <v/>
      </c>
      <c r="P2393" s="66" t="str">
        <f>IF(A2393&lt;&gt;"",(Input!X2393*ScoringModel!$B$24+Input!Y2393*ScoringModel!$B$25+Input!Z2393*ScoringModel!$B$26+Input!AA2393*ScoringModel!$B$27+Input!AB2393*ScoringModel!$B$28+Input!AC2393*ScoringModel!$B$29+Input!AD2393*ScoringModel!$B$30)*0.01,"")</f>
        <v/>
      </c>
    </row>
    <row r="2394" spans="1:16" x14ac:dyDescent="0.25">
      <c r="A2394" s="154" t="str">
        <f>IF(Input!A2394&lt;&gt;"",Input!A2394,"")</f>
        <v/>
      </c>
      <c r="B2394" s="154" t="str">
        <f>IF(Input!D2394&lt;&gt;"",CONCATENATE(Input!D2394,", ",Input!C2394),"")</f>
        <v/>
      </c>
      <c r="C2394" s="154" t="str">
        <f>IF(Input!E2394&lt;&gt;"",Input!E2394,"")</f>
        <v/>
      </c>
      <c r="D2394" s="155" t="str">
        <f>IF(Input!F2394&lt;&gt;"",Input!F2394,"")</f>
        <v/>
      </c>
      <c r="E2394" s="154" t="str">
        <f>IF(Input!I2394&lt;&gt;"",CONCATENATE(Input!I2394,", ",LEFT(Input!H2394,1)),"")</f>
        <v/>
      </c>
      <c r="F2394" s="156"/>
      <c r="G2394" s="157" t="str">
        <f t="shared" si="37"/>
        <v/>
      </c>
      <c r="H2394" s="154" t="str">
        <f>IF(A2394&lt;&gt;"",VLOOKUP(G2394,ScoreRanges!$C$4:$E$8,3),"")</f>
        <v/>
      </c>
      <c r="I2394" s="156"/>
      <c r="J2394" s="129" t="str">
        <f>IF(AND(ConversionTable!$F$2&lt;&gt;"",A2394&lt;&gt;""),VLOOKUP(G2394,ConversionTable!B$2:D$402,3),"")</f>
        <v/>
      </c>
      <c r="K2394" s="66" t="str">
        <f>IF(AND(ConversionTable!$F$2&lt;&gt;"",A2394&lt;&gt;""),VLOOKUP(J2394,ConversionTable!I$4:K$7,3),"")</f>
        <v/>
      </c>
      <c r="M2394" s="66" t="str">
        <f>IF(A2394&lt;&gt;"",(Input!AE2394*ScoringModel!$B$11+Input!AF2394*ScoringModel!$B$21+Input!AG2394*ScoringModel!$B$31)*0.01,"")</f>
        <v/>
      </c>
      <c r="N2394" s="66" t="str">
        <f>IF(A2394&lt;&gt;"",(Input!J2394*ScoringModel!$B$4+Input!K2394*ScoringModel!$B$5+Input!L2394*ScoringModel!$B$6+Input!M2394*ScoringModel!$B$7+Input!N2394*ScoringModel!$B$8+Input!O2394*ScoringModel!$B$9+Input!P2394*ScoringModel!$B$10)*0.01,"")</f>
        <v/>
      </c>
      <c r="O2394" s="66" t="str">
        <f>IF(A2394&lt;&gt;"",(Input!Q2394*ScoringModel!$B$14+Input!R2394*ScoringModel!$B$15+Input!S2394*ScoringModel!$B$16+Input!T2394*ScoringModel!$B$17+Input!U2394*ScoringModel!$B$18+Input!V2394*ScoringModel!$B$19+Input!W2394*ScoringModel!$B$20)*0.01,"")</f>
        <v/>
      </c>
      <c r="P2394" s="66" t="str">
        <f>IF(A2394&lt;&gt;"",(Input!X2394*ScoringModel!$B$24+Input!Y2394*ScoringModel!$B$25+Input!Z2394*ScoringModel!$B$26+Input!AA2394*ScoringModel!$B$27+Input!AB2394*ScoringModel!$B$28+Input!AC2394*ScoringModel!$B$29+Input!AD2394*ScoringModel!$B$30)*0.01,"")</f>
        <v/>
      </c>
    </row>
    <row r="2395" spans="1:16" x14ac:dyDescent="0.25">
      <c r="A2395" s="154" t="str">
        <f>IF(Input!A2395&lt;&gt;"",Input!A2395,"")</f>
        <v/>
      </c>
      <c r="B2395" s="154" t="str">
        <f>IF(Input!D2395&lt;&gt;"",CONCATENATE(Input!D2395,", ",Input!C2395),"")</f>
        <v/>
      </c>
      <c r="C2395" s="154" t="str">
        <f>IF(Input!E2395&lt;&gt;"",Input!E2395,"")</f>
        <v/>
      </c>
      <c r="D2395" s="155" t="str">
        <f>IF(Input!F2395&lt;&gt;"",Input!F2395,"")</f>
        <v/>
      </c>
      <c r="E2395" s="154" t="str">
        <f>IF(Input!I2395&lt;&gt;"",CONCATENATE(Input!I2395,", ",LEFT(Input!H2395,1)),"")</f>
        <v/>
      </c>
      <c r="F2395" s="156"/>
      <c r="G2395" s="157" t="str">
        <f t="shared" si="37"/>
        <v/>
      </c>
      <c r="H2395" s="154" t="str">
        <f>IF(A2395&lt;&gt;"",VLOOKUP(G2395,ScoreRanges!$C$4:$E$8,3),"")</f>
        <v/>
      </c>
      <c r="I2395" s="156"/>
      <c r="J2395" s="129" t="str">
        <f>IF(AND(ConversionTable!$F$2&lt;&gt;"",A2395&lt;&gt;""),VLOOKUP(G2395,ConversionTable!B$2:D$402,3),"")</f>
        <v/>
      </c>
      <c r="K2395" s="66" t="str">
        <f>IF(AND(ConversionTable!$F$2&lt;&gt;"",A2395&lt;&gt;""),VLOOKUP(J2395,ConversionTable!I$4:K$7,3),"")</f>
        <v/>
      </c>
      <c r="M2395" s="66" t="str">
        <f>IF(A2395&lt;&gt;"",(Input!AE2395*ScoringModel!$B$11+Input!AF2395*ScoringModel!$B$21+Input!AG2395*ScoringModel!$B$31)*0.01,"")</f>
        <v/>
      </c>
      <c r="N2395" s="66" t="str">
        <f>IF(A2395&lt;&gt;"",(Input!J2395*ScoringModel!$B$4+Input!K2395*ScoringModel!$B$5+Input!L2395*ScoringModel!$B$6+Input!M2395*ScoringModel!$B$7+Input!N2395*ScoringModel!$B$8+Input!O2395*ScoringModel!$B$9+Input!P2395*ScoringModel!$B$10)*0.01,"")</f>
        <v/>
      </c>
      <c r="O2395" s="66" t="str">
        <f>IF(A2395&lt;&gt;"",(Input!Q2395*ScoringModel!$B$14+Input!R2395*ScoringModel!$B$15+Input!S2395*ScoringModel!$B$16+Input!T2395*ScoringModel!$B$17+Input!U2395*ScoringModel!$B$18+Input!V2395*ScoringModel!$B$19+Input!W2395*ScoringModel!$B$20)*0.01,"")</f>
        <v/>
      </c>
      <c r="P2395" s="66" t="str">
        <f>IF(A2395&lt;&gt;"",(Input!X2395*ScoringModel!$B$24+Input!Y2395*ScoringModel!$B$25+Input!Z2395*ScoringModel!$B$26+Input!AA2395*ScoringModel!$B$27+Input!AB2395*ScoringModel!$B$28+Input!AC2395*ScoringModel!$B$29+Input!AD2395*ScoringModel!$B$30)*0.01,"")</f>
        <v/>
      </c>
    </row>
    <row r="2396" spans="1:16" x14ac:dyDescent="0.25">
      <c r="A2396" s="154" t="str">
        <f>IF(Input!A2396&lt;&gt;"",Input!A2396,"")</f>
        <v/>
      </c>
      <c r="B2396" s="154" t="str">
        <f>IF(Input!D2396&lt;&gt;"",CONCATENATE(Input!D2396,", ",Input!C2396),"")</f>
        <v/>
      </c>
      <c r="C2396" s="154" t="str">
        <f>IF(Input!E2396&lt;&gt;"",Input!E2396,"")</f>
        <v/>
      </c>
      <c r="D2396" s="155" t="str">
        <f>IF(Input!F2396&lt;&gt;"",Input!F2396,"")</f>
        <v/>
      </c>
      <c r="E2396" s="154" t="str">
        <f>IF(Input!I2396&lt;&gt;"",CONCATENATE(Input!I2396,", ",LEFT(Input!H2396,1)),"")</f>
        <v/>
      </c>
      <c r="F2396" s="156"/>
      <c r="G2396" s="157" t="str">
        <f t="shared" si="37"/>
        <v/>
      </c>
      <c r="H2396" s="154" t="str">
        <f>IF(A2396&lt;&gt;"",VLOOKUP(G2396,ScoreRanges!$C$4:$E$8,3),"")</f>
        <v/>
      </c>
      <c r="I2396" s="156"/>
      <c r="J2396" s="129" t="str">
        <f>IF(AND(ConversionTable!$F$2&lt;&gt;"",A2396&lt;&gt;""),VLOOKUP(G2396,ConversionTable!B$2:D$402,3),"")</f>
        <v/>
      </c>
      <c r="K2396" s="66" t="str">
        <f>IF(AND(ConversionTable!$F$2&lt;&gt;"",A2396&lt;&gt;""),VLOOKUP(J2396,ConversionTable!I$4:K$7,3),"")</f>
        <v/>
      </c>
      <c r="M2396" s="66" t="str">
        <f>IF(A2396&lt;&gt;"",(Input!AE2396*ScoringModel!$B$11+Input!AF2396*ScoringModel!$B$21+Input!AG2396*ScoringModel!$B$31)*0.01,"")</f>
        <v/>
      </c>
      <c r="N2396" s="66" t="str">
        <f>IF(A2396&lt;&gt;"",(Input!J2396*ScoringModel!$B$4+Input!K2396*ScoringModel!$B$5+Input!L2396*ScoringModel!$B$6+Input!M2396*ScoringModel!$B$7+Input!N2396*ScoringModel!$B$8+Input!O2396*ScoringModel!$B$9+Input!P2396*ScoringModel!$B$10)*0.01,"")</f>
        <v/>
      </c>
      <c r="O2396" s="66" t="str">
        <f>IF(A2396&lt;&gt;"",(Input!Q2396*ScoringModel!$B$14+Input!R2396*ScoringModel!$B$15+Input!S2396*ScoringModel!$B$16+Input!T2396*ScoringModel!$B$17+Input!U2396*ScoringModel!$B$18+Input!V2396*ScoringModel!$B$19+Input!W2396*ScoringModel!$B$20)*0.01,"")</f>
        <v/>
      </c>
      <c r="P2396" s="66" t="str">
        <f>IF(A2396&lt;&gt;"",(Input!X2396*ScoringModel!$B$24+Input!Y2396*ScoringModel!$B$25+Input!Z2396*ScoringModel!$B$26+Input!AA2396*ScoringModel!$B$27+Input!AB2396*ScoringModel!$B$28+Input!AC2396*ScoringModel!$B$29+Input!AD2396*ScoringModel!$B$30)*0.01,"")</f>
        <v/>
      </c>
    </row>
    <row r="2397" spans="1:16" x14ac:dyDescent="0.25">
      <c r="A2397" s="154" t="str">
        <f>IF(Input!A2397&lt;&gt;"",Input!A2397,"")</f>
        <v/>
      </c>
      <c r="B2397" s="154" t="str">
        <f>IF(Input!D2397&lt;&gt;"",CONCATENATE(Input!D2397,", ",Input!C2397),"")</f>
        <v/>
      </c>
      <c r="C2397" s="154" t="str">
        <f>IF(Input!E2397&lt;&gt;"",Input!E2397,"")</f>
        <v/>
      </c>
      <c r="D2397" s="155" t="str">
        <f>IF(Input!F2397&lt;&gt;"",Input!F2397,"")</f>
        <v/>
      </c>
      <c r="E2397" s="154" t="str">
        <f>IF(Input!I2397&lt;&gt;"",CONCATENATE(Input!I2397,", ",LEFT(Input!H2397,1)),"")</f>
        <v/>
      </c>
      <c r="F2397" s="156"/>
      <c r="G2397" s="157" t="str">
        <f t="shared" si="37"/>
        <v/>
      </c>
      <c r="H2397" s="154" t="str">
        <f>IF(A2397&lt;&gt;"",VLOOKUP(G2397,ScoreRanges!$C$4:$E$8,3),"")</f>
        <v/>
      </c>
      <c r="I2397" s="156"/>
      <c r="J2397" s="129" t="str">
        <f>IF(AND(ConversionTable!$F$2&lt;&gt;"",A2397&lt;&gt;""),VLOOKUP(G2397,ConversionTable!B$2:D$402,3),"")</f>
        <v/>
      </c>
      <c r="K2397" s="66" t="str">
        <f>IF(AND(ConversionTable!$F$2&lt;&gt;"",A2397&lt;&gt;""),VLOOKUP(J2397,ConversionTable!I$4:K$7,3),"")</f>
        <v/>
      </c>
      <c r="M2397" s="66" t="str">
        <f>IF(A2397&lt;&gt;"",(Input!AE2397*ScoringModel!$B$11+Input!AF2397*ScoringModel!$B$21+Input!AG2397*ScoringModel!$B$31)*0.01,"")</f>
        <v/>
      </c>
      <c r="N2397" s="66" t="str">
        <f>IF(A2397&lt;&gt;"",(Input!J2397*ScoringModel!$B$4+Input!K2397*ScoringModel!$B$5+Input!L2397*ScoringModel!$B$6+Input!M2397*ScoringModel!$B$7+Input!N2397*ScoringModel!$B$8+Input!O2397*ScoringModel!$B$9+Input!P2397*ScoringModel!$B$10)*0.01,"")</f>
        <v/>
      </c>
      <c r="O2397" s="66" t="str">
        <f>IF(A2397&lt;&gt;"",(Input!Q2397*ScoringModel!$B$14+Input!R2397*ScoringModel!$B$15+Input!S2397*ScoringModel!$B$16+Input!T2397*ScoringModel!$B$17+Input!U2397*ScoringModel!$B$18+Input!V2397*ScoringModel!$B$19+Input!W2397*ScoringModel!$B$20)*0.01,"")</f>
        <v/>
      </c>
      <c r="P2397" s="66" t="str">
        <f>IF(A2397&lt;&gt;"",(Input!X2397*ScoringModel!$B$24+Input!Y2397*ScoringModel!$B$25+Input!Z2397*ScoringModel!$B$26+Input!AA2397*ScoringModel!$B$27+Input!AB2397*ScoringModel!$B$28+Input!AC2397*ScoringModel!$B$29+Input!AD2397*ScoringModel!$B$30)*0.01,"")</f>
        <v/>
      </c>
    </row>
    <row r="2398" spans="1:16" x14ac:dyDescent="0.25">
      <c r="A2398" s="154" t="str">
        <f>IF(Input!A2398&lt;&gt;"",Input!A2398,"")</f>
        <v/>
      </c>
      <c r="B2398" s="154" t="str">
        <f>IF(Input!D2398&lt;&gt;"",CONCATENATE(Input!D2398,", ",Input!C2398),"")</f>
        <v/>
      </c>
      <c r="C2398" s="154" t="str">
        <f>IF(Input!E2398&lt;&gt;"",Input!E2398,"")</f>
        <v/>
      </c>
      <c r="D2398" s="155" t="str">
        <f>IF(Input!F2398&lt;&gt;"",Input!F2398,"")</f>
        <v/>
      </c>
      <c r="E2398" s="154" t="str">
        <f>IF(Input!I2398&lt;&gt;"",CONCATENATE(Input!I2398,", ",LEFT(Input!H2398,1)),"")</f>
        <v/>
      </c>
      <c r="F2398" s="156"/>
      <c r="G2398" s="157" t="str">
        <f t="shared" si="37"/>
        <v/>
      </c>
      <c r="H2398" s="154" t="str">
        <f>IF(A2398&lt;&gt;"",VLOOKUP(G2398,ScoreRanges!$C$4:$E$8,3),"")</f>
        <v/>
      </c>
      <c r="I2398" s="156"/>
      <c r="J2398" s="129" t="str">
        <f>IF(AND(ConversionTable!$F$2&lt;&gt;"",A2398&lt;&gt;""),VLOOKUP(G2398,ConversionTable!B$2:D$402,3),"")</f>
        <v/>
      </c>
      <c r="K2398" s="66" t="str">
        <f>IF(AND(ConversionTable!$F$2&lt;&gt;"",A2398&lt;&gt;""),VLOOKUP(J2398,ConversionTable!I$4:K$7,3),"")</f>
        <v/>
      </c>
      <c r="M2398" s="66" t="str">
        <f>IF(A2398&lt;&gt;"",(Input!AE2398*ScoringModel!$B$11+Input!AF2398*ScoringModel!$B$21+Input!AG2398*ScoringModel!$B$31)*0.01,"")</f>
        <v/>
      </c>
      <c r="N2398" s="66" t="str">
        <f>IF(A2398&lt;&gt;"",(Input!J2398*ScoringModel!$B$4+Input!K2398*ScoringModel!$B$5+Input!L2398*ScoringModel!$B$6+Input!M2398*ScoringModel!$B$7+Input!N2398*ScoringModel!$B$8+Input!O2398*ScoringModel!$B$9+Input!P2398*ScoringModel!$B$10)*0.01,"")</f>
        <v/>
      </c>
      <c r="O2398" s="66" t="str">
        <f>IF(A2398&lt;&gt;"",(Input!Q2398*ScoringModel!$B$14+Input!R2398*ScoringModel!$B$15+Input!S2398*ScoringModel!$B$16+Input!T2398*ScoringModel!$B$17+Input!U2398*ScoringModel!$B$18+Input!V2398*ScoringModel!$B$19+Input!W2398*ScoringModel!$B$20)*0.01,"")</f>
        <v/>
      </c>
      <c r="P2398" s="66" t="str">
        <f>IF(A2398&lt;&gt;"",(Input!X2398*ScoringModel!$B$24+Input!Y2398*ScoringModel!$B$25+Input!Z2398*ScoringModel!$B$26+Input!AA2398*ScoringModel!$B$27+Input!AB2398*ScoringModel!$B$28+Input!AC2398*ScoringModel!$B$29+Input!AD2398*ScoringModel!$B$30)*0.01,"")</f>
        <v/>
      </c>
    </row>
    <row r="2399" spans="1:16" x14ac:dyDescent="0.25">
      <c r="A2399" s="154" t="str">
        <f>IF(Input!A2399&lt;&gt;"",Input!A2399,"")</f>
        <v/>
      </c>
      <c r="B2399" s="154" t="str">
        <f>IF(Input!D2399&lt;&gt;"",CONCATENATE(Input!D2399,", ",Input!C2399),"")</f>
        <v/>
      </c>
      <c r="C2399" s="154" t="str">
        <f>IF(Input!E2399&lt;&gt;"",Input!E2399,"")</f>
        <v/>
      </c>
      <c r="D2399" s="155" t="str">
        <f>IF(Input!F2399&lt;&gt;"",Input!F2399,"")</f>
        <v/>
      </c>
      <c r="E2399" s="154" t="str">
        <f>IF(Input!I2399&lt;&gt;"",CONCATENATE(Input!I2399,", ",LEFT(Input!H2399,1)),"")</f>
        <v/>
      </c>
      <c r="F2399" s="156"/>
      <c r="G2399" s="157" t="str">
        <f t="shared" si="37"/>
        <v/>
      </c>
      <c r="H2399" s="154" t="str">
        <f>IF(A2399&lt;&gt;"",VLOOKUP(G2399,ScoreRanges!$C$4:$E$8,3),"")</f>
        <v/>
      </c>
      <c r="I2399" s="156"/>
      <c r="J2399" s="129" t="str">
        <f>IF(AND(ConversionTable!$F$2&lt;&gt;"",A2399&lt;&gt;""),VLOOKUP(G2399,ConversionTable!B$2:D$402,3),"")</f>
        <v/>
      </c>
      <c r="K2399" s="66" t="str">
        <f>IF(AND(ConversionTable!$F$2&lt;&gt;"",A2399&lt;&gt;""),VLOOKUP(J2399,ConversionTable!I$4:K$7,3),"")</f>
        <v/>
      </c>
      <c r="M2399" s="66" t="str">
        <f>IF(A2399&lt;&gt;"",(Input!AE2399*ScoringModel!$B$11+Input!AF2399*ScoringModel!$B$21+Input!AG2399*ScoringModel!$B$31)*0.01,"")</f>
        <v/>
      </c>
      <c r="N2399" s="66" t="str">
        <f>IF(A2399&lt;&gt;"",(Input!J2399*ScoringModel!$B$4+Input!K2399*ScoringModel!$B$5+Input!L2399*ScoringModel!$B$6+Input!M2399*ScoringModel!$B$7+Input!N2399*ScoringModel!$B$8+Input!O2399*ScoringModel!$B$9+Input!P2399*ScoringModel!$B$10)*0.01,"")</f>
        <v/>
      </c>
      <c r="O2399" s="66" t="str">
        <f>IF(A2399&lt;&gt;"",(Input!Q2399*ScoringModel!$B$14+Input!R2399*ScoringModel!$B$15+Input!S2399*ScoringModel!$B$16+Input!T2399*ScoringModel!$B$17+Input!U2399*ScoringModel!$B$18+Input!V2399*ScoringModel!$B$19+Input!W2399*ScoringModel!$B$20)*0.01,"")</f>
        <v/>
      </c>
      <c r="P2399" s="66" t="str">
        <f>IF(A2399&lt;&gt;"",(Input!X2399*ScoringModel!$B$24+Input!Y2399*ScoringModel!$B$25+Input!Z2399*ScoringModel!$B$26+Input!AA2399*ScoringModel!$B$27+Input!AB2399*ScoringModel!$B$28+Input!AC2399*ScoringModel!$B$29+Input!AD2399*ScoringModel!$B$30)*0.01,"")</f>
        <v/>
      </c>
    </row>
    <row r="2400" spans="1:16" x14ac:dyDescent="0.25">
      <c r="A2400" s="154" t="str">
        <f>IF(Input!A2400&lt;&gt;"",Input!A2400,"")</f>
        <v/>
      </c>
      <c r="B2400" s="154" t="str">
        <f>IF(Input!D2400&lt;&gt;"",CONCATENATE(Input!D2400,", ",Input!C2400),"")</f>
        <v/>
      </c>
      <c r="C2400" s="154" t="str">
        <f>IF(Input!E2400&lt;&gt;"",Input!E2400,"")</f>
        <v/>
      </c>
      <c r="D2400" s="155" t="str">
        <f>IF(Input!F2400&lt;&gt;"",Input!F2400,"")</f>
        <v/>
      </c>
      <c r="E2400" s="154" t="str">
        <f>IF(Input!I2400&lt;&gt;"",CONCATENATE(Input!I2400,", ",LEFT(Input!H2400,1)),"")</f>
        <v/>
      </c>
      <c r="F2400" s="156"/>
      <c r="G2400" s="157" t="str">
        <f t="shared" si="37"/>
        <v/>
      </c>
      <c r="H2400" s="154" t="str">
        <f>IF(A2400&lt;&gt;"",VLOOKUP(G2400,ScoreRanges!$C$4:$E$8,3),"")</f>
        <v/>
      </c>
      <c r="I2400" s="156"/>
      <c r="J2400" s="129" t="str">
        <f>IF(AND(ConversionTable!$F$2&lt;&gt;"",A2400&lt;&gt;""),VLOOKUP(G2400,ConversionTable!B$2:D$402,3),"")</f>
        <v/>
      </c>
      <c r="K2400" s="66" t="str">
        <f>IF(AND(ConversionTable!$F$2&lt;&gt;"",A2400&lt;&gt;""),VLOOKUP(J2400,ConversionTable!I$4:K$7,3),"")</f>
        <v/>
      </c>
      <c r="M2400" s="66" t="str">
        <f>IF(A2400&lt;&gt;"",(Input!AE2400*ScoringModel!$B$11+Input!AF2400*ScoringModel!$B$21+Input!AG2400*ScoringModel!$B$31)*0.01,"")</f>
        <v/>
      </c>
      <c r="N2400" s="66" t="str">
        <f>IF(A2400&lt;&gt;"",(Input!J2400*ScoringModel!$B$4+Input!K2400*ScoringModel!$B$5+Input!L2400*ScoringModel!$B$6+Input!M2400*ScoringModel!$B$7+Input!N2400*ScoringModel!$B$8+Input!O2400*ScoringModel!$B$9+Input!P2400*ScoringModel!$B$10)*0.01,"")</f>
        <v/>
      </c>
      <c r="O2400" s="66" t="str">
        <f>IF(A2400&lt;&gt;"",(Input!Q2400*ScoringModel!$B$14+Input!R2400*ScoringModel!$B$15+Input!S2400*ScoringModel!$B$16+Input!T2400*ScoringModel!$B$17+Input!U2400*ScoringModel!$B$18+Input!V2400*ScoringModel!$B$19+Input!W2400*ScoringModel!$B$20)*0.01,"")</f>
        <v/>
      </c>
      <c r="P2400" s="66" t="str">
        <f>IF(A2400&lt;&gt;"",(Input!X2400*ScoringModel!$B$24+Input!Y2400*ScoringModel!$B$25+Input!Z2400*ScoringModel!$B$26+Input!AA2400*ScoringModel!$B$27+Input!AB2400*ScoringModel!$B$28+Input!AC2400*ScoringModel!$B$29+Input!AD2400*ScoringModel!$B$30)*0.01,"")</f>
        <v/>
      </c>
    </row>
    <row r="2401" spans="1:16" x14ac:dyDescent="0.25">
      <c r="A2401" s="154" t="str">
        <f>IF(Input!A2401&lt;&gt;"",Input!A2401,"")</f>
        <v/>
      </c>
      <c r="B2401" s="154" t="str">
        <f>IF(Input!D2401&lt;&gt;"",CONCATENATE(Input!D2401,", ",Input!C2401),"")</f>
        <v/>
      </c>
      <c r="C2401" s="154" t="str">
        <f>IF(Input!E2401&lt;&gt;"",Input!E2401,"")</f>
        <v/>
      </c>
      <c r="D2401" s="155" t="str">
        <f>IF(Input!F2401&lt;&gt;"",Input!F2401,"")</f>
        <v/>
      </c>
      <c r="E2401" s="154" t="str">
        <f>IF(Input!I2401&lt;&gt;"",CONCATENATE(Input!I2401,", ",LEFT(Input!H2401,1)),"")</f>
        <v/>
      </c>
      <c r="F2401" s="156"/>
      <c r="G2401" s="157" t="str">
        <f t="shared" si="37"/>
        <v/>
      </c>
      <c r="H2401" s="154" t="str">
        <f>IF(A2401&lt;&gt;"",VLOOKUP(G2401,ScoreRanges!$C$4:$E$8,3),"")</f>
        <v/>
      </c>
      <c r="I2401" s="156"/>
      <c r="J2401" s="129" t="str">
        <f>IF(AND(ConversionTable!$F$2&lt;&gt;"",A2401&lt;&gt;""),VLOOKUP(G2401,ConversionTable!B$2:D$402,3),"")</f>
        <v/>
      </c>
      <c r="K2401" s="66" t="str">
        <f>IF(AND(ConversionTable!$F$2&lt;&gt;"",A2401&lt;&gt;""),VLOOKUP(J2401,ConversionTable!I$4:K$7,3),"")</f>
        <v/>
      </c>
      <c r="M2401" s="66" t="str">
        <f>IF(A2401&lt;&gt;"",(Input!AE2401*ScoringModel!$B$11+Input!AF2401*ScoringModel!$B$21+Input!AG2401*ScoringModel!$B$31)*0.01,"")</f>
        <v/>
      </c>
      <c r="N2401" s="66" t="str">
        <f>IF(A2401&lt;&gt;"",(Input!J2401*ScoringModel!$B$4+Input!K2401*ScoringModel!$B$5+Input!L2401*ScoringModel!$B$6+Input!M2401*ScoringModel!$B$7+Input!N2401*ScoringModel!$B$8+Input!O2401*ScoringModel!$B$9+Input!P2401*ScoringModel!$B$10)*0.01,"")</f>
        <v/>
      </c>
      <c r="O2401" s="66" t="str">
        <f>IF(A2401&lt;&gt;"",(Input!Q2401*ScoringModel!$B$14+Input!R2401*ScoringModel!$B$15+Input!S2401*ScoringModel!$B$16+Input!T2401*ScoringModel!$B$17+Input!U2401*ScoringModel!$B$18+Input!V2401*ScoringModel!$B$19+Input!W2401*ScoringModel!$B$20)*0.01,"")</f>
        <v/>
      </c>
      <c r="P2401" s="66" t="str">
        <f>IF(A2401&lt;&gt;"",(Input!X2401*ScoringModel!$B$24+Input!Y2401*ScoringModel!$B$25+Input!Z2401*ScoringModel!$B$26+Input!AA2401*ScoringModel!$B$27+Input!AB2401*ScoringModel!$B$28+Input!AC2401*ScoringModel!$B$29+Input!AD2401*ScoringModel!$B$30)*0.01,"")</f>
        <v/>
      </c>
    </row>
    <row r="2402" spans="1:16" x14ac:dyDescent="0.25">
      <c r="A2402" s="154" t="str">
        <f>IF(Input!A2402&lt;&gt;"",Input!A2402,"")</f>
        <v/>
      </c>
      <c r="B2402" s="154" t="str">
        <f>IF(Input!D2402&lt;&gt;"",CONCATENATE(Input!D2402,", ",Input!C2402),"")</f>
        <v/>
      </c>
      <c r="C2402" s="154" t="str">
        <f>IF(Input!E2402&lt;&gt;"",Input!E2402,"")</f>
        <v/>
      </c>
      <c r="D2402" s="155" t="str">
        <f>IF(Input!F2402&lt;&gt;"",Input!F2402,"")</f>
        <v/>
      </c>
      <c r="E2402" s="154" t="str">
        <f>IF(Input!I2402&lt;&gt;"",CONCATENATE(Input!I2402,", ",LEFT(Input!H2402,1)),"")</f>
        <v/>
      </c>
      <c r="F2402" s="156"/>
      <c r="G2402" s="157" t="str">
        <f t="shared" si="37"/>
        <v/>
      </c>
      <c r="H2402" s="154" t="str">
        <f>IF(A2402&lt;&gt;"",VLOOKUP(G2402,ScoreRanges!$C$4:$E$8,3),"")</f>
        <v/>
      </c>
      <c r="I2402" s="156"/>
      <c r="J2402" s="129" t="str">
        <f>IF(AND(ConversionTable!$F$2&lt;&gt;"",A2402&lt;&gt;""),VLOOKUP(G2402,ConversionTable!B$2:D$402,3),"")</f>
        <v/>
      </c>
      <c r="K2402" s="66" t="str">
        <f>IF(AND(ConversionTable!$F$2&lt;&gt;"",A2402&lt;&gt;""),VLOOKUP(J2402,ConversionTable!I$4:K$7,3),"")</f>
        <v/>
      </c>
      <c r="M2402" s="66" t="str">
        <f>IF(A2402&lt;&gt;"",(Input!AE2402*ScoringModel!$B$11+Input!AF2402*ScoringModel!$B$21+Input!AG2402*ScoringModel!$B$31)*0.01,"")</f>
        <v/>
      </c>
      <c r="N2402" s="66" t="str">
        <f>IF(A2402&lt;&gt;"",(Input!J2402*ScoringModel!$B$4+Input!K2402*ScoringModel!$B$5+Input!L2402*ScoringModel!$B$6+Input!M2402*ScoringModel!$B$7+Input!N2402*ScoringModel!$B$8+Input!O2402*ScoringModel!$B$9+Input!P2402*ScoringModel!$B$10)*0.01,"")</f>
        <v/>
      </c>
      <c r="O2402" s="66" t="str">
        <f>IF(A2402&lt;&gt;"",(Input!Q2402*ScoringModel!$B$14+Input!R2402*ScoringModel!$B$15+Input!S2402*ScoringModel!$B$16+Input!T2402*ScoringModel!$B$17+Input!U2402*ScoringModel!$B$18+Input!V2402*ScoringModel!$B$19+Input!W2402*ScoringModel!$B$20)*0.01,"")</f>
        <v/>
      </c>
      <c r="P2402" s="66" t="str">
        <f>IF(A2402&lt;&gt;"",(Input!X2402*ScoringModel!$B$24+Input!Y2402*ScoringModel!$B$25+Input!Z2402*ScoringModel!$B$26+Input!AA2402*ScoringModel!$B$27+Input!AB2402*ScoringModel!$B$28+Input!AC2402*ScoringModel!$B$29+Input!AD2402*ScoringModel!$B$30)*0.01,"")</f>
        <v/>
      </c>
    </row>
    <row r="2403" spans="1:16" x14ac:dyDescent="0.25">
      <c r="A2403" s="154" t="str">
        <f>IF(Input!A2403&lt;&gt;"",Input!A2403,"")</f>
        <v/>
      </c>
      <c r="B2403" s="154" t="str">
        <f>IF(Input!D2403&lt;&gt;"",CONCATENATE(Input!D2403,", ",Input!C2403),"")</f>
        <v/>
      </c>
      <c r="C2403" s="154" t="str">
        <f>IF(Input!E2403&lt;&gt;"",Input!E2403,"")</f>
        <v/>
      </c>
      <c r="D2403" s="155" t="str">
        <f>IF(Input!F2403&lt;&gt;"",Input!F2403,"")</f>
        <v/>
      </c>
      <c r="E2403" s="154" t="str">
        <f>IF(Input!I2403&lt;&gt;"",CONCATENATE(Input!I2403,", ",LEFT(Input!H2403,1)),"")</f>
        <v/>
      </c>
      <c r="F2403" s="156"/>
      <c r="G2403" s="157" t="str">
        <f t="shared" si="37"/>
        <v/>
      </c>
      <c r="H2403" s="154" t="str">
        <f>IF(A2403&lt;&gt;"",VLOOKUP(G2403,ScoreRanges!$C$4:$E$8,3),"")</f>
        <v/>
      </c>
      <c r="I2403" s="156"/>
      <c r="J2403" s="129" t="str">
        <f>IF(AND(ConversionTable!$F$2&lt;&gt;"",A2403&lt;&gt;""),VLOOKUP(G2403,ConversionTable!B$2:D$402,3),"")</f>
        <v/>
      </c>
      <c r="K2403" s="66" t="str">
        <f>IF(AND(ConversionTable!$F$2&lt;&gt;"",A2403&lt;&gt;""),VLOOKUP(J2403,ConversionTable!I$4:K$7,3),"")</f>
        <v/>
      </c>
      <c r="M2403" s="66" t="str">
        <f>IF(A2403&lt;&gt;"",(Input!AE2403*ScoringModel!$B$11+Input!AF2403*ScoringModel!$B$21+Input!AG2403*ScoringModel!$B$31)*0.01,"")</f>
        <v/>
      </c>
      <c r="N2403" s="66" t="str">
        <f>IF(A2403&lt;&gt;"",(Input!J2403*ScoringModel!$B$4+Input!K2403*ScoringModel!$B$5+Input!L2403*ScoringModel!$B$6+Input!M2403*ScoringModel!$B$7+Input!N2403*ScoringModel!$B$8+Input!O2403*ScoringModel!$B$9+Input!P2403*ScoringModel!$B$10)*0.01,"")</f>
        <v/>
      </c>
      <c r="O2403" s="66" t="str">
        <f>IF(A2403&lt;&gt;"",(Input!Q2403*ScoringModel!$B$14+Input!R2403*ScoringModel!$B$15+Input!S2403*ScoringModel!$B$16+Input!T2403*ScoringModel!$B$17+Input!U2403*ScoringModel!$B$18+Input!V2403*ScoringModel!$B$19+Input!W2403*ScoringModel!$B$20)*0.01,"")</f>
        <v/>
      </c>
      <c r="P2403" s="66" t="str">
        <f>IF(A2403&lt;&gt;"",(Input!X2403*ScoringModel!$B$24+Input!Y2403*ScoringModel!$B$25+Input!Z2403*ScoringModel!$B$26+Input!AA2403*ScoringModel!$B$27+Input!AB2403*ScoringModel!$B$28+Input!AC2403*ScoringModel!$B$29+Input!AD2403*ScoringModel!$B$30)*0.01,"")</f>
        <v/>
      </c>
    </row>
    <row r="2404" spans="1:16" x14ac:dyDescent="0.25">
      <c r="A2404" s="154" t="str">
        <f>IF(Input!A2404&lt;&gt;"",Input!A2404,"")</f>
        <v/>
      </c>
      <c r="B2404" s="154" t="str">
        <f>IF(Input!D2404&lt;&gt;"",CONCATENATE(Input!D2404,", ",Input!C2404),"")</f>
        <v/>
      </c>
      <c r="C2404" s="154" t="str">
        <f>IF(Input!E2404&lt;&gt;"",Input!E2404,"")</f>
        <v/>
      </c>
      <c r="D2404" s="155" t="str">
        <f>IF(Input!F2404&lt;&gt;"",Input!F2404,"")</f>
        <v/>
      </c>
      <c r="E2404" s="154" t="str">
        <f>IF(Input!I2404&lt;&gt;"",CONCATENATE(Input!I2404,", ",LEFT(Input!H2404,1)),"")</f>
        <v/>
      </c>
      <c r="F2404" s="156"/>
      <c r="G2404" s="157" t="str">
        <f t="shared" si="37"/>
        <v/>
      </c>
      <c r="H2404" s="154" t="str">
        <f>IF(A2404&lt;&gt;"",VLOOKUP(G2404,ScoreRanges!$C$4:$E$8,3),"")</f>
        <v/>
      </c>
      <c r="I2404" s="156"/>
      <c r="J2404" s="129" t="str">
        <f>IF(AND(ConversionTable!$F$2&lt;&gt;"",A2404&lt;&gt;""),VLOOKUP(G2404,ConversionTable!B$2:D$402,3),"")</f>
        <v/>
      </c>
      <c r="K2404" s="66" t="str">
        <f>IF(AND(ConversionTable!$F$2&lt;&gt;"",A2404&lt;&gt;""),VLOOKUP(J2404,ConversionTable!I$4:K$7,3),"")</f>
        <v/>
      </c>
      <c r="M2404" s="66" t="str">
        <f>IF(A2404&lt;&gt;"",(Input!AE2404*ScoringModel!$B$11+Input!AF2404*ScoringModel!$B$21+Input!AG2404*ScoringModel!$B$31)*0.01,"")</f>
        <v/>
      </c>
      <c r="N2404" s="66" t="str">
        <f>IF(A2404&lt;&gt;"",(Input!J2404*ScoringModel!$B$4+Input!K2404*ScoringModel!$B$5+Input!L2404*ScoringModel!$B$6+Input!M2404*ScoringModel!$B$7+Input!N2404*ScoringModel!$B$8+Input!O2404*ScoringModel!$B$9+Input!P2404*ScoringModel!$B$10)*0.01,"")</f>
        <v/>
      </c>
      <c r="O2404" s="66" t="str">
        <f>IF(A2404&lt;&gt;"",(Input!Q2404*ScoringModel!$B$14+Input!R2404*ScoringModel!$B$15+Input!S2404*ScoringModel!$B$16+Input!T2404*ScoringModel!$B$17+Input!U2404*ScoringModel!$B$18+Input!V2404*ScoringModel!$B$19+Input!W2404*ScoringModel!$B$20)*0.01,"")</f>
        <v/>
      </c>
      <c r="P2404" s="66" t="str">
        <f>IF(A2404&lt;&gt;"",(Input!X2404*ScoringModel!$B$24+Input!Y2404*ScoringModel!$B$25+Input!Z2404*ScoringModel!$B$26+Input!AA2404*ScoringModel!$B$27+Input!AB2404*ScoringModel!$B$28+Input!AC2404*ScoringModel!$B$29+Input!AD2404*ScoringModel!$B$30)*0.01,"")</f>
        <v/>
      </c>
    </row>
    <row r="2405" spans="1:16" x14ac:dyDescent="0.25">
      <c r="A2405" s="154" t="str">
        <f>IF(Input!A2405&lt;&gt;"",Input!A2405,"")</f>
        <v/>
      </c>
      <c r="B2405" s="154" t="str">
        <f>IF(Input!D2405&lt;&gt;"",CONCATENATE(Input!D2405,", ",Input!C2405),"")</f>
        <v/>
      </c>
      <c r="C2405" s="154" t="str">
        <f>IF(Input!E2405&lt;&gt;"",Input!E2405,"")</f>
        <v/>
      </c>
      <c r="D2405" s="155" t="str">
        <f>IF(Input!F2405&lt;&gt;"",Input!F2405,"")</f>
        <v/>
      </c>
      <c r="E2405" s="154" t="str">
        <f>IF(Input!I2405&lt;&gt;"",CONCATENATE(Input!I2405,", ",LEFT(Input!H2405,1)),"")</f>
        <v/>
      </c>
      <c r="F2405" s="156"/>
      <c r="G2405" s="157" t="str">
        <f t="shared" si="37"/>
        <v/>
      </c>
      <c r="H2405" s="154" t="str">
        <f>IF(A2405&lt;&gt;"",VLOOKUP(G2405,ScoreRanges!$C$4:$E$8,3),"")</f>
        <v/>
      </c>
      <c r="I2405" s="156"/>
      <c r="J2405" s="129" t="str">
        <f>IF(AND(ConversionTable!$F$2&lt;&gt;"",A2405&lt;&gt;""),VLOOKUP(G2405,ConversionTable!B$2:D$402,3),"")</f>
        <v/>
      </c>
      <c r="K2405" s="66" t="str">
        <f>IF(AND(ConversionTable!$F$2&lt;&gt;"",A2405&lt;&gt;""),VLOOKUP(J2405,ConversionTable!I$4:K$7,3),"")</f>
        <v/>
      </c>
      <c r="M2405" s="66" t="str">
        <f>IF(A2405&lt;&gt;"",(Input!AE2405*ScoringModel!$B$11+Input!AF2405*ScoringModel!$B$21+Input!AG2405*ScoringModel!$B$31)*0.01,"")</f>
        <v/>
      </c>
      <c r="N2405" s="66" t="str">
        <f>IF(A2405&lt;&gt;"",(Input!J2405*ScoringModel!$B$4+Input!K2405*ScoringModel!$B$5+Input!L2405*ScoringModel!$B$6+Input!M2405*ScoringModel!$B$7+Input!N2405*ScoringModel!$B$8+Input!O2405*ScoringModel!$B$9+Input!P2405*ScoringModel!$B$10)*0.01,"")</f>
        <v/>
      </c>
      <c r="O2405" s="66" t="str">
        <f>IF(A2405&lt;&gt;"",(Input!Q2405*ScoringModel!$B$14+Input!R2405*ScoringModel!$B$15+Input!S2405*ScoringModel!$B$16+Input!T2405*ScoringModel!$B$17+Input!U2405*ScoringModel!$B$18+Input!V2405*ScoringModel!$B$19+Input!W2405*ScoringModel!$B$20)*0.01,"")</f>
        <v/>
      </c>
      <c r="P2405" s="66" t="str">
        <f>IF(A2405&lt;&gt;"",(Input!X2405*ScoringModel!$B$24+Input!Y2405*ScoringModel!$B$25+Input!Z2405*ScoringModel!$B$26+Input!AA2405*ScoringModel!$B$27+Input!AB2405*ScoringModel!$B$28+Input!AC2405*ScoringModel!$B$29+Input!AD2405*ScoringModel!$B$30)*0.01,"")</f>
        <v/>
      </c>
    </row>
    <row r="2406" spans="1:16" x14ac:dyDescent="0.25">
      <c r="A2406" s="154" t="str">
        <f>IF(Input!A2406&lt;&gt;"",Input!A2406,"")</f>
        <v/>
      </c>
      <c r="B2406" s="154" t="str">
        <f>IF(Input!D2406&lt;&gt;"",CONCATENATE(Input!D2406,", ",Input!C2406),"")</f>
        <v/>
      </c>
      <c r="C2406" s="154" t="str">
        <f>IF(Input!E2406&lt;&gt;"",Input!E2406,"")</f>
        <v/>
      </c>
      <c r="D2406" s="155" t="str">
        <f>IF(Input!F2406&lt;&gt;"",Input!F2406,"")</f>
        <v/>
      </c>
      <c r="E2406" s="154" t="str">
        <f>IF(Input!I2406&lt;&gt;"",CONCATENATE(Input!I2406,", ",LEFT(Input!H2406,1)),"")</f>
        <v/>
      </c>
      <c r="F2406" s="156"/>
      <c r="G2406" s="157" t="str">
        <f t="shared" si="37"/>
        <v/>
      </c>
      <c r="H2406" s="154" t="str">
        <f>IF(A2406&lt;&gt;"",VLOOKUP(G2406,ScoreRanges!$C$4:$E$8,3),"")</f>
        <v/>
      </c>
      <c r="I2406" s="156"/>
      <c r="J2406" s="129" t="str">
        <f>IF(AND(ConversionTable!$F$2&lt;&gt;"",A2406&lt;&gt;""),VLOOKUP(G2406,ConversionTable!B$2:D$402,3),"")</f>
        <v/>
      </c>
      <c r="K2406" s="66" t="str">
        <f>IF(AND(ConversionTable!$F$2&lt;&gt;"",A2406&lt;&gt;""),VLOOKUP(J2406,ConversionTable!I$4:K$7,3),"")</f>
        <v/>
      </c>
      <c r="M2406" s="66" t="str">
        <f>IF(A2406&lt;&gt;"",(Input!AE2406*ScoringModel!$B$11+Input!AF2406*ScoringModel!$B$21+Input!AG2406*ScoringModel!$B$31)*0.01,"")</f>
        <v/>
      </c>
      <c r="N2406" s="66" t="str">
        <f>IF(A2406&lt;&gt;"",(Input!J2406*ScoringModel!$B$4+Input!K2406*ScoringModel!$B$5+Input!L2406*ScoringModel!$B$6+Input!M2406*ScoringModel!$B$7+Input!N2406*ScoringModel!$B$8+Input!O2406*ScoringModel!$B$9+Input!P2406*ScoringModel!$B$10)*0.01,"")</f>
        <v/>
      </c>
      <c r="O2406" s="66" t="str">
        <f>IF(A2406&lt;&gt;"",(Input!Q2406*ScoringModel!$B$14+Input!R2406*ScoringModel!$B$15+Input!S2406*ScoringModel!$B$16+Input!T2406*ScoringModel!$B$17+Input!U2406*ScoringModel!$B$18+Input!V2406*ScoringModel!$B$19+Input!W2406*ScoringModel!$B$20)*0.01,"")</f>
        <v/>
      </c>
      <c r="P2406" s="66" t="str">
        <f>IF(A2406&lt;&gt;"",(Input!X2406*ScoringModel!$B$24+Input!Y2406*ScoringModel!$B$25+Input!Z2406*ScoringModel!$B$26+Input!AA2406*ScoringModel!$B$27+Input!AB2406*ScoringModel!$B$28+Input!AC2406*ScoringModel!$B$29+Input!AD2406*ScoringModel!$B$30)*0.01,"")</f>
        <v/>
      </c>
    </row>
    <row r="2407" spans="1:16" x14ac:dyDescent="0.25">
      <c r="A2407" s="154" t="str">
        <f>IF(Input!A2407&lt;&gt;"",Input!A2407,"")</f>
        <v/>
      </c>
      <c r="B2407" s="154" t="str">
        <f>IF(Input!D2407&lt;&gt;"",CONCATENATE(Input!D2407,", ",Input!C2407),"")</f>
        <v/>
      </c>
      <c r="C2407" s="154" t="str">
        <f>IF(Input!E2407&lt;&gt;"",Input!E2407,"")</f>
        <v/>
      </c>
      <c r="D2407" s="155" t="str">
        <f>IF(Input!F2407&lt;&gt;"",Input!F2407,"")</f>
        <v/>
      </c>
      <c r="E2407" s="154" t="str">
        <f>IF(Input!I2407&lt;&gt;"",CONCATENATE(Input!I2407,", ",LEFT(Input!H2407,1)),"")</f>
        <v/>
      </c>
      <c r="F2407" s="156"/>
      <c r="G2407" s="157" t="str">
        <f t="shared" si="37"/>
        <v/>
      </c>
      <c r="H2407" s="154" t="str">
        <f>IF(A2407&lt;&gt;"",VLOOKUP(G2407,ScoreRanges!$C$4:$E$8,3),"")</f>
        <v/>
      </c>
      <c r="I2407" s="156"/>
      <c r="J2407" s="129" t="str">
        <f>IF(AND(ConversionTable!$F$2&lt;&gt;"",A2407&lt;&gt;""),VLOOKUP(G2407,ConversionTable!B$2:D$402,3),"")</f>
        <v/>
      </c>
      <c r="K2407" s="66" t="str">
        <f>IF(AND(ConversionTable!$F$2&lt;&gt;"",A2407&lt;&gt;""),VLOOKUP(J2407,ConversionTable!I$4:K$7,3),"")</f>
        <v/>
      </c>
      <c r="M2407" s="66" t="str">
        <f>IF(A2407&lt;&gt;"",(Input!AE2407*ScoringModel!$B$11+Input!AF2407*ScoringModel!$B$21+Input!AG2407*ScoringModel!$B$31)*0.01,"")</f>
        <v/>
      </c>
      <c r="N2407" s="66" t="str">
        <f>IF(A2407&lt;&gt;"",(Input!J2407*ScoringModel!$B$4+Input!K2407*ScoringModel!$B$5+Input!L2407*ScoringModel!$B$6+Input!M2407*ScoringModel!$B$7+Input!N2407*ScoringModel!$B$8+Input!O2407*ScoringModel!$B$9+Input!P2407*ScoringModel!$B$10)*0.01,"")</f>
        <v/>
      </c>
      <c r="O2407" s="66" t="str">
        <f>IF(A2407&lt;&gt;"",(Input!Q2407*ScoringModel!$B$14+Input!R2407*ScoringModel!$B$15+Input!S2407*ScoringModel!$B$16+Input!T2407*ScoringModel!$B$17+Input!U2407*ScoringModel!$B$18+Input!V2407*ScoringModel!$B$19+Input!W2407*ScoringModel!$B$20)*0.01,"")</f>
        <v/>
      </c>
      <c r="P2407" s="66" t="str">
        <f>IF(A2407&lt;&gt;"",(Input!X2407*ScoringModel!$B$24+Input!Y2407*ScoringModel!$B$25+Input!Z2407*ScoringModel!$B$26+Input!AA2407*ScoringModel!$B$27+Input!AB2407*ScoringModel!$B$28+Input!AC2407*ScoringModel!$B$29+Input!AD2407*ScoringModel!$B$30)*0.01,"")</f>
        <v/>
      </c>
    </row>
    <row r="2408" spans="1:16" x14ac:dyDescent="0.25">
      <c r="A2408" s="154" t="str">
        <f>IF(Input!A2408&lt;&gt;"",Input!A2408,"")</f>
        <v/>
      </c>
      <c r="B2408" s="154" t="str">
        <f>IF(Input!D2408&lt;&gt;"",CONCATENATE(Input!D2408,", ",Input!C2408),"")</f>
        <v/>
      </c>
      <c r="C2408" s="154" t="str">
        <f>IF(Input!E2408&lt;&gt;"",Input!E2408,"")</f>
        <v/>
      </c>
      <c r="D2408" s="155" t="str">
        <f>IF(Input!F2408&lt;&gt;"",Input!F2408,"")</f>
        <v/>
      </c>
      <c r="E2408" s="154" t="str">
        <f>IF(Input!I2408&lt;&gt;"",CONCATENATE(Input!I2408,", ",LEFT(Input!H2408,1)),"")</f>
        <v/>
      </c>
      <c r="F2408" s="156"/>
      <c r="G2408" s="157" t="str">
        <f t="shared" si="37"/>
        <v/>
      </c>
      <c r="H2408" s="154" t="str">
        <f>IF(A2408&lt;&gt;"",VLOOKUP(G2408,ScoreRanges!$C$4:$E$8,3),"")</f>
        <v/>
      </c>
      <c r="I2408" s="156"/>
      <c r="J2408" s="129" t="str">
        <f>IF(AND(ConversionTable!$F$2&lt;&gt;"",A2408&lt;&gt;""),VLOOKUP(G2408,ConversionTable!B$2:D$402,3),"")</f>
        <v/>
      </c>
      <c r="K2408" s="66" t="str">
        <f>IF(AND(ConversionTable!$F$2&lt;&gt;"",A2408&lt;&gt;""),VLOOKUP(J2408,ConversionTable!I$4:K$7,3),"")</f>
        <v/>
      </c>
      <c r="M2408" s="66" t="str">
        <f>IF(A2408&lt;&gt;"",(Input!AE2408*ScoringModel!$B$11+Input!AF2408*ScoringModel!$B$21+Input!AG2408*ScoringModel!$B$31)*0.01,"")</f>
        <v/>
      </c>
      <c r="N2408" s="66" t="str">
        <f>IF(A2408&lt;&gt;"",(Input!J2408*ScoringModel!$B$4+Input!K2408*ScoringModel!$B$5+Input!L2408*ScoringModel!$B$6+Input!M2408*ScoringModel!$B$7+Input!N2408*ScoringModel!$B$8+Input!O2408*ScoringModel!$B$9+Input!P2408*ScoringModel!$B$10)*0.01,"")</f>
        <v/>
      </c>
      <c r="O2408" s="66" t="str">
        <f>IF(A2408&lt;&gt;"",(Input!Q2408*ScoringModel!$B$14+Input!R2408*ScoringModel!$B$15+Input!S2408*ScoringModel!$B$16+Input!T2408*ScoringModel!$B$17+Input!U2408*ScoringModel!$B$18+Input!V2408*ScoringModel!$B$19+Input!W2408*ScoringModel!$B$20)*0.01,"")</f>
        <v/>
      </c>
      <c r="P2408" s="66" t="str">
        <f>IF(A2408&lt;&gt;"",(Input!X2408*ScoringModel!$B$24+Input!Y2408*ScoringModel!$B$25+Input!Z2408*ScoringModel!$B$26+Input!AA2408*ScoringModel!$B$27+Input!AB2408*ScoringModel!$B$28+Input!AC2408*ScoringModel!$B$29+Input!AD2408*ScoringModel!$B$30)*0.01,"")</f>
        <v/>
      </c>
    </row>
    <row r="2409" spans="1:16" x14ac:dyDescent="0.25">
      <c r="A2409" s="154" t="str">
        <f>IF(Input!A2409&lt;&gt;"",Input!A2409,"")</f>
        <v/>
      </c>
      <c r="B2409" s="154" t="str">
        <f>IF(Input!D2409&lt;&gt;"",CONCATENATE(Input!D2409,", ",Input!C2409),"")</f>
        <v/>
      </c>
      <c r="C2409" s="154" t="str">
        <f>IF(Input!E2409&lt;&gt;"",Input!E2409,"")</f>
        <v/>
      </c>
      <c r="D2409" s="155" t="str">
        <f>IF(Input!F2409&lt;&gt;"",Input!F2409,"")</f>
        <v/>
      </c>
      <c r="E2409" s="154" t="str">
        <f>IF(Input!I2409&lt;&gt;"",CONCATENATE(Input!I2409,", ",LEFT(Input!H2409,1)),"")</f>
        <v/>
      </c>
      <c r="F2409" s="156"/>
      <c r="G2409" s="157" t="str">
        <f t="shared" si="37"/>
        <v/>
      </c>
      <c r="H2409" s="154" t="str">
        <f>IF(A2409&lt;&gt;"",VLOOKUP(G2409,ScoreRanges!$C$4:$E$8,3),"")</f>
        <v/>
      </c>
      <c r="I2409" s="156"/>
      <c r="J2409" s="129" t="str">
        <f>IF(AND(ConversionTable!$F$2&lt;&gt;"",A2409&lt;&gt;""),VLOOKUP(G2409,ConversionTable!B$2:D$402,3),"")</f>
        <v/>
      </c>
      <c r="K2409" s="66" t="str">
        <f>IF(AND(ConversionTable!$F$2&lt;&gt;"",A2409&lt;&gt;""),VLOOKUP(J2409,ConversionTable!I$4:K$7,3),"")</f>
        <v/>
      </c>
      <c r="M2409" s="66" t="str">
        <f>IF(A2409&lt;&gt;"",(Input!AE2409*ScoringModel!$B$11+Input!AF2409*ScoringModel!$B$21+Input!AG2409*ScoringModel!$B$31)*0.01,"")</f>
        <v/>
      </c>
      <c r="N2409" s="66" t="str">
        <f>IF(A2409&lt;&gt;"",(Input!J2409*ScoringModel!$B$4+Input!K2409*ScoringModel!$B$5+Input!L2409*ScoringModel!$B$6+Input!M2409*ScoringModel!$B$7+Input!N2409*ScoringModel!$B$8+Input!O2409*ScoringModel!$B$9+Input!P2409*ScoringModel!$B$10)*0.01,"")</f>
        <v/>
      </c>
      <c r="O2409" s="66" t="str">
        <f>IF(A2409&lt;&gt;"",(Input!Q2409*ScoringModel!$B$14+Input!R2409*ScoringModel!$B$15+Input!S2409*ScoringModel!$B$16+Input!T2409*ScoringModel!$B$17+Input!U2409*ScoringModel!$B$18+Input!V2409*ScoringModel!$B$19+Input!W2409*ScoringModel!$B$20)*0.01,"")</f>
        <v/>
      </c>
      <c r="P2409" s="66" t="str">
        <f>IF(A2409&lt;&gt;"",(Input!X2409*ScoringModel!$B$24+Input!Y2409*ScoringModel!$B$25+Input!Z2409*ScoringModel!$B$26+Input!AA2409*ScoringModel!$B$27+Input!AB2409*ScoringModel!$B$28+Input!AC2409*ScoringModel!$B$29+Input!AD2409*ScoringModel!$B$30)*0.01,"")</f>
        <v/>
      </c>
    </row>
    <row r="2410" spans="1:16" x14ac:dyDescent="0.25">
      <c r="A2410" s="154" t="str">
        <f>IF(Input!A2410&lt;&gt;"",Input!A2410,"")</f>
        <v/>
      </c>
      <c r="B2410" s="154" t="str">
        <f>IF(Input!D2410&lt;&gt;"",CONCATENATE(Input!D2410,", ",Input!C2410),"")</f>
        <v/>
      </c>
      <c r="C2410" s="154" t="str">
        <f>IF(Input!E2410&lt;&gt;"",Input!E2410,"")</f>
        <v/>
      </c>
      <c r="D2410" s="155" t="str">
        <f>IF(Input!F2410&lt;&gt;"",Input!F2410,"")</f>
        <v/>
      </c>
      <c r="E2410" s="154" t="str">
        <f>IF(Input!I2410&lt;&gt;"",CONCATENATE(Input!I2410,", ",LEFT(Input!H2410,1)),"")</f>
        <v/>
      </c>
      <c r="F2410" s="156"/>
      <c r="G2410" s="157" t="str">
        <f t="shared" si="37"/>
        <v/>
      </c>
      <c r="H2410" s="154" t="str">
        <f>IF(A2410&lt;&gt;"",VLOOKUP(G2410,ScoreRanges!$C$4:$E$8,3),"")</f>
        <v/>
      </c>
      <c r="I2410" s="156"/>
      <c r="J2410" s="129" t="str">
        <f>IF(AND(ConversionTable!$F$2&lt;&gt;"",A2410&lt;&gt;""),VLOOKUP(G2410,ConversionTable!B$2:D$402,3),"")</f>
        <v/>
      </c>
      <c r="K2410" s="66" t="str">
        <f>IF(AND(ConversionTable!$F$2&lt;&gt;"",A2410&lt;&gt;""),VLOOKUP(J2410,ConversionTable!I$4:K$7,3),"")</f>
        <v/>
      </c>
      <c r="M2410" s="66" t="str">
        <f>IF(A2410&lt;&gt;"",(Input!AE2410*ScoringModel!$B$11+Input!AF2410*ScoringModel!$B$21+Input!AG2410*ScoringModel!$B$31)*0.01,"")</f>
        <v/>
      </c>
      <c r="N2410" s="66" t="str">
        <f>IF(A2410&lt;&gt;"",(Input!J2410*ScoringModel!$B$4+Input!K2410*ScoringModel!$B$5+Input!L2410*ScoringModel!$B$6+Input!M2410*ScoringModel!$B$7+Input!N2410*ScoringModel!$B$8+Input!O2410*ScoringModel!$B$9+Input!P2410*ScoringModel!$B$10)*0.01,"")</f>
        <v/>
      </c>
      <c r="O2410" s="66" t="str">
        <f>IF(A2410&lt;&gt;"",(Input!Q2410*ScoringModel!$B$14+Input!R2410*ScoringModel!$B$15+Input!S2410*ScoringModel!$B$16+Input!T2410*ScoringModel!$B$17+Input!U2410*ScoringModel!$B$18+Input!V2410*ScoringModel!$B$19+Input!W2410*ScoringModel!$B$20)*0.01,"")</f>
        <v/>
      </c>
      <c r="P2410" s="66" t="str">
        <f>IF(A2410&lt;&gt;"",(Input!X2410*ScoringModel!$B$24+Input!Y2410*ScoringModel!$B$25+Input!Z2410*ScoringModel!$B$26+Input!AA2410*ScoringModel!$B$27+Input!AB2410*ScoringModel!$B$28+Input!AC2410*ScoringModel!$B$29+Input!AD2410*ScoringModel!$B$30)*0.01,"")</f>
        <v/>
      </c>
    </row>
    <row r="2411" spans="1:16" x14ac:dyDescent="0.25">
      <c r="A2411" s="154" t="str">
        <f>IF(Input!A2411&lt;&gt;"",Input!A2411,"")</f>
        <v/>
      </c>
      <c r="B2411" s="154" t="str">
        <f>IF(Input!D2411&lt;&gt;"",CONCATENATE(Input!D2411,", ",Input!C2411),"")</f>
        <v/>
      </c>
      <c r="C2411" s="154" t="str">
        <f>IF(Input!E2411&lt;&gt;"",Input!E2411,"")</f>
        <v/>
      </c>
      <c r="D2411" s="155" t="str">
        <f>IF(Input!F2411&lt;&gt;"",Input!F2411,"")</f>
        <v/>
      </c>
      <c r="E2411" s="154" t="str">
        <f>IF(Input!I2411&lt;&gt;"",CONCATENATE(Input!I2411,", ",LEFT(Input!H2411,1)),"")</f>
        <v/>
      </c>
      <c r="F2411" s="156"/>
      <c r="G2411" s="157" t="str">
        <f t="shared" si="37"/>
        <v/>
      </c>
      <c r="H2411" s="154" t="str">
        <f>IF(A2411&lt;&gt;"",VLOOKUP(G2411,ScoreRanges!$C$4:$E$8,3),"")</f>
        <v/>
      </c>
      <c r="I2411" s="156"/>
      <c r="J2411" s="129" t="str">
        <f>IF(AND(ConversionTable!$F$2&lt;&gt;"",A2411&lt;&gt;""),VLOOKUP(G2411,ConversionTable!B$2:D$402,3),"")</f>
        <v/>
      </c>
      <c r="K2411" s="66" t="str">
        <f>IF(AND(ConversionTable!$F$2&lt;&gt;"",A2411&lt;&gt;""),VLOOKUP(J2411,ConversionTable!I$4:K$7,3),"")</f>
        <v/>
      </c>
      <c r="M2411" s="66" t="str">
        <f>IF(A2411&lt;&gt;"",(Input!AE2411*ScoringModel!$B$11+Input!AF2411*ScoringModel!$B$21+Input!AG2411*ScoringModel!$B$31)*0.01,"")</f>
        <v/>
      </c>
      <c r="N2411" s="66" t="str">
        <f>IF(A2411&lt;&gt;"",(Input!J2411*ScoringModel!$B$4+Input!K2411*ScoringModel!$B$5+Input!L2411*ScoringModel!$B$6+Input!M2411*ScoringModel!$B$7+Input!N2411*ScoringModel!$B$8+Input!O2411*ScoringModel!$B$9+Input!P2411*ScoringModel!$B$10)*0.01,"")</f>
        <v/>
      </c>
      <c r="O2411" s="66" t="str">
        <f>IF(A2411&lt;&gt;"",(Input!Q2411*ScoringModel!$B$14+Input!R2411*ScoringModel!$B$15+Input!S2411*ScoringModel!$B$16+Input!T2411*ScoringModel!$B$17+Input!U2411*ScoringModel!$B$18+Input!V2411*ScoringModel!$B$19+Input!W2411*ScoringModel!$B$20)*0.01,"")</f>
        <v/>
      </c>
      <c r="P2411" s="66" t="str">
        <f>IF(A2411&lt;&gt;"",(Input!X2411*ScoringModel!$B$24+Input!Y2411*ScoringModel!$B$25+Input!Z2411*ScoringModel!$B$26+Input!AA2411*ScoringModel!$B$27+Input!AB2411*ScoringModel!$B$28+Input!AC2411*ScoringModel!$B$29+Input!AD2411*ScoringModel!$B$30)*0.01,"")</f>
        <v/>
      </c>
    </row>
    <row r="2412" spans="1:16" x14ac:dyDescent="0.25">
      <c r="A2412" s="154" t="str">
        <f>IF(Input!A2412&lt;&gt;"",Input!A2412,"")</f>
        <v/>
      </c>
      <c r="B2412" s="154" t="str">
        <f>IF(Input!D2412&lt;&gt;"",CONCATENATE(Input!D2412,", ",Input!C2412),"")</f>
        <v/>
      </c>
      <c r="C2412" s="154" t="str">
        <f>IF(Input!E2412&lt;&gt;"",Input!E2412,"")</f>
        <v/>
      </c>
      <c r="D2412" s="155" t="str">
        <f>IF(Input!F2412&lt;&gt;"",Input!F2412,"")</f>
        <v/>
      </c>
      <c r="E2412" s="154" t="str">
        <f>IF(Input!I2412&lt;&gt;"",CONCATENATE(Input!I2412,", ",LEFT(Input!H2412,1)),"")</f>
        <v/>
      </c>
      <c r="F2412" s="156"/>
      <c r="G2412" s="157" t="str">
        <f t="shared" si="37"/>
        <v/>
      </c>
      <c r="H2412" s="154" t="str">
        <f>IF(A2412&lt;&gt;"",VLOOKUP(G2412,ScoreRanges!$C$4:$E$8,3),"")</f>
        <v/>
      </c>
      <c r="I2412" s="156"/>
      <c r="J2412" s="129" t="str">
        <f>IF(AND(ConversionTable!$F$2&lt;&gt;"",A2412&lt;&gt;""),VLOOKUP(G2412,ConversionTable!B$2:D$402,3),"")</f>
        <v/>
      </c>
      <c r="K2412" s="66" t="str">
        <f>IF(AND(ConversionTable!$F$2&lt;&gt;"",A2412&lt;&gt;""),VLOOKUP(J2412,ConversionTable!I$4:K$7,3),"")</f>
        <v/>
      </c>
      <c r="M2412" s="66" t="str">
        <f>IF(A2412&lt;&gt;"",(Input!AE2412*ScoringModel!$B$11+Input!AF2412*ScoringModel!$B$21+Input!AG2412*ScoringModel!$B$31)*0.01,"")</f>
        <v/>
      </c>
      <c r="N2412" s="66" t="str">
        <f>IF(A2412&lt;&gt;"",(Input!J2412*ScoringModel!$B$4+Input!K2412*ScoringModel!$B$5+Input!L2412*ScoringModel!$B$6+Input!M2412*ScoringModel!$B$7+Input!N2412*ScoringModel!$B$8+Input!O2412*ScoringModel!$B$9+Input!P2412*ScoringModel!$B$10)*0.01,"")</f>
        <v/>
      </c>
      <c r="O2412" s="66" t="str">
        <f>IF(A2412&lt;&gt;"",(Input!Q2412*ScoringModel!$B$14+Input!R2412*ScoringModel!$B$15+Input!S2412*ScoringModel!$B$16+Input!T2412*ScoringModel!$B$17+Input!U2412*ScoringModel!$B$18+Input!V2412*ScoringModel!$B$19+Input!W2412*ScoringModel!$B$20)*0.01,"")</f>
        <v/>
      </c>
      <c r="P2412" s="66" t="str">
        <f>IF(A2412&lt;&gt;"",(Input!X2412*ScoringModel!$B$24+Input!Y2412*ScoringModel!$B$25+Input!Z2412*ScoringModel!$B$26+Input!AA2412*ScoringModel!$B$27+Input!AB2412*ScoringModel!$B$28+Input!AC2412*ScoringModel!$B$29+Input!AD2412*ScoringModel!$B$30)*0.01,"")</f>
        <v/>
      </c>
    </row>
    <row r="2413" spans="1:16" x14ac:dyDescent="0.25">
      <c r="A2413" s="154" t="str">
        <f>IF(Input!A2413&lt;&gt;"",Input!A2413,"")</f>
        <v/>
      </c>
      <c r="B2413" s="154" t="str">
        <f>IF(Input!D2413&lt;&gt;"",CONCATENATE(Input!D2413,", ",Input!C2413),"")</f>
        <v/>
      </c>
      <c r="C2413" s="154" t="str">
        <f>IF(Input!E2413&lt;&gt;"",Input!E2413,"")</f>
        <v/>
      </c>
      <c r="D2413" s="155" t="str">
        <f>IF(Input!F2413&lt;&gt;"",Input!F2413,"")</f>
        <v/>
      </c>
      <c r="E2413" s="154" t="str">
        <f>IF(Input!I2413&lt;&gt;"",CONCATENATE(Input!I2413,", ",LEFT(Input!H2413,1)),"")</f>
        <v/>
      </c>
      <c r="F2413" s="156"/>
      <c r="G2413" s="157" t="str">
        <f t="shared" si="37"/>
        <v/>
      </c>
      <c r="H2413" s="154" t="str">
        <f>IF(A2413&lt;&gt;"",VLOOKUP(G2413,ScoreRanges!$C$4:$E$8,3),"")</f>
        <v/>
      </c>
      <c r="I2413" s="156"/>
      <c r="J2413" s="129" t="str">
        <f>IF(AND(ConversionTable!$F$2&lt;&gt;"",A2413&lt;&gt;""),VLOOKUP(G2413,ConversionTable!B$2:D$402,3),"")</f>
        <v/>
      </c>
      <c r="K2413" s="66" t="str">
        <f>IF(AND(ConversionTable!$F$2&lt;&gt;"",A2413&lt;&gt;""),VLOOKUP(J2413,ConversionTable!I$4:K$7,3),"")</f>
        <v/>
      </c>
      <c r="M2413" s="66" t="str">
        <f>IF(A2413&lt;&gt;"",(Input!AE2413*ScoringModel!$B$11+Input!AF2413*ScoringModel!$B$21+Input!AG2413*ScoringModel!$B$31)*0.01,"")</f>
        <v/>
      </c>
      <c r="N2413" s="66" t="str">
        <f>IF(A2413&lt;&gt;"",(Input!J2413*ScoringModel!$B$4+Input!K2413*ScoringModel!$B$5+Input!L2413*ScoringModel!$B$6+Input!M2413*ScoringModel!$B$7+Input!N2413*ScoringModel!$B$8+Input!O2413*ScoringModel!$B$9+Input!P2413*ScoringModel!$B$10)*0.01,"")</f>
        <v/>
      </c>
      <c r="O2413" s="66" t="str">
        <f>IF(A2413&lt;&gt;"",(Input!Q2413*ScoringModel!$B$14+Input!R2413*ScoringModel!$B$15+Input!S2413*ScoringModel!$B$16+Input!T2413*ScoringModel!$B$17+Input!U2413*ScoringModel!$B$18+Input!V2413*ScoringModel!$B$19+Input!W2413*ScoringModel!$B$20)*0.01,"")</f>
        <v/>
      </c>
      <c r="P2413" s="66" t="str">
        <f>IF(A2413&lt;&gt;"",(Input!X2413*ScoringModel!$B$24+Input!Y2413*ScoringModel!$B$25+Input!Z2413*ScoringModel!$B$26+Input!AA2413*ScoringModel!$B$27+Input!AB2413*ScoringModel!$B$28+Input!AC2413*ScoringModel!$B$29+Input!AD2413*ScoringModel!$B$30)*0.01,"")</f>
        <v/>
      </c>
    </row>
    <row r="2414" spans="1:16" x14ac:dyDescent="0.25">
      <c r="A2414" s="154" t="str">
        <f>IF(Input!A2414&lt;&gt;"",Input!A2414,"")</f>
        <v/>
      </c>
      <c r="B2414" s="154" t="str">
        <f>IF(Input!D2414&lt;&gt;"",CONCATENATE(Input!D2414,", ",Input!C2414),"")</f>
        <v/>
      </c>
      <c r="C2414" s="154" t="str">
        <f>IF(Input!E2414&lt;&gt;"",Input!E2414,"")</f>
        <v/>
      </c>
      <c r="D2414" s="155" t="str">
        <f>IF(Input!F2414&lt;&gt;"",Input!F2414,"")</f>
        <v/>
      </c>
      <c r="E2414" s="154" t="str">
        <f>IF(Input!I2414&lt;&gt;"",CONCATENATE(Input!I2414,", ",LEFT(Input!H2414,1)),"")</f>
        <v/>
      </c>
      <c r="F2414" s="156"/>
      <c r="G2414" s="157" t="str">
        <f t="shared" si="37"/>
        <v/>
      </c>
      <c r="H2414" s="154" t="str">
        <f>IF(A2414&lt;&gt;"",VLOOKUP(G2414,ScoreRanges!$C$4:$E$8,3),"")</f>
        <v/>
      </c>
      <c r="I2414" s="156"/>
      <c r="J2414" s="129" t="str">
        <f>IF(AND(ConversionTable!$F$2&lt;&gt;"",A2414&lt;&gt;""),VLOOKUP(G2414,ConversionTable!B$2:D$402,3),"")</f>
        <v/>
      </c>
      <c r="K2414" s="66" t="str">
        <f>IF(AND(ConversionTable!$F$2&lt;&gt;"",A2414&lt;&gt;""),VLOOKUP(J2414,ConversionTable!I$4:K$7,3),"")</f>
        <v/>
      </c>
      <c r="M2414" s="66" t="str">
        <f>IF(A2414&lt;&gt;"",(Input!AE2414*ScoringModel!$B$11+Input!AF2414*ScoringModel!$B$21+Input!AG2414*ScoringModel!$B$31)*0.01,"")</f>
        <v/>
      </c>
      <c r="N2414" s="66" t="str">
        <f>IF(A2414&lt;&gt;"",(Input!J2414*ScoringModel!$B$4+Input!K2414*ScoringModel!$B$5+Input!L2414*ScoringModel!$B$6+Input!M2414*ScoringModel!$B$7+Input!N2414*ScoringModel!$B$8+Input!O2414*ScoringModel!$B$9+Input!P2414*ScoringModel!$B$10)*0.01,"")</f>
        <v/>
      </c>
      <c r="O2414" s="66" t="str">
        <f>IF(A2414&lt;&gt;"",(Input!Q2414*ScoringModel!$B$14+Input!R2414*ScoringModel!$B$15+Input!S2414*ScoringModel!$B$16+Input!T2414*ScoringModel!$B$17+Input!U2414*ScoringModel!$B$18+Input!V2414*ScoringModel!$B$19+Input!W2414*ScoringModel!$B$20)*0.01,"")</f>
        <v/>
      </c>
      <c r="P2414" s="66" t="str">
        <f>IF(A2414&lt;&gt;"",(Input!X2414*ScoringModel!$B$24+Input!Y2414*ScoringModel!$B$25+Input!Z2414*ScoringModel!$B$26+Input!AA2414*ScoringModel!$B$27+Input!AB2414*ScoringModel!$B$28+Input!AC2414*ScoringModel!$B$29+Input!AD2414*ScoringModel!$B$30)*0.01,"")</f>
        <v/>
      </c>
    </row>
    <row r="2415" spans="1:16" x14ac:dyDescent="0.25">
      <c r="A2415" s="154" t="str">
        <f>IF(Input!A2415&lt;&gt;"",Input!A2415,"")</f>
        <v/>
      </c>
      <c r="B2415" s="154" t="str">
        <f>IF(Input!D2415&lt;&gt;"",CONCATENATE(Input!D2415,", ",Input!C2415),"")</f>
        <v/>
      </c>
      <c r="C2415" s="154" t="str">
        <f>IF(Input!E2415&lt;&gt;"",Input!E2415,"")</f>
        <v/>
      </c>
      <c r="D2415" s="155" t="str">
        <f>IF(Input!F2415&lt;&gt;"",Input!F2415,"")</f>
        <v/>
      </c>
      <c r="E2415" s="154" t="str">
        <f>IF(Input!I2415&lt;&gt;"",CONCATENATE(Input!I2415,", ",LEFT(Input!H2415,1)),"")</f>
        <v/>
      </c>
      <c r="F2415" s="156"/>
      <c r="G2415" s="157" t="str">
        <f t="shared" si="37"/>
        <v/>
      </c>
      <c r="H2415" s="154" t="str">
        <f>IF(A2415&lt;&gt;"",VLOOKUP(G2415,ScoreRanges!$C$4:$E$8,3),"")</f>
        <v/>
      </c>
      <c r="I2415" s="156"/>
      <c r="J2415" s="129" t="str">
        <f>IF(AND(ConversionTable!$F$2&lt;&gt;"",A2415&lt;&gt;""),VLOOKUP(G2415,ConversionTable!B$2:D$402,3),"")</f>
        <v/>
      </c>
      <c r="K2415" s="66" t="str">
        <f>IF(AND(ConversionTable!$F$2&lt;&gt;"",A2415&lt;&gt;""),VLOOKUP(J2415,ConversionTable!I$4:K$7,3),"")</f>
        <v/>
      </c>
      <c r="M2415" s="66" t="str">
        <f>IF(A2415&lt;&gt;"",(Input!AE2415*ScoringModel!$B$11+Input!AF2415*ScoringModel!$B$21+Input!AG2415*ScoringModel!$B$31)*0.01,"")</f>
        <v/>
      </c>
      <c r="N2415" s="66" t="str">
        <f>IF(A2415&lt;&gt;"",(Input!J2415*ScoringModel!$B$4+Input!K2415*ScoringModel!$B$5+Input!L2415*ScoringModel!$B$6+Input!M2415*ScoringModel!$B$7+Input!N2415*ScoringModel!$B$8+Input!O2415*ScoringModel!$B$9+Input!P2415*ScoringModel!$B$10)*0.01,"")</f>
        <v/>
      </c>
      <c r="O2415" s="66" t="str">
        <f>IF(A2415&lt;&gt;"",(Input!Q2415*ScoringModel!$B$14+Input!R2415*ScoringModel!$B$15+Input!S2415*ScoringModel!$B$16+Input!T2415*ScoringModel!$B$17+Input!U2415*ScoringModel!$B$18+Input!V2415*ScoringModel!$B$19+Input!W2415*ScoringModel!$B$20)*0.01,"")</f>
        <v/>
      </c>
      <c r="P2415" s="66" t="str">
        <f>IF(A2415&lt;&gt;"",(Input!X2415*ScoringModel!$B$24+Input!Y2415*ScoringModel!$B$25+Input!Z2415*ScoringModel!$B$26+Input!AA2415*ScoringModel!$B$27+Input!AB2415*ScoringModel!$B$28+Input!AC2415*ScoringModel!$B$29+Input!AD2415*ScoringModel!$B$30)*0.01,"")</f>
        <v/>
      </c>
    </row>
    <row r="2416" spans="1:16" x14ac:dyDescent="0.25">
      <c r="A2416" s="154" t="str">
        <f>IF(Input!A2416&lt;&gt;"",Input!A2416,"")</f>
        <v/>
      </c>
      <c r="B2416" s="154" t="str">
        <f>IF(Input!D2416&lt;&gt;"",CONCATENATE(Input!D2416,", ",Input!C2416),"")</f>
        <v/>
      </c>
      <c r="C2416" s="154" t="str">
        <f>IF(Input!E2416&lt;&gt;"",Input!E2416,"")</f>
        <v/>
      </c>
      <c r="D2416" s="155" t="str">
        <f>IF(Input!F2416&lt;&gt;"",Input!F2416,"")</f>
        <v/>
      </c>
      <c r="E2416" s="154" t="str">
        <f>IF(Input!I2416&lt;&gt;"",CONCATENATE(Input!I2416,", ",LEFT(Input!H2416,1)),"")</f>
        <v/>
      </c>
      <c r="F2416" s="156"/>
      <c r="G2416" s="157" t="str">
        <f t="shared" si="37"/>
        <v/>
      </c>
      <c r="H2416" s="154" t="str">
        <f>IF(A2416&lt;&gt;"",VLOOKUP(G2416,ScoreRanges!$C$4:$E$8,3),"")</f>
        <v/>
      </c>
      <c r="I2416" s="156"/>
      <c r="J2416" s="129" t="str">
        <f>IF(AND(ConversionTable!$F$2&lt;&gt;"",A2416&lt;&gt;""),VLOOKUP(G2416,ConversionTable!B$2:D$402,3),"")</f>
        <v/>
      </c>
      <c r="K2416" s="66" t="str">
        <f>IF(AND(ConversionTable!$F$2&lt;&gt;"",A2416&lt;&gt;""),VLOOKUP(J2416,ConversionTable!I$4:K$7,3),"")</f>
        <v/>
      </c>
      <c r="M2416" s="66" t="str">
        <f>IF(A2416&lt;&gt;"",(Input!AE2416*ScoringModel!$B$11+Input!AF2416*ScoringModel!$B$21+Input!AG2416*ScoringModel!$B$31)*0.01,"")</f>
        <v/>
      </c>
      <c r="N2416" s="66" t="str">
        <f>IF(A2416&lt;&gt;"",(Input!J2416*ScoringModel!$B$4+Input!K2416*ScoringModel!$B$5+Input!L2416*ScoringModel!$B$6+Input!M2416*ScoringModel!$B$7+Input!N2416*ScoringModel!$B$8+Input!O2416*ScoringModel!$B$9+Input!P2416*ScoringModel!$B$10)*0.01,"")</f>
        <v/>
      </c>
      <c r="O2416" s="66" t="str">
        <f>IF(A2416&lt;&gt;"",(Input!Q2416*ScoringModel!$B$14+Input!R2416*ScoringModel!$B$15+Input!S2416*ScoringModel!$B$16+Input!T2416*ScoringModel!$B$17+Input!U2416*ScoringModel!$B$18+Input!V2416*ScoringModel!$B$19+Input!W2416*ScoringModel!$B$20)*0.01,"")</f>
        <v/>
      </c>
      <c r="P2416" s="66" t="str">
        <f>IF(A2416&lt;&gt;"",(Input!X2416*ScoringModel!$B$24+Input!Y2416*ScoringModel!$B$25+Input!Z2416*ScoringModel!$B$26+Input!AA2416*ScoringModel!$B$27+Input!AB2416*ScoringModel!$B$28+Input!AC2416*ScoringModel!$B$29+Input!AD2416*ScoringModel!$B$30)*0.01,"")</f>
        <v/>
      </c>
    </row>
    <row r="2417" spans="1:16" x14ac:dyDescent="0.25">
      <c r="A2417" s="154" t="str">
        <f>IF(Input!A2417&lt;&gt;"",Input!A2417,"")</f>
        <v/>
      </c>
      <c r="B2417" s="154" t="str">
        <f>IF(Input!D2417&lt;&gt;"",CONCATENATE(Input!D2417,", ",Input!C2417),"")</f>
        <v/>
      </c>
      <c r="C2417" s="154" t="str">
        <f>IF(Input!E2417&lt;&gt;"",Input!E2417,"")</f>
        <v/>
      </c>
      <c r="D2417" s="155" t="str">
        <f>IF(Input!F2417&lt;&gt;"",Input!F2417,"")</f>
        <v/>
      </c>
      <c r="E2417" s="154" t="str">
        <f>IF(Input!I2417&lt;&gt;"",CONCATENATE(Input!I2417,", ",LEFT(Input!H2417,1)),"")</f>
        <v/>
      </c>
      <c r="F2417" s="156"/>
      <c r="G2417" s="157" t="str">
        <f t="shared" si="37"/>
        <v/>
      </c>
      <c r="H2417" s="154" t="str">
        <f>IF(A2417&lt;&gt;"",VLOOKUP(G2417,ScoreRanges!$C$4:$E$8,3),"")</f>
        <v/>
      </c>
      <c r="I2417" s="156"/>
      <c r="J2417" s="129" t="str">
        <f>IF(AND(ConversionTable!$F$2&lt;&gt;"",A2417&lt;&gt;""),VLOOKUP(G2417,ConversionTable!B$2:D$402,3),"")</f>
        <v/>
      </c>
      <c r="K2417" s="66" t="str">
        <f>IF(AND(ConversionTable!$F$2&lt;&gt;"",A2417&lt;&gt;""),VLOOKUP(J2417,ConversionTable!I$4:K$7,3),"")</f>
        <v/>
      </c>
      <c r="M2417" s="66" t="str">
        <f>IF(A2417&lt;&gt;"",(Input!AE2417*ScoringModel!$B$11+Input!AF2417*ScoringModel!$B$21+Input!AG2417*ScoringModel!$B$31)*0.01,"")</f>
        <v/>
      </c>
      <c r="N2417" s="66" t="str">
        <f>IF(A2417&lt;&gt;"",(Input!J2417*ScoringModel!$B$4+Input!K2417*ScoringModel!$B$5+Input!L2417*ScoringModel!$B$6+Input!M2417*ScoringModel!$B$7+Input!N2417*ScoringModel!$B$8+Input!O2417*ScoringModel!$B$9+Input!P2417*ScoringModel!$B$10)*0.01,"")</f>
        <v/>
      </c>
      <c r="O2417" s="66" t="str">
        <f>IF(A2417&lt;&gt;"",(Input!Q2417*ScoringModel!$B$14+Input!R2417*ScoringModel!$B$15+Input!S2417*ScoringModel!$B$16+Input!T2417*ScoringModel!$B$17+Input!U2417*ScoringModel!$B$18+Input!V2417*ScoringModel!$B$19+Input!W2417*ScoringModel!$B$20)*0.01,"")</f>
        <v/>
      </c>
      <c r="P2417" s="66" t="str">
        <f>IF(A2417&lt;&gt;"",(Input!X2417*ScoringModel!$B$24+Input!Y2417*ScoringModel!$B$25+Input!Z2417*ScoringModel!$B$26+Input!AA2417*ScoringModel!$B$27+Input!AB2417*ScoringModel!$B$28+Input!AC2417*ScoringModel!$B$29+Input!AD2417*ScoringModel!$B$30)*0.01,"")</f>
        <v/>
      </c>
    </row>
    <row r="2418" spans="1:16" x14ac:dyDescent="0.25">
      <c r="A2418" s="154" t="str">
        <f>IF(Input!A2418&lt;&gt;"",Input!A2418,"")</f>
        <v/>
      </c>
      <c r="B2418" s="154" t="str">
        <f>IF(Input!D2418&lt;&gt;"",CONCATENATE(Input!D2418,", ",Input!C2418),"")</f>
        <v/>
      </c>
      <c r="C2418" s="154" t="str">
        <f>IF(Input!E2418&lt;&gt;"",Input!E2418,"")</f>
        <v/>
      </c>
      <c r="D2418" s="155" t="str">
        <f>IF(Input!F2418&lt;&gt;"",Input!F2418,"")</f>
        <v/>
      </c>
      <c r="E2418" s="154" t="str">
        <f>IF(Input!I2418&lt;&gt;"",CONCATENATE(Input!I2418,", ",LEFT(Input!H2418,1)),"")</f>
        <v/>
      </c>
      <c r="F2418" s="156"/>
      <c r="G2418" s="157" t="str">
        <f t="shared" si="37"/>
        <v/>
      </c>
      <c r="H2418" s="154" t="str">
        <f>IF(A2418&lt;&gt;"",VLOOKUP(G2418,ScoreRanges!$C$4:$E$8,3),"")</f>
        <v/>
      </c>
      <c r="I2418" s="156"/>
      <c r="J2418" s="129" t="str">
        <f>IF(AND(ConversionTable!$F$2&lt;&gt;"",A2418&lt;&gt;""),VLOOKUP(G2418,ConversionTable!B$2:D$402,3),"")</f>
        <v/>
      </c>
      <c r="K2418" s="66" t="str">
        <f>IF(AND(ConversionTable!$F$2&lt;&gt;"",A2418&lt;&gt;""),VLOOKUP(J2418,ConversionTable!I$4:K$7,3),"")</f>
        <v/>
      </c>
      <c r="M2418" s="66" t="str">
        <f>IF(A2418&lt;&gt;"",(Input!AE2418*ScoringModel!$B$11+Input!AF2418*ScoringModel!$B$21+Input!AG2418*ScoringModel!$B$31)*0.01,"")</f>
        <v/>
      </c>
      <c r="N2418" s="66" t="str">
        <f>IF(A2418&lt;&gt;"",(Input!J2418*ScoringModel!$B$4+Input!K2418*ScoringModel!$B$5+Input!L2418*ScoringModel!$B$6+Input!M2418*ScoringModel!$B$7+Input!N2418*ScoringModel!$B$8+Input!O2418*ScoringModel!$B$9+Input!P2418*ScoringModel!$B$10)*0.01,"")</f>
        <v/>
      </c>
      <c r="O2418" s="66" t="str">
        <f>IF(A2418&lt;&gt;"",(Input!Q2418*ScoringModel!$B$14+Input!R2418*ScoringModel!$B$15+Input!S2418*ScoringModel!$B$16+Input!T2418*ScoringModel!$B$17+Input!U2418*ScoringModel!$B$18+Input!V2418*ScoringModel!$B$19+Input!W2418*ScoringModel!$B$20)*0.01,"")</f>
        <v/>
      </c>
      <c r="P2418" s="66" t="str">
        <f>IF(A2418&lt;&gt;"",(Input!X2418*ScoringModel!$B$24+Input!Y2418*ScoringModel!$B$25+Input!Z2418*ScoringModel!$B$26+Input!AA2418*ScoringModel!$B$27+Input!AB2418*ScoringModel!$B$28+Input!AC2418*ScoringModel!$B$29+Input!AD2418*ScoringModel!$B$30)*0.01,"")</f>
        <v/>
      </c>
    </row>
    <row r="2419" spans="1:16" x14ac:dyDescent="0.25">
      <c r="A2419" s="154" t="str">
        <f>IF(Input!A2419&lt;&gt;"",Input!A2419,"")</f>
        <v/>
      </c>
      <c r="B2419" s="154" t="str">
        <f>IF(Input!D2419&lt;&gt;"",CONCATENATE(Input!D2419,", ",Input!C2419),"")</f>
        <v/>
      </c>
      <c r="C2419" s="154" t="str">
        <f>IF(Input!E2419&lt;&gt;"",Input!E2419,"")</f>
        <v/>
      </c>
      <c r="D2419" s="155" t="str">
        <f>IF(Input!F2419&lt;&gt;"",Input!F2419,"")</f>
        <v/>
      </c>
      <c r="E2419" s="154" t="str">
        <f>IF(Input!I2419&lt;&gt;"",CONCATENATE(Input!I2419,", ",LEFT(Input!H2419,1)),"")</f>
        <v/>
      </c>
      <c r="F2419" s="156"/>
      <c r="G2419" s="157" t="str">
        <f t="shared" si="37"/>
        <v/>
      </c>
      <c r="H2419" s="154" t="str">
        <f>IF(A2419&lt;&gt;"",VLOOKUP(G2419,ScoreRanges!$C$4:$E$8,3),"")</f>
        <v/>
      </c>
      <c r="I2419" s="156"/>
      <c r="J2419" s="129" t="str">
        <f>IF(AND(ConversionTable!$F$2&lt;&gt;"",A2419&lt;&gt;""),VLOOKUP(G2419,ConversionTable!B$2:D$402,3),"")</f>
        <v/>
      </c>
      <c r="K2419" s="66" t="str">
        <f>IF(AND(ConversionTable!$F$2&lt;&gt;"",A2419&lt;&gt;""),VLOOKUP(J2419,ConversionTable!I$4:K$7,3),"")</f>
        <v/>
      </c>
      <c r="M2419" s="66" t="str">
        <f>IF(A2419&lt;&gt;"",(Input!AE2419*ScoringModel!$B$11+Input!AF2419*ScoringModel!$B$21+Input!AG2419*ScoringModel!$B$31)*0.01,"")</f>
        <v/>
      </c>
      <c r="N2419" s="66" t="str">
        <f>IF(A2419&lt;&gt;"",(Input!J2419*ScoringModel!$B$4+Input!K2419*ScoringModel!$B$5+Input!L2419*ScoringModel!$B$6+Input!M2419*ScoringModel!$B$7+Input!N2419*ScoringModel!$B$8+Input!O2419*ScoringModel!$B$9+Input!P2419*ScoringModel!$B$10)*0.01,"")</f>
        <v/>
      </c>
      <c r="O2419" s="66" t="str">
        <f>IF(A2419&lt;&gt;"",(Input!Q2419*ScoringModel!$B$14+Input!R2419*ScoringModel!$B$15+Input!S2419*ScoringModel!$B$16+Input!T2419*ScoringModel!$B$17+Input!U2419*ScoringModel!$B$18+Input!V2419*ScoringModel!$B$19+Input!W2419*ScoringModel!$B$20)*0.01,"")</f>
        <v/>
      </c>
      <c r="P2419" s="66" t="str">
        <f>IF(A2419&lt;&gt;"",(Input!X2419*ScoringModel!$B$24+Input!Y2419*ScoringModel!$B$25+Input!Z2419*ScoringModel!$B$26+Input!AA2419*ScoringModel!$B$27+Input!AB2419*ScoringModel!$B$28+Input!AC2419*ScoringModel!$B$29+Input!AD2419*ScoringModel!$B$30)*0.01,"")</f>
        <v/>
      </c>
    </row>
    <row r="2420" spans="1:16" x14ac:dyDescent="0.25">
      <c r="A2420" s="154" t="str">
        <f>IF(Input!A2420&lt;&gt;"",Input!A2420,"")</f>
        <v/>
      </c>
      <c r="B2420" s="154" t="str">
        <f>IF(Input!D2420&lt;&gt;"",CONCATENATE(Input!D2420,", ",Input!C2420),"")</f>
        <v/>
      </c>
      <c r="C2420" s="154" t="str">
        <f>IF(Input!E2420&lt;&gt;"",Input!E2420,"")</f>
        <v/>
      </c>
      <c r="D2420" s="155" t="str">
        <f>IF(Input!F2420&lt;&gt;"",Input!F2420,"")</f>
        <v/>
      </c>
      <c r="E2420" s="154" t="str">
        <f>IF(Input!I2420&lt;&gt;"",CONCATENATE(Input!I2420,", ",LEFT(Input!H2420,1)),"")</f>
        <v/>
      </c>
      <c r="F2420" s="156"/>
      <c r="G2420" s="157" t="str">
        <f t="shared" si="37"/>
        <v/>
      </c>
      <c r="H2420" s="154" t="str">
        <f>IF(A2420&lt;&gt;"",VLOOKUP(G2420,ScoreRanges!$C$4:$E$8,3),"")</f>
        <v/>
      </c>
      <c r="I2420" s="156"/>
      <c r="J2420" s="129" t="str">
        <f>IF(AND(ConversionTable!$F$2&lt;&gt;"",A2420&lt;&gt;""),VLOOKUP(G2420,ConversionTable!B$2:D$402,3),"")</f>
        <v/>
      </c>
      <c r="K2420" s="66" t="str">
        <f>IF(AND(ConversionTable!$F$2&lt;&gt;"",A2420&lt;&gt;""),VLOOKUP(J2420,ConversionTable!I$4:K$7,3),"")</f>
        <v/>
      </c>
      <c r="M2420" s="66" t="str">
        <f>IF(A2420&lt;&gt;"",(Input!AE2420*ScoringModel!$B$11+Input!AF2420*ScoringModel!$B$21+Input!AG2420*ScoringModel!$B$31)*0.01,"")</f>
        <v/>
      </c>
      <c r="N2420" s="66" t="str">
        <f>IF(A2420&lt;&gt;"",(Input!J2420*ScoringModel!$B$4+Input!K2420*ScoringModel!$B$5+Input!L2420*ScoringModel!$B$6+Input!M2420*ScoringModel!$B$7+Input!N2420*ScoringModel!$B$8+Input!O2420*ScoringModel!$B$9+Input!P2420*ScoringModel!$B$10)*0.01,"")</f>
        <v/>
      </c>
      <c r="O2420" s="66" t="str">
        <f>IF(A2420&lt;&gt;"",(Input!Q2420*ScoringModel!$B$14+Input!R2420*ScoringModel!$B$15+Input!S2420*ScoringModel!$B$16+Input!T2420*ScoringModel!$B$17+Input!U2420*ScoringModel!$B$18+Input!V2420*ScoringModel!$B$19+Input!W2420*ScoringModel!$B$20)*0.01,"")</f>
        <v/>
      </c>
      <c r="P2420" s="66" t="str">
        <f>IF(A2420&lt;&gt;"",(Input!X2420*ScoringModel!$B$24+Input!Y2420*ScoringModel!$B$25+Input!Z2420*ScoringModel!$B$26+Input!AA2420*ScoringModel!$B$27+Input!AB2420*ScoringModel!$B$28+Input!AC2420*ScoringModel!$B$29+Input!AD2420*ScoringModel!$B$30)*0.01,"")</f>
        <v/>
      </c>
    </row>
    <row r="2421" spans="1:16" x14ac:dyDescent="0.25">
      <c r="A2421" s="154" t="str">
        <f>IF(Input!A2421&lt;&gt;"",Input!A2421,"")</f>
        <v/>
      </c>
      <c r="B2421" s="154" t="str">
        <f>IF(Input!D2421&lt;&gt;"",CONCATENATE(Input!D2421,", ",Input!C2421),"")</f>
        <v/>
      </c>
      <c r="C2421" s="154" t="str">
        <f>IF(Input!E2421&lt;&gt;"",Input!E2421,"")</f>
        <v/>
      </c>
      <c r="D2421" s="155" t="str">
        <f>IF(Input!F2421&lt;&gt;"",Input!F2421,"")</f>
        <v/>
      </c>
      <c r="E2421" s="154" t="str">
        <f>IF(Input!I2421&lt;&gt;"",CONCATENATE(Input!I2421,", ",LEFT(Input!H2421,1)),"")</f>
        <v/>
      </c>
      <c r="F2421" s="156"/>
      <c r="G2421" s="157" t="str">
        <f t="shared" si="37"/>
        <v/>
      </c>
      <c r="H2421" s="154" t="str">
        <f>IF(A2421&lt;&gt;"",VLOOKUP(G2421,ScoreRanges!$C$4:$E$8,3),"")</f>
        <v/>
      </c>
      <c r="I2421" s="156"/>
      <c r="J2421" s="129" t="str">
        <f>IF(AND(ConversionTable!$F$2&lt;&gt;"",A2421&lt;&gt;""),VLOOKUP(G2421,ConversionTable!B$2:D$402,3),"")</f>
        <v/>
      </c>
      <c r="K2421" s="66" t="str">
        <f>IF(AND(ConversionTable!$F$2&lt;&gt;"",A2421&lt;&gt;""),VLOOKUP(J2421,ConversionTable!I$4:K$7,3),"")</f>
        <v/>
      </c>
      <c r="M2421" s="66" t="str">
        <f>IF(A2421&lt;&gt;"",(Input!AE2421*ScoringModel!$B$11+Input!AF2421*ScoringModel!$B$21+Input!AG2421*ScoringModel!$B$31)*0.01,"")</f>
        <v/>
      </c>
      <c r="N2421" s="66" t="str">
        <f>IF(A2421&lt;&gt;"",(Input!J2421*ScoringModel!$B$4+Input!K2421*ScoringModel!$B$5+Input!L2421*ScoringModel!$B$6+Input!M2421*ScoringModel!$B$7+Input!N2421*ScoringModel!$B$8+Input!O2421*ScoringModel!$B$9+Input!P2421*ScoringModel!$B$10)*0.01,"")</f>
        <v/>
      </c>
      <c r="O2421" s="66" t="str">
        <f>IF(A2421&lt;&gt;"",(Input!Q2421*ScoringModel!$B$14+Input!R2421*ScoringModel!$B$15+Input!S2421*ScoringModel!$B$16+Input!T2421*ScoringModel!$B$17+Input!U2421*ScoringModel!$B$18+Input!V2421*ScoringModel!$B$19+Input!W2421*ScoringModel!$B$20)*0.01,"")</f>
        <v/>
      </c>
      <c r="P2421" s="66" t="str">
        <f>IF(A2421&lt;&gt;"",(Input!X2421*ScoringModel!$B$24+Input!Y2421*ScoringModel!$B$25+Input!Z2421*ScoringModel!$B$26+Input!AA2421*ScoringModel!$B$27+Input!AB2421*ScoringModel!$B$28+Input!AC2421*ScoringModel!$B$29+Input!AD2421*ScoringModel!$B$30)*0.01,"")</f>
        <v/>
      </c>
    </row>
    <row r="2422" spans="1:16" x14ac:dyDescent="0.25">
      <c r="A2422" s="154" t="str">
        <f>IF(Input!A2422&lt;&gt;"",Input!A2422,"")</f>
        <v/>
      </c>
      <c r="B2422" s="154" t="str">
        <f>IF(Input!D2422&lt;&gt;"",CONCATENATE(Input!D2422,", ",Input!C2422),"")</f>
        <v/>
      </c>
      <c r="C2422" s="154" t="str">
        <f>IF(Input!E2422&lt;&gt;"",Input!E2422,"")</f>
        <v/>
      </c>
      <c r="D2422" s="155" t="str">
        <f>IF(Input!F2422&lt;&gt;"",Input!F2422,"")</f>
        <v/>
      </c>
      <c r="E2422" s="154" t="str">
        <f>IF(Input!I2422&lt;&gt;"",CONCATENATE(Input!I2422,", ",LEFT(Input!H2422,1)),"")</f>
        <v/>
      </c>
      <c r="F2422" s="156"/>
      <c r="G2422" s="157" t="str">
        <f t="shared" si="37"/>
        <v/>
      </c>
      <c r="H2422" s="154" t="str">
        <f>IF(A2422&lt;&gt;"",VLOOKUP(G2422,ScoreRanges!$C$4:$E$8,3),"")</f>
        <v/>
      </c>
      <c r="I2422" s="156"/>
      <c r="J2422" s="129" t="str">
        <f>IF(AND(ConversionTable!$F$2&lt;&gt;"",A2422&lt;&gt;""),VLOOKUP(G2422,ConversionTable!B$2:D$402,3),"")</f>
        <v/>
      </c>
      <c r="K2422" s="66" t="str">
        <f>IF(AND(ConversionTable!$F$2&lt;&gt;"",A2422&lt;&gt;""),VLOOKUP(J2422,ConversionTable!I$4:K$7,3),"")</f>
        <v/>
      </c>
      <c r="M2422" s="66" t="str">
        <f>IF(A2422&lt;&gt;"",(Input!AE2422*ScoringModel!$B$11+Input!AF2422*ScoringModel!$B$21+Input!AG2422*ScoringModel!$B$31)*0.01,"")</f>
        <v/>
      </c>
      <c r="N2422" s="66" t="str">
        <f>IF(A2422&lt;&gt;"",(Input!J2422*ScoringModel!$B$4+Input!K2422*ScoringModel!$B$5+Input!L2422*ScoringModel!$B$6+Input!M2422*ScoringModel!$B$7+Input!N2422*ScoringModel!$B$8+Input!O2422*ScoringModel!$B$9+Input!P2422*ScoringModel!$B$10)*0.01,"")</f>
        <v/>
      </c>
      <c r="O2422" s="66" t="str">
        <f>IF(A2422&lt;&gt;"",(Input!Q2422*ScoringModel!$B$14+Input!R2422*ScoringModel!$B$15+Input!S2422*ScoringModel!$B$16+Input!T2422*ScoringModel!$B$17+Input!U2422*ScoringModel!$B$18+Input!V2422*ScoringModel!$B$19+Input!W2422*ScoringModel!$B$20)*0.01,"")</f>
        <v/>
      </c>
      <c r="P2422" s="66" t="str">
        <f>IF(A2422&lt;&gt;"",(Input!X2422*ScoringModel!$B$24+Input!Y2422*ScoringModel!$B$25+Input!Z2422*ScoringModel!$B$26+Input!AA2422*ScoringModel!$B$27+Input!AB2422*ScoringModel!$B$28+Input!AC2422*ScoringModel!$B$29+Input!AD2422*ScoringModel!$B$30)*0.01,"")</f>
        <v/>
      </c>
    </row>
    <row r="2423" spans="1:16" x14ac:dyDescent="0.25">
      <c r="A2423" s="154" t="str">
        <f>IF(Input!A2423&lt;&gt;"",Input!A2423,"")</f>
        <v/>
      </c>
      <c r="B2423" s="154" t="str">
        <f>IF(Input!D2423&lt;&gt;"",CONCATENATE(Input!D2423,", ",Input!C2423),"")</f>
        <v/>
      </c>
      <c r="C2423" s="154" t="str">
        <f>IF(Input!E2423&lt;&gt;"",Input!E2423,"")</f>
        <v/>
      </c>
      <c r="D2423" s="155" t="str">
        <f>IF(Input!F2423&lt;&gt;"",Input!F2423,"")</f>
        <v/>
      </c>
      <c r="E2423" s="154" t="str">
        <f>IF(Input!I2423&lt;&gt;"",CONCATENATE(Input!I2423,", ",LEFT(Input!H2423,1)),"")</f>
        <v/>
      </c>
      <c r="F2423" s="156"/>
      <c r="G2423" s="157" t="str">
        <f t="shared" si="37"/>
        <v/>
      </c>
      <c r="H2423" s="154" t="str">
        <f>IF(A2423&lt;&gt;"",VLOOKUP(G2423,ScoreRanges!$C$4:$E$8,3),"")</f>
        <v/>
      </c>
      <c r="I2423" s="156"/>
      <c r="J2423" s="129" t="str">
        <f>IF(AND(ConversionTable!$F$2&lt;&gt;"",A2423&lt;&gt;""),VLOOKUP(G2423,ConversionTable!B$2:D$402,3),"")</f>
        <v/>
      </c>
      <c r="K2423" s="66" t="str">
        <f>IF(AND(ConversionTable!$F$2&lt;&gt;"",A2423&lt;&gt;""),VLOOKUP(J2423,ConversionTable!I$4:K$7,3),"")</f>
        <v/>
      </c>
      <c r="M2423" s="66" t="str">
        <f>IF(A2423&lt;&gt;"",(Input!AE2423*ScoringModel!$B$11+Input!AF2423*ScoringModel!$B$21+Input!AG2423*ScoringModel!$B$31)*0.01,"")</f>
        <v/>
      </c>
      <c r="N2423" s="66" t="str">
        <f>IF(A2423&lt;&gt;"",(Input!J2423*ScoringModel!$B$4+Input!K2423*ScoringModel!$B$5+Input!L2423*ScoringModel!$B$6+Input!M2423*ScoringModel!$B$7+Input!N2423*ScoringModel!$B$8+Input!O2423*ScoringModel!$B$9+Input!P2423*ScoringModel!$B$10)*0.01,"")</f>
        <v/>
      </c>
      <c r="O2423" s="66" t="str">
        <f>IF(A2423&lt;&gt;"",(Input!Q2423*ScoringModel!$B$14+Input!R2423*ScoringModel!$B$15+Input!S2423*ScoringModel!$B$16+Input!T2423*ScoringModel!$B$17+Input!U2423*ScoringModel!$B$18+Input!V2423*ScoringModel!$B$19+Input!W2423*ScoringModel!$B$20)*0.01,"")</f>
        <v/>
      </c>
      <c r="P2423" s="66" t="str">
        <f>IF(A2423&lt;&gt;"",(Input!X2423*ScoringModel!$B$24+Input!Y2423*ScoringModel!$B$25+Input!Z2423*ScoringModel!$B$26+Input!AA2423*ScoringModel!$B$27+Input!AB2423*ScoringModel!$B$28+Input!AC2423*ScoringModel!$B$29+Input!AD2423*ScoringModel!$B$30)*0.01,"")</f>
        <v/>
      </c>
    </row>
    <row r="2424" spans="1:16" x14ac:dyDescent="0.25">
      <c r="A2424" s="154" t="str">
        <f>IF(Input!A2424&lt;&gt;"",Input!A2424,"")</f>
        <v/>
      </c>
      <c r="B2424" s="154" t="str">
        <f>IF(Input!D2424&lt;&gt;"",CONCATENATE(Input!D2424,", ",Input!C2424),"")</f>
        <v/>
      </c>
      <c r="C2424" s="154" t="str">
        <f>IF(Input!E2424&lt;&gt;"",Input!E2424,"")</f>
        <v/>
      </c>
      <c r="D2424" s="155" t="str">
        <f>IF(Input!F2424&lt;&gt;"",Input!F2424,"")</f>
        <v/>
      </c>
      <c r="E2424" s="154" t="str">
        <f>IF(Input!I2424&lt;&gt;"",CONCATENATE(Input!I2424,", ",LEFT(Input!H2424,1)),"")</f>
        <v/>
      </c>
      <c r="F2424" s="156"/>
      <c r="G2424" s="157" t="str">
        <f t="shared" si="37"/>
        <v/>
      </c>
      <c r="H2424" s="154" t="str">
        <f>IF(A2424&lt;&gt;"",VLOOKUP(G2424,ScoreRanges!$C$4:$E$8,3),"")</f>
        <v/>
      </c>
      <c r="I2424" s="156"/>
      <c r="J2424" s="129" t="str">
        <f>IF(AND(ConversionTable!$F$2&lt;&gt;"",A2424&lt;&gt;""),VLOOKUP(G2424,ConversionTable!B$2:D$402,3),"")</f>
        <v/>
      </c>
      <c r="K2424" s="66" t="str">
        <f>IF(AND(ConversionTable!$F$2&lt;&gt;"",A2424&lt;&gt;""),VLOOKUP(J2424,ConversionTable!I$4:K$7,3),"")</f>
        <v/>
      </c>
      <c r="M2424" s="66" t="str">
        <f>IF(A2424&lt;&gt;"",(Input!AE2424*ScoringModel!$B$11+Input!AF2424*ScoringModel!$B$21+Input!AG2424*ScoringModel!$B$31)*0.01,"")</f>
        <v/>
      </c>
      <c r="N2424" s="66" t="str">
        <f>IF(A2424&lt;&gt;"",(Input!J2424*ScoringModel!$B$4+Input!K2424*ScoringModel!$B$5+Input!L2424*ScoringModel!$B$6+Input!M2424*ScoringModel!$B$7+Input!N2424*ScoringModel!$B$8+Input!O2424*ScoringModel!$B$9+Input!P2424*ScoringModel!$B$10)*0.01,"")</f>
        <v/>
      </c>
      <c r="O2424" s="66" t="str">
        <f>IF(A2424&lt;&gt;"",(Input!Q2424*ScoringModel!$B$14+Input!R2424*ScoringModel!$B$15+Input!S2424*ScoringModel!$B$16+Input!T2424*ScoringModel!$B$17+Input!U2424*ScoringModel!$B$18+Input!V2424*ScoringModel!$B$19+Input!W2424*ScoringModel!$B$20)*0.01,"")</f>
        <v/>
      </c>
      <c r="P2424" s="66" t="str">
        <f>IF(A2424&lt;&gt;"",(Input!X2424*ScoringModel!$B$24+Input!Y2424*ScoringModel!$B$25+Input!Z2424*ScoringModel!$B$26+Input!AA2424*ScoringModel!$B$27+Input!AB2424*ScoringModel!$B$28+Input!AC2424*ScoringModel!$B$29+Input!AD2424*ScoringModel!$B$30)*0.01,"")</f>
        <v/>
      </c>
    </row>
    <row r="2425" spans="1:16" x14ac:dyDescent="0.25">
      <c r="A2425" s="154" t="str">
        <f>IF(Input!A2425&lt;&gt;"",Input!A2425,"")</f>
        <v/>
      </c>
      <c r="B2425" s="154" t="str">
        <f>IF(Input!D2425&lt;&gt;"",CONCATENATE(Input!D2425,", ",Input!C2425),"")</f>
        <v/>
      </c>
      <c r="C2425" s="154" t="str">
        <f>IF(Input!E2425&lt;&gt;"",Input!E2425,"")</f>
        <v/>
      </c>
      <c r="D2425" s="155" t="str">
        <f>IF(Input!F2425&lt;&gt;"",Input!F2425,"")</f>
        <v/>
      </c>
      <c r="E2425" s="154" t="str">
        <f>IF(Input!I2425&lt;&gt;"",CONCATENATE(Input!I2425,", ",LEFT(Input!H2425,1)),"")</f>
        <v/>
      </c>
      <c r="F2425" s="156"/>
      <c r="G2425" s="157" t="str">
        <f t="shared" si="37"/>
        <v/>
      </c>
      <c r="H2425" s="154" t="str">
        <f>IF(A2425&lt;&gt;"",VLOOKUP(G2425,ScoreRanges!$C$4:$E$8,3),"")</f>
        <v/>
      </c>
      <c r="I2425" s="156"/>
      <c r="J2425" s="129" t="str">
        <f>IF(AND(ConversionTable!$F$2&lt;&gt;"",A2425&lt;&gt;""),VLOOKUP(G2425,ConversionTable!B$2:D$402,3),"")</f>
        <v/>
      </c>
      <c r="K2425" s="66" t="str">
        <f>IF(AND(ConversionTable!$F$2&lt;&gt;"",A2425&lt;&gt;""),VLOOKUP(J2425,ConversionTable!I$4:K$7,3),"")</f>
        <v/>
      </c>
      <c r="M2425" s="66" t="str">
        <f>IF(A2425&lt;&gt;"",(Input!AE2425*ScoringModel!$B$11+Input!AF2425*ScoringModel!$B$21+Input!AG2425*ScoringModel!$B$31)*0.01,"")</f>
        <v/>
      </c>
      <c r="N2425" s="66" t="str">
        <f>IF(A2425&lt;&gt;"",(Input!J2425*ScoringModel!$B$4+Input!K2425*ScoringModel!$B$5+Input!L2425*ScoringModel!$B$6+Input!M2425*ScoringModel!$B$7+Input!N2425*ScoringModel!$B$8+Input!O2425*ScoringModel!$B$9+Input!P2425*ScoringModel!$B$10)*0.01,"")</f>
        <v/>
      </c>
      <c r="O2425" s="66" t="str">
        <f>IF(A2425&lt;&gt;"",(Input!Q2425*ScoringModel!$B$14+Input!R2425*ScoringModel!$B$15+Input!S2425*ScoringModel!$B$16+Input!T2425*ScoringModel!$B$17+Input!U2425*ScoringModel!$B$18+Input!V2425*ScoringModel!$B$19+Input!W2425*ScoringModel!$B$20)*0.01,"")</f>
        <v/>
      </c>
      <c r="P2425" s="66" t="str">
        <f>IF(A2425&lt;&gt;"",(Input!X2425*ScoringModel!$B$24+Input!Y2425*ScoringModel!$B$25+Input!Z2425*ScoringModel!$B$26+Input!AA2425*ScoringModel!$B$27+Input!AB2425*ScoringModel!$B$28+Input!AC2425*ScoringModel!$B$29+Input!AD2425*ScoringModel!$B$30)*0.01,"")</f>
        <v/>
      </c>
    </row>
    <row r="2426" spans="1:16" x14ac:dyDescent="0.25">
      <c r="A2426" s="154" t="str">
        <f>IF(Input!A2426&lt;&gt;"",Input!A2426,"")</f>
        <v/>
      </c>
      <c r="B2426" s="154" t="str">
        <f>IF(Input!D2426&lt;&gt;"",CONCATENATE(Input!D2426,", ",Input!C2426),"")</f>
        <v/>
      </c>
      <c r="C2426" s="154" t="str">
        <f>IF(Input!E2426&lt;&gt;"",Input!E2426,"")</f>
        <v/>
      </c>
      <c r="D2426" s="155" t="str">
        <f>IF(Input!F2426&lt;&gt;"",Input!F2426,"")</f>
        <v/>
      </c>
      <c r="E2426" s="154" t="str">
        <f>IF(Input!I2426&lt;&gt;"",CONCATENATE(Input!I2426,", ",LEFT(Input!H2426,1)),"")</f>
        <v/>
      </c>
      <c r="F2426" s="156"/>
      <c r="G2426" s="157" t="str">
        <f t="shared" si="37"/>
        <v/>
      </c>
      <c r="H2426" s="154" t="str">
        <f>IF(A2426&lt;&gt;"",VLOOKUP(G2426,ScoreRanges!$C$4:$E$8,3),"")</f>
        <v/>
      </c>
      <c r="I2426" s="156"/>
      <c r="J2426" s="129" t="str">
        <f>IF(AND(ConversionTable!$F$2&lt;&gt;"",A2426&lt;&gt;""),VLOOKUP(G2426,ConversionTable!B$2:D$402,3),"")</f>
        <v/>
      </c>
      <c r="K2426" s="66" t="str">
        <f>IF(AND(ConversionTable!$F$2&lt;&gt;"",A2426&lt;&gt;""),VLOOKUP(J2426,ConversionTable!I$4:K$7,3),"")</f>
        <v/>
      </c>
      <c r="M2426" s="66" t="str">
        <f>IF(A2426&lt;&gt;"",(Input!AE2426*ScoringModel!$B$11+Input!AF2426*ScoringModel!$B$21+Input!AG2426*ScoringModel!$B$31)*0.01,"")</f>
        <v/>
      </c>
      <c r="N2426" s="66" t="str">
        <f>IF(A2426&lt;&gt;"",(Input!J2426*ScoringModel!$B$4+Input!K2426*ScoringModel!$B$5+Input!L2426*ScoringModel!$B$6+Input!M2426*ScoringModel!$B$7+Input!N2426*ScoringModel!$B$8+Input!O2426*ScoringModel!$B$9+Input!P2426*ScoringModel!$B$10)*0.01,"")</f>
        <v/>
      </c>
      <c r="O2426" s="66" t="str">
        <f>IF(A2426&lt;&gt;"",(Input!Q2426*ScoringModel!$B$14+Input!R2426*ScoringModel!$B$15+Input!S2426*ScoringModel!$B$16+Input!T2426*ScoringModel!$B$17+Input!U2426*ScoringModel!$B$18+Input!V2426*ScoringModel!$B$19+Input!W2426*ScoringModel!$B$20)*0.01,"")</f>
        <v/>
      </c>
      <c r="P2426" s="66" t="str">
        <f>IF(A2426&lt;&gt;"",(Input!X2426*ScoringModel!$B$24+Input!Y2426*ScoringModel!$B$25+Input!Z2426*ScoringModel!$B$26+Input!AA2426*ScoringModel!$B$27+Input!AB2426*ScoringModel!$B$28+Input!AC2426*ScoringModel!$B$29+Input!AD2426*ScoringModel!$B$30)*0.01,"")</f>
        <v/>
      </c>
    </row>
    <row r="2427" spans="1:16" x14ac:dyDescent="0.25">
      <c r="A2427" s="154" t="str">
        <f>IF(Input!A2427&lt;&gt;"",Input!A2427,"")</f>
        <v/>
      </c>
      <c r="B2427" s="154" t="str">
        <f>IF(Input!D2427&lt;&gt;"",CONCATENATE(Input!D2427,", ",Input!C2427),"")</f>
        <v/>
      </c>
      <c r="C2427" s="154" t="str">
        <f>IF(Input!E2427&lt;&gt;"",Input!E2427,"")</f>
        <v/>
      </c>
      <c r="D2427" s="155" t="str">
        <f>IF(Input!F2427&lt;&gt;"",Input!F2427,"")</f>
        <v/>
      </c>
      <c r="E2427" s="154" t="str">
        <f>IF(Input!I2427&lt;&gt;"",CONCATENATE(Input!I2427,", ",LEFT(Input!H2427,1)),"")</f>
        <v/>
      </c>
      <c r="F2427" s="156"/>
      <c r="G2427" s="157" t="str">
        <f t="shared" si="37"/>
        <v/>
      </c>
      <c r="H2427" s="154" t="str">
        <f>IF(A2427&lt;&gt;"",VLOOKUP(G2427,ScoreRanges!$C$4:$E$8,3),"")</f>
        <v/>
      </c>
      <c r="I2427" s="156"/>
      <c r="J2427" s="129" t="str">
        <f>IF(AND(ConversionTable!$F$2&lt;&gt;"",A2427&lt;&gt;""),VLOOKUP(G2427,ConversionTable!B$2:D$402,3),"")</f>
        <v/>
      </c>
      <c r="K2427" s="66" t="str">
        <f>IF(AND(ConversionTable!$F$2&lt;&gt;"",A2427&lt;&gt;""),VLOOKUP(J2427,ConversionTable!I$4:K$7,3),"")</f>
        <v/>
      </c>
      <c r="M2427" s="66" t="str">
        <f>IF(A2427&lt;&gt;"",(Input!AE2427*ScoringModel!$B$11+Input!AF2427*ScoringModel!$B$21+Input!AG2427*ScoringModel!$B$31)*0.01,"")</f>
        <v/>
      </c>
      <c r="N2427" s="66" t="str">
        <f>IF(A2427&lt;&gt;"",(Input!J2427*ScoringModel!$B$4+Input!K2427*ScoringModel!$B$5+Input!L2427*ScoringModel!$B$6+Input!M2427*ScoringModel!$B$7+Input!N2427*ScoringModel!$B$8+Input!O2427*ScoringModel!$B$9+Input!P2427*ScoringModel!$B$10)*0.01,"")</f>
        <v/>
      </c>
      <c r="O2427" s="66" t="str">
        <f>IF(A2427&lt;&gt;"",(Input!Q2427*ScoringModel!$B$14+Input!R2427*ScoringModel!$B$15+Input!S2427*ScoringModel!$B$16+Input!T2427*ScoringModel!$B$17+Input!U2427*ScoringModel!$B$18+Input!V2427*ScoringModel!$B$19+Input!W2427*ScoringModel!$B$20)*0.01,"")</f>
        <v/>
      </c>
      <c r="P2427" s="66" t="str">
        <f>IF(A2427&lt;&gt;"",(Input!X2427*ScoringModel!$B$24+Input!Y2427*ScoringModel!$B$25+Input!Z2427*ScoringModel!$B$26+Input!AA2427*ScoringModel!$B$27+Input!AB2427*ScoringModel!$B$28+Input!AC2427*ScoringModel!$B$29+Input!AD2427*ScoringModel!$B$30)*0.01,"")</f>
        <v/>
      </c>
    </row>
    <row r="2428" spans="1:16" x14ac:dyDescent="0.25">
      <c r="A2428" s="154" t="str">
        <f>IF(Input!A2428&lt;&gt;"",Input!A2428,"")</f>
        <v/>
      </c>
      <c r="B2428" s="154" t="str">
        <f>IF(Input!D2428&lt;&gt;"",CONCATENATE(Input!D2428,", ",Input!C2428),"")</f>
        <v/>
      </c>
      <c r="C2428" s="154" t="str">
        <f>IF(Input!E2428&lt;&gt;"",Input!E2428,"")</f>
        <v/>
      </c>
      <c r="D2428" s="155" t="str">
        <f>IF(Input!F2428&lt;&gt;"",Input!F2428,"")</f>
        <v/>
      </c>
      <c r="E2428" s="154" t="str">
        <f>IF(Input!I2428&lt;&gt;"",CONCATENATE(Input!I2428,", ",LEFT(Input!H2428,1)),"")</f>
        <v/>
      </c>
      <c r="F2428" s="156"/>
      <c r="G2428" s="157" t="str">
        <f t="shared" si="37"/>
        <v/>
      </c>
      <c r="H2428" s="154" t="str">
        <f>IF(A2428&lt;&gt;"",VLOOKUP(G2428,ScoreRanges!$C$4:$E$8,3),"")</f>
        <v/>
      </c>
      <c r="I2428" s="156"/>
      <c r="J2428" s="129" t="str">
        <f>IF(AND(ConversionTable!$F$2&lt;&gt;"",A2428&lt;&gt;""),VLOOKUP(G2428,ConversionTable!B$2:D$402,3),"")</f>
        <v/>
      </c>
      <c r="K2428" s="66" t="str">
        <f>IF(AND(ConversionTable!$F$2&lt;&gt;"",A2428&lt;&gt;""),VLOOKUP(J2428,ConversionTable!I$4:K$7,3),"")</f>
        <v/>
      </c>
      <c r="M2428" s="66" t="str">
        <f>IF(A2428&lt;&gt;"",(Input!AE2428*ScoringModel!$B$11+Input!AF2428*ScoringModel!$B$21+Input!AG2428*ScoringModel!$B$31)*0.01,"")</f>
        <v/>
      </c>
      <c r="N2428" s="66" t="str">
        <f>IF(A2428&lt;&gt;"",(Input!J2428*ScoringModel!$B$4+Input!K2428*ScoringModel!$B$5+Input!L2428*ScoringModel!$B$6+Input!M2428*ScoringModel!$B$7+Input!N2428*ScoringModel!$B$8+Input!O2428*ScoringModel!$B$9+Input!P2428*ScoringModel!$B$10)*0.01,"")</f>
        <v/>
      </c>
      <c r="O2428" s="66" t="str">
        <f>IF(A2428&lt;&gt;"",(Input!Q2428*ScoringModel!$B$14+Input!R2428*ScoringModel!$B$15+Input!S2428*ScoringModel!$B$16+Input!T2428*ScoringModel!$B$17+Input!U2428*ScoringModel!$B$18+Input!V2428*ScoringModel!$B$19+Input!W2428*ScoringModel!$B$20)*0.01,"")</f>
        <v/>
      </c>
      <c r="P2428" s="66" t="str">
        <f>IF(A2428&lt;&gt;"",(Input!X2428*ScoringModel!$B$24+Input!Y2428*ScoringModel!$B$25+Input!Z2428*ScoringModel!$B$26+Input!AA2428*ScoringModel!$B$27+Input!AB2428*ScoringModel!$B$28+Input!AC2428*ScoringModel!$B$29+Input!AD2428*ScoringModel!$B$30)*0.01,"")</f>
        <v/>
      </c>
    </row>
    <row r="2429" spans="1:16" x14ac:dyDescent="0.25">
      <c r="A2429" s="154" t="str">
        <f>IF(Input!A2429&lt;&gt;"",Input!A2429,"")</f>
        <v/>
      </c>
      <c r="B2429" s="154" t="str">
        <f>IF(Input!D2429&lt;&gt;"",CONCATENATE(Input!D2429,", ",Input!C2429),"")</f>
        <v/>
      </c>
      <c r="C2429" s="154" t="str">
        <f>IF(Input!E2429&lt;&gt;"",Input!E2429,"")</f>
        <v/>
      </c>
      <c r="D2429" s="155" t="str">
        <f>IF(Input!F2429&lt;&gt;"",Input!F2429,"")</f>
        <v/>
      </c>
      <c r="E2429" s="154" t="str">
        <f>IF(Input!I2429&lt;&gt;"",CONCATENATE(Input!I2429,", ",LEFT(Input!H2429,1)),"")</f>
        <v/>
      </c>
      <c r="F2429" s="156"/>
      <c r="G2429" s="157" t="str">
        <f t="shared" si="37"/>
        <v/>
      </c>
      <c r="H2429" s="154" t="str">
        <f>IF(A2429&lt;&gt;"",VLOOKUP(G2429,ScoreRanges!$C$4:$E$8,3),"")</f>
        <v/>
      </c>
      <c r="I2429" s="156"/>
      <c r="J2429" s="129" t="str">
        <f>IF(AND(ConversionTable!$F$2&lt;&gt;"",A2429&lt;&gt;""),VLOOKUP(G2429,ConversionTable!B$2:D$402,3),"")</f>
        <v/>
      </c>
      <c r="K2429" s="66" t="str">
        <f>IF(AND(ConversionTable!$F$2&lt;&gt;"",A2429&lt;&gt;""),VLOOKUP(J2429,ConversionTable!I$4:K$7,3),"")</f>
        <v/>
      </c>
      <c r="M2429" s="66" t="str">
        <f>IF(A2429&lt;&gt;"",(Input!AE2429*ScoringModel!$B$11+Input!AF2429*ScoringModel!$B$21+Input!AG2429*ScoringModel!$B$31)*0.01,"")</f>
        <v/>
      </c>
      <c r="N2429" s="66" t="str">
        <f>IF(A2429&lt;&gt;"",(Input!J2429*ScoringModel!$B$4+Input!K2429*ScoringModel!$B$5+Input!L2429*ScoringModel!$B$6+Input!M2429*ScoringModel!$B$7+Input!N2429*ScoringModel!$B$8+Input!O2429*ScoringModel!$B$9+Input!P2429*ScoringModel!$B$10)*0.01,"")</f>
        <v/>
      </c>
      <c r="O2429" s="66" t="str">
        <f>IF(A2429&lt;&gt;"",(Input!Q2429*ScoringModel!$B$14+Input!R2429*ScoringModel!$B$15+Input!S2429*ScoringModel!$B$16+Input!T2429*ScoringModel!$B$17+Input!U2429*ScoringModel!$B$18+Input!V2429*ScoringModel!$B$19+Input!W2429*ScoringModel!$B$20)*0.01,"")</f>
        <v/>
      </c>
      <c r="P2429" s="66" t="str">
        <f>IF(A2429&lt;&gt;"",(Input!X2429*ScoringModel!$B$24+Input!Y2429*ScoringModel!$B$25+Input!Z2429*ScoringModel!$B$26+Input!AA2429*ScoringModel!$B$27+Input!AB2429*ScoringModel!$B$28+Input!AC2429*ScoringModel!$B$29+Input!AD2429*ScoringModel!$B$30)*0.01,"")</f>
        <v/>
      </c>
    </row>
    <row r="2430" spans="1:16" x14ac:dyDescent="0.25">
      <c r="A2430" s="154" t="str">
        <f>IF(Input!A2430&lt;&gt;"",Input!A2430,"")</f>
        <v/>
      </c>
      <c r="B2430" s="154" t="str">
        <f>IF(Input!D2430&lt;&gt;"",CONCATENATE(Input!D2430,", ",Input!C2430),"")</f>
        <v/>
      </c>
      <c r="C2430" s="154" t="str">
        <f>IF(Input!E2430&lt;&gt;"",Input!E2430,"")</f>
        <v/>
      </c>
      <c r="D2430" s="155" t="str">
        <f>IF(Input!F2430&lt;&gt;"",Input!F2430,"")</f>
        <v/>
      </c>
      <c r="E2430" s="154" t="str">
        <f>IF(Input!I2430&lt;&gt;"",CONCATENATE(Input!I2430,", ",LEFT(Input!H2430,1)),"")</f>
        <v/>
      </c>
      <c r="F2430" s="156"/>
      <c r="G2430" s="157" t="str">
        <f t="shared" si="37"/>
        <v/>
      </c>
      <c r="H2430" s="154" t="str">
        <f>IF(A2430&lt;&gt;"",VLOOKUP(G2430,ScoreRanges!$C$4:$E$8,3),"")</f>
        <v/>
      </c>
      <c r="I2430" s="156"/>
      <c r="J2430" s="129" t="str">
        <f>IF(AND(ConversionTable!$F$2&lt;&gt;"",A2430&lt;&gt;""),VLOOKUP(G2430,ConversionTable!B$2:D$402,3),"")</f>
        <v/>
      </c>
      <c r="K2430" s="66" t="str">
        <f>IF(AND(ConversionTable!$F$2&lt;&gt;"",A2430&lt;&gt;""),VLOOKUP(J2430,ConversionTable!I$4:K$7,3),"")</f>
        <v/>
      </c>
      <c r="M2430" s="66" t="str">
        <f>IF(A2430&lt;&gt;"",(Input!AE2430*ScoringModel!$B$11+Input!AF2430*ScoringModel!$B$21+Input!AG2430*ScoringModel!$B$31)*0.01,"")</f>
        <v/>
      </c>
      <c r="N2430" s="66" t="str">
        <f>IF(A2430&lt;&gt;"",(Input!J2430*ScoringModel!$B$4+Input!K2430*ScoringModel!$B$5+Input!L2430*ScoringModel!$B$6+Input!M2430*ScoringModel!$B$7+Input!N2430*ScoringModel!$B$8+Input!O2430*ScoringModel!$B$9+Input!P2430*ScoringModel!$B$10)*0.01,"")</f>
        <v/>
      </c>
      <c r="O2430" s="66" t="str">
        <f>IF(A2430&lt;&gt;"",(Input!Q2430*ScoringModel!$B$14+Input!R2430*ScoringModel!$B$15+Input!S2430*ScoringModel!$B$16+Input!T2430*ScoringModel!$B$17+Input!U2430*ScoringModel!$B$18+Input!V2430*ScoringModel!$B$19+Input!W2430*ScoringModel!$B$20)*0.01,"")</f>
        <v/>
      </c>
      <c r="P2430" s="66" t="str">
        <f>IF(A2430&lt;&gt;"",(Input!X2430*ScoringModel!$B$24+Input!Y2430*ScoringModel!$B$25+Input!Z2430*ScoringModel!$B$26+Input!AA2430*ScoringModel!$B$27+Input!AB2430*ScoringModel!$B$28+Input!AC2430*ScoringModel!$B$29+Input!AD2430*ScoringModel!$B$30)*0.01,"")</f>
        <v/>
      </c>
    </row>
    <row r="2431" spans="1:16" x14ac:dyDescent="0.25">
      <c r="A2431" s="154" t="str">
        <f>IF(Input!A2431&lt;&gt;"",Input!A2431,"")</f>
        <v/>
      </c>
      <c r="B2431" s="154" t="str">
        <f>IF(Input!D2431&lt;&gt;"",CONCATENATE(Input!D2431,", ",Input!C2431),"")</f>
        <v/>
      </c>
      <c r="C2431" s="154" t="str">
        <f>IF(Input!E2431&lt;&gt;"",Input!E2431,"")</f>
        <v/>
      </c>
      <c r="D2431" s="155" t="str">
        <f>IF(Input!F2431&lt;&gt;"",Input!F2431,"")</f>
        <v/>
      </c>
      <c r="E2431" s="154" t="str">
        <f>IF(Input!I2431&lt;&gt;"",CONCATENATE(Input!I2431,", ",LEFT(Input!H2431,1)),"")</f>
        <v/>
      </c>
      <c r="F2431" s="156"/>
      <c r="G2431" s="157" t="str">
        <f t="shared" si="37"/>
        <v/>
      </c>
      <c r="H2431" s="154" t="str">
        <f>IF(A2431&lt;&gt;"",VLOOKUP(G2431,ScoreRanges!$C$4:$E$8,3),"")</f>
        <v/>
      </c>
      <c r="I2431" s="156"/>
      <c r="J2431" s="129" t="str">
        <f>IF(AND(ConversionTable!$F$2&lt;&gt;"",A2431&lt;&gt;""),VLOOKUP(G2431,ConversionTable!B$2:D$402,3),"")</f>
        <v/>
      </c>
      <c r="K2431" s="66" t="str">
        <f>IF(AND(ConversionTable!$F$2&lt;&gt;"",A2431&lt;&gt;""),VLOOKUP(J2431,ConversionTable!I$4:K$7,3),"")</f>
        <v/>
      </c>
      <c r="M2431" s="66" t="str">
        <f>IF(A2431&lt;&gt;"",(Input!AE2431*ScoringModel!$B$11+Input!AF2431*ScoringModel!$B$21+Input!AG2431*ScoringModel!$B$31)*0.01,"")</f>
        <v/>
      </c>
      <c r="N2431" s="66" t="str">
        <f>IF(A2431&lt;&gt;"",(Input!J2431*ScoringModel!$B$4+Input!K2431*ScoringModel!$B$5+Input!L2431*ScoringModel!$B$6+Input!M2431*ScoringModel!$B$7+Input!N2431*ScoringModel!$B$8+Input!O2431*ScoringModel!$B$9+Input!P2431*ScoringModel!$B$10)*0.01,"")</f>
        <v/>
      </c>
      <c r="O2431" s="66" t="str">
        <f>IF(A2431&lt;&gt;"",(Input!Q2431*ScoringModel!$B$14+Input!R2431*ScoringModel!$B$15+Input!S2431*ScoringModel!$B$16+Input!T2431*ScoringModel!$B$17+Input!U2431*ScoringModel!$B$18+Input!V2431*ScoringModel!$B$19+Input!W2431*ScoringModel!$B$20)*0.01,"")</f>
        <v/>
      </c>
      <c r="P2431" s="66" t="str">
        <f>IF(A2431&lt;&gt;"",(Input!X2431*ScoringModel!$B$24+Input!Y2431*ScoringModel!$B$25+Input!Z2431*ScoringModel!$B$26+Input!AA2431*ScoringModel!$B$27+Input!AB2431*ScoringModel!$B$28+Input!AC2431*ScoringModel!$B$29+Input!AD2431*ScoringModel!$B$30)*0.01,"")</f>
        <v/>
      </c>
    </row>
    <row r="2432" spans="1:16" x14ac:dyDescent="0.25">
      <c r="A2432" s="154" t="str">
        <f>IF(Input!A2432&lt;&gt;"",Input!A2432,"")</f>
        <v/>
      </c>
      <c r="B2432" s="154" t="str">
        <f>IF(Input!D2432&lt;&gt;"",CONCATENATE(Input!D2432,", ",Input!C2432),"")</f>
        <v/>
      </c>
      <c r="C2432" s="154" t="str">
        <f>IF(Input!E2432&lt;&gt;"",Input!E2432,"")</f>
        <v/>
      </c>
      <c r="D2432" s="155" t="str">
        <f>IF(Input!F2432&lt;&gt;"",Input!F2432,"")</f>
        <v/>
      </c>
      <c r="E2432" s="154" t="str">
        <f>IF(Input!I2432&lt;&gt;"",CONCATENATE(Input!I2432,", ",LEFT(Input!H2432,1)),"")</f>
        <v/>
      </c>
      <c r="F2432" s="156"/>
      <c r="G2432" s="157" t="str">
        <f t="shared" si="37"/>
        <v/>
      </c>
      <c r="H2432" s="154" t="str">
        <f>IF(A2432&lt;&gt;"",VLOOKUP(G2432,ScoreRanges!$C$4:$E$8,3),"")</f>
        <v/>
      </c>
      <c r="I2432" s="156"/>
      <c r="J2432" s="129" t="str">
        <f>IF(AND(ConversionTable!$F$2&lt;&gt;"",A2432&lt;&gt;""),VLOOKUP(G2432,ConversionTable!B$2:D$402,3),"")</f>
        <v/>
      </c>
      <c r="K2432" s="66" t="str">
        <f>IF(AND(ConversionTable!$F$2&lt;&gt;"",A2432&lt;&gt;""),VLOOKUP(J2432,ConversionTable!I$4:K$7,3),"")</f>
        <v/>
      </c>
      <c r="M2432" s="66" t="str">
        <f>IF(A2432&lt;&gt;"",(Input!AE2432*ScoringModel!$B$11+Input!AF2432*ScoringModel!$B$21+Input!AG2432*ScoringModel!$B$31)*0.01,"")</f>
        <v/>
      </c>
      <c r="N2432" s="66" t="str">
        <f>IF(A2432&lt;&gt;"",(Input!J2432*ScoringModel!$B$4+Input!K2432*ScoringModel!$B$5+Input!L2432*ScoringModel!$B$6+Input!M2432*ScoringModel!$B$7+Input!N2432*ScoringModel!$B$8+Input!O2432*ScoringModel!$B$9+Input!P2432*ScoringModel!$B$10)*0.01,"")</f>
        <v/>
      </c>
      <c r="O2432" s="66" t="str">
        <f>IF(A2432&lt;&gt;"",(Input!Q2432*ScoringModel!$B$14+Input!R2432*ScoringModel!$B$15+Input!S2432*ScoringModel!$B$16+Input!T2432*ScoringModel!$B$17+Input!U2432*ScoringModel!$B$18+Input!V2432*ScoringModel!$B$19+Input!W2432*ScoringModel!$B$20)*0.01,"")</f>
        <v/>
      </c>
      <c r="P2432" s="66" t="str">
        <f>IF(A2432&lt;&gt;"",(Input!X2432*ScoringModel!$B$24+Input!Y2432*ScoringModel!$B$25+Input!Z2432*ScoringModel!$B$26+Input!AA2432*ScoringModel!$B$27+Input!AB2432*ScoringModel!$B$28+Input!AC2432*ScoringModel!$B$29+Input!AD2432*ScoringModel!$B$30)*0.01,"")</f>
        <v/>
      </c>
    </row>
    <row r="2433" spans="1:16" x14ac:dyDescent="0.25">
      <c r="A2433" s="154" t="str">
        <f>IF(Input!A2433&lt;&gt;"",Input!A2433,"")</f>
        <v/>
      </c>
      <c r="B2433" s="154" t="str">
        <f>IF(Input!D2433&lt;&gt;"",CONCATENATE(Input!D2433,", ",Input!C2433),"")</f>
        <v/>
      </c>
      <c r="C2433" s="154" t="str">
        <f>IF(Input!E2433&lt;&gt;"",Input!E2433,"")</f>
        <v/>
      </c>
      <c r="D2433" s="155" t="str">
        <f>IF(Input!F2433&lt;&gt;"",Input!F2433,"")</f>
        <v/>
      </c>
      <c r="E2433" s="154" t="str">
        <f>IF(Input!I2433&lt;&gt;"",CONCATENATE(Input!I2433,", ",LEFT(Input!H2433,1)),"")</f>
        <v/>
      </c>
      <c r="F2433" s="156"/>
      <c r="G2433" s="157" t="str">
        <f t="shared" si="37"/>
        <v/>
      </c>
      <c r="H2433" s="154" t="str">
        <f>IF(A2433&lt;&gt;"",VLOOKUP(G2433,ScoreRanges!$C$4:$E$8,3),"")</f>
        <v/>
      </c>
      <c r="I2433" s="156"/>
      <c r="J2433" s="129" t="str">
        <f>IF(AND(ConversionTable!$F$2&lt;&gt;"",A2433&lt;&gt;""),VLOOKUP(G2433,ConversionTable!B$2:D$402,3),"")</f>
        <v/>
      </c>
      <c r="K2433" s="66" t="str">
        <f>IF(AND(ConversionTable!$F$2&lt;&gt;"",A2433&lt;&gt;""),VLOOKUP(J2433,ConversionTable!I$4:K$7,3),"")</f>
        <v/>
      </c>
      <c r="M2433" s="66" t="str">
        <f>IF(A2433&lt;&gt;"",(Input!AE2433*ScoringModel!$B$11+Input!AF2433*ScoringModel!$B$21+Input!AG2433*ScoringModel!$B$31)*0.01,"")</f>
        <v/>
      </c>
      <c r="N2433" s="66" t="str">
        <f>IF(A2433&lt;&gt;"",(Input!J2433*ScoringModel!$B$4+Input!K2433*ScoringModel!$B$5+Input!L2433*ScoringModel!$B$6+Input!M2433*ScoringModel!$B$7+Input!N2433*ScoringModel!$B$8+Input!O2433*ScoringModel!$B$9+Input!P2433*ScoringModel!$B$10)*0.01,"")</f>
        <v/>
      </c>
      <c r="O2433" s="66" t="str">
        <f>IF(A2433&lt;&gt;"",(Input!Q2433*ScoringModel!$B$14+Input!R2433*ScoringModel!$B$15+Input!S2433*ScoringModel!$B$16+Input!T2433*ScoringModel!$B$17+Input!U2433*ScoringModel!$B$18+Input!V2433*ScoringModel!$B$19+Input!W2433*ScoringModel!$B$20)*0.01,"")</f>
        <v/>
      </c>
      <c r="P2433" s="66" t="str">
        <f>IF(A2433&lt;&gt;"",(Input!X2433*ScoringModel!$B$24+Input!Y2433*ScoringModel!$B$25+Input!Z2433*ScoringModel!$B$26+Input!AA2433*ScoringModel!$B$27+Input!AB2433*ScoringModel!$B$28+Input!AC2433*ScoringModel!$B$29+Input!AD2433*ScoringModel!$B$30)*0.01,"")</f>
        <v/>
      </c>
    </row>
    <row r="2434" spans="1:16" x14ac:dyDescent="0.25">
      <c r="A2434" s="154" t="str">
        <f>IF(Input!A2434&lt;&gt;"",Input!A2434,"")</f>
        <v/>
      </c>
      <c r="B2434" s="154" t="str">
        <f>IF(Input!D2434&lt;&gt;"",CONCATENATE(Input!D2434,", ",Input!C2434),"")</f>
        <v/>
      </c>
      <c r="C2434" s="154" t="str">
        <f>IF(Input!E2434&lt;&gt;"",Input!E2434,"")</f>
        <v/>
      </c>
      <c r="D2434" s="155" t="str">
        <f>IF(Input!F2434&lt;&gt;"",Input!F2434,"")</f>
        <v/>
      </c>
      <c r="E2434" s="154" t="str">
        <f>IF(Input!I2434&lt;&gt;"",CONCATENATE(Input!I2434,", ",LEFT(Input!H2434,1)),"")</f>
        <v/>
      </c>
      <c r="F2434" s="156"/>
      <c r="G2434" s="157" t="str">
        <f t="shared" ref="G2434:G2497" si="38">IF(A2434&lt;&gt;"",SUM(M2434:P2434),"")</f>
        <v/>
      </c>
      <c r="H2434" s="154" t="str">
        <f>IF(A2434&lt;&gt;"",VLOOKUP(G2434,ScoreRanges!$C$4:$E$8,3),"")</f>
        <v/>
      </c>
      <c r="I2434" s="156"/>
      <c r="J2434" s="129" t="str">
        <f>IF(AND(ConversionTable!$F$2&lt;&gt;"",A2434&lt;&gt;""),VLOOKUP(G2434,ConversionTable!B$2:D$402,3),"")</f>
        <v/>
      </c>
      <c r="K2434" s="66" t="str">
        <f>IF(AND(ConversionTable!$F$2&lt;&gt;"",A2434&lt;&gt;""),VLOOKUP(J2434,ConversionTable!I$4:K$7,3),"")</f>
        <v/>
      </c>
      <c r="M2434" s="66" t="str">
        <f>IF(A2434&lt;&gt;"",(Input!AE2434*ScoringModel!$B$11+Input!AF2434*ScoringModel!$B$21+Input!AG2434*ScoringModel!$B$31)*0.01,"")</f>
        <v/>
      </c>
      <c r="N2434" s="66" t="str">
        <f>IF(A2434&lt;&gt;"",(Input!J2434*ScoringModel!$B$4+Input!K2434*ScoringModel!$B$5+Input!L2434*ScoringModel!$B$6+Input!M2434*ScoringModel!$B$7+Input!N2434*ScoringModel!$B$8+Input!O2434*ScoringModel!$B$9+Input!P2434*ScoringModel!$B$10)*0.01,"")</f>
        <v/>
      </c>
      <c r="O2434" s="66" t="str">
        <f>IF(A2434&lt;&gt;"",(Input!Q2434*ScoringModel!$B$14+Input!R2434*ScoringModel!$B$15+Input!S2434*ScoringModel!$B$16+Input!T2434*ScoringModel!$B$17+Input!U2434*ScoringModel!$B$18+Input!V2434*ScoringModel!$B$19+Input!W2434*ScoringModel!$B$20)*0.01,"")</f>
        <v/>
      </c>
      <c r="P2434" s="66" t="str">
        <f>IF(A2434&lt;&gt;"",(Input!X2434*ScoringModel!$B$24+Input!Y2434*ScoringModel!$B$25+Input!Z2434*ScoringModel!$B$26+Input!AA2434*ScoringModel!$B$27+Input!AB2434*ScoringModel!$B$28+Input!AC2434*ScoringModel!$B$29+Input!AD2434*ScoringModel!$B$30)*0.01,"")</f>
        <v/>
      </c>
    </row>
    <row r="2435" spans="1:16" x14ac:dyDescent="0.25">
      <c r="A2435" s="154" t="str">
        <f>IF(Input!A2435&lt;&gt;"",Input!A2435,"")</f>
        <v/>
      </c>
      <c r="B2435" s="154" t="str">
        <f>IF(Input!D2435&lt;&gt;"",CONCATENATE(Input!D2435,", ",Input!C2435),"")</f>
        <v/>
      </c>
      <c r="C2435" s="154" t="str">
        <f>IF(Input!E2435&lt;&gt;"",Input!E2435,"")</f>
        <v/>
      </c>
      <c r="D2435" s="155" t="str">
        <f>IF(Input!F2435&lt;&gt;"",Input!F2435,"")</f>
        <v/>
      </c>
      <c r="E2435" s="154" t="str">
        <f>IF(Input!I2435&lt;&gt;"",CONCATENATE(Input!I2435,", ",LEFT(Input!H2435,1)),"")</f>
        <v/>
      </c>
      <c r="F2435" s="156"/>
      <c r="G2435" s="157" t="str">
        <f t="shared" si="38"/>
        <v/>
      </c>
      <c r="H2435" s="154" t="str">
        <f>IF(A2435&lt;&gt;"",VLOOKUP(G2435,ScoreRanges!$C$4:$E$8,3),"")</f>
        <v/>
      </c>
      <c r="I2435" s="156"/>
      <c r="J2435" s="129" t="str">
        <f>IF(AND(ConversionTable!$F$2&lt;&gt;"",A2435&lt;&gt;""),VLOOKUP(G2435,ConversionTable!B$2:D$402,3),"")</f>
        <v/>
      </c>
      <c r="K2435" s="66" t="str">
        <f>IF(AND(ConversionTable!$F$2&lt;&gt;"",A2435&lt;&gt;""),VLOOKUP(J2435,ConversionTable!I$4:K$7,3),"")</f>
        <v/>
      </c>
      <c r="M2435" s="66" t="str">
        <f>IF(A2435&lt;&gt;"",(Input!AE2435*ScoringModel!$B$11+Input!AF2435*ScoringModel!$B$21+Input!AG2435*ScoringModel!$B$31)*0.01,"")</f>
        <v/>
      </c>
      <c r="N2435" s="66" t="str">
        <f>IF(A2435&lt;&gt;"",(Input!J2435*ScoringModel!$B$4+Input!K2435*ScoringModel!$B$5+Input!L2435*ScoringModel!$B$6+Input!M2435*ScoringModel!$B$7+Input!N2435*ScoringModel!$B$8+Input!O2435*ScoringModel!$B$9+Input!P2435*ScoringModel!$B$10)*0.01,"")</f>
        <v/>
      </c>
      <c r="O2435" s="66" t="str">
        <f>IF(A2435&lt;&gt;"",(Input!Q2435*ScoringModel!$B$14+Input!R2435*ScoringModel!$B$15+Input!S2435*ScoringModel!$B$16+Input!T2435*ScoringModel!$B$17+Input!U2435*ScoringModel!$B$18+Input!V2435*ScoringModel!$B$19+Input!W2435*ScoringModel!$B$20)*0.01,"")</f>
        <v/>
      </c>
      <c r="P2435" s="66" t="str">
        <f>IF(A2435&lt;&gt;"",(Input!X2435*ScoringModel!$B$24+Input!Y2435*ScoringModel!$B$25+Input!Z2435*ScoringModel!$B$26+Input!AA2435*ScoringModel!$B$27+Input!AB2435*ScoringModel!$B$28+Input!AC2435*ScoringModel!$B$29+Input!AD2435*ScoringModel!$B$30)*0.01,"")</f>
        <v/>
      </c>
    </row>
    <row r="2436" spans="1:16" x14ac:dyDescent="0.25">
      <c r="A2436" s="154" t="str">
        <f>IF(Input!A2436&lt;&gt;"",Input!A2436,"")</f>
        <v/>
      </c>
      <c r="B2436" s="154" t="str">
        <f>IF(Input!D2436&lt;&gt;"",CONCATENATE(Input!D2436,", ",Input!C2436),"")</f>
        <v/>
      </c>
      <c r="C2436" s="154" t="str">
        <f>IF(Input!E2436&lt;&gt;"",Input!E2436,"")</f>
        <v/>
      </c>
      <c r="D2436" s="155" t="str">
        <f>IF(Input!F2436&lt;&gt;"",Input!F2436,"")</f>
        <v/>
      </c>
      <c r="E2436" s="154" t="str">
        <f>IF(Input!I2436&lt;&gt;"",CONCATENATE(Input!I2436,", ",LEFT(Input!H2436,1)),"")</f>
        <v/>
      </c>
      <c r="F2436" s="156"/>
      <c r="G2436" s="157" t="str">
        <f t="shared" si="38"/>
        <v/>
      </c>
      <c r="H2436" s="154" t="str">
        <f>IF(A2436&lt;&gt;"",VLOOKUP(G2436,ScoreRanges!$C$4:$E$8,3),"")</f>
        <v/>
      </c>
      <c r="I2436" s="156"/>
      <c r="J2436" s="129" t="str">
        <f>IF(AND(ConversionTable!$F$2&lt;&gt;"",A2436&lt;&gt;""),VLOOKUP(G2436,ConversionTable!B$2:D$402,3),"")</f>
        <v/>
      </c>
      <c r="K2436" s="66" t="str">
        <f>IF(AND(ConversionTable!$F$2&lt;&gt;"",A2436&lt;&gt;""),VLOOKUP(J2436,ConversionTable!I$4:K$7,3),"")</f>
        <v/>
      </c>
      <c r="M2436" s="66" t="str">
        <f>IF(A2436&lt;&gt;"",(Input!AE2436*ScoringModel!$B$11+Input!AF2436*ScoringModel!$B$21+Input!AG2436*ScoringModel!$B$31)*0.01,"")</f>
        <v/>
      </c>
      <c r="N2436" s="66" t="str">
        <f>IF(A2436&lt;&gt;"",(Input!J2436*ScoringModel!$B$4+Input!K2436*ScoringModel!$B$5+Input!L2436*ScoringModel!$B$6+Input!M2436*ScoringModel!$B$7+Input!N2436*ScoringModel!$B$8+Input!O2436*ScoringModel!$B$9+Input!P2436*ScoringModel!$B$10)*0.01,"")</f>
        <v/>
      </c>
      <c r="O2436" s="66" t="str">
        <f>IF(A2436&lt;&gt;"",(Input!Q2436*ScoringModel!$B$14+Input!R2436*ScoringModel!$B$15+Input!S2436*ScoringModel!$B$16+Input!T2436*ScoringModel!$B$17+Input!U2436*ScoringModel!$B$18+Input!V2436*ScoringModel!$B$19+Input!W2436*ScoringModel!$B$20)*0.01,"")</f>
        <v/>
      </c>
      <c r="P2436" s="66" t="str">
        <f>IF(A2436&lt;&gt;"",(Input!X2436*ScoringModel!$B$24+Input!Y2436*ScoringModel!$B$25+Input!Z2436*ScoringModel!$B$26+Input!AA2436*ScoringModel!$B$27+Input!AB2436*ScoringModel!$B$28+Input!AC2436*ScoringModel!$B$29+Input!AD2436*ScoringModel!$B$30)*0.01,"")</f>
        <v/>
      </c>
    </row>
    <row r="2437" spans="1:16" x14ac:dyDescent="0.25">
      <c r="A2437" s="154" t="str">
        <f>IF(Input!A2437&lt;&gt;"",Input!A2437,"")</f>
        <v/>
      </c>
      <c r="B2437" s="154" t="str">
        <f>IF(Input!D2437&lt;&gt;"",CONCATENATE(Input!D2437,", ",Input!C2437),"")</f>
        <v/>
      </c>
      <c r="C2437" s="154" t="str">
        <f>IF(Input!E2437&lt;&gt;"",Input!E2437,"")</f>
        <v/>
      </c>
      <c r="D2437" s="155" t="str">
        <f>IF(Input!F2437&lt;&gt;"",Input!F2437,"")</f>
        <v/>
      </c>
      <c r="E2437" s="154" t="str">
        <f>IF(Input!I2437&lt;&gt;"",CONCATENATE(Input!I2437,", ",LEFT(Input!H2437,1)),"")</f>
        <v/>
      </c>
      <c r="F2437" s="156"/>
      <c r="G2437" s="157" t="str">
        <f t="shared" si="38"/>
        <v/>
      </c>
      <c r="H2437" s="154" t="str">
        <f>IF(A2437&lt;&gt;"",VLOOKUP(G2437,ScoreRanges!$C$4:$E$8,3),"")</f>
        <v/>
      </c>
      <c r="I2437" s="156"/>
      <c r="J2437" s="129" t="str">
        <f>IF(AND(ConversionTable!$F$2&lt;&gt;"",A2437&lt;&gt;""),VLOOKUP(G2437,ConversionTable!B$2:D$402,3),"")</f>
        <v/>
      </c>
      <c r="K2437" s="66" t="str">
        <f>IF(AND(ConversionTable!$F$2&lt;&gt;"",A2437&lt;&gt;""),VLOOKUP(J2437,ConversionTable!I$4:K$7,3),"")</f>
        <v/>
      </c>
      <c r="M2437" s="66" t="str">
        <f>IF(A2437&lt;&gt;"",(Input!AE2437*ScoringModel!$B$11+Input!AF2437*ScoringModel!$B$21+Input!AG2437*ScoringModel!$B$31)*0.01,"")</f>
        <v/>
      </c>
      <c r="N2437" s="66" t="str">
        <f>IF(A2437&lt;&gt;"",(Input!J2437*ScoringModel!$B$4+Input!K2437*ScoringModel!$B$5+Input!L2437*ScoringModel!$B$6+Input!M2437*ScoringModel!$B$7+Input!N2437*ScoringModel!$B$8+Input!O2437*ScoringModel!$B$9+Input!P2437*ScoringModel!$B$10)*0.01,"")</f>
        <v/>
      </c>
      <c r="O2437" s="66" t="str">
        <f>IF(A2437&lt;&gt;"",(Input!Q2437*ScoringModel!$B$14+Input!R2437*ScoringModel!$B$15+Input!S2437*ScoringModel!$B$16+Input!T2437*ScoringModel!$B$17+Input!U2437*ScoringModel!$B$18+Input!V2437*ScoringModel!$B$19+Input!W2437*ScoringModel!$B$20)*0.01,"")</f>
        <v/>
      </c>
      <c r="P2437" s="66" t="str">
        <f>IF(A2437&lt;&gt;"",(Input!X2437*ScoringModel!$B$24+Input!Y2437*ScoringModel!$B$25+Input!Z2437*ScoringModel!$B$26+Input!AA2437*ScoringModel!$B$27+Input!AB2437*ScoringModel!$B$28+Input!AC2437*ScoringModel!$B$29+Input!AD2437*ScoringModel!$B$30)*0.01,"")</f>
        <v/>
      </c>
    </row>
    <row r="2438" spans="1:16" x14ac:dyDescent="0.25">
      <c r="A2438" s="154" t="str">
        <f>IF(Input!A2438&lt;&gt;"",Input!A2438,"")</f>
        <v/>
      </c>
      <c r="B2438" s="154" t="str">
        <f>IF(Input!D2438&lt;&gt;"",CONCATENATE(Input!D2438,", ",Input!C2438),"")</f>
        <v/>
      </c>
      <c r="C2438" s="154" t="str">
        <f>IF(Input!E2438&lt;&gt;"",Input!E2438,"")</f>
        <v/>
      </c>
      <c r="D2438" s="155" t="str">
        <f>IF(Input!F2438&lt;&gt;"",Input!F2438,"")</f>
        <v/>
      </c>
      <c r="E2438" s="154" t="str">
        <f>IF(Input!I2438&lt;&gt;"",CONCATENATE(Input!I2438,", ",LEFT(Input!H2438,1)),"")</f>
        <v/>
      </c>
      <c r="F2438" s="156"/>
      <c r="G2438" s="157" t="str">
        <f t="shared" si="38"/>
        <v/>
      </c>
      <c r="H2438" s="154" t="str">
        <f>IF(A2438&lt;&gt;"",VLOOKUP(G2438,ScoreRanges!$C$4:$E$8,3),"")</f>
        <v/>
      </c>
      <c r="I2438" s="156"/>
      <c r="J2438" s="129" t="str">
        <f>IF(AND(ConversionTable!$F$2&lt;&gt;"",A2438&lt;&gt;""),VLOOKUP(G2438,ConversionTable!B$2:D$402,3),"")</f>
        <v/>
      </c>
      <c r="K2438" s="66" t="str">
        <f>IF(AND(ConversionTable!$F$2&lt;&gt;"",A2438&lt;&gt;""),VLOOKUP(J2438,ConversionTable!I$4:K$7,3),"")</f>
        <v/>
      </c>
      <c r="M2438" s="66" t="str">
        <f>IF(A2438&lt;&gt;"",(Input!AE2438*ScoringModel!$B$11+Input!AF2438*ScoringModel!$B$21+Input!AG2438*ScoringModel!$B$31)*0.01,"")</f>
        <v/>
      </c>
      <c r="N2438" s="66" t="str">
        <f>IF(A2438&lt;&gt;"",(Input!J2438*ScoringModel!$B$4+Input!K2438*ScoringModel!$B$5+Input!L2438*ScoringModel!$B$6+Input!M2438*ScoringModel!$B$7+Input!N2438*ScoringModel!$B$8+Input!O2438*ScoringModel!$B$9+Input!P2438*ScoringModel!$B$10)*0.01,"")</f>
        <v/>
      </c>
      <c r="O2438" s="66" t="str">
        <f>IF(A2438&lt;&gt;"",(Input!Q2438*ScoringModel!$B$14+Input!R2438*ScoringModel!$B$15+Input!S2438*ScoringModel!$B$16+Input!T2438*ScoringModel!$B$17+Input!U2438*ScoringModel!$B$18+Input!V2438*ScoringModel!$B$19+Input!W2438*ScoringModel!$B$20)*0.01,"")</f>
        <v/>
      </c>
      <c r="P2438" s="66" t="str">
        <f>IF(A2438&lt;&gt;"",(Input!X2438*ScoringModel!$B$24+Input!Y2438*ScoringModel!$B$25+Input!Z2438*ScoringModel!$B$26+Input!AA2438*ScoringModel!$B$27+Input!AB2438*ScoringModel!$B$28+Input!AC2438*ScoringModel!$B$29+Input!AD2438*ScoringModel!$B$30)*0.01,"")</f>
        <v/>
      </c>
    </row>
    <row r="2439" spans="1:16" x14ac:dyDescent="0.25">
      <c r="A2439" s="154" t="str">
        <f>IF(Input!A2439&lt;&gt;"",Input!A2439,"")</f>
        <v/>
      </c>
      <c r="B2439" s="154" t="str">
        <f>IF(Input!D2439&lt;&gt;"",CONCATENATE(Input!D2439,", ",Input!C2439),"")</f>
        <v/>
      </c>
      <c r="C2439" s="154" t="str">
        <f>IF(Input!E2439&lt;&gt;"",Input!E2439,"")</f>
        <v/>
      </c>
      <c r="D2439" s="155" t="str">
        <f>IF(Input!F2439&lt;&gt;"",Input!F2439,"")</f>
        <v/>
      </c>
      <c r="E2439" s="154" t="str">
        <f>IF(Input!I2439&lt;&gt;"",CONCATENATE(Input!I2439,", ",LEFT(Input!H2439,1)),"")</f>
        <v/>
      </c>
      <c r="F2439" s="156"/>
      <c r="G2439" s="157" t="str">
        <f t="shared" si="38"/>
        <v/>
      </c>
      <c r="H2439" s="154" t="str">
        <f>IF(A2439&lt;&gt;"",VLOOKUP(G2439,ScoreRanges!$C$4:$E$8,3),"")</f>
        <v/>
      </c>
      <c r="I2439" s="156"/>
      <c r="J2439" s="129" t="str">
        <f>IF(AND(ConversionTable!$F$2&lt;&gt;"",A2439&lt;&gt;""),VLOOKUP(G2439,ConversionTable!B$2:D$402,3),"")</f>
        <v/>
      </c>
      <c r="K2439" s="66" t="str">
        <f>IF(AND(ConversionTable!$F$2&lt;&gt;"",A2439&lt;&gt;""),VLOOKUP(J2439,ConversionTable!I$4:K$7,3),"")</f>
        <v/>
      </c>
      <c r="M2439" s="66" t="str">
        <f>IF(A2439&lt;&gt;"",(Input!AE2439*ScoringModel!$B$11+Input!AF2439*ScoringModel!$B$21+Input!AG2439*ScoringModel!$B$31)*0.01,"")</f>
        <v/>
      </c>
      <c r="N2439" s="66" t="str">
        <f>IF(A2439&lt;&gt;"",(Input!J2439*ScoringModel!$B$4+Input!K2439*ScoringModel!$B$5+Input!L2439*ScoringModel!$B$6+Input!M2439*ScoringModel!$B$7+Input!N2439*ScoringModel!$B$8+Input!O2439*ScoringModel!$B$9+Input!P2439*ScoringModel!$B$10)*0.01,"")</f>
        <v/>
      </c>
      <c r="O2439" s="66" t="str">
        <f>IF(A2439&lt;&gt;"",(Input!Q2439*ScoringModel!$B$14+Input!R2439*ScoringModel!$B$15+Input!S2439*ScoringModel!$B$16+Input!T2439*ScoringModel!$B$17+Input!U2439*ScoringModel!$B$18+Input!V2439*ScoringModel!$B$19+Input!W2439*ScoringModel!$B$20)*0.01,"")</f>
        <v/>
      </c>
      <c r="P2439" s="66" t="str">
        <f>IF(A2439&lt;&gt;"",(Input!X2439*ScoringModel!$B$24+Input!Y2439*ScoringModel!$B$25+Input!Z2439*ScoringModel!$B$26+Input!AA2439*ScoringModel!$B$27+Input!AB2439*ScoringModel!$B$28+Input!AC2439*ScoringModel!$B$29+Input!AD2439*ScoringModel!$B$30)*0.01,"")</f>
        <v/>
      </c>
    </row>
    <row r="2440" spans="1:16" x14ac:dyDescent="0.25">
      <c r="A2440" s="154" t="str">
        <f>IF(Input!A2440&lt;&gt;"",Input!A2440,"")</f>
        <v/>
      </c>
      <c r="B2440" s="154" t="str">
        <f>IF(Input!D2440&lt;&gt;"",CONCATENATE(Input!D2440,", ",Input!C2440),"")</f>
        <v/>
      </c>
      <c r="C2440" s="154" t="str">
        <f>IF(Input!E2440&lt;&gt;"",Input!E2440,"")</f>
        <v/>
      </c>
      <c r="D2440" s="155" t="str">
        <f>IF(Input!F2440&lt;&gt;"",Input!F2440,"")</f>
        <v/>
      </c>
      <c r="E2440" s="154" t="str">
        <f>IF(Input!I2440&lt;&gt;"",CONCATENATE(Input!I2440,", ",LEFT(Input!H2440,1)),"")</f>
        <v/>
      </c>
      <c r="F2440" s="156"/>
      <c r="G2440" s="157" t="str">
        <f t="shared" si="38"/>
        <v/>
      </c>
      <c r="H2440" s="154" t="str">
        <f>IF(A2440&lt;&gt;"",VLOOKUP(G2440,ScoreRanges!$C$4:$E$8,3),"")</f>
        <v/>
      </c>
      <c r="I2440" s="156"/>
      <c r="J2440" s="129" t="str">
        <f>IF(AND(ConversionTable!$F$2&lt;&gt;"",A2440&lt;&gt;""),VLOOKUP(G2440,ConversionTable!B$2:D$402,3),"")</f>
        <v/>
      </c>
      <c r="K2440" s="66" t="str">
        <f>IF(AND(ConversionTable!$F$2&lt;&gt;"",A2440&lt;&gt;""),VLOOKUP(J2440,ConversionTable!I$4:K$7,3),"")</f>
        <v/>
      </c>
      <c r="M2440" s="66" t="str">
        <f>IF(A2440&lt;&gt;"",(Input!AE2440*ScoringModel!$B$11+Input!AF2440*ScoringModel!$B$21+Input!AG2440*ScoringModel!$B$31)*0.01,"")</f>
        <v/>
      </c>
      <c r="N2440" s="66" t="str">
        <f>IF(A2440&lt;&gt;"",(Input!J2440*ScoringModel!$B$4+Input!K2440*ScoringModel!$B$5+Input!L2440*ScoringModel!$B$6+Input!M2440*ScoringModel!$B$7+Input!N2440*ScoringModel!$B$8+Input!O2440*ScoringModel!$B$9+Input!P2440*ScoringModel!$B$10)*0.01,"")</f>
        <v/>
      </c>
      <c r="O2440" s="66" t="str">
        <f>IF(A2440&lt;&gt;"",(Input!Q2440*ScoringModel!$B$14+Input!R2440*ScoringModel!$B$15+Input!S2440*ScoringModel!$B$16+Input!T2440*ScoringModel!$B$17+Input!U2440*ScoringModel!$B$18+Input!V2440*ScoringModel!$B$19+Input!W2440*ScoringModel!$B$20)*0.01,"")</f>
        <v/>
      </c>
      <c r="P2440" s="66" t="str">
        <f>IF(A2440&lt;&gt;"",(Input!X2440*ScoringModel!$B$24+Input!Y2440*ScoringModel!$B$25+Input!Z2440*ScoringModel!$B$26+Input!AA2440*ScoringModel!$B$27+Input!AB2440*ScoringModel!$B$28+Input!AC2440*ScoringModel!$B$29+Input!AD2440*ScoringModel!$B$30)*0.01,"")</f>
        <v/>
      </c>
    </row>
    <row r="2441" spans="1:16" x14ac:dyDescent="0.25">
      <c r="A2441" s="154" t="str">
        <f>IF(Input!A2441&lt;&gt;"",Input!A2441,"")</f>
        <v/>
      </c>
      <c r="B2441" s="154" t="str">
        <f>IF(Input!D2441&lt;&gt;"",CONCATENATE(Input!D2441,", ",Input!C2441),"")</f>
        <v/>
      </c>
      <c r="C2441" s="154" t="str">
        <f>IF(Input!E2441&lt;&gt;"",Input!E2441,"")</f>
        <v/>
      </c>
      <c r="D2441" s="155" t="str">
        <f>IF(Input!F2441&lt;&gt;"",Input!F2441,"")</f>
        <v/>
      </c>
      <c r="E2441" s="154" t="str">
        <f>IF(Input!I2441&lt;&gt;"",CONCATENATE(Input!I2441,", ",LEFT(Input!H2441,1)),"")</f>
        <v/>
      </c>
      <c r="F2441" s="156"/>
      <c r="G2441" s="157" t="str">
        <f t="shared" si="38"/>
        <v/>
      </c>
      <c r="H2441" s="154" t="str">
        <f>IF(A2441&lt;&gt;"",VLOOKUP(G2441,ScoreRanges!$C$4:$E$8,3),"")</f>
        <v/>
      </c>
      <c r="I2441" s="156"/>
      <c r="J2441" s="129" t="str">
        <f>IF(AND(ConversionTable!$F$2&lt;&gt;"",A2441&lt;&gt;""),VLOOKUP(G2441,ConversionTable!B$2:D$402,3),"")</f>
        <v/>
      </c>
      <c r="K2441" s="66" t="str">
        <f>IF(AND(ConversionTable!$F$2&lt;&gt;"",A2441&lt;&gt;""),VLOOKUP(J2441,ConversionTable!I$4:K$7,3),"")</f>
        <v/>
      </c>
      <c r="M2441" s="66" t="str">
        <f>IF(A2441&lt;&gt;"",(Input!AE2441*ScoringModel!$B$11+Input!AF2441*ScoringModel!$B$21+Input!AG2441*ScoringModel!$B$31)*0.01,"")</f>
        <v/>
      </c>
      <c r="N2441" s="66" t="str">
        <f>IF(A2441&lt;&gt;"",(Input!J2441*ScoringModel!$B$4+Input!K2441*ScoringModel!$B$5+Input!L2441*ScoringModel!$B$6+Input!M2441*ScoringModel!$B$7+Input!N2441*ScoringModel!$B$8+Input!O2441*ScoringModel!$B$9+Input!P2441*ScoringModel!$B$10)*0.01,"")</f>
        <v/>
      </c>
      <c r="O2441" s="66" t="str">
        <f>IF(A2441&lt;&gt;"",(Input!Q2441*ScoringModel!$B$14+Input!R2441*ScoringModel!$B$15+Input!S2441*ScoringModel!$B$16+Input!T2441*ScoringModel!$B$17+Input!U2441*ScoringModel!$B$18+Input!V2441*ScoringModel!$B$19+Input!W2441*ScoringModel!$B$20)*0.01,"")</f>
        <v/>
      </c>
      <c r="P2441" s="66" t="str">
        <f>IF(A2441&lt;&gt;"",(Input!X2441*ScoringModel!$B$24+Input!Y2441*ScoringModel!$B$25+Input!Z2441*ScoringModel!$B$26+Input!AA2441*ScoringModel!$B$27+Input!AB2441*ScoringModel!$B$28+Input!AC2441*ScoringModel!$B$29+Input!AD2441*ScoringModel!$B$30)*0.01,"")</f>
        <v/>
      </c>
    </row>
    <row r="2442" spans="1:16" x14ac:dyDescent="0.25">
      <c r="A2442" s="154" t="str">
        <f>IF(Input!A2442&lt;&gt;"",Input!A2442,"")</f>
        <v/>
      </c>
      <c r="B2442" s="154" t="str">
        <f>IF(Input!D2442&lt;&gt;"",CONCATENATE(Input!D2442,", ",Input!C2442),"")</f>
        <v/>
      </c>
      <c r="C2442" s="154" t="str">
        <f>IF(Input!E2442&lt;&gt;"",Input!E2442,"")</f>
        <v/>
      </c>
      <c r="D2442" s="155" t="str">
        <f>IF(Input!F2442&lt;&gt;"",Input!F2442,"")</f>
        <v/>
      </c>
      <c r="E2442" s="154" t="str">
        <f>IF(Input!I2442&lt;&gt;"",CONCATENATE(Input!I2442,", ",LEFT(Input!H2442,1)),"")</f>
        <v/>
      </c>
      <c r="F2442" s="156"/>
      <c r="G2442" s="157" t="str">
        <f t="shared" si="38"/>
        <v/>
      </c>
      <c r="H2442" s="154" t="str">
        <f>IF(A2442&lt;&gt;"",VLOOKUP(G2442,ScoreRanges!$C$4:$E$8,3),"")</f>
        <v/>
      </c>
      <c r="I2442" s="156"/>
      <c r="J2442" s="129" t="str">
        <f>IF(AND(ConversionTable!$F$2&lt;&gt;"",A2442&lt;&gt;""),VLOOKUP(G2442,ConversionTable!B$2:D$402,3),"")</f>
        <v/>
      </c>
      <c r="K2442" s="66" t="str">
        <f>IF(AND(ConversionTable!$F$2&lt;&gt;"",A2442&lt;&gt;""),VLOOKUP(J2442,ConversionTable!I$4:K$7,3),"")</f>
        <v/>
      </c>
      <c r="M2442" s="66" t="str">
        <f>IF(A2442&lt;&gt;"",(Input!AE2442*ScoringModel!$B$11+Input!AF2442*ScoringModel!$B$21+Input!AG2442*ScoringModel!$B$31)*0.01,"")</f>
        <v/>
      </c>
      <c r="N2442" s="66" t="str">
        <f>IF(A2442&lt;&gt;"",(Input!J2442*ScoringModel!$B$4+Input!K2442*ScoringModel!$B$5+Input!L2442*ScoringModel!$B$6+Input!M2442*ScoringModel!$B$7+Input!N2442*ScoringModel!$B$8+Input!O2442*ScoringModel!$B$9+Input!P2442*ScoringModel!$B$10)*0.01,"")</f>
        <v/>
      </c>
      <c r="O2442" s="66" t="str">
        <f>IF(A2442&lt;&gt;"",(Input!Q2442*ScoringModel!$B$14+Input!R2442*ScoringModel!$B$15+Input!S2442*ScoringModel!$B$16+Input!T2442*ScoringModel!$B$17+Input!U2442*ScoringModel!$B$18+Input!V2442*ScoringModel!$B$19+Input!W2442*ScoringModel!$B$20)*0.01,"")</f>
        <v/>
      </c>
      <c r="P2442" s="66" t="str">
        <f>IF(A2442&lt;&gt;"",(Input!X2442*ScoringModel!$B$24+Input!Y2442*ScoringModel!$B$25+Input!Z2442*ScoringModel!$B$26+Input!AA2442*ScoringModel!$B$27+Input!AB2442*ScoringModel!$B$28+Input!AC2442*ScoringModel!$B$29+Input!AD2442*ScoringModel!$B$30)*0.01,"")</f>
        <v/>
      </c>
    </row>
    <row r="2443" spans="1:16" x14ac:dyDescent="0.25">
      <c r="A2443" s="154" t="str">
        <f>IF(Input!A2443&lt;&gt;"",Input!A2443,"")</f>
        <v/>
      </c>
      <c r="B2443" s="154" t="str">
        <f>IF(Input!D2443&lt;&gt;"",CONCATENATE(Input!D2443,", ",Input!C2443),"")</f>
        <v/>
      </c>
      <c r="C2443" s="154" t="str">
        <f>IF(Input!E2443&lt;&gt;"",Input!E2443,"")</f>
        <v/>
      </c>
      <c r="D2443" s="155" t="str">
        <f>IF(Input!F2443&lt;&gt;"",Input!F2443,"")</f>
        <v/>
      </c>
      <c r="E2443" s="154" t="str">
        <f>IF(Input!I2443&lt;&gt;"",CONCATENATE(Input!I2443,", ",LEFT(Input!H2443,1)),"")</f>
        <v/>
      </c>
      <c r="F2443" s="156"/>
      <c r="G2443" s="157" t="str">
        <f t="shared" si="38"/>
        <v/>
      </c>
      <c r="H2443" s="154" t="str">
        <f>IF(A2443&lt;&gt;"",VLOOKUP(G2443,ScoreRanges!$C$4:$E$8,3),"")</f>
        <v/>
      </c>
      <c r="I2443" s="156"/>
      <c r="J2443" s="129" t="str">
        <f>IF(AND(ConversionTable!$F$2&lt;&gt;"",A2443&lt;&gt;""),VLOOKUP(G2443,ConversionTable!B$2:D$402,3),"")</f>
        <v/>
      </c>
      <c r="K2443" s="66" t="str">
        <f>IF(AND(ConversionTable!$F$2&lt;&gt;"",A2443&lt;&gt;""),VLOOKUP(J2443,ConversionTable!I$4:K$7,3),"")</f>
        <v/>
      </c>
      <c r="M2443" s="66" t="str">
        <f>IF(A2443&lt;&gt;"",(Input!AE2443*ScoringModel!$B$11+Input!AF2443*ScoringModel!$B$21+Input!AG2443*ScoringModel!$B$31)*0.01,"")</f>
        <v/>
      </c>
      <c r="N2443" s="66" t="str">
        <f>IF(A2443&lt;&gt;"",(Input!J2443*ScoringModel!$B$4+Input!K2443*ScoringModel!$B$5+Input!L2443*ScoringModel!$B$6+Input!M2443*ScoringModel!$B$7+Input!N2443*ScoringModel!$B$8+Input!O2443*ScoringModel!$B$9+Input!P2443*ScoringModel!$B$10)*0.01,"")</f>
        <v/>
      </c>
      <c r="O2443" s="66" t="str">
        <f>IF(A2443&lt;&gt;"",(Input!Q2443*ScoringModel!$B$14+Input!R2443*ScoringModel!$B$15+Input!S2443*ScoringModel!$B$16+Input!T2443*ScoringModel!$B$17+Input!U2443*ScoringModel!$B$18+Input!V2443*ScoringModel!$B$19+Input!W2443*ScoringModel!$B$20)*0.01,"")</f>
        <v/>
      </c>
      <c r="P2443" s="66" t="str">
        <f>IF(A2443&lt;&gt;"",(Input!X2443*ScoringModel!$B$24+Input!Y2443*ScoringModel!$B$25+Input!Z2443*ScoringModel!$B$26+Input!AA2443*ScoringModel!$B$27+Input!AB2443*ScoringModel!$B$28+Input!AC2443*ScoringModel!$B$29+Input!AD2443*ScoringModel!$B$30)*0.01,"")</f>
        <v/>
      </c>
    </row>
    <row r="2444" spans="1:16" x14ac:dyDescent="0.25">
      <c r="A2444" s="154" t="str">
        <f>IF(Input!A2444&lt;&gt;"",Input!A2444,"")</f>
        <v/>
      </c>
      <c r="B2444" s="154" t="str">
        <f>IF(Input!D2444&lt;&gt;"",CONCATENATE(Input!D2444,", ",Input!C2444),"")</f>
        <v/>
      </c>
      <c r="C2444" s="154" t="str">
        <f>IF(Input!E2444&lt;&gt;"",Input!E2444,"")</f>
        <v/>
      </c>
      <c r="D2444" s="155" t="str">
        <f>IF(Input!F2444&lt;&gt;"",Input!F2444,"")</f>
        <v/>
      </c>
      <c r="E2444" s="154" t="str">
        <f>IF(Input!I2444&lt;&gt;"",CONCATENATE(Input!I2444,", ",LEFT(Input!H2444,1)),"")</f>
        <v/>
      </c>
      <c r="F2444" s="156"/>
      <c r="G2444" s="157" t="str">
        <f t="shared" si="38"/>
        <v/>
      </c>
      <c r="H2444" s="154" t="str">
        <f>IF(A2444&lt;&gt;"",VLOOKUP(G2444,ScoreRanges!$C$4:$E$8,3),"")</f>
        <v/>
      </c>
      <c r="I2444" s="156"/>
      <c r="J2444" s="129" t="str">
        <f>IF(AND(ConversionTable!$F$2&lt;&gt;"",A2444&lt;&gt;""),VLOOKUP(G2444,ConversionTable!B$2:D$402,3),"")</f>
        <v/>
      </c>
      <c r="K2444" s="66" t="str">
        <f>IF(AND(ConversionTable!$F$2&lt;&gt;"",A2444&lt;&gt;""),VLOOKUP(J2444,ConversionTable!I$4:K$7,3),"")</f>
        <v/>
      </c>
      <c r="M2444" s="66" t="str">
        <f>IF(A2444&lt;&gt;"",(Input!AE2444*ScoringModel!$B$11+Input!AF2444*ScoringModel!$B$21+Input!AG2444*ScoringModel!$B$31)*0.01,"")</f>
        <v/>
      </c>
      <c r="N2444" s="66" t="str">
        <f>IF(A2444&lt;&gt;"",(Input!J2444*ScoringModel!$B$4+Input!K2444*ScoringModel!$B$5+Input!L2444*ScoringModel!$B$6+Input!M2444*ScoringModel!$B$7+Input!N2444*ScoringModel!$B$8+Input!O2444*ScoringModel!$B$9+Input!P2444*ScoringModel!$B$10)*0.01,"")</f>
        <v/>
      </c>
      <c r="O2444" s="66" t="str">
        <f>IF(A2444&lt;&gt;"",(Input!Q2444*ScoringModel!$B$14+Input!R2444*ScoringModel!$B$15+Input!S2444*ScoringModel!$B$16+Input!T2444*ScoringModel!$B$17+Input!U2444*ScoringModel!$B$18+Input!V2444*ScoringModel!$B$19+Input!W2444*ScoringModel!$B$20)*0.01,"")</f>
        <v/>
      </c>
      <c r="P2444" s="66" t="str">
        <f>IF(A2444&lt;&gt;"",(Input!X2444*ScoringModel!$B$24+Input!Y2444*ScoringModel!$B$25+Input!Z2444*ScoringModel!$B$26+Input!AA2444*ScoringModel!$B$27+Input!AB2444*ScoringModel!$B$28+Input!AC2444*ScoringModel!$B$29+Input!AD2444*ScoringModel!$B$30)*0.01,"")</f>
        <v/>
      </c>
    </row>
    <row r="2445" spans="1:16" x14ac:dyDescent="0.25">
      <c r="A2445" s="154" t="str">
        <f>IF(Input!A2445&lt;&gt;"",Input!A2445,"")</f>
        <v/>
      </c>
      <c r="B2445" s="154" t="str">
        <f>IF(Input!D2445&lt;&gt;"",CONCATENATE(Input!D2445,", ",Input!C2445),"")</f>
        <v/>
      </c>
      <c r="C2445" s="154" t="str">
        <f>IF(Input!E2445&lt;&gt;"",Input!E2445,"")</f>
        <v/>
      </c>
      <c r="D2445" s="155" t="str">
        <f>IF(Input!F2445&lt;&gt;"",Input!F2445,"")</f>
        <v/>
      </c>
      <c r="E2445" s="154" t="str">
        <f>IF(Input!I2445&lt;&gt;"",CONCATENATE(Input!I2445,", ",LEFT(Input!H2445,1)),"")</f>
        <v/>
      </c>
      <c r="F2445" s="156"/>
      <c r="G2445" s="157" t="str">
        <f t="shared" si="38"/>
        <v/>
      </c>
      <c r="H2445" s="154" t="str">
        <f>IF(A2445&lt;&gt;"",VLOOKUP(G2445,ScoreRanges!$C$4:$E$8,3),"")</f>
        <v/>
      </c>
      <c r="I2445" s="156"/>
      <c r="J2445" s="129" t="str">
        <f>IF(AND(ConversionTable!$F$2&lt;&gt;"",A2445&lt;&gt;""),VLOOKUP(G2445,ConversionTable!B$2:D$402,3),"")</f>
        <v/>
      </c>
      <c r="K2445" s="66" t="str">
        <f>IF(AND(ConversionTable!$F$2&lt;&gt;"",A2445&lt;&gt;""),VLOOKUP(J2445,ConversionTable!I$4:K$7,3),"")</f>
        <v/>
      </c>
      <c r="M2445" s="66" t="str">
        <f>IF(A2445&lt;&gt;"",(Input!AE2445*ScoringModel!$B$11+Input!AF2445*ScoringModel!$B$21+Input!AG2445*ScoringModel!$B$31)*0.01,"")</f>
        <v/>
      </c>
      <c r="N2445" s="66" t="str">
        <f>IF(A2445&lt;&gt;"",(Input!J2445*ScoringModel!$B$4+Input!K2445*ScoringModel!$B$5+Input!L2445*ScoringModel!$B$6+Input!M2445*ScoringModel!$B$7+Input!N2445*ScoringModel!$B$8+Input!O2445*ScoringModel!$B$9+Input!P2445*ScoringModel!$B$10)*0.01,"")</f>
        <v/>
      </c>
      <c r="O2445" s="66" t="str">
        <f>IF(A2445&lt;&gt;"",(Input!Q2445*ScoringModel!$B$14+Input!R2445*ScoringModel!$B$15+Input!S2445*ScoringModel!$B$16+Input!T2445*ScoringModel!$B$17+Input!U2445*ScoringModel!$B$18+Input!V2445*ScoringModel!$B$19+Input!W2445*ScoringModel!$B$20)*0.01,"")</f>
        <v/>
      </c>
      <c r="P2445" s="66" t="str">
        <f>IF(A2445&lt;&gt;"",(Input!X2445*ScoringModel!$B$24+Input!Y2445*ScoringModel!$B$25+Input!Z2445*ScoringModel!$B$26+Input!AA2445*ScoringModel!$B$27+Input!AB2445*ScoringModel!$B$28+Input!AC2445*ScoringModel!$B$29+Input!AD2445*ScoringModel!$B$30)*0.01,"")</f>
        <v/>
      </c>
    </row>
    <row r="2446" spans="1:16" x14ac:dyDescent="0.25">
      <c r="A2446" s="154" t="str">
        <f>IF(Input!A2446&lt;&gt;"",Input!A2446,"")</f>
        <v/>
      </c>
      <c r="B2446" s="154" t="str">
        <f>IF(Input!D2446&lt;&gt;"",CONCATENATE(Input!D2446,", ",Input!C2446),"")</f>
        <v/>
      </c>
      <c r="C2446" s="154" t="str">
        <f>IF(Input!E2446&lt;&gt;"",Input!E2446,"")</f>
        <v/>
      </c>
      <c r="D2446" s="155" t="str">
        <f>IF(Input!F2446&lt;&gt;"",Input!F2446,"")</f>
        <v/>
      </c>
      <c r="E2446" s="154" t="str">
        <f>IF(Input!I2446&lt;&gt;"",CONCATENATE(Input!I2446,", ",LEFT(Input!H2446,1)),"")</f>
        <v/>
      </c>
      <c r="F2446" s="156"/>
      <c r="G2446" s="157" t="str">
        <f t="shared" si="38"/>
        <v/>
      </c>
      <c r="H2446" s="154" t="str">
        <f>IF(A2446&lt;&gt;"",VLOOKUP(G2446,ScoreRanges!$C$4:$E$8,3),"")</f>
        <v/>
      </c>
      <c r="I2446" s="156"/>
      <c r="J2446" s="129" t="str">
        <f>IF(AND(ConversionTable!$F$2&lt;&gt;"",A2446&lt;&gt;""),VLOOKUP(G2446,ConversionTable!B$2:D$402,3),"")</f>
        <v/>
      </c>
      <c r="K2446" s="66" t="str">
        <f>IF(AND(ConversionTable!$F$2&lt;&gt;"",A2446&lt;&gt;""),VLOOKUP(J2446,ConversionTable!I$4:K$7,3),"")</f>
        <v/>
      </c>
      <c r="M2446" s="66" t="str">
        <f>IF(A2446&lt;&gt;"",(Input!AE2446*ScoringModel!$B$11+Input!AF2446*ScoringModel!$B$21+Input!AG2446*ScoringModel!$B$31)*0.01,"")</f>
        <v/>
      </c>
      <c r="N2446" s="66" t="str">
        <f>IF(A2446&lt;&gt;"",(Input!J2446*ScoringModel!$B$4+Input!K2446*ScoringModel!$B$5+Input!L2446*ScoringModel!$B$6+Input!M2446*ScoringModel!$B$7+Input!N2446*ScoringModel!$B$8+Input!O2446*ScoringModel!$B$9+Input!P2446*ScoringModel!$B$10)*0.01,"")</f>
        <v/>
      </c>
      <c r="O2446" s="66" t="str">
        <f>IF(A2446&lt;&gt;"",(Input!Q2446*ScoringModel!$B$14+Input!R2446*ScoringModel!$B$15+Input!S2446*ScoringModel!$B$16+Input!T2446*ScoringModel!$B$17+Input!U2446*ScoringModel!$B$18+Input!V2446*ScoringModel!$B$19+Input!W2446*ScoringModel!$B$20)*0.01,"")</f>
        <v/>
      </c>
      <c r="P2446" s="66" t="str">
        <f>IF(A2446&lt;&gt;"",(Input!X2446*ScoringModel!$B$24+Input!Y2446*ScoringModel!$B$25+Input!Z2446*ScoringModel!$B$26+Input!AA2446*ScoringModel!$B$27+Input!AB2446*ScoringModel!$B$28+Input!AC2446*ScoringModel!$B$29+Input!AD2446*ScoringModel!$B$30)*0.01,"")</f>
        <v/>
      </c>
    </row>
    <row r="2447" spans="1:16" x14ac:dyDescent="0.25">
      <c r="A2447" s="154" t="str">
        <f>IF(Input!A2447&lt;&gt;"",Input!A2447,"")</f>
        <v/>
      </c>
      <c r="B2447" s="154" t="str">
        <f>IF(Input!D2447&lt;&gt;"",CONCATENATE(Input!D2447,", ",Input!C2447),"")</f>
        <v/>
      </c>
      <c r="C2447" s="154" t="str">
        <f>IF(Input!E2447&lt;&gt;"",Input!E2447,"")</f>
        <v/>
      </c>
      <c r="D2447" s="155" t="str">
        <f>IF(Input!F2447&lt;&gt;"",Input!F2447,"")</f>
        <v/>
      </c>
      <c r="E2447" s="154" t="str">
        <f>IF(Input!I2447&lt;&gt;"",CONCATENATE(Input!I2447,", ",LEFT(Input!H2447,1)),"")</f>
        <v/>
      </c>
      <c r="F2447" s="156"/>
      <c r="G2447" s="157" t="str">
        <f t="shared" si="38"/>
        <v/>
      </c>
      <c r="H2447" s="154" t="str">
        <f>IF(A2447&lt;&gt;"",VLOOKUP(G2447,ScoreRanges!$C$4:$E$8,3),"")</f>
        <v/>
      </c>
      <c r="I2447" s="156"/>
      <c r="J2447" s="129" t="str">
        <f>IF(AND(ConversionTable!$F$2&lt;&gt;"",A2447&lt;&gt;""),VLOOKUP(G2447,ConversionTable!B$2:D$402,3),"")</f>
        <v/>
      </c>
      <c r="K2447" s="66" t="str">
        <f>IF(AND(ConversionTable!$F$2&lt;&gt;"",A2447&lt;&gt;""),VLOOKUP(J2447,ConversionTable!I$4:K$7,3),"")</f>
        <v/>
      </c>
      <c r="M2447" s="66" t="str">
        <f>IF(A2447&lt;&gt;"",(Input!AE2447*ScoringModel!$B$11+Input!AF2447*ScoringModel!$B$21+Input!AG2447*ScoringModel!$B$31)*0.01,"")</f>
        <v/>
      </c>
      <c r="N2447" s="66" t="str">
        <f>IF(A2447&lt;&gt;"",(Input!J2447*ScoringModel!$B$4+Input!K2447*ScoringModel!$B$5+Input!L2447*ScoringModel!$B$6+Input!M2447*ScoringModel!$B$7+Input!N2447*ScoringModel!$B$8+Input!O2447*ScoringModel!$B$9+Input!P2447*ScoringModel!$B$10)*0.01,"")</f>
        <v/>
      </c>
      <c r="O2447" s="66" t="str">
        <f>IF(A2447&lt;&gt;"",(Input!Q2447*ScoringModel!$B$14+Input!R2447*ScoringModel!$B$15+Input!S2447*ScoringModel!$B$16+Input!T2447*ScoringModel!$B$17+Input!U2447*ScoringModel!$B$18+Input!V2447*ScoringModel!$B$19+Input!W2447*ScoringModel!$B$20)*0.01,"")</f>
        <v/>
      </c>
      <c r="P2447" s="66" t="str">
        <f>IF(A2447&lt;&gt;"",(Input!X2447*ScoringModel!$B$24+Input!Y2447*ScoringModel!$B$25+Input!Z2447*ScoringModel!$B$26+Input!AA2447*ScoringModel!$B$27+Input!AB2447*ScoringModel!$B$28+Input!AC2447*ScoringModel!$B$29+Input!AD2447*ScoringModel!$B$30)*0.01,"")</f>
        <v/>
      </c>
    </row>
    <row r="2448" spans="1:16" x14ac:dyDescent="0.25">
      <c r="A2448" s="154" t="str">
        <f>IF(Input!A2448&lt;&gt;"",Input!A2448,"")</f>
        <v/>
      </c>
      <c r="B2448" s="154" t="str">
        <f>IF(Input!D2448&lt;&gt;"",CONCATENATE(Input!D2448,", ",Input!C2448),"")</f>
        <v/>
      </c>
      <c r="C2448" s="154" t="str">
        <f>IF(Input!E2448&lt;&gt;"",Input!E2448,"")</f>
        <v/>
      </c>
      <c r="D2448" s="155" t="str">
        <f>IF(Input!F2448&lt;&gt;"",Input!F2448,"")</f>
        <v/>
      </c>
      <c r="E2448" s="154" t="str">
        <f>IF(Input!I2448&lt;&gt;"",CONCATENATE(Input!I2448,", ",LEFT(Input!H2448,1)),"")</f>
        <v/>
      </c>
      <c r="F2448" s="156"/>
      <c r="G2448" s="157" t="str">
        <f t="shared" si="38"/>
        <v/>
      </c>
      <c r="H2448" s="154" t="str">
        <f>IF(A2448&lt;&gt;"",VLOOKUP(G2448,ScoreRanges!$C$4:$E$8,3),"")</f>
        <v/>
      </c>
      <c r="I2448" s="156"/>
      <c r="J2448" s="129" t="str">
        <f>IF(AND(ConversionTable!$F$2&lt;&gt;"",A2448&lt;&gt;""),VLOOKUP(G2448,ConversionTable!B$2:D$402,3),"")</f>
        <v/>
      </c>
      <c r="K2448" s="66" t="str">
        <f>IF(AND(ConversionTable!$F$2&lt;&gt;"",A2448&lt;&gt;""),VLOOKUP(J2448,ConversionTable!I$4:K$7,3),"")</f>
        <v/>
      </c>
      <c r="M2448" s="66" t="str">
        <f>IF(A2448&lt;&gt;"",(Input!AE2448*ScoringModel!$B$11+Input!AF2448*ScoringModel!$B$21+Input!AG2448*ScoringModel!$B$31)*0.01,"")</f>
        <v/>
      </c>
      <c r="N2448" s="66" t="str">
        <f>IF(A2448&lt;&gt;"",(Input!J2448*ScoringModel!$B$4+Input!K2448*ScoringModel!$B$5+Input!L2448*ScoringModel!$B$6+Input!M2448*ScoringModel!$B$7+Input!N2448*ScoringModel!$B$8+Input!O2448*ScoringModel!$B$9+Input!P2448*ScoringModel!$B$10)*0.01,"")</f>
        <v/>
      </c>
      <c r="O2448" s="66" t="str">
        <f>IF(A2448&lt;&gt;"",(Input!Q2448*ScoringModel!$B$14+Input!R2448*ScoringModel!$B$15+Input!S2448*ScoringModel!$B$16+Input!T2448*ScoringModel!$B$17+Input!U2448*ScoringModel!$B$18+Input!V2448*ScoringModel!$B$19+Input!W2448*ScoringModel!$B$20)*0.01,"")</f>
        <v/>
      </c>
      <c r="P2448" s="66" t="str">
        <f>IF(A2448&lt;&gt;"",(Input!X2448*ScoringModel!$B$24+Input!Y2448*ScoringModel!$B$25+Input!Z2448*ScoringModel!$B$26+Input!AA2448*ScoringModel!$B$27+Input!AB2448*ScoringModel!$B$28+Input!AC2448*ScoringModel!$B$29+Input!AD2448*ScoringModel!$B$30)*0.01,"")</f>
        <v/>
      </c>
    </row>
    <row r="2449" spans="1:16" x14ac:dyDescent="0.25">
      <c r="A2449" s="154" t="str">
        <f>IF(Input!A2449&lt;&gt;"",Input!A2449,"")</f>
        <v/>
      </c>
      <c r="B2449" s="154" t="str">
        <f>IF(Input!D2449&lt;&gt;"",CONCATENATE(Input!D2449,", ",Input!C2449),"")</f>
        <v/>
      </c>
      <c r="C2449" s="154" t="str">
        <f>IF(Input!E2449&lt;&gt;"",Input!E2449,"")</f>
        <v/>
      </c>
      <c r="D2449" s="155" t="str">
        <f>IF(Input!F2449&lt;&gt;"",Input!F2449,"")</f>
        <v/>
      </c>
      <c r="E2449" s="154" t="str">
        <f>IF(Input!I2449&lt;&gt;"",CONCATENATE(Input!I2449,", ",LEFT(Input!H2449,1)),"")</f>
        <v/>
      </c>
      <c r="F2449" s="156"/>
      <c r="G2449" s="157" t="str">
        <f t="shared" si="38"/>
        <v/>
      </c>
      <c r="H2449" s="154" t="str">
        <f>IF(A2449&lt;&gt;"",VLOOKUP(G2449,ScoreRanges!$C$4:$E$8,3),"")</f>
        <v/>
      </c>
      <c r="I2449" s="156"/>
      <c r="J2449" s="129" t="str">
        <f>IF(AND(ConversionTable!$F$2&lt;&gt;"",A2449&lt;&gt;""),VLOOKUP(G2449,ConversionTable!B$2:D$402,3),"")</f>
        <v/>
      </c>
      <c r="K2449" s="66" t="str">
        <f>IF(AND(ConversionTable!$F$2&lt;&gt;"",A2449&lt;&gt;""),VLOOKUP(J2449,ConversionTable!I$4:K$7,3),"")</f>
        <v/>
      </c>
      <c r="M2449" s="66" t="str">
        <f>IF(A2449&lt;&gt;"",(Input!AE2449*ScoringModel!$B$11+Input!AF2449*ScoringModel!$B$21+Input!AG2449*ScoringModel!$B$31)*0.01,"")</f>
        <v/>
      </c>
      <c r="N2449" s="66" t="str">
        <f>IF(A2449&lt;&gt;"",(Input!J2449*ScoringModel!$B$4+Input!K2449*ScoringModel!$B$5+Input!L2449*ScoringModel!$B$6+Input!M2449*ScoringModel!$B$7+Input!N2449*ScoringModel!$B$8+Input!O2449*ScoringModel!$B$9+Input!P2449*ScoringModel!$B$10)*0.01,"")</f>
        <v/>
      </c>
      <c r="O2449" s="66" t="str">
        <f>IF(A2449&lt;&gt;"",(Input!Q2449*ScoringModel!$B$14+Input!R2449*ScoringModel!$B$15+Input!S2449*ScoringModel!$B$16+Input!T2449*ScoringModel!$B$17+Input!U2449*ScoringModel!$B$18+Input!V2449*ScoringModel!$B$19+Input!W2449*ScoringModel!$B$20)*0.01,"")</f>
        <v/>
      </c>
      <c r="P2449" s="66" t="str">
        <f>IF(A2449&lt;&gt;"",(Input!X2449*ScoringModel!$B$24+Input!Y2449*ScoringModel!$B$25+Input!Z2449*ScoringModel!$B$26+Input!AA2449*ScoringModel!$B$27+Input!AB2449*ScoringModel!$B$28+Input!AC2449*ScoringModel!$B$29+Input!AD2449*ScoringModel!$B$30)*0.01,"")</f>
        <v/>
      </c>
    </row>
    <row r="2450" spans="1:16" x14ac:dyDescent="0.25">
      <c r="A2450" s="154" t="str">
        <f>IF(Input!A2450&lt;&gt;"",Input!A2450,"")</f>
        <v/>
      </c>
      <c r="B2450" s="154" t="str">
        <f>IF(Input!D2450&lt;&gt;"",CONCATENATE(Input!D2450,", ",Input!C2450),"")</f>
        <v/>
      </c>
      <c r="C2450" s="154" t="str">
        <f>IF(Input!E2450&lt;&gt;"",Input!E2450,"")</f>
        <v/>
      </c>
      <c r="D2450" s="155" t="str">
        <f>IF(Input!F2450&lt;&gt;"",Input!F2450,"")</f>
        <v/>
      </c>
      <c r="E2450" s="154" t="str">
        <f>IF(Input!I2450&lt;&gt;"",CONCATENATE(Input!I2450,", ",LEFT(Input!H2450,1)),"")</f>
        <v/>
      </c>
      <c r="F2450" s="156"/>
      <c r="G2450" s="157" t="str">
        <f t="shared" si="38"/>
        <v/>
      </c>
      <c r="H2450" s="154" t="str">
        <f>IF(A2450&lt;&gt;"",VLOOKUP(G2450,ScoreRanges!$C$4:$E$8,3),"")</f>
        <v/>
      </c>
      <c r="I2450" s="156"/>
      <c r="J2450" s="129" t="str">
        <f>IF(AND(ConversionTable!$F$2&lt;&gt;"",A2450&lt;&gt;""),VLOOKUP(G2450,ConversionTable!B$2:D$402,3),"")</f>
        <v/>
      </c>
      <c r="K2450" s="66" t="str">
        <f>IF(AND(ConversionTable!$F$2&lt;&gt;"",A2450&lt;&gt;""),VLOOKUP(J2450,ConversionTable!I$4:K$7,3),"")</f>
        <v/>
      </c>
      <c r="M2450" s="66" t="str">
        <f>IF(A2450&lt;&gt;"",(Input!AE2450*ScoringModel!$B$11+Input!AF2450*ScoringModel!$B$21+Input!AG2450*ScoringModel!$B$31)*0.01,"")</f>
        <v/>
      </c>
      <c r="N2450" s="66" t="str">
        <f>IF(A2450&lt;&gt;"",(Input!J2450*ScoringModel!$B$4+Input!K2450*ScoringModel!$B$5+Input!L2450*ScoringModel!$B$6+Input!M2450*ScoringModel!$B$7+Input!N2450*ScoringModel!$B$8+Input!O2450*ScoringModel!$B$9+Input!P2450*ScoringModel!$B$10)*0.01,"")</f>
        <v/>
      </c>
      <c r="O2450" s="66" t="str">
        <f>IF(A2450&lt;&gt;"",(Input!Q2450*ScoringModel!$B$14+Input!R2450*ScoringModel!$B$15+Input!S2450*ScoringModel!$B$16+Input!T2450*ScoringModel!$B$17+Input!U2450*ScoringModel!$B$18+Input!V2450*ScoringModel!$B$19+Input!W2450*ScoringModel!$B$20)*0.01,"")</f>
        <v/>
      </c>
      <c r="P2450" s="66" t="str">
        <f>IF(A2450&lt;&gt;"",(Input!X2450*ScoringModel!$B$24+Input!Y2450*ScoringModel!$B$25+Input!Z2450*ScoringModel!$B$26+Input!AA2450*ScoringModel!$B$27+Input!AB2450*ScoringModel!$B$28+Input!AC2450*ScoringModel!$B$29+Input!AD2450*ScoringModel!$B$30)*0.01,"")</f>
        <v/>
      </c>
    </row>
    <row r="2451" spans="1:16" x14ac:dyDescent="0.25">
      <c r="A2451" s="154" t="str">
        <f>IF(Input!A2451&lt;&gt;"",Input!A2451,"")</f>
        <v/>
      </c>
      <c r="B2451" s="154" t="str">
        <f>IF(Input!D2451&lt;&gt;"",CONCATENATE(Input!D2451,", ",Input!C2451),"")</f>
        <v/>
      </c>
      <c r="C2451" s="154" t="str">
        <f>IF(Input!E2451&lt;&gt;"",Input!E2451,"")</f>
        <v/>
      </c>
      <c r="D2451" s="155" t="str">
        <f>IF(Input!F2451&lt;&gt;"",Input!F2451,"")</f>
        <v/>
      </c>
      <c r="E2451" s="154" t="str">
        <f>IF(Input!I2451&lt;&gt;"",CONCATENATE(Input!I2451,", ",LEFT(Input!H2451,1)),"")</f>
        <v/>
      </c>
      <c r="F2451" s="156"/>
      <c r="G2451" s="157" t="str">
        <f t="shared" si="38"/>
        <v/>
      </c>
      <c r="H2451" s="154" t="str">
        <f>IF(A2451&lt;&gt;"",VLOOKUP(G2451,ScoreRanges!$C$4:$E$8,3),"")</f>
        <v/>
      </c>
      <c r="I2451" s="156"/>
      <c r="J2451" s="129" t="str">
        <f>IF(AND(ConversionTable!$F$2&lt;&gt;"",A2451&lt;&gt;""),VLOOKUP(G2451,ConversionTable!B$2:D$402,3),"")</f>
        <v/>
      </c>
      <c r="K2451" s="66" t="str">
        <f>IF(AND(ConversionTable!$F$2&lt;&gt;"",A2451&lt;&gt;""),VLOOKUP(J2451,ConversionTable!I$4:K$7,3),"")</f>
        <v/>
      </c>
      <c r="M2451" s="66" t="str">
        <f>IF(A2451&lt;&gt;"",(Input!AE2451*ScoringModel!$B$11+Input!AF2451*ScoringModel!$B$21+Input!AG2451*ScoringModel!$B$31)*0.01,"")</f>
        <v/>
      </c>
      <c r="N2451" s="66" t="str">
        <f>IF(A2451&lt;&gt;"",(Input!J2451*ScoringModel!$B$4+Input!K2451*ScoringModel!$B$5+Input!L2451*ScoringModel!$B$6+Input!M2451*ScoringModel!$B$7+Input!N2451*ScoringModel!$B$8+Input!O2451*ScoringModel!$B$9+Input!P2451*ScoringModel!$B$10)*0.01,"")</f>
        <v/>
      </c>
      <c r="O2451" s="66" t="str">
        <f>IF(A2451&lt;&gt;"",(Input!Q2451*ScoringModel!$B$14+Input!R2451*ScoringModel!$B$15+Input!S2451*ScoringModel!$B$16+Input!T2451*ScoringModel!$B$17+Input!U2451*ScoringModel!$B$18+Input!V2451*ScoringModel!$B$19+Input!W2451*ScoringModel!$B$20)*0.01,"")</f>
        <v/>
      </c>
      <c r="P2451" s="66" t="str">
        <f>IF(A2451&lt;&gt;"",(Input!X2451*ScoringModel!$B$24+Input!Y2451*ScoringModel!$B$25+Input!Z2451*ScoringModel!$B$26+Input!AA2451*ScoringModel!$B$27+Input!AB2451*ScoringModel!$B$28+Input!AC2451*ScoringModel!$B$29+Input!AD2451*ScoringModel!$B$30)*0.01,"")</f>
        <v/>
      </c>
    </row>
    <row r="2452" spans="1:16" x14ac:dyDescent="0.25">
      <c r="A2452" s="154" t="str">
        <f>IF(Input!A2452&lt;&gt;"",Input!A2452,"")</f>
        <v/>
      </c>
      <c r="B2452" s="154" t="str">
        <f>IF(Input!D2452&lt;&gt;"",CONCATENATE(Input!D2452,", ",Input!C2452),"")</f>
        <v/>
      </c>
      <c r="C2452" s="154" t="str">
        <f>IF(Input!E2452&lt;&gt;"",Input!E2452,"")</f>
        <v/>
      </c>
      <c r="D2452" s="155" t="str">
        <f>IF(Input!F2452&lt;&gt;"",Input!F2452,"")</f>
        <v/>
      </c>
      <c r="E2452" s="154" t="str">
        <f>IF(Input!I2452&lt;&gt;"",CONCATENATE(Input!I2452,", ",LEFT(Input!H2452,1)),"")</f>
        <v/>
      </c>
      <c r="F2452" s="156"/>
      <c r="G2452" s="157" t="str">
        <f t="shared" si="38"/>
        <v/>
      </c>
      <c r="H2452" s="154" t="str">
        <f>IF(A2452&lt;&gt;"",VLOOKUP(G2452,ScoreRanges!$C$4:$E$8,3),"")</f>
        <v/>
      </c>
      <c r="I2452" s="156"/>
      <c r="J2452" s="129" t="str">
        <f>IF(AND(ConversionTable!$F$2&lt;&gt;"",A2452&lt;&gt;""),VLOOKUP(G2452,ConversionTable!B$2:D$402,3),"")</f>
        <v/>
      </c>
      <c r="K2452" s="66" t="str">
        <f>IF(AND(ConversionTable!$F$2&lt;&gt;"",A2452&lt;&gt;""),VLOOKUP(J2452,ConversionTable!I$4:K$7,3),"")</f>
        <v/>
      </c>
      <c r="M2452" s="66" t="str">
        <f>IF(A2452&lt;&gt;"",(Input!AE2452*ScoringModel!$B$11+Input!AF2452*ScoringModel!$B$21+Input!AG2452*ScoringModel!$B$31)*0.01,"")</f>
        <v/>
      </c>
      <c r="N2452" s="66" t="str">
        <f>IF(A2452&lt;&gt;"",(Input!J2452*ScoringModel!$B$4+Input!K2452*ScoringModel!$B$5+Input!L2452*ScoringModel!$B$6+Input!M2452*ScoringModel!$B$7+Input!N2452*ScoringModel!$B$8+Input!O2452*ScoringModel!$B$9+Input!P2452*ScoringModel!$B$10)*0.01,"")</f>
        <v/>
      </c>
      <c r="O2452" s="66" t="str">
        <f>IF(A2452&lt;&gt;"",(Input!Q2452*ScoringModel!$B$14+Input!R2452*ScoringModel!$B$15+Input!S2452*ScoringModel!$B$16+Input!T2452*ScoringModel!$B$17+Input!U2452*ScoringModel!$B$18+Input!V2452*ScoringModel!$B$19+Input!W2452*ScoringModel!$B$20)*0.01,"")</f>
        <v/>
      </c>
      <c r="P2452" s="66" t="str">
        <f>IF(A2452&lt;&gt;"",(Input!X2452*ScoringModel!$B$24+Input!Y2452*ScoringModel!$B$25+Input!Z2452*ScoringModel!$B$26+Input!AA2452*ScoringModel!$B$27+Input!AB2452*ScoringModel!$B$28+Input!AC2452*ScoringModel!$B$29+Input!AD2452*ScoringModel!$B$30)*0.01,"")</f>
        <v/>
      </c>
    </row>
    <row r="2453" spans="1:16" x14ac:dyDescent="0.25">
      <c r="A2453" s="154" t="str">
        <f>IF(Input!A2453&lt;&gt;"",Input!A2453,"")</f>
        <v/>
      </c>
      <c r="B2453" s="154" t="str">
        <f>IF(Input!D2453&lt;&gt;"",CONCATENATE(Input!D2453,", ",Input!C2453),"")</f>
        <v/>
      </c>
      <c r="C2453" s="154" t="str">
        <f>IF(Input!E2453&lt;&gt;"",Input!E2453,"")</f>
        <v/>
      </c>
      <c r="D2453" s="155" t="str">
        <f>IF(Input!F2453&lt;&gt;"",Input!F2453,"")</f>
        <v/>
      </c>
      <c r="E2453" s="154" t="str">
        <f>IF(Input!I2453&lt;&gt;"",CONCATENATE(Input!I2453,", ",LEFT(Input!H2453,1)),"")</f>
        <v/>
      </c>
      <c r="F2453" s="156"/>
      <c r="G2453" s="157" t="str">
        <f t="shared" si="38"/>
        <v/>
      </c>
      <c r="H2453" s="154" t="str">
        <f>IF(A2453&lt;&gt;"",VLOOKUP(G2453,ScoreRanges!$C$4:$E$8,3),"")</f>
        <v/>
      </c>
      <c r="I2453" s="156"/>
      <c r="J2453" s="129" t="str">
        <f>IF(AND(ConversionTable!$F$2&lt;&gt;"",A2453&lt;&gt;""),VLOOKUP(G2453,ConversionTable!B$2:D$402,3),"")</f>
        <v/>
      </c>
      <c r="K2453" s="66" t="str">
        <f>IF(AND(ConversionTable!$F$2&lt;&gt;"",A2453&lt;&gt;""),VLOOKUP(J2453,ConversionTable!I$4:K$7,3),"")</f>
        <v/>
      </c>
      <c r="M2453" s="66" t="str">
        <f>IF(A2453&lt;&gt;"",(Input!AE2453*ScoringModel!$B$11+Input!AF2453*ScoringModel!$B$21+Input!AG2453*ScoringModel!$B$31)*0.01,"")</f>
        <v/>
      </c>
      <c r="N2453" s="66" t="str">
        <f>IF(A2453&lt;&gt;"",(Input!J2453*ScoringModel!$B$4+Input!K2453*ScoringModel!$B$5+Input!L2453*ScoringModel!$B$6+Input!M2453*ScoringModel!$B$7+Input!N2453*ScoringModel!$B$8+Input!O2453*ScoringModel!$B$9+Input!P2453*ScoringModel!$B$10)*0.01,"")</f>
        <v/>
      </c>
      <c r="O2453" s="66" t="str">
        <f>IF(A2453&lt;&gt;"",(Input!Q2453*ScoringModel!$B$14+Input!R2453*ScoringModel!$B$15+Input!S2453*ScoringModel!$B$16+Input!T2453*ScoringModel!$B$17+Input!U2453*ScoringModel!$B$18+Input!V2453*ScoringModel!$B$19+Input!W2453*ScoringModel!$B$20)*0.01,"")</f>
        <v/>
      </c>
      <c r="P2453" s="66" t="str">
        <f>IF(A2453&lt;&gt;"",(Input!X2453*ScoringModel!$B$24+Input!Y2453*ScoringModel!$B$25+Input!Z2453*ScoringModel!$B$26+Input!AA2453*ScoringModel!$B$27+Input!AB2453*ScoringModel!$B$28+Input!AC2453*ScoringModel!$B$29+Input!AD2453*ScoringModel!$B$30)*0.01,"")</f>
        <v/>
      </c>
    </row>
    <row r="2454" spans="1:16" x14ac:dyDescent="0.25">
      <c r="A2454" s="154" t="str">
        <f>IF(Input!A2454&lt;&gt;"",Input!A2454,"")</f>
        <v/>
      </c>
      <c r="B2454" s="154" t="str">
        <f>IF(Input!D2454&lt;&gt;"",CONCATENATE(Input!D2454,", ",Input!C2454),"")</f>
        <v/>
      </c>
      <c r="C2454" s="154" t="str">
        <f>IF(Input!E2454&lt;&gt;"",Input!E2454,"")</f>
        <v/>
      </c>
      <c r="D2454" s="155" t="str">
        <f>IF(Input!F2454&lt;&gt;"",Input!F2454,"")</f>
        <v/>
      </c>
      <c r="E2454" s="154" t="str">
        <f>IF(Input!I2454&lt;&gt;"",CONCATENATE(Input!I2454,", ",LEFT(Input!H2454,1)),"")</f>
        <v/>
      </c>
      <c r="F2454" s="156"/>
      <c r="G2454" s="157" t="str">
        <f t="shared" si="38"/>
        <v/>
      </c>
      <c r="H2454" s="154" t="str">
        <f>IF(A2454&lt;&gt;"",VLOOKUP(G2454,ScoreRanges!$C$4:$E$8,3),"")</f>
        <v/>
      </c>
      <c r="I2454" s="156"/>
      <c r="J2454" s="129" t="str">
        <f>IF(AND(ConversionTable!$F$2&lt;&gt;"",A2454&lt;&gt;""),VLOOKUP(G2454,ConversionTable!B$2:D$402,3),"")</f>
        <v/>
      </c>
      <c r="K2454" s="66" t="str">
        <f>IF(AND(ConversionTable!$F$2&lt;&gt;"",A2454&lt;&gt;""),VLOOKUP(J2454,ConversionTable!I$4:K$7,3),"")</f>
        <v/>
      </c>
      <c r="M2454" s="66" t="str">
        <f>IF(A2454&lt;&gt;"",(Input!AE2454*ScoringModel!$B$11+Input!AF2454*ScoringModel!$B$21+Input!AG2454*ScoringModel!$B$31)*0.01,"")</f>
        <v/>
      </c>
      <c r="N2454" s="66" t="str">
        <f>IF(A2454&lt;&gt;"",(Input!J2454*ScoringModel!$B$4+Input!K2454*ScoringModel!$B$5+Input!L2454*ScoringModel!$B$6+Input!M2454*ScoringModel!$B$7+Input!N2454*ScoringModel!$B$8+Input!O2454*ScoringModel!$B$9+Input!P2454*ScoringModel!$B$10)*0.01,"")</f>
        <v/>
      </c>
      <c r="O2454" s="66" t="str">
        <f>IF(A2454&lt;&gt;"",(Input!Q2454*ScoringModel!$B$14+Input!R2454*ScoringModel!$B$15+Input!S2454*ScoringModel!$B$16+Input!T2454*ScoringModel!$B$17+Input!U2454*ScoringModel!$B$18+Input!V2454*ScoringModel!$B$19+Input!W2454*ScoringModel!$B$20)*0.01,"")</f>
        <v/>
      </c>
      <c r="P2454" s="66" t="str">
        <f>IF(A2454&lt;&gt;"",(Input!X2454*ScoringModel!$B$24+Input!Y2454*ScoringModel!$B$25+Input!Z2454*ScoringModel!$B$26+Input!AA2454*ScoringModel!$B$27+Input!AB2454*ScoringModel!$B$28+Input!AC2454*ScoringModel!$B$29+Input!AD2454*ScoringModel!$B$30)*0.01,"")</f>
        <v/>
      </c>
    </row>
    <row r="2455" spans="1:16" x14ac:dyDescent="0.25">
      <c r="A2455" s="154" t="str">
        <f>IF(Input!A2455&lt;&gt;"",Input!A2455,"")</f>
        <v/>
      </c>
      <c r="B2455" s="154" t="str">
        <f>IF(Input!D2455&lt;&gt;"",CONCATENATE(Input!D2455,", ",Input!C2455),"")</f>
        <v/>
      </c>
      <c r="C2455" s="154" t="str">
        <f>IF(Input!E2455&lt;&gt;"",Input!E2455,"")</f>
        <v/>
      </c>
      <c r="D2455" s="155" t="str">
        <f>IF(Input!F2455&lt;&gt;"",Input!F2455,"")</f>
        <v/>
      </c>
      <c r="E2455" s="154" t="str">
        <f>IF(Input!I2455&lt;&gt;"",CONCATENATE(Input!I2455,", ",LEFT(Input!H2455,1)),"")</f>
        <v/>
      </c>
      <c r="F2455" s="156"/>
      <c r="G2455" s="157" t="str">
        <f t="shared" si="38"/>
        <v/>
      </c>
      <c r="H2455" s="154" t="str">
        <f>IF(A2455&lt;&gt;"",VLOOKUP(G2455,ScoreRanges!$C$4:$E$8,3),"")</f>
        <v/>
      </c>
      <c r="I2455" s="156"/>
      <c r="J2455" s="129" t="str">
        <f>IF(AND(ConversionTable!$F$2&lt;&gt;"",A2455&lt;&gt;""),VLOOKUP(G2455,ConversionTable!B$2:D$402,3),"")</f>
        <v/>
      </c>
      <c r="K2455" s="66" t="str">
        <f>IF(AND(ConversionTable!$F$2&lt;&gt;"",A2455&lt;&gt;""),VLOOKUP(J2455,ConversionTable!I$4:K$7,3),"")</f>
        <v/>
      </c>
      <c r="M2455" s="66" t="str">
        <f>IF(A2455&lt;&gt;"",(Input!AE2455*ScoringModel!$B$11+Input!AF2455*ScoringModel!$B$21+Input!AG2455*ScoringModel!$B$31)*0.01,"")</f>
        <v/>
      </c>
      <c r="N2455" s="66" t="str">
        <f>IF(A2455&lt;&gt;"",(Input!J2455*ScoringModel!$B$4+Input!K2455*ScoringModel!$B$5+Input!L2455*ScoringModel!$B$6+Input!M2455*ScoringModel!$B$7+Input!N2455*ScoringModel!$B$8+Input!O2455*ScoringModel!$B$9+Input!P2455*ScoringModel!$B$10)*0.01,"")</f>
        <v/>
      </c>
      <c r="O2455" s="66" t="str">
        <f>IF(A2455&lt;&gt;"",(Input!Q2455*ScoringModel!$B$14+Input!R2455*ScoringModel!$B$15+Input!S2455*ScoringModel!$B$16+Input!T2455*ScoringModel!$B$17+Input!U2455*ScoringModel!$B$18+Input!V2455*ScoringModel!$B$19+Input!W2455*ScoringModel!$B$20)*0.01,"")</f>
        <v/>
      </c>
      <c r="P2455" s="66" t="str">
        <f>IF(A2455&lt;&gt;"",(Input!X2455*ScoringModel!$B$24+Input!Y2455*ScoringModel!$B$25+Input!Z2455*ScoringModel!$B$26+Input!AA2455*ScoringModel!$B$27+Input!AB2455*ScoringModel!$B$28+Input!AC2455*ScoringModel!$B$29+Input!AD2455*ScoringModel!$B$30)*0.01,"")</f>
        <v/>
      </c>
    </row>
    <row r="2456" spans="1:16" x14ac:dyDescent="0.25">
      <c r="A2456" s="154" t="str">
        <f>IF(Input!A2456&lt;&gt;"",Input!A2456,"")</f>
        <v/>
      </c>
      <c r="B2456" s="154" t="str">
        <f>IF(Input!D2456&lt;&gt;"",CONCATENATE(Input!D2456,", ",Input!C2456),"")</f>
        <v/>
      </c>
      <c r="C2456" s="154" t="str">
        <f>IF(Input!E2456&lt;&gt;"",Input!E2456,"")</f>
        <v/>
      </c>
      <c r="D2456" s="155" t="str">
        <f>IF(Input!F2456&lt;&gt;"",Input!F2456,"")</f>
        <v/>
      </c>
      <c r="E2456" s="154" t="str">
        <f>IF(Input!I2456&lt;&gt;"",CONCATENATE(Input!I2456,", ",LEFT(Input!H2456,1)),"")</f>
        <v/>
      </c>
      <c r="F2456" s="156"/>
      <c r="G2456" s="157" t="str">
        <f t="shared" si="38"/>
        <v/>
      </c>
      <c r="H2456" s="154" t="str">
        <f>IF(A2456&lt;&gt;"",VLOOKUP(G2456,ScoreRanges!$C$4:$E$8,3),"")</f>
        <v/>
      </c>
      <c r="I2456" s="156"/>
      <c r="J2456" s="129" t="str">
        <f>IF(AND(ConversionTable!$F$2&lt;&gt;"",A2456&lt;&gt;""),VLOOKUP(G2456,ConversionTable!B$2:D$402,3),"")</f>
        <v/>
      </c>
      <c r="K2456" s="66" t="str">
        <f>IF(AND(ConversionTable!$F$2&lt;&gt;"",A2456&lt;&gt;""),VLOOKUP(J2456,ConversionTable!I$4:K$7,3),"")</f>
        <v/>
      </c>
      <c r="M2456" s="66" t="str">
        <f>IF(A2456&lt;&gt;"",(Input!AE2456*ScoringModel!$B$11+Input!AF2456*ScoringModel!$B$21+Input!AG2456*ScoringModel!$B$31)*0.01,"")</f>
        <v/>
      </c>
      <c r="N2456" s="66" t="str">
        <f>IF(A2456&lt;&gt;"",(Input!J2456*ScoringModel!$B$4+Input!K2456*ScoringModel!$B$5+Input!L2456*ScoringModel!$B$6+Input!M2456*ScoringModel!$B$7+Input!N2456*ScoringModel!$B$8+Input!O2456*ScoringModel!$B$9+Input!P2456*ScoringModel!$B$10)*0.01,"")</f>
        <v/>
      </c>
      <c r="O2456" s="66" t="str">
        <f>IF(A2456&lt;&gt;"",(Input!Q2456*ScoringModel!$B$14+Input!R2456*ScoringModel!$B$15+Input!S2456*ScoringModel!$B$16+Input!T2456*ScoringModel!$B$17+Input!U2456*ScoringModel!$B$18+Input!V2456*ScoringModel!$B$19+Input!W2456*ScoringModel!$B$20)*0.01,"")</f>
        <v/>
      </c>
      <c r="P2456" s="66" t="str">
        <f>IF(A2456&lt;&gt;"",(Input!X2456*ScoringModel!$B$24+Input!Y2456*ScoringModel!$B$25+Input!Z2456*ScoringModel!$B$26+Input!AA2456*ScoringModel!$B$27+Input!AB2456*ScoringModel!$B$28+Input!AC2456*ScoringModel!$B$29+Input!AD2456*ScoringModel!$B$30)*0.01,"")</f>
        <v/>
      </c>
    </row>
    <row r="2457" spans="1:16" x14ac:dyDescent="0.25">
      <c r="A2457" s="154" t="str">
        <f>IF(Input!A2457&lt;&gt;"",Input!A2457,"")</f>
        <v/>
      </c>
      <c r="B2457" s="154" t="str">
        <f>IF(Input!D2457&lt;&gt;"",CONCATENATE(Input!D2457,", ",Input!C2457),"")</f>
        <v/>
      </c>
      <c r="C2457" s="154" t="str">
        <f>IF(Input!E2457&lt;&gt;"",Input!E2457,"")</f>
        <v/>
      </c>
      <c r="D2457" s="155" t="str">
        <f>IF(Input!F2457&lt;&gt;"",Input!F2457,"")</f>
        <v/>
      </c>
      <c r="E2457" s="154" t="str">
        <f>IF(Input!I2457&lt;&gt;"",CONCATENATE(Input!I2457,", ",LEFT(Input!H2457,1)),"")</f>
        <v/>
      </c>
      <c r="F2457" s="156"/>
      <c r="G2457" s="157" t="str">
        <f t="shared" si="38"/>
        <v/>
      </c>
      <c r="H2457" s="154" t="str">
        <f>IF(A2457&lt;&gt;"",VLOOKUP(G2457,ScoreRanges!$C$4:$E$8,3),"")</f>
        <v/>
      </c>
      <c r="I2457" s="156"/>
      <c r="J2457" s="129" t="str">
        <f>IF(AND(ConversionTable!$F$2&lt;&gt;"",A2457&lt;&gt;""),VLOOKUP(G2457,ConversionTable!B$2:D$402,3),"")</f>
        <v/>
      </c>
      <c r="K2457" s="66" t="str">
        <f>IF(AND(ConversionTable!$F$2&lt;&gt;"",A2457&lt;&gt;""),VLOOKUP(J2457,ConversionTable!I$4:K$7,3),"")</f>
        <v/>
      </c>
      <c r="M2457" s="66" t="str">
        <f>IF(A2457&lt;&gt;"",(Input!AE2457*ScoringModel!$B$11+Input!AF2457*ScoringModel!$B$21+Input!AG2457*ScoringModel!$B$31)*0.01,"")</f>
        <v/>
      </c>
      <c r="N2457" s="66" t="str">
        <f>IF(A2457&lt;&gt;"",(Input!J2457*ScoringModel!$B$4+Input!K2457*ScoringModel!$B$5+Input!L2457*ScoringModel!$B$6+Input!M2457*ScoringModel!$B$7+Input!N2457*ScoringModel!$B$8+Input!O2457*ScoringModel!$B$9+Input!P2457*ScoringModel!$B$10)*0.01,"")</f>
        <v/>
      </c>
      <c r="O2457" s="66" t="str">
        <f>IF(A2457&lt;&gt;"",(Input!Q2457*ScoringModel!$B$14+Input!R2457*ScoringModel!$B$15+Input!S2457*ScoringModel!$B$16+Input!T2457*ScoringModel!$B$17+Input!U2457*ScoringModel!$B$18+Input!V2457*ScoringModel!$B$19+Input!W2457*ScoringModel!$B$20)*0.01,"")</f>
        <v/>
      </c>
      <c r="P2457" s="66" t="str">
        <f>IF(A2457&lt;&gt;"",(Input!X2457*ScoringModel!$B$24+Input!Y2457*ScoringModel!$B$25+Input!Z2457*ScoringModel!$B$26+Input!AA2457*ScoringModel!$B$27+Input!AB2457*ScoringModel!$B$28+Input!AC2457*ScoringModel!$B$29+Input!AD2457*ScoringModel!$B$30)*0.01,"")</f>
        <v/>
      </c>
    </row>
    <row r="2458" spans="1:16" x14ac:dyDescent="0.25">
      <c r="A2458" s="154" t="str">
        <f>IF(Input!A2458&lt;&gt;"",Input!A2458,"")</f>
        <v/>
      </c>
      <c r="B2458" s="154" t="str">
        <f>IF(Input!D2458&lt;&gt;"",CONCATENATE(Input!D2458,", ",Input!C2458),"")</f>
        <v/>
      </c>
      <c r="C2458" s="154" t="str">
        <f>IF(Input!E2458&lt;&gt;"",Input!E2458,"")</f>
        <v/>
      </c>
      <c r="D2458" s="155" t="str">
        <f>IF(Input!F2458&lt;&gt;"",Input!F2458,"")</f>
        <v/>
      </c>
      <c r="E2458" s="154" t="str">
        <f>IF(Input!I2458&lt;&gt;"",CONCATENATE(Input!I2458,", ",LEFT(Input!H2458,1)),"")</f>
        <v/>
      </c>
      <c r="F2458" s="156"/>
      <c r="G2458" s="157" t="str">
        <f t="shared" si="38"/>
        <v/>
      </c>
      <c r="H2458" s="154" t="str">
        <f>IF(A2458&lt;&gt;"",VLOOKUP(G2458,ScoreRanges!$C$4:$E$8,3),"")</f>
        <v/>
      </c>
      <c r="I2458" s="156"/>
      <c r="J2458" s="129" t="str">
        <f>IF(AND(ConversionTable!$F$2&lt;&gt;"",A2458&lt;&gt;""),VLOOKUP(G2458,ConversionTable!B$2:D$402,3),"")</f>
        <v/>
      </c>
      <c r="K2458" s="66" t="str">
        <f>IF(AND(ConversionTable!$F$2&lt;&gt;"",A2458&lt;&gt;""),VLOOKUP(J2458,ConversionTable!I$4:K$7,3),"")</f>
        <v/>
      </c>
      <c r="M2458" s="66" t="str">
        <f>IF(A2458&lt;&gt;"",(Input!AE2458*ScoringModel!$B$11+Input!AF2458*ScoringModel!$B$21+Input!AG2458*ScoringModel!$B$31)*0.01,"")</f>
        <v/>
      </c>
      <c r="N2458" s="66" t="str">
        <f>IF(A2458&lt;&gt;"",(Input!J2458*ScoringModel!$B$4+Input!K2458*ScoringModel!$B$5+Input!L2458*ScoringModel!$B$6+Input!M2458*ScoringModel!$B$7+Input!N2458*ScoringModel!$B$8+Input!O2458*ScoringModel!$B$9+Input!P2458*ScoringModel!$B$10)*0.01,"")</f>
        <v/>
      </c>
      <c r="O2458" s="66" t="str">
        <f>IF(A2458&lt;&gt;"",(Input!Q2458*ScoringModel!$B$14+Input!R2458*ScoringModel!$B$15+Input!S2458*ScoringModel!$B$16+Input!T2458*ScoringModel!$B$17+Input!U2458*ScoringModel!$B$18+Input!V2458*ScoringModel!$B$19+Input!W2458*ScoringModel!$B$20)*0.01,"")</f>
        <v/>
      </c>
      <c r="P2458" s="66" t="str">
        <f>IF(A2458&lt;&gt;"",(Input!X2458*ScoringModel!$B$24+Input!Y2458*ScoringModel!$B$25+Input!Z2458*ScoringModel!$B$26+Input!AA2458*ScoringModel!$B$27+Input!AB2458*ScoringModel!$B$28+Input!AC2458*ScoringModel!$B$29+Input!AD2458*ScoringModel!$B$30)*0.01,"")</f>
        <v/>
      </c>
    </row>
    <row r="2459" spans="1:16" x14ac:dyDescent="0.25">
      <c r="A2459" s="154" t="str">
        <f>IF(Input!A2459&lt;&gt;"",Input!A2459,"")</f>
        <v/>
      </c>
      <c r="B2459" s="154" t="str">
        <f>IF(Input!D2459&lt;&gt;"",CONCATENATE(Input!D2459,", ",Input!C2459),"")</f>
        <v/>
      </c>
      <c r="C2459" s="154" t="str">
        <f>IF(Input!E2459&lt;&gt;"",Input!E2459,"")</f>
        <v/>
      </c>
      <c r="D2459" s="155" t="str">
        <f>IF(Input!F2459&lt;&gt;"",Input!F2459,"")</f>
        <v/>
      </c>
      <c r="E2459" s="154" t="str">
        <f>IF(Input!I2459&lt;&gt;"",CONCATENATE(Input!I2459,", ",LEFT(Input!H2459,1)),"")</f>
        <v/>
      </c>
      <c r="F2459" s="156"/>
      <c r="G2459" s="157" t="str">
        <f t="shared" si="38"/>
        <v/>
      </c>
      <c r="H2459" s="154" t="str">
        <f>IF(A2459&lt;&gt;"",VLOOKUP(G2459,ScoreRanges!$C$4:$E$8,3),"")</f>
        <v/>
      </c>
      <c r="I2459" s="156"/>
      <c r="J2459" s="129" t="str">
        <f>IF(AND(ConversionTable!$F$2&lt;&gt;"",A2459&lt;&gt;""),VLOOKUP(G2459,ConversionTable!B$2:D$402,3),"")</f>
        <v/>
      </c>
      <c r="K2459" s="66" t="str">
        <f>IF(AND(ConversionTable!$F$2&lt;&gt;"",A2459&lt;&gt;""),VLOOKUP(J2459,ConversionTable!I$4:K$7,3),"")</f>
        <v/>
      </c>
      <c r="M2459" s="66" t="str">
        <f>IF(A2459&lt;&gt;"",(Input!AE2459*ScoringModel!$B$11+Input!AF2459*ScoringModel!$B$21+Input!AG2459*ScoringModel!$B$31)*0.01,"")</f>
        <v/>
      </c>
      <c r="N2459" s="66" t="str">
        <f>IF(A2459&lt;&gt;"",(Input!J2459*ScoringModel!$B$4+Input!K2459*ScoringModel!$B$5+Input!L2459*ScoringModel!$B$6+Input!M2459*ScoringModel!$B$7+Input!N2459*ScoringModel!$B$8+Input!O2459*ScoringModel!$B$9+Input!P2459*ScoringModel!$B$10)*0.01,"")</f>
        <v/>
      </c>
      <c r="O2459" s="66" t="str">
        <f>IF(A2459&lt;&gt;"",(Input!Q2459*ScoringModel!$B$14+Input!R2459*ScoringModel!$B$15+Input!S2459*ScoringModel!$B$16+Input!T2459*ScoringModel!$B$17+Input!U2459*ScoringModel!$B$18+Input!V2459*ScoringModel!$B$19+Input!W2459*ScoringModel!$B$20)*0.01,"")</f>
        <v/>
      </c>
      <c r="P2459" s="66" t="str">
        <f>IF(A2459&lt;&gt;"",(Input!X2459*ScoringModel!$B$24+Input!Y2459*ScoringModel!$B$25+Input!Z2459*ScoringModel!$B$26+Input!AA2459*ScoringModel!$B$27+Input!AB2459*ScoringModel!$B$28+Input!AC2459*ScoringModel!$B$29+Input!AD2459*ScoringModel!$B$30)*0.01,"")</f>
        <v/>
      </c>
    </row>
    <row r="2460" spans="1:16" x14ac:dyDescent="0.25">
      <c r="A2460" s="154" t="str">
        <f>IF(Input!A2460&lt;&gt;"",Input!A2460,"")</f>
        <v/>
      </c>
      <c r="B2460" s="154" t="str">
        <f>IF(Input!D2460&lt;&gt;"",CONCATENATE(Input!D2460,", ",Input!C2460),"")</f>
        <v/>
      </c>
      <c r="C2460" s="154" t="str">
        <f>IF(Input!E2460&lt;&gt;"",Input!E2460,"")</f>
        <v/>
      </c>
      <c r="D2460" s="155" t="str">
        <f>IF(Input!F2460&lt;&gt;"",Input!F2460,"")</f>
        <v/>
      </c>
      <c r="E2460" s="154" t="str">
        <f>IF(Input!I2460&lt;&gt;"",CONCATENATE(Input!I2460,", ",LEFT(Input!H2460,1)),"")</f>
        <v/>
      </c>
      <c r="F2460" s="156"/>
      <c r="G2460" s="157" t="str">
        <f t="shared" si="38"/>
        <v/>
      </c>
      <c r="H2460" s="154" t="str">
        <f>IF(A2460&lt;&gt;"",VLOOKUP(G2460,ScoreRanges!$C$4:$E$8,3),"")</f>
        <v/>
      </c>
      <c r="I2460" s="156"/>
      <c r="J2460" s="129" t="str">
        <f>IF(AND(ConversionTable!$F$2&lt;&gt;"",A2460&lt;&gt;""),VLOOKUP(G2460,ConversionTable!B$2:D$402,3),"")</f>
        <v/>
      </c>
      <c r="K2460" s="66" t="str">
        <f>IF(AND(ConversionTable!$F$2&lt;&gt;"",A2460&lt;&gt;""),VLOOKUP(J2460,ConversionTable!I$4:K$7,3),"")</f>
        <v/>
      </c>
      <c r="M2460" s="66" t="str">
        <f>IF(A2460&lt;&gt;"",(Input!AE2460*ScoringModel!$B$11+Input!AF2460*ScoringModel!$B$21+Input!AG2460*ScoringModel!$B$31)*0.01,"")</f>
        <v/>
      </c>
      <c r="N2460" s="66" t="str">
        <f>IF(A2460&lt;&gt;"",(Input!J2460*ScoringModel!$B$4+Input!K2460*ScoringModel!$B$5+Input!L2460*ScoringModel!$B$6+Input!M2460*ScoringModel!$B$7+Input!N2460*ScoringModel!$B$8+Input!O2460*ScoringModel!$B$9+Input!P2460*ScoringModel!$B$10)*0.01,"")</f>
        <v/>
      </c>
      <c r="O2460" s="66" t="str">
        <f>IF(A2460&lt;&gt;"",(Input!Q2460*ScoringModel!$B$14+Input!R2460*ScoringModel!$B$15+Input!S2460*ScoringModel!$B$16+Input!T2460*ScoringModel!$B$17+Input!U2460*ScoringModel!$B$18+Input!V2460*ScoringModel!$B$19+Input!W2460*ScoringModel!$B$20)*0.01,"")</f>
        <v/>
      </c>
      <c r="P2460" s="66" t="str">
        <f>IF(A2460&lt;&gt;"",(Input!X2460*ScoringModel!$B$24+Input!Y2460*ScoringModel!$B$25+Input!Z2460*ScoringModel!$B$26+Input!AA2460*ScoringModel!$B$27+Input!AB2460*ScoringModel!$B$28+Input!AC2460*ScoringModel!$B$29+Input!AD2460*ScoringModel!$B$30)*0.01,"")</f>
        <v/>
      </c>
    </row>
    <row r="2461" spans="1:16" x14ac:dyDescent="0.25">
      <c r="A2461" s="154" t="str">
        <f>IF(Input!A2461&lt;&gt;"",Input!A2461,"")</f>
        <v/>
      </c>
      <c r="B2461" s="154" t="str">
        <f>IF(Input!D2461&lt;&gt;"",CONCATENATE(Input!D2461,", ",Input!C2461),"")</f>
        <v/>
      </c>
      <c r="C2461" s="154" t="str">
        <f>IF(Input!E2461&lt;&gt;"",Input!E2461,"")</f>
        <v/>
      </c>
      <c r="D2461" s="155" t="str">
        <f>IF(Input!F2461&lt;&gt;"",Input!F2461,"")</f>
        <v/>
      </c>
      <c r="E2461" s="154" t="str">
        <f>IF(Input!I2461&lt;&gt;"",CONCATENATE(Input!I2461,", ",LEFT(Input!H2461,1)),"")</f>
        <v/>
      </c>
      <c r="F2461" s="156"/>
      <c r="G2461" s="157" t="str">
        <f t="shared" si="38"/>
        <v/>
      </c>
      <c r="H2461" s="154" t="str">
        <f>IF(A2461&lt;&gt;"",VLOOKUP(G2461,ScoreRanges!$C$4:$E$8,3),"")</f>
        <v/>
      </c>
      <c r="I2461" s="156"/>
      <c r="J2461" s="129" t="str">
        <f>IF(AND(ConversionTable!$F$2&lt;&gt;"",A2461&lt;&gt;""),VLOOKUP(G2461,ConversionTable!B$2:D$402,3),"")</f>
        <v/>
      </c>
      <c r="K2461" s="66" t="str">
        <f>IF(AND(ConversionTable!$F$2&lt;&gt;"",A2461&lt;&gt;""),VLOOKUP(J2461,ConversionTable!I$4:K$7,3),"")</f>
        <v/>
      </c>
      <c r="M2461" s="66" t="str">
        <f>IF(A2461&lt;&gt;"",(Input!AE2461*ScoringModel!$B$11+Input!AF2461*ScoringModel!$B$21+Input!AG2461*ScoringModel!$B$31)*0.01,"")</f>
        <v/>
      </c>
      <c r="N2461" s="66" t="str">
        <f>IF(A2461&lt;&gt;"",(Input!J2461*ScoringModel!$B$4+Input!K2461*ScoringModel!$B$5+Input!L2461*ScoringModel!$B$6+Input!M2461*ScoringModel!$B$7+Input!N2461*ScoringModel!$B$8+Input!O2461*ScoringModel!$B$9+Input!P2461*ScoringModel!$B$10)*0.01,"")</f>
        <v/>
      </c>
      <c r="O2461" s="66" t="str">
        <f>IF(A2461&lt;&gt;"",(Input!Q2461*ScoringModel!$B$14+Input!R2461*ScoringModel!$B$15+Input!S2461*ScoringModel!$B$16+Input!T2461*ScoringModel!$B$17+Input!U2461*ScoringModel!$B$18+Input!V2461*ScoringModel!$B$19+Input!W2461*ScoringModel!$B$20)*0.01,"")</f>
        <v/>
      </c>
      <c r="P2461" s="66" t="str">
        <f>IF(A2461&lt;&gt;"",(Input!X2461*ScoringModel!$B$24+Input!Y2461*ScoringModel!$B$25+Input!Z2461*ScoringModel!$B$26+Input!AA2461*ScoringModel!$B$27+Input!AB2461*ScoringModel!$B$28+Input!AC2461*ScoringModel!$B$29+Input!AD2461*ScoringModel!$B$30)*0.01,"")</f>
        <v/>
      </c>
    </row>
    <row r="2462" spans="1:16" x14ac:dyDescent="0.25">
      <c r="A2462" s="154" t="str">
        <f>IF(Input!A2462&lt;&gt;"",Input!A2462,"")</f>
        <v/>
      </c>
      <c r="B2462" s="154" t="str">
        <f>IF(Input!D2462&lt;&gt;"",CONCATENATE(Input!D2462,", ",Input!C2462),"")</f>
        <v/>
      </c>
      <c r="C2462" s="154" t="str">
        <f>IF(Input!E2462&lt;&gt;"",Input!E2462,"")</f>
        <v/>
      </c>
      <c r="D2462" s="155" t="str">
        <f>IF(Input!F2462&lt;&gt;"",Input!F2462,"")</f>
        <v/>
      </c>
      <c r="E2462" s="154" t="str">
        <f>IF(Input!I2462&lt;&gt;"",CONCATENATE(Input!I2462,", ",LEFT(Input!H2462,1)),"")</f>
        <v/>
      </c>
      <c r="F2462" s="156"/>
      <c r="G2462" s="157" t="str">
        <f t="shared" si="38"/>
        <v/>
      </c>
      <c r="H2462" s="154" t="str">
        <f>IF(A2462&lt;&gt;"",VLOOKUP(G2462,ScoreRanges!$C$4:$E$8,3),"")</f>
        <v/>
      </c>
      <c r="I2462" s="156"/>
      <c r="J2462" s="129" t="str">
        <f>IF(AND(ConversionTable!$F$2&lt;&gt;"",A2462&lt;&gt;""),VLOOKUP(G2462,ConversionTable!B$2:D$402,3),"")</f>
        <v/>
      </c>
      <c r="K2462" s="66" t="str">
        <f>IF(AND(ConversionTable!$F$2&lt;&gt;"",A2462&lt;&gt;""),VLOOKUP(J2462,ConversionTable!I$4:K$7,3),"")</f>
        <v/>
      </c>
      <c r="M2462" s="66" t="str">
        <f>IF(A2462&lt;&gt;"",(Input!AE2462*ScoringModel!$B$11+Input!AF2462*ScoringModel!$B$21+Input!AG2462*ScoringModel!$B$31)*0.01,"")</f>
        <v/>
      </c>
      <c r="N2462" s="66" t="str">
        <f>IF(A2462&lt;&gt;"",(Input!J2462*ScoringModel!$B$4+Input!K2462*ScoringModel!$B$5+Input!L2462*ScoringModel!$B$6+Input!M2462*ScoringModel!$B$7+Input!N2462*ScoringModel!$B$8+Input!O2462*ScoringModel!$B$9+Input!P2462*ScoringModel!$B$10)*0.01,"")</f>
        <v/>
      </c>
      <c r="O2462" s="66" t="str">
        <f>IF(A2462&lt;&gt;"",(Input!Q2462*ScoringModel!$B$14+Input!R2462*ScoringModel!$B$15+Input!S2462*ScoringModel!$B$16+Input!T2462*ScoringModel!$B$17+Input!U2462*ScoringModel!$B$18+Input!V2462*ScoringModel!$B$19+Input!W2462*ScoringModel!$B$20)*0.01,"")</f>
        <v/>
      </c>
      <c r="P2462" s="66" t="str">
        <f>IF(A2462&lt;&gt;"",(Input!X2462*ScoringModel!$B$24+Input!Y2462*ScoringModel!$B$25+Input!Z2462*ScoringModel!$B$26+Input!AA2462*ScoringModel!$B$27+Input!AB2462*ScoringModel!$B$28+Input!AC2462*ScoringModel!$B$29+Input!AD2462*ScoringModel!$B$30)*0.01,"")</f>
        <v/>
      </c>
    </row>
    <row r="2463" spans="1:16" x14ac:dyDescent="0.25">
      <c r="A2463" s="154" t="str">
        <f>IF(Input!A2463&lt;&gt;"",Input!A2463,"")</f>
        <v/>
      </c>
      <c r="B2463" s="154" t="str">
        <f>IF(Input!D2463&lt;&gt;"",CONCATENATE(Input!D2463,", ",Input!C2463),"")</f>
        <v/>
      </c>
      <c r="C2463" s="154" t="str">
        <f>IF(Input!E2463&lt;&gt;"",Input!E2463,"")</f>
        <v/>
      </c>
      <c r="D2463" s="155" t="str">
        <f>IF(Input!F2463&lt;&gt;"",Input!F2463,"")</f>
        <v/>
      </c>
      <c r="E2463" s="154" t="str">
        <f>IF(Input!I2463&lt;&gt;"",CONCATENATE(Input!I2463,", ",LEFT(Input!H2463,1)),"")</f>
        <v/>
      </c>
      <c r="F2463" s="156"/>
      <c r="G2463" s="157" t="str">
        <f t="shared" si="38"/>
        <v/>
      </c>
      <c r="H2463" s="154" t="str">
        <f>IF(A2463&lt;&gt;"",VLOOKUP(G2463,ScoreRanges!$C$4:$E$8,3),"")</f>
        <v/>
      </c>
      <c r="I2463" s="156"/>
      <c r="J2463" s="129" t="str">
        <f>IF(AND(ConversionTable!$F$2&lt;&gt;"",A2463&lt;&gt;""),VLOOKUP(G2463,ConversionTable!B$2:D$402,3),"")</f>
        <v/>
      </c>
      <c r="K2463" s="66" t="str">
        <f>IF(AND(ConversionTable!$F$2&lt;&gt;"",A2463&lt;&gt;""),VLOOKUP(J2463,ConversionTable!I$4:K$7,3),"")</f>
        <v/>
      </c>
      <c r="M2463" s="66" t="str">
        <f>IF(A2463&lt;&gt;"",(Input!AE2463*ScoringModel!$B$11+Input!AF2463*ScoringModel!$B$21+Input!AG2463*ScoringModel!$B$31)*0.01,"")</f>
        <v/>
      </c>
      <c r="N2463" s="66" t="str">
        <f>IF(A2463&lt;&gt;"",(Input!J2463*ScoringModel!$B$4+Input!K2463*ScoringModel!$B$5+Input!L2463*ScoringModel!$B$6+Input!M2463*ScoringModel!$B$7+Input!N2463*ScoringModel!$B$8+Input!O2463*ScoringModel!$B$9+Input!P2463*ScoringModel!$B$10)*0.01,"")</f>
        <v/>
      </c>
      <c r="O2463" s="66" t="str">
        <f>IF(A2463&lt;&gt;"",(Input!Q2463*ScoringModel!$B$14+Input!R2463*ScoringModel!$B$15+Input!S2463*ScoringModel!$B$16+Input!T2463*ScoringModel!$B$17+Input!U2463*ScoringModel!$B$18+Input!V2463*ScoringModel!$B$19+Input!W2463*ScoringModel!$B$20)*0.01,"")</f>
        <v/>
      </c>
      <c r="P2463" s="66" t="str">
        <f>IF(A2463&lt;&gt;"",(Input!X2463*ScoringModel!$B$24+Input!Y2463*ScoringModel!$B$25+Input!Z2463*ScoringModel!$B$26+Input!AA2463*ScoringModel!$B$27+Input!AB2463*ScoringModel!$B$28+Input!AC2463*ScoringModel!$B$29+Input!AD2463*ScoringModel!$B$30)*0.01,"")</f>
        <v/>
      </c>
    </row>
    <row r="2464" spans="1:16" x14ac:dyDescent="0.25">
      <c r="A2464" s="154" t="str">
        <f>IF(Input!A2464&lt;&gt;"",Input!A2464,"")</f>
        <v/>
      </c>
      <c r="B2464" s="154" t="str">
        <f>IF(Input!D2464&lt;&gt;"",CONCATENATE(Input!D2464,", ",Input!C2464),"")</f>
        <v/>
      </c>
      <c r="C2464" s="154" t="str">
        <f>IF(Input!E2464&lt;&gt;"",Input!E2464,"")</f>
        <v/>
      </c>
      <c r="D2464" s="155" t="str">
        <f>IF(Input!F2464&lt;&gt;"",Input!F2464,"")</f>
        <v/>
      </c>
      <c r="E2464" s="154" t="str">
        <f>IF(Input!I2464&lt;&gt;"",CONCATENATE(Input!I2464,", ",LEFT(Input!H2464,1)),"")</f>
        <v/>
      </c>
      <c r="F2464" s="156"/>
      <c r="G2464" s="157" t="str">
        <f t="shared" si="38"/>
        <v/>
      </c>
      <c r="H2464" s="154" t="str">
        <f>IF(A2464&lt;&gt;"",VLOOKUP(G2464,ScoreRanges!$C$4:$E$8,3),"")</f>
        <v/>
      </c>
      <c r="I2464" s="156"/>
      <c r="J2464" s="129" t="str">
        <f>IF(AND(ConversionTable!$F$2&lt;&gt;"",A2464&lt;&gt;""),VLOOKUP(G2464,ConversionTable!B$2:D$402,3),"")</f>
        <v/>
      </c>
      <c r="K2464" s="66" t="str">
        <f>IF(AND(ConversionTable!$F$2&lt;&gt;"",A2464&lt;&gt;""),VLOOKUP(J2464,ConversionTable!I$4:K$7,3),"")</f>
        <v/>
      </c>
      <c r="M2464" s="66" t="str">
        <f>IF(A2464&lt;&gt;"",(Input!AE2464*ScoringModel!$B$11+Input!AF2464*ScoringModel!$B$21+Input!AG2464*ScoringModel!$B$31)*0.01,"")</f>
        <v/>
      </c>
      <c r="N2464" s="66" t="str">
        <f>IF(A2464&lt;&gt;"",(Input!J2464*ScoringModel!$B$4+Input!K2464*ScoringModel!$B$5+Input!L2464*ScoringModel!$B$6+Input!M2464*ScoringModel!$B$7+Input!N2464*ScoringModel!$B$8+Input!O2464*ScoringModel!$B$9+Input!P2464*ScoringModel!$B$10)*0.01,"")</f>
        <v/>
      </c>
      <c r="O2464" s="66" t="str">
        <f>IF(A2464&lt;&gt;"",(Input!Q2464*ScoringModel!$B$14+Input!R2464*ScoringModel!$B$15+Input!S2464*ScoringModel!$B$16+Input!T2464*ScoringModel!$B$17+Input!U2464*ScoringModel!$B$18+Input!V2464*ScoringModel!$B$19+Input!W2464*ScoringModel!$B$20)*0.01,"")</f>
        <v/>
      </c>
      <c r="P2464" s="66" t="str">
        <f>IF(A2464&lt;&gt;"",(Input!X2464*ScoringModel!$B$24+Input!Y2464*ScoringModel!$B$25+Input!Z2464*ScoringModel!$B$26+Input!AA2464*ScoringModel!$B$27+Input!AB2464*ScoringModel!$B$28+Input!AC2464*ScoringModel!$B$29+Input!AD2464*ScoringModel!$B$30)*0.01,"")</f>
        <v/>
      </c>
    </row>
    <row r="2465" spans="1:16" x14ac:dyDescent="0.25">
      <c r="A2465" s="154" t="str">
        <f>IF(Input!A2465&lt;&gt;"",Input!A2465,"")</f>
        <v/>
      </c>
      <c r="B2465" s="154" t="str">
        <f>IF(Input!D2465&lt;&gt;"",CONCATENATE(Input!D2465,", ",Input!C2465),"")</f>
        <v/>
      </c>
      <c r="C2465" s="154" t="str">
        <f>IF(Input!E2465&lt;&gt;"",Input!E2465,"")</f>
        <v/>
      </c>
      <c r="D2465" s="155" t="str">
        <f>IF(Input!F2465&lt;&gt;"",Input!F2465,"")</f>
        <v/>
      </c>
      <c r="E2465" s="154" t="str">
        <f>IF(Input!I2465&lt;&gt;"",CONCATENATE(Input!I2465,", ",LEFT(Input!H2465,1)),"")</f>
        <v/>
      </c>
      <c r="F2465" s="156"/>
      <c r="G2465" s="157" t="str">
        <f t="shared" si="38"/>
        <v/>
      </c>
      <c r="H2465" s="154" t="str">
        <f>IF(A2465&lt;&gt;"",VLOOKUP(G2465,ScoreRanges!$C$4:$E$8,3),"")</f>
        <v/>
      </c>
      <c r="I2465" s="156"/>
      <c r="J2465" s="129" t="str">
        <f>IF(AND(ConversionTable!$F$2&lt;&gt;"",A2465&lt;&gt;""),VLOOKUP(G2465,ConversionTable!B$2:D$402,3),"")</f>
        <v/>
      </c>
      <c r="K2465" s="66" t="str">
        <f>IF(AND(ConversionTable!$F$2&lt;&gt;"",A2465&lt;&gt;""),VLOOKUP(J2465,ConversionTable!I$4:K$7,3),"")</f>
        <v/>
      </c>
      <c r="M2465" s="66" t="str">
        <f>IF(A2465&lt;&gt;"",(Input!AE2465*ScoringModel!$B$11+Input!AF2465*ScoringModel!$B$21+Input!AG2465*ScoringModel!$B$31)*0.01,"")</f>
        <v/>
      </c>
      <c r="N2465" s="66" t="str">
        <f>IF(A2465&lt;&gt;"",(Input!J2465*ScoringModel!$B$4+Input!K2465*ScoringModel!$B$5+Input!L2465*ScoringModel!$B$6+Input!M2465*ScoringModel!$B$7+Input!N2465*ScoringModel!$B$8+Input!O2465*ScoringModel!$B$9+Input!P2465*ScoringModel!$B$10)*0.01,"")</f>
        <v/>
      </c>
      <c r="O2465" s="66" t="str">
        <f>IF(A2465&lt;&gt;"",(Input!Q2465*ScoringModel!$B$14+Input!R2465*ScoringModel!$B$15+Input!S2465*ScoringModel!$B$16+Input!T2465*ScoringModel!$B$17+Input!U2465*ScoringModel!$B$18+Input!V2465*ScoringModel!$B$19+Input!W2465*ScoringModel!$B$20)*0.01,"")</f>
        <v/>
      </c>
      <c r="P2465" s="66" t="str">
        <f>IF(A2465&lt;&gt;"",(Input!X2465*ScoringModel!$B$24+Input!Y2465*ScoringModel!$B$25+Input!Z2465*ScoringModel!$B$26+Input!AA2465*ScoringModel!$B$27+Input!AB2465*ScoringModel!$B$28+Input!AC2465*ScoringModel!$B$29+Input!AD2465*ScoringModel!$B$30)*0.01,"")</f>
        <v/>
      </c>
    </row>
    <row r="2466" spans="1:16" x14ac:dyDescent="0.25">
      <c r="A2466" s="154" t="str">
        <f>IF(Input!A2466&lt;&gt;"",Input!A2466,"")</f>
        <v/>
      </c>
      <c r="B2466" s="154" t="str">
        <f>IF(Input!D2466&lt;&gt;"",CONCATENATE(Input!D2466,", ",Input!C2466),"")</f>
        <v/>
      </c>
      <c r="C2466" s="154" t="str">
        <f>IF(Input!E2466&lt;&gt;"",Input!E2466,"")</f>
        <v/>
      </c>
      <c r="D2466" s="155" t="str">
        <f>IF(Input!F2466&lt;&gt;"",Input!F2466,"")</f>
        <v/>
      </c>
      <c r="E2466" s="154" t="str">
        <f>IF(Input!I2466&lt;&gt;"",CONCATENATE(Input!I2466,", ",LEFT(Input!H2466,1)),"")</f>
        <v/>
      </c>
      <c r="F2466" s="156"/>
      <c r="G2466" s="157" t="str">
        <f t="shared" si="38"/>
        <v/>
      </c>
      <c r="H2466" s="154" t="str">
        <f>IF(A2466&lt;&gt;"",VLOOKUP(G2466,ScoreRanges!$C$4:$E$8,3),"")</f>
        <v/>
      </c>
      <c r="I2466" s="156"/>
      <c r="J2466" s="129" t="str">
        <f>IF(AND(ConversionTable!$F$2&lt;&gt;"",A2466&lt;&gt;""),VLOOKUP(G2466,ConversionTable!B$2:D$402,3),"")</f>
        <v/>
      </c>
      <c r="K2466" s="66" t="str">
        <f>IF(AND(ConversionTable!$F$2&lt;&gt;"",A2466&lt;&gt;""),VLOOKUP(J2466,ConversionTable!I$4:K$7,3),"")</f>
        <v/>
      </c>
      <c r="M2466" s="66" t="str">
        <f>IF(A2466&lt;&gt;"",(Input!AE2466*ScoringModel!$B$11+Input!AF2466*ScoringModel!$B$21+Input!AG2466*ScoringModel!$B$31)*0.01,"")</f>
        <v/>
      </c>
      <c r="N2466" s="66" t="str">
        <f>IF(A2466&lt;&gt;"",(Input!J2466*ScoringModel!$B$4+Input!K2466*ScoringModel!$B$5+Input!L2466*ScoringModel!$B$6+Input!M2466*ScoringModel!$B$7+Input!N2466*ScoringModel!$B$8+Input!O2466*ScoringModel!$B$9+Input!P2466*ScoringModel!$B$10)*0.01,"")</f>
        <v/>
      </c>
      <c r="O2466" s="66" t="str">
        <f>IF(A2466&lt;&gt;"",(Input!Q2466*ScoringModel!$B$14+Input!R2466*ScoringModel!$B$15+Input!S2466*ScoringModel!$B$16+Input!T2466*ScoringModel!$B$17+Input!U2466*ScoringModel!$B$18+Input!V2466*ScoringModel!$B$19+Input!W2466*ScoringModel!$B$20)*0.01,"")</f>
        <v/>
      </c>
      <c r="P2466" s="66" t="str">
        <f>IF(A2466&lt;&gt;"",(Input!X2466*ScoringModel!$B$24+Input!Y2466*ScoringModel!$B$25+Input!Z2466*ScoringModel!$B$26+Input!AA2466*ScoringModel!$B$27+Input!AB2466*ScoringModel!$B$28+Input!AC2466*ScoringModel!$B$29+Input!AD2466*ScoringModel!$B$30)*0.01,"")</f>
        <v/>
      </c>
    </row>
    <row r="2467" spans="1:16" x14ac:dyDescent="0.25">
      <c r="A2467" s="154" t="str">
        <f>IF(Input!A2467&lt;&gt;"",Input!A2467,"")</f>
        <v/>
      </c>
      <c r="B2467" s="154" t="str">
        <f>IF(Input!D2467&lt;&gt;"",CONCATENATE(Input!D2467,", ",Input!C2467),"")</f>
        <v/>
      </c>
      <c r="C2467" s="154" t="str">
        <f>IF(Input!E2467&lt;&gt;"",Input!E2467,"")</f>
        <v/>
      </c>
      <c r="D2467" s="155" t="str">
        <f>IF(Input!F2467&lt;&gt;"",Input!F2467,"")</f>
        <v/>
      </c>
      <c r="E2467" s="154" t="str">
        <f>IF(Input!I2467&lt;&gt;"",CONCATENATE(Input!I2467,", ",LEFT(Input!H2467,1)),"")</f>
        <v/>
      </c>
      <c r="F2467" s="156"/>
      <c r="G2467" s="157" t="str">
        <f t="shared" si="38"/>
        <v/>
      </c>
      <c r="H2467" s="154" t="str">
        <f>IF(A2467&lt;&gt;"",VLOOKUP(G2467,ScoreRanges!$C$4:$E$8,3),"")</f>
        <v/>
      </c>
      <c r="I2467" s="156"/>
      <c r="J2467" s="129" t="str">
        <f>IF(AND(ConversionTable!$F$2&lt;&gt;"",A2467&lt;&gt;""),VLOOKUP(G2467,ConversionTable!B$2:D$402,3),"")</f>
        <v/>
      </c>
      <c r="K2467" s="66" t="str">
        <f>IF(AND(ConversionTable!$F$2&lt;&gt;"",A2467&lt;&gt;""),VLOOKUP(J2467,ConversionTable!I$4:K$7,3),"")</f>
        <v/>
      </c>
      <c r="M2467" s="66" t="str">
        <f>IF(A2467&lt;&gt;"",(Input!AE2467*ScoringModel!$B$11+Input!AF2467*ScoringModel!$B$21+Input!AG2467*ScoringModel!$B$31)*0.01,"")</f>
        <v/>
      </c>
      <c r="N2467" s="66" t="str">
        <f>IF(A2467&lt;&gt;"",(Input!J2467*ScoringModel!$B$4+Input!K2467*ScoringModel!$B$5+Input!L2467*ScoringModel!$B$6+Input!M2467*ScoringModel!$B$7+Input!N2467*ScoringModel!$B$8+Input!O2467*ScoringModel!$B$9+Input!P2467*ScoringModel!$B$10)*0.01,"")</f>
        <v/>
      </c>
      <c r="O2467" s="66" t="str">
        <f>IF(A2467&lt;&gt;"",(Input!Q2467*ScoringModel!$B$14+Input!R2467*ScoringModel!$B$15+Input!S2467*ScoringModel!$B$16+Input!T2467*ScoringModel!$B$17+Input!U2467*ScoringModel!$B$18+Input!V2467*ScoringModel!$B$19+Input!W2467*ScoringModel!$B$20)*0.01,"")</f>
        <v/>
      </c>
      <c r="P2467" s="66" t="str">
        <f>IF(A2467&lt;&gt;"",(Input!X2467*ScoringModel!$B$24+Input!Y2467*ScoringModel!$B$25+Input!Z2467*ScoringModel!$B$26+Input!AA2467*ScoringModel!$B$27+Input!AB2467*ScoringModel!$B$28+Input!AC2467*ScoringModel!$B$29+Input!AD2467*ScoringModel!$B$30)*0.01,"")</f>
        <v/>
      </c>
    </row>
    <row r="2468" spans="1:16" x14ac:dyDescent="0.25">
      <c r="A2468" s="154" t="str">
        <f>IF(Input!A2468&lt;&gt;"",Input!A2468,"")</f>
        <v/>
      </c>
      <c r="B2468" s="154" t="str">
        <f>IF(Input!D2468&lt;&gt;"",CONCATENATE(Input!D2468,", ",Input!C2468),"")</f>
        <v/>
      </c>
      <c r="C2468" s="154" t="str">
        <f>IF(Input!E2468&lt;&gt;"",Input!E2468,"")</f>
        <v/>
      </c>
      <c r="D2468" s="155" t="str">
        <f>IF(Input!F2468&lt;&gt;"",Input!F2468,"")</f>
        <v/>
      </c>
      <c r="E2468" s="154" t="str">
        <f>IF(Input!I2468&lt;&gt;"",CONCATENATE(Input!I2468,", ",LEFT(Input!H2468,1)),"")</f>
        <v/>
      </c>
      <c r="F2468" s="156"/>
      <c r="G2468" s="157" t="str">
        <f t="shared" si="38"/>
        <v/>
      </c>
      <c r="H2468" s="154" t="str">
        <f>IF(A2468&lt;&gt;"",VLOOKUP(G2468,ScoreRanges!$C$4:$E$8,3),"")</f>
        <v/>
      </c>
      <c r="I2468" s="156"/>
      <c r="J2468" s="129" t="str">
        <f>IF(AND(ConversionTable!$F$2&lt;&gt;"",A2468&lt;&gt;""),VLOOKUP(G2468,ConversionTable!B$2:D$402,3),"")</f>
        <v/>
      </c>
      <c r="K2468" s="66" t="str">
        <f>IF(AND(ConversionTable!$F$2&lt;&gt;"",A2468&lt;&gt;""),VLOOKUP(J2468,ConversionTable!I$4:K$7,3),"")</f>
        <v/>
      </c>
      <c r="M2468" s="66" t="str">
        <f>IF(A2468&lt;&gt;"",(Input!AE2468*ScoringModel!$B$11+Input!AF2468*ScoringModel!$B$21+Input!AG2468*ScoringModel!$B$31)*0.01,"")</f>
        <v/>
      </c>
      <c r="N2468" s="66" t="str">
        <f>IF(A2468&lt;&gt;"",(Input!J2468*ScoringModel!$B$4+Input!K2468*ScoringModel!$B$5+Input!L2468*ScoringModel!$B$6+Input!M2468*ScoringModel!$B$7+Input!N2468*ScoringModel!$B$8+Input!O2468*ScoringModel!$B$9+Input!P2468*ScoringModel!$B$10)*0.01,"")</f>
        <v/>
      </c>
      <c r="O2468" s="66" t="str">
        <f>IF(A2468&lt;&gt;"",(Input!Q2468*ScoringModel!$B$14+Input!R2468*ScoringModel!$B$15+Input!S2468*ScoringModel!$B$16+Input!T2468*ScoringModel!$B$17+Input!U2468*ScoringModel!$B$18+Input!V2468*ScoringModel!$B$19+Input!W2468*ScoringModel!$B$20)*0.01,"")</f>
        <v/>
      </c>
      <c r="P2468" s="66" t="str">
        <f>IF(A2468&lt;&gt;"",(Input!X2468*ScoringModel!$B$24+Input!Y2468*ScoringModel!$B$25+Input!Z2468*ScoringModel!$B$26+Input!AA2468*ScoringModel!$B$27+Input!AB2468*ScoringModel!$B$28+Input!AC2468*ScoringModel!$B$29+Input!AD2468*ScoringModel!$B$30)*0.01,"")</f>
        <v/>
      </c>
    </row>
    <row r="2469" spans="1:16" x14ac:dyDescent="0.25">
      <c r="A2469" s="154" t="str">
        <f>IF(Input!A2469&lt;&gt;"",Input!A2469,"")</f>
        <v/>
      </c>
      <c r="B2469" s="154" t="str">
        <f>IF(Input!D2469&lt;&gt;"",CONCATENATE(Input!D2469,", ",Input!C2469),"")</f>
        <v/>
      </c>
      <c r="C2469" s="154" t="str">
        <f>IF(Input!E2469&lt;&gt;"",Input!E2469,"")</f>
        <v/>
      </c>
      <c r="D2469" s="155" t="str">
        <f>IF(Input!F2469&lt;&gt;"",Input!F2469,"")</f>
        <v/>
      </c>
      <c r="E2469" s="154" t="str">
        <f>IF(Input!I2469&lt;&gt;"",CONCATENATE(Input!I2469,", ",LEFT(Input!H2469,1)),"")</f>
        <v/>
      </c>
      <c r="F2469" s="156"/>
      <c r="G2469" s="157" t="str">
        <f t="shared" si="38"/>
        <v/>
      </c>
      <c r="H2469" s="154" t="str">
        <f>IF(A2469&lt;&gt;"",VLOOKUP(G2469,ScoreRanges!$C$4:$E$8,3),"")</f>
        <v/>
      </c>
      <c r="I2469" s="156"/>
      <c r="J2469" s="129" t="str">
        <f>IF(AND(ConversionTable!$F$2&lt;&gt;"",A2469&lt;&gt;""),VLOOKUP(G2469,ConversionTable!B$2:D$402,3),"")</f>
        <v/>
      </c>
      <c r="K2469" s="66" t="str">
        <f>IF(AND(ConversionTable!$F$2&lt;&gt;"",A2469&lt;&gt;""),VLOOKUP(J2469,ConversionTable!I$4:K$7,3),"")</f>
        <v/>
      </c>
      <c r="M2469" s="66" t="str">
        <f>IF(A2469&lt;&gt;"",(Input!AE2469*ScoringModel!$B$11+Input!AF2469*ScoringModel!$B$21+Input!AG2469*ScoringModel!$B$31)*0.01,"")</f>
        <v/>
      </c>
      <c r="N2469" s="66" t="str">
        <f>IF(A2469&lt;&gt;"",(Input!J2469*ScoringModel!$B$4+Input!K2469*ScoringModel!$B$5+Input!L2469*ScoringModel!$B$6+Input!M2469*ScoringModel!$B$7+Input!N2469*ScoringModel!$B$8+Input!O2469*ScoringModel!$B$9+Input!P2469*ScoringModel!$B$10)*0.01,"")</f>
        <v/>
      </c>
      <c r="O2469" s="66" t="str">
        <f>IF(A2469&lt;&gt;"",(Input!Q2469*ScoringModel!$B$14+Input!R2469*ScoringModel!$B$15+Input!S2469*ScoringModel!$B$16+Input!T2469*ScoringModel!$B$17+Input!U2469*ScoringModel!$B$18+Input!V2469*ScoringModel!$B$19+Input!W2469*ScoringModel!$B$20)*0.01,"")</f>
        <v/>
      </c>
      <c r="P2469" s="66" t="str">
        <f>IF(A2469&lt;&gt;"",(Input!X2469*ScoringModel!$B$24+Input!Y2469*ScoringModel!$B$25+Input!Z2469*ScoringModel!$B$26+Input!AA2469*ScoringModel!$B$27+Input!AB2469*ScoringModel!$B$28+Input!AC2469*ScoringModel!$B$29+Input!AD2469*ScoringModel!$B$30)*0.01,"")</f>
        <v/>
      </c>
    </row>
    <row r="2470" spans="1:16" x14ac:dyDescent="0.25">
      <c r="A2470" s="154" t="str">
        <f>IF(Input!A2470&lt;&gt;"",Input!A2470,"")</f>
        <v/>
      </c>
      <c r="B2470" s="154" t="str">
        <f>IF(Input!D2470&lt;&gt;"",CONCATENATE(Input!D2470,", ",Input!C2470),"")</f>
        <v/>
      </c>
      <c r="C2470" s="154" t="str">
        <f>IF(Input!E2470&lt;&gt;"",Input!E2470,"")</f>
        <v/>
      </c>
      <c r="D2470" s="155" t="str">
        <f>IF(Input!F2470&lt;&gt;"",Input!F2470,"")</f>
        <v/>
      </c>
      <c r="E2470" s="154" t="str">
        <f>IF(Input!I2470&lt;&gt;"",CONCATENATE(Input!I2470,", ",LEFT(Input!H2470,1)),"")</f>
        <v/>
      </c>
      <c r="F2470" s="156"/>
      <c r="G2470" s="157" t="str">
        <f t="shared" si="38"/>
        <v/>
      </c>
      <c r="H2470" s="154" t="str">
        <f>IF(A2470&lt;&gt;"",VLOOKUP(G2470,ScoreRanges!$C$4:$E$8,3),"")</f>
        <v/>
      </c>
      <c r="I2470" s="156"/>
      <c r="J2470" s="129" t="str">
        <f>IF(AND(ConversionTable!$F$2&lt;&gt;"",A2470&lt;&gt;""),VLOOKUP(G2470,ConversionTable!B$2:D$402,3),"")</f>
        <v/>
      </c>
      <c r="K2470" s="66" t="str">
        <f>IF(AND(ConversionTable!$F$2&lt;&gt;"",A2470&lt;&gt;""),VLOOKUP(J2470,ConversionTable!I$4:K$7,3),"")</f>
        <v/>
      </c>
      <c r="M2470" s="66" t="str">
        <f>IF(A2470&lt;&gt;"",(Input!AE2470*ScoringModel!$B$11+Input!AF2470*ScoringModel!$B$21+Input!AG2470*ScoringModel!$B$31)*0.01,"")</f>
        <v/>
      </c>
      <c r="N2470" s="66" t="str">
        <f>IF(A2470&lt;&gt;"",(Input!J2470*ScoringModel!$B$4+Input!K2470*ScoringModel!$B$5+Input!L2470*ScoringModel!$B$6+Input!M2470*ScoringModel!$B$7+Input!N2470*ScoringModel!$B$8+Input!O2470*ScoringModel!$B$9+Input!P2470*ScoringModel!$B$10)*0.01,"")</f>
        <v/>
      </c>
      <c r="O2470" s="66" t="str">
        <f>IF(A2470&lt;&gt;"",(Input!Q2470*ScoringModel!$B$14+Input!R2470*ScoringModel!$B$15+Input!S2470*ScoringModel!$B$16+Input!T2470*ScoringModel!$B$17+Input!U2470*ScoringModel!$B$18+Input!V2470*ScoringModel!$B$19+Input!W2470*ScoringModel!$B$20)*0.01,"")</f>
        <v/>
      </c>
      <c r="P2470" s="66" t="str">
        <f>IF(A2470&lt;&gt;"",(Input!X2470*ScoringModel!$B$24+Input!Y2470*ScoringModel!$B$25+Input!Z2470*ScoringModel!$B$26+Input!AA2470*ScoringModel!$B$27+Input!AB2470*ScoringModel!$B$28+Input!AC2470*ScoringModel!$B$29+Input!AD2470*ScoringModel!$B$30)*0.01,"")</f>
        <v/>
      </c>
    </row>
    <row r="2471" spans="1:16" x14ac:dyDescent="0.25">
      <c r="A2471" s="154" t="str">
        <f>IF(Input!A2471&lt;&gt;"",Input!A2471,"")</f>
        <v/>
      </c>
      <c r="B2471" s="154" t="str">
        <f>IF(Input!D2471&lt;&gt;"",CONCATENATE(Input!D2471,", ",Input!C2471),"")</f>
        <v/>
      </c>
      <c r="C2471" s="154" t="str">
        <f>IF(Input!E2471&lt;&gt;"",Input!E2471,"")</f>
        <v/>
      </c>
      <c r="D2471" s="155" t="str">
        <f>IF(Input!F2471&lt;&gt;"",Input!F2471,"")</f>
        <v/>
      </c>
      <c r="E2471" s="154" t="str">
        <f>IF(Input!I2471&lt;&gt;"",CONCATENATE(Input!I2471,", ",LEFT(Input!H2471,1)),"")</f>
        <v/>
      </c>
      <c r="F2471" s="156"/>
      <c r="G2471" s="157" t="str">
        <f t="shared" si="38"/>
        <v/>
      </c>
      <c r="H2471" s="154" t="str">
        <f>IF(A2471&lt;&gt;"",VLOOKUP(G2471,ScoreRanges!$C$4:$E$8,3),"")</f>
        <v/>
      </c>
      <c r="I2471" s="156"/>
      <c r="J2471" s="129" t="str">
        <f>IF(AND(ConversionTable!$F$2&lt;&gt;"",A2471&lt;&gt;""),VLOOKUP(G2471,ConversionTable!B$2:D$402,3),"")</f>
        <v/>
      </c>
      <c r="K2471" s="66" t="str">
        <f>IF(AND(ConversionTable!$F$2&lt;&gt;"",A2471&lt;&gt;""),VLOOKUP(J2471,ConversionTable!I$4:K$7,3),"")</f>
        <v/>
      </c>
      <c r="M2471" s="66" t="str">
        <f>IF(A2471&lt;&gt;"",(Input!AE2471*ScoringModel!$B$11+Input!AF2471*ScoringModel!$B$21+Input!AG2471*ScoringModel!$B$31)*0.01,"")</f>
        <v/>
      </c>
      <c r="N2471" s="66" t="str">
        <f>IF(A2471&lt;&gt;"",(Input!J2471*ScoringModel!$B$4+Input!K2471*ScoringModel!$B$5+Input!L2471*ScoringModel!$B$6+Input!M2471*ScoringModel!$B$7+Input!N2471*ScoringModel!$B$8+Input!O2471*ScoringModel!$B$9+Input!P2471*ScoringModel!$B$10)*0.01,"")</f>
        <v/>
      </c>
      <c r="O2471" s="66" t="str">
        <f>IF(A2471&lt;&gt;"",(Input!Q2471*ScoringModel!$B$14+Input!R2471*ScoringModel!$B$15+Input!S2471*ScoringModel!$B$16+Input!T2471*ScoringModel!$B$17+Input!U2471*ScoringModel!$B$18+Input!V2471*ScoringModel!$B$19+Input!W2471*ScoringModel!$B$20)*0.01,"")</f>
        <v/>
      </c>
      <c r="P2471" s="66" t="str">
        <f>IF(A2471&lt;&gt;"",(Input!X2471*ScoringModel!$B$24+Input!Y2471*ScoringModel!$B$25+Input!Z2471*ScoringModel!$B$26+Input!AA2471*ScoringModel!$B$27+Input!AB2471*ScoringModel!$B$28+Input!AC2471*ScoringModel!$B$29+Input!AD2471*ScoringModel!$B$30)*0.01,"")</f>
        <v/>
      </c>
    </row>
    <row r="2472" spans="1:16" x14ac:dyDescent="0.25">
      <c r="A2472" s="154" t="str">
        <f>IF(Input!A2472&lt;&gt;"",Input!A2472,"")</f>
        <v/>
      </c>
      <c r="B2472" s="154" t="str">
        <f>IF(Input!D2472&lt;&gt;"",CONCATENATE(Input!D2472,", ",Input!C2472),"")</f>
        <v/>
      </c>
      <c r="C2472" s="154" t="str">
        <f>IF(Input!E2472&lt;&gt;"",Input!E2472,"")</f>
        <v/>
      </c>
      <c r="D2472" s="155" t="str">
        <f>IF(Input!F2472&lt;&gt;"",Input!F2472,"")</f>
        <v/>
      </c>
      <c r="E2472" s="154" t="str">
        <f>IF(Input!I2472&lt;&gt;"",CONCATENATE(Input!I2472,", ",LEFT(Input!H2472,1)),"")</f>
        <v/>
      </c>
      <c r="F2472" s="156"/>
      <c r="G2472" s="157" t="str">
        <f t="shared" si="38"/>
        <v/>
      </c>
      <c r="H2472" s="154" t="str">
        <f>IF(A2472&lt;&gt;"",VLOOKUP(G2472,ScoreRanges!$C$4:$E$8,3),"")</f>
        <v/>
      </c>
      <c r="I2472" s="156"/>
      <c r="J2472" s="129" t="str">
        <f>IF(AND(ConversionTable!$F$2&lt;&gt;"",A2472&lt;&gt;""),VLOOKUP(G2472,ConversionTable!B$2:D$402,3),"")</f>
        <v/>
      </c>
      <c r="K2472" s="66" t="str">
        <f>IF(AND(ConversionTable!$F$2&lt;&gt;"",A2472&lt;&gt;""),VLOOKUP(J2472,ConversionTable!I$4:K$7,3),"")</f>
        <v/>
      </c>
      <c r="M2472" s="66" t="str">
        <f>IF(A2472&lt;&gt;"",(Input!AE2472*ScoringModel!$B$11+Input!AF2472*ScoringModel!$B$21+Input!AG2472*ScoringModel!$B$31)*0.01,"")</f>
        <v/>
      </c>
      <c r="N2472" s="66" t="str">
        <f>IF(A2472&lt;&gt;"",(Input!J2472*ScoringModel!$B$4+Input!K2472*ScoringModel!$B$5+Input!L2472*ScoringModel!$B$6+Input!M2472*ScoringModel!$B$7+Input!N2472*ScoringModel!$B$8+Input!O2472*ScoringModel!$B$9+Input!P2472*ScoringModel!$B$10)*0.01,"")</f>
        <v/>
      </c>
      <c r="O2472" s="66" t="str">
        <f>IF(A2472&lt;&gt;"",(Input!Q2472*ScoringModel!$B$14+Input!R2472*ScoringModel!$B$15+Input!S2472*ScoringModel!$B$16+Input!T2472*ScoringModel!$B$17+Input!U2472*ScoringModel!$B$18+Input!V2472*ScoringModel!$B$19+Input!W2472*ScoringModel!$B$20)*0.01,"")</f>
        <v/>
      </c>
      <c r="P2472" s="66" t="str">
        <f>IF(A2472&lt;&gt;"",(Input!X2472*ScoringModel!$B$24+Input!Y2472*ScoringModel!$B$25+Input!Z2472*ScoringModel!$B$26+Input!AA2472*ScoringModel!$B$27+Input!AB2472*ScoringModel!$B$28+Input!AC2472*ScoringModel!$B$29+Input!AD2472*ScoringModel!$B$30)*0.01,"")</f>
        <v/>
      </c>
    </row>
    <row r="2473" spans="1:16" x14ac:dyDescent="0.25">
      <c r="A2473" s="154" t="str">
        <f>IF(Input!A2473&lt;&gt;"",Input!A2473,"")</f>
        <v/>
      </c>
      <c r="B2473" s="154" t="str">
        <f>IF(Input!D2473&lt;&gt;"",CONCATENATE(Input!D2473,", ",Input!C2473),"")</f>
        <v/>
      </c>
      <c r="C2473" s="154" t="str">
        <f>IF(Input!E2473&lt;&gt;"",Input!E2473,"")</f>
        <v/>
      </c>
      <c r="D2473" s="155" t="str">
        <f>IF(Input!F2473&lt;&gt;"",Input!F2473,"")</f>
        <v/>
      </c>
      <c r="E2473" s="154" t="str">
        <f>IF(Input!I2473&lt;&gt;"",CONCATENATE(Input!I2473,", ",LEFT(Input!H2473,1)),"")</f>
        <v/>
      </c>
      <c r="F2473" s="156"/>
      <c r="G2473" s="157" t="str">
        <f t="shared" si="38"/>
        <v/>
      </c>
      <c r="H2473" s="154" t="str">
        <f>IF(A2473&lt;&gt;"",VLOOKUP(G2473,ScoreRanges!$C$4:$E$8,3),"")</f>
        <v/>
      </c>
      <c r="I2473" s="156"/>
      <c r="J2473" s="129" t="str">
        <f>IF(AND(ConversionTable!$F$2&lt;&gt;"",A2473&lt;&gt;""),VLOOKUP(G2473,ConversionTable!B$2:D$402,3),"")</f>
        <v/>
      </c>
      <c r="K2473" s="66" t="str">
        <f>IF(AND(ConversionTable!$F$2&lt;&gt;"",A2473&lt;&gt;""),VLOOKUP(J2473,ConversionTable!I$4:K$7,3),"")</f>
        <v/>
      </c>
      <c r="M2473" s="66" t="str">
        <f>IF(A2473&lt;&gt;"",(Input!AE2473*ScoringModel!$B$11+Input!AF2473*ScoringModel!$B$21+Input!AG2473*ScoringModel!$B$31)*0.01,"")</f>
        <v/>
      </c>
      <c r="N2473" s="66" t="str">
        <f>IF(A2473&lt;&gt;"",(Input!J2473*ScoringModel!$B$4+Input!K2473*ScoringModel!$B$5+Input!L2473*ScoringModel!$B$6+Input!M2473*ScoringModel!$B$7+Input!N2473*ScoringModel!$B$8+Input!O2473*ScoringModel!$B$9+Input!P2473*ScoringModel!$B$10)*0.01,"")</f>
        <v/>
      </c>
      <c r="O2473" s="66" t="str">
        <f>IF(A2473&lt;&gt;"",(Input!Q2473*ScoringModel!$B$14+Input!R2473*ScoringModel!$B$15+Input!S2473*ScoringModel!$B$16+Input!T2473*ScoringModel!$B$17+Input!U2473*ScoringModel!$B$18+Input!V2473*ScoringModel!$B$19+Input!W2473*ScoringModel!$B$20)*0.01,"")</f>
        <v/>
      </c>
      <c r="P2473" s="66" t="str">
        <f>IF(A2473&lt;&gt;"",(Input!X2473*ScoringModel!$B$24+Input!Y2473*ScoringModel!$B$25+Input!Z2473*ScoringModel!$B$26+Input!AA2473*ScoringModel!$B$27+Input!AB2473*ScoringModel!$B$28+Input!AC2473*ScoringModel!$B$29+Input!AD2473*ScoringModel!$B$30)*0.01,"")</f>
        <v/>
      </c>
    </row>
    <row r="2474" spans="1:16" x14ac:dyDescent="0.25">
      <c r="A2474" s="154" t="str">
        <f>IF(Input!A2474&lt;&gt;"",Input!A2474,"")</f>
        <v/>
      </c>
      <c r="B2474" s="154" t="str">
        <f>IF(Input!D2474&lt;&gt;"",CONCATENATE(Input!D2474,", ",Input!C2474),"")</f>
        <v/>
      </c>
      <c r="C2474" s="154" t="str">
        <f>IF(Input!E2474&lt;&gt;"",Input!E2474,"")</f>
        <v/>
      </c>
      <c r="D2474" s="155" t="str">
        <f>IF(Input!F2474&lt;&gt;"",Input!F2474,"")</f>
        <v/>
      </c>
      <c r="E2474" s="154" t="str">
        <f>IF(Input!I2474&lt;&gt;"",CONCATENATE(Input!I2474,", ",LEFT(Input!H2474,1)),"")</f>
        <v/>
      </c>
      <c r="F2474" s="156"/>
      <c r="G2474" s="157" t="str">
        <f t="shared" si="38"/>
        <v/>
      </c>
      <c r="H2474" s="154" t="str">
        <f>IF(A2474&lt;&gt;"",VLOOKUP(G2474,ScoreRanges!$C$4:$E$8,3),"")</f>
        <v/>
      </c>
      <c r="I2474" s="156"/>
      <c r="J2474" s="129" t="str">
        <f>IF(AND(ConversionTable!$F$2&lt;&gt;"",A2474&lt;&gt;""),VLOOKUP(G2474,ConversionTable!B$2:D$402,3),"")</f>
        <v/>
      </c>
      <c r="K2474" s="66" t="str">
        <f>IF(AND(ConversionTable!$F$2&lt;&gt;"",A2474&lt;&gt;""),VLOOKUP(J2474,ConversionTable!I$4:K$7,3),"")</f>
        <v/>
      </c>
      <c r="M2474" s="66" t="str">
        <f>IF(A2474&lt;&gt;"",(Input!AE2474*ScoringModel!$B$11+Input!AF2474*ScoringModel!$B$21+Input!AG2474*ScoringModel!$B$31)*0.01,"")</f>
        <v/>
      </c>
      <c r="N2474" s="66" t="str">
        <f>IF(A2474&lt;&gt;"",(Input!J2474*ScoringModel!$B$4+Input!K2474*ScoringModel!$B$5+Input!L2474*ScoringModel!$B$6+Input!M2474*ScoringModel!$B$7+Input!N2474*ScoringModel!$B$8+Input!O2474*ScoringModel!$B$9+Input!P2474*ScoringModel!$B$10)*0.01,"")</f>
        <v/>
      </c>
      <c r="O2474" s="66" t="str">
        <f>IF(A2474&lt;&gt;"",(Input!Q2474*ScoringModel!$B$14+Input!R2474*ScoringModel!$B$15+Input!S2474*ScoringModel!$B$16+Input!T2474*ScoringModel!$B$17+Input!U2474*ScoringModel!$B$18+Input!V2474*ScoringModel!$B$19+Input!W2474*ScoringModel!$B$20)*0.01,"")</f>
        <v/>
      </c>
      <c r="P2474" s="66" t="str">
        <f>IF(A2474&lt;&gt;"",(Input!X2474*ScoringModel!$B$24+Input!Y2474*ScoringModel!$B$25+Input!Z2474*ScoringModel!$B$26+Input!AA2474*ScoringModel!$B$27+Input!AB2474*ScoringModel!$B$28+Input!AC2474*ScoringModel!$B$29+Input!AD2474*ScoringModel!$B$30)*0.01,"")</f>
        <v/>
      </c>
    </row>
    <row r="2475" spans="1:16" x14ac:dyDescent="0.25">
      <c r="A2475" s="154" t="str">
        <f>IF(Input!A2475&lt;&gt;"",Input!A2475,"")</f>
        <v/>
      </c>
      <c r="B2475" s="154" t="str">
        <f>IF(Input!D2475&lt;&gt;"",CONCATENATE(Input!D2475,", ",Input!C2475),"")</f>
        <v/>
      </c>
      <c r="C2475" s="154" t="str">
        <f>IF(Input!E2475&lt;&gt;"",Input!E2475,"")</f>
        <v/>
      </c>
      <c r="D2475" s="155" t="str">
        <f>IF(Input!F2475&lt;&gt;"",Input!F2475,"")</f>
        <v/>
      </c>
      <c r="E2475" s="154" t="str">
        <f>IF(Input!I2475&lt;&gt;"",CONCATENATE(Input!I2475,", ",LEFT(Input!H2475,1)),"")</f>
        <v/>
      </c>
      <c r="F2475" s="156"/>
      <c r="G2475" s="157" t="str">
        <f t="shared" si="38"/>
        <v/>
      </c>
      <c r="H2475" s="154" t="str">
        <f>IF(A2475&lt;&gt;"",VLOOKUP(G2475,ScoreRanges!$C$4:$E$8,3),"")</f>
        <v/>
      </c>
      <c r="I2475" s="156"/>
      <c r="J2475" s="129" t="str">
        <f>IF(AND(ConversionTable!$F$2&lt;&gt;"",A2475&lt;&gt;""),VLOOKUP(G2475,ConversionTable!B$2:D$402,3),"")</f>
        <v/>
      </c>
      <c r="K2475" s="66" t="str">
        <f>IF(AND(ConversionTable!$F$2&lt;&gt;"",A2475&lt;&gt;""),VLOOKUP(J2475,ConversionTable!I$4:K$7,3),"")</f>
        <v/>
      </c>
      <c r="M2475" s="66" t="str">
        <f>IF(A2475&lt;&gt;"",(Input!AE2475*ScoringModel!$B$11+Input!AF2475*ScoringModel!$B$21+Input!AG2475*ScoringModel!$B$31)*0.01,"")</f>
        <v/>
      </c>
      <c r="N2475" s="66" t="str">
        <f>IF(A2475&lt;&gt;"",(Input!J2475*ScoringModel!$B$4+Input!K2475*ScoringModel!$B$5+Input!L2475*ScoringModel!$B$6+Input!M2475*ScoringModel!$B$7+Input!N2475*ScoringModel!$B$8+Input!O2475*ScoringModel!$B$9+Input!P2475*ScoringModel!$B$10)*0.01,"")</f>
        <v/>
      </c>
      <c r="O2475" s="66" t="str">
        <f>IF(A2475&lt;&gt;"",(Input!Q2475*ScoringModel!$B$14+Input!R2475*ScoringModel!$B$15+Input!S2475*ScoringModel!$B$16+Input!T2475*ScoringModel!$B$17+Input!U2475*ScoringModel!$B$18+Input!V2475*ScoringModel!$B$19+Input!W2475*ScoringModel!$B$20)*0.01,"")</f>
        <v/>
      </c>
      <c r="P2475" s="66" t="str">
        <f>IF(A2475&lt;&gt;"",(Input!X2475*ScoringModel!$B$24+Input!Y2475*ScoringModel!$B$25+Input!Z2475*ScoringModel!$B$26+Input!AA2475*ScoringModel!$B$27+Input!AB2475*ScoringModel!$B$28+Input!AC2475*ScoringModel!$B$29+Input!AD2475*ScoringModel!$B$30)*0.01,"")</f>
        <v/>
      </c>
    </row>
    <row r="2476" spans="1:16" x14ac:dyDescent="0.25">
      <c r="A2476" s="154" t="str">
        <f>IF(Input!A2476&lt;&gt;"",Input!A2476,"")</f>
        <v/>
      </c>
      <c r="B2476" s="154" t="str">
        <f>IF(Input!D2476&lt;&gt;"",CONCATENATE(Input!D2476,", ",Input!C2476),"")</f>
        <v/>
      </c>
      <c r="C2476" s="154" t="str">
        <f>IF(Input!E2476&lt;&gt;"",Input!E2476,"")</f>
        <v/>
      </c>
      <c r="D2476" s="155" t="str">
        <f>IF(Input!F2476&lt;&gt;"",Input!F2476,"")</f>
        <v/>
      </c>
      <c r="E2476" s="154" t="str">
        <f>IF(Input!I2476&lt;&gt;"",CONCATENATE(Input!I2476,", ",LEFT(Input!H2476,1)),"")</f>
        <v/>
      </c>
      <c r="F2476" s="156"/>
      <c r="G2476" s="157" t="str">
        <f t="shared" si="38"/>
        <v/>
      </c>
      <c r="H2476" s="154" t="str">
        <f>IF(A2476&lt;&gt;"",VLOOKUP(G2476,ScoreRanges!$C$4:$E$8,3),"")</f>
        <v/>
      </c>
      <c r="I2476" s="156"/>
      <c r="J2476" s="129" t="str">
        <f>IF(AND(ConversionTable!$F$2&lt;&gt;"",A2476&lt;&gt;""),VLOOKUP(G2476,ConversionTable!B$2:D$402,3),"")</f>
        <v/>
      </c>
      <c r="K2476" s="66" t="str">
        <f>IF(AND(ConversionTable!$F$2&lt;&gt;"",A2476&lt;&gt;""),VLOOKUP(J2476,ConversionTable!I$4:K$7,3),"")</f>
        <v/>
      </c>
      <c r="M2476" s="66" t="str">
        <f>IF(A2476&lt;&gt;"",(Input!AE2476*ScoringModel!$B$11+Input!AF2476*ScoringModel!$B$21+Input!AG2476*ScoringModel!$B$31)*0.01,"")</f>
        <v/>
      </c>
      <c r="N2476" s="66" t="str">
        <f>IF(A2476&lt;&gt;"",(Input!J2476*ScoringModel!$B$4+Input!K2476*ScoringModel!$B$5+Input!L2476*ScoringModel!$B$6+Input!M2476*ScoringModel!$B$7+Input!N2476*ScoringModel!$B$8+Input!O2476*ScoringModel!$B$9+Input!P2476*ScoringModel!$B$10)*0.01,"")</f>
        <v/>
      </c>
      <c r="O2476" s="66" t="str">
        <f>IF(A2476&lt;&gt;"",(Input!Q2476*ScoringModel!$B$14+Input!R2476*ScoringModel!$B$15+Input!S2476*ScoringModel!$B$16+Input!T2476*ScoringModel!$B$17+Input!U2476*ScoringModel!$B$18+Input!V2476*ScoringModel!$B$19+Input!W2476*ScoringModel!$B$20)*0.01,"")</f>
        <v/>
      </c>
      <c r="P2476" s="66" t="str">
        <f>IF(A2476&lt;&gt;"",(Input!X2476*ScoringModel!$B$24+Input!Y2476*ScoringModel!$B$25+Input!Z2476*ScoringModel!$B$26+Input!AA2476*ScoringModel!$B$27+Input!AB2476*ScoringModel!$B$28+Input!AC2476*ScoringModel!$B$29+Input!AD2476*ScoringModel!$B$30)*0.01,"")</f>
        <v/>
      </c>
    </row>
    <row r="2477" spans="1:16" x14ac:dyDescent="0.25">
      <c r="A2477" s="154" t="str">
        <f>IF(Input!A2477&lt;&gt;"",Input!A2477,"")</f>
        <v/>
      </c>
      <c r="B2477" s="154" t="str">
        <f>IF(Input!D2477&lt;&gt;"",CONCATENATE(Input!D2477,", ",Input!C2477),"")</f>
        <v/>
      </c>
      <c r="C2477" s="154" t="str">
        <f>IF(Input!E2477&lt;&gt;"",Input!E2477,"")</f>
        <v/>
      </c>
      <c r="D2477" s="155" t="str">
        <f>IF(Input!F2477&lt;&gt;"",Input!F2477,"")</f>
        <v/>
      </c>
      <c r="E2477" s="154" t="str">
        <f>IF(Input!I2477&lt;&gt;"",CONCATENATE(Input!I2477,", ",LEFT(Input!H2477,1)),"")</f>
        <v/>
      </c>
      <c r="F2477" s="156"/>
      <c r="G2477" s="157" t="str">
        <f t="shared" si="38"/>
        <v/>
      </c>
      <c r="H2477" s="154" t="str">
        <f>IF(A2477&lt;&gt;"",VLOOKUP(G2477,ScoreRanges!$C$4:$E$8,3),"")</f>
        <v/>
      </c>
      <c r="I2477" s="156"/>
      <c r="J2477" s="129" t="str">
        <f>IF(AND(ConversionTable!$F$2&lt;&gt;"",A2477&lt;&gt;""),VLOOKUP(G2477,ConversionTable!B$2:D$402,3),"")</f>
        <v/>
      </c>
      <c r="K2477" s="66" t="str">
        <f>IF(AND(ConversionTable!$F$2&lt;&gt;"",A2477&lt;&gt;""),VLOOKUP(J2477,ConversionTable!I$4:K$7,3),"")</f>
        <v/>
      </c>
      <c r="M2477" s="66" t="str">
        <f>IF(A2477&lt;&gt;"",(Input!AE2477*ScoringModel!$B$11+Input!AF2477*ScoringModel!$B$21+Input!AG2477*ScoringModel!$B$31)*0.01,"")</f>
        <v/>
      </c>
      <c r="N2477" s="66" t="str">
        <f>IF(A2477&lt;&gt;"",(Input!J2477*ScoringModel!$B$4+Input!K2477*ScoringModel!$B$5+Input!L2477*ScoringModel!$B$6+Input!M2477*ScoringModel!$B$7+Input!N2477*ScoringModel!$B$8+Input!O2477*ScoringModel!$B$9+Input!P2477*ScoringModel!$B$10)*0.01,"")</f>
        <v/>
      </c>
      <c r="O2477" s="66" t="str">
        <f>IF(A2477&lt;&gt;"",(Input!Q2477*ScoringModel!$B$14+Input!R2477*ScoringModel!$B$15+Input!S2477*ScoringModel!$B$16+Input!T2477*ScoringModel!$B$17+Input!U2477*ScoringModel!$B$18+Input!V2477*ScoringModel!$B$19+Input!W2477*ScoringModel!$B$20)*0.01,"")</f>
        <v/>
      </c>
      <c r="P2477" s="66" t="str">
        <f>IF(A2477&lt;&gt;"",(Input!X2477*ScoringModel!$B$24+Input!Y2477*ScoringModel!$B$25+Input!Z2477*ScoringModel!$B$26+Input!AA2477*ScoringModel!$B$27+Input!AB2477*ScoringModel!$B$28+Input!AC2477*ScoringModel!$B$29+Input!AD2477*ScoringModel!$B$30)*0.01,"")</f>
        <v/>
      </c>
    </row>
    <row r="2478" spans="1:16" x14ac:dyDescent="0.25">
      <c r="A2478" s="154" t="str">
        <f>IF(Input!A2478&lt;&gt;"",Input!A2478,"")</f>
        <v/>
      </c>
      <c r="B2478" s="154" t="str">
        <f>IF(Input!D2478&lt;&gt;"",CONCATENATE(Input!D2478,", ",Input!C2478),"")</f>
        <v/>
      </c>
      <c r="C2478" s="154" t="str">
        <f>IF(Input!E2478&lt;&gt;"",Input!E2478,"")</f>
        <v/>
      </c>
      <c r="D2478" s="155" t="str">
        <f>IF(Input!F2478&lt;&gt;"",Input!F2478,"")</f>
        <v/>
      </c>
      <c r="E2478" s="154" t="str">
        <f>IF(Input!I2478&lt;&gt;"",CONCATENATE(Input!I2478,", ",LEFT(Input!H2478,1)),"")</f>
        <v/>
      </c>
      <c r="F2478" s="156"/>
      <c r="G2478" s="157" t="str">
        <f t="shared" si="38"/>
        <v/>
      </c>
      <c r="H2478" s="154" t="str">
        <f>IF(A2478&lt;&gt;"",VLOOKUP(G2478,ScoreRanges!$C$4:$E$8,3),"")</f>
        <v/>
      </c>
      <c r="I2478" s="156"/>
      <c r="J2478" s="129" t="str">
        <f>IF(AND(ConversionTable!$F$2&lt;&gt;"",A2478&lt;&gt;""),VLOOKUP(G2478,ConversionTable!B$2:D$402,3),"")</f>
        <v/>
      </c>
      <c r="K2478" s="66" t="str">
        <f>IF(AND(ConversionTable!$F$2&lt;&gt;"",A2478&lt;&gt;""),VLOOKUP(J2478,ConversionTable!I$4:K$7,3),"")</f>
        <v/>
      </c>
      <c r="M2478" s="66" t="str">
        <f>IF(A2478&lt;&gt;"",(Input!AE2478*ScoringModel!$B$11+Input!AF2478*ScoringModel!$B$21+Input!AG2478*ScoringModel!$B$31)*0.01,"")</f>
        <v/>
      </c>
      <c r="N2478" s="66" t="str">
        <f>IF(A2478&lt;&gt;"",(Input!J2478*ScoringModel!$B$4+Input!K2478*ScoringModel!$B$5+Input!L2478*ScoringModel!$B$6+Input!M2478*ScoringModel!$B$7+Input!N2478*ScoringModel!$B$8+Input!O2478*ScoringModel!$B$9+Input!P2478*ScoringModel!$B$10)*0.01,"")</f>
        <v/>
      </c>
      <c r="O2478" s="66" t="str">
        <f>IF(A2478&lt;&gt;"",(Input!Q2478*ScoringModel!$B$14+Input!R2478*ScoringModel!$B$15+Input!S2478*ScoringModel!$B$16+Input!T2478*ScoringModel!$B$17+Input!U2478*ScoringModel!$B$18+Input!V2478*ScoringModel!$B$19+Input!W2478*ScoringModel!$B$20)*0.01,"")</f>
        <v/>
      </c>
      <c r="P2478" s="66" t="str">
        <f>IF(A2478&lt;&gt;"",(Input!X2478*ScoringModel!$B$24+Input!Y2478*ScoringModel!$B$25+Input!Z2478*ScoringModel!$B$26+Input!AA2478*ScoringModel!$B$27+Input!AB2478*ScoringModel!$B$28+Input!AC2478*ScoringModel!$B$29+Input!AD2478*ScoringModel!$B$30)*0.01,"")</f>
        <v/>
      </c>
    </row>
    <row r="2479" spans="1:16" x14ac:dyDescent="0.25">
      <c r="A2479" s="154" t="str">
        <f>IF(Input!A2479&lt;&gt;"",Input!A2479,"")</f>
        <v/>
      </c>
      <c r="B2479" s="154" t="str">
        <f>IF(Input!D2479&lt;&gt;"",CONCATENATE(Input!D2479,", ",Input!C2479),"")</f>
        <v/>
      </c>
      <c r="C2479" s="154" t="str">
        <f>IF(Input!E2479&lt;&gt;"",Input!E2479,"")</f>
        <v/>
      </c>
      <c r="D2479" s="155" t="str">
        <f>IF(Input!F2479&lt;&gt;"",Input!F2479,"")</f>
        <v/>
      </c>
      <c r="E2479" s="154" t="str">
        <f>IF(Input!I2479&lt;&gt;"",CONCATENATE(Input!I2479,", ",LEFT(Input!H2479,1)),"")</f>
        <v/>
      </c>
      <c r="F2479" s="156"/>
      <c r="G2479" s="157" t="str">
        <f t="shared" si="38"/>
        <v/>
      </c>
      <c r="H2479" s="154" t="str">
        <f>IF(A2479&lt;&gt;"",VLOOKUP(G2479,ScoreRanges!$C$4:$E$8,3),"")</f>
        <v/>
      </c>
      <c r="I2479" s="156"/>
      <c r="J2479" s="129" t="str">
        <f>IF(AND(ConversionTable!$F$2&lt;&gt;"",A2479&lt;&gt;""),VLOOKUP(G2479,ConversionTable!B$2:D$402,3),"")</f>
        <v/>
      </c>
      <c r="K2479" s="66" t="str">
        <f>IF(AND(ConversionTable!$F$2&lt;&gt;"",A2479&lt;&gt;""),VLOOKUP(J2479,ConversionTable!I$4:K$7,3),"")</f>
        <v/>
      </c>
      <c r="M2479" s="66" t="str">
        <f>IF(A2479&lt;&gt;"",(Input!AE2479*ScoringModel!$B$11+Input!AF2479*ScoringModel!$B$21+Input!AG2479*ScoringModel!$B$31)*0.01,"")</f>
        <v/>
      </c>
      <c r="N2479" s="66" t="str">
        <f>IF(A2479&lt;&gt;"",(Input!J2479*ScoringModel!$B$4+Input!K2479*ScoringModel!$B$5+Input!L2479*ScoringModel!$B$6+Input!M2479*ScoringModel!$B$7+Input!N2479*ScoringModel!$B$8+Input!O2479*ScoringModel!$B$9+Input!P2479*ScoringModel!$B$10)*0.01,"")</f>
        <v/>
      </c>
      <c r="O2479" s="66" t="str">
        <f>IF(A2479&lt;&gt;"",(Input!Q2479*ScoringModel!$B$14+Input!R2479*ScoringModel!$B$15+Input!S2479*ScoringModel!$B$16+Input!T2479*ScoringModel!$B$17+Input!U2479*ScoringModel!$B$18+Input!V2479*ScoringModel!$B$19+Input!W2479*ScoringModel!$B$20)*0.01,"")</f>
        <v/>
      </c>
      <c r="P2479" s="66" t="str">
        <f>IF(A2479&lt;&gt;"",(Input!X2479*ScoringModel!$B$24+Input!Y2479*ScoringModel!$B$25+Input!Z2479*ScoringModel!$B$26+Input!AA2479*ScoringModel!$B$27+Input!AB2479*ScoringModel!$B$28+Input!AC2479*ScoringModel!$B$29+Input!AD2479*ScoringModel!$B$30)*0.01,"")</f>
        <v/>
      </c>
    </row>
    <row r="2480" spans="1:16" x14ac:dyDescent="0.25">
      <c r="A2480" s="154" t="str">
        <f>IF(Input!A2480&lt;&gt;"",Input!A2480,"")</f>
        <v/>
      </c>
      <c r="B2480" s="154" t="str">
        <f>IF(Input!D2480&lt;&gt;"",CONCATENATE(Input!D2480,", ",Input!C2480),"")</f>
        <v/>
      </c>
      <c r="C2480" s="154" t="str">
        <f>IF(Input!E2480&lt;&gt;"",Input!E2480,"")</f>
        <v/>
      </c>
      <c r="D2480" s="155" t="str">
        <f>IF(Input!F2480&lt;&gt;"",Input!F2480,"")</f>
        <v/>
      </c>
      <c r="E2480" s="154" t="str">
        <f>IF(Input!I2480&lt;&gt;"",CONCATENATE(Input!I2480,", ",LEFT(Input!H2480,1)),"")</f>
        <v/>
      </c>
      <c r="F2480" s="156"/>
      <c r="G2480" s="157" t="str">
        <f t="shared" si="38"/>
        <v/>
      </c>
      <c r="H2480" s="154" t="str">
        <f>IF(A2480&lt;&gt;"",VLOOKUP(G2480,ScoreRanges!$C$4:$E$8,3),"")</f>
        <v/>
      </c>
      <c r="I2480" s="156"/>
      <c r="J2480" s="129" t="str">
        <f>IF(AND(ConversionTable!$F$2&lt;&gt;"",A2480&lt;&gt;""),VLOOKUP(G2480,ConversionTable!B$2:D$402,3),"")</f>
        <v/>
      </c>
      <c r="K2480" s="66" t="str">
        <f>IF(AND(ConversionTable!$F$2&lt;&gt;"",A2480&lt;&gt;""),VLOOKUP(J2480,ConversionTable!I$4:K$7,3),"")</f>
        <v/>
      </c>
      <c r="M2480" s="66" t="str">
        <f>IF(A2480&lt;&gt;"",(Input!AE2480*ScoringModel!$B$11+Input!AF2480*ScoringModel!$B$21+Input!AG2480*ScoringModel!$B$31)*0.01,"")</f>
        <v/>
      </c>
      <c r="N2480" s="66" t="str">
        <f>IF(A2480&lt;&gt;"",(Input!J2480*ScoringModel!$B$4+Input!K2480*ScoringModel!$B$5+Input!L2480*ScoringModel!$B$6+Input!M2480*ScoringModel!$B$7+Input!N2480*ScoringModel!$B$8+Input!O2480*ScoringModel!$B$9+Input!P2480*ScoringModel!$B$10)*0.01,"")</f>
        <v/>
      </c>
      <c r="O2480" s="66" t="str">
        <f>IF(A2480&lt;&gt;"",(Input!Q2480*ScoringModel!$B$14+Input!R2480*ScoringModel!$B$15+Input!S2480*ScoringModel!$B$16+Input!T2480*ScoringModel!$B$17+Input!U2480*ScoringModel!$B$18+Input!V2480*ScoringModel!$B$19+Input!W2480*ScoringModel!$B$20)*0.01,"")</f>
        <v/>
      </c>
      <c r="P2480" s="66" t="str">
        <f>IF(A2480&lt;&gt;"",(Input!X2480*ScoringModel!$B$24+Input!Y2480*ScoringModel!$B$25+Input!Z2480*ScoringModel!$B$26+Input!AA2480*ScoringModel!$B$27+Input!AB2480*ScoringModel!$B$28+Input!AC2480*ScoringModel!$B$29+Input!AD2480*ScoringModel!$B$30)*0.01,"")</f>
        <v/>
      </c>
    </row>
    <row r="2481" spans="1:16" x14ac:dyDescent="0.25">
      <c r="A2481" s="154" t="str">
        <f>IF(Input!A2481&lt;&gt;"",Input!A2481,"")</f>
        <v/>
      </c>
      <c r="B2481" s="154" t="str">
        <f>IF(Input!D2481&lt;&gt;"",CONCATENATE(Input!D2481,", ",Input!C2481),"")</f>
        <v/>
      </c>
      <c r="C2481" s="154" t="str">
        <f>IF(Input!E2481&lt;&gt;"",Input!E2481,"")</f>
        <v/>
      </c>
      <c r="D2481" s="155" t="str">
        <f>IF(Input!F2481&lt;&gt;"",Input!F2481,"")</f>
        <v/>
      </c>
      <c r="E2481" s="154" t="str">
        <f>IF(Input!I2481&lt;&gt;"",CONCATENATE(Input!I2481,", ",LEFT(Input!H2481,1)),"")</f>
        <v/>
      </c>
      <c r="F2481" s="156"/>
      <c r="G2481" s="157" t="str">
        <f t="shared" si="38"/>
        <v/>
      </c>
      <c r="H2481" s="154" t="str">
        <f>IF(A2481&lt;&gt;"",VLOOKUP(G2481,ScoreRanges!$C$4:$E$8,3),"")</f>
        <v/>
      </c>
      <c r="I2481" s="156"/>
      <c r="J2481" s="129" t="str">
        <f>IF(AND(ConversionTable!$F$2&lt;&gt;"",A2481&lt;&gt;""),VLOOKUP(G2481,ConversionTable!B$2:D$402,3),"")</f>
        <v/>
      </c>
      <c r="K2481" s="66" t="str">
        <f>IF(AND(ConversionTable!$F$2&lt;&gt;"",A2481&lt;&gt;""),VLOOKUP(J2481,ConversionTable!I$4:K$7,3),"")</f>
        <v/>
      </c>
      <c r="M2481" s="66" t="str">
        <f>IF(A2481&lt;&gt;"",(Input!AE2481*ScoringModel!$B$11+Input!AF2481*ScoringModel!$B$21+Input!AG2481*ScoringModel!$B$31)*0.01,"")</f>
        <v/>
      </c>
      <c r="N2481" s="66" t="str">
        <f>IF(A2481&lt;&gt;"",(Input!J2481*ScoringModel!$B$4+Input!K2481*ScoringModel!$B$5+Input!L2481*ScoringModel!$B$6+Input!M2481*ScoringModel!$B$7+Input!N2481*ScoringModel!$B$8+Input!O2481*ScoringModel!$B$9+Input!P2481*ScoringModel!$B$10)*0.01,"")</f>
        <v/>
      </c>
      <c r="O2481" s="66" t="str">
        <f>IF(A2481&lt;&gt;"",(Input!Q2481*ScoringModel!$B$14+Input!R2481*ScoringModel!$B$15+Input!S2481*ScoringModel!$B$16+Input!T2481*ScoringModel!$B$17+Input!U2481*ScoringModel!$B$18+Input!V2481*ScoringModel!$B$19+Input!W2481*ScoringModel!$B$20)*0.01,"")</f>
        <v/>
      </c>
      <c r="P2481" s="66" t="str">
        <f>IF(A2481&lt;&gt;"",(Input!X2481*ScoringModel!$B$24+Input!Y2481*ScoringModel!$B$25+Input!Z2481*ScoringModel!$B$26+Input!AA2481*ScoringModel!$B$27+Input!AB2481*ScoringModel!$B$28+Input!AC2481*ScoringModel!$B$29+Input!AD2481*ScoringModel!$B$30)*0.01,"")</f>
        <v/>
      </c>
    </row>
    <row r="2482" spans="1:16" x14ac:dyDescent="0.25">
      <c r="A2482" s="154" t="str">
        <f>IF(Input!A2482&lt;&gt;"",Input!A2482,"")</f>
        <v/>
      </c>
      <c r="B2482" s="154" t="str">
        <f>IF(Input!D2482&lt;&gt;"",CONCATENATE(Input!D2482,", ",Input!C2482),"")</f>
        <v/>
      </c>
      <c r="C2482" s="154" t="str">
        <f>IF(Input!E2482&lt;&gt;"",Input!E2482,"")</f>
        <v/>
      </c>
      <c r="D2482" s="155" t="str">
        <f>IF(Input!F2482&lt;&gt;"",Input!F2482,"")</f>
        <v/>
      </c>
      <c r="E2482" s="154" t="str">
        <f>IF(Input!I2482&lt;&gt;"",CONCATENATE(Input!I2482,", ",LEFT(Input!H2482,1)),"")</f>
        <v/>
      </c>
      <c r="F2482" s="156"/>
      <c r="G2482" s="157" t="str">
        <f t="shared" si="38"/>
        <v/>
      </c>
      <c r="H2482" s="154" t="str">
        <f>IF(A2482&lt;&gt;"",VLOOKUP(G2482,ScoreRanges!$C$4:$E$8,3),"")</f>
        <v/>
      </c>
      <c r="I2482" s="156"/>
      <c r="J2482" s="129" t="str">
        <f>IF(AND(ConversionTable!$F$2&lt;&gt;"",A2482&lt;&gt;""),VLOOKUP(G2482,ConversionTable!B$2:D$402,3),"")</f>
        <v/>
      </c>
      <c r="K2482" s="66" t="str">
        <f>IF(AND(ConversionTable!$F$2&lt;&gt;"",A2482&lt;&gt;""),VLOOKUP(J2482,ConversionTable!I$4:K$7,3),"")</f>
        <v/>
      </c>
      <c r="M2482" s="66" t="str">
        <f>IF(A2482&lt;&gt;"",(Input!AE2482*ScoringModel!$B$11+Input!AF2482*ScoringModel!$B$21+Input!AG2482*ScoringModel!$B$31)*0.01,"")</f>
        <v/>
      </c>
      <c r="N2482" s="66" t="str">
        <f>IF(A2482&lt;&gt;"",(Input!J2482*ScoringModel!$B$4+Input!K2482*ScoringModel!$B$5+Input!L2482*ScoringModel!$B$6+Input!M2482*ScoringModel!$B$7+Input!N2482*ScoringModel!$B$8+Input!O2482*ScoringModel!$B$9+Input!P2482*ScoringModel!$B$10)*0.01,"")</f>
        <v/>
      </c>
      <c r="O2482" s="66" t="str">
        <f>IF(A2482&lt;&gt;"",(Input!Q2482*ScoringModel!$B$14+Input!R2482*ScoringModel!$B$15+Input!S2482*ScoringModel!$B$16+Input!T2482*ScoringModel!$B$17+Input!U2482*ScoringModel!$B$18+Input!V2482*ScoringModel!$B$19+Input!W2482*ScoringModel!$B$20)*0.01,"")</f>
        <v/>
      </c>
      <c r="P2482" s="66" t="str">
        <f>IF(A2482&lt;&gt;"",(Input!X2482*ScoringModel!$B$24+Input!Y2482*ScoringModel!$B$25+Input!Z2482*ScoringModel!$B$26+Input!AA2482*ScoringModel!$B$27+Input!AB2482*ScoringModel!$B$28+Input!AC2482*ScoringModel!$B$29+Input!AD2482*ScoringModel!$B$30)*0.01,"")</f>
        <v/>
      </c>
    </row>
    <row r="2483" spans="1:16" x14ac:dyDescent="0.25">
      <c r="A2483" s="154" t="str">
        <f>IF(Input!A2483&lt;&gt;"",Input!A2483,"")</f>
        <v/>
      </c>
      <c r="B2483" s="154" t="str">
        <f>IF(Input!D2483&lt;&gt;"",CONCATENATE(Input!D2483,", ",Input!C2483),"")</f>
        <v/>
      </c>
      <c r="C2483" s="154" t="str">
        <f>IF(Input!E2483&lt;&gt;"",Input!E2483,"")</f>
        <v/>
      </c>
      <c r="D2483" s="155" t="str">
        <f>IF(Input!F2483&lt;&gt;"",Input!F2483,"")</f>
        <v/>
      </c>
      <c r="E2483" s="154" t="str">
        <f>IF(Input!I2483&lt;&gt;"",CONCATENATE(Input!I2483,", ",LEFT(Input!H2483,1)),"")</f>
        <v/>
      </c>
      <c r="F2483" s="156"/>
      <c r="G2483" s="157" t="str">
        <f t="shared" si="38"/>
        <v/>
      </c>
      <c r="H2483" s="154" t="str">
        <f>IF(A2483&lt;&gt;"",VLOOKUP(G2483,ScoreRanges!$C$4:$E$8,3),"")</f>
        <v/>
      </c>
      <c r="I2483" s="156"/>
      <c r="J2483" s="129" t="str">
        <f>IF(AND(ConversionTable!$F$2&lt;&gt;"",A2483&lt;&gt;""),VLOOKUP(G2483,ConversionTable!B$2:D$402,3),"")</f>
        <v/>
      </c>
      <c r="K2483" s="66" t="str">
        <f>IF(AND(ConversionTable!$F$2&lt;&gt;"",A2483&lt;&gt;""),VLOOKUP(J2483,ConversionTable!I$4:K$7,3),"")</f>
        <v/>
      </c>
      <c r="M2483" s="66" t="str">
        <f>IF(A2483&lt;&gt;"",(Input!AE2483*ScoringModel!$B$11+Input!AF2483*ScoringModel!$B$21+Input!AG2483*ScoringModel!$B$31)*0.01,"")</f>
        <v/>
      </c>
      <c r="N2483" s="66" t="str">
        <f>IF(A2483&lt;&gt;"",(Input!J2483*ScoringModel!$B$4+Input!K2483*ScoringModel!$B$5+Input!L2483*ScoringModel!$B$6+Input!M2483*ScoringModel!$B$7+Input!N2483*ScoringModel!$B$8+Input!O2483*ScoringModel!$B$9+Input!P2483*ScoringModel!$B$10)*0.01,"")</f>
        <v/>
      </c>
      <c r="O2483" s="66" t="str">
        <f>IF(A2483&lt;&gt;"",(Input!Q2483*ScoringModel!$B$14+Input!R2483*ScoringModel!$B$15+Input!S2483*ScoringModel!$B$16+Input!T2483*ScoringModel!$B$17+Input!U2483*ScoringModel!$B$18+Input!V2483*ScoringModel!$B$19+Input!W2483*ScoringModel!$B$20)*0.01,"")</f>
        <v/>
      </c>
      <c r="P2483" s="66" t="str">
        <f>IF(A2483&lt;&gt;"",(Input!X2483*ScoringModel!$B$24+Input!Y2483*ScoringModel!$B$25+Input!Z2483*ScoringModel!$B$26+Input!AA2483*ScoringModel!$B$27+Input!AB2483*ScoringModel!$B$28+Input!AC2483*ScoringModel!$B$29+Input!AD2483*ScoringModel!$B$30)*0.01,"")</f>
        <v/>
      </c>
    </row>
    <row r="2484" spans="1:16" x14ac:dyDescent="0.25">
      <c r="A2484" s="154" t="str">
        <f>IF(Input!A2484&lt;&gt;"",Input!A2484,"")</f>
        <v/>
      </c>
      <c r="B2484" s="154" t="str">
        <f>IF(Input!D2484&lt;&gt;"",CONCATENATE(Input!D2484,", ",Input!C2484),"")</f>
        <v/>
      </c>
      <c r="C2484" s="154" t="str">
        <f>IF(Input!E2484&lt;&gt;"",Input!E2484,"")</f>
        <v/>
      </c>
      <c r="D2484" s="155" t="str">
        <f>IF(Input!F2484&lt;&gt;"",Input!F2484,"")</f>
        <v/>
      </c>
      <c r="E2484" s="154" t="str">
        <f>IF(Input!I2484&lt;&gt;"",CONCATENATE(Input!I2484,", ",LEFT(Input!H2484,1)),"")</f>
        <v/>
      </c>
      <c r="F2484" s="156"/>
      <c r="G2484" s="157" t="str">
        <f t="shared" si="38"/>
        <v/>
      </c>
      <c r="H2484" s="154" t="str">
        <f>IF(A2484&lt;&gt;"",VLOOKUP(G2484,ScoreRanges!$C$4:$E$8,3),"")</f>
        <v/>
      </c>
      <c r="I2484" s="156"/>
      <c r="J2484" s="129" t="str">
        <f>IF(AND(ConversionTable!$F$2&lt;&gt;"",A2484&lt;&gt;""),VLOOKUP(G2484,ConversionTable!B$2:D$402,3),"")</f>
        <v/>
      </c>
      <c r="K2484" s="66" t="str">
        <f>IF(AND(ConversionTable!$F$2&lt;&gt;"",A2484&lt;&gt;""),VLOOKUP(J2484,ConversionTable!I$4:K$7,3),"")</f>
        <v/>
      </c>
      <c r="M2484" s="66" t="str">
        <f>IF(A2484&lt;&gt;"",(Input!AE2484*ScoringModel!$B$11+Input!AF2484*ScoringModel!$B$21+Input!AG2484*ScoringModel!$B$31)*0.01,"")</f>
        <v/>
      </c>
      <c r="N2484" s="66" t="str">
        <f>IF(A2484&lt;&gt;"",(Input!J2484*ScoringModel!$B$4+Input!K2484*ScoringModel!$B$5+Input!L2484*ScoringModel!$B$6+Input!M2484*ScoringModel!$B$7+Input!N2484*ScoringModel!$B$8+Input!O2484*ScoringModel!$B$9+Input!P2484*ScoringModel!$B$10)*0.01,"")</f>
        <v/>
      </c>
      <c r="O2484" s="66" t="str">
        <f>IF(A2484&lt;&gt;"",(Input!Q2484*ScoringModel!$B$14+Input!R2484*ScoringModel!$B$15+Input!S2484*ScoringModel!$B$16+Input!T2484*ScoringModel!$B$17+Input!U2484*ScoringModel!$B$18+Input!V2484*ScoringModel!$B$19+Input!W2484*ScoringModel!$B$20)*0.01,"")</f>
        <v/>
      </c>
      <c r="P2484" s="66" t="str">
        <f>IF(A2484&lt;&gt;"",(Input!X2484*ScoringModel!$B$24+Input!Y2484*ScoringModel!$B$25+Input!Z2484*ScoringModel!$B$26+Input!AA2484*ScoringModel!$B$27+Input!AB2484*ScoringModel!$B$28+Input!AC2484*ScoringModel!$B$29+Input!AD2484*ScoringModel!$B$30)*0.01,"")</f>
        <v/>
      </c>
    </row>
    <row r="2485" spans="1:16" x14ac:dyDescent="0.25">
      <c r="A2485" s="154" t="str">
        <f>IF(Input!A2485&lt;&gt;"",Input!A2485,"")</f>
        <v/>
      </c>
      <c r="B2485" s="154" t="str">
        <f>IF(Input!D2485&lt;&gt;"",CONCATENATE(Input!D2485,", ",Input!C2485),"")</f>
        <v/>
      </c>
      <c r="C2485" s="154" t="str">
        <f>IF(Input!E2485&lt;&gt;"",Input!E2485,"")</f>
        <v/>
      </c>
      <c r="D2485" s="155" t="str">
        <f>IF(Input!F2485&lt;&gt;"",Input!F2485,"")</f>
        <v/>
      </c>
      <c r="E2485" s="154" t="str">
        <f>IF(Input!I2485&lt;&gt;"",CONCATENATE(Input!I2485,", ",LEFT(Input!H2485,1)),"")</f>
        <v/>
      </c>
      <c r="F2485" s="156"/>
      <c r="G2485" s="157" t="str">
        <f t="shared" si="38"/>
        <v/>
      </c>
      <c r="H2485" s="154" t="str">
        <f>IF(A2485&lt;&gt;"",VLOOKUP(G2485,ScoreRanges!$C$4:$E$8,3),"")</f>
        <v/>
      </c>
      <c r="I2485" s="156"/>
      <c r="J2485" s="129" t="str">
        <f>IF(AND(ConversionTable!$F$2&lt;&gt;"",A2485&lt;&gt;""),VLOOKUP(G2485,ConversionTable!B$2:D$402,3),"")</f>
        <v/>
      </c>
      <c r="K2485" s="66" t="str">
        <f>IF(AND(ConversionTable!$F$2&lt;&gt;"",A2485&lt;&gt;""),VLOOKUP(J2485,ConversionTable!I$4:K$7,3),"")</f>
        <v/>
      </c>
      <c r="M2485" s="66" t="str">
        <f>IF(A2485&lt;&gt;"",(Input!AE2485*ScoringModel!$B$11+Input!AF2485*ScoringModel!$B$21+Input!AG2485*ScoringModel!$B$31)*0.01,"")</f>
        <v/>
      </c>
      <c r="N2485" s="66" t="str">
        <f>IF(A2485&lt;&gt;"",(Input!J2485*ScoringModel!$B$4+Input!K2485*ScoringModel!$B$5+Input!L2485*ScoringModel!$B$6+Input!M2485*ScoringModel!$B$7+Input!N2485*ScoringModel!$B$8+Input!O2485*ScoringModel!$B$9+Input!P2485*ScoringModel!$B$10)*0.01,"")</f>
        <v/>
      </c>
      <c r="O2485" s="66" t="str">
        <f>IF(A2485&lt;&gt;"",(Input!Q2485*ScoringModel!$B$14+Input!R2485*ScoringModel!$B$15+Input!S2485*ScoringModel!$B$16+Input!T2485*ScoringModel!$B$17+Input!U2485*ScoringModel!$B$18+Input!V2485*ScoringModel!$B$19+Input!W2485*ScoringModel!$B$20)*0.01,"")</f>
        <v/>
      </c>
      <c r="P2485" s="66" t="str">
        <f>IF(A2485&lt;&gt;"",(Input!X2485*ScoringModel!$B$24+Input!Y2485*ScoringModel!$B$25+Input!Z2485*ScoringModel!$B$26+Input!AA2485*ScoringModel!$B$27+Input!AB2485*ScoringModel!$B$28+Input!AC2485*ScoringModel!$B$29+Input!AD2485*ScoringModel!$B$30)*0.01,"")</f>
        <v/>
      </c>
    </row>
    <row r="2486" spans="1:16" x14ac:dyDescent="0.25">
      <c r="A2486" s="154" t="str">
        <f>IF(Input!A2486&lt;&gt;"",Input!A2486,"")</f>
        <v/>
      </c>
      <c r="B2486" s="154" t="str">
        <f>IF(Input!D2486&lt;&gt;"",CONCATENATE(Input!D2486,", ",Input!C2486),"")</f>
        <v/>
      </c>
      <c r="C2486" s="154" t="str">
        <f>IF(Input!E2486&lt;&gt;"",Input!E2486,"")</f>
        <v/>
      </c>
      <c r="D2486" s="155" t="str">
        <f>IF(Input!F2486&lt;&gt;"",Input!F2486,"")</f>
        <v/>
      </c>
      <c r="E2486" s="154" t="str">
        <f>IF(Input!I2486&lt;&gt;"",CONCATENATE(Input!I2486,", ",LEFT(Input!H2486,1)),"")</f>
        <v/>
      </c>
      <c r="F2486" s="156"/>
      <c r="G2486" s="157" t="str">
        <f t="shared" si="38"/>
        <v/>
      </c>
      <c r="H2486" s="154" t="str">
        <f>IF(A2486&lt;&gt;"",VLOOKUP(G2486,ScoreRanges!$C$4:$E$8,3),"")</f>
        <v/>
      </c>
      <c r="I2486" s="156"/>
      <c r="J2486" s="129" t="str">
        <f>IF(AND(ConversionTable!$F$2&lt;&gt;"",A2486&lt;&gt;""),VLOOKUP(G2486,ConversionTable!B$2:D$402,3),"")</f>
        <v/>
      </c>
      <c r="K2486" s="66" t="str">
        <f>IF(AND(ConversionTable!$F$2&lt;&gt;"",A2486&lt;&gt;""),VLOOKUP(J2486,ConversionTable!I$4:K$7,3),"")</f>
        <v/>
      </c>
      <c r="M2486" s="66" t="str">
        <f>IF(A2486&lt;&gt;"",(Input!AE2486*ScoringModel!$B$11+Input!AF2486*ScoringModel!$B$21+Input!AG2486*ScoringModel!$B$31)*0.01,"")</f>
        <v/>
      </c>
      <c r="N2486" s="66" t="str">
        <f>IF(A2486&lt;&gt;"",(Input!J2486*ScoringModel!$B$4+Input!K2486*ScoringModel!$B$5+Input!L2486*ScoringModel!$B$6+Input!M2486*ScoringModel!$B$7+Input!N2486*ScoringModel!$B$8+Input!O2486*ScoringModel!$B$9+Input!P2486*ScoringModel!$B$10)*0.01,"")</f>
        <v/>
      </c>
      <c r="O2486" s="66" t="str">
        <f>IF(A2486&lt;&gt;"",(Input!Q2486*ScoringModel!$B$14+Input!R2486*ScoringModel!$B$15+Input!S2486*ScoringModel!$B$16+Input!T2486*ScoringModel!$B$17+Input!U2486*ScoringModel!$B$18+Input!V2486*ScoringModel!$B$19+Input!W2486*ScoringModel!$B$20)*0.01,"")</f>
        <v/>
      </c>
      <c r="P2486" s="66" t="str">
        <f>IF(A2486&lt;&gt;"",(Input!X2486*ScoringModel!$B$24+Input!Y2486*ScoringModel!$B$25+Input!Z2486*ScoringModel!$B$26+Input!AA2486*ScoringModel!$B$27+Input!AB2486*ScoringModel!$B$28+Input!AC2486*ScoringModel!$B$29+Input!AD2486*ScoringModel!$B$30)*0.01,"")</f>
        <v/>
      </c>
    </row>
    <row r="2487" spans="1:16" x14ac:dyDescent="0.25">
      <c r="A2487" s="154" t="str">
        <f>IF(Input!A2487&lt;&gt;"",Input!A2487,"")</f>
        <v/>
      </c>
      <c r="B2487" s="154" t="str">
        <f>IF(Input!D2487&lt;&gt;"",CONCATENATE(Input!D2487,", ",Input!C2487),"")</f>
        <v/>
      </c>
      <c r="C2487" s="154" t="str">
        <f>IF(Input!E2487&lt;&gt;"",Input!E2487,"")</f>
        <v/>
      </c>
      <c r="D2487" s="155" t="str">
        <f>IF(Input!F2487&lt;&gt;"",Input!F2487,"")</f>
        <v/>
      </c>
      <c r="E2487" s="154" t="str">
        <f>IF(Input!I2487&lt;&gt;"",CONCATENATE(Input!I2487,", ",LEFT(Input!H2487,1)),"")</f>
        <v/>
      </c>
      <c r="F2487" s="156"/>
      <c r="G2487" s="157" t="str">
        <f t="shared" si="38"/>
        <v/>
      </c>
      <c r="H2487" s="154" t="str">
        <f>IF(A2487&lt;&gt;"",VLOOKUP(G2487,ScoreRanges!$C$4:$E$8,3),"")</f>
        <v/>
      </c>
      <c r="I2487" s="156"/>
      <c r="J2487" s="129" t="str">
        <f>IF(AND(ConversionTable!$F$2&lt;&gt;"",A2487&lt;&gt;""),VLOOKUP(G2487,ConversionTable!B$2:D$402,3),"")</f>
        <v/>
      </c>
      <c r="K2487" s="66" t="str">
        <f>IF(AND(ConversionTable!$F$2&lt;&gt;"",A2487&lt;&gt;""),VLOOKUP(J2487,ConversionTable!I$4:K$7,3),"")</f>
        <v/>
      </c>
      <c r="M2487" s="66" t="str">
        <f>IF(A2487&lt;&gt;"",(Input!AE2487*ScoringModel!$B$11+Input!AF2487*ScoringModel!$B$21+Input!AG2487*ScoringModel!$B$31)*0.01,"")</f>
        <v/>
      </c>
      <c r="N2487" s="66" t="str">
        <f>IF(A2487&lt;&gt;"",(Input!J2487*ScoringModel!$B$4+Input!K2487*ScoringModel!$B$5+Input!L2487*ScoringModel!$B$6+Input!M2487*ScoringModel!$B$7+Input!N2487*ScoringModel!$B$8+Input!O2487*ScoringModel!$B$9+Input!P2487*ScoringModel!$B$10)*0.01,"")</f>
        <v/>
      </c>
      <c r="O2487" s="66" t="str">
        <f>IF(A2487&lt;&gt;"",(Input!Q2487*ScoringModel!$B$14+Input!R2487*ScoringModel!$B$15+Input!S2487*ScoringModel!$B$16+Input!T2487*ScoringModel!$B$17+Input!U2487*ScoringModel!$B$18+Input!V2487*ScoringModel!$B$19+Input!W2487*ScoringModel!$B$20)*0.01,"")</f>
        <v/>
      </c>
      <c r="P2487" s="66" t="str">
        <f>IF(A2487&lt;&gt;"",(Input!X2487*ScoringModel!$B$24+Input!Y2487*ScoringModel!$B$25+Input!Z2487*ScoringModel!$B$26+Input!AA2487*ScoringModel!$B$27+Input!AB2487*ScoringModel!$B$28+Input!AC2487*ScoringModel!$B$29+Input!AD2487*ScoringModel!$B$30)*0.01,"")</f>
        <v/>
      </c>
    </row>
    <row r="2488" spans="1:16" x14ac:dyDescent="0.25">
      <c r="A2488" s="154" t="str">
        <f>IF(Input!A2488&lt;&gt;"",Input!A2488,"")</f>
        <v/>
      </c>
      <c r="B2488" s="154" t="str">
        <f>IF(Input!D2488&lt;&gt;"",CONCATENATE(Input!D2488,", ",Input!C2488),"")</f>
        <v/>
      </c>
      <c r="C2488" s="154" t="str">
        <f>IF(Input!E2488&lt;&gt;"",Input!E2488,"")</f>
        <v/>
      </c>
      <c r="D2488" s="155" t="str">
        <f>IF(Input!F2488&lt;&gt;"",Input!F2488,"")</f>
        <v/>
      </c>
      <c r="E2488" s="154" t="str">
        <f>IF(Input!I2488&lt;&gt;"",CONCATENATE(Input!I2488,", ",LEFT(Input!H2488,1)),"")</f>
        <v/>
      </c>
      <c r="F2488" s="156"/>
      <c r="G2488" s="157" t="str">
        <f t="shared" si="38"/>
        <v/>
      </c>
      <c r="H2488" s="154" t="str">
        <f>IF(A2488&lt;&gt;"",VLOOKUP(G2488,ScoreRanges!$C$4:$E$8,3),"")</f>
        <v/>
      </c>
      <c r="I2488" s="156"/>
      <c r="J2488" s="129" t="str">
        <f>IF(AND(ConversionTable!$F$2&lt;&gt;"",A2488&lt;&gt;""),VLOOKUP(G2488,ConversionTable!B$2:D$402,3),"")</f>
        <v/>
      </c>
      <c r="K2488" s="66" t="str">
        <f>IF(AND(ConversionTable!$F$2&lt;&gt;"",A2488&lt;&gt;""),VLOOKUP(J2488,ConversionTable!I$4:K$7,3),"")</f>
        <v/>
      </c>
      <c r="M2488" s="66" t="str">
        <f>IF(A2488&lt;&gt;"",(Input!AE2488*ScoringModel!$B$11+Input!AF2488*ScoringModel!$B$21+Input!AG2488*ScoringModel!$B$31)*0.01,"")</f>
        <v/>
      </c>
      <c r="N2488" s="66" t="str">
        <f>IF(A2488&lt;&gt;"",(Input!J2488*ScoringModel!$B$4+Input!K2488*ScoringModel!$B$5+Input!L2488*ScoringModel!$B$6+Input!M2488*ScoringModel!$B$7+Input!N2488*ScoringModel!$B$8+Input!O2488*ScoringModel!$B$9+Input!P2488*ScoringModel!$B$10)*0.01,"")</f>
        <v/>
      </c>
      <c r="O2488" s="66" t="str">
        <f>IF(A2488&lt;&gt;"",(Input!Q2488*ScoringModel!$B$14+Input!R2488*ScoringModel!$B$15+Input!S2488*ScoringModel!$B$16+Input!T2488*ScoringModel!$B$17+Input!U2488*ScoringModel!$B$18+Input!V2488*ScoringModel!$B$19+Input!W2488*ScoringModel!$B$20)*0.01,"")</f>
        <v/>
      </c>
      <c r="P2488" s="66" t="str">
        <f>IF(A2488&lt;&gt;"",(Input!X2488*ScoringModel!$B$24+Input!Y2488*ScoringModel!$B$25+Input!Z2488*ScoringModel!$B$26+Input!AA2488*ScoringModel!$B$27+Input!AB2488*ScoringModel!$B$28+Input!AC2488*ScoringModel!$B$29+Input!AD2488*ScoringModel!$B$30)*0.01,"")</f>
        <v/>
      </c>
    </row>
    <row r="2489" spans="1:16" x14ac:dyDescent="0.25">
      <c r="A2489" s="154" t="str">
        <f>IF(Input!A2489&lt;&gt;"",Input!A2489,"")</f>
        <v/>
      </c>
      <c r="B2489" s="154" t="str">
        <f>IF(Input!D2489&lt;&gt;"",CONCATENATE(Input!D2489,", ",Input!C2489),"")</f>
        <v/>
      </c>
      <c r="C2489" s="154" t="str">
        <f>IF(Input!E2489&lt;&gt;"",Input!E2489,"")</f>
        <v/>
      </c>
      <c r="D2489" s="155" t="str">
        <f>IF(Input!F2489&lt;&gt;"",Input!F2489,"")</f>
        <v/>
      </c>
      <c r="E2489" s="154" t="str">
        <f>IF(Input!I2489&lt;&gt;"",CONCATENATE(Input!I2489,", ",LEFT(Input!H2489,1)),"")</f>
        <v/>
      </c>
      <c r="F2489" s="156"/>
      <c r="G2489" s="157" t="str">
        <f t="shared" si="38"/>
        <v/>
      </c>
      <c r="H2489" s="154" t="str">
        <f>IF(A2489&lt;&gt;"",VLOOKUP(G2489,ScoreRanges!$C$4:$E$8,3),"")</f>
        <v/>
      </c>
      <c r="I2489" s="156"/>
      <c r="J2489" s="129" t="str">
        <f>IF(AND(ConversionTable!$F$2&lt;&gt;"",A2489&lt;&gt;""),VLOOKUP(G2489,ConversionTable!B$2:D$402,3),"")</f>
        <v/>
      </c>
      <c r="K2489" s="66" t="str">
        <f>IF(AND(ConversionTable!$F$2&lt;&gt;"",A2489&lt;&gt;""),VLOOKUP(J2489,ConversionTable!I$4:K$7,3),"")</f>
        <v/>
      </c>
      <c r="M2489" s="66" t="str">
        <f>IF(A2489&lt;&gt;"",(Input!AE2489*ScoringModel!$B$11+Input!AF2489*ScoringModel!$B$21+Input!AG2489*ScoringModel!$B$31)*0.01,"")</f>
        <v/>
      </c>
      <c r="N2489" s="66" t="str">
        <f>IF(A2489&lt;&gt;"",(Input!J2489*ScoringModel!$B$4+Input!K2489*ScoringModel!$B$5+Input!L2489*ScoringModel!$B$6+Input!M2489*ScoringModel!$B$7+Input!N2489*ScoringModel!$B$8+Input!O2489*ScoringModel!$B$9+Input!P2489*ScoringModel!$B$10)*0.01,"")</f>
        <v/>
      </c>
      <c r="O2489" s="66" t="str">
        <f>IF(A2489&lt;&gt;"",(Input!Q2489*ScoringModel!$B$14+Input!R2489*ScoringModel!$B$15+Input!S2489*ScoringModel!$B$16+Input!T2489*ScoringModel!$B$17+Input!U2489*ScoringModel!$B$18+Input!V2489*ScoringModel!$B$19+Input!W2489*ScoringModel!$B$20)*0.01,"")</f>
        <v/>
      </c>
      <c r="P2489" s="66" t="str">
        <f>IF(A2489&lt;&gt;"",(Input!X2489*ScoringModel!$B$24+Input!Y2489*ScoringModel!$B$25+Input!Z2489*ScoringModel!$B$26+Input!AA2489*ScoringModel!$B$27+Input!AB2489*ScoringModel!$B$28+Input!AC2489*ScoringModel!$B$29+Input!AD2489*ScoringModel!$B$30)*0.01,"")</f>
        <v/>
      </c>
    </row>
    <row r="2490" spans="1:16" x14ac:dyDescent="0.25">
      <c r="A2490" s="154" t="str">
        <f>IF(Input!A2490&lt;&gt;"",Input!A2490,"")</f>
        <v/>
      </c>
      <c r="B2490" s="154" t="str">
        <f>IF(Input!D2490&lt;&gt;"",CONCATENATE(Input!D2490,", ",Input!C2490),"")</f>
        <v/>
      </c>
      <c r="C2490" s="154" t="str">
        <f>IF(Input!E2490&lt;&gt;"",Input!E2490,"")</f>
        <v/>
      </c>
      <c r="D2490" s="155" t="str">
        <f>IF(Input!F2490&lt;&gt;"",Input!F2490,"")</f>
        <v/>
      </c>
      <c r="E2490" s="154" t="str">
        <f>IF(Input!I2490&lt;&gt;"",CONCATENATE(Input!I2490,", ",LEFT(Input!H2490,1)),"")</f>
        <v/>
      </c>
      <c r="F2490" s="156"/>
      <c r="G2490" s="157" t="str">
        <f t="shared" si="38"/>
        <v/>
      </c>
      <c r="H2490" s="154" t="str">
        <f>IF(A2490&lt;&gt;"",VLOOKUP(G2490,ScoreRanges!$C$4:$E$8,3),"")</f>
        <v/>
      </c>
      <c r="I2490" s="156"/>
      <c r="J2490" s="129" t="str">
        <f>IF(AND(ConversionTable!$F$2&lt;&gt;"",A2490&lt;&gt;""),VLOOKUP(G2490,ConversionTable!B$2:D$402,3),"")</f>
        <v/>
      </c>
      <c r="K2490" s="66" t="str">
        <f>IF(AND(ConversionTable!$F$2&lt;&gt;"",A2490&lt;&gt;""),VLOOKUP(J2490,ConversionTable!I$4:K$7,3),"")</f>
        <v/>
      </c>
      <c r="M2490" s="66" t="str">
        <f>IF(A2490&lt;&gt;"",(Input!AE2490*ScoringModel!$B$11+Input!AF2490*ScoringModel!$B$21+Input!AG2490*ScoringModel!$B$31)*0.01,"")</f>
        <v/>
      </c>
      <c r="N2490" s="66" t="str">
        <f>IF(A2490&lt;&gt;"",(Input!J2490*ScoringModel!$B$4+Input!K2490*ScoringModel!$B$5+Input!L2490*ScoringModel!$B$6+Input!M2490*ScoringModel!$B$7+Input!N2490*ScoringModel!$B$8+Input!O2490*ScoringModel!$B$9+Input!P2490*ScoringModel!$B$10)*0.01,"")</f>
        <v/>
      </c>
      <c r="O2490" s="66" t="str">
        <f>IF(A2490&lt;&gt;"",(Input!Q2490*ScoringModel!$B$14+Input!R2490*ScoringModel!$B$15+Input!S2490*ScoringModel!$B$16+Input!T2490*ScoringModel!$B$17+Input!U2490*ScoringModel!$B$18+Input!V2490*ScoringModel!$B$19+Input!W2490*ScoringModel!$B$20)*0.01,"")</f>
        <v/>
      </c>
      <c r="P2490" s="66" t="str">
        <f>IF(A2490&lt;&gt;"",(Input!X2490*ScoringModel!$B$24+Input!Y2490*ScoringModel!$B$25+Input!Z2490*ScoringModel!$B$26+Input!AA2490*ScoringModel!$B$27+Input!AB2490*ScoringModel!$B$28+Input!AC2490*ScoringModel!$B$29+Input!AD2490*ScoringModel!$B$30)*0.01,"")</f>
        <v/>
      </c>
    </row>
    <row r="2491" spans="1:16" x14ac:dyDescent="0.25">
      <c r="A2491" s="154" t="str">
        <f>IF(Input!A2491&lt;&gt;"",Input!A2491,"")</f>
        <v/>
      </c>
      <c r="B2491" s="154" t="str">
        <f>IF(Input!D2491&lt;&gt;"",CONCATENATE(Input!D2491,", ",Input!C2491),"")</f>
        <v/>
      </c>
      <c r="C2491" s="154" t="str">
        <f>IF(Input!E2491&lt;&gt;"",Input!E2491,"")</f>
        <v/>
      </c>
      <c r="D2491" s="155" t="str">
        <f>IF(Input!F2491&lt;&gt;"",Input!F2491,"")</f>
        <v/>
      </c>
      <c r="E2491" s="154" t="str">
        <f>IF(Input!I2491&lt;&gt;"",CONCATENATE(Input!I2491,", ",LEFT(Input!H2491,1)),"")</f>
        <v/>
      </c>
      <c r="F2491" s="156"/>
      <c r="G2491" s="157" t="str">
        <f t="shared" si="38"/>
        <v/>
      </c>
      <c r="H2491" s="154" t="str">
        <f>IF(A2491&lt;&gt;"",VLOOKUP(G2491,ScoreRanges!$C$4:$E$8,3),"")</f>
        <v/>
      </c>
      <c r="I2491" s="156"/>
      <c r="J2491" s="129" t="str">
        <f>IF(AND(ConversionTable!$F$2&lt;&gt;"",A2491&lt;&gt;""),VLOOKUP(G2491,ConversionTable!B$2:D$402,3),"")</f>
        <v/>
      </c>
      <c r="K2491" s="66" t="str">
        <f>IF(AND(ConversionTable!$F$2&lt;&gt;"",A2491&lt;&gt;""),VLOOKUP(J2491,ConversionTable!I$4:K$7,3),"")</f>
        <v/>
      </c>
      <c r="M2491" s="66" t="str">
        <f>IF(A2491&lt;&gt;"",(Input!AE2491*ScoringModel!$B$11+Input!AF2491*ScoringModel!$B$21+Input!AG2491*ScoringModel!$B$31)*0.01,"")</f>
        <v/>
      </c>
      <c r="N2491" s="66" t="str">
        <f>IF(A2491&lt;&gt;"",(Input!J2491*ScoringModel!$B$4+Input!K2491*ScoringModel!$B$5+Input!L2491*ScoringModel!$B$6+Input!M2491*ScoringModel!$B$7+Input!N2491*ScoringModel!$B$8+Input!O2491*ScoringModel!$B$9+Input!P2491*ScoringModel!$B$10)*0.01,"")</f>
        <v/>
      </c>
      <c r="O2491" s="66" t="str">
        <f>IF(A2491&lt;&gt;"",(Input!Q2491*ScoringModel!$B$14+Input!R2491*ScoringModel!$B$15+Input!S2491*ScoringModel!$B$16+Input!T2491*ScoringModel!$B$17+Input!U2491*ScoringModel!$B$18+Input!V2491*ScoringModel!$B$19+Input!W2491*ScoringModel!$B$20)*0.01,"")</f>
        <v/>
      </c>
      <c r="P2491" s="66" t="str">
        <f>IF(A2491&lt;&gt;"",(Input!X2491*ScoringModel!$B$24+Input!Y2491*ScoringModel!$B$25+Input!Z2491*ScoringModel!$B$26+Input!AA2491*ScoringModel!$B$27+Input!AB2491*ScoringModel!$B$28+Input!AC2491*ScoringModel!$B$29+Input!AD2491*ScoringModel!$B$30)*0.01,"")</f>
        <v/>
      </c>
    </row>
    <row r="2492" spans="1:16" x14ac:dyDescent="0.25">
      <c r="A2492" s="154" t="str">
        <f>IF(Input!A2492&lt;&gt;"",Input!A2492,"")</f>
        <v/>
      </c>
      <c r="B2492" s="154" t="str">
        <f>IF(Input!D2492&lt;&gt;"",CONCATENATE(Input!D2492,", ",Input!C2492),"")</f>
        <v/>
      </c>
      <c r="C2492" s="154" t="str">
        <f>IF(Input!E2492&lt;&gt;"",Input!E2492,"")</f>
        <v/>
      </c>
      <c r="D2492" s="155" t="str">
        <f>IF(Input!F2492&lt;&gt;"",Input!F2492,"")</f>
        <v/>
      </c>
      <c r="E2492" s="154" t="str">
        <f>IF(Input!I2492&lt;&gt;"",CONCATENATE(Input!I2492,", ",LEFT(Input!H2492,1)),"")</f>
        <v/>
      </c>
      <c r="F2492" s="156"/>
      <c r="G2492" s="157" t="str">
        <f t="shared" si="38"/>
        <v/>
      </c>
      <c r="H2492" s="154" t="str">
        <f>IF(A2492&lt;&gt;"",VLOOKUP(G2492,ScoreRanges!$C$4:$E$8,3),"")</f>
        <v/>
      </c>
      <c r="I2492" s="156"/>
      <c r="J2492" s="129" t="str">
        <f>IF(AND(ConversionTable!$F$2&lt;&gt;"",A2492&lt;&gt;""),VLOOKUP(G2492,ConversionTable!B$2:D$402,3),"")</f>
        <v/>
      </c>
      <c r="K2492" s="66" t="str">
        <f>IF(AND(ConversionTable!$F$2&lt;&gt;"",A2492&lt;&gt;""),VLOOKUP(J2492,ConversionTable!I$4:K$7,3),"")</f>
        <v/>
      </c>
      <c r="M2492" s="66" t="str">
        <f>IF(A2492&lt;&gt;"",(Input!AE2492*ScoringModel!$B$11+Input!AF2492*ScoringModel!$B$21+Input!AG2492*ScoringModel!$B$31)*0.01,"")</f>
        <v/>
      </c>
      <c r="N2492" s="66" t="str">
        <f>IF(A2492&lt;&gt;"",(Input!J2492*ScoringModel!$B$4+Input!K2492*ScoringModel!$B$5+Input!L2492*ScoringModel!$B$6+Input!M2492*ScoringModel!$B$7+Input!N2492*ScoringModel!$B$8+Input!O2492*ScoringModel!$B$9+Input!P2492*ScoringModel!$B$10)*0.01,"")</f>
        <v/>
      </c>
      <c r="O2492" s="66" t="str">
        <f>IF(A2492&lt;&gt;"",(Input!Q2492*ScoringModel!$B$14+Input!R2492*ScoringModel!$B$15+Input!S2492*ScoringModel!$B$16+Input!T2492*ScoringModel!$B$17+Input!U2492*ScoringModel!$B$18+Input!V2492*ScoringModel!$B$19+Input!W2492*ScoringModel!$B$20)*0.01,"")</f>
        <v/>
      </c>
      <c r="P2492" s="66" t="str">
        <f>IF(A2492&lt;&gt;"",(Input!X2492*ScoringModel!$B$24+Input!Y2492*ScoringModel!$B$25+Input!Z2492*ScoringModel!$B$26+Input!AA2492*ScoringModel!$B$27+Input!AB2492*ScoringModel!$B$28+Input!AC2492*ScoringModel!$B$29+Input!AD2492*ScoringModel!$B$30)*0.01,"")</f>
        <v/>
      </c>
    </row>
    <row r="2493" spans="1:16" x14ac:dyDescent="0.25">
      <c r="A2493" s="154" t="str">
        <f>IF(Input!A2493&lt;&gt;"",Input!A2493,"")</f>
        <v/>
      </c>
      <c r="B2493" s="154" t="str">
        <f>IF(Input!D2493&lt;&gt;"",CONCATENATE(Input!D2493,", ",Input!C2493),"")</f>
        <v/>
      </c>
      <c r="C2493" s="154" t="str">
        <f>IF(Input!E2493&lt;&gt;"",Input!E2493,"")</f>
        <v/>
      </c>
      <c r="D2493" s="155" t="str">
        <f>IF(Input!F2493&lt;&gt;"",Input!F2493,"")</f>
        <v/>
      </c>
      <c r="E2493" s="154" t="str">
        <f>IF(Input!I2493&lt;&gt;"",CONCATENATE(Input!I2493,", ",LEFT(Input!H2493,1)),"")</f>
        <v/>
      </c>
      <c r="F2493" s="156"/>
      <c r="G2493" s="157" t="str">
        <f t="shared" si="38"/>
        <v/>
      </c>
      <c r="H2493" s="154" t="str">
        <f>IF(A2493&lt;&gt;"",VLOOKUP(G2493,ScoreRanges!$C$4:$E$8,3),"")</f>
        <v/>
      </c>
      <c r="I2493" s="156"/>
      <c r="J2493" s="129" t="str">
        <f>IF(AND(ConversionTable!$F$2&lt;&gt;"",A2493&lt;&gt;""),VLOOKUP(G2493,ConversionTable!B$2:D$402,3),"")</f>
        <v/>
      </c>
      <c r="K2493" s="66" t="str">
        <f>IF(AND(ConversionTable!$F$2&lt;&gt;"",A2493&lt;&gt;""),VLOOKUP(J2493,ConversionTable!I$4:K$7,3),"")</f>
        <v/>
      </c>
      <c r="M2493" s="66" t="str">
        <f>IF(A2493&lt;&gt;"",(Input!AE2493*ScoringModel!$B$11+Input!AF2493*ScoringModel!$B$21+Input!AG2493*ScoringModel!$B$31)*0.01,"")</f>
        <v/>
      </c>
      <c r="N2493" s="66" t="str">
        <f>IF(A2493&lt;&gt;"",(Input!J2493*ScoringModel!$B$4+Input!K2493*ScoringModel!$B$5+Input!L2493*ScoringModel!$B$6+Input!M2493*ScoringModel!$B$7+Input!N2493*ScoringModel!$B$8+Input!O2493*ScoringModel!$B$9+Input!P2493*ScoringModel!$B$10)*0.01,"")</f>
        <v/>
      </c>
      <c r="O2493" s="66" t="str">
        <f>IF(A2493&lt;&gt;"",(Input!Q2493*ScoringModel!$B$14+Input!R2493*ScoringModel!$B$15+Input!S2493*ScoringModel!$B$16+Input!T2493*ScoringModel!$B$17+Input!U2493*ScoringModel!$B$18+Input!V2493*ScoringModel!$B$19+Input!W2493*ScoringModel!$B$20)*0.01,"")</f>
        <v/>
      </c>
      <c r="P2493" s="66" t="str">
        <f>IF(A2493&lt;&gt;"",(Input!X2493*ScoringModel!$B$24+Input!Y2493*ScoringModel!$B$25+Input!Z2493*ScoringModel!$B$26+Input!AA2493*ScoringModel!$B$27+Input!AB2493*ScoringModel!$B$28+Input!AC2493*ScoringModel!$B$29+Input!AD2493*ScoringModel!$B$30)*0.01,"")</f>
        <v/>
      </c>
    </row>
    <row r="2494" spans="1:16" x14ac:dyDescent="0.25">
      <c r="A2494" s="154" t="str">
        <f>IF(Input!A2494&lt;&gt;"",Input!A2494,"")</f>
        <v/>
      </c>
      <c r="B2494" s="154" t="str">
        <f>IF(Input!D2494&lt;&gt;"",CONCATENATE(Input!D2494,", ",Input!C2494),"")</f>
        <v/>
      </c>
      <c r="C2494" s="154" t="str">
        <f>IF(Input!E2494&lt;&gt;"",Input!E2494,"")</f>
        <v/>
      </c>
      <c r="D2494" s="155" t="str">
        <f>IF(Input!F2494&lt;&gt;"",Input!F2494,"")</f>
        <v/>
      </c>
      <c r="E2494" s="154" t="str">
        <f>IF(Input!I2494&lt;&gt;"",CONCATENATE(Input!I2494,", ",LEFT(Input!H2494,1)),"")</f>
        <v/>
      </c>
      <c r="F2494" s="156"/>
      <c r="G2494" s="157" t="str">
        <f t="shared" si="38"/>
        <v/>
      </c>
      <c r="H2494" s="154" t="str">
        <f>IF(A2494&lt;&gt;"",VLOOKUP(G2494,ScoreRanges!$C$4:$E$8,3),"")</f>
        <v/>
      </c>
      <c r="I2494" s="156"/>
      <c r="J2494" s="129" t="str">
        <f>IF(AND(ConversionTable!$F$2&lt;&gt;"",A2494&lt;&gt;""),VLOOKUP(G2494,ConversionTable!B$2:D$402,3),"")</f>
        <v/>
      </c>
      <c r="K2494" s="66" t="str">
        <f>IF(AND(ConversionTable!$F$2&lt;&gt;"",A2494&lt;&gt;""),VLOOKUP(J2494,ConversionTable!I$4:K$7,3),"")</f>
        <v/>
      </c>
      <c r="M2494" s="66" t="str">
        <f>IF(A2494&lt;&gt;"",(Input!AE2494*ScoringModel!$B$11+Input!AF2494*ScoringModel!$B$21+Input!AG2494*ScoringModel!$B$31)*0.01,"")</f>
        <v/>
      </c>
      <c r="N2494" s="66" t="str">
        <f>IF(A2494&lt;&gt;"",(Input!J2494*ScoringModel!$B$4+Input!K2494*ScoringModel!$B$5+Input!L2494*ScoringModel!$B$6+Input!M2494*ScoringModel!$B$7+Input!N2494*ScoringModel!$B$8+Input!O2494*ScoringModel!$B$9+Input!P2494*ScoringModel!$B$10)*0.01,"")</f>
        <v/>
      </c>
      <c r="O2494" s="66" t="str">
        <f>IF(A2494&lt;&gt;"",(Input!Q2494*ScoringModel!$B$14+Input!R2494*ScoringModel!$B$15+Input!S2494*ScoringModel!$B$16+Input!T2494*ScoringModel!$B$17+Input!U2494*ScoringModel!$B$18+Input!V2494*ScoringModel!$B$19+Input!W2494*ScoringModel!$B$20)*0.01,"")</f>
        <v/>
      </c>
      <c r="P2494" s="66" t="str">
        <f>IF(A2494&lt;&gt;"",(Input!X2494*ScoringModel!$B$24+Input!Y2494*ScoringModel!$B$25+Input!Z2494*ScoringModel!$B$26+Input!AA2494*ScoringModel!$B$27+Input!AB2494*ScoringModel!$B$28+Input!AC2494*ScoringModel!$B$29+Input!AD2494*ScoringModel!$B$30)*0.01,"")</f>
        <v/>
      </c>
    </row>
    <row r="2495" spans="1:16" x14ac:dyDescent="0.25">
      <c r="A2495" s="154" t="str">
        <f>IF(Input!A2495&lt;&gt;"",Input!A2495,"")</f>
        <v/>
      </c>
      <c r="B2495" s="154" t="str">
        <f>IF(Input!D2495&lt;&gt;"",CONCATENATE(Input!D2495,", ",Input!C2495),"")</f>
        <v/>
      </c>
      <c r="C2495" s="154" t="str">
        <f>IF(Input!E2495&lt;&gt;"",Input!E2495,"")</f>
        <v/>
      </c>
      <c r="D2495" s="155" t="str">
        <f>IF(Input!F2495&lt;&gt;"",Input!F2495,"")</f>
        <v/>
      </c>
      <c r="E2495" s="154" t="str">
        <f>IF(Input!I2495&lt;&gt;"",CONCATENATE(Input!I2495,", ",LEFT(Input!H2495,1)),"")</f>
        <v/>
      </c>
      <c r="F2495" s="156"/>
      <c r="G2495" s="157" t="str">
        <f t="shared" si="38"/>
        <v/>
      </c>
      <c r="H2495" s="154" t="str">
        <f>IF(A2495&lt;&gt;"",VLOOKUP(G2495,ScoreRanges!$C$4:$E$8,3),"")</f>
        <v/>
      </c>
      <c r="I2495" s="156"/>
      <c r="J2495" s="129" t="str">
        <f>IF(AND(ConversionTable!$F$2&lt;&gt;"",A2495&lt;&gt;""),VLOOKUP(G2495,ConversionTable!B$2:D$402,3),"")</f>
        <v/>
      </c>
      <c r="K2495" s="66" t="str">
        <f>IF(AND(ConversionTable!$F$2&lt;&gt;"",A2495&lt;&gt;""),VLOOKUP(J2495,ConversionTable!I$4:K$7,3),"")</f>
        <v/>
      </c>
      <c r="M2495" s="66" t="str">
        <f>IF(A2495&lt;&gt;"",(Input!AE2495*ScoringModel!$B$11+Input!AF2495*ScoringModel!$B$21+Input!AG2495*ScoringModel!$B$31)*0.01,"")</f>
        <v/>
      </c>
      <c r="N2495" s="66" t="str">
        <f>IF(A2495&lt;&gt;"",(Input!J2495*ScoringModel!$B$4+Input!K2495*ScoringModel!$B$5+Input!L2495*ScoringModel!$B$6+Input!M2495*ScoringModel!$B$7+Input!N2495*ScoringModel!$B$8+Input!O2495*ScoringModel!$B$9+Input!P2495*ScoringModel!$B$10)*0.01,"")</f>
        <v/>
      </c>
      <c r="O2495" s="66" t="str">
        <f>IF(A2495&lt;&gt;"",(Input!Q2495*ScoringModel!$B$14+Input!R2495*ScoringModel!$B$15+Input!S2495*ScoringModel!$B$16+Input!T2495*ScoringModel!$B$17+Input!U2495*ScoringModel!$B$18+Input!V2495*ScoringModel!$B$19+Input!W2495*ScoringModel!$B$20)*0.01,"")</f>
        <v/>
      </c>
      <c r="P2495" s="66" t="str">
        <f>IF(A2495&lt;&gt;"",(Input!X2495*ScoringModel!$B$24+Input!Y2495*ScoringModel!$B$25+Input!Z2495*ScoringModel!$B$26+Input!AA2495*ScoringModel!$B$27+Input!AB2495*ScoringModel!$B$28+Input!AC2495*ScoringModel!$B$29+Input!AD2495*ScoringModel!$B$30)*0.01,"")</f>
        <v/>
      </c>
    </row>
    <row r="2496" spans="1:16" x14ac:dyDescent="0.25">
      <c r="A2496" s="154" t="str">
        <f>IF(Input!A2496&lt;&gt;"",Input!A2496,"")</f>
        <v/>
      </c>
      <c r="B2496" s="154" t="str">
        <f>IF(Input!D2496&lt;&gt;"",CONCATENATE(Input!D2496,", ",Input!C2496),"")</f>
        <v/>
      </c>
      <c r="C2496" s="154" t="str">
        <f>IF(Input!E2496&lt;&gt;"",Input!E2496,"")</f>
        <v/>
      </c>
      <c r="D2496" s="155" t="str">
        <f>IF(Input!F2496&lt;&gt;"",Input!F2496,"")</f>
        <v/>
      </c>
      <c r="E2496" s="154" t="str">
        <f>IF(Input!I2496&lt;&gt;"",CONCATENATE(Input!I2496,", ",LEFT(Input!H2496,1)),"")</f>
        <v/>
      </c>
      <c r="F2496" s="156"/>
      <c r="G2496" s="157" t="str">
        <f t="shared" si="38"/>
        <v/>
      </c>
      <c r="H2496" s="154" t="str">
        <f>IF(A2496&lt;&gt;"",VLOOKUP(G2496,ScoreRanges!$C$4:$E$8,3),"")</f>
        <v/>
      </c>
      <c r="I2496" s="156"/>
      <c r="J2496" s="129" t="str">
        <f>IF(AND(ConversionTable!$F$2&lt;&gt;"",A2496&lt;&gt;""),VLOOKUP(G2496,ConversionTable!B$2:D$402,3),"")</f>
        <v/>
      </c>
      <c r="K2496" s="66" t="str">
        <f>IF(AND(ConversionTable!$F$2&lt;&gt;"",A2496&lt;&gt;""),VLOOKUP(J2496,ConversionTable!I$4:K$7,3),"")</f>
        <v/>
      </c>
      <c r="M2496" s="66" t="str">
        <f>IF(A2496&lt;&gt;"",(Input!AE2496*ScoringModel!$B$11+Input!AF2496*ScoringModel!$B$21+Input!AG2496*ScoringModel!$B$31)*0.01,"")</f>
        <v/>
      </c>
      <c r="N2496" s="66" t="str">
        <f>IF(A2496&lt;&gt;"",(Input!J2496*ScoringModel!$B$4+Input!K2496*ScoringModel!$B$5+Input!L2496*ScoringModel!$B$6+Input!M2496*ScoringModel!$B$7+Input!N2496*ScoringModel!$B$8+Input!O2496*ScoringModel!$B$9+Input!P2496*ScoringModel!$B$10)*0.01,"")</f>
        <v/>
      </c>
      <c r="O2496" s="66" t="str">
        <f>IF(A2496&lt;&gt;"",(Input!Q2496*ScoringModel!$B$14+Input!R2496*ScoringModel!$B$15+Input!S2496*ScoringModel!$B$16+Input!T2496*ScoringModel!$B$17+Input!U2496*ScoringModel!$B$18+Input!V2496*ScoringModel!$B$19+Input!W2496*ScoringModel!$B$20)*0.01,"")</f>
        <v/>
      </c>
      <c r="P2496" s="66" t="str">
        <f>IF(A2496&lt;&gt;"",(Input!X2496*ScoringModel!$B$24+Input!Y2496*ScoringModel!$B$25+Input!Z2496*ScoringModel!$B$26+Input!AA2496*ScoringModel!$B$27+Input!AB2496*ScoringModel!$B$28+Input!AC2496*ScoringModel!$B$29+Input!AD2496*ScoringModel!$B$30)*0.01,"")</f>
        <v/>
      </c>
    </row>
    <row r="2497" spans="1:16" x14ac:dyDescent="0.25">
      <c r="A2497" s="154" t="str">
        <f>IF(Input!A2497&lt;&gt;"",Input!A2497,"")</f>
        <v/>
      </c>
      <c r="B2497" s="154" t="str">
        <f>IF(Input!D2497&lt;&gt;"",CONCATENATE(Input!D2497,", ",Input!C2497),"")</f>
        <v/>
      </c>
      <c r="C2497" s="154" t="str">
        <f>IF(Input!E2497&lt;&gt;"",Input!E2497,"")</f>
        <v/>
      </c>
      <c r="D2497" s="155" t="str">
        <f>IF(Input!F2497&lt;&gt;"",Input!F2497,"")</f>
        <v/>
      </c>
      <c r="E2497" s="154" t="str">
        <f>IF(Input!I2497&lt;&gt;"",CONCATENATE(Input!I2497,", ",LEFT(Input!H2497,1)),"")</f>
        <v/>
      </c>
      <c r="F2497" s="156"/>
      <c r="G2497" s="157" t="str">
        <f t="shared" si="38"/>
        <v/>
      </c>
      <c r="H2497" s="154" t="str">
        <f>IF(A2497&lt;&gt;"",VLOOKUP(G2497,ScoreRanges!$C$4:$E$8,3),"")</f>
        <v/>
      </c>
      <c r="I2497" s="156"/>
      <c r="J2497" s="129" t="str">
        <f>IF(AND(ConversionTable!$F$2&lt;&gt;"",A2497&lt;&gt;""),VLOOKUP(G2497,ConversionTable!B$2:D$402,3),"")</f>
        <v/>
      </c>
      <c r="K2497" s="66" t="str">
        <f>IF(AND(ConversionTable!$F$2&lt;&gt;"",A2497&lt;&gt;""),VLOOKUP(J2497,ConversionTable!I$4:K$7,3),"")</f>
        <v/>
      </c>
      <c r="M2497" s="66" t="str">
        <f>IF(A2497&lt;&gt;"",(Input!AE2497*ScoringModel!$B$11+Input!AF2497*ScoringModel!$B$21+Input!AG2497*ScoringModel!$B$31)*0.01,"")</f>
        <v/>
      </c>
      <c r="N2497" s="66" t="str">
        <f>IF(A2497&lt;&gt;"",(Input!J2497*ScoringModel!$B$4+Input!K2497*ScoringModel!$B$5+Input!L2497*ScoringModel!$B$6+Input!M2497*ScoringModel!$B$7+Input!N2497*ScoringModel!$B$8+Input!O2497*ScoringModel!$B$9+Input!P2497*ScoringModel!$B$10)*0.01,"")</f>
        <v/>
      </c>
      <c r="O2497" s="66" t="str">
        <f>IF(A2497&lt;&gt;"",(Input!Q2497*ScoringModel!$B$14+Input!R2497*ScoringModel!$B$15+Input!S2497*ScoringModel!$B$16+Input!T2497*ScoringModel!$B$17+Input!U2497*ScoringModel!$B$18+Input!V2497*ScoringModel!$B$19+Input!W2497*ScoringModel!$B$20)*0.01,"")</f>
        <v/>
      </c>
      <c r="P2497" s="66" t="str">
        <f>IF(A2497&lt;&gt;"",(Input!X2497*ScoringModel!$B$24+Input!Y2497*ScoringModel!$B$25+Input!Z2497*ScoringModel!$B$26+Input!AA2497*ScoringModel!$B$27+Input!AB2497*ScoringModel!$B$28+Input!AC2497*ScoringModel!$B$29+Input!AD2497*ScoringModel!$B$30)*0.01,"")</f>
        <v/>
      </c>
    </row>
    <row r="2498" spans="1:16" x14ac:dyDescent="0.25">
      <c r="A2498" s="154" t="str">
        <f>IF(Input!A2498&lt;&gt;"",Input!A2498,"")</f>
        <v/>
      </c>
      <c r="B2498" s="154" t="str">
        <f>IF(Input!D2498&lt;&gt;"",CONCATENATE(Input!D2498,", ",Input!C2498),"")</f>
        <v/>
      </c>
      <c r="C2498" s="154" t="str">
        <f>IF(Input!E2498&lt;&gt;"",Input!E2498,"")</f>
        <v/>
      </c>
      <c r="D2498" s="155" t="str">
        <f>IF(Input!F2498&lt;&gt;"",Input!F2498,"")</f>
        <v/>
      </c>
      <c r="E2498" s="154" t="str">
        <f>IF(Input!I2498&lt;&gt;"",CONCATENATE(Input!I2498,", ",LEFT(Input!H2498,1)),"")</f>
        <v/>
      </c>
      <c r="F2498" s="156"/>
      <c r="G2498" s="157" t="str">
        <f t="shared" ref="G2498:G2561" si="39">IF(A2498&lt;&gt;"",SUM(M2498:P2498),"")</f>
        <v/>
      </c>
      <c r="H2498" s="154" t="str">
        <f>IF(A2498&lt;&gt;"",VLOOKUP(G2498,ScoreRanges!$C$4:$E$8,3),"")</f>
        <v/>
      </c>
      <c r="I2498" s="156"/>
      <c r="J2498" s="129" t="str">
        <f>IF(AND(ConversionTable!$F$2&lt;&gt;"",A2498&lt;&gt;""),VLOOKUP(G2498,ConversionTable!B$2:D$402,3),"")</f>
        <v/>
      </c>
      <c r="K2498" s="66" t="str">
        <f>IF(AND(ConversionTable!$F$2&lt;&gt;"",A2498&lt;&gt;""),VLOOKUP(J2498,ConversionTable!I$4:K$7,3),"")</f>
        <v/>
      </c>
      <c r="M2498" s="66" t="str">
        <f>IF(A2498&lt;&gt;"",(Input!AE2498*ScoringModel!$B$11+Input!AF2498*ScoringModel!$B$21+Input!AG2498*ScoringModel!$B$31)*0.01,"")</f>
        <v/>
      </c>
      <c r="N2498" s="66" t="str">
        <f>IF(A2498&lt;&gt;"",(Input!J2498*ScoringModel!$B$4+Input!K2498*ScoringModel!$B$5+Input!L2498*ScoringModel!$B$6+Input!M2498*ScoringModel!$B$7+Input!N2498*ScoringModel!$B$8+Input!O2498*ScoringModel!$B$9+Input!P2498*ScoringModel!$B$10)*0.01,"")</f>
        <v/>
      </c>
      <c r="O2498" s="66" t="str">
        <f>IF(A2498&lt;&gt;"",(Input!Q2498*ScoringModel!$B$14+Input!R2498*ScoringModel!$B$15+Input!S2498*ScoringModel!$B$16+Input!T2498*ScoringModel!$B$17+Input!U2498*ScoringModel!$B$18+Input!V2498*ScoringModel!$B$19+Input!W2498*ScoringModel!$B$20)*0.01,"")</f>
        <v/>
      </c>
      <c r="P2498" s="66" t="str">
        <f>IF(A2498&lt;&gt;"",(Input!X2498*ScoringModel!$B$24+Input!Y2498*ScoringModel!$B$25+Input!Z2498*ScoringModel!$B$26+Input!AA2498*ScoringModel!$B$27+Input!AB2498*ScoringModel!$B$28+Input!AC2498*ScoringModel!$B$29+Input!AD2498*ScoringModel!$B$30)*0.01,"")</f>
        <v/>
      </c>
    </row>
    <row r="2499" spans="1:16" x14ac:dyDescent="0.25">
      <c r="A2499" s="154" t="str">
        <f>IF(Input!A2499&lt;&gt;"",Input!A2499,"")</f>
        <v/>
      </c>
      <c r="B2499" s="154" t="str">
        <f>IF(Input!D2499&lt;&gt;"",CONCATENATE(Input!D2499,", ",Input!C2499),"")</f>
        <v/>
      </c>
      <c r="C2499" s="154" t="str">
        <f>IF(Input!E2499&lt;&gt;"",Input!E2499,"")</f>
        <v/>
      </c>
      <c r="D2499" s="155" t="str">
        <f>IF(Input!F2499&lt;&gt;"",Input!F2499,"")</f>
        <v/>
      </c>
      <c r="E2499" s="154" t="str">
        <f>IF(Input!I2499&lt;&gt;"",CONCATENATE(Input!I2499,", ",LEFT(Input!H2499,1)),"")</f>
        <v/>
      </c>
      <c r="F2499" s="156"/>
      <c r="G2499" s="157" t="str">
        <f t="shared" si="39"/>
        <v/>
      </c>
      <c r="H2499" s="154" t="str">
        <f>IF(A2499&lt;&gt;"",VLOOKUP(G2499,ScoreRanges!$C$4:$E$8,3),"")</f>
        <v/>
      </c>
      <c r="I2499" s="156"/>
      <c r="J2499" s="129" t="str">
        <f>IF(AND(ConversionTable!$F$2&lt;&gt;"",A2499&lt;&gt;""),VLOOKUP(G2499,ConversionTable!B$2:D$402,3),"")</f>
        <v/>
      </c>
      <c r="K2499" s="66" t="str">
        <f>IF(AND(ConversionTable!$F$2&lt;&gt;"",A2499&lt;&gt;""),VLOOKUP(J2499,ConversionTable!I$4:K$7,3),"")</f>
        <v/>
      </c>
      <c r="M2499" s="66" t="str">
        <f>IF(A2499&lt;&gt;"",(Input!AE2499*ScoringModel!$B$11+Input!AF2499*ScoringModel!$B$21+Input!AG2499*ScoringModel!$B$31)*0.01,"")</f>
        <v/>
      </c>
      <c r="N2499" s="66" t="str">
        <f>IF(A2499&lt;&gt;"",(Input!J2499*ScoringModel!$B$4+Input!K2499*ScoringModel!$B$5+Input!L2499*ScoringModel!$B$6+Input!M2499*ScoringModel!$B$7+Input!N2499*ScoringModel!$B$8+Input!O2499*ScoringModel!$B$9+Input!P2499*ScoringModel!$B$10)*0.01,"")</f>
        <v/>
      </c>
      <c r="O2499" s="66" t="str">
        <f>IF(A2499&lt;&gt;"",(Input!Q2499*ScoringModel!$B$14+Input!R2499*ScoringModel!$B$15+Input!S2499*ScoringModel!$B$16+Input!T2499*ScoringModel!$B$17+Input!U2499*ScoringModel!$B$18+Input!V2499*ScoringModel!$B$19+Input!W2499*ScoringModel!$B$20)*0.01,"")</f>
        <v/>
      </c>
      <c r="P2499" s="66" t="str">
        <f>IF(A2499&lt;&gt;"",(Input!X2499*ScoringModel!$B$24+Input!Y2499*ScoringModel!$B$25+Input!Z2499*ScoringModel!$B$26+Input!AA2499*ScoringModel!$B$27+Input!AB2499*ScoringModel!$B$28+Input!AC2499*ScoringModel!$B$29+Input!AD2499*ScoringModel!$B$30)*0.01,"")</f>
        <v/>
      </c>
    </row>
    <row r="2500" spans="1:16" x14ac:dyDescent="0.25">
      <c r="A2500" s="154" t="str">
        <f>IF(Input!A2500&lt;&gt;"",Input!A2500,"")</f>
        <v/>
      </c>
      <c r="B2500" s="154" t="str">
        <f>IF(Input!D2500&lt;&gt;"",CONCATENATE(Input!D2500,", ",Input!C2500),"")</f>
        <v/>
      </c>
      <c r="C2500" s="154" t="str">
        <f>IF(Input!E2500&lt;&gt;"",Input!E2500,"")</f>
        <v/>
      </c>
      <c r="D2500" s="155" t="str">
        <f>IF(Input!F2500&lt;&gt;"",Input!F2500,"")</f>
        <v/>
      </c>
      <c r="E2500" s="154" t="str">
        <f>IF(Input!I2500&lt;&gt;"",CONCATENATE(Input!I2500,", ",LEFT(Input!H2500,1)),"")</f>
        <v/>
      </c>
      <c r="F2500" s="156"/>
      <c r="G2500" s="157" t="str">
        <f t="shared" si="39"/>
        <v/>
      </c>
      <c r="H2500" s="154" t="str">
        <f>IF(A2500&lt;&gt;"",VLOOKUP(G2500,ScoreRanges!$C$4:$E$8,3),"")</f>
        <v/>
      </c>
      <c r="I2500" s="156"/>
      <c r="J2500" s="129" t="str">
        <f>IF(AND(ConversionTable!$F$2&lt;&gt;"",A2500&lt;&gt;""),VLOOKUP(G2500,ConversionTable!B$2:D$402,3),"")</f>
        <v/>
      </c>
      <c r="K2500" s="66" t="str">
        <f>IF(AND(ConversionTable!$F$2&lt;&gt;"",A2500&lt;&gt;""),VLOOKUP(J2500,ConversionTable!I$4:K$7,3),"")</f>
        <v/>
      </c>
      <c r="M2500" s="66" t="str">
        <f>IF(A2500&lt;&gt;"",(Input!AE2500*ScoringModel!$B$11+Input!AF2500*ScoringModel!$B$21+Input!AG2500*ScoringModel!$B$31)*0.01,"")</f>
        <v/>
      </c>
      <c r="N2500" s="66" t="str">
        <f>IF(A2500&lt;&gt;"",(Input!J2500*ScoringModel!$B$4+Input!K2500*ScoringModel!$B$5+Input!L2500*ScoringModel!$B$6+Input!M2500*ScoringModel!$B$7+Input!N2500*ScoringModel!$B$8+Input!O2500*ScoringModel!$B$9+Input!P2500*ScoringModel!$B$10)*0.01,"")</f>
        <v/>
      </c>
      <c r="O2500" s="66" t="str">
        <f>IF(A2500&lt;&gt;"",(Input!Q2500*ScoringModel!$B$14+Input!R2500*ScoringModel!$B$15+Input!S2500*ScoringModel!$B$16+Input!T2500*ScoringModel!$B$17+Input!U2500*ScoringModel!$B$18+Input!V2500*ScoringModel!$B$19+Input!W2500*ScoringModel!$B$20)*0.01,"")</f>
        <v/>
      </c>
      <c r="P2500" s="66" t="str">
        <f>IF(A2500&lt;&gt;"",(Input!X2500*ScoringModel!$B$24+Input!Y2500*ScoringModel!$B$25+Input!Z2500*ScoringModel!$B$26+Input!AA2500*ScoringModel!$B$27+Input!AB2500*ScoringModel!$B$28+Input!AC2500*ScoringModel!$B$29+Input!AD2500*ScoringModel!$B$30)*0.01,"")</f>
        <v/>
      </c>
    </row>
    <row r="2501" spans="1:16" x14ac:dyDescent="0.25">
      <c r="A2501" s="154" t="str">
        <f>IF(Input!A2501&lt;&gt;"",Input!A2501,"")</f>
        <v/>
      </c>
      <c r="B2501" s="154" t="str">
        <f>IF(Input!D2501&lt;&gt;"",CONCATENATE(Input!D2501,", ",Input!C2501),"")</f>
        <v/>
      </c>
      <c r="C2501" s="154" t="str">
        <f>IF(Input!E2501&lt;&gt;"",Input!E2501,"")</f>
        <v/>
      </c>
      <c r="D2501" s="155" t="str">
        <f>IF(Input!F2501&lt;&gt;"",Input!F2501,"")</f>
        <v/>
      </c>
      <c r="E2501" s="154" t="str">
        <f>IF(Input!I2501&lt;&gt;"",CONCATENATE(Input!I2501,", ",LEFT(Input!H2501,1)),"")</f>
        <v/>
      </c>
      <c r="F2501" s="156"/>
      <c r="G2501" s="157" t="str">
        <f t="shared" si="39"/>
        <v/>
      </c>
      <c r="H2501" s="154" t="str">
        <f>IF(A2501&lt;&gt;"",VLOOKUP(G2501,ScoreRanges!$C$4:$E$8,3),"")</f>
        <v/>
      </c>
      <c r="I2501" s="156"/>
      <c r="J2501" s="129" t="str">
        <f>IF(AND(ConversionTable!$F$2&lt;&gt;"",A2501&lt;&gt;""),VLOOKUP(G2501,ConversionTable!B$2:D$402,3),"")</f>
        <v/>
      </c>
      <c r="K2501" s="66" t="str">
        <f>IF(AND(ConversionTable!$F$2&lt;&gt;"",A2501&lt;&gt;""),VLOOKUP(J2501,ConversionTable!I$4:K$7,3),"")</f>
        <v/>
      </c>
      <c r="M2501" s="66" t="str">
        <f>IF(A2501&lt;&gt;"",(Input!AE2501*ScoringModel!$B$11+Input!AF2501*ScoringModel!$B$21+Input!AG2501*ScoringModel!$B$31)*0.01,"")</f>
        <v/>
      </c>
      <c r="N2501" s="66" t="str">
        <f>IF(A2501&lt;&gt;"",(Input!J2501*ScoringModel!$B$4+Input!K2501*ScoringModel!$B$5+Input!L2501*ScoringModel!$B$6+Input!M2501*ScoringModel!$B$7+Input!N2501*ScoringModel!$B$8+Input!O2501*ScoringModel!$B$9+Input!P2501*ScoringModel!$B$10)*0.01,"")</f>
        <v/>
      </c>
      <c r="O2501" s="66" t="str">
        <f>IF(A2501&lt;&gt;"",(Input!Q2501*ScoringModel!$B$14+Input!R2501*ScoringModel!$B$15+Input!S2501*ScoringModel!$B$16+Input!T2501*ScoringModel!$B$17+Input!U2501*ScoringModel!$B$18+Input!V2501*ScoringModel!$B$19+Input!W2501*ScoringModel!$B$20)*0.01,"")</f>
        <v/>
      </c>
      <c r="P2501" s="66" t="str">
        <f>IF(A2501&lt;&gt;"",(Input!X2501*ScoringModel!$B$24+Input!Y2501*ScoringModel!$B$25+Input!Z2501*ScoringModel!$B$26+Input!AA2501*ScoringModel!$B$27+Input!AB2501*ScoringModel!$B$28+Input!AC2501*ScoringModel!$B$29+Input!AD2501*ScoringModel!$B$30)*0.01,"")</f>
        <v/>
      </c>
    </row>
    <row r="2502" spans="1:16" x14ac:dyDescent="0.25">
      <c r="A2502" s="154" t="str">
        <f>IF(Input!A2502&lt;&gt;"",Input!A2502,"")</f>
        <v/>
      </c>
      <c r="B2502" s="154" t="str">
        <f>IF(Input!D2502&lt;&gt;"",CONCATENATE(Input!D2502,", ",Input!C2502),"")</f>
        <v/>
      </c>
      <c r="C2502" s="154" t="str">
        <f>IF(Input!E2502&lt;&gt;"",Input!E2502,"")</f>
        <v/>
      </c>
      <c r="D2502" s="155" t="str">
        <f>IF(Input!F2502&lt;&gt;"",Input!F2502,"")</f>
        <v/>
      </c>
      <c r="E2502" s="154" t="str">
        <f>IF(Input!I2502&lt;&gt;"",CONCATENATE(Input!I2502,", ",LEFT(Input!H2502,1)),"")</f>
        <v/>
      </c>
      <c r="F2502" s="156"/>
      <c r="G2502" s="157" t="str">
        <f t="shared" si="39"/>
        <v/>
      </c>
      <c r="H2502" s="154" t="str">
        <f>IF(A2502&lt;&gt;"",VLOOKUP(G2502,ScoreRanges!$C$4:$E$8,3),"")</f>
        <v/>
      </c>
      <c r="I2502" s="156"/>
      <c r="J2502" s="129" t="str">
        <f>IF(AND(ConversionTable!$F$2&lt;&gt;"",A2502&lt;&gt;""),VLOOKUP(G2502,ConversionTable!B$2:D$402,3),"")</f>
        <v/>
      </c>
      <c r="K2502" s="66" t="str">
        <f>IF(AND(ConversionTable!$F$2&lt;&gt;"",A2502&lt;&gt;""),VLOOKUP(J2502,ConversionTable!I$4:K$7,3),"")</f>
        <v/>
      </c>
      <c r="M2502" s="66" t="str">
        <f>IF(A2502&lt;&gt;"",(Input!AE2502*ScoringModel!$B$11+Input!AF2502*ScoringModel!$B$21+Input!AG2502*ScoringModel!$B$31)*0.01,"")</f>
        <v/>
      </c>
      <c r="N2502" s="66" t="str">
        <f>IF(A2502&lt;&gt;"",(Input!J2502*ScoringModel!$B$4+Input!K2502*ScoringModel!$B$5+Input!L2502*ScoringModel!$B$6+Input!M2502*ScoringModel!$B$7+Input!N2502*ScoringModel!$B$8+Input!O2502*ScoringModel!$B$9+Input!P2502*ScoringModel!$B$10)*0.01,"")</f>
        <v/>
      </c>
      <c r="O2502" s="66" t="str">
        <f>IF(A2502&lt;&gt;"",(Input!Q2502*ScoringModel!$B$14+Input!R2502*ScoringModel!$B$15+Input!S2502*ScoringModel!$B$16+Input!T2502*ScoringModel!$B$17+Input!U2502*ScoringModel!$B$18+Input!V2502*ScoringModel!$B$19+Input!W2502*ScoringModel!$B$20)*0.01,"")</f>
        <v/>
      </c>
      <c r="P2502" s="66" t="str">
        <f>IF(A2502&lt;&gt;"",(Input!X2502*ScoringModel!$B$24+Input!Y2502*ScoringModel!$B$25+Input!Z2502*ScoringModel!$B$26+Input!AA2502*ScoringModel!$B$27+Input!AB2502*ScoringModel!$B$28+Input!AC2502*ScoringModel!$B$29+Input!AD2502*ScoringModel!$B$30)*0.01,"")</f>
        <v/>
      </c>
    </row>
    <row r="2503" spans="1:16" x14ac:dyDescent="0.25">
      <c r="A2503" s="154" t="str">
        <f>IF(Input!A2503&lt;&gt;"",Input!A2503,"")</f>
        <v/>
      </c>
      <c r="B2503" s="154" t="str">
        <f>IF(Input!D2503&lt;&gt;"",CONCATENATE(Input!D2503,", ",Input!C2503),"")</f>
        <v/>
      </c>
      <c r="C2503" s="154" t="str">
        <f>IF(Input!E2503&lt;&gt;"",Input!E2503,"")</f>
        <v/>
      </c>
      <c r="D2503" s="155" t="str">
        <f>IF(Input!F2503&lt;&gt;"",Input!F2503,"")</f>
        <v/>
      </c>
      <c r="E2503" s="154" t="str">
        <f>IF(Input!I2503&lt;&gt;"",CONCATENATE(Input!I2503,", ",LEFT(Input!H2503,1)),"")</f>
        <v/>
      </c>
      <c r="F2503" s="156"/>
      <c r="G2503" s="157" t="str">
        <f t="shared" si="39"/>
        <v/>
      </c>
      <c r="H2503" s="154" t="str">
        <f>IF(A2503&lt;&gt;"",VLOOKUP(G2503,ScoreRanges!$C$4:$E$8,3),"")</f>
        <v/>
      </c>
      <c r="I2503" s="156"/>
      <c r="J2503" s="129" t="str">
        <f>IF(AND(ConversionTable!$F$2&lt;&gt;"",A2503&lt;&gt;""),VLOOKUP(G2503,ConversionTable!B$2:D$402,3),"")</f>
        <v/>
      </c>
      <c r="K2503" s="66" t="str">
        <f>IF(AND(ConversionTable!$F$2&lt;&gt;"",A2503&lt;&gt;""),VLOOKUP(J2503,ConversionTable!I$4:K$7,3),"")</f>
        <v/>
      </c>
      <c r="M2503" s="66" t="str">
        <f>IF(A2503&lt;&gt;"",(Input!AE2503*ScoringModel!$B$11+Input!AF2503*ScoringModel!$B$21+Input!AG2503*ScoringModel!$B$31)*0.01,"")</f>
        <v/>
      </c>
      <c r="N2503" s="66" t="str">
        <f>IF(A2503&lt;&gt;"",(Input!J2503*ScoringModel!$B$4+Input!K2503*ScoringModel!$B$5+Input!L2503*ScoringModel!$B$6+Input!M2503*ScoringModel!$B$7+Input!N2503*ScoringModel!$B$8+Input!O2503*ScoringModel!$B$9+Input!P2503*ScoringModel!$B$10)*0.01,"")</f>
        <v/>
      </c>
      <c r="O2503" s="66" t="str">
        <f>IF(A2503&lt;&gt;"",(Input!Q2503*ScoringModel!$B$14+Input!R2503*ScoringModel!$B$15+Input!S2503*ScoringModel!$B$16+Input!T2503*ScoringModel!$B$17+Input!U2503*ScoringModel!$B$18+Input!V2503*ScoringModel!$B$19+Input!W2503*ScoringModel!$B$20)*0.01,"")</f>
        <v/>
      </c>
      <c r="P2503" s="66" t="str">
        <f>IF(A2503&lt;&gt;"",(Input!X2503*ScoringModel!$B$24+Input!Y2503*ScoringModel!$B$25+Input!Z2503*ScoringModel!$B$26+Input!AA2503*ScoringModel!$B$27+Input!AB2503*ScoringModel!$B$28+Input!AC2503*ScoringModel!$B$29+Input!AD2503*ScoringModel!$B$30)*0.01,"")</f>
        <v/>
      </c>
    </row>
    <row r="2504" spans="1:16" x14ac:dyDescent="0.25">
      <c r="A2504" s="154" t="str">
        <f>IF(Input!A2504&lt;&gt;"",Input!A2504,"")</f>
        <v/>
      </c>
      <c r="B2504" s="154" t="str">
        <f>IF(Input!D2504&lt;&gt;"",CONCATENATE(Input!D2504,", ",Input!C2504),"")</f>
        <v/>
      </c>
      <c r="C2504" s="154" t="str">
        <f>IF(Input!E2504&lt;&gt;"",Input!E2504,"")</f>
        <v/>
      </c>
      <c r="D2504" s="155" t="str">
        <f>IF(Input!F2504&lt;&gt;"",Input!F2504,"")</f>
        <v/>
      </c>
      <c r="E2504" s="154" t="str">
        <f>IF(Input!I2504&lt;&gt;"",CONCATENATE(Input!I2504,", ",LEFT(Input!H2504,1)),"")</f>
        <v/>
      </c>
      <c r="F2504" s="156"/>
      <c r="G2504" s="157" t="str">
        <f t="shared" si="39"/>
        <v/>
      </c>
      <c r="H2504" s="154" t="str">
        <f>IF(A2504&lt;&gt;"",VLOOKUP(G2504,ScoreRanges!$C$4:$E$8,3),"")</f>
        <v/>
      </c>
      <c r="I2504" s="156"/>
      <c r="J2504" s="129" t="str">
        <f>IF(AND(ConversionTable!$F$2&lt;&gt;"",A2504&lt;&gt;""),VLOOKUP(G2504,ConversionTable!B$2:D$402,3),"")</f>
        <v/>
      </c>
      <c r="K2504" s="66" t="str">
        <f>IF(AND(ConversionTable!$F$2&lt;&gt;"",A2504&lt;&gt;""),VLOOKUP(J2504,ConversionTable!I$4:K$7,3),"")</f>
        <v/>
      </c>
      <c r="M2504" s="66" t="str">
        <f>IF(A2504&lt;&gt;"",(Input!AE2504*ScoringModel!$B$11+Input!AF2504*ScoringModel!$B$21+Input!AG2504*ScoringModel!$B$31)*0.01,"")</f>
        <v/>
      </c>
      <c r="N2504" s="66" t="str">
        <f>IF(A2504&lt;&gt;"",(Input!J2504*ScoringModel!$B$4+Input!K2504*ScoringModel!$B$5+Input!L2504*ScoringModel!$B$6+Input!M2504*ScoringModel!$B$7+Input!N2504*ScoringModel!$B$8+Input!O2504*ScoringModel!$B$9+Input!P2504*ScoringModel!$B$10)*0.01,"")</f>
        <v/>
      </c>
      <c r="O2504" s="66" t="str">
        <f>IF(A2504&lt;&gt;"",(Input!Q2504*ScoringModel!$B$14+Input!R2504*ScoringModel!$B$15+Input!S2504*ScoringModel!$B$16+Input!T2504*ScoringModel!$B$17+Input!U2504*ScoringModel!$B$18+Input!V2504*ScoringModel!$B$19+Input!W2504*ScoringModel!$B$20)*0.01,"")</f>
        <v/>
      </c>
      <c r="P2504" s="66" t="str">
        <f>IF(A2504&lt;&gt;"",(Input!X2504*ScoringModel!$B$24+Input!Y2504*ScoringModel!$B$25+Input!Z2504*ScoringModel!$B$26+Input!AA2504*ScoringModel!$B$27+Input!AB2504*ScoringModel!$B$28+Input!AC2504*ScoringModel!$B$29+Input!AD2504*ScoringModel!$B$30)*0.01,"")</f>
        <v/>
      </c>
    </row>
    <row r="2505" spans="1:16" x14ac:dyDescent="0.25">
      <c r="A2505" s="154" t="str">
        <f>IF(Input!A2505&lt;&gt;"",Input!A2505,"")</f>
        <v/>
      </c>
      <c r="B2505" s="154" t="str">
        <f>IF(Input!D2505&lt;&gt;"",CONCATENATE(Input!D2505,", ",Input!C2505),"")</f>
        <v/>
      </c>
      <c r="C2505" s="154" t="str">
        <f>IF(Input!E2505&lt;&gt;"",Input!E2505,"")</f>
        <v/>
      </c>
      <c r="D2505" s="155" t="str">
        <f>IF(Input!F2505&lt;&gt;"",Input!F2505,"")</f>
        <v/>
      </c>
      <c r="E2505" s="154" t="str">
        <f>IF(Input!I2505&lt;&gt;"",CONCATENATE(Input!I2505,", ",LEFT(Input!H2505,1)),"")</f>
        <v/>
      </c>
      <c r="F2505" s="156"/>
      <c r="G2505" s="157" t="str">
        <f t="shared" si="39"/>
        <v/>
      </c>
      <c r="H2505" s="154" t="str">
        <f>IF(A2505&lt;&gt;"",VLOOKUP(G2505,ScoreRanges!$C$4:$E$8,3),"")</f>
        <v/>
      </c>
      <c r="I2505" s="156"/>
      <c r="J2505" s="129" t="str">
        <f>IF(AND(ConversionTable!$F$2&lt;&gt;"",A2505&lt;&gt;""),VLOOKUP(G2505,ConversionTable!B$2:D$402,3),"")</f>
        <v/>
      </c>
      <c r="K2505" s="66" t="str">
        <f>IF(AND(ConversionTable!$F$2&lt;&gt;"",A2505&lt;&gt;""),VLOOKUP(J2505,ConversionTable!I$4:K$7,3),"")</f>
        <v/>
      </c>
      <c r="M2505" s="66" t="str">
        <f>IF(A2505&lt;&gt;"",(Input!AE2505*ScoringModel!$B$11+Input!AF2505*ScoringModel!$B$21+Input!AG2505*ScoringModel!$B$31)*0.01,"")</f>
        <v/>
      </c>
      <c r="N2505" s="66" t="str">
        <f>IF(A2505&lt;&gt;"",(Input!J2505*ScoringModel!$B$4+Input!K2505*ScoringModel!$B$5+Input!L2505*ScoringModel!$B$6+Input!M2505*ScoringModel!$B$7+Input!N2505*ScoringModel!$B$8+Input!O2505*ScoringModel!$B$9+Input!P2505*ScoringModel!$B$10)*0.01,"")</f>
        <v/>
      </c>
      <c r="O2505" s="66" t="str">
        <f>IF(A2505&lt;&gt;"",(Input!Q2505*ScoringModel!$B$14+Input!R2505*ScoringModel!$B$15+Input!S2505*ScoringModel!$B$16+Input!T2505*ScoringModel!$B$17+Input!U2505*ScoringModel!$B$18+Input!V2505*ScoringModel!$B$19+Input!W2505*ScoringModel!$B$20)*0.01,"")</f>
        <v/>
      </c>
      <c r="P2505" s="66" t="str">
        <f>IF(A2505&lt;&gt;"",(Input!X2505*ScoringModel!$B$24+Input!Y2505*ScoringModel!$B$25+Input!Z2505*ScoringModel!$B$26+Input!AA2505*ScoringModel!$B$27+Input!AB2505*ScoringModel!$B$28+Input!AC2505*ScoringModel!$B$29+Input!AD2505*ScoringModel!$B$30)*0.01,"")</f>
        <v/>
      </c>
    </row>
    <row r="2506" spans="1:16" x14ac:dyDescent="0.25">
      <c r="A2506" s="154" t="str">
        <f>IF(Input!A2506&lt;&gt;"",Input!A2506,"")</f>
        <v/>
      </c>
      <c r="B2506" s="154" t="str">
        <f>IF(Input!D2506&lt;&gt;"",CONCATENATE(Input!D2506,", ",Input!C2506),"")</f>
        <v/>
      </c>
      <c r="C2506" s="154" t="str">
        <f>IF(Input!E2506&lt;&gt;"",Input!E2506,"")</f>
        <v/>
      </c>
      <c r="D2506" s="155" t="str">
        <f>IF(Input!F2506&lt;&gt;"",Input!F2506,"")</f>
        <v/>
      </c>
      <c r="E2506" s="154" t="str">
        <f>IF(Input!I2506&lt;&gt;"",CONCATENATE(Input!I2506,", ",LEFT(Input!H2506,1)),"")</f>
        <v/>
      </c>
      <c r="F2506" s="156"/>
      <c r="G2506" s="157" t="str">
        <f t="shared" si="39"/>
        <v/>
      </c>
      <c r="H2506" s="154" t="str">
        <f>IF(A2506&lt;&gt;"",VLOOKUP(G2506,ScoreRanges!$C$4:$E$8,3),"")</f>
        <v/>
      </c>
      <c r="I2506" s="156"/>
      <c r="J2506" s="129" t="str">
        <f>IF(AND(ConversionTable!$F$2&lt;&gt;"",A2506&lt;&gt;""),VLOOKUP(G2506,ConversionTable!B$2:D$402,3),"")</f>
        <v/>
      </c>
      <c r="K2506" s="66" t="str">
        <f>IF(AND(ConversionTable!$F$2&lt;&gt;"",A2506&lt;&gt;""),VLOOKUP(J2506,ConversionTable!I$4:K$7,3),"")</f>
        <v/>
      </c>
      <c r="M2506" s="66" t="str">
        <f>IF(A2506&lt;&gt;"",(Input!AE2506*ScoringModel!$B$11+Input!AF2506*ScoringModel!$B$21+Input!AG2506*ScoringModel!$B$31)*0.01,"")</f>
        <v/>
      </c>
      <c r="N2506" s="66" t="str">
        <f>IF(A2506&lt;&gt;"",(Input!J2506*ScoringModel!$B$4+Input!K2506*ScoringModel!$B$5+Input!L2506*ScoringModel!$B$6+Input!M2506*ScoringModel!$B$7+Input!N2506*ScoringModel!$B$8+Input!O2506*ScoringModel!$B$9+Input!P2506*ScoringModel!$B$10)*0.01,"")</f>
        <v/>
      </c>
      <c r="O2506" s="66" t="str">
        <f>IF(A2506&lt;&gt;"",(Input!Q2506*ScoringModel!$B$14+Input!R2506*ScoringModel!$B$15+Input!S2506*ScoringModel!$B$16+Input!T2506*ScoringModel!$B$17+Input!U2506*ScoringModel!$B$18+Input!V2506*ScoringModel!$B$19+Input!W2506*ScoringModel!$B$20)*0.01,"")</f>
        <v/>
      </c>
      <c r="P2506" s="66" t="str">
        <f>IF(A2506&lt;&gt;"",(Input!X2506*ScoringModel!$B$24+Input!Y2506*ScoringModel!$B$25+Input!Z2506*ScoringModel!$B$26+Input!AA2506*ScoringModel!$B$27+Input!AB2506*ScoringModel!$B$28+Input!AC2506*ScoringModel!$B$29+Input!AD2506*ScoringModel!$B$30)*0.01,"")</f>
        <v/>
      </c>
    </row>
    <row r="2507" spans="1:16" x14ac:dyDescent="0.25">
      <c r="A2507" s="154" t="str">
        <f>IF(Input!A2507&lt;&gt;"",Input!A2507,"")</f>
        <v/>
      </c>
      <c r="B2507" s="154" t="str">
        <f>IF(Input!D2507&lt;&gt;"",CONCATENATE(Input!D2507,", ",Input!C2507),"")</f>
        <v/>
      </c>
      <c r="C2507" s="154" t="str">
        <f>IF(Input!E2507&lt;&gt;"",Input!E2507,"")</f>
        <v/>
      </c>
      <c r="D2507" s="155" t="str">
        <f>IF(Input!F2507&lt;&gt;"",Input!F2507,"")</f>
        <v/>
      </c>
      <c r="E2507" s="154" t="str">
        <f>IF(Input!I2507&lt;&gt;"",CONCATENATE(Input!I2507,", ",LEFT(Input!H2507,1)),"")</f>
        <v/>
      </c>
      <c r="F2507" s="156"/>
      <c r="G2507" s="157" t="str">
        <f t="shared" si="39"/>
        <v/>
      </c>
      <c r="H2507" s="154" t="str">
        <f>IF(A2507&lt;&gt;"",VLOOKUP(G2507,ScoreRanges!$C$4:$E$8,3),"")</f>
        <v/>
      </c>
      <c r="I2507" s="156"/>
      <c r="J2507" s="129" t="str">
        <f>IF(AND(ConversionTable!$F$2&lt;&gt;"",A2507&lt;&gt;""),VLOOKUP(G2507,ConversionTable!B$2:D$402,3),"")</f>
        <v/>
      </c>
      <c r="K2507" s="66" t="str">
        <f>IF(AND(ConversionTable!$F$2&lt;&gt;"",A2507&lt;&gt;""),VLOOKUP(J2507,ConversionTable!I$4:K$7,3),"")</f>
        <v/>
      </c>
      <c r="M2507" s="66" t="str">
        <f>IF(A2507&lt;&gt;"",(Input!AE2507*ScoringModel!$B$11+Input!AF2507*ScoringModel!$B$21+Input!AG2507*ScoringModel!$B$31)*0.01,"")</f>
        <v/>
      </c>
      <c r="N2507" s="66" t="str">
        <f>IF(A2507&lt;&gt;"",(Input!J2507*ScoringModel!$B$4+Input!K2507*ScoringModel!$B$5+Input!L2507*ScoringModel!$B$6+Input!M2507*ScoringModel!$B$7+Input!N2507*ScoringModel!$B$8+Input!O2507*ScoringModel!$B$9+Input!P2507*ScoringModel!$B$10)*0.01,"")</f>
        <v/>
      </c>
      <c r="O2507" s="66" t="str">
        <f>IF(A2507&lt;&gt;"",(Input!Q2507*ScoringModel!$B$14+Input!R2507*ScoringModel!$B$15+Input!S2507*ScoringModel!$B$16+Input!T2507*ScoringModel!$B$17+Input!U2507*ScoringModel!$B$18+Input!V2507*ScoringModel!$B$19+Input!W2507*ScoringModel!$B$20)*0.01,"")</f>
        <v/>
      </c>
      <c r="P2507" s="66" t="str">
        <f>IF(A2507&lt;&gt;"",(Input!X2507*ScoringModel!$B$24+Input!Y2507*ScoringModel!$B$25+Input!Z2507*ScoringModel!$B$26+Input!AA2507*ScoringModel!$B$27+Input!AB2507*ScoringModel!$B$28+Input!AC2507*ScoringModel!$B$29+Input!AD2507*ScoringModel!$B$30)*0.01,"")</f>
        <v/>
      </c>
    </row>
    <row r="2508" spans="1:16" x14ac:dyDescent="0.25">
      <c r="A2508" s="154" t="str">
        <f>IF(Input!A2508&lt;&gt;"",Input!A2508,"")</f>
        <v/>
      </c>
      <c r="B2508" s="154" t="str">
        <f>IF(Input!D2508&lt;&gt;"",CONCATENATE(Input!D2508,", ",Input!C2508),"")</f>
        <v/>
      </c>
      <c r="C2508" s="154" t="str">
        <f>IF(Input!E2508&lt;&gt;"",Input!E2508,"")</f>
        <v/>
      </c>
      <c r="D2508" s="155" t="str">
        <f>IF(Input!F2508&lt;&gt;"",Input!F2508,"")</f>
        <v/>
      </c>
      <c r="E2508" s="154" t="str">
        <f>IF(Input!I2508&lt;&gt;"",CONCATENATE(Input!I2508,", ",LEFT(Input!H2508,1)),"")</f>
        <v/>
      </c>
      <c r="F2508" s="156"/>
      <c r="G2508" s="157" t="str">
        <f t="shared" si="39"/>
        <v/>
      </c>
      <c r="H2508" s="154" t="str">
        <f>IF(A2508&lt;&gt;"",VLOOKUP(G2508,ScoreRanges!$C$4:$E$8,3),"")</f>
        <v/>
      </c>
      <c r="I2508" s="156"/>
      <c r="J2508" s="129" t="str">
        <f>IF(AND(ConversionTable!$F$2&lt;&gt;"",A2508&lt;&gt;""),VLOOKUP(G2508,ConversionTable!B$2:D$402,3),"")</f>
        <v/>
      </c>
      <c r="K2508" s="66" t="str">
        <f>IF(AND(ConversionTable!$F$2&lt;&gt;"",A2508&lt;&gt;""),VLOOKUP(J2508,ConversionTable!I$4:K$7,3),"")</f>
        <v/>
      </c>
      <c r="M2508" s="66" t="str">
        <f>IF(A2508&lt;&gt;"",(Input!AE2508*ScoringModel!$B$11+Input!AF2508*ScoringModel!$B$21+Input!AG2508*ScoringModel!$B$31)*0.01,"")</f>
        <v/>
      </c>
      <c r="N2508" s="66" t="str">
        <f>IF(A2508&lt;&gt;"",(Input!J2508*ScoringModel!$B$4+Input!K2508*ScoringModel!$B$5+Input!L2508*ScoringModel!$B$6+Input!M2508*ScoringModel!$B$7+Input!N2508*ScoringModel!$B$8+Input!O2508*ScoringModel!$B$9+Input!P2508*ScoringModel!$B$10)*0.01,"")</f>
        <v/>
      </c>
      <c r="O2508" s="66" t="str">
        <f>IF(A2508&lt;&gt;"",(Input!Q2508*ScoringModel!$B$14+Input!R2508*ScoringModel!$B$15+Input!S2508*ScoringModel!$B$16+Input!T2508*ScoringModel!$B$17+Input!U2508*ScoringModel!$B$18+Input!V2508*ScoringModel!$B$19+Input!W2508*ScoringModel!$B$20)*0.01,"")</f>
        <v/>
      </c>
      <c r="P2508" s="66" t="str">
        <f>IF(A2508&lt;&gt;"",(Input!X2508*ScoringModel!$B$24+Input!Y2508*ScoringModel!$B$25+Input!Z2508*ScoringModel!$B$26+Input!AA2508*ScoringModel!$B$27+Input!AB2508*ScoringModel!$B$28+Input!AC2508*ScoringModel!$B$29+Input!AD2508*ScoringModel!$B$30)*0.01,"")</f>
        <v/>
      </c>
    </row>
    <row r="2509" spans="1:16" x14ac:dyDescent="0.25">
      <c r="A2509" s="154" t="str">
        <f>IF(Input!A2509&lt;&gt;"",Input!A2509,"")</f>
        <v/>
      </c>
      <c r="B2509" s="154" t="str">
        <f>IF(Input!D2509&lt;&gt;"",CONCATENATE(Input!D2509,", ",Input!C2509),"")</f>
        <v/>
      </c>
      <c r="C2509" s="154" t="str">
        <f>IF(Input!E2509&lt;&gt;"",Input!E2509,"")</f>
        <v/>
      </c>
      <c r="D2509" s="155" t="str">
        <f>IF(Input!F2509&lt;&gt;"",Input!F2509,"")</f>
        <v/>
      </c>
      <c r="E2509" s="154" t="str">
        <f>IF(Input!I2509&lt;&gt;"",CONCATENATE(Input!I2509,", ",LEFT(Input!H2509,1)),"")</f>
        <v/>
      </c>
      <c r="F2509" s="156"/>
      <c r="G2509" s="157" t="str">
        <f t="shared" si="39"/>
        <v/>
      </c>
      <c r="H2509" s="154" t="str">
        <f>IF(A2509&lt;&gt;"",VLOOKUP(G2509,ScoreRanges!$C$4:$E$8,3),"")</f>
        <v/>
      </c>
      <c r="I2509" s="156"/>
      <c r="J2509" s="129" t="str">
        <f>IF(AND(ConversionTable!$F$2&lt;&gt;"",A2509&lt;&gt;""),VLOOKUP(G2509,ConversionTable!B$2:D$402,3),"")</f>
        <v/>
      </c>
      <c r="K2509" s="66" t="str">
        <f>IF(AND(ConversionTable!$F$2&lt;&gt;"",A2509&lt;&gt;""),VLOOKUP(J2509,ConversionTable!I$4:K$7,3),"")</f>
        <v/>
      </c>
      <c r="M2509" s="66" t="str">
        <f>IF(A2509&lt;&gt;"",(Input!AE2509*ScoringModel!$B$11+Input!AF2509*ScoringModel!$B$21+Input!AG2509*ScoringModel!$B$31)*0.01,"")</f>
        <v/>
      </c>
      <c r="N2509" s="66" t="str">
        <f>IF(A2509&lt;&gt;"",(Input!J2509*ScoringModel!$B$4+Input!K2509*ScoringModel!$B$5+Input!L2509*ScoringModel!$B$6+Input!M2509*ScoringModel!$B$7+Input!N2509*ScoringModel!$B$8+Input!O2509*ScoringModel!$B$9+Input!P2509*ScoringModel!$B$10)*0.01,"")</f>
        <v/>
      </c>
      <c r="O2509" s="66" t="str">
        <f>IF(A2509&lt;&gt;"",(Input!Q2509*ScoringModel!$B$14+Input!R2509*ScoringModel!$B$15+Input!S2509*ScoringModel!$B$16+Input!T2509*ScoringModel!$B$17+Input!U2509*ScoringModel!$B$18+Input!V2509*ScoringModel!$B$19+Input!W2509*ScoringModel!$B$20)*0.01,"")</f>
        <v/>
      </c>
      <c r="P2509" s="66" t="str">
        <f>IF(A2509&lt;&gt;"",(Input!X2509*ScoringModel!$B$24+Input!Y2509*ScoringModel!$B$25+Input!Z2509*ScoringModel!$B$26+Input!AA2509*ScoringModel!$B$27+Input!AB2509*ScoringModel!$B$28+Input!AC2509*ScoringModel!$B$29+Input!AD2509*ScoringModel!$B$30)*0.01,"")</f>
        <v/>
      </c>
    </row>
    <row r="2510" spans="1:16" x14ac:dyDescent="0.25">
      <c r="A2510" s="154" t="str">
        <f>IF(Input!A2510&lt;&gt;"",Input!A2510,"")</f>
        <v/>
      </c>
      <c r="B2510" s="154" t="str">
        <f>IF(Input!D2510&lt;&gt;"",CONCATENATE(Input!D2510,", ",Input!C2510),"")</f>
        <v/>
      </c>
      <c r="C2510" s="154" t="str">
        <f>IF(Input!E2510&lt;&gt;"",Input!E2510,"")</f>
        <v/>
      </c>
      <c r="D2510" s="155" t="str">
        <f>IF(Input!F2510&lt;&gt;"",Input!F2510,"")</f>
        <v/>
      </c>
      <c r="E2510" s="154" t="str">
        <f>IF(Input!I2510&lt;&gt;"",CONCATENATE(Input!I2510,", ",LEFT(Input!H2510,1)),"")</f>
        <v/>
      </c>
      <c r="F2510" s="156"/>
      <c r="G2510" s="157" t="str">
        <f t="shared" si="39"/>
        <v/>
      </c>
      <c r="H2510" s="154" t="str">
        <f>IF(A2510&lt;&gt;"",VLOOKUP(G2510,ScoreRanges!$C$4:$E$8,3),"")</f>
        <v/>
      </c>
      <c r="I2510" s="156"/>
      <c r="J2510" s="129" t="str">
        <f>IF(AND(ConversionTable!$F$2&lt;&gt;"",A2510&lt;&gt;""),VLOOKUP(G2510,ConversionTable!B$2:D$402,3),"")</f>
        <v/>
      </c>
      <c r="K2510" s="66" t="str">
        <f>IF(AND(ConversionTable!$F$2&lt;&gt;"",A2510&lt;&gt;""),VLOOKUP(J2510,ConversionTable!I$4:K$7,3),"")</f>
        <v/>
      </c>
      <c r="M2510" s="66" t="str">
        <f>IF(A2510&lt;&gt;"",(Input!AE2510*ScoringModel!$B$11+Input!AF2510*ScoringModel!$B$21+Input!AG2510*ScoringModel!$B$31)*0.01,"")</f>
        <v/>
      </c>
      <c r="N2510" s="66" t="str">
        <f>IF(A2510&lt;&gt;"",(Input!J2510*ScoringModel!$B$4+Input!K2510*ScoringModel!$B$5+Input!L2510*ScoringModel!$B$6+Input!M2510*ScoringModel!$B$7+Input!N2510*ScoringModel!$B$8+Input!O2510*ScoringModel!$B$9+Input!P2510*ScoringModel!$B$10)*0.01,"")</f>
        <v/>
      </c>
      <c r="O2510" s="66" t="str">
        <f>IF(A2510&lt;&gt;"",(Input!Q2510*ScoringModel!$B$14+Input!R2510*ScoringModel!$B$15+Input!S2510*ScoringModel!$B$16+Input!T2510*ScoringModel!$B$17+Input!U2510*ScoringModel!$B$18+Input!V2510*ScoringModel!$B$19+Input!W2510*ScoringModel!$B$20)*0.01,"")</f>
        <v/>
      </c>
      <c r="P2510" s="66" t="str">
        <f>IF(A2510&lt;&gt;"",(Input!X2510*ScoringModel!$B$24+Input!Y2510*ScoringModel!$B$25+Input!Z2510*ScoringModel!$B$26+Input!AA2510*ScoringModel!$B$27+Input!AB2510*ScoringModel!$B$28+Input!AC2510*ScoringModel!$B$29+Input!AD2510*ScoringModel!$B$30)*0.01,"")</f>
        <v/>
      </c>
    </row>
    <row r="2511" spans="1:16" x14ac:dyDescent="0.25">
      <c r="A2511" s="154" t="str">
        <f>IF(Input!A2511&lt;&gt;"",Input!A2511,"")</f>
        <v/>
      </c>
      <c r="B2511" s="154" t="str">
        <f>IF(Input!D2511&lt;&gt;"",CONCATENATE(Input!D2511,", ",Input!C2511),"")</f>
        <v/>
      </c>
      <c r="C2511" s="154" t="str">
        <f>IF(Input!E2511&lt;&gt;"",Input!E2511,"")</f>
        <v/>
      </c>
      <c r="D2511" s="155" t="str">
        <f>IF(Input!F2511&lt;&gt;"",Input!F2511,"")</f>
        <v/>
      </c>
      <c r="E2511" s="154" t="str">
        <f>IF(Input!I2511&lt;&gt;"",CONCATENATE(Input!I2511,", ",LEFT(Input!H2511,1)),"")</f>
        <v/>
      </c>
      <c r="F2511" s="156"/>
      <c r="G2511" s="157" t="str">
        <f t="shared" si="39"/>
        <v/>
      </c>
      <c r="H2511" s="154" t="str">
        <f>IF(A2511&lt;&gt;"",VLOOKUP(G2511,ScoreRanges!$C$4:$E$8,3),"")</f>
        <v/>
      </c>
      <c r="I2511" s="156"/>
      <c r="J2511" s="129" t="str">
        <f>IF(AND(ConversionTable!$F$2&lt;&gt;"",A2511&lt;&gt;""),VLOOKUP(G2511,ConversionTable!B$2:D$402,3),"")</f>
        <v/>
      </c>
      <c r="K2511" s="66" t="str">
        <f>IF(AND(ConversionTable!$F$2&lt;&gt;"",A2511&lt;&gt;""),VLOOKUP(J2511,ConversionTable!I$4:K$7,3),"")</f>
        <v/>
      </c>
      <c r="M2511" s="66" t="str">
        <f>IF(A2511&lt;&gt;"",(Input!AE2511*ScoringModel!$B$11+Input!AF2511*ScoringModel!$B$21+Input!AG2511*ScoringModel!$B$31)*0.01,"")</f>
        <v/>
      </c>
      <c r="N2511" s="66" t="str">
        <f>IF(A2511&lt;&gt;"",(Input!J2511*ScoringModel!$B$4+Input!K2511*ScoringModel!$B$5+Input!L2511*ScoringModel!$B$6+Input!M2511*ScoringModel!$B$7+Input!N2511*ScoringModel!$B$8+Input!O2511*ScoringModel!$B$9+Input!P2511*ScoringModel!$B$10)*0.01,"")</f>
        <v/>
      </c>
      <c r="O2511" s="66" t="str">
        <f>IF(A2511&lt;&gt;"",(Input!Q2511*ScoringModel!$B$14+Input!R2511*ScoringModel!$B$15+Input!S2511*ScoringModel!$B$16+Input!T2511*ScoringModel!$B$17+Input!U2511*ScoringModel!$B$18+Input!V2511*ScoringModel!$B$19+Input!W2511*ScoringModel!$B$20)*0.01,"")</f>
        <v/>
      </c>
      <c r="P2511" s="66" t="str">
        <f>IF(A2511&lt;&gt;"",(Input!X2511*ScoringModel!$B$24+Input!Y2511*ScoringModel!$B$25+Input!Z2511*ScoringModel!$B$26+Input!AA2511*ScoringModel!$B$27+Input!AB2511*ScoringModel!$B$28+Input!AC2511*ScoringModel!$B$29+Input!AD2511*ScoringModel!$B$30)*0.01,"")</f>
        <v/>
      </c>
    </row>
    <row r="2512" spans="1:16" x14ac:dyDescent="0.25">
      <c r="A2512" s="154" t="str">
        <f>IF(Input!A2512&lt;&gt;"",Input!A2512,"")</f>
        <v/>
      </c>
      <c r="B2512" s="154" t="str">
        <f>IF(Input!D2512&lt;&gt;"",CONCATENATE(Input!D2512,", ",Input!C2512),"")</f>
        <v/>
      </c>
      <c r="C2512" s="154" t="str">
        <f>IF(Input!E2512&lt;&gt;"",Input!E2512,"")</f>
        <v/>
      </c>
      <c r="D2512" s="155" t="str">
        <f>IF(Input!F2512&lt;&gt;"",Input!F2512,"")</f>
        <v/>
      </c>
      <c r="E2512" s="154" t="str">
        <f>IF(Input!I2512&lt;&gt;"",CONCATENATE(Input!I2512,", ",LEFT(Input!H2512,1)),"")</f>
        <v/>
      </c>
      <c r="F2512" s="156"/>
      <c r="G2512" s="157" t="str">
        <f t="shared" si="39"/>
        <v/>
      </c>
      <c r="H2512" s="154" t="str">
        <f>IF(A2512&lt;&gt;"",VLOOKUP(G2512,ScoreRanges!$C$4:$E$8,3),"")</f>
        <v/>
      </c>
      <c r="I2512" s="156"/>
      <c r="J2512" s="129" t="str">
        <f>IF(AND(ConversionTable!$F$2&lt;&gt;"",A2512&lt;&gt;""),VLOOKUP(G2512,ConversionTable!B$2:D$402,3),"")</f>
        <v/>
      </c>
      <c r="K2512" s="66" t="str">
        <f>IF(AND(ConversionTable!$F$2&lt;&gt;"",A2512&lt;&gt;""),VLOOKUP(J2512,ConversionTable!I$4:K$7,3),"")</f>
        <v/>
      </c>
      <c r="M2512" s="66" t="str">
        <f>IF(A2512&lt;&gt;"",(Input!AE2512*ScoringModel!$B$11+Input!AF2512*ScoringModel!$B$21+Input!AG2512*ScoringModel!$B$31)*0.01,"")</f>
        <v/>
      </c>
      <c r="N2512" s="66" t="str">
        <f>IF(A2512&lt;&gt;"",(Input!J2512*ScoringModel!$B$4+Input!K2512*ScoringModel!$B$5+Input!L2512*ScoringModel!$B$6+Input!M2512*ScoringModel!$B$7+Input!N2512*ScoringModel!$B$8+Input!O2512*ScoringModel!$B$9+Input!P2512*ScoringModel!$B$10)*0.01,"")</f>
        <v/>
      </c>
      <c r="O2512" s="66" t="str">
        <f>IF(A2512&lt;&gt;"",(Input!Q2512*ScoringModel!$B$14+Input!R2512*ScoringModel!$B$15+Input!S2512*ScoringModel!$B$16+Input!T2512*ScoringModel!$B$17+Input!U2512*ScoringModel!$B$18+Input!V2512*ScoringModel!$B$19+Input!W2512*ScoringModel!$B$20)*0.01,"")</f>
        <v/>
      </c>
      <c r="P2512" s="66" t="str">
        <f>IF(A2512&lt;&gt;"",(Input!X2512*ScoringModel!$B$24+Input!Y2512*ScoringModel!$B$25+Input!Z2512*ScoringModel!$B$26+Input!AA2512*ScoringModel!$B$27+Input!AB2512*ScoringModel!$B$28+Input!AC2512*ScoringModel!$B$29+Input!AD2512*ScoringModel!$B$30)*0.01,"")</f>
        <v/>
      </c>
    </row>
    <row r="2513" spans="1:16" x14ac:dyDescent="0.25">
      <c r="A2513" s="154" t="str">
        <f>IF(Input!A2513&lt;&gt;"",Input!A2513,"")</f>
        <v/>
      </c>
      <c r="B2513" s="154" t="str">
        <f>IF(Input!D2513&lt;&gt;"",CONCATENATE(Input!D2513,", ",Input!C2513),"")</f>
        <v/>
      </c>
      <c r="C2513" s="154" t="str">
        <f>IF(Input!E2513&lt;&gt;"",Input!E2513,"")</f>
        <v/>
      </c>
      <c r="D2513" s="155" t="str">
        <f>IF(Input!F2513&lt;&gt;"",Input!F2513,"")</f>
        <v/>
      </c>
      <c r="E2513" s="154" t="str">
        <f>IF(Input!I2513&lt;&gt;"",CONCATENATE(Input!I2513,", ",LEFT(Input!H2513,1)),"")</f>
        <v/>
      </c>
      <c r="F2513" s="156"/>
      <c r="G2513" s="157" t="str">
        <f t="shared" si="39"/>
        <v/>
      </c>
      <c r="H2513" s="154" t="str">
        <f>IF(A2513&lt;&gt;"",VLOOKUP(G2513,ScoreRanges!$C$4:$E$8,3),"")</f>
        <v/>
      </c>
      <c r="I2513" s="156"/>
      <c r="J2513" s="129" t="str">
        <f>IF(AND(ConversionTable!$F$2&lt;&gt;"",A2513&lt;&gt;""),VLOOKUP(G2513,ConversionTable!B$2:D$402,3),"")</f>
        <v/>
      </c>
      <c r="K2513" s="66" t="str">
        <f>IF(AND(ConversionTable!$F$2&lt;&gt;"",A2513&lt;&gt;""),VLOOKUP(J2513,ConversionTable!I$4:K$7,3),"")</f>
        <v/>
      </c>
      <c r="M2513" s="66" t="str">
        <f>IF(A2513&lt;&gt;"",(Input!AE2513*ScoringModel!$B$11+Input!AF2513*ScoringModel!$B$21+Input!AG2513*ScoringModel!$B$31)*0.01,"")</f>
        <v/>
      </c>
      <c r="N2513" s="66" t="str">
        <f>IF(A2513&lt;&gt;"",(Input!J2513*ScoringModel!$B$4+Input!K2513*ScoringModel!$B$5+Input!L2513*ScoringModel!$B$6+Input!M2513*ScoringModel!$B$7+Input!N2513*ScoringModel!$B$8+Input!O2513*ScoringModel!$B$9+Input!P2513*ScoringModel!$B$10)*0.01,"")</f>
        <v/>
      </c>
      <c r="O2513" s="66" t="str">
        <f>IF(A2513&lt;&gt;"",(Input!Q2513*ScoringModel!$B$14+Input!R2513*ScoringModel!$B$15+Input!S2513*ScoringModel!$B$16+Input!T2513*ScoringModel!$B$17+Input!U2513*ScoringModel!$B$18+Input!V2513*ScoringModel!$B$19+Input!W2513*ScoringModel!$B$20)*0.01,"")</f>
        <v/>
      </c>
      <c r="P2513" s="66" t="str">
        <f>IF(A2513&lt;&gt;"",(Input!X2513*ScoringModel!$B$24+Input!Y2513*ScoringModel!$B$25+Input!Z2513*ScoringModel!$B$26+Input!AA2513*ScoringModel!$B$27+Input!AB2513*ScoringModel!$B$28+Input!AC2513*ScoringModel!$B$29+Input!AD2513*ScoringModel!$B$30)*0.01,"")</f>
        <v/>
      </c>
    </row>
    <row r="2514" spans="1:16" x14ac:dyDescent="0.25">
      <c r="A2514" s="154" t="str">
        <f>IF(Input!A2514&lt;&gt;"",Input!A2514,"")</f>
        <v/>
      </c>
      <c r="B2514" s="154" t="str">
        <f>IF(Input!D2514&lt;&gt;"",CONCATENATE(Input!D2514,", ",Input!C2514),"")</f>
        <v/>
      </c>
      <c r="C2514" s="154" t="str">
        <f>IF(Input!E2514&lt;&gt;"",Input!E2514,"")</f>
        <v/>
      </c>
      <c r="D2514" s="155" t="str">
        <f>IF(Input!F2514&lt;&gt;"",Input!F2514,"")</f>
        <v/>
      </c>
      <c r="E2514" s="154" t="str">
        <f>IF(Input!I2514&lt;&gt;"",CONCATENATE(Input!I2514,", ",LEFT(Input!H2514,1)),"")</f>
        <v/>
      </c>
      <c r="F2514" s="156"/>
      <c r="G2514" s="157" t="str">
        <f t="shared" si="39"/>
        <v/>
      </c>
      <c r="H2514" s="154" t="str">
        <f>IF(A2514&lt;&gt;"",VLOOKUP(G2514,ScoreRanges!$C$4:$E$8,3),"")</f>
        <v/>
      </c>
      <c r="I2514" s="156"/>
      <c r="J2514" s="129" t="str">
        <f>IF(AND(ConversionTable!$F$2&lt;&gt;"",A2514&lt;&gt;""),VLOOKUP(G2514,ConversionTable!B$2:D$402,3),"")</f>
        <v/>
      </c>
      <c r="K2514" s="66" t="str">
        <f>IF(AND(ConversionTable!$F$2&lt;&gt;"",A2514&lt;&gt;""),VLOOKUP(J2514,ConversionTable!I$4:K$7,3),"")</f>
        <v/>
      </c>
      <c r="M2514" s="66" t="str">
        <f>IF(A2514&lt;&gt;"",(Input!AE2514*ScoringModel!$B$11+Input!AF2514*ScoringModel!$B$21+Input!AG2514*ScoringModel!$B$31)*0.01,"")</f>
        <v/>
      </c>
      <c r="N2514" s="66" t="str">
        <f>IF(A2514&lt;&gt;"",(Input!J2514*ScoringModel!$B$4+Input!K2514*ScoringModel!$B$5+Input!L2514*ScoringModel!$B$6+Input!M2514*ScoringModel!$B$7+Input!N2514*ScoringModel!$B$8+Input!O2514*ScoringModel!$B$9+Input!P2514*ScoringModel!$B$10)*0.01,"")</f>
        <v/>
      </c>
      <c r="O2514" s="66" t="str">
        <f>IF(A2514&lt;&gt;"",(Input!Q2514*ScoringModel!$B$14+Input!R2514*ScoringModel!$B$15+Input!S2514*ScoringModel!$B$16+Input!T2514*ScoringModel!$B$17+Input!U2514*ScoringModel!$B$18+Input!V2514*ScoringModel!$B$19+Input!W2514*ScoringModel!$B$20)*0.01,"")</f>
        <v/>
      </c>
      <c r="P2514" s="66" t="str">
        <f>IF(A2514&lt;&gt;"",(Input!X2514*ScoringModel!$B$24+Input!Y2514*ScoringModel!$B$25+Input!Z2514*ScoringModel!$B$26+Input!AA2514*ScoringModel!$B$27+Input!AB2514*ScoringModel!$B$28+Input!AC2514*ScoringModel!$B$29+Input!AD2514*ScoringModel!$B$30)*0.01,"")</f>
        <v/>
      </c>
    </row>
    <row r="2515" spans="1:16" x14ac:dyDescent="0.25">
      <c r="A2515" s="154" t="str">
        <f>IF(Input!A2515&lt;&gt;"",Input!A2515,"")</f>
        <v/>
      </c>
      <c r="B2515" s="154" t="str">
        <f>IF(Input!D2515&lt;&gt;"",CONCATENATE(Input!D2515,", ",Input!C2515),"")</f>
        <v/>
      </c>
      <c r="C2515" s="154" t="str">
        <f>IF(Input!E2515&lt;&gt;"",Input!E2515,"")</f>
        <v/>
      </c>
      <c r="D2515" s="155" t="str">
        <f>IF(Input!F2515&lt;&gt;"",Input!F2515,"")</f>
        <v/>
      </c>
      <c r="E2515" s="154" t="str">
        <f>IF(Input!I2515&lt;&gt;"",CONCATENATE(Input!I2515,", ",LEFT(Input!H2515,1)),"")</f>
        <v/>
      </c>
      <c r="F2515" s="156"/>
      <c r="G2515" s="157" t="str">
        <f t="shared" si="39"/>
        <v/>
      </c>
      <c r="H2515" s="154" t="str">
        <f>IF(A2515&lt;&gt;"",VLOOKUP(G2515,ScoreRanges!$C$4:$E$8,3),"")</f>
        <v/>
      </c>
      <c r="I2515" s="156"/>
      <c r="J2515" s="129" t="str">
        <f>IF(AND(ConversionTable!$F$2&lt;&gt;"",A2515&lt;&gt;""),VLOOKUP(G2515,ConversionTable!B$2:D$402,3),"")</f>
        <v/>
      </c>
      <c r="K2515" s="66" t="str">
        <f>IF(AND(ConversionTable!$F$2&lt;&gt;"",A2515&lt;&gt;""),VLOOKUP(J2515,ConversionTable!I$4:K$7,3),"")</f>
        <v/>
      </c>
      <c r="M2515" s="66" t="str">
        <f>IF(A2515&lt;&gt;"",(Input!AE2515*ScoringModel!$B$11+Input!AF2515*ScoringModel!$B$21+Input!AG2515*ScoringModel!$B$31)*0.01,"")</f>
        <v/>
      </c>
      <c r="N2515" s="66" t="str">
        <f>IF(A2515&lt;&gt;"",(Input!J2515*ScoringModel!$B$4+Input!K2515*ScoringModel!$B$5+Input!L2515*ScoringModel!$B$6+Input!M2515*ScoringModel!$B$7+Input!N2515*ScoringModel!$B$8+Input!O2515*ScoringModel!$B$9+Input!P2515*ScoringModel!$B$10)*0.01,"")</f>
        <v/>
      </c>
      <c r="O2515" s="66" t="str">
        <f>IF(A2515&lt;&gt;"",(Input!Q2515*ScoringModel!$B$14+Input!R2515*ScoringModel!$B$15+Input!S2515*ScoringModel!$B$16+Input!T2515*ScoringModel!$B$17+Input!U2515*ScoringModel!$B$18+Input!V2515*ScoringModel!$B$19+Input!W2515*ScoringModel!$B$20)*0.01,"")</f>
        <v/>
      </c>
      <c r="P2515" s="66" t="str">
        <f>IF(A2515&lt;&gt;"",(Input!X2515*ScoringModel!$B$24+Input!Y2515*ScoringModel!$B$25+Input!Z2515*ScoringModel!$B$26+Input!AA2515*ScoringModel!$B$27+Input!AB2515*ScoringModel!$B$28+Input!AC2515*ScoringModel!$B$29+Input!AD2515*ScoringModel!$B$30)*0.01,"")</f>
        <v/>
      </c>
    </row>
    <row r="2516" spans="1:16" x14ac:dyDescent="0.25">
      <c r="A2516" s="154" t="str">
        <f>IF(Input!A2516&lt;&gt;"",Input!A2516,"")</f>
        <v/>
      </c>
      <c r="B2516" s="154" t="str">
        <f>IF(Input!D2516&lt;&gt;"",CONCATENATE(Input!D2516,", ",Input!C2516),"")</f>
        <v/>
      </c>
      <c r="C2516" s="154" t="str">
        <f>IF(Input!E2516&lt;&gt;"",Input!E2516,"")</f>
        <v/>
      </c>
      <c r="D2516" s="155" t="str">
        <f>IF(Input!F2516&lt;&gt;"",Input!F2516,"")</f>
        <v/>
      </c>
      <c r="E2516" s="154" t="str">
        <f>IF(Input!I2516&lt;&gt;"",CONCATENATE(Input!I2516,", ",LEFT(Input!H2516,1)),"")</f>
        <v/>
      </c>
      <c r="F2516" s="156"/>
      <c r="G2516" s="157" t="str">
        <f t="shared" si="39"/>
        <v/>
      </c>
      <c r="H2516" s="154" t="str">
        <f>IF(A2516&lt;&gt;"",VLOOKUP(G2516,ScoreRanges!$C$4:$E$8,3),"")</f>
        <v/>
      </c>
      <c r="I2516" s="156"/>
      <c r="J2516" s="129" t="str">
        <f>IF(AND(ConversionTable!$F$2&lt;&gt;"",A2516&lt;&gt;""),VLOOKUP(G2516,ConversionTable!B$2:D$402,3),"")</f>
        <v/>
      </c>
      <c r="K2516" s="66" t="str">
        <f>IF(AND(ConversionTable!$F$2&lt;&gt;"",A2516&lt;&gt;""),VLOOKUP(J2516,ConversionTable!I$4:K$7,3),"")</f>
        <v/>
      </c>
      <c r="M2516" s="66" t="str">
        <f>IF(A2516&lt;&gt;"",(Input!AE2516*ScoringModel!$B$11+Input!AF2516*ScoringModel!$B$21+Input!AG2516*ScoringModel!$B$31)*0.01,"")</f>
        <v/>
      </c>
      <c r="N2516" s="66" t="str">
        <f>IF(A2516&lt;&gt;"",(Input!J2516*ScoringModel!$B$4+Input!K2516*ScoringModel!$B$5+Input!L2516*ScoringModel!$B$6+Input!M2516*ScoringModel!$B$7+Input!N2516*ScoringModel!$B$8+Input!O2516*ScoringModel!$B$9+Input!P2516*ScoringModel!$B$10)*0.01,"")</f>
        <v/>
      </c>
      <c r="O2516" s="66" t="str">
        <f>IF(A2516&lt;&gt;"",(Input!Q2516*ScoringModel!$B$14+Input!R2516*ScoringModel!$B$15+Input!S2516*ScoringModel!$B$16+Input!T2516*ScoringModel!$B$17+Input!U2516*ScoringModel!$B$18+Input!V2516*ScoringModel!$B$19+Input!W2516*ScoringModel!$B$20)*0.01,"")</f>
        <v/>
      </c>
      <c r="P2516" s="66" t="str">
        <f>IF(A2516&lt;&gt;"",(Input!X2516*ScoringModel!$B$24+Input!Y2516*ScoringModel!$B$25+Input!Z2516*ScoringModel!$B$26+Input!AA2516*ScoringModel!$B$27+Input!AB2516*ScoringModel!$B$28+Input!AC2516*ScoringModel!$B$29+Input!AD2516*ScoringModel!$B$30)*0.01,"")</f>
        <v/>
      </c>
    </row>
    <row r="2517" spans="1:16" x14ac:dyDescent="0.25">
      <c r="A2517" s="154" t="str">
        <f>IF(Input!A2517&lt;&gt;"",Input!A2517,"")</f>
        <v/>
      </c>
      <c r="B2517" s="154" t="str">
        <f>IF(Input!D2517&lt;&gt;"",CONCATENATE(Input!D2517,", ",Input!C2517),"")</f>
        <v/>
      </c>
      <c r="C2517" s="154" t="str">
        <f>IF(Input!E2517&lt;&gt;"",Input!E2517,"")</f>
        <v/>
      </c>
      <c r="D2517" s="155" t="str">
        <f>IF(Input!F2517&lt;&gt;"",Input!F2517,"")</f>
        <v/>
      </c>
      <c r="E2517" s="154" t="str">
        <f>IF(Input!I2517&lt;&gt;"",CONCATENATE(Input!I2517,", ",LEFT(Input!H2517,1)),"")</f>
        <v/>
      </c>
      <c r="F2517" s="156"/>
      <c r="G2517" s="157" t="str">
        <f t="shared" si="39"/>
        <v/>
      </c>
      <c r="H2517" s="154" t="str">
        <f>IF(A2517&lt;&gt;"",VLOOKUP(G2517,ScoreRanges!$C$4:$E$8,3),"")</f>
        <v/>
      </c>
      <c r="I2517" s="156"/>
      <c r="J2517" s="129" t="str">
        <f>IF(AND(ConversionTable!$F$2&lt;&gt;"",A2517&lt;&gt;""),VLOOKUP(G2517,ConversionTable!B$2:D$402,3),"")</f>
        <v/>
      </c>
      <c r="K2517" s="66" t="str">
        <f>IF(AND(ConversionTable!$F$2&lt;&gt;"",A2517&lt;&gt;""),VLOOKUP(J2517,ConversionTable!I$4:K$7,3),"")</f>
        <v/>
      </c>
      <c r="M2517" s="66" t="str">
        <f>IF(A2517&lt;&gt;"",(Input!AE2517*ScoringModel!$B$11+Input!AF2517*ScoringModel!$B$21+Input!AG2517*ScoringModel!$B$31)*0.01,"")</f>
        <v/>
      </c>
      <c r="N2517" s="66" t="str">
        <f>IF(A2517&lt;&gt;"",(Input!J2517*ScoringModel!$B$4+Input!K2517*ScoringModel!$B$5+Input!L2517*ScoringModel!$B$6+Input!M2517*ScoringModel!$B$7+Input!N2517*ScoringModel!$B$8+Input!O2517*ScoringModel!$B$9+Input!P2517*ScoringModel!$B$10)*0.01,"")</f>
        <v/>
      </c>
      <c r="O2517" s="66" t="str">
        <f>IF(A2517&lt;&gt;"",(Input!Q2517*ScoringModel!$B$14+Input!R2517*ScoringModel!$B$15+Input!S2517*ScoringModel!$B$16+Input!T2517*ScoringModel!$B$17+Input!U2517*ScoringModel!$B$18+Input!V2517*ScoringModel!$B$19+Input!W2517*ScoringModel!$B$20)*0.01,"")</f>
        <v/>
      </c>
      <c r="P2517" s="66" t="str">
        <f>IF(A2517&lt;&gt;"",(Input!X2517*ScoringModel!$B$24+Input!Y2517*ScoringModel!$B$25+Input!Z2517*ScoringModel!$B$26+Input!AA2517*ScoringModel!$B$27+Input!AB2517*ScoringModel!$B$28+Input!AC2517*ScoringModel!$B$29+Input!AD2517*ScoringModel!$B$30)*0.01,"")</f>
        <v/>
      </c>
    </row>
    <row r="2518" spans="1:16" x14ac:dyDescent="0.25">
      <c r="A2518" s="154" t="str">
        <f>IF(Input!A2518&lt;&gt;"",Input!A2518,"")</f>
        <v/>
      </c>
      <c r="B2518" s="154" t="str">
        <f>IF(Input!D2518&lt;&gt;"",CONCATENATE(Input!D2518,", ",Input!C2518),"")</f>
        <v/>
      </c>
      <c r="C2518" s="154" t="str">
        <f>IF(Input!E2518&lt;&gt;"",Input!E2518,"")</f>
        <v/>
      </c>
      <c r="D2518" s="155" t="str">
        <f>IF(Input!F2518&lt;&gt;"",Input!F2518,"")</f>
        <v/>
      </c>
      <c r="E2518" s="154" t="str">
        <f>IF(Input!I2518&lt;&gt;"",CONCATENATE(Input!I2518,", ",LEFT(Input!H2518,1)),"")</f>
        <v/>
      </c>
      <c r="F2518" s="156"/>
      <c r="G2518" s="157" t="str">
        <f t="shared" si="39"/>
        <v/>
      </c>
      <c r="H2518" s="154" t="str">
        <f>IF(A2518&lt;&gt;"",VLOOKUP(G2518,ScoreRanges!$C$4:$E$8,3),"")</f>
        <v/>
      </c>
      <c r="I2518" s="156"/>
      <c r="J2518" s="129" t="str">
        <f>IF(AND(ConversionTable!$F$2&lt;&gt;"",A2518&lt;&gt;""),VLOOKUP(G2518,ConversionTable!B$2:D$402,3),"")</f>
        <v/>
      </c>
      <c r="K2518" s="66" t="str">
        <f>IF(AND(ConversionTable!$F$2&lt;&gt;"",A2518&lt;&gt;""),VLOOKUP(J2518,ConversionTable!I$4:K$7,3),"")</f>
        <v/>
      </c>
      <c r="M2518" s="66" t="str">
        <f>IF(A2518&lt;&gt;"",(Input!AE2518*ScoringModel!$B$11+Input!AF2518*ScoringModel!$B$21+Input!AG2518*ScoringModel!$B$31)*0.01,"")</f>
        <v/>
      </c>
      <c r="N2518" s="66" t="str">
        <f>IF(A2518&lt;&gt;"",(Input!J2518*ScoringModel!$B$4+Input!K2518*ScoringModel!$B$5+Input!L2518*ScoringModel!$B$6+Input!M2518*ScoringModel!$B$7+Input!N2518*ScoringModel!$B$8+Input!O2518*ScoringModel!$B$9+Input!P2518*ScoringModel!$B$10)*0.01,"")</f>
        <v/>
      </c>
      <c r="O2518" s="66" t="str">
        <f>IF(A2518&lt;&gt;"",(Input!Q2518*ScoringModel!$B$14+Input!R2518*ScoringModel!$B$15+Input!S2518*ScoringModel!$B$16+Input!T2518*ScoringModel!$B$17+Input!U2518*ScoringModel!$B$18+Input!V2518*ScoringModel!$B$19+Input!W2518*ScoringModel!$B$20)*0.01,"")</f>
        <v/>
      </c>
      <c r="P2518" s="66" t="str">
        <f>IF(A2518&lt;&gt;"",(Input!X2518*ScoringModel!$B$24+Input!Y2518*ScoringModel!$B$25+Input!Z2518*ScoringModel!$B$26+Input!AA2518*ScoringModel!$B$27+Input!AB2518*ScoringModel!$B$28+Input!AC2518*ScoringModel!$B$29+Input!AD2518*ScoringModel!$B$30)*0.01,"")</f>
        <v/>
      </c>
    </row>
    <row r="2519" spans="1:16" x14ac:dyDescent="0.25">
      <c r="A2519" s="154" t="str">
        <f>IF(Input!A2519&lt;&gt;"",Input!A2519,"")</f>
        <v/>
      </c>
      <c r="B2519" s="154" t="str">
        <f>IF(Input!D2519&lt;&gt;"",CONCATENATE(Input!D2519,", ",Input!C2519),"")</f>
        <v/>
      </c>
      <c r="C2519" s="154" t="str">
        <f>IF(Input!E2519&lt;&gt;"",Input!E2519,"")</f>
        <v/>
      </c>
      <c r="D2519" s="155" t="str">
        <f>IF(Input!F2519&lt;&gt;"",Input!F2519,"")</f>
        <v/>
      </c>
      <c r="E2519" s="154" t="str">
        <f>IF(Input!I2519&lt;&gt;"",CONCATENATE(Input!I2519,", ",LEFT(Input!H2519,1)),"")</f>
        <v/>
      </c>
      <c r="F2519" s="156"/>
      <c r="G2519" s="157" t="str">
        <f t="shared" si="39"/>
        <v/>
      </c>
      <c r="H2519" s="154" t="str">
        <f>IF(A2519&lt;&gt;"",VLOOKUP(G2519,ScoreRanges!$C$4:$E$8,3),"")</f>
        <v/>
      </c>
      <c r="I2519" s="156"/>
      <c r="J2519" s="129" t="str">
        <f>IF(AND(ConversionTable!$F$2&lt;&gt;"",A2519&lt;&gt;""),VLOOKUP(G2519,ConversionTable!B$2:D$402,3),"")</f>
        <v/>
      </c>
      <c r="K2519" s="66" t="str">
        <f>IF(AND(ConversionTable!$F$2&lt;&gt;"",A2519&lt;&gt;""),VLOOKUP(J2519,ConversionTable!I$4:K$7,3),"")</f>
        <v/>
      </c>
      <c r="M2519" s="66" t="str">
        <f>IF(A2519&lt;&gt;"",(Input!AE2519*ScoringModel!$B$11+Input!AF2519*ScoringModel!$B$21+Input!AG2519*ScoringModel!$B$31)*0.01,"")</f>
        <v/>
      </c>
      <c r="N2519" s="66" t="str">
        <f>IF(A2519&lt;&gt;"",(Input!J2519*ScoringModel!$B$4+Input!K2519*ScoringModel!$B$5+Input!L2519*ScoringModel!$B$6+Input!M2519*ScoringModel!$B$7+Input!N2519*ScoringModel!$B$8+Input!O2519*ScoringModel!$B$9+Input!P2519*ScoringModel!$B$10)*0.01,"")</f>
        <v/>
      </c>
      <c r="O2519" s="66" t="str">
        <f>IF(A2519&lt;&gt;"",(Input!Q2519*ScoringModel!$B$14+Input!R2519*ScoringModel!$B$15+Input!S2519*ScoringModel!$B$16+Input!T2519*ScoringModel!$B$17+Input!U2519*ScoringModel!$B$18+Input!V2519*ScoringModel!$B$19+Input!W2519*ScoringModel!$B$20)*0.01,"")</f>
        <v/>
      </c>
      <c r="P2519" s="66" t="str">
        <f>IF(A2519&lt;&gt;"",(Input!X2519*ScoringModel!$B$24+Input!Y2519*ScoringModel!$B$25+Input!Z2519*ScoringModel!$B$26+Input!AA2519*ScoringModel!$B$27+Input!AB2519*ScoringModel!$B$28+Input!AC2519*ScoringModel!$B$29+Input!AD2519*ScoringModel!$B$30)*0.01,"")</f>
        <v/>
      </c>
    </row>
    <row r="2520" spans="1:16" x14ac:dyDescent="0.25">
      <c r="A2520" s="154" t="str">
        <f>IF(Input!A2520&lt;&gt;"",Input!A2520,"")</f>
        <v/>
      </c>
      <c r="B2520" s="154" t="str">
        <f>IF(Input!D2520&lt;&gt;"",CONCATENATE(Input!D2520,", ",Input!C2520),"")</f>
        <v/>
      </c>
      <c r="C2520" s="154" t="str">
        <f>IF(Input!E2520&lt;&gt;"",Input!E2520,"")</f>
        <v/>
      </c>
      <c r="D2520" s="155" t="str">
        <f>IF(Input!F2520&lt;&gt;"",Input!F2520,"")</f>
        <v/>
      </c>
      <c r="E2520" s="154" t="str">
        <f>IF(Input!I2520&lt;&gt;"",CONCATENATE(Input!I2520,", ",LEFT(Input!H2520,1)),"")</f>
        <v/>
      </c>
      <c r="F2520" s="156"/>
      <c r="G2520" s="157" t="str">
        <f t="shared" si="39"/>
        <v/>
      </c>
      <c r="H2520" s="154" t="str">
        <f>IF(A2520&lt;&gt;"",VLOOKUP(G2520,ScoreRanges!$C$4:$E$8,3),"")</f>
        <v/>
      </c>
      <c r="I2520" s="156"/>
      <c r="J2520" s="129" t="str">
        <f>IF(AND(ConversionTable!$F$2&lt;&gt;"",A2520&lt;&gt;""),VLOOKUP(G2520,ConversionTable!B$2:D$402,3),"")</f>
        <v/>
      </c>
      <c r="K2520" s="66" t="str">
        <f>IF(AND(ConversionTable!$F$2&lt;&gt;"",A2520&lt;&gt;""),VLOOKUP(J2520,ConversionTable!I$4:K$7,3),"")</f>
        <v/>
      </c>
      <c r="M2520" s="66" t="str">
        <f>IF(A2520&lt;&gt;"",(Input!AE2520*ScoringModel!$B$11+Input!AF2520*ScoringModel!$B$21+Input!AG2520*ScoringModel!$B$31)*0.01,"")</f>
        <v/>
      </c>
      <c r="N2520" s="66" t="str">
        <f>IF(A2520&lt;&gt;"",(Input!J2520*ScoringModel!$B$4+Input!K2520*ScoringModel!$B$5+Input!L2520*ScoringModel!$B$6+Input!M2520*ScoringModel!$B$7+Input!N2520*ScoringModel!$B$8+Input!O2520*ScoringModel!$B$9+Input!P2520*ScoringModel!$B$10)*0.01,"")</f>
        <v/>
      </c>
      <c r="O2520" s="66" t="str">
        <f>IF(A2520&lt;&gt;"",(Input!Q2520*ScoringModel!$B$14+Input!R2520*ScoringModel!$B$15+Input!S2520*ScoringModel!$B$16+Input!T2520*ScoringModel!$B$17+Input!U2520*ScoringModel!$B$18+Input!V2520*ScoringModel!$B$19+Input!W2520*ScoringModel!$B$20)*0.01,"")</f>
        <v/>
      </c>
      <c r="P2520" s="66" t="str">
        <f>IF(A2520&lt;&gt;"",(Input!X2520*ScoringModel!$B$24+Input!Y2520*ScoringModel!$B$25+Input!Z2520*ScoringModel!$B$26+Input!AA2520*ScoringModel!$B$27+Input!AB2520*ScoringModel!$B$28+Input!AC2520*ScoringModel!$B$29+Input!AD2520*ScoringModel!$B$30)*0.01,"")</f>
        <v/>
      </c>
    </row>
    <row r="2521" spans="1:16" x14ac:dyDescent="0.25">
      <c r="A2521" s="154" t="str">
        <f>IF(Input!A2521&lt;&gt;"",Input!A2521,"")</f>
        <v/>
      </c>
      <c r="B2521" s="154" t="str">
        <f>IF(Input!D2521&lt;&gt;"",CONCATENATE(Input!D2521,", ",Input!C2521),"")</f>
        <v/>
      </c>
      <c r="C2521" s="154" t="str">
        <f>IF(Input!E2521&lt;&gt;"",Input!E2521,"")</f>
        <v/>
      </c>
      <c r="D2521" s="155" t="str">
        <f>IF(Input!F2521&lt;&gt;"",Input!F2521,"")</f>
        <v/>
      </c>
      <c r="E2521" s="154" t="str">
        <f>IF(Input!I2521&lt;&gt;"",CONCATENATE(Input!I2521,", ",LEFT(Input!H2521,1)),"")</f>
        <v/>
      </c>
      <c r="F2521" s="156"/>
      <c r="G2521" s="157" t="str">
        <f t="shared" si="39"/>
        <v/>
      </c>
      <c r="H2521" s="154" t="str">
        <f>IF(A2521&lt;&gt;"",VLOOKUP(G2521,ScoreRanges!$C$4:$E$8,3),"")</f>
        <v/>
      </c>
      <c r="I2521" s="156"/>
      <c r="J2521" s="129" t="str">
        <f>IF(AND(ConversionTable!$F$2&lt;&gt;"",A2521&lt;&gt;""),VLOOKUP(G2521,ConversionTable!B$2:D$402,3),"")</f>
        <v/>
      </c>
      <c r="K2521" s="66" t="str">
        <f>IF(AND(ConversionTable!$F$2&lt;&gt;"",A2521&lt;&gt;""),VLOOKUP(J2521,ConversionTable!I$4:K$7,3),"")</f>
        <v/>
      </c>
      <c r="M2521" s="66" t="str">
        <f>IF(A2521&lt;&gt;"",(Input!AE2521*ScoringModel!$B$11+Input!AF2521*ScoringModel!$B$21+Input!AG2521*ScoringModel!$B$31)*0.01,"")</f>
        <v/>
      </c>
      <c r="N2521" s="66" t="str">
        <f>IF(A2521&lt;&gt;"",(Input!J2521*ScoringModel!$B$4+Input!K2521*ScoringModel!$B$5+Input!L2521*ScoringModel!$B$6+Input!M2521*ScoringModel!$B$7+Input!N2521*ScoringModel!$B$8+Input!O2521*ScoringModel!$B$9+Input!P2521*ScoringModel!$B$10)*0.01,"")</f>
        <v/>
      </c>
      <c r="O2521" s="66" t="str">
        <f>IF(A2521&lt;&gt;"",(Input!Q2521*ScoringModel!$B$14+Input!R2521*ScoringModel!$B$15+Input!S2521*ScoringModel!$B$16+Input!T2521*ScoringModel!$B$17+Input!U2521*ScoringModel!$B$18+Input!V2521*ScoringModel!$B$19+Input!W2521*ScoringModel!$B$20)*0.01,"")</f>
        <v/>
      </c>
      <c r="P2521" s="66" t="str">
        <f>IF(A2521&lt;&gt;"",(Input!X2521*ScoringModel!$B$24+Input!Y2521*ScoringModel!$B$25+Input!Z2521*ScoringModel!$B$26+Input!AA2521*ScoringModel!$B$27+Input!AB2521*ScoringModel!$B$28+Input!AC2521*ScoringModel!$B$29+Input!AD2521*ScoringModel!$B$30)*0.01,"")</f>
        <v/>
      </c>
    </row>
    <row r="2522" spans="1:16" x14ac:dyDescent="0.25">
      <c r="A2522" s="154" t="str">
        <f>IF(Input!A2522&lt;&gt;"",Input!A2522,"")</f>
        <v/>
      </c>
      <c r="B2522" s="154" t="str">
        <f>IF(Input!D2522&lt;&gt;"",CONCATENATE(Input!D2522,", ",Input!C2522),"")</f>
        <v/>
      </c>
      <c r="C2522" s="154" t="str">
        <f>IF(Input!E2522&lt;&gt;"",Input!E2522,"")</f>
        <v/>
      </c>
      <c r="D2522" s="155" t="str">
        <f>IF(Input!F2522&lt;&gt;"",Input!F2522,"")</f>
        <v/>
      </c>
      <c r="E2522" s="154" t="str">
        <f>IF(Input!I2522&lt;&gt;"",CONCATENATE(Input!I2522,", ",LEFT(Input!H2522,1)),"")</f>
        <v/>
      </c>
      <c r="F2522" s="156"/>
      <c r="G2522" s="157" t="str">
        <f t="shared" si="39"/>
        <v/>
      </c>
      <c r="H2522" s="154" t="str">
        <f>IF(A2522&lt;&gt;"",VLOOKUP(G2522,ScoreRanges!$C$4:$E$8,3),"")</f>
        <v/>
      </c>
      <c r="I2522" s="156"/>
      <c r="J2522" s="129" t="str">
        <f>IF(AND(ConversionTable!$F$2&lt;&gt;"",A2522&lt;&gt;""),VLOOKUP(G2522,ConversionTable!B$2:D$402,3),"")</f>
        <v/>
      </c>
      <c r="K2522" s="66" t="str">
        <f>IF(AND(ConversionTable!$F$2&lt;&gt;"",A2522&lt;&gt;""),VLOOKUP(J2522,ConversionTable!I$4:K$7,3),"")</f>
        <v/>
      </c>
      <c r="M2522" s="66" t="str">
        <f>IF(A2522&lt;&gt;"",(Input!AE2522*ScoringModel!$B$11+Input!AF2522*ScoringModel!$B$21+Input!AG2522*ScoringModel!$B$31)*0.01,"")</f>
        <v/>
      </c>
      <c r="N2522" s="66" t="str">
        <f>IF(A2522&lt;&gt;"",(Input!J2522*ScoringModel!$B$4+Input!K2522*ScoringModel!$B$5+Input!L2522*ScoringModel!$B$6+Input!M2522*ScoringModel!$B$7+Input!N2522*ScoringModel!$B$8+Input!O2522*ScoringModel!$B$9+Input!P2522*ScoringModel!$B$10)*0.01,"")</f>
        <v/>
      </c>
      <c r="O2522" s="66" t="str">
        <f>IF(A2522&lt;&gt;"",(Input!Q2522*ScoringModel!$B$14+Input!R2522*ScoringModel!$B$15+Input!S2522*ScoringModel!$B$16+Input!T2522*ScoringModel!$B$17+Input!U2522*ScoringModel!$B$18+Input!V2522*ScoringModel!$B$19+Input!W2522*ScoringModel!$B$20)*0.01,"")</f>
        <v/>
      </c>
      <c r="P2522" s="66" t="str">
        <f>IF(A2522&lt;&gt;"",(Input!X2522*ScoringModel!$B$24+Input!Y2522*ScoringModel!$B$25+Input!Z2522*ScoringModel!$B$26+Input!AA2522*ScoringModel!$B$27+Input!AB2522*ScoringModel!$B$28+Input!AC2522*ScoringModel!$B$29+Input!AD2522*ScoringModel!$B$30)*0.01,"")</f>
        <v/>
      </c>
    </row>
    <row r="2523" spans="1:16" x14ac:dyDescent="0.25">
      <c r="A2523" s="154" t="str">
        <f>IF(Input!A2523&lt;&gt;"",Input!A2523,"")</f>
        <v/>
      </c>
      <c r="B2523" s="154" t="str">
        <f>IF(Input!D2523&lt;&gt;"",CONCATENATE(Input!D2523,", ",Input!C2523),"")</f>
        <v/>
      </c>
      <c r="C2523" s="154" t="str">
        <f>IF(Input!E2523&lt;&gt;"",Input!E2523,"")</f>
        <v/>
      </c>
      <c r="D2523" s="155" t="str">
        <f>IF(Input!F2523&lt;&gt;"",Input!F2523,"")</f>
        <v/>
      </c>
      <c r="E2523" s="154" t="str">
        <f>IF(Input!I2523&lt;&gt;"",CONCATENATE(Input!I2523,", ",LEFT(Input!H2523,1)),"")</f>
        <v/>
      </c>
      <c r="F2523" s="156"/>
      <c r="G2523" s="157" t="str">
        <f t="shared" si="39"/>
        <v/>
      </c>
      <c r="H2523" s="154" t="str">
        <f>IF(A2523&lt;&gt;"",VLOOKUP(G2523,ScoreRanges!$C$4:$E$8,3),"")</f>
        <v/>
      </c>
      <c r="I2523" s="156"/>
      <c r="J2523" s="129" t="str">
        <f>IF(AND(ConversionTable!$F$2&lt;&gt;"",A2523&lt;&gt;""),VLOOKUP(G2523,ConversionTable!B$2:D$402,3),"")</f>
        <v/>
      </c>
      <c r="K2523" s="66" t="str">
        <f>IF(AND(ConversionTable!$F$2&lt;&gt;"",A2523&lt;&gt;""),VLOOKUP(J2523,ConversionTable!I$4:K$7,3),"")</f>
        <v/>
      </c>
      <c r="M2523" s="66" t="str">
        <f>IF(A2523&lt;&gt;"",(Input!AE2523*ScoringModel!$B$11+Input!AF2523*ScoringModel!$B$21+Input!AG2523*ScoringModel!$B$31)*0.01,"")</f>
        <v/>
      </c>
      <c r="N2523" s="66" t="str">
        <f>IF(A2523&lt;&gt;"",(Input!J2523*ScoringModel!$B$4+Input!K2523*ScoringModel!$B$5+Input!L2523*ScoringModel!$B$6+Input!M2523*ScoringModel!$B$7+Input!N2523*ScoringModel!$B$8+Input!O2523*ScoringModel!$B$9+Input!P2523*ScoringModel!$B$10)*0.01,"")</f>
        <v/>
      </c>
      <c r="O2523" s="66" t="str">
        <f>IF(A2523&lt;&gt;"",(Input!Q2523*ScoringModel!$B$14+Input!R2523*ScoringModel!$B$15+Input!S2523*ScoringModel!$B$16+Input!T2523*ScoringModel!$B$17+Input!U2523*ScoringModel!$B$18+Input!V2523*ScoringModel!$B$19+Input!W2523*ScoringModel!$B$20)*0.01,"")</f>
        <v/>
      </c>
      <c r="P2523" s="66" t="str">
        <f>IF(A2523&lt;&gt;"",(Input!X2523*ScoringModel!$B$24+Input!Y2523*ScoringModel!$B$25+Input!Z2523*ScoringModel!$B$26+Input!AA2523*ScoringModel!$B$27+Input!AB2523*ScoringModel!$B$28+Input!AC2523*ScoringModel!$B$29+Input!AD2523*ScoringModel!$B$30)*0.01,"")</f>
        <v/>
      </c>
    </row>
    <row r="2524" spans="1:16" x14ac:dyDescent="0.25">
      <c r="A2524" s="154" t="str">
        <f>IF(Input!A2524&lt;&gt;"",Input!A2524,"")</f>
        <v/>
      </c>
      <c r="B2524" s="154" t="str">
        <f>IF(Input!D2524&lt;&gt;"",CONCATENATE(Input!D2524,", ",Input!C2524),"")</f>
        <v/>
      </c>
      <c r="C2524" s="154" t="str">
        <f>IF(Input!E2524&lt;&gt;"",Input!E2524,"")</f>
        <v/>
      </c>
      <c r="D2524" s="155" t="str">
        <f>IF(Input!F2524&lt;&gt;"",Input!F2524,"")</f>
        <v/>
      </c>
      <c r="E2524" s="154" t="str">
        <f>IF(Input!I2524&lt;&gt;"",CONCATENATE(Input!I2524,", ",LEFT(Input!H2524,1)),"")</f>
        <v/>
      </c>
      <c r="F2524" s="156"/>
      <c r="G2524" s="157" t="str">
        <f t="shared" si="39"/>
        <v/>
      </c>
      <c r="H2524" s="154" t="str">
        <f>IF(A2524&lt;&gt;"",VLOOKUP(G2524,ScoreRanges!$C$4:$E$8,3),"")</f>
        <v/>
      </c>
      <c r="I2524" s="156"/>
      <c r="J2524" s="129" t="str">
        <f>IF(AND(ConversionTable!$F$2&lt;&gt;"",A2524&lt;&gt;""),VLOOKUP(G2524,ConversionTable!B$2:D$402,3),"")</f>
        <v/>
      </c>
      <c r="K2524" s="66" t="str">
        <f>IF(AND(ConversionTable!$F$2&lt;&gt;"",A2524&lt;&gt;""),VLOOKUP(J2524,ConversionTable!I$4:K$7,3),"")</f>
        <v/>
      </c>
      <c r="M2524" s="66" t="str">
        <f>IF(A2524&lt;&gt;"",(Input!AE2524*ScoringModel!$B$11+Input!AF2524*ScoringModel!$B$21+Input!AG2524*ScoringModel!$B$31)*0.01,"")</f>
        <v/>
      </c>
      <c r="N2524" s="66" t="str">
        <f>IF(A2524&lt;&gt;"",(Input!J2524*ScoringModel!$B$4+Input!K2524*ScoringModel!$B$5+Input!L2524*ScoringModel!$B$6+Input!M2524*ScoringModel!$B$7+Input!N2524*ScoringModel!$B$8+Input!O2524*ScoringModel!$B$9+Input!P2524*ScoringModel!$B$10)*0.01,"")</f>
        <v/>
      </c>
      <c r="O2524" s="66" t="str">
        <f>IF(A2524&lt;&gt;"",(Input!Q2524*ScoringModel!$B$14+Input!R2524*ScoringModel!$B$15+Input!S2524*ScoringModel!$B$16+Input!T2524*ScoringModel!$B$17+Input!U2524*ScoringModel!$B$18+Input!V2524*ScoringModel!$B$19+Input!W2524*ScoringModel!$B$20)*0.01,"")</f>
        <v/>
      </c>
      <c r="P2524" s="66" t="str">
        <f>IF(A2524&lt;&gt;"",(Input!X2524*ScoringModel!$B$24+Input!Y2524*ScoringModel!$B$25+Input!Z2524*ScoringModel!$B$26+Input!AA2524*ScoringModel!$B$27+Input!AB2524*ScoringModel!$B$28+Input!AC2524*ScoringModel!$B$29+Input!AD2524*ScoringModel!$B$30)*0.01,"")</f>
        <v/>
      </c>
    </row>
    <row r="2525" spans="1:16" x14ac:dyDescent="0.25">
      <c r="A2525" s="154" t="str">
        <f>IF(Input!A2525&lt;&gt;"",Input!A2525,"")</f>
        <v/>
      </c>
      <c r="B2525" s="154" t="str">
        <f>IF(Input!D2525&lt;&gt;"",CONCATENATE(Input!D2525,", ",Input!C2525),"")</f>
        <v/>
      </c>
      <c r="C2525" s="154" t="str">
        <f>IF(Input!E2525&lt;&gt;"",Input!E2525,"")</f>
        <v/>
      </c>
      <c r="D2525" s="155" t="str">
        <f>IF(Input!F2525&lt;&gt;"",Input!F2525,"")</f>
        <v/>
      </c>
      <c r="E2525" s="154" t="str">
        <f>IF(Input!I2525&lt;&gt;"",CONCATENATE(Input!I2525,", ",LEFT(Input!H2525,1)),"")</f>
        <v/>
      </c>
      <c r="F2525" s="156"/>
      <c r="G2525" s="157" t="str">
        <f t="shared" si="39"/>
        <v/>
      </c>
      <c r="H2525" s="154" t="str">
        <f>IF(A2525&lt;&gt;"",VLOOKUP(G2525,ScoreRanges!$C$4:$E$8,3),"")</f>
        <v/>
      </c>
      <c r="I2525" s="156"/>
      <c r="J2525" s="129" t="str">
        <f>IF(AND(ConversionTable!$F$2&lt;&gt;"",A2525&lt;&gt;""),VLOOKUP(G2525,ConversionTable!B$2:D$402,3),"")</f>
        <v/>
      </c>
      <c r="K2525" s="66" t="str">
        <f>IF(AND(ConversionTable!$F$2&lt;&gt;"",A2525&lt;&gt;""),VLOOKUP(J2525,ConversionTable!I$4:K$7,3),"")</f>
        <v/>
      </c>
      <c r="M2525" s="66" t="str">
        <f>IF(A2525&lt;&gt;"",(Input!AE2525*ScoringModel!$B$11+Input!AF2525*ScoringModel!$B$21+Input!AG2525*ScoringModel!$B$31)*0.01,"")</f>
        <v/>
      </c>
      <c r="N2525" s="66" t="str">
        <f>IF(A2525&lt;&gt;"",(Input!J2525*ScoringModel!$B$4+Input!K2525*ScoringModel!$B$5+Input!L2525*ScoringModel!$B$6+Input!M2525*ScoringModel!$B$7+Input!N2525*ScoringModel!$B$8+Input!O2525*ScoringModel!$B$9+Input!P2525*ScoringModel!$B$10)*0.01,"")</f>
        <v/>
      </c>
      <c r="O2525" s="66" t="str">
        <f>IF(A2525&lt;&gt;"",(Input!Q2525*ScoringModel!$B$14+Input!R2525*ScoringModel!$B$15+Input!S2525*ScoringModel!$B$16+Input!T2525*ScoringModel!$B$17+Input!U2525*ScoringModel!$B$18+Input!V2525*ScoringModel!$B$19+Input!W2525*ScoringModel!$B$20)*0.01,"")</f>
        <v/>
      </c>
      <c r="P2525" s="66" t="str">
        <f>IF(A2525&lt;&gt;"",(Input!X2525*ScoringModel!$B$24+Input!Y2525*ScoringModel!$B$25+Input!Z2525*ScoringModel!$B$26+Input!AA2525*ScoringModel!$B$27+Input!AB2525*ScoringModel!$B$28+Input!AC2525*ScoringModel!$B$29+Input!AD2525*ScoringModel!$B$30)*0.01,"")</f>
        <v/>
      </c>
    </row>
    <row r="2526" spans="1:16" x14ac:dyDescent="0.25">
      <c r="A2526" s="154" t="str">
        <f>IF(Input!A2526&lt;&gt;"",Input!A2526,"")</f>
        <v/>
      </c>
      <c r="B2526" s="154" t="str">
        <f>IF(Input!D2526&lt;&gt;"",CONCATENATE(Input!D2526,", ",Input!C2526),"")</f>
        <v/>
      </c>
      <c r="C2526" s="154" t="str">
        <f>IF(Input!E2526&lt;&gt;"",Input!E2526,"")</f>
        <v/>
      </c>
      <c r="D2526" s="155" t="str">
        <f>IF(Input!F2526&lt;&gt;"",Input!F2526,"")</f>
        <v/>
      </c>
      <c r="E2526" s="154" t="str">
        <f>IF(Input!I2526&lt;&gt;"",CONCATENATE(Input!I2526,", ",LEFT(Input!H2526,1)),"")</f>
        <v/>
      </c>
      <c r="F2526" s="156"/>
      <c r="G2526" s="157" t="str">
        <f t="shared" si="39"/>
        <v/>
      </c>
      <c r="H2526" s="154" t="str">
        <f>IF(A2526&lt;&gt;"",VLOOKUP(G2526,ScoreRanges!$C$4:$E$8,3),"")</f>
        <v/>
      </c>
      <c r="I2526" s="156"/>
      <c r="J2526" s="129" t="str">
        <f>IF(AND(ConversionTable!$F$2&lt;&gt;"",A2526&lt;&gt;""),VLOOKUP(G2526,ConversionTable!B$2:D$402,3),"")</f>
        <v/>
      </c>
      <c r="K2526" s="66" t="str">
        <f>IF(AND(ConversionTable!$F$2&lt;&gt;"",A2526&lt;&gt;""),VLOOKUP(J2526,ConversionTable!I$4:K$7,3),"")</f>
        <v/>
      </c>
      <c r="M2526" s="66" t="str">
        <f>IF(A2526&lt;&gt;"",(Input!AE2526*ScoringModel!$B$11+Input!AF2526*ScoringModel!$B$21+Input!AG2526*ScoringModel!$B$31)*0.01,"")</f>
        <v/>
      </c>
      <c r="N2526" s="66" t="str">
        <f>IF(A2526&lt;&gt;"",(Input!J2526*ScoringModel!$B$4+Input!K2526*ScoringModel!$B$5+Input!L2526*ScoringModel!$B$6+Input!M2526*ScoringModel!$B$7+Input!N2526*ScoringModel!$B$8+Input!O2526*ScoringModel!$B$9+Input!P2526*ScoringModel!$B$10)*0.01,"")</f>
        <v/>
      </c>
      <c r="O2526" s="66" t="str">
        <f>IF(A2526&lt;&gt;"",(Input!Q2526*ScoringModel!$B$14+Input!R2526*ScoringModel!$B$15+Input!S2526*ScoringModel!$B$16+Input!T2526*ScoringModel!$B$17+Input!U2526*ScoringModel!$B$18+Input!V2526*ScoringModel!$B$19+Input!W2526*ScoringModel!$B$20)*0.01,"")</f>
        <v/>
      </c>
      <c r="P2526" s="66" t="str">
        <f>IF(A2526&lt;&gt;"",(Input!X2526*ScoringModel!$B$24+Input!Y2526*ScoringModel!$B$25+Input!Z2526*ScoringModel!$B$26+Input!AA2526*ScoringModel!$B$27+Input!AB2526*ScoringModel!$B$28+Input!AC2526*ScoringModel!$B$29+Input!AD2526*ScoringModel!$B$30)*0.01,"")</f>
        <v/>
      </c>
    </row>
    <row r="2527" spans="1:16" x14ac:dyDescent="0.25">
      <c r="A2527" s="154" t="str">
        <f>IF(Input!A2527&lt;&gt;"",Input!A2527,"")</f>
        <v/>
      </c>
      <c r="B2527" s="154" t="str">
        <f>IF(Input!D2527&lt;&gt;"",CONCATENATE(Input!D2527,", ",Input!C2527),"")</f>
        <v/>
      </c>
      <c r="C2527" s="154" t="str">
        <f>IF(Input!E2527&lt;&gt;"",Input!E2527,"")</f>
        <v/>
      </c>
      <c r="D2527" s="155" t="str">
        <f>IF(Input!F2527&lt;&gt;"",Input!F2527,"")</f>
        <v/>
      </c>
      <c r="E2527" s="154" t="str">
        <f>IF(Input!I2527&lt;&gt;"",CONCATENATE(Input!I2527,", ",LEFT(Input!H2527,1)),"")</f>
        <v/>
      </c>
      <c r="F2527" s="156"/>
      <c r="G2527" s="157" t="str">
        <f t="shared" si="39"/>
        <v/>
      </c>
      <c r="H2527" s="154" t="str">
        <f>IF(A2527&lt;&gt;"",VLOOKUP(G2527,ScoreRanges!$C$4:$E$8,3),"")</f>
        <v/>
      </c>
      <c r="I2527" s="156"/>
      <c r="J2527" s="129" t="str">
        <f>IF(AND(ConversionTable!$F$2&lt;&gt;"",A2527&lt;&gt;""),VLOOKUP(G2527,ConversionTable!B$2:D$402,3),"")</f>
        <v/>
      </c>
      <c r="K2527" s="66" t="str">
        <f>IF(AND(ConversionTable!$F$2&lt;&gt;"",A2527&lt;&gt;""),VLOOKUP(J2527,ConversionTable!I$4:K$7,3),"")</f>
        <v/>
      </c>
      <c r="M2527" s="66" t="str">
        <f>IF(A2527&lt;&gt;"",(Input!AE2527*ScoringModel!$B$11+Input!AF2527*ScoringModel!$B$21+Input!AG2527*ScoringModel!$B$31)*0.01,"")</f>
        <v/>
      </c>
      <c r="N2527" s="66" t="str">
        <f>IF(A2527&lt;&gt;"",(Input!J2527*ScoringModel!$B$4+Input!K2527*ScoringModel!$B$5+Input!L2527*ScoringModel!$B$6+Input!M2527*ScoringModel!$B$7+Input!N2527*ScoringModel!$B$8+Input!O2527*ScoringModel!$B$9+Input!P2527*ScoringModel!$B$10)*0.01,"")</f>
        <v/>
      </c>
      <c r="O2527" s="66" t="str">
        <f>IF(A2527&lt;&gt;"",(Input!Q2527*ScoringModel!$B$14+Input!R2527*ScoringModel!$B$15+Input!S2527*ScoringModel!$B$16+Input!T2527*ScoringModel!$B$17+Input!U2527*ScoringModel!$B$18+Input!V2527*ScoringModel!$B$19+Input!W2527*ScoringModel!$B$20)*0.01,"")</f>
        <v/>
      </c>
      <c r="P2527" s="66" t="str">
        <f>IF(A2527&lt;&gt;"",(Input!X2527*ScoringModel!$B$24+Input!Y2527*ScoringModel!$B$25+Input!Z2527*ScoringModel!$B$26+Input!AA2527*ScoringModel!$B$27+Input!AB2527*ScoringModel!$B$28+Input!AC2527*ScoringModel!$B$29+Input!AD2527*ScoringModel!$B$30)*0.01,"")</f>
        <v/>
      </c>
    </row>
    <row r="2528" spans="1:16" x14ac:dyDescent="0.25">
      <c r="A2528" s="154" t="str">
        <f>IF(Input!A2528&lt;&gt;"",Input!A2528,"")</f>
        <v/>
      </c>
      <c r="B2528" s="154" t="str">
        <f>IF(Input!D2528&lt;&gt;"",CONCATENATE(Input!D2528,", ",Input!C2528),"")</f>
        <v/>
      </c>
      <c r="C2528" s="154" t="str">
        <f>IF(Input!E2528&lt;&gt;"",Input!E2528,"")</f>
        <v/>
      </c>
      <c r="D2528" s="155" t="str">
        <f>IF(Input!F2528&lt;&gt;"",Input!F2528,"")</f>
        <v/>
      </c>
      <c r="E2528" s="154" t="str">
        <f>IF(Input!I2528&lt;&gt;"",CONCATENATE(Input!I2528,", ",LEFT(Input!H2528,1)),"")</f>
        <v/>
      </c>
      <c r="F2528" s="156"/>
      <c r="G2528" s="157" t="str">
        <f t="shared" si="39"/>
        <v/>
      </c>
      <c r="H2528" s="154" t="str">
        <f>IF(A2528&lt;&gt;"",VLOOKUP(G2528,ScoreRanges!$C$4:$E$8,3),"")</f>
        <v/>
      </c>
      <c r="I2528" s="156"/>
      <c r="J2528" s="129" t="str">
        <f>IF(AND(ConversionTable!$F$2&lt;&gt;"",A2528&lt;&gt;""),VLOOKUP(G2528,ConversionTable!B$2:D$402,3),"")</f>
        <v/>
      </c>
      <c r="K2528" s="66" t="str">
        <f>IF(AND(ConversionTable!$F$2&lt;&gt;"",A2528&lt;&gt;""),VLOOKUP(J2528,ConversionTable!I$4:K$7,3),"")</f>
        <v/>
      </c>
      <c r="M2528" s="66" t="str">
        <f>IF(A2528&lt;&gt;"",(Input!AE2528*ScoringModel!$B$11+Input!AF2528*ScoringModel!$B$21+Input!AG2528*ScoringModel!$B$31)*0.01,"")</f>
        <v/>
      </c>
      <c r="N2528" s="66" t="str">
        <f>IF(A2528&lt;&gt;"",(Input!J2528*ScoringModel!$B$4+Input!K2528*ScoringModel!$B$5+Input!L2528*ScoringModel!$B$6+Input!M2528*ScoringModel!$B$7+Input!N2528*ScoringModel!$B$8+Input!O2528*ScoringModel!$B$9+Input!P2528*ScoringModel!$B$10)*0.01,"")</f>
        <v/>
      </c>
      <c r="O2528" s="66" t="str">
        <f>IF(A2528&lt;&gt;"",(Input!Q2528*ScoringModel!$B$14+Input!R2528*ScoringModel!$B$15+Input!S2528*ScoringModel!$B$16+Input!T2528*ScoringModel!$B$17+Input!U2528*ScoringModel!$B$18+Input!V2528*ScoringModel!$B$19+Input!W2528*ScoringModel!$B$20)*0.01,"")</f>
        <v/>
      </c>
      <c r="P2528" s="66" t="str">
        <f>IF(A2528&lt;&gt;"",(Input!X2528*ScoringModel!$B$24+Input!Y2528*ScoringModel!$B$25+Input!Z2528*ScoringModel!$B$26+Input!AA2528*ScoringModel!$B$27+Input!AB2528*ScoringModel!$B$28+Input!AC2528*ScoringModel!$B$29+Input!AD2528*ScoringModel!$B$30)*0.01,"")</f>
        <v/>
      </c>
    </row>
    <row r="2529" spans="1:16" x14ac:dyDescent="0.25">
      <c r="A2529" s="154" t="str">
        <f>IF(Input!A2529&lt;&gt;"",Input!A2529,"")</f>
        <v/>
      </c>
      <c r="B2529" s="154" t="str">
        <f>IF(Input!D2529&lt;&gt;"",CONCATENATE(Input!D2529,", ",Input!C2529),"")</f>
        <v/>
      </c>
      <c r="C2529" s="154" t="str">
        <f>IF(Input!E2529&lt;&gt;"",Input!E2529,"")</f>
        <v/>
      </c>
      <c r="D2529" s="155" t="str">
        <f>IF(Input!F2529&lt;&gt;"",Input!F2529,"")</f>
        <v/>
      </c>
      <c r="E2529" s="154" t="str">
        <f>IF(Input!I2529&lt;&gt;"",CONCATENATE(Input!I2529,", ",LEFT(Input!H2529,1)),"")</f>
        <v/>
      </c>
      <c r="F2529" s="156"/>
      <c r="G2529" s="157" t="str">
        <f t="shared" si="39"/>
        <v/>
      </c>
      <c r="H2529" s="154" t="str">
        <f>IF(A2529&lt;&gt;"",VLOOKUP(G2529,ScoreRanges!$C$4:$E$8,3),"")</f>
        <v/>
      </c>
      <c r="I2529" s="156"/>
      <c r="J2529" s="129" t="str">
        <f>IF(AND(ConversionTable!$F$2&lt;&gt;"",A2529&lt;&gt;""),VLOOKUP(G2529,ConversionTable!B$2:D$402,3),"")</f>
        <v/>
      </c>
      <c r="K2529" s="66" t="str">
        <f>IF(AND(ConversionTable!$F$2&lt;&gt;"",A2529&lt;&gt;""),VLOOKUP(J2529,ConversionTable!I$4:K$7,3),"")</f>
        <v/>
      </c>
      <c r="M2529" s="66" t="str">
        <f>IF(A2529&lt;&gt;"",(Input!AE2529*ScoringModel!$B$11+Input!AF2529*ScoringModel!$B$21+Input!AG2529*ScoringModel!$B$31)*0.01,"")</f>
        <v/>
      </c>
      <c r="N2529" s="66" t="str">
        <f>IF(A2529&lt;&gt;"",(Input!J2529*ScoringModel!$B$4+Input!K2529*ScoringModel!$B$5+Input!L2529*ScoringModel!$B$6+Input!M2529*ScoringModel!$B$7+Input!N2529*ScoringModel!$B$8+Input!O2529*ScoringModel!$B$9+Input!P2529*ScoringModel!$B$10)*0.01,"")</f>
        <v/>
      </c>
      <c r="O2529" s="66" t="str">
        <f>IF(A2529&lt;&gt;"",(Input!Q2529*ScoringModel!$B$14+Input!R2529*ScoringModel!$B$15+Input!S2529*ScoringModel!$B$16+Input!T2529*ScoringModel!$B$17+Input!U2529*ScoringModel!$B$18+Input!V2529*ScoringModel!$B$19+Input!W2529*ScoringModel!$B$20)*0.01,"")</f>
        <v/>
      </c>
      <c r="P2529" s="66" t="str">
        <f>IF(A2529&lt;&gt;"",(Input!X2529*ScoringModel!$B$24+Input!Y2529*ScoringModel!$B$25+Input!Z2529*ScoringModel!$B$26+Input!AA2529*ScoringModel!$B$27+Input!AB2529*ScoringModel!$B$28+Input!AC2529*ScoringModel!$B$29+Input!AD2529*ScoringModel!$B$30)*0.01,"")</f>
        <v/>
      </c>
    </row>
    <row r="2530" spans="1:16" x14ac:dyDescent="0.25">
      <c r="A2530" s="154" t="str">
        <f>IF(Input!A2530&lt;&gt;"",Input!A2530,"")</f>
        <v/>
      </c>
      <c r="B2530" s="154" t="str">
        <f>IF(Input!D2530&lt;&gt;"",CONCATENATE(Input!D2530,", ",Input!C2530),"")</f>
        <v/>
      </c>
      <c r="C2530" s="154" t="str">
        <f>IF(Input!E2530&lt;&gt;"",Input!E2530,"")</f>
        <v/>
      </c>
      <c r="D2530" s="155" t="str">
        <f>IF(Input!F2530&lt;&gt;"",Input!F2530,"")</f>
        <v/>
      </c>
      <c r="E2530" s="154" t="str">
        <f>IF(Input!I2530&lt;&gt;"",CONCATENATE(Input!I2530,", ",LEFT(Input!H2530,1)),"")</f>
        <v/>
      </c>
      <c r="F2530" s="156"/>
      <c r="G2530" s="157" t="str">
        <f t="shared" si="39"/>
        <v/>
      </c>
      <c r="H2530" s="154" t="str">
        <f>IF(A2530&lt;&gt;"",VLOOKUP(G2530,ScoreRanges!$C$4:$E$8,3),"")</f>
        <v/>
      </c>
      <c r="I2530" s="156"/>
      <c r="J2530" s="129" t="str">
        <f>IF(AND(ConversionTable!$F$2&lt;&gt;"",A2530&lt;&gt;""),VLOOKUP(G2530,ConversionTable!B$2:D$402,3),"")</f>
        <v/>
      </c>
      <c r="K2530" s="66" t="str">
        <f>IF(AND(ConversionTable!$F$2&lt;&gt;"",A2530&lt;&gt;""),VLOOKUP(J2530,ConversionTable!I$4:K$7,3),"")</f>
        <v/>
      </c>
      <c r="M2530" s="66" t="str">
        <f>IF(A2530&lt;&gt;"",(Input!AE2530*ScoringModel!$B$11+Input!AF2530*ScoringModel!$B$21+Input!AG2530*ScoringModel!$B$31)*0.01,"")</f>
        <v/>
      </c>
      <c r="N2530" s="66" t="str">
        <f>IF(A2530&lt;&gt;"",(Input!J2530*ScoringModel!$B$4+Input!K2530*ScoringModel!$B$5+Input!L2530*ScoringModel!$B$6+Input!M2530*ScoringModel!$B$7+Input!N2530*ScoringModel!$B$8+Input!O2530*ScoringModel!$B$9+Input!P2530*ScoringModel!$B$10)*0.01,"")</f>
        <v/>
      </c>
      <c r="O2530" s="66" t="str">
        <f>IF(A2530&lt;&gt;"",(Input!Q2530*ScoringModel!$B$14+Input!R2530*ScoringModel!$B$15+Input!S2530*ScoringModel!$B$16+Input!T2530*ScoringModel!$B$17+Input!U2530*ScoringModel!$B$18+Input!V2530*ScoringModel!$B$19+Input!W2530*ScoringModel!$B$20)*0.01,"")</f>
        <v/>
      </c>
      <c r="P2530" s="66" t="str">
        <f>IF(A2530&lt;&gt;"",(Input!X2530*ScoringModel!$B$24+Input!Y2530*ScoringModel!$B$25+Input!Z2530*ScoringModel!$B$26+Input!AA2530*ScoringModel!$B$27+Input!AB2530*ScoringModel!$B$28+Input!AC2530*ScoringModel!$B$29+Input!AD2530*ScoringModel!$B$30)*0.01,"")</f>
        <v/>
      </c>
    </row>
    <row r="2531" spans="1:16" x14ac:dyDescent="0.25">
      <c r="A2531" s="154" t="str">
        <f>IF(Input!A2531&lt;&gt;"",Input!A2531,"")</f>
        <v/>
      </c>
      <c r="B2531" s="154" t="str">
        <f>IF(Input!D2531&lt;&gt;"",CONCATENATE(Input!D2531,", ",Input!C2531),"")</f>
        <v/>
      </c>
      <c r="C2531" s="154" t="str">
        <f>IF(Input!E2531&lt;&gt;"",Input!E2531,"")</f>
        <v/>
      </c>
      <c r="D2531" s="155" t="str">
        <f>IF(Input!F2531&lt;&gt;"",Input!F2531,"")</f>
        <v/>
      </c>
      <c r="E2531" s="154" t="str">
        <f>IF(Input!I2531&lt;&gt;"",CONCATENATE(Input!I2531,", ",LEFT(Input!H2531,1)),"")</f>
        <v/>
      </c>
      <c r="F2531" s="156"/>
      <c r="G2531" s="157" t="str">
        <f t="shared" si="39"/>
        <v/>
      </c>
      <c r="H2531" s="154" t="str">
        <f>IF(A2531&lt;&gt;"",VLOOKUP(G2531,ScoreRanges!$C$4:$E$8,3),"")</f>
        <v/>
      </c>
      <c r="I2531" s="156"/>
      <c r="J2531" s="129" t="str">
        <f>IF(AND(ConversionTable!$F$2&lt;&gt;"",A2531&lt;&gt;""),VLOOKUP(G2531,ConversionTable!B$2:D$402,3),"")</f>
        <v/>
      </c>
      <c r="K2531" s="66" t="str">
        <f>IF(AND(ConversionTable!$F$2&lt;&gt;"",A2531&lt;&gt;""),VLOOKUP(J2531,ConversionTable!I$4:K$7,3),"")</f>
        <v/>
      </c>
      <c r="M2531" s="66" t="str">
        <f>IF(A2531&lt;&gt;"",(Input!AE2531*ScoringModel!$B$11+Input!AF2531*ScoringModel!$B$21+Input!AG2531*ScoringModel!$B$31)*0.01,"")</f>
        <v/>
      </c>
      <c r="N2531" s="66" t="str">
        <f>IF(A2531&lt;&gt;"",(Input!J2531*ScoringModel!$B$4+Input!K2531*ScoringModel!$B$5+Input!L2531*ScoringModel!$B$6+Input!M2531*ScoringModel!$B$7+Input!N2531*ScoringModel!$B$8+Input!O2531*ScoringModel!$B$9+Input!P2531*ScoringModel!$B$10)*0.01,"")</f>
        <v/>
      </c>
      <c r="O2531" s="66" t="str">
        <f>IF(A2531&lt;&gt;"",(Input!Q2531*ScoringModel!$B$14+Input!R2531*ScoringModel!$B$15+Input!S2531*ScoringModel!$B$16+Input!T2531*ScoringModel!$B$17+Input!U2531*ScoringModel!$B$18+Input!V2531*ScoringModel!$B$19+Input!W2531*ScoringModel!$B$20)*0.01,"")</f>
        <v/>
      </c>
      <c r="P2531" s="66" t="str">
        <f>IF(A2531&lt;&gt;"",(Input!X2531*ScoringModel!$B$24+Input!Y2531*ScoringModel!$B$25+Input!Z2531*ScoringModel!$B$26+Input!AA2531*ScoringModel!$B$27+Input!AB2531*ScoringModel!$B$28+Input!AC2531*ScoringModel!$B$29+Input!AD2531*ScoringModel!$B$30)*0.01,"")</f>
        <v/>
      </c>
    </row>
    <row r="2532" spans="1:16" x14ac:dyDescent="0.25">
      <c r="A2532" s="154" t="str">
        <f>IF(Input!A2532&lt;&gt;"",Input!A2532,"")</f>
        <v/>
      </c>
      <c r="B2532" s="154" t="str">
        <f>IF(Input!D2532&lt;&gt;"",CONCATENATE(Input!D2532,", ",Input!C2532),"")</f>
        <v/>
      </c>
      <c r="C2532" s="154" t="str">
        <f>IF(Input!E2532&lt;&gt;"",Input!E2532,"")</f>
        <v/>
      </c>
      <c r="D2532" s="155" t="str">
        <f>IF(Input!F2532&lt;&gt;"",Input!F2532,"")</f>
        <v/>
      </c>
      <c r="E2532" s="154" t="str">
        <f>IF(Input!I2532&lt;&gt;"",CONCATENATE(Input!I2532,", ",LEFT(Input!H2532,1)),"")</f>
        <v/>
      </c>
      <c r="F2532" s="156"/>
      <c r="G2532" s="157" t="str">
        <f t="shared" si="39"/>
        <v/>
      </c>
      <c r="H2532" s="154" t="str">
        <f>IF(A2532&lt;&gt;"",VLOOKUP(G2532,ScoreRanges!$C$4:$E$8,3),"")</f>
        <v/>
      </c>
      <c r="I2532" s="156"/>
      <c r="J2532" s="129" t="str">
        <f>IF(AND(ConversionTable!$F$2&lt;&gt;"",A2532&lt;&gt;""),VLOOKUP(G2532,ConversionTable!B$2:D$402,3),"")</f>
        <v/>
      </c>
      <c r="K2532" s="66" t="str">
        <f>IF(AND(ConversionTable!$F$2&lt;&gt;"",A2532&lt;&gt;""),VLOOKUP(J2532,ConversionTable!I$4:K$7,3),"")</f>
        <v/>
      </c>
      <c r="M2532" s="66" t="str">
        <f>IF(A2532&lt;&gt;"",(Input!AE2532*ScoringModel!$B$11+Input!AF2532*ScoringModel!$B$21+Input!AG2532*ScoringModel!$B$31)*0.01,"")</f>
        <v/>
      </c>
      <c r="N2532" s="66" t="str">
        <f>IF(A2532&lt;&gt;"",(Input!J2532*ScoringModel!$B$4+Input!K2532*ScoringModel!$B$5+Input!L2532*ScoringModel!$B$6+Input!M2532*ScoringModel!$B$7+Input!N2532*ScoringModel!$B$8+Input!O2532*ScoringModel!$B$9+Input!P2532*ScoringModel!$B$10)*0.01,"")</f>
        <v/>
      </c>
      <c r="O2532" s="66" t="str">
        <f>IF(A2532&lt;&gt;"",(Input!Q2532*ScoringModel!$B$14+Input!R2532*ScoringModel!$B$15+Input!S2532*ScoringModel!$B$16+Input!T2532*ScoringModel!$B$17+Input!U2532*ScoringModel!$B$18+Input!V2532*ScoringModel!$B$19+Input!W2532*ScoringModel!$B$20)*0.01,"")</f>
        <v/>
      </c>
      <c r="P2532" s="66" t="str">
        <f>IF(A2532&lt;&gt;"",(Input!X2532*ScoringModel!$B$24+Input!Y2532*ScoringModel!$B$25+Input!Z2532*ScoringModel!$B$26+Input!AA2532*ScoringModel!$B$27+Input!AB2532*ScoringModel!$B$28+Input!AC2532*ScoringModel!$B$29+Input!AD2532*ScoringModel!$B$30)*0.01,"")</f>
        <v/>
      </c>
    </row>
    <row r="2533" spans="1:16" x14ac:dyDescent="0.25">
      <c r="A2533" s="154" t="str">
        <f>IF(Input!A2533&lt;&gt;"",Input!A2533,"")</f>
        <v/>
      </c>
      <c r="B2533" s="154" t="str">
        <f>IF(Input!D2533&lt;&gt;"",CONCATENATE(Input!D2533,", ",Input!C2533),"")</f>
        <v/>
      </c>
      <c r="C2533" s="154" t="str">
        <f>IF(Input!E2533&lt;&gt;"",Input!E2533,"")</f>
        <v/>
      </c>
      <c r="D2533" s="155" t="str">
        <f>IF(Input!F2533&lt;&gt;"",Input!F2533,"")</f>
        <v/>
      </c>
      <c r="E2533" s="154" t="str">
        <f>IF(Input!I2533&lt;&gt;"",CONCATENATE(Input!I2533,", ",LEFT(Input!H2533,1)),"")</f>
        <v/>
      </c>
      <c r="F2533" s="156"/>
      <c r="G2533" s="157" t="str">
        <f t="shared" si="39"/>
        <v/>
      </c>
      <c r="H2533" s="154" t="str">
        <f>IF(A2533&lt;&gt;"",VLOOKUP(G2533,ScoreRanges!$C$4:$E$8,3),"")</f>
        <v/>
      </c>
      <c r="I2533" s="156"/>
      <c r="J2533" s="129" t="str">
        <f>IF(AND(ConversionTable!$F$2&lt;&gt;"",A2533&lt;&gt;""),VLOOKUP(G2533,ConversionTable!B$2:D$402,3),"")</f>
        <v/>
      </c>
      <c r="K2533" s="66" t="str">
        <f>IF(AND(ConversionTable!$F$2&lt;&gt;"",A2533&lt;&gt;""),VLOOKUP(J2533,ConversionTable!I$4:K$7,3),"")</f>
        <v/>
      </c>
      <c r="M2533" s="66" t="str">
        <f>IF(A2533&lt;&gt;"",(Input!AE2533*ScoringModel!$B$11+Input!AF2533*ScoringModel!$B$21+Input!AG2533*ScoringModel!$B$31)*0.01,"")</f>
        <v/>
      </c>
      <c r="N2533" s="66" t="str">
        <f>IF(A2533&lt;&gt;"",(Input!J2533*ScoringModel!$B$4+Input!K2533*ScoringModel!$B$5+Input!L2533*ScoringModel!$B$6+Input!M2533*ScoringModel!$B$7+Input!N2533*ScoringModel!$B$8+Input!O2533*ScoringModel!$B$9+Input!P2533*ScoringModel!$B$10)*0.01,"")</f>
        <v/>
      </c>
      <c r="O2533" s="66" t="str">
        <f>IF(A2533&lt;&gt;"",(Input!Q2533*ScoringModel!$B$14+Input!R2533*ScoringModel!$B$15+Input!S2533*ScoringModel!$B$16+Input!T2533*ScoringModel!$B$17+Input!U2533*ScoringModel!$B$18+Input!V2533*ScoringModel!$B$19+Input!W2533*ScoringModel!$B$20)*0.01,"")</f>
        <v/>
      </c>
      <c r="P2533" s="66" t="str">
        <f>IF(A2533&lt;&gt;"",(Input!X2533*ScoringModel!$B$24+Input!Y2533*ScoringModel!$B$25+Input!Z2533*ScoringModel!$B$26+Input!AA2533*ScoringModel!$B$27+Input!AB2533*ScoringModel!$B$28+Input!AC2533*ScoringModel!$B$29+Input!AD2533*ScoringModel!$B$30)*0.01,"")</f>
        <v/>
      </c>
    </row>
    <row r="2534" spans="1:16" x14ac:dyDescent="0.25">
      <c r="A2534" s="154" t="str">
        <f>IF(Input!A2534&lt;&gt;"",Input!A2534,"")</f>
        <v/>
      </c>
      <c r="B2534" s="154" t="str">
        <f>IF(Input!D2534&lt;&gt;"",CONCATENATE(Input!D2534,", ",Input!C2534),"")</f>
        <v/>
      </c>
      <c r="C2534" s="154" t="str">
        <f>IF(Input!E2534&lt;&gt;"",Input!E2534,"")</f>
        <v/>
      </c>
      <c r="D2534" s="155" t="str">
        <f>IF(Input!F2534&lt;&gt;"",Input!F2534,"")</f>
        <v/>
      </c>
      <c r="E2534" s="154" t="str">
        <f>IF(Input!I2534&lt;&gt;"",CONCATENATE(Input!I2534,", ",LEFT(Input!H2534,1)),"")</f>
        <v/>
      </c>
      <c r="F2534" s="156"/>
      <c r="G2534" s="157" t="str">
        <f t="shared" si="39"/>
        <v/>
      </c>
      <c r="H2534" s="154" t="str">
        <f>IF(A2534&lt;&gt;"",VLOOKUP(G2534,ScoreRanges!$C$4:$E$8,3),"")</f>
        <v/>
      </c>
      <c r="I2534" s="156"/>
      <c r="J2534" s="129" t="str">
        <f>IF(AND(ConversionTable!$F$2&lt;&gt;"",A2534&lt;&gt;""),VLOOKUP(G2534,ConversionTable!B$2:D$402,3),"")</f>
        <v/>
      </c>
      <c r="K2534" s="66" t="str">
        <f>IF(AND(ConversionTable!$F$2&lt;&gt;"",A2534&lt;&gt;""),VLOOKUP(J2534,ConversionTable!I$4:K$7,3),"")</f>
        <v/>
      </c>
      <c r="M2534" s="66" t="str">
        <f>IF(A2534&lt;&gt;"",(Input!AE2534*ScoringModel!$B$11+Input!AF2534*ScoringModel!$B$21+Input!AG2534*ScoringModel!$B$31)*0.01,"")</f>
        <v/>
      </c>
      <c r="N2534" s="66" t="str">
        <f>IF(A2534&lt;&gt;"",(Input!J2534*ScoringModel!$B$4+Input!K2534*ScoringModel!$B$5+Input!L2534*ScoringModel!$B$6+Input!M2534*ScoringModel!$B$7+Input!N2534*ScoringModel!$B$8+Input!O2534*ScoringModel!$B$9+Input!P2534*ScoringModel!$B$10)*0.01,"")</f>
        <v/>
      </c>
      <c r="O2534" s="66" t="str">
        <f>IF(A2534&lt;&gt;"",(Input!Q2534*ScoringModel!$B$14+Input!R2534*ScoringModel!$B$15+Input!S2534*ScoringModel!$B$16+Input!T2534*ScoringModel!$B$17+Input!U2534*ScoringModel!$B$18+Input!V2534*ScoringModel!$B$19+Input!W2534*ScoringModel!$B$20)*0.01,"")</f>
        <v/>
      </c>
      <c r="P2534" s="66" t="str">
        <f>IF(A2534&lt;&gt;"",(Input!X2534*ScoringModel!$B$24+Input!Y2534*ScoringModel!$B$25+Input!Z2534*ScoringModel!$B$26+Input!AA2534*ScoringModel!$B$27+Input!AB2534*ScoringModel!$B$28+Input!AC2534*ScoringModel!$B$29+Input!AD2534*ScoringModel!$B$30)*0.01,"")</f>
        <v/>
      </c>
    </row>
    <row r="2535" spans="1:16" x14ac:dyDescent="0.25">
      <c r="A2535" s="154" t="str">
        <f>IF(Input!A2535&lt;&gt;"",Input!A2535,"")</f>
        <v/>
      </c>
      <c r="B2535" s="154" t="str">
        <f>IF(Input!D2535&lt;&gt;"",CONCATENATE(Input!D2535,", ",Input!C2535),"")</f>
        <v/>
      </c>
      <c r="C2535" s="154" t="str">
        <f>IF(Input!E2535&lt;&gt;"",Input!E2535,"")</f>
        <v/>
      </c>
      <c r="D2535" s="155" t="str">
        <f>IF(Input!F2535&lt;&gt;"",Input!F2535,"")</f>
        <v/>
      </c>
      <c r="E2535" s="154" t="str">
        <f>IF(Input!I2535&lt;&gt;"",CONCATENATE(Input!I2535,", ",LEFT(Input!H2535,1)),"")</f>
        <v/>
      </c>
      <c r="F2535" s="156"/>
      <c r="G2535" s="157" t="str">
        <f t="shared" si="39"/>
        <v/>
      </c>
      <c r="H2535" s="154" t="str">
        <f>IF(A2535&lt;&gt;"",VLOOKUP(G2535,ScoreRanges!$C$4:$E$8,3),"")</f>
        <v/>
      </c>
      <c r="I2535" s="156"/>
      <c r="J2535" s="129" t="str">
        <f>IF(AND(ConversionTable!$F$2&lt;&gt;"",A2535&lt;&gt;""),VLOOKUP(G2535,ConversionTable!B$2:D$402,3),"")</f>
        <v/>
      </c>
      <c r="K2535" s="66" t="str">
        <f>IF(AND(ConversionTable!$F$2&lt;&gt;"",A2535&lt;&gt;""),VLOOKUP(J2535,ConversionTable!I$4:K$7,3),"")</f>
        <v/>
      </c>
      <c r="M2535" s="66" t="str">
        <f>IF(A2535&lt;&gt;"",(Input!AE2535*ScoringModel!$B$11+Input!AF2535*ScoringModel!$B$21+Input!AG2535*ScoringModel!$B$31)*0.01,"")</f>
        <v/>
      </c>
      <c r="N2535" s="66" t="str">
        <f>IF(A2535&lt;&gt;"",(Input!J2535*ScoringModel!$B$4+Input!K2535*ScoringModel!$B$5+Input!L2535*ScoringModel!$B$6+Input!M2535*ScoringModel!$B$7+Input!N2535*ScoringModel!$B$8+Input!O2535*ScoringModel!$B$9+Input!P2535*ScoringModel!$B$10)*0.01,"")</f>
        <v/>
      </c>
      <c r="O2535" s="66" t="str">
        <f>IF(A2535&lt;&gt;"",(Input!Q2535*ScoringModel!$B$14+Input!R2535*ScoringModel!$B$15+Input!S2535*ScoringModel!$B$16+Input!T2535*ScoringModel!$B$17+Input!U2535*ScoringModel!$B$18+Input!V2535*ScoringModel!$B$19+Input!W2535*ScoringModel!$B$20)*0.01,"")</f>
        <v/>
      </c>
      <c r="P2535" s="66" t="str">
        <f>IF(A2535&lt;&gt;"",(Input!X2535*ScoringModel!$B$24+Input!Y2535*ScoringModel!$B$25+Input!Z2535*ScoringModel!$B$26+Input!AA2535*ScoringModel!$B$27+Input!AB2535*ScoringModel!$B$28+Input!AC2535*ScoringModel!$B$29+Input!AD2535*ScoringModel!$B$30)*0.01,"")</f>
        <v/>
      </c>
    </row>
    <row r="2536" spans="1:16" x14ac:dyDescent="0.25">
      <c r="A2536" s="154" t="str">
        <f>IF(Input!A2536&lt;&gt;"",Input!A2536,"")</f>
        <v/>
      </c>
      <c r="B2536" s="154" t="str">
        <f>IF(Input!D2536&lt;&gt;"",CONCATENATE(Input!D2536,", ",Input!C2536),"")</f>
        <v/>
      </c>
      <c r="C2536" s="154" t="str">
        <f>IF(Input!E2536&lt;&gt;"",Input!E2536,"")</f>
        <v/>
      </c>
      <c r="D2536" s="155" t="str">
        <f>IF(Input!F2536&lt;&gt;"",Input!F2536,"")</f>
        <v/>
      </c>
      <c r="E2536" s="154" t="str">
        <f>IF(Input!I2536&lt;&gt;"",CONCATENATE(Input!I2536,", ",LEFT(Input!H2536,1)),"")</f>
        <v/>
      </c>
      <c r="F2536" s="156"/>
      <c r="G2536" s="157" t="str">
        <f t="shared" si="39"/>
        <v/>
      </c>
      <c r="H2536" s="154" t="str">
        <f>IF(A2536&lt;&gt;"",VLOOKUP(G2536,ScoreRanges!$C$4:$E$8,3),"")</f>
        <v/>
      </c>
      <c r="I2536" s="156"/>
      <c r="J2536" s="129" t="str">
        <f>IF(AND(ConversionTable!$F$2&lt;&gt;"",A2536&lt;&gt;""),VLOOKUP(G2536,ConversionTable!B$2:D$402,3),"")</f>
        <v/>
      </c>
      <c r="K2536" s="66" t="str">
        <f>IF(AND(ConversionTable!$F$2&lt;&gt;"",A2536&lt;&gt;""),VLOOKUP(J2536,ConversionTable!I$4:K$7,3),"")</f>
        <v/>
      </c>
      <c r="M2536" s="66" t="str">
        <f>IF(A2536&lt;&gt;"",(Input!AE2536*ScoringModel!$B$11+Input!AF2536*ScoringModel!$B$21+Input!AG2536*ScoringModel!$B$31)*0.01,"")</f>
        <v/>
      </c>
      <c r="N2536" s="66" t="str">
        <f>IF(A2536&lt;&gt;"",(Input!J2536*ScoringModel!$B$4+Input!K2536*ScoringModel!$B$5+Input!L2536*ScoringModel!$B$6+Input!M2536*ScoringModel!$B$7+Input!N2536*ScoringModel!$B$8+Input!O2536*ScoringModel!$B$9+Input!P2536*ScoringModel!$B$10)*0.01,"")</f>
        <v/>
      </c>
      <c r="O2536" s="66" t="str">
        <f>IF(A2536&lt;&gt;"",(Input!Q2536*ScoringModel!$B$14+Input!R2536*ScoringModel!$B$15+Input!S2536*ScoringModel!$B$16+Input!T2536*ScoringModel!$B$17+Input!U2536*ScoringModel!$B$18+Input!V2536*ScoringModel!$B$19+Input!W2536*ScoringModel!$B$20)*0.01,"")</f>
        <v/>
      </c>
      <c r="P2536" s="66" t="str">
        <f>IF(A2536&lt;&gt;"",(Input!X2536*ScoringModel!$B$24+Input!Y2536*ScoringModel!$B$25+Input!Z2536*ScoringModel!$B$26+Input!AA2536*ScoringModel!$B$27+Input!AB2536*ScoringModel!$B$28+Input!AC2536*ScoringModel!$B$29+Input!AD2536*ScoringModel!$B$30)*0.01,"")</f>
        <v/>
      </c>
    </row>
    <row r="2537" spans="1:16" x14ac:dyDescent="0.25">
      <c r="A2537" s="154" t="str">
        <f>IF(Input!A2537&lt;&gt;"",Input!A2537,"")</f>
        <v/>
      </c>
      <c r="B2537" s="154" t="str">
        <f>IF(Input!D2537&lt;&gt;"",CONCATENATE(Input!D2537,", ",Input!C2537),"")</f>
        <v/>
      </c>
      <c r="C2537" s="154" t="str">
        <f>IF(Input!E2537&lt;&gt;"",Input!E2537,"")</f>
        <v/>
      </c>
      <c r="D2537" s="155" t="str">
        <f>IF(Input!F2537&lt;&gt;"",Input!F2537,"")</f>
        <v/>
      </c>
      <c r="E2537" s="154" t="str">
        <f>IF(Input!I2537&lt;&gt;"",CONCATENATE(Input!I2537,", ",LEFT(Input!H2537,1)),"")</f>
        <v/>
      </c>
      <c r="F2537" s="156"/>
      <c r="G2537" s="157" t="str">
        <f t="shared" si="39"/>
        <v/>
      </c>
      <c r="H2537" s="154" t="str">
        <f>IF(A2537&lt;&gt;"",VLOOKUP(G2537,ScoreRanges!$C$4:$E$8,3),"")</f>
        <v/>
      </c>
      <c r="I2537" s="156"/>
      <c r="J2537" s="129" t="str">
        <f>IF(AND(ConversionTable!$F$2&lt;&gt;"",A2537&lt;&gt;""),VLOOKUP(G2537,ConversionTable!B$2:D$402,3),"")</f>
        <v/>
      </c>
      <c r="K2537" s="66" t="str">
        <f>IF(AND(ConversionTable!$F$2&lt;&gt;"",A2537&lt;&gt;""),VLOOKUP(J2537,ConversionTable!I$4:K$7,3),"")</f>
        <v/>
      </c>
      <c r="M2537" s="66" t="str">
        <f>IF(A2537&lt;&gt;"",(Input!AE2537*ScoringModel!$B$11+Input!AF2537*ScoringModel!$B$21+Input!AG2537*ScoringModel!$B$31)*0.01,"")</f>
        <v/>
      </c>
      <c r="N2537" s="66" t="str">
        <f>IF(A2537&lt;&gt;"",(Input!J2537*ScoringModel!$B$4+Input!K2537*ScoringModel!$B$5+Input!L2537*ScoringModel!$B$6+Input!M2537*ScoringModel!$B$7+Input!N2537*ScoringModel!$B$8+Input!O2537*ScoringModel!$B$9+Input!P2537*ScoringModel!$B$10)*0.01,"")</f>
        <v/>
      </c>
      <c r="O2537" s="66" t="str">
        <f>IF(A2537&lt;&gt;"",(Input!Q2537*ScoringModel!$B$14+Input!R2537*ScoringModel!$B$15+Input!S2537*ScoringModel!$B$16+Input!T2537*ScoringModel!$B$17+Input!U2537*ScoringModel!$B$18+Input!V2537*ScoringModel!$B$19+Input!W2537*ScoringModel!$B$20)*0.01,"")</f>
        <v/>
      </c>
      <c r="P2537" s="66" t="str">
        <f>IF(A2537&lt;&gt;"",(Input!X2537*ScoringModel!$B$24+Input!Y2537*ScoringModel!$B$25+Input!Z2537*ScoringModel!$B$26+Input!AA2537*ScoringModel!$B$27+Input!AB2537*ScoringModel!$B$28+Input!AC2537*ScoringModel!$B$29+Input!AD2537*ScoringModel!$B$30)*0.01,"")</f>
        <v/>
      </c>
    </row>
    <row r="2538" spans="1:16" x14ac:dyDescent="0.25">
      <c r="A2538" s="154" t="str">
        <f>IF(Input!A2538&lt;&gt;"",Input!A2538,"")</f>
        <v/>
      </c>
      <c r="B2538" s="154" t="str">
        <f>IF(Input!D2538&lt;&gt;"",CONCATENATE(Input!D2538,", ",Input!C2538),"")</f>
        <v/>
      </c>
      <c r="C2538" s="154" t="str">
        <f>IF(Input!E2538&lt;&gt;"",Input!E2538,"")</f>
        <v/>
      </c>
      <c r="D2538" s="155" t="str">
        <f>IF(Input!F2538&lt;&gt;"",Input!F2538,"")</f>
        <v/>
      </c>
      <c r="E2538" s="154" t="str">
        <f>IF(Input!I2538&lt;&gt;"",CONCATENATE(Input!I2538,", ",LEFT(Input!H2538,1)),"")</f>
        <v/>
      </c>
      <c r="F2538" s="156"/>
      <c r="G2538" s="157" t="str">
        <f t="shared" si="39"/>
        <v/>
      </c>
      <c r="H2538" s="154" t="str">
        <f>IF(A2538&lt;&gt;"",VLOOKUP(G2538,ScoreRanges!$C$4:$E$8,3),"")</f>
        <v/>
      </c>
      <c r="I2538" s="156"/>
      <c r="J2538" s="129" t="str">
        <f>IF(AND(ConversionTable!$F$2&lt;&gt;"",A2538&lt;&gt;""),VLOOKUP(G2538,ConversionTable!B$2:D$402,3),"")</f>
        <v/>
      </c>
      <c r="K2538" s="66" t="str">
        <f>IF(AND(ConversionTable!$F$2&lt;&gt;"",A2538&lt;&gt;""),VLOOKUP(J2538,ConversionTable!I$4:K$7,3),"")</f>
        <v/>
      </c>
      <c r="M2538" s="66" t="str">
        <f>IF(A2538&lt;&gt;"",(Input!AE2538*ScoringModel!$B$11+Input!AF2538*ScoringModel!$B$21+Input!AG2538*ScoringModel!$B$31)*0.01,"")</f>
        <v/>
      </c>
      <c r="N2538" s="66" t="str">
        <f>IF(A2538&lt;&gt;"",(Input!J2538*ScoringModel!$B$4+Input!K2538*ScoringModel!$B$5+Input!L2538*ScoringModel!$B$6+Input!M2538*ScoringModel!$B$7+Input!N2538*ScoringModel!$B$8+Input!O2538*ScoringModel!$B$9+Input!P2538*ScoringModel!$B$10)*0.01,"")</f>
        <v/>
      </c>
      <c r="O2538" s="66" t="str">
        <f>IF(A2538&lt;&gt;"",(Input!Q2538*ScoringModel!$B$14+Input!R2538*ScoringModel!$B$15+Input!S2538*ScoringModel!$B$16+Input!T2538*ScoringModel!$B$17+Input!U2538*ScoringModel!$B$18+Input!V2538*ScoringModel!$B$19+Input!W2538*ScoringModel!$B$20)*0.01,"")</f>
        <v/>
      </c>
      <c r="P2538" s="66" t="str">
        <f>IF(A2538&lt;&gt;"",(Input!X2538*ScoringModel!$B$24+Input!Y2538*ScoringModel!$B$25+Input!Z2538*ScoringModel!$B$26+Input!AA2538*ScoringModel!$B$27+Input!AB2538*ScoringModel!$B$28+Input!AC2538*ScoringModel!$B$29+Input!AD2538*ScoringModel!$B$30)*0.01,"")</f>
        <v/>
      </c>
    </row>
    <row r="2539" spans="1:16" x14ac:dyDescent="0.25">
      <c r="A2539" s="154" t="str">
        <f>IF(Input!A2539&lt;&gt;"",Input!A2539,"")</f>
        <v/>
      </c>
      <c r="B2539" s="154" t="str">
        <f>IF(Input!D2539&lt;&gt;"",CONCATENATE(Input!D2539,", ",Input!C2539),"")</f>
        <v/>
      </c>
      <c r="C2539" s="154" t="str">
        <f>IF(Input!E2539&lt;&gt;"",Input!E2539,"")</f>
        <v/>
      </c>
      <c r="D2539" s="155" t="str">
        <f>IF(Input!F2539&lt;&gt;"",Input!F2539,"")</f>
        <v/>
      </c>
      <c r="E2539" s="154" t="str">
        <f>IF(Input!I2539&lt;&gt;"",CONCATENATE(Input!I2539,", ",LEFT(Input!H2539,1)),"")</f>
        <v/>
      </c>
      <c r="F2539" s="156"/>
      <c r="G2539" s="157" t="str">
        <f t="shared" si="39"/>
        <v/>
      </c>
      <c r="H2539" s="154" t="str">
        <f>IF(A2539&lt;&gt;"",VLOOKUP(G2539,ScoreRanges!$C$4:$E$8,3),"")</f>
        <v/>
      </c>
      <c r="I2539" s="156"/>
      <c r="J2539" s="129" t="str">
        <f>IF(AND(ConversionTable!$F$2&lt;&gt;"",A2539&lt;&gt;""),VLOOKUP(G2539,ConversionTable!B$2:D$402,3),"")</f>
        <v/>
      </c>
      <c r="K2539" s="66" t="str">
        <f>IF(AND(ConversionTable!$F$2&lt;&gt;"",A2539&lt;&gt;""),VLOOKUP(J2539,ConversionTable!I$4:K$7,3),"")</f>
        <v/>
      </c>
      <c r="M2539" s="66" t="str">
        <f>IF(A2539&lt;&gt;"",(Input!AE2539*ScoringModel!$B$11+Input!AF2539*ScoringModel!$B$21+Input!AG2539*ScoringModel!$B$31)*0.01,"")</f>
        <v/>
      </c>
      <c r="N2539" s="66" t="str">
        <f>IF(A2539&lt;&gt;"",(Input!J2539*ScoringModel!$B$4+Input!K2539*ScoringModel!$B$5+Input!L2539*ScoringModel!$B$6+Input!M2539*ScoringModel!$B$7+Input!N2539*ScoringModel!$B$8+Input!O2539*ScoringModel!$B$9+Input!P2539*ScoringModel!$B$10)*0.01,"")</f>
        <v/>
      </c>
      <c r="O2539" s="66" t="str">
        <f>IF(A2539&lt;&gt;"",(Input!Q2539*ScoringModel!$B$14+Input!R2539*ScoringModel!$B$15+Input!S2539*ScoringModel!$B$16+Input!T2539*ScoringModel!$B$17+Input!U2539*ScoringModel!$B$18+Input!V2539*ScoringModel!$B$19+Input!W2539*ScoringModel!$B$20)*0.01,"")</f>
        <v/>
      </c>
      <c r="P2539" s="66" t="str">
        <f>IF(A2539&lt;&gt;"",(Input!X2539*ScoringModel!$B$24+Input!Y2539*ScoringModel!$B$25+Input!Z2539*ScoringModel!$B$26+Input!AA2539*ScoringModel!$B$27+Input!AB2539*ScoringModel!$B$28+Input!AC2539*ScoringModel!$B$29+Input!AD2539*ScoringModel!$B$30)*0.01,"")</f>
        <v/>
      </c>
    </row>
    <row r="2540" spans="1:16" x14ac:dyDescent="0.25">
      <c r="A2540" s="154" t="str">
        <f>IF(Input!A2540&lt;&gt;"",Input!A2540,"")</f>
        <v/>
      </c>
      <c r="B2540" s="154" t="str">
        <f>IF(Input!D2540&lt;&gt;"",CONCATENATE(Input!D2540,", ",Input!C2540),"")</f>
        <v/>
      </c>
      <c r="C2540" s="154" t="str">
        <f>IF(Input!E2540&lt;&gt;"",Input!E2540,"")</f>
        <v/>
      </c>
      <c r="D2540" s="155" t="str">
        <f>IF(Input!F2540&lt;&gt;"",Input!F2540,"")</f>
        <v/>
      </c>
      <c r="E2540" s="154" t="str">
        <f>IF(Input!I2540&lt;&gt;"",CONCATENATE(Input!I2540,", ",LEFT(Input!H2540,1)),"")</f>
        <v/>
      </c>
      <c r="F2540" s="156"/>
      <c r="G2540" s="157" t="str">
        <f t="shared" si="39"/>
        <v/>
      </c>
      <c r="H2540" s="154" t="str">
        <f>IF(A2540&lt;&gt;"",VLOOKUP(G2540,ScoreRanges!$C$4:$E$8,3),"")</f>
        <v/>
      </c>
      <c r="I2540" s="156"/>
      <c r="J2540" s="129" t="str">
        <f>IF(AND(ConversionTable!$F$2&lt;&gt;"",A2540&lt;&gt;""),VLOOKUP(G2540,ConversionTable!B$2:D$402,3),"")</f>
        <v/>
      </c>
      <c r="K2540" s="66" t="str">
        <f>IF(AND(ConversionTable!$F$2&lt;&gt;"",A2540&lt;&gt;""),VLOOKUP(J2540,ConversionTable!I$4:K$7,3),"")</f>
        <v/>
      </c>
      <c r="M2540" s="66" t="str">
        <f>IF(A2540&lt;&gt;"",(Input!AE2540*ScoringModel!$B$11+Input!AF2540*ScoringModel!$B$21+Input!AG2540*ScoringModel!$B$31)*0.01,"")</f>
        <v/>
      </c>
      <c r="N2540" s="66" t="str">
        <f>IF(A2540&lt;&gt;"",(Input!J2540*ScoringModel!$B$4+Input!K2540*ScoringModel!$B$5+Input!L2540*ScoringModel!$B$6+Input!M2540*ScoringModel!$B$7+Input!N2540*ScoringModel!$B$8+Input!O2540*ScoringModel!$B$9+Input!P2540*ScoringModel!$B$10)*0.01,"")</f>
        <v/>
      </c>
      <c r="O2540" s="66" t="str">
        <f>IF(A2540&lt;&gt;"",(Input!Q2540*ScoringModel!$B$14+Input!R2540*ScoringModel!$B$15+Input!S2540*ScoringModel!$B$16+Input!T2540*ScoringModel!$B$17+Input!U2540*ScoringModel!$B$18+Input!V2540*ScoringModel!$B$19+Input!W2540*ScoringModel!$B$20)*0.01,"")</f>
        <v/>
      </c>
      <c r="P2540" s="66" t="str">
        <f>IF(A2540&lt;&gt;"",(Input!X2540*ScoringModel!$B$24+Input!Y2540*ScoringModel!$B$25+Input!Z2540*ScoringModel!$B$26+Input!AA2540*ScoringModel!$B$27+Input!AB2540*ScoringModel!$B$28+Input!AC2540*ScoringModel!$B$29+Input!AD2540*ScoringModel!$B$30)*0.01,"")</f>
        <v/>
      </c>
    </row>
    <row r="2541" spans="1:16" x14ac:dyDescent="0.25">
      <c r="A2541" s="154" t="str">
        <f>IF(Input!A2541&lt;&gt;"",Input!A2541,"")</f>
        <v/>
      </c>
      <c r="B2541" s="154" t="str">
        <f>IF(Input!D2541&lt;&gt;"",CONCATENATE(Input!D2541,", ",Input!C2541),"")</f>
        <v/>
      </c>
      <c r="C2541" s="154" t="str">
        <f>IF(Input!E2541&lt;&gt;"",Input!E2541,"")</f>
        <v/>
      </c>
      <c r="D2541" s="155" t="str">
        <f>IF(Input!F2541&lt;&gt;"",Input!F2541,"")</f>
        <v/>
      </c>
      <c r="E2541" s="154" t="str">
        <f>IF(Input!I2541&lt;&gt;"",CONCATENATE(Input!I2541,", ",LEFT(Input!H2541,1)),"")</f>
        <v/>
      </c>
      <c r="F2541" s="156"/>
      <c r="G2541" s="157" t="str">
        <f t="shared" si="39"/>
        <v/>
      </c>
      <c r="H2541" s="154" t="str">
        <f>IF(A2541&lt;&gt;"",VLOOKUP(G2541,ScoreRanges!$C$4:$E$8,3),"")</f>
        <v/>
      </c>
      <c r="I2541" s="156"/>
      <c r="J2541" s="129" t="str">
        <f>IF(AND(ConversionTable!$F$2&lt;&gt;"",A2541&lt;&gt;""),VLOOKUP(G2541,ConversionTable!B$2:D$402,3),"")</f>
        <v/>
      </c>
      <c r="K2541" s="66" t="str">
        <f>IF(AND(ConversionTable!$F$2&lt;&gt;"",A2541&lt;&gt;""),VLOOKUP(J2541,ConversionTable!I$4:K$7,3),"")</f>
        <v/>
      </c>
      <c r="M2541" s="66" t="str">
        <f>IF(A2541&lt;&gt;"",(Input!AE2541*ScoringModel!$B$11+Input!AF2541*ScoringModel!$B$21+Input!AG2541*ScoringModel!$B$31)*0.01,"")</f>
        <v/>
      </c>
      <c r="N2541" s="66" t="str">
        <f>IF(A2541&lt;&gt;"",(Input!J2541*ScoringModel!$B$4+Input!K2541*ScoringModel!$B$5+Input!L2541*ScoringModel!$B$6+Input!M2541*ScoringModel!$B$7+Input!N2541*ScoringModel!$B$8+Input!O2541*ScoringModel!$B$9+Input!P2541*ScoringModel!$B$10)*0.01,"")</f>
        <v/>
      </c>
      <c r="O2541" s="66" t="str">
        <f>IF(A2541&lt;&gt;"",(Input!Q2541*ScoringModel!$B$14+Input!R2541*ScoringModel!$B$15+Input!S2541*ScoringModel!$B$16+Input!T2541*ScoringModel!$B$17+Input!U2541*ScoringModel!$B$18+Input!V2541*ScoringModel!$B$19+Input!W2541*ScoringModel!$B$20)*0.01,"")</f>
        <v/>
      </c>
      <c r="P2541" s="66" t="str">
        <f>IF(A2541&lt;&gt;"",(Input!X2541*ScoringModel!$B$24+Input!Y2541*ScoringModel!$B$25+Input!Z2541*ScoringModel!$B$26+Input!AA2541*ScoringModel!$B$27+Input!AB2541*ScoringModel!$B$28+Input!AC2541*ScoringModel!$B$29+Input!AD2541*ScoringModel!$B$30)*0.01,"")</f>
        <v/>
      </c>
    </row>
    <row r="2542" spans="1:16" x14ac:dyDescent="0.25">
      <c r="A2542" s="154" t="str">
        <f>IF(Input!A2542&lt;&gt;"",Input!A2542,"")</f>
        <v/>
      </c>
      <c r="B2542" s="154" t="str">
        <f>IF(Input!D2542&lt;&gt;"",CONCATENATE(Input!D2542,", ",Input!C2542),"")</f>
        <v/>
      </c>
      <c r="C2542" s="154" t="str">
        <f>IF(Input!E2542&lt;&gt;"",Input!E2542,"")</f>
        <v/>
      </c>
      <c r="D2542" s="155" t="str">
        <f>IF(Input!F2542&lt;&gt;"",Input!F2542,"")</f>
        <v/>
      </c>
      <c r="E2542" s="154" t="str">
        <f>IF(Input!I2542&lt;&gt;"",CONCATENATE(Input!I2542,", ",LEFT(Input!H2542,1)),"")</f>
        <v/>
      </c>
      <c r="F2542" s="156"/>
      <c r="G2542" s="157" t="str">
        <f t="shared" si="39"/>
        <v/>
      </c>
      <c r="H2542" s="154" t="str">
        <f>IF(A2542&lt;&gt;"",VLOOKUP(G2542,ScoreRanges!$C$4:$E$8,3),"")</f>
        <v/>
      </c>
      <c r="I2542" s="156"/>
      <c r="J2542" s="129" t="str">
        <f>IF(AND(ConversionTable!$F$2&lt;&gt;"",A2542&lt;&gt;""),VLOOKUP(G2542,ConversionTable!B$2:D$402,3),"")</f>
        <v/>
      </c>
      <c r="K2542" s="66" t="str">
        <f>IF(AND(ConversionTable!$F$2&lt;&gt;"",A2542&lt;&gt;""),VLOOKUP(J2542,ConversionTable!I$4:K$7,3),"")</f>
        <v/>
      </c>
      <c r="M2542" s="66" t="str">
        <f>IF(A2542&lt;&gt;"",(Input!AE2542*ScoringModel!$B$11+Input!AF2542*ScoringModel!$B$21+Input!AG2542*ScoringModel!$B$31)*0.01,"")</f>
        <v/>
      </c>
      <c r="N2542" s="66" t="str">
        <f>IF(A2542&lt;&gt;"",(Input!J2542*ScoringModel!$B$4+Input!K2542*ScoringModel!$B$5+Input!L2542*ScoringModel!$B$6+Input!M2542*ScoringModel!$B$7+Input!N2542*ScoringModel!$B$8+Input!O2542*ScoringModel!$B$9+Input!P2542*ScoringModel!$B$10)*0.01,"")</f>
        <v/>
      </c>
      <c r="O2542" s="66" t="str">
        <f>IF(A2542&lt;&gt;"",(Input!Q2542*ScoringModel!$B$14+Input!R2542*ScoringModel!$B$15+Input!S2542*ScoringModel!$B$16+Input!T2542*ScoringModel!$B$17+Input!U2542*ScoringModel!$B$18+Input!V2542*ScoringModel!$B$19+Input!W2542*ScoringModel!$B$20)*0.01,"")</f>
        <v/>
      </c>
      <c r="P2542" s="66" t="str">
        <f>IF(A2542&lt;&gt;"",(Input!X2542*ScoringModel!$B$24+Input!Y2542*ScoringModel!$B$25+Input!Z2542*ScoringModel!$B$26+Input!AA2542*ScoringModel!$B$27+Input!AB2542*ScoringModel!$B$28+Input!AC2542*ScoringModel!$B$29+Input!AD2542*ScoringModel!$B$30)*0.01,"")</f>
        <v/>
      </c>
    </row>
    <row r="2543" spans="1:16" x14ac:dyDescent="0.25">
      <c r="A2543" s="154" t="str">
        <f>IF(Input!A2543&lt;&gt;"",Input!A2543,"")</f>
        <v/>
      </c>
      <c r="B2543" s="154" t="str">
        <f>IF(Input!D2543&lt;&gt;"",CONCATENATE(Input!D2543,", ",Input!C2543),"")</f>
        <v/>
      </c>
      <c r="C2543" s="154" t="str">
        <f>IF(Input!E2543&lt;&gt;"",Input!E2543,"")</f>
        <v/>
      </c>
      <c r="D2543" s="155" t="str">
        <f>IF(Input!F2543&lt;&gt;"",Input!F2543,"")</f>
        <v/>
      </c>
      <c r="E2543" s="154" t="str">
        <f>IF(Input!I2543&lt;&gt;"",CONCATENATE(Input!I2543,", ",LEFT(Input!H2543,1)),"")</f>
        <v/>
      </c>
      <c r="F2543" s="156"/>
      <c r="G2543" s="157" t="str">
        <f t="shared" si="39"/>
        <v/>
      </c>
      <c r="H2543" s="154" t="str">
        <f>IF(A2543&lt;&gt;"",VLOOKUP(G2543,ScoreRanges!$C$4:$E$8,3),"")</f>
        <v/>
      </c>
      <c r="I2543" s="156"/>
      <c r="J2543" s="129" t="str">
        <f>IF(AND(ConversionTable!$F$2&lt;&gt;"",A2543&lt;&gt;""),VLOOKUP(G2543,ConversionTable!B$2:D$402,3),"")</f>
        <v/>
      </c>
      <c r="K2543" s="66" t="str">
        <f>IF(AND(ConversionTable!$F$2&lt;&gt;"",A2543&lt;&gt;""),VLOOKUP(J2543,ConversionTable!I$4:K$7,3),"")</f>
        <v/>
      </c>
      <c r="M2543" s="66" t="str">
        <f>IF(A2543&lt;&gt;"",(Input!AE2543*ScoringModel!$B$11+Input!AF2543*ScoringModel!$B$21+Input!AG2543*ScoringModel!$B$31)*0.01,"")</f>
        <v/>
      </c>
      <c r="N2543" s="66" t="str">
        <f>IF(A2543&lt;&gt;"",(Input!J2543*ScoringModel!$B$4+Input!K2543*ScoringModel!$B$5+Input!L2543*ScoringModel!$B$6+Input!M2543*ScoringModel!$B$7+Input!N2543*ScoringModel!$B$8+Input!O2543*ScoringModel!$B$9+Input!P2543*ScoringModel!$B$10)*0.01,"")</f>
        <v/>
      </c>
      <c r="O2543" s="66" t="str">
        <f>IF(A2543&lt;&gt;"",(Input!Q2543*ScoringModel!$B$14+Input!R2543*ScoringModel!$B$15+Input!S2543*ScoringModel!$B$16+Input!T2543*ScoringModel!$B$17+Input!U2543*ScoringModel!$B$18+Input!V2543*ScoringModel!$B$19+Input!W2543*ScoringModel!$B$20)*0.01,"")</f>
        <v/>
      </c>
      <c r="P2543" s="66" t="str">
        <f>IF(A2543&lt;&gt;"",(Input!X2543*ScoringModel!$B$24+Input!Y2543*ScoringModel!$B$25+Input!Z2543*ScoringModel!$B$26+Input!AA2543*ScoringModel!$B$27+Input!AB2543*ScoringModel!$B$28+Input!AC2543*ScoringModel!$B$29+Input!AD2543*ScoringModel!$B$30)*0.01,"")</f>
        <v/>
      </c>
    </row>
    <row r="2544" spans="1:16" x14ac:dyDescent="0.25">
      <c r="A2544" s="154" t="str">
        <f>IF(Input!A2544&lt;&gt;"",Input!A2544,"")</f>
        <v/>
      </c>
      <c r="B2544" s="154" t="str">
        <f>IF(Input!D2544&lt;&gt;"",CONCATENATE(Input!D2544,", ",Input!C2544),"")</f>
        <v/>
      </c>
      <c r="C2544" s="154" t="str">
        <f>IF(Input!E2544&lt;&gt;"",Input!E2544,"")</f>
        <v/>
      </c>
      <c r="D2544" s="155" t="str">
        <f>IF(Input!F2544&lt;&gt;"",Input!F2544,"")</f>
        <v/>
      </c>
      <c r="E2544" s="154" t="str">
        <f>IF(Input!I2544&lt;&gt;"",CONCATENATE(Input!I2544,", ",LEFT(Input!H2544,1)),"")</f>
        <v/>
      </c>
      <c r="F2544" s="156"/>
      <c r="G2544" s="157" t="str">
        <f t="shared" si="39"/>
        <v/>
      </c>
      <c r="H2544" s="154" t="str">
        <f>IF(A2544&lt;&gt;"",VLOOKUP(G2544,ScoreRanges!$C$4:$E$8,3),"")</f>
        <v/>
      </c>
      <c r="I2544" s="156"/>
      <c r="J2544" s="129" t="str">
        <f>IF(AND(ConversionTable!$F$2&lt;&gt;"",A2544&lt;&gt;""),VLOOKUP(G2544,ConversionTable!B$2:D$402,3),"")</f>
        <v/>
      </c>
      <c r="K2544" s="66" t="str">
        <f>IF(AND(ConversionTable!$F$2&lt;&gt;"",A2544&lt;&gt;""),VLOOKUP(J2544,ConversionTable!I$4:K$7,3),"")</f>
        <v/>
      </c>
      <c r="M2544" s="66" t="str">
        <f>IF(A2544&lt;&gt;"",(Input!AE2544*ScoringModel!$B$11+Input!AF2544*ScoringModel!$B$21+Input!AG2544*ScoringModel!$B$31)*0.01,"")</f>
        <v/>
      </c>
      <c r="N2544" s="66" t="str">
        <f>IF(A2544&lt;&gt;"",(Input!J2544*ScoringModel!$B$4+Input!K2544*ScoringModel!$B$5+Input!L2544*ScoringModel!$B$6+Input!M2544*ScoringModel!$B$7+Input!N2544*ScoringModel!$B$8+Input!O2544*ScoringModel!$B$9+Input!P2544*ScoringModel!$B$10)*0.01,"")</f>
        <v/>
      </c>
      <c r="O2544" s="66" t="str">
        <f>IF(A2544&lt;&gt;"",(Input!Q2544*ScoringModel!$B$14+Input!R2544*ScoringModel!$B$15+Input!S2544*ScoringModel!$B$16+Input!T2544*ScoringModel!$B$17+Input!U2544*ScoringModel!$B$18+Input!V2544*ScoringModel!$B$19+Input!W2544*ScoringModel!$B$20)*0.01,"")</f>
        <v/>
      </c>
      <c r="P2544" s="66" t="str">
        <f>IF(A2544&lt;&gt;"",(Input!X2544*ScoringModel!$B$24+Input!Y2544*ScoringModel!$B$25+Input!Z2544*ScoringModel!$B$26+Input!AA2544*ScoringModel!$B$27+Input!AB2544*ScoringModel!$B$28+Input!AC2544*ScoringModel!$B$29+Input!AD2544*ScoringModel!$B$30)*0.01,"")</f>
        <v/>
      </c>
    </row>
    <row r="2545" spans="1:16" x14ac:dyDescent="0.25">
      <c r="A2545" s="154" t="str">
        <f>IF(Input!A2545&lt;&gt;"",Input!A2545,"")</f>
        <v/>
      </c>
      <c r="B2545" s="154" t="str">
        <f>IF(Input!D2545&lt;&gt;"",CONCATENATE(Input!D2545,", ",Input!C2545),"")</f>
        <v/>
      </c>
      <c r="C2545" s="154" t="str">
        <f>IF(Input!E2545&lt;&gt;"",Input!E2545,"")</f>
        <v/>
      </c>
      <c r="D2545" s="155" t="str">
        <f>IF(Input!F2545&lt;&gt;"",Input!F2545,"")</f>
        <v/>
      </c>
      <c r="E2545" s="154" t="str">
        <f>IF(Input!I2545&lt;&gt;"",CONCATENATE(Input!I2545,", ",LEFT(Input!H2545,1)),"")</f>
        <v/>
      </c>
      <c r="F2545" s="156"/>
      <c r="G2545" s="157" t="str">
        <f t="shared" si="39"/>
        <v/>
      </c>
      <c r="H2545" s="154" t="str">
        <f>IF(A2545&lt;&gt;"",VLOOKUP(G2545,ScoreRanges!$C$4:$E$8,3),"")</f>
        <v/>
      </c>
      <c r="I2545" s="156"/>
      <c r="J2545" s="129" t="str">
        <f>IF(AND(ConversionTable!$F$2&lt;&gt;"",A2545&lt;&gt;""),VLOOKUP(G2545,ConversionTable!B$2:D$402,3),"")</f>
        <v/>
      </c>
      <c r="K2545" s="66" t="str">
        <f>IF(AND(ConversionTable!$F$2&lt;&gt;"",A2545&lt;&gt;""),VLOOKUP(J2545,ConversionTable!I$4:K$7,3),"")</f>
        <v/>
      </c>
      <c r="M2545" s="66" t="str">
        <f>IF(A2545&lt;&gt;"",(Input!AE2545*ScoringModel!$B$11+Input!AF2545*ScoringModel!$B$21+Input!AG2545*ScoringModel!$B$31)*0.01,"")</f>
        <v/>
      </c>
      <c r="N2545" s="66" t="str">
        <f>IF(A2545&lt;&gt;"",(Input!J2545*ScoringModel!$B$4+Input!K2545*ScoringModel!$B$5+Input!L2545*ScoringModel!$B$6+Input!M2545*ScoringModel!$B$7+Input!N2545*ScoringModel!$B$8+Input!O2545*ScoringModel!$B$9+Input!P2545*ScoringModel!$B$10)*0.01,"")</f>
        <v/>
      </c>
      <c r="O2545" s="66" t="str">
        <f>IF(A2545&lt;&gt;"",(Input!Q2545*ScoringModel!$B$14+Input!R2545*ScoringModel!$B$15+Input!S2545*ScoringModel!$B$16+Input!T2545*ScoringModel!$B$17+Input!U2545*ScoringModel!$B$18+Input!V2545*ScoringModel!$B$19+Input!W2545*ScoringModel!$B$20)*0.01,"")</f>
        <v/>
      </c>
      <c r="P2545" s="66" t="str">
        <f>IF(A2545&lt;&gt;"",(Input!X2545*ScoringModel!$B$24+Input!Y2545*ScoringModel!$B$25+Input!Z2545*ScoringModel!$B$26+Input!AA2545*ScoringModel!$B$27+Input!AB2545*ScoringModel!$B$28+Input!AC2545*ScoringModel!$B$29+Input!AD2545*ScoringModel!$B$30)*0.01,"")</f>
        <v/>
      </c>
    </row>
    <row r="2546" spans="1:16" x14ac:dyDescent="0.25">
      <c r="A2546" s="154" t="str">
        <f>IF(Input!A2546&lt;&gt;"",Input!A2546,"")</f>
        <v/>
      </c>
      <c r="B2546" s="154" t="str">
        <f>IF(Input!D2546&lt;&gt;"",CONCATENATE(Input!D2546,", ",Input!C2546),"")</f>
        <v/>
      </c>
      <c r="C2546" s="154" t="str">
        <f>IF(Input!E2546&lt;&gt;"",Input!E2546,"")</f>
        <v/>
      </c>
      <c r="D2546" s="155" t="str">
        <f>IF(Input!F2546&lt;&gt;"",Input!F2546,"")</f>
        <v/>
      </c>
      <c r="E2546" s="154" t="str">
        <f>IF(Input!I2546&lt;&gt;"",CONCATENATE(Input!I2546,", ",LEFT(Input!H2546,1)),"")</f>
        <v/>
      </c>
      <c r="F2546" s="156"/>
      <c r="G2546" s="157" t="str">
        <f t="shared" si="39"/>
        <v/>
      </c>
      <c r="H2546" s="154" t="str">
        <f>IF(A2546&lt;&gt;"",VLOOKUP(G2546,ScoreRanges!$C$4:$E$8,3),"")</f>
        <v/>
      </c>
      <c r="I2546" s="156"/>
      <c r="J2546" s="129" t="str">
        <f>IF(AND(ConversionTable!$F$2&lt;&gt;"",A2546&lt;&gt;""),VLOOKUP(G2546,ConversionTable!B$2:D$402,3),"")</f>
        <v/>
      </c>
      <c r="K2546" s="66" t="str">
        <f>IF(AND(ConversionTable!$F$2&lt;&gt;"",A2546&lt;&gt;""),VLOOKUP(J2546,ConversionTable!I$4:K$7,3),"")</f>
        <v/>
      </c>
      <c r="M2546" s="66" t="str">
        <f>IF(A2546&lt;&gt;"",(Input!AE2546*ScoringModel!$B$11+Input!AF2546*ScoringModel!$B$21+Input!AG2546*ScoringModel!$B$31)*0.01,"")</f>
        <v/>
      </c>
      <c r="N2546" s="66" t="str">
        <f>IF(A2546&lt;&gt;"",(Input!J2546*ScoringModel!$B$4+Input!K2546*ScoringModel!$B$5+Input!L2546*ScoringModel!$B$6+Input!M2546*ScoringModel!$B$7+Input!N2546*ScoringModel!$B$8+Input!O2546*ScoringModel!$B$9+Input!P2546*ScoringModel!$B$10)*0.01,"")</f>
        <v/>
      </c>
      <c r="O2546" s="66" t="str">
        <f>IF(A2546&lt;&gt;"",(Input!Q2546*ScoringModel!$B$14+Input!R2546*ScoringModel!$B$15+Input!S2546*ScoringModel!$B$16+Input!T2546*ScoringModel!$B$17+Input!U2546*ScoringModel!$B$18+Input!V2546*ScoringModel!$B$19+Input!W2546*ScoringModel!$B$20)*0.01,"")</f>
        <v/>
      </c>
      <c r="P2546" s="66" t="str">
        <f>IF(A2546&lt;&gt;"",(Input!X2546*ScoringModel!$B$24+Input!Y2546*ScoringModel!$B$25+Input!Z2546*ScoringModel!$B$26+Input!AA2546*ScoringModel!$B$27+Input!AB2546*ScoringModel!$B$28+Input!AC2546*ScoringModel!$B$29+Input!AD2546*ScoringModel!$B$30)*0.01,"")</f>
        <v/>
      </c>
    </row>
    <row r="2547" spans="1:16" x14ac:dyDescent="0.25">
      <c r="A2547" s="154" t="str">
        <f>IF(Input!A2547&lt;&gt;"",Input!A2547,"")</f>
        <v/>
      </c>
      <c r="B2547" s="154" t="str">
        <f>IF(Input!D2547&lt;&gt;"",CONCATENATE(Input!D2547,", ",Input!C2547),"")</f>
        <v/>
      </c>
      <c r="C2547" s="154" t="str">
        <f>IF(Input!E2547&lt;&gt;"",Input!E2547,"")</f>
        <v/>
      </c>
      <c r="D2547" s="155" t="str">
        <f>IF(Input!F2547&lt;&gt;"",Input!F2547,"")</f>
        <v/>
      </c>
      <c r="E2547" s="154" t="str">
        <f>IF(Input!I2547&lt;&gt;"",CONCATENATE(Input!I2547,", ",LEFT(Input!H2547,1)),"")</f>
        <v/>
      </c>
      <c r="F2547" s="156"/>
      <c r="G2547" s="157" t="str">
        <f t="shared" si="39"/>
        <v/>
      </c>
      <c r="H2547" s="154" t="str">
        <f>IF(A2547&lt;&gt;"",VLOOKUP(G2547,ScoreRanges!$C$4:$E$8,3),"")</f>
        <v/>
      </c>
      <c r="I2547" s="156"/>
      <c r="J2547" s="129" t="str">
        <f>IF(AND(ConversionTable!$F$2&lt;&gt;"",A2547&lt;&gt;""),VLOOKUP(G2547,ConversionTable!B$2:D$402,3),"")</f>
        <v/>
      </c>
      <c r="K2547" s="66" t="str">
        <f>IF(AND(ConversionTable!$F$2&lt;&gt;"",A2547&lt;&gt;""),VLOOKUP(J2547,ConversionTable!I$4:K$7,3),"")</f>
        <v/>
      </c>
      <c r="M2547" s="66" t="str">
        <f>IF(A2547&lt;&gt;"",(Input!AE2547*ScoringModel!$B$11+Input!AF2547*ScoringModel!$B$21+Input!AG2547*ScoringModel!$B$31)*0.01,"")</f>
        <v/>
      </c>
      <c r="N2547" s="66" t="str">
        <f>IF(A2547&lt;&gt;"",(Input!J2547*ScoringModel!$B$4+Input!K2547*ScoringModel!$B$5+Input!L2547*ScoringModel!$B$6+Input!M2547*ScoringModel!$B$7+Input!N2547*ScoringModel!$B$8+Input!O2547*ScoringModel!$B$9+Input!P2547*ScoringModel!$B$10)*0.01,"")</f>
        <v/>
      </c>
      <c r="O2547" s="66" t="str">
        <f>IF(A2547&lt;&gt;"",(Input!Q2547*ScoringModel!$B$14+Input!R2547*ScoringModel!$B$15+Input!S2547*ScoringModel!$B$16+Input!T2547*ScoringModel!$B$17+Input!U2547*ScoringModel!$B$18+Input!V2547*ScoringModel!$B$19+Input!W2547*ScoringModel!$B$20)*0.01,"")</f>
        <v/>
      </c>
      <c r="P2547" s="66" t="str">
        <f>IF(A2547&lt;&gt;"",(Input!X2547*ScoringModel!$B$24+Input!Y2547*ScoringModel!$B$25+Input!Z2547*ScoringModel!$B$26+Input!AA2547*ScoringModel!$B$27+Input!AB2547*ScoringModel!$B$28+Input!AC2547*ScoringModel!$B$29+Input!AD2547*ScoringModel!$B$30)*0.01,"")</f>
        <v/>
      </c>
    </row>
    <row r="2548" spans="1:16" x14ac:dyDescent="0.25">
      <c r="A2548" s="154" t="str">
        <f>IF(Input!A2548&lt;&gt;"",Input!A2548,"")</f>
        <v/>
      </c>
      <c r="B2548" s="154" t="str">
        <f>IF(Input!D2548&lt;&gt;"",CONCATENATE(Input!D2548,", ",Input!C2548),"")</f>
        <v/>
      </c>
      <c r="C2548" s="154" t="str">
        <f>IF(Input!E2548&lt;&gt;"",Input!E2548,"")</f>
        <v/>
      </c>
      <c r="D2548" s="155" t="str">
        <f>IF(Input!F2548&lt;&gt;"",Input!F2548,"")</f>
        <v/>
      </c>
      <c r="E2548" s="154" t="str">
        <f>IF(Input!I2548&lt;&gt;"",CONCATENATE(Input!I2548,", ",LEFT(Input!H2548,1)),"")</f>
        <v/>
      </c>
      <c r="F2548" s="156"/>
      <c r="G2548" s="157" t="str">
        <f t="shared" si="39"/>
        <v/>
      </c>
      <c r="H2548" s="154" t="str">
        <f>IF(A2548&lt;&gt;"",VLOOKUP(G2548,ScoreRanges!$C$4:$E$8,3),"")</f>
        <v/>
      </c>
      <c r="I2548" s="156"/>
      <c r="J2548" s="129" t="str">
        <f>IF(AND(ConversionTable!$F$2&lt;&gt;"",A2548&lt;&gt;""),VLOOKUP(G2548,ConversionTable!B$2:D$402,3),"")</f>
        <v/>
      </c>
      <c r="K2548" s="66" t="str">
        <f>IF(AND(ConversionTable!$F$2&lt;&gt;"",A2548&lt;&gt;""),VLOOKUP(J2548,ConversionTable!I$4:K$7,3),"")</f>
        <v/>
      </c>
      <c r="M2548" s="66" t="str">
        <f>IF(A2548&lt;&gt;"",(Input!AE2548*ScoringModel!$B$11+Input!AF2548*ScoringModel!$B$21+Input!AG2548*ScoringModel!$B$31)*0.01,"")</f>
        <v/>
      </c>
      <c r="N2548" s="66" t="str">
        <f>IF(A2548&lt;&gt;"",(Input!J2548*ScoringModel!$B$4+Input!K2548*ScoringModel!$B$5+Input!L2548*ScoringModel!$B$6+Input!M2548*ScoringModel!$B$7+Input!N2548*ScoringModel!$B$8+Input!O2548*ScoringModel!$B$9+Input!P2548*ScoringModel!$B$10)*0.01,"")</f>
        <v/>
      </c>
      <c r="O2548" s="66" t="str">
        <f>IF(A2548&lt;&gt;"",(Input!Q2548*ScoringModel!$B$14+Input!R2548*ScoringModel!$B$15+Input!S2548*ScoringModel!$B$16+Input!T2548*ScoringModel!$B$17+Input!U2548*ScoringModel!$B$18+Input!V2548*ScoringModel!$B$19+Input!W2548*ScoringModel!$B$20)*0.01,"")</f>
        <v/>
      </c>
      <c r="P2548" s="66" t="str">
        <f>IF(A2548&lt;&gt;"",(Input!X2548*ScoringModel!$B$24+Input!Y2548*ScoringModel!$B$25+Input!Z2548*ScoringModel!$B$26+Input!AA2548*ScoringModel!$B$27+Input!AB2548*ScoringModel!$B$28+Input!AC2548*ScoringModel!$B$29+Input!AD2548*ScoringModel!$B$30)*0.01,"")</f>
        <v/>
      </c>
    </row>
    <row r="2549" spans="1:16" x14ac:dyDescent="0.25">
      <c r="A2549" s="154" t="str">
        <f>IF(Input!A2549&lt;&gt;"",Input!A2549,"")</f>
        <v/>
      </c>
      <c r="B2549" s="154" t="str">
        <f>IF(Input!D2549&lt;&gt;"",CONCATENATE(Input!D2549,", ",Input!C2549),"")</f>
        <v/>
      </c>
      <c r="C2549" s="154" t="str">
        <f>IF(Input!E2549&lt;&gt;"",Input!E2549,"")</f>
        <v/>
      </c>
      <c r="D2549" s="155" t="str">
        <f>IF(Input!F2549&lt;&gt;"",Input!F2549,"")</f>
        <v/>
      </c>
      <c r="E2549" s="154" t="str">
        <f>IF(Input!I2549&lt;&gt;"",CONCATENATE(Input!I2549,", ",LEFT(Input!H2549,1)),"")</f>
        <v/>
      </c>
      <c r="F2549" s="156"/>
      <c r="G2549" s="157" t="str">
        <f t="shared" si="39"/>
        <v/>
      </c>
      <c r="H2549" s="154" t="str">
        <f>IF(A2549&lt;&gt;"",VLOOKUP(G2549,ScoreRanges!$C$4:$E$8,3),"")</f>
        <v/>
      </c>
      <c r="I2549" s="156"/>
      <c r="J2549" s="129" t="str">
        <f>IF(AND(ConversionTable!$F$2&lt;&gt;"",A2549&lt;&gt;""),VLOOKUP(G2549,ConversionTable!B$2:D$402,3),"")</f>
        <v/>
      </c>
      <c r="K2549" s="66" t="str">
        <f>IF(AND(ConversionTable!$F$2&lt;&gt;"",A2549&lt;&gt;""),VLOOKUP(J2549,ConversionTable!I$4:K$7,3),"")</f>
        <v/>
      </c>
      <c r="M2549" s="66" t="str">
        <f>IF(A2549&lt;&gt;"",(Input!AE2549*ScoringModel!$B$11+Input!AF2549*ScoringModel!$B$21+Input!AG2549*ScoringModel!$B$31)*0.01,"")</f>
        <v/>
      </c>
      <c r="N2549" s="66" t="str">
        <f>IF(A2549&lt;&gt;"",(Input!J2549*ScoringModel!$B$4+Input!K2549*ScoringModel!$B$5+Input!L2549*ScoringModel!$B$6+Input!M2549*ScoringModel!$B$7+Input!N2549*ScoringModel!$B$8+Input!O2549*ScoringModel!$B$9+Input!P2549*ScoringModel!$B$10)*0.01,"")</f>
        <v/>
      </c>
      <c r="O2549" s="66" t="str">
        <f>IF(A2549&lt;&gt;"",(Input!Q2549*ScoringModel!$B$14+Input!R2549*ScoringModel!$B$15+Input!S2549*ScoringModel!$B$16+Input!T2549*ScoringModel!$B$17+Input!U2549*ScoringModel!$B$18+Input!V2549*ScoringModel!$B$19+Input!W2549*ScoringModel!$B$20)*0.01,"")</f>
        <v/>
      </c>
      <c r="P2549" s="66" t="str">
        <f>IF(A2549&lt;&gt;"",(Input!X2549*ScoringModel!$B$24+Input!Y2549*ScoringModel!$B$25+Input!Z2549*ScoringModel!$B$26+Input!AA2549*ScoringModel!$B$27+Input!AB2549*ScoringModel!$B$28+Input!AC2549*ScoringModel!$B$29+Input!AD2549*ScoringModel!$B$30)*0.01,"")</f>
        <v/>
      </c>
    </row>
    <row r="2550" spans="1:16" x14ac:dyDescent="0.25">
      <c r="A2550" s="154" t="str">
        <f>IF(Input!A2550&lt;&gt;"",Input!A2550,"")</f>
        <v/>
      </c>
      <c r="B2550" s="154" t="str">
        <f>IF(Input!D2550&lt;&gt;"",CONCATENATE(Input!D2550,", ",Input!C2550),"")</f>
        <v/>
      </c>
      <c r="C2550" s="154" t="str">
        <f>IF(Input!E2550&lt;&gt;"",Input!E2550,"")</f>
        <v/>
      </c>
      <c r="D2550" s="155" t="str">
        <f>IF(Input!F2550&lt;&gt;"",Input!F2550,"")</f>
        <v/>
      </c>
      <c r="E2550" s="154" t="str">
        <f>IF(Input!I2550&lt;&gt;"",CONCATENATE(Input!I2550,", ",LEFT(Input!H2550,1)),"")</f>
        <v/>
      </c>
      <c r="F2550" s="156"/>
      <c r="G2550" s="157" t="str">
        <f t="shared" si="39"/>
        <v/>
      </c>
      <c r="H2550" s="154" t="str">
        <f>IF(A2550&lt;&gt;"",VLOOKUP(G2550,ScoreRanges!$C$4:$E$8,3),"")</f>
        <v/>
      </c>
      <c r="I2550" s="156"/>
      <c r="J2550" s="129" t="str">
        <f>IF(AND(ConversionTable!$F$2&lt;&gt;"",A2550&lt;&gt;""),VLOOKUP(G2550,ConversionTable!B$2:D$402,3),"")</f>
        <v/>
      </c>
      <c r="K2550" s="66" t="str">
        <f>IF(AND(ConversionTable!$F$2&lt;&gt;"",A2550&lt;&gt;""),VLOOKUP(J2550,ConversionTable!I$4:K$7,3),"")</f>
        <v/>
      </c>
      <c r="M2550" s="66" t="str">
        <f>IF(A2550&lt;&gt;"",(Input!AE2550*ScoringModel!$B$11+Input!AF2550*ScoringModel!$B$21+Input!AG2550*ScoringModel!$B$31)*0.01,"")</f>
        <v/>
      </c>
      <c r="N2550" s="66" t="str">
        <f>IF(A2550&lt;&gt;"",(Input!J2550*ScoringModel!$B$4+Input!K2550*ScoringModel!$B$5+Input!L2550*ScoringModel!$B$6+Input!M2550*ScoringModel!$B$7+Input!N2550*ScoringModel!$B$8+Input!O2550*ScoringModel!$B$9+Input!P2550*ScoringModel!$B$10)*0.01,"")</f>
        <v/>
      </c>
      <c r="O2550" s="66" t="str">
        <f>IF(A2550&lt;&gt;"",(Input!Q2550*ScoringModel!$B$14+Input!R2550*ScoringModel!$B$15+Input!S2550*ScoringModel!$B$16+Input!T2550*ScoringModel!$B$17+Input!U2550*ScoringModel!$B$18+Input!V2550*ScoringModel!$B$19+Input!W2550*ScoringModel!$B$20)*0.01,"")</f>
        <v/>
      </c>
      <c r="P2550" s="66" t="str">
        <f>IF(A2550&lt;&gt;"",(Input!X2550*ScoringModel!$B$24+Input!Y2550*ScoringModel!$B$25+Input!Z2550*ScoringModel!$B$26+Input!AA2550*ScoringModel!$B$27+Input!AB2550*ScoringModel!$B$28+Input!AC2550*ScoringModel!$B$29+Input!AD2550*ScoringModel!$B$30)*0.01,"")</f>
        <v/>
      </c>
    </row>
    <row r="2551" spans="1:16" x14ac:dyDescent="0.25">
      <c r="A2551" s="154" t="str">
        <f>IF(Input!A2551&lt;&gt;"",Input!A2551,"")</f>
        <v/>
      </c>
      <c r="B2551" s="154" t="str">
        <f>IF(Input!D2551&lt;&gt;"",CONCATENATE(Input!D2551,", ",Input!C2551),"")</f>
        <v/>
      </c>
      <c r="C2551" s="154" t="str">
        <f>IF(Input!E2551&lt;&gt;"",Input!E2551,"")</f>
        <v/>
      </c>
      <c r="D2551" s="155" t="str">
        <f>IF(Input!F2551&lt;&gt;"",Input!F2551,"")</f>
        <v/>
      </c>
      <c r="E2551" s="154" t="str">
        <f>IF(Input!I2551&lt;&gt;"",CONCATENATE(Input!I2551,", ",LEFT(Input!H2551,1)),"")</f>
        <v/>
      </c>
      <c r="F2551" s="156"/>
      <c r="G2551" s="157" t="str">
        <f t="shared" si="39"/>
        <v/>
      </c>
      <c r="H2551" s="154" t="str">
        <f>IF(A2551&lt;&gt;"",VLOOKUP(G2551,ScoreRanges!$C$4:$E$8,3),"")</f>
        <v/>
      </c>
      <c r="I2551" s="156"/>
      <c r="J2551" s="129" t="str">
        <f>IF(AND(ConversionTable!$F$2&lt;&gt;"",A2551&lt;&gt;""),VLOOKUP(G2551,ConversionTable!B$2:D$402,3),"")</f>
        <v/>
      </c>
      <c r="K2551" s="66" t="str">
        <f>IF(AND(ConversionTable!$F$2&lt;&gt;"",A2551&lt;&gt;""),VLOOKUP(J2551,ConversionTable!I$4:K$7,3),"")</f>
        <v/>
      </c>
      <c r="M2551" s="66" t="str">
        <f>IF(A2551&lt;&gt;"",(Input!AE2551*ScoringModel!$B$11+Input!AF2551*ScoringModel!$B$21+Input!AG2551*ScoringModel!$B$31)*0.01,"")</f>
        <v/>
      </c>
      <c r="N2551" s="66" t="str">
        <f>IF(A2551&lt;&gt;"",(Input!J2551*ScoringModel!$B$4+Input!K2551*ScoringModel!$B$5+Input!L2551*ScoringModel!$B$6+Input!M2551*ScoringModel!$B$7+Input!N2551*ScoringModel!$B$8+Input!O2551*ScoringModel!$B$9+Input!P2551*ScoringModel!$B$10)*0.01,"")</f>
        <v/>
      </c>
      <c r="O2551" s="66" t="str">
        <f>IF(A2551&lt;&gt;"",(Input!Q2551*ScoringModel!$B$14+Input!R2551*ScoringModel!$B$15+Input!S2551*ScoringModel!$B$16+Input!T2551*ScoringModel!$B$17+Input!U2551*ScoringModel!$B$18+Input!V2551*ScoringModel!$B$19+Input!W2551*ScoringModel!$B$20)*0.01,"")</f>
        <v/>
      </c>
      <c r="P2551" s="66" t="str">
        <f>IF(A2551&lt;&gt;"",(Input!X2551*ScoringModel!$B$24+Input!Y2551*ScoringModel!$B$25+Input!Z2551*ScoringModel!$B$26+Input!AA2551*ScoringModel!$B$27+Input!AB2551*ScoringModel!$B$28+Input!AC2551*ScoringModel!$B$29+Input!AD2551*ScoringModel!$B$30)*0.01,"")</f>
        <v/>
      </c>
    </row>
    <row r="2552" spans="1:16" x14ac:dyDescent="0.25">
      <c r="A2552" s="154" t="str">
        <f>IF(Input!A2552&lt;&gt;"",Input!A2552,"")</f>
        <v/>
      </c>
      <c r="B2552" s="154" t="str">
        <f>IF(Input!D2552&lt;&gt;"",CONCATENATE(Input!D2552,", ",Input!C2552),"")</f>
        <v/>
      </c>
      <c r="C2552" s="154" t="str">
        <f>IF(Input!E2552&lt;&gt;"",Input!E2552,"")</f>
        <v/>
      </c>
      <c r="D2552" s="155" t="str">
        <f>IF(Input!F2552&lt;&gt;"",Input!F2552,"")</f>
        <v/>
      </c>
      <c r="E2552" s="154" t="str">
        <f>IF(Input!I2552&lt;&gt;"",CONCATENATE(Input!I2552,", ",LEFT(Input!H2552,1)),"")</f>
        <v/>
      </c>
      <c r="F2552" s="156"/>
      <c r="G2552" s="157" t="str">
        <f t="shared" si="39"/>
        <v/>
      </c>
      <c r="H2552" s="154" t="str">
        <f>IF(A2552&lt;&gt;"",VLOOKUP(G2552,ScoreRanges!$C$4:$E$8,3),"")</f>
        <v/>
      </c>
      <c r="I2552" s="156"/>
      <c r="J2552" s="129" t="str">
        <f>IF(AND(ConversionTable!$F$2&lt;&gt;"",A2552&lt;&gt;""),VLOOKUP(G2552,ConversionTable!B$2:D$402,3),"")</f>
        <v/>
      </c>
      <c r="K2552" s="66" t="str">
        <f>IF(AND(ConversionTable!$F$2&lt;&gt;"",A2552&lt;&gt;""),VLOOKUP(J2552,ConversionTable!I$4:K$7,3),"")</f>
        <v/>
      </c>
      <c r="M2552" s="66" t="str">
        <f>IF(A2552&lt;&gt;"",(Input!AE2552*ScoringModel!$B$11+Input!AF2552*ScoringModel!$B$21+Input!AG2552*ScoringModel!$B$31)*0.01,"")</f>
        <v/>
      </c>
      <c r="N2552" s="66" t="str">
        <f>IF(A2552&lt;&gt;"",(Input!J2552*ScoringModel!$B$4+Input!K2552*ScoringModel!$B$5+Input!L2552*ScoringModel!$B$6+Input!M2552*ScoringModel!$B$7+Input!N2552*ScoringModel!$B$8+Input!O2552*ScoringModel!$B$9+Input!P2552*ScoringModel!$B$10)*0.01,"")</f>
        <v/>
      </c>
      <c r="O2552" s="66" t="str">
        <f>IF(A2552&lt;&gt;"",(Input!Q2552*ScoringModel!$B$14+Input!R2552*ScoringModel!$B$15+Input!S2552*ScoringModel!$B$16+Input!T2552*ScoringModel!$B$17+Input!U2552*ScoringModel!$B$18+Input!V2552*ScoringModel!$B$19+Input!W2552*ScoringModel!$B$20)*0.01,"")</f>
        <v/>
      </c>
      <c r="P2552" s="66" t="str">
        <f>IF(A2552&lt;&gt;"",(Input!X2552*ScoringModel!$B$24+Input!Y2552*ScoringModel!$B$25+Input!Z2552*ScoringModel!$B$26+Input!AA2552*ScoringModel!$B$27+Input!AB2552*ScoringModel!$B$28+Input!AC2552*ScoringModel!$B$29+Input!AD2552*ScoringModel!$B$30)*0.01,"")</f>
        <v/>
      </c>
    </row>
    <row r="2553" spans="1:16" x14ac:dyDescent="0.25">
      <c r="A2553" s="154" t="str">
        <f>IF(Input!A2553&lt;&gt;"",Input!A2553,"")</f>
        <v/>
      </c>
      <c r="B2553" s="154" t="str">
        <f>IF(Input!D2553&lt;&gt;"",CONCATENATE(Input!D2553,", ",Input!C2553),"")</f>
        <v/>
      </c>
      <c r="C2553" s="154" t="str">
        <f>IF(Input!E2553&lt;&gt;"",Input!E2553,"")</f>
        <v/>
      </c>
      <c r="D2553" s="155" t="str">
        <f>IF(Input!F2553&lt;&gt;"",Input!F2553,"")</f>
        <v/>
      </c>
      <c r="E2553" s="154" t="str">
        <f>IF(Input!I2553&lt;&gt;"",CONCATENATE(Input!I2553,", ",LEFT(Input!H2553,1)),"")</f>
        <v/>
      </c>
      <c r="F2553" s="156"/>
      <c r="G2553" s="157" t="str">
        <f t="shared" si="39"/>
        <v/>
      </c>
      <c r="H2553" s="154" t="str">
        <f>IF(A2553&lt;&gt;"",VLOOKUP(G2553,ScoreRanges!$C$4:$E$8,3),"")</f>
        <v/>
      </c>
      <c r="I2553" s="156"/>
      <c r="J2553" s="129" t="str">
        <f>IF(AND(ConversionTable!$F$2&lt;&gt;"",A2553&lt;&gt;""),VLOOKUP(G2553,ConversionTable!B$2:D$402,3),"")</f>
        <v/>
      </c>
      <c r="K2553" s="66" t="str">
        <f>IF(AND(ConversionTable!$F$2&lt;&gt;"",A2553&lt;&gt;""),VLOOKUP(J2553,ConversionTable!I$4:K$7,3),"")</f>
        <v/>
      </c>
      <c r="M2553" s="66" t="str">
        <f>IF(A2553&lt;&gt;"",(Input!AE2553*ScoringModel!$B$11+Input!AF2553*ScoringModel!$B$21+Input!AG2553*ScoringModel!$B$31)*0.01,"")</f>
        <v/>
      </c>
      <c r="N2553" s="66" t="str">
        <f>IF(A2553&lt;&gt;"",(Input!J2553*ScoringModel!$B$4+Input!K2553*ScoringModel!$B$5+Input!L2553*ScoringModel!$B$6+Input!M2553*ScoringModel!$B$7+Input!N2553*ScoringModel!$B$8+Input!O2553*ScoringModel!$B$9+Input!P2553*ScoringModel!$B$10)*0.01,"")</f>
        <v/>
      </c>
      <c r="O2553" s="66" t="str">
        <f>IF(A2553&lt;&gt;"",(Input!Q2553*ScoringModel!$B$14+Input!R2553*ScoringModel!$B$15+Input!S2553*ScoringModel!$B$16+Input!T2553*ScoringModel!$B$17+Input!U2553*ScoringModel!$B$18+Input!V2553*ScoringModel!$B$19+Input!W2553*ScoringModel!$B$20)*0.01,"")</f>
        <v/>
      </c>
      <c r="P2553" s="66" t="str">
        <f>IF(A2553&lt;&gt;"",(Input!X2553*ScoringModel!$B$24+Input!Y2553*ScoringModel!$B$25+Input!Z2553*ScoringModel!$B$26+Input!AA2553*ScoringModel!$B$27+Input!AB2553*ScoringModel!$B$28+Input!AC2553*ScoringModel!$B$29+Input!AD2553*ScoringModel!$B$30)*0.01,"")</f>
        <v/>
      </c>
    </row>
    <row r="2554" spans="1:16" x14ac:dyDescent="0.25">
      <c r="A2554" s="154" t="str">
        <f>IF(Input!A2554&lt;&gt;"",Input!A2554,"")</f>
        <v/>
      </c>
      <c r="B2554" s="154" t="str">
        <f>IF(Input!D2554&lt;&gt;"",CONCATENATE(Input!D2554,", ",Input!C2554),"")</f>
        <v/>
      </c>
      <c r="C2554" s="154" t="str">
        <f>IF(Input!E2554&lt;&gt;"",Input!E2554,"")</f>
        <v/>
      </c>
      <c r="D2554" s="155" t="str">
        <f>IF(Input!F2554&lt;&gt;"",Input!F2554,"")</f>
        <v/>
      </c>
      <c r="E2554" s="154" t="str">
        <f>IF(Input!I2554&lt;&gt;"",CONCATENATE(Input!I2554,", ",LEFT(Input!H2554,1)),"")</f>
        <v/>
      </c>
      <c r="F2554" s="156"/>
      <c r="G2554" s="157" t="str">
        <f t="shared" si="39"/>
        <v/>
      </c>
      <c r="H2554" s="154" t="str">
        <f>IF(A2554&lt;&gt;"",VLOOKUP(G2554,ScoreRanges!$C$4:$E$8,3),"")</f>
        <v/>
      </c>
      <c r="I2554" s="156"/>
      <c r="J2554" s="129" t="str">
        <f>IF(AND(ConversionTable!$F$2&lt;&gt;"",A2554&lt;&gt;""),VLOOKUP(G2554,ConversionTable!B$2:D$402,3),"")</f>
        <v/>
      </c>
      <c r="K2554" s="66" t="str">
        <f>IF(AND(ConversionTable!$F$2&lt;&gt;"",A2554&lt;&gt;""),VLOOKUP(J2554,ConversionTable!I$4:K$7,3),"")</f>
        <v/>
      </c>
      <c r="M2554" s="66" t="str">
        <f>IF(A2554&lt;&gt;"",(Input!AE2554*ScoringModel!$B$11+Input!AF2554*ScoringModel!$B$21+Input!AG2554*ScoringModel!$B$31)*0.01,"")</f>
        <v/>
      </c>
      <c r="N2554" s="66" t="str">
        <f>IF(A2554&lt;&gt;"",(Input!J2554*ScoringModel!$B$4+Input!K2554*ScoringModel!$B$5+Input!L2554*ScoringModel!$B$6+Input!M2554*ScoringModel!$B$7+Input!N2554*ScoringModel!$B$8+Input!O2554*ScoringModel!$B$9+Input!P2554*ScoringModel!$B$10)*0.01,"")</f>
        <v/>
      </c>
      <c r="O2554" s="66" t="str">
        <f>IF(A2554&lt;&gt;"",(Input!Q2554*ScoringModel!$B$14+Input!R2554*ScoringModel!$B$15+Input!S2554*ScoringModel!$B$16+Input!T2554*ScoringModel!$B$17+Input!U2554*ScoringModel!$B$18+Input!V2554*ScoringModel!$B$19+Input!W2554*ScoringModel!$B$20)*0.01,"")</f>
        <v/>
      </c>
      <c r="P2554" s="66" t="str">
        <f>IF(A2554&lt;&gt;"",(Input!X2554*ScoringModel!$B$24+Input!Y2554*ScoringModel!$B$25+Input!Z2554*ScoringModel!$B$26+Input!AA2554*ScoringModel!$B$27+Input!AB2554*ScoringModel!$B$28+Input!AC2554*ScoringModel!$B$29+Input!AD2554*ScoringModel!$B$30)*0.01,"")</f>
        <v/>
      </c>
    </row>
    <row r="2555" spans="1:16" x14ac:dyDescent="0.25">
      <c r="A2555" s="154" t="str">
        <f>IF(Input!A2555&lt;&gt;"",Input!A2555,"")</f>
        <v/>
      </c>
      <c r="B2555" s="154" t="str">
        <f>IF(Input!D2555&lt;&gt;"",CONCATENATE(Input!D2555,", ",Input!C2555),"")</f>
        <v/>
      </c>
      <c r="C2555" s="154" t="str">
        <f>IF(Input!E2555&lt;&gt;"",Input!E2555,"")</f>
        <v/>
      </c>
      <c r="D2555" s="155" t="str">
        <f>IF(Input!F2555&lt;&gt;"",Input!F2555,"")</f>
        <v/>
      </c>
      <c r="E2555" s="154" t="str">
        <f>IF(Input!I2555&lt;&gt;"",CONCATENATE(Input!I2555,", ",LEFT(Input!H2555,1)),"")</f>
        <v/>
      </c>
      <c r="F2555" s="156"/>
      <c r="G2555" s="157" t="str">
        <f t="shared" si="39"/>
        <v/>
      </c>
      <c r="H2555" s="154" t="str">
        <f>IF(A2555&lt;&gt;"",VLOOKUP(G2555,ScoreRanges!$C$4:$E$8,3),"")</f>
        <v/>
      </c>
      <c r="I2555" s="156"/>
      <c r="J2555" s="129" t="str">
        <f>IF(AND(ConversionTable!$F$2&lt;&gt;"",A2555&lt;&gt;""),VLOOKUP(G2555,ConversionTable!B$2:D$402,3),"")</f>
        <v/>
      </c>
      <c r="K2555" s="66" t="str">
        <f>IF(AND(ConversionTable!$F$2&lt;&gt;"",A2555&lt;&gt;""),VLOOKUP(J2555,ConversionTable!I$4:K$7,3),"")</f>
        <v/>
      </c>
      <c r="M2555" s="66" t="str">
        <f>IF(A2555&lt;&gt;"",(Input!AE2555*ScoringModel!$B$11+Input!AF2555*ScoringModel!$B$21+Input!AG2555*ScoringModel!$B$31)*0.01,"")</f>
        <v/>
      </c>
      <c r="N2555" s="66" t="str">
        <f>IF(A2555&lt;&gt;"",(Input!J2555*ScoringModel!$B$4+Input!K2555*ScoringModel!$B$5+Input!L2555*ScoringModel!$B$6+Input!M2555*ScoringModel!$B$7+Input!N2555*ScoringModel!$B$8+Input!O2555*ScoringModel!$B$9+Input!P2555*ScoringModel!$B$10)*0.01,"")</f>
        <v/>
      </c>
      <c r="O2555" s="66" t="str">
        <f>IF(A2555&lt;&gt;"",(Input!Q2555*ScoringModel!$B$14+Input!R2555*ScoringModel!$B$15+Input!S2555*ScoringModel!$B$16+Input!T2555*ScoringModel!$B$17+Input!U2555*ScoringModel!$B$18+Input!V2555*ScoringModel!$B$19+Input!W2555*ScoringModel!$B$20)*0.01,"")</f>
        <v/>
      </c>
      <c r="P2555" s="66" t="str">
        <f>IF(A2555&lt;&gt;"",(Input!X2555*ScoringModel!$B$24+Input!Y2555*ScoringModel!$B$25+Input!Z2555*ScoringModel!$B$26+Input!AA2555*ScoringModel!$B$27+Input!AB2555*ScoringModel!$B$28+Input!AC2555*ScoringModel!$B$29+Input!AD2555*ScoringModel!$B$30)*0.01,"")</f>
        <v/>
      </c>
    </row>
    <row r="2556" spans="1:16" x14ac:dyDescent="0.25">
      <c r="A2556" s="154" t="str">
        <f>IF(Input!A2556&lt;&gt;"",Input!A2556,"")</f>
        <v/>
      </c>
      <c r="B2556" s="154" t="str">
        <f>IF(Input!D2556&lt;&gt;"",CONCATENATE(Input!D2556,", ",Input!C2556),"")</f>
        <v/>
      </c>
      <c r="C2556" s="154" t="str">
        <f>IF(Input!E2556&lt;&gt;"",Input!E2556,"")</f>
        <v/>
      </c>
      <c r="D2556" s="155" t="str">
        <f>IF(Input!F2556&lt;&gt;"",Input!F2556,"")</f>
        <v/>
      </c>
      <c r="E2556" s="154" t="str">
        <f>IF(Input!I2556&lt;&gt;"",CONCATENATE(Input!I2556,", ",LEFT(Input!H2556,1)),"")</f>
        <v/>
      </c>
      <c r="F2556" s="156"/>
      <c r="G2556" s="157" t="str">
        <f t="shared" si="39"/>
        <v/>
      </c>
      <c r="H2556" s="154" t="str">
        <f>IF(A2556&lt;&gt;"",VLOOKUP(G2556,ScoreRanges!$C$4:$E$8,3),"")</f>
        <v/>
      </c>
      <c r="I2556" s="156"/>
      <c r="J2556" s="129" t="str">
        <f>IF(AND(ConversionTable!$F$2&lt;&gt;"",A2556&lt;&gt;""),VLOOKUP(G2556,ConversionTable!B$2:D$402,3),"")</f>
        <v/>
      </c>
      <c r="K2556" s="66" t="str">
        <f>IF(AND(ConversionTable!$F$2&lt;&gt;"",A2556&lt;&gt;""),VLOOKUP(J2556,ConversionTable!I$4:K$7,3),"")</f>
        <v/>
      </c>
      <c r="M2556" s="66" t="str">
        <f>IF(A2556&lt;&gt;"",(Input!AE2556*ScoringModel!$B$11+Input!AF2556*ScoringModel!$B$21+Input!AG2556*ScoringModel!$B$31)*0.01,"")</f>
        <v/>
      </c>
      <c r="N2556" s="66" t="str">
        <f>IF(A2556&lt;&gt;"",(Input!J2556*ScoringModel!$B$4+Input!K2556*ScoringModel!$B$5+Input!L2556*ScoringModel!$B$6+Input!M2556*ScoringModel!$B$7+Input!N2556*ScoringModel!$B$8+Input!O2556*ScoringModel!$B$9+Input!P2556*ScoringModel!$B$10)*0.01,"")</f>
        <v/>
      </c>
      <c r="O2556" s="66" t="str">
        <f>IF(A2556&lt;&gt;"",(Input!Q2556*ScoringModel!$B$14+Input!R2556*ScoringModel!$B$15+Input!S2556*ScoringModel!$B$16+Input!T2556*ScoringModel!$B$17+Input!U2556*ScoringModel!$B$18+Input!V2556*ScoringModel!$B$19+Input!W2556*ScoringModel!$B$20)*0.01,"")</f>
        <v/>
      </c>
      <c r="P2556" s="66" t="str">
        <f>IF(A2556&lt;&gt;"",(Input!X2556*ScoringModel!$B$24+Input!Y2556*ScoringModel!$B$25+Input!Z2556*ScoringModel!$B$26+Input!AA2556*ScoringModel!$B$27+Input!AB2556*ScoringModel!$B$28+Input!AC2556*ScoringModel!$B$29+Input!AD2556*ScoringModel!$B$30)*0.01,"")</f>
        <v/>
      </c>
    </row>
    <row r="2557" spans="1:16" x14ac:dyDescent="0.25">
      <c r="A2557" s="154" t="str">
        <f>IF(Input!A2557&lt;&gt;"",Input!A2557,"")</f>
        <v/>
      </c>
      <c r="B2557" s="154" t="str">
        <f>IF(Input!D2557&lt;&gt;"",CONCATENATE(Input!D2557,", ",Input!C2557),"")</f>
        <v/>
      </c>
      <c r="C2557" s="154" t="str">
        <f>IF(Input!E2557&lt;&gt;"",Input!E2557,"")</f>
        <v/>
      </c>
      <c r="D2557" s="155" t="str">
        <f>IF(Input!F2557&lt;&gt;"",Input!F2557,"")</f>
        <v/>
      </c>
      <c r="E2557" s="154" t="str">
        <f>IF(Input!I2557&lt;&gt;"",CONCATENATE(Input!I2557,", ",LEFT(Input!H2557,1)),"")</f>
        <v/>
      </c>
      <c r="F2557" s="156"/>
      <c r="G2557" s="157" t="str">
        <f t="shared" si="39"/>
        <v/>
      </c>
      <c r="H2557" s="154" t="str">
        <f>IF(A2557&lt;&gt;"",VLOOKUP(G2557,ScoreRanges!$C$4:$E$8,3),"")</f>
        <v/>
      </c>
      <c r="I2557" s="156"/>
      <c r="J2557" s="129" t="str">
        <f>IF(AND(ConversionTable!$F$2&lt;&gt;"",A2557&lt;&gt;""),VLOOKUP(G2557,ConversionTable!B$2:D$402,3),"")</f>
        <v/>
      </c>
      <c r="K2557" s="66" t="str">
        <f>IF(AND(ConversionTable!$F$2&lt;&gt;"",A2557&lt;&gt;""),VLOOKUP(J2557,ConversionTable!I$4:K$7,3),"")</f>
        <v/>
      </c>
      <c r="M2557" s="66" t="str">
        <f>IF(A2557&lt;&gt;"",(Input!AE2557*ScoringModel!$B$11+Input!AF2557*ScoringModel!$B$21+Input!AG2557*ScoringModel!$B$31)*0.01,"")</f>
        <v/>
      </c>
      <c r="N2557" s="66" t="str">
        <f>IF(A2557&lt;&gt;"",(Input!J2557*ScoringModel!$B$4+Input!K2557*ScoringModel!$B$5+Input!L2557*ScoringModel!$B$6+Input!M2557*ScoringModel!$B$7+Input!N2557*ScoringModel!$B$8+Input!O2557*ScoringModel!$B$9+Input!P2557*ScoringModel!$B$10)*0.01,"")</f>
        <v/>
      </c>
      <c r="O2557" s="66" t="str">
        <f>IF(A2557&lt;&gt;"",(Input!Q2557*ScoringModel!$B$14+Input!R2557*ScoringModel!$B$15+Input!S2557*ScoringModel!$B$16+Input!T2557*ScoringModel!$B$17+Input!U2557*ScoringModel!$B$18+Input!V2557*ScoringModel!$B$19+Input!W2557*ScoringModel!$B$20)*0.01,"")</f>
        <v/>
      </c>
      <c r="P2557" s="66" t="str">
        <f>IF(A2557&lt;&gt;"",(Input!X2557*ScoringModel!$B$24+Input!Y2557*ScoringModel!$B$25+Input!Z2557*ScoringModel!$B$26+Input!AA2557*ScoringModel!$B$27+Input!AB2557*ScoringModel!$B$28+Input!AC2557*ScoringModel!$B$29+Input!AD2557*ScoringModel!$B$30)*0.01,"")</f>
        <v/>
      </c>
    </row>
    <row r="2558" spans="1:16" x14ac:dyDescent="0.25">
      <c r="A2558" s="154" t="str">
        <f>IF(Input!A2558&lt;&gt;"",Input!A2558,"")</f>
        <v/>
      </c>
      <c r="B2558" s="154" t="str">
        <f>IF(Input!D2558&lt;&gt;"",CONCATENATE(Input!D2558,", ",Input!C2558),"")</f>
        <v/>
      </c>
      <c r="C2558" s="154" t="str">
        <f>IF(Input!E2558&lt;&gt;"",Input!E2558,"")</f>
        <v/>
      </c>
      <c r="D2558" s="155" t="str">
        <f>IF(Input!F2558&lt;&gt;"",Input!F2558,"")</f>
        <v/>
      </c>
      <c r="E2558" s="154" t="str">
        <f>IF(Input!I2558&lt;&gt;"",CONCATENATE(Input!I2558,", ",LEFT(Input!H2558,1)),"")</f>
        <v/>
      </c>
      <c r="F2558" s="156"/>
      <c r="G2558" s="157" t="str">
        <f t="shared" si="39"/>
        <v/>
      </c>
      <c r="H2558" s="154" t="str">
        <f>IF(A2558&lt;&gt;"",VLOOKUP(G2558,ScoreRanges!$C$4:$E$8,3),"")</f>
        <v/>
      </c>
      <c r="I2558" s="156"/>
      <c r="J2558" s="129" t="str">
        <f>IF(AND(ConversionTable!$F$2&lt;&gt;"",A2558&lt;&gt;""),VLOOKUP(G2558,ConversionTable!B$2:D$402,3),"")</f>
        <v/>
      </c>
      <c r="K2558" s="66" t="str">
        <f>IF(AND(ConversionTable!$F$2&lt;&gt;"",A2558&lt;&gt;""),VLOOKUP(J2558,ConversionTable!I$4:K$7,3),"")</f>
        <v/>
      </c>
      <c r="M2558" s="66" t="str">
        <f>IF(A2558&lt;&gt;"",(Input!AE2558*ScoringModel!$B$11+Input!AF2558*ScoringModel!$B$21+Input!AG2558*ScoringModel!$B$31)*0.01,"")</f>
        <v/>
      </c>
      <c r="N2558" s="66" t="str">
        <f>IF(A2558&lt;&gt;"",(Input!J2558*ScoringModel!$B$4+Input!K2558*ScoringModel!$B$5+Input!L2558*ScoringModel!$B$6+Input!M2558*ScoringModel!$B$7+Input!N2558*ScoringModel!$B$8+Input!O2558*ScoringModel!$B$9+Input!P2558*ScoringModel!$B$10)*0.01,"")</f>
        <v/>
      </c>
      <c r="O2558" s="66" t="str">
        <f>IF(A2558&lt;&gt;"",(Input!Q2558*ScoringModel!$B$14+Input!R2558*ScoringModel!$B$15+Input!S2558*ScoringModel!$B$16+Input!T2558*ScoringModel!$B$17+Input!U2558*ScoringModel!$B$18+Input!V2558*ScoringModel!$B$19+Input!W2558*ScoringModel!$B$20)*0.01,"")</f>
        <v/>
      </c>
      <c r="P2558" s="66" t="str">
        <f>IF(A2558&lt;&gt;"",(Input!X2558*ScoringModel!$B$24+Input!Y2558*ScoringModel!$B$25+Input!Z2558*ScoringModel!$B$26+Input!AA2558*ScoringModel!$B$27+Input!AB2558*ScoringModel!$B$28+Input!AC2558*ScoringModel!$B$29+Input!AD2558*ScoringModel!$B$30)*0.01,"")</f>
        <v/>
      </c>
    </row>
    <row r="2559" spans="1:16" x14ac:dyDescent="0.25">
      <c r="A2559" s="154" t="str">
        <f>IF(Input!A2559&lt;&gt;"",Input!A2559,"")</f>
        <v/>
      </c>
      <c r="B2559" s="154" t="str">
        <f>IF(Input!D2559&lt;&gt;"",CONCATENATE(Input!D2559,", ",Input!C2559),"")</f>
        <v/>
      </c>
      <c r="C2559" s="154" t="str">
        <f>IF(Input!E2559&lt;&gt;"",Input!E2559,"")</f>
        <v/>
      </c>
      <c r="D2559" s="155" t="str">
        <f>IF(Input!F2559&lt;&gt;"",Input!F2559,"")</f>
        <v/>
      </c>
      <c r="E2559" s="154" t="str">
        <f>IF(Input!I2559&lt;&gt;"",CONCATENATE(Input!I2559,", ",LEFT(Input!H2559,1)),"")</f>
        <v/>
      </c>
      <c r="F2559" s="156"/>
      <c r="G2559" s="157" t="str">
        <f t="shared" si="39"/>
        <v/>
      </c>
      <c r="H2559" s="154" t="str">
        <f>IF(A2559&lt;&gt;"",VLOOKUP(G2559,ScoreRanges!$C$4:$E$8,3),"")</f>
        <v/>
      </c>
      <c r="I2559" s="156"/>
      <c r="J2559" s="129" t="str">
        <f>IF(AND(ConversionTable!$F$2&lt;&gt;"",A2559&lt;&gt;""),VLOOKUP(G2559,ConversionTable!B$2:D$402,3),"")</f>
        <v/>
      </c>
      <c r="K2559" s="66" t="str">
        <f>IF(AND(ConversionTable!$F$2&lt;&gt;"",A2559&lt;&gt;""),VLOOKUP(J2559,ConversionTable!I$4:K$7,3),"")</f>
        <v/>
      </c>
      <c r="M2559" s="66" t="str">
        <f>IF(A2559&lt;&gt;"",(Input!AE2559*ScoringModel!$B$11+Input!AF2559*ScoringModel!$B$21+Input!AG2559*ScoringModel!$B$31)*0.01,"")</f>
        <v/>
      </c>
      <c r="N2559" s="66" t="str">
        <f>IF(A2559&lt;&gt;"",(Input!J2559*ScoringModel!$B$4+Input!K2559*ScoringModel!$B$5+Input!L2559*ScoringModel!$B$6+Input!M2559*ScoringModel!$B$7+Input!N2559*ScoringModel!$B$8+Input!O2559*ScoringModel!$B$9+Input!P2559*ScoringModel!$B$10)*0.01,"")</f>
        <v/>
      </c>
      <c r="O2559" s="66" t="str">
        <f>IF(A2559&lt;&gt;"",(Input!Q2559*ScoringModel!$B$14+Input!R2559*ScoringModel!$B$15+Input!S2559*ScoringModel!$B$16+Input!T2559*ScoringModel!$B$17+Input!U2559*ScoringModel!$B$18+Input!V2559*ScoringModel!$B$19+Input!W2559*ScoringModel!$B$20)*0.01,"")</f>
        <v/>
      </c>
      <c r="P2559" s="66" t="str">
        <f>IF(A2559&lt;&gt;"",(Input!X2559*ScoringModel!$B$24+Input!Y2559*ScoringModel!$B$25+Input!Z2559*ScoringModel!$B$26+Input!AA2559*ScoringModel!$B$27+Input!AB2559*ScoringModel!$B$28+Input!AC2559*ScoringModel!$B$29+Input!AD2559*ScoringModel!$B$30)*0.01,"")</f>
        <v/>
      </c>
    </row>
    <row r="2560" spans="1:16" x14ac:dyDescent="0.25">
      <c r="A2560" s="154" t="str">
        <f>IF(Input!A2560&lt;&gt;"",Input!A2560,"")</f>
        <v/>
      </c>
      <c r="B2560" s="154" t="str">
        <f>IF(Input!D2560&lt;&gt;"",CONCATENATE(Input!D2560,", ",Input!C2560),"")</f>
        <v/>
      </c>
      <c r="C2560" s="154" t="str">
        <f>IF(Input!E2560&lt;&gt;"",Input!E2560,"")</f>
        <v/>
      </c>
      <c r="D2560" s="155" t="str">
        <f>IF(Input!F2560&lt;&gt;"",Input!F2560,"")</f>
        <v/>
      </c>
      <c r="E2560" s="154" t="str">
        <f>IF(Input!I2560&lt;&gt;"",CONCATENATE(Input!I2560,", ",LEFT(Input!H2560,1)),"")</f>
        <v/>
      </c>
      <c r="F2560" s="156"/>
      <c r="G2560" s="157" t="str">
        <f t="shared" si="39"/>
        <v/>
      </c>
      <c r="H2560" s="154" t="str">
        <f>IF(A2560&lt;&gt;"",VLOOKUP(G2560,ScoreRanges!$C$4:$E$8,3),"")</f>
        <v/>
      </c>
      <c r="I2560" s="156"/>
      <c r="J2560" s="129" t="str">
        <f>IF(AND(ConversionTable!$F$2&lt;&gt;"",A2560&lt;&gt;""),VLOOKUP(G2560,ConversionTable!B$2:D$402,3),"")</f>
        <v/>
      </c>
      <c r="K2560" s="66" t="str">
        <f>IF(AND(ConversionTable!$F$2&lt;&gt;"",A2560&lt;&gt;""),VLOOKUP(J2560,ConversionTable!I$4:K$7,3),"")</f>
        <v/>
      </c>
      <c r="M2560" s="66" t="str">
        <f>IF(A2560&lt;&gt;"",(Input!AE2560*ScoringModel!$B$11+Input!AF2560*ScoringModel!$B$21+Input!AG2560*ScoringModel!$B$31)*0.01,"")</f>
        <v/>
      </c>
      <c r="N2560" s="66" t="str">
        <f>IF(A2560&lt;&gt;"",(Input!J2560*ScoringModel!$B$4+Input!K2560*ScoringModel!$B$5+Input!L2560*ScoringModel!$B$6+Input!M2560*ScoringModel!$B$7+Input!N2560*ScoringModel!$B$8+Input!O2560*ScoringModel!$B$9+Input!P2560*ScoringModel!$B$10)*0.01,"")</f>
        <v/>
      </c>
      <c r="O2560" s="66" t="str">
        <f>IF(A2560&lt;&gt;"",(Input!Q2560*ScoringModel!$B$14+Input!R2560*ScoringModel!$B$15+Input!S2560*ScoringModel!$B$16+Input!T2560*ScoringModel!$B$17+Input!U2560*ScoringModel!$B$18+Input!V2560*ScoringModel!$B$19+Input!W2560*ScoringModel!$B$20)*0.01,"")</f>
        <v/>
      </c>
      <c r="P2560" s="66" t="str">
        <f>IF(A2560&lt;&gt;"",(Input!X2560*ScoringModel!$B$24+Input!Y2560*ScoringModel!$B$25+Input!Z2560*ScoringModel!$B$26+Input!AA2560*ScoringModel!$B$27+Input!AB2560*ScoringModel!$B$28+Input!AC2560*ScoringModel!$B$29+Input!AD2560*ScoringModel!$B$30)*0.01,"")</f>
        <v/>
      </c>
    </row>
    <row r="2561" spans="1:16" x14ac:dyDescent="0.25">
      <c r="A2561" s="154" t="str">
        <f>IF(Input!A2561&lt;&gt;"",Input!A2561,"")</f>
        <v/>
      </c>
      <c r="B2561" s="154" t="str">
        <f>IF(Input!D2561&lt;&gt;"",CONCATENATE(Input!D2561,", ",Input!C2561),"")</f>
        <v/>
      </c>
      <c r="C2561" s="154" t="str">
        <f>IF(Input!E2561&lt;&gt;"",Input!E2561,"")</f>
        <v/>
      </c>
      <c r="D2561" s="155" t="str">
        <f>IF(Input!F2561&lt;&gt;"",Input!F2561,"")</f>
        <v/>
      </c>
      <c r="E2561" s="154" t="str">
        <f>IF(Input!I2561&lt;&gt;"",CONCATENATE(Input!I2561,", ",LEFT(Input!H2561,1)),"")</f>
        <v/>
      </c>
      <c r="F2561" s="156"/>
      <c r="G2561" s="157" t="str">
        <f t="shared" si="39"/>
        <v/>
      </c>
      <c r="H2561" s="154" t="str">
        <f>IF(A2561&lt;&gt;"",VLOOKUP(G2561,ScoreRanges!$C$4:$E$8,3),"")</f>
        <v/>
      </c>
      <c r="I2561" s="156"/>
      <c r="J2561" s="129" t="str">
        <f>IF(AND(ConversionTable!$F$2&lt;&gt;"",A2561&lt;&gt;""),VLOOKUP(G2561,ConversionTable!B$2:D$402,3),"")</f>
        <v/>
      </c>
      <c r="K2561" s="66" t="str">
        <f>IF(AND(ConversionTable!$F$2&lt;&gt;"",A2561&lt;&gt;""),VLOOKUP(J2561,ConversionTable!I$4:K$7,3),"")</f>
        <v/>
      </c>
      <c r="M2561" s="66" t="str">
        <f>IF(A2561&lt;&gt;"",(Input!AE2561*ScoringModel!$B$11+Input!AF2561*ScoringModel!$B$21+Input!AG2561*ScoringModel!$B$31)*0.01,"")</f>
        <v/>
      </c>
      <c r="N2561" s="66" t="str">
        <f>IF(A2561&lt;&gt;"",(Input!J2561*ScoringModel!$B$4+Input!K2561*ScoringModel!$B$5+Input!L2561*ScoringModel!$B$6+Input!M2561*ScoringModel!$B$7+Input!N2561*ScoringModel!$B$8+Input!O2561*ScoringModel!$B$9+Input!P2561*ScoringModel!$B$10)*0.01,"")</f>
        <v/>
      </c>
      <c r="O2561" s="66" t="str">
        <f>IF(A2561&lt;&gt;"",(Input!Q2561*ScoringModel!$B$14+Input!R2561*ScoringModel!$B$15+Input!S2561*ScoringModel!$B$16+Input!T2561*ScoringModel!$B$17+Input!U2561*ScoringModel!$B$18+Input!V2561*ScoringModel!$B$19+Input!W2561*ScoringModel!$B$20)*0.01,"")</f>
        <v/>
      </c>
      <c r="P2561" s="66" t="str">
        <f>IF(A2561&lt;&gt;"",(Input!X2561*ScoringModel!$B$24+Input!Y2561*ScoringModel!$B$25+Input!Z2561*ScoringModel!$B$26+Input!AA2561*ScoringModel!$B$27+Input!AB2561*ScoringModel!$B$28+Input!AC2561*ScoringModel!$B$29+Input!AD2561*ScoringModel!$B$30)*0.01,"")</f>
        <v/>
      </c>
    </row>
    <row r="2562" spans="1:16" x14ac:dyDescent="0.25">
      <c r="A2562" s="154" t="str">
        <f>IF(Input!A2562&lt;&gt;"",Input!A2562,"")</f>
        <v/>
      </c>
      <c r="B2562" s="154" t="str">
        <f>IF(Input!D2562&lt;&gt;"",CONCATENATE(Input!D2562,", ",Input!C2562),"")</f>
        <v/>
      </c>
      <c r="C2562" s="154" t="str">
        <f>IF(Input!E2562&lt;&gt;"",Input!E2562,"")</f>
        <v/>
      </c>
      <c r="D2562" s="155" t="str">
        <f>IF(Input!F2562&lt;&gt;"",Input!F2562,"")</f>
        <v/>
      </c>
      <c r="E2562" s="154" t="str">
        <f>IF(Input!I2562&lt;&gt;"",CONCATENATE(Input!I2562,", ",LEFT(Input!H2562,1)),"")</f>
        <v/>
      </c>
      <c r="F2562" s="156"/>
      <c r="G2562" s="157" t="str">
        <f t="shared" ref="G2562:G2625" si="40">IF(A2562&lt;&gt;"",SUM(M2562:P2562),"")</f>
        <v/>
      </c>
      <c r="H2562" s="154" t="str">
        <f>IF(A2562&lt;&gt;"",VLOOKUP(G2562,ScoreRanges!$C$4:$E$8,3),"")</f>
        <v/>
      </c>
      <c r="I2562" s="156"/>
      <c r="J2562" s="129" t="str">
        <f>IF(AND(ConversionTable!$F$2&lt;&gt;"",A2562&lt;&gt;""),VLOOKUP(G2562,ConversionTable!B$2:D$402,3),"")</f>
        <v/>
      </c>
      <c r="K2562" s="66" t="str">
        <f>IF(AND(ConversionTable!$F$2&lt;&gt;"",A2562&lt;&gt;""),VLOOKUP(J2562,ConversionTable!I$4:K$7,3),"")</f>
        <v/>
      </c>
      <c r="M2562" s="66" t="str">
        <f>IF(A2562&lt;&gt;"",(Input!AE2562*ScoringModel!$B$11+Input!AF2562*ScoringModel!$B$21+Input!AG2562*ScoringModel!$B$31)*0.01,"")</f>
        <v/>
      </c>
      <c r="N2562" s="66" t="str">
        <f>IF(A2562&lt;&gt;"",(Input!J2562*ScoringModel!$B$4+Input!K2562*ScoringModel!$B$5+Input!L2562*ScoringModel!$B$6+Input!M2562*ScoringModel!$B$7+Input!N2562*ScoringModel!$B$8+Input!O2562*ScoringModel!$B$9+Input!P2562*ScoringModel!$B$10)*0.01,"")</f>
        <v/>
      </c>
      <c r="O2562" s="66" t="str">
        <f>IF(A2562&lt;&gt;"",(Input!Q2562*ScoringModel!$B$14+Input!R2562*ScoringModel!$B$15+Input!S2562*ScoringModel!$B$16+Input!T2562*ScoringModel!$B$17+Input!U2562*ScoringModel!$B$18+Input!V2562*ScoringModel!$B$19+Input!W2562*ScoringModel!$B$20)*0.01,"")</f>
        <v/>
      </c>
      <c r="P2562" s="66" t="str">
        <f>IF(A2562&lt;&gt;"",(Input!X2562*ScoringModel!$B$24+Input!Y2562*ScoringModel!$B$25+Input!Z2562*ScoringModel!$B$26+Input!AA2562*ScoringModel!$B$27+Input!AB2562*ScoringModel!$B$28+Input!AC2562*ScoringModel!$B$29+Input!AD2562*ScoringModel!$B$30)*0.01,"")</f>
        <v/>
      </c>
    </row>
    <row r="2563" spans="1:16" x14ac:dyDescent="0.25">
      <c r="A2563" s="154" t="str">
        <f>IF(Input!A2563&lt;&gt;"",Input!A2563,"")</f>
        <v/>
      </c>
      <c r="B2563" s="154" t="str">
        <f>IF(Input!D2563&lt;&gt;"",CONCATENATE(Input!D2563,", ",Input!C2563),"")</f>
        <v/>
      </c>
      <c r="C2563" s="154" t="str">
        <f>IF(Input!E2563&lt;&gt;"",Input!E2563,"")</f>
        <v/>
      </c>
      <c r="D2563" s="155" t="str">
        <f>IF(Input!F2563&lt;&gt;"",Input!F2563,"")</f>
        <v/>
      </c>
      <c r="E2563" s="154" t="str">
        <f>IF(Input!I2563&lt;&gt;"",CONCATENATE(Input!I2563,", ",LEFT(Input!H2563,1)),"")</f>
        <v/>
      </c>
      <c r="F2563" s="156"/>
      <c r="G2563" s="157" t="str">
        <f t="shared" si="40"/>
        <v/>
      </c>
      <c r="H2563" s="154" t="str">
        <f>IF(A2563&lt;&gt;"",VLOOKUP(G2563,ScoreRanges!$C$4:$E$8,3),"")</f>
        <v/>
      </c>
      <c r="I2563" s="156"/>
      <c r="J2563" s="129" t="str">
        <f>IF(AND(ConversionTable!$F$2&lt;&gt;"",A2563&lt;&gt;""),VLOOKUP(G2563,ConversionTable!B$2:D$402,3),"")</f>
        <v/>
      </c>
      <c r="K2563" s="66" t="str">
        <f>IF(AND(ConversionTable!$F$2&lt;&gt;"",A2563&lt;&gt;""),VLOOKUP(J2563,ConversionTable!I$4:K$7,3),"")</f>
        <v/>
      </c>
      <c r="M2563" s="66" t="str">
        <f>IF(A2563&lt;&gt;"",(Input!AE2563*ScoringModel!$B$11+Input!AF2563*ScoringModel!$B$21+Input!AG2563*ScoringModel!$B$31)*0.01,"")</f>
        <v/>
      </c>
      <c r="N2563" s="66" t="str">
        <f>IF(A2563&lt;&gt;"",(Input!J2563*ScoringModel!$B$4+Input!K2563*ScoringModel!$B$5+Input!L2563*ScoringModel!$B$6+Input!M2563*ScoringModel!$B$7+Input!N2563*ScoringModel!$B$8+Input!O2563*ScoringModel!$B$9+Input!P2563*ScoringModel!$B$10)*0.01,"")</f>
        <v/>
      </c>
      <c r="O2563" s="66" t="str">
        <f>IF(A2563&lt;&gt;"",(Input!Q2563*ScoringModel!$B$14+Input!R2563*ScoringModel!$B$15+Input!S2563*ScoringModel!$B$16+Input!T2563*ScoringModel!$B$17+Input!U2563*ScoringModel!$B$18+Input!V2563*ScoringModel!$B$19+Input!W2563*ScoringModel!$B$20)*0.01,"")</f>
        <v/>
      </c>
      <c r="P2563" s="66" t="str">
        <f>IF(A2563&lt;&gt;"",(Input!X2563*ScoringModel!$B$24+Input!Y2563*ScoringModel!$B$25+Input!Z2563*ScoringModel!$B$26+Input!AA2563*ScoringModel!$B$27+Input!AB2563*ScoringModel!$B$28+Input!AC2563*ScoringModel!$B$29+Input!AD2563*ScoringModel!$B$30)*0.01,"")</f>
        <v/>
      </c>
    </row>
    <row r="2564" spans="1:16" x14ac:dyDescent="0.25">
      <c r="A2564" s="154" t="str">
        <f>IF(Input!A2564&lt;&gt;"",Input!A2564,"")</f>
        <v/>
      </c>
      <c r="B2564" s="154" t="str">
        <f>IF(Input!D2564&lt;&gt;"",CONCATENATE(Input!D2564,", ",Input!C2564),"")</f>
        <v/>
      </c>
      <c r="C2564" s="154" t="str">
        <f>IF(Input!E2564&lt;&gt;"",Input!E2564,"")</f>
        <v/>
      </c>
      <c r="D2564" s="155" t="str">
        <f>IF(Input!F2564&lt;&gt;"",Input!F2564,"")</f>
        <v/>
      </c>
      <c r="E2564" s="154" t="str">
        <f>IF(Input!I2564&lt;&gt;"",CONCATENATE(Input!I2564,", ",LEFT(Input!H2564,1)),"")</f>
        <v/>
      </c>
      <c r="F2564" s="156"/>
      <c r="G2564" s="157" t="str">
        <f t="shared" si="40"/>
        <v/>
      </c>
      <c r="H2564" s="154" t="str">
        <f>IF(A2564&lt;&gt;"",VLOOKUP(G2564,ScoreRanges!$C$4:$E$8,3),"")</f>
        <v/>
      </c>
      <c r="I2564" s="156"/>
      <c r="J2564" s="129" t="str">
        <f>IF(AND(ConversionTable!$F$2&lt;&gt;"",A2564&lt;&gt;""),VLOOKUP(G2564,ConversionTable!B$2:D$402,3),"")</f>
        <v/>
      </c>
      <c r="K2564" s="66" t="str">
        <f>IF(AND(ConversionTable!$F$2&lt;&gt;"",A2564&lt;&gt;""),VLOOKUP(J2564,ConversionTable!I$4:K$7,3),"")</f>
        <v/>
      </c>
      <c r="M2564" s="66" t="str">
        <f>IF(A2564&lt;&gt;"",(Input!AE2564*ScoringModel!$B$11+Input!AF2564*ScoringModel!$B$21+Input!AG2564*ScoringModel!$B$31)*0.01,"")</f>
        <v/>
      </c>
      <c r="N2564" s="66" t="str">
        <f>IF(A2564&lt;&gt;"",(Input!J2564*ScoringModel!$B$4+Input!K2564*ScoringModel!$B$5+Input!L2564*ScoringModel!$B$6+Input!M2564*ScoringModel!$B$7+Input!N2564*ScoringModel!$B$8+Input!O2564*ScoringModel!$B$9+Input!P2564*ScoringModel!$B$10)*0.01,"")</f>
        <v/>
      </c>
      <c r="O2564" s="66" t="str">
        <f>IF(A2564&lt;&gt;"",(Input!Q2564*ScoringModel!$B$14+Input!R2564*ScoringModel!$B$15+Input!S2564*ScoringModel!$B$16+Input!T2564*ScoringModel!$B$17+Input!U2564*ScoringModel!$B$18+Input!V2564*ScoringModel!$B$19+Input!W2564*ScoringModel!$B$20)*0.01,"")</f>
        <v/>
      </c>
      <c r="P2564" s="66" t="str">
        <f>IF(A2564&lt;&gt;"",(Input!X2564*ScoringModel!$B$24+Input!Y2564*ScoringModel!$B$25+Input!Z2564*ScoringModel!$B$26+Input!AA2564*ScoringModel!$B$27+Input!AB2564*ScoringModel!$B$28+Input!AC2564*ScoringModel!$B$29+Input!AD2564*ScoringModel!$B$30)*0.01,"")</f>
        <v/>
      </c>
    </row>
    <row r="2565" spans="1:16" x14ac:dyDescent="0.25">
      <c r="A2565" s="154" t="str">
        <f>IF(Input!A2565&lt;&gt;"",Input!A2565,"")</f>
        <v/>
      </c>
      <c r="B2565" s="154" t="str">
        <f>IF(Input!D2565&lt;&gt;"",CONCATENATE(Input!D2565,", ",Input!C2565),"")</f>
        <v/>
      </c>
      <c r="C2565" s="154" t="str">
        <f>IF(Input!E2565&lt;&gt;"",Input!E2565,"")</f>
        <v/>
      </c>
      <c r="D2565" s="155" t="str">
        <f>IF(Input!F2565&lt;&gt;"",Input!F2565,"")</f>
        <v/>
      </c>
      <c r="E2565" s="154" t="str">
        <f>IF(Input!I2565&lt;&gt;"",CONCATENATE(Input!I2565,", ",LEFT(Input!H2565,1)),"")</f>
        <v/>
      </c>
      <c r="F2565" s="156"/>
      <c r="G2565" s="157" t="str">
        <f t="shared" si="40"/>
        <v/>
      </c>
      <c r="H2565" s="154" t="str">
        <f>IF(A2565&lt;&gt;"",VLOOKUP(G2565,ScoreRanges!$C$4:$E$8,3),"")</f>
        <v/>
      </c>
      <c r="I2565" s="156"/>
      <c r="J2565" s="129" t="str">
        <f>IF(AND(ConversionTable!$F$2&lt;&gt;"",A2565&lt;&gt;""),VLOOKUP(G2565,ConversionTable!B$2:D$402,3),"")</f>
        <v/>
      </c>
      <c r="K2565" s="66" t="str">
        <f>IF(AND(ConversionTable!$F$2&lt;&gt;"",A2565&lt;&gt;""),VLOOKUP(J2565,ConversionTable!I$4:K$7,3),"")</f>
        <v/>
      </c>
      <c r="M2565" s="66" t="str">
        <f>IF(A2565&lt;&gt;"",(Input!AE2565*ScoringModel!$B$11+Input!AF2565*ScoringModel!$B$21+Input!AG2565*ScoringModel!$B$31)*0.01,"")</f>
        <v/>
      </c>
      <c r="N2565" s="66" t="str">
        <f>IF(A2565&lt;&gt;"",(Input!J2565*ScoringModel!$B$4+Input!K2565*ScoringModel!$B$5+Input!L2565*ScoringModel!$B$6+Input!M2565*ScoringModel!$B$7+Input!N2565*ScoringModel!$B$8+Input!O2565*ScoringModel!$B$9+Input!P2565*ScoringModel!$B$10)*0.01,"")</f>
        <v/>
      </c>
      <c r="O2565" s="66" t="str">
        <f>IF(A2565&lt;&gt;"",(Input!Q2565*ScoringModel!$B$14+Input!R2565*ScoringModel!$B$15+Input!S2565*ScoringModel!$B$16+Input!T2565*ScoringModel!$B$17+Input!U2565*ScoringModel!$B$18+Input!V2565*ScoringModel!$B$19+Input!W2565*ScoringModel!$B$20)*0.01,"")</f>
        <v/>
      </c>
      <c r="P2565" s="66" t="str">
        <f>IF(A2565&lt;&gt;"",(Input!X2565*ScoringModel!$B$24+Input!Y2565*ScoringModel!$B$25+Input!Z2565*ScoringModel!$B$26+Input!AA2565*ScoringModel!$B$27+Input!AB2565*ScoringModel!$B$28+Input!AC2565*ScoringModel!$B$29+Input!AD2565*ScoringModel!$B$30)*0.01,"")</f>
        <v/>
      </c>
    </row>
    <row r="2566" spans="1:16" x14ac:dyDescent="0.25">
      <c r="A2566" s="154" t="str">
        <f>IF(Input!A2566&lt;&gt;"",Input!A2566,"")</f>
        <v/>
      </c>
      <c r="B2566" s="154" t="str">
        <f>IF(Input!D2566&lt;&gt;"",CONCATENATE(Input!D2566,", ",Input!C2566),"")</f>
        <v/>
      </c>
      <c r="C2566" s="154" t="str">
        <f>IF(Input!E2566&lt;&gt;"",Input!E2566,"")</f>
        <v/>
      </c>
      <c r="D2566" s="155" t="str">
        <f>IF(Input!F2566&lt;&gt;"",Input!F2566,"")</f>
        <v/>
      </c>
      <c r="E2566" s="154" t="str">
        <f>IF(Input!I2566&lt;&gt;"",CONCATENATE(Input!I2566,", ",LEFT(Input!H2566,1)),"")</f>
        <v/>
      </c>
      <c r="F2566" s="156"/>
      <c r="G2566" s="157" t="str">
        <f t="shared" si="40"/>
        <v/>
      </c>
      <c r="H2566" s="154" t="str">
        <f>IF(A2566&lt;&gt;"",VLOOKUP(G2566,ScoreRanges!$C$4:$E$8,3),"")</f>
        <v/>
      </c>
      <c r="I2566" s="156"/>
      <c r="J2566" s="129" t="str">
        <f>IF(AND(ConversionTable!$F$2&lt;&gt;"",A2566&lt;&gt;""),VLOOKUP(G2566,ConversionTable!B$2:D$402,3),"")</f>
        <v/>
      </c>
      <c r="K2566" s="66" t="str">
        <f>IF(AND(ConversionTable!$F$2&lt;&gt;"",A2566&lt;&gt;""),VLOOKUP(J2566,ConversionTable!I$4:K$7,3),"")</f>
        <v/>
      </c>
      <c r="M2566" s="66" t="str">
        <f>IF(A2566&lt;&gt;"",(Input!AE2566*ScoringModel!$B$11+Input!AF2566*ScoringModel!$B$21+Input!AG2566*ScoringModel!$B$31)*0.01,"")</f>
        <v/>
      </c>
      <c r="N2566" s="66" t="str">
        <f>IF(A2566&lt;&gt;"",(Input!J2566*ScoringModel!$B$4+Input!K2566*ScoringModel!$B$5+Input!L2566*ScoringModel!$B$6+Input!M2566*ScoringModel!$B$7+Input!N2566*ScoringModel!$B$8+Input!O2566*ScoringModel!$B$9+Input!P2566*ScoringModel!$B$10)*0.01,"")</f>
        <v/>
      </c>
      <c r="O2566" s="66" t="str">
        <f>IF(A2566&lt;&gt;"",(Input!Q2566*ScoringModel!$B$14+Input!R2566*ScoringModel!$B$15+Input!S2566*ScoringModel!$B$16+Input!T2566*ScoringModel!$B$17+Input!U2566*ScoringModel!$B$18+Input!V2566*ScoringModel!$B$19+Input!W2566*ScoringModel!$B$20)*0.01,"")</f>
        <v/>
      </c>
      <c r="P2566" s="66" t="str">
        <f>IF(A2566&lt;&gt;"",(Input!X2566*ScoringModel!$B$24+Input!Y2566*ScoringModel!$B$25+Input!Z2566*ScoringModel!$B$26+Input!AA2566*ScoringModel!$B$27+Input!AB2566*ScoringModel!$B$28+Input!AC2566*ScoringModel!$B$29+Input!AD2566*ScoringModel!$B$30)*0.01,"")</f>
        <v/>
      </c>
    </row>
    <row r="2567" spans="1:16" x14ac:dyDescent="0.25">
      <c r="A2567" s="154" t="str">
        <f>IF(Input!A2567&lt;&gt;"",Input!A2567,"")</f>
        <v/>
      </c>
      <c r="B2567" s="154" t="str">
        <f>IF(Input!D2567&lt;&gt;"",CONCATENATE(Input!D2567,", ",Input!C2567),"")</f>
        <v/>
      </c>
      <c r="C2567" s="154" t="str">
        <f>IF(Input!E2567&lt;&gt;"",Input!E2567,"")</f>
        <v/>
      </c>
      <c r="D2567" s="155" t="str">
        <f>IF(Input!F2567&lt;&gt;"",Input!F2567,"")</f>
        <v/>
      </c>
      <c r="E2567" s="154" t="str">
        <f>IF(Input!I2567&lt;&gt;"",CONCATENATE(Input!I2567,", ",LEFT(Input!H2567,1)),"")</f>
        <v/>
      </c>
      <c r="F2567" s="156"/>
      <c r="G2567" s="157" t="str">
        <f t="shared" si="40"/>
        <v/>
      </c>
      <c r="H2567" s="154" t="str">
        <f>IF(A2567&lt;&gt;"",VLOOKUP(G2567,ScoreRanges!$C$4:$E$8,3),"")</f>
        <v/>
      </c>
      <c r="I2567" s="156"/>
      <c r="J2567" s="129" t="str">
        <f>IF(AND(ConversionTable!$F$2&lt;&gt;"",A2567&lt;&gt;""),VLOOKUP(G2567,ConversionTable!B$2:D$402,3),"")</f>
        <v/>
      </c>
      <c r="K2567" s="66" t="str">
        <f>IF(AND(ConversionTable!$F$2&lt;&gt;"",A2567&lt;&gt;""),VLOOKUP(J2567,ConversionTable!I$4:K$7,3),"")</f>
        <v/>
      </c>
      <c r="M2567" s="66" t="str">
        <f>IF(A2567&lt;&gt;"",(Input!AE2567*ScoringModel!$B$11+Input!AF2567*ScoringModel!$B$21+Input!AG2567*ScoringModel!$B$31)*0.01,"")</f>
        <v/>
      </c>
      <c r="N2567" s="66" t="str">
        <f>IF(A2567&lt;&gt;"",(Input!J2567*ScoringModel!$B$4+Input!K2567*ScoringModel!$B$5+Input!L2567*ScoringModel!$B$6+Input!M2567*ScoringModel!$B$7+Input!N2567*ScoringModel!$B$8+Input!O2567*ScoringModel!$B$9+Input!P2567*ScoringModel!$B$10)*0.01,"")</f>
        <v/>
      </c>
      <c r="O2567" s="66" t="str">
        <f>IF(A2567&lt;&gt;"",(Input!Q2567*ScoringModel!$B$14+Input!R2567*ScoringModel!$B$15+Input!S2567*ScoringModel!$B$16+Input!T2567*ScoringModel!$B$17+Input!U2567*ScoringModel!$B$18+Input!V2567*ScoringModel!$B$19+Input!W2567*ScoringModel!$B$20)*0.01,"")</f>
        <v/>
      </c>
      <c r="P2567" s="66" t="str">
        <f>IF(A2567&lt;&gt;"",(Input!X2567*ScoringModel!$B$24+Input!Y2567*ScoringModel!$B$25+Input!Z2567*ScoringModel!$B$26+Input!AA2567*ScoringModel!$B$27+Input!AB2567*ScoringModel!$B$28+Input!AC2567*ScoringModel!$B$29+Input!AD2567*ScoringModel!$B$30)*0.01,"")</f>
        <v/>
      </c>
    </row>
    <row r="2568" spans="1:16" x14ac:dyDescent="0.25">
      <c r="A2568" s="154" t="str">
        <f>IF(Input!A2568&lt;&gt;"",Input!A2568,"")</f>
        <v/>
      </c>
      <c r="B2568" s="154" t="str">
        <f>IF(Input!D2568&lt;&gt;"",CONCATENATE(Input!D2568,", ",Input!C2568),"")</f>
        <v/>
      </c>
      <c r="C2568" s="154" t="str">
        <f>IF(Input!E2568&lt;&gt;"",Input!E2568,"")</f>
        <v/>
      </c>
      <c r="D2568" s="155" t="str">
        <f>IF(Input!F2568&lt;&gt;"",Input!F2568,"")</f>
        <v/>
      </c>
      <c r="E2568" s="154" t="str">
        <f>IF(Input!I2568&lt;&gt;"",CONCATENATE(Input!I2568,", ",LEFT(Input!H2568,1)),"")</f>
        <v/>
      </c>
      <c r="F2568" s="156"/>
      <c r="G2568" s="157" t="str">
        <f t="shared" si="40"/>
        <v/>
      </c>
      <c r="H2568" s="154" t="str">
        <f>IF(A2568&lt;&gt;"",VLOOKUP(G2568,ScoreRanges!$C$4:$E$8,3),"")</f>
        <v/>
      </c>
      <c r="I2568" s="156"/>
      <c r="J2568" s="129" t="str">
        <f>IF(AND(ConversionTable!$F$2&lt;&gt;"",A2568&lt;&gt;""),VLOOKUP(G2568,ConversionTable!B$2:D$402,3),"")</f>
        <v/>
      </c>
      <c r="K2568" s="66" t="str">
        <f>IF(AND(ConversionTable!$F$2&lt;&gt;"",A2568&lt;&gt;""),VLOOKUP(J2568,ConversionTable!I$4:K$7,3),"")</f>
        <v/>
      </c>
      <c r="M2568" s="66" t="str">
        <f>IF(A2568&lt;&gt;"",(Input!AE2568*ScoringModel!$B$11+Input!AF2568*ScoringModel!$B$21+Input!AG2568*ScoringModel!$B$31)*0.01,"")</f>
        <v/>
      </c>
      <c r="N2568" s="66" t="str">
        <f>IF(A2568&lt;&gt;"",(Input!J2568*ScoringModel!$B$4+Input!K2568*ScoringModel!$B$5+Input!L2568*ScoringModel!$B$6+Input!M2568*ScoringModel!$B$7+Input!N2568*ScoringModel!$B$8+Input!O2568*ScoringModel!$B$9+Input!P2568*ScoringModel!$B$10)*0.01,"")</f>
        <v/>
      </c>
      <c r="O2568" s="66" t="str">
        <f>IF(A2568&lt;&gt;"",(Input!Q2568*ScoringModel!$B$14+Input!R2568*ScoringModel!$B$15+Input!S2568*ScoringModel!$B$16+Input!T2568*ScoringModel!$B$17+Input!U2568*ScoringModel!$B$18+Input!V2568*ScoringModel!$B$19+Input!W2568*ScoringModel!$B$20)*0.01,"")</f>
        <v/>
      </c>
      <c r="P2568" s="66" t="str">
        <f>IF(A2568&lt;&gt;"",(Input!X2568*ScoringModel!$B$24+Input!Y2568*ScoringModel!$B$25+Input!Z2568*ScoringModel!$B$26+Input!AA2568*ScoringModel!$B$27+Input!AB2568*ScoringModel!$B$28+Input!AC2568*ScoringModel!$B$29+Input!AD2568*ScoringModel!$B$30)*0.01,"")</f>
        <v/>
      </c>
    </row>
    <row r="2569" spans="1:16" x14ac:dyDescent="0.25">
      <c r="A2569" s="154" t="str">
        <f>IF(Input!A2569&lt;&gt;"",Input!A2569,"")</f>
        <v/>
      </c>
      <c r="B2569" s="154" t="str">
        <f>IF(Input!D2569&lt;&gt;"",CONCATENATE(Input!D2569,", ",Input!C2569),"")</f>
        <v/>
      </c>
      <c r="C2569" s="154" t="str">
        <f>IF(Input!E2569&lt;&gt;"",Input!E2569,"")</f>
        <v/>
      </c>
      <c r="D2569" s="155" t="str">
        <f>IF(Input!F2569&lt;&gt;"",Input!F2569,"")</f>
        <v/>
      </c>
      <c r="E2569" s="154" t="str">
        <f>IF(Input!I2569&lt;&gt;"",CONCATENATE(Input!I2569,", ",LEFT(Input!H2569,1)),"")</f>
        <v/>
      </c>
      <c r="F2569" s="156"/>
      <c r="G2569" s="157" t="str">
        <f t="shared" si="40"/>
        <v/>
      </c>
      <c r="H2569" s="154" t="str">
        <f>IF(A2569&lt;&gt;"",VLOOKUP(G2569,ScoreRanges!$C$4:$E$8,3),"")</f>
        <v/>
      </c>
      <c r="I2569" s="156"/>
      <c r="J2569" s="129" t="str">
        <f>IF(AND(ConversionTable!$F$2&lt;&gt;"",A2569&lt;&gt;""),VLOOKUP(G2569,ConversionTable!B$2:D$402,3),"")</f>
        <v/>
      </c>
      <c r="K2569" s="66" t="str">
        <f>IF(AND(ConversionTable!$F$2&lt;&gt;"",A2569&lt;&gt;""),VLOOKUP(J2569,ConversionTable!I$4:K$7,3),"")</f>
        <v/>
      </c>
      <c r="M2569" s="66" t="str">
        <f>IF(A2569&lt;&gt;"",(Input!AE2569*ScoringModel!$B$11+Input!AF2569*ScoringModel!$B$21+Input!AG2569*ScoringModel!$B$31)*0.01,"")</f>
        <v/>
      </c>
      <c r="N2569" s="66" t="str">
        <f>IF(A2569&lt;&gt;"",(Input!J2569*ScoringModel!$B$4+Input!K2569*ScoringModel!$B$5+Input!L2569*ScoringModel!$B$6+Input!M2569*ScoringModel!$B$7+Input!N2569*ScoringModel!$B$8+Input!O2569*ScoringModel!$B$9+Input!P2569*ScoringModel!$B$10)*0.01,"")</f>
        <v/>
      </c>
      <c r="O2569" s="66" t="str">
        <f>IF(A2569&lt;&gt;"",(Input!Q2569*ScoringModel!$B$14+Input!R2569*ScoringModel!$B$15+Input!S2569*ScoringModel!$B$16+Input!T2569*ScoringModel!$B$17+Input!U2569*ScoringModel!$B$18+Input!V2569*ScoringModel!$B$19+Input!W2569*ScoringModel!$B$20)*0.01,"")</f>
        <v/>
      </c>
      <c r="P2569" s="66" t="str">
        <f>IF(A2569&lt;&gt;"",(Input!X2569*ScoringModel!$B$24+Input!Y2569*ScoringModel!$B$25+Input!Z2569*ScoringModel!$B$26+Input!AA2569*ScoringModel!$B$27+Input!AB2569*ScoringModel!$B$28+Input!AC2569*ScoringModel!$B$29+Input!AD2569*ScoringModel!$B$30)*0.01,"")</f>
        <v/>
      </c>
    </row>
    <row r="2570" spans="1:16" x14ac:dyDescent="0.25">
      <c r="A2570" s="154" t="str">
        <f>IF(Input!A2570&lt;&gt;"",Input!A2570,"")</f>
        <v/>
      </c>
      <c r="B2570" s="154" t="str">
        <f>IF(Input!D2570&lt;&gt;"",CONCATENATE(Input!D2570,", ",Input!C2570),"")</f>
        <v/>
      </c>
      <c r="C2570" s="154" t="str">
        <f>IF(Input!E2570&lt;&gt;"",Input!E2570,"")</f>
        <v/>
      </c>
      <c r="D2570" s="155" t="str">
        <f>IF(Input!F2570&lt;&gt;"",Input!F2570,"")</f>
        <v/>
      </c>
      <c r="E2570" s="154" t="str">
        <f>IF(Input!I2570&lt;&gt;"",CONCATENATE(Input!I2570,", ",LEFT(Input!H2570,1)),"")</f>
        <v/>
      </c>
      <c r="F2570" s="156"/>
      <c r="G2570" s="157" t="str">
        <f t="shared" si="40"/>
        <v/>
      </c>
      <c r="H2570" s="154" t="str">
        <f>IF(A2570&lt;&gt;"",VLOOKUP(G2570,ScoreRanges!$C$4:$E$8,3),"")</f>
        <v/>
      </c>
      <c r="I2570" s="156"/>
      <c r="J2570" s="129" t="str">
        <f>IF(AND(ConversionTable!$F$2&lt;&gt;"",A2570&lt;&gt;""),VLOOKUP(G2570,ConversionTable!B$2:D$402,3),"")</f>
        <v/>
      </c>
      <c r="K2570" s="66" t="str">
        <f>IF(AND(ConversionTable!$F$2&lt;&gt;"",A2570&lt;&gt;""),VLOOKUP(J2570,ConversionTable!I$4:K$7,3),"")</f>
        <v/>
      </c>
      <c r="M2570" s="66" t="str">
        <f>IF(A2570&lt;&gt;"",(Input!AE2570*ScoringModel!$B$11+Input!AF2570*ScoringModel!$B$21+Input!AG2570*ScoringModel!$B$31)*0.01,"")</f>
        <v/>
      </c>
      <c r="N2570" s="66" t="str">
        <f>IF(A2570&lt;&gt;"",(Input!J2570*ScoringModel!$B$4+Input!K2570*ScoringModel!$B$5+Input!L2570*ScoringModel!$B$6+Input!M2570*ScoringModel!$B$7+Input!N2570*ScoringModel!$B$8+Input!O2570*ScoringModel!$B$9+Input!P2570*ScoringModel!$B$10)*0.01,"")</f>
        <v/>
      </c>
      <c r="O2570" s="66" t="str">
        <f>IF(A2570&lt;&gt;"",(Input!Q2570*ScoringModel!$B$14+Input!R2570*ScoringModel!$B$15+Input!S2570*ScoringModel!$B$16+Input!T2570*ScoringModel!$B$17+Input!U2570*ScoringModel!$B$18+Input!V2570*ScoringModel!$B$19+Input!W2570*ScoringModel!$B$20)*0.01,"")</f>
        <v/>
      </c>
      <c r="P2570" s="66" t="str">
        <f>IF(A2570&lt;&gt;"",(Input!X2570*ScoringModel!$B$24+Input!Y2570*ScoringModel!$B$25+Input!Z2570*ScoringModel!$B$26+Input!AA2570*ScoringModel!$B$27+Input!AB2570*ScoringModel!$B$28+Input!AC2570*ScoringModel!$B$29+Input!AD2570*ScoringModel!$B$30)*0.01,"")</f>
        <v/>
      </c>
    </row>
    <row r="2571" spans="1:16" x14ac:dyDescent="0.25">
      <c r="A2571" s="154" t="str">
        <f>IF(Input!A2571&lt;&gt;"",Input!A2571,"")</f>
        <v/>
      </c>
      <c r="B2571" s="154" t="str">
        <f>IF(Input!D2571&lt;&gt;"",CONCATENATE(Input!D2571,", ",Input!C2571),"")</f>
        <v/>
      </c>
      <c r="C2571" s="154" t="str">
        <f>IF(Input!E2571&lt;&gt;"",Input!E2571,"")</f>
        <v/>
      </c>
      <c r="D2571" s="155" t="str">
        <f>IF(Input!F2571&lt;&gt;"",Input!F2571,"")</f>
        <v/>
      </c>
      <c r="E2571" s="154" t="str">
        <f>IF(Input!I2571&lt;&gt;"",CONCATENATE(Input!I2571,", ",LEFT(Input!H2571,1)),"")</f>
        <v/>
      </c>
      <c r="F2571" s="156"/>
      <c r="G2571" s="157" t="str">
        <f t="shared" si="40"/>
        <v/>
      </c>
      <c r="H2571" s="154" t="str">
        <f>IF(A2571&lt;&gt;"",VLOOKUP(G2571,ScoreRanges!$C$4:$E$8,3),"")</f>
        <v/>
      </c>
      <c r="I2571" s="156"/>
      <c r="J2571" s="129" t="str">
        <f>IF(AND(ConversionTable!$F$2&lt;&gt;"",A2571&lt;&gt;""),VLOOKUP(G2571,ConversionTable!B$2:D$402,3),"")</f>
        <v/>
      </c>
      <c r="K2571" s="66" t="str">
        <f>IF(AND(ConversionTable!$F$2&lt;&gt;"",A2571&lt;&gt;""),VLOOKUP(J2571,ConversionTable!I$4:K$7,3),"")</f>
        <v/>
      </c>
      <c r="M2571" s="66" t="str">
        <f>IF(A2571&lt;&gt;"",(Input!AE2571*ScoringModel!$B$11+Input!AF2571*ScoringModel!$B$21+Input!AG2571*ScoringModel!$B$31)*0.01,"")</f>
        <v/>
      </c>
      <c r="N2571" s="66" t="str">
        <f>IF(A2571&lt;&gt;"",(Input!J2571*ScoringModel!$B$4+Input!K2571*ScoringModel!$B$5+Input!L2571*ScoringModel!$B$6+Input!M2571*ScoringModel!$B$7+Input!N2571*ScoringModel!$B$8+Input!O2571*ScoringModel!$B$9+Input!P2571*ScoringModel!$B$10)*0.01,"")</f>
        <v/>
      </c>
      <c r="O2571" s="66" t="str">
        <f>IF(A2571&lt;&gt;"",(Input!Q2571*ScoringModel!$B$14+Input!R2571*ScoringModel!$B$15+Input!S2571*ScoringModel!$B$16+Input!T2571*ScoringModel!$B$17+Input!U2571*ScoringModel!$B$18+Input!V2571*ScoringModel!$B$19+Input!W2571*ScoringModel!$B$20)*0.01,"")</f>
        <v/>
      </c>
      <c r="P2571" s="66" t="str">
        <f>IF(A2571&lt;&gt;"",(Input!X2571*ScoringModel!$B$24+Input!Y2571*ScoringModel!$B$25+Input!Z2571*ScoringModel!$B$26+Input!AA2571*ScoringModel!$B$27+Input!AB2571*ScoringModel!$B$28+Input!AC2571*ScoringModel!$B$29+Input!AD2571*ScoringModel!$B$30)*0.01,"")</f>
        <v/>
      </c>
    </row>
    <row r="2572" spans="1:16" x14ac:dyDescent="0.25">
      <c r="A2572" s="154" t="str">
        <f>IF(Input!A2572&lt;&gt;"",Input!A2572,"")</f>
        <v/>
      </c>
      <c r="B2572" s="154" t="str">
        <f>IF(Input!D2572&lt;&gt;"",CONCATENATE(Input!D2572,", ",Input!C2572),"")</f>
        <v/>
      </c>
      <c r="C2572" s="154" t="str">
        <f>IF(Input!E2572&lt;&gt;"",Input!E2572,"")</f>
        <v/>
      </c>
      <c r="D2572" s="155" t="str">
        <f>IF(Input!F2572&lt;&gt;"",Input!F2572,"")</f>
        <v/>
      </c>
      <c r="E2572" s="154" t="str">
        <f>IF(Input!I2572&lt;&gt;"",CONCATENATE(Input!I2572,", ",LEFT(Input!H2572,1)),"")</f>
        <v/>
      </c>
      <c r="F2572" s="156"/>
      <c r="G2572" s="157" t="str">
        <f t="shared" si="40"/>
        <v/>
      </c>
      <c r="H2572" s="154" t="str">
        <f>IF(A2572&lt;&gt;"",VLOOKUP(G2572,ScoreRanges!$C$4:$E$8,3),"")</f>
        <v/>
      </c>
      <c r="I2572" s="156"/>
      <c r="J2572" s="129" t="str">
        <f>IF(AND(ConversionTable!$F$2&lt;&gt;"",A2572&lt;&gt;""),VLOOKUP(G2572,ConversionTable!B$2:D$402,3),"")</f>
        <v/>
      </c>
      <c r="K2572" s="66" t="str">
        <f>IF(AND(ConversionTable!$F$2&lt;&gt;"",A2572&lt;&gt;""),VLOOKUP(J2572,ConversionTable!I$4:K$7,3),"")</f>
        <v/>
      </c>
      <c r="M2572" s="66" t="str">
        <f>IF(A2572&lt;&gt;"",(Input!AE2572*ScoringModel!$B$11+Input!AF2572*ScoringModel!$B$21+Input!AG2572*ScoringModel!$B$31)*0.01,"")</f>
        <v/>
      </c>
      <c r="N2572" s="66" t="str">
        <f>IF(A2572&lt;&gt;"",(Input!J2572*ScoringModel!$B$4+Input!K2572*ScoringModel!$B$5+Input!L2572*ScoringModel!$B$6+Input!M2572*ScoringModel!$B$7+Input!N2572*ScoringModel!$B$8+Input!O2572*ScoringModel!$B$9+Input!P2572*ScoringModel!$B$10)*0.01,"")</f>
        <v/>
      </c>
      <c r="O2572" s="66" t="str">
        <f>IF(A2572&lt;&gt;"",(Input!Q2572*ScoringModel!$B$14+Input!R2572*ScoringModel!$B$15+Input!S2572*ScoringModel!$B$16+Input!T2572*ScoringModel!$B$17+Input!U2572*ScoringModel!$B$18+Input!V2572*ScoringModel!$B$19+Input!W2572*ScoringModel!$B$20)*0.01,"")</f>
        <v/>
      </c>
      <c r="P2572" s="66" t="str">
        <f>IF(A2572&lt;&gt;"",(Input!X2572*ScoringModel!$B$24+Input!Y2572*ScoringModel!$B$25+Input!Z2572*ScoringModel!$B$26+Input!AA2572*ScoringModel!$B$27+Input!AB2572*ScoringModel!$B$28+Input!AC2572*ScoringModel!$B$29+Input!AD2572*ScoringModel!$B$30)*0.01,"")</f>
        <v/>
      </c>
    </row>
    <row r="2573" spans="1:16" x14ac:dyDescent="0.25">
      <c r="A2573" s="154" t="str">
        <f>IF(Input!A2573&lt;&gt;"",Input!A2573,"")</f>
        <v/>
      </c>
      <c r="B2573" s="154" t="str">
        <f>IF(Input!D2573&lt;&gt;"",CONCATENATE(Input!D2573,", ",Input!C2573),"")</f>
        <v/>
      </c>
      <c r="C2573" s="154" t="str">
        <f>IF(Input!E2573&lt;&gt;"",Input!E2573,"")</f>
        <v/>
      </c>
      <c r="D2573" s="155" t="str">
        <f>IF(Input!F2573&lt;&gt;"",Input!F2573,"")</f>
        <v/>
      </c>
      <c r="E2573" s="154" t="str">
        <f>IF(Input!I2573&lt;&gt;"",CONCATENATE(Input!I2573,", ",LEFT(Input!H2573,1)),"")</f>
        <v/>
      </c>
      <c r="F2573" s="156"/>
      <c r="G2573" s="157" t="str">
        <f t="shared" si="40"/>
        <v/>
      </c>
      <c r="H2573" s="154" t="str">
        <f>IF(A2573&lt;&gt;"",VLOOKUP(G2573,ScoreRanges!$C$4:$E$8,3),"")</f>
        <v/>
      </c>
      <c r="I2573" s="156"/>
      <c r="J2573" s="129" t="str">
        <f>IF(AND(ConversionTable!$F$2&lt;&gt;"",A2573&lt;&gt;""),VLOOKUP(G2573,ConversionTable!B$2:D$402,3),"")</f>
        <v/>
      </c>
      <c r="K2573" s="66" t="str">
        <f>IF(AND(ConversionTable!$F$2&lt;&gt;"",A2573&lt;&gt;""),VLOOKUP(J2573,ConversionTable!I$4:K$7,3),"")</f>
        <v/>
      </c>
      <c r="M2573" s="66" t="str">
        <f>IF(A2573&lt;&gt;"",(Input!AE2573*ScoringModel!$B$11+Input!AF2573*ScoringModel!$B$21+Input!AG2573*ScoringModel!$B$31)*0.01,"")</f>
        <v/>
      </c>
      <c r="N2573" s="66" t="str">
        <f>IF(A2573&lt;&gt;"",(Input!J2573*ScoringModel!$B$4+Input!K2573*ScoringModel!$B$5+Input!L2573*ScoringModel!$B$6+Input!M2573*ScoringModel!$B$7+Input!N2573*ScoringModel!$B$8+Input!O2573*ScoringModel!$B$9+Input!P2573*ScoringModel!$B$10)*0.01,"")</f>
        <v/>
      </c>
      <c r="O2573" s="66" t="str">
        <f>IF(A2573&lt;&gt;"",(Input!Q2573*ScoringModel!$B$14+Input!R2573*ScoringModel!$B$15+Input!S2573*ScoringModel!$B$16+Input!T2573*ScoringModel!$B$17+Input!U2573*ScoringModel!$B$18+Input!V2573*ScoringModel!$B$19+Input!W2573*ScoringModel!$B$20)*0.01,"")</f>
        <v/>
      </c>
      <c r="P2573" s="66" t="str">
        <f>IF(A2573&lt;&gt;"",(Input!X2573*ScoringModel!$B$24+Input!Y2573*ScoringModel!$B$25+Input!Z2573*ScoringModel!$B$26+Input!AA2573*ScoringModel!$B$27+Input!AB2573*ScoringModel!$B$28+Input!AC2573*ScoringModel!$B$29+Input!AD2573*ScoringModel!$B$30)*0.01,"")</f>
        <v/>
      </c>
    </row>
    <row r="2574" spans="1:16" x14ac:dyDescent="0.25">
      <c r="A2574" s="154" t="str">
        <f>IF(Input!A2574&lt;&gt;"",Input!A2574,"")</f>
        <v/>
      </c>
      <c r="B2574" s="154" t="str">
        <f>IF(Input!D2574&lt;&gt;"",CONCATENATE(Input!D2574,", ",Input!C2574),"")</f>
        <v/>
      </c>
      <c r="C2574" s="154" t="str">
        <f>IF(Input!E2574&lt;&gt;"",Input!E2574,"")</f>
        <v/>
      </c>
      <c r="D2574" s="155" t="str">
        <f>IF(Input!F2574&lt;&gt;"",Input!F2574,"")</f>
        <v/>
      </c>
      <c r="E2574" s="154" t="str">
        <f>IF(Input!I2574&lt;&gt;"",CONCATENATE(Input!I2574,", ",LEFT(Input!H2574,1)),"")</f>
        <v/>
      </c>
      <c r="F2574" s="156"/>
      <c r="G2574" s="157" t="str">
        <f t="shared" si="40"/>
        <v/>
      </c>
      <c r="H2574" s="154" t="str">
        <f>IF(A2574&lt;&gt;"",VLOOKUP(G2574,ScoreRanges!$C$4:$E$8,3),"")</f>
        <v/>
      </c>
      <c r="I2574" s="156"/>
      <c r="J2574" s="129" t="str">
        <f>IF(AND(ConversionTable!$F$2&lt;&gt;"",A2574&lt;&gt;""),VLOOKUP(G2574,ConversionTable!B$2:D$402,3),"")</f>
        <v/>
      </c>
      <c r="K2574" s="66" t="str">
        <f>IF(AND(ConversionTable!$F$2&lt;&gt;"",A2574&lt;&gt;""),VLOOKUP(J2574,ConversionTable!I$4:K$7,3),"")</f>
        <v/>
      </c>
      <c r="M2574" s="66" t="str">
        <f>IF(A2574&lt;&gt;"",(Input!AE2574*ScoringModel!$B$11+Input!AF2574*ScoringModel!$B$21+Input!AG2574*ScoringModel!$B$31)*0.01,"")</f>
        <v/>
      </c>
      <c r="N2574" s="66" t="str">
        <f>IF(A2574&lt;&gt;"",(Input!J2574*ScoringModel!$B$4+Input!K2574*ScoringModel!$B$5+Input!L2574*ScoringModel!$B$6+Input!M2574*ScoringModel!$B$7+Input!N2574*ScoringModel!$B$8+Input!O2574*ScoringModel!$B$9+Input!P2574*ScoringModel!$B$10)*0.01,"")</f>
        <v/>
      </c>
      <c r="O2574" s="66" t="str">
        <f>IF(A2574&lt;&gt;"",(Input!Q2574*ScoringModel!$B$14+Input!R2574*ScoringModel!$B$15+Input!S2574*ScoringModel!$B$16+Input!T2574*ScoringModel!$B$17+Input!U2574*ScoringModel!$B$18+Input!V2574*ScoringModel!$B$19+Input!W2574*ScoringModel!$B$20)*0.01,"")</f>
        <v/>
      </c>
      <c r="P2574" s="66" t="str">
        <f>IF(A2574&lt;&gt;"",(Input!X2574*ScoringModel!$B$24+Input!Y2574*ScoringModel!$B$25+Input!Z2574*ScoringModel!$B$26+Input!AA2574*ScoringModel!$B$27+Input!AB2574*ScoringModel!$B$28+Input!AC2574*ScoringModel!$B$29+Input!AD2574*ScoringModel!$B$30)*0.01,"")</f>
        <v/>
      </c>
    </row>
    <row r="2575" spans="1:16" x14ac:dyDescent="0.25">
      <c r="A2575" s="154" t="str">
        <f>IF(Input!A2575&lt;&gt;"",Input!A2575,"")</f>
        <v/>
      </c>
      <c r="B2575" s="154" t="str">
        <f>IF(Input!D2575&lt;&gt;"",CONCATENATE(Input!D2575,", ",Input!C2575),"")</f>
        <v/>
      </c>
      <c r="C2575" s="154" t="str">
        <f>IF(Input!E2575&lt;&gt;"",Input!E2575,"")</f>
        <v/>
      </c>
      <c r="D2575" s="155" t="str">
        <f>IF(Input!F2575&lt;&gt;"",Input!F2575,"")</f>
        <v/>
      </c>
      <c r="E2575" s="154" t="str">
        <f>IF(Input!I2575&lt;&gt;"",CONCATENATE(Input!I2575,", ",LEFT(Input!H2575,1)),"")</f>
        <v/>
      </c>
      <c r="F2575" s="156"/>
      <c r="G2575" s="157" t="str">
        <f t="shared" si="40"/>
        <v/>
      </c>
      <c r="H2575" s="154" t="str">
        <f>IF(A2575&lt;&gt;"",VLOOKUP(G2575,ScoreRanges!$C$4:$E$8,3),"")</f>
        <v/>
      </c>
      <c r="I2575" s="156"/>
      <c r="J2575" s="129" t="str">
        <f>IF(AND(ConversionTable!$F$2&lt;&gt;"",A2575&lt;&gt;""),VLOOKUP(G2575,ConversionTable!B$2:D$402,3),"")</f>
        <v/>
      </c>
      <c r="K2575" s="66" t="str">
        <f>IF(AND(ConversionTable!$F$2&lt;&gt;"",A2575&lt;&gt;""),VLOOKUP(J2575,ConversionTable!I$4:K$7,3),"")</f>
        <v/>
      </c>
      <c r="M2575" s="66" t="str">
        <f>IF(A2575&lt;&gt;"",(Input!AE2575*ScoringModel!$B$11+Input!AF2575*ScoringModel!$B$21+Input!AG2575*ScoringModel!$B$31)*0.01,"")</f>
        <v/>
      </c>
      <c r="N2575" s="66" t="str">
        <f>IF(A2575&lt;&gt;"",(Input!J2575*ScoringModel!$B$4+Input!K2575*ScoringModel!$B$5+Input!L2575*ScoringModel!$B$6+Input!M2575*ScoringModel!$B$7+Input!N2575*ScoringModel!$B$8+Input!O2575*ScoringModel!$B$9+Input!P2575*ScoringModel!$B$10)*0.01,"")</f>
        <v/>
      </c>
      <c r="O2575" s="66" t="str">
        <f>IF(A2575&lt;&gt;"",(Input!Q2575*ScoringModel!$B$14+Input!R2575*ScoringModel!$B$15+Input!S2575*ScoringModel!$B$16+Input!T2575*ScoringModel!$B$17+Input!U2575*ScoringModel!$B$18+Input!V2575*ScoringModel!$B$19+Input!W2575*ScoringModel!$B$20)*0.01,"")</f>
        <v/>
      </c>
      <c r="P2575" s="66" t="str">
        <f>IF(A2575&lt;&gt;"",(Input!X2575*ScoringModel!$B$24+Input!Y2575*ScoringModel!$B$25+Input!Z2575*ScoringModel!$B$26+Input!AA2575*ScoringModel!$B$27+Input!AB2575*ScoringModel!$B$28+Input!AC2575*ScoringModel!$B$29+Input!AD2575*ScoringModel!$B$30)*0.01,"")</f>
        <v/>
      </c>
    </row>
    <row r="2576" spans="1:16" x14ac:dyDescent="0.25">
      <c r="A2576" s="154" t="str">
        <f>IF(Input!A2576&lt;&gt;"",Input!A2576,"")</f>
        <v/>
      </c>
      <c r="B2576" s="154" t="str">
        <f>IF(Input!D2576&lt;&gt;"",CONCATENATE(Input!D2576,", ",Input!C2576),"")</f>
        <v/>
      </c>
      <c r="C2576" s="154" t="str">
        <f>IF(Input!E2576&lt;&gt;"",Input!E2576,"")</f>
        <v/>
      </c>
      <c r="D2576" s="155" t="str">
        <f>IF(Input!F2576&lt;&gt;"",Input!F2576,"")</f>
        <v/>
      </c>
      <c r="E2576" s="154" t="str">
        <f>IF(Input!I2576&lt;&gt;"",CONCATENATE(Input!I2576,", ",LEFT(Input!H2576,1)),"")</f>
        <v/>
      </c>
      <c r="F2576" s="156"/>
      <c r="G2576" s="157" t="str">
        <f t="shared" si="40"/>
        <v/>
      </c>
      <c r="H2576" s="154" t="str">
        <f>IF(A2576&lt;&gt;"",VLOOKUP(G2576,ScoreRanges!$C$4:$E$8,3),"")</f>
        <v/>
      </c>
      <c r="I2576" s="156"/>
      <c r="J2576" s="129" t="str">
        <f>IF(AND(ConversionTable!$F$2&lt;&gt;"",A2576&lt;&gt;""),VLOOKUP(G2576,ConversionTable!B$2:D$402,3),"")</f>
        <v/>
      </c>
      <c r="K2576" s="66" t="str">
        <f>IF(AND(ConversionTable!$F$2&lt;&gt;"",A2576&lt;&gt;""),VLOOKUP(J2576,ConversionTable!I$4:K$7,3),"")</f>
        <v/>
      </c>
      <c r="M2576" s="66" t="str">
        <f>IF(A2576&lt;&gt;"",(Input!AE2576*ScoringModel!$B$11+Input!AF2576*ScoringModel!$B$21+Input!AG2576*ScoringModel!$B$31)*0.01,"")</f>
        <v/>
      </c>
      <c r="N2576" s="66" t="str">
        <f>IF(A2576&lt;&gt;"",(Input!J2576*ScoringModel!$B$4+Input!K2576*ScoringModel!$B$5+Input!L2576*ScoringModel!$B$6+Input!M2576*ScoringModel!$B$7+Input!N2576*ScoringModel!$B$8+Input!O2576*ScoringModel!$B$9+Input!P2576*ScoringModel!$B$10)*0.01,"")</f>
        <v/>
      </c>
      <c r="O2576" s="66" t="str">
        <f>IF(A2576&lt;&gt;"",(Input!Q2576*ScoringModel!$B$14+Input!R2576*ScoringModel!$B$15+Input!S2576*ScoringModel!$B$16+Input!T2576*ScoringModel!$B$17+Input!U2576*ScoringModel!$B$18+Input!V2576*ScoringModel!$B$19+Input!W2576*ScoringModel!$B$20)*0.01,"")</f>
        <v/>
      </c>
      <c r="P2576" s="66" t="str">
        <f>IF(A2576&lt;&gt;"",(Input!X2576*ScoringModel!$B$24+Input!Y2576*ScoringModel!$B$25+Input!Z2576*ScoringModel!$B$26+Input!AA2576*ScoringModel!$B$27+Input!AB2576*ScoringModel!$B$28+Input!AC2576*ScoringModel!$B$29+Input!AD2576*ScoringModel!$B$30)*0.01,"")</f>
        <v/>
      </c>
    </row>
    <row r="2577" spans="1:16" x14ac:dyDescent="0.25">
      <c r="A2577" s="154" t="str">
        <f>IF(Input!A2577&lt;&gt;"",Input!A2577,"")</f>
        <v/>
      </c>
      <c r="B2577" s="154" t="str">
        <f>IF(Input!D2577&lt;&gt;"",CONCATENATE(Input!D2577,", ",Input!C2577),"")</f>
        <v/>
      </c>
      <c r="C2577" s="154" t="str">
        <f>IF(Input!E2577&lt;&gt;"",Input!E2577,"")</f>
        <v/>
      </c>
      <c r="D2577" s="155" t="str">
        <f>IF(Input!F2577&lt;&gt;"",Input!F2577,"")</f>
        <v/>
      </c>
      <c r="E2577" s="154" t="str">
        <f>IF(Input!I2577&lt;&gt;"",CONCATENATE(Input!I2577,", ",LEFT(Input!H2577,1)),"")</f>
        <v/>
      </c>
      <c r="F2577" s="156"/>
      <c r="G2577" s="157" t="str">
        <f t="shared" si="40"/>
        <v/>
      </c>
      <c r="H2577" s="154" t="str">
        <f>IF(A2577&lt;&gt;"",VLOOKUP(G2577,ScoreRanges!$C$4:$E$8,3),"")</f>
        <v/>
      </c>
      <c r="I2577" s="156"/>
      <c r="J2577" s="129" t="str">
        <f>IF(AND(ConversionTable!$F$2&lt;&gt;"",A2577&lt;&gt;""),VLOOKUP(G2577,ConversionTable!B$2:D$402,3),"")</f>
        <v/>
      </c>
      <c r="K2577" s="66" t="str">
        <f>IF(AND(ConversionTable!$F$2&lt;&gt;"",A2577&lt;&gt;""),VLOOKUP(J2577,ConversionTable!I$4:K$7,3),"")</f>
        <v/>
      </c>
      <c r="M2577" s="66" t="str">
        <f>IF(A2577&lt;&gt;"",(Input!AE2577*ScoringModel!$B$11+Input!AF2577*ScoringModel!$B$21+Input!AG2577*ScoringModel!$B$31)*0.01,"")</f>
        <v/>
      </c>
      <c r="N2577" s="66" t="str">
        <f>IF(A2577&lt;&gt;"",(Input!J2577*ScoringModel!$B$4+Input!K2577*ScoringModel!$B$5+Input!L2577*ScoringModel!$B$6+Input!M2577*ScoringModel!$B$7+Input!N2577*ScoringModel!$B$8+Input!O2577*ScoringModel!$B$9+Input!P2577*ScoringModel!$B$10)*0.01,"")</f>
        <v/>
      </c>
      <c r="O2577" s="66" t="str">
        <f>IF(A2577&lt;&gt;"",(Input!Q2577*ScoringModel!$B$14+Input!R2577*ScoringModel!$B$15+Input!S2577*ScoringModel!$B$16+Input!T2577*ScoringModel!$B$17+Input!U2577*ScoringModel!$B$18+Input!V2577*ScoringModel!$B$19+Input!W2577*ScoringModel!$B$20)*0.01,"")</f>
        <v/>
      </c>
      <c r="P2577" s="66" t="str">
        <f>IF(A2577&lt;&gt;"",(Input!X2577*ScoringModel!$B$24+Input!Y2577*ScoringModel!$B$25+Input!Z2577*ScoringModel!$B$26+Input!AA2577*ScoringModel!$B$27+Input!AB2577*ScoringModel!$B$28+Input!AC2577*ScoringModel!$B$29+Input!AD2577*ScoringModel!$B$30)*0.01,"")</f>
        <v/>
      </c>
    </row>
    <row r="2578" spans="1:16" x14ac:dyDescent="0.25">
      <c r="A2578" s="154" t="str">
        <f>IF(Input!A2578&lt;&gt;"",Input!A2578,"")</f>
        <v/>
      </c>
      <c r="B2578" s="154" t="str">
        <f>IF(Input!D2578&lt;&gt;"",CONCATENATE(Input!D2578,", ",Input!C2578),"")</f>
        <v/>
      </c>
      <c r="C2578" s="154" t="str">
        <f>IF(Input!E2578&lt;&gt;"",Input!E2578,"")</f>
        <v/>
      </c>
      <c r="D2578" s="155" t="str">
        <f>IF(Input!F2578&lt;&gt;"",Input!F2578,"")</f>
        <v/>
      </c>
      <c r="E2578" s="154" t="str">
        <f>IF(Input!I2578&lt;&gt;"",CONCATENATE(Input!I2578,", ",LEFT(Input!H2578,1)),"")</f>
        <v/>
      </c>
      <c r="F2578" s="156"/>
      <c r="G2578" s="157" t="str">
        <f t="shared" si="40"/>
        <v/>
      </c>
      <c r="H2578" s="154" t="str">
        <f>IF(A2578&lt;&gt;"",VLOOKUP(G2578,ScoreRanges!$C$4:$E$8,3),"")</f>
        <v/>
      </c>
      <c r="I2578" s="156"/>
      <c r="J2578" s="129" t="str">
        <f>IF(AND(ConversionTable!$F$2&lt;&gt;"",A2578&lt;&gt;""),VLOOKUP(G2578,ConversionTable!B$2:D$402,3),"")</f>
        <v/>
      </c>
      <c r="K2578" s="66" t="str">
        <f>IF(AND(ConversionTable!$F$2&lt;&gt;"",A2578&lt;&gt;""),VLOOKUP(J2578,ConversionTable!I$4:K$7,3),"")</f>
        <v/>
      </c>
      <c r="M2578" s="66" t="str">
        <f>IF(A2578&lt;&gt;"",(Input!AE2578*ScoringModel!$B$11+Input!AF2578*ScoringModel!$B$21+Input!AG2578*ScoringModel!$B$31)*0.01,"")</f>
        <v/>
      </c>
      <c r="N2578" s="66" t="str">
        <f>IF(A2578&lt;&gt;"",(Input!J2578*ScoringModel!$B$4+Input!K2578*ScoringModel!$B$5+Input!L2578*ScoringModel!$B$6+Input!M2578*ScoringModel!$B$7+Input!N2578*ScoringModel!$B$8+Input!O2578*ScoringModel!$B$9+Input!P2578*ScoringModel!$B$10)*0.01,"")</f>
        <v/>
      </c>
      <c r="O2578" s="66" t="str">
        <f>IF(A2578&lt;&gt;"",(Input!Q2578*ScoringModel!$B$14+Input!R2578*ScoringModel!$B$15+Input!S2578*ScoringModel!$B$16+Input!T2578*ScoringModel!$B$17+Input!U2578*ScoringModel!$B$18+Input!V2578*ScoringModel!$B$19+Input!W2578*ScoringModel!$B$20)*0.01,"")</f>
        <v/>
      </c>
      <c r="P2578" s="66" t="str">
        <f>IF(A2578&lt;&gt;"",(Input!X2578*ScoringModel!$B$24+Input!Y2578*ScoringModel!$B$25+Input!Z2578*ScoringModel!$B$26+Input!AA2578*ScoringModel!$B$27+Input!AB2578*ScoringModel!$B$28+Input!AC2578*ScoringModel!$B$29+Input!AD2578*ScoringModel!$B$30)*0.01,"")</f>
        <v/>
      </c>
    </row>
    <row r="2579" spans="1:16" x14ac:dyDescent="0.25">
      <c r="A2579" s="154" t="str">
        <f>IF(Input!A2579&lt;&gt;"",Input!A2579,"")</f>
        <v/>
      </c>
      <c r="B2579" s="154" t="str">
        <f>IF(Input!D2579&lt;&gt;"",CONCATENATE(Input!D2579,", ",Input!C2579),"")</f>
        <v/>
      </c>
      <c r="C2579" s="154" t="str">
        <f>IF(Input!E2579&lt;&gt;"",Input!E2579,"")</f>
        <v/>
      </c>
      <c r="D2579" s="155" t="str">
        <f>IF(Input!F2579&lt;&gt;"",Input!F2579,"")</f>
        <v/>
      </c>
      <c r="E2579" s="154" t="str">
        <f>IF(Input!I2579&lt;&gt;"",CONCATENATE(Input!I2579,", ",LEFT(Input!H2579,1)),"")</f>
        <v/>
      </c>
      <c r="F2579" s="156"/>
      <c r="G2579" s="157" t="str">
        <f t="shared" si="40"/>
        <v/>
      </c>
      <c r="H2579" s="154" t="str">
        <f>IF(A2579&lt;&gt;"",VLOOKUP(G2579,ScoreRanges!$C$4:$E$8,3),"")</f>
        <v/>
      </c>
      <c r="I2579" s="156"/>
      <c r="J2579" s="129" t="str">
        <f>IF(AND(ConversionTable!$F$2&lt;&gt;"",A2579&lt;&gt;""),VLOOKUP(G2579,ConversionTable!B$2:D$402,3),"")</f>
        <v/>
      </c>
      <c r="K2579" s="66" t="str">
        <f>IF(AND(ConversionTable!$F$2&lt;&gt;"",A2579&lt;&gt;""),VLOOKUP(J2579,ConversionTable!I$4:K$7,3),"")</f>
        <v/>
      </c>
      <c r="M2579" s="66" t="str">
        <f>IF(A2579&lt;&gt;"",(Input!AE2579*ScoringModel!$B$11+Input!AF2579*ScoringModel!$B$21+Input!AG2579*ScoringModel!$B$31)*0.01,"")</f>
        <v/>
      </c>
      <c r="N2579" s="66" t="str">
        <f>IF(A2579&lt;&gt;"",(Input!J2579*ScoringModel!$B$4+Input!K2579*ScoringModel!$B$5+Input!L2579*ScoringModel!$B$6+Input!M2579*ScoringModel!$B$7+Input!N2579*ScoringModel!$B$8+Input!O2579*ScoringModel!$B$9+Input!P2579*ScoringModel!$B$10)*0.01,"")</f>
        <v/>
      </c>
      <c r="O2579" s="66" t="str">
        <f>IF(A2579&lt;&gt;"",(Input!Q2579*ScoringModel!$B$14+Input!R2579*ScoringModel!$B$15+Input!S2579*ScoringModel!$B$16+Input!T2579*ScoringModel!$B$17+Input!U2579*ScoringModel!$B$18+Input!V2579*ScoringModel!$B$19+Input!W2579*ScoringModel!$B$20)*0.01,"")</f>
        <v/>
      </c>
      <c r="P2579" s="66" t="str">
        <f>IF(A2579&lt;&gt;"",(Input!X2579*ScoringModel!$B$24+Input!Y2579*ScoringModel!$B$25+Input!Z2579*ScoringModel!$B$26+Input!AA2579*ScoringModel!$B$27+Input!AB2579*ScoringModel!$B$28+Input!AC2579*ScoringModel!$B$29+Input!AD2579*ScoringModel!$B$30)*0.01,"")</f>
        <v/>
      </c>
    </row>
    <row r="2580" spans="1:16" x14ac:dyDescent="0.25">
      <c r="A2580" s="154" t="str">
        <f>IF(Input!A2580&lt;&gt;"",Input!A2580,"")</f>
        <v/>
      </c>
      <c r="B2580" s="154" t="str">
        <f>IF(Input!D2580&lt;&gt;"",CONCATENATE(Input!D2580,", ",Input!C2580),"")</f>
        <v/>
      </c>
      <c r="C2580" s="154" t="str">
        <f>IF(Input!E2580&lt;&gt;"",Input!E2580,"")</f>
        <v/>
      </c>
      <c r="D2580" s="155" t="str">
        <f>IF(Input!F2580&lt;&gt;"",Input!F2580,"")</f>
        <v/>
      </c>
      <c r="E2580" s="154" t="str">
        <f>IF(Input!I2580&lt;&gt;"",CONCATENATE(Input!I2580,", ",LEFT(Input!H2580,1)),"")</f>
        <v/>
      </c>
      <c r="F2580" s="156"/>
      <c r="G2580" s="157" t="str">
        <f t="shared" si="40"/>
        <v/>
      </c>
      <c r="H2580" s="154" t="str">
        <f>IF(A2580&lt;&gt;"",VLOOKUP(G2580,ScoreRanges!$C$4:$E$8,3),"")</f>
        <v/>
      </c>
      <c r="I2580" s="156"/>
      <c r="J2580" s="129" t="str">
        <f>IF(AND(ConversionTable!$F$2&lt;&gt;"",A2580&lt;&gt;""),VLOOKUP(G2580,ConversionTable!B$2:D$402,3),"")</f>
        <v/>
      </c>
      <c r="K2580" s="66" t="str">
        <f>IF(AND(ConversionTable!$F$2&lt;&gt;"",A2580&lt;&gt;""),VLOOKUP(J2580,ConversionTable!I$4:K$7,3),"")</f>
        <v/>
      </c>
      <c r="M2580" s="66" t="str">
        <f>IF(A2580&lt;&gt;"",(Input!AE2580*ScoringModel!$B$11+Input!AF2580*ScoringModel!$B$21+Input!AG2580*ScoringModel!$B$31)*0.01,"")</f>
        <v/>
      </c>
      <c r="N2580" s="66" t="str">
        <f>IF(A2580&lt;&gt;"",(Input!J2580*ScoringModel!$B$4+Input!K2580*ScoringModel!$B$5+Input!L2580*ScoringModel!$B$6+Input!M2580*ScoringModel!$B$7+Input!N2580*ScoringModel!$B$8+Input!O2580*ScoringModel!$B$9+Input!P2580*ScoringModel!$B$10)*0.01,"")</f>
        <v/>
      </c>
      <c r="O2580" s="66" t="str">
        <f>IF(A2580&lt;&gt;"",(Input!Q2580*ScoringModel!$B$14+Input!R2580*ScoringModel!$B$15+Input!S2580*ScoringModel!$B$16+Input!T2580*ScoringModel!$B$17+Input!U2580*ScoringModel!$B$18+Input!V2580*ScoringModel!$B$19+Input!W2580*ScoringModel!$B$20)*0.01,"")</f>
        <v/>
      </c>
      <c r="P2580" s="66" t="str">
        <f>IF(A2580&lt;&gt;"",(Input!X2580*ScoringModel!$B$24+Input!Y2580*ScoringModel!$B$25+Input!Z2580*ScoringModel!$B$26+Input!AA2580*ScoringModel!$B$27+Input!AB2580*ScoringModel!$B$28+Input!AC2580*ScoringModel!$B$29+Input!AD2580*ScoringModel!$B$30)*0.01,"")</f>
        <v/>
      </c>
    </row>
    <row r="2581" spans="1:16" x14ac:dyDescent="0.25">
      <c r="A2581" s="154" t="str">
        <f>IF(Input!A2581&lt;&gt;"",Input!A2581,"")</f>
        <v/>
      </c>
      <c r="B2581" s="154" t="str">
        <f>IF(Input!D2581&lt;&gt;"",CONCATENATE(Input!D2581,", ",Input!C2581),"")</f>
        <v/>
      </c>
      <c r="C2581" s="154" t="str">
        <f>IF(Input!E2581&lt;&gt;"",Input!E2581,"")</f>
        <v/>
      </c>
      <c r="D2581" s="155" t="str">
        <f>IF(Input!F2581&lt;&gt;"",Input!F2581,"")</f>
        <v/>
      </c>
      <c r="E2581" s="154" t="str">
        <f>IF(Input!I2581&lt;&gt;"",CONCATENATE(Input!I2581,", ",LEFT(Input!H2581,1)),"")</f>
        <v/>
      </c>
      <c r="F2581" s="156"/>
      <c r="G2581" s="157" t="str">
        <f t="shared" si="40"/>
        <v/>
      </c>
      <c r="H2581" s="154" t="str">
        <f>IF(A2581&lt;&gt;"",VLOOKUP(G2581,ScoreRanges!$C$4:$E$8,3),"")</f>
        <v/>
      </c>
      <c r="I2581" s="156"/>
      <c r="J2581" s="129" t="str">
        <f>IF(AND(ConversionTable!$F$2&lt;&gt;"",A2581&lt;&gt;""),VLOOKUP(G2581,ConversionTable!B$2:D$402,3),"")</f>
        <v/>
      </c>
      <c r="K2581" s="66" t="str">
        <f>IF(AND(ConversionTable!$F$2&lt;&gt;"",A2581&lt;&gt;""),VLOOKUP(J2581,ConversionTable!I$4:K$7,3),"")</f>
        <v/>
      </c>
      <c r="M2581" s="66" t="str">
        <f>IF(A2581&lt;&gt;"",(Input!AE2581*ScoringModel!$B$11+Input!AF2581*ScoringModel!$B$21+Input!AG2581*ScoringModel!$B$31)*0.01,"")</f>
        <v/>
      </c>
      <c r="N2581" s="66" t="str">
        <f>IF(A2581&lt;&gt;"",(Input!J2581*ScoringModel!$B$4+Input!K2581*ScoringModel!$B$5+Input!L2581*ScoringModel!$B$6+Input!M2581*ScoringModel!$B$7+Input!N2581*ScoringModel!$B$8+Input!O2581*ScoringModel!$B$9+Input!P2581*ScoringModel!$B$10)*0.01,"")</f>
        <v/>
      </c>
      <c r="O2581" s="66" t="str">
        <f>IF(A2581&lt;&gt;"",(Input!Q2581*ScoringModel!$B$14+Input!R2581*ScoringModel!$B$15+Input!S2581*ScoringModel!$B$16+Input!T2581*ScoringModel!$B$17+Input!U2581*ScoringModel!$B$18+Input!V2581*ScoringModel!$B$19+Input!W2581*ScoringModel!$B$20)*0.01,"")</f>
        <v/>
      </c>
      <c r="P2581" s="66" t="str">
        <f>IF(A2581&lt;&gt;"",(Input!X2581*ScoringModel!$B$24+Input!Y2581*ScoringModel!$B$25+Input!Z2581*ScoringModel!$B$26+Input!AA2581*ScoringModel!$B$27+Input!AB2581*ScoringModel!$B$28+Input!AC2581*ScoringModel!$B$29+Input!AD2581*ScoringModel!$B$30)*0.01,"")</f>
        <v/>
      </c>
    </row>
    <row r="2582" spans="1:16" x14ac:dyDescent="0.25">
      <c r="A2582" s="154" t="str">
        <f>IF(Input!A2582&lt;&gt;"",Input!A2582,"")</f>
        <v/>
      </c>
      <c r="B2582" s="154" t="str">
        <f>IF(Input!D2582&lt;&gt;"",CONCATENATE(Input!D2582,", ",Input!C2582),"")</f>
        <v/>
      </c>
      <c r="C2582" s="154" t="str">
        <f>IF(Input!E2582&lt;&gt;"",Input!E2582,"")</f>
        <v/>
      </c>
      <c r="D2582" s="155" t="str">
        <f>IF(Input!F2582&lt;&gt;"",Input!F2582,"")</f>
        <v/>
      </c>
      <c r="E2582" s="154" t="str">
        <f>IF(Input!I2582&lt;&gt;"",CONCATENATE(Input!I2582,", ",LEFT(Input!H2582,1)),"")</f>
        <v/>
      </c>
      <c r="F2582" s="156"/>
      <c r="G2582" s="157" t="str">
        <f t="shared" si="40"/>
        <v/>
      </c>
      <c r="H2582" s="154" t="str">
        <f>IF(A2582&lt;&gt;"",VLOOKUP(G2582,ScoreRanges!$C$4:$E$8,3),"")</f>
        <v/>
      </c>
      <c r="I2582" s="156"/>
      <c r="J2582" s="129" t="str">
        <f>IF(AND(ConversionTable!$F$2&lt;&gt;"",A2582&lt;&gt;""),VLOOKUP(G2582,ConversionTable!B$2:D$402,3),"")</f>
        <v/>
      </c>
      <c r="K2582" s="66" t="str">
        <f>IF(AND(ConversionTable!$F$2&lt;&gt;"",A2582&lt;&gt;""),VLOOKUP(J2582,ConversionTable!I$4:K$7,3),"")</f>
        <v/>
      </c>
      <c r="M2582" s="66" t="str">
        <f>IF(A2582&lt;&gt;"",(Input!AE2582*ScoringModel!$B$11+Input!AF2582*ScoringModel!$B$21+Input!AG2582*ScoringModel!$B$31)*0.01,"")</f>
        <v/>
      </c>
      <c r="N2582" s="66" t="str">
        <f>IF(A2582&lt;&gt;"",(Input!J2582*ScoringModel!$B$4+Input!K2582*ScoringModel!$B$5+Input!L2582*ScoringModel!$B$6+Input!M2582*ScoringModel!$B$7+Input!N2582*ScoringModel!$B$8+Input!O2582*ScoringModel!$B$9+Input!P2582*ScoringModel!$B$10)*0.01,"")</f>
        <v/>
      </c>
      <c r="O2582" s="66" t="str">
        <f>IF(A2582&lt;&gt;"",(Input!Q2582*ScoringModel!$B$14+Input!R2582*ScoringModel!$B$15+Input!S2582*ScoringModel!$B$16+Input!T2582*ScoringModel!$B$17+Input!U2582*ScoringModel!$B$18+Input!V2582*ScoringModel!$B$19+Input!W2582*ScoringModel!$B$20)*0.01,"")</f>
        <v/>
      </c>
      <c r="P2582" s="66" t="str">
        <f>IF(A2582&lt;&gt;"",(Input!X2582*ScoringModel!$B$24+Input!Y2582*ScoringModel!$B$25+Input!Z2582*ScoringModel!$B$26+Input!AA2582*ScoringModel!$B$27+Input!AB2582*ScoringModel!$B$28+Input!AC2582*ScoringModel!$B$29+Input!AD2582*ScoringModel!$B$30)*0.01,"")</f>
        <v/>
      </c>
    </row>
    <row r="2583" spans="1:16" x14ac:dyDescent="0.25">
      <c r="A2583" s="154" t="str">
        <f>IF(Input!A2583&lt;&gt;"",Input!A2583,"")</f>
        <v/>
      </c>
      <c r="B2583" s="154" t="str">
        <f>IF(Input!D2583&lt;&gt;"",CONCATENATE(Input!D2583,", ",Input!C2583),"")</f>
        <v/>
      </c>
      <c r="C2583" s="154" t="str">
        <f>IF(Input!E2583&lt;&gt;"",Input!E2583,"")</f>
        <v/>
      </c>
      <c r="D2583" s="155" t="str">
        <f>IF(Input!F2583&lt;&gt;"",Input!F2583,"")</f>
        <v/>
      </c>
      <c r="E2583" s="154" t="str">
        <f>IF(Input!I2583&lt;&gt;"",CONCATENATE(Input!I2583,", ",LEFT(Input!H2583,1)),"")</f>
        <v/>
      </c>
      <c r="F2583" s="156"/>
      <c r="G2583" s="157" t="str">
        <f t="shared" si="40"/>
        <v/>
      </c>
      <c r="H2583" s="154" t="str">
        <f>IF(A2583&lt;&gt;"",VLOOKUP(G2583,ScoreRanges!$C$4:$E$8,3),"")</f>
        <v/>
      </c>
      <c r="I2583" s="156"/>
      <c r="J2583" s="129" t="str">
        <f>IF(AND(ConversionTable!$F$2&lt;&gt;"",A2583&lt;&gt;""),VLOOKUP(G2583,ConversionTable!B$2:D$402,3),"")</f>
        <v/>
      </c>
      <c r="K2583" s="66" t="str">
        <f>IF(AND(ConversionTable!$F$2&lt;&gt;"",A2583&lt;&gt;""),VLOOKUP(J2583,ConversionTable!I$4:K$7,3),"")</f>
        <v/>
      </c>
      <c r="M2583" s="66" t="str">
        <f>IF(A2583&lt;&gt;"",(Input!AE2583*ScoringModel!$B$11+Input!AF2583*ScoringModel!$B$21+Input!AG2583*ScoringModel!$B$31)*0.01,"")</f>
        <v/>
      </c>
      <c r="N2583" s="66" t="str">
        <f>IF(A2583&lt;&gt;"",(Input!J2583*ScoringModel!$B$4+Input!K2583*ScoringModel!$B$5+Input!L2583*ScoringModel!$B$6+Input!M2583*ScoringModel!$B$7+Input!N2583*ScoringModel!$B$8+Input!O2583*ScoringModel!$B$9+Input!P2583*ScoringModel!$B$10)*0.01,"")</f>
        <v/>
      </c>
      <c r="O2583" s="66" t="str">
        <f>IF(A2583&lt;&gt;"",(Input!Q2583*ScoringModel!$B$14+Input!R2583*ScoringModel!$B$15+Input!S2583*ScoringModel!$B$16+Input!T2583*ScoringModel!$B$17+Input!U2583*ScoringModel!$B$18+Input!V2583*ScoringModel!$B$19+Input!W2583*ScoringModel!$B$20)*0.01,"")</f>
        <v/>
      </c>
      <c r="P2583" s="66" t="str">
        <f>IF(A2583&lt;&gt;"",(Input!X2583*ScoringModel!$B$24+Input!Y2583*ScoringModel!$B$25+Input!Z2583*ScoringModel!$B$26+Input!AA2583*ScoringModel!$B$27+Input!AB2583*ScoringModel!$B$28+Input!AC2583*ScoringModel!$B$29+Input!AD2583*ScoringModel!$B$30)*0.01,"")</f>
        <v/>
      </c>
    </row>
    <row r="2584" spans="1:16" x14ac:dyDescent="0.25">
      <c r="A2584" s="154" t="str">
        <f>IF(Input!A2584&lt;&gt;"",Input!A2584,"")</f>
        <v/>
      </c>
      <c r="B2584" s="154" t="str">
        <f>IF(Input!D2584&lt;&gt;"",CONCATENATE(Input!D2584,", ",Input!C2584),"")</f>
        <v/>
      </c>
      <c r="C2584" s="154" t="str">
        <f>IF(Input!E2584&lt;&gt;"",Input!E2584,"")</f>
        <v/>
      </c>
      <c r="D2584" s="155" t="str">
        <f>IF(Input!F2584&lt;&gt;"",Input!F2584,"")</f>
        <v/>
      </c>
      <c r="E2584" s="154" t="str">
        <f>IF(Input!I2584&lt;&gt;"",CONCATENATE(Input!I2584,", ",LEFT(Input!H2584,1)),"")</f>
        <v/>
      </c>
      <c r="F2584" s="156"/>
      <c r="G2584" s="157" t="str">
        <f t="shared" si="40"/>
        <v/>
      </c>
      <c r="H2584" s="154" t="str">
        <f>IF(A2584&lt;&gt;"",VLOOKUP(G2584,ScoreRanges!$C$4:$E$8,3),"")</f>
        <v/>
      </c>
      <c r="I2584" s="156"/>
      <c r="J2584" s="129" t="str">
        <f>IF(AND(ConversionTable!$F$2&lt;&gt;"",A2584&lt;&gt;""),VLOOKUP(G2584,ConversionTable!B$2:D$402,3),"")</f>
        <v/>
      </c>
      <c r="K2584" s="66" t="str">
        <f>IF(AND(ConversionTable!$F$2&lt;&gt;"",A2584&lt;&gt;""),VLOOKUP(J2584,ConversionTable!I$4:K$7,3),"")</f>
        <v/>
      </c>
      <c r="M2584" s="66" t="str">
        <f>IF(A2584&lt;&gt;"",(Input!AE2584*ScoringModel!$B$11+Input!AF2584*ScoringModel!$B$21+Input!AG2584*ScoringModel!$B$31)*0.01,"")</f>
        <v/>
      </c>
      <c r="N2584" s="66" t="str">
        <f>IF(A2584&lt;&gt;"",(Input!J2584*ScoringModel!$B$4+Input!K2584*ScoringModel!$B$5+Input!L2584*ScoringModel!$B$6+Input!M2584*ScoringModel!$B$7+Input!N2584*ScoringModel!$B$8+Input!O2584*ScoringModel!$B$9+Input!P2584*ScoringModel!$B$10)*0.01,"")</f>
        <v/>
      </c>
      <c r="O2584" s="66" t="str">
        <f>IF(A2584&lt;&gt;"",(Input!Q2584*ScoringModel!$B$14+Input!R2584*ScoringModel!$B$15+Input!S2584*ScoringModel!$B$16+Input!T2584*ScoringModel!$B$17+Input!U2584*ScoringModel!$B$18+Input!V2584*ScoringModel!$B$19+Input!W2584*ScoringModel!$B$20)*0.01,"")</f>
        <v/>
      </c>
      <c r="P2584" s="66" t="str">
        <f>IF(A2584&lt;&gt;"",(Input!X2584*ScoringModel!$B$24+Input!Y2584*ScoringModel!$B$25+Input!Z2584*ScoringModel!$B$26+Input!AA2584*ScoringModel!$B$27+Input!AB2584*ScoringModel!$B$28+Input!AC2584*ScoringModel!$B$29+Input!AD2584*ScoringModel!$B$30)*0.01,"")</f>
        <v/>
      </c>
    </row>
    <row r="2585" spans="1:16" x14ac:dyDescent="0.25">
      <c r="A2585" s="154" t="str">
        <f>IF(Input!A2585&lt;&gt;"",Input!A2585,"")</f>
        <v/>
      </c>
      <c r="B2585" s="154" t="str">
        <f>IF(Input!D2585&lt;&gt;"",CONCATENATE(Input!D2585,", ",Input!C2585),"")</f>
        <v/>
      </c>
      <c r="C2585" s="154" t="str">
        <f>IF(Input!E2585&lt;&gt;"",Input!E2585,"")</f>
        <v/>
      </c>
      <c r="D2585" s="155" t="str">
        <f>IF(Input!F2585&lt;&gt;"",Input!F2585,"")</f>
        <v/>
      </c>
      <c r="E2585" s="154" t="str">
        <f>IF(Input!I2585&lt;&gt;"",CONCATENATE(Input!I2585,", ",LEFT(Input!H2585,1)),"")</f>
        <v/>
      </c>
      <c r="F2585" s="156"/>
      <c r="G2585" s="157" t="str">
        <f t="shared" si="40"/>
        <v/>
      </c>
      <c r="H2585" s="154" t="str">
        <f>IF(A2585&lt;&gt;"",VLOOKUP(G2585,ScoreRanges!$C$4:$E$8,3),"")</f>
        <v/>
      </c>
      <c r="I2585" s="156"/>
      <c r="J2585" s="129" t="str">
        <f>IF(AND(ConversionTable!$F$2&lt;&gt;"",A2585&lt;&gt;""),VLOOKUP(G2585,ConversionTable!B$2:D$402,3),"")</f>
        <v/>
      </c>
      <c r="K2585" s="66" t="str">
        <f>IF(AND(ConversionTable!$F$2&lt;&gt;"",A2585&lt;&gt;""),VLOOKUP(J2585,ConversionTable!I$4:K$7,3),"")</f>
        <v/>
      </c>
      <c r="M2585" s="66" t="str">
        <f>IF(A2585&lt;&gt;"",(Input!AE2585*ScoringModel!$B$11+Input!AF2585*ScoringModel!$B$21+Input!AG2585*ScoringModel!$B$31)*0.01,"")</f>
        <v/>
      </c>
      <c r="N2585" s="66" t="str">
        <f>IF(A2585&lt;&gt;"",(Input!J2585*ScoringModel!$B$4+Input!K2585*ScoringModel!$B$5+Input!L2585*ScoringModel!$B$6+Input!M2585*ScoringModel!$B$7+Input!N2585*ScoringModel!$B$8+Input!O2585*ScoringModel!$B$9+Input!P2585*ScoringModel!$B$10)*0.01,"")</f>
        <v/>
      </c>
      <c r="O2585" s="66" t="str">
        <f>IF(A2585&lt;&gt;"",(Input!Q2585*ScoringModel!$B$14+Input!R2585*ScoringModel!$B$15+Input!S2585*ScoringModel!$B$16+Input!T2585*ScoringModel!$B$17+Input!U2585*ScoringModel!$B$18+Input!V2585*ScoringModel!$B$19+Input!W2585*ScoringModel!$B$20)*0.01,"")</f>
        <v/>
      </c>
      <c r="P2585" s="66" t="str">
        <f>IF(A2585&lt;&gt;"",(Input!X2585*ScoringModel!$B$24+Input!Y2585*ScoringModel!$B$25+Input!Z2585*ScoringModel!$B$26+Input!AA2585*ScoringModel!$B$27+Input!AB2585*ScoringModel!$B$28+Input!AC2585*ScoringModel!$B$29+Input!AD2585*ScoringModel!$B$30)*0.01,"")</f>
        <v/>
      </c>
    </row>
    <row r="2586" spans="1:16" x14ac:dyDescent="0.25">
      <c r="A2586" s="154" t="str">
        <f>IF(Input!A2586&lt;&gt;"",Input!A2586,"")</f>
        <v/>
      </c>
      <c r="B2586" s="154" t="str">
        <f>IF(Input!D2586&lt;&gt;"",CONCATENATE(Input!D2586,", ",Input!C2586),"")</f>
        <v/>
      </c>
      <c r="C2586" s="154" t="str">
        <f>IF(Input!E2586&lt;&gt;"",Input!E2586,"")</f>
        <v/>
      </c>
      <c r="D2586" s="155" t="str">
        <f>IF(Input!F2586&lt;&gt;"",Input!F2586,"")</f>
        <v/>
      </c>
      <c r="E2586" s="154" t="str">
        <f>IF(Input!I2586&lt;&gt;"",CONCATENATE(Input!I2586,", ",LEFT(Input!H2586,1)),"")</f>
        <v/>
      </c>
      <c r="F2586" s="156"/>
      <c r="G2586" s="157" t="str">
        <f t="shared" si="40"/>
        <v/>
      </c>
      <c r="H2586" s="154" t="str">
        <f>IF(A2586&lt;&gt;"",VLOOKUP(G2586,ScoreRanges!$C$4:$E$8,3),"")</f>
        <v/>
      </c>
      <c r="I2586" s="156"/>
      <c r="J2586" s="129" t="str">
        <f>IF(AND(ConversionTable!$F$2&lt;&gt;"",A2586&lt;&gt;""),VLOOKUP(G2586,ConversionTable!B$2:D$402,3),"")</f>
        <v/>
      </c>
      <c r="K2586" s="66" t="str">
        <f>IF(AND(ConversionTable!$F$2&lt;&gt;"",A2586&lt;&gt;""),VLOOKUP(J2586,ConversionTable!I$4:K$7,3),"")</f>
        <v/>
      </c>
      <c r="M2586" s="66" t="str">
        <f>IF(A2586&lt;&gt;"",(Input!AE2586*ScoringModel!$B$11+Input!AF2586*ScoringModel!$B$21+Input!AG2586*ScoringModel!$B$31)*0.01,"")</f>
        <v/>
      </c>
      <c r="N2586" s="66" t="str">
        <f>IF(A2586&lt;&gt;"",(Input!J2586*ScoringModel!$B$4+Input!K2586*ScoringModel!$B$5+Input!L2586*ScoringModel!$B$6+Input!M2586*ScoringModel!$B$7+Input!N2586*ScoringModel!$B$8+Input!O2586*ScoringModel!$B$9+Input!P2586*ScoringModel!$B$10)*0.01,"")</f>
        <v/>
      </c>
      <c r="O2586" s="66" t="str">
        <f>IF(A2586&lt;&gt;"",(Input!Q2586*ScoringModel!$B$14+Input!R2586*ScoringModel!$B$15+Input!S2586*ScoringModel!$B$16+Input!T2586*ScoringModel!$B$17+Input!U2586*ScoringModel!$B$18+Input!V2586*ScoringModel!$B$19+Input!W2586*ScoringModel!$B$20)*0.01,"")</f>
        <v/>
      </c>
      <c r="P2586" s="66" t="str">
        <f>IF(A2586&lt;&gt;"",(Input!X2586*ScoringModel!$B$24+Input!Y2586*ScoringModel!$B$25+Input!Z2586*ScoringModel!$B$26+Input!AA2586*ScoringModel!$B$27+Input!AB2586*ScoringModel!$B$28+Input!AC2586*ScoringModel!$B$29+Input!AD2586*ScoringModel!$B$30)*0.01,"")</f>
        <v/>
      </c>
    </row>
    <row r="2587" spans="1:16" x14ac:dyDescent="0.25">
      <c r="A2587" s="154" t="str">
        <f>IF(Input!A2587&lt;&gt;"",Input!A2587,"")</f>
        <v/>
      </c>
      <c r="B2587" s="154" t="str">
        <f>IF(Input!D2587&lt;&gt;"",CONCATENATE(Input!D2587,", ",Input!C2587),"")</f>
        <v/>
      </c>
      <c r="C2587" s="154" t="str">
        <f>IF(Input!E2587&lt;&gt;"",Input!E2587,"")</f>
        <v/>
      </c>
      <c r="D2587" s="155" t="str">
        <f>IF(Input!F2587&lt;&gt;"",Input!F2587,"")</f>
        <v/>
      </c>
      <c r="E2587" s="154" t="str">
        <f>IF(Input!I2587&lt;&gt;"",CONCATENATE(Input!I2587,", ",LEFT(Input!H2587,1)),"")</f>
        <v/>
      </c>
      <c r="F2587" s="156"/>
      <c r="G2587" s="157" t="str">
        <f t="shared" si="40"/>
        <v/>
      </c>
      <c r="H2587" s="154" t="str">
        <f>IF(A2587&lt;&gt;"",VLOOKUP(G2587,ScoreRanges!$C$4:$E$8,3),"")</f>
        <v/>
      </c>
      <c r="I2587" s="156"/>
      <c r="J2587" s="129" t="str">
        <f>IF(AND(ConversionTable!$F$2&lt;&gt;"",A2587&lt;&gt;""),VLOOKUP(G2587,ConversionTable!B$2:D$402,3),"")</f>
        <v/>
      </c>
      <c r="K2587" s="66" t="str">
        <f>IF(AND(ConversionTable!$F$2&lt;&gt;"",A2587&lt;&gt;""),VLOOKUP(J2587,ConversionTable!I$4:K$7,3),"")</f>
        <v/>
      </c>
      <c r="M2587" s="66" t="str">
        <f>IF(A2587&lt;&gt;"",(Input!AE2587*ScoringModel!$B$11+Input!AF2587*ScoringModel!$B$21+Input!AG2587*ScoringModel!$B$31)*0.01,"")</f>
        <v/>
      </c>
      <c r="N2587" s="66" t="str">
        <f>IF(A2587&lt;&gt;"",(Input!J2587*ScoringModel!$B$4+Input!K2587*ScoringModel!$B$5+Input!L2587*ScoringModel!$B$6+Input!M2587*ScoringModel!$B$7+Input!N2587*ScoringModel!$B$8+Input!O2587*ScoringModel!$B$9+Input!P2587*ScoringModel!$B$10)*0.01,"")</f>
        <v/>
      </c>
      <c r="O2587" s="66" t="str">
        <f>IF(A2587&lt;&gt;"",(Input!Q2587*ScoringModel!$B$14+Input!R2587*ScoringModel!$B$15+Input!S2587*ScoringModel!$B$16+Input!T2587*ScoringModel!$B$17+Input!U2587*ScoringModel!$B$18+Input!V2587*ScoringModel!$B$19+Input!W2587*ScoringModel!$B$20)*0.01,"")</f>
        <v/>
      </c>
      <c r="P2587" s="66" t="str">
        <f>IF(A2587&lt;&gt;"",(Input!X2587*ScoringModel!$B$24+Input!Y2587*ScoringModel!$B$25+Input!Z2587*ScoringModel!$B$26+Input!AA2587*ScoringModel!$B$27+Input!AB2587*ScoringModel!$B$28+Input!AC2587*ScoringModel!$B$29+Input!AD2587*ScoringModel!$B$30)*0.01,"")</f>
        <v/>
      </c>
    </row>
    <row r="2588" spans="1:16" x14ac:dyDescent="0.25">
      <c r="A2588" s="154" t="str">
        <f>IF(Input!A2588&lt;&gt;"",Input!A2588,"")</f>
        <v/>
      </c>
      <c r="B2588" s="154" t="str">
        <f>IF(Input!D2588&lt;&gt;"",CONCATENATE(Input!D2588,", ",Input!C2588),"")</f>
        <v/>
      </c>
      <c r="C2588" s="154" t="str">
        <f>IF(Input!E2588&lt;&gt;"",Input!E2588,"")</f>
        <v/>
      </c>
      <c r="D2588" s="155" t="str">
        <f>IF(Input!F2588&lt;&gt;"",Input!F2588,"")</f>
        <v/>
      </c>
      <c r="E2588" s="154" t="str">
        <f>IF(Input!I2588&lt;&gt;"",CONCATENATE(Input!I2588,", ",LEFT(Input!H2588,1)),"")</f>
        <v/>
      </c>
      <c r="F2588" s="156"/>
      <c r="G2588" s="157" t="str">
        <f t="shared" si="40"/>
        <v/>
      </c>
      <c r="H2588" s="154" t="str">
        <f>IF(A2588&lt;&gt;"",VLOOKUP(G2588,ScoreRanges!$C$4:$E$8,3),"")</f>
        <v/>
      </c>
      <c r="I2588" s="156"/>
      <c r="J2588" s="129" t="str">
        <f>IF(AND(ConversionTable!$F$2&lt;&gt;"",A2588&lt;&gt;""),VLOOKUP(G2588,ConversionTable!B$2:D$402,3),"")</f>
        <v/>
      </c>
      <c r="K2588" s="66" t="str">
        <f>IF(AND(ConversionTable!$F$2&lt;&gt;"",A2588&lt;&gt;""),VLOOKUP(J2588,ConversionTable!I$4:K$7,3),"")</f>
        <v/>
      </c>
      <c r="M2588" s="66" t="str">
        <f>IF(A2588&lt;&gt;"",(Input!AE2588*ScoringModel!$B$11+Input!AF2588*ScoringModel!$B$21+Input!AG2588*ScoringModel!$B$31)*0.01,"")</f>
        <v/>
      </c>
      <c r="N2588" s="66" t="str">
        <f>IF(A2588&lt;&gt;"",(Input!J2588*ScoringModel!$B$4+Input!K2588*ScoringModel!$B$5+Input!L2588*ScoringModel!$B$6+Input!M2588*ScoringModel!$B$7+Input!N2588*ScoringModel!$B$8+Input!O2588*ScoringModel!$B$9+Input!P2588*ScoringModel!$B$10)*0.01,"")</f>
        <v/>
      </c>
      <c r="O2588" s="66" t="str">
        <f>IF(A2588&lt;&gt;"",(Input!Q2588*ScoringModel!$B$14+Input!R2588*ScoringModel!$B$15+Input!S2588*ScoringModel!$B$16+Input!T2588*ScoringModel!$B$17+Input!U2588*ScoringModel!$B$18+Input!V2588*ScoringModel!$B$19+Input!W2588*ScoringModel!$B$20)*0.01,"")</f>
        <v/>
      </c>
      <c r="P2588" s="66" t="str">
        <f>IF(A2588&lt;&gt;"",(Input!X2588*ScoringModel!$B$24+Input!Y2588*ScoringModel!$B$25+Input!Z2588*ScoringModel!$B$26+Input!AA2588*ScoringModel!$B$27+Input!AB2588*ScoringModel!$B$28+Input!AC2588*ScoringModel!$B$29+Input!AD2588*ScoringModel!$B$30)*0.01,"")</f>
        <v/>
      </c>
    </row>
    <row r="2589" spans="1:16" x14ac:dyDescent="0.25">
      <c r="A2589" s="154" t="str">
        <f>IF(Input!A2589&lt;&gt;"",Input!A2589,"")</f>
        <v/>
      </c>
      <c r="B2589" s="154" t="str">
        <f>IF(Input!D2589&lt;&gt;"",CONCATENATE(Input!D2589,", ",Input!C2589),"")</f>
        <v/>
      </c>
      <c r="C2589" s="154" t="str">
        <f>IF(Input!E2589&lt;&gt;"",Input!E2589,"")</f>
        <v/>
      </c>
      <c r="D2589" s="155" t="str">
        <f>IF(Input!F2589&lt;&gt;"",Input!F2589,"")</f>
        <v/>
      </c>
      <c r="E2589" s="154" t="str">
        <f>IF(Input!I2589&lt;&gt;"",CONCATENATE(Input!I2589,", ",LEFT(Input!H2589,1)),"")</f>
        <v/>
      </c>
      <c r="F2589" s="156"/>
      <c r="G2589" s="157" t="str">
        <f t="shared" si="40"/>
        <v/>
      </c>
      <c r="H2589" s="154" t="str">
        <f>IF(A2589&lt;&gt;"",VLOOKUP(G2589,ScoreRanges!$C$4:$E$8,3),"")</f>
        <v/>
      </c>
      <c r="I2589" s="156"/>
      <c r="J2589" s="129" t="str">
        <f>IF(AND(ConversionTable!$F$2&lt;&gt;"",A2589&lt;&gt;""),VLOOKUP(G2589,ConversionTable!B$2:D$402,3),"")</f>
        <v/>
      </c>
      <c r="K2589" s="66" t="str">
        <f>IF(AND(ConversionTable!$F$2&lt;&gt;"",A2589&lt;&gt;""),VLOOKUP(J2589,ConversionTable!I$4:K$7,3),"")</f>
        <v/>
      </c>
      <c r="M2589" s="66" t="str">
        <f>IF(A2589&lt;&gt;"",(Input!AE2589*ScoringModel!$B$11+Input!AF2589*ScoringModel!$B$21+Input!AG2589*ScoringModel!$B$31)*0.01,"")</f>
        <v/>
      </c>
      <c r="N2589" s="66" t="str">
        <f>IF(A2589&lt;&gt;"",(Input!J2589*ScoringModel!$B$4+Input!K2589*ScoringModel!$B$5+Input!L2589*ScoringModel!$B$6+Input!M2589*ScoringModel!$B$7+Input!N2589*ScoringModel!$B$8+Input!O2589*ScoringModel!$B$9+Input!P2589*ScoringModel!$B$10)*0.01,"")</f>
        <v/>
      </c>
      <c r="O2589" s="66" t="str">
        <f>IF(A2589&lt;&gt;"",(Input!Q2589*ScoringModel!$B$14+Input!R2589*ScoringModel!$B$15+Input!S2589*ScoringModel!$B$16+Input!T2589*ScoringModel!$B$17+Input!U2589*ScoringModel!$B$18+Input!V2589*ScoringModel!$B$19+Input!W2589*ScoringModel!$B$20)*0.01,"")</f>
        <v/>
      </c>
      <c r="P2589" s="66" t="str">
        <f>IF(A2589&lt;&gt;"",(Input!X2589*ScoringModel!$B$24+Input!Y2589*ScoringModel!$B$25+Input!Z2589*ScoringModel!$B$26+Input!AA2589*ScoringModel!$B$27+Input!AB2589*ScoringModel!$B$28+Input!AC2589*ScoringModel!$B$29+Input!AD2589*ScoringModel!$B$30)*0.01,"")</f>
        <v/>
      </c>
    </row>
    <row r="2590" spans="1:16" x14ac:dyDescent="0.25">
      <c r="A2590" s="154" t="str">
        <f>IF(Input!A2590&lt;&gt;"",Input!A2590,"")</f>
        <v/>
      </c>
      <c r="B2590" s="154" t="str">
        <f>IF(Input!D2590&lt;&gt;"",CONCATENATE(Input!D2590,", ",Input!C2590),"")</f>
        <v/>
      </c>
      <c r="C2590" s="154" t="str">
        <f>IF(Input!E2590&lt;&gt;"",Input!E2590,"")</f>
        <v/>
      </c>
      <c r="D2590" s="155" t="str">
        <f>IF(Input!F2590&lt;&gt;"",Input!F2590,"")</f>
        <v/>
      </c>
      <c r="E2590" s="154" t="str">
        <f>IF(Input!I2590&lt;&gt;"",CONCATENATE(Input!I2590,", ",LEFT(Input!H2590,1)),"")</f>
        <v/>
      </c>
      <c r="F2590" s="156"/>
      <c r="G2590" s="157" t="str">
        <f t="shared" si="40"/>
        <v/>
      </c>
      <c r="H2590" s="154" t="str">
        <f>IF(A2590&lt;&gt;"",VLOOKUP(G2590,ScoreRanges!$C$4:$E$8,3),"")</f>
        <v/>
      </c>
      <c r="I2590" s="156"/>
      <c r="J2590" s="129" t="str">
        <f>IF(AND(ConversionTable!$F$2&lt;&gt;"",A2590&lt;&gt;""),VLOOKUP(G2590,ConversionTable!B$2:D$402,3),"")</f>
        <v/>
      </c>
      <c r="K2590" s="66" t="str">
        <f>IF(AND(ConversionTable!$F$2&lt;&gt;"",A2590&lt;&gt;""),VLOOKUP(J2590,ConversionTable!I$4:K$7,3),"")</f>
        <v/>
      </c>
      <c r="M2590" s="66" t="str">
        <f>IF(A2590&lt;&gt;"",(Input!AE2590*ScoringModel!$B$11+Input!AF2590*ScoringModel!$B$21+Input!AG2590*ScoringModel!$B$31)*0.01,"")</f>
        <v/>
      </c>
      <c r="N2590" s="66" t="str">
        <f>IF(A2590&lt;&gt;"",(Input!J2590*ScoringModel!$B$4+Input!K2590*ScoringModel!$B$5+Input!L2590*ScoringModel!$B$6+Input!M2590*ScoringModel!$B$7+Input!N2590*ScoringModel!$B$8+Input!O2590*ScoringModel!$B$9+Input!P2590*ScoringModel!$B$10)*0.01,"")</f>
        <v/>
      </c>
      <c r="O2590" s="66" t="str">
        <f>IF(A2590&lt;&gt;"",(Input!Q2590*ScoringModel!$B$14+Input!R2590*ScoringModel!$B$15+Input!S2590*ScoringModel!$B$16+Input!T2590*ScoringModel!$B$17+Input!U2590*ScoringModel!$B$18+Input!V2590*ScoringModel!$B$19+Input!W2590*ScoringModel!$B$20)*0.01,"")</f>
        <v/>
      </c>
      <c r="P2590" s="66" t="str">
        <f>IF(A2590&lt;&gt;"",(Input!X2590*ScoringModel!$B$24+Input!Y2590*ScoringModel!$B$25+Input!Z2590*ScoringModel!$B$26+Input!AA2590*ScoringModel!$B$27+Input!AB2590*ScoringModel!$B$28+Input!AC2590*ScoringModel!$B$29+Input!AD2590*ScoringModel!$B$30)*0.01,"")</f>
        <v/>
      </c>
    </row>
    <row r="2591" spans="1:16" x14ac:dyDescent="0.25">
      <c r="A2591" s="154" t="str">
        <f>IF(Input!A2591&lt;&gt;"",Input!A2591,"")</f>
        <v/>
      </c>
      <c r="B2591" s="154" t="str">
        <f>IF(Input!D2591&lt;&gt;"",CONCATENATE(Input!D2591,", ",Input!C2591),"")</f>
        <v/>
      </c>
      <c r="C2591" s="154" t="str">
        <f>IF(Input!E2591&lt;&gt;"",Input!E2591,"")</f>
        <v/>
      </c>
      <c r="D2591" s="155" t="str">
        <f>IF(Input!F2591&lt;&gt;"",Input!F2591,"")</f>
        <v/>
      </c>
      <c r="E2591" s="154" t="str">
        <f>IF(Input!I2591&lt;&gt;"",CONCATENATE(Input!I2591,", ",LEFT(Input!H2591,1)),"")</f>
        <v/>
      </c>
      <c r="F2591" s="156"/>
      <c r="G2591" s="157" t="str">
        <f t="shared" si="40"/>
        <v/>
      </c>
      <c r="H2591" s="154" t="str">
        <f>IF(A2591&lt;&gt;"",VLOOKUP(G2591,ScoreRanges!$C$4:$E$8,3),"")</f>
        <v/>
      </c>
      <c r="I2591" s="156"/>
      <c r="J2591" s="129" t="str">
        <f>IF(AND(ConversionTable!$F$2&lt;&gt;"",A2591&lt;&gt;""),VLOOKUP(G2591,ConversionTable!B$2:D$402,3),"")</f>
        <v/>
      </c>
      <c r="K2591" s="66" t="str">
        <f>IF(AND(ConversionTable!$F$2&lt;&gt;"",A2591&lt;&gt;""),VLOOKUP(J2591,ConversionTable!I$4:K$7,3),"")</f>
        <v/>
      </c>
      <c r="M2591" s="66" t="str">
        <f>IF(A2591&lt;&gt;"",(Input!AE2591*ScoringModel!$B$11+Input!AF2591*ScoringModel!$B$21+Input!AG2591*ScoringModel!$B$31)*0.01,"")</f>
        <v/>
      </c>
      <c r="N2591" s="66" t="str">
        <f>IF(A2591&lt;&gt;"",(Input!J2591*ScoringModel!$B$4+Input!K2591*ScoringModel!$B$5+Input!L2591*ScoringModel!$B$6+Input!M2591*ScoringModel!$B$7+Input!N2591*ScoringModel!$B$8+Input!O2591*ScoringModel!$B$9+Input!P2591*ScoringModel!$B$10)*0.01,"")</f>
        <v/>
      </c>
      <c r="O2591" s="66" t="str">
        <f>IF(A2591&lt;&gt;"",(Input!Q2591*ScoringModel!$B$14+Input!R2591*ScoringModel!$B$15+Input!S2591*ScoringModel!$B$16+Input!T2591*ScoringModel!$B$17+Input!U2591*ScoringModel!$B$18+Input!V2591*ScoringModel!$B$19+Input!W2591*ScoringModel!$B$20)*0.01,"")</f>
        <v/>
      </c>
      <c r="P2591" s="66" t="str">
        <f>IF(A2591&lt;&gt;"",(Input!X2591*ScoringModel!$B$24+Input!Y2591*ScoringModel!$B$25+Input!Z2591*ScoringModel!$B$26+Input!AA2591*ScoringModel!$B$27+Input!AB2591*ScoringModel!$B$28+Input!AC2591*ScoringModel!$B$29+Input!AD2591*ScoringModel!$B$30)*0.01,"")</f>
        <v/>
      </c>
    </row>
    <row r="2592" spans="1:16" x14ac:dyDescent="0.25">
      <c r="A2592" s="154" t="str">
        <f>IF(Input!A2592&lt;&gt;"",Input!A2592,"")</f>
        <v/>
      </c>
      <c r="B2592" s="154" t="str">
        <f>IF(Input!D2592&lt;&gt;"",CONCATENATE(Input!D2592,", ",Input!C2592),"")</f>
        <v/>
      </c>
      <c r="C2592" s="154" t="str">
        <f>IF(Input!E2592&lt;&gt;"",Input!E2592,"")</f>
        <v/>
      </c>
      <c r="D2592" s="155" t="str">
        <f>IF(Input!F2592&lt;&gt;"",Input!F2592,"")</f>
        <v/>
      </c>
      <c r="E2592" s="154" t="str">
        <f>IF(Input!I2592&lt;&gt;"",CONCATENATE(Input!I2592,", ",LEFT(Input!H2592,1)),"")</f>
        <v/>
      </c>
      <c r="F2592" s="156"/>
      <c r="G2592" s="157" t="str">
        <f t="shared" si="40"/>
        <v/>
      </c>
      <c r="H2592" s="154" t="str">
        <f>IF(A2592&lt;&gt;"",VLOOKUP(G2592,ScoreRanges!$C$4:$E$8,3),"")</f>
        <v/>
      </c>
      <c r="I2592" s="156"/>
      <c r="J2592" s="129" t="str">
        <f>IF(AND(ConversionTable!$F$2&lt;&gt;"",A2592&lt;&gt;""),VLOOKUP(G2592,ConversionTable!B$2:D$402,3),"")</f>
        <v/>
      </c>
      <c r="K2592" s="66" t="str">
        <f>IF(AND(ConversionTable!$F$2&lt;&gt;"",A2592&lt;&gt;""),VLOOKUP(J2592,ConversionTable!I$4:K$7,3),"")</f>
        <v/>
      </c>
      <c r="M2592" s="66" t="str">
        <f>IF(A2592&lt;&gt;"",(Input!AE2592*ScoringModel!$B$11+Input!AF2592*ScoringModel!$B$21+Input!AG2592*ScoringModel!$B$31)*0.01,"")</f>
        <v/>
      </c>
      <c r="N2592" s="66" t="str">
        <f>IF(A2592&lt;&gt;"",(Input!J2592*ScoringModel!$B$4+Input!K2592*ScoringModel!$B$5+Input!L2592*ScoringModel!$B$6+Input!M2592*ScoringModel!$B$7+Input!N2592*ScoringModel!$B$8+Input!O2592*ScoringModel!$B$9+Input!P2592*ScoringModel!$B$10)*0.01,"")</f>
        <v/>
      </c>
      <c r="O2592" s="66" t="str">
        <f>IF(A2592&lt;&gt;"",(Input!Q2592*ScoringModel!$B$14+Input!R2592*ScoringModel!$B$15+Input!S2592*ScoringModel!$B$16+Input!T2592*ScoringModel!$B$17+Input!U2592*ScoringModel!$B$18+Input!V2592*ScoringModel!$B$19+Input!W2592*ScoringModel!$B$20)*0.01,"")</f>
        <v/>
      </c>
      <c r="P2592" s="66" t="str">
        <f>IF(A2592&lt;&gt;"",(Input!X2592*ScoringModel!$B$24+Input!Y2592*ScoringModel!$B$25+Input!Z2592*ScoringModel!$B$26+Input!AA2592*ScoringModel!$B$27+Input!AB2592*ScoringModel!$B$28+Input!AC2592*ScoringModel!$B$29+Input!AD2592*ScoringModel!$B$30)*0.01,"")</f>
        <v/>
      </c>
    </row>
    <row r="2593" spans="1:16" x14ac:dyDescent="0.25">
      <c r="A2593" s="154" t="str">
        <f>IF(Input!A2593&lt;&gt;"",Input!A2593,"")</f>
        <v/>
      </c>
      <c r="B2593" s="154" t="str">
        <f>IF(Input!D2593&lt;&gt;"",CONCATENATE(Input!D2593,", ",Input!C2593),"")</f>
        <v/>
      </c>
      <c r="C2593" s="154" t="str">
        <f>IF(Input!E2593&lt;&gt;"",Input!E2593,"")</f>
        <v/>
      </c>
      <c r="D2593" s="155" t="str">
        <f>IF(Input!F2593&lt;&gt;"",Input!F2593,"")</f>
        <v/>
      </c>
      <c r="E2593" s="154" t="str">
        <f>IF(Input!I2593&lt;&gt;"",CONCATENATE(Input!I2593,", ",LEFT(Input!H2593,1)),"")</f>
        <v/>
      </c>
      <c r="F2593" s="156"/>
      <c r="G2593" s="157" t="str">
        <f t="shared" si="40"/>
        <v/>
      </c>
      <c r="H2593" s="154" t="str">
        <f>IF(A2593&lt;&gt;"",VLOOKUP(G2593,ScoreRanges!$C$4:$E$8,3),"")</f>
        <v/>
      </c>
      <c r="I2593" s="156"/>
      <c r="J2593" s="129" t="str">
        <f>IF(AND(ConversionTable!$F$2&lt;&gt;"",A2593&lt;&gt;""),VLOOKUP(G2593,ConversionTable!B$2:D$402,3),"")</f>
        <v/>
      </c>
      <c r="K2593" s="66" t="str">
        <f>IF(AND(ConversionTable!$F$2&lt;&gt;"",A2593&lt;&gt;""),VLOOKUP(J2593,ConversionTable!I$4:K$7,3),"")</f>
        <v/>
      </c>
      <c r="M2593" s="66" t="str">
        <f>IF(A2593&lt;&gt;"",(Input!AE2593*ScoringModel!$B$11+Input!AF2593*ScoringModel!$B$21+Input!AG2593*ScoringModel!$B$31)*0.01,"")</f>
        <v/>
      </c>
      <c r="N2593" s="66" t="str">
        <f>IF(A2593&lt;&gt;"",(Input!J2593*ScoringModel!$B$4+Input!K2593*ScoringModel!$B$5+Input!L2593*ScoringModel!$B$6+Input!M2593*ScoringModel!$B$7+Input!N2593*ScoringModel!$B$8+Input!O2593*ScoringModel!$B$9+Input!P2593*ScoringModel!$B$10)*0.01,"")</f>
        <v/>
      </c>
      <c r="O2593" s="66" t="str">
        <f>IF(A2593&lt;&gt;"",(Input!Q2593*ScoringModel!$B$14+Input!R2593*ScoringModel!$B$15+Input!S2593*ScoringModel!$B$16+Input!T2593*ScoringModel!$B$17+Input!U2593*ScoringModel!$B$18+Input!V2593*ScoringModel!$B$19+Input!W2593*ScoringModel!$B$20)*0.01,"")</f>
        <v/>
      </c>
      <c r="P2593" s="66" t="str">
        <f>IF(A2593&lt;&gt;"",(Input!X2593*ScoringModel!$B$24+Input!Y2593*ScoringModel!$B$25+Input!Z2593*ScoringModel!$B$26+Input!AA2593*ScoringModel!$B$27+Input!AB2593*ScoringModel!$B$28+Input!AC2593*ScoringModel!$B$29+Input!AD2593*ScoringModel!$B$30)*0.01,"")</f>
        <v/>
      </c>
    </row>
    <row r="2594" spans="1:16" x14ac:dyDescent="0.25">
      <c r="A2594" s="154" t="str">
        <f>IF(Input!A2594&lt;&gt;"",Input!A2594,"")</f>
        <v/>
      </c>
      <c r="B2594" s="154" t="str">
        <f>IF(Input!D2594&lt;&gt;"",CONCATENATE(Input!D2594,", ",Input!C2594),"")</f>
        <v/>
      </c>
      <c r="C2594" s="154" t="str">
        <f>IF(Input!E2594&lt;&gt;"",Input!E2594,"")</f>
        <v/>
      </c>
      <c r="D2594" s="155" t="str">
        <f>IF(Input!F2594&lt;&gt;"",Input!F2594,"")</f>
        <v/>
      </c>
      <c r="E2594" s="154" t="str">
        <f>IF(Input!I2594&lt;&gt;"",CONCATENATE(Input!I2594,", ",LEFT(Input!H2594,1)),"")</f>
        <v/>
      </c>
      <c r="F2594" s="156"/>
      <c r="G2594" s="157" t="str">
        <f t="shared" si="40"/>
        <v/>
      </c>
      <c r="H2594" s="154" t="str">
        <f>IF(A2594&lt;&gt;"",VLOOKUP(G2594,ScoreRanges!$C$4:$E$8,3),"")</f>
        <v/>
      </c>
      <c r="I2594" s="156"/>
      <c r="J2594" s="129" t="str">
        <f>IF(AND(ConversionTable!$F$2&lt;&gt;"",A2594&lt;&gt;""),VLOOKUP(G2594,ConversionTable!B$2:D$402,3),"")</f>
        <v/>
      </c>
      <c r="K2594" s="66" t="str">
        <f>IF(AND(ConversionTable!$F$2&lt;&gt;"",A2594&lt;&gt;""),VLOOKUP(J2594,ConversionTable!I$4:K$7,3),"")</f>
        <v/>
      </c>
      <c r="M2594" s="66" t="str">
        <f>IF(A2594&lt;&gt;"",(Input!AE2594*ScoringModel!$B$11+Input!AF2594*ScoringModel!$B$21+Input!AG2594*ScoringModel!$B$31)*0.01,"")</f>
        <v/>
      </c>
      <c r="N2594" s="66" t="str">
        <f>IF(A2594&lt;&gt;"",(Input!J2594*ScoringModel!$B$4+Input!K2594*ScoringModel!$B$5+Input!L2594*ScoringModel!$B$6+Input!M2594*ScoringModel!$B$7+Input!N2594*ScoringModel!$B$8+Input!O2594*ScoringModel!$B$9+Input!P2594*ScoringModel!$B$10)*0.01,"")</f>
        <v/>
      </c>
      <c r="O2594" s="66" t="str">
        <f>IF(A2594&lt;&gt;"",(Input!Q2594*ScoringModel!$B$14+Input!R2594*ScoringModel!$B$15+Input!S2594*ScoringModel!$B$16+Input!T2594*ScoringModel!$B$17+Input!U2594*ScoringModel!$B$18+Input!V2594*ScoringModel!$B$19+Input!W2594*ScoringModel!$B$20)*0.01,"")</f>
        <v/>
      </c>
      <c r="P2594" s="66" t="str">
        <f>IF(A2594&lt;&gt;"",(Input!X2594*ScoringModel!$B$24+Input!Y2594*ScoringModel!$B$25+Input!Z2594*ScoringModel!$B$26+Input!AA2594*ScoringModel!$B$27+Input!AB2594*ScoringModel!$B$28+Input!AC2594*ScoringModel!$B$29+Input!AD2594*ScoringModel!$B$30)*0.01,"")</f>
        <v/>
      </c>
    </row>
    <row r="2595" spans="1:16" x14ac:dyDescent="0.25">
      <c r="A2595" s="154" t="str">
        <f>IF(Input!A2595&lt;&gt;"",Input!A2595,"")</f>
        <v/>
      </c>
      <c r="B2595" s="154" t="str">
        <f>IF(Input!D2595&lt;&gt;"",CONCATENATE(Input!D2595,", ",Input!C2595),"")</f>
        <v/>
      </c>
      <c r="C2595" s="154" t="str">
        <f>IF(Input!E2595&lt;&gt;"",Input!E2595,"")</f>
        <v/>
      </c>
      <c r="D2595" s="155" t="str">
        <f>IF(Input!F2595&lt;&gt;"",Input!F2595,"")</f>
        <v/>
      </c>
      <c r="E2595" s="154" t="str">
        <f>IF(Input!I2595&lt;&gt;"",CONCATENATE(Input!I2595,", ",LEFT(Input!H2595,1)),"")</f>
        <v/>
      </c>
      <c r="F2595" s="156"/>
      <c r="G2595" s="157" t="str">
        <f t="shared" si="40"/>
        <v/>
      </c>
      <c r="H2595" s="154" t="str">
        <f>IF(A2595&lt;&gt;"",VLOOKUP(G2595,ScoreRanges!$C$4:$E$8,3),"")</f>
        <v/>
      </c>
      <c r="I2595" s="156"/>
      <c r="J2595" s="129" t="str">
        <f>IF(AND(ConversionTable!$F$2&lt;&gt;"",A2595&lt;&gt;""),VLOOKUP(G2595,ConversionTable!B$2:D$402,3),"")</f>
        <v/>
      </c>
      <c r="K2595" s="66" t="str">
        <f>IF(AND(ConversionTable!$F$2&lt;&gt;"",A2595&lt;&gt;""),VLOOKUP(J2595,ConversionTable!I$4:K$7,3),"")</f>
        <v/>
      </c>
      <c r="M2595" s="66" t="str">
        <f>IF(A2595&lt;&gt;"",(Input!AE2595*ScoringModel!$B$11+Input!AF2595*ScoringModel!$B$21+Input!AG2595*ScoringModel!$B$31)*0.01,"")</f>
        <v/>
      </c>
      <c r="N2595" s="66" t="str">
        <f>IF(A2595&lt;&gt;"",(Input!J2595*ScoringModel!$B$4+Input!K2595*ScoringModel!$B$5+Input!L2595*ScoringModel!$B$6+Input!M2595*ScoringModel!$B$7+Input!N2595*ScoringModel!$B$8+Input!O2595*ScoringModel!$B$9+Input!P2595*ScoringModel!$B$10)*0.01,"")</f>
        <v/>
      </c>
      <c r="O2595" s="66" t="str">
        <f>IF(A2595&lt;&gt;"",(Input!Q2595*ScoringModel!$B$14+Input!R2595*ScoringModel!$B$15+Input!S2595*ScoringModel!$B$16+Input!T2595*ScoringModel!$B$17+Input!U2595*ScoringModel!$B$18+Input!V2595*ScoringModel!$B$19+Input!W2595*ScoringModel!$B$20)*0.01,"")</f>
        <v/>
      </c>
      <c r="P2595" s="66" t="str">
        <f>IF(A2595&lt;&gt;"",(Input!X2595*ScoringModel!$B$24+Input!Y2595*ScoringModel!$B$25+Input!Z2595*ScoringModel!$B$26+Input!AA2595*ScoringModel!$B$27+Input!AB2595*ScoringModel!$B$28+Input!AC2595*ScoringModel!$B$29+Input!AD2595*ScoringModel!$B$30)*0.01,"")</f>
        <v/>
      </c>
    </row>
    <row r="2596" spans="1:16" x14ac:dyDescent="0.25">
      <c r="A2596" s="154" t="str">
        <f>IF(Input!A2596&lt;&gt;"",Input!A2596,"")</f>
        <v/>
      </c>
      <c r="B2596" s="154" t="str">
        <f>IF(Input!D2596&lt;&gt;"",CONCATENATE(Input!D2596,", ",Input!C2596),"")</f>
        <v/>
      </c>
      <c r="C2596" s="154" t="str">
        <f>IF(Input!E2596&lt;&gt;"",Input!E2596,"")</f>
        <v/>
      </c>
      <c r="D2596" s="155" t="str">
        <f>IF(Input!F2596&lt;&gt;"",Input!F2596,"")</f>
        <v/>
      </c>
      <c r="E2596" s="154" t="str">
        <f>IF(Input!I2596&lt;&gt;"",CONCATENATE(Input!I2596,", ",LEFT(Input!H2596,1)),"")</f>
        <v/>
      </c>
      <c r="F2596" s="156"/>
      <c r="G2596" s="157" t="str">
        <f t="shared" si="40"/>
        <v/>
      </c>
      <c r="H2596" s="154" t="str">
        <f>IF(A2596&lt;&gt;"",VLOOKUP(G2596,ScoreRanges!$C$4:$E$8,3),"")</f>
        <v/>
      </c>
      <c r="I2596" s="156"/>
      <c r="J2596" s="129" t="str">
        <f>IF(AND(ConversionTable!$F$2&lt;&gt;"",A2596&lt;&gt;""),VLOOKUP(G2596,ConversionTable!B$2:D$402,3),"")</f>
        <v/>
      </c>
      <c r="K2596" s="66" t="str">
        <f>IF(AND(ConversionTable!$F$2&lt;&gt;"",A2596&lt;&gt;""),VLOOKUP(J2596,ConversionTable!I$4:K$7,3),"")</f>
        <v/>
      </c>
      <c r="M2596" s="66" t="str">
        <f>IF(A2596&lt;&gt;"",(Input!AE2596*ScoringModel!$B$11+Input!AF2596*ScoringModel!$B$21+Input!AG2596*ScoringModel!$B$31)*0.01,"")</f>
        <v/>
      </c>
      <c r="N2596" s="66" t="str">
        <f>IF(A2596&lt;&gt;"",(Input!J2596*ScoringModel!$B$4+Input!K2596*ScoringModel!$B$5+Input!L2596*ScoringModel!$B$6+Input!M2596*ScoringModel!$B$7+Input!N2596*ScoringModel!$B$8+Input!O2596*ScoringModel!$B$9+Input!P2596*ScoringModel!$B$10)*0.01,"")</f>
        <v/>
      </c>
      <c r="O2596" s="66" t="str">
        <f>IF(A2596&lt;&gt;"",(Input!Q2596*ScoringModel!$B$14+Input!R2596*ScoringModel!$B$15+Input!S2596*ScoringModel!$B$16+Input!T2596*ScoringModel!$B$17+Input!U2596*ScoringModel!$B$18+Input!V2596*ScoringModel!$B$19+Input!W2596*ScoringModel!$B$20)*0.01,"")</f>
        <v/>
      </c>
      <c r="P2596" s="66" t="str">
        <f>IF(A2596&lt;&gt;"",(Input!X2596*ScoringModel!$B$24+Input!Y2596*ScoringModel!$B$25+Input!Z2596*ScoringModel!$B$26+Input!AA2596*ScoringModel!$B$27+Input!AB2596*ScoringModel!$B$28+Input!AC2596*ScoringModel!$B$29+Input!AD2596*ScoringModel!$B$30)*0.01,"")</f>
        <v/>
      </c>
    </row>
    <row r="2597" spans="1:16" x14ac:dyDescent="0.25">
      <c r="A2597" s="154" t="str">
        <f>IF(Input!A2597&lt;&gt;"",Input!A2597,"")</f>
        <v/>
      </c>
      <c r="B2597" s="154" t="str">
        <f>IF(Input!D2597&lt;&gt;"",CONCATENATE(Input!D2597,", ",Input!C2597),"")</f>
        <v/>
      </c>
      <c r="C2597" s="154" t="str">
        <f>IF(Input!E2597&lt;&gt;"",Input!E2597,"")</f>
        <v/>
      </c>
      <c r="D2597" s="155" t="str">
        <f>IF(Input!F2597&lt;&gt;"",Input!F2597,"")</f>
        <v/>
      </c>
      <c r="E2597" s="154" t="str">
        <f>IF(Input!I2597&lt;&gt;"",CONCATENATE(Input!I2597,", ",LEFT(Input!H2597,1)),"")</f>
        <v/>
      </c>
      <c r="F2597" s="156"/>
      <c r="G2597" s="157" t="str">
        <f t="shared" si="40"/>
        <v/>
      </c>
      <c r="H2597" s="154" t="str">
        <f>IF(A2597&lt;&gt;"",VLOOKUP(G2597,ScoreRanges!$C$4:$E$8,3),"")</f>
        <v/>
      </c>
      <c r="I2597" s="156"/>
      <c r="J2597" s="129" t="str">
        <f>IF(AND(ConversionTable!$F$2&lt;&gt;"",A2597&lt;&gt;""),VLOOKUP(G2597,ConversionTable!B$2:D$402,3),"")</f>
        <v/>
      </c>
      <c r="K2597" s="66" t="str">
        <f>IF(AND(ConversionTable!$F$2&lt;&gt;"",A2597&lt;&gt;""),VLOOKUP(J2597,ConversionTable!I$4:K$7,3),"")</f>
        <v/>
      </c>
      <c r="M2597" s="66" t="str">
        <f>IF(A2597&lt;&gt;"",(Input!AE2597*ScoringModel!$B$11+Input!AF2597*ScoringModel!$B$21+Input!AG2597*ScoringModel!$B$31)*0.01,"")</f>
        <v/>
      </c>
      <c r="N2597" s="66" t="str">
        <f>IF(A2597&lt;&gt;"",(Input!J2597*ScoringModel!$B$4+Input!K2597*ScoringModel!$B$5+Input!L2597*ScoringModel!$B$6+Input!M2597*ScoringModel!$B$7+Input!N2597*ScoringModel!$B$8+Input!O2597*ScoringModel!$B$9+Input!P2597*ScoringModel!$B$10)*0.01,"")</f>
        <v/>
      </c>
      <c r="O2597" s="66" t="str">
        <f>IF(A2597&lt;&gt;"",(Input!Q2597*ScoringModel!$B$14+Input!R2597*ScoringModel!$B$15+Input!S2597*ScoringModel!$B$16+Input!T2597*ScoringModel!$B$17+Input!U2597*ScoringModel!$B$18+Input!V2597*ScoringModel!$B$19+Input!W2597*ScoringModel!$B$20)*0.01,"")</f>
        <v/>
      </c>
      <c r="P2597" s="66" t="str">
        <f>IF(A2597&lt;&gt;"",(Input!X2597*ScoringModel!$B$24+Input!Y2597*ScoringModel!$B$25+Input!Z2597*ScoringModel!$B$26+Input!AA2597*ScoringModel!$B$27+Input!AB2597*ScoringModel!$B$28+Input!AC2597*ScoringModel!$B$29+Input!AD2597*ScoringModel!$B$30)*0.01,"")</f>
        <v/>
      </c>
    </row>
    <row r="2598" spans="1:16" x14ac:dyDescent="0.25">
      <c r="A2598" s="154" t="str">
        <f>IF(Input!A2598&lt;&gt;"",Input!A2598,"")</f>
        <v/>
      </c>
      <c r="B2598" s="154" t="str">
        <f>IF(Input!D2598&lt;&gt;"",CONCATENATE(Input!D2598,", ",Input!C2598),"")</f>
        <v/>
      </c>
      <c r="C2598" s="154" t="str">
        <f>IF(Input!E2598&lt;&gt;"",Input!E2598,"")</f>
        <v/>
      </c>
      <c r="D2598" s="155" t="str">
        <f>IF(Input!F2598&lt;&gt;"",Input!F2598,"")</f>
        <v/>
      </c>
      <c r="E2598" s="154" t="str">
        <f>IF(Input!I2598&lt;&gt;"",CONCATENATE(Input!I2598,", ",LEFT(Input!H2598,1)),"")</f>
        <v/>
      </c>
      <c r="F2598" s="156"/>
      <c r="G2598" s="157" t="str">
        <f t="shared" si="40"/>
        <v/>
      </c>
      <c r="H2598" s="154" t="str">
        <f>IF(A2598&lt;&gt;"",VLOOKUP(G2598,ScoreRanges!$C$4:$E$8,3),"")</f>
        <v/>
      </c>
      <c r="I2598" s="156"/>
      <c r="J2598" s="129" t="str">
        <f>IF(AND(ConversionTable!$F$2&lt;&gt;"",A2598&lt;&gt;""),VLOOKUP(G2598,ConversionTable!B$2:D$402,3),"")</f>
        <v/>
      </c>
      <c r="K2598" s="66" t="str">
        <f>IF(AND(ConversionTable!$F$2&lt;&gt;"",A2598&lt;&gt;""),VLOOKUP(J2598,ConversionTable!I$4:K$7,3),"")</f>
        <v/>
      </c>
      <c r="M2598" s="66" t="str">
        <f>IF(A2598&lt;&gt;"",(Input!AE2598*ScoringModel!$B$11+Input!AF2598*ScoringModel!$B$21+Input!AG2598*ScoringModel!$B$31)*0.01,"")</f>
        <v/>
      </c>
      <c r="N2598" s="66" t="str">
        <f>IF(A2598&lt;&gt;"",(Input!J2598*ScoringModel!$B$4+Input!K2598*ScoringModel!$B$5+Input!L2598*ScoringModel!$B$6+Input!M2598*ScoringModel!$B$7+Input!N2598*ScoringModel!$B$8+Input!O2598*ScoringModel!$B$9+Input!P2598*ScoringModel!$B$10)*0.01,"")</f>
        <v/>
      </c>
      <c r="O2598" s="66" t="str">
        <f>IF(A2598&lt;&gt;"",(Input!Q2598*ScoringModel!$B$14+Input!R2598*ScoringModel!$B$15+Input!S2598*ScoringModel!$B$16+Input!T2598*ScoringModel!$B$17+Input!U2598*ScoringModel!$B$18+Input!V2598*ScoringModel!$B$19+Input!W2598*ScoringModel!$B$20)*0.01,"")</f>
        <v/>
      </c>
      <c r="P2598" s="66" t="str">
        <f>IF(A2598&lt;&gt;"",(Input!X2598*ScoringModel!$B$24+Input!Y2598*ScoringModel!$B$25+Input!Z2598*ScoringModel!$B$26+Input!AA2598*ScoringModel!$B$27+Input!AB2598*ScoringModel!$B$28+Input!AC2598*ScoringModel!$B$29+Input!AD2598*ScoringModel!$B$30)*0.01,"")</f>
        <v/>
      </c>
    </row>
    <row r="2599" spans="1:16" x14ac:dyDescent="0.25">
      <c r="A2599" s="154" t="str">
        <f>IF(Input!A2599&lt;&gt;"",Input!A2599,"")</f>
        <v/>
      </c>
      <c r="B2599" s="154" t="str">
        <f>IF(Input!D2599&lt;&gt;"",CONCATENATE(Input!D2599,", ",Input!C2599),"")</f>
        <v/>
      </c>
      <c r="C2599" s="154" t="str">
        <f>IF(Input!E2599&lt;&gt;"",Input!E2599,"")</f>
        <v/>
      </c>
      <c r="D2599" s="155" t="str">
        <f>IF(Input!F2599&lt;&gt;"",Input!F2599,"")</f>
        <v/>
      </c>
      <c r="E2599" s="154" t="str">
        <f>IF(Input!I2599&lt;&gt;"",CONCATENATE(Input!I2599,", ",LEFT(Input!H2599,1)),"")</f>
        <v/>
      </c>
      <c r="F2599" s="156"/>
      <c r="G2599" s="157" t="str">
        <f t="shared" si="40"/>
        <v/>
      </c>
      <c r="H2599" s="154" t="str">
        <f>IF(A2599&lt;&gt;"",VLOOKUP(G2599,ScoreRanges!$C$4:$E$8,3),"")</f>
        <v/>
      </c>
      <c r="I2599" s="156"/>
      <c r="J2599" s="129" t="str">
        <f>IF(AND(ConversionTable!$F$2&lt;&gt;"",A2599&lt;&gt;""),VLOOKUP(G2599,ConversionTable!B$2:D$402,3),"")</f>
        <v/>
      </c>
      <c r="K2599" s="66" t="str">
        <f>IF(AND(ConversionTable!$F$2&lt;&gt;"",A2599&lt;&gt;""),VLOOKUP(J2599,ConversionTable!I$4:K$7,3),"")</f>
        <v/>
      </c>
      <c r="M2599" s="66" t="str">
        <f>IF(A2599&lt;&gt;"",(Input!AE2599*ScoringModel!$B$11+Input!AF2599*ScoringModel!$B$21+Input!AG2599*ScoringModel!$B$31)*0.01,"")</f>
        <v/>
      </c>
      <c r="N2599" s="66" t="str">
        <f>IF(A2599&lt;&gt;"",(Input!J2599*ScoringModel!$B$4+Input!K2599*ScoringModel!$B$5+Input!L2599*ScoringModel!$B$6+Input!M2599*ScoringModel!$B$7+Input!N2599*ScoringModel!$B$8+Input!O2599*ScoringModel!$B$9+Input!P2599*ScoringModel!$B$10)*0.01,"")</f>
        <v/>
      </c>
      <c r="O2599" s="66" t="str">
        <f>IF(A2599&lt;&gt;"",(Input!Q2599*ScoringModel!$B$14+Input!R2599*ScoringModel!$B$15+Input!S2599*ScoringModel!$B$16+Input!T2599*ScoringModel!$B$17+Input!U2599*ScoringModel!$B$18+Input!V2599*ScoringModel!$B$19+Input!W2599*ScoringModel!$B$20)*0.01,"")</f>
        <v/>
      </c>
      <c r="P2599" s="66" t="str">
        <f>IF(A2599&lt;&gt;"",(Input!X2599*ScoringModel!$B$24+Input!Y2599*ScoringModel!$B$25+Input!Z2599*ScoringModel!$B$26+Input!AA2599*ScoringModel!$B$27+Input!AB2599*ScoringModel!$B$28+Input!AC2599*ScoringModel!$B$29+Input!AD2599*ScoringModel!$B$30)*0.01,"")</f>
        <v/>
      </c>
    </row>
    <row r="2600" spans="1:16" x14ac:dyDescent="0.25">
      <c r="A2600" s="154" t="str">
        <f>IF(Input!A2600&lt;&gt;"",Input!A2600,"")</f>
        <v/>
      </c>
      <c r="B2600" s="154" t="str">
        <f>IF(Input!D2600&lt;&gt;"",CONCATENATE(Input!D2600,", ",Input!C2600),"")</f>
        <v/>
      </c>
      <c r="C2600" s="154" t="str">
        <f>IF(Input!E2600&lt;&gt;"",Input!E2600,"")</f>
        <v/>
      </c>
      <c r="D2600" s="155" t="str">
        <f>IF(Input!F2600&lt;&gt;"",Input!F2600,"")</f>
        <v/>
      </c>
      <c r="E2600" s="154" t="str">
        <f>IF(Input!I2600&lt;&gt;"",CONCATENATE(Input!I2600,", ",LEFT(Input!H2600,1)),"")</f>
        <v/>
      </c>
      <c r="F2600" s="156"/>
      <c r="G2600" s="157" t="str">
        <f t="shared" si="40"/>
        <v/>
      </c>
      <c r="H2600" s="154" t="str">
        <f>IF(A2600&lt;&gt;"",VLOOKUP(G2600,ScoreRanges!$C$4:$E$8,3),"")</f>
        <v/>
      </c>
      <c r="I2600" s="156"/>
      <c r="J2600" s="129" t="str">
        <f>IF(AND(ConversionTable!$F$2&lt;&gt;"",A2600&lt;&gt;""),VLOOKUP(G2600,ConversionTable!B$2:D$402,3),"")</f>
        <v/>
      </c>
      <c r="K2600" s="66" t="str">
        <f>IF(AND(ConversionTable!$F$2&lt;&gt;"",A2600&lt;&gt;""),VLOOKUP(J2600,ConversionTable!I$4:K$7,3),"")</f>
        <v/>
      </c>
      <c r="M2600" s="66" t="str">
        <f>IF(A2600&lt;&gt;"",(Input!AE2600*ScoringModel!$B$11+Input!AF2600*ScoringModel!$B$21+Input!AG2600*ScoringModel!$B$31)*0.01,"")</f>
        <v/>
      </c>
      <c r="N2600" s="66" t="str">
        <f>IF(A2600&lt;&gt;"",(Input!J2600*ScoringModel!$B$4+Input!K2600*ScoringModel!$B$5+Input!L2600*ScoringModel!$B$6+Input!M2600*ScoringModel!$B$7+Input!N2600*ScoringModel!$B$8+Input!O2600*ScoringModel!$B$9+Input!P2600*ScoringModel!$B$10)*0.01,"")</f>
        <v/>
      </c>
      <c r="O2600" s="66" t="str">
        <f>IF(A2600&lt;&gt;"",(Input!Q2600*ScoringModel!$B$14+Input!R2600*ScoringModel!$B$15+Input!S2600*ScoringModel!$B$16+Input!T2600*ScoringModel!$B$17+Input!U2600*ScoringModel!$B$18+Input!V2600*ScoringModel!$B$19+Input!W2600*ScoringModel!$B$20)*0.01,"")</f>
        <v/>
      </c>
      <c r="P2600" s="66" t="str">
        <f>IF(A2600&lt;&gt;"",(Input!X2600*ScoringModel!$B$24+Input!Y2600*ScoringModel!$B$25+Input!Z2600*ScoringModel!$B$26+Input!AA2600*ScoringModel!$B$27+Input!AB2600*ScoringModel!$B$28+Input!AC2600*ScoringModel!$B$29+Input!AD2600*ScoringModel!$B$30)*0.01,"")</f>
        <v/>
      </c>
    </row>
    <row r="2601" spans="1:16" x14ac:dyDescent="0.25">
      <c r="A2601" s="154" t="str">
        <f>IF(Input!A2601&lt;&gt;"",Input!A2601,"")</f>
        <v/>
      </c>
      <c r="B2601" s="154" t="str">
        <f>IF(Input!D2601&lt;&gt;"",CONCATENATE(Input!D2601,", ",Input!C2601),"")</f>
        <v/>
      </c>
      <c r="C2601" s="154" t="str">
        <f>IF(Input!E2601&lt;&gt;"",Input!E2601,"")</f>
        <v/>
      </c>
      <c r="D2601" s="155" t="str">
        <f>IF(Input!F2601&lt;&gt;"",Input!F2601,"")</f>
        <v/>
      </c>
      <c r="E2601" s="154" t="str">
        <f>IF(Input!I2601&lt;&gt;"",CONCATENATE(Input!I2601,", ",LEFT(Input!H2601,1)),"")</f>
        <v/>
      </c>
      <c r="F2601" s="156"/>
      <c r="G2601" s="157" t="str">
        <f t="shared" si="40"/>
        <v/>
      </c>
      <c r="H2601" s="154" t="str">
        <f>IF(A2601&lt;&gt;"",VLOOKUP(G2601,ScoreRanges!$C$4:$E$8,3),"")</f>
        <v/>
      </c>
      <c r="I2601" s="156"/>
      <c r="J2601" s="129" t="str">
        <f>IF(AND(ConversionTable!$F$2&lt;&gt;"",A2601&lt;&gt;""),VLOOKUP(G2601,ConversionTable!B$2:D$402,3),"")</f>
        <v/>
      </c>
      <c r="K2601" s="66" t="str">
        <f>IF(AND(ConversionTable!$F$2&lt;&gt;"",A2601&lt;&gt;""),VLOOKUP(J2601,ConversionTable!I$4:K$7,3),"")</f>
        <v/>
      </c>
      <c r="M2601" s="66" t="str">
        <f>IF(A2601&lt;&gt;"",(Input!AE2601*ScoringModel!$B$11+Input!AF2601*ScoringModel!$B$21+Input!AG2601*ScoringModel!$B$31)*0.01,"")</f>
        <v/>
      </c>
      <c r="N2601" s="66" t="str">
        <f>IF(A2601&lt;&gt;"",(Input!J2601*ScoringModel!$B$4+Input!K2601*ScoringModel!$B$5+Input!L2601*ScoringModel!$B$6+Input!M2601*ScoringModel!$B$7+Input!N2601*ScoringModel!$B$8+Input!O2601*ScoringModel!$B$9+Input!P2601*ScoringModel!$B$10)*0.01,"")</f>
        <v/>
      </c>
      <c r="O2601" s="66" t="str">
        <f>IF(A2601&lt;&gt;"",(Input!Q2601*ScoringModel!$B$14+Input!R2601*ScoringModel!$B$15+Input!S2601*ScoringModel!$B$16+Input!T2601*ScoringModel!$B$17+Input!U2601*ScoringModel!$B$18+Input!V2601*ScoringModel!$B$19+Input!W2601*ScoringModel!$B$20)*0.01,"")</f>
        <v/>
      </c>
      <c r="P2601" s="66" t="str">
        <f>IF(A2601&lt;&gt;"",(Input!X2601*ScoringModel!$B$24+Input!Y2601*ScoringModel!$B$25+Input!Z2601*ScoringModel!$B$26+Input!AA2601*ScoringModel!$B$27+Input!AB2601*ScoringModel!$B$28+Input!AC2601*ScoringModel!$B$29+Input!AD2601*ScoringModel!$B$30)*0.01,"")</f>
        <v/>
      </c>
    </row>
    <row r="2602" spans="1:16" x14ac:dyDescent="0.25">
      <c r="A2602" s="154" t="str">
        <f>IF(Input!A2602&lt;&gt;"",Input!A2602,"")</f>
        <v/>
      </c>
      <c r="B2602" s="154" t="str">
        <f>IF(Input!D2602&lt;&gt;"",CONCATENATE(Input!D2602,", ",Input!C2602),"")</f>
        <v/>
      </c>
      <c r="C2602" s="154" t="str">
        <f>IF(Input!E2602&lt;&gt;"",Input!E2602,"")</f>
        <v/>
      </c>
      <c r="D2602" s="155" t="str">
        <f>IF(Input!F2602&lt;&gt;"",Input!F2602,"")</f>
        <v/>
      </c>
      <c r="E2602" s="154" t="str">
        <f>IF(Input!I2602&lt;&gt;"",CONCATENATE(Input!I2602,", ",LEFT(Input!H2602,1)),"")</f>
        <v/>
      </c>
      <c r="F2602" s="156"/>
      <c r="G2602" s="157" t="str">
        <f t="shared" si="40"/>
        <v/>
      </c>
      <c r="H2602" s="154" t="str">
        <f>IF(A2602&lt;&gt;"",VLOOKUP(G2602,ScoreRanges!$C$4:$E$8,3),"")</f>
        <v/>
      </c>
      <c r="I2602" s="156"/>
      <c r="J2602" s="129" t="str">
        <f>IF(AND(ConversionTable!$F$2&lt;&gt;"",A2602&lt;&gt;""),VLOOKUP(G2602,ConversionTable!B$2:D$402,3),"")</f>
        <v/>
      </c>
      <c r="K2602" s="66" t="str">
        <f>IF(AND(ConversionTable!$F$2&lt;&gt;"",A2602&lt;&gt;""),VLOOKUP(J2602,ConversionTable!I$4:K$7,3),"")</f>
        <v/>
      </c>
      <c r="M2602" s="66" t="str">
        <f>IF(A2602&lt;&gt;"",(Input!AE2602*ScoringModel!$B$11+Input!AF2602*ScoringModel!$B$21+Input!AG2602*ScoringModel!$B$31)*0.01,"")</f>
        <v/>
      </c>
      <c r="N2602" s="66" t="str">
        <f>IF(A2602&lt;&gt;"",(Input!J2602*ScoringModel!$B$4+Input!K2602*ScoringModel!$B$5+Input!L2602*ScoringModel!$B$6+Input!M2602*ScoringModel!$B$7+Input!N2602*ScoringModel!$B$8+Input!O2602*ScoringModel!$B$9+Input!P2602*ScoringModel!$B$10)*0.01,"")</f>
        <v/>
      </c>
      <c r="O2602" s="66" t="str">
        <f>IF(A2602&lt;&gt;"",(Input!Q2602*ScoringModel!$B$14+Input!R2602*ScoringModel!$B$15+Input!S2602*ScoringModel!$B$16+Input!T2602*ScoringModel!$B$17+Input!U2602*ScoringModel!$B$18+Input!V2602*ScoringModel!$B$19+Input!W2602*ScoringModel!$B$20)*0.01,"")</f>
        <v/>
      </c>
      <c r="P2602" s="66" t="str">
        <f>IF(A2602&lt;&gt;"",(Input!X2602*ScoringModel!$B$24+Input!Y2602*ScoringModel!$B$25+Input!Z2602*ScoringModel!$B$26+Input!AA2602*ScoringModel!$B$27+Input!AB2602*ScoringModel!$B$28+Input!AC2602*ScoringModel!$B$29+Input!AD2602*ScoringModel!$B$30)*0.01,"")</f>
        <v/>
      </c>
    </row>
    <row r="2603" spans="1:16" x14ac:dyDescent="0.25">
      <c r="A2603" s="154" t="str">
        <f>IF(Input!A2603&lt;&gt;"",Input!A2603,"")</f>
        <v/>
      </c>
      <c r="B2603" s="154" t="str">
        <f>IF(Input!D2603&lt;&gt;"",CONCATENATE(Input!D2603,", ",Input!C2603),"")</f>
        <v/>
      </c>
      <c r="C2603" s="154" t="str">
        <f>IF(Input!E2603&lt;&gt;"",Input!E2603,"")</f>
        <v/>
      </c>
      <c r="D2603" s="155" t="str">
        <f>IF(Input!F2603&lt;&gt;"",Input!F2603,"")</f>
        <v/>
      </c>
      <c r="E2603" s="154" t="str">
        <f>IF(Input!I2603&lt;&gt;"",CONCATENATE(Input!I2603,", ",LEFT(Input!H2603,1)),"")</f>
        <v/>
      </c>
      <c r="F2603" s="156"/>
      <c r="G2603" s="157" t="str">
        <f t="shared" si="40"/>
        <v/>
      </c>
      <c r="H2603" s="154" t="str">
        <f>IF(A2603&lt;&gt;"",VLOOKUP(G2603,ScoreRanges!$C$4:$E$8,3),"")</f>
        <v/>
      </c>
      <c r="I2603" s="156"/>
      <c r="J2603" s="129" t="str">
        <f>IF(AND(ConversionTable!$F$2&lt;&gt;"",A2603&lt;&gt;""),VLOOKUP(G2603,ConversionTable!B$2:D$402,3),"")</f>
        <v/>
      </c>
      <c r="K2603" s="66" t="str">
        <f>IF(AND(ConversionTable!$F$2&lt;&gt;"",A2603&lt;&gt;""),VLOOKUP(J2603,ConversionTable!I$4:K$7,3),"")</f>
        <v/>
      </c>
      <c r="M2603" s="66" t="str">
        <f>IF(A2603&lt;&gt;"",(Input!AE2603*ScoringModel!$B$11+Input!AF2603*ScoringModel!$B$21+Input!AG2603*ScoringModel!$B$31)*0.01,"")</f>
        <v/>
      </c>
      <c r="N2603" s="66" t="str">
        <f>IF(A2603&lt;&gt;"",(Input!J2603*ScoringModel!$B$4+Input!K2603*ScoringModel!$B$5+Input!L2603*ScoringModel!$B$6+Input!M2603*ScoringModel!$B$7+Input!N2603*ScoringModel!$B$8+Input!O2603*ScoringModel!$B$9+Input!P2603*ScoringModel!$B$10)*0.01,"")</f>
        <v/>
      </c>
      <c r="O2603" s="66" t="str">
        <f>IF(A2603&lt;&gt;"",(Input!Q2603*ScoringModel!$B$14+Input!R2603*ScoringModel!$B$15+Input!S2603*ScoringModel!$B$16+Input!T2603*ScoringModel!$B$17+Input!U2603*ScoringModel!$B$18+Input!V2603*ScoringModel!$B$19+Input!W2603*ScoringModel!$B$20)*0.01,"")</f>
        <v/>
      </c>
      <c r="P2603" s="66" t="str">
        <f>IF(A2603&lt;&gt;"",(Input!X2603*ScoringModel!$B$24+Input!Y2603*ScoringModel!$B$25+Input!Z2603*ScoringModel!$B$26+Input!AA2603*ScoringModel!$B$27+Input!AB2603*ScoringModel!$B$28+Input!AC2603*ScoringModel!$B$29+Input!AD2603*ScoringModel!$B$30)*0.01,"")</f>
        <v/>
      </c>
    </row>
    <row r="2604" spans="1:16" x14ac:dyDescent="0.25">
      <c r="A2604" s="154" t="str">
        <f>IF(Input!A2604&lt;&gt;"",Input!A2604,"")</f>
        <v/>
      </c>
      <c r="B2604" s="154" t="str">
        <f>IF(Input!D2604&lt;&gt;"",CONCATENATE(Input!D2604,", ",Input!C2604),"")</f>
        <v/>
      </c>
      <c r="C2604" s="154" t="str">
        <f>IF(Input!E2604&lt;&gt;"",Input!E2604,"")</f>
        <v/>
      </c>
      <c r="D2604" s="155" t="str">
        <f>IF(Input!F2604&lt;&gt;"",Input!F2604,"")</f>
        <v/>
      </c>
      <c r="E2604" s="154" t="str">
        <f>IF(Input!I2604&lt;&gt;"",CONCATENATE(Input!I2604,", ",LEFT(Input!H2604,1)),"")</f>
        <v/>
      </c>
      <c r="F2604" s="156"/>
      <c r="G2604" s="157" t="str">
        <f t="shared" si="40"/>
        <v/>
      </c>
      <c r="H2604" s="154" t="str">
        <f>IF(A2604&lt;&gt;"",VLOOKUP(G2604,ScoreRanges!$C$4:$E$8,3),"")</f>
        <v/>
      </c>
      <c r="I2604" s="156"/>
      <c r="J2604" s="129" t="str">
        <f>IF(AND(ConversionTable!$F$2&lt;&gt;"",A2604&lt;&gt;""),VLOOKUP(G2604,ConversionTable!B$2:D$402,3),"")</f>
        <v/>
      </c>
      <c r="K2604" s="66" t="str">
        <f>IF(AND(ConversionTable!$F$2&lt;&gt;"",A2604&lt;&gt;""),VLOOKUP(J2604,ConversionTable!I$4:K$7,3),"")</f>
        <v/>
      </c>
      <c r="M2604" s="66" t="str">
        <f>IF(A2604&lt;&gt;"",(Input!AE2604*ScoringModel!$B$11+Input!AF2604*ScoringModel!$B$21+Input!AG2604*ScoringModel!$B$31)*0.01,"")</f>
        <v/>
      </c>
      <c r="N2604" s="66" t="str">
        <f>IF(A2604&lt;&gt;"",(Input!J2604*ScoringModel!$B$4+Input!K2604*ScoringModel!$B$5+Input!L2604*ScoringModel!$B$6+Input!M2604*ScoringModel!$B$7+Input!N2604*ScoringModel!$B$8+Input!O2604*ScoringModel!$B$9+Input!P2604*ScoringModel!$B$10)*0.01,"")</f>
        <v/>
      </c>
      <c r="O2604" s="66" t="str">
        <f>IF(A2604&lt;&gt;"",(Input!Q2604*ScoringModel!$B$14+Input!R2604*ScoringModel!$B$15+Input!S2604*ScoringModel!$B$16+Input!T2604*ScoringModel!$B$17+Input!U2604*ScoringModel!$B$18+Input!V2604*ScoringModel!$B$19+Input!W2604*ScoringModel!$B$20)*0.01,"")</f>
        <v/>
      </c>
      <c r="P2604" s="66" t="str">
        <f>IF(A2604&lt;&gt;"",(Input!X2604*ScoringModel!$B$24+Input!Y2604*ScoringModel!$B$25+Input!Z2604*ScoringModel!$B$26+Input!AA2604*ScoringModel!$B$27+Input!AB2604*ScoringModel!$B$28+Input!AC2604*ScoringModel!$B$29+Input!AD2604*ScoringModel!$B$30)*0.01,"")</f>
        <v/>
      </c>
    </row>
    <row r="2605" spans="1:16" x14ac:dyDescent="0.25">
      <c r="A2605" s="154" t="str">
        <f>IF(Input!A2605&lt;&gt;"",Input!A2605,"")</f>
        <v/>
      </c>
      <c r="B2605" s="154" t="str">
        <f>IF(Input!D2605&lt;&gt;"",CONCATENATE(Input!D2605,", ",Input!C2605),"")</f>
        <v/>
      </c>
      <c r="C2605" s="154" t="str">
        <f>IF(Input!E2605&lt;&gt;"",Input!E2605,"")</f>
        <v/>
      </c>
      <c r="D2605" s="155" t="str">
        <f>IF(Input!F2605&lt;&gt;"",Input!F2605,"")</f>
        <v/>
      </c>
      <c r="E2605" s="154" t="str">
        <f>IF(Input!I2605&lt;&gt;"",CONCATENATE(Input!I2605,", ",LEFT(Input!H2605,1)),"")</f>
        <v/>
      </c>
      <c r="F2605" s="156"/>
      <c r="G2605" s="157" t="str">
        <f t="shared" si="40"/>
        <v/>
      </c>
      <c r="H2605" s="154" t="str">
        <f>IF(A2605&lt;&gt;"",VLOOKUP(G2605,ScoreRanges!$C$4:$E$8,3),"")</f>
        <v/>
      </c>
      <c r="I2605" s="156"/>
      <c r="J2605" s="129" t="str">
        <f>IF(AND(ConversionTable!$F$2&lt;&gt;"",A2605&lt;&gt;""),VLOOKUP(G2605,ConversionTable!B$2:D$402,3),"")</f>
        <v/>
      </c>
      <c r="K2605" s="66" t="str">
        <f>IF(AND(ConversionTable!$F$2&lt;&gt;"",A2605&lt;&gt;""),VLOOKUP(J2605,ConversionTable!I$4:K$7,3),"")</f>
        <v/>
      </c>
      <c r="M2605" s="66" t="str">
        <f>IF(A2605&lt;&gt;"",(Input!AE2605*ScoringModel!$B$11+Input!AF2605*ScoringModel!$B$21+Input!AG2605*ScoringModel!$B$31)*0.01,"")</f>
        <v/>
      </c>
      <c r="N2605" s="66" t="str">
        <f>IF(A2605&lt;&gt;"",(Input!J2605*ScoringModel!$B$4+Input!K2605*ScoringModel!$B$5+Input!L2605*ScoringModel!$B$6+Input!M2605*ScoringModel!$B$7+Input!N2605*ScoringModel!$B$8+Input!O2605*ScoringModel!$B$9+Input!P2605*ScoringModel!$B$10)*0.01,"")</f>
        <v/>
      </c>
      <c r="O2605" s="66" t="str">
        <f>IF(A2605&lt;&gt;"",(Input!Q2605*ScoringModel!$B$14+Input!R2605*ScoringModel!$B$15+Input!S2605*ScoringModel!$B$16+Input!T2605*ScoringModel!$B$17+Input!U2605*ScoringModel!$B$18+Input!V2605*ScoringModel!$B$19+Input!W2605*ScoringModel!$B$20)*0.01,"")</f>
        <v/>
      </c>
      <c r="P2605" s="66" t="str">
        <f>IF(A2605&lt;&gt;"",(Input!X2605*ScoringModel!$B$24+Input!Y2605*ScoringModel!$B$25+Input!Z2605*ScoringModel!$B$26+Input!AA2605*ScoringModel!$B$27+Input!AB2605*ScoringModel!$B$28+Input!AC2605*ScoringModel!$B$29+Input!AD2605*ScoringModel!$B$30)*0.01,"")</f>
        <v/>
      </c>
    </row>
    <row r="2606" spans="1:16" x14ac:dyDescent="0.25">
      <c r="A2606" s="154" t="str">
        <f>IF(Input!A2606&lt;&gt;"",Input!A2606,"")</f>
        <v/>
      </c>
      <c r="B2606" s="154" t="str">
        <f>IF(Input!D2606&lt;&gt;"",CONCATENATE(Input!D2606,", ",Input!C2606),"")</f>
        <v/>
      </c>
      <c r="C2606" s="154" t="str">
        <f>IF(Input!E2606&lt;&gt;"",Input!E2606,"")</f>
        <v/>
      </c>
      <c r="D2606" s="155" t="str">
        <f>IF(Input!F2606&lt;&gt;"",Input!F2606,"")</f>
        <v/>
      </c>
      <c r="E2606" s="154" t="str">
        <f>IF(Input!I2606&lt;&gt;"",CONCATENATE(Input!I2606,", ",LEFT(Input!H2606,1)),"")</f>
        <v/>
      </c>
      <c r="F2606" s="156"/>
      <c r="G2606" s="157" t="str">
        <f t="shared" si="40"/>
        <v/>
      </c>
      <c r="H2606" s="154" t="str">
        <f>IF(A2606&lt;&gt;"",VLOOKUP(G2606,ScoreRanges!$C$4:$E$8,3),"")</f>
        <v/>
      </c>
      <c r="I2606" s="156"/>
      <c r="J2606" s="129" t="str">
        <f>IF(AND(ConversionTable!$F$2&lt;&gt;"",A2606&lt;&gt;""),VLOOKUP(G2606,ConversionTable!B$2:D$402,3),"")</f>
        <v/>
      </c>
      <c r="K2606" s="66" t="str">
        <f>IF(AND(ConversionTable!$F$2&lt;&gt;"",A2606&lt;&gt;""),VLOOKUP(J2606,ConversionTable!I$4:K$7,3),"")</f>
        <v/>
      </c>
      <c r="M2606" s="66" t="str">
        <f>IF(A2606&lt;&gt;"",(Input!AE2606*ScoringModel!$B$11+Input!AF2606*ScoringModel!$B$21+Input!AG2606*ScoringModel!$B$31)*0.01,"")</f>
        <v/>
      </c>
      <c r="N2606" s="66" t="str">
        <f>IF(A2606&lt;&gt;"",(Input!J2606*ScoringModel!$B$4+Input!K2606*ScoringModel!$B$5+Input!L2606*ScoringModel!$B$6+Input!M2606*ScoringModel!$B$7+Input!N2606*ScoringModel!$B$8+Input!O2606*ScoringModel!$B$9+Input!P2606*ScoringModel!$B$10)*0.01,"")</f>
        <v/>
      </c>
      <c r="O2606" s="66" t="str">
        <f>IF(A2606&lt;&gt;"",(Input!Q2606*ScoringModel!$B$14+Input!R2606*ScoringModel!$B$15+Input!S2606*ScoringModel!$B$16+Input!T2606*ScoringModel!$B$17+Input!U2606*ScoringModel!$B$18+Input!V2606*ScoringModel!$B$19+Input!W2606*ScoringModel!$B$20)*0.01,"")</f>
        <v/>
      </c>
      <c r="P2606" s="66" t="str">
        <f>IF(A2606&lt;&gt;"",(Input!X2606*ScoringModel!$B$24+Input!Y2606*ScoringModel!$B$25+Input!Z2606*ScoringModel!$B$26+Input!AA2606*ScoringModel!$B$27+Input!AB2606*ScoringModel!$B$28+Input!AC2606*ScoringModel!$B$29+Input!AD2606*ScoringModel!$B$30)*0.01,"")</f>
        <v/>
      </c>
    </row>
    <row r="2607" spans="1:16" x14ac:dyDescent="0.25">
      <c r="A2607" s="154" t="str">
        <f>IF(Input!A2607&lt;&gt;"",Input!A2607,"")</f>
        <v/>
      </c>
      <c r="B2607" s="154" t="str">
        <f>IF(Input!D2607&lt;&gt;"",CONCATENATE(Input!D2607,", ",Input!C2607),"")</f>
        <v/>
      </c>
      <c r="C2607" s="154" t="str">
        <f>IF(Input!E2607&lt;&gt;"",Input!E2607,"")</f>
        <v/>
      </c>
      <c r="D2607" s="155" t="str">
        <f>IF(Input!F2607&lt;&gt;"",Input!F2607,"")</f>
        <v/>
      </c>
      <c r="E2607" s="154" t="str">
        <f>IF(Input!I2607&lt;&gt;"",CONCATENATE(Input!I2607,", ",LEFT(Input!H2607,1)),"")</f>
        <v/>
      </c>
      <c r="F2607" s="156"/>
      <c r="G2607" s="157" t="str">
        <f t="shared" si="40"/>
        <v/>
      </c>
      <c r="H2607" s="154" t="str">
        <f>IF(A2607&lt;&gt;"",VLOOKUP(G2607,ScoreRanges!$C$4:$E$8,3),"")</f>
        <v/>
      </c>
      <c r="I2607" s="156"/>
      <c r="J2607" s="129" t="str">
        <f>IF(AND(ConversionTable!$F$2&lt;&gt;"",A2607&lt;&gt;""),VLOOKUP(G2607,ConversionTable!B$2:D$402,3),"")</f>
        <v/>
      </c>
      <c r="K2607" s="66" t="str">
        <f>IF(AND(ConversionTable!$F$2&lt;&gt;"",A2607&lt;&gt;""),VLOOKUP(J2607,ConversionTable!I$4:K$7,3),"")</f>
        <v/>
      </c>
      <c r="M2607" s="66" t="str">
        <f>IF(A2607&lt;&gt;"",(Input!AE2607*ScoringModel!$B$11+Input!AF2607*ScoringModel!$B$21+Input!AG2607*ScoringModel!$B$31)*0.01,"")</f>
        <v/>
      </c>
      <c r="N2607" s="66" t="str">
        <f>IF(A2607&lt;&gt;"",(Input!J2607*ScoringModel!$B$4+Input!K2607*ScoringModel!$B$5+Input!L2607*ScoringModel!$B$6+Input!M2607*ScoringModel!$B$7+Input!N2607*ScoringModel!$B$8+Input!O2607*ScoringModel!$B$9+Input!P2607*ScoringModel!$B$10)*0.01,"")</f>
        <v/>
      </c>
      <c r="O2607" s="66" t="str">
        <f>IF(A2607&lt;&gt;"",(Input!Q2607*ScoringModel!$B$14+Input!R2607*ScoringModel!$B$15+Input!S2607*ScoringModel!$B$16+Input!T2607*ScoringModel!$B$17+Input!U2607*ScoringModel!$B$18+Input!V2607*ScoringModel!$B$19+Input!W2607*ScoringModel!$B$20)*0.01,"")</f>
        <v/>
      </c>
      <c r="P2607" s="66" t="str">
        <f>IF(A2607&lt;&gt;"",(Input!X2607*ScoringModel!$B$24+Input!Y2607*ScoringModel!$B$25+Input!Z2607*ScoringModel!$B$26+Input!AA2607*ScoringModel!$B$27+Input!AB2607*ScoringModel!$B$28+Input!AC2607*ScoringModel!$B$29+Input!AD2607*ScoringModel!$B$30)*0.01,"")</f>
        <v/>
      </c>
    </row>
    <row r="2608" spans="1:16" x14ac:dyDescent="0.25">
      <c r="A2608" s="154" t="str">
        <f>IF(Input!A2608&lt;&gt;"",Input!A2608,"")</f>
        <v/>
      </c>
      <c r="B2608" s="154" t="str">
        <f>IF(Input!D2608&lt;&gt;"",CONCATENATE(Input!D2608,", ",Input!C2608),"")</f>
        <v/>
      </c>
      <c r="C2608" s="154" t="str">
        <f>IF(Input!E2608&lt;&gt;"",Input!E2608,"")</f>
        <v/>
      </c>
      <c r="D2608" s="155" t="str">
        <f>IF(Input!F2608&lt;&gt;"",Input!F2608,"")</f>
        <v/>
      </c>
      <c r="E2608" s="154" t="str">
        <f>IF(Input!I2608&lt;&gt;"",CONCATENATE(Input!I2608,", ",LEFT(Input!H2608,1)),"")</f>
        <v/>
      </c>
      <c r="F2608" s="156"/>
      <c r="G2608" s="157" t="str">
        <f t="shared" si="40"/>
        <v/>
      </c>
      <c r="H2608" s="154" t="str">
        <f>IF(A2608&lt;&gt;"",VLOOKUP(G2608,ScoreRanges!$C$4:$E$8,3),"")</f>
        <v/>
      </c>
      <c r="I2608" s="156"/>
      <c r="J2608" s="129" t="str">
        <f>IF(AND(ConversionTable!$F$2&lt;&gt;"",A2608&lt;&gt;""),VLOOKUP(G2608,ConversionTable!B$2:D$402,3),"")</f>
        <v/>
      </c>
      <c r="K2608" s="66" t="str">
        <f>IF(AND(ConversionTable!$F$2&lt;&gt;"",A2608&lt;&gt;""),VLOOKUP(J2608,ConversionTable!I$4:K$7,3),"")</f>
        <v/>
      </c>
      <c r="M2608" s="66" t="str">
        <f>IF(A2608&lt;&gt;"",(Input!AE2608*ScoringModel!$B$11+Input!AF2608*ScoringModel!$B$21+Input!AG2608*ScoringModel!$B$31)*0.01,"")</f>
        <v/>
      </c>
      <c r="N2608" s="66" t="str">
        <f>IF(A2608&lt;&gt;"",(Input!J2608*ScoringModel!$B$4+Input!K2608*ScoringModel!$B$5+Input!L2608*ScoringModel!$B$6+Input!M2608*ScoringModel!$B$7+Input!N2608*ScoringModel!$B$8+Input!O2608*ScoringModel!$B$9+Input!P2608*ScoringModel!$B$10)*0.01,"")</f>
        <v/>
      </c>
      <c r="O2608" s="66" t="str">
        <f>IF(A2608&lt;&gt;"",(Input!Q2608*ScoringModel!$B$14+Input!R2608*ScoringModel!$B$15+Input!S2608*ScoringModel!$B$16+Input!T2608*ScoringModel!$B$17+Input!U2608*ScoringModel!$B$18+Input!V2608*ScoringModel!$B$19+Input!W2608*ScoringModel!$B$20)*0.01,"")</f>
        <v/>
      </c>
      <c r="P2608" s="66" t="str">
        <f>IF(A2608&lt;&gt;"",(Input!X2608*ScoringModel!$B$24+Input!Y2608*ScoringModel!$B$25+Input!Z2608*ScoringModel!$B$26+Input!AA2608*ScoringModel!$B$27+Input!AB2608*ScoringModel!$B$28+Input!AC2608*ScoringModel!$B$29+Input!AD2608*ScoringModel!$B$30)*0.01,"")</f>
        <v/>
      </c>
    </row>
    <row r="2609" spans="1:16" x14ac:dyDescent="0.25">
      <c r="A2609" s="154" t="str">
        <f>IF(Input!A2609&lt;&gt;"",Input!A2609,"")</f>
        <v/>
      </c>
      <c r="B2609" s="154" t="str">
        <f>IF(Input!D2609&lt;&gt;"",CONCATENATE(Input!D2609,", ",Input!C2609),"")</f>
        <v/>
      </c>
      <c r="C2609" s="154" t="str">
        <f>IF(Input!E2609&lt;&gt;"",Input!E2609,"")</f>
        <v/>
      </c>
      <c r="D2609" s="155" t="str">
        <f>IF(Input!F2609&lt;&gt;"",Input!F2609,"")</f>
        <v/>
      </c>
      <c r="E2609" s="154" t="str">
        <f>IF(Input!I2609&lt;&gt;"",CONCATENATE(Input!I2609,", ",LEFT(Input!H2609,1)),"")</f>
        <v/>
      </c>
      <c r="F2609" s="156"/>
      <c r="G2609" s="157" t="str">
        <f t="shared" si="40"/>
        <v/>
      </c>
      <c r="H2609" s="154" t="str">
        <f>IF(A2609&lt;&gt;"",VLOOKUP(G2609,ScoreRanges!$C$4:$E$8,3),"")</f>
        <v/>
      </c>
      <c r="I2609" s="156"/>
      <c r="J2609" s="129" t="str">
        <f>IF(AND(ConversionTable!$F$2&lt;&gt;"",A2609&lt;&gt;""),VLOOKUP(G2609,ConversionTable!B$2:D$402,3),"")</f>
        <v/>
      </c>
      <c r="K2609" s="66" t="str">
        <f>IF(AND(ConversionTable!$F$2&lt;&gt;"",A2609&lt;&gt;""),VLOOKUP(J2609,ConversionTable!I$4:K$7,3),"")</f>
        <v/>
      </c>
      <c r="M2609" s="66" t="str">
        <f>IF(A2609&lt;&gt;"",(Input!AE2609*ScoringModel!$B$11+Input!AF2609*ScoringModel!$B$21+Input!AG2609*ScoringModel!$B$31)*0.01,"")</f>
        <v/>
      </c>
      <c r="N2609" s="66" t="str">
        <f>IF(A2609&lt;&gt;"",(Input!J2609*ScoringModel!$B$4+Input!K2609*ScoringModel!$B$5+Input!L2609*ScoringModel!$B$6+Input!M2609*ScoringModel!$B$7+Input!N2609*ScoringModel!$B$8+Input!O2609*ScoringModel!$B$9+Input!P2609*ScoringModel!$B$10)*0.01,"")</f>
        <v/>
      </c>
      <c r="O2609" s="66" t="str">
        <f>IF(A2609&lt;&gt;"",(Input!Q2609*ScoringModel!$B$14+Input!R2609*ScoringModel!$B$15+Input!S2609*ScoringModel!$B$16+Input!T2609*ScoringModel!$B$17+Input!U2609*ScoringModel!$B$18+Input!V2609*ScoringModel!$B$19+Input!W2609*ScoringModel!$B$20)*0.01,"")</f>
        <v/>
      </c>
      <c r="P2609" s="66" t="str">
        <f>IF(A2609&lt;&gt;"",(Input!X2609*ScoringModel!$B$24+Input!Y2609*ScoringModel!$B$25+Input!Z2609*ScoringModel!$B$26+Input!AA2609*ScoringModel!$B$27+Input!AB2609*ScoringModel!$B$28+Input!AC2609*ScoringModel!$B$29+Input!AD2609*ScoringModel!$B$30)*0.01,"")</f>
        <v/>
      </c>
    </row>
    <row r="2610" spans="1:16" x14ac:dyDescent="0.25">
      <c r="A2610" s="154" t="str">
        <f>IF(Input!A2610&lt;&gt;"",Input!A2610,"")</f>
        <v/>
      </c>
      <c r="B2610" s="154" t="str">
        <f>IF(Input!D2610&lt;&gt;"",CONCATENATE(Input!D2610,", ",Input!C2610),"")</f>
        <v/>
      </c>
      <c r="C2610" s="154" t="str">
        <f>IF(Input!E2610&lt;&gt;"",Input!E2610,"")</f>
        <v/>
      </c>
      <c r="D2610" s="155" t="str">
        <f>IF(Input!F2610&lt;&gt;"",Input!F2610,"")</f>
        <v/>
      </c>
      <c r="E2610" s="154" t="str">
        <f>IF(Input!I2610&lt;&gt;"",CONCATENATE(Input!I2610,", ",LEFT(Input!H2610,1)),"")</f>
        <v/>
      </c>
      <c r="F2610" s="156"/>
      <c r="G2610" s="157" t="str">
        <f t="shared" si="40"/>
        <v/>
      </c>
      <c r="H2610" s="154" t="str">
        <f>IF(A2610&lt;&gt;"",VLOOKUP(G2610,ScoreRanges!$C$4:$E$8,3),"")</f>
        <v/>
      </c>
      <c r="I2610" s="156"/>
      <c r="J2610" s="129" t="str">
        <f>IF(AND(ConversionTable!$F$2&lt;&gt;"",A2610&lt;&gt;""),VLOOKUP(G2610,ConversionTable!B$2:D$402,3),"")</f>
        <v/>
      </c>
      <c r="K2610" s="66" t="str">
        <f>IF(AND(ConversionTable!$F$2&lt;&gt;"",A2610&lt;&gt;""),VLOOKUP(J2610,ConversionTable!I$4:K$7,3),"")</f>
        <v/>
      </c>
      <c r="M2610" s="66" t="str">
        <f>IF(A2610&lt;&gt;"",(Input!AE2610*ScoringModel!$B$11+Input!AF2610*ScoringModel!$B$21+Input!AG2610*ScoringModel!$B$31)*0.01,"")</f>
        <v/>
      </c>
      <c r="N2610" s="66" t="str">
        <f>IF(A2610&lt;&gt;"",(Input!J2610*ScoringModel!$B$4+Input!K2610*ScoringModel!$B$5+Input!L2610*ScoringModel!$B$6+Input!M2610*ScoringModel!$B$7+Input!N2610*ScoringModel!$B$8+Input!O2610*ScoringModel!$B$9+Input!P2610*ScoringModel!$B$10)*0.01,"")</f>
        <v/>
      </c>
      <c r="O2610" s="66" t="str">
        <f>IF(A2610&lt;&gt;"",(Input!Q2610*ScoringModel!$B$14+Input!R2610*ScoringModel!$B$15+Input!S2610*ScoringModel!$B$16+Input!T2610*ScoringModel!$B$17+Input!U2610*ScoringModel!$B$18+Input!V2610*ScoringModel!$B$19+Input!W2610*ScoringModel!$B$20)*0.01,"")</f>
        <v/>
      </c>
      <c r="P2610" s="66" t="str">
        <f>IF(A2610&lt;&gt;"",(Input!X2610*ScoringModel!$B$24+Input!Y2610*ScoringModel!$B$25+Input!Z2610*ScoringModel!$B$26+Input!AA2610*ScoringModel!$B$27+Input!AB2610*ScoringModel!$B$28+Input!AC2610*ScoringModel!$B$29+Input!AD2610*ScoringModel!$B$30)*0.01,"")</f>
        <v/>
      </c>
    </row>
    <row r="2611" spans="1:16" x14ac:dyDescent="0.25">
      <c r="A2611" s="154" t="str">
        <f>IF(Input!A2611&lt;&gt;"",Input!A2611,"")</f>
        <v/>
      </c>
      <c r="B2611" s="154" t="str">
        <f>IF(Input!D2611&lt;&gt;"",CONCATENATE(Input!D2611,", ",Input!C2611),"")</f>
        <v/>
      </c>
      <c r="C2611" s="154" t="str">
        <f>IF(Input!E2611&lt;&gt;"",Input!E2611,"")</f>
        <v/>
      </c>
      <c r="D2611" s="155" t="str">
        <f>IF(Input!F2611&lt;&gt;"",Input!F2611,"")</f>
        <v/>
      </c>
      <c r="E2611" s="154" t="str">
        <f>IF(Input!I2611&lt;&gt;"",CONCATENATE(Input!I2611,", ",LEFT(Input!H2611,1)),"")</f>
        <v/>
      </c>
      <c r="F2611" s="156"/>
      <c r="G2611" s="157" t="str">
        <f t="shared" si="40"/>
        <v/>
      </c>
      <c r="H2611" s="154" t="str">
        <f>IF(A2611&lt;&gt;"",VLOOKUP(G2611,ScoreRanges!$C$4:$E$8,3),"")</f>
        <v/>
      </c>
      <c r="I2611" s="156"/>
      <c r="J2611" s="129" t="str">
        <f>IF(AND(ConversionTable!$F$2&lt;&gt;"",A2611&lt;&gt;""),VLOOKUP(G2611,ConversionTable!B$2:D$402,3),"")</f>
        <v/>
      </c>
      <c r="K2611" s="66" t="str">
        <f>IF(AND(ConversionTable!$F$2&lt;&gt;"",A2611&lt;&gt;""),VLOOKUP(J2611,ConversionTable!I$4:K$7,3),"")</f>
        <v/>
      </c>
      <c r="M2611" s="66" t="str">
        <f>IF(A2611&lt;&gt;"",(Input!AE2611*ScoringModel!$B$11+Input!AF2611*ScoringModel!$B$21+Input!AG2611*ScoringModel!$B$31)*0.01,"")</f>
        <v/>
      </c>
      <c r="N2611" s="66" t="str">
        <f>IF(A2611&lt;&gt;"",(Input!J2611*ScoringModel!$B$4+Input!K2611*ScoringModel!$B$5+Input!L2611*ScoringModel!$B$6+Input!M2611*ScoringModel!$B$7+Input!N2611*ScoringModel!$B$8+Input!O2611*ScoringModel!$B$9+Input!P2611*ScoringModel!$B$10)*0.01,"")</f>
        <v/>
      </c>
      <c r="O2611" s="66" t="str">
        <f>IF(A2611&lt;&gt;"",(Input!Q2611*ScoringModel!$B$14+Input!R2611*ScoringModel!$B$15+Input!S2611*ScoringModel!$B$16+Input!T2611*ScoringModel!$B$17+Input!U2611*ScoringModel!$B$18+Input!V2611*ScoringModel!$B$19+Input!W2611*ScoringModel!$B$20)*0.01,"")</f>
        <v/>
      </c>
      <c r="P2611" s="66" t="str">
        <f>IF(A2611&lt;&gt;"",(Input!X2611*ScoringModel!$B$24+Input!Y2611*ScoringModel!$B$25+Input!Z2611*ScoringModel!$B$26+Input!AA2611*ScoringModel!$B$27+Input!AB2611*ScoringModel!$B$28+Input!AC2611*ScoringModel!$B$29+Input!AD2611*ScoringModel!$B$30)*0.01,"")</f>
        <v/>
      </c>
    </row>
    <row r="2612" spans="1:16" x14ac:dyDescent="0.25">
      <c r="A2612" s="154" t="str">
        <f>IF(Input!A2612&lt;&gt;"",Input!A2612,"")</f>
        <v/>
      </c>
      <c r="B2612" s="154" t="str">
        <f>IF(Input!D2612&lt;&gt;"",CONCATENATE(Input!D2612,", ",Input!C2612),"")</f>
        <v/>
      </c>
      <c r="C2612" s="154" t="str">
        <f>IF(Input!E2612&lt;&gt;"",Input!E2612,"")</f>
        <v/>
      </c>
      <c r="D2612" s="155" t="str">
        <f>IF(Input!F2612&lt;&gt;"",Input!F2612,"")</f>
        <v/>
      </c>
      <c r="E2612" s="154" t="str">
        <f>IF(Input!I2612&lt;&gt;"",CONCATENATE(Input!I2612,", ",LEFT(Input!H2612,1)),"")</f>
        <v/>
      </c>
      <c r="F2612" s="156"/>
      <c r="G2612" s="157" t="str">
        <f t="shared" si="40"/>
        <v/>
      </c>
      <c r="H2612" s="154" t="str">
        <f>IF(A2612&lt;&gt;"",VLOOKUP(G2612,ScoreRanges!$C$4:$E$8,3),"")</f>
        <v/>
      </c>
      <c r="I2612" s="156"/>
      <c r="J2612" s="129" t="str">
        <f>IF(AND(ConversionTable!$F$2&lt;&gt;"",A2612&lt;&gt;""),VLOOKUP(G2612,ConversionTable!B$2:D$402,3),"")</f>
        <v/>
      </c>
      <c r="K2612" s="66" t="str">
        <f>IF(AND(ConversionTable!$F$2&lt;&gt;"",A2612&lt;&gt;""),VLOOKUP(J2612,ConversionTable!I$4:K$7,3),"")</f>
        <v/>
      </c>
      <c r="M2612" s="66" t="str">
        <f>IF(A2612&lt;&gt;"",(Input!AE2612*ScoringModel!$B$11+Input!AF2612*ScoringModel!$B$21+Input!AG2612*ScoringModel!$B$31)*0.01,"")</f>
        <v/>
      </c>
      <c r="N2612" s="66" t="str">
        <f>IF(A2612&lt;&gt;"",(Input!J2612*ScoringModel!$B$4+Input!K2612*ScoringModel!$B$5+Input!L2612*ScoringModel!$B$6+Input!M2612*ScoringModel!$B$7+Input!N2612*ScoringModel!$B$8+Input!O2612*ScoringModel!$B$9+Input!P2612*ScoringModel!$B$10)*0.01,"")</f>
        <v/>
      </c>
      <c r="O2612" s="66" t="str">
        <f>IF(A2612&lt;&gt;"",(Input!Q2612*ScoringModel!$B$14+Input!R2612*ScoringModel!$B$15+Input!S2612*ScoringModel!$B$16+Input!T2612*ScoringModel!$B$17+Input!U2612*ScoringModel!$B$18+Input!V2612*ScoringModel!$B$19+Input!W2612*ScoringModel!$B$20)*0.01,"")</f>
        <v/>
      </c>
      <c r="P2612" s="66" t="str">
        <f>IF(A2612&lt;&gt;"",(Input!X2612*ScoringModel!$B$24+Input!Y2612*ScoringModel!$B$25+Input!Z2612*ScoringModel!$B$26+Input!AA2612*ScoringModel!$B$27+Input!AB2612*ScoringModel!$B$28+Input!AC2612*ScoringModel!$B$29+Input!AD2612*ScoringModel!$B$30)*0.01,"")</f>
        <v/>
      </c>
    </row>
    <row r="2613" spans="1:16" x14ac:dyDescent="0.25">
      <c r="A2613" s="154" t="str">
        <f>IF(Input!A2613&lt;&gt;"",Input!A2613,"")</f>
        <v/>
      </c>
      <c r="B2613" s="154" t="str">
        <f>IF(Input!D2613&lt;&gt;"",CONCATENATE(Input!D2613,", ",Input!C2613),"")</f>
        <v/>
      </c>
      <c r="C2613" s="154" t="str">
        <f>IF(Input!E2613&lt;&gt;"",Input!E2613,"")</f>
        <v/>
      </c>
      <c r="D2613" s="155" t="str">
        <f>IF(Input!F2613&lt;&gt;"",Input!F2613,"")</f>
        <v/>
      </c>
      <c r="E2613" s="154" t="str">
        <f>IF(Input!I2613&lt;&gt;"",CONCATENATE(Input!I2613,", ",LEFT(Input!H2613,1)),"")</f>
        <v/>
      </c>
      <c r="F2613" s="156"/>
      <c r="G2613" s="157" t="str">
        <f t="shared" si="40"/>
        <v/>
      </c>
      <c r="H2613" s="154" t="str">
        <f>IF(A2613&lt;&gt;"",VLOOKUP(G2613,ScoreRanges!$C$4:$E$8,3),"")</f>
        <v/>
      </c>
      <c r="I2613" s="156"/>
      <c r="J2613" s="129" t="str">
        <f>IF(AND(ConversionTable!$F$2&lt;&gt;"",A2613&lt;&gt;""),VLOOKUP(G2613,ConversionTable!B$2:D$402,3),"")</f>
        <v/>
      </c>
      <c r="K2613" s="66" t="str">
        <f>IF(AND(ConversionTable!$F$2&lt;&gt;"",A2613&lt;&gt;""),VLOOKUP(J2613,ConversionTable!I$4:K$7,3),"")</f>
        <v/>
      </c>
      <c r="M2613" s="66" t="str">
        <f>IF(A2613&lt;&gt;"",(Input!AE2613*ScoringModel!$B$11+Input!AF2613*ScoringModel!$B$21+Input!AG2613*ScoringModel!$B$31)*0.01,"")</f>
        <v/>
      </c>
      <c r="N2613" s="66" t="str">
        <f>IF(A2613&lt;&gt;"",(Input!J2613*ScoringModel!$B$4+Input!K2613*ScoringModel!$B$5+Input!L2613*ScoringModel!$B$6+Input!M2613*ScoringModel!$B$7+Input!N2613*ScoringModel!$B$8+Input!O2613*ScoringModel!$B$9+Input!P2613*ScoringModel!$B$10)*0.01,"")</f>
        <v/>
      </c>
      <c r="O2613" s="66" t="str">
        <f>IF(A2613&lt;&gt;"",(Input!Q2613*ScoringModel!$B$14+Input!R2613*ScoringModel!$B$15+Input!S2613*ScoringModel!$B$16+Input!T2613*ScoringModel!$B$17+Input!U2613*ScoringModel!$B$18+Input!V2613*ScoringModel!$B$19+Input!W2613*ScoringModel!$B$20)*0.01,"")</f>
        <v/>
      </c>
      <c r="P2613" s="66" t="str">
        <f>IF(A2613&lt;&gt;"",(Input!X2613*ScoringModel!$B$24+Input!Y2613*ScoringModel!$B$25+Input!Z2613*ScoringModel!$B$26+Input!AA2613*ScoringModel!$B$27+Input!AB2613*ScoringModel!$B$28+Input!AC2613*ScoringModel!$B$29+Input!AD2613*ScoringModel!$B$30)*0.01,"")</f>
        <v/>
      </c>
    </row>
    <row r="2614" spans="1:16" x14ac:dyDescent="0.25">
      <c r="A2614" s="154" t="str">
        <f>IF(Input!A2614&lt;&gt;"",Input!A2614,"")</f>
        <v/>
      </c>
      <c r="B2614" s="154" t="str">
        <f>IF(Input!D2614&lt;&gt;"",CONCATENATE(Input!D2614,", ",Input!C2614),"")</f>
        <v/>
      </c>
      <c r="C2614" s="154" t="str">
        <f>IF(Input!E2614&lt;&gt;"",Input!E2614,"")</f>
        <v/>
      </c>
      <c r="D2614" s="155" t="str">
        <f>IF(Input!F2614&lt;&gt;"",Input!F2614,"")</f>
        <v/>
      </c>
      <c r="E2614" s="154" t="str">
        <f>IF(Input!I2614&lt;&gt;"",CONCATENATE(Input!I2614,", ",LEFT(Input!H2614,1)),"")</f>
        <v/>
      </c>
      <c r="F2614" s="156"/>
      <c r="G2614" s="157" t="str">
        <f t="shared" si="40"/>
        <v/>
      </c>
      <c r="H2614" s="154" t="str">
        <f>IF(A2614&lt;&gt;"",VLOOKUP(G2614,ScoreRanges!$C$4:$E$8,3),"")</f>
        <v/>
      </c>
      <c r="I2614" s="156"/>
      <c r="J2614" s="129" t="str">
        <f>IF(AND(ConversionTable!$F$2&lt;&gt;"",A2614&lt;&gt;""),VLOOKUP(G2614,ConversionTable!B$2:D$402,3),"")</f>
        <v/>
      </c>
      <c r="K2614" s="66" t="str">
        <f>IF(AND(ConversionTable!$F$2&lt;&gt;"",A2614&lt;&gt;""),VLOOKUP(J2614,ConversionTable!I$4:K$7,3),"")</f>
        <v/>
      </c>
      <c r="M2614" s="66" t="str">
        <f>IF(A2614&lt;&gt;"",(Input!AE2614*ScoringModel!$B$11+Input!AF2614*ScoringModel!$B$21+Input!AG2614*ScoringModel!$B$31)*0.01,"")</f>
        <v/>
      </c>
      <c r="N2614" s="66" t="str">
        <f>IF(A2614&lt;&gt;"",(Input!J2614*ScoringModel!$B$4+Input!K2614*ScoringModel!$B$5+Input!L2614*ScoringModel!$B$6+Input!M2614*ScoringModel!$B$7+Input!N2614*ScoringModel!$B$8+Input!O2614*ScoringModel!$B$9+Input!P2614*ScoringModel!$B$10)*0.01,"")</f>
        <v/>
      </c>
      <c r="O2614" s="66" t="str">
        <f>IF(A2614&lt;&gt;"",(Input!Q2614*ScoringModel!$B$14+Input!R2614*ScoringModel!$B$15+Input!S2614*ScoringModel!$B$16+Input!T2614*ScoringModel!$B$17+Input!U2614*ScoringModel!$B$18+Input!V2614*ScoringModel!$B$19+Input!W2614*ScoringModel!$B$20)*0.01,"")</f>
        <v/>
      </c>
      <c r="P2614" s="66" t="str">
        <f>IF(A2614&lt;&gt;"",(Input!X2614*ScoringModel!$B$24+Input!Y2614*ScoringModel!$B$25+Input!Z2614*ScoringModel!$B$26+Input!AA2614*ScoringModel!$B$27+Input!AB2614*ScoringModel!$B$28+Input!AC2614*ScoringModel!$B$29+Input!AD2614*ScoringModel!$B$30)*0.01,"")</f>
        <v/>
      </c>
    </row>
    <row r="2615" spans="1:16" x14ac:dyDescent="0.25">
      <c r="A2615" s="154" t="str">
        <f>IF(Input!A2615&lt;&gt;"",Input!A2615,"")</f>
        <v/>
      </c>
      <c r="B2615" s="154" t="str">
        <f>IF(Input!D2615&lt;&gt;"",CONCATENATE(Input!D2615,", ",Input!C2615),"")</f>
        <v/>
      </c>
      <c r="C2615" s="154" t="str">
        <f>IF(Input!E2615&lt;&gt;"",Input!E2615,"")</f>
        <v/>
      </c>
      <c r="D2615" s="155" t="str">
        <f>IF(Input!F2615&lt;&gt;"",Input!F2615,"")</f>
        <v/>
      </c>
      <c r="E2615" s="154" t="str">
        <f>IF(Input!I2615&lt;&gt;"",CONCATENATE(Input!I2615,", ",LEFT(Input!H2615,1)),"")</f>
        <v/>
      </c>
      <c r="F2615" s="156"/>
      <c r="G2615" s="157" t="str">
        <f t="shared" si="40"/>
        <v/>
      </c>
      <c r="H2615" s="154" t="str">
        <f>IF(A2615&lt;&gt;"",VLOOKUP(G2615,ScoreRanges!$C$4:$E$8,3),"")</f>
        <v/>
      </c>
      <c r="I2615" s="156"/>
      <c r="J2615" s="129" t="str">
        <f>IF(AND(ConversionTable!$F$2&lt;&gt;"",A2615&lt;&gt;""),VLOOKUP(G2615,ConversionTable!B$2:D$402,3),"")</f>
        <v/>
      </c>
      <c r="K2615" s="66" t="str">
        <f>IF(AND(ConversionTable!$F$2&lt;&gt;"",A2615&lt;&gt;""),VLOOKUP(J2615,ConversionTable!I$4:K$7,3),"")</f>
        <v/>
      </c>
      <c r="M2615" s="66" t="str">
        <f>IF(A2615&lt;&gt;"",(Input!AE2615*ScoringModel!$B$11+Input!AF2615*ScoringModel!$B$21+Input!AG2615*ScoringModel!$B$31)*0.01,"")</f>
        <v/>
      </c>
      <c r="N2615" s="66" t="str">
        <f>IF(A2615&lt;&gt;"",(Input!J2615*ScoringModel!$B$4+Input!K2615*ScoringModel!$B$5+Input!L2615*ScoringModel!$B$6+Input!M2615*ScoringModel!$B$7+Input!N2615*ScoringModel!$B$8+Input!O2615*ScoringModel!$B$9+Input!P2615*ScoringModel!$B$10)*0.01,"")</f>
        <v/>
      </c>
      <c r="O2615" s="66" t="str">
        <f>IF(A2615&lt;&gt;"",(Input!Q2615*ScoringModel!$B$14+Input!R2615*ScoringModel!$B$15+Input!S2615*ScoringModel!$B$16+Input!T2615*ScoringModel!$B$17+Input!U2615*ScoringModel!$B$18+Input!V2615*ScoringModel!$B$19+Input!W2615*ScoringModel!$B$20)*0.01,"")</f>
        <v/>
      </c>
      <c r="P2615" s="66" t="str">
        <f>IF(A2615&lt;&gt;"",(Input!X2615*ScoringModel!$B$24+Input!Y2615*ScoringModel!$B$25+Input!Z2615*ScoringModel!$B$26+Input!AA2615*ScoringModel!$B$27+Input!AB2615*ScoringModel!$B$28+Input!AC2615*ScoringModel!$B$29+Input!AD2615*ScoringModel!$B$30)*0.01,"")</f>
        <v/>
      </c>
    </row>
    <row r="2616" spans="1:16" x14ac:dyDescent="0.25">
      <c r="A2616" s="154" t="str">
        <f>IF(Input!A2616&lt;&gt;"",Input!A2616,"")</f>
        <v/>
      </c>
      <c r="B2616" s="154" t="str">
        <f>IF(Input!D2616&lt;&gt;"",CONCATENATE(Input!D2616,", ",Input!C2616),"")</f>
        <v/>
      </c>
      <c r="C2616" s="154" t="str">
        <f>IF(Input!E2616&lt;&gt;"",Input!E2616,"")</f>
        <v/>
      </c>
      <c r="D2616" s="155" t="str">
        <f>IF(Input!F2616&lt;&gt;"",Input!F2616,"")</f>
        <v/>
      </c>
      <c r="E2616" s="154" t="str">
        <f>IF(Input!I2616&lt;&gt;"",CONCATENATE(Input!I2616,", ",LEFT(Input!H2616,1)),"")</f>
        <v/>
      </c>
      <c r="F2616" s="156"/>
      <c r="G2616" s="157" t="str">
        <f t="shared" si="40"/>
        <v/>
      </c>
      <c r="H2616" s="154" t="str">
        <f>IF(A2616&lt;&gt;"",VLOOKUP(G2616,ScoreRanges!$C$4:$E$8,3),"")</f>
        <v/>
      </c>
      <c r="I2616" s="156"/>
      <c r="J2616" s="129" t="str">
        <f>IF(AND(ConversionTable!$F$2&lt;&gt;"",A2616&lt;&gt;""),VLOOKUP(G2616,ConversionTable!B$2:D$402,3),"")</f>
        <v/>
      </c>
      <c r="K2616" s="66" t="str">
        <f>IF(AND(ConversionTable!$F$2&lt;&gt;"",A2616&lt;&gt;""),VLOOKUP(J2616,ConversionTable!I$4:K$7,3),"")</f>
        <v/>
      </c>
      <c r="M2616" s="66" t="str">
        <f>IF(A2616&lt;&gt;"",(Input!AE2616*ScoringModel!$B$11+Input!AF2616*ScoringModel!$B$21+Input!AG2616*ScoringModel!$B$31)*0.01,"")</f>
        <v/>
      </c>
      <c r="N2616" s="66" t="str">
        <f>IF(A2616&lt;&gt;"",(Input!J2616*ScoringModel!$B$4+Input!K2616*ScoringModel!$B$5+Input!L2616*ScoringModel!$B$6+Input!M2616*ScoringModel!$B$7+Input!N2616*ScoringModel!$B$8+Input!O2616*ScoringModel!$B$9+Input!P2616*ScoringModel!$B$10)*0.01,"")</f>
        <v/>
      </c>
      <c r="O2616" s="66" t="str">
        <f>IF(A2616&lt;&gt;"",(Input!Q2616*ScoringModel!$B$14+Input!R2616*ScoringModel!$B$15+Input!S2616*ScoringModel!$B$16+Input!T2616*ScoringModel!$B$17+Input!U2616*ScoringModel!$B$18+Input!V2616*ScoringModel!$B$19+Input!W2616*ScoringModel!$B$20)*0.01,"")</f>
        <v/>
      </c>
      <c r="P2616" s="66" t="str">
        <f>IF(A2616&lt;&gt;"",(Input!X2616*ScoringModel!$B$24+Input!Y2616*ScoringModel!$B$25+Input!Z2616*ScoringModel!$B$26+Input!AA2616*ScoringModel!$B$27+Input!AB2616*ScoringModel!$B$28+Input!AC2616*ScoringModel!$B$29+Input!AD2616*ScoringModel!$B$30)*0.01,"")</f>
        <v/>
      </c>
    </row>
    <row r="2617" spans="1:16" x14ac:dyDescent="0.25">
      <c r="A2617" s="154" t="str">
        <f>IF(Input!A2617&lt;&gt;"",Input!A2617,"")</f>
        <v/>
      </c>
      <c r="B2617" s="154" t="str">
        <f>IF(Input!D2617&lt;&gt;"",CONCATENATE(Input!D2617,", ",Input!C2617),"")</f>
        <v/>
      </c>
      <c r="C2617" s="154" t="str">
        <f>IF(Input!E2617&lt;&gt;"",Input!E2617,"")</f>
        <v/>
      </c>
      <c r="D2617" s="155" t="str">
        <f>IF(Input!F2617&lt;&gt;"",Input!F2617,"")</f>
        <v/>
      </c>
      <c r="E2617" s="154" t="str">
        <f>IF(Input!I2617&lt;&gt;"",CONCATENATE(Input!I2617,", ",LEFT(Input!H2617,1)),"")</f>
        <v/>
      </c>
      <c r="F2617" s="156"/>
      <c r="G2617" s="157" t="str">
        <f t="shared" si="40"/>
        <v/>
      </c>
      <c r="H2617" s="154" t="str">
        <f>IF(A2617&lt;&gt;"",VLOOKUP(G2617,ScoreRanges!$C$4:$E$8,3),"")</f>
        <v/>
      </c>
      <c r="I2617" s="156"/>
      <c r="J2617" s="129" t="str">
        <f>IF(AND(ConversionTable!$F$2&lt;&gt;"",A2617&lt;&gt;""),VLOOKUP(G2617,ConversionTable!B$2:D$402,3),"")</f>
        <v/>
      </c>
      <c r="K2617" s="66" t="str">
        <f>IF(AND(ConversionTable!$F$2&lt;&gt;"",A2617&lt;&gt;""),VLOOKUP(J2617,ConversionTable!I$4:K$7,3),"")</f>
        <v/>
      </c>
      <c r="M2617" s="66" t="str">
        <f>IF(A2617&lt;&gt;"",(Input!AE2617*ScoringModel!$B$11+Input!AF2617*ScoringModel!$B$21+Input!AG2617*ScoringModel!$B$31)*0.01,"")</f>
        <v/>
      </c>
      <c r="N2617" s="66" t="str">
        <f>IF(A2617&lt;&gt;"",(Input!J2617*ScoringModel!$B$4+Input!K2617*ScoringModel!$B$5+Input!L2617*ScoringModel!$B$6+Input!M2617*ScoringModel!$B$7+Input!N2617*ScoringModel!$B$8+Input!O2617*ScoringModel!$B$9+Input!P2617*ScoringModel!$B$10)*0.01,"")</f>
        <v/>
      </c>
      <c r="O2617" s="66" t="str">
        <f>IF(A2617&lt;&gt;"",(Input!Q2617*ScoringModel!$B$14+Input!R2617*ScoringModel!$B$15+Input!S2617*ScoringModel!$B$16+Input!T2617*ScoringModel!$B$17+Input!U2617*ScoringModel!$B$18+Input!V2617*ScoringModel!$B$19+Input!W2617*ScoringModel!$B$20)*0.01,"")</f>
        <v/>
      </c>
      <c r="P2617" s="66" t="str">
        <f>IF(A2617&lt;&gt;"",(Input!X2617*ScoringModel!$B$24+Input!Y2617*ScoringModel!$B$25+Input!Z2617*ScoringModel!$B$26+Input!AA2617*ScoringModel!$B$27+Input!AB2617*ScoringModel!$B$28+Input!AC2617*ScoringModel!$B$29+Input!AD2617*ScoringModel!$B$30)*0.01,"")</f>
        <v/>
      </c>
    </row>
    <row r="2618" spans="1:16" x14ac:dyDescent="0.25">
      <c r="A2618" s="154" t="str">
        <f>IF(Input!A2618&lt;&gt;"",Input!A2618,"")</f>
        <v/>
      </c>
      <c r="B2618" s="154" t="str">
        <f>IF(Input!D2618&lt;&gt;"",CONCATENATE(Input!D2618,", ",Input!C2618),"")</f>
        <v/>
      </c>
      <c r="C2618" s="154" t="str">
        <f>IF(Input!E2618&lt;&gt;"",Input!E2618,"")</f>
        <v/>
      </c>
      <c r="D2618" s="155" t="str">
        <f>IF(Input!F2618&lt;&gt;"",Input!F2618,"")</f>
        <v/>
      </c>
      <c r="E2618" s="154" t="str">
        <f>IF(Input!I2618&lt;&gt;"",CONCATENATE(Input!I2618,", ",LEFT(Input!H2618,1)),"")</f>
        <v/>
      </c>
      <c r="F2618" s="156"/>
      <c r="G2618" s="157" t="str">
        <f t="shared" si="40"/>
        <v/>
      </c>
      <c r="H2618" s="154" t="str">
        <f>IF(A2618&lt;&gt;"",VLOOKUP(G2618,ScoreRanges!$C$4:$E$8,3),"")</f>
        <v/>
      </c>
      <c r="I2618" s="156"/>
      <c r="J2618" s="129" t="str">
        <f>IF(AND(ConversionTable!$F$2&lt;&gt;"",A2618&lt;&gt;""),VLOOKUP(G2618,ConversionTable!B$2:D$402,3),"")</f>
        <v/>
      </c>
      <c r="K2618" s="66" t="str">
        <f>IF(AND(ConversionTable!$F$2&lt;&gt;"",A2618&lt;&gt;""),VLOOKUP(J2618,ConversionTable!I$4:K$7,3),"")</f>
        <v/>
      </c>
      <c r="M2618" s="66" t="str">
        <f>IF(A2618&lt;&gt;"",(Input!AE2618*ScoringModel!$B$11+Input!AF2618*ScoringModel!$B$21+Input!AG2618*ScoringModel!$B$31)*0.01,"")</f>
        <v/>
      </c>
      <c r="N2618" s="66" t="str">
        <f>IF(A2618&lt;&gt;"",(Input!J2618*ScoringModel!$B$4+Input!K2618*ScoringModel!$B$5+Input!L2618*ScoringModel!$B$6+Input!M2618*ScoringModel!$B$7+Input!N2618*ScoringModel!$B$8+Input!O2618*ScoringModel!$B$9+Input!P2618*ScoringModel!$B$10)*0.01,"")</f>
        <v/>
      </c>
      <c r="O2618" s="66" t="str">
        <f>IF(A2618&lt;&gt;"",(Input!Q2618*ScoringModel!$B$14+Input!R2618*ScoringModel!$B$15+Input!S2618*ScoringModel!$B$16+Input!T2618*ScoringModel!$B$17+Input!U2618*ScoringModel!$B$18+Input!V2618*ScoringModel!$B$19+Input!W2618*ScoringModel!$B$20)*0.01,"")</f>
        <v/>
      </c>
      <c r="P2618" s="66" t="str">
        <f>IF(A2618&lt;&gt;"",(Input!X2618*ScoringModel!$B$24+Input!Y2618*ScoringModel!$B$25+Input!Z2618*ScoringModel!$B$26+Input!AA2618*ScoringModel!$B$27+Input!AB2618*ScoringModel!$B$28+Input!AC2618*ScoringModel!$B$29+Input!AD2618*ScoringModel!$B$30)*0.01,"")</f>
        <v/>
      </c>
    </row>
    <row r="2619" spans="1:16" x14ac:dyDescent="0.25">
      <c r="A2619" s="154" t="str">
        <f>IF(Input!A2619&lt;&gt;"",Input!A2619,"")</f>
        <v/>
      </c>
      <c r="B2619" s="154" t="str">
        <f>IF(Input!D2619&lt;&gt;"",CONCATENATE(Input!D2619,", ",Input!C2619),"")</f>
        <v/>
      </c>
      <c r="C2619" s="154" t="str">
        <f>IF(Input!E2619&lt;&gt;"",Input!E2619,"")</f>
        <v/>
      </c>
      <c r="D2619" s="155" t="str">
        <f>IF(Input!F2619&lt;&gt;"",Input!F2619,"")</f>
        <v/>
      </c>
      <c r="E2619" s="154" t="str">
        <f>IF(Input!I2619&lt;&gt;"",CONCATENATE(Input!I2619,", ",LEFT(Input!H2619,1)),"")</f>
        <v/>
      </c>
      <c r="F2619" s="156"/>
      <c r="G2619" s="157" t="str">
        <f t="shared" si="40"/>
        <v/>
      </c>
      <c r="H2619" s="154" t="str">
        <f>IF(A2619&lt;&gt;"",VLOOKUP(G2619,ScoreRanges!$C$4:$E$8,3),"")</f>
        <v/>
      </c>
      <c r="I2619" s="156"/>
      <c r="J2619" s="129" t="str">
        <f>IF(AND(ConversionTable!$F$2&lt;&gt;"",A2619&lt;&gt;""),VLOOKUP(G2619,ConversionTable!B$2:D$402,3),"")</f>
        <v/>
      </c>
      <c r="K2619" s="66" t="str">
        <f>IF(AND(ConversionTable!$F$2&lt;&gt;"",A2619&lt;&gt;""),VLOOKUP(J2619,ConversionTable!I$4:K$7,3),"")</f>
        <v/>
      </c>
      <c r="M2619" s="66" t="str">
        <f>IF(A2619&lt;&gt;"",(Input!AE2619*ScoringModel!$B$11+Input!AF2619*ScoringModel!$B$21+Input!AG2619*ScoringModel!$B$31)*0.01,"")</f>
        <v/>
      </c>
      <c r="N2619" s="66" t="str">
        <f>IF(A2619&lt;&gt;"",(Input!J2619*ScoringModel!$B$4+Input!K2619*ScoringModel!$B$5+Input!L2619*ScoringModel!$B$6+Input!M2619*ScoringModel!$B$7+Input!N2619*ScoringModel!$B$8+Input!O2619*ScoringModel!$B$9+Input!P2619*ScoringModel!$B$10)*0.01,"")</f>
        <v/>
      </c>
      <c r="O2619" s="66" t="str">
        <f>IF(A2619&lt;&gt;"",(Input!Q2619*ScoringModel!$B$14+Input!R2619*ScoringModel!$B$15+Input!S2619*ScoringModel!$B$16+Input!T2619*ScoringModel!$B$17+Input!U2619*ScoringModel!$B$18+Input!V2619*ScoringModel!$B$19+Input!W2619*ScoringModel!$B$20)*0.01,"")</f>
        <v/>
      </c>
      <c r="P2619" s="66" t="str">
        <f>IF(A2619&lt;&gt;"",(Input!X2619*ScoringModel!$B$24+Input!Y2619*ScoringModel!$B$25+Input!Z2619*ScoringModel!$B$26+Input!AA2619*ScoringModel!$B$27+Input!AB2619*ScoringModel!$B$28+Input!AC2619*ScoringModel!$B$29+Input!AD2619*ScoringModel!$B$30)*0.01,"")</f>
        <v/>
      </c>
    </row>
    <row r="2620" spans="1:16" x14ac:dyDescent="0.25">
      <c r="A2620" s="154" t="str">
        <f>IF(Input!A2620&lt;&gt;"",Input!A2620,"")</f>
        <v/>
      </c>
      <c r="B2620" s="154" t="str">
        <f>IF(Input!D2620&lt;&gt;"",CONCATENATE(Input!D2620,", ",Input!C2620),"")</f>
        <v/>
      </c>
      <c r="C2620" s="154" t="str">
        <f>IF(Input!E2620&lt;&gt;"",Input!E2620,"")</f>
        <v/>
      </c>
      <c r="D2620" s="155" t="str">
        <f>IF(Input!F2620&lt;&gt;"",Input!F2620,"")</f>
        <v/>
      </c>
      <c r="E2620" s="154" t="str">
        <f>IF(Input!I2620&lt;&gt;"",CONCATENATE(Input!I2620,", ",LEFT(Input!H2620,1)),"")</f>
        <v/>
      </c>
      <c r="F2620" s="156"/>
      <c r="G2620" s="157" t="str">
        <f t="shared" si="40"/>
        <v/>
      </c>
      <c r="H2620" s="154" t="str">
        <f>IF(A2620&lt;&gt;"",VLOOKUP(G2620,ScoreRanges!$C$4:$E$8,3),"")</f>
        <v/>
      </c>
      <c r="I2620" s="156"/>
      <c r="J2620" s="129" t="str">
        <f>IF(AND(ConversionTable!$F$2&lt;&gt;"",A2620&lt;&gt;""),VLOOKUP(G2620,ConversionTable!B$2:D$402,3),"")</f>
        <v/>
      </c>
      <c r="K2620" s="66" t="str">
        <f>IF(AND(ConversionTable!$F$2&lt;&gt;"",A2620&lt;&gt;""),VLOOKUP(J2620,ConversionTable!I$4:K$7,3),"")</f>
        <v/>
      </c>
      <c r="M2620" s="66" t="str">
        <f>IF(A2620&lt;&gt;"",(Input!AE2620*ScoringModel!$B$11+Input!AF2620*ScoringModel!$B$21+Input!AG2620*ScoringModel!$B$31)*0.01,"")</f>
        <v/>
      </c>
      <c r="N2620" s="66" t="str">
        <f>IF(A2620&lt;&gt;"",(Input!J2620*ScoringModel!$B$4+Input!K2620*ScoringModel!$B$5+Input!L2620*ScoringModel!$B$6+Input!M2620*ScoringModel!$B$7+Input!N2620*ScoringModel!$B$8+Input!O2620*ScoringModel!$B$9+Input!P2620*ScoringModel!$B$10)*0.01,"")</f>
        <v/>
      </c>
      <c r="O2620" s="66" t="str">
        <f>IF(A2620&lt;&gt;"",(Input!Q2620*ScoringModel!$B$14+Input!R2620*ScoringModel!$B$15+Input!S2620*ScoringModel!$B$16+Input!T2620*ScoringModel!$B$17+Input!U2620*ScoringModel!$B$18+Input!V2620*ScoringModel!$B$19+Input!W2620*ScoringModel!$B$20)*0.01,"")</f>
        <v/>
      </c>
      <c r="P2620" s="66" t="str">
        <f>IF(A2620&lt;&gt;"",(Input!X2620*ScoringModel!$B$24+Input!Y2620*ScoringModel!$B$25+Input!Z2620*ScoringModel!$B$26+Input!AA2620*ScoringModel!$B$27+Input!AB2620*ScoringModel!$B$28+Input!AC2620*ScoringModel!$B$29+Input!AD2620*ScoringModel!$B$30)*0.01,"")</f>
        <v/>
      </c>
    </row>
    <row r="2621" spans="1:16" x14ac:dyDescent="0.25">
      <c r="A2621" s="154" t="str">
        <f>IF(Input!A2621&lt;&gt;"",Input!A2621,"")</f>
        <v/>
      </c>
      <c r="B2621" s="154" t="str">
        <f>IF(Input!D2621&lt;&gt;"",CONCATENATE(Input!D2621,", ",Input!C2621),"")</f>
        <v/>
      </c>
      <c r="C2621" s="154" t="str">
        <f>IF(Input!E2621&lt;&gt;"",Input!E2621,"")</f>
        <v/>
      </c>
      <c r="D2621" s="155" t="str">
        <f>IF(Input!F2621&lt;&gt;"",Input!F2621,"")</f>
        <v/>
      </c>
      <c r="E2621" s="154" t="str">
        <f>IF(Input!I2621&lt;&gt;"",CONCATENATE(Input!I2621,", ",LEFT(Input!H2621,1)),"")</f>
        <v/>
      </c>
      <c r="F2621" s="156"/>
      <c r="G2621" s="157" t="str">
        <f t="shared" si="40"/>
        <v/>
      </c>
      <c r="H2621" s="154" t="str">
        <f>IF(A2621&lt;&gt;"",VLOOKUP(G2621,ScoreRanges!$C$4:$E$8,3),"")</f>
        <v/>
      </c>
      <c r="I2621" s="156"/>
      <c r="J2621" s="129" t="str">
        <f>IF(AND(ConversionTable!$F$2&lt;&gt;"",A2621&lt;&gt;""),VLOOKUP(G2621,ConversionTable!B$2:D$402,3),"")</f>
        <v/>
      </c>
      <c r="K2621" s="66" t="str">
        <f>IF(AND(ConversionTable!$F$2&lt;&gt;"",A2621&lt;&gt;""),VLOOKUP(J2621,ConversionTable!I$4:K$7,3),"")</f>
        <v/>
      </c>
      <c r="M2621" s="66" t="str">
        <f>IF(A2621&lt;&gt;"",(Input!AE2621*ScoringModel!$B$11+Input!AF2621*ScoringModel!$B$21+Input!AG2621*ScoringModel!$B$31)*0.01,"")</f>
        <v/>
      </c>
      <c r="N2621" s="66" t="str">
        <f>IF(A2621&lt;&gt;"",(Input!J2621*ScoringModel!$B$4+Input!K2621*ScoringModel!$B$5+Input!L2621*ScoringModel!$B$6+Input!M2621*ScoringModel!$B$7+Input!N2621*ScoringModel!$B$8+Input!O2621*ScoringModel!$B$9+Input!P2621*ScoringModel!$B$10)*0.01,"")</f>
        <v/>
      </c>
      <c r="O2621" s="66" t="str">
        <f>IF(A2621&lt;&gt;"",(Input!Q2621*ScoringModel!$B$14+Input!R2621*ScoringModel!$B$15+Input!S2621*ScoringModel!$B$16+Input!T2621*ScoringModel!$B$17+Input!U2621*ScoringModel!$B$18+Input!V2621*ScoringModel!$B$19+Input!W2621*ScoringModel!$B$20)*0.01,"")</f>
        <v/>
      </c>
      <c r="P2621" s="66" t="str">
        <f>IF(A2621&lt;&gt;"",(Input!X2621*ScoringModel!$B$24+Input!Y2621*ScoringModel!$B$25+Input!Z2621*ScoringModel!$B$26+Input!AA2621*ScoringModel!$B$27+Input!AB2621*ScoringModel!$B$28+Input!AC2621*ScoringModel!$B$29+Input!AD2621*ScoringModel!$B$30)*0.01,"")</f>
        <v/>
      </c>
    </row>
    <row r="2622" spans="1:16" x14ac:dyDescent="0.25">
      <c r="A2622" s="154" t="str">
        <f>IF(Input!A2622&lt;&gt;"",Input!A2622,"")</f>
        <v/>
      </c>
      <c r="B2622" s="154" t="str">
        <f>IF(Input!D2622&lt;&gt;"",CONCATENATE(Input!D2622,", ",Input!C2622),"")</f>
        <v/>
      </c>
      <c r="C2622" s="154" t="str">
        <f>IF(Input!E2622&lt;&gt;"",Input!E2622,"")</f>
        <v/>
      </c>
      <c r="D2622" s="155" t="str">
        <f>IF(Input!F2622&lt;&gt;"",Input!F2622,"")</f>
        <v/>
      </c>
      <c r="E2622" s="154" t="str">
        <f>IF(Input!I2622&lt;&gt;"",CONCATENATE(Input!I2622,", ",LEFT(Input!H2622,1)),"")</f>
        <v/>
      </c>
      <c r="F2622" s="156"/>
      <c r="G2622" s="157" t="str">
        <f t="shared" si="40"/>
        <v/>
      </c>
      <c r="H2622" s="154" t="str">
        <f>IF(A2622&lt;&gt;"",VLOOKUP(G2622,ScoreRanges!$C$4:$E$8,3),"")</f>
        <v/>
      </c>
      <c r="I2622" s="156"/>
      <c r="J2622" s="129" t="str">
        <f>IF(AND(ConversionTable!$F$2&lt;&gt;"",A2622&lt;&gt;""),VLOOKUP(G2622,ConversionTable!B$2:D$402,3),"")</f>
        <v/>
      </c>
      <c r="K2622" s="66" t="str">
        <f>IF(AND(ConversionTable!$F$2&lt;&gt;"",A2622&lt;&gt;""),VLOOKUP(J2622,ConversionTable!I$4:K$7,3),"")</f>
        <v/>
      </c>
      <c r="M2622" s="66" t="str">
        <f>IF(A2622&lt;&gt;"",(Input!AE2622*ScoringModel!$B$11+Input!AF2622*ScoringModel!$B$21+Input!AG2622*ScoringModel!$B$31)*0.01,"")</f>
        <v/>
      </c>
      <c r="N2622" s="66" t="str">
        <f>IF(A2622&lt;&gt;"",(Input!J2622*ScoringModel!$B$4+Input!K2622*ScoringModel!$B$5+Input!L2622*ScoringModel!$B$6+Input!M2622*ScoringModel!$B$7+Input!N2622*ScoringModel!$B$8+Input!O2622*ScoringModel!$B$9+Input!P2622*ScoringModel!$B$10)*0.01,"")</f>
        <v/>
      </c>
      <c r="O2622" s="66" t="str">
        <f>IF(A2622&lt;&gt;"",(Input!Q2622*ScoringModel!$B$14+Input!R2622*ScoringModel!$B$15+Input!S2622*ScoringModel!$B$16+Input!T2622*ScoringModel!$B$17+Input!U2622*ScoringModel!$B$18+Input!V2622*ScoringModel!$B$19+Input!W2622*ScoringModel!$B$20)*0.01,"")</f>
        <v/>
      </c>
      <c r="P2622" s="66" t="str">
        <f>IF(A2622&lt;&gt;"",(Input!X2622*ScoringModel!$B$24+Input!Y2622*ScoringModel!$B$25+Input!Z2622*ScoringModel!$B$26+Input!AA2622*ScoringModel!$B$27+Input!AB2622*ScoringModel!$B$28+Input!AC2622*ScoringModel!$B$29+Input!AD2622*ScoringModel!$B$30)*0.01,"")</f>
        <v/>
      </c>
    </row>
    <row r="2623" spans="1:16" x14ac:dyDescent="0.25">
      <c r="A2623" s="154" t="str">
        <f>IF(Input!A2623&lt;&gt;"",Input!A2623,"")</f>
        <v/>
      </c>
      <c r="B2623" s="154" t="str">
        <f>IF(Input!D2623&lt;&gt;"",CONCATENATE(Input!D2623,", ",Input!C2623),"")</f>
        <v/>
      </c>
      <c r="C2623" s="154" t="str">
        <f>IF(Input!E2623&lt;&gt;"",Input!E2623,"")</f>
        <v/>
      </c>
      <c r="D2623" s="155" t="str">
        <f>IF(Input!F2623&lt;&gt;"",Input!F2623,"")</f>
        <v/>
      </c>
      <c r="E2623" s="154" t="str">
        <f>IF(Input!I2623&lt;&gt;"",CONCATENATE(Input!I2623,", ",LEFT(Input!H2623,1)),"")</f>
        <v/>
      </c>
      <c r="F2623" s="156"/>
      <c r="G2623" s="157" t="str">
        <f t="shared" si="40"/>
        <v/>
      </c>
      <c r="H2623" s="154" t="str">
        <f>IF(A2623&lt;&gt;"",VLOOKUP(G2623,ScoreRanges!$C$4:$E$8,3),"")</f>
        <v/>
      </c>
      <c r="I2623" s="156"/>
      <c r="J2623" s="129" t="str">
        <f>IF(AND(ConversionTable!$F$2&lt;&gt;"",A2623&lt;&gt;""),VLOOKUP(G2623,ConversionTable!B$2:D$402,3),"")</f>
        <v/>
      </c>
      <c r="K2623" s="66" t="str">
        <f>IF(AND(ConversionTable!$F$2&lt;&gt;"",A2623&lt;&gt;""),VLOOKUP(J2623,ConversionTable!I$4:K$7,3),"")</f>
        <v/>
      </c>
      <c r="M2623" s="66" t="str">
        <f>IF(A2623&lt;&gt;"",(Input!AE2623*ScoringModel!$B$11+Input!AF2623*ScoringModel!$B$21+Input!AG2623*ScoringModel!$B$31)*0.01,"")</f>
        <v/>
      </c>
      <c r="N2623" s="66" t="str">
        <f>IF(A2623&lt;&gt;"",(Input!J2623*ScoringModel!$B$4+Input!K2623*ScoringModel!$B$5+Input!L2623*ScoringModel!$B$6+Input!M2623*ScoringModel!$B$7+Input!N2623*ScoringModel!$B$8+Input!O2623*ScoringModel!$B$9+Input!P2623*ScoringModel!$B$10)*0.01,"")</f>
        <v/>
      </c>
      <c r="O2623" s="66" t="str">
        <f>IF(A2623&lt;&gt;"",(Input!Q2623*ScoringModel!$B$14+Input!R2623*ScoringModel!$B$15+Input!S2623*ScoringModel!$B$16+Input!T2623*ScoringModel!$B$17+Input!U2623*ScoringModel!$B$18+Input!V2623*ScoringModel!$B$19+Input!W2623*ScoringModel!$B$20)*0.01,"")</f>
        <v/>
      </c>
      <c r="P2623" s="66" t="str">
        <f>IF(A2623&lt;&gt;"",(Input!X2623*ScoringModel!$B$24+Input!Y2623*ScoringModel!$B$25+Input!Z2623*ScoringModel!$B$26+Input!AA2623*ScoringModel!$B$27+Input!AB2623*ScoringModel!$B$28+Input!AC2623*ScoringModel!$B$29+Input!AD2623*ScoringModel!$B$30)*0.01,"")</f>
        <v/>
      </c>
    </row>
    <row r="2624" spans="1:16" x14ac:dyDescent="0.25">
      <c r="A2624" s="154" t="str">
        <f>IF(Input!A2624&lt;&gt;"",Input!A2624,"")</f>
        <v/>
      </c>
      <c r="B2624" s="154" t="str">
        <f>IF(Input!D2624&lt;&gt;"",CONCATENATE(Input!D2624,", ",Input!C2624),"")</f>
        <v/>
      </c>
      <c r="C2624" s="154" t="str">
        <f>IF(Input!E2624&lt;&gt;"",Input!E2624,"")</f>
        <v/>
      </c>
      <c r="D2624" s="155" t="str">
        <f>IF(Input!F2624&lt;&gt;"",Input!F2624,"")</f>
        <v/>
      </c>
      <c r="E2624" s="154" t="str">
        <f>IF(Input!I2624&lt;&gt;"",CONCATENATE(Input!I2624,", ",LEFT(Input!H2624,1)),"")</f>
        <v/>
      </c>
      <c r="F2624" s="156"/>
      <c r="G2624" s="157" t="str">
        <f t="shared" si="40"/>
        <v/>
      </c>
      <c r="H2624" s="154" t="str">
        <f>IF(A2624&lt;&gt;"",VLOOKUP(G2624,ScoreRanges!$C$4:$E$8,3),"")</f>
        <v/>
      </c>
      <c r="I2624" s="156"/>
      <c r="J2624" s="129" t="str">
        <f>IF(AND(ConversionTable!$F$2&lt;&gt;"",A2624&lt;&gt;""),VLOOKUP(G2624,ConversionTable!B$2:D$402,3),"")</f>
        <v/>
      </c>
      <c r="K2624" s="66" t="str">
        <f>IF(AND(ConversionTable!$F$2&lt;&gt;"",A2624&lt;&gt;""),VLOOKUP(J2624,ConversionTable!I$4:K$7,3),"")</f>
        <v/>
      </c>
      <c r="M2624" s="66" t="str">
        <f>IF(A2624&lt;&gt;"",(Input!AE2624*ScoringModel!$B$11+Input!AF2624*ScoringModel!$B$21+Input!AG2624*ScoringModel!$B$31)*0.01,"")</f>
        <v/>
      </c>
      <c r="N2624" s="66" t="str">
        <f>IF(A2624&lt;&gt;"",(Input!J2624*ScoringModel!$B$4+Input!K2624*ScoringModel!$B$5+Input!L2624*ScoringModel!$B$6+Input!M2624*ScoringModel!$B$7+Input!N2624*ScoringModel!$B$8+Input!O2624*ScoringModel!$B$9+Input!P2624*ScoringModel!$B$10)*0.01,"")</f>
        <v/>
      </c>
      <c r="O2624" s="66" t="str">
        <f>IF(A2624&lt;&gt;"",(Input!Q2624*ScoringModel!$B$14+Input!R2624*ScoringModel!$B$15+Input!S2624*ScoringModel!$B$16+Input!T2624*ScoringModel!$B$17+Input!U2624*ScoringModel!$B$18+Input!V2624*ScoringModel!$B$19+Input!W2624*ScoringModel!$B$20)*0.01,"")</f>
        <v/>
      </c>
      <c r="P2624" s="66" t="str">
        <f>IF(A2624&lt;&gt;"",(Input!X2624*ScoringModel!$B$24+Input!Y2624*ScoringModel!$B$25+Input!Z2624*ScoringModel!$B$26+Input!AA2624*ScoringModel!$B$27+Input!AB2624*ScoringModel!$B$28+Input!AC2624*ScoringModel!$B$29+Input!AD2624*ScoringModel!$B$30)*0.01,"")</f>
        <v/>
      </c>
    </row>
    <row r="2625" spans="1:16" x14ac:dyDescent="0.25">
      <c r="A2625" s="154" t="str">
        <f>IF(Input!A2625&lt;&gt;"",Input!A2625,"")</f>
        <v/>
      </c>
      <c r="B2625" s="154" t="str">
        <f>IF(Input!D2625&lt;&gt;"",CONCATENATE(Input!D2625,", ",Input!C2625),"")</f>
        <v/>
      </c>
      <c r="C2625" s="154" t="str">
        <f>IF(Input!E2625&lt;&gt;"",Input!E2625,"")</f>
        <v/>
      </c>
      <c r="D2625" s="155" t="str">
        <f>IF(Input!F2625&lt;&gt;"",Input!F2625,"")</f>
        <v/>
      </c>
      <c r="E2625" s="154" t="str">
        <f>IF(Input!I2625&lt;&gt;"",CONCATENATE(Input!I2625,", ",LEFT(Input!H2625,1)),"")</f>
        <v/>
      </c>
      <c r="F2625" s="156"/>
      <c r="G2625" s="157" t="str">
        <f t="shared" si="40"/>
        <v/>
      </c>
      <c r="H2625" s="154" t="str">
        <f>IF(A2625&lt;&gt;"",VLOOKUP(G2625,ScoreRanges!$C$4:$E$8,3),"")</f>
        <v/>
      </c>
      <c r="I2625" s="156"/>
      <c r="J2625" s="129" t="str">
        <f>IF(AND(ConversionTable!$F$2&lt;&gt;"",A2625&lt;&gt;""),VLOOKUP(G2625,ConversionTable!B$2:D$402,3),"")</f>
        <v/>
      </c>
      <c r="K2625" s="66" t="str">
        <f>IF(AND(ConversionTable!$F$2&lt;&gt;"",A2625&lt;&gt;""),VLOOKUP(J2625,ConversionTable!I$4:K$7,3),"")</f>
        <v/>
      </c>
      <c r="M2625" s="66" t="str">
        <f>IF(A2625&lt;&gt;"",(Input!AE2625*ScoringModel!$B$11+Input!AF2625*ScoringModel!$B$21+Input!AG2625*ScoringModel!$B$31)*0.01,"")</f>
        <v/>
      </c>
      <c r="N2625" s="66" t="str">
        <f>IF(A2625&lt;&gt;"",(Input!J2625*ScoringModel!$B$4+Input!K2625*ScoringModel!$B$5+Input!L2625*ScoringModel!$B$6+Input!M2625*ScoringModel!$B$7+Input!N2625*ScoringModel!$B$8+Input!O2625*ScoringModel!$B$9+Input!P2625*ScoringModel!$B$10)*0.01,"")</f>
        <v/>
      </c>
      <c r="O2625" s="66" t="str">
        <f>IF(A2625&lt;&gt;"",(Input!Q2625*ScoringModel!$B$14+Input!R2625*ScoringModel!$B$15+Input!S2625*ScoringModel!$B$16+Input!T2625*ScoringModel!$B$17+Input!U2625*ScoringModel!$B$18+Input!V2625*ScoringModel!$B$19+Input!W2625*ScoringModel!$B$20)*0.01,"")</f>
        <v/>
      </c>
      <c r="P2625" s="66" t="str">
        <f>IF(A2625&lt;&gt;"",(Input!X2625*ScoringModel!$B$24+Input!Y2625*ScoringModel!$B$25+Input!Z2625*ScoringModel!$B$26+Input!AA2625*ScoringModel!$B$27+Input!AB2625*ScoringModel!$B$28+Input!AC2625*ScoringModel!$B$29+Input!AD2625*ScoringModel!$B$30)*0.01,"")</f>
        <v/>
      </c>
    </row>
    <row r="2626" spans="1:16" x14ac:dyDescent="0.25">
      <c r="A2626" s="154" t="str">
        <f>IF(Input!A2626&lt;&gt;"",Input!A2626,"")</f>
        <v/>
      </c>
      <c r="B2626" s="154" t="str">
        <f>IF(Input!D2626&lt;&gt;"",CONCATENATE(Input!D2626,", ",Input!C2626),"")</f>
        <v/>
      </c>
      <c r="C2626" s="154" t="str">
        <f>IF(Input!E2626&lt;&gt;"",Input!E2626,"")</f>
        <v/>
      </c>
      <c r="D2626" s="155" t="str">
        <f>IF(Input!F2626&lt;&gt;"",Input!F2626,"")</f>
        <v/>
      </c>
      <c r="E2626" s="154" t="str">
        <f>IF(Input!I2626&lt;&gt;"",CONCATENATE(Input!I2626,", ",LEFT(Input!H2626,1)),"")</f>
        <v/>
      </c>
      <c r="F2626" s="156"/>
      <c r="G2626" s="157" t="str">
        <f t="shared" ref="G2626:G2689" si="41">IF(A2626&lt;&gt;"",SUM(M2626:P2626),"")</f>
        <v/>
      </c>
      <c r="H2626" s="154" t="str">
        <f>IF(A2626&lt;&gt;"",VLOOKUP(G2626,ScoreRanges!$C$4:$E$8,3),"")</f>
        <v/>
      </c>
      <c r="I2626" s="156"/>
      <c r="J2626" s="129" t="str">
        <f>IF(AND(ConversionTable!$F$2&lt;&gt;"",A2626&lt;&gt;""),VLOOKUP(G2626,ConversionTable!B$2:D$402,3),"")</f>
        <v/>
      </c>
      <c r="K2626" s="66" t="str">
        <f>IF(AND(ConversionTable!$F$2&lt;&gt;"",A2626&lt;&gt;""),VLOOKUP(J2626,ConversionTable!I$4:K$7,3),"")</f>
        <v/>
      </c>
      <c r="M2626" s="66" t="str">
        <f>IF(A2626&lt;&gt;"",(Input!AE2626*ScoringModel!$B$11+Input!AF2626*ScoringModel!$B$21+Input!AG2626*ScoringModel!$B$31)*0.01,"")</f>
        <v/>
      </c>
      <c r="N2626" s="66" t="str">
        <f>IF(A2626&lt;&gt;"",(Input!J2626*ScoringModel!$B$4+Input!K2626*ScoringModel!$B$5+Input!L2626*ScoringModel!$B$6+Input!M2626*ScoringModel!$B$7+Input!N2626*ScoringModel!$B$8+Input!O2626*ScoringModel!$B$9+Input!P2626*ScoringModel!$B$10)*0.01,"")</f>
        <v/>
      </c>
      <c r="O2626" s="66" t="str">
        <f>IF(A2626&lt;&gt;"",(Input!Q2626*ScoringModel!$B$14+Input!R2626*ScoringModel!$B$15+Input!S2626*ScoringModel!$B$16+Input!T2626*ScoringModel!$B$17+Input!U2626*ScoringModel!$B$18+Input!V2626*ScoringModel!$B$19+Input!W2626*ScoringModel!$B$20)*0.01,"")</f>
        <v/>
      </c>
      <c r="P2626" s="66" t="str">
        <f>IF(A2626&lt;&gt;"",(Input!X2626*ScoringModel!$B$24+Input!Y2626*ScoringModel!$B$25+Input!Z2626*ScoringModel!$B$26+Input!AA2626*ScoringModel!$B$27+Input!AB2626*ScoringModel!$B$28+Input!AC2626*ScoringModel!$B$29+Input!AD2626*ScoringModel!$B$30)*0.01,"")</f>
        <v/>
      </c>
    </row>
    <row r="2627" spans="1:16" x14ac:dyDescent="0.25">
      <c r="A2627" s="154" t="str">
        <f>IF(Input!A2627&lt;&gt;"",Input!A2627,"")</f>
        <v/>
      </c>
      <c r="B2627" s="154" t="str">
        <f>IF(Input!D2627&lt;&gt;"",CONCATENATE(Input!D2627,", ",Input!C2627),"")</f>
        <v/>
      </c>
      <c r="C2627" s="154" t="str">
        <f>IF(Input!E2627&lt;&gt;"",Input!E2627,"")</f>
        <v/>
      </c>
      <c r="D2627" s="155" t="str">
        <f>IF(Input!F2627&lt;&gt;"",Input!F2627,"")</f>
        <v/>
      </c>
      <c r="E2627" s="154" t="str">
        <f>IF(Input!I2627&lt;&gt;"",CONCATENATE(Input!I2627,", ",LEFT(Input!H2627,1)),"")</f>
        <v/>
      </c>
      <c r="F2627" s="156"/>
      <c r="G2627" s="157" t="str">
        <f t="shared" si="41"/>
        <v/>
      </c>
      <c r="H2627" s="154" t="str">
        <f>IF(A2627&lt;&gt;"",VLOOKUP(G2627,ScoreRanges!$C$4:$E$8,3),"")</f>
        <v/>
      </c>
      <c r="I2627" s="156"/>
      <c r="J2627" s="129" t="str">
        <f>IF(AND(ConversionTable!$F$2&lt;&gt;"",A2627&lt;&gt;""),VLOOKUP(G2627,ConversionTable!B$2:D$402,3),"")</f>
        <v/>
      </c>
      <c r="K2627" s="66" t="str">
        <f>IF(AND(ConversionTable!$F$2&lt;&gt;"",A2627&lt;&gt;""),VLOOKUP(J2627,ConversionTable!I$4:K$7,3),"")</f>
        <v/>
      </c>
      <c r="M2627" s="66" t="str">
        <f>IF(A2627&lt;&gt;"",(Input!AE2627*ScoringModel!$B$11+Input!AF2627*ScoringModel!$B$21+Input!AG2627*ScoringModel!$B$31)*0.01,"")</f>
        <v/>
      </c>
      <c r="N2627" s="66" t="str">
        <f>IF(A2627&lt;&gt;"",(Input!J2627*ScoringModel!$B$4+Input!K2627*ScoringModel!$B$5+Input!L2627*ScoringModel!$B$6+Input!M2627*ScoringModel!$B$7+Input!N2627*ScoringModel!$B$8+Input!O2627*ScoringModel!$B$9+Input!P2627*ScoringModel!$B$10)*0.01,"")</f>
        <v/>
      </c>
      <c r="O2627" s="66" t="str">
        <f>IF(A2627&lt;&gt;"",(Input!Q2627*ScoringModel!$B$14+Input!R2627*ScoringModel!$B$15+Input!S2627*ScoringModel!$B$16+Input!T2627*ScoringModel!$B$17+Input!U2627*ScoringModel!$B$18+Input!V2627*ScoringModel!$B$19+Input!W2627*ScoringModel!$B$20)*0.01,"")</f>
        <v/>
      </c>
      <c r="P2627" s="66" t="str">
        <f>IF(A2627&lt;&gt;"",(Input!X2627*ScoringModel!$B$24+Input!Y2627*ScoringModel!$B$25+Input!Z2627*ScoringModel!$B$26+Input!AA2627*ScoringModel!$B$27+Input!AB2627*ScoringModel!$B$28+Input!AC2627*ScoringModel!$B$29+Input!AD2627*ScoringModel!$B$30)*0.01,"")</f>
        <v/>
      </c>
    </row>
    <row r="2628" spans="1:16" x14ac:dyDescent="0.25">
      <c r="A2628" s="154" t="str">
        <f>IF(Input!A2628&lt;&gt;"",Input!A2628,"")</f>
        <v/>
      </c>
      <c r="B2628" s="154" t="str">
        <f>IF(Input!D2628&lt;&gt;"",CONCATENATE(Input!D2628,", ",Input!C2628),"")</f>
        <v/>
      </c>
      <c r="C2628" s="154" t="str">
        <f>IF(Input!E2628&lt;&gt;"",Input!E2628,"")</f>
        <v/>
      </c>
      <c r="D2628" s="155" t="str">
        <f>IF(Input!F2628&lt;&gt;"",Input!F2628,"")</f>
        <v/>
      </c>
      <c r="E2628" s="154" t="str">
        <f>IF(Input!I2628&lt;&gt;"",CONCATENATE(Input!I2628,", ",LEFT(Input!H2628,1)),"")</f>
        <v/>
      </c>
      <c r="F2628" s="156"/>
      <c r="G2628" s="157" t="str">
        <f t="shared" si="41"/>
        <v/>
      </c>
      <c r="H2628" s="154" t="str">
        <f>IF(A2628&lt;&gt;"",VLOOKUP(G2628,ScoreRanges!$C$4:$E$8,3),"")</f>
        <v/>
      </c>
      <c r="I2628" s="156"/>
      <c r="J2628" s="129" t="str">
        <f>IF(AND(ConversionTable!$F$2&lt;&gt;"",A2628&lt;&gt;""),VLOOKUP(G2628,ConversionTable!B$2:D$402,3),"")</f>
        <v/>
      </c>
      <c r="K2628" s="66" t="str">
        <f>IF(AND(ConversionTable!$F$2&lt;&gt;"",A2628&lt;&gt;""),VLOOKUP(J2628,ConversionTable!I$4:K$7,3),"")</f>
        <v/>
      </c>
      <c r="M2628" s="66" t="str">
        <f>IF(A2628&lt;&gt;"",(Input!AE2628*ScoringModel!$B$11+Input!AF2628*ScoringModel!$B$21+Input!AG2628*ScoringModel!$B$31)*0.01,"")</f>
        <v/>
      </c>
      <c r="N2628" s="66" t="str">
        <f>IF(A2628&lt;&gt;"",(Input!J2628*ScoringModel!$B$4+Input!K2628*ScoringModel!$B$5+Input!L2628*ScoringModel!$B$6+Input!M2628*ScoringModel!$B$7+Input!N2628*ScoringModel!$B$8+Input!O2628*ScoringModel!$B$9+Input!P2628*ScoringModel!$B$10)*0.01,"")</f>
        <v/>
      </c>
      <c r="O2628" s="66" t="str">
        <f>IF(A2628&lt;&gt;"",(Input!Q2628*ScoringModel!$B$14+Input!R2628*ScoringModel!$B$15+Input!S2628*ScoringModel!$B$16+Input!T2628*ScoringModel!$B$17+Input!U2628*ScoringModel!$B$18+Input!V2628*ScoringModel!$B$19+Input!W2628*ScoringModel!$B$20)*0.01,"")</f>
        <v/>
      </c>
      <c r="P2628" s="66" t="str">
        <f>IF(A2628&lt;&gt;"",(Input!X2628*ScoringModel!$B$24+Input!Y2628*ScoringModel!$B$25+Input!Z2628*ScoringModel!$B$26+Input!AA2628*ScoringModel!$B$27+Input!AB2628*ScoringModel!$B$28+Input!AC2628*ScoringModel!$B$29+Input!AD2628*ScoringModel!$B$30)*0.01,"")</f>
        <v/>
      </c>
    </row>
    <row r="2629" spans="1:16" x14ac:dyDescent="0.25">
      <c r="A2629" s="154" t="str">
        <f>IF(Input!A2629&lt;&gt;"",Input!A2629,"")</f>
        <v/>
      </c>
      <c r="B2629" s="154" t="str">
        <f>IF(Input!D2629&lt;&gt;"",CONCATENATE(Input!D2629,", ",Input!C2629),"")</f>
        <v/>
      </c>
      <c r="C2629" s="154" t="str">
        <f>IF(Input!E2629&lt;&gt;"",Input!E2629,"")</f>
        <v/>
      </c>
      <c r="D2629" s="155" t="str">
        <f>IF(Input!F2629&lt;&gt;"",Input!F2629,"")</f>
        <v/>
      </c>
      <c r="E2629" s="154" t="str">
        <f>IF(Input!I2629&lt;&gt;"",CONCATENATE(Input!I2629,", ",LEFT(Input!H2629,1)),"")</f>
        <v/>
      </c>
      <c r="F2629" s="156"/>
      <c r="G2629" s="157" t="str">
        <f t="shared" si="41"/>
        <v/>
      </c>
      <c r="H2629" s="154" t="str">
        <f>IF(A2629&lt;&gt;"",VLOOKUP(G2629,ScoreRanges!$C$4:$E$8,3),"")</f>
        <v/>
      </c>
      <c r="I2629" s="156"/>
      <c r="J2629" s="129" t="str">
        <f>IF(AND(ConversionTable!$F$2&lt;&gt;"",A2629&lt;&gt;""),VLOOKUP(G2629,ConversionTable!B$2:D$402,3),"")</f>
        <v/>
      </c>
      <c r="K2629" s="66" t="str">
        <f>IF(AND(ConversionTable!$F$2&lt;&gt;"",A2629&lt;&gt;""),VLOOKUP(J2629,ConversionTable!I$4:K$7,3),"")</f>
        <v/>
      </c>
      <c r="M2629" s="66" t="str">
        <f>IF(A2629&lt;&gt;"",(Input!AE2629*ScoringModel!$B$11+Input!AF2629*ScoringModel!$B$21+Input!AG2629*ScoringModel!$B$31)*0.01,"")</f>
        <v/>
      </c>
      <c r="N2629" s="66" t="str">
        <f>IF(A2629&lt;&gt;"",(Input!J2629*ScoringModel!$B$4+Input!K2629*ScoringModel!$B$5+Input!L2629*ScoringModel!$B$6+Input!M2629*ScoringModel!$B$7+Input!N2629*ScoringModel!$B$8+Input!O2629*ScoringModel!$B$9+Input!P2629*ScoringModel!$B$10)*0.01,"")</f>
        <v/>
      </c>
      <c r="O2629" s="66" t="str">
        <f>IF(A2629&lt;&gt;"",(Input!Q2629*ScoringModel!$B$14+Input!R2629*ScoringModel!$B$15+Input!S2629*ScoringModel!$B$16+Input!T2629*ScoringModel!$B$17+Input!U2629*ScoringModel!$B$18+Input!V2629*ScoringModel!$B$19+Input!W2629*ScoringModel!$B$20)*0.01,"")</f>
        <v/>
      </c>
      <c r="P2629" s="66" t="str">
        <f>IF(A2629&lt;&gt;"",(Input!X2629*ScoringModel!$B$24+Input!Y2629*ScoringModel!$B$25+Input!Z2629*ScoringModel!$B$26+Input!AA2629*ScoringModel!$B$27+Input!AB2629*ScoringModel!$B$28+Input!AC2629*ScoringModel!$B$29+Input!AD2629*ScoringModel!$B$30)*0.01,"")</f>
        <v/>
      </c>
    </row>
    <row r="2630" spans="1:16" x14ac:dyDescent="0.25">
      <c r="A2630" s="154" t="str">
        <f>IF(Input!A2630&lt;&gt;"",Input!A2630,"")</f>
        <v/>
      </c>
      <c r="B2630" s="154" t="str">
        <f>IF(Input!D2630&lt;&gt;"",CONCATENATE(Input!D2630,", ",Input!C2630),"")</f>
        <v/>
      </c>
      <c r="C2630" s="154" t="str">
        <f>IF(Input!E2630&lt;&gt;"",Input!E2630,"")</f>
        <v/>
      </c>
      <c r="D2630" s="155" t="str">
        <f>IF(Input!F2630&lt;&gt;"",Input!F2630,"")</f>
        <v/>
      </c>
      <c r="E2630" s="154" t="str">
        <f>IF(Input!I2630&lt;&gt;"",CONCATENATE(Input!I2630,", ",LEFT(Input!H2630,1)),"")</f>
        <v/>
      </c>
      <c r="F2630" s="156"/>
      <c r="G2630" s="157" t="str">
        <f t="shared" si="41"/>
        <v/>
      </c>
      <c r="H2630" s="154" t="str">
        <f>IF(A2630&lt;&gt;"",VLOOKUP(G2630,ScoreRanges!$C$4:$E$8,3),"")</f>
        <v/>
      </c>
      <c r="I2630" s="156"/>
      <c r="J2630" s="129" t="str">
        <f>IF(AND(ConversionTable!$F$2&lt;&gt;"",A2630&lt;&gt;""),VLOOKUP(G2630,ConversionTable!B$2:D$402,3),"")</f>
        <v/>
      </c>
      <c r="K2630" s="66" t="str">
        <f>IF(AND(ConversionTable!$F$2&lt;&gt;"",A2630&lt;&gt;""),VLOOKUP(J2630,ConversionTable!I$4:K$7,3),"")</f>
        <v/>
      </c>
      <c r="M2630" s="66" t="str">
        <f>IF(A2630&lt;&gt;"",(Input!AE2630*ScoringModel!$B$11+Input!AF2630*ScoringModel!$B$21+Input!AG2630*ScoringModel!$B$31)*0.01,"")</f>
        <v/>
      </c>
      <c r="N2630" s="66" t="str">
        <f>IF(A2630&lt;&gt;"",(Input!J2630*ScoringModel!$B$4+Input!K2630*ScoringModel!$B$5+Input!L2630*ScoringModel!$B$6+Input!M2630*ScoringModel!$B$7+Input!N2630*ScoringModel!$B$8+Input!O2630*ScoringModel!$B$9+Input!P2630*ScoringModel!$B$10)*0.01,"")</f>
        <v/>
      </c>
      <c r="O2630" s="66" t="str">
        <f>IF(A2630&lt;&gt;"",(Input!Q2630*ScoringModel!$B$14+Input!R2630*ScoringModel!$B$15+Input!S2630*ScoringModel!$B$16+Input!T2630*ScoringModel!$B$17+Input!U2630*ScoringModel!$B$18+Input!V2630*ScoringModel!$B$19+Input!W2630*ScoringModel!$B$20)*0.01,"")</f>
        <v/>
      </c>
      <c r="P2630" s="66" t="str">
        <f>IF(A2630&lt;&gt;"",(Input!X2630*ScoringModel!$B$24+Input!Y2630*ScoringModel!$B$25+Input!Z2630*ScoringModel!$B$26+Input!AA2630*ScoringModel!$B$27+Input!AB2630*ScoringModel!$B$28+Input!AC2630*ScoringModel!$B$29+Input!AD2630*ScoringModel!$B$30)*0.01,"")</f>
        <v/>
      </c>
    </row>
    <row r="2631" spans="1:16" x14ac:dyDescent="0.25">
      <c r="A2631" s="154" t="str">
        <f>IF(Input!A2631&lt;&gt;"",Input!A2631,"")</f>
        <v/>
      </c>
      <c r="B2631" s="154" t="str">
        <f>IF(Input!D2631&lt;&gt;"",CONCATENATE(Input!D2631,", ",Input!C2631),"")</f>
        <v/>
      </c>
      <c r="C2631" s="154" t="str">
        <f>IF(Input!E2631&lt;&gt;"",Input!E2631,"")</f>
        <v/>
      </c>
      <c r="D2631" s="155" t="str">
        <f>IF(Input!F2631&lt;&gt;"",Input!F2631,"")</f>
        <v/>
      </c>
      <c r="E2631" s="154" t="str">
        <f>IF(Input!I2631&lt;&gt;"",CONCATENATE(Input!I2631,", ",LEFT(Input!H2631,1)),"")</f>
        <v/>
      </c>
      <c r="F2631" s="156"/>
      <c r="G2631" s="157" t="str">
        <f t="shared" si="41"/>
        <v/>
      </c>
      <c r="H2631" s="154" t="str">
        <f>IF(A2631&lt;&gt;"",VLOOKUP(G2631,ScoreRanges!$C$4:$E$8,3),"")</f>
        <v/>
      </c>
      <c r="I2631" s="156"/>
      <c r="J2631" s="129" t="str">
        <f>IF(AND(ConversionTable!$F$2&lt;&gt;"",A2631&lt;&gt;""),VLOOKUP(G2631,ConversionTable!B$2:D$402,3),"")</f>
        <v/>
      </c>
      <c r="K2631" s="66" t="str">
        <f>IF(AND(ConversionTable!$F$2&lt;&gt;"",A2631&lt;&gt;""),VLOOKUP(J2631,ConversionTable!I$4:K$7,3),"")</f>
        <v/>
      </c>
      <c r="M2631" s="66" t="str">
        <f>IF(A2631&lt;&gt;"",(Input!AE2631*ScoringModel!$B$11+Input!AF2631*ScoringModel!$B$21+Input!AG2631*ScoringModel!$B$31)*0.01,"")</f>
        <v/>
      </c>
      <c r="N2631" s="66" t="str">
        <f>IF(A2631&lt;&gt;"",(Input!J2631*ScoringModel!$B$4+Input!K2631*ScoringModel!$B$5+Input!L2631*ScoringModel!$B$6+Input!M2631*ScoringModel!$B$7+Input!N2631*ScoringModel!$B$8+Input!O2631*ScoringModel!$B$9+Input!P2631*ScoringModel!$B$10)*0.01,"")</f>
        <v/>
      </c>
      <c r="O2631" s="66" t="str">
        <f>IF(A2631&lt;&gt;"",(Input!Q2631*ScoringModel!$B$14+Input!R2631*ScoringModel!$B$15+Input!S2631*ScoringModel!$B$16+Input!T2631*ScoringModel!$B$17+Input!U2631*ScoringModel!$B$18+Input!V2631*ScoringModel!$B$19+Input!W2631*ScoringModel!$B$20)*0.01,"")</f>
        <v/>
      </c>
      <c r="P2631" s="66" t="str">
        <f>IF(A2631&lt;&gt;"",(Input!X2631*ScoringModel!$B$24+Input!Y2631*ScoringModel!$B$25+Input!Z2631*ScoringModel!$B$26+Input!AA2631*ScoringModel!$B$27+Input!AB2631*ScoringModel!$B$28+Input!AC2631*ScoringModel!$B$29+Input!AD2631*ScoringModel!$B$30)*0.01,"")</f>
        <v/>
      </c>
    </row>
    <row r="2632" spans="1:16" x14ac:dyDescent="0.25">
      <c r="A2632" s="154" t="str">
        <f>IF(Input!A2632&lt;&gt;"",Input!A2632,"")</f>
        <v/>
      </c>
      <c r="B2632" s="154" t="str">
        <f>IF(Input!D2632&lt;&gt;"",CONCATENATE(Input!D2632,", ",Input!C2632),"")</f>
        <v/>
      </c>
      <c r="C2632" s="154" t="str">
        <f>IF(Input!E2632&lt;&gt;"",Input!E2632,"")</f>
        <v/>
      </c>
      <c r="D2632" s="155" t="str">
        <f>IF(Input!F2632&lt;&gt;"",Input!F2632,"")</f>
        <v/>
      </c>
      <c r="E2632" s="154" t="str">
        <f>IF(Input!I2632&lt;&gt;"",CONCATENATE(Input!I2632,", ",LEFT(Input!H2632,1)),"")</f>
        <v/>
      </c>
      <c r="F2632" s="156"/>
      <c r="G2632" s="157" t="str">
        <f t="shared" si="41"/>
        <v/>
      </c>
      <c r="H2632" s="154" t="str">
        <f>IF(A2632&lt;&gt;"",VLOOKUP(G2632,ScoreRanges!$C$4:$E$8,3),"")</f>
        <v/>
      </c>
      <c r="I2632" s="156"/>
      <c r="J2632" s="129" t="str">
        <f>IF(AND(ConversionTable!$F$2&lt;&gt;"",A2632&lt;&gt;""),VLOOKUP(G2632,ConversionTable!B$2:D$402,3),"")</f>
        <v/>
      </c>
      <c r="K2632" s="66" t="str">
        <f>IF(AND(ConversionTable!$F$2&lt;&gt;"",A2632&lt;&gt;""),VLOOKUP(J2632,ConversionTable!I$4:K$7,3),"")</f>
        <v/>
      </c>
      <c r="M2632" s="66" t="str">
        <f>IF(A2632&lt;&gt;"",(Input!AE2632*ScoringModel!$B$11+Input!AF2632*ScoringModel!$B$21+Input!AG2632*ScoringModel!$B$31)*0.01,"")</f>
        <v/>
      </c>
      <c r="N2632" s="66" t="str">
        <f>IF(A2632&lt;&gt;"",(Input!J2632*ScoringModel!$B$4+Input!K2632*ScoringModel!$B$5+Input!L2632*ScoringModel!$B$6+Input!M2632*ScoringModel!$B$7+Input!N2632*ScoringModel!$B$8+Input!O2632*ScoringModel!$B$9+Input!P2632*ScoringModel!$B$10)*0.01,"")</f>
        <v/>
      </c>
      <c r="O2632" s="66" t="str">
        <f>IF(A2632&lt;&gt;"",(Input!Q2632*ScoringModel!$B$14+Input!R2632*ScoringModel!$B$15+Input!S2632*ScoringModel!$B$16+Input!T2632*ScoringModel!$B$17+Input!U2632*ScoringModel!$B$18+Input!V2632*ScoringModel!$B$19+Input!W2632*ScoringModel!$B$20)*0.01,"")</f>
        <v/>
      </c>
      <c r="P2632" s="66" t="str">
        <f>IF(A2632&lt;&gt;"",(Input!X2632*ScoringModel!$B$24+Input!Y2632*ScoringModel!$B$25+Input!Z2632*ScoringModel!$B$26+Input!AA2632*ScoringModel!$B$27+Input!AB2632*ScoringModel!$B$28+Input!AC2632*ScoringModel!$B$29+Input!AD2632*ScoringModel!$B$30)*0.01,"")</f>
        <v/>
      </c>
    </row>
    <row r="2633" spans="1:16" x14ac:dyDescent="0.25">
      <c r="A2633" s="154" t="str">
        <f>IF(Input!A2633&lt;&gt;"",Input!A2633,"")</f>
        <v/>
      </c>
      <c r="B2633" s="154" t="str">
        <f>IF(Input!D2633&lt;&gt;"",CONCATENATE(Input!D2633,", ",Input!C2633),"")</f>
        <v/>
      </c>
      <c r="C2633" s="154" t="str">
        <f>IF(Input!E2633&lt;&gt;"",Input!E2633,"")</f>
        <v/>
      </c>
      <c r="D2633" s="155" t="str">
        <f>IF(Input!F2633&lt;&gt;"",Input!F2633,"")</f>
        <v/>
      </c>
      <c r="E2633" s="154" t="str">
        <f>IF(Input!I2633&lt;&gt;"",CONCATENATE(Input!I2633,", ",LEFT(Input!H2633,1)),"")</f>
        <v/>
      </c>
      <c r="F2633" s="156"/>
      <c r="G2633" s="157" t="str">
        <f t="shared" si="41"/>
        <v/>
      </c>
      <c r="H2633" s="154" t="str">
        <f>IF(A2633&lt;&gt;"",VLOOKUP(G2633,ScoreRanges!$C$4:$E$8,3),"")</f>
        <v/>
      </c>
      <c r="I2633" s="156"/>
      <c r="J2633" s="129" t="str">
        <f>IF(AND(ConversionTable!$F$2&lt;&gt;"",A2633&lt;&gt;""),VLOOKUP(G2633,ConversionTable!B$2:D$402,3),"")</f>
        <v/>
      </c>
      <c r="K2633" s="66" t="str">
        <f>IF(AND(ConversionTable!$F$2&lt;&gt;"",A2633&lt;&gt;""),VLOOKUP(J2633,ConversionTable!I$4:K$7,3),"")</f>
        <v/>
      </c>
      <c r="M2633" s="66" t="str">
        <f>IF(A2633&lt;&gt;"",(Input!AE2633*ScoringModel!$B$11+Input!AF2633*ScoringModel!$B$21+Input!AG2633*ScoringModel!$B$31)*0.01,"")</f>
        <v/>
      </c>
      <c r="N2633" s="66" t="str">
        <f>IF(A2633&lt;&gt;"",(Input!J2633*ScoringModel!$B$4+Input!K2633*ScoringModel!$B$5+Input!L2633*ScoringModel!$B$6+Input!M2633*ScoringModel!$B$7+Input!N2633*ScoringModel!$B$8+Input!O2633*ScoringModel!$B$9+Input!P2633*ScoringModel!$B$10)*0.01,"")</f>
        <v/>
      </c>
      <c r="O2633" s="66" t="str">
        <f>IF(A2633&lt;&gt;"",(Input!Q2633*ScoringModel!$B$14+Input!R2633*ScoringModel!$B$15+Input!S2633*ScoringModel!$B$16+Input!T2633*ScoringModel!$B$17+Input!U2633*ScoringModel!$B$18+Input!V2633*ScoringModel!$B$19+Input!W2633*ScoringModel!$B$20)*0.01,"")</f>
        <v/>
      </c>
      <c r="P2633" s="66" t="str">
        <f>IF(A2633&lt;&gt;"",(Input!X2633*ScoringModel!$B$24+Input!Y2633*ScoringModel!$B$25+Input!Z2633*ScoringModel!$B$26+Input!AA2633*ScoringModel!$B$27+Input!AB2633*ScoringModel!$B$28+Input!AC2633*ScoringModel!$B$29+Input!AD2633*ScoringModel!$B$30)*0.01,"")</f>
        <v/>
      </c>
    </row>
    <row r="2634" spans="1:16" x14ac:dyDescent="0.25">
      <c r="A2634" s="154" t="str">
        <f>IF(Input!A2634&lt;&gt;"",Input!A2634,"")</f>
        <v/>
      </c>
      <c r="B2634" s="154" t="str">
        <f>IF(Input!D2634&lt;&gt;"",CONCATENATE(Input!D2634,", ",Input!C2634),"")</f>
        <v/>
      </c>
      <c r="C2634" s="154" t="str">
        <f>IF(Input!E2634&lt;&gt;"",Input!E2634,"")</f>
        <v/>
      </c>
      <c r="D2634" s="155" t="str">
        <f>IF(Input!F2634&lt;&gt;"",Input!F2634,"")</f>
        <v/>
      </c>
      <c r="E2634" s="154" t="str">
        <f>IF(Input!I2634&lt;&gt;"",CONCATENATE(Input!I2634,", ",LEFT(Input!H2634,1)),"")</f>
        <v/>
      </c>
      <c r="F2634" s="156"/>
      <c r="G2634" s="157" t="str">
        <f t="shared" si="41"/>
        <v/>
      </c>
      <c r="H2634" s="154" t="str">
        <f>IF(A2634&lt;&gt;"",VLOOKUP(G2634,ScoreRanges!$C$4:$E$8,3),"")</f>
        <v/>
      </c>
      <c r="I2634" s="156"/>
      <c r="J2634" s="129" t="str">
        <f>IF(AND(ConversionTable!$F$2&lt;&gt;"",A2634&lt;&gt;""),VLOOKUP(G2634,ConversionTable!B$2:D$402,3),"")</f>
        <v/>
      </c>
      <c r="K2634" s="66" t="str">
        <f>IF(AND(ConversionTable!$F$2&lt;&gt;"",A2634&lt;&gt;""),VLOOKUP(J2634,ConversionTable!I$4:K$7,3),"")</f>
        <v/>
      </c>
      <c r="M2634" s="66" t="str">
        <f>IF(A2634&lt;&gt;"",(Input!AE2634*ScoringModel!$B$11+Input!AF2634*ScoringModel!$B$21+Input!AG2634*ScoringModel!$B$31)*0.01,"")</f>
        <v/>
      </c>
      <c r="N2634" s="66" t="str">
        <f>IF(A2634&lt;&gt;"",(Input!J2634*ScoringModel!$B$4+Input!K2634*ScoringModel!$B$5+Input!L2634*ScoringModel!$B$6+Input!M2634*ScoringModel!$B$7+Input!N2634*ScoringModel!$B$8+Input!O2634*ScoringModel!$B$9+Input!P2634*ScoringModel!$B$10)*0.01,"")</f>
        <v/>
      </c>
      <c r="O2634" s="66" t="str">
        <f>IF(A2634&lt;&gt;"",(Input!Q2634*ScoringModel!$B$14+Input!R2634*ScoringModel!$B$15+Input!S2634*ScoringModel!$B$16+Input!T2634*ScoringModel!$B$17+Input!U2634*ScoringModel!$B$18+Input!V2634*ScoringModel!$B$19+Input!W2634*ScoringModel!$B$20)*0.01,"")</f>
        <v/>
      </c>
      <c r="P2634" s="66" t="str">
        <f>IF(A2634&lt;&gt;"",(Input!X2634*ScoringModel!$B$24+Input!Y2634*ScoringModel!$B$25+Input!Z2634*ScoringModel!$B$26+Input!AA2634*ScoringModel!$B$27+Input!AB2634*ScoringModel!$B$28+Input!AC2634*ScoringModel!$B$29+Input!AD2634*ScoringModel!$B$30)*0.01,"")</f>
        <v/>
      </c>
    </row>
    <row r="2635" spans="1:16" x14ac:dyDescent="0.25">
      <c r="A2635" s="154" t="str">
        <f>IF(Input!A2635&lt;&gt;"",Input!A2635,"")</f>
        <v/>
      </c>
      <c r="B2635" s="154" t="str">
        <f>IF(Input!D2635&lt;&gt;"",CONCATENATE(Input!D2635,", ",Input!C2635),"")</f>
        <v/>
      </c>
      <c r="C2635" s="154" t="str">
        <f>IF(Input!E2635&lt;&gt;"",Input!E2635,"")</f>
        <v/>
      </c>
      <c r="D2635" s="155" t="str">
        <f>IF(Input!F2635&lt;&gt;"",Input!F2635,"")</f>
        <v/>
      </c>
      <c r="E2635" s="154" t="str">
        <f>IF(Input!I2635&lt;&gt;"",CONCATENATE(Input!I2635,", ",LEFT(Input!H2635,1)),"")</f>
        <v/>
      </c>
      <c r="F2635" s="156"/>
      <c r="G2635" s="157" t="str">
        <f t="shared" si="41"/>
        <v/>
      </c>
      <c r="H2635" s="154" t="str">
        <f>IF(A2635&lt;&gt;"",VLOOKUP(G2635,ScoreRanges!$C$4:$E$8,3),"")</f>
        <v/>
      </c>
      <c r="I2635" s="156"/>
      <c r="J2635" s="129" t="str">
        <f>IF(AND(ConversionTable!$F$2&lt;&gt;"",A2635&lt;&gt;""),VLOOKUP(G2635,ConversionTable!B$2:D$402,3),"")</f>
        <v/>
      </c>
      <c r="K2635" s="66" t="str">
        <f>IF(AND(ConversionTable!$F$2&lt;&gt;"",A2635&lt;&gt;""),VLOOKUP(J2635,ConversionTable!I$4:K$7,3),"")</f>
        <v/>
      </c>
      <c r="M2635" s="66" t="str">
        <f>IF(A2635&lt;&gt;"",(Input!AE2635*ScoringModel!$B$11+Input!AF2635*ScoringModel!$B$21+Input!AG2635*ScoringModel!$B$31)*0.01,"")</f>
        <v/>
      </c>
      <c r="N2635" s="66" t="str">
        <f>IF(A2635&lt;&gt;"",(Input!J2635*ScoringModel!$B$4+Input!K2635*ScoringModel!$B$5+Input!L2635*ScoringModel!$B$6+Input!M2635*ScoringModel!$B$7+Input!N2635*ScoringModel!$B$8+Input!O2635*ScoringModel!$B$9+Input!P2635*ScoringModel!$B$10)*0.01,"")</f>
        <v/>
      </c>
      <c r="O2635" s="66" t="str">
        <f>IF(A2635&lt;&gt;"",(Input!Q2635*ScoringModel!$B$14+Input!R2635*ScoringModel!$B$15+Input!S2635*ScoringModel!$B$16+Input!T2635*ScoringModel!$B$17+Input!U2635*ScoringModel!$B$18+Input!V2635*ScoringModel!$B$19+Input!W2635*ScoringModel!$B$20)*0.01,"")</f>
        <v/>
      </c>
      <c r="P2635" s="66" t="str">
        <f>IF(A2635&lt;&gt;"",(Input!X2635*ScoringModel!$B$24+Input!Y2635*ScoringModel!$B$25+Input!Z2635*ScoringModel!$B$26+Input!AA2635*ScoringModel!$B$27+Input!AB2635*ScoringModel!$B$28+Input!AC2635*ScoringModel!$B$29+Input!AD2635*ScoringModel!$B$30)*0.01,"")</f>
        <v/>
      </c>
    </row>
    <row r="2636" spans="1:16" x14ac:dyDescent="0.25">
      <c r="A2636" s="154" t="str">
        <f>IF(Input!A2636&lt;&gt;"",Input!A2636,"")</f>
        <v/>
      </c>
      <c r="B2636" s="154" t="str">
        <f>IF(Input!D2636&lt;&gt;"",CONCATENATE(Input!D2636,", ",Input!C2636),"")</f>
        <v/>
      </c>
      <c r="C2636" s="154" t="str">
        <f>IF(Input!E2636&lt;&gt;"",Input!E2636,"")</f>
        <v/>
      </c>
      <c r="D2636" s="155" t="str">
        <f>IF(Input!F2636&lt;&gt;"",Input!F2636,"")</f>
        <v/>
      </c>
      <c r="E2636" s="154" t="str">
        <f>IF(Input!I2636&lt;&gt;"",CONCATENATE(Input!I2636,", ",LEFT(Input!H2636,1)),"")</f>
        <v/>
      </c>
      <c r="F2636" s="156"/>
      <c r="G2636" s="157" t="str">
        <f t="shared" si="41"/>
        <v/>
      </c>
      <c r="H2636" s="154" t="str">
        <f>IF(A2636&lt;&gt;"",VLOOKUP(G2636,ScoreRanges!$C$4:$E$8,3),"")</f>
        <v/>
      </c>
      <c r="I2636" s="156"/>
      <c r="J2636" s="129" t="str">
        <f>IF(AND(ConversionTable!$F$2&lt;&gt;"",A2636&lt;&gt;""),VLOOKUP(G2636,ConversionTable!B$2:D$402,3),"")</f>
        <v/>
      </c>
      <c r="K2636" s="66" t="str">
        <f>IF(AND(ConversionTable!$F$2&lt;&gt;"",A2636&lt;&gt;""),VLOOKUP(J2636,ConversionTable!I$4:K$7,3),"")</f>
        <v/>
      </c>
      <c r="M2636" s="66" t="str">
        <f>IF(A2636&lt;&gt;"",(Input!AE2636*ScoringModel!$B$11+Input!AF2636*ScoringModel!$B$21+Input!AG2636*ScoringModel!$B$31)*0.01,"")</f>
        <v/>
      </c>
      <c r="N2636" s="66" t="str">
        <f>IF(A2636&lt;&gt;"",(Input!J2636*ScoringModel!$B$4+Input!K2636*ScoringModel!$B$5+Input!L2636*ScoringModel!$B$6+Input!M2636*ScoringModel!$B$7+Input!N2636*ScoringModel!$B$8+Input!O2636*ScoringModel!$B$9+Input!P2636*ScoringModel!$B$10)*0.01,"")</f>
        <v/>
      </c>
      <c r="O2636" s="66" t="str">
        <f>IF(A2636&lt;&gt;"",(Input!Q2636*ScoringModel!$B$14+Input!R2636*ScoringModel!$B$15+Input!S2636*ScoringModel!$B$16+Input!T2636*ScoringModel!$B$17+Input!U2636*ScoringModel!$B$18+Input!V2636*ScoringModel!$B$19+Input!W2636*ScoringModel!$B$20)*0.01,"")</f>
        <v/>
      </c>
      <c r="P2636" s="66" t="str">
        <f>IF(A2636&lt;&gt;"",(Input!X2636*ScoringModel!$B$24+Input!Y2636*ScoringModel!$B$25+Input!Z2636*ScoringModel!$B$26+Input!AA2636*ScoringModel!$B$27+Input!AB2636*ScoringModel!$B$28+Input!AC2636*ScoringModel!$B$29+Input!AD2636*ScoringModel!$B$30)*0.01,"")</f>
        <v/>
      </c>
    </row>
    <row r="2637" spans="1:16" x14ac:dyDescent="0.25">
      <c r="A2637" s="154" t="str">
        <f>IF(Input!A2637&lt;&gt;"",Input!A2637,"")</f>
        <v/>
      </c>
      <c r="B2637" s="154" t="str">
        <f>IF(Input!D2637&lt;&gt;"",CONCATENATE(Input!D2637,", ",Input!C2637),"")</f>
        <v/>
      </c>
      <c r="C2637" s="154" t="str">
        <f>IF(Input!E2637&lt;&gt;"",Input!E2637,"")</f>
        <v/>
      </c>
      <c r="D2637" s="155" t="str">
        <f>IF(Input!F2637&lt;&gt;"",Input!F2637,"")</f>
        <v/>
      </c>
      <c r="E2637" s="154" t="str">
        <f>IF(Input!I2637&lt;&gt;"",CONCATENATE(Input!I2637,", ",LEFT(Input!H2637,1)),"")</f>
        <v/>
      </c>
      <c r="F2637" s="156"/>
      <c r="G2637" s="157" t="str">
        <f t="shared" si="41"/>
        <v/>
      </c>
      <c r="H2637" s="154" t="str">
        <f>IF(A2637&lt;&gt;"",VLOOKUP(G2637,ScoreRanges!$C$4:$E$8,3),"")</f>
        <v/>
      </c>
      <c r="I2637" s="156"/>
      <c r="J2637" s="129" t="str">
        <f>IF(AND(ConversionTable!$F$2&lt;&gt;"",A2637&lt;&gt;""),VLOOKUP(G2637,ConversionTable!B$2:D$402,3),"")</f>
        <v/>
      </c>
      <c r="K2637" s="66" t="str">
        <f>IF(AND(ConversionTable!$F$2&lt;&gt;"",A2637&lt;&gt;""),VLOOKUP(J2637,ConversionTable!I$4:K$7,3),"")</f>
        <v/>
      </c>
      <c r="M2637" s="66" t="str">
        <f>IF(A2637&lt;&gt;"",(Input!AE2637*ScoringModel!$B$11+Input!AF2637*ScoringModel!$B$21+Input!AG2637*ScoringModel!$B$31)*0.01,"")</f>
        <v/>
      </c>
      <c r="N2637" s="66" t="str">
        <f>IF(A2637&lt;&gt;"",(Input!J2637*ScoringModel!$B$4+Input!K2637*ScoringModel!$B$5+Input!L2637*ScoringModel!$B$6+Input!M2637*ScoringModel!$B$7+Input!N2637*ScoringModel!$B$8+Input!O2637*ScoringModel!$B$9+Input!P2637*ScoringModel!$B$10)*0.01,"")</f>
        <v/>
      </c>
      <c r="O2637" s="66" t="str">
        <f>IF(A2637&lt;&gt;"",(Input!Q2637*ScoringModel!$B$14+Input!R2637*ScoringModel!$B$15+Input!S2637*ScoringModel!$B$16+Input!T2637*ScoringModel!$B$17+Input!U2637*ScoringModel!$B$18+Input!V2637*ScoringModel!$B$19+Input!W2637*ScoringModel!$B$20)*0.01,"")</f>
        <v/>
      </c>
      <c r="P2637" s="66" t="str">
        <f>IF(A2637&lt;&gt;"",(Input!X2637*ScoringModel!$B$24+Input!Y2637*ScoringModel!$B$25+Input!Z2637*ScoringModel!$B$26+Input!AA2637*ScoringModel!$B$27+Input!AB2637*ScoringModel!$B$28+Input!AC2637*ScoringModel!$B$29+Input!AD2637*ScoringModel!$B$30)*0.01,"")</f>
        <v/>
      </c>
    </row>
    <row r="2638" spans="1:16" x14ac:dyDescent="0.25">
      <c r="A2638" s="154" t="str">
        <f>IF(Input!A2638&lt;&gt;"",Input!A2638,"")</f>
        <v/>
      </c>
      <c r="B2638" s="154" t="str">
        <f>IF(Input!D2638&lt;&gt;"",CONCATENATE(Input!D2638,", ",Input!C2638),"")</f>
        <v/>
      </c>
      <c r="C2638" s="154" t="str">
        <f>IF(Input!E2638&lt;&gt;"",Input!E2638,"")</f>
        <v/>
      </c>
      <c r="D2638" s="155" t="str">
        <f>IF(Input!F2638&lt;&gt;"",Input!F2638,"")</f>
        <v/>
      </c>
      <c r="E2638" s="154" t="str">
        <f>IF(Input!I2638&lt;&gt;"",CONCATENATE(Input!I2638,", ",LEFT(Input!H2638,1)),"")</f>
        <v/>
      </c>
      <c r="F2638" s="156"/>
      <c r="G2638" s="157" t="str">
        <f t="shared" si="41"/>
        <v/>
      </c>
      <c r="H2638" s="154" t="str">
        <f>IF(A2638&lt;&gt;"",VLOOKUP(G2638,ScoreRanges!$C$4:$E$8,3),"")</f>
        <v/>
      </c>
      <c r="I2638" s="156"/>
      <c r="J2638" s="129" t="str">
        <f>IF(AND(ConversionTable!$F$2&lt;&gt;"",A2638&lt;&gt;""),VLOOKUP(G2638,ConversionTable!B$2:D$402,3),"")</f>
        <v/>
      </c>
      <c r="K2638" s="66" t="str">
        <f>IF(AND(ConversionTable!$F$2&lt;&gt;"",A2638&lt;&gt;""),VLOOKUP(J2638,ConversionTable!I$4:K$7,3),"")</f>
        <v/>
      </c>
      <c r="M2638" s="66" t="str">
        <f>IF(A2638&lt;&gt;"",(Input!AE2638*ScoringModel!$B$11+Input!AF2638*ScoringModel!$B$21+Input!AG2638*ScoringModel!$B$31)*0.01,"")</f>
        <v/>
      </c>
      <c r="N2638" s="66" t="str">
        <f>IF(A2638&lt;&gt;"",(Input!J2638*ScoringModel!$B$4+Input!K2638*ScoringModel!$B$5+Input!L2638*ScoringModel!$B$6+Input!M2638*ScoringModel!$B$7+Input!N2638*ScoringModel!$B$8+Input!O2638*ScoringModel!$B$9+Input!P2638*ScoringModel!$B$10)*0.01,"")</f>
        <v/>
      </c>
      <c r="O2638" s="66" t="str">
        <f>IF(A2638&lt;&gt;"",(Input!Q2638*ScoringModel!$B$14+Input!R2638*ScoringModel!$B$15+Input!S2638*ScoringModel!$B$16+Input!T2638*ScoringModel!$B$17+Input!U2638*ScoringModel!$B$18+Input!V2638*ScoringModel!$B$19+Input!W2638*ScoringModel!$B$20)*0.01,"")</f>
        <v/>
      </c>
      <c r="P2638" s="66" t="str">
        <f>IF(A2638&lt;&gt;"",(Input!X2638*ScoringModel!$B$24+Input!Y2638*ScoringModel!$B$25+Input!Z2638*ScoringModel!$B$26+Input!AA2638*ScoringModel!$B$27+Input!AB2638*ScoringModel!$B$28+Input!AC2638*ScoringModel!$B$29+Input!AD2638*ScoringModel!$B$30)*0.01,"")</f>
        <v/>
      </c>
    </row>
    <row r="2639" spans="1:16" x14ac:dyDescent="0.25">
      <c r="A2639" s="154" t="str">
        <f>IF(Input!A2639&lt;&gt;"",Input!A2639,"")</f>
        <v/>
      </c>
      <c r="B2639" s="154" t="str">
        <f>IF(Input!D2639&lt;&gt;"",CONCATENATE(Input!D2639,", ",Input!C2639),"")</f>
        <v/>
      </c>
      <c r="C2639" s="154" t="str">
        <f>IF(Input!E2639&lt;&gt;"",Input!E2639,"")</f>
        <v/>
      </c>
      <c r="D2639" s="155" t="str">
        <f>IF(Input!F2639&lt;&gt;"",Input!F2639,"")</f>
        <v/>
      </c>
      <c r="E2639" s="154" t="str">
        <f>IF(Input!I2639&lt;&gt;"",CONCATENATE(Input!I2639,", ",LEFT(Input!H2639,1)),"")</f>
        <v/>
      </c>
      <c r="F2639" s="156"/>
      <c r="G2639" s="157" t="str">
        <f t="shared" si="41"/>
        <v/>
      </c>
      <c r="H2639" s="154" t="str">
        <f>IF(A2639&lt;&gt;"",VLOOKUP(G2639,ScoreRanges!$C$4:$E$8,3),"")</f>
        <v/>
      </c>
      <c r="I2639" s="156"/>
      <c r="J2639" s="129" t="str">
        <f>IF(AND(ConversionTable!$F$2&lt;&gt;"",A2639&lt;&gt;""),VLOOKUP(G2639,ConversionTable!B$2:D$402,3),"")</f>
        <v/>
      </c>
      <c r="K2639" s="66" t="str">
        <f>IF(AND(ConversionTable!$F$2&lt;&gt;"",A2639&lt;&gt;""),VLOOKUP(J2639,ConversionTable!I$4:K$7,3),"")</f>
        <v/>
      </c>
      <c r="M2639" s="66" t="str">
        <f>IF(A2639&lt;&gt;"",(Input!AE2639*ScoringModel!$B$11+Input!AF2639*ScoringModel!$B$21+Input!AG2639*ScoringModel!$B$31)*0.01,"")</f>
        <v/>
      </c>
      <c r="N2639" s="66" t="str">
        <f>IF(A2639&lt;&gt;"",(Input!J2639*ScoringModel!$B$4+Input!K2639*ScoringModel!$B$5+Input!L2639*ScoringModel!$B$6+Input!M2639*ScoringModel!$B$7+Input!N2639*ScoringModel!$B$8+Input!O2639*ScoringModel!$B$9+Input!P2639*ScoringModel!$B$10)*0.01,"")</f>
        <v/>
      </c>
      <c r="O2639" s="66" t="str">
        <f>IF(A2639&lt;&gt;"",(Input!Q2639*ScoringModel!$B$14+Input!R2639*ScoringModel!$B$15+Input!S2639*ScoringModel!$B$16+Input!T2639*ScoringModel!$B$17+Input!U2639*ScoringModel!$B$18+Input!V2639*ScoringModel!$B$19+Input!W2639*ScoringModel!$B$20)*0.01,"")</f>
        <v/>
      </c>
      <c r="P2639" s="66" t="str">
        <f>IF(A2639&lt;&gt;"",(Input!X2639*ScoringModel!$B$24+Input!Y2639*ScoringModel!$B$25+Input!Z2639*ScoringModel!$B$26+Input!AA2639*ScoringModel!$B$27+Input!AB2639*ScoringModel!$B$28+Input!AC2639*ScoringModel!$B$29+Input!AD2639*ScoringModel!$B$30)*0.01,"")</f>
        <v/>
      </c>
    </row>
    <row r="2640" spans="1:16" x14ac:dyDescent="0.25">
      <c r="A2640" s="154" t="str">
        <f>IF(Input!A2640&lt;&gt;"",Input!A2640,"")</f>
        <v/>
      </c>
      <c r="B2640" s="154" t="str">
        <f>IF(Input!D2640&lt;&gt;"",CONCATENATE(Input!D2640,", ",Input!C2640),"")</f>
        <v/>
      </c>
      <c r="C2640" s="154" t="str">
        <f>IF(Input!E2640&lt;&gt;"",Input!E2640,"")</f>
        <v/>
      </c>
      <c r="D2640" s="155" t="str">
        <f>IF(Input!F2640&lt;&gt;"",Input!F2640,"")</f>
        <v/>
      </c>
      <c r="E2640" s="154" t="str">
        <f>IF(Input!I2640&lt;&gt;"",CONCATENATE(Input!I2640,", ",LEFT(Input!H2640,1)),"")</f>
        <v/>
      </c>
      <c r="F2640" s="156"/>
      <c r="G2640" s="157" t="str">
        <f t="shared" si="41"/>
        <v/>
      </c>
      <c r="H2640" s="154" t="str">
        <f>IF(A2640&lt;&gt;"",VLOOKUP(G2640,ScoreRanges!$C$4:$E$8,3),"")</f>
        <v/>
      </c>
      <c r="I2640" s="156"/>
      <c r="J2640" s="129" t="str">
        <f>IF(AND(ConversionTable!$F$2&lt;&gt;"",A2640&lt;&gt;""),VLOOKUP(G2640,ConversionTable!B$2:D$402,3),"")</f>
        <v/>
      </c>
      <c r="K2640" s="66" t="str">
        <f>IF(AND(ConversionTable!$F$2&lt;&gt;"",A2640&lt;&gt;""),VLOOKUP(J2640,ConversionTable!I$4:K$7,3),"")</f>
        <v/>
      </c>
      <c r="M2640" s="66" t="str">
        <f>IF(A2640&lt;&gt;"",(Input!AE2640*ScoringModel!$B$11+Input!AF2640*ScoringModel!$B$21+Input!AG2640*ScoringModel!$B$31)*0.01,"")</f>
        <v/>
      </c>
      <c r="N2640" s="66" t="str">
        <f>IF(A2640&lt;&gt;"",(Input!J2640*ScoringModel!$B$4+Input!K2640*ScoringModel!$B$5+Input!L2640*ScoringModel!$B$6+Input!M2640*ScoringModel!$B$7+Input!N2640*ScoringModel!$B$8+Input!O2640*ScoringModel!$B$9+Input!P2640*ScoringModel!$B$10)*0.01,"")</f>
        <v/>
      </c>
      <c r="O2640" s="66" t="str">
        <f>IF(A2640&lt;&gt;"",(Input!Q2640*ScoringModel!$B$14+Input!R2640*ScoringModel!$B$15+Input!S2640*ScoringModel!$B$16+Input!T2640*ScoringModel!$B$17+Input!U2640*ScoringModel!$B$18+Input!V2640*ScoringModel!$B$19+Input!W2640*ScoringModel!$B$20)*0.01,"")</f>
        <v/>
      </c>
      <c r="P2640" s="66" t="str">
        <f>IF(A2640&lt;&gt;"",(Input!X2640*ScoringModel!$B$24+Input!Y2640*ScoringModel!$B$25+Input!Z2640*ScoringModel!$B$26+Input!AA2640*ScoringModel!$B$27+Input!AB2640*ScoringModel!$B$28+Input!AC2640*ScoringModel!$B$29+Input!AD2640*ScoringModel!$B$30)*0.01,"")</f>
        <v/>
      </c>
    </row>
    <row r="2641" spans="1:16" x14ac:dyDescent="0.25">
      <c r="A2641" s="154" t="str">
        <f>IF(Input!A2641&lt;&gt;"",Input!A2641,"")</f>
        <v/>
      </c>
      <c r="B2641" s="154" t="str">
        <f>IF(Input!D2641&lt;&gt;"",CONCATENATE(Input!D2641,", ",Input!C2641),"")</f>
        <v/>
      </c>
      <c r="C2641" s="154" t="str">
        <f>IF(Input!E2641&lt;&gt;"",Input!E2641,"")</f>
        <v/>
      </c>
      <c r="D2641" s="155" t="str">
        <f>IF(Input!F2641&lt;&gt;"",Input!F2641,"")</f>
        <v/>
      </c>
      <c r="E2641" s="154" t="str">
        <f>IF(Input!I2641&lt;&gt;"",CONCATENATE(Input!I2641,", ",LEFT(Input!H2641,1)),"")</f>
        <v/>
      </c>
      <c r="F2641" s="156"/>
      <c r="G2641" s="157" t="str">
        <f t="shared" si="41"/>
        <v/>
      </c>
      <c r="H2641" s="154" t="str">
        <f>IF(A2641&lt;&gt;"",VLOOKUP(G2641,ScoreRanges!$C$4:$E$8,3),"")</f>
        <v/>
      </c>
      <c r="I2641" s="156"/>
      <c r="J2641" s="129" t="str">
        <f>IF(AND(ConversionTable!$F$2&lt;&gt;"",A2641&lt;&gt;""),VLOOKUP(G2641,ConversionTable!B$2:D$402,3),"")</f>
        <v/>
      </c>
      <c r="K2641" s="66" t="str">
        <f>IF(AND(ConversionTable!$F$2&lt;&gt;"",A2641&lt;&gt;""),VLOOKUP(J2641,ConversionTable!I$4:K$7,3),"")</f>
        <v/>
      </c>
      <c r="M2641" s="66" t="str">
        <f>IF(A2641&lt;&gt;"",(Input!AE2641*ScoringModel!$B$11+Input!AF2641*ScoringModel!$B$21+Input!AG2641*ScoringModel!$B$31)*0.01,"")</f>
        <v/>
      </c>
      <c r="N2641" s="66" t="str">
        <f>IF(A2641&lt;&gt;"",(Input!J2641*ScoringModel!$B$4+Input!K2641*ScoringModel!$B$5+Input!L2641*ScoringModel!$B$6+Input!M2641*ScoringModel!$B$7+Input!N2641*ScoringModel!$B$8+Input!O2641*ScoringModel!$B$9+Input!P2641*ScoringModel!$B$10)*0.01,"")</f>
        <v/>
      </c>
      <c r="O2641" s="66" t="str">
        <f>IF(A2641&lt;&gt;"",(Input!Q2641*ScoringModel!$B$14+Input!R2641*ScoringModel!$B$15+Input!S2641*ScoringModel!$B$16+Input!T2641*ScoringModel!$B$17+Input!U2641*ScoringModel!$B$18+Input!V2641*ScoringModel!$B$19+Input!W2641*ScoringModel!$B$20)*0.01,"")</f>
        <v/>
      </c>
      <c r="P2641" s="66" t="str">
        <f>IF(A2641&lt;&gt;"",(Input!X2641*ScoringModel!$B$24+Input!Y2641*ScoringModel!$B$25+Input!Z2641*ScoringModel!$B$26+Input!AA2641*ScoringModel!$B$27+Input!AB2641*ScoringModel!$B$28+Input!AC2641*ScoringModel!$B$29+Input!AD2641*ScoringModel!$B$30)*0.01,"")</f>
        <v/>
      </c>
    </row>
    <row r="2642" spans="1:16" x14ac:dyDescent="0.25">
      <c r="A2642" s="154" t="str">
        <f>IF(Input!A2642&lt;&gt;"",Input!A2642,"")</f>
        <v/>
      </c>
      <c r="B2642" s="154" t="str">
        <f>IF(Input!D2642&lt;&gt;"",CONCATENATE(Input!D2642,", ",Input!C2642),"")</f>
        <v/>
      </c>
      <c r="C2642" s="154" t="str">
        <f>IF(Input!E2642&lt;&gt;"",Input!E2642,"")</f>
        <v/>
      </c>
      <c r="D2642" s="155" t="str">
        <f>IF(Input!F2642&lt;&gt;"",Input!F2642,"")</f>
        <v/>
      </c>
      <c r="E2642" s="154" t="str">
        <f>IF(Input!I2642&lt;&gt;"",CONCATENATE(Input!I2642,", ",LEFT(Input!H2642,1)),"")</f>
        <v/>
      </c>
      <c r="F2642" s="156"/>
      <c r="G2642" s="157" t="str">
        <f t="shared" si="41"/>
        <v/>
      </c>
      <c r="H2642" s="154" t="str">
        <f>IF(A2642&lt;&gt;"",VLOOKUP(G2642,ScoreRanges!$C$4:$E$8,3),"")</f>
        <v/>
      </c>
      <c r="I2642" s="156"/>
      <c r="J2642" s="129" t="str">
        <f>IF(AND(ConversionTable!$F$2&lt;&gt;"",A2642&lt;&gt;""),VLOOKUP(G2642,ConversionTable!B$2:D$402,3),"")</f>
        <v/>
      </c>
      <c r="K2642" s="66" t="str">
        <f>IF(AND(ConversionTable!$F$2&lt;&gt;"",A2642&lt;&gt;""),VLOOKUP(J2642,ConversionTable!I$4:K$7,3),"")</f>
        <v/>
      </c>
      <c r="M2642" s="66" t="str">
        <f>IF(A2642&lt;&gt;"",(Input!AE2642*ScoringModel!$B$11+Input!AF2642*ScoringModel!$B$21+Input!AG2642*ScoringModel!$B$31)*0.01,"")</f>
        <v/>
      </c>
      <c r="N2642" s="66" t="str">
        <f>IF(A2642&lt;&gt;"",(Input!J2642*ScoringModel!$B$4+Input!K2642*ScoringModel!$B$5+Input!L2642*ScoringModel!$B$6+Input!M2642*ScoringModel!$B$7+Input!N2642*ScoringModel!$B$8+Input!O2642*ScoringModel!$B$9+Input!P2642*ScoringModel!$B$10)*0.01,"")</f>
        <v/>
      </c>
      <c r="O2642" s="66" t="str">
        <f>IF(A2642&lt;&gt;"",(Input!Q2642*ScoringModel!$B$14+Input!R2642*ScoringModel!$B$15+Input!S2642*ScoringModel!$B$16+Input!T2642*ScoringModel!$B$17+Input!U2642*ScoringModel!$B$18+Input!V2642*ScoringModel!$B$19+Input!W2642*ScoringModel!$B$20)*0.01,"")</f>
        <v/>
      </c>
      <c r="P2642" s="66" t="str">
        <f>IF(A2642&lt;&gt;"",(Input!X2642*ScoringModel!$B$24+Input!Y2642*ScoringModel!$B$25+Input!Z2642*ScoringModel!$B$26+Input!AA2642*ScoringModel!$B$27+Input!AB2642*ScoringModel!$B$28+Input!AC2642*ScoringModel!$B$29+Input!AD2642*ScoringModel!$B$30)*0.01,"")</f>
        <v/>
      </c>
    </row>
    <row r="2643" spans="1:16" x14ac:dyDescent="0.25">
      <c r="A2643" s="154" t="str">
        <f>IF(Input!A2643&lt;&gt;"",Input!A2643,"")</f>
        <v/>
      </c>
      <c r="B2643" s="154" t="str">
        <f>IF(Input!D2643&lt;&gt;"",CONCATENATE(Input!D2643,", ",Input!C2643),"")</f>
        <v/>
      </c>
      <c r="C2643" s="154" t="str">
        <f>IF(Input!E2643&lt;&gt;"",Input!E2643,"")</f>
        <v/>
      </c>
      <c r="D2643" s="155" t="str">
        <f>IF(Input!F2643&lt;&gt;"",Input!F2643,"")</f>
        <v/>
      </c>
      <c r="E2643" s="154" t="str">
        <f>IF(Input!I2643&lt;&gt;"",CONCATENATE(Input!I2643,", ",LEFT(Input!H2643,1)),"")</f>
        <v/>
      </c>
      <c r="F2643" s="156"/>
      <c r="G2643" s="157" t="str">
        <f t="shared" si="41"/>
        <v/>
      </c>
      <c r="H2643" s="154" t="str">
        <f>IF(A2643&lt;&gt;"",VLOOKUP(G2643,ScoreRanges!$C$4:$E$8,3),"")</f>
        <v/>
      </c>
      <c r="I2643" s="156"/>
      <c r="J2643" s="129" t="str">
        <f>IF(AND(ConversionTable!$F$2&lt;&gt;"",A2643&lt;&gt;""),VLOOKUP(G2643,ConversionTable!B$2:D$402,3),"")</f>
        <v/>
      </c>
      <c r="K2643" s="66" t="str">
        <f>IF(AND(ConversionTable!$F$2&lt;&gt;"",A2643&lt;&gt;""),VLOOKUP(J2643,ConversionTable!I$4:K$7,3),"")</f>
        <v/>
      </c>
      <c r="M2643" s="66" t="str">
        <f>IF(A2643&lt;&gt;"",(Input!AE2643*ScoringModel!$B$11+Input!AF2643*ScoringModel!$B$21+Input!AG2643*ScoringModel!$B$31)*0.01,"")</f>
        <v/>
      </c>
      <c r="N2643" s="66" t="str">
        <f>IF(A2643&lt;&gt;"",(Input!J2643*ScoringModel!$B$4+Input!K2643*ScoringModel!$B$5+Input!L2643*ScoringModel!$B$6+Input!M2643*ScoringModel!$B$7+Input!N2643*ScoringModel!$B$8+Input!O2643*ScoringModel!$B$9+Input!P2643*ScoringModel!$B$10)*0.01,"")</f>
        <v/>
      </c>
      <c r="O2643" s="66" t="str">
        <f>IF(A2643&lt;&gt;"",(Input!Q2643*ScoringModel!$B$14+Input!R2643*ScoringModel!$B$15+Input!S2643*ScoringModel!$B$16+Input!T2643*ScoringModel!$B$17+Input!U2643*ScoringModel!$B$18+Input!V2643*ScoringModel!$B$19+Input!W2643*ScoringModel!$B$20)*0.01,"")</f>
        <v/>
      </c>
      <c r="P2643" s="66" t="str">
        <f>IF(A2643&lt;&gt;"",(Input!X2643*ScoringModel!$B$24+Input!Y2643*ScoringModel!$B$25+Input!Z2643*ScoringModel!$B$26+Input!AA2643*ScoringModel!$B$27+Input!AB2643*ScoringModel!$B$28+Input!AC2643*ScoringModel!$B$29+Input!AD2643*ScoringModel!$B$30)*0.01,"")</f>
        <v/>
      </c>
    </row>
    <row r="2644" spans="1:16" x14ac:dyDescent="0.25">
      <c r="A2644" s="154" t="str">
        <f>IF(Input!A2644&lt;&gt;"",Input!A2644,"")</f>
        <v/>
      </c>
      <c r="B2644" s="154" t="str">
        <f>IF(Input!D2644&lt;&gt;"",CONCATENATE(Input!D2644,", ",Input!C2644),"")</f>
        <v/>
      </c>
      <c r="C2644" s="154" t="str">
        <f>IF(Input!E2644&lt;&gt;"",Input!E2644,"")</f>
        <v/>
      </c>
      <c r="D2644" s="155" t="str">
        <f>IF(Input!F2644&lt;&gt;"",Input!F2644,"")</f>
        <v/>
      </c>
      <c r="E2644" s="154" t="str">
        <f>IF(Input!I2644&lt;&gt;"",CONCATENATE(Input!I2644,", ",LEFT(Input!H2644,1)),"")</f>
        <v/>
      </c>
      <c r="F2644" s="156"/>
      <c r="G2644" s="157" t="str">
        <f t="shared" si="41"/>
        <v/>
      </c>
      <c r="H2644" s="154" t="str">
        <f>IF(A2644&lt;&gt;"",VLOOKUP(G2644,ScoreRanges!$C$4:$E$8,3),"")</f>
        <v/>
      </c>
      <c r="I2644" s="156"/>
      <c r="J2644" s="129" t="str">
        <f>IF(AND(ConversionTable!$F$2&lt;&gt;"",A2644&lt;&gt;""),VLOOKUP(G2644,ConversionTable!B$2:D$402,3),"")</f>
        <v/>
      </c>
      <c r="K2644" s="66" t="str">
        <f>IF(AND(ConversionTable!$F$2&lt;&gt;"",A2644&lt;&gt;""),VLOOKUP(J2644,ConversionTable!I$4:K$7,3),"")</f>
        <v/>
      </c>
      <c r="M2644" s="66" t="str">
        <f>IF(A2644&lt;&gt;"",(Input!AE2644*ScoringModel!$B$11+Input!AF2644*ScoringModel!$B$21+Input!AG2644*ScoringModel!$B$31)*0.01,"")</f>
        <v/>
      </c>
      <c r="N2644" s="66" t="str">
        <f>IF(A2644&lt;&gt;"",(Input!J2644*ScoringModel!$B$4+Input!K2644*ScoringModel!$B$5+Input!L2644*ScoringModel!$B$6+Input!M2644*ScoringModel!$B$7+Input!N2644*ScoringModel!$B$8+Input!O2644*ScoringModel!$B$9+Input!P2644*ScoringModel!$B$10)*0.01,"")</f>
        <v/>
      </c>
      <c r="O2644" s="66" t="str">
        <f>IF(A2644&lt;&gt;"",(Input!Q2644*ScoringModel!$B$14+Input!R2644*ScoringModel!$B$15+Input!S2644*ScoringModel!$B$16+Input!T2644*ScoringModel!$B$17+Input!U2644*ScoringModel!$B$18+Input!V2644*ScoringModel!$B$19+Input!W2644*ScoringModel!$B$20)*0.01,"")</f>
        <v/>
      </c>
      <c r="P2644" s="66" t="str">
        <f>IF(A2644&lt;&gt;"",(Input!X2644*ScoringModel!$B$24+Input!Y2644*ScoringModel!$B$25+Input!Z2644*ScoringModel!$B$26+Input!AA2644*ScoringModel!$B$27+Input!AB2644*ScoringModel!$B$28+Input!AC2644*ScoringModel!$B$29+Input!AD2644*ScoringModel!$B$30)*0.01,"")</f>
        <v/>
      </c>
    </row>
    <row r="2645" spans="1:16" x14ac:dyDescent="0.25">
      <c r="A2645" s="154" t="str">
        <f>IF(Input!A2645&lt;&gt;"",Input!A2645,"")</f>
        <v/>
      </c>
      <c r="B2645" s="154" t="str">
        <f>IF(Input!D2645&lt;&gt;"",CONCATENATE(Input!D2645,", ",Input!C2645),"")</f>
        <v/>
      </c>
      <c r="C2645" s="154" t="str">
        <f>IF(Input!E2645&lt;&gt;"",Input!E2645,"")</f>
        <v/>
      </c>
      <c r="D2645" s="155" t="str">
        <f>IF(Input!F2645&lt;&gt;"",Input!F2645,"")</f>
        <v/>
      </c>
      <c r="E2645" s="154" t="str">
        <f>IF(Input!I2645&lt;&gt;"",CONCATENATE(Input!I2645,", ",LEFT(Input!H2645,1)),"")</f>
        <v/>
      </c>
      <c r="F2645" s="156"/>
      <c r="G2645" s="157" t="str">
        <f t="shared" si="41"/>
        <v/>
      </c>
      <c r="H2645" s="154" t="str">
        <f>IF(A2645&lt;&gt;"",VLOOKUP(G2645,ScoreRanges!$C$4:$E$8,3),"")</f>
        <v/>
      </c>
      <c r="I2645" s="156"/>
      <c r="J2645" s="129" t="str">
        <f>IF(AND(ConversionTable!$F$2&lt;&gt;"",A2645&lt;&gt;""),VLOOKUP(G2645,ConversionTable!B$2:D$402,3),"")</f>
        <v/>
      </c>
      <c r="K2645" s="66" t="str">
        <f>IF(AND(ConversionTable!$F$2&lt;&gt;"",A2645&lt;&gt;""),VLOOKUP(J2645,ConversionTable!I$4:K$7,3),"")</f>
        <v/>
      </c>
      <c r="M2645" s="66" t="str">
        <f>IF(A2645&lt;&gt;"",(Input!AE2645*ScoringModel!$B$11+Input!AF2645*ScoringModel!$B$21+Input!AG2645*ScoringModel!$B$31)*0.01,"")</f>
        <v/>
      </c>
      <c r="N2645" s="66" t="str">
        <f>IF(A2645&lt;&gt;"",(Input!J2645*ScoringModel!$B$4+Input!K2645*ScoringModel!$B$5+Input!L2645*ScoringModel!$B$6+Input!M2645*ScoringModel!$B$7+Input!N2645*ScoringModel!$B$8+Input!O2645*ScoringModel!$B$9+Input!P2645*ScoringModel!$B$10)*0.01,"")</f>
        <v/>
      </c>
      <c r="O2645" s="66" t="str">
        <f>IF(A2645&lt;&gt;"",(Input!Q2645*ScoringModel!$B$14+Input!R2645*ScoringModel!$B$15+Input!S2645*ScoringModel!$B$16+Input!T2645*ScoringModel!$B$17+Input!U2645*ScoringModel!$B$18+Input!V2645*ScoringModel!$B$19+Input!W2645*ScoringModel!$B$20)*0.01,"")</f>
        <v/>
      </c>
      <c r="P2645" s="66" t="str">
        <f>IF(A2645&lt;&gt;"",(Input!X2645*ScoringModel!$B$24+Input!Y2645*ScoringModel!$B$25+Input!Z2645*ScoringModel!$B$26+Input!AA2645*ScoringModel!$B$27+Input!AB2645*ScoringModel!$B$28+Input!AC2645*ScoringModel!$B$29+Input!AD2645*ScoringModel!$B$30)*0.01,"")</f>
        <v/>
      </c>
    </row>
    <row r="2646" spans="1:16" x14ac:dyDescent="0.25">
      <c r="A2646" s="154" t="str">
        <f>IF(Input!A2646&lt;&gt;"",Input!A2646,"")</f>
        <v/>
      </c>
      <c r="B2646" s="154" t="str">
        <f>IF(Input!D2646&lt;&gt;"",CONCATENATE(Input!D2646,", ",Input!C2646),"")</f>
        <v/>
      </c>
      <c r="C2646" s="154" t="str">
        <f>IF(Input!E2646&lt;&gt;"",Input!E2646,"")</f>
        <v/>
      </c>
      <c r="D2646" s="155" t="str">
        <f>IF(Input!F2646&lt;&gt;"",Input!F2646,"")</f>
        <v/>
      </c>
      <c r="E2646" s="154" t="str">
        <f>IF(Input!I2646&lt;&gt;"",CONCATENATE(Input!I2646,", ",LEFT(Input!H2646,1)),"")</f>
        <v/>
      </c>
      <c r="F2646" s="156"/>
      <c r="G2646" s="157" t="str">
        <f t="shared" si="41"/>
        <v/>
      </c>
      <c r="H2646" s="154" t="str">
        <f>IF(A2646&lt;&gt;"",VLOOKUP(G2646,ScoreRanges!$C$4:$E$8,3),"")</f>
        <v/>
      </c>
      <c r="I2646" s="156"/>
      <c r="J2646" s="129" t="str">
        <f>IF(AND(ConversionTable!$F$2&lt;&gt;"",A2646&lt;&gt;""),VLOOKUP(G2646,ConversionTable!B$2:D$402,3),"")</f>
        <v/>
      </c>
      <c r="K2646" s="66" t="str">
        <f>IF(AND(ConversionTable!$F$2&lt;&gt;"",A2646&lt;&gt;""),VLOOKUP(J2646,ConversionTable!I$4:K$7,3),"")</f>
        <v/>
      </c>
      <c r="M2646" s="66" t="str">
        <f>IF(A2646&lt;&gt;"",(Input!AE2646*ScoringModel!$B$11+Input!AF2646*ScoringModel!$B$21+Input!AG2646*ScoringModel!$B$31)*0.01,"")</f>
        <v/>
      </c>
      <c r="N2646" s="66" t="str">
        <f>IF(A2646&lt;&gt;"",(Input!J2646*ScoringModel!$B$4+Input!K2646*ScoringModel!$B$5+Input!L2646*ScoringModel!$B$6+Input!M2646*ScoringModel!$B$7+Input!N2646*ScoringModel!$B$8+Input!O2646*ScoringModel!$B$9+Input!P2646*ScoringModel!$B$10)*0.01,"")</f>
        <v/>
      </c>
      <c r="O2646" s="66" t="str">
        <f>IF(A2646&lt;&gt;"",(Input!Q2646*ScoringModel!$B$14+Input!R2646*ScoringModel!$B$15+Input!S2646*ScoringModel!$B$16+Input!T2646*ScoringModel!$B$17+Input!U2646*ScoringModel!$B$18+Input!V2646*ScoringModel!$B$19+Input!W2646*ScoringModel!$B$20)*0.01,"")</f>
        <v/>
      </c>
      <c r="P2646" s="66" t="str">
        <f>IF(A2646&lt;&gt;"",(Input!X2646*ScoringModel!$B$24+Input!Y2646*ScoringModel!$B$25+Input!Z2646*ScoringModel!$B$26+Input!AA2646*ScoringModel!$B$27+Input!AB2646*ScoringModel!$B$28+Input!AC2646*ScoringModel!$B$29+Input!AD2646*ScoringModel!$B$30)*0.01,"")</f>
        <v/>
      </c>
    </row>
    <row r="2647" spans="1:16" x14ac:dyDescent="0.25">
      <c r="A2647" s="154" t="str">
        <f>IF(Input!A2647&lt;&gt;"",Input!A2647,"")</f>
        <v/>
      </c>
      <c r="B2647" s="154" t="str">
        <f>IF(Input!D2647&lt;&gt;"",CONCATENATE(Input!D2647,", ",Input!C2647),"")</f>
        <v/>
      </c>
      <c r="C2647" s="154" t="str">
        <f>IF(Input!E2647&lt;&gt;"",Input!E2647,"")</f>
        <v/>
      </c>
      <c r="D2647" s="155" t="str">
        <f>IF(Input!F2647&lt;&gt;"",Input!F2647,"")</f>
        <v/>
      </c>
      <c r="E2647" s="154" t="str">
        <f>IF(Input!I2647&lt;&gt;"",CONCATENATE(Input!I2647,", ",LEFT(Input!H2647,1)),"")</f>
        <v/>
      </c>
      <c r="F2647" s="156"/>
      <c r="G2647" s="157" t="str">
        <f t="shared" si="41"/>
        <v/>
      </c>
      <c r="H2647" s="154" t="str">
        <f>IF(A2647&lt;&gt;"",VLOOKUP(G2647,ScoreRanges!$C$4:$E$8,3),"")</f>
        <v/>
      </c>
      <c r="I2647" s="156"/>
      <c r="J2647" s="129" t="str">
        <f>IF(AND(ConversionTable!$F$2&lt;&gt;"",A2647&lt;&gt;""),VLOOKUP(G2647,ConversionTable!B$2:D$402,3),"")</f>
        <v/>
      </c>
      <c r="K2647" s="66" t="str">
        <f>IF(AND(ConversionTable!$F$2&lt;&gt;"",A2647&lt;&gt;""),VLOOKUP(J2647,ConversionTable!I$4:K$7,3),"")</f>
        <v/>
      </c>
      <c r="M2647" s="66" t="str">
        <f>IF(A2647&lt;&gt;"",(Input!AE2647*ScoringModel!$B$11+Input!AF2647*ScoringModel!$B$21+Input!AG2647*ScoringModel!$B$31)*0.01,"")</f>
        <v/>
      </c>
      <c r="N2647" s="66" t="str">
        <f>IF(A2647&lt;&gt;"",(Input!J2647*ScoringModel!$B$4+Input!K2647*ScoringModel!$B$5+Input!L2647*ScoringModel!$B$6+Input!M2647*ScoringModel!$B$7+Input!N2647*ScoringModel!$B$8+Input!O2647*ScoringModel!$B$9+Input!P2647*ScoringModel!$B$10)*0.01,"")</f>
        <v/>
      </c>
      <c r="O2647" s="66" t="str">
        <f>IF(A2647&lt;&gt;"",(Input!Q2647*ScoringModel!$B$14+Input!R2647*ScoringModel!$B$15+Input!S2647*ScoringModel!$B$16+Input!T2647*ScoringModel!$B$17+Input!U2647*ScoringModel!$B$18+Input!V2647*ScoringModel!$B$19+Input!W2647*ScoringModel!$B$20)*0.01,"")</f>
        <v/>
      </c>
      <c r="P2647" s="66" t="str">
        <f>IF(A2647&lt;&gt;"",(Input!X2647*ScoringModel!$B$24+Input!Y2647*ScoringModel!$B$25+Input!Z2647*ScoringModel!$B$26+Input!AA2647*ScoringModel!$B$27+Input!AB2647*ScoringModel!$B$28+Input!AC2647*ScoringModel!$B$29+Input!AD2647*ScoringModel!$B$30)*0.01,"")</f>
        <v/>
      </c>
    </row>
    <row r="2648" spans="1:16" x14ac:dyDescent="0.25">
      <c r="A2648" s="154" t="str">
        <f>IF(Input!A2648&lt;&gt;"",Input!A2648,"")</f>
        <v/>
      </c>
      <c r="B2648" s="154" t="str">
        <f>IF(Input!D2648&lt;&gt;"",CONCATENATE(Input!D2648,", ",Input!C2648),"")</f>
        <v/>
      </c>
      <c r="C2648" s="154" t="str">
        <f>IF(Input!E2648&lt;&gt;"",Input!E2648,"")</f>
        <v/>
      </c>
      <c r="D2648" s="155" t="str">
        <f>IF(Input!F2648&lt;&gt;"",Input!F2648,"")</f>
        <v/>
      </c>
      <c r="E2648" s="154" t="str">
        <f>IF(Input!I2648&lt;&gt;"",CONCATENATE(Input!I2648,", ",LEFT(Input!H2648,1)),"")</f>
        <v/>
      </c>
      <c r="F2648" s="156"/>
      <c r="G2648" s="157" t="str">
        <f t="shared" si="41"/>
        <v/>
      </c>
      <c r="H2648" s="154" t="str">
        <f>IF(A2648&lt;&gt;"",VLOOKUP(G2648,ScoreRanges!$C$4:$E$8,3),"")</f>
        <v/>
      </c>
      <c r="I2648" s="156"/>
      <c r="J2648" s="129" t="str">
        <f>IF(AND(ConversionTable!$F$2&lt;&gt;"",A2648&lt;&gt;""),VLOOKUP(G2648,ConversionTable!B$2:D$402,3),"")</f>
        <v/>
      </c>
      <c r="K2648" s="66" t="str">
        <f>IF(AND(ConversionTable!$F$2&lt;&gt;"",A2648&lt;&gt;""),VLOOKUP(J2648,ConversionTable!I$4:K$7,3),"")</f>
        <v/>
      </c>
      <c r="M2648" s="66" t="str">
        <f>IF(A2648&lt;&gt;"",(Input!AE2648*ScoringModel!$B$11+Input!AF2648*ScoringModel!$B$21+Input!AG2648*ScoringModel!$B$31)*0.01,"")</f>
        <v/>
      </c>
      <c r="N2648" s="66" t="str">
        <f>IF(A2648&lt;&gt;"",(Input!J2648*ScoringModel!$B$4+Input!K2648*ScoringModel!$B$5+Input!L2648*ScoringModel!$B$6+Input!M2648*ScoringModel!$B$7+Input!N2648*ScoringModel!$B$8+Input!O2648*ScoringModel!$B$9+Input!P2648*ScoringModel!$B$10)*0.01,"")</f>
        <v/>
      </c>
      <c r="O2648" s="66" t="str">
        <f>IF(A2648&lt;&gt;"",(Input!Q2648*ScoringModel!$B$14+Input!R2648*ScoringModel!$B$15+Input!S2648*ScoringModel!$B$16+Input!T2648*ScoringModel!$B$17+Input!U2648*ScoringModel!$B$18+Input!V2648*ScoringModel!$B$19+Input!W2648*ScoringModel!$B$20)*0.01,"")</f>
        <v/>
      </c>
      <c r="P2648" s="66" t="str">
        <f>IF(A2648&lt;&gt;"",(Input!X2648*ScoringModel!$B$24+Input!Y2648*ScoringModel!$B$25+Input!Z2648*ScoringModel!$B$26+Input!AA2648*ScoringModel!$B$27+Input!AB2648*ScoringModel!$B$28+Input!AC2648*ScoringModel!$B$29+Input!AD2648*ScoringModel!$B$30)*0.01,"")</f>
        <v/>
      </c>
    </row>
    <row r="2649" spans="1:16" x14ac:dyDescent="0.25">
      <c r="A2649" s="154" t="str">
        <f>IF(Input!A2649&lt;&gt;"",Input!A2649,"")</f>
        <v/>
      </c>
      <c r="B2649" s="154" t="str">
        <f>IF(Input!D2649&lt;&gt;"",CONCATENATE(Input!D2649,", ",Input!C2649),"")</f>
        <v/>
      </c>
      <c r="C2649" s="154" t="str">
        <f>IF(Input!E2649&lt;&gt;"",Input!E2649,"")</f>
        <v/>
      </c>
      <c r="D2649" s="155" t="str">
        <f>IF(Input!F2649&lt;&gt;"",Input!F2649,"")</f>
        <v/>
      </c>
      <c r="E2649" s="154" t="str">
        <f>IF(Input!I2649&lt;&gt;"",CONCATENATE(Input!I2649,", ",LEFT(Input!H2649,1)),"")</f>
        <v/>
      </c>
      <c r="F2649" s="156"/>
      <c r="G2649" s="157" t="str">
        <f t="shared" si="41"/>
        <v/>
      </c>
      <c r="H2649" s="154" t="str">
        <f>IF(A2649&lt;&gt;"",VLOOKUP(G2649,ScoreRanges!$C$4:$E$8,3),"")</f>
        <v/>
      </c>
      <c r="I2649" s="156"/>
      <c r="J2649" s="129" t="str">
        <f>IF(AND(ConversionTable!$F$2&lt;&gt;"",A2649&lt;&gt;""),VLOOKUP(G2649,ConversionTable!B$2:D$402,3),"")</f>
        <v/>
      </c>
      <c r="K2649" s="66" t="str">
        <f>IF(AND(ConversionTable!$F$2&lt;&gt;"",A2649&lt;&gt;""),VLOOKUP(J2649,ConversionTable!I$4:K$7,3),"")</f>
        <v/>
      </c>
      <c r="M2649" s="66" t="str">
        <f>IF(A2649&lt;&gt;"",(Input!AE2649*ScoringModel!$B$11+Input!AF2649*ScoringModel!$B$21+Input!AG2649*ScoringModel!$B$31)*0.01,"")</f>
        <v/>
      </c>
      <c r="N2649" s="66" t="str">
        <f>IF(A2649&lt;&gt;"",(Input!J2649*ScoringModel!$B$4+Input!K2649*ScoringModel!$B$5+Input!L2649*ScoringModel!$B$6+Input!M2649*ScoringModel!$B$7+Input!N2649*ScoringModel!$B$8+Input!O2649*ScoringModel!$B$9+Input!P2649*ScoringModel!$B$10)*0.01,"")</f>
        <v/>
      </c>
      <c r="O2649" s="66" t="str">
        <f>IF(A2649&lt;&gt;"",(Input!Q2649*ScoringModel!$B$14+Input!R2649*ScoringModel!$B$15+Input!S2649*ScoringModel!$B$16+Input!T2649*ScoringModel!$B$17+Input!U2649*ScoringModel!$B$18+Input!V2649*ScoringModel!$B$19+Input!W2649*ScoringModel!$B$20)*0.01,"")</f>
        <v/>
      </c>
      <c r="P2649" s="66" t="str">
        <f>IF(A2649&lt;&gt;"",(Input!X2649*ScoringModel!$B$24+Input!Y2649*ScoringModel!$B$25+Input!Z2649*ScoringModel!$B$26+Input!AA2649*ScoringModel!$B$27+Input!AB2649*ScoringModel!$B$28+Input!AC2649*ScoringModel!$B$29+Input!AD2649*ScoringModel!$B$30)*0.01,"")</f>
        <v/>
      </c>
    </row>
    <row r="2650" spans="1:16" x14ac:dyDescent="0.25">
      <c r="A2650" s="154" t="str">
        <f>IF(Input!A2650&lt;&gt;"",Input!A2650,"")</f>
        <v/>
      </c>
      <c r="B2650" s="154" t="str">
        <f>IF(Input!D2650&lt;&gt;"",CONCATENATE(Input!D2650,", ",Input!C2650),"")</f>
        <v/>
      </c>
      <c r="C2650" s="154" t="str">
        <f>IF(Input!E2650&lt;&gt;"",Input!E2650,"")</f>
        <v/>
      </c>
      <c r="D2650" s="155" t="str">
        <f>IF(Input!F2650&lt;&gt;"",Input!F2650,"")</f>
        <v/>
      </c>
      <c r="E2650" s="154" t="str">
        <f>IF(Input!I2650&lt;&gt;"",CONCATENATE(Input!I2650,", ",LEFT(Input!H2650,1)),"")</f>
        <v/>
      </c>
      <c r="F2650" s="156"/>
      <c r="G2650" s="157" t="str">
        <f t="shared" si="41"/>
        <v/>
      </c>
      <c r="H2650" s="154" t="str">
        <f>IF(A2650&lt;&gt;"",VLOOKUP(G2650,ScoreRanges!$C$4:$E$8,3),"")</f>
        <v/>
      </c>
      <c r="I2650" s="156"/>
      <c r="J2650" s="129" t="str">
        <f>IF(AND(ConversionTable!$F$2&lt;&gt;"",A2650&lt;&gt;""),VLOOKUP(G2650,ConversionTable!B$2:D$402,3),"")</f>
        <v/>
      </c>
      <c r="K2650" s="66" t="str">
        <f>IF(AND(ConversionTable!$F$2&lt;&gt;"",A2650&lt;&gt;""),VLOOKUP(J2650,ConversionTable!I$4:K$7,3),"")</f>
        <v/>
      </c>
      <c r="M2650" s="66" t="str">
        <f>IF(A2650&lt;&gt;"",(Input!AE2650*ScoringModel!$B$11+Input!AF2650*ScoringModel!$B$21+Input!AG2650*ScoringModel!$B$31)*0.01,"")</f>
        <v/>
      </c>
      <c r="N2650" s="66" t="str">
        <f>IF(A2650&lt;&gt;"",(Input!J2650*ScoringModel!$B$4+Input!K2650*ScoringModel!$B$5+Input!L2650*ScoringModel!$B$6+Input!M2650*ScoringModel!$B$7+Input!N2650*ScoringModel!$B$8+Input!O2650*ScoringModel!$B$9+Input!P2650*ScoringModel!$B$10)*0.01,"")</f>
        <v/>
      </c>
      <c r="O2650" s="66" t="str">
        <f>IF(A2650&lt;&gt;"",(Input!Q2650*ScoringModel!$B$14+Input!R2650*ScoringModel!$B$15+Input!S2650*ScoringModel!$B$16+Input!T2650*ScoringModel!$B$17+Input!U2650*ScoringModel!$B$18+Input!V2650*ScoringModel!$B$19+Input!W2650*ScoringModel!$B$20)*0.01,"")</f>
        <v/>
      </c>
      <c r="P2650" s="66" t="str">
        <f>IF(A2650&lt;&gt;"",(Input!X2650*ScoringModel!$B$24+Input!Y2650*ScoringModel!$B$25+Input!Z2650*ScoringModel!$B$26+Input!AA2650*ScoringModel!$B$27+Input!AB2650*ScoringModel!$B$28+Input!AC2650*ScoringModel!$B$29+Input!AD2650*ScoringModel!$B$30)*0.01,"")</f>
        <v/>
      </c>
    </row>
    <row r="2651" spans="1:16" x14ac:dyDescent="0.25">
      <c r="A2651" s="154" t="str">
        <f>IF(Input!A2651&lt;&gt;"",Input!A2651,"")</f>
        <v/>
      </c>
      <c r="B2651" s="154" t="str">
        <f>IF(Input!D2651&lt;&gt;"",CONCATENATE(Input!D2651,", ",Input!C2651),"")</f>
        <v/>
      </c>
      <c r="C2651" s="154" t="str">
        <f>IF(Input!E2651&lt;&gt;"",Input!E2651,"")</f>
        <v/>
      </c>
      <c r="D2651" s="155" t="str">
        <f>IF(Input!F2651&lt;&gt;"",Input!F2651,"")</f>
        <v/>
      </c>
      <c r="E2651" s="154" t="str">
        <f>IF(Input!I2651&lt;&gt;"",CONCATENATE(Input!I2651,", ",LEFT(Input!H2651,1)),"")</f>
        <v/>
      </c>
      <c r="F2651" s="156"/>
      <c r="G2651" s="157" t="str">
        <f t="shared" si="41"/>
        <v/>
      </c>
      <c r="H2651" s="154" t="str">
        <f>IF(A2651&lt;&gt;"",VLOOKUP(G2651,ScoreRanges!$C$4:$E$8,3),"")</f>
        <v/>
      </c>
      <c r="I2651" s="156"/>
      <c r="J2651" s="129" t="str">
        <f>IF(AND(ConversionTable!$F$2&lt;&gt;"",A2651&lt;&gt;""),VLOOKUP(G2651,ConversionTable!B$2:D$402,3),"")</f>
        <v/>
      </c>
      <c r="K2651" s="66" t="str">
        <f>IF(AND(ConversionTable!$F$2&lt;&gt;"",A2651&lt;&gt;""),VLOOKUP(J2651,ConversionTable!I$4:K$7,3),"")</f>
        <v/>
      </c>
      <c r="M2651" s="66" t="str">
        <f>IF(A2651&lt;&gt;"",(Input!AE2651*ScoringModel!$B$11+Input!AF2651*ScoringModel!$B$21+Input!AG2651*ScoringModel!$B$31)*0.01,"")</f>
        <v/>
      </c>
      <c r="N2651" s="66" t="str">
        <f>IF(A2651&lt;&gt;"",(Input!J2651*ScoringModel!$B$4+Input!K2651*ScoringModel!$B$5+Input!L2651*ScoringModel!$B$6+Input!M2651*ScoringModel!$B$7+Input!N2651*ScoringModel!$B$8+Input!O2651*ScoringModel!$B$9+Input!P2651*ScoringModel!$B$10)*0.01,"")</f>
        <v/>
      </c>
      <c r="O2651" s="66" t="str">
        <f>IF(A2651&lt;&gt;"",(Input!Q2651*ScoringModel!$B$14+Input!R2651*ScoringModel!$B$15+Input!S2651*ScoringModel!$B$16+Input!T2651*ScoringModel!$B$17+Input!U2651*ScoringModel!$B$18+Input!V2651*ScoringModel!$B$19+Input!W2651*ScoringModel!$B$20)*0.01,"")</f>
        <v/>
      </c>
      <c r="P2651" s="66" t="str">
        <f>IF(A2651&lt;&gt;"",(Input!X2651*ScoringModel!$B$24+Input!Y2651*ScoringModel!$B$25+Input!Z2651*ScoringModel!$B$26+Input!AA2651*ScoringModel!$B$27+Input!AB2651*ScoringModel!$B$28+Input!AC2651*ScoringModel!$B$29+Input!AD2651*ScoringModel!$B$30)*0.01,"")</f>
        <v/>
      </c>
    </row>
    <row r="2652" spans="1:16" x14ac:dyDescent="0.25">
      <c r="A2652" s="154" t="str">
        <f>IF(Input!A2652&lt;&gt;"",Input!A2652,"")</f>
        <v/>
      </c>
      <c r="B2652" s="154" t="str">
        <f>IF(Input!D2652&lt;&gt;"",CONCATENATE(Input!D2652,", ",Input!C2652),"")</f>
        <v/>
      </c>
      <c r="C2652" s="154" t="str">
        <f>IF(Input!E2652&lt;&gt;"",Input!E2652,"")</f>
        <v/>
      </c>
      <c r="D2652" s="155" t="str">
        <f>IF(Input!F2652&lt;&gt;"",Input!F2652,"")</f>
        <v/>
      </c>
      <c r="E2652" s="154" t="str">
        <f>IF(Input!I2652&lt;&gt;"",CONCATENATE(Input!I2652,", ",LEFT(Input!H2652,1)),"")</f>
        <v/>
      </c>
      <c r="F2652" s="156"/>
      <c r="G2652" s="157" t="str">
        <f t="shared" si="41"/>
        <v/>
      </c>
      <c r="H2652" s="154" t="str">
        <f>IF(A2652&lt;&gt;"",VLOOKUP(G2652,ScoreRanges!$C$4:$E$8,3),"")</f>
        <v/>
      </c>
      <c r="I2652" s="156"/>
      <c r="J2652" s="129" t="str">
        <f>IF(AND(ConversionTable!$F$2&lt;&gt;"",A2652&lt;&gt;""),VLOOKUP(G2652,ConversionTable!B$2:D$402,3),"")</f>
        <v/>
      </c>
      <c r="K2652" s="66" t="str">
        <f>IF(AND(ConversionTable!$F$2&lt;&gt;"",A2652&lt;&gt;""),VLOOKUP(J2652,ConversionTable!I$4:K$7,3),"")</f>
        <v/>
      </c>
      <c r="M2652" s="66" t="str">
        <f>IF(A2652&lt;&gt;"",(Input!AE2652*ScoringModel!$B$11+Input!AF2652*ScoringModel!$B$21+Input!AG2652*ScoringModel!$B$31)*0.01,"")</f>
        <v/>
      </c>
      <c r="N2652" s="66" t="str">
        <f>IF(A2652&lt;&gt;"",(Input!J2652*ScoringModel!$B$4+Input!K2652*ScoringModel!$B$5+Input!L2652*ScoringModel!$B$6+Input!M2652*ScoringModel!$B$7+Input!N2652*ScoringModel!$B$8+Input!O2652*ScoringModel!$B$9+Input!P2652*ScoringModel!$B$10)*0.01,"")</f>
        <v/>
      </c>
      <c r="O2652" s="66" t="str">
        <f>IF(A2652&lt;&gt;"",(Input!Q2652*ScoringModel!$B$14+Input!R2652*ScoringModel!$B$15+Input!S2652*ScoringModel!$B$16+Input!T2652*ScoringModel!$B$17+Input!U2652*ScoringModel!$B$18+Input!V2652*ScoringModel!$B$19+Input!W2652*ScoringModel!$B$20)*0.01,"")</f>
        <v/>
      </c>
      <c r="P2652" s="66" t="str">
        <f>IF(A2652&lt;&gt;"",(Input!X2652*ScoringModel!$B$24+Input!Y2652*ScoringModel!$B$25+Input!Z2652*ScoringModel!$B$26+Input!AA2652*ScoringModel!$B$27+Input!AB2652*ScoringModel!$B$28+Input!AC2652*ScoringModel!$B$29+Input!AD2652*ScoringModel!$B$30)*0.01,"")</f>
        <v/>
      </c>
    </row>
    <row r="2653" spans="1:16" x14ac:dyDescent="0.25">
      <c r="A2653" s="154" t="str">
        <f>IF(Input!A2653&lt;&gt;"",Input!A2653,"")</f>
        <v/>
      </c>
      <c r="B2653" s="154" t="str">
        <f>IF(Input!D2653&lt;&gt;"",CONCATENATE(Input!D2653,", ",Input!C2653),"")</f>
        <v/>
      </c>
      <c r="C2653" s="154" t="str">
        <f>IF(Input!E2653&lt;&gt;"",Input!E2653,"")</f>
        <v/>
      </c>
      <c r="D2653" s="155" t="str">
        <f>IF(Input!F2653&lt;&gt;"",Input!F2653,"")</f>
        <v/>
      </c>
      <c r="E2653" s="154" t="str">
        <f>IF(Input!I2653&lt;&gt;"",CONCATENATE(Input!I2653,", ",LEFT(Input!H2653,1)),"")</f>
        <v/>
      </c>
      <c r="F2653" s="156"/>
      <c r="G2653" s="157" t="str">
        <f t="shared" si="41"/>
        <v/>
      </c>
      <c r="H2653" s="154" t="str">
        <f>IF(A2653&lt;&gt;"",VLOOKUP(G2653,ScoreRanges!$C$4:$E$8,3),"")</f>
        <v/>
      </c>
      <c r="I2653" s="156"/>
      <c r="J2653" s="129" t="str">
        <f>IF(AND(ConversionTable!$F$2&lt;&gt;"",A2653&lt;&gt;""),VLOOKUP(G2653,ConversionTable!B$2:D$402,3),"")</f>
        <v/>
      </c>
      <c r="K2653" s="66" t="str">
        <f>IF(AND(ConversionTable!$F$2&lt;&gt;"",A2653&lt;&gt;""),VLOOKUP(J2653,ConversionTable!I$4:K$7,3),"")</f>
        <v/>
      </c>
      <c r="M2653" s="66" t="str">
        <f>IF(A2653&lt;&gt;"",(Input!AE2653*ScoringModel!$B$11+Input!AF2653*ScoringModel!$B$21+Input!AG2653*ScoringModel!$B$31)*0.01,"")</f>
        <v/>
      </c>
      <c r="N2653" s="66" t="str">
        <f>IF(A2653&lt;&gt;"",(Input!J2653*ScoringModel!$B$4+Input!K2653*ScoringModel!$B$5+Input!L2653*ScoringModel!$B$6+Input!M2653*ScoringModel!$B$7+Input!N2653*ScoringModel!$B$8+Input!O2653*ScoringModel!$B$9+Input!P2653*ScoringModel!$B$10)*0.01,"")</f>
        <v/>
      </c>
      <c r="O2653" s="66" t="str">
        <f>IF(A2653&lt;&gt;"",(Input!Q2653*ScoringModel!$B$14+Input!R2653*ScoringModel!$B$15+Input!S2653*ScoringModel!$B$16+Input!T2653*ScoringModel!$B$17+Input!U2653*ScoringModel!$B$18+Input!V2653*ScoringModel!$B$19+Input!W2653*ScoringModel!$B$20)*0.01,"")</f>
        <v/>
      </c>
      <c r="P2653" s="66" t="str">
        <f>IF(A2653&lt;&gt;"",(Input!X2653*ScoringModel!$B$24+Input!Y2653*ScoringModel!$B$25+Input!Z2653*ScoringModel!$B$26+Input!AA2653*ScoringModel!$B$27+Input!AB2653*ScoringModel!$B$28+Input!AC2653*ScoringModel!$B$29+Input!AD2653*ScoringModel!$B$30)*0.01,"")</f>
        <v/>
      </c>
    </row>
    <row r="2654" spans="1:16" x14ac:dyDescent="0.25">
      <c r="A2654" s="154" t="str">
        <f>IF(Input!A2654&lt;&gt;"",Input!A2654,"")</f>
        <v/>
      </c>
      <c r="B2654" s="154" t="str">
        <f>IF(Input!D2654&lt;&gt;"",CONCATENATE(Input!D2654,", ",Input!C2654),"")</f>
        <v/>
      </c>
      <c r="C2654" s="154" t="str">
        <f>IF(Input!E2654&lt;&gt;"",Input!E2654,"")</f>
        <v/>
      </c>
      <c r="D2654" s="155" t="str">
        <f>IF(Input!F2654&lt;&gt;"",Input!F2654,"")</f>
        <v/>
      </c>
      <c r="E2654" s="154" t="str">
        <f>IF(Input!I2654&lt;&gt;"",CONCATENATE(Input!I2654,", ",LEFT(Input!H2654,1)),"")</f>
        <v/>
      </c>
      <c r="F2654" s="156"/>
      <c r="G2654" s="157" t="str">
        <f t="shared" si="41"/>
        <v/>
      </c>
      <c r="H2654" s="154" t="str">
        <f>IF(A2654&lt;&gt;"",VLOOKUP(G2654,ScoreRanges!$C$4:$E$8,3),"")</f>
        <v/>
      </c>
      <c r="I2654" s="156"/>
      <c r="J2654" s="129" t="str">
        <f>IF(AND(ConversionTable!$F$2&lt;&gt;"",A2654&lt;&gt;""),VLOOKUP(G2654,ConversionTable!B$2:D$402,3),"")</f>
        <v/>
      </c>
      <c r="K2654" s="66" t="str">
        <f>IF(AND(ConversionTable!$F$2&lt;&gt;"",A2654&lt;&gt;""),VLOOKUP(J2654,ConversionTable!I$4:K$7,3),"")</f>
        <v/>
      </c>
      <c r="M2654" s="66" t="str">
        <f>IF(A2654&lt;&gt;"",(Input!AE2654*ScoringModel!$B$11+Input!AF2654*ScoringModel!$B$21+Input!AG2654*ScoringModel!$B$31)*0.01,"")</f>
        <v/>
      </c>
      <c r="N2654" s="66" t="str">
        <f>IF(A2654&lt;&gt;"",(Input!J2654*ScoringModel!$B$4+Input!K2654*ScoringModel!$B$5+Input!L2654*ScoringModel!$B$6+Input!M2654*ScoringModel!$B$7+Input!N2654*ScoringModel!$B$8+Input!O2654*ScoringModel!$B$9+Input!P2654*ScoringModel!$B$10)*0.01,"")</f>
        <v/>
      </c>
      <c r="O2654" s="66" t="str">
        <f>IF(A2654&lt;&gt;"",(Input!Q2654*ScoringModel!$B$14+Input!R2654*ScoringModel!$B$15+Input!S2654*ScoringModel!$B$16+Input!T2654*ScoringModel!$B$17+Input!U2654*ScoringModel!$B$18+Input!V2654*ScoringModel!$B$19+Input!W2654*ScoringModel!$B$20)*0.01,"")</f>
        <v/>
      </c>
      <c r="P2654" s="66" t="str">
        <f>IF(A2654&lt;&gt;"",(Input!X2654*ScoringModel!$B$24+Input!Y2654*ScoringModel!$B$25+Input!Z2654*ScoringModel!$B$26+Input!AA2654*ScoringModel!$B$27+Input!AB2654*ScoringModel!$B$28+Input!AC2654*ScoringModel!$B$29+Input!AD2654*ScoringModel!$B$30)*0.01,"")</f>
        <v/>
      </c>
    </row>
    <row r="2655" spans="1:16" x14ac:dyDescent="0.25">
      <c r="A2655" s="154" t="str">
        <f>IF(Input!A2655&lt;&gt;"",Input!A2655,"")</f>
        <v/>
      </c>
      <c r="B2655" s="154" t="str">
        <f>IF(Input!D2655&lt;&gt;"",CONCATENATE(Input!D2655,", ",Input!C2655),"")</f>
        <v/>
      </c>
      <c r="C2655" s="154" t="str">
        <f>IF(Input!E2655&lt;&gt;"",Input!E2655,"")</f>
        <v/>
      </c>
      <c r="D2655" s="155" t="str">
        <f>IF(Input!F2655&lt;&gt;"",Input!F2655,"")</f>
        <v/>
      </c>
      <c r="E2655" s="154" t="str">
        <f>IF(Input!I2655&lt;&gt;"",CONCATENATE(Input!I2655,", ",LEFT(Input!H2655,1)),"")</f>
        <v/>
      </c>
      <c r="F2655" s="156"/>
      <c r="G2655" s="157" t="str">
        <f t="shared" si="41"/>
        <v/>
      </c>
      <c r="H2655" s="154" t="str">
        <f>IF(A2655&lt;&gt;"",VLOOKUP(G2655,ScoreRanges!$C$4:$E$8,3),"")</f>
        <v/>
      </c>
      <c r="I2655" s="156"/>
      <c r="J2655" s="129" t="str">
        <f>IF(AND(ConversionTable!$F$2&lt;&gt;"",A2655&lt;&gt;""),VLOOKUP(G2655,ConversionTable!B$2:D$402,3),"")</f>
        <v/>
      </c>
      <c r="K2655" s="66" t="str">
        <f>IF(AND(ConversionTable!$F$2&lt;&gt;"",A2655&lt;&gt;""),VLOOKUP(J2655,ConversionTable!I$4:K$7,3),"")</f>
        <v/>
      </c>
      <c r="M2655" s="66" t="str">
        <f>IF(A2655&lt;&gt;"",(Input!AE2655*ScoringModel!$B$11+Input!AF2655*ScoringModel!$B$21+Input!AG2655*ScoringModel!$B$31)*0.01,"")</f>
        <v/>
      </c>
      <c r="N2655" s="66" t="str">
        <f>IF(A2655&lt;&gt;"",(Input!J2655*ScoringModel!$B$4+Input!K2655*ScoringModel!$B$5+Input!L2655*ScoringModel!$B$6+Input!M2655*ScoringModel!$B$7+Input!N2655*ScoringModel!$B$8+Input!O2655*ScoringModel!$B$9+Input!P2655*ScoringModel!$B$10)*0.01,"")</f>
        <v/>
      </c>
      <c r="O2655" s="66" t="str">
        <f>IF(A2655&lt;&gt;"",(Input!Q2655*ScoringModel!$B$14+Input!R2655*ScoringModel!$B$15+Input!S2655*ScoringModel!$B$16+Input!T2655*ScoringModel!$B$17+Input!U2655*ScoringModel!$B$18+Input!V2655*ScoringModel!$B$19+Input!W2655*ScoringModel!$B$20)*0.01,"")</f>
        <v/>
      </c>
      <c r="P2655" s="66" t="str">
        <f>IF(A2655&lt;&gt;"",(Input!X2655*ScoringModel!$B$24+Input!Y2655*ScoringModel!$B$25+Input!Z2655*ScoringModel!$B$26+Input!AA2655*ScoringModel!$B$27+Input!AB2655*ScoringModel!$B$28+Input!AC2655*ScoringModel!$B$29+Input!AD2655*ScoringModel!$B$30)*0.01,"")</f>
        <v/>
      </c>
    </row>
    <row r="2656" spans="1:16" x14ac:dyDescent="0.25">
      <c r="A2656" s="154" t="str">
        <f>IF(Input!A2656&lt;&gt;"",Input!A2656,"")</f>
        <v/>
      </c>
      <c r="B2656" s="154" t="str">
        <f>IF(Input!D2656&lt;&gt;"",CONCATENATE(Input!D2656,", ",Input!C2656),"")</f>
        <v/>
      </c>
      <c r="C2656" s="154" t="str">
        <f>IF(Input!E2656&lt;&gt;"",Input!E2656,"")</f>
        <v/>
      </c>
      <c r="D2656" s="155" t="str">
        <f>IF(Input!F2656&lt;&gt;"",Input!F2656,"")</f>
        <v/>
      </c>
      <c r="E2656" s="154" t="str">
        <f>IF(Input!I2656&lt;&gt;"",CONCATENATE(Input!I2656,", ",LEFT(Input!H2656,1)),"")</f>
        <v/>
      </c>
      <c r="F2656" s="156"/>
      <c r="G2656" s="157" t="str">
        <f t="shared" si="41"/>
        <v/>
      </c>
      <c r="H2656" s="154" t="str">
        <f>IF(A2656&lt;&gt;"",VLOOKUP(G2656,ScoreRanges!$C$4:$E$8,3),"")</f>
        <v/>
      </c>
      <c r="I2656" s="156"/>
      <c r="J2656" s="129" t="str">
        <f>IF(AND(ConversionTable!$F$2&lt;&gt;"",A2656&lt;&gt;""),VLOOKUP(G2656,ConversionTable!B$2:D$402,3),"")</f>
        <v/>
      </c>
      <c r="K2656" s="66" t="str">
        <f>IF(AND(ConversionTable!$F$2&lt;&gt;"",A2656&lt;&gt;""),VLOOKUP(J2656,ConversionTable!I$4:K$7,3),"")</f>
        <v/>
      </c>
      <c r="M2656" s="66" t="str">
        <f>IF(A2656&lt;&gt;"",(Input!AE2656*ScoringModel!$B$11+Input!AF2656*ScoringModel!$B$21+Input!AG2656*ScoringModel!$B$31)*0.01,"")</f>
        <v/>
      </c>
      <c r="N2656" s="66" t="str">
        <f>IF(A2656&lt;&gt;"",(Input!J2656*ScoringModel!$B$4+Input!K2656*ScoringModel!$B$5+Input!L2656*ScoringModel!$B$6+Input!M2656*ScoringModel!$B$7+Input!N2656*ScoringModel!$B$8+Input!O2656*ScoringModel!$B$9+Input!P2656*ScoringModel!$B$10)*0.01,"")</f>
        <v/>
      </c>
      <c r="O2656" s="66" t="str">
        <f>IF(A2656&lt;&gt;"",(Input!Q2656*ScoringModel!$B$14+Input!R2656*ScoringModel!$B$15+Input!S2656*ScoringModel!$B$16+Input!T2656*ScoringModel!$B$17+Input!U2656*ScoringModel!$B$18+Input!V2656*ScoringModel!$B$19+Input!W2656*ScoringModel!$B$20)*0.01,"")</f>
        <v/>
      </c>
      <c r="P2656" s="66" t="str">
        <f>IF(A2656&lt;&gt;"",(Input!X2656*ScoringModel!$B$24+Input!Y2656*ScoringModel!$B$25+Input!Z2656*ScoringModel!$B$26+Input!AA2656*ScoringModel!$B$27+Input!AB2656*ScoringModel!$B$28+Input!AC2656*ScoringModel!$B$29+Input!AD2656*ScoringModel!$B$30)*0.01,"")</f>
        <v/>
      </c>
    </row>
    <row r="2657" spans="1:16" x14ac:dyDescent="0.25">
      <c r="A2657" s="154" t="str">
        <f>IF(Input!A2657&lt;&gt;"",Input!A2657,"")</f>
        <v/>
      </c>
      <c r="B2657" s="154" t="str">
        <f>IF(Input!D2657&lt;&gt;"",CONCATENATE(Input!D2657,", ",Input!C2657),"")</f>
        <v/>
      </c>
      <c r="C2657" s="154" t="str">
        <f>IF(Input!E2657&lt;&gt;"",Input!E2657,"")</f>
        <v/>
      </c>
      <c r="D2657" s="155" t="str">
        <f>IF(Input!F2657&lt;&gt;"",Input!F2657,"")</f>
        <v/>
      </c>
      <c r="E2657" s="154" t="str">
        <f>IF(Input!I2657&lt;&gt;"",CONCATENATE(Input!I2657,", ",LEFT(Input!H2657,1)),"")</f>
        <v/>
      </c>
      <c r="F2657" s="156"/>
      <c r="G2657" s="157" t="str">
        <f t="shared" si="41"/>
        <v/>
      </c>
      <c r="H2657" s="154" t="str">
        <f>IF(A2657&lt;&gt;"",VLOOKUP(G2657,ScoreRanges!$C$4:$E$8,3),"")</f>
        <v/>
      </c>
      <c r="I2657" s="156"/>
      <c r="J2657" s="129" t="str">
        <f>IF(AND(ConversionTable!$F$2&lt;&gt;"",A2657&lt;&gt;""),VLOOKUP(G2657,ConversionTable!B$2:D$402,3),"")</f>
        <v/>
      </c>
      <c r="K2657" s="66" t="str">
        <f>IF(AND(ConversionTable!$F$2&lt;&gt;"",A2657&lt;&gt;""),VLOOKUP(J2657,ConversionTable!I$4:K$7,3),"")</f>
        <v/>
      </c>
      <c r="M2657" s="66" t="str">
        <f>IF(A2657&lt;&gt;"",(Input!AE2657*ScoringModel!$B$11+Input!AF2657*ScoringModel!$B$21+Input!AG2657*ScoringModel!$B$31)*0.01,"")</f>
        <v/>
      </c>
      <c r="N2657" s="66" t="str">
        <f>IF(A2657&lt;&gt;"",(Input!J2657*ScoringModel!$B$4+Input!K2657*ScoringModel!$B$5+Input!L2657*ScoringModel!$B$6+Input!M2657*ScoringModel!$B$7+Input!N2657*ScoringModel!$B$8+Input!O2657*ScoringModel!$B$9+Input!P2657*ScoringModel!$B$10)*0.01,"")</f>
        <v/>
      </c>
      <c r="O2657" s="66" t="str">
        <f>IF(A2657&lt;&gt;"",(Input!Q2657*ScoringModel!$B$14+Input!R2657*ScoringModel!$B$15+Input!S2657*ScoringModel!$B$16+Input!T2657*ScoringModel!$B$17+Input!U2657*ScoringModel!$B$18+Input!V2657*ScoringModel!$B$19+Input!W2657*ScoringModel!$B$20)*0.01,"")</f>
        <v/>
      </c>
      <c r="P2657" s="66" t="str">
        <f>IF(A2657&lt;&gt;"",(Input!X2657*ScoringModel!$B$24+Input!Y2657*ScoringModel!$B$25+Input!Z2657*ScoringModel!$B$26+Input!AA2657*ScoringModel!$B$27+Input!AB2657*ScoringModel!$B$28+Input!AC2657*ScoringModel!$B$29+Input!AD2657*ScoringModel!$B$30)*0.01,"")</f>
        <v/>
      </c>
    </row>
    <row r="2658" spans="1:16" x14ac:dyDescent="0.25">
      <c r="A2658" s="154" t="str">
        <f>IF(Input!A2658&lt;&gt;"",Input!A2658,"")</f>
        <v/>
      </c>
      <c r="B2658" s="154" t="str">
        <f>IF(Input!D2658&lt;&gt;"",CONCATENATE(Input!D2658,", ",Input!C2658),"")</f>
        <v/>
      </c>
      <c r="C2658" s="154" t="str">
        <f>IF(Input!E2658&lt;&gt;"",Input!E2658,"")</f>
        <v/>
      </c>
      <c r="D2658" s="155" t="str">
        <f>IF(Input!F2658&lt;&gt;"",Input!F2658,"")</f>
        <v/>
      </c>
      <c r="E2658" s="154" t="str">
        <f>IF(Input!I2658&lt;&gt;"",CONCATENATE(Input!I2658,", ",LEFT(Input!H2658,1)),"")</f>
        <v/>
      </c>
      <c r="F2658" s="156"/>
      <c r="G2658" s="157" t="str">
        <f t="shared" si="41"/>
        <v/>
      </c>
      <c r="H2658" s="154" t="str">
        <f>IF(A2658&lt;&gt;"",VLOOKUP(G2658,ScoreRanges!$C$4:$E$8,3),"")</f>
        <v/>
      </c>
      <c r="I2658" s="156"/>
      <c r="J2658" s="129" t="str">
        <f>IF(AND(ConversionTable!$F$2&lt;&gt;"",A2658&lt;&gt;""),VLOOKUP(G2658,ConversionTable!B$2:D$402,3),"")</f>
        <v/>
      </c>
      <c r="K2658" s="66" t="str">
        <f>IF(AND(ConversionTable!$F$2&lt;&gt;"",A2658&lt;&gt;""),VLOOKUP(J2658,ConversionTable!I$4:K$7,3),"")</f>
        <v/>
      </c>
      <c r="M2658" s="66" t="str">
        <f>IF(A2658&lt;&gt;"",(Input!AE2658*ScoringModel!$B$11+Input!AF2658*ScoringModel!$B$21+Input!AG2658*ScoringModel!$B$31)*0.01,"")</f>
        <v/>
      </c>
      <c r="N2658" s="66" t="str">
        <f>IF(A2658&lt;&gt;"",(Input!J2658*ScoringModel!$B$4+Input!K2658*ScoringModel!$B$5+Input!L2658*ScoringModel!$B$6+Input!M2658*ScoringModel!$B$7+Input!N2658*ScoringModel!$B$8+Input!O2658*ScoringModel!$B$9+Input!P2658*ScoringModel!$B$10)*0.01,"")</f>
        <v/>
      </c>
      <c r="O2658" s="66" t="str">
        <f>IF(A2658&lt;&gt;"",(Input!Q2658*ScoringModel!$B$14+Input!R2658*ScoringModel!$B$15+Input!S2658*ScoringModel!$B$16+Input!T2658*ScoringModel!$B$17+Input!U2658*ScoringModel!$B$18+Input!V2658*ScoringModel!$B$19+Input!W2658*ScoringModel!$B$20)*0.01,"")</f>
        <v/>
      </c>
      <c r="P2658" s="66" t="str">
        <f>IF(A2658&lt;&gt;"",(Input!X2658*ScoringModel!$B$24+Input!Y2658*ScoringModel!$B$25+Input!Z2658*ScoringModel!$B$26+Input!AA2658*ScoringModel!$B$27+Input!AB2658*ScoringModel!$B$28+Input!AC2658*ScoringModel!$B$29+Input!AD2658*ScoringModel!$B$30)*0.01,"")</f>
        <v/>
      </c>
    </row>
    <row r="2659" spans="1:16" x14ac:dyDescent="0.25">
      <c r="A2659" s="154" t="str">
        <f>IF(Input!A2659&lt;&gt;"",Input!A2659,"")</f>
        <v/>
      </c>
      <c r="B2659" s="154" t="str">
        <f>IF(Input!D2659&lt;&gt;"",CONCATENATE(Input!D2659,", ",Input!C2659),"")</f>
        <v/>
      </c>
      <c r="C2659" s="154" t="str">
        <f>IF(Input!E2659&lt;&gt;"",Input!E2659,"")</f>
        <v/>
      </c>
      <c r="D2659" s="155" t="str">
        <f>IF(Input!F2659&lt;&gt;"",Input!F2659,"")</f>
        <v/>
      </c>
      <c r="E2659" s="154" t="str">
        <f>IF(Input!I2659&lt;&gt;"",CONCATENATE(Input!I2659,", ",LEFT(Input!H2659,1)),"")</f>
        <v/>
      </c>
      <c r="F2659" s="156"/>
      <c r="G2659" s="157" t="str">
        <f t="shared" si="41"/>
        <v/>
      </c>
      <c r="H2659" s="154" t="str">
        <f>IF(A2659&lt;&gt;"",VLOOKUP(G2659,ScoreRanges!$C$4:$E$8,3),"")</f>
        <v/>
      </c>
      <c r="I2659" s="156"/>
      <c r="J2659" s="129" t="str">
        <f>IF(AND(ConversionTable!$F$2&lt;&gt;"",A2659&lt;&gt;""),VLOOKUP(G2659,ConversionTable!B$2:D$402,3),"")</f>
        <v/>
      </c>
      <c r="K2659" s="66" t="str">
        <f>IF(AND(ConversionTable!$F$2&lt;&gt;"",A2659&lt;&gt;""),VLOOKUP(J2659,ConversionTable!I$4:K$7,3),"")</f>
        <v/>
      </c>
      <c r="M2659" s="66" t="str">
        <f>IF(A2659&lt;&gt;"",(Input!AE2659*ScoringModel!$B$11+Input!AF2659*ScoringModel!$B$21+Input!AG2659*ScoringModel!$B$31)*0.01,"")</f>
        <v/>
      </c>
      <c r="N2659" s="66" t="str">
        <f>IF(A2659&lt;&gt;"",(Input!J2659*ScoringModel!$B$4+Input!K2659*ScoringModel!$B$5+Input!L2659*ScoringModel!$B$6+Input!M2659*ScoringModel!$B$7+Input!N2659*ScoringModel!$B$8+Input!O2659*ScoringModel!$B$9+Input!P2659*ScoringModel!$B$10)*0.01,"")</f>
        <v/>
      </c>
      <c r="O2659" s="66" t="str">
        <f>IF(A2659&lt;&gt;"",(Input!Q2659*ScoringModel!$B$14+Input!R2659*ScoringModel!$B$15+Input!S2659*ScoringModel!$B$16+Input!T2659*ScoringModel!$B$17+Input!U2659*ScoringModel!$B$18+Input!V2659*ScoringModel!$B$19+Input!W2659*ScoringModel!$B$20)*0.01,"")</f>
        <v/>
      </c>
      <c r="P2659" s="66" t="str">
        <f>IF(A2659&lt;&gt;"",(Input!X2659*ScoringModel!$B$24+Input!Y2659*ScoringModel!$B$25+Input!Z2659*ScoringModel!$B$26+Input!AA2659*ScoringModel!$B$27+Input!AB2659*ScoringModel!$B$28+Input!AC2659*ScoringModel!$B$29+Input!AD2659*ScoringModel!$B$30)*0.01,"")</f>
        <v/>
      </c>
    </row>
    <row r="2660" spans="1:16" x14ac:dyDescent="0.25">
      <c r="A2660" s="154" t="str">
        <f>IF(Input!A2660&lt;&gt;"",Input!A2660,"")</f>
        <v/>
      </c>
      <c r="B2660" s="154" t="str">
        <f>IF(Input!D2660&lt;&gt;"",CONCATENATE(Input!D2660,", ",Input!C2660),"")</f>
        <v/>
      </c>
      <c r="C2660" s="154" t="str">
        <f>IF(Input!E2660&lt;&gt;"",Input!E2660,"")</f>
        <v/>
      </c>
      <c r="D2660" s="155" t="str">
        <f>IF(Input!F2660&lt;&gt;"",Input!F2660,"")</f>
        <v/>
      </c>
      <c r="E2660" s="154" t="str">
        <f>IF(Input!I2660&lt;&gt;"",CONCATENATE(Input!I2660,", ",LEFT(Input!H2660,1)),"")</f>
        <v/>
      </c>
      <c r="F2660" s="156"/>
      <c r="G2660" s="157" t="str">
        <f t="shared" si="41"/>
        <v/>
      </c>
      <c r="H2660" s="154" t="str">
        <f>IF(A2660&lt;&gt;"",VLOOKUP(G2660,ScoreRanges!$C$4:$E$8,3),"")</f>
        <v/>
      </c>
      <c r="I2660" s="156"/>
      <c r="J2660" s="129" t="str">
        <f>IF(AND(ConversionTable!$F$2&lt;&gt;"",A2660&lt;&gt;""),VLOOKUP(G2660,ConversionTable!B$2:D$402,3),"")</f>
        <v/>
      </c>
      <c r="K2660" s="66" t="str">
        <f>IF(AND(ConversionTable!$F$2&lt;&gt;"",A2660&lt;&gt;""),VLOOKUP(J2660,ConversionTable!I$4:K$7,3),"")</f>
        <v/>
      </c>
      <c r="M2660" s="66" t="str">
        <f>IF(A2660&lt;&gt;"",(Input!AE2660*ScoringModel!$B$11+Input!AF2660*ScoringModel!$B$21+Input!AG2660*ScoringModel!$B$31)*0.01,"")</f>
        <v/>
      </c>
      <c r="N2660" s="66" t="str">
        <f>IF(A2660&lt;&gt;"",(Input!J2660*ScoringModel!$B$4+Input!K2660*ScoringModel!$B$5+Input!L2660*ScoringModel!$B$6+Input!M2660*ScoringModel!$B$7+Input!N2660*ScoringModel!$B$8+Input!O2660*ScoringModel!$B$9+Input!P2660*ScoringModel!$B$10)*0.01,"")</f>
        <v/>
      </c>
      <c r="O2660" s="66" t="str">
        <f>IF(A2660&lt;&gt;"",(Input!Q2660*ScoringModel!$B$14+Input!R2660*ScoringModel!$B$15+Input!S2660*ScoringModel!$B$16+Input!T2660*ScoringModel!$B$17+Input!U2660*ScoringModel!$B$18+Input!V2660*ScoringModel!$B$19+Input!W2660*ScoringModel!$B$20)*0.01,"")</f>
        <v/>
      </c>
      <c r="P2660" s="66" t="str">
        <f>IF(A2660&lt;&gt;"",(Input!X2660*ScoringModel!$B$24+Input!Y2660*ScoringModel!$B$25+Input!Z2660*ScoringModel!$B$26+Input!AA2660*ScoringModel!$B$27+Input!AB2660*ScoringModel!$B$28+Input!AC2660*ScoringModel!$B$29+Input!AD2660*ScoringModel!$B$30)*0.01,"")</f>
        <v/>
      </c>
    </row>
    <row r="2661" spans="1:16" x14ac:dyDescent="0.25">
      <c r="A2661" s="154" t="str">
        <f>IF(Input!A2661&lt;&gt;"",Input!A2661,"")</f>
        <v/>
      </c>
      <c r="B2661" s="154" t="str">
        <f>IF(Input!D2661&lt;&gt;"",CONCATENATE(Input!D2661,", ",Input!C2661),"")</f>
        <v/>
      </c>
      <c r="C2661" s="154" t="str">
        <f>IF(Input!E2661&lt;&gt;"",Input!E2661,"")</f>
        <v/>
      </c>
      <c r="D2661" s="155" t="str">
        <f>IF(Input!F2661&lt;&gt;"",Input!F2661,"")</f>
        <v/>
      </c>
      <c r="E2661" s="154" t="str">
        <f>IF(Input!I2661&lt;&gt;"",CONCATENATE(Input!I2661,", ",LEFT(Input!H2661,1)),"")</f>
        <v/>
      </c>
      <c r="F2661" s="156"/>
      <c r="G2661" s="157" t="str">
        <f t="shared" si="41"/>
        <v/>
      </c>
      <c r="H2661" s="154" t="str">
        <f>IF(A2661&lt;&gt;"",VLOOKUP(G2661,ScoreRanges!$C$4:$E$8,3),"")</f>
        <v/>
      </c>
      <c r="I2661" s="156"/>
      <c r="J2661" s="129" t="str">
        <f>IF(AND(ConversionTable!$F$2&lt;&gt;"",A2661&lt;&gt;""),VLOOKUP(G2661,ConversionTable!B$2:D$402,3),"")</f>
        <v/>
      </c>
      <c r="K2661" s="66" t="str">
        <f>IF(AND(ConversionTable!$F$2&lt;&gt;"",A2661&lt;&gt;""),VLOOKUP(J2661,ConversionTable!I$4:K$7,3),"")</f>
        <v/>
      </c>
      <c r="M2661" s="66" t="str">
        <f>IF(A2661&lt;&gt;"",(Input!AE2661*ScoringModel!$B$11+Input!AF2661*ScoringModel!$B$21+Input!AG2661*ScoringModel!$B$31)*0.01,"")</f>
        <v/>
      </c>
      <c r="N2661" s="66" t="str">
        <f>IF(A2661&lt;&gt;"",(Input!J2661*ScoringModel!$B$4+Input!K2661*ScoringModel!$B$5+Input!L2661*ScoringModel!$B$6+Input!M2661*ScoringModel!$B$7+Input!N2661*ScoringModel!$B$8+Input!O2661*ScoringModel!$B$9+Input!P2661*ScoringModel!$B$10)*0.01,"")</f>
        <v/>
      </c>
      <c r="O2661" s="66" t="str">
        <f>IF(A2661&lt;&gt;"",(Input!Q2661*ScoringModel!$B$14+Input!R2661*ScoringModel!$B$15+Input!S2661*ScoringModel!$B$16+Input!T2661*ScoringModel!$B$17+Input!U2661*ScoringModel!$B$18+Input!V2661*ScoringModel!$B$19+Input!W2661*ScoringModel!$B$20)*0.01,"")</f>
        <v/>
      </c>
      <c r="P2661" s="66" t="str">
        <f>IF(A2661&lt;&gt;"",(Input!X2661*ScoringModel!$B$24+Input!Y2661*ScoringModel!$B$25+Input!Z2661*ScoringModel!$B$26+Input!AA2661*ScoringModel!$B$27+Input!AB2661*ScoringModel!$B$28+Input!AC2661*ScoringModel!$B$29+Input!AD2661*ScoringModel!$B$30)*0.01,"")</f>
        <v/>
      </c>
    </row>
    <row r="2662" spans="1:16" x14ac:dyDescent="0.25">
      <c r="A2662" s="154" t="str">
        <f>IF(Input!A2662&lt;&gt;"",Input!A2662,"")</f>
        <v/>
      </c>
      <c r="B2662" s="154" t="str">
        <f>IF(Input!D2662&lt;&gt;"",CONCATENATE(Input!D2662,", ",Input!C2662),"")</f>
        <v/>
      </c>
      <c r="C2662" s="154" t="str">
        <f>IF(Input!E2662&lt;&gt;"",Input!E2662,"")</f>
        <v/>
      </c>
      <c r="D2662" s="155" t="str">
        <f>IF(Input!F2662&lt;&gt;"",Input!F2662,"")</f>
        <v/>
      </c>
      <c r="E2662" s="154" t="str">
        <f>IF(Input!I2662&lt;&gt;"",CONCATENATE(Input!I2662,", ",LEFT(Input!H2662,1)),"")</f>
        <v/>
      </c>
      <c r="F2662" s="156"/>
      <c r="G2662" s="157" t="str">
        <f t="shared" si="41"/>
        <v/>
      </c>
      <c r="H2662" s="154" t="str">
        <f>IF(A2662&lt;&gt;"",VLOOKUP(G2662,ScoreRanges!$C$4:$E$8,3),"")</f>
        <v/>
      </c>
      <c r="I2662" s="156"/>
      <c r="J2662" s="129" t="str">
        <f>IF(AND(ConversionTable!$F$2&lt;&gt;"",A2662&lt;&gt;""),VLOOKUP(G2662,ConversionTable!B$2:D$402,3),"")</f>
        <v/>
      </c>
      <c r="K2662" s="66" t="str">
        <f>IF(AND(ConversionTable!$F$2&lt;&gt;"",A2662&lt;&gt;""),VLOOKUP(J2662,ConversionTable!I$4:K$7,3),"")</f>
        <v/>
      </c>
      <c r="M2662" s="66" t="str">
        <f>IF(A2662&lt;&gt;"",(Input!AE2662*ScoringModel!$B$11+Input!AF2662*ScoringModel!$B$21+Input!AG2662*ScoringModel!$B$31)*0.01,"")</f>
        <v/>
      </c>
      <c r="N2662" s="66" t="str">
        <f>IF(A2662&lt;&gt;"",(Input!J2662*ScoringModel!$B$4+Input!K2662*ScoringModel!$B$5+Input!L2662*ScoringModel!$B$6+Input!M2662*ScoringModel!$B$7+Input!N2662*ScoringModel!$B$8+Input!O2662*ScoringModel!$B$9+Input!P2662*ScoringModel!$B$10)*0.01,"")</f>
        <v/>
      </c>
      <c r="O2662" s="66" t="str">
        <f>IF(A2662&lt;&gt;"",(Input!Q2662*ScoringModel!$B$14+Input!R2662*ScoringModel!$B$15+Input!S2662*ScoringModel!$B$16+Input!T2662*ScoringModel!$B$17+Input!U2662*ScoringModel!$B$18+Input!V2662*ScoringModel!$B$19+Input!W2662*ScoringModel!$B$20)*0.01,"")</f>
        <v/>
      </c>
      <c r="P2662" s="66" t="str">
        <f>IF(A2662&lt;&gt;"",(Input!X2662*ScoringModel!$B$24+Input!Y2662*ScoringModel!$B$25+Input!Z2662*ScoringModel!$B$26+Input!AA2662*ScoringModel!$B$27+Input!AB2662*ScoringModel!$B$28+Input!AC2662*ScoringModel!$B$29+Input!AD2662*ScoringModel!$B$30)*0.01,"")</f>
        <v/>
      </c>
    </row>
    <row r="2663" spans="1:16" x14ac:dyDescent="0.25">
      <c r="A2663" s="154" t="str">
        <f>IF(Input!A2663&lt;&gt;"",Input!A2663,"")</f>
        <v/>
      </c>
      <c r="B2663" s="154" t="str">
        <f>IF(Input!D2663&lt;&gt;"",CONCATENATE(Input!D2663,", ",Input!C2663),"")</f>
        <v/>
      </c>
      <c r="C2663" s="154" t="str">
        <f>IF(Input!E2663&lt;&gt;"",Input!E2663,"")</f>
        <v/>
      </c>
      <c r="D2663" s="155" t="str">
        <f>IF(Input!F2663&lt;&gt;"",Input!F2663,"")</f>
        <v/>
      </c>
      <c r="E2663" s="154" t="str">
        <f>IF(Input!I2663&lt;&gt;"",CONCATENATE(Input!I2663,", ",LEFT(Input!H2663,1)),"")</f>
        <v/>
      </c>
      <c r="F2663" s="156"/>
      <c r="G2663" s="157" t="str">
        <f t="shared" si="41"/>
        <v/>
      </c>
      <c r="H2663" s="154" t="str">
        <f>IF(A2663&lt;&gt;"",VLOOKUP(G2663,ScoreRanges!$C$4:$E$8,3),"")</f>
        <v/>
      </c>
      <c r="I2663" s="156"/>
      <c r="J2663" s="129" t="str">
        <f>IF(AND(ConversionTable!$F$2&lt;&gt;"",A2663&lt;&gt;""),VLOOKUP(G2663,ConversionTable!B$2:D$402,3),"")</f>
        <v/>
      </c>
      <c r="K2663" s="66" t="str">
        <f>IF(AND(ConversionTable!$F$2&lt;&gt;"",A2663&lt;&gt;""),VLOOKUP(J2663,ConversionTable!I$4:K$7,3),"")</f>
        <v/>
      </c>
      <c r="M2663" s="66" t="str">
        <f>IF(A2663&lt;&gt;"",(Input!AE2663*ScoringModel!$B$11+Input!AF2663*ScoringModel!$B$21+Input!AG2663*ScoringModel!$B$31)*0.01,"")</f>
        <v/>
      </c>
      <c r="N2663" s="66" t="str">
        <f>IF(A2663&lt;&gt;"",(Input!J2663*ScoringModel!$B$4+Input!K2663*ScoringModel!$B$5+Input!L2663*ScoringModel!$B$6+Input!M2663*ScoringModel!$B$7+Input!N2663*ScoringModel!$B$8+Input!O2663*ScoringModel!$B$9+Input!P2663*ScoringModel!$B$10)*0.01,"")</f>
        <v/>
      </c>
      <c r="O2663" s="66" t="str">
        <f>IF(A2663&lt;&gt;"",(Input!Q2663*ScoringModel!$B$14+Input!R2663*ScoringModel!$B$15+Input!S2663*ScoringModel!$B$16+Input!T2663*ScoringModel!$B$17+Input!U2663*ScoringModel!$B$18+Input!V2663*ScoringModel!$B$19+Input!W2663*ScoringModel!$B$20)*0.01,"")</f>
        <v/>
      </c>
      <c r="P2663" s="66" t="str">
        <f>IF(A2663&lt;&gt;"",(Input!X2663*ScoringModel!$B$24+Input!Y2663*ScoringModel!$B$25+Input!Z2663*ScoringModel!$B$26+Input!AA2663*ScoringModel!$B$27+Input!AB2663*ScoringModel!$B$28+Input!AC2663*ScoringModel!$B$29+Input!AD2663*ScoringModel!$B$30)*0.01,"")</f>
        <v/>
      </c>
    </row>
    <row r="2664" spans="1:16" x14ac:dyDescent="0.25">
      <c r="A2664" s="154" t="str">
        <f>IF(Input!A2664&lt;&gt;"",Input!A2664,"")</f>
        <v/>
      </c>
      <c r="B2664" s="154" t="str">
        <f>IF(Input!D2664&lt;&gt;"",CONCATENATE(Input!D2664,", ",Input!C2664),"")</f>
        <v/>
      </c>
      <c r="C2664" s="154" t="str">
        <f>IF(Input!E2664&lt;&gt;"",Input!E2664,"")</f>
        <v/>
      </c>
      <c r="D2664" s="155" t="str">
        <f>IF(Input!F2664&lt;&gt;"",Input!F2664,"")</f>
        <v/>
      </c>
      <c r="E2664" s="154" t="str">
        <f>IF(Input!I2664&lt;&gt;"",CONCATENATE(Input!I2664,", ",LEFT(Input!H2664,1)),"")</f>
        <v/>
      </c>
      <c r="F2664" s="156"/>
      <c r="G2664" s="157" t="str">
        <f t="shared" si="41"/>
        <v/>
      </c>
      <c r="H2664" s="154" t="str">
        <f>IF(A2664&lt;&gt;"",VLOOKUP(G2664,ScoreRanges!$C$4:$E$8,3),"")</f>
        <v/>
      </c>
      <c r="I2664" s="156"/>
      <c r="J2664" s="129" t="str">
        <f>IF(AND(ConversionTable!$F$2&lt;&gt;"",A2664&lt;&gt;""),VLOOKUP(G2664,ConversionTable!B$2:D$402,3),"")</f>
        <v/>
      </c>
      <c r="K2664" s="66" t="str">
        <f>IF(AND(ConversionTable!$F$2&lt;&gt;"",A2664&lt;&gt;""),VLOOKUP(J2664,ConversionTable!I$4:K$7,3),"")</f>
        <v/>
      </c>
      <c r="M2664" s="66" t="str">
        <f>IF(A2664&lt;&gt;"",(Input!AE2664*ScoringModel!$B$11+Input!AF2664*ScoringModel!$B$21+Input!AG2664*ScoringModel!$B$31)*0.01,"")</f>
        <v/>
      </c>
      <c r="N2664" s="66" t="str">
        <f>IF(A2664&lt;&gt;"",(Input!J2664*ScoringModel!$B$4+Input!K2664*ScoringModel!$B$5+Input!L2664*ScoringModel!$B$6+Input!M2664*ScoringModel!$B$7+Input!N2664*ScoringModel!$B$8+Input!O2664*ScoringModel!$B$9+Input!P2664*ScoringModel!$B$10)*0.01,"")</f>
        <v/>
      </c>
      <c r="O2664" s="66" t="str">
        <f>IF(A2664&lt;&gt;"",(Input!Q2664*ScoringModel!$B$14+Input!R2664*ScoringModel!$B$15+Input!S2664*ScoringModel!$B$16+Input!T2664*ScoringModel!$B$17+Input!U2664*ScoringModel!$B$18+Input!V2664*ScoringModel!$B$19+Input!W2664*ScoringModel!$B$20)*0.01,"")</f>
        <v/>
      </c>
      <c r="P2664" s="66" t="str">
        <f>IF(A2664&lt;&gt;"",(Input!X2664*ScoringModel!$B$24+Input!Y2664*ScoringModel!$B$25+Input!Z2664*ScoringModel!$B$26+Input!AA2664*ScoringModel!$B$27+Input!AB2664*ScoringModel!$B$28+Input!AC2664*ScoringModel!$B$29+Input!AD2664*ScoringModel!$B$30)*0.01,"")</f>
        <v/>
      </c>
    </row>
    <row r="2665" spans="1:16" x14ac:dyDescent="0.25">
      <c r="A2665" s="154" t="str">
        <f>IF(Input!A2665&lt;&gt;"",Input!A2665,"")</f>
        <v/>
      </c>
      <c r="B2665" s="154" t="str">
        <f>IF(Input!D2665&lt;&gt;"",CONCATENATE(Input!D2665,", ",Input!C2665),"")</f>
        <v/>
      </c>
      <c r="C2665" s="154" t="str">
        <f>IF(Input!E2665&lt;&gt;"",Input!E2665,"")</f>
        <v/>
      </c>
      <c r="D2665" s="155" t="str">
        <f>IF(Input!F2665&lt;&gt;"",Input!F2665,"")</f>
        <v/>
      </c>
      <c r="E2665" s="154" t="str">
        <f>IF(Input!I2665&lt;&gt;"",CONCATENATE(Input!I2665,", ",LEFT(Input!H2665,1)),"")</f>
        <v/>
      </c>
      <c r="F2665" s="156"/>
      <c r="G2665" s="157" t="str">
        <f t="shared" si="41"/>
        <v/>
      </c>
      <c r="H2665" s="154" t="str">
        <f>IF(A2665&lt;&gt;"",VLOOKUP(G2665,ScoreRanges!$C$4:$E$8,3),"")</f>
        <v/>
      </c>
      <c r="I2665" s="156"/>
      <c r="J2665" s="129" t="str">
        <f>IF(AND(ConversionTable!$F$2&lt;&gt;"",A2665&lt;&gt;""),VLOOKUP(G2665,ConversionTable!B$2:D$402,3),"")</f>
        <v/>
      </c>
      <c r="K2665" s="66" t="str">
        <f>IF(AND(ConversionTable!$F$2&lt;&gt;"",A2665&lt;&gt;""),VLOOKUP(J2665,ConversionTable!I$4:K$7,3),"")</f>
        <v/>
      </c>
      <c r="M2665" s="66" t="str">
        <f>IF(A2665&lt;&gt;"",(Input!AE2665*ScoringModel!$B$11+Input!AF2665*ScoringModel!$B$21+Input!AG2665*ScoringModel!$B$31)*0.01,"")</f>
        <v/>
      </c>
      <c r="N2665" s="66" t="str">
        <f>IF(A2665&lt;&gt;"",(Input!J2665*ScoringModel!$B$4+Input!K2665*ScoringModel!$B$5+Input!L2665*ScoringModel!$B$6+Input!M2665*ScoringModel!$B$7+Input!N2665*ScoringModel!$B$8+Input!O2665*ScoringModel!$B$9+Input!P2665*ScoringModel!$B$10)*0.01,"")</f>
        <v/>
      </c>
      <c r="O2665" s="66" t="str">
        <f>IF(A2665&lt;&gt;"",(Input!Q2665*ScoringModel!$B$14+Input!R2665*ScoringModel!$B$15+Input!S2665*ScoringModel!$B$16+Input!T2665*ScoringModel!$B$17+Input!U2665*ScoringModel!$B$18+Input!V2665*ScoringModel!$B$19+Input!W2665*ScoringModel!$B$20)*0.01,"")</f>
        <v/>
      </c>
      <c r="P2665" s="66" t="str">
        <f>IF(A2665&lt;&gt;"",(Input!X2665*ScoringModel!$B$24+Input!Y2665*ScoringModel!$B$25+Input!Z2665*ScoringModel!$B$26+Input!AA2665*ScoringModel!$B$27+Input!AB2665*ScoringModel!$B$28+Input!AC2665*ScoringModel!$B$29+Input!AD2665*ScoringModel!$B$30)*0.01,"")</f>
        <v/>
      </c>
    </row>
    <row r="2666" spans="1:16" x14ac:dyDescent="0.25">
      <c r="A2666" s="154" t="str">
        <f>IF(Input!A2666&lt;&gt;"",Input!A2666,"")</f>
        <v/>
      </c>
      <c r="B2666" s="154" t="str">
        <f>IF(Input!D2666&lt;&gt;"",CONCATENATE(Input!D2666,", ",Input!C2666),"")</f>
        <v/>
      </c>
      <c r="C2666" s="154" t="str">
        <f>IF(Input!E2666&lt;&gt;"",Input!E2666,"")</f>
        <v/>
      </c>
      <c r="D2666" s="155" t="str">
        <f>IF(Input!F2666&lt;&gt;"",Input!F2666,"")</f>
        <v/>
      </c>
      <c r="E2666" s="154" t="str">
        <f>IF(Input!I2666&lt;&gt;"",CONCATENATE(Input!I2666,", ",LEFT(Input!H2666,1)),"")</f>
        <v/>
      </c>
      <c r="F2666" s="156"/>
      <c r="G2666" s="157" t="str">
        <f t="shared" si="41"/>
        <v/>
      </c>
      <c r="H2666" s="154" t="str">
        <f>IF(A2666&lt;&gt;"",VLOOKUP(G2666,ScoreRanges!$C$4:$E$8,3),"")</f>
        <v/>
      </c>
      <c r="I2666" s="156"/>
      <c r="J2666" s="129" t="str">
        <f>IF(AND(ConversionTable!$F$2&lt;&gt;"",A2666&lt;&gt;""),VLOOKUP(G2666,ConversionTable!B$2:D$402,3),"")</f>
        <v/>
      </c>
      <c r="K2666" s="66" t="str">
        <f>IF(AND(ConversionTable!$F$2&lt;&gt;"",A2666&lt;&gt;""),VLOOKUP(J2666,ConversionTable!I$4:K$7,3),"")</f>
        <v/>
      </c>
      <c r="M2666" s="66" t="str">
        <f>IF(A2666&lt;&gt;"",(Input!AE2666*ScoringModel!$B$11+Input!AF2666*ScoringModel!$B$21+Input!AG2666*ScoringModel!$B$31)*0.01,"")</f>
        <v/>
      </c>
      <c r="N2666" s="66" t="str">
        <f>IF(A2666&lt;&gt;"",(Input!J2666*ScoringModel!$B$4+Input!K2666*ScoringModel!$B$5+Input!L2666*ScoringModel!$B$6+Input!M2666*ScoringModel!$B$7+Input!N2666*ScoringModel!$B$8+Input!O2666*ScoringModel!$B$9+Input!P2666*ScoringModel!$B$10)*0.01,"")</f>
        <v/>
      </c>
      <c r="O2666" s="66" t="str">
        <f>IF(A2666&lt;&gt;"",(Input!Q2666*ScoringModel!$B$14+Input!R2666*ScoringModel!$B$15+Input!S2666*ScoringModel!$B$16+Input!T2666*ScoringModel!$B$17+Input!U2666*ScoringModel!$B$18+Input!V2666*ScoringModel!$B$19+Input!W2666*ScoringModel!$B$20)*0.01,"")</f>
        <v/>
      </c>
      <c r="P2666" s="66" t="str">
        <f>IF(A2666&lt;&gt;"",(Input!X2666*ScoringModel!$B$24+Input!Y2666*ScoringModel!$B$25+Input!Z2666*ScoringModel!$B$26+Input!AA2666*ScoringModel!$B$27+Input!AB2666*ScoringModel!$B$28+Input!AC2666*ScoringModel!$B$29+Input!AD2666*ScoringModel!$B$30)*0.01,"")</f>
        <v/>
      </c>
    </row>
    <row r="2667" spans="1:16" x14ac:dyDescent="0.25">
      <c r="A2667" s="154" t="str">
        <f>IF(Input!A2667&lt;&gt;"",Input!A2667,"")</f>
        <v/>
      </c>
      <c r="B2667" s="154" t="str">
        <f>IF(Input!D2667&lt;&gt;"",CONCATENATE(Input!D2667,", ",Input!C2667),"")</f>
        <v/>
      </c>
      <c r="C2667" s="154" t="str">
        <f>IF(Input!E2667&lt;&gt;"",Input!E2667,"")</f>
        <v/>
      </c>
      <c r="D2667" s="155" t="str">
        <f>IF(Input!F2667&lt;&gt;"",Input!F2667,"")</f>
        <v/>
      </c>
      <c r="E2667" s="154" t="str">
        <f>IF(Input!I2667&lt;&gt;"",CONCATENATE(Input!I2667,", ",LEFT(Input!H2667,1)),"")</f>
        <v/>
      </c>
      <c r="F2667" s="156"/>
      <c r="G2667" s="157" t="str">
        <f t="shared" si="41"/>
        <v/>
      </c>
      <c r="H2667" s="154" t="str">
        <f>IF(A2667&lt;&gt;"",VLOOKUP(G2667,ScoreRanges!$C$4:$E$8,3),"")</f>
        <v/>
      </c>
      <c r="I2667" s="156"/>
      <c r="J2667" s="129" t="str">
        <f>IF(AND(ConversionTable!$F$2&lt;&gt;"",A2667&lt;&gt;""),VLOOKUP(G2667,ConversionTable!B$2:D$402,3),"")</f>
        <v/>
      </c>
      <c r="K2667" s="66" t="str">
        <f>IF(AND(ConversionTable!$F$2&lt;&gt;"",A2667&lt;&gt;""),VLOOKUP(J2667,ConversionTable!I$4:K$7,3),"")</f>
        <v/>
      </c>
      <c r="M2667" s="66" t="str">
        <f>IF(A2667&lt;&gt;"",(Input!AE2667*ScoringModel!$B$11+Input!AF2667*ScoringModel!$B$21+Input!AG2667*ScoringModel!$B$31)*0.01,"")</f>
        <v/>
      </c>
      <c r="N2667" s="66" t="str">
        <f>IF(A2667&lt;&gt;"",(Input!J2667*ScoringModel!$B$4+Input!K2667*ScoringModel!$B$5+Input!L2667*ScoringModel!$B$6+Input!M2667*ScoringModel!$B$7+Input!N2667*ScoringModel!$B$8+Input!O2667*ScoringModel!$B$9+Input!P2667*ScoringModel!$B$10)*0.01,"")</f>
        <v/>
      </c>
      <c r="O2667" s="66" t="str">
        <f>IF(A2667&lt;&gt;"",(Input!Q2667*ScoringModel!$B$14+Input!R2667*ScoringModel!$B$15+Input!S2667*ScoringModel!$B$16+Input!T2667*ScoringModel!$B$17+Input!U2667*ScoringModel!$B$18+Input!V2667*ScoringModel!$B$19+Input!W2667*ScoringModel!$B$20)*0.01,"")</f>
        <v/>
      </c>
      <c r="P2667" s="66" t="str">
        <f>IF(A2667&lt;&gt;"",(Input!X2667*ScoringModel!$B$24+Input!Y2667*ScoringModel!$B$25+Input!Z2667*ScoringModel!$B$26+Input!AA2667*ScoringModel!$B$27+Input!AB2667*ScoringModel!$B$28+Input!AC2667*ScoringModel!$B$29+Input!AD2667*ScoringModel!$B$30)*0.01,"")</f>
        <v/>
      </c>
    </row>
    <row r="2668" spans="1:16" x14ac:dyDescent="0.25">
      <c r="A2668" s="154" t="str">
        <f>IF(Input!A2668&lt;&gt;"",Input!A2668,"")</f>
        <v/>
      </c>
      <c r="B2668" s="154" t="str">
        <f>IF(Input!D2668&lt;&gt;"",CONCATENATE(Input!D2668,", ",Input!C2668),"")</f>
        <v/>
      </c>
      <c r="C2668" s="154" t="str">
        <f>IF(Input!E2668&lt;&gt;"",Input!E2668,"")</f>
        <v/>
      </c>
      <c r="D2668" s="155" t="str">
        <f>IF(Input!F2668&lt;&gt;"",Input!F2668,"")</f>
        <v/>
      </c>
      <c r="E2668" s="154" t="str">
        <f>IF(Input!I2668&lt;&gt;"",CONCATENATE(Input!I2668,", ",LEFT(Input!H2668,1)),"")</f>
        <v/>
      </c>
      <c r="F2668" s="156"/>
      <c r="G2668" s="157" t="str">
        <f t="shared" si="41"/>
        <v/>
      </c>
      <c r="H2668" s="154" t="str">
        <f>IF(A2668&lt;&gt;"",VLOOKUP(G2668,ScoreRanges!$C$4:$E$8,3),"")</f>
        <v/>
      </c>
      <c r="I2668" s="156"/>
      <c r="J2668" s="129" t="str">
        <f>IF(AND(ConversionTable!$F$2&lt;&gt;"",A2668&lt;&gt;""),VLOOKUP(G2668,ConversionTable!B$2:D$402,3),"")</f>
        <v/>
      </c>
      <c r="K2668" s="66" t="str">
        <f>IF(AND(ConversionTable!$F$2&lt;&gt;"",A2668&lt;&gt;""),VLOOKUP(J2668,ConversionTable!I$4:K$7,3),"")</f>
        <v/>
      </c>
      <c r="M2668" s="66" t="str">
        <f>IF(A2668&lt;&gt;"",(Input!AE2668*ScoringModel!$B$11+Input!AF2668*ScoringModel!$B$21+Input!AG2668*ScoringModel!$B$31)*0.01,"")</f>
        <v/>
      </c>
      <c r="N2668" s="66" t="str">
        <f>IF(A2668&lt;&gt;"",(Input!J2668*ScoringModel!$B$4+Input!K2668*ScoringModel!$B$5+Input!L2668*ScoringModel!$B$6+Input!M2668*ScoringModel!$B$7+Input!N2668*ScoringModel!$B$8+Input!O2668*ScoringModel!$B$9+Input!P2668*ScoringModel!$B$10)*0.01,"")</f>
        <v/>
      </c>
      <c r="O2668" s="66" t="str">
        <f>IF(A2668&lt;&gt;"",(Input!Q2668*ScoringModel!$B$14+Input!R2668*ScoringModel!$B$15+Input!S2668*ScoringModel!$B$16+Input!T2668*ScoringModel!$B$17+Input!U2668*ScoringModel!$B$18+Input!V2668*ScoringModel!$B$19+Input!W2668*ScoringModel!$B$20)*0.01,"")</f>
        <v/>
      </c>
      <c r="P2668" s="66" t="str">
        <f>IF(A2668&lt;&gt;"",(Input!X2668*ScoringModel!$B$24+Input!Y2668*ScoringModel!$B$25+Input!Z2668*ScoringModel!$B$26+Input!AA2668*ScoringModel!$B$27+Input!AB2668*ScoringModel!$B$28+Input!AC2668*ScoringModel!$B$29+Input!AD2668*ScoringModel!$B$30)*0.01,"")</f>
        <v/>
      </c>
    </row>
    <row r="2669" spans="1:16" x14ac:dyDescent="0.25">
      <c r="A2669" s="154" t="str">
        <f>IF(Input!A2669&lt;&gt;"",Input!A2669,"")</f>
        <v/>
      </c>
      <c r="B2669" s="154" t="str">
        <f>IF(Input!D2669&lt;&gt;"",CONCATENATE(Input!D2669,", ",Input!C2669),"")</f>
        <v/>
      </c>
      <c r="C2669" s="154" t="str">
        <f>IF(Input!E2669&lt;&gt;"",Input!E2669,"")</f>
        <v/>
      </c>
      <c r="D2669" s="155" t="str">
        <f>IF(Input!F2669&lt;&gt;"",Input!F2669,"")</f>
        <v/>
      </c>
      <c r="E2669" s="154" t="str">
        <f>IF(Input!I2669&lt;&gt;"",CONCATENATE(Input!I2669,", ",LEFT(Input!H2669,1)),"")</f>
        <v/>
      </c>
      <c r="F2669" s="156"/>
      <c r="G2669" s="157" t="str">
        <f t="shared" si="41"/>
        <v/>
      </c>
      <c r="H2669" s="154" t="str">
        <f>IF(A2669&lt;&gt;"",VLOOKUP(G2669,ScoreRanges!$C$4:$E$8,3),"")</f>
        <v/>
      </c>
      <c r="I2669" s="156"/>
      <c r="J2669" s="129" t="str">
        <f>IF(AND(ConversionTable!$F$2&lt;&gt;"",A2669&lt;&gt;""),VLOOKUP(G2669,ConversionTable!B$2:D$402,3),"")</f>
        <v/>
      </c>
      <c r="K2669" s="66" t="str">
        <f>IF(AND(ConversionTable!$F$2&lt;&gt;"",A2669&lt;&gt;""),VLOOKUP(J2669,ConversionTable!I$4:K$7,3),"")</f>
        <v/>
      </c>
      <c r="M2669" s="66" t="str">
        <f>IF(A2669&lt;&gt;"",(Input!AE2669*ScoringModel!$B$11+Input!AF2669*ScoringModel!$B$21+Input!AG2669*ScoringModel!$B$31)*0.01,"")</f>
        <v/>
      </c>
      <c r="N2669" s="66" t="str">
        <f>IF(A2669&lt;&gt;"",(Input!J2669*ScoringModel!$B$4+Input!K2669*ScoringModel!$B$5+Input!L2669*ScoringModel!$B$6+Input!M2669*ScoringModel!$B$7+Input!N2669*ScoringModel!$B$8+Input!O2669*ScoringModel!$B$9+Input!P2669*ScoringModel!$B$10)*0.01,"")</f>
        <v/>
      </c>
      <c r="O2669" s="66" t="str">
        <f>IF(A2669&lt;&gt;"",(Input!Q2669*ScoringModel!$B$14+Input!R2669*ScoringModel!$B$15+Input!S2669*ScoringModel!$B$16+Input!T2669*ScoringModel!$B$17+Input!U2669*ScoringModel!$B$18+Input!V2669*ScoringModel!$B$19+Input!W2669*ScoringModel!$B$20)*0.01,"")</f>
        <v/>
      </c>
      <c r="P2669" s="66" t="str">
        <f>IF(A2669&lt;&gt;"",(Input!X2669*ScoringModel!$B$24+Input!Y2669*ScoringModel!$B$25+Input!Z2669*ScoringModel!$B$26+Input!AA2669*ScoringModel!$B$27+Input!AB2669*ScoringModel!$B$28+Input!AC2669*ScoringModel!$B$29+Input!AD2669*ScoringModel!$B$30)*0.01,"")</f>
        <v/>
      </c>
    </row>
    <row r="2670" spans="1:16" x14ac:dyDescent="0.25">
      <c r="A2670" s="154" t="str">
        <f>IF(Input!A2670&lt;&gt;"",Input!A2670,"")</f>
        <v/>
      </c>
      <c r="B2670" s="154" t="str">
        <f>IF(Input!D2670&lt;&gt;"",CONCATENATE(Input!D2670,", ",Input!C2670),"")</f>
        <v/>
      </c>
      <c r="C2670" s="154" t="str">
        <f>IF(Input!E2670&lt;&gt;"",Input!E2670,"")</f>
        <v/>
      </c>
      <c r="D2670" s="155" t="str">
        <f>IF(Input!F2670&lt;&gt;"",Input!F2670,"")</f>
        <v/>
      </c>
      <c r="E2670" s="154" t="str">
        <f>IF(Input!I2670&lt;&gt;"",CONCATENATE(Input!I2670,", ",LEFT(Input!H2670,1)),"")</f>
        <v/>
      </c>
      <c r="F2670" s="156"/>
      <c r="G2670" s="157" t="str">
        <f t="shared" si="41"/>
        <v/>
      </c>
      <c r="H2670" s="154" t="str">
        <f>IF(A2670&lt;&gt;"",VLOOKUP(G2670,ScoreRanges!$C$4:$E$8,3),"")</f>
        <v/>
      </c>
      <c r="I2670" s="156"/>
      <c r="J2670" s="129" t="str">
        <f>IF(AND(ConversionTable!$F$2&lt;&gt;"",A2670&lt;&gt;""),VLOOKUP(G2670,ConversionTable!B$2:D$402,3),"")</f>
        <v/>
      </c>
      <c r="K2670" s="66" t="str">
        <f>IF(AND(ConversionTable!$F$2&lt;&gt;"",A2670&lt;&gt;""),VLOOKUP(J2670,ConversionTable!I$4:K$7,3),"")</f>
        <v/>
      </c>
      <c r="M2670" s="66" t="str">
        <f>IF(A2670&lt;&gt;"",(Input!AE2670*ScoringModel!$B$11+Input!AF2670*ScoringModel!$B$21+Input!AG2670*ScoringModel!$B$31)*0.01,"")</f>
        <v/>
      </c>
      <c r="N2670" s="66" t="str">
        <f>IF(A2670&lt;&gt;"",(Input!J2670*ScoringModel!$B$4+Input!K2670*ScoringModel!$B$5+Input!L2670*ScoringModel!$B$6+Input!M2670*ScoringModel!$B$7+Input!N2670*ScoringModel!$B$8+Input!O2670*ScoringModel!$B$9+Input!P2670*ScoringModel!$B$10)*0.01,"")</f>
        <v/>
      </c>
      <c r="O2670" s="66" t="str">
        <f>IF(A2670&lt;&gt;"",(Input!Q2670*ScoringModel!$B$14+Input!R2670*ScoringModel!$B$15+Input!S2670*ScoringModel!$B$16+Input!T2670*ScoringModel!$B$17+Input!U2670*ScoringModel!$B$18+Input!V2670*ScoringModel!$B$19+Input!W2670*ScoringModel!$B$20)*0.01,"")</f>
        <v/>
      </c>
      <c r="P2670" s="66" t="str">
        <f>IF(A2670&lt;&gt;"",(Input!X2670*ScoringModel!$B$24+Input!Y2670*ScoringModel!$B$25+Input!Z2670*ScoringModel!$B$26+Input!AA2670*ScoringModel!$B$27+Input!AB2670*ScoringModel!$B$28+Input!AC2670*ScoringModel!$B$29+Input!AD2670*ScoringModel!$B$30)*0.01,"")</f>
        <v/>
      </c>
    </row>
    <row r="2671" spans="1:16" x14ac:dyDescent="0.25">
      <c r="A2671" s="154" t="str">
        <f>IF(Input!A2671&lt;&gt;"",Input!A2671,"")</f>
        <v/>
      </c>
      <c r="B2671" s="154" t="str">
        <f>IF(Input!D2671&lt;&gt;"",CONCATENATE(Input!D2671,", ",Input!C2671),"")</f>
        <v/>
      </c>
      <c r="C2671" s="154" t="str">
        <f>IF(Input!E2671&lt;&gt;"",Input!E2671,"")</f>
        <v/>
      </c>
      <c r="D2671" s="155" t="str">
        <f>IF(Input!F2671&lt;&gt;"",Input!F2671,"")</f>
        <v/>
      </c>
      <c r="E2671" s="154" t="str">
        <f>IF(Input!I2671&lt;&gt;"",CONCATENATE(Input!I2671,", ",LEFT(Input!H2671,1)),"")</f>
        <v/>
      </c>
      <c r="F2671" s="156"/>
      <c r="G2671" s="157" t="str">
        <f t="shared" si="41"/>
        <v/>
      </c>
      <c r="H2671" s="154" t="str">
        <f>IF(A2671&lt;&gt;"",VLOOKUP(G2671,ScoreRanges!$C$4:$E$8,3),"")</f>
        <v/>
      </c>
      <c r="I2671" s="156"/>
      <c r="J2671" s="129" t="str">
        <f>IF(AND(ConversionTable!$F$2&lt;&gt;"",A2671&lt;&gt;""),VLOOKUP(G2671,ConversionTable!B$2:D$402,3),"")</f>
        <v/>
      </c>
      <c r="K2671" s="66" t="str">
        <f>IF(AND(ConversionTable!$F$2&lt;&gt;"",A2671&lt;&gt;""),VLOOKUP(J2671,ConversionTable!I$4:K$7,3),"")</f>
        <v/>
      </c>
      <c r="M2671" s="66" t="str">
        <f>IF(A2671&lt;&gt;"",(Input!AE2671*ScoringModel!$B$11+Input!AF2671*ScoringModel!$B$21+Input!AG2671*ScoringModel!$B$31)*0.01,"")</f>
        <v/>
      </c>
      <c r="N2671" s="66" t="str">
        <f>IF(A2671&lt;&gt;"",(Input!J2671*ScoringModel!$B$4+Input!K2671*ScoringModel!$B$5+Input!L2671*ScoringModel!$B$6+Input!M2671*ScoringModel!$B$7+Input!N2671*ScoringModel!$B$8+Input!O2671*ScoringModel!$B$9+Input!P2671*ScoringModel!$B$10)*0.01,"")</f>
        <v/>
      </c>
      <c r="O2671" s="66" t="str">
        <f>IF(A2671&lt;&gt;"",(Input!Q2671*ScoringModel!$B$14+Input!R2671*ScoringModel!$B$15+Input!S2671*ScoringModel!$B$16+Input!T2671*ScoringModel!$B$17+Input!U2671*ScoringModel!$B$18+Input!V2671*ScoringModel!$B$19+Input!W2671*ScoringModel!$B$20)*0.01,"")</f>
        <v/>
      </c>
      <c r="P2671" s="66" t="str">
        <f>IF(A2671&lt;&gt;"",(Input!X2671*ScoringModel!$B$24+Input!Y2671*ScoringModel!$B$25+Input!Z2671*ScoringModel!$B$26+Input!AA2671*ScoringModel!$B$27+Input!AB2671*ScoringModel!$B$28+Input!AC2671*ScoringModel!$B$29+Input!AD2671*ScoringModel!$B$30)*0.01,"")</f>
        <v/>
      </c>
    </row>
    <row r="2672" spans="1:16" x14ac:dyDescent="0.25">
      <c r="A2672" s="154" t="str">
        <f>IF(Input!A2672&lt;&gt;"",Input!A2672,"")</f>
        <v/>
      </c>
      <c r="B2672" s="154" t="str">
        <f>IF(Input!D2672&lt;&gt;"",CONCATENATE(Input!D2672,", ",Input!C2672),"")</f>
        <v/>
      </c>
      <c r="C2672" s="154" t="str">
        <f>IF(Input!E2672&lt;&gt;"",Input!E2672,"")</f>
        <v/>
      </c>
      <c r="D2672" s="155" t="str">
        <f>IF(Input!F2672&lt;&gt;"",Input!F2672,"")</f>
        <v/>
      </c>
      <c r="E2672" s="154" t="str">
        <f>IF(Input!I2672&lt;&gt;"",CONCATENATE(Input!I2672,", ",LEFT(Input!H2672,1)),"")</f>
        <v/>
      </c>
      <c r="F2672" s="156"/>
      <c r="G2672" s="157" t="str">
        <f t="shared" si="41"/>
        <v/>
      </c>
      <c r="H2672" s="154" t="str">
        <f>IF(A2672&lt;&gt;"",VLOOKUP(G2672,ScoreRanges!$C$4:$E$8,3),"")</f>
        <v/>
      </c>
      <c r="I2672" s="156"/>
      <c r="J2672" s="129" t="str">
        <f>IF(AND(ConversionTable!$F$2&lt;&gt;"",A2672&lt;&gt;""),VLOOKUP(G2672,ConversionTable!B$2:D$402,3),"")</f>
        <v/>
      </c>
      <c r="K2672" s="66" t="str">
        <f>IF(AND(ConversionTable!$F$2&lt;&gt;"",A2672&lt;&gt;""),VLOOKUP(J2672,ConversionTable!I$4:K$7,3),"")</f>
        <v/>
      </c>
      <c r="M2672" s="66" t="str">
        <f>IF(A2672&lt;&gt;"",(Input!AE2672*ScoringModel!$B$11+Input!AF2672*ScoringModel!$B$21+Input!AG2672*ScoringModel!$B$31)*0.01,"")</f>
        <v/>
      </c>
      <c r="N2672" s="66" t="str">
        <f>IF(A2672&lt;&gt;"",(Input!J2672*ScoringModel!$B$4+Input!K2672*ScoringModel!$B$5+Input!L2672*ScoringModel!$B$6+Input!M2672*ScoringModel!$B$7+Input!N2672*ScoringModel!$B$8+Input!O2672*ScoringModel!$B$9+Input!P2672*ScoringModel!$B$10)*0.01,"")</f>
        <v/>
      </c>
      <c r="O2672" s="66" t="str">
        <f>IF(A2672&lt;&gt;"",(Input!Q2672*ScoringModel!$B$14+Input!R2672*ScoringModel!$B$15+Input!S2672*ScoringModel!$B$16+Input!T2672*ScoringModel!$B$17+Input!U2672*ScoringModel!$B$18+Input!V2672*ScoringModel!$B$19+Input!W2672*ScoringModel!$B$20)*0.01,"")</f>
        <v/>
      </c>
      <c r="P2672" s="66" t="str">
        <f>IF(A2672&lt;&gt;"",(Input!X2672*ScoringModel!$B$24+Input!Y2672*ScoringModel!$B$25+Input!Z2672*ScoringModel!$B$26+Input!AA2672*ScoringModel!$B$27+Input!AB2672*ScoringModel!$B$28+Input!AC2672*ScoringModel!$B$29+Input!AD2672*ScoringModel!$B$30)*0.01,"")</f>
        <v/>
      </c>
    </row>
    <row r="2673" spans="1:16" x14ac:dyDescent="0.25">
      <c r="A2673" s="154" t="str">
        <f>IF(Input!A2673&lt;&gt;"",Input!A2673,"")</f>
        <v/>
      </c>
      <c r="B2673" s="154" t="str">
        <f>IF(Input!D2673&lt;&gt;"",CONCATENATE(Input!D2673,", ",Input!C2673),"")</f>
        <v/>
      </c>
      <c r="C2673" s="154" t="str">
        <f>IF(Input!E2673&lt;&gt;"",Input!E2673,"")</f>
        <v/>
      </c>
      <c r="D2673" s="155" t="str">
        <f>IF(Input!F2673&lt;&gt;"",Input!F2673,"")</f>
        <v/>
      </c>
      <c r="E2673" s="154" t="str">
        <f>IF(Input!I2673&lt;&gt;"",CONCATENATE(Input!I2673,", ",LEFT(Input!H2673,1)),"")</f>
        <v/>
      </c>
      <c r="F2673" s="156"/>
      <c r="G2673" s="157" t="str">
        <f t="shared" si="41"/>
        <v/>
      </c>
      <c r="H2673" s="154" t="str">
        <f>IF(A2673&lt;&gt;"",VLOOKUP(G2673,ScoreRanges!$C$4:$E$8,3),"")</f>
        <v/>
      </c>
      <c r="I2673" s="156"/>
      <c r="J2673" s="129" t="str">
        <f>IF(AND(ConversionTable!$F$2&lt;&gt;"",A2673&lt;&gt;""),VLOOKUP(G2673,ConversionTable!B$2:D$402,3),"")</f>
        <v/>
      </c>
      <c r="K2673" s="66" t="str">
        <f>IF(AND(ConversionTable!$F$2&lt;&gt;"",A2673&lt;&gt;""),VLOOKUP(J2673,ConversionTable!I$4:K$7,3),"")</f>
        <v/>
      </c>
      <c r="M2673" s="66" t="str">
        <f>IF(A2673&lt;&gt;"",(Input!AE2673*ScoringModel!$B$11+Input!AF2673*ScoringModel!$B$21+Input!AG2673*ScoringModel!$B$31)*0.01,"")</f>
        <v/>
      </c>
      <c r="N2673" s="66" t="str">
        <f>IF(A2673&lt;&gt;"",(Input!J2673*ScoringModel!$B$4+Input!K2673*ScoringModel!$B$5+Input!L2673*ScoringModel!$B$6+Input!M2673*ScoringModel!$B$7+Input!N2673*ScoringModel!$B$8+Input!O2673*ScoringModel!$B$9+Input!P2673*ScoringModel!$B$10)*0.01,"")</f>
        <v/>
      </c>
      <c r="O2673" s="66" t="str">
        <f>IF(A2673&lt;&gt;"",(Input!Q2673*ScoringModel!$B$14+Input!R2673*ScoringModel!$B$15+Input!S2673*ScoringModel!$B$16+Input!T2673*ScoringModel!$B$17+Input!U2673*ScoringModel!$B$18+Input!V2673*ScoringModel!$B$19+Input!W2673*ScoringModel!$B$20)*0.01,"")</f>
        <v/>
      </c>
      <c r="P2673" s="66" t="str">
        <f>IF(A2673&lt;&gt;"",(Input!X2673*ScoringModel!$B$24+Input!Y2673*ScoringModel!$B$25+Input!Z2673*ScoringModel!$B$26+Input!AA2673*ScoringModel!$B$27+Input!AB2673*ScoringModel!$B$28+Input!AC2673*ScoringModel!$B$29+Input!AD2673*ScoringModel!$B$30)*0.01,"")</f>
        <v/>
      </c>
    </row>
    <row r="2674" spans="1:16" x14ac:dyDescent="0.25">
      <c r="A2674" s="154" t="str">
        <f>IF(Input!A2674&lt;&gt;"",Input!A2674,"")</f>
        <v/>
      </c>
      <c r="B2674" s="154" t="str">
        <f>IF(Input!D2674&lt;&gt;"",CONCATENATE(Input!D2674,", ",Input!C2674),"")</f>
        <v/>
      </c>
      <c r="C2674" s="154" t="str">
        <f>IF(Input!E2674&lt;&gt;"",Input!E2674,"")</f>
        <v/>
      </c>
      <c r="D2674" s="155" t="str">
        <f>IF(Input!F2674&lt;&gt;"",Input!F2674,"")</f>
        <v/>
      </c>
      <c r="E2674" s="154" t="str">
        <f>IF(Input!I2674&lt;&gt;"",CONCATENATE(Input!I2674,", ",LEFT(Input!H2674,1)),"")</f>
        <v/>
      </c>
      <c r="F2674" s="156"/>
      <c r="G2674" s="157" t="str">
        <f t="shared" si="41"/>
        <v/>
      </c>
      <c r="H2674" s="154" t="str">
        <f>IF(A2674&lt;&gt;"",VLOOKUP(G2674,ScoreRanges!$C$4:$E$8,3),"")</f>
        <v/>
      </c>
      <c r="I2674" s="156"/>
      <c r="J2674" s="129" t="str">
        <f>IF(AND(ConversionTable!$F$2&lt;&gt;"",A2674&lt;&gt;""),VLOOKUP(G2674,ConversionTable!B$2:D$402,3),"")</f>
        <v/>
      </c>
      <c r="K2674" s="66" t="str">
        <f>IF(AND(ConversionTable!$F$2&lt;&gt;"",A2674&lt;&gt;""),VLOOKUP(J2674,ConversionTable!I$4:K$7,3),"")</f>
        <v/>
      </c>
      <c r="M2674" s="66" t="str">
        <f>IF(A2674&lt;&gt;"",(Input!AE2674*ScoringModel!$B$11+Input!AF2674*ScoringModel!$B$21+Input!AG2674*ScoringModel!$B$31)*0.01,"")</f>
        <v/>
      </c>
      <c r="N2674" s="66" t="str">
        <f>IF(A2674&lt;&gt;"",(Input!J2674*ScoringModel!$B$4+Input!K2674*ScoringModel!$B$5+Input!L2674*ScoringModel!$B$6+Input!M2674*ScoringModel!$B$7+Input!N2674*ScoringModel!$B$8+Input!O2674*ScoringModel!$B$9+Input!P2674*ScoringModel!$B$10)*0.01,"")</f>
        <v/>
      </c>
      <c r="O2674" s="66" t="str">
        <f>IF(A2674&lt;&gt;"",(Input!Q2674*ScoringModel!$B$14+Input!R2674*ScoringModel!$B$15+Input!S2674*ScoringModel!$B$16+Input!T2674*ScoringModel!$B$17+Input!U2674*ScoringModel!$B$18+Input!V2674*ScoringModel!$B$19+Input!W2674*ScoringModel!$B$20)*0.01,"")</f>
        <v/>
      </c>
      <c r="P2674" s="66" t="str">
        <f>IF(A2674&lt;&gt;"",(Input!X2674*ScoringModel!$B$24+Input!Y2674*ScoringModel!$B$25+Input!Z2674*ScoringModel!$B$26+Input!AA2674*ScoringModel!$B$27+Input!AB2674*ScoringModel!$B$28+Input!AC2674*ScoringModel!$B$29+Input!AD2674*ScoringModel!$B$30)*0.01,"")</f>
        <v/>
      </c>
    </row>
    <row r="2675" spans="1:16" x14ac:dyDescent="0.25">
      <c r="A2675" s="154" t="str">
        <f>IF(Input!A2675&lt;&gt;"",Input!A2675,"")</f>
        <v/>
      </c>
      <c r="B2675" s="154" t="str">
        <f>IF(Input!D2675&lt;&gt;"",CONCATENATE(Input!D2675,", ",Input!C2675),"")</f>
        <v/>
      </c>
      <c r="C2675" s="154" t="str">
        <f>IF(Input!E2675&lt;&gt;"",Input!E2675,"")</f>
        <v/>
      </c>
      <c r="D2675" s="155" t="str">
        <f>IF(Input!F2675&lt;&gt;"",Input!F2675,"")</f>
        <v/>
      </c>
      <c r="E2675" s="154" t="str">
        <f>IF(Input!I2675&lt;&gt;"",CONCATENATE(Input!I2675,", ",LEFT(Input!H2675,1)),"")</f>
        <v/>
      </c>
      <c r="F2675" s="156"/>
      <c r="G2675" s="157" t="str">
        <f t="shared" si="41"/>
        <v/>
      </c>
      <c r="H2675" s="154" t="str">
        <f>IF(A2675&lt;&gt;"",VLOOKUP(G2675,ScoreRanges!$C$4:$E$8,3),"")</f>
        <v/>
      </c>
      <c r="I2675" s="156"/>
      <c r="J2675" s="129" t="str">
        <f>IF(AND(ConversionTable!$F$2&lt;&gt;"",A2675&lt;&gt;""),VLOOKUP(G2675,ConversionTable!B$2:D$402,3),"")</f>
        <v/>
      </c>
      <c r="K2675" s="66" t="str">
        <f>IF(AND(ConversionTable!$F$2&lt;&gt;"",A2675&lt;&gt;""),VLOOKUP(J2675,ConversionTable!I$4:K$7,3),"")</f>
        <v/>
      </c>
      <c r="M2675" s="66" t="str">
        <f>IF(A2675&lt;&gt;"",(Input!AE2675*ScoringModel!$B$11+Input!AF2675*ScoringModel!$B$21+Input!AG2675*ScoringModel!$B$31)*0.01,"")</f>
        <v/>
      </c>
      <c r="N2675" s="66" t="str">
        <f>IF(A2675&lt;&gt;"",(Input!J2675*ScoringModel!$B$4+Input!K2675*ScoringModel!$B$5+Input!L2675*ScoringModel!$B$6+Input!M2675*ScoringModel!$B$7+Input!N2675*ScoringModel!$B$8+Input!O2675*ScoringModel!$B$9+Input!P2675*ScoringModel!$B$10)*0.01,"")</f>
        <v/>
      </c>
      <c r="O2675" s="66" t="str">
        <f>IF(A2675&lt;&gt;"",(Input!Q2675*ScoringModel!$B$14+Input!R2675*ScoringModel!$B$15+Input!S2675*ScoringModel!$B$16+Input!T2675*ScoringModel!$B$17+Input!U2675*ScoringModel!$B$18+Input!V2675*ScoringModel!$B$19+Input!W2675*ScoringModel!$B$20)*0.01,"")</f>
        <v/>
      </c>
      <c r="P2675" s="66" t="str">
        <f>IF(A2675&lt;&gt;"",(Input!X2675*ScoringModel!$B$24+Input!Y2675*ScoringModel!$B$25+Input!Z2675*ScoringModel!$B$26+Input!AA2675*ScoringModel!$B$27+Input!AB2675*ScoringModel!$B$28+Input!AC2675*ScoringModel!$B$29+Input!AD2675*ScoringModel!$B$30)*0.01,"")</f>
        <v/>
      </c>
    </row>
    <row r="2676" spans="1:16" x14ac:dyDescent="0.25">
      <c r="A2676" s="154" t="str">
        <f>IF(Input!A2676&lt;&gt;"",Input!A2676,"")</f>
        <v/>
      </c>
      <c r="B2676" s="154" t="str">
        <f>IF(Input!D2676&lt;&gt;"",CONCATENATE(Input!D2676,", ",Input!C2676),"")</f>
        <v/>
      </c>
      <c r="C2676" s="154" t="str">
        <f>IF(Input!E2676&lt;&gt;"",Input!E2676,"")</f>
        <v/>
      </c>
      <c r="D2676" s="155" t="str">
        <f>IF(Input!F2676&lt;&gt;"",Input!F2676,"")</f>
        <v/>
      </c>
      <c r="E2676" s="154" t="str">
        <f>IF(Input!I2676&lt;&gt;"",CONCATENATE(Input!I2676,", ",LEFT(Input!H2676,1)),"")</f>
        <v/>
      </c>
      <c r="F2676" s="156"/>
      <c r="G2676" s="157" t="str">
        <f t="shared" si="41"/>
        <v/>
      </c>
      <c r="H2676" s="154" t="str">
        <f>IF(A2676&lt;&gt;"",VLOOKUP(G2676,ScoreRanges!$C$4:$E$8,3),"")</f>
        <v/>
      </c>
      <c r="I2676" s="156"/>
      <c r="J2676" s="129" t="str">
        <f>IF(AND(ConversionTable!$F$2&lt;&gt;"",A2676&lt;&gt;""),VLOOKUP(G2676,ConversionTable!B$2:D$402,3),"")</f>
        <v/>
      </c>
      <c r="K2676" s="66" t="str">
        <f>IF(AND(ConversionTable!$F$2&lt;&gt;"",A2676&lt;&gt;""),VLOOKUP(J2676,ConversionTable!I$4:K$7,3),"")</f>
        <v/>
      </c>
      <c r="M2676" s="66" t="str">
        <f>IF(A2676&lt;&gt;"",(Input!AE2676*ScoringModel!$B$11+Input!AF2676*ScoringModel!$B$21+Input!AG2676*ScoringModel!$B$31)*0.01,"")</f>
        <v/>
      </c>
      <c r="N2676" s="66" t="str">
        <f>IF(A2676&lt;&gt;"",(Input!J2676*ScoringModel!$B$4+Input!K2676*ScoringModel!$B$5+Input!L2676*ScoringModel!$B$6+Input!M2676*ScoringModel!$B$7+Input!N2676*ScoringModel!$B$8+Input!O2676*ScoringModel!$B$9+Input!P2676*ScoringModel!$B$10)*0.01,"")</f>
        <v/>
      </c>
      <c r="O2676" s="66" t="str">
        <f>IF(A2676&lt;&gt;"",(Input!Q2676*ScoringModel!$B$14+Input!R2676*ScoringModel!$B$15+Input!S2676*ScoringModel!$B$16+Input!T2676*ScoringModel!$B$17+Input!U2676*ScoringModel!$B$18+Input!V2676*ScoringModel!$B$19+Input!W2676*ScoringModel!$B$20)*0.01,"")</f>
        <v/>
      </c>
      <c r="P2676" s="66" t="str">
        <f>IF(A2676&lt;&gt;"",(Input!X2676*ScoringModel!$B$24+Input!Y2676*ScoringModel!$B$25+Input!Z2676*ScoringModel!$B$26+Input!AA2676*ScoringModel!$B$27+Input!AB2676*ScoringModel!$B$28+Input!AC2676*ScoringModel!$B$29+Input!AD2676*ScoringModel!$B$30)*0.01,"")</f>
        <v/>
      </c>
    </row>
    <row r="2677" spans="1:16" x14ac:dyDescent="0.25">
      <c r="A2677" s="154" t="str">
        <f>IF(Input!A2677&lt;&gt;"",Input!A2677,"")</f>
        <v/>
      </c>
      <c r="B2677" s="154" t="str">
        <f>IF(Input!D2677&lt;&gt;"",CONCATENATE(Input!D2677,", ",Input!C2677),"")</f>
        <v/>
      </c>
      <c r="C2677" s="154" t="str">
        <f>IF(Input!E2677&lt;&gt;"",Input!E2677,"")</f>
        <v/>
      </c>
      <c r="D2677" s="155" t="str">
        <f>IF(Input!F2677&lt;&gt;"",Input!F2677,"")</f>
        <v/>
      </c>
      <c r="E2677" s="154" t="str">
        <f>IF(Input!I2677&lt;&gt;"",CONCATENATE(Input!I2677,", ",LEFT(Input!H2677,1)),"")</f>
        <v/>
      </c>
      <c r="F2677" s="156"/>
      <c r="G2677" s="157" t="str">
        <f t="shared" si="41"/>
        <v/>
      </c>
      <c r="H2677" s="154" t="str">
        <f>IF(A2677&lt;&gt;"",VLOOKUP(G2677,ScoreRanges!$C$4:$E$8,3),"")</f>
        <v/>
      </c>
      <c r="I2677" s="156"/>
      <c r="J2677" s="129" t="str">
        <f>IF(AND(ConversionTable!$F$2&lt;&gt;"",A2677&lt;&gt;""),VLOOKUP(G2677,ConversionTable!B$2:D$402,3),"")</f>
        <v/>
      </c>
      <c r="K2677" s="66" t="str">
        <f>IF(AND(ConversionTable!$F$2&lt;&gt;"",A2677&lt;&gt;""),VLOOKUP(J2677,ConversionTable!I$4:K$7,3),"")</f>
        <v/>
      </c>
      <c r="M2677" s="66" t="str">
        <f>IF(A2677&lt;&gt;"",(Input!AE2677*ScoringModel!$B$11+Input!AF2677*ScoringModel!$B$21+Input!AG2677*ScoringModel!$B$31)*0.01,"")</f>
        <v/>
      </c>
      <c r="N2677" s="66" t="str">
        <f>IF(A2677&lt;&gt;"",(Input!J2677*ScoringModel!$B$4+Input!K2677*ScoringModel!$B$5+Input!L2677*ScoringModel!$B$6+Input!M2677*ScoringModel!$B$7+Input!N2677*ScoringModel!$B$8+Input!O2677*ScoringModel!$B$9+Input!P2677*ScoringModel!$B$10)*0.01,"")</f>
        <v/>
      </c>
      <c r="O2677" s="66" t="str">
        <f>IF(A2677&lt;&gt;"",(Input!Q2677*ScoringModel!$B$14+Input!R2677*ScoringModel!$B$15+Input!S2677*ScoringModel!$B$16+Input!T2677*ScoringModel!$B$17+Input!U2677*ScoringModel!$B$18+Input!V2677*ScoringModel!$B$19+Input!W2677*ScoringModel!$B$20)*0.01,"")</f>
        <v/>
      </c>
      <c r="P2677" s="66" t="str">
        <f>IF(A2677&lt;&gt;"",(Input!X2677*ScoringModel!$B$24+Input!Y2677*ScoringModel!$B$25+Input!Z2677*ScoringModel!$B$26+Input!AA2677*ScoringModel!$B$27+Input!AB2677*ScoringModel!$B$28+Input!AC2677*ScoringModel!$B$29+Input!AD2677*ScoringModel!$B$30)*0.01,"")</f>
        <v/>
      </c>
    </row>
    <row r="2678" spans="1:16" x14ac:dyDescent="0.25">
      <c r="A2678" s="154" t="str">
        <f>IF(Input!A2678&lt;&gt;"",Input!A2678,"")</f>
        <v/>
      </c>
      <c r="B2678" s="154" t="str">
        <f>IF(Input!D2678&lt;&gt;"",CONCATENATE(Input!D2678,", ",Input!C2678),"")</f>
        <v/>
      </c>
      <c r="C2678" s="154" t="str">
        <f>IF(Input!E2678&lt;&gt;"",Input!E2678,"")</f>
        <v/>
      </c>
      <c r="D2678" s="155" t="str">
        <f>IF(Input!F2678&lt;&gt;"",Input!F2678,"")</f>
        <v/>
      </c>
      <c r="E2678" s="154" t="str">
        <f>IF(Input!I2678&lt;&gt;"",CONCATENATE(Input!I2678,", ",LEFT(Input!H2678,1)),"")</f>
        <v/>
      </c>
      <c r="F2678" s="156"/>
      <c r="G2678" s="157" t="str">
        <f t="shared" si="41"/>
        <v/>
      </c>
      <c r="H2678" s="154" t="str">
        <f>IF(A2678&lt;&gt;"",VLOOKUP(G2678,ScoreRanges!$C$4:$E$8,3),"")</f>
        <v/>
      </c>
      <c r="I2678" s="156"/>
      <c r="J2678" s="129" t="str">
        <f>IF(AND(ConversionTable!$F$2&lt;&gt;"",A2678&lt;&gt;""),VLOOKUP(G2678,ConversionTable!B$2:D$402,3),"")</f>
        <v/>
      </c>
      <c r="K2678" s="66" t="str">
        <f>IF(AND(ConversionTable!$F$2&lt;&gt;"",A2678&lt;&gt;""),VLOOKUP(J2678,ConversionTable!I$4:K$7,3),"")</f>
        <v/>
      </c>
      <c r="M2678" s="66" t="str">
        <f>IF(A2678&lt;&gt;"",(Input!AE2678*ScoringModel!$B$11+Input!AF2678*ScoringModel!$B$21+Input!AG2678*ScoringModel!$B$31)*0.01,"")</f>
        <v/>
      </c>
      <c r="N2678" s="66" t="str">
        <f>IF(A2678&lt;&gt;"",(Input!J2678*ScoringModel!$B$4+Input!K2678*ScoringModel!$B$5+Input!L2678*ScoringModel!$B$6+Input!M2678*ScoringModel!$B$7+Input!N2678*ScoringModel!$B$8+Input!O2678*ScoringModel!$B$9+Input!P2678*ScoringModel!$B$10)*0.01,"")</f>
        <v/>
      </c>
      <c r="O2678" s="66" t="str">
        <f>IF(A2678&lt;&gt;"",(Input!Q2678*ScoringModel!$B$14+Input!R2678*ScoringModel!$B$15+Input!S2678*ScoringModel!$B$16+Input!T2678*ScoringModel!$B$17+Input!U2678*ScoringModel!$B$18+Input!V2678*ScoringModel!$B$19+Input!W2678*ScoringModel!$B$20)*0.01,"")</f>
        <v/>
      </c>
      <c r="P2678" s="66" t="str">
        <f>IF(A2678&lt;&gt;"",(Input!X2678*ScoringModel!$B$24+Input!Y2678*ScoringModel!$B$25+Input!Z2678*ScoringModel!$B$26+Input!AA2678*ScoringModel!$B$27+Input!AB2678*ScoringModel!$B$28+Input!AC2678*ScoringModel!$B$29+Input!AD2678*ScoringModel!$B$30)*0.01,"")</f>
        <v/>
      </c>
    </row>
    <row r="2679" spans="1:16" x14ac:dyDescent="0.25">
      <c r="A2679" s="154" t="str">
        <f>IF(Input!A2679&lt;&gt;"",Input!A2679,"")</f>
        <v/>
      </c>
      <c r="B2679" s="154" t="str">
        <f>IF(Input!D2679&lt;&gt;"",CONCATENATE(Input!D2679,", ",Input!C2679),"")</f>
        <v/>
      </c>
      <c r="C2679" s="154" t="str">
        <f>IF(Input!E2679&lt;&gt;"",Input!E2679,"")</f>
        <v/>
      </c>
      <c r="D2679" s="155" t="str">
        <f>IF(Input!F2679&lt;&gt;"",Input!F2679,"")</f>
        <v/>
      </c>
      <c r="E2679" s="154" t="str">
        <f>IF(Input!I2679&lt;&gt;"",CONCATENATE(Input!I2679,", ",LEFT(Input!H2679,1)),"")</f>
        <v/>
      </c>
      <c r="F2679" s="156"/>
      <c r="G2679" s="157" t="str">
        <f t="shared" si="41"/>
        <v/>
      </c>
      <c r="H2679" s="154" t="str">
        <f>IF(A2679&lt;&gt;"",VLOOKUP(G2679,ScoreRanges!$C$4:$E$8,3),"")</f>
        <v/>
      </c>
      <c r="I2679" s="156"/>
      <c r="J2679" s="129" t="str">
        <f>IF(AND(ConversionTable!$F$2&lt;&gt;"",A2679&lt;&gt;""),VLOOKUP(G2679,ConversionTable!B$2:D$402,3),"")</f>
        <v/>
      </c>
      <c r="K2679" s="66" t="str">
        <f>IF(AND(ConversionTable!$F$2&lt;&gt;"",A2679&lt;&gt;""),VLOOKUP(J2679,ConversionTable!I$4:K$7,3),"")</f>
        <v/>
      </c>
      <c r="M2679" s="66" t="str">
        <f>IF(A2679&lt;&gt;"",(Input!AE2679*ScoringModel!$B$11+Input!AF2679*ScoringModel!$B$21+Input!AG2679*ScoringModel!$B$31)*0.01,"")</f>
        <v/>
      </c>
      <c r="N2679" s="66" t="str">
        <f>IF(A2679&lt;&gt;"",(Input!J2679*ScoringModel!$B$4+Input!K2679*ScoringModel!$B$5+Input!L2679*ScoringModel!$B$6+Input!M2679*ScoringModel!$B$7+Input!N2679*ScoringModel!$B$8+Input!O2679*ScoringModel!$B$9+Input!P2679*ScoringModel!$B$10)*0.01,"")</f>
        <v/>
      </c>
      <c r="O2679" s="66" t="str">
        <f>IF(A2679&lt;&gt;"",(Input!Q2679*ScoringModel!$B$14+Input!R2679*ScoringModel!$B$15+Input!S2679*ScoringModel!$B$16+Input!T2679*ScoringModel!$B$17+Input!U2679*ScoringModel!$B$18+Input!V2679*ScoringModel!$B$19+Input!W2679*ScoringModel!$B$20)*0.01,"")</f>
        <v/>
      </c>
      <c r="P2679" s="66" t="str">
        <f>IF(A2679&lt;&gt;"",(Input!X2679*ScoringModel!$B$24+Input!Y2679*ScoringModel!$B$25+Input!Z2679*ScoringModel!$B$26+Input!AA2679*ScoringModel!$B$27+Input!AB2679*ScoringModel!$B$28+Input!AC2679*ScoringModel!$B$29+Input!AD2679*ScoringModel!$B$30)*0.01,"")</f>
        <v/>
      </c>
    </row>
    <row r="2680" spans="1:16" x14ac:dyDescent="0.25">
      <c r="A2680" s="154" t="str">
        <f>IF(Input!A2680&lt;&gt;"",Input!A2680,"")</f>
        <v/>
      </c>
      <c r="B2680" s="154" t="str">
        <f>IF(Input!D2680&lt;&gt;"",CONCATENATE(Input!D2680,", ",Input!C2680),"")</f>
        <v/>
      </c>
      <c r="C2680" s="154" t="str">
        <f>IF(Input!E2680&lt;&gt;"",Input!E2680,"")</f>
        <v/>
      </c>
      <c r="D2680" s="155" t="str">
        <f>IF(Input!F2680&lt;&gt;"",Input!F2680,"")</f>
        <v/>
      </c>
      <c r="E2680" s="154" t="str">
        <f>IF(Input!I2680&lt;&gt;"",CONCATENATE(Input!I2680,", ",LEFT(Input!H2680,1)),"")</f>
        <v/>
      </c>
      <c r="F2680" s="156"/>
      <c r="G2680" s="157" t="str">
        <f t="shared" si="41"/>
        <v/>
      </c>
      <c r="H2680" s="154" t="str">
        <f>IF(A2680&lt;&gt;"",VLOOKUP(G2680,ScoreRanges!$C$4:$E$8,3),"")</f>
        <v/>
      </c>
      <c r="I2680" s="156"/>
      <c r="J2680" s="129" t="str">
        <f>IF(AND(ConversionTable!$F$2&lt;&gt;"",A2680&lt;&gt;""),VLOOKUP(G2680,ConversionTable!B$2:D$402,3),"")</f>
        <v/>
      </c>
      <c r="K2680" s="66" t="str">
        <f>IF(AND(ConversionTable!$F$2&lt;&gt;"",A2680&lt;&gt;""),VLOOKUP(J2680,ConversionTable!I$4:K$7,3),"")</f>
        <v/>
      </c>
      <c r="M2680" s="66" t="str">
        <f>IF(A2680&lt;&gt;"",(Input!AE2680*ScoringModel!$B$11+Input!AF2680*ScoringModel!$B$21+Input!AG2680*ScoringModel!$B$31)*0.01,"")</f>
        <v/>
      </c>
      <c r="N2680" s="66" t="str">
        <f>IF(A2680&lt;&gt;"",(Input!J2680*ScoringModel!$B$4+Input!K2680*ScoringModel!$B$5+Input!L2680*ScoringModel!$B$6+Input!M2680*ScoringModel!$B$7+Input!N2680*ScoringModel!$B$8+Input!O2680*ScoringModel!$B$9+Input!P2680*ScoringModel!$B$10)*0.01,"")</f>
        <v/>
      </c>
      <c r="O2680" s="66" t="str">
        <f>IF(A2680&lt;&gt;"",(Input!Q2680*ScoringModel!$B$14+Input!R2680*ScoringModel!$B$15+Input!S2680*ScoringModel!$B$16+Input!T2680*ScoringModel!$B$17+Input!U2680*ScoringModel!$B$18+Input!V2680*ScoringModel!$B$19+Input!W2680*ScoringModel!$B$20)*0.01,"")</f>
        <v/>
      </c>
      <c r="P2680" s="66" t="str">
        <f>IF(A2680&lt;&gt;"",(Input!X2680*ScoringModel!$B$24+Input!Y2680*ScoringModel!$B$25+Input!Z2680*ScoringModel!$B$26+Input!AA2680*ScoringModel!$B$27+Input!AB2680*ScoringModel!$B$28+Input!AC2680*ScoringModel!$B$29+Input!AD2680*ScoringModel!$B$30)*0.01,"")</f>
        <v/>
      </c>
    </row>
    <row r="2681" spans="1:16" x14ac:dyDescent="0.25">
      <c r="A2681" s="154" t="str">
        <f>IF(Input!A2681&lt;&gt;"",Input!A2681,"")</f>
        <v/>
      </c>
      <c r="B2681" s="154" t="str">
        <f>IF(Input!D2681&lt;&gt;"",CONCATENATE(Input!D2681,", ",Input!C2681),"")</f>
        <v/>
      </c>
      <c r="C2681" s="154" t="str">
        <f>IF(Input!E2681&lt;&gt;"",Input!E2681,"")</f>
        <v/>
      </c>
      <c r="D2681" s="155" t="str">
        <f>IF(Input!F2681&lt;&gt;"",Input!F2681,"")</f>
        <v/>
      </c>
      <c r="E2681" s="154" t="str">
        <f>IF(Input!I2681&lt;&gt;"",CONCATENATE(Input!I2681,", ",LEFT(Input!H2681,1)),"")</f>
        <v/>
      </c>
      <c r="F2681" s="156"/>
      <c r="G2681" s="157" t="str">
        <f t="shared" si="41"/>
        <v/>
      </c>
      <c r="H2681" s="154" t="str">
        <f>IF(A2681&lt;&gt;"",VLOOKUP(G2681,ScoreRanges!$C$4:$E$8,3),"")</f>
        <v/>
      </c>
      <c r="I2681" s="156"/>
      <c r="J2681" s="129" t="str">
        <f>IF(AND(ConversionTable!$F$2&lt;&gt;"",A2681&lt;&gt;""),VLOOKUP(G2681,ConversionTable!B$2:D$402,3),"")</f>
        <v/>
      </c>
      <c r="K2681" s="66" t="str">
        <f>IF(AND(ConversionTable!$F$2&lt;&gt;"",A2681&lt;&gt;""),VLOOKUP(J2681,ConversionTable!I$4:K$7,3),"")</f>
        <v/>
      </c>
      <c r="M2681" s="66" t="str">
        <f>IF(A2681&lt;&gt;"",(Input!AE2681*ScoringModel!$B$11+Input!AF2681*ScoringModel!$B$21+Input!AG2681*ScoringModel!$B$31)*0.01,"")</f>
        <v/>
      </c>
      <c r="N2681" s="66" t="str">
        <f>IF(A2681&lt;&gt;"",(Input!J2681*ScoringModel!$B$4+Input!K2681*ScoringModel!$B$5+Input!L2681*ScoringModel!$B$6+Input!M2681*ScoringModel!$B$7+Input!N2681*ScoringModel!$B$8+Input!O2681*ScoringModel!$B$9+Input!P2681*ScoringModel!$B$10)*0.01,"")</f>
        <v/>
      </c>
      <c r="O2681" s="66" t="str">
        <f>IF(A2681&lt;&gt;"",(Input!Q2681*ScoringModel!$B$14+Input!R2681*ScoringModel!$B$15+Input!S2681*ScoringModel!$B$16+Input!T2681*ScoringModel!$B$17+Input!U2681*ScoringModel!$B$18+Input!V2681*ScoringModel!$B$19+Input!W2681*ScoringModel!$B$20)*0.01,"")</f>
        <v/>
      </c>
      <c r="P2681" s="66" t="str">
        <f>IF(A2681&lt;&gt;"",(Input!X2681*ScoringModel!$B$24+Input!Y2681*ScoringModel!$B$25+Input!Z2681*ScoringModel!$B$26+Input!AA2681*ScoringModel!$B$27+Input!AB2681*ScoringModel!$B$28+Input!AC2681*ScoringModel!$B$29+Input!AD2681*ScoringModel!$B$30)*0.01,"")</f>
        <v/>
      </c>
    </row>
    <row r="2682" spans="1:16" x14ac:dyDescent="0.25">
      <c r="A2682" s="154" t="str">
        <f>IF(Input!A2682&lt;&gt;"",Input!A2682,"")</f>
        <v/>
      </c>
      <c r="B2682" s="154" t="str">
        <f>IF(Input!D2682&lt;&gt;"",CONCATENATE(Input!D2682,", ",Input!C2682),"")</f>
        <v/>
      </c>
      <c r="C2682" s="154" t="str">
        <f>IF(Input!E2682&lt;&gt;"",Input!E2682,"")</f>
        <v/>
      </c>
      <c r="D2682" s="155" t="str">
        <f>IF(Input!F2682&lt;&gt;"",Input!F2682,"")</f>
        <v/>
      </c>
      <c r="E2682" s="154" t="str">
        <f>IF(Input!I2682&lt;&gt;"",CONCATENATE(Input!I2682,", ",LEFT(Input!H2682,1)),"")</f>
        <v/>
      </c>
      <c r="F2682" s="156"/>
      <c r="G2682" s="157" t="str">
        <f t="shared" si="41"/>
        <v/>
      </c>
      <c r="H2682" s="154" t="str">
        <f>IF(A2682&lt;&gt;"",VLOOKUP(G2682,ScoreRanges!$C$4:$E$8,3),"")</f>
        <v/>
      </c>
      <c r="I2682" s="156"/>
      <c r="J2682" s="129" t="str">
        <f>IF(AND(ConversionTable!$F$2&lt;&gt;"",A2682&lt;&gt;""),VLOOKUP(G2682,ConversionTable!B$2:D$402,3),"")</f>
        <v/>
      </c>
      <c r="K2682" s="66" t="str">
        <f>IF(AND(ConversionTable!$F$2&lt;&gt;"",A2682&lt;&gt;""),VLOOKUP(J2682,ConversionTable!I$4:K$7,3),"")</f>
        <v/>
      </c>
      <c r="M2682" s="66" t="str">
        <f>IF(A2682&lt;&gt;"",(Input!AE2682*ScoringModel!$B$11+Input!AF2682*ScoringModel!$B$21+Input!AG2682*ScoringModel!$B$31)*0.01,"")</f>
        <v/>
      </c>
      <c r="N2682" s="66" t="str">
        <f>IF(A2682&lt;&gt;"",(Input!J2682*ScoringModel!$B$4+Input!K2682*ScoringModel!$B$5+Input!L2682*ScoringModel!$B$6+Input!M2682*ScoringModel!$B$7+Input!N2682*ScoringModel!$B$8+Input!O2682*ScoringModel!$B$9+Input!P2682*ScoringModel!$B$10)*0.01,"")</f>
        <v/>
      </c>
      <c r="O2682" s="66" t="str">
        <f>IF(A2682&lt;&gt;"",(Input!Q2682*ScoringModel!$B$14+Input!R2682*ScoringModel!$B$15+Input!S2682*ScoringModel!$B$16+Input!T2682*ScoringModel!$B$17+Input!U2682*ScoringModel!$B$18+Input!V2682*ScoringModel!$B$19+Input!W2682*ScoringModel!$B$20)*0.01,"")</f>
        <v/>
      </c>
      <c r="P2682" s="66" t="str">
        <f>IF(A2682&lt;&gt;"",(Input!X2682*ScoringModel!$B$24+Input!Y2682*ScoringModel!$B$25+Input!Z2682*ScoringModel!$B$26+Input!AA2682*ScoringModel!$B$27+Input!AB2682*ScoringModel!$B$28+Input!AC2682*ScoringModel!$B$29+Input!AD2682*ScoringModel!$B$30)*0.01,"")</f>
        <v/>
      </c>
    </row>
    <row r="2683" spans="1:16" x14ac:dyDescent="0.25">
      <c r="A2683" s="154" t="str">
        <f>IF(Input!A2683&lt;&gt;"",Input!A2683,"")</f>
        <v/>
      </c>
      <c r="B2683" s="154" t="str">
        <f>IF(Input!D2683&lt;&gt;"",CONCATENATE(Input!D2683,", ",Input!C2683),"")</f>
        <v/>
      </c>
      <c r="C2683" s="154" t="str">
        <f>IF(Input!E2683&lt;&gt;"",Input!E2683,"")</f>
        <v/>
      </c>
      <c r="D2683" s="155" t="str">
        <f>IF(Input!F2683&lt;&gt;"",Input!F2683,"")</f>
        <v/>
      </c>
      <c r="E2683" s="154" t="str">
        <f>IF(Input!I2683&lt;&gt;"",CONCATENATE(Input!I2683,", ",LEFT(Input!H2683,1)),"")</f>
        <v/>
      </c>
      <c r="F2683" s="156"/>
      <c r="G2683" s="157" t="str">
        <f t="shared" si="41"/>
        <v/>
      </c>
      <c r="H2683" s="154" t="str">
        <f>IF(A2683&lt;&gt;"",VLOOKUP(G2683,ScoreRanges!$C$4:$E$8,3),"")</f>
        <v/>
      </c>
      <c r="I2683" s="156"/>
      <c r="J2683" s="129" t="str">
        <f>IF(AND(ConversionTable!$F$2&lt;&gt;"",A2683&lt;&gt;""),VLOOKUP(G2683,ConversionTable!B$2:D$402,3),"")</f>
        <v/>
      </c>
      <c r="K2683" s="66" t="str">
        <f>IF(AND(ConversionTable!$F$2&lt;&gt;"",A2683&lt;&gt;""),VLOOKUP(J2683,ConversionTable!I$4:K$7,3),"")</f>
        <v/>
      </c>
      <c r="M2683" s="66" t="str">
        <f>IF(A2683&lt;&gt;"",(Input!AE2683*ScoringModel!$B$11+Input!AF2683*ScoringModel!$B$21+Input!AG2683*ScoringModel!$B$31)*0.01,"")</f>
        <v/>
      </c>
      <c r="N2683" s="66" t="str">
        <f>IF(A2683&lt;&gt;"",(Input!J2683*ScoringModel!$B$4+Input!K2683*ScoringModel!$B$5+Input!L2683*ScoringModel!$B$6+Input!M2683*ScoringModel!$B$7+Input!N2683*ScoringModel!$B$8+Input!O2683*ScoringModel!$B$9+Input!P2683*ScoringModel!$B$10)*0.01,"")</f>
        <v/>
      </c>
      <c r="O2683" s="66" t="str">
        <f>IF(A2683&lt;&gt;"",(Input!Q2683*ScoringModel!$B$14+Input!R2683*ScoringModel!$B$15+Input!S2683*ScoringModel!$B$16+Input!T2683*ScoringModel!$B$17+Input!U2683*ScoringModel!$B$18+Input!V2683*ScoringModel!$B$19+Input!W2683*ScoringModel!$B$20)*0.01,"")</f>
        <v/>
      </c>
      <c r="P2683" s="66" t="str">
        <f>IF(A2683&lt;&gt;"",(Input!X2683*ScoringModel!$B$24+Input!Y2683*ScoringModel!$B$25+Input!Z2683*ScoringModel!$B$26+Input!AA2683*ScoringModel!$B$27+Input!AB2683*ScoringModel!$B$28+Input!AC2683*ScoringModel!$B$29+Input!AD2683*ScoringModel!$B$30)*0.01,"")</f>
        <v/>
      </c>
    </row>
    <row r="2684" spans="1:16" x14ac:dyDescent="0.25">
      <c r="A2684" s="154" t="str">
        <f>IF(Input!A2684&lt;&gt;"",Input!A2684,"")</f>
        <v/>
      </c>
      <c r="B2684" s="154" t="str">
        <f>IF(Input!D2684&lt;&gt;"",CONCATENATE(Input!D2684,", ",Input!C2684),"")</f>
        <v/>
      </c>
      <c r="C2684" s="154" t="str">
        <f>IF(Input!E2684&lt;&gt;"",Input!E2684,"")</f>
        <v/>
      </c>
      <c r="D2684" s="155" t="str">
        <f>IF(Input!F2684&lt;&gt;"",Input!F2684,"")</f>
        <v/>
      </c>
      <c r="E2684" s="154" t="str">
        <f>IF(Input!I2684&lt;&gt;"",CONCATENATE(Input!I2684,", ",LEFT(Input!H2684,1)),"")</f>
        <v/>
      </c>
      <c r="F2684" s="156"/>
      <c r="G2684" s="157" t="str">
        <f t="shared" si="41"/>
        <v/>
      </c>
      <c r="H2684" s="154" t="str">
        <f>IF(A2684&lt;&gt;"",VLOOKUP(G2684,ScoreRanges!$C$4:$E$8,3),"")</f>
        <v/>
      </c>
      <c r="I2684" s="156"/>
      <c r="J2684" s="129" t="str">
        <f>IF(AND(ConversionTable!$F$2&lt;&gt;"",A2684&lt;&gt;""),VLOOKUP(G2684,ConversionTable!B$2:D$402,3),"")</f>
        <v/>
      </c>
      <c r="K2684" s="66" t="str">
        <f>IF(AND(ConversionTable!$F$2&lt;&gt;"",A2684&lt;&gt;""),VLOOKUP(J2684,ConversionTable!I$4:K$7,3),"")</f>
        <v/>
      </c>
      <c r="M2684" s="66" t="str">
        <f>IF(A2684&lt;&gt;"",(Input!AE2684*ScoringModel!$B$11+Input!AF2684*ScoringModel!$B$21+Input!AG2684*ScoringModel!$B$31)*0.01,"")</f>
        <v/>
      </c>
      <c r="N2684" s="66" t="str">
        <f>IF(A2684&lt;&gt;"",(Input!J2684*ScoringModel!$B$4+Input!K2684*ScoringModel!$B$5+Input!L2684*ScoringModel!$B$6+Input!M2684*ScoringModel!$B$7+Input!N2684*ScoringModel!$B$8+Input!O2684*ScoringModel!$B$9+Input!P2684*ScoringModel!$B$10)*0.01,"")</f>
        <v/>
      </c>
      <c r="O2684" s="66" t="str">
        <f>IF(A2684&lt;&gt;"",(Input!Q2684*ScoringModel!$B$14+Input!R2684*ScoringModel!$B$15+Input!S2684*ScoringModel!$B$16+Input!T2684*ScoringModel!$B$17+Input!U2684*ScoringModel!$B$18+Input!V2684*ScoringModel!$B$19+Input!W2684*ScoringModel!$B$20)*0.01,"")</f>
        <v/>
      </c>
      <c r="P2684" s="66" t="str">
        <f>IF(A2684&lt;&gt;"",(Input!X2684*ScoringModel!$B$24+Input!Y2684*ScoringModel!$B$25+Input!Z2684*ScoringModel!$B$26+Input!AA2684*ScoringModel!$B$27+Input!AB2684*ScoringModel!$B$28+Input!AC2684*ScoringModel!$B$29+Input!AD2684*ScoringModel!$B$30)*0.01,"")</f>
        <v/>
      </c>
    </row>
    <row r="2685" spans="1:16" x14ac:dyDescent="0.25">
      <c r="A2685" s="154" t="str">
        <f>IF(Input!A2685&lt;&gt;"",Input!A2685,"")</f>
        <v/>
      </c>
      <c r="B2685" s="154" t="str">
        <f>IF(Input!D2685&lt;&gt;"",CONCATENATE(Input!D2685,", ",Input!C2685),"")</f>
        <v/>
      </c>
      <c r="C2685" s="154" t="str">
        <f>IF(Input!E2685&lt;&gt;"",Input!E2685,"")</f>
        <v/>
      </c>
      <c r="D2685" s="155" t="str">
        <f>IF(Input!F2685&lt;&gt;"",Input!F2685,"")</f>
        <v/>
      </c>
      <c r="E2685" s="154" t="str">
        <f>IF(Input!I2685&lt;&gt;"",CONCATENATE(Input!I2685,", ",LEFT(Input!H2685,1)),"")</f>
        <v/>
      </c>
      <c r="F2685" s="156"/>
      <c r="G2685" s="157" t="str">
        <f t="shared" si="41"/>
        <v/>
      </c>
      <c r="H2685" s="154" t="str">
        <f>IF(A2685&lt;&gt;"",VLOOKUP(G2685,ScoreRanges!$C$4:$E$8,3),"")</f>
        <v/>
      </c>
      <c r="I2685" s="156"/>
      <c r="J2685" s="129" t="str">
        <f>IF(AND(ConversionTable!$F$2&lt;&gt;"",A2685&lt;&gt;""),VLOOKUP(G2685,ConversionTable!B$2:D$402,3),"")</f>
        <v/>
      </c>
      <c r="K2685" s="66" t="str">
        <f>IF(AND(ConversionTable!$F$2&lt;&gt;"",A2685&lt;&gt;""),VLOOKUP(J2685,ConversionTable!I$4:K$7,3),"")</f>
        <v/>
      </c>
      <c r="M2685" s="66" t="str">
        <f>IF(A2685&lt;&gt;"",(Input!AE2685*ScoringModel!$B$11+Input!AF2685*ScoringModel!$B$21+Input!AG2685*ScoringModel!$B$31)*0.01,"")</f>
        <v/>
      </c>
      <c r="N2685" s="66" t="str">
        <f>IF(A2685&lt;&gt;"",(Input!J2685*ScoringModel!$B$4+Input!K2685*ScoringModel!$B$5+Input!L2685*ScoringModel!$B$6+Input!M2685*ScoringModel!$B$7+Input!N2685*ScoringModel!$B$8+Input!O2685*ScoringModel!$B$9+Input!P2685*ScoringModel!$B$10)*0.01,"")</f>
        <v/>
      </c>
      <c r="O2685" s="66" t="str">
        <f>IF(A2685&lt;&gt;"",(Input!Q2685*ScoringModel!$B$14+Input!R2685*ScoringModel!$B$15+Input!S2685*ScoringModel!$B$16+Input!T2685*ScoringModel!$B$17+Input!U2685*ScoringModel!$B$18+Input!V2685*ScoringModel!$B$19+Input!W2685*ScoringModel!$B$20)*0.01,"")</f>
        <v/>
      </c>
      <c r="P2685" s="66" t="str">
        <f>IF(A2685&lt;&gt;"",(Input!X2685*ScoringModel!$B$24+Input!Y2685*ScoringModel!$B$25+Input!Z2685*ScoringModel!$B$26+Input!AA2685*ScoringModel!$B$27+Input!AB2685*ScoringModel!$B$28+Input!AC2685*ScoringModel!$B$29+Input!AD2685*ScoringModel!$B$30)*0.01,"")</f>
        <v/>
      </c>
    </row>
    <row r="2686" spans="1:16" x14ac:dyDescent="0.25">
      <c r="A2686" s="154" t="str">
        <f>IF(Input!A2686&lt;&gt;"",Input!A2686,"")</f>
        <v/>
      </c>
      <c r="B2686" s="154" t="str">
        <f>IF(Input!D2686&lt;&gt;"",CONCATENATE(Input!D2686,", ",Input!C2686),"")</f>
        <v/>
      </c>
      <c r="C2686" s="154" t="str">
        <f>IF(Input!E2686&lt;&gt;"",Input!E2686,"")</f>
        <v/>
      </c>
      <c r="D2686" s="155" t="str">
        <f>IF(Input!F2686&lt;&gt;"",Input!F2686,"")</f>
        <v/>
      </c>
      <c r="E2686" s="154" t="str">
        <f>IF(Input!I2686&lt;&gt;"",CONCATENATE(Input!I2686,", ",LEFT(Input!H2686,1)),"")</f>
        <v/>
      </c>
      <c r="F2686" s="156"/>
      <c r="G2686" s="157" t="str">
        <f t="shared" si="41"/>
        <v/>
      </c>
      <c r="H2686" s="154" t="str">
        <f>IF(A2686&lt;&gt;"",VLOOKUP(G2686,ScoreRanges!$C$4:$E$8,3),"")</f>
        <v/>
      </c>
      <c r="I2686" s="156"/>
      <c r="J2686" s="129" t="str">
        <f>IF(AND(ConversionTable!$F$2&lt;&gt;"",A2686&lt;&gt;""),VLOOKUP(G2686,ConversionTable!B$2:D$402,3),"")</f>
        <v/>
      </c>
      <c r="K2686" s="66" t="str">
        <f>IF(AND(ConversionTable!$F$2&lt;&gt;"",A2686&lt;&gt;""),VLOOKUP(J2686,ConversionTable!I$4:K$7,3),"")</f>
        <v/>
      </c>
      <c r="M2686" s="66" t="str">
        <f>IF(A2686&lt;&gt;"",(Input!AE2686*ScoringModel!$B$11+Input!AF2686*ScoringModel!$B$21+Input!AG2686*ScoringModel!$B$31)*0.01,"")</f>
        <v/>
      </c>
      <c r="N2686" s="66" t="str">
        <f>IF(A2686&lt;&gt;"",(Input!J2686*ScoringModel!$B$4+Input!K2686*ScoringModel!$B$5+Input!L2686*ScoringModel!$B$6+Input!M2686*ScoringModel!$B$7+Input!N2686*ScoringModel!$B$8+Input!O2686*ScoringModel!$B$9+Input!P2686*ScoringModel!$B$10)*0.01,"")</f>
        <v/>
      </c>
      <c r="O2686" s="66" t="str">
        <f>IF(A2686&lt;&gt;"",(Input!Q2686*ScoringModel!$B$14+Input!R2686*ScoringModel!$B$15+Input!S2686*ScoringModel!$B$16+Input!T2686*ScoringModel!$B$17+Input!U2686*ScoringModel!$B$18+Input!V2686*ScoringModel!$B$19+Input!W2686*ScoringModel!$B$20)*0.01,"")</f>
        <v/>
      </c>
      <c r="P2686" s="66" t="str">
        <f>IF(A2686&lt;&gt;"",(Input!X2686*ScoringModel!$B$24+Input!Y2686*ScoringModel!$B$25+Input!Z2686*ScoringModel!$B$26+Input!AA2686*ScoringModel!$B$27+Input!AB2686*ScoringModel!$B$28+Input!AC2686*ScoringModel!$B$29+Input!AD2686*ScoringModel!$B$30)*0.01,"")</f>
        <v/>
      </c>
    </row>
    <row r="2687" spans="1:16" x14ac:dyDescent="0.25">
      <c r="A2687" s="154" t="str">
        <f>IF(Input!A2687&lt;&gt;"",Input!A2687,"")</f>
        <v/>
      </c>
      <c r="B2687" s="154" t="str">
        <f>IF(Input!D2687&lt;&gt;"",CONCATENATE(Input!D2687,", ",Input!C2687),"")</f>
        <v/>
      </c>
      <c r="C2687" s="154" t="str">
        <f>IF(Input!E2687&lt;&gt;"",Input!E2687,"")</f>
        <v/>
      </c>
      <c r="D2687" s="155" t="str">
        <f>IF(Input!F2687&lt;&gt;"",Input!F2687,"")</f>
        <v/>
      </c>
      <c r="E2687" s="154" t="str">
        <f>IF(Input!I2687&lt;&gt;"",CONCATENATE(Input!I2687,", ",LEFT(Input!H2687,1)),"")</f>
        <v/>
      </c>
      <c r="F2687" s="156"/>
      <c r="G2687" s="157" t="str">
        <f t="shared" si="41"/>
        <v/>
      </c>
      <c r="H2687" s="154" t="str">
        <f>IF(A2687&lt;&gt;"",VLOOKUP(G2687,ScoreRanges!$C$4:$E$8,3),"")</f>
        <v/>
      </c>
      <c r="I2687" s="156"/>
      <c r="J2687" s="129" t="str">
        <f>IF(AND(ConversionTable!$F$2&lt;&gt;"",A2687&lt;&gt;""),VLOOKUP(G2687,ConversionTable!B$2:D$402,3),"")</f>
        <v/>
      </c>
      <c r="K2687" s="66" t="str">
        <f>IF(AND(ConversionTable!$F$2&lt;&gt;"",A2687&lt;&gt;""),VLOOKUP(J2687,ConversionTable!I$4:K$7,3),"")</f>
        <v/>
      </c>
      <c r="M2687" s="66" t="str">
        <f>IF(A2687&lt;&gt;"",(Input!AE2687*ScoringModel!$B$11+Input!AF2687*ScoringModel!$B$21+Input!AG2687*ScoringModel!$B$31)*0.01,"")</f>
        <v/>
      </c>
      <c r="N2687" s="66" t="str">
        <f>IF(A2687&lt;&gt;"",(Input!J2687*ScoringModel!$B$4+Input!K2687*ScoringModel!$B$5+Input!L2687*ScoringModel!$B$6+Input!M2687*ScoringModel!$B$7+Input!N2687*ScoringModel!$B$8+Input!O2687*ScoringModel!$B$9+Input!P2687*ScoringModel!$B$10)*0.01,"")</f>
        <v/>
      </c>
      <c r="O2687" s="66" t="str">
        <f>IF(A2687&lt;&gt;"",(Input!Q2687*ScoringModel!$B$14+Input!R2687*ScoringModel!$B$15+Input!S2687*ScoringModel!$B$16+Input!T2687*ScoringModel!$B$17+Input!U2687*ScoringModel!$B$18+Input!V2687*ScoringModel!$B$19+Input!W2687*ScoringModel!$B$20)*0.01,"")</f>
        <v/>
      </c>
      <c r="P2687" s="66" t="str">
        <f>IF(A2687&lt;&gt;"",(Input!X2687*ScoringModel!$B$24+Input!Y2687*ScoringModel!$B$25+Input!Z2687*ScoringModel!$B$26+Input!AA2687*ScoringModel!$B$27+Input!AB2687*ScoringModel!$B$28+Input!AC2687*ScoringModel!$B$29+Input!AD2687*ScoringModel!$B$30)*0.01,"")</f>
        <v/>
      </c>
    </row>
    <row r="2688" spans="1:16" x14ac:dyDescent="0.25">
      <c r="A2688" s="154" t="str">
        <f>IF(Input!A2688&lt;&gt;"",Input!A2688,"")</f>
        <v/>
      </c>
      <c r="B2688" s="154" t="str">
        <f>IF(Input!D2688&lt;&gt;"",CONCATENATE(Input!D2688,", ",Input!C2688),"")</f>
        <v/>
      </c>
      <c r="C2688" s="154" t="str">
        <f>IF(Input!E2688&lt;&gt;"",Input!E2688,"")</f>
        <v/>
      </c>
      <c r="D2688" s="155" t="str">
        <f>IF(Input!F2688&lt;&gt;"",Input!F2688,"")</f>
        <v/>
      </c>
      <c r="E2688" s="154" t="str">
        <f>IF(Input!I2688&lt;&gt;"",CONCATENATE(Input!I2688,", ",LEFT(Input!H2688,1)),"")</f>
        <v/>
      </c>
      <c r="F2688" s="156"/>
      <c r="G2688" s="157" t="str">
        <f t="shared" si="41"/>
        <v/>
      </c>
      <c r="H2688" s="154" t="str">
        <f>IF(A2688&lt;&gt;"",VLOOKUP(G2688,ScoreRanges!$C$4:$E$8,3),"")</f>
        <v/>
      </c>
      <c r="I2688" s="156"/>
      <c r="J2688" s="129" t="str">
        <f>IF(AND(ConversionTable!$F$2&lt;&gt;"",A2688&lt;&gt;""),VLOOKUP(G2688,ConversionTable!B$2:D$402,3),"")</f>
        <v/>
      </c>
      <c r="K2688" s="66" t="str">
        <f>IF(AND(ConversionTable!$F$2&lt;&gt;"",A2688&lt;&gt;""),VLOOKUP(J2688,ConversionTable!I$4:K$7,3),"")</f>
        <v/>
      </c>
      <c r="M2688" s="66" t="str">
        <f>IF(A2688&lt;&gt;"",(Input!AE2688*ScoringModel!$B$11+Input!AF2688*ScoringModel!$B$21+Input!AG2688*ScoringModel!$B$31)*0.01,"")</f>
        <v/>
      </c>
      <c r="N2688" s="66" t="str">
        <f>IF(A2688&lt;&gt;"",(Input!J2688*ScoringModel!$B$4+Input!K2688*ScoringModel!$B$5+Input!L2688*ScoringModel!$B$6+Input!M2688*ScoringModel!$B$7+Input!N2688*ScoringModel!$B$8+Input!O2688*ScoringModel!$B$9+Input!P2688*ScoringModel!$B$10)*0.01,"")</f>
        <v/>
      </c>
      <c r="O2688" s="66" t="str">
        <f>IF(A2688&lt;&gt;"",(Input!Q2688*ScoringModel!$B$14+Input!R2688*ScoringModel!$B$15+Input!S2688*ScoringModel!$B$16+Input!T2688*ScoringModel!$B$17+Input!U2688*ScoringModel!$B$18+Input!V2688*ScoringModel!$B$19+Input!W2688*ScoringModel!$B$20)*0.01,"")</f>
        <v/>
      </c>
      <c r="P2688" s="66" t="str">
        <f>IF(A2688&lt;&gt;"",(Input!X2688*ScoringModel!$B$24+Input!Y2688*ScoringModel!$B$25+Input!Z2688*ScoringModel!$B$26+Input!AA2688*ScoringModel!$B$27+Input!AB2688*ScoringModel!$B$28+Input!AC2688*ScoringModel!$B$29+Input!AD2688*ScoringModel!$B$30)*0.01,"")</f>
        <v/>
      </c>
    </row>
    <row r="2689" spans="1:16" x14ac:dyDescent="0.25">
      <c r="A2689" s="154" t="str">
        <f>IF(Input!A2689&lt;&gt;"",Input!A2689,"")</f>
        <v/>
      </c>
      <c r="B2689" s="154" t="str">
        <f>IF(Input!D2689&lt;&gt;"",CONCATENATE(Input!D2689,", ",Input!C2689),"")</f>
        <v/>
      </c>
      <c r="C2689" s="154" t="str">
        <f>IF(Input!E2689&lt;&gt;"",Input!E2689,"")</f>
        <v/>
      </c>
      <c r="D2689" s="155" t="str">
        <f>IF(Input!F2689&lt;&gt;"",Input!F2689,"")</f>
        <v/>
      </c>
      <c r="E2689" s="154" t="str">
        <f>IF(Input!I2689&lt;&gt;"",CONCATENATE(Input!I2689,", ",LEFT(Input!H2689,1)),"")</f>
        <v/>
      </c>
      <c r="F2689" s="156"/>
      <c r="G2689" s="157" t="str">
        <f t="shared" si="41"/>
        <v/>
      </c>
      <c r="H2689" s="154" t="str">
        <f>IF(A2689&lt;&gt;"",VLOOKUP(G2689,ScoreRanges!$C$4:$E$8,3),"")</f>
        <v/>
      </c>
      <c r="I2689" s="156"/>
      <c r="J2689" s="129" t="str">
        <f>IF(AND(ConversionTable!$F$2&lt;&gt;"",A2689&lt;&gt;""),VLOOKUP(G2689,ConversionTable!B$2:D$402,3),"")</f>
        <v/>
      </c>
      <c r="K2689" s="66" t="str">
        <f>IF(AND(ConversionTable!$F$2&lt;&gt;"",A2689&lt;&gt;""),VLOOKUP(J2689,ConversionTable!I$4:K$7,3),"")</f>
        <v/>
      </c>
      <c r="M2689" s="66" t="str">
        <f>IF(A2689&lt;&gt;"",(Input!AE2689*ScoringModel!$B$11+Input!AF2689*ScoringModel!$B$21+Input!AG2689*ScoringModel!$B$31)*0.01,"")</f>
        <v/>
      </c>
      <c r="N2689" s="66" t="str">
        <f>IF(A2689&lt;&gt;"",(Input!J2689*ScoringModel!$B$4+Input!K2689*ScoringModel!$B$5+Input!L2689*ScoringModel!$B$6+Input!M2689*ScoringModel!$B$7+Input!N2689*ScoringModel!$B$8+Input!O2689*ScoringModel!$B$9+Input!P2689*ScoringModel!$B$10)*0.01,"")</f>
        <v/>
      </c>
      <c r="O2689" s="66" t="str">
        <f>IF(A2689&lt;&gt;"",(Input!Q2689*ScoringModel!$B$14+Input!R2689*ScoringModel!$B$15+Input!S2689*ScoringModel!$B$16+Input!T2689*ScoringModel!$B$17+Input!U2689*ScoringModel!$B$18+Input!V2689*ScoringModel!$B$19+Input!W2689*ScoringModel!$B$20)*0.01,"")</f>
        <v/>
      </c>
      <c r="P2689" s="66" t="str">
        <f>IF(A2689&lt;&gt;"",(Input!X2689*ScoringModel!$B$24+Input!Y2689*ScoringModel!$B$25+Input!Z2689*ScoringModel!$B$26+Input!AA2689*ScoringModel!$B$27+Input!AB2689*ScoringModel!$B$28+Input!AC2689*ScoringModel!$B$29+Input!AD2689*ScoringModel!$B$30)*0.01,"")</f>
        <v/>
      </c>
    </row>
    <row r="2690" spans="1:16" x14ac:dyDescent="0.25">
      <c r="A2690" s="154" t="str">
        <f>IF(Input!A2690&lt;&gt;"",Input!A2690,"")</f>
        <v/>
      </c>
      <c r="B2690" s="154" t="str">
        <f>IF(Input!D2690&lt;&gt;"",CONCATENATE(Input!D2690,", ",Input!C2690),"")</f>
        <v/>
      </c>
      <c r="C2690" s="154" t="str">
        <f>IF(Input!E2690&lt;&gt;"",Input!E2690,"")</f>
        <v/>
      </c>
      <c r="D2690" s="155" t="str">
        <f>IF(Input!F2690&lt;&gt;"",Input!F2690,"")</f>
        <v/>
      </c>
      <c r="E2690" s="154" t="str">
        <f>IF(Input!I2690&lt;&gt;"",CONCATENATE(Input!I2690,", ",LEFT(Input!H2690,1)),"")</f>
        <v/>
      </c>
      <c r="F2690" s="156"/>
      <c r="G2690" s="157" t="str">
        <f t="shared" ref="G2690:G2753" si="42">IF(A2690&lt;&gt;"",SUM(M2690:P2690),"")</f>
        <v/>
      </c>
      <c r="H2690" s="154" t="str">
        <f>IF(A2690&lt;&gt;"",VLOOKUP(G2690,ScoreRanges!$C$4:$E$8,3),"")</f>
        <v/>
      </c>
      <c r="I2690" s="156"/>
      <c r="J2690" s="129" t="str">
        <f>IF(AND(ConversionTable!$F$2&lt;&gt;"",A2690&lt;&gt;""),VLOOKUP(G2690,ConversionTable!B$2:D$402,3),"")</f>
        <v/>
      </c>
      <c r="K2690" s="66" t="str">
        <f>IF(AND(ConversionTable!$F$2&lt;&gt;"",A2690&lt;&gt;""),VLOOKUP(J2690,ConversionTable!I$4:K$7,3),"")</f>
        <v/>
      </c>
      <c r="M2690" s="66" t="str">
        <f>IF(A2690&lt;&gt;"",(Input!AE2690*ScoringModel!$B$11+Input!AF2690*ScoringModel!$B$21+Input!AG2690*ScoringModel!$B$31)*0.01,"")</f>
        <v/>
      </c>
      <c r="N2690" s="66" t="str">
        <f>IF(A2690&lt;&gt;"",(Input!J2690*ScoringModel!$B$4+Input!K2690*ScoringModel!$B$5+Input!L2690*ScoringModel!$B$6+Input!M2690*ScoringModel!$B$7+Input!N2690*ScoringModel!$B$8+Input!O2690*ScoringModel!$B$9+Input!P2690*ScoringModel!$B$10)*0.01,"")</f>
        <v/>
      </c>
      <c r="O2690" s="66" t="str">
        <f>IF(A2690&lt;&gt;"",(Input!Q2690*ScoringModel!$B$14+Input!R2690*ScoringModel!$B$15+Input!S2690*ScoringModel!$B$16+Input!T2690*ScoringModel!$B$17+Input!U2690*ScoringModel!$B$18+Input!V2690*ScoringModel!$B$19+Input!W2690*ScoringModel!$B$20)*0.01,"")</f>
        <v/>
      </c>
      <c r="P2690" s="66" t="str">
        <f>IF(A2690&lt;&gt;"",(Input!X2690*ScoringModel!$B$24+Input!Y2690*ScoringModel!$B$25+Input!Z2690*ScoringModel!$B$26+Input!AA2690*ScoringModel!$B$27+Input!AB2690*ScoringModel!$B$28+Input!AC2690*ScoringModel!$B$29+Input!AD2690*ScoringModel!$B$30)*0.01,"")</f>
        <v/>
      </c>
    </row>
    <row r="2691" spans="1:16" x14ac:dyDescent="0.25">
      <c r="A2691" s="154" t="str">
        <f>IF(Input!A2691&lt;&gt;"",Input!A2691,"")</f>
        <v/>
      </c>
      <c r="B2691" s="154" t="str">
        <f>IF(Input!D2691&lt;&gt;"",CONCATENATE(Input!D2691,", ",Input!C2691),"")</f>
        <v/>
      </c>
      <c r="C2691" s="154" t="str">
        <f>IF(Input!E2691&lt;&gt;"",Input!E2691,"")</f>
        <v/>
      </c>
      <c r="D2691" s="155" t="str">
        <f>IF(Input!F2691&lt;&gt;"",Input!F2691,"")</f>
        <v/>
      </c>
      <c r="E2691" s="154" t="str">
        <f>IF(Input!I2691&lt;&gt;"",CONCATENATE(Input!I2691,", ",LEFT(Input!H2691,1)),"")</f>
        <v/>
      </c>
      <c r="F2691" s="156"/>
      <c r="G2691" s="157" t="str">
        <f t="shared" si="42"/>
        <v/>
      </c>
      <c r="H2691" s="154" t="str">
        <f>IF(A2691&lt;&gt;"",VLOOKUP(G2691,ScoreRanges!$C$4:$E$8,3),"")</f>
        <v/>
      </c>
      <c r="I2691" s="156"/>
      <c r="J2691" s="129" t="str">
        <f>IF(AND(ConversionTable!$F$2&lt;&gt;"",A2691&lt;&gt;""),VLOOKUP(G2691,ConversionTable!B$2:D$402,3),"")</f>
        <v/>
      </c>
      <c r="K2691" s="66" t="str">
        <f>IF(AND(ConversionTable!$F$2&lt;&gt;"",A2691&lt;&gt;""),VLOOKUP(J2691,ConversionTable!I$4:K$7,3),"")</f>
        <v/>
      </c>
      <c r="M2691" s="66" t="str">
        <f>IF(A2691&lt;&gt;"",(Input!AE2691*ScoringModel!$B$11+Input!AF2691*ScoringModel!$B$21+Input!AG2691*ScoringModel!$B$31)*0.01,"")</f>
        <v/>
      </c>
      <c r="N2691" s="66" t="str">
        <f>IF(A2691&lt;&gt;"",(Input!J2691*ScoringModel!$B$4+Input!K2691*ScoringModel!$B$5+Input!L2691*ScoringModel!$B$6+Input!M2691*ScoringModel!$B$7+Input!N2691*ScoringModel!$B$8+Input!O2691*ScoringModel!$B$9+Input!P2691*ScoringModel!$B$10)*0.01,"")</f>
        <v/>
      </c>
      <c r="O2691" s="66" t="str">
        <f>IF(A2691&lt;&gt;"",(Input!Q2691*ScoringModel!$B$14+Input!R2691*ScoringModel!$B$15+Input!S2691*ScoringModel!$B$16+Input!T2691*ScoringModel!$B$17+Input!U2691*ScoringModel!$B$18+Input!V2691*ScoringModel!$B$19+Input!W2691*ScoringModel!$B$20)*0.01,"")</f>
        <v/>
      </c>
      <c r="P2691" s="66" t="str">
        <f>IF(A2691&lt;&gt;"",(Input!X2691*ScoringModel!$B$24+Input!Y2691*ScoringModel!$B$25+Input!Z2691*ScoringModel!$B$26+Input!AA2691*ScoringModel!$B$27+Input!AB2691*ScoringModel!$B$28+Input!AC2691*ScoringModel!$B$29+Input!AD2691*ScoringModel!$B$30)*0.01,"")</f>
        <v/>
      </c>
    </row>
    <row r="2692" spans="1:16" x14ac:dyDescent="0.25">
      <c r="A2692" s="154" t="str">
        <f>IF(Input!A2692&lt;&gt;"",Input!A2692,"")</f>
        <v/>
      </c>
      <c r="B2692" s="154" t="str">
        <f>IF(Input!D2692&lt;&gt;"",CONCATENATE(Input!D2692,", ",Input!C2692),"")</f>
        <v/>
      </c>
      <c r="C2692" s="154" t="str">
        <f>IF(Input!E2692&lt;&gt;"",Input!E2692,"")</f>
        <v/>
      </c>
      <c r="D2692" s="155" t="str">
        <f>IF(Input!F2692&lt;&gt;"",Input!F2692,"")</f>
        <v/>
      </c>
      <c r="E2692" s="154" t="str">
        <f>IF(Input!I2692&lt;&gt;"",CONCATENATE(Input!I2692,", ",LEFT(Input!H2692,1)),"")</f>
        <v/>
      </c>
      <c r="F2692" s="156"/>
      <c r="G2692" s="157" t="str">
        <f t="shared" si="42"/>
        <v/>
      </c>
      <c r="H2692" s="154" t="str">
        <f>IF(A2692&lt;&gt;"",VLOOKUP(G2692,ScoreRanges!$C$4:$E$8,3),"")</f>
        <v/>
      </c>
      <c r="I2692" s="156"/>
      <c r="J2692" s="129" t="str">
        <f>IF(AND(ConversionTable!$F$2&lt;&gt;"",A2692&lt;&gt;""),VLOOKUP(G2692,ConversionTable!B$2:D$402,3),"")</f>
        <v/>
      </c>
      <c r="K2692" s="66" t="str">
        <f>IF(AND(ConversionTable!$F$2&lt;&gt;"",A2692&lt;&gt;""),VLOOKUP(J2692,ConversionTable!I$4:K$7,3),"")</f>
        <v/>
      </c>
      <c r="M2692" s="66" t="str">
        <f>IF(A2692&lt;&gt;"",(Input!AE2692*ScoringModel!$B$11+Input!AF2692*ScoringModel!$B$21+Input!AG2692*ScoringModel!$B$31)*0.01,"")</f>
        <v/>
      </c>
      <c r="N2692" s="66" t="str">
        <f>IF(A2692&lt;&gt;"",(Input!J2692*ScoringModel!$B$4+Input!K2692*ScoringModel!$B$5+Input!L2692*ScoringModel!$B$6+Input!M2692*ScoringModel!$B$7+Input!N2692*ScoringModel!$B$8+Input!O2692*ScoringModel!$B$9+Input!P2692*ScoringModel!$B$10)*0.01,"")</f>
        <v/>
      </c>
      <c r="O2692" s="66" t="str">
        <f>IF(A2692&lt;&gt;"",(Input!Q2692*ScoringModel!$B$14+Input!R2692*ScoringModel!$B$15+Input!S2692*ScoringModel!$B$16+Input!T2692*ScoringModel!$B$17+Input!U2692*ScoringModel!$B$18+Input!V2692*ScoringModel!$B$19+Input!W2692*ScoringModel!$B$20)*0.01,"")</f>
        <v/>
      </c>
      <c r="P2692" s="66" t="str">
        <f>IF(A2692&lt;&gt;"",(Input!X2692*ScoringModel!$B$24+Input!Y2692*ScoringModel!$B$25+Input!Z2692*ScoringModel!$B$26+Input!AA2692*ScoringModel!$B$27+Input!AB2692*ScoringModel!$B$28+Input!AC2692*ScoringModel!$B$29+Input!AD2692*ScoringModel!$B$30)*0.01,"")</f>
        <v/>
      </c>
    </row>
    <row r="2693" spans="1:16" x14ac:dyDescent="0.25">
      <c r="A2693" s="154" t="str">
        <f>IF(Input!A2693&lt;&gt;"",Input!A2693,"")</f>
        <v/>
      </c>
      <c r="B2693" s="154" t="str">
        <f>IF(Input!D2693&lt;&gt;"",CONCATENATE(Input!D2693,", ",Input!C2693),"")</f>
        <v/>
      </c>
      <c r="C2693" s="154" t="str">
        <f>IF(Input!E2693&lt;&gt;"",Input!E2693,"")</f>
        <v/>
      </c>
      <c r="D2693" s="155" t="str">
        <f>IF(Input!F2693&lt;&gt;"",Input!F2693,"")</f>
        <v/>
      </c>
      <c r="E2693" s="154" t="str">
        <f>IF(Input!I2693&lt;&gt;"",CONCATENATE(Input!I2693,", ",LEFT(Input!H2693,1)),"")</f>
        <v/>
      </c>
      <c r="F2693" s="156"/>
      <c r="G2693" s="157" t="str">
        <f t="shared" si="42"/>
        <v/>
      </c>
      <c r="H2693" s="154" t="str">
        <f>IF(A2693&lt;&gt;"",VLOOKUP(G2693,ScoreRanges!$C$4:$E$8,3),"")</f>
        <v/>
      </c>
      <c r="I2693" s="156"/>
      <c r="J2693" s="129" t="str">
        <f>IF(AND(ConversionTable!$F$2&lt;&gt;"",A2693&lt;&gt;""),VLOOKUP(G2693,ConversionTable!B$2:D$402,3),"")</f>
        <v/>
      </c>
      <c r="K2693" s="66" t="str">
        <f>IF(AND(ConversionTable!$F$2&lt;&gt;"",A2693&lt;&gt;""),VLOOKUP(J2693,ConversionTable!I$4:K$7,3),"")</f>
        <v/>
      </c>
      <c r="M2693" s="66" t="str">
        <f>IF(A2693&lt;&gt;"",(Input!AE2693*ScoringModel!$B$11+Input!AF2693*ScoringModel!$B$21+Input!AG2693*ScoringModel!$B$31)*0.01,"")</f>
        <v/>
      </c>
      <c r="N2693" s="66" t="str">
        <f>IF(A2693&lt;&gt;"",(Input!J2693*ScoringModel!$B$4+Input!K2693*ScoringModel!$B$5+Input!L2693*ScoringModel!$B$6+Input!M2693*ScoringModel!$B$7+Input!N2693*ScoringModel!$B$8+Input!O2693*ScoringModel!$B$9+Input!P2693*ScoringModel!$B$10)*0.01,"")</f>
        <v/>
      </c>
      <c r="O2693" s="66" t="str">
        <f>IF(A2693&lt;&gt;"",(Input!Q2693*ScoringModel!$B$14+Input!R2693*ScoringModel!$B$15+Input!S2693*ScoringModel!$B$16+Input!T2693*ScoringModel!$B$17+Input!U2693*ScoringModel!$B$18+Input!V2693*ScoringModel!$B$19+Input!W2693*ScoringModel!$B$20)*0.01,"")</f>
        <v/>
      </c>
      <c r="P2693" s="66" t="str">
        <f>IF(A2693&lt;&gt;"",(Input!X2693*ScoringModel!$B$24+Input!Y2693*ScoringModel!$B$25+Input!Z2693*ScoringModel!$B$26+Input!AA2693*ScoringModel!$B$27+Input!AB2693*ScoringModel!$B$28+Input!AC2693*ScoringModel!$B$29+Input!AD2693*ScoringModel!$B$30)*0.01,"")</f>
        <v/>
      </c>
    </row>
    <row r="2694" spans="1:16" x14ac:dyDescent="0.25">
      <c r="A2694" s="154" t="str">
        <f>IF(Input!A2694&lt;&gt;"",Input!A2694,"")</f>
        <v/>
      </c>
      <c r="B2694" s="154" t="str">
        <f>IF(Input!D2694&lt;&gt;"",CONCATENATE(Input!D2694,", ",Input!C2694),"")</f>
        <v/>
      </c>
      <c r="C2694" s="154" t="str">
        <f>IF(Input!E2694&lt;&gt;"",Input!E2694,"")</f>
        <v/>
      </c>
      <c r="D2694" s="155" t="str">
        <f>IF(Input!F2694&lt;&gt;"",Input!F2694,"")</f>
        <v/>
      </c>
      <c r="E2694" s="154" t="str">
        <f>IF(Input!I2694&lt;&gt;"",CONCATENATE(Input!I2694,", ",LEFT(Input!H2694,1)),"")</f>
        <v/>
      </c>
      <c r="F2694" s="156"/>
      <c r="G2694" s="157" t="str">
        <f t="shared" si="42"/>
        <v/>
      </c>
      <c r="H2694" s="154" t="str">
        <f>IF(A2694&lt;&gt;"",VLOOKUP(G2694,ScoreRanges!$C$4:$E$8,3),"")</f>
        <v/>
      </c>
      <c r="I2694" s="156"/>
      <c r="J2694" s="129" t="str">
        <f>IF(AND(ConversionTable!$F$2&lt;&gt;"",A2694&lt;&gt;""),VLOOKUP(G2694,ConversionTable!B$2:D$402,3),"")</f>
        <v/>
      </c>
      <c r="K2694" s="66" t="str">
        <f>IF(AND(ConversionTable!$F$2&lt;&gt;"",A2694&lt;&gt;""),VLOOKUP(J2694,ConversionTable!I$4:K$7,3),"")</f>
        <v/>
      </c>
      <c r="M2694" s="66" t="str">
        <f>IF(A2694&lt;&gt;"",(Input!AE2694*ScoringModel!$B$11+Input!AF2694*ScoringModel!$B$21+Input!AG2694*ScoringModel!$B$31)*0.01,"")</f>
        <v/>
      </c>
      <c r="N2694" s="66" t="str">
        <f>IF(A2694&lt;&gt;"",(Input!J2694*ScoringModel!$B$4+Input!K2694*ScoringModel!$B$5+Input!L2694*ScoringModel!$B$6+Input!M2694*ScoringModel!$B$7+Input!N2694*ScoringModel!$B$8+Input!O2694*ScoringModel!$B$9+Input!P2694*ScoringModel!$B$10)*0.01,"")</f>
        <v/>
      </c>
      <c r="O2694" s="66" t="str">
        <f>IF(A2694&lt;&gt;"",(Input!Q2694*ScoringModel!$B$14+Input!R2694*ScoringModel!$B$15+Input!S2694*ScoringModel!$B$16+Input!T2694*ScoringModel!$B$17+Input!U2694*ScoringModel!$B$18+Input!V2694*ScoringModel!$B$19+Input!W2694*ScoringModel!$B$20)*0.01,"")</f>
        <v/>
      </c>
      <c r="P2694" s="66" t="str">
        <f>IF(A2694&lt;&gt;"",(Input!X2694*ScoringModel!$B$24+Input!Y2694*ScoringModel!$B$25+Input!Z2694*ScoringModel!$B$26+Input!AA2694*ScoringModel!$B$27+Input!AB2694*ScoringModel!$B$28+Input!AC2694*ScoringModel!$B$29+Input!AD2694*ScoringModel!$B$30)*0.01,"")</f>
        <v/>
      </c>
    </row>
    <row r="2695" spans="1:16" x14ac:dyDescent="0.25">
      <c r="A2695" s="154" t="str">
        <f>IF(Input!A2695&lt;&gt;"",Input!A2695,"")</f>
        <v/>
      </c>
      <c r="B2695" s="154" t="str">
        <f>IF(Input!D2695&lt;&gt;"",CONCATENATE(Input!D2695,", ",Input!C2695),"")</f>
        <v/>
      </c>
      <c r="C2695" s="154" t="str">
        <f>IF(Input!E2695&lt;&gt;"",Input!E2695,"")</f>
        <v/>
      </c>
      <c r="D2695" s="155" t="str">
        <f>IF(Input!F2695&lt;&gt;"",Input!F2695,"")</f>
        <v/>
      </c>
      <c r="E2695" s="154" t="str">
        <f>IF(Input!I2695&lt;&gt;"",CONCATENATE(Input!I2695,", ",LEFT(Input!H2695,1)),"")</f>
        <v/>
      </c>
      <c r="F2695" s="156"/>
      <c r="G2695" s="157" t="str">
        <f t="shared" si="42"/>
        <v/>
      </c>
      <c r="H2695" s="154" t="str">
        <f>IF(A2695&lt;&gt;"",VLOOKUP(G2695,ScoreRanges!$C$4:$E$8,3),"")</f>
        <v/>
      </c>
      <c r="I2695" s="156"/>
      <c r="J2695" s="129" t="str">
        <f>IF(AND(ConversionTable!$F$2&lt;&gt;"",A2695&lt;&gt;""),VLOOKUP(G2695,ConversionTable!B$2:D$402,3),"")</f>
        <v/>
      </c>
      <c r="K2695" s="66" t="str">
        <f>IF(AND(ConversionTable!$F$2&lt;&gt;"",A2695&lt;&gt;""),VLOOKUP(J2695,ConversionTable!I$4:K$7,3),"")</f>
        <v/>
      </c>
      <c r="M2695" s="66" t="str">
        <f>IF(A2695&lt;&gt;"",(Input!AE2695*ScoringModel!$B$11+Input!AF2695*ScoringModel!$B$21+Input!AG2695*ScoringModel!$B$31)*0.01,"")</f>
        <v/>
      </c>
      <c r="N2695" s="66" t="str">
        <f>IF(A2695&lt;&gt;"",(Input!J2695*ScoringModel!$B$4+Input!K2695*ScoringModel!$B$5+Input!L2695*ScoringModel!$B$6+Input!M2695*ScoringModel!$B$7+Input!N2695*ScoringModel!$B$8+Input!O2695*ScoringModel!$B$9+Input!P2695*ScoringModel!$B$10)*0.01,"")</f>
        <v/>
      </c>
      <c r="O2695" s="66" t="str">
        <f>IF(A2695&lt;&gt;"",(Input!Q2695*ScoringModel!$B$14+Input!R2695*ScoringModel!$B$15+Input!S2695*ScoringModel!$B$16+Input!T2695*ScoringModel!$B$17+Input!U2695*ScoringModel!$B$18+Input!V2695*ScoringModel!$B$19+Input!W2695*ScoringModel!$B$20)*0.01,"")</f>
        <v/>
      </c>
      <c r="P2695" s="66" t="str">
        <f>IF(A2695&lt;&gt;"",(Input!X2695*ScoringModel!$B$24+Input!Y2695*ScoringModel!$B$25+Input!Z2695*ScoringModel!$B$26+Input!AA2695*ScoringModel!$B$27+Input!AB2695*ScoringModel!$B$28+Input!AC2695*ScoringModel!$B$29+Input!AD2695*ScoringModel!$B$30)*0.01,"")</f>
        <v/>
      </c>
    </row>
    <row r="2696" spans="1:16" x14ac:dyDescent="0.25">
      <c r="A2696" s="154" t="str">
        <f>IF(Input!A2696&lt;&gt;"",Input!A2696,"")</f>
        <v/>
      </c>
      <c r="B2696" s="154" t="str">
        <f>IF(Input!D2696&lt;&gt;"",CONCATENATE(Input!D2696,", ",Input!C2696),"")</f>
        <v/>
      </c>
      <c r="C2696" s="154" t="str">
        <f>IF(Input!E2696&lt;&gt;"",Input!E2696,"")</f>
        <v/>
      </c>
      <c r="D2696" s="155" t="str">
        <f>IF(Input!F2696&lt;&gt;"",Input!F2696,"")</f>
        <v/>
      </c>
      <c r="E2696" s="154" t="str">
        <f>IF(Input!I2696&lt;&gt;"",CONCATENATE(Input!I2696,", ",LEFT(Input!H2696,1)),"")</f>
        <v/>
      </c>
      <c r="F2696" s="156"/>
      <c r="G2696" s="157" t="str">
        <f t="shared" si="42"/>
        <v/>
      </c>
      <c r="H2696" s="154" t="str">
        <f>IF(A2696&lt;&gt;"",VLOOKUP(G2696,ScoreRanges!$C$4:$E$8,3),"")</f>
        <v/>
      </c>
      <c r="I2696" s="156"/>
      <c r="J2696" s="129" t="str">
        <f>IF(AND(ConversionTable!$F$2&lt;&gt;"",A2696&lt;&gt;""),VLOOKUP(G2696,ConversionTable!B$2:D$402,3),"")</f>
        <v/>
      </c>
      <c r="K2696" s="66" t="str">
        <f>IF(AND(ConversionTable!$F$2&lt;&gt;"",A2696&lt;&gt;""),VLOOKUP(J2696,ConversionTable!I$4:K$7,3),"")</f>
        <v/>
      </c>
      <c r="M2696" s="66" t="str">
        <f>IF(A2696&lt;&gt;"",(Input!AE2696*ScoringModel!$B$11+Input!AF2696*ScoringModel!$B$21+Input!AG2696*ScoringModel!$B$31)*0.01,"")</f>
        <v/>
      </c>
      <c r="N2696" s="66" t="str">
        <f>IF(A2696&lt;&gt;"",(Input!J2696*ScoringModel!$B$4+Input!K2696*ScoringModel!$B$5+Input!L2696*ScoringModel!$B$6+Input!M2696*ScoringModel!$B$7+Input!N2696*ScoringModel!$B$8+Input!O2696*ScoringModel!$B$9+Input!P2696*ScoringModel!$B$10)*0.01,"")</f>
        <v/>
      </c>
      <c r="O2696" s="66" t="str">
        <f>IF(A2696&lt;&gt;"",(Input!Q2696*ScoringModel!$B$14+Input!R2696*ScoringModel!$B$15+Input!S2696*ScoringModel!$B$16+Input!T2696*ScoringModel!$B$17+Input!U2696*ScoringModel!$B$18+Input!V2696*ScoringModel!$B$19+Input!W2696*ScoringModel!$B$20)*0.01,"")</f>
        <v/>
      </c>
      <c r="P2696" s="66" t="str">
        <f>IF(A2696&lt;&gt;"",(Input!X2696*ScoringModel!$B$24+Input!Y2696*ScoringModel!$B$25+Input!Z2696*ScoringModel!$B$26+Input!AA2696*ScoringModel!$B$27+Input!AB2696*ScoringModel!$B$28+Input!AC2696*ScoringModel!$B$29+Input!AD2696*ScoringModel!$B$30)*0.01,"")</f>
        <v/>
      </c>
    </row>
    <row r="2697" spans="1:16" x14ac:dyDescent="0.25">
      <c r="A2697" s="154" t="str">
        <f>IF(Input!A2697&lt;&gt;"",Input!A2697,"")</f>
        <v/>
      </c>
      <c r="B2697" s="154" t="str">
        <f>IF(Input!D2697&lt;&gt;"",CONCATENATE(Input!D2697,", ",Input!C2697),"")</f>
        <v/>
      </c>
      <c r="C2697" s="154" t="str">
        <f>IF(Input!E2697&lt;&gt;"",Input!E2697,"")</f>
        <v/>
      </c>
      <c r="D2697" s="155" t="str">
        <f>IF(Input!F2697&lt;&gt;"",Input!F2697,"")</f>
        <v/>
      </c>
      <c r="E2697" s="154" t="str">
        <f>IF(Input!I2697&lt;&gt;"",CONCATENATE(Input!I2697,", ",LEFT(Input!H2697,1)),"")</f>
        <v/>
      </c>
      <c r="F2697" s="156"/>
      <c r="G2697" s="157" t="str">
        <f t="shared" si="42"/>
        <v/>
      </c>
      <c r="H2697" s="154" t="str">
        <f>IF(A2697&lt;&gt;"",VLOOKUP(G2697,ScoreRanges!$C$4:$E$8,3),"")</f>
        <v/>
      </c>
      <c r="I2697" s="156"/>
      <c r="J2697" s="129" t="str">
        <f>IF(AND(ConversionTable!$F$2&lt;&gt;"",A2697&lt;&gt;""),VLOOKUP(G2697,ConversionTable!B$2:D$402,3),"")</f>
        <v/>
      </c>
      <c r="K2697" s="66" t="str">
        <f>IF(AND(ConversionTable!$F$2&lt;&gt;"",A2697&lt;&gt;""),VLOOKUP(J2697,ConversionTable!I$4:K$7,3),"")</f>
        <v/>
      </c>
      <c r="M2697" s="66" t="str">
        <f>IF(A2697&lt;&gt;"",(Input!AE2697*ScoringModel!$B$11+Input!AF2697*ScoringModel!$B$21+Input!AG2697*ScoringModel!$B$31)*0.01,"")</f>
        <v/>
      </c>
      <c r="N2697" s="66" t="str">
        <f>IF(A2697&lt;&gt;"",(Input!J2697*ScoringModel!$B$4+Input!K2697*ScoringModel!$B$5+Input!L2697*ScoringModel!$B$6+Input!M2697*ScoringModel!$B$7+Input!N2697*ScoringModel!$B$8+Input!O2697*ScoringModel!$B$9+Input!P2697*ScoringModel!$B$10)*0.01,"")</f>
        <v/>
      </c>
      <c r="O2697" s="66" t="str">
        <f>IF(A2697&lt;&gt;"",(Input!Q2697*ScoringModel!$B$14+Input!R2697*ScoringModel!$B$15+Input!S2697*ScoringModel!$B$16+Input!T2697*ScoringModel!$B$17+Input!U2697*ScoringModel!$B$18+Input!V2697*ScoringModel!$B$19+Input!W2697*ScoringModel!$B$20)*0.01,"")</f>
        <v/>
      </c>
      <c r="P2697" s="66" t="str">
        <f>IF(A2697&lt;&gt;"",(Input!X2697*ScoringModel!$B$24+Input!Y2697*ScoringModel!$B$25+Input!Z2697*ScoringModel!$B$26+Input!AA2697*ScoringModel!$B$27+Input!AB2697*ScoringModel!$B$28+Input!AC2697*ScoringModel!$B$29+Input!AD2697*ScoringModel!$B$30)*0.01,"")</f>
        <v/>
      </c>
    </row>
    <row r="2698" spans="1:16" x14ac:dyDescent="0.25">
      <c r="A2698" s="154" t="str">
        <f>IF(Input!A2698&lt;&gt;"",Input!A2698,"")</f>
        <v/>
      </c>
      <c r="B2698" s="154" t="str">
        <f>IF(Input!D2698&lt;&gt;"",CONCATENATE(Input!D2698,", ",Input!C2698),"")</f>
        <v/>
      </c>
      <c r="C2698" s="154" t="str">
        <f>IF(Input!E2698&lt;&gt;"",Input!E2698,"")</f>
        <v/>
      </c>
      <c r="D2698" s="155" t="str">
        <f>IF(Input!F2698&lt;&gt;"",Input!F2698,"")</f>
        <v/>
      </c>
      <c r="E2698" s="154" t="str">
        <f>IF(Input!I2698&lt;&gt;"",CONCATENATE(Input!I2698,", ",LEFT(Input!H2698,1)),"")</f>
        <v/>
      </c>
      <c r="F2698" s="156"/>
      <c r="G2698" s="157" t="str">
        <f t="shared" si="42"/>
        <v/>
      </c>
      <c r="H2698" s="154" t="str">
        <f>IF(A2698&lt;&gt;"",VLOOKUP(G2698,ScoreRanges!$C$4:$E$8,3),"")</f>
        <v/>
      </c>
      <c r="I2698" s="156"/>
      <c r="J2698" s="129" t="str">
        <f>IF(AND(ConversionTable!$F$2&lt;&gt;"",A2698&lt;&gt;""),VLOOKUP(G2698,ConversionTable!B$2:D$402,3),"")</f>
        <v/>
      </c>
      <c r="K2698" s="66" t="str">
        <f>IF(AND(ConversionTable!$F$2&lt;&gt;"",A2698&lt;&gt;""),VLOOKUP(J2698,ConversionTable!I$4:K$7,3),"")</f>
        <v/>
      </c>
      <c r="M2698" s="66" t="str">
        <f>IF(A2698&lt;&gt;"",(Input!AE2698*ScoringModel!$B$11+Input!AF2698*ScoringModel!$B$21+Input!AG2698*ScoringModel!$B$31)*0.01,"")</f>
        <v/>
      </c>
      <c r="N2698" s="66" t="str">
        <f>IF(A2698&lt;&gt;"",(Input!J2698*ScoringModel!$B$4+Input!K2698*ScoringModel!$B$5+Input!L2698*ScoringModel!$B$6+Input!M2698*ScoringModel!$B$7+Input!N2698*ScoringModel!$B$8+Input!O2698*ScoringModel!$B$9+Input!P2698*ScoringModel!$B$10)*0.01,"")</f>
        <v/>
      </c>
      <c r="O2698" s="66" t="str">
        <f>IF(A2698&lt;&gt;"",(Input!Q2698*ScoringModel!$B$14+Input!R2698*ScoringModel!$B$15+Input!S2698*ScoringModel!$B$16+Input!T2698*ScoringModel!$B$17+Input!U2698*ScoringModel!$B$18+Input!V2698*ScoringModel!$B$19+Input!W2698*ScoringModel!$B$20)*0.01,"")</f>
        <v/>
      </c>
      <c r="P2698" s="66" t="str">
        <f>IF(A2698&lt;&gt;"",(Input!X2698*ScoringModel!$B$24+Input!Y2698*ScoringModel!$B$25+Input!Z2698*ScoringModel!$B$26+Input!AA2698*ScoringModel!$B$27+Input!AB2698*ScoringModel!$B$28+Input!AC2698*ScoringModel!$B$29+Input!AD2698*ScoringModel!$B$30)*0.01,"")</f>
        <v/>
      </c>
    </row>
    <row r="2699" spans="1:16" x14ac:dyDescent="0.25">
      <c r="A2699" s="154" t="str">
        <f>IF(Input!A2699&lt;&gt;"",Input!A2699,"")</f>
        <v/>
      </c>
      <c r="B2699" s="154" t="str">
        <f>IF(Input!D2699&lt;&gt;"",CONCATENATE(Input!D2699,", ",Input!C2699),"")</f>
        <v/>
      </c>
      <c r="C2699" s="154" t="str">
        <f>IF(Input!E2699&lt;&gt;"",Input!E2699,"")</f>
        <v/>
      </c>
      <c r="D2699" s="155" t="str">
        <f>IF(Input!F2699&lt;&gt;"",Input!F2699,"")</f>
        <v/>
      </c>
      <c r="E2699" s="154" t="str">
        <f>IF(Input!I2699&lt;&gt;"",CONCATENATE(Input!I2699,", ",LEFT(Input!H2699,1)),"")</f>
        <v/>
      </c>
      <c r="F2699" s="156"/>
      <c r="G2699" s="157" t="str">
        <f t="shared" si="42"/>
        <v/>
      </c>
      <c r="H2699" s="154" t="str">
        <f>IF(A2699&lt;&gt;"",VLOOKUP(G2699,ScoreRanges!$C$4:$E$8,3),"")</f>
        <v/>
      </c>
      <c r="I2699" s="156"/>
      <c r="J2699" s="129" t="str">
        <f>IF(AND(ConversionTable!$F$2&lt;&gt;"",A2699&lt;&gt;""),VLOOKUP(G2699,ConversionTable!B$2:D$402,3),"")</f>
        <v/>
      </c>
      <c r="K2699" s="66" t="str">
        <f>IF(AND(ConversionTable!$F$2&lt;&gt;"",A2699&lt;&gt;""),VLOOKUP(J2699,ConversionTable!I$4:K$7,3),"")</f>
        <v/>
      </c>
      <c r="M2699" s="66" t="str">
        <f>IF(A2699&lt;&gt;"",(Input!AE2699*ScoringModel!$B$11+Input!AF2699*ScoringModel!$B$21+Input!AG2699*ScoringModel!$B$31)*0.01,"")</f>
        <v/>
      </c>
      <c r="N2699" s="66" t="str">
        <f>IF(A2699&lt;&gt;"",(Input!J2699*ScoringModel!$B$4+Input!K2699*ScoringModel!$B$5+Input!L2699*ScoringModel!$B$6+Input!M2699*ScoringModel!$B$7+Input!N2699*ScoringModel!$B$8+Input!O2699*ScoringModel!$B$9+Input!P2699*ScoringModel!$B$10)*0.01,"")</f>
        <v/>
      </c>
      <c r="O2699" s="66" t="str">
        <f>IF(A2699&lt;&gt;"",(Input!Q2699*ScoringModel!$B$14+Input!R2699*ScoringModel!$B$15+Input!S2699*ScoringModel!$B$16+Input!T2699*ScoringModel!$B$17+Input!U2699*ScoringModel!$B$18+Input!V2699*ScoringModel!$B$19+Input!W2699*ScoringModel!$B$20)*0.01,"")</f>
        <v/>
      </c>
      <c r="P2699" s="66" t="str">
        <f>IF(A2699&lt;&gt;"",(Input!X2699*ScoringModel!$B$24+Input!Y2699*ScoringModel!$B$25+Input!Z2699*ScoringModel!$B$26+Input!AA2699*ScoringModel!$B$27+Input!AB2699*ScoringModel!$B$28+Input!AC2699*ScoringModel!$B$29+Input!AD2699*ScoringModel!$B$30)*0.01,"")</f>
        <v/>
      </c>
    </row>
    <row r="2700" spans="1:16" x14ac:dyDescent="0.25">
      <c r="A2700" s="154" t="str">
        <f>IF(Input!A2700&lt;&gt;"",Input!A2700,"")</f>
        <v/>
      </c>
      <c r="B2700" s="154" t="str">
        <f>IF(Input!D2700&lt;&gt;"",CONCATENATE(Input!D2700,", ",Input!C2700),"")</f>
        <v/>
      </c>
      <c r="C2700" s="154" t="str">
        <f>IF(Input!E2700&lt;&gt;"",Input!E2700,"")</f>
        <v/>
      </c>
      <c r="D2700" s="155" t="str">
        <f>IF(Input!F2700&lt;&gt;"",Input!F2700,"")</f>
        <v/>
      </c>
      <c r="E2700" s="154" t="str">
        <f>IF(Input!I2700&lt;&gt;"",CONCATENATE(Input!I2700,", ",LEFT(Input!H2700,1)),"")</f>
        <v/>
      </c>
      <c r="F2700" s="156"/>
      <c r="G2700" s="157" t="str">
        <f t="shared" si="42"/>
        <v/>
      </c>
      <c r="H2700" s="154" t="str">
        <f>IF(A2700&lt;&gt;"",VLOOKUP(G2700,ScoreRanges!$C$4:$E$8,3),"")</f>
        <v/>
      </c>
      <c r="I2700" s="156"/>
      <c r="J2700" s="129" t="str">
        <f>IF(AND(ConversionTable!$F$2&lt;&gt;"",A2700&lt;&gt;""),VLOOKUP(G2700,ConversionTable!B$2:D$402,3),"")</f>
        <v/>
      </c>
      <c r="K2700" s="66" t="str">
        <f>IF(AND(ConversionTable!$F$2&lt;&gt;"",A2700&lt;&gt;""),VLOOKUP(J2700,ConversionTable!I$4:K$7,3),"")</f>
        <v/>
      </c>
      <c r="M2700" s="66" t="str">
        <f>IF(A2700&lt;&gt;"",(Input!AE2700*ScoringModel!$B$11+Input!AF2700*ScoringModel!$B$21+Input!AG2700*ScoringModel!$B$31)*0.01,"")</f>
        <v/>
      </c>
      <c r="N2700" s="66" t="str">
        <f>IF(A2700&lt;&gt;"",(Input!J2700*ScoringModel!$B$4+Input!K2700*ScoringModel!$B$5+Input!L2700*ScoringModel!$B$6+Input!M2700*ScoringModel!$B$7+Input!N2700*ScoringModel!$B$8+Input!O2700*ScoringModel!$B$9+Input!P2700*ScoringModel!$B$10)*0.01,"")</f>
        <v/>
      </c>
      <c r="O2700" s="66" t="str">
        <f>IF(A2700&lt;&gt;"",(Input!Q2700*ScoringModel!$B$14+Input!R2700*ScoringModel!$B$15+Input!S2700*ScoringModel!$B$16+Input!T2700*ScoringModel!$B$17+Input!U2700*ScoringModel!$B$18+Input!V2700*ScoringModel!$B$19+Input!W2700*ScoringModel!$B$20)*0.01,"")</f>
        <v/>
      </c>
      <c r="P2700" s="66" t="str">
        <f>IF(A2700&lt;&gt;"",(Input!X2700*ScoringModel!$B$24+Input!Y2700*ScoringModel!$B$25+Input!Z2700*ScoringModel!$B$26+Input!AA2700*ScoringModel!$B$27+Input!AB2700*ScoringModel!$B$28+Input!AC2700*ScoringModel!$B$29+Input!AD2700*ScoringModel!$B$30)*0.01,"")</f>
        <v/>
      </c>
    </row>
    <row r="2701" spans="1:16" x14ac:dyDescent="0.25">
      <c r="A2701" s="154" t="str">
        <f>IF(Input!A2701&lt;&gt;"",Input!A2701,"")</f>
        <v/>
      </c>
      <c r="B2701" s="154" t="str">
        <f>IF(Input!D2701&lt;&gt;"",CONCATENATE(Input!D2701,", ",Input!C2701),"")</f>
        <v/>
      </c>
      <c r="C2701" s="154" t="str">
        <f>IF(Input!E2701&lt;&gt;"",Input!E2701,"")</f>
        <v/>
      </c>
      <c r="D2701" s="155" t="str">
        <f>IF(Input!F2701&lt;&gt;"",Input!F2701,"")</f>
        <v/>
      </c>
      <c r="E2701" s="154" t="str">
        <f>IF(Input!I2701&lt;&gt;"",CONCATENATE(Input!I2701,", ",LEFT(Input!H2701,1)),"")</f>
        <v/>
      </c>
      <c r="F2701" s="156"/>
      <c r="G2701" s="157" t="str">
        <f t="shared" si="42"/>
        <v/>
      </c>
      <c r="H2701" s="154" t="str">
        <f>IF(A2701&lt;&gt;"",VLOOKUP(G2701,ScoreRanges!$C$4:$E$8,3),"")</f>
        <v/>
      </c>
      <c r="I2701" s="156"/>
      <c r="J2701" s="129" t="str">
        <f>IF(AND(ConversionTable!$F$2&lt;&gt;"",A2701&lt;&gt;""),VLOOKUP(G2701,ConversionTable!B$2:D$402,3),"")</f>
        <v/>
      </c>
      <c r="K2701" s="66" t="str">
        <f>IF(AND(ConversionTable!$F$2&lt;&gt;"",A2701&lt;&gt;""),VLOOKUP(J2701,ConversionTable!I$4:K$7,3),"")</f>
        <v/>
      </c>
      <c r="M2701" s="66" t="str">
        <f>IF(A2701&lt;&gt;"",(Input!AE2701*ScoringModel!$B$11+Input!AF2701*ScoringModel!$B$21+Input!AG2701*ScoringModel!$B$31)*0.01,"")</f>
        <v/>
      </c>
      <c r="N2701" s="66" t="str">
        <f>IF(A2701&lt;&gt;"",(Input!J2701*ScoringModel!$B$4+Input!K2701*ScoringModel!$B$5+Input!L2701*ScoringModel!$B$6+Input!M2701*ScoringModel!$B$7+Input!N2701*ScoringModel!$B$8+Input!O2701*ScoringModel!$B$9+Input!P2701*ScoringModel!$B$10)*0.01,"")</f>
        <v/>
      </c>
      <c r="O2701" s="66" t="str">
        <f>IF(A2701&lt;&gt;"",(Input!Q2701*ScoringModel!$B$14+Input!R2701*ScoringModel!$B$15+Input!S2701*ScoringModel!$B$16+Input!T2701*ScoringModel!$B$17+Input!U2701*ScoringModel!$B$18+Input!V2701*ScoringModel!$B$19+Input!W2701*ScoringModel!$B$20)*0.01,"")</f>
        <v/>
      </c>
      <c r="P2701" s="66" t="str">
        <f>IF(A2701&lt;&gt;"",(Input!X2701*ScoringModel!$B$24+Input!Y2701*ScoringModel!$B$25+Input!Z2701*ScoringModel!$B$26+Input!AA2701*ScoringModel!$B$27+Input!AB2701*ScoringModel!$B$28+Input!AC2701*ScoringModel!$B$29+Input!AD2701*ScoringModel!$B$30)*0.01,"")</f>
        <v/>
      </c>
    </row>
    <row r="2702" spans="1:16" x14ac:dyDescent="0.25">
      <c r="A2702" s="154" t="str">
        <f>IF(Input!A2702&lt;&gt;"",Input!A2702,"")</f>
        <v/>
      </c>
      <c r="B2702" s="154" t="str">
        <f>IF(Input!D2702&lt;&gt;"",CONCATENATE(Input!D2702,", ",Input!C2702),"")</f>
        <v/>
      </c>
      <c r="C2702" s="154" t="str">
        <f>IF(Input!E2702&lt;&gt;"",Input!E2702,"")</f>
        <v/>
      </c>
      <c r="D2702" s="155" t="str">
        <f>IF(Input!F2702&lt;&gt;"",Input!F2702,"")</f>
        <v/>
      </c>
      <c r="E2702" s="154" t="str">
        <f>IF(Input!I2702&lt;&gt;"",CONCATENATE(Input!I2702,", ",LEFT(Input!H2702,1)),"")</f>
        <v/>
      </c>
      <c r="F2702" s="156"/>
      <c r="G2702" s="157" t="str">
        <f t="shared" si="42"/>
        <v/>
      </c>
      <c r="H2702" s="154" t="str">
        <f>IF(A2702&lt;&gt;"",VLOOKUP(G2702,ScoreRanges!$C$4:$E$8,3),"")</f>
        <v/>
      </c>
      <c r="I2702" s="156"/>
      <c r="J2702" s="129" t="str">
        <f>IF(AND(ConversionTable!$F$2&lt;&gt;"",A2702&lt;&gt;""),VLOOKUP(G2702,ConversionTable!B$2:D$402,3),"")</f>
        <v/>
      </c>
      <c r="K2702" s="66" t="str">
        <f>IF(AND(ConversionTable!$F$2&lt;&gt;"",A2702&lt;&gt;""),VLOOKUP(J2702,ConversionTable!I$4:K$7,3),"")</f>
        <v/>
      </c>
      <c r="M2702" s="66" t="str">
        <f>IF(A2702&lt;&gt;"",(Input!AE2702*ScoringModel!$B$11+Input!AF2702*ScoringModel!$B$21+Input!AG2702*ScoringModel!$B$31)*0.01,"")</f>
        <v/>
      </c>
      <c r="N2702" s="66" t="str">
        <f>IF(A2702&lt;&gt;"",(Input!J2702*ScoringModel!$B$4+Input!K2702*ScoringModel!$B$5+Input!L2702*ScoringModel!$B$6+Input!M2702*ScoringModel!$B$7+Input!N2702*ScoringModel!$B$8+Input!O2702*ScoringModel!$B$9+Input!P2702*ScoringModel!$B$10)*0.01,"")</f>
        <v/>
      </c>
      <c r="O2702" s="66" t="str">
        <f>IF(A2702&lt;&gt;"",(Input!Q2702*ScoringModel!$B$14+Input!R2702*ScoringModel!$B$15+Input!S2702*ScoringModel!$B$16+Input!T2702*ScoringModel!$B$17+Input!U2702*ScoringModel!$B$18+Input!V2702*ScoringModel!$B$19+Input!W2702*ScoringModel!$B$20)*0.01,"")</f>
        <v/>
      </c>
      <c r="P2702" s="66" t="str">
        <f>IF(A2702&lt;&gt;"",(Input!X2702*ScoringModel!$B$24+Input!Y2702*ScoringModel!$B$25+Input!Z2702*ScoringModel!$B$26+Input!AA2702*ScoringModel!$B$27+Input!AB2702*ScoringModel!$B$28+Input!AC2702*ScoringModel!$B$29+Input!AD2702*ScoringModel!$B$30)*0.01,"")</f>
        <v/>
      </c>
    </row>
    <row r="2703" spans="1:16" x14ac:dyDescent="0.25">
      <c r="A2703" s="154" t="str">
        <f>IF(Input!A2703&lt;&gt;"",Input!A2703,"")</f>
        <v/>
      </c>
      <c r="B2703" s="154" t="str">
        <f>IF(Input!D2703&lt;&gt;"",CONCATENATE(Input!D2703,", ",Input!C2703),"")</f>
        <v/>
      </c>
      <c r="C2703" s="154" t="str">
        <f>IF(Input!E2703&lt;&gt;"",Input!E2703,"")</f>
        <v/>
      </c>
      <c r="D2703" s="155" t="str">
        <f>IF(Input!F2703&lt;&gt;"",Input!F2703,"")</f>
        <v/>
      </c>
      <c r="E2703" s="154" t="str">
        <f>IF(Input!I2703&lt;&gt;"",CONCATENATE(Input!I2703,", ",LEFT(Input!H2703,1)),"")</f>
        <v/>
      </c>
      <c r="F2703" s="156"/>
      <c r="G2703" s="157" t="str">
        <f t="shared" si="42"/>
        <v/>
      </c>
      <c r="H2703" s="154" t="str">
        <f>IF(A2703&lt;&gt;"",VLOOKUP(G2703,ScoreRanges!$C$4:$E$8,3),"")</f>
        <v/>
      </c>
      <c r="I2703" s="156"/>
      <c r="J2703" s="129" t="str">
        <f>IF(AND(ConversionTable!$F$2&lt;&gt;"",A2703&lt;&gt;""),VLOOKUP(G2703,ConversionTable!B$2:D$402,3),"")</f>
        <v/>
      </c>
      <c r="K2703" s="66" t="str">
        <f>IF(AND(ConversionTable!$F$2&lt;&gt;"",A2703&lt;&gt;""),VLOOKUP(J2703,ConversionTable!I$4:K$7,3),"")</f>
        <v/>
      </c>
      <c r="M2703" s="66" t="str">
        <f>IF(A2703&lt;&gt;"",(Input!AE2703*ScoringModel!$B$11+Input!AF2703*ScoringModel!$B$21+Input!AG2703*ScoringModel!$B$31)*0.01,"")</f>
        <v/>
      </c>
      <c r="N2703" s="66" t="str">
        <f>IF(A2703&lt;&gt;"",(Input!J2703*ScoringModel!$B$4+Input!K2703*ScoringModel!$B$5+Input!L2703*ScoringModel!$B$6+Input!M2703*ScoringModel!$B$7+Input!N2703*ScoringModel!$B$8+Input!O2703*ScoringModel!$B$9+Input!P2703*ScoringModel!$B$10)*0.01,"")</f>
        <v/>
      </c>
      <c r="O2703" s="66" t="str">
        <f>IF(A2703&lt;&gt;"",(Input!Q2703*ScoringModel!$B$14+Input!R2703*ScoringModel!$B$15+Input!S2703*ScoringModel!$B$16+Input!T2703*ScoringModel!$B$17+Input!U2703*ScoringModel!$B$18+Input!V2703*ScoringModel!$B$19+Input!W2703*ScoringModel!$B$20)*0.01,"")</f>
        <v/>
      </c>
      <c r="P2703" s="66" t="str">
        <f>IF(A2703&lt;&gt;"",(Input!X2703*ScoringModel!$B$24+Input!Y2703*ScoringModel!$B$25+Input!Z2703*ScoringModel!$B$26+Input!AA2703*ScoringModel!$B$27+Input!AB2703*ScoringModel!$B$28+Input!AC2703*ScoringModel!$B$29+Input!AD2703*ScoringModel!$B$30)*0.01,"")</f>
        <v/>
      </c>
    </row>
    <row r="2704" spans="1:16" x14ac:dyDescent="0.25">
      <c r="A2704" s="154" t="str">
        <f>IF(Input!A2704&lt;&gt;"",Input!A2704,"")</f>
        <v/>
      </c>
      <c r="B2704" s="154" t="str">
        <f>IF(Input!D2704&lt;&gt;"",CONCATENATE(Input!D2704,", ",Input!C2704),"")</f>
        <v/>
      </c>
      <c r="C2704" s="154" t="str">
        <f>IF(Input!E2704&lt;&gt;"",Input!E2704,"")</f>
        <v/>
      </c>
      <c r="D2704" s="155" t="str">
        <f>IF(Input!F2704&lt;&gt;"",Input!F2704,"")</f>
        <v/>
      </c>
      <c r="E2704" s="154" t="str">
        <f>IF(Input!I2704&lt;&gt;"",CONCATENATE(Input!I2704,", ",LEFT(Input!H2704,1)),"")</f>
        <v/>
      </c>
      <c r="F2704" s="156"/>
      <c r="G2704" s="157" t="str">
        <f t="shared" si="42"/>
        <v/>
      </c>
      <c r="H2704" s="154" t="str">
        <f>IF(A2704&lt;&gt;"",VLOOKUP(G2704,ScoreRanges!$C$4:$E$8,3),"")</f>
        <v/>
      </c>
      <c r="I2704" s="156"/>
      <c r="J2704" s="129" t="str">
        <f>IF(AND(ConversionTable!$F$2&lt;&gt;"",A2704&lt;&gt;""),VLOOKUP(G2704,ConversionTable!B$2:D$402,3),"")</f>
        <v/>
      </c>
      <c r="K2704" s="66" t="str">
        <f>IF(AND(ConversionTable!$F$2&lt;&gt;"",A2704&lt;&gt;""),VLOOKUP(J2704,ConversionTable!I$4:K$7,3),"")</f>
        <v/>
      </c>
      <c r="M2704" s="66" t="str">
        <f>IF(A2704&lt;&gt;"",(Input!AE2704*ScoringModel!$B$11+Input!AF2704*ScoringModel!$B$21+Input!AG2704*ScoringModel!$B$31)*0.01,"")</f>
        <v/>
      </c>
      <c r="N2704" s="66" t="str">
        <f>IF(A2704&lt;&gt;"",(Input!J2704*ScoringModel!$B$4+Input!K2704*ScoringModel!$B$5+Input!L2704*ScoringModel!$B$6+Input!M2704*ScoringModel!$B$7+Input!N2704*ScoringModel!$B$8+Input!O2704*ScoringModel!$B$9+Input!P2704*ScoringModel!$B$10)*0.01,"")</f>
        <v/>
      </c>
      <c r="O2704" s="66" t="str">
        <f>IF(A2704&lt;&gt;"",(Input!Q2704*ScoringModel!$B$14+Input!R2704*ScoringModel!$B$15+Input!S2704*ScoringModel!$B$16+Input!T2704*ScoringModel!$B$17+Input!U2704*ScoringModel!$B$18+Input!V2704*ScoringModel!$B$19+Input!W2704*ScoringModel!$B$20)*0.01,"")</f>
        <v/>
      </c>
      <c r="P2704" s="66" t="str">
        <f>IF(A2704&lt;&gt;"",(Input!X2704*ScoringModel!$B$24+Input!Y2704*ScoringModel!$B$25+Input!Z2704*ScoringModel!$B$26+Input!AA2704*ScoringModel!$B$27+Input!AB2704*ScoringModel!$B$28+Input!AC2704*ScoringModel!$B$29+Input!AD2704*ScoringModel!$B$30)*0.01,"")</f>
        <v/>
      </c>
    </row>
    <row r="2705" spans="1:16" x14ac:dyDescent="0.25">
      <c r="A2705" s="154" t="str">
        <f>IF(Input!A2705&lt;&gt;"",Input!A2705,"")</f>
        <v/>
      </c>
      <c r="B2705" s="154" t="str">
        <f>IF(Input!D2705&lt;&gt;"",CONCATENATE(Input!D2705,", ",Input!C2705),"")</f>
        <v/>
      </c>
      <c r="C2705" s="154" t="str">
        <f>IF(Input!E2705&lt;&gt;"",Input!E2705,"")</f>
        <v/>
      </c>
      <c r="D2705" s="155" t="str">
        <f>IF(Input!F2705&lt;&gt;"",Input!F2705,"")</f>
        <v/>
      </c>
      <c r="E2705" s="154" t="str">
        <f>IF(Input!I2705&lt;&gt;"",CONCATENATE(Input!I2705,", ",LEFT(Input!H2705,1)),"")</f>
        <v/>
      </c>
      <c r="F2705" s="156"/>
      <c r="G2705" s="157" t="str">
        <f t="shared" si="42"/>
        <v/>
      </c>
      <c r="H2705" s="154" t="str">
        <f>IF(A2705&lt;&gt;"",VLOOKUP(G2705,ScoreRanges!$C$4:$E$8,3),"")</f>
        <v/>
      </c>
      <c r="I2705" s="156"/>
      <c r="J2705" s="129" t="str">
        <f>IF(AND(ConversionTable!$F$2&lt;&gt;"",A2705&lt;&gt;""),VLOOKUP(G2705,ConversionTable!B$2:D$402,3),"")</f>
        <v/>
      </c>
      <c r="K2705" s="66" t="str">
        <f>IF(AND(ConversionTable!$F$2&lt;&gt;"",A2705&lt;&gt;""),VLOOKUP(J2705,ConversionTable!I$4:K$7,3),"")</f>
        <v/>
      </c>
      <c r="M2705" s="66" t="str">
        <f>IF(A2705&lt;&gt;"",(Input!AE2705*ScoringModel!$B$11+Input!AF2705*ScoringModel!$B$21+Input!AG2705*ScoringModel!$B$31)*0.01,"")</f>
        <v/>
      </c>
      <c r="N2705" s="66" t="str">
        <f>IF(A2705&lt;&gt;"",(Input!J2705*ScoringModel!$B$4+Input!K2705*ScoringModel!$B$5+Input!L2705*ScoringModel!$B$6+Input!M2705*ScoringModel!$B$7+Input!N2705*ScoringModel!$B$8+Input!O2705*ScoringModel!$B$9+Input!P2705*ScoringModel!$B$10)*0.01,"")</f>
        <v/>
      </c>
      <c r="O2705" s="66" t="str">
        <f>IF(A2705&lt;&gt;"",(Input!Q2705*ScoringModel!$B$14+Input!R2705*ScoringModel!$B$15+Input!S2705*ScoringModel!$B$16+Input!T2705*ScoringModel!$B$17+Input!U2705*ScoringModel!$B$18+Input!V2705*ScoringModel!$B$19+Input!W2705*ScoringModel!$B$20)*0.01,"")</f>
        <v/>
      </c>
      <c r="P2705" s="66" t="str">
        <f>IF(A2705&lt;&gt;"",(Input!X2705*ScoringModel!$B$24+Input!Y2705*ScoringModel!$B$25+Input!Z2705*ScoringModel!$B$26+Input!AA2705*ScoringModel!$B$27+Input!AB2705*ScoringModel!$B$28+Input!AC2705*ScoringModel!$B$29+Input!AD2705*ScoringModel!$B$30)*0.01,"")</f>
        <v/>
      </c>
    </row>
    <row r="2706" spans="1:16" x14ac:dyDescent="0.25">
      <c r="A2706" s="154" t="str">
        <f>IF(Input!A2706&lt;&gt;"",Input!A2706,"")</f>
        <v/>
      </c>
      <c r="B2706" s="154" t="str">
        <f>IF(Input!D2706&lt;&gt;"",CONCATENATE(Input!D2706,", ",Input!C2706),"")</f>
        <v/>
      </c>
      <c r="C2706" s="154" t="str">
        <f>IF(Input!E2706&lt;&gt;"",Input!E2706,"")</f>
        <v/>
      </c>
      <c r="D2706" s="155" t="str">
        <f>IF(Input!F2706&lt;&gt;"",Input!F2706,"")</f>
        <v/>
      </c>
      <c r="E2706" s="154" t="str">
        <f>IF(Input!I2706&lt;&gt;"",CONCATENATE(Input!I2706,", ",LEFT(Input!H2706,1)),"")</f>
        <v/>
      </c>
      <c r="F2706" s="156"/>
      <c r="G2706" s="157" t="str">
        <f t="shared" si="42"/>
        <v/>
      </c>
      <c r="H2706" s="154" t="str">
        <f>IF(A2706&lt;&gt;"",VLOOKUP(G2706,ScoreRanges!$C$4:$E$8,3),"")</f>
        <v/>
      </c>
      <c r="I2706" s="156"/>
      <c r="J2706" s="129" t="str">
        <f>IF(AND(ConversionTable!$F$2&lt;&gt;"",A2706&lt;&gt;""),VLOOKUP(G2706,ConversionTable!B$2:D$402,3),"")</f>
        <v/>
      </c>
      <c r="K2706" s="66" t="str">
        <f>IF(AND(ConversionTable!$F$2&lt;&gt;"",A2706&lt;&gt;""),VLOOKUP(J2706,ConversionTable!I$4:K$7,3),"")</f>
        <v/>
      </c>
      <c r="M2706" s="66" t="str">
        <f>IF(A2706&lt;&gt;"",(Input!AE2706*ScoringModel!$B$11+Input!AF2706*ScoringModel!$B$21+Input!AG2706*ScoringModel!$B$31)*0.01,"")</f>
        <v/>
      </c>
      <c r="N2706" s="66" t="str">
        <f>IF(A2706&lt;&gt;"",(Input!J2706*ScoringModel!$B$4+Input!K2706*ScoringModel!$B$5+Input!L2706*ScoringModel!$B$6+Input!M2706*ScoringModel!$B$7+Input!N2706*ScoringModel!$B$8+Input!O2706*ScoringModel!$B$9+Input!P2706*ScoringModel!$B$10)*0.01,"")</f>
        <v/>
      </c>
      <c r="O2706" s="66" t="str">
        <f>IF(A2706&lt;&gt;"",(Input!Q2706*ScoringModel!$B$14+Input!R2706*ScoringModel!$B$15+Input!S2706*ScoringModel!$B$16+Input!T2706*ScoringModel!$B$17+Input!U2706*ScoringModel!$B$18+Input!V2706*ScoringModel!$B$19+Input!W2706*ScoringModel!$B$20)*0.01,"")</f>
        <v/>
      </c>
      <c r="P2706" s="66" t="str">
        <f>IF(A2706&lt;&gt;"",(Input!X2706*ScoringModel!$B$24+Input!Y2706*ScoringModel!$B$25+Input!Z2706*ScoringModel!$B$26+Input!AA2706*ScoringModel!$B$27+Input!AB2706*ScoringModel!$B$28+Input!AC2706*ScoringModel!$B$29+Input!AD2706*ScoringModel!$B$30)*0.01,"")</f>
        <v/>
      </c>
    </row>
    <row r="2707" spans="1:16" x14ac:dyDescent="0.25">
      <c r="A2707" s="154" t="str">
        <f>IF(Input!A2707&lt;&gt;"",Input!A2707,"")</f>
        <v/>
      </c>
      <c r="B2707" s="154" t="str">
        <f>IF(Input!D2707&lt;&gt;"",CONCATENATE(Input!D2707,", ",Input!C2707),"")</f>
        <v/>
      </c>
      <c r="C2707" s="154" t="str">
        <f>IF(Input!E2707&lt;&gt;"",Input!E2707,"")</f>
        <v/>
      </c>
      <c r="D2707" s="155" t="str">
        <f>IF(Input!F2707&lt;&gt;"",Input!F2707,"")</f>
        <v/>
      </c>
      <c r="E2707" s="154" t="str">
        <f>IF(Input!I2707&lt;&gt;"",CONCATENATE(Input!I2707,", ",LEFT(Input!H2707,1)),"")</f>
        <v/>
      </c>
      <c r="F2707" s="156"/>
      <c r="G2707" s="157" t="str">
        <f t="shared" si="42"/>
        <v/>
      </c>
      <c r="H2707" s="154" t="str">
        <f>IF(A2707&lt;&gt;"",VLOOKUP(G2707,ScoreRanges!$C$4:$E$8,3),"")</f>
        <v/>
      </c>
      <c r="I2707" s="156"/>
      <c r="J2707" s="129" t="str">
        <f>IF(AND(ConversionTable!$F$2&lt;&gt;"",A2707&lt;&gt;""),VLOOKUP(G2707,ConversionTable!B$2:D$402,3),"")</f>
        <v/>
      </c>
      <c r="K2707" s="66" t="str">
        <f>IF(AND(ConversionTable!$F$2&lt;&gt;"",A2707&lt;&gt;""),VLOOKUP(J2707,ConversionTable!I$4:K$7,3),"")</f>
        <v/>
      </c>
      <c r="M2707" s="66" t="str">
        <f>IF(A2707&lt;&gt;"",(Input!AE2707*ScoringModel!$B$11+Input!AF2707*ScoringModel!$B$21+Input!AG2707*ScoringModel!$B$31)*0.01,"")</f>
        <v/>
      </c>
      <c r="N2707" s="66" t="str">
        <f>IF(A2707&lt;&gt;"",(Input!J2707*ScoringModel!$B$4+Input!K2707*ScoringModel!$B$5+Input!L2707*ScoringModel!$B$6+Input!M2707*ScoringModel!$B$7+Input!N2707*ScoringModel!$B$8+Input!O2707*ScoringModel!$B$9+Input!P2707*ScoringModel!$B$10)*0.01,"")</f>
        <v/>
      </c>
      <c r="O2707" s="66" t="str">
        <f>IF(A2707&lt;&gt;"",(Input!Q2707*ScoringModel!$B$14+Input!R2707*ScoringModel!$B$15+Input!S2707*ScoringModel!$B$16+Input!T2707*ScoringModel!$B$17+Input!U2707*ScoringModel!$B$18+Input!V2707*ScoringModel!$B$19+Input!W2707*ScoringModel!$B$20)*0.01,"")</f>
        <v/>
      </c>
      <c r="P2707" s="66" t="str">
        <f>IF(A2707&lt;&gt;"",(Input!X2707*ScoringModel!$B$24+Input!Y2707*ScoringModel!$B$25+Input!Z2707*ScoringModel!$B$26+Input!AA2707*ScoringModel!$B$27+Input!AB2707*ScoringModel!$B$28+Input!AC2707*ScoringModel!$B$29+Input!AD2707*ScoringModel!$B$30)*0.01,"")</f>
        <v/>
      </c>
    </row>
    <row r="2708" spans="1:16" x14ac:dyDescent="0.25">
      <c r="A2708" s="154" t="str">
        <f>IF(Input!A2708&lt;&gt;"",Input!A2708,"")</f>
        <v/>
      </c>
      <c r="B2708" s="154" t="str">
        <f>IF(Input!D2708&lt;&gt;"",CONCATENATE(Input!D2708,", ",Input!C2708),"")</f>
        <v/>
      </c>
      <c r="C2708" s="154" t="str">
        <f>IF(Input!E2708&lt;&gt;"",Input!E2708,"")</f>
        <v/>
      </c>
      <c r="D2708" s="155" t="str">
        <f>IF(Input!F2708&lt;&gt;"",Input!F2708,"")</f>
        <v/>
      </c>
      <c r="E2708" s="154" t="str">
        <f>IF(Input!I2708&lt;&gt;"",CONCATENATE(Input!I2708,", ",LEFT(Input!H2708,1)),"")</f>
        <v/>
      </c>
      <c r="F2708" s="156"/>
      <c r="G2708" s="157" t="str">
        <f t="shared" si="42"/>
        <v/>
      </c>
      <c r="H2708" s="154" t="str">
        <f>IF(A2708&lt;&gt;"",VLOOKUP(G2708,ScoreRanges!$C$4:$E$8,3),"")</f>
        <v/>
      </c>
      <c r="I2708" s="156"/>
      <c r="J2708" s="129" t="str">
        <f>IF(AND(ConversionTable!$F$2&lt;&gt;"",A2708&lt;&gt;""),VLOOKUP(G2708,ConversionTable!B$2:D$402,3),"")</f>
        <v/>
      </c>
      <c r="K2708" s="66" t="str">
        <f>IF(AND(ConversionTable!$F$2&lt;&gt;"",A2708&lt;&gt;""),VLOOKUP(J2708,ConversionTable!I$4:K$7,3),"")</f>
        <v/>
      </c>
      <c r="M2708" s="66" t="str">
        <f>IF(A2708&lt;&gt;"",(Input!AE2708*ScoringModel!$B$11+Input!AF2708*ScoringModel!$B$21+Input!AG2708*ScoringModel!$B$31)*0.01,"")</f>
        <v/>
      </c>
      <c r="N2708" s="66" t="str">
        <f>IF(A2708&lt;&gt;"",(Input!J2708*ScoringModel!$B$4+Input!K2708*ScoringModel!$B$5+Input!L2708*ScoringModel!$B$6+Input!M2708*ScoringModel!$B$7+Input!N2708*ScoringModel!$B$8+Input!O2708*ScoringModel!$B$9+Input!P2708*ScoringModel!$B$10)*0.01,"")</f>
        <v/>
      </c>
      <c r="O2708" s="66" t="str">
        <f>IF(A2708&lt;&gt;"",(Input!Q2708*ScoringModel!$B$14+Input!R2708*ScoringModel!$B$15+Input!S2708*ScoringModel!$B$16+Input!T2708*ScoringModel!$B$17+Input!U2708*ScoringModel!$B$18+Input!V2708*ScoringModel!$B$19+Input!W2708*ScoringModel!$B$20)*0.01,"")</f>
        <v/>
      </c>
      <c r="P2708" s="66" t="str">
        <f>IF(A2708&lt;&gt;"",(Input!X2708*ScoringModel!$B$24+Input!Y2708*ScoringModel!$B$25+Input!Z2708*ScoringModel!$B$26+Input!AA2708*ScoringModel!$B$27+Input!AB2708*ScoringModel!$B$28+Input!AC2708*ScoringModel!$B$29+Input!AD2708*ScoringModel!$B$30)*0.01,"")</f>
        <v/>
      </c>
    </row>
    <row r="2709" spans="1:16" x14ac:dyDescent="0.25">
      <c r="A2709" s="154" t="str">
        <f>IF(Input!A2709&lt;&gt;"",Input!A2709,"")</f>
        <v/>
      </c>
      <c r="B2709" s="154" t="str">
        <f>IF(Input!D2709&lt;&gt;"",CONCATENATE(Input!D2709,", ",Input!C2709),"")</f>
        <v/>
      </c>
      <c r="C2709" s="154" t="str">
        <f>IF(Input!E2709&lt;&gt;"",Input!E2709,"")</f>
        <v/>
      </c>
      <c r="D2709" s="155" t="str">
        <f>IF(Input!F2709&lt;&gt;"",Input!F2709,"")</f>
        <v/>
      </c>
      <c r="E2709" s="154" t="str">
        <f>IF(Input!I2709&lt;&gt;"",CONCATENATE(Input!I2709,", ",LEFT(Input!H2709,1)),"")</f>
        <v/>
      </c>
      <c r="F2709" s="156"/>
      <c r="G2709" s="157" t="str">
        <f t="shared" si="42"/>
        <v/>
      </c>
      <c r="H2709" s="154" t="str">
        <f>IF(A2709&lt;&gt;"",VLOOKUP(G2709,ScoreRanges!$C$4:$E$8,3),"")</f>
        <v/>
      </c>
      <c r="I2709" s="156"/>
      <c r="J2709" s="129" t="str">
        <f>IF(AND(ConversionTable!$F$2&lt;&gt;"",A2709&lt;&gt;""),VLOOKUP(G2709,ConversionTable!B$2:D$402,3),"")</f>
        <v/>
      </c>
      <c r="K2709" s="66" t="str">
        <f>IF(AND(ConversionTable!$F$2&lt;&gt;"",A2709&lt;&gt;""),VLOOKUP(J2709,ConversionTable!I$4:K$7,3),"")</f>
        <v/>
      </c>
      <c r="M2709" s="66" t="str">
        <f>IF(A2709&lt;&gt;"",(Input!AE2709*ScoringModel!$B$11+Input!AF2709*ScoringModel!$B$21+Input!AG2709*ScoringModel!$B$31)*0.01,"")</f>
        <v/>
      </c>
      <c r="N2709" s="66" t="str">
        <f>IF(A2709&lt;&gt;"",(Input!J2709*ScoringModel!$B$4+Input!K2709*ScoringModel!$B$5+Input!L2709*ScoringModel!$B$6+Input!M2709*ScoringModel!$B$7+Input!N2709*ScoringModel!$B$8+Input!O2709*ScoringModel!$B$9+Input!P2709*ScoringModel!$B$10)*0.01,"")</f>
        <v/>
      </c>
      <c r="O2709" s="66" t="str">
        <f>IF(A2709&lt;&gt;"",(Input!Q2709*ScoringModel!$B$14+Input!R2709*ScoringModel!$B$15+Input!S2709*ScoringModel!$B$16+Input!T2709*ScoringModel!$B$17+Input!U2709*ScoringModel!$B$18+Input!V2709*ScoringModel!$B$19+Input!W2709*ScoringModel!$B$20)*0.01,"")</f>
        <v/>
      </c>
      <c r="P2709" s="66" t="str">
        <f>IF(A2709&lt;&gt;"",(Input!X2709*ScoringModel!$B$24+Input!Y2709*ScoringModel!$B$25+Input!Z2709*ScoringModel!$B$26+Input!AA2709*ScoringModel!$B$27+Input!AB2709*ScoringModel!$B$28+Input!AC2709*ScoringModel!$B$29+Input!AD2709*ScoringModel!$B$30)*0.01,"")</f>
        <v/>
      </c>
    </row>
    <row r="2710" spans="1:16" x14ac:dyDescent="0.25">
      <c r="A2710" s="154" t="str">
        <f>IF(Input!A2710&lt;&gt;"",Input!A2710,"")</f>
        <v/>
      </c>
      <c r="B2710" s="154" t="str">
        <f>IF(Input!D2710&lt;&gt;"",CONCATENATE(Input!D2710,", ",Input!C2710),"")</f>
        <v/>
      </c>
      <c r="C2710" s="154" t="str">
        <f>IF(Input!E2710&lt;&gt;"",Input!E2710,"")</f>
        <v/>
      </c>
      <c r="D2710" s="155" t="str">
        <f>IF(Input!F2710&lt;&gt;"",Input!F2710,"")</f>
        <v/>
      </c>
      <c r="E2710" s="154" t="str">
        <f>IF(Input!I2710&lt;&gt;"",CONCATENATE(Input!I2710,", ",LEFT(Input!H2710,1)),"")</f>
        <v/>
      </c>
      <c r="F2710" s="156"/>
      <c r="G2710" s="157" t="str">
        <f t="shared" si="42"/>
        <v/>
      </c>
      <c r="H2710" s="154" t="str">
        <f>IF(A2710&lt;&gt;"",VLOOKUP(G2710,ScoreRanges!$C$4:$E$8,3),"")</f>
        <v/>
      </c>
      <c r="I2710" s="156"/>
      <c r="J2710" s="129" t="str">
        <f>IF(AND(ConversionTable!$F$2&lt;&gt;"",A2710&lt;&gt;""),VLOOKUP(G2710,ConversionTable!B$2:D$402,3),"")</f>
        <v/>
      </c>
      <c r="K2710" s="66" t="str">
        <f>IF(AND(ConversionTable!$F$2&lt;&gt;"",A2710&lt;&gt;""),VLOOKUP(J2710,ConversionTable!I$4:K$7,3),"")</f>
        <v/>
      </c>
      <c r="M2710" s="66" t="str">
        <f>IF(A2710&lt;&gt;"",(Input!AE2710*ScoringModel!$B$11+Input!AF2710*ScoringModel!$B$21+Input!AG2710*ScoringModel!$B$31)*0.01,"")</f>
        <v/>
      </c>
      <c r="N2710" s="66" t="str">
        <f>IF(A2710&lt;&gt;"",(Input!J2710*ScoringModel!$B$4+Input!K2710*ScoringModel!$B$5+Input!L2710*ScoringModel!$B$6+Input!M2710*ScoringModel!$B$7+Input!N2710*ScoringModel!$B$8+Input!O2710*ScoringModel!$B$9+Input!P2710*ScoringModel!$B$10)*0.01,"")</f>
        <v/>
      </c>
      <c r="O2710" s="66" t="str">
        <f>IF(A2710&lt;&gt;"",(Input!Q2710*ScoringModel!$B$14+Input!R2710*ScoringModel!$B$15+Input!S2710*ScoringModel!$B$16+Input!T2710*ScoringModel!$B$17+Input!U2710*ScoringModel!$B$18+Input!V2710*ScoringModel!$B$19+Input!W2710*ScoringModel!$B$20)*0.01,"")</f>
        <v/>
      </c>
      <c r="P2710" s="66" t="str">
        <f>IF(A2710&lt;&gt;"",(Input!X2710*ScoringModel!$B$24+Input!Y2710*ScoringModel!$B$25+Input!Z2710*ScoringModel!$B$26+Input!AA2710*ScoringModel!$B$27+Input!AB2710*ScoringModel!$B$28+Input!AC2710*ScoringModel!$B$29+Input!AD2710*ScoringModel!$B$30)*0.01,"")</f>
        <v/>
      </c>
    </row>
    <row r="2711" spans="1:16" x14ac:dyDescent="0.25">
      <c r="A2711" s="154" t="str">
        <f>IF(Input!A2711&lt;&gt;"",Input!A2711,"")</f>
        <v/>
      </c>
      <c r="B2711" s="154" t="str">
        <f>IF(Input!D2711&lt;&gt;"",CONCATENATE(Input!D2711,", ",Input!C2711),"")</f>
        <v/>
      </c>
      <c r="C2711" s="154" t="str">
        <f>IF(Input!E2711&lt;&gt;"",Input!E2711,"")</f>
        <v/>
      </c>
      <c r="D2711" s="155" t="str">
        <f>IF(Input!F2711&lt;&gt;"",Input!F2711,"")</f>
        <v/>
      </c>
      <c r="E2711" s="154" t="str">
        <f>IF(Input!I2711&lt;&gt;"",CONCATENATE(Input!I2711,", ",LEFT(Input!H2711,1)),"")</f>
        <v/>
      </c>
      <c r="F2711" s="156"/>
      <c r="G2711" s="157" t="str">
        <f t="shared" si="42"/>
        <v/>
      </c>
      <c r="H2711" s="154" t="str">
        <f>IF(A2711&lt;&gt;"",VLOOKUP(G2711,ScoreRanges!$C$4:$E$8,3),"")</f>
        <v/>
      </c>
      <c r="I2711" s="156"/>
      <c r="J2711" s="129" t="str">
        <f>IF(AND(ConversionTable!$F$2&lt;&gt;"",A2711&lt;&gt;""),VLOOKUP(G2711,ConversionTable!B$2:D$402,3),"")</f>
        <v/>
      </c>
      <c r="K2711" s="66" t="str">
        <f>IF(AND(ConversionTable!$F$2&lt;&gt;"",A2711&lt;&gt;""),VLOOKUP(J2711,ConversionTable!I$4:K$7,3),"")</f>
        <v/>
      </c>
      <c r="M2711" s="66" t="str">
        <f>IF(A2711&lt;&gt;"",(Input!AE2711*ScoringModel!$B$11+Input!AF2711*ScoringModel!$B$21+Input!AG2711*ScoringModel!$B$31)*0.01,"")</f>
        <v/>
      </c>
      <c r="N2711" s="66" t="str">
        <f>IF(A2711&lt;&gt;"",(Input!J2711*ScoringModel!$B$4+Input!K2711*ScoringModel!$B$5+Input!L2711*ScoringModel!$B$6+Input!M2711*ScoringModel!$B$7+Input!N2711*ScoringModel!$B$8+Input!O2711*ScoringModel!$B$9+Input!P2711*ScoringModel!$B$10)*0.01,"")</f>
        <v/>
      </c>
      <c r="O2711" s="66" t="str">
        <f>IF(A2711&lt;&gt;"",(Input!Q2711*ScoringModel!$B$14+Input!R2711*ScoringModel!$B$15+Input!S2711*ScoringModel!$B$16+Input!T2711*ScoringModel!$B$17+Input!U2711*ScoringModel!$B$18+Input!V2711*ScoringModel!$B$19+Input!W2711*ScoringModel!$B$20)*0.01,"")</f>
        <v/>
      </c>
      <c r="P2711" s="66" t="str">
        <f>IF(A2711&lt;&gt;"",(Input!X2711*ScoringModel!$B$24+Input!Y2711*ScoringModel!$B$25+Input!Z2711*ScoringModel!$B$26+Input!AA2711*ScoringModel!$B$27+Input!AB2711*ScoringModel!$B$28+Input!AC2711*ScoringModel!$B$29+Input!AD2711*ScoringModel!$B$30)*0.01,"")</f>
        <v/>
      </c>
    </row>
    <row r="2712" spans="1:16" x14ac:dyDescent="0.25">
      <c r="A2712" s="154" t="str">
        <f>IF(Input!A2712&lt;&gt;"",Input!A2712,"")</f>
        <v/>
      </c>
      <c r="B2712" s="154" t="str">
        <f>IF(Input!D2712&lt;&gt;"",CONCATENATE(Input!D2712,", ",Input!C2712),"")</f>
        <v/>
      </c>
      <c r="C2712" s="154" t="str">
        <f>IF(Input!E2712&lt;&gt;"",Input!E2712,"")</f>
        <v/>
      </c>
      <c r="D2712" s="155" t="str">
        <f>IF(Input!F2712&lt;&gt;"",Input!F2712,"")</f>
        <v/>
      </c>
      <c r="E2712" s="154" t="str">
        <f>IF(Input!I2712&lt;&gt;"",CONCATENATE(Input!I2712,", ",LEFT(Input!H2712,1)),"")</f>
        <v/>
      </c>
      <c r="F2712" s="156"/>
      <c r="G2712" s="157" t="str">
        <f t="shared" si="42"/>
        <v/>
      </c>
      <c r="H2712" s="154" t="str">
        <f>IF(A2712&lt;&gt;"",VLOOKUP(G2712,ScoreRanges!$C$4:$E$8,3),"")</f>
        <v/>
      </c>
      <c r="I2712" s="156"/>
      <c r="J2712" s="129" t="str">
        <f>IF(AND(ConversionTable!$F$2&lt;&gt;"",A2712&lt;&gt;""),VLOOKUP(G2712,ConversionTable!B$2:D$402,3),"")</f>
        <v/>
      </c>
      <c r="K2712" s="66" t="str">
        <f>IF(AND(ConversionTable!$F$2&lt;&gt;"",A2712&lt;&gt;""),VLOOKUP(J2712,ConversionTable!I$4:K$7,3),"")</f>
        <v/>
      </c>
      <c r="M2712" s="66" t="str">
        <f>IF(A2712&lt;&gt;"",(Input!AE2712*ScoringModel!$B$11+Input!AF2712*ScoringModel!$B$21+Input!AG2712*ScoringModel!$B$31)*0.01,"")</f>
        <v/>
      </c>
      <c r="N2712" s="66" t="str">
        <f>IF(A2712&lt;&gt;"",(Input!J2712*ScoringModel!$B$4+Input!K2712*ScoringModel!$B$5+Input!L2712*ScoringModel!$B$6+Input!M2712*ScoringModel!$B$7+Input!N2712*ScoringModel!$B$8+Input!O2712*ScoringModel!$B$9+Input!P2712*ScoringModel!$B$10)*0.01,"")</f>
        <v/>
      </c>
      <c r="O2712" s="66" t="str">
        <f>IF(A2712&lt;&gt;"",(Input!Q2712*ScoringModel!$B$14+Input!R2712*ScoringModel!$B$15+Input!S2712*ScoringModel!$B$16+Input!T2712*ScoringModel!$B$17+Input!U2712*ScoringModel!$B$18+Input!V2712*ScoringModel!$B$19+Input!W2712*ScoringModel!$B$20)*0.01,"")</f>
        <v/>
      </c>
      <c r="P2712" s="66" t="str">
        <f>IF(A2712&lt;&gt;"",(Input!X2712*ScoringModel!$B$24+Input!Y2712*ScoringModel!$B$25+Input!Z2712*ScoringModel!$B$26+Input!AA2712*ScoringModel!$B$27+Input!AB2712*ScoringModel!$B$28+Input!AC2712*ScoringModel!$B$29+Input!AD2712*ScoringModel!$B$30)*0.01,"")</f>
        <v/>
      </c>
    </row>
    <row r="2713" spans="1:16" x14ac:dyDescent="0.25">
      <c r="A2713" s="154" t="str">
        <f>IF(Input!A2713&lt;&gt;"",Input!A2713,"")</f>
        <v/>
      </c>
      <c r="B2713" s="154" t="str">
        <f>IF(Input!D2713&lt;&gt;"",CONCATENATE(Input!D2713,", ",Input!C2713),"")</f>
        <v/>
      </c>
      <c r="C2713" s="154" t="str">
        <f>IF(Input!E2713&lt;&gt;"",Input!E2713,"")</f>
        <v/>
      </c>
      <c r="D2713" s="155" t="str">
        <f>IF(Input!F2713&lt;&gt;"",Input!F2713,"")</f>
        <v/>
      </c>
      <c r="E2713" s="154" t="str">
        <f>IF(Input!I2713&lt;&gt;"",CONCATENATE(Input!I2713,", ",LEFT(Input!H2713,1)),"")</f>
        <v/>
      </c>
      <c r="F2713" s="156"/>
      <c r="G2713" s="157" t="str">
        <f t="shared" si="42"/>
        <v/>
      </c>
      <c r="H2713" s="154" t="str">
        <f>IF(A2713&lt;&gt;"",VLOOKUP(G2713,ScoreRanges!$C$4:$E$8,3),"")</f>
        <v/>
      </c>
      <c r="I2713" s="156"/>
      <c r="J2713" s="129" t="str">
        <f>IF(AND(ConversionTable!$F$2&lt;&gt;"",A2713&lt;&gt;""),VLOOKUP(G2713,ConversionTable!B$2:D$402,3),"")</f>
        <v/>
      </c>
      <c r="K2713" s="66" t="str">
        <f>IF(AND(ConversionTable!$F$2&lt;&gt;"",A2713&lt;&gt;""),VLOOKUP(J2713,ConversionTable!I$4:K$7,3),"")</f>
        <v/>
      </c>
      <c r="M2713" s="66" t="str">
        <f>IF(A2713&lt;&gt;"",(Input!AE2713*ScoringModel!$B$11+Input!AF2713*ScoringModel!$B$21+Input!AG2713*ScoringModel!$B$31)*0.01,"")</f>
        <v/>
      </c>
      <c r="N2713" s="66" t="str">
        <f>IF(A2713&lt;&gt;"",(Input!J2713*ScoringModel!$B$4+Input!K2713*ScoringModel!$B$5+Input!L2713*ScoringModel!$B$6+Input!M2713*ScoringModel!$B$7+Input!N2713*ScoringModel!$B$8+Input!O2713*ScoringModel!$B$9+Input!P2713*ScoringModel!$B$10)*0.01,"")</f>
        <v/>
      </c>
      <c r="O2713" s="66" t="str">
        <f>IF(A2713&lt;&gt;"",(Input!Q2713*ScoringModel!$B$14+Input!R2713*ScoringModel!$B$15+Input!S2713*ScoringModel!$B$16+Input!T2713*ScoringModel!$B$17+Input!U2713*ScoringModel!$B$18+Input!V2713*ScoringModel!$B$19+Input!W2713*ScoringModel!$B$20)*0.01,"")</f>
        <v/>
      </c>
      <c r="P2713" s="66" t="str">
        <f>IF(A2713&lt;&gt;"",(Input!X2713*ScoringModel!$B$24+Input!Y2713*ScoringModel!$B$25+Input!Z2713*ScoringModel!$B$26+Input!AA2713*ScoringModel!$B$27+Input!AB2713*ScoringModel!$B$28+Input!AC2713*ScoringModel!$B$29+Input!AD2713*ScoringModel!$B$30)*0.01,"")</f>
        <v/>
      </c>
    </row>
    <row r="2714" spans="1:16" x14ac:dyDescent="0.25">
      <c r="A2714" s="154" t="str">
        <f>IF(Input!A2714&lt;&gt;"",Input!A2714,"")</f>
        <v/>
      </c>
      <c r="B2714" s="154" t="str">
        <f>IF(Input!D2714&lt;&gt;"",CONCATENATE(Input!D2714,", ",Input!C2714),"")</f>
        <v/>
      </c>
      <c r="C2714" s="154" t="str">
        <f>IF(Input!E2714&lt;&gt;"",Input!E2714,"")</f>
        <v/>
      </c>
      <c r="D2714" s="155" t="str">
        <f>IF(Input!F2714&lt;&gt;"",Input!F2714,"")</f>
        <v/>
      </c>
      <c r="E2714" s="154" t="str">
        <f>IF(Input!I2714&lt;&gt;"",CONCATENATE(Input!I2714,", ",LEFT(Input!H2714,1)),"")</f>
        <v/>
      </c>
      <c r="F2714" s="156"/>
      <c r="G2714" s="157" t="str">
        <f t="shared" si="42"/>
        <v/>
      </c>
      <c r="H2714" s="154" t="str">
        <f>IF(A2714&lt;&gt;"",VLOOKUP(G2714,ScoreRanges!$C$4:$E$8,3),"")</f>
        <v/>
      </c>
      <c r="I2714" s="156"/>
      <c r="J2714" s="129" t="str">
        <f>IF(AND(ConversionTable!$F$2&lt;&gt;"",A2714&lt;&gt;""),VLOOKUP(G2714,ConversionTable!B$2:D$402,3),"")</f>
        <v/>
      </c>
      <c r="K2714" s="66" t="str">
        <f>IF(AND(ConversionTable!$F$2&lt;&gt;"",A2714&lt;&gt;""),VLOOKUP(J2714,ConversionTable!I$4:K$7,3),"")</f>
        <v/>
      </c>
      <c r="M2714" s="66" t="str">
        <f>IF(A2714&lt;&gt;"",(Input!AE2714*ScoringModel!$B$11+Input!AF2714*ScoringModel!$B$21+Input!AG2714*ScoringModel!$B$31)*0.01,"")</f>
        <v/>
      </c>
      <c r="N2714" s="66" t="str">
        <f>IF(A2714&lt;&gt;"",(Input!J2714*ScoringModel!$B$4+Input!K2714*ScoringModel!$B$5+Input!L2714*ScoringModel!$B$6+Input!M2714*ScoringModel!$B$7+Input!N2714*ScoringModel!$B$8+Input!O2714*ScoringModel!$B$9+Input!P2714*ScoringModel!$B$10)*0.01,"")</f>
        <v/>
      </c>
      <c r="O2714" s="66" t="str">
        <f>IF(A2714&lt;&gt;"",(Input!Q2714*ScoringModel!$B$14+Input!R2714*ScoringModel!$B$15+Input!S2714*ScoringModel!$B$16+Input!T2714*ScoringModel!$B$17+Input!U2714*ScoringModel!$B$18+Input!V2714*ScoringModel!$B$19+Input!W2714*ScoringModel!$B$20)*0.01,"")</f>
        <v/>
      </c>
      <c r="P2714" s="66" t="str">
        <f>IF(A2714&lt;&gt;"",(Input!X2714*ScoringModel!$B$24+Input!Y2714*ScoringModel!$B$25+Input!Z2714*ScoringModel!$B$26+Input!AA2714*ScoringModel!$B$27+Input!AB2714*ScoringModel!$B$28+Input!AC2714*ScoringModel!$B$29+Input!AD2714*ScoringModel!$B$30)*0.01,"")</f>
        <v/>
      </c>
    </row>
    <row r="2715" spans="1:16" x14ac:dyDescent="0.25">
      <c r="A2715" s="154" t="str">
        <f>IF(Input!A2715&lt;&gt;"",Input!A2715,"")</f>
        <v/>
      </c>
      <c r="B2715" s="154" t="str">
        <f>IF(Input!D2715&lt;&gt;"",CONCATENATE(Input!D2715,", ",Input!C2715),"")</f>
        <v/>
      </c>
      <c r="C2715" s="154" t="str">
        <f>IF(Input!E2715&lt;&gt;"",Input!E2715,"")</f>
        <v/>
      </c>
      <c r="D2715" s="155" t="str">
        <f>IF(Input!F2715&lt;&gt;"",Input!F2715,"")</f>
        <v/>
      </c>
      <c r="E2715" s="154" t="str">
        <f>IF(Input!I2715&lt;&gt;"",CONCATENATE(Input!I2715,", ",LEFT(Input!H2715,1)),"")</f>
        <v/>
      </c>
      <c r="F2715" s="156"/>
      <c r="G2715" s="157" t="str">
        <f t="shared" si="42"/>
        <v/>
      </c>
      <c r="H2715" s="154" t="str">
        <f>IF(A2715&lt;&gt;"",VLOOKUP(G2715,ScoreRanges!$C$4:$E$8,3),"")</f>
        <v/>
      </c>
      <c r="I2715" s="156"/>
      <c r="J2715" s="129" t="str">
        <f>IF(AND(ConversionTable!$F$2&lt;&gt;"",A2715&lt;&gt;""),VLOOKUP(G2715,ConversionTable!B$2:D$402,3),"")</f>
        <v/>
      </c>
      <c r="K2715" s="66" t="str">
        <f>IF(AND(ConversionTable!$F$2&lt;&gt;"",A2715&lt;&gt;""),VLOOKUP(J2715,ConversionTable!I$4:K$7,3),"")</f>
        <v/>
      </c>
      <c r="M2715" s="66" t="str">
        <f>IF(A2715&lt;&gt;"",(Input!AE2715*ScoringModel!$B$11+Input!AF2715*ScoringModel!$B$21+Input!AG2715*ScoringModel!$B$31)*0.01,"")</f>
        <v/>
      </c>
      <c r="N2715" s="66" t="str">
        <f>IF(A2715&lt;&gt;"",(Input!J2715*ScoringModel!$B$4+Input!K2715*ScoringModel!$B$5+Input!L2715*ScoringModel!$B$6+Input!M2715*ScoringModel!$B$7+Input!N2715*ScoringModel!$B$8+Input!O2715*ScoringModel!$B$9+Input!P2715*ScoringModel!$B$10)*0.01,"")</f>
        <v/>
      </c>
      <c r="O2715" s="66" t="str">
        <f>IF(A2715&lt;&gt;"",(Input!Q2715*ScoringModel!$B$14+Input!R2715*ScoringModel!$B$15+Input!S2715*ScoringModel!$B$16+Input!T2715*ScoringModel!$B$17+Input!U2715*ScoringModel!$B$18+Input!V2715*ScoringModel!$B$19+Input!W2715*ScoringModel!$B$20)*0.01,"")</f>
        <v/>
      </c>
      <c r="P2715" s="66" t="str">
        <f>IF(A2715&lt;&gt;"",(Input!X2715*ScoringModel!$B$24+Input!Y2715*ScoringModel!$B$25+Input!Z2715*ScoringModel!$B$26+Input!AA2715*ScoringModel!$B$27+Input!AB2715*ScoringModel!$B$28+Input!AC2715*ScoringModel!$B$29+Input!AD2715*ScoringModel!$B$30)*0.01,"")</f>
        <v/>
      </c>
    </row>
    <row r="2716" spans="1:16" x14ac:dyDescent="0.25">
      <c r="A2716" s="154" t="str">
        <f>IF(Input!A2716&lt;&gt;"",Input!A2716,"")</f>
        <v/>
      </c>
      <c r="B2716" s="154" t="str">
        <f>IF(Input!D2716&lt;&gt;"",CONCATENATE(Input!D2716,", ",Input!C2716),"")</f>
        <v/>
      </c>
      <c r="C2716" s="154" t="str">
        <f>IF(Input!E2716&lt;&gt;"",Input!E2716,"")</f>
        <v/>
      </c>
      <c r="D2716" s="155" t="str">
        <f>IF(Input!F2716&lt;&gt;"",Input!F2716,"")</f>
        <v/>
      </c>
      <c r="E2716" s="154" t="str">
        <f>IF(Input!I2716&lt;&gt;"",CONCATENATE(Input!I2716,", ",LEFT(Input!H2716,1)),"")</f>
        <v/>
      </c>
      <c r="F2716" s="156"/>
      <c r="G2716" s="157" t="str">
        <f t="shared" si="42"/>
        <v/>
      </c>
      <c r="H2716" s="154" t="str">
        <f>IF(A2716&lt;&gt;"",VLOOKUP(G2716,ScoreRanges!$C$4:$E$8,3),"")</f>
        <v/>
      </c>
      <c r="I2716" s="156"/>
      <c r="J2716" s="129" t="str">
        <f>IF(AND(ConversionTable!$F$2&lt;&gt;"",A2716&lt;&gt;""),VLOOKUP(G2716,ConversionTable!B$2:D$402,3),"")</f>
        <v/>
      </c>
      <c r="K2716" s="66" t="str">
        <f>IF(AND(ConversionTable!$F$2&lt;&gt;"",A2716&lt;&gt;""),VLOOKUP(J2716,ConversionTable!I$4:K$7,3),"")</f>
        <v/>
      </c>
      <c r="M2716" s="66" t="str">
        <f>IF(A2716&lt;&gt;"",(Input!AE2716*ScoringModel!$B$11+Input!AF2716*ScoringModel!$B$21+Input!AG2716*ScoringModel!$B$31)*0.01,"")</f>
        <v/>
      </c>
      <c r="N2716" s="66" t="str">
        <f>IF(A2716&lt;&gt;"",(Input!J2716*ScoringModel!$B$4+Input!K2716*ScoringModel!$B$5+Input!L2716*ScoringModel!$B$6+Input!M2716*ScoringModel!$B$7+Input!N2716*ScoringModel!$B$8+Input!O2716*ScoringModel!$B$9+Input!P2716*ScoringModel!$B$10)*0.01,"")</f>
        <v/>
      </c>
      <c r="O2716" s="66" t="str">
        <f>IF(A2716&lt;&gt;"",(Input!Q2716*ScoringModel!$B$14+Input!R2716*ScoringModel!$B$15+Input!S2716*ScoringModel!$B$16+Input!T2716*ScoringModel!$B$17+Input!U2716*ScoringModel!$B$18+Input!V2716*ScoringModel!$B$19+Input!W2716*ScoringModel!$B$20)*0.01,"")</f>
        <v/>
      </c>
      <c r="P2716" s="66" t="str">
        <f>IF(A2716&lt;&gt;"",(Input!X2716*ScoringModel!$B$24+Input!Y2716*ScoringModel!$B$25+Input!Z2716*ScoringModel!$B$26+Input!AA2716*ScoringModel!$B$27+Input!AB2716*ScoringModel!$B$28+Input!AC2716*ScoringModel!$B$29+Input!AD2716*ScoringModel!$B$30)*0.01,"")</f>
        <v/>
      </c>
    </row>
    <row r="2717" spans="1:16" x14ac:dyDescent="0.25">
      <c r="A2717" s="154" t="str">
        <f>IF(Input!A2717&lt;&gt;"",Input!A2717,"")</f>
        <v/>
      </c>
      <c r="B2717" s="154" t="str">
        <f>IF(Input!D2717&lt;&gt;"",CONCATENATE(Input!D2717,", ",Input!C2717),"")</f>
        <v/>
      </c>
      <c r="C2717" s="154" t="str">
        <f>IF(Input!E2717&lt;&gt;"",Input!E2717,"")</f>
        <v/>
      </c>
      <c r="D2717" s="155" t="str">
        <f>IF(Input!F2717&lt;&gt;"",Input!F2717,"")</f>
        <v/>
      </c>
      <c r="E2717" s="154" t="str">
        <f>IF(Input!I2717&lt;&gt;"",CONCATENATE(Input!I2717,", ",LEFT(Input!H2717,1)),"")</f>
        <v/>
      </c>
      <c r="F2717" s="156"/>
      <c r="G2717" s="157" t="str">
        <f t="shared" si="42"/>
        <v/>
      </c>
      <c r="H2717" s="154" t="str">
        <f>IF(A2717&lt;&gt;"",VLOOKUP(G2717,ScoreRanges!$C$4:$E$8,3),"")</f>
        <v/>
      </c>
      <c r="I2717" s="156"/>
      <c r="J2717" s="129" t="str">
        <f>IF(AND(ConversionTable!$F$2&lt;&gt;"",A2717&lt;&gt;""),VLOOKUP(G2717,ConversionTable!B$2:D$402,3),"")</f>
        <v/>
      </c>
      <c r="K2717" s="66" t="str">
        <f>IF(AND(ConversionTable!$F$2&lt;&gt;"",A2717&lt;&gt;""),VLOOKUP(J2717,ConversionTable!I$4:K$7,3),"")</f>
        <v/>
      </c>
      <c r="M2717" s="66" t="str">
        <f>IF(A2717&lt;&gt;"",(Input!AE2717*ScoringModel!$B$11+Input!AF2717*ScoringModel!$B$21+Input!AG2717*ScoringModel!$B$31)*0.01,"")</f>
        <v/>
      </c>
      <c r="N2717" s="66" t="str">
        <f>IF(A2717&lt;&gt;"",(Input!J2717*ScoringModel!$B$4+Input!K2717*ScoringModel!$B$5+Input!L2717*ScoringModel!$B$6+Input!M2717*ScoringModel!$B$7+Input!N2717*ScoringModel!$B$8+Input!O2717*ScoringModel!$B$9+Input!P2717*ScoringModel!$B$10)*0.01,"")</f>
        <v/>
      </c>
      <c r="O2717" s="66" t="str">
        <f>IF(A2717&lt;&gt;"",(Input!Q2717*ScoringModel!$B$14+Input!R2717*ScoringModel!$B$15+Input!S2717*ScoringModel!$B$16+Input!T2717*ScoringModel!$B$17+Input!U2717*ScoringModel!$B$18+Input!V2717*ScoringModel!$B$19+Input!W2717*ScoringModel!$B$20)*0.01,"")</f>
        <v/>
      </c>
      <c r="P2717" s="66" t="str">
        <f>IF(A2717&lt;&gt;"",(Input!X2717*ScoringModel!$B$24+Input!Y2717*ScoringModel!$B$25+Input!Z2717*ScoringModel!$B$26+Input!AA2717*ScoringModel!$B$27+Input!AB2717*ScoringModel!$B$28+Input!AC2717*ScoringModel!$B$29+Input!AD2717*ScoringModel!$B$30)*0.01,"")</f>
        <v/>
      </c>
    </row>
    <row r="2718" spans="1:16" x14ac:dyDescent="0.25">
      <c r="A2718" s="154" t="str">
        <f>IF(Input!A2718&lt;&gt;"",Input!A2718,"")</f>
        <v/>
      </c>
      <c r="B2718" s="154" t="str">
        <f>IF(Input!D2718&lt;&gt;"",CONCATENATE(Input!D2718,", ",Input!C2718),"")</f>
        <v/>
      </c>
      <c r="C2718" s="154" t="str">
        <f>IF(Input!E2718&lt;&gt;"",Input!E2718,"")</f>
        <v/>
      </c>
      <c r="D2718" s="155" t="str">
        <f>IF(Input!F2718&lt;&gt;"",Input!F2718,"")</f>
        <v/>
      </c>
      <c r="E2718" s="154" t="str">
        <f>IF(Input!I2718&lt;&gt;"",CONCATENATE(Input!I2718,", ",LEFT(Input!H2718,1)),"")</f>
        <v/>
      </c>
      <c r="F2718" s="156"/>
      <c r="G2718" s="157" t="str">
        <f t="shared" si="42"/>
        <v/>
      </c>
      <c r="H2718" s="154" t="str">
        <f>IF(A2718&lt;&gt;"",VLOOKUP(G2718,ScoreRanges!$C$4:$E$8,3),"")</f>
        <v/>
      </c>
      <c r="I2718" s="156"/>
      <c r="J2718" s="129" t="str">
        <f>IF(AND(ConversionTable!$F$2&lt;&gt;"",A2718&lt;&gt;""),VLOOKUP(G2718,ConversionTable!B$2:D$402,3),"")</f>
        <v/>
      </c>
      <c r="K2718" s="66" t="str">
        <f>IF(AND(ConversionTable!$F$2&lt;&gt;"",A2718&lt;&gt;""),VLOOKUP(J2718,ConversionTable!I$4:K$7,3),"")</f>
        <v/>
      </c>
      <c r="M2718" s="66" t="str">
        <f>IF(A2718&lt;&gt;"",(Input!AE2718*ScoringModel!$B$11+Input!AF2718*ScoringModel!$B$21+Input!AG2718*ScoringModel!$B$31)*0.01,"")</f>
        <v/>
      </c>
      <c r="N2718" s="66" t="str">
        <f>IF(A2718&lt;&gt;"",(Input!J2718*ScoringModel!$B$4+Input!K2718*ScoringModel!$B$5+Input!L2718*ScoringModel!$B$6+Input!M2718*ScoringModel!$B$7+Input!N2718*ScoringModel!$B$8+Input!O2718*ScoringModel!$B$9+Input!P2718*ScoringModel!$B$10)*0.01,"")</f>
        <v/>
      </c>
      <c r="O2718" s="66" t="str">
        <f>IF(A2718&lt;&gt;"",(Input!Q2718*ScoringModel!$B$14+Input!R2718*ScoringModel!$B$15+Input!S2718*ScoringModel!$B$16+Input!T2718*ScoringModel!$B$17+Input!U2718*ScoringModel!$B$18+Input!V2718*ScoringModel!$B$19+Input!W2718*ScoringModel!$B$20)*0.01,"")</f>
        <v/>
      </c>
      <c r="P2718" s="66" t="str">
        <f>IF(A2718&lt;&gt;"",(Input!X2718*ScoringModel!$B$24+Input!Y2718*ScoringModel!$B$25+Input!Z2718*ScoringModel!$B$26+Input!AA2718*ScoringModel!$B$27+Input!AB2718*ScoringModel!$B$28+Input!AC2718*ScoringModel!$B$29+Input!AD2718*ScoringModel!$B$30)*0.01,"")</f>
        <v/>
      </c>
    </row>
    <row r="2719" spans="1:16" x14ac:dyDescent="0.25">
      <c r="A2719" s="154" t="str">
        <f>IF(Input!A2719&lt;&gt;"",Input!A2719,"")</f>
        <v/>
      </c>
      <c r="B2719" s="154" t="str">
        <f>IF(Input!D2719&lt;&gt;"",CONCATENATE(Input!D2719,", ",Input!C2719),"")</f>
        <v/>
      </c>
      <c r="C2719" s="154" t="str">
        <f>IF(Input!E2719&lt;&gt;"",Input!E2719,"")</f>
        <v/>
      </c>
      <c r="D2719" s="155" t="str">
        <f>IF(Input!F2719&lt;&gt;"",Input!F2719,"")</f>
        <v/>
      </c>
      <c r="E2719" s="154" t="str">
        <f>IF(Input!I2719&lt;&gt;"",CONCATENATE(Input!I2719,", ",LEFT(Input!H2719,1)),"")</f>
        <v/>
      </c>
      <c r="F2719" s="156"/>
      <c r="G2719" s="157" t="str">
        <f t="shared" si="42"/>
        <v/>
      </c>
      <c r="H2719" s="154" t="str">
        <f>IF(A2719&lt;&gt;"",VLOOKUP(G2719,ScoreRanges!$C$4:$E$8,3),"")</f>
        <v/>
      </c>
      <c r="I2719" s="156"/>
      <c r="J2719" s="129" t="str">
        <f>IF(AND(ConversionTable!$F$2&lt;&gt;"",A2719&lt;&gt;""),VLOOKUP(G2719,ConversionTable!B$2:D$402,3),"")</f>
        <v/>
      </c>
      <c r="K2719" s="66" t="str">
        <f>IF(AND(ConversionTable!$F$2&lt;&gt;"",A2719&lt;&gt;""),VLOOKUP(J2719,ConversionTable!I$4:K$7,3),"")</f>
        <v/>
      </c>
      <c r="M2719" s="66" t="str">
        <f>IF(A2719&lt;&gt;"",(Input!AE2719*ScoringModel!$B$11+Input!AF2719*ScoringModel!$B$21+Input!AG2719*ScoringModel!$B$31)*0.01,"")</f>
        <v/>
      </c>
      <c r="N2719" s="66" t="str">
        <f>IF(A2719&lt;&gt;"",(Input!J2719*ScoringModel!$B$4+Input!K2719*ScoringModel!$B$5+Input!L2719*ScoringModel!$B$6+Input!M2719*ScoringModel!$B$7+Input!N2719*ScoringModel!$B$8+Input!O2719*ScoringModel!$B$9+Input!P2719*ScoringModel!$B$10)*0.01,"")</f>
        <v/>
      </c>
      <c r="O2719" s="66" t="str">
        <f>IF(A2719&lt;&gt;"",(Input!Q2719*ScoringModel!$B$14+Input!R2719*ScoringModel!$B$15+Input!S2719*ScoringModel!$B$16+Input!T2719*ScoringModel!$B$17+Input!U2719*ScoringModel!$B$18+Input!V2719*ScoringModel!$B$19+Input!W2719*ScoringModel!$B$20)*0.01,"")</f>
        <v/>
      </c>
      <c r="P2719" s="66" t="str">
        <f>IF(A2719&lt;&gt;"",(Input!X2719*ScoringModel!$B$24+Input!Y2719*ScoringModel!$B$25+Input!Z2719*ScoringModel!$B$26+Input!AA2719*ScoringModel!$B$27+Input!AB2719*ScoringModel!$B$28+Input!AC2719*ScoringModel!$B$29+Input!AD2719*ScoringModel!$B$30)*0.01,"")</f>
        <v/>
      </c>
    </row>
    <row r="2720" spans="1:16" x14ac:dyDescent="0.25">
      <c r="A2720" s="154" t="str">
        <f>IF(Input!A2720&lt;&gt;"",Input!A2720,"")</f>
        <v/>
      </c>
      <c r="B2720" s="154" t="str">
        <f>IF(Input!D2720&lt;&gt;"",CONCATENATE(Input!D2720,", ",Input!C2720),"")</f>
        <v/>
      </c>
      <c r="C2720" s="154" t="str">
        <f>IF(Input!E2720&lt;&gt;"",Input!E2720,"")</f>
        <v/>
      </c>
      <c r="D2720" s="155" t="str">
        <f>IF(Input!F2720&lt;&gt;"",Input!F2720,"")</f>
        <v/>
      </c>
      <c r="E2720" s="154" t="str">
        <f>IF(Input!I2720&lt;&gt;"",CONCATENATE(Input!I2720,", ",LEFT(Input!H2720,1)),"")</f>
        <v/>
      </c>
      <c r="F2720" s="156"/>
      <c r="G2720" s="157" t="str">
        <f t="shared" si="42"/>
        <v/>
      </c>
      <c r="H2720" s="154" t="str">
        <f>IF(A2720&lt;&gt;"",VLOOKUP(G2720,ScoreRanges!$C$4:$E$8,3),"")</f>
        <v/>
      </c>
      <c r="I2720" s="156"/>
      <c r="J2720" s="129" t="str">
        <f>IF(AND(ConversionTable!$F$2&lt;&gt;"",A2720&lt;&gt;""),VLOOKUP(G2720,ConversionTable!B$2:D$402,3),"")</f>
        <v/>
      </c>
      <c r="K2720" s="66" t="str">
        <f>IF(AND(ConversionTable!$F$2&lt;&gt;"",A2720&lt;&gt;""),VLOOKUP(J2720,ConversionTable!I$4:K$7,3),"")</f>
        <v/>
      </c>
      <c r="M2720" s="66" t="str">
        <f>IF(A2720&lt;&gt;"",(Input!AE2720*ScoringModel!$B$11+Input!AF2720*ScoringModel!$B$21+Input!AG2720*ScoringModel!$B$31)*0.01,"")</f>
        <v/>
      </c>
      <c r="N2720" s="66" t="str">
        <f>IF(A2720&lt;&gt;"",(Input!J2720*ScoringModel!$B$4+Input!K2720*ScoringModel!$B$5+Input!L2720*ScoringModel!$B$6+Input!M2720*ScoringModel!$B$7+Input!N2720*ScoringModel!$B$8+Input!O2720*ScoringModel!$B$9+Input!P2720*ScoringModel!$B$10)*0.01,"")</f>
        <v/>
      </c>
      <c r="O2720" s="66" t="str">
        <f>IF(A2720&lt;&gt;"",(Input!Q2720*ScoringModel!$B$14+Input!R2720*ScoringModel!$B$15+Input!S2720*ScoringModel!$B$16+Input!T2720*ScoringModel!$B$17+Input!U2720*ScoringModel!$B$18+Input!V2720*ScoringModel!$B$19+Input!W2720*ScoringModel!$B$20)*0.01,"")</f>
        <v/>
      </c>
      <c r="P2720" s="66" t="str">
        <f>IF(A2720&lt;&gt;"",(Input!X2720*ScoringModel!$B$24+Input!Y2720*ScoringModel!$B$25+Input!Z2720*ScoringModel!$B$26+Input!AA2720*ScoringModel!$B$27+Input!AB2720*ScoringModel!$B$28+Input!AC2720*ScoringModel!$B$29+Input!AD2720*ScoringModel!$B$30)*0.01,"")</f>
        <v/>
      </c>
    </row>
    <row r="2721" spans="1:16" x14ac:dyDescent="0.25">
      <c r="A2721" s="154" t="str">
        <f>IF(Input!A2721&lt;&gt;"",Input!A2721,"")</f>
        <v/>
      </c>
      <c r="B2721" s="154" t="str">
        <f>IF(Input!D2721&lt;&gt;"",CONCATENATE(Input!D2721,", ",Input!C2721),"")</f>
        <v/>
      </c>
      <c r="C2721" s="154" t="str">
        <f>IF(Input!E2721&lt;&gt;"",Input!E2721,"")</f>
        <v/>
      </c>
      <c r="D2721" s="155" t="str">
        <f>IF(Input!F2721&lt;&gt;"",Input!F2721,"")</f>
        <v/>
      </c>
      <c r="E2721" s="154" t="str">
        <f>IF(Input!I2721&lt;&gt;"",CONCATENATE(Input!I2721,", ",LEFT(Input!H2721,1)),"")</f>
        <v/>
      </c>
      <c r="F2721" s="156"/>
      <c r="G2721" s="157" t="str">
        <f t="shared" si="42"/>
        <v/>
      </c>
      <c r="H2721" s="154" t="str">
        <f>IF(A2721&lt;&gt;"",VLOOKUP(G2721,ScoreRanges!$C$4:$E$8,3),"")</f>
        <v/>
      </c>
      <c r="I2721" s="156"/>
      <c r="J2721" s="129" t="str">
        <f>IF(AND(ConversionTable!$F$2&lt;&gt;"",A2721&lt;&gt;""),VLOOKUP(G2721,ConversionTable!B$2:D$402,3),"")</f>
        <v/>
      </c>
      <c r="K2721" s="66" t="str">
        <f>IF(AND(ConversionTable!$F$2&lt;&gt;"",A2721&lt;&gt;""),VLOOKUP(J2721,ConversionTable!I$4:K$7,3),"")</f>
        <v/>
      </c>
      <c r="M2721" s="66" t="str">
        <f>IF(A2721&lt;&gt;"",(Input!AE2721*ScoringModel!$B$11+Input!AF2721*ScoringModel!$B$21+Input!AG2721*ScoringModel!$B$31)*0.01,"")</f>
        <v/>
      </c>
      <c r="N2721" s="66" t="str">
        <f>IF(A2721&lt;&gt;"",(Input!J2721*ScoringModel!$B$4+Input!K2721*ScoringModel!$B$5+Input!L2721*ScoringModel!$B$6+Input!M2721*ScoringModel!$B$7+Input!N2721*ScoringModel!$B$8+Input!O2721*ScoringModel!$B$9+Input!P2721*ScoringModel!$B$10)*0.01,"")</f>
        <v/>
      </c>
      <c r="O2721" s="66" t="str">
        <f>IF(A2721&lt;&gt;"",(Input!Q2721*ScoringModel!$B$14+Input!R2721*ScoringModel!$B$15+Input!S2721*ScoringModel!$B$16+Input!T2721*ScoringModel!$B$17+Input!U2721*ScoringModel!$B$18+Input!V2721*ScoringModel!$B$19+Input!W2721*ScoringModel!$B$20)*0.01,"")</f>
        <v/>
      </c>
      <c r="P2721" s="66" t="str">
        <f>IF(A2721&lt;&gt;"",(Input!X2721*ScoringModel!$B$24+Input!Y2721*ScoringModel!$B$25+Input!Z2721*ScoringModel!$B$26+Input!AA2721*ScoringModel!$B$27+Input!AB2721*ScoringModel!$B$28+Input!AC2721*ScoringModel!$B$29+Input!AD2721*ScoringModel!$B$30)*0.01,"")</f>
        <v/>
      </c>
    </row>
    <row r="2722" spans="1:16" x14ac:dyDescent="0.25">
      <c r="A2722" s="154" t="str">
        <f>IF(Input!A2722&lt;&gt;"",Input!A2722,"")</f>
        <v/>
      </c>
      <c r="B2722" s="154" t="str">
        <f>IF(Input!D2722&lt;&gt;"",CONCATENATE(Input!D2722,", ",Input!C2722),"")</f>
        <v/>
      </c>
      <c r="C2722" s="154" t="str">
        <f>IF(Input!E2722&lt;&gt;"",Input!E2722,"")</f>
        <v/>
      </c>
      <c r="D2722" s="155" t="str">
        <f>IF(Input!F2722&lt;&gt;"",Input!F2722,"")</f>
        <v/>
      </c>
      <c r="E2722" s="154" t="str">
        <f>IF(Input!I2722&lt;&gt;"",CONCATENATE(Input!I2722,", ",LEFT(Input!H2722,1)),"")</f>
        <v/>
      </c>
      <c r="F2722" s="156"/>
      <c r="G2722" s="157" t="str">
        <f t="shared" si="42"/>
        <v/>
      </c>
      <c r="H2722" s="154" t="str">
        <f>IF(A2722&lt;&gt;"",VLOOKUP(G2722,ScoreRanges!$C$4:$E$8,3),"")</f>
        <v/>
      </c>
      <c r="I2722" s="156"/>
      <c r="J2722" s="129" t="str">
        <f>IF(AND(ConversionTable!$F$2&lt;&gt;"",A2722&lt;&gt;""),VLOOKUP(G2722,ConversionTable!B$2:D$402,3),"")</f>
        <v/>
      </c>
      <c r="K2722" s="66" t="str">
        <f>IF(AND(ConversionTable!$F$2&lt;&gt;"",A2722&lt;&gt;""),VLOOKUP(J2722,ConversionTable!I$4:K$7,3),"")</f>
        <v/>
      </c>
      <c r="M2722" s="66" t="str">
        <f>IF(A2722&lt;&gt;"",(Input!AE2722*ScoringModel!$B$11+Input!AF2722*ScoringModel!$B$21+Input!AG2722*ScoringModel!$B$31)*0.01,"")</f>
        <v/>
      </c>
      <c r="N2722" s="66" t="str">
        <f>IF(A2722&lt;&gt;"",(Input!J2722*ScoringModel!$B$4+Input!K2722*ScoringModel!$B$5+Input!L2722*ScoringModel!$B$6+Input!M2722*ScoringModel!$B$7+Input!N2722*ScoringModel!$B$8+Input!O2722*ScoringModel!$B$9+Input!P2722*ScoringModel!$B$10)*0.01,"")</f>
        <v/>
      </c>
      <c r="O2722" s="66" t="str">
        <f>IF(A2722&lt;&gt;"",(Input!Q2722*ScoringModel!$B$14+Input!R2722*ScoringModel!$B$15+Input!S2722*ScoringModel!$B$16+Input!T2722*ScoringModel!$B$17+Input!U2722*ScoringModel!$B$18+Input!V2722*ScoringModel!$B$19+Input!W2722*ScoringModel!$B$20)*0.01,"")</f>
        <v/>
      </c>
      <c r="P2722" s="66" t="str">
        <f>IF(A2722&lt;&gt;"",(Input!X2722*ScoringModel!$B$24+Input!Y2722*ScoringModel!$B$25+Input!Z2722*ScoringModel!$B$26+Input!AA2722*ScoringModel!$B$27+Input!AB2722*ScoringModel!$B$28+Input!AC2722*ScoringModel!$B$29+Input!AD2722*ScoringModel!$B$30)*0.01,"")</f>
        <v/>
      </c>
    </row>
    <row r="2723" spans="1:16" x14ac:dyDescent="0.25">
      <c r="A2723" s="154" t="str">
        <f>IF(Input!A2723&lt;&gt;"",Input!A2723,"")</f>
        <v/>
      </c>
      <c r="B2723" s="154" t="str">
        <f>IF(Input!D2723&lt;&gt;"",CONCATENATE(Input!D2723,", ",Input!C2723),"")</f>
        <v/>
      </c>
      <c r="C2723" s="154" t="str">
        <f>IF(Input!E2723&lt;&gt;"",Input!E2723,"")</f>
        <v/>
      </c>
      <c r="D2723" s="155" t="str">
        <f>IF(Input!F2723&lt;&gt;"",Input!F2723,"")</f>
        <v/>
      </c>
      <c r="E2723" s="154" t="str">
        <f>IF(Input!I2723&lt;&gt;"",CONCATENATE(Input!I2723,", ",LEFT(Input!H2723,1)),"")</f>
        <v/>
      </c>
      <c r="F2723" s="156"/>
      <c r="G2723" s="157" t="str">
        <f t="shared" si="42"/>
        <v/>
      </c>
      <c r="H2723" s="154" t="str">
        <f>IF(A2723&lt;&gt;"",VLOOKUP(G2723,ScoreRanges!$C$4:$E$8,3),"")</f>
        <v/>
      </c>
      <c r="I2723" s="156"/>
      <c r="J2723" s="129" t="str">
        <f>IF(AND(ConversionTable!$F$2&lt;&gt;"",A2723&lt;&gt;""),VLOOKUP(G2723,ConversionTable!B$2:D$402,3),"")</f>
        <v/>
      </c>
      <c r="K2723" s="66" t="str">
        <f>IF(AND(ConversionTable!$F$2&lt;&gt;"",A2723&lt;&gt;""),VLOOKUP(J2723,ConversionTable!I$4:K$7,3),"")</f>
        <v/>
      </c>
      <c r="M2723" s="66" t="str">
        <f>IF(A2723&lt;&gt;"",(Input!AE2723*ScoringModel!$B$11+Input!AF2723*ScoringModel!$B$21+Input!AG2723*ScoringModel!$B$31)*0.01,"")</f>
        <v/>
      </c>
      <c r="N2723" s="66" t="str">
        <f>IF(A2723&lt;&gt;"",(Input!J2723*ScoringModel!$B$4+Input!K2723*ScoringModel!$B$5+Input!L2723*ScoringModel!$B$6+Input!M2723*ScoringModel!$B$7+Input!N2723*ScoringModel!$B$8+Input!O2723*ScoringModel!$B$9+Input!P2723*ScoringModel!$B$10)*0.01,"")</f>
        <v/>
      </c>
      <c r="O2723" s="66" t="str">
        <f>IF(A2723&lt;&gt;"",(Input!Q2723*ScoringModel!$B$14+Input!R2723*ScoringModel!$B$15+Input!S2723*ScoringModel!$B$16+Input!T2723*ScoringModel!$B$17+Input!U2723*ScoringModel!$B$18+Input!V2723*ScoringModel!$B$19+Input!W2723*ScoringModel!$B$20)*0.01,"")</f>
        <v/>
      </c>
      <c r="P2723" s="66" t="str">
        <f>IF(A2723&lt;&gt;"",(Input!X2723*ScoringModel!$B$24+Input!Y2723*ScoringModel!$B$25+Input!Z2723*ScoringModel!$B$26+Input!AA2723*ScoringModel!$B$27+Input!AB2723*ScoringModel!$B$28+Input!AC2723*ScoringModel!$B$29+Input!AD2723*ScoringModel!$B$30)*0.01,"")</f>
        <v/>
      </c>
    </row>
    <row r="2724" spans="1:16" x14ac:dyDescent="0.25">
      <c r="A2724" s="154" t="str">
        <f>IF(Input!A2724&lt;&gt;"",Input!A2724,"")</f>
        <v/>
      </c>
      <c r="B2724" s="154" t="str">
        <f>IF(Input!D2724&lt;&gt;"",CONCATENATE(Input!D2724,", ",Input!C2724),"")</f>
        <v/>
      </c>
      <c r="C2724" s="154" t="str">
        <f>IF(Input!E2724&lt;&gt;"",Input!E2724,"")</f>
        <v/>
      </c>
      <c r="D2724" s="155" t="str">
        <f>IF(Input!F2724&lt;&gt;"",Input!F2724,"")</f>
        <v/>
      </c>
      <c r="E2724" s="154" t="str">
        <f>IF(Input!I2724&lt;&gt;"",CONCATENATE(Input!I2724,", ",LEFT(Input!H2724,1)),"")</f>
        <v/>
      </c>
      <c r="F2724" s="156"/>
      <c r="G2724" s="157" t="str">
        <f t="shared" si="42"/>
        <v/>
      </c>
      <c r="H2724" s="154" t="str">
        <f>IF(A2724&lt;&gt;"",VLOOKUP(G2724,ScoreRanges!$C$4:$E$8,3),"")</f>
        <v/>
      </c>
      <c r="I2724" s="156"/>
      <c r="J2724" s="129" t="str">
        <f>IF(AND(ConversionTable!$F$2&lt;&gt;"",A2724&lt;&gt;""),VLOOKUP(G2724,ConversionTable!B$2:D$402,3),"")</f>
        <v/>
      </c>
      <c r="K2724" s="66" t="str">
        <f>IF(AND(ConversionTable!$F$2&lt;&gt;"",A2724&lt;&gt;""),VLOOKUP(J2724,ConversionTable!I$4:K$7,3),"")</f>
        <v/>
      </c>
      <c r="M2724" s="66" t="str">
        <f>IF(A2724&lt;&gt;"",(Input!AE2724*ScoringModel!$B$11+Input!AF2724*ScoringModel!$B$21+Input!AG2724*ScoringModel!$B$31)*0.01,"")</f>
        <v/>
      </c>
      <c r="N2724" s="66" t="str">
        <f>IF(A2724&lt;&gt;"",(Input!J2724*ScoringModel!$B$4+Input!K2724*ScoringModel!$B$5+Input!L2724*ScoringModel!$B$6+Input!M2724*ScoringModel!$B$7+Input!N2724*ScoringModel!$B$8+Input!O2724*ScoringModel!$B$9+Input!P2724*ScoringModel!$B$10)*0.01,"")</f>
        <v/>
      </c>
      <c r="O2724" s="66" t="str">
        <f>IF(A2724&lt;&gt;"",(Input!Q2724*ScoringModel!$B$14+Input!R2724*ScoringModel!$B$15+Input!S2724*ScoringModel!$B$16+Input!T2724*ScoringModel!$B$17+Input!U2724*ScoringModel!$B$18+Input!V2724*ScoringModel!$B$19+Input!W2724*ScoringModel!$B$20)*0.01,"")</f>
        <v/>
      </c>
      <c r="P2724" s="66" t="str">
        <f>IF(A2724&lt;&gt;"",(Input!X2724*ScoringModel!$B$24+Input!Y2724*ScoringModel!$B$25+Input!Z2724*ScoringModel!$B$26+Input!AA2724*ScoringModel!$B$27+Input!AB2724*ScoringModel!$B$28+Input!AC2724*ScoringModel!$B$29+Input!AD2724*ScoringModel!$B$30)*0.01,"")</f>
        <v/>
      </c>
    </row>
    <row r="2725" spans="1:16" x14ac:dyDescent="0.25">
      <c r="A2725" s="154" t="str">
        <f>IF(Input!A2725&lt;&gt;"",Input!A2725,"")</f>
        <v/>
      </c>
      <c r="B2725" s="154" t="str">
        <f>IF(Input!D2725&lt;&gt;"",CONCATENATE(Input!D2725,", ",Input!C2725),"")</f>
        <v/>
      </c>
      <c r="C2725" s="154" t="str">
        <f>IF(Input!E2725&lt;&gt;"",Input!E2725,"")</f>
        <v/>
      </c>
      <c r="D2725" s="155" t="str">
        <f>IF(Input!F2725&lt;&gt;"",Input!F2725,"")</f>
        <v/>
      </c>
      <c r="E2725" s="154" t="str">
        <f>IF(Input!I2725&lt;&gt;"",CONCATENATE(Input!I2725,", ",LEFT(Input!H2725,1)),"")</f>
        <v/>
      </c>
      <c r="F2725" s="156"/>
      <c r="G2725" s="157" t="str">
        <f t="shared" si="42"/>
        <v/>
      </c>
      <c r="H2725" s="154" t="str">
        <f>IF(A2725&lt;&gt;"",VLOOKUP(G2725,ScoreRanges!$C$4:$E$8,3),"")</f>
        <v/>
      </c>
      <c r="I2725" s="156"/>
      <c r="J2725" s="129" t="str">
        <f>IF(AND(ConversionTable!$F$2&lt;&gt;"",A2725&lt;&gt;""),VLOOKUP(G2725,ConversionTable!B$2:D$402,3),"")</f>
        <v/>
      </c>
      <c r="K2725" s="66" t="str">
        <f>IF(AND(ConversionTable!$F$2&lt;&gt;"",A2725&lt;&gt;""),VLOOKUP(J2725,ConversionTable!I$4:K$7,3),"")</f>
        <v/>
      </c>
      <c r="M2725" s="66" t="str">
        <f>IF(A2725&lt;&gt;"",(Input!AE2725*ScoringModel!$B$11+Input!AF2725*ScoringModel!$B$21+Input!AG2725*ScoringModel!$B$31)*0.01,"")</f>
        <v/>
      </c>
      <c r="N2725" s="66" t="str">
        <f>IF(A2725&lt;&gt;"",(Input!J2725*ScoringModel!$B$4+Input!K2725*ScoringModel!$B$5+Input!L2725*ScoringModel!$B$6+Input!M2725*ScoringModel!$B$7+Input!N2725*ScoringModel!$B$8+Input!O2725*ScoringModel!$B$9+Input!P2725*ScoringModel!$B$10)*0.01,"")</f>
        <v/>
      </c>
      <c r="O2725" s="66" t="str">
        <f>IF(A2725&lt;&gt;"",(Input!Q2725*ScoringModel!$B$14+Input!R2725*ScoringModel!$B$15+Input!S2725*ScoringModel!$B$16+Input!T2725*ScoringModel!$B$17+Input!U2725*ScoringModel!$B$18+Input!V2725*ScoringModel!$B$19+Input!W2725*ScoringModel!$B$20)*0.01,"")</f>
        <v/>
      </c>
      <c r="P2725" s="66" t="str">
        <f>IF(A2725&lt;&gt;"",(Input!X2725*ScoringModel!$B$24+Input!Y2725*ScoringModel!$B$25+Input!Z2725*ScoringModel!$B$26+Input!AA2725*ScoringModel!$B$27+Input!AB2725*ScoringModel!$B$28+Input!AC2725*ScoringModel!$B$29+Input!AD2725*ScoringModel!$B$30)*0.01,"")</f>
        <v/>
      </c>
    </row>
    <row r="2726" spans="1:16" x14ac:dyDescent="0.25">
      <c r="A2726" s="154" t="str">
        <f>IF(Input!A2726&lt;&gt;"",Input!A2726,"")</f>
        <v/>
      </c>
      <c r="B2726" s="154" t="str">
        <f>IF(Input!D2726&lt;&gt;"",CONCATENATE(Input!D2726,", ",Input!C2726),"")</f>
        <v/>
      </c>
      <c r="C2726" s="154" t="str">
        <f>IF(Input!E2726&lt;&gt;"",Input!E2726,"")</f>
        <v/>
      </c>
      <c r="D2726" s="155" t="str">
        <f>IF(Input!F2726&lt;&gt;"",Input!F2726,"")</f>
        <v/>
      </c>
      <c r="E2726" s="154" t="str">
        <f>IF(Input!I2726&lt;&gt;"",CONCATENATE(Input!I2726,", ",LEFT(Input!H2726,1)),"")</f>
        <v/>
      </c>
      <c r="F2726" s="156"/>
      <c r="G2726" s="157" t="str">
        <f t="shared" si="42"/>
        <v/>
      </c>
      <c r="H2726" s="154" t="str">
        <f>IF(A2726&lt;&gt;"",VLOOKUP(G2726,ScoreRanges!$C$4:$E$8,3),"")</f>
        <v/>
      </c>
      <c r="I2726" s="156"/>
      <c r="J2726" s="129" t="str">
        <f>IF(AND(ConversionTable!$F$2&lt;&gt;"",A2726&lt;&gt;""),VLOOKUP(G2726,ConversionTable!B$2:D$402,3),"")</f>
        <v/>
      </c>
      <c r="K2726" s="66" t="str">
        <f>IF(AND(ConversionTable!$F$2&lt;&gt;"",A2726&lt;&gt;""),VLOOKUP(J2726,ConversionTable!I$4:K$7,3),"")</f>
        <v/>
      </c>
      <c r="M2726" s="66" t="str">
        <f>IF(A2726&lt;&gt;"",(Input!AE2726*ScoringModel!$B$11+Input!AF2726*ScoringModel!$B$21+Input!AG2726*ScoringModel!$B$31)*0.01,"")</f>
        <v/>
      </c>
      <c r="N2726" s="66" t="str">
        <f>IF(A2726&lt;&gt;"",(Input!J2726*ScoringModel!$B$4+Input!K2726*ScoringModel!$B$5+Input!L2726*ScoringModel!$B$6+Input!M2726*ScoringModel!$B$7+Input!N2726*ScoringModel!$B$8+Input!O2726*ScoringModel!$B$9+Input!P2726*ScoringModel!$B$10)*0.01,"")</f>
        <v/>
      </c>
      <c r="O2726" s="66" t="str">
        <f>IF(A2726&lt;&gt;"",(Input!Q2726*ScoringModel!$B$14+Input!R2726*ScoringModel!$B$15+Input!S2726*ScoringModel!$B$16+Input!T2726*ScoringModel!$B$17+Input!U2726*ScoringModel!$B$18+Input!V2726*ScoringModel!$B$19+Input!W2726*ScoringModel!$B$20)*0.01,"")</f>
        <v/>
      </c>
      <c r="P2726" s="66" t="str">
        <f>IF(A2726&lt;&gt;"",(Input!X2726*ScoringModel!$B$24+Input!Y2726*ScoringModel!$B$25+Input!Z2726*ScoringModel!$B$26+Input!AA2726*ScoringModel!$B$27+Input!AB2726*ScoringModel!$B$28+Input!AC2726*ScoringModel!$B$29+Input!AD2726*ScoringModel!$B$30)*0.01,"")</f>
        <v/>
      </c>
    </row>
    <row r="2727" spans="1:16" x14ac:dyDescent="0.25">
      <c r="A2727" s="154" t="str">
        <f>IF(Input!A2727&lt;&gt;"",Input!A2727,"")</f>
        <v/>
      </c>
      <c r="B2727" s="154" t="str">
        <f>IF(Input!D2727&lt;&gt;"",CONCATENATE(Input!D2727,", ",Input!C2727),"")</f>
        <v/>
      </c>
      <c r="C2727" s="154" t="str">
        <f>IF(Input!E2727&lt;&gt;"",Input!E2727,"")</f>
        <v/>
      </c>
      <c r="D2727" s="155" t="str">
        <f>IF(Input!F2727&lt;&gt;"",Input!F2727,"")</f>
        <v/>
      </c>
      <c r="E2727" s="154" t="str">
        <f>IF(Input!I2727&lt;&gt;"",CONCATENATE(Input!I2727,", ",LEFT(Input!H2727,1)),"")</f>
        <v/>
      </c>
      <c r="F2727" s="156"/>
      <c r="G2727" s="157" t="str">
        <f t="shared" si="42"/>
        <v/>
      </c>
      <c r="H2727" s="154" t="str">
        <f>IF(A2727&lt;&gt;"",VLOOKUP(G2727,ScoreRanges!$C$4:$E$8,3),"")</f>
        <v/>
      </c>
      <c r="I2727" s="156"/>
      <c r="J2727" s="129" t="str">
        <f>IF(AND(ConversionTable!$F$2&lt;&gt;"",A2727&lt;&gt;""),VLOOKUP(G2727,ConversionTable!B$2:D$402,3),"")</f>
        <v/>
      </c>
      <c r="K2727" s="66" t="str">
        <f>IF(AND(ConversionTable!$F$2&lt;&gt;"",A2727&lt;&gt;""),VLOOKUP(J2727,ConversionTable!I$4:K$7,3),"")</f>
        <v/>
      </c>
      <c r="M2727" s="66" t="str">
        <f>IF(A2727&lt;&gt;"",(Input!AE2727*ScoringModel!$B$11+Input!AF2727*ScoringModel!$B$21+Input!AG2727*ScoringModel!$B$31)*0.01,"")</f>
        <v/>
      </c>
      <c r="N2727" s="66" t="str">
        <f>IF(A2727&lt;&gt;"",(Input!J2727*ScoringModel!$B$4+Input!K2727*ScoringModel!$B$5+Input!L2727*ScoringModel!$B$6+Input!M2727*ScoringModel!$B$7+Input!N2727*ScoringModel!$B$8+Input!O2727*ScoringModel!$B$9+Input!P2727*ScoringModel!$B$10)*0.01,"")</f>
        <v/>
      </c>
      <c r="O2727" s="66" t="str">
        <f>IF(A2727&lt;&gt;"",(Input!Q2727*ScoringModel!$B$14+Input!R2727*ScoringModel!$B$15+Input!S2727*ScoringModel!$B$16+Input!T2727*ScoringModel!$B$17+Input!U2727*ScoringModel!$B$18+Input!V2727*ScoringModel!$B$19+Input!W2727*ScoringModel!$B$20)*0.01,"")</f>
        <v/>
      </c>
      <c r="P2727" s="66" t="str">
        <f>IF(A2727&lt;&gt;"",(Input!X2727*ScoringModel!$B$24+Input!Y2727*ScoringModel!$B$25+Input!Z2727*ScoringModel!$B$26+Input!AA2727*ScoringModel!$B$27+Input!AB2727*ScoringModel!$B$28+Input!AC2727*ScoringModel!$B$29+Input!AD2727*ScoringModel!$B$30)*0.01,"")</f>
        <v/>
      </c>
    </row>
    <row r="2728" spans="1:16" x14ac:dyDescent="0.25">
      <c r="A2728" s="154" t="str">
        <f>IF(Input!A2728&lt;&gt;"",Input!A2728,"")</f>
        <v/>
      </c>
      <c r="B2728" s="154" t="str">
        <f>IF(Input!D2728&lt;&gt;"",CONCATENATE(Input!D2728,", ",Input!C2728),"")</f>
        <v/>
      </c>
      <c r="C2728" s="154" t="str">
        <f>IF(Input!E2728&lt;&gt;"",Input!E2728,"")</f>
        <v/>
      </c>
      <c r="D2728" s="155" t="str">
        <f>IF(Input!F2728&lt;&gt;"",Input!F2728,"")</f>
        <v/>
      </c>
      <c r="E2728" s="154" t="str">
        <f>IF(Input!I2728&lt;&gt;"",CONCATENATE(Input!I2728,", ",LEFT(Input!H2728,1)),"")</f>
        <v/>
      </c>
      <c r="F2728" s="156"/>
      <c r="G2728" s="157" t="str">
        <f t="shared" si="42"/>
        <v/>
      </c>
      <c r="H2728" s="154" t="str">
        <f>IF(A2728&lt;&gt;"",VLOOKUP(G2728,ScoreRanges!$C$4:$E$8,3),"")</f>
        <v/>
      </c>
      <c r="I2728" s="156"/>
      <c r="J2728" s="129" t="str">
        <f>IF(AND(ConversionTable!$F$2&lt;&gt;"",A2728&lt;&gt;""),VLOOKUP(G2728,ConversionTable!B$2:D$402,3),"")</f>
        <v/>
      </c>
      <c r="K2728" s="66" t="str">
        <f>IF(AND(ConversionTable!$F$2&lt;&gt;"",A2728&lt;&gt;""),VLOOKUP(J2728,ConversionTable!I$4:K$7,3),"")</f>
        <v/>
      </c>
      <c r="M2728" s="66" t="str">
        <f>IF(A2728&lt;&gt;"",(Input!AE2728*ScoringModel!$B$11+Input!AF2728*ScoringModel!$B$21+Input!AG2728*ScoringModel!$B$31)*0.01,"")</f>
        <v/>
      </c>
      <c r="N2728" s="66" t="str">
        <f>IF(A2728&lt;&gt;"",(Input!J2728*ScoringModel!$B$4+Input!K2728*ScoringModel!$B$5+Input!L2728*ScoringModel!$B$6+Input!M2728*ScoringModel!$B$7+Input!N2728*ScoringModel!$B$8+Input!O2728*ScoringModel!$B$9+Input!P2728*ScoringModel!$B$10)*0.01,"")</f>
        <v/>
      </c>
      <c r="O2728" s="66" t="str">
        <f>IF(A2728&lt;&gt;"",(Input!Q2728*ScoringModel!$B$14+Input!R2728*ScoringModel!$B$15+Input!S2728*ScoringModel!$B$16+Input!T2728*ScoringModel!$B$17+Input!U2728*ScoringModel!$B$18+Input!V2728*ScoringModel!$B$19+Input!W2728*ScoringModel!$B$20)*0.01,"")</f>
        <v/>
      </c>
      <c r="P2728" s="66" t="str">
        <f>IF(A2728&lt;&gt;"",(Input!X2728*ScoringModel!$B$24+Input!Y2728*ScoringModel!$B$25+Input!Z2728*ScoringModel!$B$26+Input!AA2728*ScoringModel!$B$27+Input!AB2728*ScoringModel!$B$28+Input!AC2728*ScoringModel!$B$29+Input!AD2728*ScoringModel!$B$30)*0.01,"")</f>
        <v/>
      </c>
    </row>
    <row r="2729" spans="1:16" x14ac:dyDescent="0.25">
      <c r="A2729" s="154" t="str">
        <f>IF(Input!A2729&lt;&gt;"",Input!A2729,"")</f>
        <v/>
      </c>
      <c r="B2729" s="154" t="str">
        <f>IF(Input!D2729&lt;&gt;"",CONCATENATE(Input!D2729,", ",Input!C2729),"")</f>
        <v/>
      </c>
      <c r="C2729" s="154" t="str">
        <f>IF(Input!E2729&lt;&gt;"",Input!E2729,"")</f>
        <v/>
      </c>
      <c r="D2729" s="155" t="str">
        <f>IF(Input!F2729&lt;&gt;"",Input!F2729,"")</f>
        <v/>
      </c>
      <c r="E2729" s="154" t="str">
        <f>IF(Input!I2729&lt;&gt;"",CONCATENATE(Input!I2729,", ",LEFT(Input!H2729,1)),"")</f>
        <v/>
      </c>
      <c r="F2729" s="156"/>
      <c r="G2729" s="157" t="str">
        <f t="shared" si="42"/>
        <v/>
      </c>
      <c r="H2729" s="154" t="str">
        <f>IF(A2729&lt;&gt;"",VLOOKUP(G2729,ScoreRanges!$C$4:$E$8,3),"")</f>
        <v/>
      </c>
      <c r="I2729" s="156"/>
      <c r="J2729" s="129" t="str">
        <f>IF(AND(ConversionTable!$F$2&lt;&gt;"",A2729&lt;&gt;""),VLOOKUP(G2729,ConversionTable!B$2:D$402,3),"")</f>
        <v/>
      </c>
      <c r="K2729" s="66" t="str">
        <f>IF(AND(ConversionTable!$F$2&lt;&gt;"",A2729&lt;&gt;""),VLOOKUP(J2729,ConversionTable!I$4:K$7,3),"")</f>
        <v/>
      </c>
      <c r="M2729" s="66" t="str">
        <f>IF(A2729&lt;&gt;"",(Input!AE2729*ScoringModel!$B$11+Input!AF2729*ScoringModel!$B$21+Input!AG2729*ScoringModel!$B$31)*0.01,"")</f>
        <v/>
      </c>
      <c r="N2729" s="66" t="str">
        <f>IF(A2729&lt;&gt;"",(Input!J2729*ScoringModel!$B$4+Input!K2729*ScoringModel!$B$5+Input!L2729*ScoringModel!$B$6+Input!M2729*ScoringModel!$B$7+Input!N2729*ScoringModel!$B$8+Input!O2729*ScoringModel!$B$9+Input!P2729*ScoringModel!$B$10)*0.01,"")</f>
        <v/>
      </c>
      <c r="O2729" s="66" t="str">
        <f>IF(A2729&lt;&gt;"",(Input!Q2729*ScoringModel!$B$14+Input!R2729*ScoringModel!$B$15+Input!S2729*ScoringModel!$B$16+Input!T2729*ScoringModel!$B$17+Input!U2729*ScoringModel!$B$18+Input!V2729*ScoringModel!$B$19+Input!W2729*ScoringModel!$B$20)*0.01,"")</f>
        <v/>
      </c>
      <c r="P2729" s="66" t="str">
        <f>IF(A2729&lt;&gt;"",(Input!X2729*ScoringModel!$B$24+Input!Y2729*ScoringModel!$B$25+Input!Z2729*ScoringModel!$B$26+Input!AA2729*ScoringModel!$B$27+Input!AB2729*ScoringModel!$B$28+Input!AC2729*ScoringModel!$B$29+Input!AD2729*ScoringModel!$B$30)*0.01,"")</f>
        <v/>
      </c>
    </row>
    <row r="2730" spans="1:16" x14ac:dyDescent="0.25">
      <c r="A2730" s="154" t="str">
        <f>IF(Input!A2730&lt;&gt;"",Input!A2730,"")</f>
        <v/>
      </c>
      <c r="B2730" s="154" t="str">
        <f>IF(Input!D2730&lt;&gt;"",CONCATENATE(Input!D2730,", ",Input!C2730),"")</f>
        <v/>
      </c>
      <c r="C2730" s="154" t="str">
        <f>IF(Input!E2730&lt;&gt;"",Input!E2730,"")</f>
        <v/>
      </c>
      <c r="D2730" s="155" t="str">
        <f>IF(Input!F2730&lt;&gt;"",Input!F2730,"")</f>
        <v/>
      </c>
      <c r="E2730" s="154" t="str">
        <f>IF(Input!I2730&lt;&gt;"",CONCATENATE(Input!I2730,", ",LEFT(Input!H2730,1)),"")</f>
        <v/>
      </c>
      <c r="F2730" s="156"/>
      <c r="G2730" s="157" t="str">
        <f t="shared" si="42"/>
        <v/>
      </c>
      <c r="H2730" s="154" t="str">
        <f>IF(A2730&lt;&gt;"",VLOOKUP(G2730,ScoreRanges!$C$4:$E$8,3),"")</f>
        <v/>
      </c>
      <c r="I2730" s="156"/>
      <c r="J2730" s="129" t="str">
        <f>IF(AND(ConversionTable!$F$2&lt;&gt;"",A2730&lt;&gt;""),VLOOKUP(G2730,ConversionTable!B$2:D$402,3),"")</f>
        <v/>
      </c>
      <c r="K2730" s="66" t="str">
        <f>IF(AND(ConversionTable!$F$2&lt;&gt;"",A2730&lt;&gt;""),VLOOKUP(J2730,ConversionTable!I$4:K$7,3),"")</f>
        <v/>
      </c>
      <c r="M2730" s="66" t="str">
        <f>IF(A2730&lt;&gt;"",(Input!AE2730*ScoringModel!$B$11+Input!AF2730*ScoringModel!$B$21+Input!AG2730*ScoringModel!$B$31)*0.01,"")</f>
        <v/>
      </c>
      <c r="N2730" s="66" t="str">
        <f>IF(A2730&lt;&gt;"",(Input!J2730*ScoringModel!$B$4+Input!K2730*ScoringModel!$B$5+Input!L2730*ScoringModel!$B$6+Input!M2730*ScoringModel!$B$7+Input!N2730*ScoringModel!$B$8+Input!O2730*ScoringModel!$B$9+Input!P2730*ScoringModel!$B$10)*0.01,"")</f>
        <v/>
      </c>
      <c r="O2730" s="66" t="str">
        <f>IF(A2730&lt;&gt;"",(Input!Q2730*ScoringModel!$B$14+Input!R2730*ScoringModel!$B$15+Input!S2730*ScoringModel!$B$16+Input!T2730*ScoringModel!$B$17+Input!U2730*ScoringModel!$B$18+Input!V2730*ScoringModel!$B$19+Input!W2730*ScoringModel!$B$20)*0.01,"")</f>
        <v/>
      </c>
      <c r="P2730" s="66" t="str">
        <f>IF(A2730&lt;&gt;"",(Input!X2730*ScoringModel!$B$24+Input!Y2730*ScoringModel!$B$25+Input!Z2730*ScoringModel!$B$26+Input!AA2730*ScoringModel!$B$27+Input!AB2730*ScoringModel!$B$28+Input!AC2730*ScoringModel!$B$29+Input!AD2730*ScoringModel!$B$30)*0.01,"")</f>
        <v/>
      </c>
    </row>
    <row r="2731" spans="1:16" x14ac:dyDescent="0.25">
      <c r="A2731" s="154" t="str">
        <f>IF(Input!A2731&lt;&gt;"",Input!A2731,"")</f>
        <v/>
      </c>
      <c r="B2731" s="154" t="str">
        <f>IF(Input!D2731&lt;&gt;"",CONCATENATE(Input!D2731,", ",Input!C2731),"")</f>
        <v/>
      </c>
      <c r="C2731" s="154" t="str">
        <f>IF(Input!E2731&lt;&gt;"",Input!E2731,"")</f>
        <v/>
      </c>
      <c r="D2731" s="155" t="str">
        <f>IF(Input!F2731&lt;&gt;"",Input!F2731,"")</f>
        <v/>
      </c>
      <c r="E2731" s="154" t="str">
        <f>IF(Input!I2731&lt;&gt;"",CONCATENATE(Input!I2731,", ",LEFT(Input!H2731,1)),"")</f>
        <v/>
      </c>
      <c r="F2731" s="156"/>
      <c r="G2731" s="157" t="str">
        <f t="shared" si="42"/>
        <v/>
      </c>
      <c r="H2731" s="154" t="str">
        <f>IF(A2731&lt;&gt;"",VLOOKUP(G2731,ScoreRanges!$C$4:$E$8,3),"")</f>
        <v/>
      </c>
      <c r="I2731" s="156"/>
      <c r="J2731" s="129" t="str">
        <f>IF(AND(ConversionTable!$F$2&lt;&gt;"",A2731&lt;&gt;""),VLOOKUP(G2731,ConversionTable!B$2:D$402,3),"")</f>
        <v/>
      </c>
      <c r="K2731" s="66" t="str">
        <f>IF(AND(ConversionTable!$F$2&lt;&gt;"",A2731&lt;&gt;""),VLOOKUP(J2731,ConversionTable!I$4:K$7,3),"")</f>
        <v/>
      </c>
      <c r="M2731" s="66" t="str">
        <f>IF(A2731&lt;&gt;"",(Input!AE2731*ScoringModel!$B$11+Input!AF2731*ScoringModel!$B$21+Input!AG2731*ScoringModel!$B$31)*0.01,"")</f>
        <v/>
      </c>
      <c r="N2731" s="66" t="str">
        <f>IF(A2731&lt;&gt;"",(Input!J2731*ScoringModel!$B$4+Input!K2731*ScoringModel!$B$5+Input!L2731*ScoringModel!$B$6+Input!M2731*ScoringModel!$B$7+Input!N2731*ScoringModel!$B$8+Input!O2731*ScoringModel!$B$9+Input!P2731*ScoringModel!$B$10)*0.01,"")</f>
        <v/>
      </c>
      <c r="O2731" s="66" t="str">
        <f>IF(A2731&lt;&gt;"",(Input!Q2731*ScoringModel!$B$14+Input!R2731*ScoringModel!$B$15+Input!S2731*ScoringModel!$B$16+Input!T2731*ScoringModel!$B$17+Input!U2731*ScoringModel!$B$18+Input!V2731*ScoringModel!$B$19+Input!W2731*ScoringModel!$B$20)*0.01,"")</f>
        <v/>
      </c>
      <c r="P2731" s="66" t="str">
        <f>IF(A2731&lt;&gt;"",(Input!X2731*ScoringModel!$B$24+Input!Y2731*ScoringModel!$B$25+Input!Z2731*ScoringModel!$B$26+Input!AA2731*ScoringModel!$B$27+Input!AB2731*ScoringModel!$B$28+Input!AC2731*ScoringModel!$B$29+Input!AD2731*ScoringModel!$B$30)*0.01,"")</f>
        <v/>
      </c>
    </row>
    <row r="2732" spans="1:16" x14ac:dyDescent="0.25">
      <c r="A2732" s="154" t="str">
        <f>IF(Input!A2732&lt;&gt;"",Input!A2732,"")</f>
        <v/>
      </c>
      <c r="B2732" s="154" t="str">
        <f>IF(Input!D2732&lt;&gt;"",CONCATENATE(Input!D2732,", ",Input!C2732),"")</f>
        <v/>
      </c>
      <c r="C2732" s="154" t="str">
        <f>IF(Input!E2732&lt;&gt;"",Input!E2732,"")</f>
        <v/>
      </c>
      <c r="D2732" s="155" t="str">
        <f>IF(Input!F2732&lt;&gt;"",Input!F2732,"")</f>
        <v/>
      </c>
      <c r="E2732" s="154" t="str">
        <f>IF(Input!I2732&lt;&gt;"",CONCATENATE(Input!I2732,", ",LEFT(Input!H2732,1)),"")</f>
        <v/>
      </c>
      <c r="F2732" s="156"/>
      <c r="G2732" s="157" t="str">
        <f t="shared" si="42"/>
        <v/>
      </c>
      <c r="H2732" s="154" t="str">
        <f>IF(A2732&lt;&gt;"",VLOOKUP(G2732,ScoreRanges!$C$4:$E$8,3),"")</f>
        <v/>
      </c>
      <c r="I2732" s="156"/>
      <c r="J2732" s="129" t="str">
        <f>IF(AND(ConversionTable!$F$2&lt;&gt;"",A2732&lt;&gt;""),VLOOKUP(G2732,ConversionTable!B$2:D$402,3),"")</f>
        <v/>
      </c>
      <c r="K2732" s="66" t="str">
        <f>IF(AND(ConversionTable!$F$2&lt;&gt;"",A2732&lt;&gt;""),VLOOKUP(J2732,ConversionTable!I$4:K$7,3),"")</f>
        <v/>
      </c>
      <c r="M2732" s="66" t="str">
        <f>IF(A2732&lt;&gt;"",(Input!AE2732*ScoringModel!$B$11+Input!AF2732*ScoringModel!$B$21+Input!AG2732*ScoringModel!$B$31)*0.01,"")</f>
        <v/>
      </c>
      <c r="N2732" s="66" t="str">
        <f>IF(A2732&lt;&gt;"",(Input!J2732*ScoringModel!$B$4+Input!K2732*ScoringModel!$B$5+Input!L2732*ScoringModel!$B$6+Input!M2732*ScoringModel!$B$7+Input!N2732*ScoringModel!$B$8+Input!O2732*ScoringModel!$B$9+Input!P2732*ScoringModel!$B$10)*0.01,"")</f>
        <v/>
      </c>
      <c r="O2732" s="66" t="str">
        <f>IF(A2732&lt;&gt;"",(Input!Q2732*ScoringModel!$B$14+Input!R2732*ScoringModel!$B$15+Input!S2732*ScoringModel!$B$16+Input!T2732*ScoringModel!$B$17+Input!U2732*ScoringModel!$B$18+Input!V2732*ScoringModel!$B$19+Input!W2732*ScoringModel!$B$20)*0.01,"")</f>
        <v/>
      </c>
      <c r="P2732" s="66" t="str">
        <f>IF(A2732&lt;&gt;"",(Input!X2732*ScoringModel!$B$24+Input!Y2732*ScoringModel!$B$25+Input!Z2732*ScoringModel!$B$26+Input!AA2732*ScoringModel!$B$27+Input!AB2732*ScoringModel!$B$28+Input!AC2732*ScoringModel!$B$29+Input!AD2732*ScoringModel!$B$30)*0.01,"")</f>
        <v/>
      </c>
    </row>
    <row r="2733" spans="1:16" x14ac:dyDescent="0.25">
      <c r="A2733" s="154" t="str">
        <f>IF(Input!A2733&lt;&gt;"",Input!A2733,"")</f>
        <v/>
      </c>
      <c r="B2733" s="154" t="str">
        <f>IF(Input!D2733&lt;&gt;"",CONCATENATE(Input!D2733,", ",Input!C2733),"")</f>
        <v/>
      </c>
      <c r="C2733" s="154" t="str">
        <f>IF(Input!E2733&lt;&gt;"",Input!E2733,"")</f>
        <v/>
      </c>
      <c r="D2733" s="155" t="str">
        <f>IF(Input!F2733&lt;&gt;"",Input!F2733,"")</f>
        <v/>
      </c>
      <c r="E2733" s="154" t="str">
        <f>IF(Input!I2733&lt;&gt;"",CONCATENATE(Input!I2733,", ",LEFT(Input!H2733,1)),"")</f>
        <v/>
      </c>
      <c r="F2733" s="156"/>
      <c r="G2733" s="157" t="str">
        <f t="shared" si="42"/>
        <v/>
      </c>
      <c r="H2733" s="154" t="str">
        <f>IF(A2733&lt;&gt;"",VLOOKUP(G2733,ScoreRanges!$C$4:$E$8,3),"")</f>
        <v/>
      </c>
      <c r="I2733" s="156"/>
      <c r="J2733" s="129" t="str">
        <f>IF(AND(ConversionTable!$F$2&lt;&gt;"",A2733&lt;&gt;""),VLOOKUP(G2733,ConversionTable!B$2:D$402,3),"")</f>
        <v/>
      </c>
      <c r="K2733" s="66" t="str">
        <f>IF(AND(ConversionTable!$F$2&lt;&gt;"",A2733&lt;&gt;""),VLOOKUP(J2733,ConversionTable!I$4:K$7,3),"")</f>
        <v/>
      </c>
      <c r="M2733" s="66" t="str">
        <f>IF(A2733&lt;&gt;"",(Input!AE2733*ScoringModel!$B$11+Input!AF2733*ScoringModel!$B$21+Input!AG2733*ScoringModel!$B$31)*0.01,"")</f>
        <v/>
      </c>
      <c r="N2733" s="66" t="str">
        <f>IF(A2733&lt;&gt;"",(Input!J2733*ScoringModel!$B$4+Input!K2733*ScoringModel!$B$5+Input!L2733*ScoringModel!$B$6+Input!M2733*ScoringModel!$B$7+Input!N2733*ScoringModel!$B$8+Input!O2733*ScoringModel!$B$9+Input!P2733*ScoringModel!$B$10)*0.01,"")</f>
        <v/>
      </c>
      <c r="O2733" s="66" t="str">
        <f>IF(A2733&lt;&gt;"",(Input!Q2733*ScoringModel!$B$14+Input!R2733*ScoringModel!$B$15+Input!S2733*ScoringModel!$B$16+Input!T2733*ScoringModel!$B$17+Input!U2733*ScoringModel!$B$18+Input!V2733*ScoringModel!$B$19+Input!W2733*ScoringModel!$B$20)*0.01,"")</f>
        <v/>
      </c>
      <c r="P2733" s="66" t="str">
        <f>IF(A2733&lt;&gt;"",(Input!X2733*ScoringModel!$B$24+Input!Y2733*ScoringModel!$B$25+Input!Z2733*ScoringModel!$B$26+Input!AA2733*ScoringModel!$B$27+Input!AB2733*ScoringModel!$B$28+Input!AC2733*ScoringModel!$B$29+Input!AD2733*ScoringModel!$B$30)*0.01,"")</f>
        <v/>
      </c>
    </row>
    <row r="2734" spans="1:16" x14ac:dyDescent="0.25">
      <c r="A2734" s="154" t="str">
        <f>IF(Input!A2734&lt;&gt;"",Input!A2734,"")</f>
        <v/>
      </c>
      <c r="B2734" s="154" t="str">
        <f>IF(Input!D2734&lt;&gt;"",CONCATENATE(Input!D2734,", ",Input!C2734),"")</f>
        <v/>
      </c>
      <c r="C2734" s="154" t="str">
        <f>IF(Input!E2734&lt;&gt;"",Input!E2734,"")</f>
        <v/>
      </c>
      <c r="D2734" s="155" t="str">
        <f>IF(Input!F2734&lt;&gt;"",Input!F2734,"")</f>
        <v/>
      </c>
      <c r="E2734" s="154" t="str">
        <f>IF(Input!I2734&lt;&gt;"",CONCATENATE(Input!I2734,", ",LEFT(Input!H2734,1)),"")</f>
        <v/>
      </c>
      <c r="F2734" s="156"/>
      <c r="G2734" s="157" t="str">
        <f t="shared" si="42"/>
        <v/>
      </c>
      <c r="H2734" s="154" t="str">
        <f>IF(A2734&lt;&gt;"",VLOOKUP(G2734,ScoreRanges!$C$4:$E$8,3),"")</f>
        <v/>
      </c>
      <c r="I2734" s="156"/>
      <c r="J2734" s="129" t="str">
        <f>IF(AND(ConversionTable!$F$2&lt;&gt;"",A2734&lt;&gt;""),VLOOKUP(G2734,ConversionTable!B$2:D$402,3),"")</f>
        <v/>
      </c>
      <c r="K2734" s="66" t="str">
        <f>IF(AND(ConversionTable!$F$2&lt;&gt;"",A2734&lt;&gt;""),VLOOKUP(J2734,ConversionTable!I$4:K$7,3),"")</f>
        <v/>
      </c>
      <c r="M2734" s="66" t="str">
        <f>IF(A2734&lt;&gt;"",(Input!AE2734*ScoringModel!$B$11+Input!AF2734*ScoringModel!$B$21+Input!AG2734*ScoringModel!$B$31)*0.01,"")</f>
        <v/>
      </c>
      <c r="N2734" s="66" t="str">
        <f>IF(A2734&lt;&gt;"",(Input!J2734*ScoringModel!$B$4+Input!K2734*ScoringModel!$B$5+Input!L2734*ScoringModel!$B$6+Input!M2734*ScoringModel!$B$7+Input!N2734*ScoringModel!$B$8+Input!O2734*ScoringModel!$B$9+Input!P2734*ScoringModel!$B$10)*0.01,"")</f>
        <v/>
      </c>
      <c r="O2734" s="66" t="str">
        <f>IF(A2734&lt;&gt;"",(Input!Q2734*ScoringModel!$B$14+Input!R2734*ScoringModel!$B$15+Input!S2734*ScoringModel!$B$16+Input!T2734*ScoringModel!$B$17+Input!U2734*ScoringModel!$B$18+Input!V2734*ScoringModel!$B$19+Input!W2734*ScoringModel!$B$20)*0.01,"")</f>
        <v/>
      </c>
      <c r="P2734" s="66" t="str">
        <f>IF(A2734&lt;&gt;"",(Input!X2734*ScoringModel!$B$24+Input!Y2734*ScoringModel!$B$25+Input!Z2734*ScoringModel!$B$26+Input!AA2734*ScoringModel!$B$27+Input!AB2734*ScoringModel!$B$28+Input!AC2734*ScoringModel!$B$29+Input!AD2734*ScoringModel!$B$30)*0.01,"")</f>
        <v/>
      </c>
    </row>
    <row r="2735" spans="1:16" x14ac:dyDescent="0.25">
      <c r="A2735" s="154" t="str">
        <f>IF(Input!A2735&lt;&gt;"",Input!A2735,"")</f>
        <v/>
      </c>
      <c r="B2735" s="154" t="str">
        <f>IF(Input!D2735&lt;&gt;"",CONCATENATE(Input!D2735,", ",Input!C2735),"")</f>
        <v/>
      </c>
      <c r="C2735" s="154" t="str">
        <f>IF(Input!E2735&lt;&gt;"",Input!E2735,"")</f>
        <v/>
      </c>
      <c r="D2735" s="155" t="str">
        <f>IF(Input!F2735&lt;&gt;"",Input!F2735,"")</f>
        <v/>
      </c>
      <c r="E2735" s="154" t="str">
        <f>IF(Input!I2735&lt;&gt;"",CONCATENATE(Input!I2735,", ",LEFT(Input!H2735,1)),"")</f>
        <v/>
      </c>
      <c r="F2735" s="156"/>
      <c r="G2735" s="157" t="str">
        <f t="shared" si="42"/>
        <v/>
      </c>
      <c r="H2735" s="154" t="str">
        <f>IF(A2735&lt;&gt;"",VLOOKUP(G2735,ScoreRanges!$C$4:$E$8,3),"")</f>
        <v/>
      </c>
      <c r="I2735" s="156"/>
      <c r="J2735" s="129" t="str">
        <f>IF(AND(ConversionTable!$F$2&lt;&gt;"",A2735&lt;&gt;""),VLOOKUP(G2735,ConversionTable!B$2:D$402,3),"")</f>
        <v/>
      </c>
      <c r="K2735" s="66" t="str">
        <f>IF(AND(ConversionTable!$F$2&lt;&gt;"",A2735&lt;&gt;""),VLOOKUP(J2735,ConversionTable!I$4:K$7,3),"")</f>
        <v/>
      </c>
      <c r="M2735" s="66" t="str">
        <f>IF(A2735&lt;&gt;"",(Input!AE2735*ScoringModel!$B$11+Input!AF2735*ScoringModel!$B$21+Input!AG2735*ScoringModel!$B$31)*0.01,"")</f>
        <v/>
      </c>
      <c r="N2735" s="66" t="str">
        <f>IF(A2735&lt;&gt;"",(Input!J2735*ScoringModel!$B$4+Input!K2735*ScoringModel!$B$5+Input!L2735*ScoringModel!$B$6+Input!M2735*ScoringModel!$B$7+Input!N2735*ScoringModel!$B$8+Input!O2735*ScoringModel!$B$9+Input!P2735*ScoringModel!$B$10)*0.01,"")</f>
        <v/>
      </c>
      <c r="O2735" s="66" t="str">
        <f>IF(A2735&lt;&gt;"",(Input!Q2735*ScoringModel!$B$14+Input!R2735*ScoringModel!$B$15+Input!S2735*ScoringModel!$B$16+Input!T2735*ScoringModel!$B$17+Input!U2735*ScoringModel!$B$18+Input!V2735*ScoringModel!$B$19+Input!W2735*ScoringModel!$B$20)*0.01,"")</f>
        <v/>
      </c>
      <c r="P2735" s="66" t="str">
        <f>IF(A2735&lt;&gt;"",(Input!X2735*ScoringModel!$B$24+Input!Y2735*ScoringModel!$B$25+Input!Z2735*ScoringModel!$B$26+Input!AA2735*ScoringModel!$B$27+Input!AB2735*ScoringModel!$B$28+Input!AC2735*ScoringModel!$B$29+Input!AD2735*ScoringModel!$B$30)*0.01,"")</f>
        <v/>
      </c>
    </row>
    <row r="2736" spans="1:16" x14ac:dyDescent="0.25">
      <c r="A2736" s="154" t="str">
        <f>IF(Input!A2736&lt;&gt;"",Input!A2736,"")</f>
        <v/>
      </c>
      <c r="B2736" s="154" t="str">
        <f>IF(Input!D2736&lt;&gt;"",CONCATENATE(Input!D2736,", ",Input!C2736),"")</f>
        <v/>
      </c>
      <c r="C2736" s="154" t="str">
        <f>IF(Input!E2736&lt;&gt;"",Input!E2736,"")</f>
        <v/>
      </c>
      <c r="D2736" s="155" t="str">
        <f>IF(Input!F2736&lt;&gt;"",Input!F2736,"")</f>
        <v/>
      </c>
      <c r="E2736" s="154" t="str">
        <f>IF(Input!I2736&lt;&gt;"",CONCATENATE(Input!I2736,", ",LEFT(Input!H2736,1)),"")</f>
        <v/>
      </c>
      <c r="F2736" s="156"/>
      <c r="G2736" s="157" t="str">
        <f t="shared" si="42"/>
        <v/>
      </c>
      <c r="H2736" s="154" t="str">
        <f>IF(A2736&lt;&gt;"",VLOOKUP(G2736,ScoreRanges!$C$4:$E$8,3),"")</f>
        <v/>
      </c>
      <c r="I2736" s="156"/>
      <c r="J2736" s="129" t="str">
        <f>IF(AND(ConversionTable!$F$2&lt;&gt;"",A2736&lt;&gt;""),VLOOKUP(G2736,ConversionTable!B$2:D$402,3),"")</f>
        <v/>
      </c>
      <c r="K2736" s="66" t="str">
        <f>IF(AND(ConversionTable!$F$2&lt;&gt;"",A2736&lt;&gt;""),VLOOKUP(J2736,ConversionTable!I$4:K$7,3),"")</f>
        <v/>
      </c>
      <c r="M2736" s="66" t="str">
        <f>IF(A2736&lt;&gt;"",(Input!AE2736*ScoringModel!$B$11+Input!AF2736*ScoringModel!$B$21+Input!AG2736*ScoringModel!$B$31)*0.01,"")</f>
        <v/>
      </c>
      <c r="N2736" s="66" t="str">
        <f>IF(A2736&lt;&gt;"",(Input!J2736*ScoringModel!$B$4+Input!K2736*ScoringModel!$B$5+Input!L2736*ScoringModel!$B$6+Input!M2736*ScoringModel!$B$7+Input!N2736*ScoringModel!$B$8+Input!O2736*ScoringModel!$B$9+Input!P2736*ScoringModel!$B$10)*0.01,"")</f>
        <v/>
      </c>
      <c r="O2736" s="66" t="str">
        <f>IF(A2736&lt;&gt;"",(Input!Q2736*ScoringModel!$B$14+Input!R2736*ScoringModel!$B$15+Input!S2736*ScoringModel!$B$16+Input!T2736*ScoringModel!$B$17+Input!U2736*ScoringModel!$B$18+Input!V2736*ScoringModel!$B$19+Input!W2736*ScoringModel!$B$20)*0.01,"")</f>
        <v/>
      </c>
      <c r="P2736" s="66" t="str">
        <f>IF(A2736&lt;&gt;"",(Input!X2736*ScoringModel!$B$24+Input!Y2736*ScoringModel!$B$25+Input!Z2736*ScoringModel!$B$26+Input!AA2736*ScoringModel!$B$27+Input!AB2736*ScoringModel!$B$28+Input!AC2736*ScoringModel!$B$29+Input!AD2736*ScoringModel!$B$30)*0.01,"")</f>
        <v/>
      </c>
    </row>
    <row r="2737" spans="1:16" x14ac:dyDescent="0.25">
      <c r="A2737" s="154" t="str">
        <f>IF(Input!A2737&lt;&gt;"",Input!A2737,"")</f>
        <v/>
      </c>
      <c r="B2737" s="154" t="str">
        <f>IF(Input!D2737&lt;&gt;"",CONCATENATE(Input!D2737,", ",Input!C2737),"")</f>
        <v/>
      </c>
      <c r="C2737" s="154" t="str">
        <f>IF(Input!E2737&lt;&gt;"",Input!E2737,"")</f>
        <v/>
      </c>
      <c r="D2737" s="155" t="str">
        <f>IF(Input!F2737&lt;&gt;"",Input!F2737,"")</f>
        <v/>
      </c>
      <c r="E2737" s="154" t="str">
        <f>IF(Input!I2737&lt;&gt;"",CONCATENATE(Input!I2737,", ",LEFT(Input!H2737,1)),"")</f>
        <v/>
      </c>
      <c r="F2737" s="156"/>
      <c r="G2737" s="157" t="str">
        <f t="shared" si="42"/>
        <v/>
      </c>
      <c r="H2737" s="154" t="str">
        <f>IF(A2737&lt;&gt;"",VLOOKUP(G2737,ScoreRanges!$C$4:$E$8,3),"")</f>
        <v/>
      </c>
      <c r="I2737" s="156"/>
      <c r="J2737" s="129" t="str">
        <f>IF(AND(ConversionTable!$F$2&lt;&gt;"",A2737&lt;&gt;""),VLOOKUP(G2737,ConversionTable!B$2:D$402,3),"")</f>
        <v/>
      </c>
      <c r="K2737" s="66" t="str">
        <f>IF(AND(ConversionTable!$F$2&lt;&gt;"",A2737&lt;&gt;""),VLOOKUP(J2737,ConversionTable!I$4:K$7,3),"")</f>
        <v/>
      </c>
      <c r="M2737" s="66" t="str">
        <f>IF(A2737&lt;&gt;"",(Input!AE2737*ScoringModel!$B$11+Input!AF2737*ScoringModel!$B$21+Input!AG2737*ScoringModel!$B$31)*0.01,"")</f>
        <v/>
      </c>
      <c r="N2737" s="66" t="str">
        <f>IF(A2737&lt;&gt;"",(Input!J2737*ScoringModel!$B$4+Input!K2737*ScoringModel!$B$5+Input!L2737*ScoringModel!$B$6+Input!M2737*ScoringModel!$B$7+Input!N2737*ScoringModel!$B$8+Input!O2737*ScoringModel!$B$9+Input!P2737*ScoringModel!$B$10)*0.01,"")</f>
        <v/>
      </c>
      <c r="O2737" s="66" t="str">
        <f>IF(A2737&lt;&gt;"",(Input!Q2737*ScoringModel!$B$14+Input!R2737*ScoringModel!$B$15+Input!S2737*ScoringModel!$B$16+Input!T2737*ScoringModel!$B$17+Input!U2737*ScoringModel!$B$18+Input!V2737*ScoringModel!$B$19+Input!W2737*ScoringModel!$B$20)*0.01,"")</f>
        <v/>
      </c>
      <c r="P2737" s="66" t="str">
        <f>IF(A2737&lt;&gt;"",(Input!X2737*ScoringModel!$B$24+Input!Y2737*ScoringModel!$B$25+Input!Z2737*ScoringModel!$B$26+Input!AA2737*ScoringModel!$B$27+Input!AB2737*ScoringModel!$B$28+Input!AC2737*ScoringModel!$B$29+Input!AD2737*ScoringModel!$B$30)*0.01,"")</f>
        <v/>
      </c>
    </row>
    <row r="2738" spans="1:16" x14ac:dyDescent="0.25">
      <c r="A2738" s="154" t="str">
        <f>IF(Input!A2738&lt;&gt;"",Input!A2738,"")</f>
        <v/>
      </c>
      <c r="B2738" s="154" t="str">
        <f>IF(Input!D2738&lt;&gt;"",CONCATENATE(Input!D2738,", ",Input!C2738),"")</f>
        <v/>
      </c>
      <c r="C2738" s="154" t="str">
        <f>IF(Input!E2738&lt;&gt;"",Input!E2738,"")</f>
        <v/>
      </c>
      <c r="D2738" s="155" t="str">
        <f>IF(Input!F2738&lt;&gt;"",Input!F2738,"")</f>
        <v/>
      </c>
      <c r="E2738" s="154" t="str">
        <f>IF(Input!I2738&lt;&gt;"",CONCATENATE(Input!I2738,", ",LEFT(Input!H2738,1)),"")</f>
        <v/>
      </c>
      <c r="F2738" s="156"/>
      <c r="G2738" s="157" t="str">
        <f t="shared" si="42"/>
        <v/>
      </c>
      <c r="H2738" s="154" t="str">
        <f>IF(A2738&lt;&gt;"",VLOOKUP(G2738,ScoreRanges!$C$4:$E$8,3),"")</f>
        <v/>
      </c>
      <c r="I2738" s="156"/>
      <c r="J2738" s="129" t="str">
        <f>IF(AND(ConversionTable!$F$2&lt;&gt;"",A2738&lt;&gt;""),VLOOKUP(G2738,ConversionTable!B$2:D$402,3),"")</f>
        <v/>
      </c>
      <c r="K2738" s="66" t="str">
        <f>IF(AND(ConversionTable!$F$2&lt;&gt;"",A2738&lt;&gt;""),VLOOKUP(J2738,ConversionTable!I$4:K$7,3),"")</f>
        <v/>
      </c>
      <c r="M2738" s="66" t="str">
        <f>IF(A2738&lt;&gt;"",(Input!AE2738*ScoringModel!$B$11+Input!AF2738*ScoringModel!$B$21+Input!AG2738*ScoringModel!$B$31)*0.01,"")</f>
        <v/>
      </c>
      <c r="N2738" s="66" t="str">
        <f>IF(A2738&lt;&gt;"",(Input!J2738*ScoringModel!$B$4+Input!K2738*ScoringModel!$B$5+Input!L2738*ScoringModel!$B$6+Input!M2738*ScoringModel!$B$7+Input!N2738*ScoringModel!$B$8+Input!O2738*ScoringModel!$B$9+Input!P2738*ScoringModel!$B$10)*0.01,"")</f>
        <v/>
      </c>
      <c r="O2738" s="66" t="str">
        <f>IF(A2738&lt;&gt;"",(Input!Q2738*ScoringModel!$B$14+Input!R2738*ScoringModel!$B$15+Input!S2738*ScoringModel!$B$16+Input!T2738*ScoringModel!$B$17+Input!U2738*ScoringModel!$B$18+Input!V2738*ScoringModel!$B$19+Input!W2738*ScoringModel!$B$20)*0.01,"")</f>
        <v/>
      </c>
      <c r="P2738" s="66" t="str">
        <f>IF(A2738&lt;&gt;"",(Input!X2738*ScoringModel!$B$24+Input!Y2738*ScoringModel!$B$25+Input!Z2738*ScoringModel!$B$26+Input!AA2738*ScoringModel!$B$27+Input!AB2738*ScoringModel!$B$28+Input!AC2738*ScoringModel!$B$29+Input!AD2738*ScoringModel!$B$30)*0.01,"")</f>
        <v/>
      </c>
    </row>
    <row r="2739" spans="1:16" x14ac:dyDescent="0.25">
      <c r="A2739" s="154" t="str">
        <f>IF(Input!A2739&lt;&gt;"",Input!A2739,"")</f>
        <v/>
      </c>
      <c r="B2739" s="154" t="str">
        <f>IF(Input!D2739&lt;&gt;"",CONCATENATE(Input!D2739,", ",Input!C2739),"")</f>
        <v/>
      </c>
      <c r="C2739" s="154" t="str">
        <f>IF(Input!E2739&lt;&gt;"",Input!E2739,"")</f>
        <v/>
      </c>
      <c r="D2739" s="155" t="str">
        <f>IF(Input!F2739&lt;&gt;"",Input!F2739,"")</f>
        <v/>
      </c>
      <c r="E2739" s="154" t="str">
        <f>IF(Input!I2739&lt;&gt;"",CONCATENATE(Input!I2739,", ",LEFT(Input!H2739,1)),"")</f>
        <v/>
      </c>
      <c r="F2739" s="156"/>
      <c r="G2739" s="157" t="str">
        <f t="shared" si="42"/>
        <v/>
      </c>
      <c r="H2739" s="154" t="str">
        <f>IF(A2739&lt;&gt;"",VLOOKUP(G2739,ScoreRanges!$C$4:$E$8,3),"")</f>
        <v/>
      </c>
      <c r="I2739" s="156"/>
      <c r="J2739" s="129" t="str">
        <f>IF(AND(ConversionTable!$F$2&lt;&gt;"",A2739&lt;&gt;""),VLOOKUP(G2739,ConversionTable!B$2:D$402,3),"")</f>
        <v/>
      </c>
      <c r="K2739" s="66" t="str">
        <f>IF(AND(ConversionTable!$F$2&lt;&gt;"",A2739&lt;&gt;""),VLOOKUP(J2739,ConversionTable!I$4:K$7,3),"")</f>
        <v/>
      </c>
      <c r="M2739" s="66" t="str">
        <f>IF(A2739&lt;&gt;"",(Input!AE2739*ScoringModel!$B$11+Input!AF2739*ScoringModel!$B$21+Input!AG2739*ScoringModel!$B$31)*0.01,"")</f>
        <v/>
      </c>
      <c r="N2739" s="66" t="str">
        <f>IF(A2739&lt;&gt;"",(Input!J2739*ScoringModel!$B$4+Input!K2739*ScoringModel!$B$5+Input!L2739*ScoringModel!$B$6+Input!M2739*ScoringModel!$B$7+Input!N2739*ScoringModel!$B$8+Input!O2739*ScoringModel!$B$9+Input!P2739*ScoringModel!$B$10)*0.01,"")</f>
        <v/>
      </c>
      <c r="O2739" s="66" t="str">
        <f>IF(A2739&lt;&gt;"",(Input!Q2739*ScoringModel!$B$14+Input!R2739*ScoringModel!$B$15+Input!S2739*ScoringModel!$B$16+Input!T2739*ScoringModel!$B$17+Input!U2739*ScoringModel!$B$18+Input!V2739*ScoringModel!$B$19+Input!W2739*ScoringModel!$B$20)*0.01,"")</f>
        <v/>
      </c>
      <c r="P2739" s="66" t="str">
        <f>IF(A2739&lt;&gt;"",(Input!X2739*ScoringModel!$B$24+Input!Y2739*ScoringModel!$B$25+Input!Z2739*ScoringModel!$B$26+Input!AA2739*ScoringModel!$B$27+Input!AB2739*ScoringModel!$B$28+Input!AC2739*ScoringModel!$B$29+Input!AD2739*ScoringModel!$B$30)*0.01,"")</f>
        <v/>
      </c>
    </row>
    <row r="2740" spans="1:16" x14ac:dyDescent="0.25">
      <c r="A2740" s="154" t="str">
        <f>IF(Input!A2740&lt;&gt;"",Input!A2740,"")</f>
        <v/>
      </c>
      <c r="B2740" s="154" t="str">
        <f>IF(Input!D2740&lt;&gt;"",CONCATENATE(Input!D2740,", ",Input!C2740),"")</f>
        <v/>
      </c>
      <c r="C2740" s="154" t="str">
        <f>IF(Input!E2740&lt;&gt;"",Input!E2740,"")</f>
        <v/>
      </c>
      <c r="D2740" s="155" t="str">
        <f>IF(Input!F2740&lt;&gt;"",Input!F2740,"")</f>
        <v/>
      </c>
      <c r="E2740" s="154" t="str">
        <f>IF(Input!I2740&lt;&gt;"",CONCATENATE(Input!I2740,", ",LEFT(Input!H2740,1)),"")</f>
        <v/>
      </c>
      <c r="F2740" s="156"/>
      <c r="G2740" s="157" t="str">
        <f t="shared" si="42"/>
        <v/>
      </c>
      <c r="H2740" s="154" t="str">
        <f>IF(A2740&lt;&gt;"",VLOOKUP(G2740,ScoreRanges!$C$4:$E$8,3),"")</f>
        <v/>
      </c>
      <c r="I2740" s="156"/>
      <c r="J2740" s="129" t="str">
        <f>IF(AND(ConversionTable!$F$2&lt;&gt;"",A2740&lt;&gt;""),VLOOKUP(G2740,ConversionTable!B$2:D$402,3),"")</f>
        <v/>
      </c>
      <c r="K2740" s="66" t="str">
        <f>IF(AND(ConversionTable!$F$2&lt;&gt;"",A2740&lt;&gt;""),VLOOKUP(J2740,ConversionTable!I$4:K$7,3),"")</f>
        <v/>
      </c>
      <c r="M2740" s="66" t="str">
        <f>IF(A2740&lt;&gt;"",(Input!AE2740*ScoringModel!$B$11+Input!AF2740*ScoringModel!$B$21+Input!AG2740*ScoringModel!$B$31)*0.01,"")</f>
        <v/>
      </c>
      <c r="N2740" s="66" t="str">
        <f>IF(A2740&lt;&gt;"",(Input!J2740*ScoringModel!$B$4+Input!K2740*ScoringModel!$B$5+Input!L2740*ScoringModel!$B$6+Input!M2740*ScoringModel!$B$7+Input!N2740*ScoringModel!$B$8+Input!O2740*ScoringModel!$B$9+Input!P2740*ScoringModel!$B$10)*0.01,"")</f>
        <v/>
      </c>
      <c r="O2740" s="66" t="str">
        <f>IF(A2740&lt;&gt;"",(Input!Q2740*ScoringModel!$B$14+Input!R2740*ScoringModel!$B$15+Input!S2740*ScoringModel!$B$16+Input!T2740*ScoringModel!$B$17+Input!U2740*ScoringModel!$B$18+Input!V2740*ScoringModel!$B$19+Input!W2740*ScoringModel!$B$20)*0.01,"")</f>
        <v/>
      </c>
      <c r="P2740" s="66" t="str">
        <f>IF(A2740&lt;&gt;"",(Input!X2740*ScoringModel!$B$24+Input!Y2740*ScoringModel!$B$25+Input!Z2740*ScoringModel!$B$26+Input!AA2740*ScoringModel!$B$27+Input!AB2740*ScoringModel!$B$28+Input!AC2740*ScoringModel!$B$29+Input!AD2740*ScoringModel!$B$30)*0.01,"")</f>
        <v/>
      </c>
    </row>
    <row r="2741" spans="1:16" x14ac:dyDescent="0.25">
      <c r="A2741" s="154" t="str">
        <f>IF(Input!A2741&lt;&gt;"",Input!A2741,"")</f>
        <v/>
      </c>
      <c r="B2741" s="154" t="str">
        <f>IF(Input!D2741&lt;&gt;"",CONCATENATE(Input!D2741,", ",Input!C2741),"")</f>
        <v/>
      </c>
      <c r="C2741" s="154" t="str">
        <f>IF(Input!E2741&lt;&gt;"",Input!E2741,"")</f>
        <v/>
      </c>
      <c r="D2741" s="155" t="str">
        <f>IF(Input!F2741&lt;&gt;"",Input!F2741,"")</f>
        <v/>
      </c>
      <c r="E2741" s="154" t="str">
        <f>IF(Input!I2741&lt;&gt;"",CONCATENATE(Input!I2741,", ",LEFT(Input!H2741,1)),"")</f>
        <v/>
      </c>
      <c r="F2741" s="156"/>
      <c r="G2741" s="157" t="str">
        <f t="shared" si="42"/>
        <v/>
      </c>
      <c r="H2741" s="154" t="str">
        <f>IF(A2741&lt;&gt;"",VLOOKUP(G2741,ScoreRanges!$C$4:$E$8,3),"")</f>
        <v/>
      </c>
      <c r="I2741" s="156"/>
      <c r="J2741" s="129" t="str">
        <f>IF(AND(ConversionTable!$F$2&lt;&gt;"",A2741&lt;&gt;""),VLOOKUP(G2741,ConversionTable!B$2:D$402,3),"")</f>
        <v/>
      </c>
      <c r="K2741" s="66" t="str">
        <f>IF(AND(ConversionTable!$F$2&lt;&gt;"",A2741&lt;&gt;""),VLOOKUP(J2741,ConversionTable!I$4:K$7,3),"")</f>
        <v/>
      </c>
      <c r="M2741" s="66" t="str">
        <f>IF(A2741&lt;&gt;"",(Input!AE2741*ScoringModel!$B$11+Input!AF2741*ScoringModel!$B$21+Input!AG2741*ScoringModel!$B$31)*0.01,"")</f>
        <v/>
      </c>
      <c r="N2741" s="66" t="str">
        <f>IF(A2741&lt;&gt;"",(Input!J2741*ScoringModel!$B$4+Input!K2741*ScoringModel!$B$5+Input!L2741*ScoringModel!$B$6+Input!M2741*ScoringModel!$B$7+Input!N2741*ScoringModel!$B$8+Input!O2741*ScoringModel!$B$9+Input!P2741*ScoringModel!$B$10)*0.01,"")</f>
        <v/>
      </c>
      <c r="O2741" s="66" t="str">
        <f>IF(A2741&lt;&gt;"",(Input!Q2741*ScoringModel!$B$14+Input!R2741*ScoringModel!$B$15+Input!S2741*ScoringModel!$B$16+Input!T2741*ScoringModel!$B$17+Input!U2741*ScoringModel!$B$18+Input!V2741*ScoringModel!$B$19+Input!W2741*ScoringModel!$B$20)*0.01,"")</f>
        <v/>
      </c>
      <c r="P2741" s="66" t="str">
        <f>IF(A2741&lt;&gt;"",(Input!X2741*ScoringModel!$B$24+Input!Y2741*ScoringModel!$B$25+Input!Z2741*ScoringModel!$B$26+Input!AA2741*ScoringModel!$B$27+Input!AB2741*ScoringModel!$B$28+Input!AC2741*ScoringModel!$B$29+Input!AD2741*ScoringModel!$B$30)*0.01,"")</f>
        <v/>
      </c>
    </row>
    <row r="2742" spans="1:16" x14ac:dyDescent="0.25">
      <c r="A2742" s="154" t="str">
        <f>IF(Input!A2742&lt;&gt;"",Input!A2742,"")</f>
        <v/>
      </c>
      <c r="B2742" s="154" t="str">
        <f>IF(Input!D2742&lt;&gt;"",CONCATENATE(Input!D2742,", ",Input!C2742),"")</f>
        <v/>
      </c>
      <c r="C2742" s="154" t="str">
        <f>IF(Input!E2742&lt;&gt;"",Input!E2742,"")</f>
        <v/>
      </c>
      <c r="D2742" s="155" t="str">
        <f>IF(Input!F2742&lt;&gt;"",Input!F2742,"")</f>
        <v/>
      </c>
      <c r="E2742" s="154" t="str">
        <f>IF(Input!I2742&lt;&gt;"",CONCATENATE(Input!I2742,", ",LEFT(Input!H2742,1)),"")</f>
        <v/>
      </c>
      <c r="F2742" s="156"/>
      <c r="G2742" s="157" t="str">
        <f t="shared" si="42"/>
        <v/>
      </c>
      <c r="H2742" s="154" t="str">
        <f>IF(A2742&lt;&gt;"",VLOOKUP(G2742,ScoreRanges!$C$4:$E$8,3),"")</f>
        <v/>
      </c>
      <c r="I2742" s="156"/>
      <c r="J2742" s="129" t="str">
        <f>IF(AND(ConversionTable!$F$2&lt;&gt;"",A2742&lt;&gt;""),VLOOKUP(G2742,ConversionTable!B$2:D$402,3),"")</f>
        <v/>
      </c>
      <c r="K2742" s="66" t="str">
        <f>IF(AND(ConversionTable!$F$2&lt;&gt;"",A2742&lt;&gt;""),VLOOKUP(J2742,ConversionTable!I$4:K$7,3),"")</f>
        <v/>
      </c>
      <c r="M2742" s="66" t="str">
        <f>IF(A2742&lt;&gt;"",(Input!AE2742*ScoringModel!$B$11+Input!AF2742*ScoringModel!$B$21+Input!AG2742*ScoringModel!$B$31)*0.01,"")</f>
        <v/>
      </c>
      <c r="N2742" s="66" t="str">
        <f>IF(A2742&lt;&gt;"",(Input!J2742*ScoringModel!$B$4+Input!K2742*ScoringModel!$B$5+Input!L2742*ScoringModel!$B$6+Input!M2742*ScoringModel!$B$7+Input!N2742*ScoringModel!$B$8+Input!O2742*ScoringModel!$B$9+Input!P2742*ScoringModel!$B$10)*0.01,"")</f>
        <v/>
      </c>
      <c r="O2742" s="66" t="str">
        <f>IF(A2742&lt;&gt;"",(Input!Q2742*ScoringModel!$B$14+Input!R2742*ScoringModel!$B$15+Input!S2742*ScoringModel!$B$16+Input!T2742*ScoringModel!$B$17+Input!U2742*ScoringModel!$B$18+Input!V2742*ScoringModel!$B$19+Input!W2742*ScoringModel!$B$20)*0.01,"")</f>
        <v/>
      </c>
      <c r="P2742" s="66" t="str">
        <f>IF(A2742&lt;&gt;"",(Input!X2742*ScoringModel!$B$24+Input!Y2742*ScoringModel!$B$25+Input!Z2742*ScoringModel!$B$26+Input!AA2742*ScoringModel!$B$27+Input!AB2742*ScoringModel!$B$28+Input!AC2742*ScoringModel!$B$29+Input!AD2742*ScoringModel!$B$30)*0.01,"")</f>
        <v/>
      </c>
    </row>
    <row r="2743" spans="1:16" x14ac:dyDescent="0.25">
      <c r="A2743" s="154" t="str">
        <f>IF(Input!A2743&lt;&gt;"",Input!A2743,"")</f>
        <v/>
      </c>
      <c r="B2743" s="154" t="str">
        <f>IF(Input!D2743&lt;&gt;"",CONCATENATE(Input!D2743,", ",Input!C2743),"")</f>
        <v/>
      </c>
      <c r="C2743" s="154" t="str">
        <f>IF(Input!E2743&lt;&gt;"",Input!E2743,"")</f>
        <v/>
      </c>
      <c r="D2743" s="155" t="str">
        <f>IF(Input!F2743&lt;&gt;"",Input!F2743,"")</f>
        <v/>
      </c>
      <c r="E2743" s="154" t="str">
        <f>IF(Input!I2743&lt;&gt;"",CONCATENATE(Input!I2743,", ",LEFT(Input!H2743,1)),"")</f>
        <v/>
      </c>
      <c r="F2743" s="156"/>
      <c r="G2743" s="157" t="str">
        <f t="shared" si="42"/>
        <v/>
      </c>
      <c r="H2743" s="154" t="str">
        <f>IF(A2743&lt;&gt;"",VLOOKUP(G2743,ScoreRanges!$C$4:$E$8,3),"")</f>
        <v/>
      </c>
      <c r="I2743" s="156"/>
      <c r="J2743" s="129" t="str">
        <f>IF(AND(ConversionTable!$F$2&lt;&gt;"",A2743&lt;&gt;""),VLOOKUP(G2743,ConversionTable!B$2:D$402,3),"")</f>
        <v/>
      </c>
      <c r="K2743" s="66" t="str">
        <f>IF(AND(ConversionTable!$F$2&lt;&gt;"",A2743&lt;&gt;""),VLOOKUP(J2743,ConversionTable!I$4:K$7,3),"")</f>
        <v/>
      </c>
      <c r="M2743" s="66" t="str">
        <f>IF(A2743&lt;&gt;"",(Input!AE2743*ScoringModel!$B$11+Input!AF2743*ScoringModel!$B$21+Input!AG2743*ScoringModel!$B$31)*0.01,"")</f>
        <v/>
      </c>
      <c r="N2743" s="66" t="str">
        <f>IF(A2743&lt;&gt;"",(Input!J2743*ScoringModel!$B$4+Input!K2743*ScoringModel!$B$5+Input!L2743*ScoringModel!$B$6+Input!M2743*ScoringModel!$B$7+Input!N2743*ScoringModel!$B$8+Input!O2743*ScoringModel!$B$9+Input!P2743*ScoringModel!$B$10)*0.01,"")</f>
        <v/>
      </c>
      <c r="O2743" s="66" t="str">
        <f>IF(A2743&lt;&gt;"",(Input!Q2743*ScoringModel!$B$14+Input!R2743*ScoringModel!$B$15+Input!S2743*ScoringModel!$B$16+Input!T2743*ScoringModel!$B$17+Input!U2743*ScoringModel!$B$18+Input!V2743*ScoringModel!$B$19+Input!W2743*ScoringModel!$B$20)*0.01,"")</f>
        <v/>
      </c>
      <c r="P2743" s="66" t="str">
        <f>IF(A2743&lt;&gt;"",(Input!X2743*ScoringModel!$B$24+Input!Y2743*ScoringModel!$B$25+Input!Z2743*ScoringModel!$B$26+Input!AA2743*ScoringModel!$B$27+Input!AB2743*ScoringModel!$B$28+Input!AC2743*ScoringModel!$B$29+Input!AD2743*ScoringModel!$B$30)*0.01,"")</f>
        <v/>
      </c>
    </row>
    <row r="2744" spans="1:16" x14ac:dyDescent="0.25">
      <c r="A2744" s="154" t="str">
        <f>IF(Input!A2744&lt;&gt;"",Input!A2744,"")</f>
        <v/>
      </c>
      <c r="B2744" s="154" t="str">
        <f>IF(Input!D2744&lt;&gt;"",CONCATENATE(Input!D2744,", ",Input!C2744),"")</f>
        <v/>
      </c>
      <c r="C2744" s="154" t="str">
        <f>IF(Input!E2744&lt;&gt;"",Input!E2744,"")</f>
        <v/>
      </c>
      <c r="D2744" s="155" t="str">
        <f>IF(Input!F2744&lt;&gt;"",Input!F2744,"")</f>
        <v/>
      </c>
      <c r="E2744" s="154" t="str">
        <f>IF(Input!I2744&lt;&gt;"",CONCATENATE(Input!I2744,", ",LEFT(Input!H2744,1)),"")</f>
        <v/>
      </c>
      <c r="F2744" s="156"/>
      <c r="G2744" s="157" t="str">
        <f t="shared" si="42"/>
        <v/>
      </c>
      <c r="H2744" s="154" t="str">
        <f>IF(A2744&lt;&gt;"",VLOOKUP(G2744,ScoreRanges!$C$4:$E$8,3),"")</f>
        <v/>
      </c>
      <c r="I2744" s="156"/>
      <c r="J2744" s="129" t="str">
        <f>IF(AND(ConversionTable!$F$2&lt;&gt;"",A2744&lt;&gt;""),VLOOKUP(G2744,ConversionTable!B$2:D$402,3),"")</f>
        <v/>
      </c>
      <c r="K2744" s="66" t="str">
        <f>IF(AND(ConversionTable!$F$2&lt;&gt;"",A2744&lt;&gt;""),VLOOKUP(J2744,ConversionTable!I$4:K$7,3),"")</f>
        <v/>
      </c>
      <c r="M2744" s="66" t="str">
        <f>IF(A2744&lt;&gt;"",(Input!AE2744*ScoringModel!$B$11+Input!AF2744*ScoringModel!$B$21+Input!AG2744*ScoringModel!$B$31)*0.01,"")</f>
        <v/>
      </c>
      <c r="N2744" s="66" t="str">
        <f>IF(A2744&lt;&gt;"",(Input!J2744*ScoringModel!$B$4+Input!K2744*ScoringModel!$B$5+Input!L2744*ScoringModel!$B$6+Input!M2744*ScoringModel!$B$7+Input!N2744*ScoringModel!$B$8+Input!O2744*ScoringModel!$B$9+Input!P2744*ScoringModel!$B$10)*0.01,"")</f>
        <v/>
      </c>
      <c r="O2744" s="66" t="str">
        <f>IF(A2744&lt;&gt;"",(Input!Q2744*ScoringModel!$B$14+Input!R2744*ScoringModel!$B$15+Input!S2744*ScoringModel!$B$16+Input!T2744*ScoringModel!$B$17+Input!U2744*ScoringModel!$B$18+Input!V2744*ScoringModel!$B$19+Input!W2744*ScoringModel!$B$20)*0.01,"")</f>
        <v/>
      </c>
      <c r="P2744" s="66" t="str">
        <f>IF(A2744&lt;&gt;"",(Input!X2744*ScoringModel!$B$24+Input!Y2744*ScoringModel!$B$25+Input!Z2744*ScoringModel!$B$26+Input!AA2744*ScoringModel!$B$27+Input!AB2744*ScoringModel!$B$28+Input!AC2744*ScoringModel!$B$29+Input!AD2744*ScoringModel!$B$30)*0.01,"")</f>
        <v/>
      </c>
    </row>
    <row r="2745" spans="1:16" x14ac:dyDescent="0.25">
      <c r="A2745" s="154" t="str">
        <f>IF(Input!A2745&lt;&gt;"",Input!A2745,"")</f>
        <v/>
      </c>
      <c r="B2745" s="154" t="str">
        <f>IF(Input!D2745&lt;&gt;"",CONCATENATE(Input!D2745,", ",Input!C2745),"")</f>
        <v/>
      </c>
      <c r="C2745" s="154" t="str">
        <f>IF(Input!E2745&lt;&gt;"",Input!E2745,"")</f>
        <v/>
      </c>
      <c r="D2745" s="155" t="str">
        <f>IF(Input!F2745&lt;&gt;"",Input!F2745,"")</f>
        <v/>
      </c>
      <c r="E2745" s="154" t="str">
        <f>IF(Input!I2745&lt;&gt;"",CONCATENATE(Input!I2745,", ",LEFT(Input!H2745,1)),"")</f>
        <v/>
      </c>
      <c r="F2745" s="156"/>
      <c r="G2745" s="157" t="str">
        <f t="shared" si="42"/>
        <v/>
      </c>
      <c r="H2745" s="154" t="str">
        <f>IF(A2745&lt;&gt;"",VLOOKUP(G2745,ScoreRanges!$C$4:$E$8,3),"")</f>
        <v/>
      </c>
      <c r="I2745" s="156"/>
      <c r="J2745" s="129" t="str">
        <f>IF(AND(ConversionTable!$F$2&lt;&gt;"",A2745&lt;&gt;""),VLOOKUP(G2745,ConversionTable!B$2:D$402,3),"")</f>
        <v/>
      </c>
      <c r="K2745" s="66" t="str">
        <f>IF(AND(ConversionTable!$F$2&lt;&gt;"",A2745&lt;&gt;""),VLOOKUP(J2745,ConversionTable!I$4:K$7,3),"")</f>
        <v/>
      </c>
      <c r="M2745" s="66" t="str">
        <f>IF(A2745&lt;&gt;"",(Input!AE2745*ScoringModel!$B$11+Input!AF2745*ScoringModel!$B$21+Input!AG2745*ScoringModel!$B$31)*0.01,"")</f>
        <v/>
      </c>
      <c r="N2745" s="66" t="str">
        <f>IF(A2745&lt;&gt;"",(Input!J2745*ScoringModel!$B$4+Input!K2745*ScoringModel!$B$5+Input!L2745*ScoringModel!$B$6+Input!M2745*ScoringModel!$B$7+Input!N2745*ScoringModel!$B$8+Input!O2745*ScoringModel!$B$9+Input!P2745*ScoringModel!$B$10)*0.01,"")</f>
        <v/>
      </c>
      <c r="O2745" s="66" t="str">
        <f>IF(A2745&lt;&gt;"",(Input!Q2745*ScoringModel!$B$14+Input!R2745*ScoringModel!$B$15+Input!S2745*ScoringModel!$B$16+Input!T2745*ScoringModel!$B$17+Input!U2745*ScoringModel!$B$18+Input!V2745*ScoringModel!$B$19+Input!W2745*ScoringModel!$B$20)*0.01,"")</f>
        <v/>
      </c>
      <c r="P2745" s="66" t="str">
        <f>IF(A2745&lt;&gt;"",(Input!X2745*ScoringModel!$B$24+Input!Y2745*ScoringModel!$B$25+Input!Z2745*ScoringModel!$B$26+Input!AA2745*ScoringModel!$B$27+Input!AB2745*ScoringModel!$B$28+Input!AC2745*ScoringModel!$B$29+Input!AD2745*ScoringModel!$B$30)*0.01,"")</f>
        <v/>
      </c>
    </row>
    <row r="2746" spans="1:16" x14ac:dyDescent="0.25">
      <c r="A2746" s="154" t="str">
        <f>IF(Input!A2746&lt;&gt;"",Input!A2746,"")</f>
        <v/>
      </c>
      <c r="B2746" s="154" t="str">
        <f>IF(Input!D2746&lt;&gt;"",CONCATENATE(Input!D2746,", ",Input!C2746),"")</f>
        <v/>
      </c>
      <c r="C2746" s="154" t="str">
        <f>IF(Input!E2746&lt;&gt;"",Input!E2746,"")</f>
        <v/>
      </c>
      <c r="D2746" s="155" t="str">
        <f>IF(Input!F2746&lt;&gt;"",Input!F2746,"")</f>
        <v/>
      </c>
      <c r="E2746" s="154" t="str">
        <f>IF(Input!I2746&lt;&gt;"",CONCATENATE(Input!I2746,", ",LEFT(Input!H2746,1)),"")</f>
        <v/>
      </c>
      <c r="F2746" s="156"/>
      <c r="G2746" s="157" t="str">
        <f t="shared" si="42"/>
        <v/>
      </c>
      <c r="H2746" s="154" t="str">
        <f>IF(A2746&lt;&gt;"",VLOOKUP(G2746,ScoreRanges!$C$4:$E$8,3),"")</f>
        <v/>
      </c>
      <c r="I2746" s="156"/>
      <c r="J2746" s="129" t="str">
        <f>IF(AND(ConversionTable!$F$2&lt;&gt;"",A2746&lt;&gt;""),VLOOKUP(G2746,ConversionTable!B$2:D$402,3),"")</f>
        <v/>
      </c>
      <c r="K2746" s="66" t="str">
        <f>IF(AND(ConversionTable!$F$2&lt;&gt;"",A2746&lt;&gt;""),VLOOKUP(J2746,ConversionTable!I$4:K$7,3),"")</f>
        <v/>
      </c>
      <c r="M2746" s="66" t="str">
        <f>IF(A2746&lt;&gt;"",(Input!AE2746*ScoringModel!$B$11+Input!AF2746*ScoringModel!$B$21+Input!AG2746*ScoringModel!$B$31)*0.01,"")</f>
        <v/>
      </c>
      <c r="N2746" s="66" t="str">
        <f>IF(A2746&lt;&gt;"",(Input!J2746*ScoringModel!$B$4+Input!K2746*ScoringModel!$B$5+Input!L2746*ScoringModel!$B$6+Input!M2746*ScoringModel!$B$7+Input!N2746*ScoringModel!$B$8+Input!O2746*ScoringModel!$B$9+Input!P2746*ScoringModel!$B$10)*0.01,"")</f>
        <v/>
      </c>
      <c r="O2746" s="66" t="str">
        <f>IF(A2746&lt;&gt;"",(Input!Q2746*ScoringModel!$B$14+Input!R2746*ScoringModel!$B$15+Input!S2746*ScoringModel!$B$16+Input!T2746*ScoringModel!$B$17+Input!U2746*ScoringModel!$B$18+Input!V2746*ScoringModel!$B$19+Input!W2746*ScoringModel!$B$20)*0.01,"")</f>
        <v/>
      </c>
      <c r="P2746" s="66" t="str">
        <f>IF(A2746&lt;&gt;"",(Input!X2746*ScoringModel!$B$24+Input!Y2746*ScoringModel!$B$25+Input!Z2746*ScoringModel!$B$26+Input!AA2746*ScoringModel!$B$27+Input!AB2746*ScoringModel!$B$28+Input!AC2746*ScoringModel!$B$29+Input!AD2746*ScoringModel!$B$30)*0.01,"")</f>
        <v/>
      </c>
    </row>
    <row r="2747" spans="1:16" x14ac:dyDescent="0.25">
      <c r="A2747" s="154" t="str">
        <f>IF(Input!A2747&lt;&gt;"",Input!A2747,"")</f>
        <v/>
      </c>
      <c r="B2747" s="154" t="str">
        <f>IF(Input!D2747&lt;&gt;"",CONCATENATE(Input!D2747,", ",Input!C2747),"")</f>
        <v/>
      </c>
      <c r="C2747" s="154" t="str">
        <f>IF(Input!E2747&lt;&gt;"",Input!E2747,"")</f>
        <v/>
      </c>
      <c r="D2747" s="155" t="str">
        <f>IF(Input!F2747&lt;&gt;"",Input!F2747,"")</f>
        <v/>
      </c>
      <c r="E2747" s="154" t="str">
        <f>IF(Input!I2747&lt;&gt;"",CONCATENATE(Input!I2747,", ",LEFT(Input!H2747,1)),"")</f>
        <v/>
      </c>
      <c r="F2747" s="156"/>
      <c r="G2747" s="157" t="str">
        <f t="shared" si="42"/>
        <v/>
      </c>
      <c r="H2747" s="154" t="str">
        <f>IF(A2747&lt;&gt;"",VLOOKUP(G2747,ScoreRanges!$C$4:$E$8,3),"")</f>
        <v/>
      </c>
      <c r="I2747" s="156"/>
      <c r="J2747" s="129" t="str">
        <f>IF(AND(ConversionTable!$F$2&lt;&gt;"",A2747&lt;&gt;""),VLOOKUP(G2747,ConversionTable!B$2:D$402,3),"")</f>
        <v/>
      </c>
      <c r="K2747" s="66" t="str">
        <f>IF(AND(ConversionTable!$F$2&lt;&gt;"",A2747&lt;&gt;""),VLOOKUP(J2747,ConversionTable!I$4:K$7,3),"")</f>
        <v/>
      </c>
      <c r="M2747" s="66" t="str">
        <f>IF(A2747&lt;&gt;"",(Input!AE2747*ScoringModel!$B$11+Input!AF2747*ScoringModel!$B$21+Input!AG2747*ScoringModel!$B$31)*0.01,"")</f>
        <v/>
      </c>
      <c r="N2747" s="66" t="str">
        <f>IF(A2747&lt;&gt;"",(Input!J2747*ScoringModel!$B$4+Input!K2747*ScoringModel!$B$5+Input!L2747*ScoringModel!$B$6+Input!M2747*ScoringModel!$B$7+Input!N2747*ScoringModel!$B$8+Input!O2747*ScoringModel!$B$9+Input!P2747*ScoringModel!$B$10)*0.01,"")</f>
        <v/>
      </c>
      <c r="O2747" s="66" t="str">
        <f>IF(A2747&lt;&gt;"",(Input!Q2747*ScoringModel!$B$14+Input!R2747*ScoringModel!$B$15+Input!S2747*ScoringModel!$B$16+Input!T2747*ScoringModel!$B$17+Input!U2747*ScoringModel!$B$18+Input!V2747*ScoringModel!$B$19+Input!W2747*ScoringModel!$B$20)*0.01,"")</f>
        <v/>
      </c>
      <c r="P2747" s="66" t="str">
        <f>IF(A2747&lt;&gt;"",(Input!X2747*ScoringModel!$B$24+Input!Y2747*ScoringModel!$B$25+Input!Z2747*ScoringModel!$B$26+Input!AA2747*ScoringModel!$B$27+Input!AB2747*ScoringModel!$B$28+Input!AC2747*ScoringModel!$B$29+Input!AD2747*ScoringModel!$B$30)*0.01,"")</f>
        <v/>
      </c>
    </row>
    <row r="2748" spans="1:16" x14ac:dyDescent="0.25">
      <c r="A2748" s="154" t="str">
        <f>IF(Input!A2748&lt;&gt;"",Input!A2748,"")</f>
        <v/>
      </c>
      <c r="B2748" s="154" t="str">
        <f>IF(Input!D2748&lt;&gt;"",CONCATENATE(Input!D2748,", ",Input!C2748),"")</f>
        <v/>
      </c>
      <c r="C2748" s="154" t="str">
        <f>IF(Input!E2748&lt;&gt;"",Input!E2748,"")</f>
        <v/>
      </c>
      <c r="D2748" s="155" t="str">
        <f>IF(Input!F2748&lt;&gt;"",Input!F2748,"")</f>
        <v/>
      </c>
      <c r="E2748" s="154" t="str">
        <f>IF(Input!I2748&lt;&gt;"",CONCATENATE(Input!I2748,", ",LEFT(Input!H2748,1)),"")</f>
        <v/>
      </c>
      <c r="F2748" s="156"/>
      <c r="G2748" s="157" t="str">
        <f t="shared" si="42"/>
        <v/>
      </c>
      <c r="H2748" s="154" t="str">
        <f>IF(A2748&lt;&gt;"",VLOOKUP(G2748,ScoreRanges!$C$4:$E$8,3),"")</f>
        <v/>
      </c>
      <c r="I2748" s="156"/>
      <c r="J2748" s="129" t="str">
        <f>IF(AND(ConversionTable!$F$2&lt;&gt;"",A2748&lt;&gt;""),VLOOKUP(G2748,ConversionTable!B$2:D$402,3),"")</f>
        <v/>
      </c>
      <c r="K2748" s="66" t="str">
        <f>IF(AND(ConversionTable!$F$2&lt;&gt;"",A2748&lt;&gt;""),VLOOKUP(J2748,ConversionTable!I$4:K$7,3),"")</f>
        <v/>
      </c>
      <c r="M2748" s="66" t="str">
        <f>IF(A2748&lt;&gt;"",(Input!AE2748*ScoringModel!$B$11+Input!AF2748*ScoringModel!$B$21+Input!AG2748*ScoringModel!$B$31)*0.01,"")</f>
        <v/>
      </c>
      <c r="N2748" s="66" t="str">
        <f>IF(A2748&lt;&gt;"",(Input!J2748*ScoringModel!$B$4+Input!K2748*ScoringModel!$B$5+Input!L2748*ScoringModel!$B$6+Input!M2748*ScoringModel!$B$7+Input!N2748*ScoringModel!$B$8+Input!O2748*ScoringModel!$B$9+Input!P2748*ScoringModel!$B$10)*0.01,"")</f>
        <v/>
      </c>
      <c r="O2748" s="66" t="str">
        <f>IF(A2748&lt;&gt;"",(Input!Q2748*ScoringModel!$B$14+Input!R2748*ScoringModel!$B$15+Input!S2748*ScoringModel!$B$16+Input!T2748*ScoringModel!$B$17+Input!U2748*ScoringModel!$B$18+Input!V2748*ScoringModel!$B$19+Input!W2748*ScoringModel!$B$20)*0.01,"")</f>
        <v/>
      </c>
      <c r="P2748" s="66" t="str">
        <f>IF(A2748&lt;&gt;"",(Input!X2748*ScoringModel!$B$24+Input!Y2748*ScoringModel!$B$25+Input!Z2748*ScoringModel!$B$26+Input!AA2748*ScoringModel!$B$27+Input!AB2748*ScoringModel!$B$28+Input!AC2748*ScoringModel!$B$29+Input!AD2748*ScoringModel!$B$30)*0.01,"")</f>
        <v/>
      </c>
    </row>
    <row r="2749" spans="1:16" x14ac:dyDescent="0.25">
      <c r="A2749" s="154" t="str">
        <f>IF(Input!A2749&lt;&gt;"",Input!A2749,"")</f>
        <v/>
      </c>
      <c r="B2749" s="154" t="str">
        <f>IF(Input!D2749&lt;&gt;"",CONCATENATE(Input!D2749,", ",Input!C2749),"")</f>
        <v/>
      </c>
      <c r="C2749" s="154" t="str">
        <f>IF(Input!E2749&lt;&gt;"",Input!E2749,"")</f>
        <v/>
      </c>
      <c r="D2749" s="155" t="str">
        <f>IF(Input!F2749&lt;&gt;"",Input!F2749,"")</f>
        <v/>
      </c>
      <c r="E2749" s="154" t="str">
        <f>IF(Input!I2749&lt;&gt;"",CONCATENATE(Input!I2749,", ",LEFT(Input!H2749,1)),"")</f>
        <v/>
      </c>
      <c r="F2749" s="156"/>
      <c r="G2749" s="157" t="str">
        <f t="shared" si="42"/>
        <v/>
      </c>
      <c r="H2749" s="154" t="str">
        <f>IF(A2749&lt;&gt;"",VLOOKUP(G2749,ScoreRanges!$C$4:$E$8,3),"")</f>
        <v/>
      </c>
      <c r="I2749" s="156"/>
      <c r="J2749" s="129" t="str">
        <f>IF(AND(ConversionTable!$F$2&lt;&gt;"",A2749&lt;&gt;""),VLOOKUP(G2749,ConversionTable!B$2:D$402,3),"")</f>
        <v/>
      </c>
      <c r="K2749" s="66" t="str">
        <f>IF(AND(ConversionTable!$F$2&lt;&gt;"",A2749&lt;&gt;""),VLOOKUP(J2749,ConversionTable!I$4:K$7,3),"")</f>
        <v/>
      </c>
      <c r="M2749" s="66" t="str">
        <f>IF(A2749&lt;&gt;"",(Input!AE2749*ScoringModel!$B$11+Input!AF2749*ScoringModel!$B$21+Input!AG2749*ScoringModel!$B$31)*0.01,"")</f>
        <v/>
      </c>
      <c r="N2749" s="66" t="str">
        <f>IF(A2749&lt;&gt;"",(Input!J2749*ScoringModel!$B$4+Input!K2749*ScoringModel!$B$5+Input!L2749*ScoringModel!$B$6+Input!M2749*ScoringModel!$B$7+Input!N2749*ScoringModel!$B$8+Input!O2749*ScoringModel!$B$9+Input!P2749*ScoringModel!$B$10)*0.01,"")</f>
        <v/>
      </c>
      <c r="O2749" s="66" t="str">
        <f>IF(A2749&lt;&gt;"",(Input!Q2749*ScoringModel!$B$14+Input!R2749*ScoringModel!$B$15+Input!S2749*ScoringModel!$B$16+Input!T2749*ScoringModel!$B$17+Input!U2749*ScoringModel!$B$18+Input!V2749*ScoringModel!$B$19+Input!W2749*ScoringModel!$B$20)*0.01,"")</f>
        <v/>
      </c>
      <c r="P2749" s="66" t="str">
        <f>IF(A2749&lt;&gt;"",(Input!X2749*ScoringModel!$B$24+Input!Y2749*ScoringModel!$B$25+Input!Z2749*ScoringModel!$B$26+Input!AA2749*ScoringModel!$B$27+Input!AB2749*ScoringModel!$B$28+Input!AC2749*ScoringModel!$B$29+Input!AD2749*ScoringModel!$B$30)*0.01,"")</f>
        <v/>
      </c>
    </row>
    <row r="2750" spans="1:16" x14ac:dyDescent="0.25">
      <c r="A2750" s="154" t="str">
        <f>IF(Input!A2750&lt;&gt;"",Input!A2750,"")</f>
        <v/>
      </c>
      <c r="B2750" s="154" t="str">
        <f>IF(Input!D2750&lt;&gt;"",CONCATENATE(Input!D2750,", ",Input!C2750),"")</f>
        <v/>
      </c>
      <c r="C2750" s="154" t="str">
        <f>IF(Input!E2750&lt;&gt;"",Input!E2750,"")</f>
        <v/>
      </c>
      <c r="D2750" s="155" t="str">
        <f>IF(Input!F2750&lt;&gt;"",Input!F2750,"")</f>
        <v/>
      </c>
      <c r="E2750" s="154" t="str">
        <f>IF(Input!I2750&lt;&gt;"",CONCATENATE(Input!I2750,", ",LEFT(Input!H2750,1)),"")</f>
        <v/>
      </c>
      <c r="F2750" s="156"/>
      <c r="G2750" s="157" t="str">
        <f t="shared" si="42"/>
        <v/>
      </c>
      <c r="H2750" s="154" t="str">
        <f>IF(A2750&lt;&gt;"",VLOOKUP(G2750,ScoreRanges!$C$4:$E$8,3),"")</f>
        <v/>
      </c>
      <c r="I2750" s="156"/>
      <c r="J2750" s="129" t="str">
        <f>IF(AND(ConversionTable!$F$2&lt;&gt;"",A2750&lt;&gt;""),VLOOKUP(G2750,ConversionTable!B$2:D$402,3),"")</f>
        <v/>
      </c>
      <c r="K2750" s="66" t="str">
        <f>IF(AND(ConversionTable!$F$2&lt;&gt;"",A2750&lt;&gt;""),VLOOKUP(J2750,ConversionTable!I$4:K$7,3),"")</f>
        <v/>
      </c>
      <c r="M2750" s="66" t="str">
        <f>IF(A2750&lt;&gt;"",(Input!AE2750*ScoringModel!$B$11+Input!AF2750*ScoringModel!$B$21+Input!AG2750*ScoringModel!$B$31)*0.01,"")</f>
        <v/>
      </c>
      <c r="N2750" s="66" t="str">
        <f>IF(A2750&lt;&gt;"",(Input!J2750*ScoringModel!$B$4+Input!K2750*ScoringModel!$B$5+Input!L2750*ScoringModel!$B$6+Input!M2750*ScoringModel!$B$7+Input!N2750*ScoringModel!$B$8+Input!O2750*ScoringModel!$B$9+Input!P2750*ScoringModel!$B$10)*0.01,"")</f>
        <v/>
      </c>
      <c r="O2750" s="66" t="str">
        <f>IF(A2750&lt;&gt;"",(Input!Q2750*ScoringModel!$B$14+Input!R2750*ScoringModel!$B$15+Input!S2750*ScoringModel!$B$16+Input!T2750*ScoringModel!$B$17+Input!U2750*ScoringModel!$B$18+Input!V2750*ScoringModel!$B$19+Input!W2750*ScoringModel!$B$20)*0.01,"")</f>
        <v/>
      </c>
      <c r="P2750" s="66" t="str">
        <f>IF(A2750&lt;&gt;"",(Input!X2750*ScoringModel!$B$24+Input!Y2750*ScoringModel!$B$25+Input!Z2750*ScoringModel!$B$26+Input!AA2750*ScoringModel!$B$27+Input!AB2750*ScoringModel!$B$28+Input!AC2750*ScoringModel!$B$29+Input!AD2750*ScoringModel!$B$30)*0.01,"")</f>
        <v/>
      </c>
    </row>
    <row r="2751" spans="1:16" x14ac:dyDescent="0.25">
      <c r="A2751" s="154" t="str">
        <f>IF(Input!A2751&lt;&gt;"",Input!A2751,"")</f>
        <v/>
      </c>
      <c r="B2751" s="154" t="str">
        <f>IF(Input!D2751&lt;&gt;"",CONCATENATE(Input!D2751,", ",Input!C2751),"")</f>
        <v/>
      </c>
      <c r="C2751" s="154" t="str">
        <f>IF(Input!E2751&lt;&gt;"",Input!E2751,"")</f>
        <v/>
      </c>
      <c r="D2751" s="155" t="str">
        <f>IF(Input!F2751&lt;&gt;"",Input!F2751,"")</f>
        <v/>
      </c>
      <c r="E2751" s="154" t="str">
        <f>IF(Input!I2751&lt;&gt;"",CONCATENATE(Input!I2751,", ",LEFT(Input!H2751,1)),"")</f>
        <v/>
      </c>
      <c r="F2751" s="156"/>
      <c r="G2751" s="157" t="str">
        <f t="shared" si="42"/>
        <v/>
      </c>
      <c r="H2751" s="154" t="str">
        <f>IF(A2751&lt;&gt;"",VLOOKUP(G2751,ScoreRanges!$C$4:$E$8,3),"")</f>
        <v/>
      </c>
      <c r="I2751" s="156"/>
      <c r="J2751" s="129" t="str">
        <f>IF(AND(ConversionTable!$F$2&lt;&gt;"",A2751&lt;&gt;""),VLOOKUP(G2751,ConversionTable!B$2:D$402,3),"")</f>
        <v/>
      </c>
      <c r="K2751" s="66" t="str">
        <f>IF(AND(ConversionTable!$F$2&lt;&gt;"",A2751&lt;&gt;""),VLOOKUP(J2751,ConversionTable!I$4:K$7,3),"")</f>
        <v/>
      </c>
      <c r="M2751" s="66" t="str">
        <f>IF(A2751&lt;&gt;"",(Input!AE2751*ScoringModel!$B$11+Input!AF2751*ScoringModel!$B$21+Input!AG2751*ScoringModel!$B$31)*0.01,"")</f>
        <v/>
      </c>
      <c r="N2751" s="66" t="str">
        <f>IF(A2751&lt;&gt;"",(Input!J2751*ScoringModel!$B$4+Input!K2751*ScoringModel!$B$5+Input!L2751*ScoringModel!$B$6+Input!M2751*ScoringModel!$B$7+Input!N2751*ScoringModel!$B$8+Input!O2751*ScoringModel!$B$9+Input!P2751*ScoringModel!$B$10)*0.01,"")</f>
        <v/>
      </c>
      <c r="O2751" s="66" t="str">
        <f>IF(A2751&lt;&gt;"",(Input!Q2751*ScoringModel!$B$14+Input!R2751*ScoringModel!$B$15+Input!S2751*ScoringModel!$B$16+Input!T2751*ScoringModel!$B$17+Input!U2751*ScoringModel!$B$18+Input!V2751*ScoringModel!$B$19+Input!W2751*ScoringModel!$B$20)*0.01,"")</f>
        <v/>
      </c>
      <c r="P2751" s="66" t="str">
        <f>IF(A2751&lt;&gt;"",(Input!X2751*ScoringModel!$B$24+Input!Y2751*ScoringModel!$B$25+Input!Z2751*ScoringModel!$B$26+Input!AA2751*ScoringModel!$B$27+Input!AB2751*ScoringModel!$B$28+Input!AC2751*ScoringModel!$B$29+Input!AD2751*ScoringModel!$B$30)*0.01,"")</f>
        <v/>
      </c>
    </row>
    <row r="2752" spans="1:16" x14ac:dyDescent="0.25">
      <c r="A2752" s="154" t="str">
        <f>IF(Input!A2752&lt;&gt;"",Input!A2752,"")</f>
        <v/>
      </c>
      <c r="B2752" s="154" t="str">
        <f>IF(Input!D2752&lt;&gt;"",CONCATENATE(Input!D2752,", ",Input!C2752),"")</f>
        <v/>
      </c>
      <c r="C2752" s="154" t="str">
        <f>IF(Input!E2752&lt;&gt;"",Input!E2752,"")</f>
        <v/>
      </c>
      <c r="D2752" s="155" t="str">
        <f>IF(Input!F2752&lt;&gt;"",Input!F2752,"")</f>
        <v/>
      </c>
      <c r="E2752" s="154" t="str">
        <f>IF(Input!I2752&lt;&gt;"",CONCATENATE(Input!I2752,", ",LEFT(Input!H2752,1)),"")</f>
        <v/>
      </c>
      <c r="F2752" s="156"/>
      <c r="G2752" s="157" t="str">
        <f t="shared" si="42"/>
        <v/>
      </c>
      <c r="H2752" s="154" t="str">
        <f>IF(A2752&lt;&gt;"",VLOOKUP(G2752,ScoreRanges!$C$4:$E$8,3),"")</f>
        <v/>
      </c>
      <c r="I2752" s="156"/>
      <c r="J2752" s="129" t="str">
        <f>IF(AND(ConversionTable!$F$2&lt;&gt;"",A2752&lt;&gt;""),VLOOKUP(G2752,ConversionTable!B$2:D$402,3),"")</f>
        <v/>
      </c>
      <c r="K2752" s="66" t="str">
        <f>IF(AND(ConversionTable!$F$2&lt;&gt;"",A2752&lt;&gt;""),VLOOKUP(J2752,ConversionTable!I$4:K$7,3),"")</f>
        <v/>
      </c>
      <c r="M2752" s="66" t="str">
        <f>IF(A2752&lt;&gt;"",(Input!AE2752*ScoringModel!$B$11+Input!AF2752*ScoringModel!$B$21+Input!AG2752*ScoringModel!$B$31)*0.01,"")</f>
        <v/>
      </c>
      <c r="N2752" s="66" t="str">
        <f>IF(A2752&lt;&gt;"",(Input!J2752*ScoringModel!$B$4+Input!K2752*ScoringModel!$B$5+Input!L2752*ScoringModel!$B$6+Input!M2752*ScoringModel!$B$7+Input!N2752*ScoringModel!$B$8+Input!O2752*ScoringModel!$B$9+Input!P2752*ScoringModel!$B$10)*0.01,"")</f>
        <v/>
      </c>
      <c r="O2752" s="66" t="str">
        <f>IF(A2752&lt;&gt;"",(Input!Q2752*ScoringModel!$B$14+Input!R2752*ScoringModel!$B$15+Input!S2752*ScoringModel!$B$16+Input!T2752*ScoringModel!$B$17+Input!U2752*ScoringModel!$B$18+Input!V2752*ScoringModel!$B$19+Input!W2752*ScoringModel!$B$20)*0.01,"")</f>
        <v/>
      </c>
      <c r="P2752" s="66" t="str">
        <f>IF(A2752&lt;&gt;"",(Input!X2752*ScoringModel!$B$24+Input!Y2752*ScoringModel!$B$25+Input!Z2752*ScoringModel!$B$26+Input!AA2752*ScoringModel!$B$27+Input!AB2752*ScoringModel!$B$28+Input!AC2752*ScoringModel!$B$29+Input!AD2752*ScoringModel!$B$30)*0.01,"")</f>
        <v/>
      </c>
    </row>
    <row r="2753" spans="1:16" x14ac:dyDescent="0.25">
      <c r="A2753" s="154" t="str">
        <f>IF(Input!A2753&lt;&gt;"",Input!A2753,"")</f>
        <v/>
      </c>
      <c r="B2753" s="154" t="str">
        <f>IF(Input!D2753&lt;&gt;"",CONCATENATE(Input!D2753,", ",Input!C2753),"")</f>
        <v/>
      </c>
      <c r="C2753" s="154" t="str">
        <f>IF(Input!E2753&lt;&gt;"",Input!E2753,"")</f>
        <v/>
      </c>
      <c r="D2753" s="155" t="str">
        <f>IF(Input!F2753&lt;&gt;"",Input!F2753,"")</f>
        <v/>
      </c>
      <c r="E2753" s="154" t="str">
        <f>IF(Input!I2753&lt;&gt;"",CONCATENATE(Input!I2753,", ",LEFT(Input!H2753,1)),"")</f>
        <v/>
      </c>
      <c r="F2753" s="156"/>
      <c r="G2753" s="157" t="str">
        <f t="shared" si="42"/>
        <v/>
      </c>
      <c r="H2753" s="154" t="str">
        <f>IF(A2753&lt;&gt;"",VLOOKUP(G2753,ScoreRanges!$C$4:$E$8,3),"")</f>
        <v/>
      </c>
      <c r="I2753" s="156"/>
      <c r="J2753" s="129" t="str">
        <f>IF(AND(ConversionTable!$F$2&lt;&gt;"",A2753&lt;&gt;""),VLOOKUP(G2753,ConversionTable!B$2:D$402,3),"")</f>
        <v/>
      </c>
      <c r="K2753" s="66" t="str">
        <f>IF(AND(ConversionTable!$F$2&lt;&gt;"",A2753&lt;&gt;""),VLOOKUP(J2753,ConversionTable!I$4:K$7,3),"")</f>
        <v/>
      </c>
      <c r="M2753" s="66" t="str">
        <f>IF(A2753&lt;&gt;"",(Input!AE2753*ScoringModel!$B$11+Input!AF2753*ScoringModel!$B$21+Input!AG2753*ScoringModel!$B$31)*0.01,"")</f>
        <v/>
      </c>
      <c r="N2753" s="66" t="str">
        <f>IF(A2753&lt;&gt;"",(Input!J2753*ScoringModel!$B$4+Input!K2753*ScoringModel!$B$5+Input!L2753*ScoringModel!$B$6+Input!M2753*ScoringModel!$B$7+Input!N2753*ScoringModel!$B$8+Input!O2753*ScoringModel!$B$9+Input!P2753*ScoringModel!$B$10)*0.01,"")</f>
        <v/>
      </c>
      <c r="O2753" s="66" t="str">
        <f>IF(A2753&lt;&gt;"",(Input!Q2753*ScoringModel!$B$14+Input!R2753*ScoringModel!$B$15+Input!S2753*ScoringModel!$B$16+Input!T2753*ScoringModel!$B$17+Input!U2753*ScoringModel!$B$18+Input!V2753*ScoringModel!$B$19+Input!W2753*ScoringModel!$B$20)*0.01,"")</f>
        <v/>
      </c>
      <c r="P2753" s="66" t="str">
        <f>IF(A2753&lt;&gt;"",(Input!X2753*ScoringModel!$B$24+Input!Y2753*ScoringModel!$B$25+Input!Z2753*ScoringModel!$B$26+Input!AA2753*ScoringModel!$B$27+Input!AB2753*ScoringModel!$B$28+Input!AC2753*ScoringModel!$B$29+Input!AD2753*ScoringModel!$B$30)*0.01,"")</f>
        <v/>
      </c>
    </row>
    <row r="2754" spans="1:16" x14ac:dyDescent="0.25">
      <c r="A2754" s="154" t="str">
        <f>IF(Input!A2754&lt;&gt;"",Input!A2754,"")</f>
        <v/>
      </c>
      <c r="B2754" s="154" t="str">
        <f>IF(Input!D2754&lt;&gt;"",CONCATENATE(Input!D2754,", ",Input!C2754),"")</f>
        <v/>
      </c>
      <c r="C2754" s="154" t="str">
        <f>IF(Input!E2754&lt;&gt;"",Input!E2754,"")</f>
        <v/>
      </c>
      <c r="D2754" s="155" t="str">
        <f>IF(Input!F2754&lt;&gt;"",Input!F2754,"")</f>
        <v/>
      </c>
      <c r="E2754" s="154" t="str">
        <f>IF(Input!I2754&lt;&gt;"",CONCATENATE(Input!I2754,", ",LEFT(Input!H2754,1)),"")</f>
        <v/>
      </c>
      <c r="F2754" s="156"/>
      <c r="G2754" s="157" t="str">
        <f t="shared" ref="G2754:G2817" si="43">IF(A2754&lt;&gt;"",SUM(M2754:P2754),"")</f>
        <v/>
      </c>
      <c r="H2754" s="154" t="str">
        <f>IF(A2754&lt;&gt;"",VLOOKUP(G2754,ScoreRanges!$C$4:$E$8,3),"")</f>
        <v/>
      </c>
      <c r="I2754" s="156"/>
      <c r="J2754" s="129" t="str">
        <f>IF(AND(ConversionTable!$F$2&lt;&gt;"",A2754&lt;&gt;""),VLOOKUP(G2754,ConversionTable!B$2:D$402,3),"")</f>
        <v/>
      </c>
      <c r="K2754" s="66" t="str">
        <f>IF(AND(ConversionTable!$F$2&lt;&gt;"",A2754&lt;&gt;""),VLOOKUP(J2754,ConversionTable!I$4:K$7,3),"")</f>
        <v/>
      </c>
      <c r="M2754" s="66" t="str">
        <f>IF(A2754&lt;&gt;"",(Input!AE2754*ScoringModel!$B$11+Input!AF2754*ScoringModel!$B$21+Input!AG2754*ScoringModel!$B$31)*0.01,"")</f>
        <v/>
      </c>
      <c r="N2754" s="66" t="str">
        <f>IF(A2754&lt;&gt;"",(Input!J2754*ScoringModel!$B$4+Input!K2754*ScoringModel!$B$5+Input!L2754*ScoringModel!$B$6+Input!M2754*ScoringModel!$B$7+Input!N2754*ScoringModel!$B$8+Input!O2754*ScoringModel!$B$9+Input!P2754*ScoringModel!$B$10)*0.01,"")</f>
        <v/>
      </c>
      <c r="O2754" s="66" t="str">
        <f>IF(A2754&lt;&gt;"",(Input!Q2754*ScoringModel!$B$14+Input!R2754*ScoringModel!$B$15+Input!S2754*ScoringModel!$B$16+Input!T2754*ScoringModel!$B$17+Input!U2754*ScoringModel!$B$18+Input!V2754*ScoringModel!$B$19+Input!W2754*ScoringModel!$B$20)*0.01,"")</f>
        <v/>
      </c>
      <c r="P2754" s="66" t="str">
        <f>IF(A2754&lt;&gt;"",(Input!X2754*ScoringModel!$B$24+Input!Y2754*ScoringModel!$B$25+Input!Z2754*ScoringModel!$B$26+Input!AA2754*ScoringModel!$B$27+Input!AB2754*ScoringModel!$B$28+Input!AC2754*ScoringModel!$B$29+Input!AD2754*ScoringModel!$B$30)*0.01,"")</f>
        <v/>
      </c>
    </row>
    <row r="2755" spans="1:16" x14ac:dyDescent="0.25">
      <c r="A2755" s="154" t="str">
        <f>IF(Input!A2755&lt;&gt;"",Input!A2755,"")</f>
        <v/>
      </c>
      <c r="B2755" s="154" t="str">
        <f>IF(Input!D2755&lt;&gt;"",CONCATENATE(Input!D2755,", ",Input!C2755),"")</f>
        <v/>
      </c>
      <c r="C2755" s="154" t="str">
        <f>IF(Input!E2755&lt;&gt;"",Input!E2755,"")</f>
        <v/>
      </c>
      <c r="D2755" s="155" t="str">
        <f>IF(Input!F2755&lt;&gt;"",Input!F2755,"")</f>
        <v/>
      </c>
      <c r="E2755" s="154" t="str">
        <f>IF(Input!I2755&lt;&gt;"",CONCATENATE(Input!I2755,", ",LEFT(Input!H2755,1)),"")</f>
        <v/>
      </c>
      <c r="F2755" s="156"/>
      <c r="G2755" s="157" t="str">
        <f t="shared" si="43"/>
        <v/>
      </c>
      <c r="H2755" s="154" t="str">
        <f>IF(A2755&lt;&gt;"",VLOOKUP(G2755,ScoreRanges!$C$4:$E$8,3),"")</f>
        <v/>
      </c>
      <c r="I2755" s="156"/>
      <c r="J2755" s="129" t="str">
        <f>IF(AND(ConversionTable!$F$2&lt;&gt;"",A2755&lt;&gt;""),VLOOKUP(G2755,ConversionTable!B$2:D$402,3),"")</f>
        <v/>
      </c>
      <c r="K2755" s="66" t="str">
        <f>IF(AND(ConversionTable!$F$2&lt;&gt;"",A2755&lt;&gt;""),VLOOKUP(J2755,ConversionTable!I$4:K$7,3),"")</f>
        <v/>
      </c>
      <c r="M2755" s="66" t="str">
        <f>IF(A2755&lt;&gt;"",(Input!AE2755*ScoringModel!$B$11+Input!AF2755*ScoringModel!$B$21+Input!AG2755*ScoringModel!$B$31)*0.01,"")</f>
        <v/>
      </c>
      <c r="N2755" s="66" t="str">
        <f>IF(A2755&lt;&gt;"",(Input!J2755*ScoringModel!$B$4+Input!K2755*ScoringModel!$B$5+Input!L2755*ScoringModel!$B$6+Input!M2755*ScoringModel!$B$7+Input!N2755*ScoringModel!$B$8+Input!O2755*ScoringModel!$B$9+Input!P2755*ScoringModel!$B$10)*0.01,"")</f>
        <v/>
      </c>
      <c r="O2755" s="66" t="str">
        <f>IF(A2755&lt;&gt;"",(Input!Q2755*ScoringModel!$B$14+Input!R2755*ScoringModel!$B$15+Input!S2755*ScoringModel!$B$16+Input!T2755*ScoringModel!$B$17+Input!U2755*ScoringModel!$B$18+Input!V2755*ScoringModel!$B$19+Input!W2755*ScoringModel!$B$20)*0.01,"")</f>
        <v/>
      </c>
      <c r="P2755" s="66" t="str">
        <f>IF(A2755&lt;&gt;"",(Input!X2755*ScoringModel!$B$24+Input!Y2755*ScoringModel!$B$25+Input!Z2755*ScoringModel!$B$26+Input!AA2755*ScoringModel!$B$27+Input!AB2755*ScoringModel!$B$28+Input!AC2755*ScoringModel!$B$29+Input!AD2755*ScoringModel!$B$30)*0.01,"")</f>
        <v/>
      </c>
    </row>
    <row r="2756" spans="1:16" x14ac:dyDescent="0.25">
      <c r="A2756" s="154" t="str">
        <f>IF(Input!A2756&lt;&gt;"",Input!A2756,"")</f>
        <v/>
      </c>
      <c r="B2756" s="154" t="str">
        <f>IF(Input!D2756&lt;&gt;"",CONCATENATE(Input!D2756,", ",Input!C2756),"")</f>
        <v/>
      </c>
      <c r="C2756" s="154" t="str">
        <f>IF(Input!E2756&lt;&gt;"",Input!E2756,"")</f>
        <v/>
      </c>
      <c r="D2756" s="155" t="str">
        <f>IF(Input!F2756&lt;&gt;"",Input!F2756,"")</f>
        <v/>
      </c>
      <c r="E2756" s="154" t="str">
        <f>IF(Input!I2756&lt;&gt;"",CONCATENATE(Input!I2756,", ",LEFT(Input!H2756,1)),"")</f>
        <v/>
      </c>
      <c r="F2756" s="156"/>
      <c r="G2756" s="157" t="str">
        <f t="shared" si="43"/>
        <v/>
      </c>
      <c r="H2756" s="154" t="str">
        <f>IF(A2756&lt;&gt;"",VLOOKUP(G2756,ScoreRanges!$C$4:$E$8,3),"")</f>
        <v/>
      </c>
      <c r="I2756" s="156"/>
      <c r="J2756" s="129" t="str">
        <f>IF(AND(ConversionTable!$F$2&lt;&gt;"",A2756&lt;&gt;""),VLOOKUP(G2756,ConversionTable!B$2:D$402,3),"")</f>
        <v/>
      </c>
      <c r="K2756" s="66" t="str">
        <f>IF(AND(ConversionTable!$F$2&lt;&gt;"",A2756&lt;&gt;""),VLOOKUP(J2756,ConversionTable!I$4:K$7,3),"")</f>
        <v/>
      </c>
      <c r="M2756" s="66" t="str">
        <f>IF(A2756&lt;&gt;"",(Input!AE2756*ScoringModel!$B$11+Input!AF2756*ScoringModel!$B$21+Input!AG2756*ScoringModel!$B$31)*0.01,"")</f>
        <v/>
      </c>
      <c r="N2756" s="66" t="str">
        <f>IF(A2756&lt;&gt;"",(Input!J2756*ScoringModel!$B$4+Input!K2756*ScoringModel!$B$5+Input!L2756*ScoringModel!$B$6+Input!M2756*ScoringModel!$B$7+Input!N2756*ScoringModel!$B$8+Input!O2756*ScoringModel!$B$9+Input!P2756*ScoringModel!$B$10)*0.01,"")</f>
        <v/>
      </c>
      <c r="O2756" s="66" t="str">
        <f>IF(A2756&lt;&gt;"",(Input!Q2756*ScoringModel!$B$14+Input!R2756*ScoringModel!$B$15+Input!S2756*ScoringModel!$B$16+Input!T2756*ScoringModel!$B$17+Input!U2756*ScoringModel!$B$18+Input!V2756*ScoringModel!$B$19+Input!W2756*ScoringModel!$B$20)*0.01,"")</f>
        <v/>
      </c>
      <c r="P2756" s="66" t="str">
        <f>IF(A2756&lt;&gt;"",(Input!X2756*ScoringModel!$B$24+Input!Y2756*ScoringModel!$B$25+Input!Z2756*ScoringModel!$B$26+Input!AA2756*ScoringModel!$B$27+Input!AB2756*ScoringModel!$B$28+Input!AC2756*ScoringModel!$B$29+Input!AD2756*ScoringModel!$B$30)*0.01,"")</f>
        <v/>
      </c>
    </row>
    <row r="2757" spans="1:16" x14ac:dyDescent="0.25">
      <c r="A2757" s="154" t="str">
        <f>IF(Input!A2757&lt;&gt;"",Input!A2757,"")</f>
        <v/>
      </c>
      <c r="B2757" s="154" t="str">
        <f>IF(Input!D2757&lt;&gt;"",CONCATENATE(Input!D2757,", ",Input!C2757),"")</f>
        <v/>
      </c>
      <c r="C2757" s="154" t="str">
        <f>IF(Input!E2757&lt;&gt;"",Input!E2757,"")</f>
        <v/>
      </c>
      <c r="D2757" s="155" t="str">
        <f>IF(Input!F2757&lt;&gt;"",Input!F2757,"")</f>
        <v/>
      </c>
      <c r="E2757" s="154" t="str">
        <f>IF(Input!I2757&lt;&gt;"",CONCATENATE(Input!I2757,", ",LEFT(Input!H2757,1)),"")</f>
        <v/>
      </c>
      <c r="F2757" s="156"/>
      <c r="G2757" s="157" t="str">
        <f t="shared" si="43"/>
        <v/>
      </c>
      <c r="H2757" s="154" t="str">
        <f>IF(A2757&lt;&gt;"",VLOOKUP(G2757,ScoreRanges!$C$4:$E$8,3),"")</f>
        <v/>
      </c>
      <c r="I2757" s="156"/>
      <c r="J2757" s="129" t="str">
        <f>IF(AND(ConversionTable!$F$2&lt;&gt;"",A2757&lt;&gt;""),VLOOKUP(G2757,ConversionTable!B$2:D$402,3),"")</f>
        <v/>
      </c>
      <c r="K2757" s="66" t="str">
        <f>IF(AND(ConversionTable!$F$2&lt;&gt;"",A2757&lt;&gt;""),VLOOKUP(J2757,ConversionTable!I$4:K$7,3),"")</f>
        <v/>
      </c>
      <c r="M2757" s="66" t="str">
        <f>IF(A2757&lt;&gt;"",(Input!AE2757*ScoringModel!$B$11+Input!AF2757*ScoringModel!$B$21+Input!AG2757*ScoringModel!$B$31)*0.01,"")</f>
        <v/>
      </c>
      <c r="N2757" s="66" t="str">
        <f>IF(A2757&lt;&gt;"",(Input!J2757*ScoringModel!$B$4+Input!K2757*ScoringModel!$B$5+Input!L2757*ScoringModel!$B$6+Input!M2757*ScoringModel!$B$7+Input!N2757*ScoringModel!$B$8+Input!O2757*ScoringModel!$B$9+Input!P2757*ScoringModel!$B$10)*0.01,"")</f>
        <v/>
      </c>
      <c r="O2757" s="66" t="str">
        <f>IF(A2757&lt;&gt;"",(Input!Q2757*ScoringModel!$B$14+Input!R2757*ScoringModel!$B$15+Input!S2757*ScoringModel!$B$16+Input!T2757*ScoringModel!$B$17+Input!U2757*ScoringModel!$B$18+Input!V2757*ScoringModel!$B$19+Input!W2757*ScoringModel!$B$20)*0.01,"")</f>
        <v/>
      </c>
      <c r="P2757" s="66" t="str">
        <f>IF(A2757&lt;&gt;"",(Input!X2757*ScoringModel!$B$24+Input!Y2757*ScoringModel!$B$25+Input!Z2757*ScoringModel!$B$26+Input!AA2757*ScoringModel!$B$27+Input!AB2757*ScoringModel!$B$28+Input!AC2757*ScoringModel!$B$29+Input!AD2757*ScoringModel!$B$30)*0.01,"")</f>
        <v/>
      </c>
    </row>
    <row r="2758" spans="1:16" x14ac:dyDescent="0.25">
      <c r="A2758" s="154" t="str">
        <f>IF(Input!A2758&lt;&gt;"",Input!A2758,"")</f>
        <v/>
      </c>
      <c r="B2758" s="154" t="str">
        <f>IF(Input!D2758&lt;&gt;"",CONCATENATE(Input!D2758,", ",Input!C2758),"")</f>
        <v/>
      </c>
      <c r="C2758" s="154" t="str">
        <f>IF(Input!E2758&lt;&gt;"",Input!E2758,"")</f>
        <v/>
      </c>
      <c r="D2758" s="155" t="str">
        <f>IF(Input!F2758&lt;&gt;"",Input!F2758,"")</f>
        <v/>
      </c>
      <c r="E2758" s="154" t="str">
        <f>IF(Input!I2758&lt;&gt;"",CONCATENATE(Input!I2758,", ",LEFT(Input!H2758,1)),"")</f>
        <v/>
      </c>
      <c r="F2758" s="156"/>
      <c r="G2758" s="157" t="str">
        <f t="shared" si="43"/>
        <v/>
      </c>
      <c r="H2758" s="154" t="str">
        <f>IF(A2758&lt;&gt;"",VLOOKUP(G2758,ScoreRanges!$C$4:$E$8,3),"")</f>
        <v/>
      </c>
      <c r="I2758" s="156"/>
      <c r="J2758" s="129" t="str">
        <f>IF(AND(ConversionTable!$F$2&lt;&gt;"",A2758&lt;&gt;""),VLOOKUP(G2758,ConversionTable!B$2:D$402,3),"")</f>
        <v/>
      </c>
      <c r="K2758" s="66" t="str">
        <f>IF(AND(ConversionTable!$F$2&lt;&gt;"",A2758&lt;&gt;""),VLOOKUP(J2758,ConversionTable!I$4:K$7,3),"")</f>
        <v/>
      </c>
      <c r="M2758" s="66" t="str">
        <f>IF(A2758&lt;&gt;"",(Input!AE2758*ScoringModel!$B$11+Input!AF2758*ScoringModel!$B$21+Input!AG2758*ScoringModel!$B$31)*0.01,"")</f>
        <v/>
      </c>
      <c r="N2758" s="66" t="str">
        <f>IF(A2758&lt;&gt;"",(Input!J2758*ScoringModel!$B$4+Input!K2758*ScoringModel!$B$5+Input!L2758*ScoringModel!$B$6+Input!M2758*ScoringModel!$B$7+Input!N2758*ScoringModel!$B$8+Input!O2758*ScoringModel!$B$9+Input!P2758*ScoringModel!$B$10)*0.01,"")</f>
        <v/>
      </c>
      <c r="O2758" s="66" t="str">
        <f>IF(A2758&lt;&gt;"",(Input!Q2758*ScoringModel!$B$14+Input!R2758*ScoringModel!$B$15+Input!S2758*ScoringModel!$B$16+Input!T2758*ScoringModel!$B$17+Input!U2758*ScoringModel!$B$18+Input!V2758*ScoringModel!$B$19+Input!W2758*ScoringModel!$B$20)*0.01,"")</f>
        <v/>
      </c>
      <c r="P2758" s="66" t="str">
        <f>IF(A2758&lt;&gt;"",(Input!X2758*ScoringModel!$B$24+Input!Y2758*ScoringModel!$B$25+Input!Z2758*ScoringModel!$B$26+Input!AA2758*ScoringModel!$B$27+Input!AB2758*ScoringModel!$B$28+Input!AC2758*ScoringModel!$B$29+Input!AD2758*ScoringModel!$B$30)*0.01,"")</f>
        <v/>
      </c>
    </row>
    <row r="2759" spans="1:16" x14ac:dyDescent="0.25">
      <c r="A2759" s="154" t="str">
        <f>IF(Input!A2759&lt;&gt;"",Input!A2759,"")</f>
        <v/>
      </c>
      <c r="B2759" s="154" t="str">
        <f>IF(Input!D2759&lt;&gt;"",CONCATENATE(Input!D2759,", ",Input!C2759),"")</f>
        <v/>
      </c>
      <c r="C2759" s="154" t="str">
        <f>IF(Input!E2759&lt;&gt;"",Input!E2759,"")</f>
        <v/>
      </c>
      <c r="D2759" s="155" t="str">
        <f>IF(Input!F2759&lt;&gt;"",Input!F2759,"")</f>
        <v/>
      </c>
      <c r="E2759" s="154" t="str">
        <f>IF(Input!I2759&lt;&gt;"",CONCATENATE(Input!I2759,", ",LEFT(Input!H2759,1)),"")</f>
        <v/>
      </c>
      <c r="F2759" s="156"/>
      <c r="G2759" s="157" t="str">
        <f t="shared" si="43"/>
        <v/>
      </c>
      <c r="H2759" s="154" t="str">
        <f>IF(A2759&lt;&gt;"",VLOOKUP(G2759,ScoreRanges!$C$4:$E$8,3),"")</f>
        <v/>
      </c>
      <c r="I2759" s="156"/>
      <c r="J2759" s="129" t="str">
        <f>IF(AND(ConversionTable!$F$2&lt;&gt;"",A2759&lt;&gt;""),VLOOKUP(G2759,ConversionTable!B$2:D$402,3),"")</f>
        <v/>
      </c>
      <c r="K2759" s="66" t="str">
        <f>IF(AND(ConversionTable!$F$2&lt;&gt;"",A2759&lt;&gt;""),VLOOKUP(J2759,ConversionTable!I$4:K$7,3),"")</f>
        <v/>
      </c>
      <c r="M2759" s="66" t="str">
        <f>IF(A2759&lt;&gt;"",(Input!AE2759*ScoringModel!$B$11+Input!AF2759*ScoringModel!$B$21+Input!AG2759*ScoringModel!$B$31)*0.01,"")</f>
        <v/>
      </c>
      <c r="N2759" s="66" t="str">
        <f>IF(A2759&lt;&gt;"",(Input!J2759*ScoringModel!$B$4+Input!K2759*ScoringModel!$B$5+Input!L2759*ScoringModel!$B$6+Input!M2759*ScoringModel!$B$7+Input!N2759*ScoringModel!$B$8+Input!O2759*ScoringModel!$B$9+Input!P2759*ScoringModel!$B$10)*0.01,"")</f>
        <v/>
      </c>
      <c r="O2759" s="66" t="str">
        <f>IF(A2759&lt;&gt;"",(Input!Q2759*ScoringModel!$B$14+Input!R2759*ScoringModel!$B$15+Input!S2759*ScoringModel!$B$16+Input!T2759*ScoringModel!$B$17+Input!U2759*ScoringModel!$B$18+Input!V2759*ScoringModel!$B$19+Input!W2759*ScoringModel!$B$20)*0.01,"")</f>
        <v/>
      </c>
      <c r="P2759" s="66" t="str">
        <f>IF(A2759&lt;&gt;"",(Input!X2759*ScoringModel!$B$24+Input!Y2759*ScoringModel!$B$25+Input!Z2759*ScoringModel!$B$26+Input!AA2759*ScoringModel!$B$27+Input!AB2759*ScoringModel!$B$28+Input!AC2759*ScoringModel!$B$29+Input!AD2759*ScoringModel!$B$30)*0.01,"")</f>
        <v/>
      </c>
    </row>
    <row r="2760" spans="1:16" x14ac:dyDescent="0.25">
      <c r="A2760" s="154" t="str">
        <f>IF(Input!A2760&lt;&gt;"",Input!A2760,"")</f>
        <v/>
      </c>
      <c r="B2760" s="154" t="str">
        <f>IF(Input!D2760&lt;&gt;"",CONCATENATE(Input!D2760,", ",Input!C2760),"")</f>
        <v/>
      </c>
      <c r="C2760" s="154" t="str">
        <f>IF(Input!E2760&lt;&gt;"",Input!E2760,"")</f>
        <v/>
      </c>
      <c r="D2760" s="155" t="str">
        <f>IF(Input!F2760&lt;&gt;"",Input!F2760,"")</f>
        <v/>
      </c>
      <c r="E2760" s="154" t="str">
        <f>IF(Input!I2760&lt;&gt;"",CONCATENATE(Input!I2760,", ",LEFT(Input!H2760,1)),"")</f>
        <v/>
      </c>
      <c r="F2760" s="156"/>
      <c r="G2760" s="157" t="str">
        <f t="shared" si="43"/>
        <v/>
      </c>
      <c r="H2760" s="154" t="str">
        <f>IF(A2760&lt;&gt;"",VLOOKUP(G2760,ScoreRanges!$C$4:$E$8,3),"")</f>
        <v/>
      </c>
      <c r="I2760" s="156"/>
      <c r="J2760" s="129" t="str">
        <f>IF(AND(ConversionTable!$F$2&lt;&gt;"",A2760&lt;&gt;""),VLOOKUP(G2760,ConversionTable!B$2:D$402,3),"")</f>
        <v/>
      </c>
      <c r="K2760" s="66" t="str">
        <f>IF(AND(ConversionTable!$F$2&lt;&gt;"",A2760&lt;&gt;""),VLOOKUP(J2760,ConversionTable!I$4:K$7,3),"")</f>
        <v/>
      </c>
      <c r="M2760" s="66" t="str">
        <f>IF(A2760&lt;&gt;"",(Input!AE2760*ScoringModel!$B$11+Input!AF2760*ScoringModel!$B$21+Input!AG2760*ScoringModel!$B$31)*0.01,"")</f>
        <v/>
      </c>
      <c r="N2760" s="66" t="str">
        <f>IF(A2760&lt;&gt;"",(Input!J2760*ScoringModel!$B$4+Input!K2760*ScoringModel!$B$5+Input!L2760*ScoringModel!$B$6+Input!M2760*ScoringModel!$B$7+Input!N2760*ScoringModel!$B$8+Input!O2760*ScoringModel!$B$9+Input!P2760*ScoringModel!$B$10)*0.01,"")</f>
        <v/>
      </c>
      <c r="O2760" s="66" t="str">
        <f>IF(A2760&lt;&gt;"",(Input!Q2760*ScoringModel!$B$14+Input!R2760*ScoringModel!$B$15+Input!S2760*ScoringModel!$B$16+Input!T2760*ScoringModel!$B$17+Input!U2760*ScoringModel!$B$18+Input!V2760*ScoringModel!$B$19+Input!W2760*ScoringModel!$B$20)*0.01,"")</f>
        <v/>
      </c>
      <c r="P2760" s="66" t="str">
        <f>IF(A2760&lt;&gt;"",(Input!X2760*ScoringModel!$B$24+Input!Y2760*ScoringModel!$B$25+Input!Z2760*ScoringModel!$B$26+Input!AA2760*ScoringModel!$B$27+Input!AB2760*ScoringModel!$B$28+Input!AC2760*ScoringModel!$B$29+Input!AD2760*ScoringModel!$B$30)*0.01,"")</f>
        <v/>
      </c>
    </row>
    <row r="2761" spans="1:16" x14ac:dyDescent="0.25">
      <c r="A2761" s="154" t="str">
        <f>IF(Input!A2761&lt;&gt;"",Input!A2761,"")</f>
        <v/>
      </c>
      <c r="B2761" s="154" t="str">
        <f>IF(Input!D2761&lt;&gt;"",CONCATENATE(Input!D2761,", ",Input!C2761),"")</f>
        <v/>
      </c>
      <c r="C2761" s="154" t="str">
        <f>IF(Input!E2761&lt;&gt;"",Input!E2761,"")</f>
        <v/>
      </c>
      <c r="D2761" s="155" t="str">
        <f>IF(Input!F2761&lt;&gt;"",Input!F2761,"")</f>
        <v/>
      </c>
      <c r="E2761" s="154" t="str">
        <f>IF(Input!I2761&lt;&gt;"",CONCATENATE(Input!I2761,", ",LEFT(Input!H2761,1)),"")</f>
        <v/>
      </c>
      <c r="F2761" s="156"/>
      <c r="G2761" s="157" t="str">
        <f t="shared" si="43"/>
        <v/>
      </c>
      <c r="H2761" s="154" t="str">
        <f>IF(A2761&lt;&gt;"",VLOOKUP(G2761,ScoreRanges!$C$4:$E$8,3),"")</f>
        <v/>
      </c>
      <c r="I2761" s="156"/>
      <c r="J2761" s="129" t="str">
        <f>IF(AND(ConversionTable!$F$2&lt;&gt;"",A2761&lt;&gt;""),VLOOKUP(G2761,ConversionTable!B$2:D$402,3),"")</f>
        <v/>
      </c>
      <c r="K2761" s="66" t="str">
        <f>IF(AND(ConversionTable!$F$2&lt;&gt;"",A2761&lt;&gt;""),VLOOKUP(J2761,ConversionTable!I$4:K$7,3),"")</f>
        <v/>
      </c>
      <c r="M2761" s="66" t="str">
        <f>IF(A2761&lt;&gt;"",(Input!AE2761*ScoringModel!$B$11+Input!AF2761*ScoringModel!$B$21+Input!AG2761*ScoringModel!$B$31)*0.01,"")</f>
        <v/>
      </c>
      <c r="N2761" s="66" t="str">
        <f>IF(A2761&lt;&gt;"",(Input!J2761*ScoringModel!$B$4+Input!K2761*ScoringModel!$B$5+Input!L2761*ScoringModel!$B$6+Input!M2761*ScoringModel!$B$7+Input!N2761*ScoringModel!$B$8+Input!O2761*ScoringModel!$B$9+Input!P2761*ScoringModel!$B$10)*0.01,"")</f>
        <v/>
      </c>
      <c r="O2761" s="66" t="str">
        <f>IF(A2761&lt;&gt;"",(Input!Q2761*ScoringModel!$B$14+Input!R2761*ScoringModel!$B$15+Input!S2761*ScoringModel!$B$16+Input!T2761*ScoringModel!$B$17+Input!U2761*ScoringModel!$B$18+Input!V2761*ScoringModel!$B$19+Input!W2761*ScoringModel!$B$20)*0.01,"")</f>
        <v/>
      </c>
      <c r="P2761" s="66" t="str">
        <f>IF(A2761&lt;&gt;"",(Input!X2761*ScoringModel!$B$24+Input!Y2761*ScoringModel!$B$25+Input!Z2761*ScoringModel!$B$26+Input!AA2761*ScoringModel!$B$27+Input!AB2761*ScoringModel!$B$28+Input!AC2761*ScoringModel!$B$29+Input!AD2761*ScoringModel!$B$30)*0.01,"")</f>
        <v/>
      </c>
    </row>
    <row r="2762" spans="1:16" x14ac:dyDescent="0.25">
      <c r="A2762" s="154" t="str">
        <f>IF(Input!A2762&lt;&gt;"",Input!A2762,"")</f>
        <v/>
      </c>
      <c r="B2762" s="154" t="str">
        <f>IF(Input!D2762&lt;&gt;"",CONCATENATE(Input!D2762,", ",Input!C2762),"")</f>
        <v/>
      </c>
      <c r="C2762" s="154" t="str">
        <f>IF(Input!E2762&lt;&gt;"",Input!E2762,"")</f>
        <v/>
      </c>
      <c r="D2762" s="155" t="str">
        <f>IF(Input!F2762&lt;&gt;"",Input!F2762,"")</f>
        <v/>
      </c>
      <c r="E2762" s="154" t="str">
        <f>IF(Input!I2762&lt;&gt;"",CONCATENATE(Input!I2762,", ",LEFT(Input!H2762,1)),"")</f>
        <v/>
      </c>
      <c r="F2762" s="156"/>
      <c r="G2762" s="157" t="str">
        <f t="shared" si="43"/>
        <v/>
      </c>
      <c r="H2762" s="154" t="str">
        <f>IF(A2762&lt;&gt;"",VLOOKUP(G2762,ScoreRanges!$C$4:$E$8,3),"")</f>
        <v/>
      </c>
      <c r="I2762" s="156"/>
      <c r="J2762" s="129" t="str">
        <f>IF(AND(ConversionTable!$F$2&lt;&gt;"",A2762&lt;&gt;""),VLOOKUP(G2762,ConversionTable!B$2:D$402,3),"")</f>
        <v/>
      </c>
      <c r="K2762" s="66" t="str">
        <f>IF(AND(ConversionTable!$F$2&lt;&gt;"",A2762&lt;&gt;""),VLOOKUP(J2762,ConversionTable!I$4:K$7,3),"")</f>
        <v/>
      </c>
      <c r="M2762" s="66" t="str">
        <f>IF(A2762&lt;&gt;"",(Input!AE2762*ScoringModel!$B$11+Input!AF2762*ScoringModel!$B$21+Input!AG2762*ScoringModel!$B$31)*0.01,"")</f>
        <v/>
      </c>
      <c r="N2762" s="66" t="str">
        <f>IF(A2762&lt;&gt;"",(Input!J2762*ScoringModel!$B$4+Input!K2762*ScoringModel!$B$5+Input!L2762*ScoringModel!$B$6+Input!M2762*ScoringModel!$B$7+Input!N2762*ScoringModel!$B$8+Input!O2762*ScoringModel!$B$9+Input!P2762*ScoringModel!$B$10)*0.01,"")</f>
        <v/>
      </c>
      <c r="O2762" s="66" t="str">
        <f>IF(A2762&lt;&gt;"",(Input!Q2762*ScoringModel!$B$14+Input!R2762*ScoringModel!$B$15+Input!S2762*ScoringModel!$B$16+Input!T2762*ScoringModel!$B$17+Input!U2762*ScoringModel!$B$18+Input!V2762*ScoringModel!$B$19+Input!W2762*ScoringModel!$B$20)*0.01,"")</f>
        <v/>
      </c>
      <c r="P2762" s="66" t="str">
        <f>IF(A2762&lt;&gt;"",(Input!X2762*ScoringModel!$B$24+Input!Y2762*ScoringModel!$B$25+Input!Z2762*ScoringModel!$B$26+Input!AA2762*ScoringModel!$B$27+Input!AB2762*ScoringModel!$B$28+Input!AC2762*ScoringModel!$B$29+Input!AD2762*ScoringModel!$B$30)*0.01,"")</f>
        <v/>
      </c>
    </row>
    <row r="2763" spans="1:16" x14ac:dyDescent="0.25">
      <c r="A2763" s="154" t="str">
        <f>IF(Input!A2763&lt;&gt;"",Input!A2763,"")</f>
        <v/>
      </c>
      <c r="B2763" s="154" t="str">
        <f>IF(Input!D2763&lt;&gt;"",CONCATENATE(Input!D2763,", ",Input!C2763),"")</f>
        <v/>
      </c>
      <c r="C2763" s="154" t="str">
        <f>IF(Input!E2763&lt;&gt;"",Input!E2763,"")</f>
        <v/>
      </c>
      <c r="D2763" s="155" t="str">
        <f>IF(Input!F2763&lt;&gt;"",Input!F2763,"")</f>
        <v/>
      </c>
      <c r="E2763" s="154" t="str">
        <f>IF(Input!I2763&lt;&gt;"",CONCATENATE(Input!I2763,", ",LEFT(Input!H2763,1)),"")</f>
        <v/>
      </c>
      <c r="F2763" s="156"/>
      <c r="G2763" s="157" t="str">
        <f t="shared" si="43"/>
        <v/>
      </c>
      <c r="H2763" s="154" t="str">
        <f>IF(A2763&lt;&gt;"",VLOOKUP(G2763,ScoreRanges!$C$4:$E$8,3),"")</f>
        <v/>
      </c>
      <c r="I2763" s="156"/>
      <c r="J2763" s="129" t="str">
        <f>IF(AND(ConversionTable!$F$2&lt;&gt;"",A2763&lt;&gt;""),VLOOKUP(G2763,ConversionTable!B$2:D$402,3),"")</f>
        <v/>
      </c>
      <c r="K2763" s="66" t="str">
        <f>IF(AND(ConversionTable!$F$2&lt;&gt;"",A2763&lt;&gt;""),VLOOKUP(J2763,ConversionTable!I$4:K$7,3),"")</f>
        <v/>
      </c>
      <c r="M2763" s="66" t="str">
        <f>IF(A2763&lt;&gt;"",(Input!AE2763*ScoringModel!$B$11+Input!AF2763*ScoringModel!$B$21+Input!AG2763*ScoringModel!$B$31)*0.01,"")</f>
        <v/>
      </c>
      <c r="N2763" s="66" t="str">
        <f>IF(A2763&lt;&gt;"",(Input!J2763*ScoringModel!$B$4+Input!K2763*ScoringModel!$B$5+Input!L2763*ScoringModel!$B$6+Input!M2763*ScoringModel!$B$7+Input!N2763*ScoringModel!$B$8+Input!O2763*ScoringModel!$B$9+Input!P2763*ScoringModel!$B$10)*0.01,"")</f>
        <v/>
      </c>
      <c r="O2763" s="66" t="str">
        <f>IF(A2763&lt;&gt;"",(Input!Q2763*ScoringModel!$B$14+Input!R2763*ScoringModel!$B$15+Input!S2763*ScoringModel!$B$16+Input!T2763*ScoringModel!$B$17+Input!U2763*ScoringModel!$B$18+Input!V2763*ScoringModel!$B$19+Input!W2763*ScoringModel!$B$20)*0.01,"")</f>
        <v/>
      </c>
      <c r="P2763" s="66" t="str">
        <f>IF(A2763&lt;&gt;"",(Input!X2763*ScoringModel!$B$24+Input!Y2763*ScoringModel!$B$25+Input!Z2763*ScoringModel!$B$26+Input!AA2763*ScoringModel!$B$27+Input!AB2763*ScoringModel!$B$28+Input!AC2763*ScoringModel!$B$29+Input!AD2763*ScoringModel!$B$30)*0.01,"")</f>
        <v/>
      </c>
    </row>
    <row r="2764" spans="1:16" x14ac:dyDescent="0.25">
      <c r="A2764" s="154" t="str">
        <f>IF(Input!A2764&lt;&gt;"",Input!A2764,"")</f>
        <v/>
      </c>
      <c r="B2764" s="154" t="str">
        <f>IF(Input!D2764&lt;&gt;"",CONCATENATE(Input!D2764,", ",Input!C2764),"")</f>
        <v/>
      </c>
      <c r="C2764" s="154" t="str">
        <f>IF(Input!E2764&lt;&gt;"",Input!E2764,"")</f>
        <v/>
      </c>
      <c r="D2764" s="155" t="str">
        <f>IF(Input!F2764&lt;&gt;"",Input!F2764,"")</f>
        <v/>
      </c>
      <c r="E2764" s="154" t="str">
        <f>IF(Input!I2764&lt;&gt;"",CONCATENATE(Input!I2764,", ",LEFT(Input!H2764,1)),"")</f>
        <v/>
      </c>
      <c r="F2764" s="156"/>
      <c r="G2764" s="157" t="str">
        <f t="shared" si="43"/>
        <v/>
      </c>
      <c r="H2764" s="154" t="str">
        <f>IF(A2764&lt;&gt;"",VLOOKUP(G2764,ScoreRanges!$C$4:$E$8,3),"")</f>
        <v/>
      </c>
      <c r="I2764" s="156"/>
      <c r="J2764" s="129" t="str">
        <f>IF(AND(ConversionTable!$F$2&lt;&gt;"",A2764&lt;&gt;""),VLOOKUP(G2764,ConversionTable!B$2:D$402,3),"")</f>
        <v/>
      </c>
      <c r="K2764" s="66" t="str">
        <f>IF(AND(ConversionTable!$F$2&lt;&gt;"",A2764&lt;&gt;""),VLOOKUP(J2764,ConversionTable!I$4:K$7,3),"")</f>
        <v/>
      </c>
      <c r="M2764" s="66" t="str">
        <f>IF(A2764&lt;&gt;"",(Input!AE2764*ScoringModel!$B$11+Input!AF2764*ScoringModel!$B$21+Input!AG2764*ScoringModel!$B$31)*0.01,"")</f>
        <v/>
      </c>
      <c r="N2764" s="66" t="str">
        <f>IF(A2764&lt;&gt;"",(Input!J2764*ScoringModel!$B$4+Input!K2764*ScoringModel!$B$5+Input!L2764*ScoringModel!$B$6+Input!M2764*ScoringModel!$B$7+Input!N2764*ScoringModel!$B$8+Input!O2764*ScoringModel!$B$9+Input!P2764*ScoringModel!$B$10)*0.01,"")</f>
        <v/>
      </c>
      <c r="O2764" s="66" t="str">
        <f>IF(A2764&lt;&gt;"",(Input!Q2764*ScoringModel!$B$14+Input!R2764*ScoringModel!$B$15+Input!S2764*ScoringModel!$B$16+Input!T2764*ScoringModel!$B$17+Input!U2764*ScoringModel!$B$18+Input!V2764*ScoringModel!$B$19+Input!W2764*ScoringModel!$B$20)*0.01,"")</f>
        <v/>
      </c>
      <c r="P2764" s="66" t="str">
        <f>IF(A2764&lt;&gt;"",(Input!X2764*ScoringModel!$B$24+Input!Y2764*ScoringModel!$B$25+Input!Z2764*ScoringModel!$B$26+Input!AA2764*ScoringModel!$B$27+Input!AB2764*ScoringModel!$B$28+Input!AC2764*ScoringModel!$B$29+Input!AD2764*ScoringModel!$B$30)*0.01,"")</f>
        <v/>
      </c>
    </row>
    <row r="2765" spans="1:16" x14ac:dyDescent="0.25">
      <c r="A2765" s="154" t="str">
        <f>IF(Input!A2765&lt;&gt;"",Input!A2765,"")</f>
        <v/>
      </c>
      <c r="B2765" s="154" t="str">
        <f>IF(Input!D2765&lt;&gt;"",CONCATENATE(Input!D2765,", ",Input!C2765),"")</f>
        <v/>
      </c>
      <c r="C2765" s="154" t="str">
        <f>IF(Input!E2765&lt;&gt;"",Input!E2765,"")</f>
        <v/>
      </c>
      <c r="D2765" s="155" t="str">
        <f>IF(Input!F2765&lt;&gt;"",Input!F2765,"")</f>
        <v/>
      </c>
      <c r="E2765" s="154" t="str">
        <f>IF(Input!I2765&lt;&gt;"",CONCATENATE(Input!I2765,", ",LEFT(Input!H2765,1)),"")</f>
        <v/>
      </c>
      <c r="F2765" s="156"/>
      <c r="G2765" s="157" t="str">
        <f t="shared" si="43"/>
        <v/>
      </c>
      <c r="H2765" s="154" t="str">
        <f>IF(A2765&lt;&gt;"",VLOOKUP(G2765,ScoreRanges!$C$4:$E$8,3),"")</f>
        <v/>
      </c>
      <c r="I2765" s="156"/>
      <c r="J2765" s="129" t="str">
        <f>IF(AND(ConversionTable!$F$2&lt;&gt;"",A2765&lt;&gt;""),VLOOKUP(G2765,ConversionTable!B$2:D$402,3),"")</f>
        <v/>
      </c>
      <c r="K2765" s="66" t="str">
        <f>IF(AND(ConversionTable!$F$2&lt;&gt;"",A2765&lt;&gt;""),VLOOKUP(J2765,ConversionTable!I$4:K$7,3),"")</f>
        <v/>
      </c>
      <c r="M2765" s="66" t="str">
        <f>IF(A2765&lt;&gt;"",(Input!AE2765*ScoringModel!$B$11+Input!AF2765*ScoringModel!$B$21+Input!AG2765*ScoringModel!$B$31)*0.01,"")</f>
        <v/>
      </c>
      <c r="N2765" s="66" t="str">
        <f>IF(A2765&lt;&gt;"",(Input!J2765*ScoringModel!$B$4+Input!K2765*ScoringModel!$B$5+Input!L2765*ScoringModel!$B$6+Input!M2765*ScoringModel!$B$7+Input!N2765*ScoringModel!$B$8+Input!O2765*ScoringModel!$B$9+Input!P2765*ScoringModel!$B$10)*0.01,"")</f>
        <v/>
      </c>
      <c r="O2765" s="66" t="str">
        <f>IF(A2765&lt;&gt;"",(Input!Q2765*ScoringModel!$B$14+Input!R2765*ScoringModel!$B$15+Input!S2765*ScoringModel!$B$16+Input!T2765*ScoringModel!$B$17+Input!U2765*ScoringModel!$B$18+Input!V2765*ScoringModel!$B$19+Input!W2765*ScoringModel!$B$20)*0.01,"")</f>
        <v/>
      </c>
      <c r="P2765" s="66" t="str">
        <f>IF(A2765&lt;&gt;"",(Input!X2765*ScoringModel!$B$24+Input!Y2765*ScoringModel!$B$25+Input!Z2765*ScoringModel!$B$26+Input!AA2765*ScoringModel!$B$27+Input!AB2765*ScoringModel!$B$28+Input!AC2765*ScoringModel!$B$29+Input!AD2765*ScoringModel!$B$30)*0.01,"")</f>
        <v/>
      </c>
    </row>
    <row r="2766" spans="1:16" x14ac:dyDescent="0.25">
      <c r="A2766" s="154" t="str">
        <f>IF(Input!A2766&lt;&gt;"",Input!A2766,"")</f>
        <v/>
      </c>
      <c r="B2766" s="154" t="str">
        <f>IF(Input!D2766&lt;&gt;"",CONCATENATE(Input!D2766,", ",Input!C2766),"")</f>
        <v/>
      </c>
      <c r="C2766" s="154" t="str">
        <f>IF(Input!E2766&lt;&gt;"",Input!E2766,"")</f>
        <v/>
      </c>
      <c r="D2766" s="155" t="str">
        <f>IF(Input!F2766&lt;&gt;"",Input!F2766,"")</f>
        <v/>
      </c>
      <c r="E2766" s="154" t="str">
        <f>IF(Input!I2766&lt;&gt;"",CONCATENATE(Input!I2766,", ",LEFT(Input!H2766,1)),"")</f>
        <v/>
      </c>
      <c r="F2766" s="156"/>
      <c r="G2766" s="157" t="str">
        <f t="shared" si="43"/>
        <v/>
      </c>
      <c r="H2766" s="154" t="str">
        <f>IF(A2766&lt;&gt;"",VLOOKUP(G2766,ScoreRanges!$C$4:$E$8,3),"")</f>
        <v/>
      </c>
      <c r="I2766" s="156"/>
      <c r="J2766" s="129" t="str">
        <f>IF(AND(ConversionTable!$F$2&lt;&gt;"",A2766&lt;&gt;""),VLOOKUP(G2766,ConversionTable!B$2:D$402,3),"")</f>
        <v/>
      </c>
      <c r="K2766" s="66" t="str">
        <f>IF(AND(ConversionTable!$F$2&lt;&gt;"",A2766&lt;&gt;""),VLOOKUP(J2766,ConversionTable!I$4:K$7,3),"")</f>
        <v/>
      </c>
      <c r="M2766" s="66" t="str">
        <f>IF(A2766&lt;&gt;"",(Input!AE2766*ScoringModel!$B$11+Input!AF2766*ScoringModel!$B$21+Input!AG2766*ScoringModel!$B$31)*0.01,"")</f>
        <v/>
      </c>
      <c r="N2766" s="66" t="str">
        <f>IF(A2766&lt;&gt;"",(Input!J2766*ScoringModel!$B$4+Input!K2766*ScoringModel!$B$5+Input!L2766*ScoringModel!$B$6+Input!M2766*ScoringModel!$B$7+Input!N2766*ScoringModel!$B$8+Input!O2766*ScoringModel!$B$9+Input!P2766*ScoringModel!$B$10)*0.01,"")</f>
        <v/>
      </c>
      <c r="O2766" s="66" t="str">
        <f>IF(A2766&lt;&gt;"",(Input!Q2766*ScoringModel!$B$14+Input!R2766*ScoringModel!$B$15+Input!S2766*ScoringModel!$B$16+Input!T2766*ScoringModel!$B$17+Input!U2766*ScoringModel!$B$18+Input!V2766*ScoringModel!$B$19+Input!W2766*ScoringModel!$B$20)*0.01,"")</f>
        <v/>
      </c>
      <c r="P2766" s="66" t="str">
        <f>IF(A2766&lt;&gt;"",(Input!X2766*ScoringModel!$B$24+Input!Y2766*ScoringModel!$B$25+Input!Z2766*ScoringModel!$B$26+Input!AA2766*ScoringModel!$B$27+Input!AB2766*ScoringModel!$B$28+Input!AC2766*ScoringModel!$B$29+Input!AD2766*ScoringModel!$B$30)*0.01,"")</f>
        <v/>
      </c>
    </row>
    <row r="2767" spans="1:16" x14ac:dyDescent="0.25">
      <c r="A2767" s="154" t="str">
        <f>IF(Input!A2767&lt;&gt;"",Input!A2767,"")</f>
        <v/>
      </c>
      <c r="B2767" s="154" t="str">
        <f>IF(Input!D2767&lt;&gt;"",CONCATENATE(Input!D2767,", ",Input!C2767),"")</f>
        <v/>
      </c>
      <c r="C2767" s="154" t="str">
        <f>IF(Input!E2767&lt;&gt;"",Input!E2767,"")</f>
        <v/>
      </c>
      <c r="D2767" s="155" t="str">
        <f>IF(Input!F2767&lt;&gt;"",Input!F2767,"")</f>
        <v/>
      </c>
      <c r="E2767" s="154" t="str">
        <f>IF(Input!I2767&lt;&gt;"",CONCATENATE(Input!I2767,", ",LEFT(Input!H2767,1)),"")</f>
        <v/>
      </c>
      <c r="F2767" s="156"/>
      <c r="G2767" s="157" t="str">
        <f t="shared" si="43"/>
        <v/>
      </c>
      <c r="H2767" s="154" t="str">
        <f>IF(A2767&lt;&gt;"",VLOOKUP(G2767,ScoreRanges!$C$4:$E$8,3),"")</f>
        <v/>
      </c>
      <c r="I2767" s="156"/>
      <c r="J2767" s="129" t="str">
        <f>IF(AND(ConversionTable!$F$2&lt;&gt;"",A2767&lt;&gt;""),VLOOKUP(G2767,ConversionTable!B$2:D$402,3),"")</f>
        <v/>
      </c>
      <c r="K2767" s="66" t="str">
        <f>IF(AND(ConversionTable!$F$2&lt;&gt;"",A2767&lt;&gt;""),VLOOKUP(J2767,ConversionTable!I$4:K$7,3),"")</f>
        <v/>
      </c>
      <c r="M2767" s="66" t="str">
        <f>IF(A2767&lt;&gt;"",(Input!AE2767*ScoringModel!$B$11+Input!AF2767*ScoringModel!$B$21+Input!AG2767*ScoringModel!$B$31)*0.01,"")</f>
        <v/>
      </c>
      <c r="N2767" s="66" t="str">
        <f>IF(A2767&lt;&gt;"",(Input!J2767*ScoringModel!$B$4+Input!K2767*ScoringModel!$B$5+Input!L2767*ScoringModel!$B$6+Input!M2767*ScoringModel!$B$7+Input!N2767*ScoringModel!$B$8+Input!O2767*ScoringModel!$B$9+Input!P2767*ScoringModel!$B$10)*0.01,"")</f>
        <v/>
      </c>
      <c r="O2767" s="66" t="str">
        <f>IF(A2767&lt;&gt;"",(Input!Q2767*ScoringModel!$B$14+Input!R2767*ScoringModel!$B$15+Input!S2767*ScoringModel!$B$16+Input!T2767*ScoringModel!$B$17+Input!U2767*ScoringModel!$B$18+Input!V2767*ScoringModel!$B$19+Input!W2767*ScoringModel!$B$20)*0.01,"")</f>
        <v/>
      </c>
      <c r="P2767" s="66" t="str">
        <f>IF(A2767&lt;&gt;"",(Input!X2767*ScoringModel!$B$24+Input!Y2767*ScoringModel!$B$25+Input!Z2767*ScoringModel!$B$26+Input!AA2767*ScoringModel!$B$27+Input!AB2767*ScoringModel!$B$28+Input!AC2767*ScoringModel!$B$29+Input!AD2767*ScoringModel!$B$30)*0.01,"")</f>
        <v/>
      </c>
    </row>
    <row r="2768" spans="1:16" x14ac:dyDescent="0.25">
      <c r="A2768" s="154" t="str">
        <f>IF(Input!A2768&lt;&gt;"",Input!A2768,"")</f>
        <v/>
      </c>
      <c r="B2768" s="154" t="str">
        <f>IF(Input!D2768&lt;&gt;"",CONCATENATE(Input!D2768,", ",Input!C2768),"")</f>
        <v/>
      </c>
      <c r="C2768" s="154" t="str">
        <f>IF(Input!E2768&lt;&gt;"",Input!E2768,"")</f>
        <v/>
      </c>
      <c r="D2768" s="155" t="str">
        <f>IF(Input!F2768&lt;&gt;"",Input!F2768,"")</f>
        <v/>
      </c>
      <c r="E2768" s="154" t="str">
        <f>IF(Input!I2768&lt;&gt;"",CONCATENATE(Input!I2768,", ",LEFT(Input!H2768,1)),"")</f>
        <v/>
      </c>
      <c r="F2768" s="156"/>
      <c r="G2768" s="157" t="str">
        <f t="shared" si="43"/>
        <v/>
      </c>
      <c r="H2768" s="154" t="str">
        <f>IF(A2768&lt;&gt;"",VLOOKUP(G2768,ScoreRanges!$C$4:$E$8,3),"")</f>
        <v/>
      </c>
      <c r="I2768" s="156"/>
      <c r="J2768" s="129" t="str">
        <f>IF(AND(ConversionTable!$F$2&lt;&gt;"",A2768&lt;&gt;""),VLOOKUP(G2768,ConversionTable!B$2:D$402,3),"")</f>
        <v/>
      </c>
      <c r="K2768" s="66" t="str">
        <f>IF(AND(ConversionTable!$F$2&lt;&gt;"",A2768&lt;&gt;""),VLOOKUP(J2768,ConversionTable!I$4:K$7,3),"")</f>
        <v/>
      </c>
      <c r="M2768" s="66" t="str">
        <f>IF(A2768&lt;&gt;"",(Input!AE2768*ScoringModel!$B$11+Input!AF2768*ScoringModel!$B$21+Input!AG2768*ScoringModel!$B$31)*0.01,"")</f>
        <v/>
      </c>
      <c r="N2768" s="66" t="str">
        <f>IF(A2768&lt;&gt;"",(Input!J2768*ScoringModel!$B$4+Input!K2768*ScoringModel!$B$5+Input!L2768*ScoringModel!$B$6+Input!M2768*ScoringModel!$B$7+Input!N2768*ScoringModel!$B$8+Input!O2768*ScoringModel!$B$9+Input!P2768*ScoringModel!$B$10)*0.01,"")</f>
        <v/>
      </c>
      <c r="O2768" s="66" t="str">
        <f>IF(A2768&lt;&gt;"",(Input!Q2768*ScoringModel!$B$14+Input!R2768*ScoringModel!$B$15+Input!S2768*ScoringModel!$B$16+Input!T2768*ScoringModel!$B$17+Input!U2768*ScoringModel!$B$18+Input!V2768*ScoringModel!$B$19+Input!W2768*ScoringModel!$B$20)*0.01,"")</f>
        <v/>
      </c>
      <c r="P2768" s="66" t="str">
        <f>IF(A2768&lt;&gt;"",(Input!X2768*ScoringModel!$B$24+Input!Y2768*ScoringModel!$B$25+Input!Z2768*ScoringModel!$B$26+Input!AA2768*ScoringModel!$B$27+Input!AB2768*ScoringModel!$B$28+Input!AC2768*ScoringModel!$B$29+Input!AD2768*ScoringModel!$B$30)*0.01,"")</f>
        <v/>
      </c>
    </row>
    <row r="2769" spans="1:16" x14ac:dyDescent="0.25">
      <c r="A2769" s="154" t="str">
        <f>IF(Input!A2769&lt;&gt;"",Input!A2769,"")</f>
        <v/>
      </c>
      <c r="B2769" s="154" t="str">
        <f>IF(Input!D2769&lt;&gt;"",CONCATENATE(Input!D2769,", ",Input!C2769),"")</f>
        <v/>
      </c>
      <c r="C2769" s="154" t="str">
        <f>IF(Input!E2769&lt;&gt;"",Input!E2769,"")</f>
        <v/>
      </c>
      <c r="D2769" s="155" t="str">
        <f>IF(Input!F2769&lt;&gt;"",Input!F2769,"")</f>
        <v/>
      </c>
      <c r="E2769" s="154" t="str">
        <f>IF(Input!I2769&lt;&gt;"",CONCATENATE(Input!I2769,", ",LEFT(Input!H2769,1)),"")</f>
        <v/>
      </c>
      <c r="F2769" s="156"/>
      <c r="G2769" s="157" t="str">
        <f t="shared" si="43"/>
        <v/>
      </c>
      <c r="H2769" s="154" t="str">
        <f>IF(A2769&lt;&gt;"",VLOOKUP(G2769,ScoreRanges!$C$4:$E$8,3),"")</f>
        <v/>
      </c>
      <c r="I2769" s="156"/>
      <c r="J2769" s="129" t="str">
        <f>IF(AND(ConversionTable!$F$2&lt;&gt;"",A2769&lt;&gt;""),VLOOKUP(G2769,ConversionTable!B$2:D$402,3),"")</f>
        <v/>
      </c>
      <c r="K2769" s="66" t="str">
        <f>IF(AND(ConversionTable!$F$2&lt;&gt;"",A2769&lt;&gt;""),VLOOKUP(J2769,ConversionTable!I$4:K$7,3),"")</f>
        <v/>
      </c>
      <c r="M2769" s="66" t="str">
        <f>IF(A2769&lt;&gt;"",(Input!AE2769*ScoringModel!$B$11+Input!AF2769*ScoringModel!$B$21+Input!AG2769*ScoringModel!$B$31)*0.01,"")</f>
        <v/>
      </c>
      <c r="N2769" s="66" t="str">
        <f>IF(A2769&lt;&gt;"",(Input!J2769*ScoringModel!$B$4+Input!K2769*ScoringModel!$B$5+Input!L2769*ScoringModel!$B$6+Input!M2769*ScoringModel!$B$7+Input!N2769*ScoringModel!$B$8+Input!O2769*ScoringModel!$B$9+Input!P2769*ScoringModel!$B$10)*0.01,"")</f>
        <v/>
      </c>
      <c r="O2769" s="66" t="str">
        <f>IF(A2769&lt;&gt;"",(Input!Q2769*ScoringModel!$B$14+Input!R2769*ScoringModel!$B$15+Input!S2769*ScoringModel!$B$16+Input!T2769*ScoringModel!$B$17+Input!U2769*ScoringModel!$B$18+Input!V2769*ScoringModel!$B$19+Input!W2769*ScoringModel!$B$20)*0.01,"")</f>
        <v/>
      </c>
      <c r="P2769" s="66" t="str">
        <f>IF(A2769&lt;&gt;"",(Input!X2769*ScoringModel!$B$24+Input!Y2769*ScoringModel!$B$25+Input!Z2769*ScoringModel!$B$26+Input!AA2769*ScoringModel!$B$27+Input!AB2769*ScoringModel!$B$28+Input!AC2769*ScoringModel!$B$29+Input!AD2769*ScoringModel!$B$30)*0.01,"")</f>
        <v/>
      </c>
    </row>
    <row r="2770" spans="1:16" x14ac:dyDescent="0.25">
      <c r="A2770" s="154" t="str">
        <f>IF(Input!A2770&lt;&gt;"",Input!A2770,"")</f>
        <v/>
      </c>
      <c r="B2770" s="154" t="str">
        <f>IF(Input!D2770&lt;&gt;"",CONCATENATE(Input!D2770,", ",Input!C2770),"")</f>
        <v/>
      </c>
      <c r="C2770" s="154" t="str">
        <f>IF(Input!E2770&lt;&gt;"",Input!E2770,"")</f>
        <v/>
      </c>
      <c r="D2770" s="155" t="str">
        <f>IF(Input!F2770&lt;&gt;"",Input!F2770,"")</f>
        <v/>
      </c>
      <c r="E2770" s="154" t="str">
        <f>IF(Input!I2770&lt;&gt;"",CONCATENATE(Input!I2770,", ",LEFT(Input!H2770,1)),"")</f>
        <v/>
      </c>
      <c r="F2770" s="156"/>
      <c r="G2770" s="157" t="str">
        <f t="shared" si="43"/>
        <v/>
      </c>
      <c r="H2770" s="154" t="str">
        <f>IF(A2770&lt;&gt;"",VLOOKUP(G2770,ScoreRanges!$C$4:$E$8,3),"")</f>
        <v/>
      </c>
      <c r="I2770" s="156"/>
      <c r="J2770" s="129" t="str">
        <f>IF(AND(ConversionTable!$F$2&lt;&gt;"",A2770&lt;&gt;""),VLOOKUP(G2770,ConversionTable!B$2:D$402,3),"")</f>
        <v/>
      </c>
      <c r="K2770" s="66" t="str">
        <f>IF(AND(ConversionTable!$F$2&lt;&gt;"",A2770&lt;&gt;""),VLOOKUP(J2770,ConversionTable!I$4:K$7,3),"")</f>
        <v/>
      </c>
      <c r="M2770" s="66" t="str">
        <f>IF(A2770&lt;&gt;"",(Input!AE2770*ScoringModel!$B$11+Input!AF2770*ScoringModel!$B$21+Input!AG2770*ScoringModel!$B$31)*0.01,"")</f>
        <v/>
      </c>
      <c r="N2770" s="66" t="str">
        <f>IF(A2770&lt;&gt;"",(Input!J2770*ScoringModel!$B$4+Input!K2770*ScoringModel!$B$5+Input!L2770*ScoringModel!$B$6+Input!M2770*ScoringModel!$B$7+Input!N2770*ScoringModel!$B$8+Input!O2770*ScoringModel!$B$9+Input!P2770*ScoringModel!$B$10)*0.01,"")</f>
        <v/>
      </c>
      <c r="O2770" s="66" t="str">
        <f>IF(A2770&lt;&gt;"",(Input!Q2770*ScoringModel!$B$14+Input!R2770*ScoringModel!$B$15+Input!S2770*ScoringModel!$B$16+Input!T2770*ScoringModel!$B$17+Input!U2770*ScoringModel!$B$18+Input!V2770*ScoringModel!$B$19+Input!W2770*ScoringModel!$B$20)*0.01,"")</f>
        <v/>
      </c>
      <c r="P2770" s="66" t="str">
        <f>IF(A2770&lt;&gt;"",(Input!X2770*ScoringModel!$B$24+Input!Y2770*ScoringModel!$B$25+Input!Z2770*ScoringModel!$B$26+Input!AA2770*ScoringModel!$B$27+Input!AB2770*ScoringModel!$B$28+Input!AC2770*ScoringModel!$B$29+Input!AD2770*ScoringModel!$B$30)*0.01,"")</f>
        <v/>
      </c>
    </row>
    <row r="2771" spans="1:16" x14ac:dyDescent="0.25">
      <c r="A2771" s="154" t="str">
        <f>IF(Input!A2771&lt;&gt;"",Input!A2771,"")</f>
        <v/>
      </c>
      <c r="B2771" s="154" t="str">
        <f>IF(Input!D2771&lt;&gt;"",CONCATENATE(Input!D2771,", ",Input!C2771),"")</f>
        <v/>
      </c>
      <c r="C2771" s="154" t="str">
        <f>IF(Input!E2771&lt;&gt;"",Input!E2771,"")</f>
        <v/>
      </c>
      <c r="D2771" s="155" t="str">
        <f>IF(Input!F2771&lt;&gt;"",Input!F2771,"")</f>
        <v/>
      </c>
      <c r="E2771" s="154" t="str">
        <f>IF(Input!I2771&lt;&gt;"",CONCATENATE(Input!I2771,", ",LEFT(Input!H2771,1)),"")</f>
        <v/>
      </c>
      <c r="F2771" s="156"/>
      <c r="G2771" s="157" t="str">
        <f t="shared" si="43"/>
        <v/>
      </c>
      <c r="H2771" s="154" t="str">
        <f>IF(A2771&lt;&gt;"",VLOOKUP(G2771,ScoreRanges!$C$4:$E$8,3),"")</f>
        <v/>
      </c>
      <c r="I2771" s="156"/>
      <c r="J2771" s="129" t="str">
        <f>IF(AND(ConversionTable!$F$2&lt;&gt;"",A2771&lt;&gt;""),VLOOKUP(G2771,ConversionTable!B$2:D$402,3),"")</f>
        <v/>
      </c>
      <c r="K2771" s="66" t="str">
        <f>IF(AND(ConversionTable!$F$2&lt;&gt;"",A2771&lt;&gt;""),VLOOKUP(J2771,ConversionTable!I$4:K$7,3),"")</f>
        <v/>
      </c>
      <c r="M2771" s="66" t="str">
        <f>IF(A2771&lt;&gt;"",(Input!AE2771*ScoringModel!$B$11+Input!AF2771*ScoringModel!$B$21+Input!AG2771*ScoringModel!$B$31)*0.01,"")</f>
        <v/>
      </c>
      <c r="N2771" s="66" t="str">
        <f>IF(A2771&lt;&gt;"",(Input!J2771*ScoringModel!$B$4+Input!K2771*ScoringModel!$B$5+Input!L2771*ScoringModel!$B$6+Input!M2771*ScoringModel!$B$7+Input!N2771*ScoringModel!$B$8+Input!O2771*ScoringModel!$B$9+Input!P2771*ScoringModel!$B$10)*0.01,"")</f>
        <v/>
      </c>
      <c r="O2771" s="66" t="str">
        <f>IF(A2771&lt;&gt;"",(Input!Q2771*ScoringModel!$B$14+Input!R2771*ScoringModel!$B$15+Input!S2771*ScoringModel!$B$16+Input!T2771*ScoringModel!$B$17+Input!U2771*ScoringModel!$B$18+Input!V2771*ScoringModel!$B$19+Input!W2771*ScoringModel!$B$20)*0.01,"")</f>
        <v/>
      </c>
      <c r="P2771" s="66" t="str">
        <f>IF(A2771&lt;&gt;"",(Input!X2771*ScoringModel!$B$24+Input!Y2771*ScoringModel!$B$25+Input!Z2771*ScoringModel!$B$26+Input!AA2771*ScoringModel!$B$27+Input!AB2771*ScoringModel!$B$28+Input!AC2771*ScoringModel!$B$29+Input!AD2771*ScoringModel!$B$30)*0.01,"")</f>
        <v/>
      </c>
    </row>
    <row r="2772" spans="1:16" x14ac:dyDescent="0.25">
      <c r="A2772" s="154" t="str">
        <f>IF(Input!A2772&lt;&gt;"",Input!A2772,"")</f>
        <v/>
      </c>
      <c r="B2772" s="154" t="str">
        <f>IF(Input!D2772&lt;&gt;"",CONCATENATE(Input!D2772,", ",Input!C2772),"")</f>
        <v/>
      </c>
      <c r="C2772" s="154" t="str">
        <f>IF(Input!E2772&lt;&gt;"",Input!E2772,"")</f>
        <v/>
      </c>
      <c r="D2772" s="155" t="str">
        <f>IF(Input!F2772&lt;&gt;"",Input!F2772,"")</f>
        <v/>
      </c>
      <c r="E2772" s="154" t="str">
        <f>IF(Input!I2772&lt;&gt;"",CONCATENATE(Input!I2772,", ",LEFT(Input!H2772,1)),"")</f>
        <v/>
      </c>
      <c r="F2772" s="156"/>
      <c r="G2772" s="157" t="str">
        <f t="shared" si="43"/>
        <v/>
      </c>
      <c r="H2772" s="154" t="str">
        <f>IF(A2772&lt;&gt;"",VLOOKUP(G2772,ScoreRanges!$C$4:$E$8,3),"")</f>
        <v/>
      </c>
      <c r="I2772" s="156"/>
      <c r="J2772" s="129" t="str">
        <f>IF(AND(ConversionTable!$F$2&lt;&gt;"",A2772&lt;&gt;""),VLOOKUP(G2772,ConversionTable!B$2:D$402,3),"")</f>
        <v/>
      </c>
      <c r="K2772" s="66" t="str">
        <f>IF(AND(ConversionTable!$F$2&lt;&gt;"",A2772&lt;&gt;""),VLOOKUP(J2772,ConversionTable!I$4:K$7,3),"")</f>
        <v/>
      </c>
      <c r="M2772" s="66" t="str">
        <f>IF(A2772&lt;&gt;"",(Input!AE2772*ScoringModel!$B$11+Input!AF2772*ScoringModel!$B$21+Input!AG2772*ScoringModel!$B$31)*0.01,"")</f>
        <v/>
      </c>
      <c r="N2772" s="66" t="str">
        <f>IF(A2772&lt;&gt;"",(Input!J2772*ScoringModel!$B$4+Input!K2772*ScoringModel!$B$5+Input!L2772*ScoringModel!$B$6+Input!M2772*ScoringModel!$B$7+Input!N2772*ScoringModel!$B$8+Input!O2772*ScoringModel!$B$9+Input!P2772*ScoringModel!$B$10)*0.01,"")</f>
        <v/>
      </c>
      <c r="O2772" s="66" t="str">
        <f>IF(A2772&lt;&gt;"",(Input!Q2772*ScoringModel!$B$14+Input!R2772*ScoringModel!$B$15+Input!S2772*ScoringModel!$B$16+Input!T2772*ScoringModel!$B$17+Input!U2772*ScoringModel!$B$18+Input!V2772*ScoringModel!$B$19+Input!W2772*ScoringModel!$B$20)*0.01,"")</f>
        <v/>
      </c>
      <c r="P2772" s="66" t="str">
        <f>IF(A2772&lt;&gt;"",(Input!X2772*ScoringModel!$B$24+Input!Y2772*ScoringModel!$B$25+Input!Z2772*ScoringModel!$B$26+Input!AA2772*ScoringModel!$B$27+Input!AB2772*ScoringModel!$B$28+Input!AC2772*ScoringModel!$B$29+Input!AD2772*ScoringModel!$B$30)*0.01,"")</f>
        <v/>
      </c>
    </row>
    <row r="2773" spans="1:16" x14ac:dyDescent="0.25">
      <c r="A2773" s="154" t="str">
        <f>IF(Input!A2773&lt;&gt;"",Input!A2773,"")</f>
        <v/>
      </c>
      <c r="B2773" s="154" t="str">
        <f>IF(Input!D2773&lt;&gt;"",CONCATENATE(Input!D2773,", ",Input!C2773),"")</f>
        <v/>
      </c>
      <c r="C2773" s="154" t="str">
        <f>IF(Input!E2773&lt;&gt;"",Input!E2773,"")</f>
        <v/>
      </c>
      <c r="D2773" s="155" t="str">
        <f>IF(Input!F2773&lt;&gt;"",Input!F2773,"")</f>
        <v/>
      </c>
      <c r="E2773" s="154" t="str">
        <f>IF(Input!I2773&lt;&gt;"",CONCATENATE(Input!I2773,", ",LEFT(Input!H2773,1)),"")</f>
        <v/>
      </c>
      <c r="F2773" s="156"/>
      <c r="G2773" s="157" t="str">
        <f t="shared" si="43"/>
        <v/>
      </c>
      <c r="H2773" s="154" t="str">
        <f>IF(A2773&lt;&gt;"",VLOOKUP(G2773,ScoreRanges!$C$4:$E$8,3),"")</f>
        <v/>
      </c>
      <c r="I2773" s="156"/>
      <c r="J2773" s="129" t="str">
        <f>IF(AND(ConversionTable!$F$2&lt;&gt;"",A2773&lt;&gt;""),VLOOKUP(G2773,ConversionTable!B$2:D$402,3),"")</f>
        <v/>
      </c>
      <c r="K2773" s="66" t="str">
        <f>IF(AND(ConversionTable!$F$2&lt;&gt;"",A2773&lt;&gt;""),VLOOKUP(J2773,ConversionTable!I$4:K$7,3),"")</f>
        <v/>
      </c>
      <c r="M2773" s="66" t="str">
        <f>IF(A2773&lt;&gt;"",(Input!AE2773*ScoringModel!$B$11+Input!AF2773*ScoringModel!$B$21+Input!AG2773*ScoringModel!$B$31)*0.01,"")</f>
        <v/>
      </c>
      <c r="N2773" s="66" t="str">
        <f>IF(A2773&lt;&gt;"",(Input!J2773*ScoringModel!$B$4+Input!K2773*ScoringModel!$B$5+Input!L2773*ScoringModel!$B$6+Input!M2773*ScoringModel!$B$7+Input!N2773*ScoringModel!$B$8+Input!O2773*ScoringModel!$B$9+Input!P2773*ScoringModel!$B$10)*0.01,"")</f>
        <v/>
      </c>
      <c r="O2773" s="66" t="str">
        <f>IF(A2773&lt;&gt;"",(Input!Q2773*ScoringModel!$B$14+Input!R2773*ScoringModel!$B$15+Input!S2773*ScoringModel!$B$16+Input!T2773*ScoringModel!$B$17+Input!U2773*ScoringModel!$B$18+Input!V2773*ScoringModel!$B$19+Input!W2773*ScoringModel!$B$20)*0.01,"")</f>
        <v/>
      </c>
      <c r="P2773" s="66" t="str">
        <f>IF(A2773&lt;&gt;"",(Input!X2773*ScoringModel!$B$24+Input!Y2773*ScoringModel!$B$25+Input!Z2773*ScoringModel!$B$26+Input!AA2773*ScoringModel!$B$27+Input!AB2773*ScoringModel!$B$28+Input!AC2773*ScoringModel!$B$29+Input!AD2773*ScoringModel!$B$30)*0.01,"")</f>
        <v/>
      </c>
    </row>
    <row r="2774" spans="1:16" x14ac:dyDescent="0.25">
      <c r="A2774" s="154" t="str">
        <f>IF(Input!A2774&lt;&gt;"",Input!A2774,"")</f>
        <v/>
      </c>
      <c r="B2774" s="154" t="str">
        <f>IF(Input!D2774&lt;&gt;"",CONCATENATE(Input!D2774,", ",Input!C2774),"")</f>
        <v/>
      </c>
      <c r="C2774" s="154" t="str">
        <f>IF(Input!E2774&lt;&gt;"",Input!E2774,"")</f>
        <v/>
      </c>
      <c r="D2774" s="155" t="str">
        <f>IF(Input!F2774&lt;&gt;"",Input!F2774,"")</f>
        <v/>
      </c>
      <c r="E2774" s="154" t="str">
        <f>IF(Input!I2774&lt;&gt;"",CONCATENATE(Input!I2774,", ",LEFT(Input!H2774,1)),"")</f>
        <v/>
      </c>
      <c r="F2774" s="156"/>
      <c r="G2774" s="157" t="str">
        <f t="shared" si="43"/>
        <v/>
      </c>
      <c r="H2774" s="154" t="str">
        <f>IF(A2774&lt;&gt;"",VLOOKUP(G2774,ScoreRanges!$C$4:$E$8,3),"")</f>
        <v/>
      </c>
      <c r="I2774" s="156"/>
      <c r="J2774" s="129" t="str">
        <f>IF(AND(ConversionTable!$F$2&lt;&gt;"",A2774&lt;&gt;""),VLOOKUP(G2774,ConversionTable!B$2:D$402,3),"")</f>
        <v/>
      </c>
      <c r="K2774" s="66" t="str">
        <f>IF(AND(ConversionTable!$F$2&lt;&gt;"",A2774&lt;&gt;""),VLOOKUP(J2774,ConversionTable!I$4:K$7,3),"")</f>
        <v/>
      </c>
      <c r="M2774" s="66" t="str">
        <f>IF(A2774&lt;&gt;"",(Input!AE2774*ScoringModel!$B$11+Input!AF2774*ScoringModel!$B$21+Input!AG2774*ScoringModel!$B$31)*0.01,"")</f>
        <v/>
      </c>
      <c r="N2774" s="66" t="str">
        <f>IF(A2774&lt;&gt;"",(Input!J2774*ScoringModel!$B$4+Input!K2774*ScoringModel!$B$5+Input!L2774*ScoringModel!$B$6+Input!M2774*ScoringModel!$B$7+Input!N2774*ScoringModel!$B$8+Input!O2774*ScoringModel!$B$9+Input!P2774*ScoringModel!$B$10)*0.01,"")</f>
        <v/>
      </c>
      <c r="O2774" s="66" t="str">
        <f>IF(A2774&lt;&gt;"",(Input!Q2774*ScoringModel!$B$14+Input!R2774*ScoringModel!$B$15+Input!S2774*ScoringModel!$B$16+Input!T2774*ScoringModel!$B$17+Input!U2774*ScoringModel!$B$18+Input!V2774*ScoringModel!$B$19+Input!W2774*ScoringModel!$B$20)*0.01,"")</f>
        <v/>
      </c>
      <c r="P2774" s="66" t="str">
        <f>IF(A2774&lt;&gt;"",(Input!X2774*ScoringModel!$B$24+Input!Y2774*ScoringModel!$B$25+Input!Z2774*ScoringModel!$B$26+Input!AA2774*ScoringModel!$B$27+Input!AB2774*ScoringModel!$B$28+Input!AC2774*ScoringModel!$B$29+Input!AD2774*ScoringModel!$B$30)*0.01,"")</f>
        <v/>
      </c>
    </row>
    <row r="2775" spans="1:16" x14ac:dyDescent="0.25">
      <c r="A2775" s="154" t="str">
        <f>IF(Input!A2775&lt;&gt;"",Input!A2775,"")</f>
        <v/>
      </c>
      <c r="B2775" s="154" t="str">
        <f>IF(Input!D2775&lt;&gt;"",CONCATENATE(Input!D2775,", ",Input!C2775),"")</f>
        <v/>
      </c>
      <c r="C2775" s="154" t="str">
        <f>IF(Input!E2775&lt;&gt;"",Input!E2775,"")</f>
        <v/>
      </c>
      <c r="D2775" s="155" t="str">
        <f>IF(Input!F2775&lt;&gt;"",Input!F2775,"")</f>
        <v/>
      </c>
      <c r="E2775" s="154" t="str">
        <f>IF(Input!I2775&lt;&gt;"",CONCATENATE(Input!I2775,", ",LEFT(Input!H2775,1)),"")</f>
        <v/>
      </c>
      <c r="F2775" s="156"/>
      <c r="G2775" s="157" t="str">
        <f t="shared" si="43"/>
        <v/>
      </c>
      <c r="H2775" s="154" t="str">
        <f>IF(A2775&lt;&gt;"",VLOOKUP(G2775,ScoreRanges!$C$4:$E$8,3),"")</f>
        <v/>
      </c>
      <c r="I2775" s="156"/>
      <c r="J2775" s="129" t="str">
        <f>IF(AND(ConversionTable!$F$2&lt;&gt;"",A2775&lt;&gt;""),VLOOKUP(G2775,ConversionTable!B$2:D$402,3),"")</f>
        <v/>
      </c>
      <c r="K2775" s="66" t="str">
        <f>IF(AND(ConversionTable!$F$2&lt;&gt;"",A2775&lt;&gt;""),VLOOKUP(J2775,ConversionTable!I$4:K$7,3),"")</f>
        <v/>
      </c>
      <c r="M2775" s="66" t="str">
        <f>IF(A2775&lt;&gt;"",(Input!AE2775*ScoringModel!$B$11+Input!AF2775*ScoringModel!$B$21+Input!AG2775*ScoringModel!$B$31)*0.01,"")</f>
        <v/>
      </c>
      <c r="N2775" s="66" t="str">
        <f>IF(A2775&lt;&gt;"",(Input!J2775*ScoringModel!$B$4+Input!K2775*ScoringModel!$B$5+Input!L2775*ScoringModel!$B$6+Input!M2775*ScoringModel!$B$7+Input!N2775*ScoringModel!$B$8+Input!O2775*ScoringModel!$B$9+Input!P2775*ScoringModel!$B$10)*0.01,"")</f>
        <v/>
      </c>
      <c r="O2775" s="66" t="str">
        <f>IF(A2775&lt;&gt;"",(Input!Q2775*ScoringModel!$B$14+Input!R2775*ScoringModel!$B$15+Input!S2775*ScoringModel!$B$16+Input!T2775*ScoringModel!$B$17+Input!U2775*ScoringModel!$B$18+Input!V2775*ScoringModel!$B$19+Input!W2775*ScoringModel!$B$20)*0.01,"")</f>
        <v/>
      </c>
      <c r="P2775" s="66" t="str">
        <f>IF(A2775&lt;&gt;"",(Input!X2775*ScoringModel!$B$24+Input!Y2775*ScoringModel!$B$25+Input!Z2775*ScoringModel!$B$26+Input!AA2775*ScoringModel!$B$27+Input!AB2775*ScoringModel!$B$28+Input!AC2775*ScoringModel!$B$29+Input!AD2775*ScoringModel!$B$30)*0.01,"")</f>
        <v/>
      </c>
    </row>
    <row r="2776" spans="1:16" x14ac:dyDescent="0.25">
      <c r="A2776" s="154" t="str">
        <f>IF(Input!A2776&lt;&gt;"",Input!A2776,"")</f>
        <v/>
      </c>
      <c r="B2776" s="154" t="str">
        <f>IF(Input!D2776&lt;&gt;"",CONCATENATE(Input!D2776,", ",Input!C2776),"")</f>
        <v/>
      </c>
      <c r="C2776" s="154" t="str">
        <f>IF(Input!E2776&lt;&gt;"",Input!E2776,"")</f>
        <v/>
      </c>
      <c r="D2776" s="155" t="str">
        <f>IF(Input!F2776&lt;&gt;"",Input!F2776,"")</f>
        <v/>
      </c>
      <c r="E2776" s="154" t="str">
        <f>IF(Input!I2776&lt;&gt;"",CONCATENATE(Input!I2776,", ",LEFT(Input!H2776,1)),"")</f>
        <v/>
      </c>
      <c r="F2776" s="156"/>
      <c r="G2776" s="157" t="str">
        <f t="shared" si="43"/>
        <v/>
      </c>
      <c r="H2776" s="154" t="str">
        <f>IF(A2776&lt;&gt;"",VLOOKUP(G2776,ScoreRanges!$C$4:$E$8,3),"")</f>
        <v/>
      </c>
      <c r="I2776" s="156"/>
      <c r="J2776" s="129" t="str">
        <f>IF(AND(ConversionTable!$F$2&lt;&gt;"",A2776&lt;&gt;""),VLOOKUP(G2776,ConversionTable!B$2:D$402,3),"")</f>
        <v/>
      </c>
      <c r="K2776" s="66" t="str">
        <f>IF(AND(ConversionTable!$F$2&lt;&gt;"",A2776&lt;&gt;""),VLOOKUP(J2776,ConversionTable!I$4:K$7,3),"")</f>
        <v/>
      </c>
      <c r="M2776" s="66" t="str">
        <f>IF(A2776&lt;&gt;"",(Input!AE2776*ScoringModel!$B$11+Input!AF2776*ScoringModel!$B$21+Input!AG2776*ScoringModel!$B$31)*0.01,"")</f>
        <v/>
      </c>
      <c r="N2776" s="66" t="str">
        <f>IF(A2776&lt;&gt;"",(Input!J2776*ScoringModel!$B$4+Input!K2776*ScoringModel!$B$5+Input!L2776*ScoringModel!$B$6+Input!M2776*ScoringModel!$B$7+Input!N2776*ScoringModel!$B$8+Input!O2776*ScoringModel!$B$9+Input!P2776*ScoringModel!$B$10)*0.01,"")</f>
        <v/>
      </c>
      <c r="O2776" s="66" t="str">
        <f>IF(A2776&lt;&gt;"",(Input!Q2776*ScoringModel!$B$14+Input!R2776*ScoringModel!$B$15+Input!S2776*ScoringModel!$B$16+Input!T2776*ScoringModel!$B$17+Input!U2776*ScoringModel!$B$18+Input!V2776*ScoringModel!$B$19+Input!W2776*ScoringModel!$B$20)*0.01,"")</f>
        <v/>
      </c>
      <c r="P2776" s="66" t="str">
        <f>IF(A2776&lt;&gt;"",(Input!X2776*ScoringModel!$B$24+Input!Y2776*ScoringModel!$B$25+Input!Z2776*ScoringModel!$B$26+Input!AA2776*ScoringModel!$B$27+Input!AB2776*ScoringModel!$B$28+Input!AC2776*ScoringModel!$B$29+Input!AD2776*ScoringModel!$B$30)*0.01,"")</f>
        <v/>
      </c>
    </row>
    <row r="2777" spans="1:16" x14ac:dyDescent="0.25">
      <c r="A2777" s="154" t="str">
        <f>IF(Input!A2777&lt;&gt;"",Input!A2777,"")</f>
        <v/>
      </c>
      <c r="B2777" s="154" t="str">
        <f>IF(Input!D2777&lt;&gt;"",CONCATENATE(Input!D2777,", ",Input!C2777),"")</f>
        <v/>
      </c>
      <c r="C2777" s="154" t="str">
        <f>IF(Input!E2777&lt;&gt;"",Input!E2777,"")</f>
        <v/>
      </c>
      <c r="D2777" s="155" t="str">
        <f>IF(Input!F2777&lt;&gt;"",Input!F2777,"")</f>
        <v/>
      </c>
      <c r="E2777" s="154" t="str">
        <f>IF(Input!I2777&lt;&gt;"",CONCATENATE(Input!I2777,", ",LEFT(Input!H2777,1)),"")</f>
        <v/>
      </c>
      <c r="F2777" s="156"/>
      <c r="G2777" s="157" t="str">
        <f t="shared" si="43"/>
        <v/>
      </c>
      <c r="H2777" s="154" t="str">
        <f>IF(A2777&lt;&gt;"",VLOOKUP(G2777,ScoreRanges!$C$4:$E$8,3),"")</f>
        <v/>
      </c>
      <c r="I2777" s="156"/>
      <c r="J2777" s="129" t="str">
        <f>IF(AND(ConversionTable!$F$2&lt;&gt;"",A2777&lt;&gt;""),VLOOKUP(G2777,ConversionTable!B$2:D$402,3),"")</f>
        <v/>
      </c>
      <c r="K2777" s="66" t="str">
        <f>IF(AND(ConversionTable!$F$2&lt;&gt;"",A2777&lt;&gt;""),VLOOKUP(J2777,ConversionTable!I$4:K$7,3),"")</f>
        <v/>
      </c>
      <c r="M2777" s="66" t="str">
        <f>IF(A2777&lt;&gt;"",(Input!AE2777*ScoringModel!$B$11+Input!AF2777*ScoringModel!$B$21+Input!AG2777*ScoringModel!$B$31)*0.01,"")</f>
        <v/>
      </c>
      <c r="N2777" s="66" t="str">
        <f>IF(A2777&lt;&gt;"",(Input!J2777*ScoringModel!$B$4+Input!K2777*ScoringModel!$B$5+Input!L2777*ScoringModel!$B$6+Input!M2777*ScoringModel!$B$7+Input!N2777*ScoringModel!$B$8+Input!O2777*ScoringModel!$B$9+Input!P2777*ScoringModel!$B$10)*0.01,"")</f>
        <v/>
      </c>
      <c r="O2777" s="66" t="str">
        <f>IF(A2777&lt;&gt;"",(Input!Q2777*ScoringModel!$B$14+Input!R2777*ScoringModel!$B$15+Input!S2777*ScoringModel!$B$16+Input!T2777*ScoringModel!$B$17+Input!U2777*ScoringModel!$B$18+Input!V2777*ScoringModel!$B$19+Input!W2777*ScoringModel!$B$20)*0.01,"")</f>
        <v/>
      </c>
      <c r="P2777" s="66" t="str">
        <f>IF(A2777&lt;&gt;"",(Input!X2777*ScoringModel!$B$24+Input!Y2777*ScoringModel!$B$25+Input!Z2777*ScoringModel!$B$26+Input!AA2777*ScoringModel!$B$27+Input!AB2777*ScoringModel!$B$28+Input!AC2777*ScoringModel!$B$29+Input!AD2777*ScoringModel!$B$30)*0.01,"")</f>
        <v/>
      </c>
    </row>
    <row r="2778" spans="1:16" x14ac:dyDescent="0.25">
      <c r="A2778" s="154" t="str">
        <f>IF(Input!A2778&lt;&gt;"",Input!A2778,"")</f>
        <v/>
      </c>
      <c r="B2778" s="154" t="str">
        <f>IF(Input!D2778&lt;&gt;"",CONCATENATE(Input!D2778,", ",Input!C2778),"")</f>
        <v/>
      </c>
      <c r="C2778" s="154" t="str">
        <f>IF(Input!E2778&lt;&gt;"",Input!E2778,"")</f>
        <v/>
      </c>
      <c r="D2778" s="155" t="str">
        <f>IF(Input!F2778&lt;&gt;"",Input!F2778,"")</f>
        <v/>
      </c>
      <c r="E2778" s="154" t="str">
        <f>IF(Input!I2778&lt;&gt;"",CONCATENATE(Input!I2778,", ",LEFT(Input!H2778,1)),"")</f>
        <v/>
      </c>
      <c r="F2778" s="156"/>
      <c r="G2778" s="157" t="str">
        <f t="shared" si="43"/>
        <v/>
      </c>
      <c r="H2778" s="154" t="str">
        <f>IF(A2778&lt;&gt;"",VLOOKUP(G2778,ScoreRanges!$C$4:$E$8,3),"")</f>
        <v/>
      </c>
      <c r="I2778" s="156"/>
      <c r="J2778" s="129" t="str">
        <f>IF(AND(ConversionTable!$F$2&lt;&gt;"",A2778&lt;&gt;""),VLOOKUP(G2778,ConversionTable!B$2:D$402,3),"")</f>
        <v/>
      </c>
      <c r="K2778" s="66" t="str">
        <f>IF(AND(ConversionTable!$F$2&lt;&gt;"",A2778&lt;&gt;""),VLOOKUP(J2778,ConversionTable!I$4:K$7,3),"")</f>
        <v/>
      </c>
      <c r="M2778" s="66" t="str">
        <f>IF(A2778&lt;&gt;"",(Input!AE2778*ScoringModel!$B$11+Input!AF2778*ScoringModel!$B$21+Input!AG2778*ScoringModel!$B$31)*0.01,"")</f>
        <v/>
      </c>
      <c r="N2778" s="66" t="str">
        <f>IF(A2778&lt;&gt;"",(Input!J2778*ScoringModel!$B$4+Input!K2778*ScoringModel!$B$5+Input!L2778*ScoringModel!$B$6+Input!M2778*ScoringModel!$B$7+Input!N2778*ScoringModel!$B$8+Input!O2778*ScoringModel!$B$9+Input!P2778*ScoringModel!$B$10)*0.01,"")</f>
        <v/>
      </c>
      <c r="O2778" s="66" t="str">
        <f>IF(A2778&lt;&gt;"",(Input!Q2778*ScoringModel!$B$14+Input!R2778*ScoringModel!$B$15+Input!S2778*ScoringModel!$B$16+Input!T2778*ScoringModel!$B$17+Input!U2778*ScoringModel!$B$18+Input!V2778*ScoringModel!$B$19+Input!W2778*ScoringModel!$B$20)*0.01,"")</f>
        <v/>
      </c>
      <c r="P2778" s="66" t="str">
        <f>IF(A2778&lt;&gt;"",(Input!X2778*ScoringModel!$B$24+Input!Y2778*ScoringModel!$B$25+Input!Z2778*ScoringModel!$B$26+Input!AA2778*ScoringModel!$B$27+Input!AB2778*ScoringModel!$B$28+Input!AC2778*ScoringModel!$B$29+Input!AD2778*ScoringModel!$B$30)*0.01,"")</f>
        <v/>
      </c>
    </row>
    <row r="2779" spans="1:16" x14ac:dyDescent="0.25">
      <c r="A2779" s="154" t="str">
        <f>IF(Input!A2779&lt;&gt;"",Input!A2779,"")</f>
        <v/>
      </c>
      <c r="B2779" s="154" t="str">
        <f>IF(Input!D2779&lt;&gt;"",CONCATENATE(Input!D2779,", ",Input!C2779),"")</f>
        <v/>
      </c>
      <c r="C2779" s="154" t="str">
        <f>IF(Input!E2779&lt;&gt;"",Input!E2779,"")</f>
        <v/>
      </c>
      <c r="D2779" s="155" t="str">
        <f>IF(Input!F2779&lt;&gt;"",Input!F2779,"")</f>
        <v/>
      </c>
      <c r="E2779" s="154" t="str">
        <f>IF(Input!I2779&lt;&gt;"",CONCATENATE(Input!I2779,", ",LEFT(Input!H2779,1)),"")</f>
        <v/>
      </c>
      <c r="F2779" s="156"/>
      <c r="G2779" s="157" t="str">
        <f t="shared" si="43"/>
        <v/>
      </c>
      <c r="H2779" s="154" t="str">
        <f>IF(A2779&lt;&gt;"",VLOOKUP(G2779,ScoreRanges!$C$4:$E$8,3),"")</f>
        <v/>
      </c>
      <c r="I2779" s="156"/>
      <c r="J2779" s="129" t="str">
        <f>IF(AND(ConversionTable!$F$2&lt;&gt;"",A2779&lt;&gt;""),VLOOKUP(G2779,ConversionTable!B$2:D$402,3),"")</f>
        <v/>
      </c>
      <c r="K2779" s="66" t="str">
        <f>IF(AND(ConversionTable!$F$2&lt;&gt;"",A2779&lt;&gt;""),VLOOKUP(J2779,ConversionTable!I$4:K$7,3),"")</f>
        <v/>
      </c>
      <c r="M2779" s="66" t="str">
        <f>IF(A2779&lt;&gt;"",(Input!AE2779*ScoringModel!$B$11+Input!AF2779*ScoringModel!$B$21+Input!AG2779*ScoringModel!$B$31)*0.01,"")</f>
        <v/>
      </c>
      <c r="N2779" s="66" t="str">
        <f>IF(A2779&lt;&gt;"",(Input!J2779*ScoringModel!$B$4+Input!K2779*ScoringModel!$B$5+Input!L2779*ScoringModel!$B$6+Input!M2779*ScoringModel!$B$7+Input!N2779*ScoringModel!$B$8+Input!O2779*ScoringModel!$B$9+Input!P2779*ScoringModel!$B$10)*0.01,"")</f>
        <v/>
      </c>
      <c r="O2779" s="66" t="str">
        <f>IF(A2779&lt;&gt;"",(Input!Q2779*ScoringModel!$B$14+Input!R2779*ScoringModel!$B$15+Input!S2779*ScoringModel!$B$16+Input!T2779*ScoringModel!$B$17+Input!U2779*ScoringModel!$B$18+Input!V2779*ScoringModel!$B$19+Input!W2779*ScoringModel!$B$20)*0.01,"")</f>
        <v/>
      </c>
      <c r="P2779" s="66" t="str">
        <f>IF(A2779&lt;&gt;"",(Input!X2779*ScoringModel!$B$24+Input!Y2779*ScoringModel!$B$25+Input!Z2779*ScoringModel!$B$26+Input!AA2779*ScoringModel!$B$27+Input!AB2779*ScoringModel!$B$28+Input!AC2779*ScoringModel!$B$29+Input!AD2779*ScoringModel!$B$30)*0.01,"")</f>
        <v/>
      </c>
    </row>
    <row r="2780" spans="1:16" x14ac:dyDescent="0.25">
      <c r="A2780" s="154" t="str">
        <f>IF(Input!A2780&lt;&gt;"",Input!A2780,"")</f>
        <v/>
      </c>
      <c r="B2780" s="154" t="str">
        <f>IF(Input!D2780&lt;&gt;"",CONCATENATE(Input!D2780,", ",Input!C2780),"")</f>
        <v/>
      </c>
      <c r="C2780" s="154" t="str">
        <f>IF(Input!E2780&lt;&gt;"",Input!E2780,"")</f>
        <v/>
      </c>
      <c r="D2780" s="155" t="str">
        <f>IF(Input!F2780&lt;&gt;"",Input!F2780,"")</f>
        <v/>
      </c>
      <c r="E2780" s="154" t="str">
        <f>IF(Input!I2780&lt;&gt;"",CONCATENATE(Input!I2780,", ",LEFT(Input!H2780,1)),"")</f>
        <v/>
      </c>
      <c r="F2780" s="156"/>
      <c r="G2780" s="157" t="str">
        <f t="shared" si="43"/>
        <v/>
      </c>
      <c r="H2780" s="154" t="str">
        <f>IF(A2780&lt;&gt;"",VLOOKUP(G2780,ScoreRanges!$C$4:$E$8,3),"")</f>
        <v/>
      </c>
      <c r="I2780" s="156"/>
      <c r="J2780" s="129" t="str">
        <f>IF(AND(ConversionTable!$F$2&lt;&gt;"",A2780&lt;&gt;""),VLOOKUP(G2780,ConversionTable!B$2:D$402,3),"")</f>
        <v/>
      </c>
      <c r="K2780" s="66" t="str">
        <f>IF(AND(ConversionTable!$F$2&lt;&gt;"",A2780&lt;&gt;""),VLOOKUP(J2780,ConversionTable!I$4:K$7,3),"")</f>
        <v/>
      </c>
      <c r="M2780" s="66" t="str">
        <f>IF(A2780&lt;&gt;"",(Input!AE2780*ScoringModel!$B$11+Input!AF2780*ScoringModel!$B$21+Input!AG2780*ScoringModel!$B$31)*0.01,"")</f>
        <v/>
      </c>
      <c r="N2780" s="66" t="str">
        <f>IF(A2780&lt;&gt;"",(Input!J2780*ScoringModel!$B$4+Input!K2780*ScoringModel!$B$5+Input!L2780*ScoringModel!$B$6+Input!M2780*ScoringModel!$B$7+Input!N2780*ScoringModel!$B$8+Input!O2780*ScoringModel!$B$9+Input!P2780*ScoringModel!$B$10)*0.01,"")</f>
        <v/>
      </c>
      <c r="O2780" s="66" t="str">
        <f>IF(A2780&lt;&gt;"",(Input!Q2780*ScoringModel!$B$14+Input!R2780*ScoringModel!$B$15+Input!S2780*ScoringModel!$B$16+Input!T2780*ScoringModel!$B$17+Input!U2780*ScoringModel!$B$18+Input!V2780*ScoringModel!$B$19+Input!W2780*ScoringModel!$B$20)*0.01,"")</f>
        <v/>
      </c>
      <c r="P2780" s="66" t="str">
        <f>IF(A2780&lt;&gt;"",(Input!X2780*ScoringModel!$B$24+Input!Y2780*ScoringModel!$B$25+Input!Z2780*ScoringModel!$B$26+Input!AA2780*ScoringModel!$B$27+Input!AB2780*ScoringModel!$B$28+Input!AC2780*ScoringModel!$B$29+Input!AD2780*ScoringModel!$B$30)*0.01,"")</f>
        <v/>
      </c>
    </row>
    <row r="2781" spans="1:16" x14ac:dyDescent="0.25">
      <c r="A2781" s="154" t="str">
        <f>IF(Input!A2781&lt;&gt;"",Input!A2781,"")</f>
        <v/>
      </c>
      <c r="B2781" s="154" t="str">
        <f>IF(Input!D2781&lt;&gt;"",CONCATENATE(Input!D2781,", ",Input!C2781),"")</f>
        <v/>
      </c>
      <c r="C2781" s="154" t="str">
        <f>IF(Input!E2781&lt;&gt;"",Input!E2781,"")</f>
        <v/>
      </c>
      <c r="D2781" s="155" t="str">
        <f>IF(Input!F2781&lt;&gt;"",Input!F2781,"")</f>
        <v/>
      </c>
      <c r="E2781" s="154" t="str">
        <f>IF(Input!I2781&lt;&gt;"",CONCATENATE(Input!I2781,", ",LEFT(Input!H2781,1)),"")</f>
        <v/>
      </c>
      <c r="F2781" s="156"/>
      <c r="G2781" s="157" t="str">
        <f t="shared" si="43"/>
        <v/>
      </c>
      <c r="H2781" s="154" t="str">
        <f>IF(A2781&lt;&gt;"",VLOOKUP(G2781,ScoreRanges!$C$4:$E$8,3),"")</f>
        <v/>
      </c>
      <c r="I2781" s="156"/>
      <c r="J2781" s="129" t="str">
        <f>IF(AND(ConversionTable!$F$2&lt;&gt;"",A2781&lt;&gt;""),VLOOKUP(G2781,ConversionTable!B$2:D$402,3),"")</f>
        <v/>
      </c>
      <c r="K2781" s="66" t="str">
        <f>IF(AND(ConversionTable!$F$2&lt;&gt;"",A2781&lt;&gt;""),VLOOKUP(J2781,ConversionTable!I$4:K$7,3),"")</f>
        <v/>
      </c>
      <c r="M2781" s="66" t="str">
        <f>IF(A2781&lt;&gt;"",(Input!AE2781*ScoringModel!$B$11+Input!AF2781*ScoringModel!$B$21+Input!AG2781*ScoringModel!$B$31)*0.01,"")</f>
        <v/>
      </c>
      <c r="N2781" s="66" t="str">
        <f>IF(A2781&lt;&gt;"",(Input!J2781*ScoringModel!$B$4+Input!K2781*ScoringModel!$B$5+Input!L2781*ScoringModel!$B$6+Input!M2781*ScoringModel!$B$7+Input!N2781*ScoringModel!$B$8+Input!O2781*ScoringModel!$B$9+Input!P2781*ScoringModel!$B$10)*0.01,"")</f>
        <v/>
      </c>
      <c r="O2781" s="66" t="str">
        <f>IF(A2781&lt;&gt;"",(Input!Q2781*ScoringModel!$B$14+Input!R2781*ScoringModel!$B$15+Input!S2781*ScoringModel!$B$16+Input!T2781*ScoringModel!$B$17+Input!U2781*ScoringModel!$B$18+Input!V2781*ScoringModel!$B$19+Input!W2781*ScoringModel!$B$20)*0.01,"")</f>
        <v/>
      </c>
      <c r="P2781" s="66" t="str">
        <f>IF(A2781&lt;&gt;"",(Input!X2781*ScoringModel!$B$24+Input!Y2781*ScoringModel!$B$25+Input!Z2781*ScoringModel!$B$26+Input!AA2781*ScoringModel!$B$27+Input!AB2781*ScoringModel!$B$28+Input!AC2781*ScoringModel!$B$29+Input!AD2781*ScoringModel!$B$30)*0.01,"")</f>
        <v/>
      </c>
    </row>
    <row r="2782" spans="1:16" x14ac:dyDescent="0.25">
      <c r="A2782" s="154" t="str">
        <f>IF(Input!A2782&lt;&gt;"",Input!A2782,"")</f>
        <v/>
      </c>
      <c r="B2782" s="154" t="str">
        <f>IF(Input!D2782&lt;&gt;"",CONCATENATE(Input!D2782,", ",Input!C2782),"")</f>
        <v/>
      </c>
      <c r="C2782" s="154" t="str">
        <f>IF(Input!E2782&lt;&gt;"",Input!E2782,"")</f>
        <v/>
      </c>
      <c r="D2782" s="155" t="str">
        <f>IF(Input!F2782&lt;&gt;"",Input!F2782,"")</f>
        <v/>
      </c>
      <c r="E2782" s="154" t="str">
        <f>IF(Input!I2782&lt;&gt;"",CONCATENATE(Input!I2782,", ",LEFT(Input!H2782,1)),"")</f>
        <v/>
      </c>
      <c r="F2782" s="156"/>
      <c r="G2782" s="157" t="str">
        <f t="shared" si="43"/>
        <v/>
      </c>
      <c r="H2782" s="154" t="str">
        <f>IF(A2782&lt;&gt;"",VLOOKUP(G2782,ScoreRanges!$C$4:$E$8,3),"")</f>
        <v/>
      </c>
      <c r="I2782" s="156"/>
      <c r="J2782" s="129" t="str">
        <f>IF(AND(ConversionTable!$F$2&lt;&gt;"",A2782&lt;&gt;""),VLOOKUP(G2782,ConversionTable!B$2:D$402,3),"")</f>
        <v/>
      </c>
      <c r="K2782" s="66" t="str">
        <f>IF(AND(ConversionTable!$F$2&lt;&gt;"",A2782&lt;&gt;""),VLOOKUP(J2782,ConversionTable!I$4:K$7,3),"")</f>
        <v/>
      </c>
      <c r="M2782" s="66" t="str">
        <f>IF(A2782&lt;&gt;"",(Input!AE2782*ScoringModel!$B$11+Input!AF2782*ScoringModel!$B$21+Input!AG2782*ScoringModel!$B$31)*0.01,"")</f>
        <v/>
      </c>
      <c r="N2782" s="66" t="str">
        <f>IF(A2782&lt;&gt;"",(Input!J2782*ScoringModel!$B$4+Input!K2782*ScoringModel!$B$5+Input!L2782*ScoringModel!$B$6+Input!M2782*ScoringModel!$B$7+Input!N2782*ScoringModel!$B$8+Input!O2782*ScoringModel!$B$9+Input!P2782*ScoringModel!$B$10)*0.01,"")</f>
        <v/>
      </c>
      <c r="O2782" s="66" t="str">
        <f>IF(A2782&lt;&gt;"",(Input!Q2782*ScoringModel!$B$14+Input!R2782*ScoringModel!$B$15+Input!S2782*ScoringModel!$B$16+Input!T2782*ScoringModel!$B$17+Input!U2782*ScoringModel!$B$18+Input!V2782*ScoringModel!$B$19+Input!W2782*ScoringModel!$B$20)*0.01,"")</f>
        <v/>
      </c>
      <c r="P2782" s="66" t="str">
        <f>IF(A2782&lt;&gt;"",(Input!X2782*ScoringModel!$B$24+Input!Y2782*ScoringModel!$B$25+Input!Z2782*ScoringModel!$B$26+Input!AA2782*ScoringModel!$B$27+Input!AB2782*ScoringModel!$B$28+Input!AC2782*ScoringModel!$B$29+Input!AD2782*ScoringModel!$B$30)*0.01,"")</f>
        <v/>
      </c>
    </row>
    <row r="2783" spans="1:16" x14ac:dyDescent="0.25">
      <c r="A2783" s="154" t="str">
        <f>IF(Input!A2783&lt;&gt;"",Input!A2783,"")</f>
        <v/>
      </c>
      <c r="B2783" s="154" t="str">
        <f>IF(Input!D2783&lt;&gt;"",CONCATENATE(Input!D2783,", ",Input!C2783),"")</f>
        <v/>
      </c>
      <c r="C2783" s="154" t="str">
        <f>IF(Input!E2783&lt;&gt;"",Input!E2783,"")</f>
        <v/>
      </c>
      <c r="D2783" s="155" t="str">
        <f>IF(Input!F2783&lt;&gt;"",Input!F2783,"")</f>
        <v/>
      </c>
      <c r="E2783" s="154" t="str">
        <f>IF(Input!I2783&lt;&gt;"",CONCATENATE(Input!I2783,", ",LEFT(Input!H2783,1)),"")</f>
        <v/>
      </c>
      <c r="F2783" s="156"/>
      <c r="G2783" s="157" t="str">
        <f t="shared" si="43"/>
        <v/>
      </c>
      <c r="H2783" s="154" t="str">
        <f>IF(A2783&lt;&gt;"",VLOOKUP(G2783,ScoreRanges!$C$4:$E$8,3),"")</f>
        <v/>
      </c>
      <c r="I2783" s="156"/>
      <c r="J2783" s="129" t="str">
        <f>IF(AND(ConversionTable!$F$2&lt;&gt;"",A2783&lt;&gt;""),VLOOKUP(G2783,ConversionTable!B$2:D$402,3),"")</f>
        <v/>
      </c>
      <c r="K2783" s="66" t="str">
        <f>IF(AND(ConversionTable!$F$2&lt;&gt;"",A2783&lt;&gt;""),VLOOKUP(J2783,ConversionTable!I$4:K$7,3),"")</f>
        <v/>
      </c>
      <c r="M2783" s="66" t="str">
        <f>IF(A2783&lt;&gt;"",(Input!AE2783*ScoringModel!$B$11+Input!AF2783*ScoringModel!$B$21+Input!AG2783*ScoringModel!$B$31)*0.01,"")</f>
        <v/>
      </c>
      <c r="N2783" s="66" t="str">
        <f>IF(A2783&lt;&gt;"",(Input!J2783*ScoringModel!$B$4+Input!K2783*ScoringModel!$B$5+Input!L2783*ScoringModel!$B$6+Input!M2783*ScoringModel!$B$7+Input!N2783*ScoringModel!$B$8+Input!O2783*ScoringModel!$B$9+Input!P2783*ScoringModel!$B$10)*0.01,"")</f>
        <v/>
      </c>
      <c r="O2783" s="66" t="str">
        <f>IF(A2783&lt;&gt;"",(Input!Q2783*ScoringModel!$B$14+Input!R2783*ScoringModel!$B$15+Input!S2783*ScoringModel!$B$16+Input!T2783*ScoringModel!$B$17+Input!U2783*ScoringModel!$B$18+Input!V2783*ScoringModel!$B$19+Input!W2783*ScoringModel!$B$20)*0.01,"")</f>
        <v/>
      </c>
      <c r="P2783" s="66" t="str">
        <f>IF(A2783&lt;&gt;"",(Input!X2783*ScoringModel!$B$24+Input!Y2783*ScoringModel!$B$25+Input!Z2783*ScoringModel!$B$26+Input!AA2783*ScoringModel!$B$27+Input!AB2783*ScoringModel!$B$28+Input!AC2783*ScoringModel!$B$29+Input!AD2783*ScoringModel!$B$30)*0.01,"")</f>
        <v/>
      </c>
    </row>
    <row r="2784" spans="1:16" x14ac:dyDescent="0.25">
      <c r="A2784" s="154" t="str">
        <f>IF(Input!A2784&lt;&gt;"",Input!A2784,"")</f>
        <v/>
      </c>
      <c r="B2784" s="154" t="str">
        <f>IF(Input!D2784&lt;&gt;"",CONCATENATE(Input!D2784,", ",Input!C2784),"")</f>
        <v/>
      </c>
      <c r="C2784" s="154" t="str">
        <f>IF(Input!E2784&lt;&gt;"",Input!E2784,"")</f>
        <v/>
      </c>
      <c r="D2784" s="155" t="str">
        <f>IF(Input!F2784&lt;&gt;"",Input!F2784,"")</f>
        <v/>
      </c>
      <c r="E2784" s="154" t="str">
        <f>IF(Input!I2784&lt;&gt;"",CONCATENATE(Input!I2784,", ",LEFT(Input!H2784,1)),"")</f>
        <v/>
      </c>
      <c r="F2784" s="156"/>
      <c r="G2784" s="157" t="str">
        <f t="shared" si="43"/>
        <v/>
      </c>
      <c r="H2784" s="154" t="str">
        <f>IF(A2784&lt;&gt;"",VLOOKUP(G2784,ScoreRanges!$C$4:$E$8,3),"")</f>
        <v/>
      </c>
      <c r="I2784" s="156"/>
      <c r="J2784" s="129" t="str">
        <f>IF(AND(ConversionTable!$F$2&lt;&gt;"",A2784&lt;&gt;""),VLOOKUP(G2784,ConversionTable!B$2:D$402,3),"")</f>
        <v/>
      </c>
      <c r="K2784" s="66" t="str">
        <f>IF(AND(ConversionTable!$F$2&lt;&gt;"",A2784&lt;&gt;""),VLOOKUP(J2784,ConversionTable!I$4:K$7,3),"")</f>
        <v/>
      </c>
      <c r="M2784" s="66" t="str">
        <f>IF(A2784&lt;&gt;"",(Input!AE2784*ScoringModel!$B$11+Input!AF2784*ScoringModel!$B$21+Input!AG2784*ScoringModel!$B$31)*0.01,"")</f>
        <v/>
      </c>
      <c r="N2784" s="66" t="str">
        <f>IF(A2784&lt;&gt;"",(Input!J2784*ScoringModel!$B$4+Input!K2784*ScoringModel!$B$5+Input!L2784*ScoringModel!$B$6+Input!M2784*ScoringModel!$B$7+Input!N2784*ScoringModel!$B$8+Input!O2784*ScoringModel!$B$9+Input!P2784*ScoringModel!$B$10)*0.01,"")</f>
        <v/>
      </c>
      <c r="O2784" s="66" t="str">
        <f>IF(A2784&lt;&gt;"",(Input!Q2784*ScoringModel!$B$14+Input!R2784*ScoringModel!$B$15+Input!S2784*ScoringModel!$B$16+Input!T2784*ScoringModel!$B$17+Input!U2784*ScoringModel!$B$18+Input!V2784*ScoringModel!$B$19+Input!W2784*ScoringModel!$B$20)*0.01,"")</f>
        <v/>
      </c>
      <c r="P2784" s="66" t="str">
        <f>IF(A2784&lt;&gt;"",(Input!X2784*ScoringModel!$B$24+Input!Y2784*ScoringModel!$B$25+Input!Z2784*ScoringModel!$B$26+Input!AA2784*ScoringModel!$B$27+Input!AB2784*ScoringModel!$B$28+Input!AC2784*ScoringModel!$B$29+Input!AD2784*ScoringModel!$B$30)*0.01,"")</f>
        <v/>
      </c>
    </row>
    <row r="2785" spans="1:16" x14ac:dyDescent="0.25">
      <c r="A2785" s="154" t="str">
        <f>IF(Input!A2785&lt;&gt;"",Input!A2785,"")</f>
        <v/>
      </c>
      <c r="B2785" s="154" t="str">
        <f>IF(Input!D2785&lt;&gt;"",CONCATENATE(Input!D2785,", ",Input!C2785),"")</f>
        <v/>
      </c>
      <c r="C2785" s="154" t="str">
        <f>IF(Input!E2785&lt;&gt;"",Input!E2785,"")</f>
        <v/>
      </c>
      <c r="D2785" s="155" t="str">
        <f>IF(Input!F2785&lt;&gt;"",Input!F2785,"")</f>
        <v/>
      </c>
      <c r="E2785" s="154" t="str">
        <f>IF(Input!I2785&lt;&gt;"",CONCATENATE(Input!I2785,", ",LEFT(Input!H2785,1)),"")</f>
        <v/>
      </c>
      <c r="F2785" s="156"/>
      <c r="G2785" s="157" t="str">
        <f t="shared" si="43"/>
        <v/>
      </c>
      <c r="H2785" s="154" t="str">
        <f>IF(A2785&lt;&gt;"",VLOOKUP(G2785,ScoreRanges!$C$4:$E$8,3),"")</f>
        <v/>
      </c>
      <c r="I2785" s="156"/>
      <c r="J2785" s="129" t="str">
        <f>IF(AND(ConversionTable!$F$2&lt;&gt;"",A2785&lt;&gt;""),VLOOKUP(G2785,ConversionTable!B$2:D$402,3),"")</f>
        <v/>
      </c>
      <c r="K2785" s="66" t="str">
        <f>IF(AND(ConversionTable!$F$2&lt;&gt;"",A2785&lt;&gt;""),VLOOKUP(J2785,ConversionTable!I$4:K$7,3),"")</f>
        <v/>
      </c>
      <c r="M2785" s="66" t="str">
        <f>IF(A2785&lt;&gt;"",(Input!AE2785*ScoringModel!$B$11+Input!AF2785*ScoringModel!$B$21+Input!AG2785*ScoringModel!$B$31)*0.01,"")</f>
        <v/>
      </c>
      <c r="N2785" s="66" t="str">
        <f>IF(A2785&lt;&gt;"",(Input!J2785*ScoringModel!$B$4+Input!K2785*ScoringModel!$B$5+Input!L2785*ScoringModel!$B$6+Input!M2785*ScoringModel!$B$7+Input!N2785*ScoringModel!$B$8+Input!O2785*ScoringModel!$B$9+Input!P2785*ScoringModel!$B$10)*0.01,"")</f>
        <v/>
      </c>
      <c r="O2785" s="66" t="str">
        <f>IF(A2785&lt;&gt;"",(Input!Q2785*ScoringModel!$B$14+Input!R2785*ScoringModel!$B$15+Input!S2785*ScoringModel!$B$16+Input!T2785*ScoringModel!$B$17+Input!U2785*ScoringModel!$B$18+Input!V2785*ScoringModel!$B$19+Input!W2785*ScoringModel!$B$20)*0.01,"")</f>
        <v/>
      </c>
      <c r="P2785" s="66" t="str">
        <f>IF(A2785&lt;&gt;"",(Input!X2785*ScoringModel!$B$24+Input!Y2785*ScoringModel!$B$25+Input!Z2785*ScoringModel!$B$26+Input!AA2785*ScoringModel!$B$27+Input!AB2785*ScoringModel!$B$28+Input!AC2785*ScoringModel!$B$29+Input!AD2785*ScoringModel!$B$30)*0.01,"")</f>
        <v/>
      </c>
    </row>
    <row r="2786" spans="1:16" x14ac:dyDescent="0.25">
      <c r="A2786" s="154" t="str">
        <f>IF(Input!A2786&lt;&gt;"",Input!A2786,"")</f>
        <v/>
      </c>
      <c r="B2786" s="154" t="str">
        <f>IF(Input!D2786&lt;&gt;"",CONCATENATE(Input!D2786,", ",Input!C2786),"")</f>
        <v/>
      </c>
      <c r="C2786" s="154" t="str">
        <f>IF(Input!E2786&lt;&gt;"",Input!E2786,"")</f>
        <v/>
      </c>
      <c r="D2786" s="155" t="str">
        <f>IF(Input!F2786&lt;&gt;"",Input!F2786,"")</f>
        <v/>
      </c>
      <c r="E2786" s="154" t="str">
        <f>IF(Input!I2786&lt;&gt;"",CONCATENATE(Input!I2786,", ",LEFT(Input!H2786,1)),"")</f>
        <v/>
      </c>
      <c r="F2786" s="156"/>
      <c r="G2786" s="157" t="str">
        <f t="shared" si="43"/>
        <v/>
      </c>
      <c r="H2786" s="154" t="str">
        <f>IF(A2786&lt;&gt;"",VLOOKUP(G2786,ScoreRanges!$C$4:$E$8,3),"")</f>
        <v/>
      </c>
      <c r="I2786" s="156"/>
      <c r="J2786" s="129" t="str">
        <f>IF(AND(ConversionTable!$F$2&lt;&gt;"",A2786&lt;&gt;""),VLOOKUP(G2786,ConversionTable!B$2:D$402,3),"")</f>
        <v/>
      </c>
      <c r="K2786" s="66" t="str">
        <f>IF(AND(ConversionTable!$F$2&lt;&gt;"",A2786&lt;&gt;""),VLOOKUP(J2786,ConversionTable!I$4:K$7,3),"")</f>
        <v/>
      </c>
      <c r="M2786" s="66" t="str">
        <f>IF(A2786&lt;&gt;"",(Input!AE2786*ScoringModel!$B$11+Input!AF2786*ScoringModel!$B$21+Input!AG2786*ScoringModel!$B$31)*0.01,"")</f>
        <v/>
      </c>
      <c r="N2786" s="66" t="str">
        <f>IF(A2786&lt;&gt;"",(Input!J2786*ScoringModel!$B$4+Input!K2786*ScoringModel!$B$5+Input!L2786*ScoringModel!$B$6+Input!M2786*ScoringModel!$B$7+Input!N2786*ScoringModel!$B$8+Input!O2786*ScoringModel!$B$9+Input!P2786*ScoringModel!$B$10)*0.01,"")</f>
        <v/>
      </c>
      <c r="O2786" s="66" t="str">
        <f>IF(A2786&lt;&gt;"",(Input!Q2786*ScoringModel!$B$14+Input!R2786*ScoringModel!$B$15+Input!S2786*ScoringModel!$B$16+Input!T2786*ScoringModel!$B$17+Input!U2786*ScoringModel!$B$18+Input!V2786*ScoringModel!$B$19+Input!W2786*ScoringModel!$B$20)*0.01,"")</f>
        <v/>
      </c>
      <c r="P2786" s="66" t="str">
        <f>IF(A2786&lt;&gt;"",(Input!X2786*ScoringModel!$B$24+Input!Y2786*ScoringModel!$B$25+Input!Z2786*ScoringModel!$B$26+Input!AA2786*ScoringModel!$B$27+Input!AB2786*ScoringModel!$B$28+Input!AC2786*ScoringModel!$B$29+Input!AD2786*ScoringModel!$B$30)*0.01,"")</f>
        <v/>
      </c>
    </row>
    <row r="2787" spans="1:16" x14ac:dyDescent="0.25">
      <c r="A2787" s="154" t="str">
        <f>IF(Input!A2787&lt;&gt;"",Input!A2787,"")</f>
        <v/>
      </c>
      <c r="B2787" s="154" t="str">
        <f>IF(Input!D2787&lt;&gt;"",CONCATENATE(Input!D2787,", ",Input!C2787),"")</f>
        <v/>
      </c>
      <c r="C2787" s="154" t="str">
        <f>IF(Input!E2787&lt;&gt;"",Input!E2787,"")</f>
        <v/>
      </c>
      <c r="D2787" s="155" t="str">
        <f>IF(Input!F2787&lt;&gt;"",Input!F2787,"")</f>
        <v/>
      </c>
      <c r="E2787" s="154" t="str">
        <f>IF(Input!I2787&lt;&gt;"",CONCATENATE(Input!I2787,", ",LEFT(Input!H2787,1)),"")</f>
        <v/>
      </c>
      <c r="F2787" s="156"/>
      <c r="G2787" s="157" t="str">
        <f t="shared" si="43"/>
        <v/>
      </c>
      <c r="H2787" s="154" t="str">
        <f>IF(A2787&lt;&gt;"",VLOOKUP(G2787,ScoreRanges!$C$4:$E$8,3),"")</f>
        <v/>
      </c>
      <c r="I2787" s="156"/>
      <c r="J2787" s="129" t="str">
        <f>IF(AND(ConversionTable!$F$2&lt;&gt;"",A2787&lt;&gt;""),VLOOKUP(G2787,ConversionTable!B$2:D$402,3),"")</f>
        <v/>
      </c>
      <c r="K2787" s="66" t="str">
        <f>IF(AND(ConversionTable!$F$2&lt;&gt;"",A2787&lt;&gt;""),VLOOKUP(J2787,ConversionTable!I$4:K$7,3),"")</f>
        <v/>
      </c>
      <c r="M2787" s="66" t="str">
        <f>IF(A2787&lt;&gt;"",(Input!AE2787*ScoringModel!$B$11+Input!AF2787*ScoringModel!$B$21+Input!AG2787*ScoringModel!$B$31)*0.01,"")</f>
        <v/>
      </c>
      <c r="N2787" s="66" t="str">
        <f>IF(A2787&lt;&gt;"",(Input!J2787*ScoringModel!$B$4+Input!K2787*ScoringModel!$B$5+Input!L2787*ScoringModel!$B$6+Input!M2787*ScoringModel!$B$7+Input!N2787*ScoringModel!$B$8+Input!O2787*ScoringModel!$B$9+Input!P2787*ScoringModel!$B$10)*0.01,"")</f>
        <v/>
      </c>
      <c r="O2787" s="66" t="str">
        <f>IF(A2787&lt;&gt;"",(Input!Q2787*ScoringModel!$B$14+Input!R2787*ScoringModel!$B$15+Input!S2787*ScoringModel!$B$16+Input!T2787*ScoringModel!$B$17+Input!U2787*ScoringModel!$B$18+Input!V2787*ScoringModel!$B$19+Input!W2787*ScoringModel!$B$20)*0.01,"")</f>
        <v/>
      </c>
      <c r="P2787" s="66" t="str">
        <f>IF(A2787&lt;&gt;"",(Input!X2787*ScoringModel!$B$24+Input!Y2787*ScoringModel!$B$25+Input!Z2787*ScoringModel!$B$26+Input!AA2787*ScoringModel!$B$27+Input!AB2787*ScoringModel!$B$28+Input!AC2787*ScoringModel!$B$29+Input!AD2787*ScoringModel!$B$30)*0.01,"")</f>
        <v/>
      </c>
    </row>
    <row r="2788" spans="1:16" x14ac:dyDescent="0.25">
      <c r="A2788" s="154" t="str">
        <f>IF(Input!A2788&lt;&gt;"",Input!A2788,"")</f>
        <v/>
      </c>
      <c r="B2788" s="154" t="str">
        <f>IF(Input!D2788&lt;&gt;"",CONCATENATE(Input!D2788,", ",Input!C2788),"")</f>
        <v/>
      </c>
      <c r="C2788" s="154" t="str">
        <f>IF(Input!E2788&lt;&gt;"",Input!E2788,"")</f>
        <v/>
      </c>
      <c r="D2788" s="155" t="str">
        <f>IF(Input!F2788&lt;&gt;"",Input!F2788,"")</f>
        <v/>
      </c>
      <c r="E2788" s="154" t="str">
        <f>IF(Input!I2788&lt;&gt;"",CONCATENATE(Input!I2788,", ",LEFT(Input!H2788,1)),"")</f>
        <v/>
      </c>
      <c r="F2788" s="156"/>
      <c r="G2788" s="157" t="str">
        <f t="shared" si="43"/>
        <v/>
      </c>
      <c r="H2788" s="154" t="str">
        <f>IF(A2788&lt;&gt;"",VLOOKUP(G2788,ScoreRanges!$C$4:$E$8,3),"")</f>
        <v/>
      </c>
      <c r="I2788" s="156"/>
      <c r="J2788" s="129" t="str">
        <f>IF(AND(ConversionTable!$F$2&lt;&gt;"",A2788&lt;&gt;""),VLOOKUP(G2788,ConversionTable!B$2:D$402,3),"")</f>
        <v/>
      </c>
      <c r="K2788" s="66" t="str">
        <f>IF(AND(ConversionTable!$F$2&lt;&gt;"",A2788&lt;&gt;""),VLOOKUP(J2788,ConversionTable!I$4:K$7,3),"")</f>
        <v/>
      </c>
      <c r="M2788" s="66" t="str">
        <f>IF(A2788&lt;&gt;"",(Input!AE2788*ScoringModel!$B$11+Input!AF2788*ScoringModel!$B$21+Input!AG2788*ScoringModel!$B$31)*0.01,"")</f>
        <v/>
      </c>
      <c r="N2788" s="66" t="str">
        <f>IF(A2788&lt;&gt;"",(Input!J2788*ScoringModel!$B$4+Input!K2788*ScoringModel!$B$5+Input!L2788*ScoringModel!$B$6+Input!M2788*ScoringModel!$B$7+Input!N2788*ScoringModel!$B$8+Input!O2788*ScoringModel!$B$9+Input!P2788*ScoringModel!$B$10)*0.01,"")</f>
        <v/>
      </c>
      <c r="O2788" s="66" t="str">
        <f>IF(A2788&lt;&gt;"",(Input!Q2788*ScoringModel!$B$14+Input!R2788*ScoringModel!$B$15+Input!S2788*ScoringModel!$B$16+Input!T2788*ScoringModel!$B$17+Input!U2788*ScoringModel!$B$18+Input!V2788*ScoringModel!$B$19+Input!W2788*ScoringModel!$B$20)*0.01,"")</f>
        <v/>
      </c>
      <c r="P2788" s="66" t="str">
        <f>IF(A2788&lt;&gt;"",(Input!X2788*ScoringModel!$B$24+Input!Y2788*ScoringModel!$B$25+Input!Z2788*ScoringModel!$B$26+Input!AA2788*ScoringModel!$B$27+Input!AB2788*ScoringModel!$B$28+Input!AC2788*ScoringModel!$B$29+Input!AD2788*ScoringModel!$B$30)*0.01,"")</f>
        <v/>
      </c>
    </row>
    <row r="2789" spans="1:16" x14ac:dyDescent="0.25">
      <c r="A2789" s="154" t="str">
        <f>IF(Input!A2789&lt;&gt;"",Input!A2789,"")</f>
        <v/>
      </c>
      <c r="B2789" s="154" t="str">
        <f>IF(Input!D2789&lt;&gt;"",CONCATENATE(Input!D2789,", ",Input!C2789),"")</f>
        <v/>
      </c>
      <c r="C2789" s="154" t="str">
        <f>IF(Input!E2789&lt;&gt;"",Input!E2789,"")</f>
        <v/>
      </c>
      <c r="D2789" s="155" t="str">
        <f>IF(Input!F2789&lt;&gt;"",Input!F2789,"")</f>
        <v/>
      </c>
      <c r="E2789" s="154" t="str">
        <f>IF(Input!I2789&lt;&gt;"",CONCATENATE(Input!I2789,", ",LEFT(Input!H2789,1)),"")</f>
        <v/>
      </c>
      <c r="F2789" s="156"/>
      <c r="G2789" s="157" t="str">
        <f t="shared" si="43"/>
        <v/>
      </c>
      <c r="H2789" s="154" t="str">
        <f>IF(A2789&lt;&gt;"",VLOOKUP(G2789,ScoreRanges!$C$4:$E$8,3),"")</f>
        <v/>
      </c>
      <c r="I2789" s="156"/>
      <c r="J2789" s="129" t="str">
        <f>IF(AND(ConversionTable!$F$2&lt;&gt;"",A2789&lt;&gt;""),VLOOKUP(G2789,ConversionTable!B$2:D$402,3),"")</f>
        <v/>
      </c>
      <c r="K2789" s="66" t="str">
        <f>IF(AND(ConversionTable!$F$2&lt;&gt;"",A2789&lt;&gt;""),VLOOKUP(J2789,ConversionTable!I$4:K$7,3),"")</f>
        <v/>
      </c>
      <c r="M2789" s="66" t="str">
        <f>IF(A2789&lt;&gt;"",(Input!AE2789*ScoringModel!$B$11+Input!AF2789*ScoringModel!$B$21+Input!AG2789*ScoringModel!$B$31)*0.01,"")</f>
        <v/>
      </c>
      <c r="N2789" s="66" t="str">
        <f>IF(A2789&lt;&gt;"",(Input!J2789*ScoringModel!$B$4+Input!K2789*ScoringModel!$B$5+Input!L2789*ScoringModel!$B$6+Input!M2789*ScoringModel!$B$7+Input!N2789*ScoringModel!$B$8+Input!O2789*ScoringModel!$B$9+Input!P2789*ScoringModel!$B$10)*0.01,"")</f>
        <v/>
      </c>
      <c r="O2789" s="66" t="str">
        <f>IF(A2789&lt;&gt;"",(Input!Q2789*ScoringModel!$B$14+Input!R2789*ScoringModel!$B$15+Input!S2789*ScoringModel!$B$16+Input!T2789*ScoringModel!$B$17+Input!U2789*ScoringModel!$B$18+Input!V2789*ScoringModel!$B$19+Input!W2789*ScoringModel!$B$20)*0.01,"")</f>
        <v/>
      </c>
      <c r="P2789" s="66" t="str">
        <f>IF(A2789&lt;&gt;"",(Input!X2789*ScoringModel!$B$24+Input!Y2789*ScoringModel!$B$25+Input!Z2789*ScoringModel!$B$26+Input!AA2789*ScoringModel!$B$27+Input!AB2789*ScoringModel!$B$28+Input!AC2789*ScoringModel!$B$29+Input!AD2789*ScoringModel!$B$30)*0.01,"")</f>
        <v/>
      </c>
    </row>
    <row r="2790" spans="1:16" x14ac:dyDescent="0.25">
      <c r="A2790" s="154" t="str">
        <f>IF(Input!A2790&lt;&gt;"",Input!A2790,"")</f>
        <v/>
      </c>
      <c r="B2790" s="154" t="str">
        <f>IF(Input!D2790&lt;&gt;"",CONCATENATE(Input!D2790,", ",Input!C2790),"")</f>
        <v/>
      </c>
      <c r="C2790" s="154" t="str">
        <f>IF(Input!E2790&lt;&gt;"",Input!E2790,"")</f>
        <v/>
      </c>
      <c r="D2790" s="155" t="str">
        <f>IF(Input!F2790&lt;&gt;"",Input!F2790,"")</f>
        <v/>
      </c>
      <c r="E2790" s="154" t="str">
        <f>IF(Input!I2790&lt;&gt;"",CONCATENATE(Input!I2790,", ",LEFT(Input!H2790,1)),"")</f>
        <v/>
      </c>
      <c r="F2790" s="156"/>
      <c r="G2790" s="157" t="str">
        <f t="shared" si="43"/>
        <v/>
      </c>
      <c r="H2790" s="154" t="str">
        <f>IF(A2790&lt;&gt;"",VLOOKUP(G2790,ScoreRanges!$C$4:$E$8,3),"")</f>
        <v/>
      </c>
      <c r="I2790" s="156"/>
      <c r="J2790" s="129" t="str">
        <f>IF(AND(ConversionTable!$F$2&lt;&gt;"",A2790&lt;&gt;""),VLOOKUP(G2790,ConversionTable!B$2:D$402,3),"")</f>
        <v/>
      </c>
      <c r="K2790" s="66" t="str">
        <f>IF(AND(ConversionTable!$F$2&lt;&gt;"",A2790&lt;&gt;""),VLOOKUP(J2790,ConversionTable!I$4:K$7,3),"")</f>
        <v/>
      </c>
      <c r="M2790" s="66" t="str">
        <f>IF(A2790&lt;&gt;"",(Input!AE2790*ScoringModel!$B$11+Input!AF2790*ScoringModel!$B$21+Input!AG2790*ScoringModel!$B$31)*0.01,"")</f>
        <v/>
      </c>
      <c r="N2790" s="66" t="str">
        <f>IF(A2790&lt;&gt;"",(Input!J2790*ScoringModel!$B$4+Input!K2790*ScoringModel!$B$5+Input!L2790*ScoringModel!$B$6+Input!M2790*ScoringModel!$B$7+Input!N2790*ScoringModel!$B$8+Input!O2790*ScoringModel!$B$9+Input!P2790*ScoringModel!$B$10)*0.01,"")</f>
        <v/>
      </c>
      <c r="O2790" s="66" t="str">
        <f>IF(A2790&lt;&gt;"",(Input!Q2790*ScoringModel!$B$14+Input!R2790*ScoringModel!$B$15+Input!S2790*ScoringModel!$B$16+Input!T2790*ScoringModel!$B$17+Input!U2790*ScoringModel!$B$18+Input!V2790*ScoringModel!$B$19+Input!W2790*ScoringModel!$B$20)*0.01,"")</f>
        <v/>
      </c>
      <c r="P2790" s="66" t="str">
        <f>IF(A2790&lt;&gt;"",(Input!X2790*ScoringModel!$B$24+Input!Y2790*ScoringModel!$B$25+Input!Z2790*ScoringModel!$B$26+Input!AA2790*ScoringModel!$B$27+Input!AB2790*ScoringModel!$B$28+Input!AC2790*ScoringModel!$B$29+Input!AD2790*ScoringModel!$B$30)*0.01,"")</f>
        <v/>
      </c>
    </row>
    <row r="2791" spans="1:16" x14ac:dyDescent="0.25">
      <c r="A2791" s="154" t="str">
        <f>IF(Input!A2791&lt;&gt;"",Input!A2791,"")</f>
        <v/>
      </c>
      <c r="B2791" s="154" t="str">
        <f>IF(Input!D2791&lt;&gt;"",CONCATENATE(Input!D2791,", ",Input!C2791),"")</f>
        <v/>
      </c>
      <c r="C2791" s="154" t="str">
        <f>IF(Input!E2791&lt;&gt;"",Input!E2791,"")</f>
        <v/>
      </c>
      <c r="D2791" s="155" t="str">
        <f>IF(Input!F2791&lt;&gt;"",Input!F2791,"")</f>
        <v/>
      </c>
      <c r="E2791" s="154" t="str">
        <f>IF(Input!I2791&lt;&gt;"",CONCATENATE(Input!I2791,", ",LEFT(Input!H2791,1)),"")</f>
        <v/>
      </c>
      <c r="F2791" s="156"/>
      <c r="G2791" s="157" t="str">
        <f t="shared" si="43"/>
        <v/>
      </c>
      <c r="H2791" s="154" t="str">
        <f>IF(A2791&lt;&gt;"",VLOOKUP(G2791,ScoreRanges!$C$4:$E$8,3),"")</f>
        <v/>
      </c>
      <c r="I2791" s="156"/>
      <c r="J2791" s="129" t="str">
        <f>IF(AND(ConversionTable!$F$2&lt;&gt;"",A2791&lt;&gt;""),VLOOKUP(G2791,ConversionTable!B$2:D$402,3),"")</f>
        <v/>
      </c>
      <c r="K2791" s="66" t="str">
        <f>IF(AND(ConversionTable!$F$2&lt;&gt;"",A2791&lt;&gt;""),VLOOKUP(J2791,ConversionTable!I$4:K$7,3),"")</f>
        <v/>
      </c>
      <c r="M2791" s="66" t="str">
        <f>IF(A2791&lt;&gt;"",(Input!AE2791*ScoringModel!$B$11+Input!AF2791*ScoringModel!$B$21+Input!AG2791*ScoringModel!$B$31)*0.01,"")</f>
        <v/>
      </c>
      <c r="N2791" s="66" t="str">
        <f>IF(A2791&lt;&gt;"",(Input!J2791*ScoringModel!$B$4+Input!K2791*ScoringModel!$B$5+Input!L2791*ScoringModel!$B$6+Input!M2791*ScoringModel!$B$7+Input!N2791*ScoringModel!$B$8+Input!O2791*ScoringModel!$B$9+Input!P2791*ScoringModel!$B$10)*0.01,"")</f>
        <v/>
      </c>
      <c r="O2791" s="66" t="str">
        <f>IF(A2791&lt;&gt;"",(Input!Q2791*ScoringModel!$B$14+Input!R2791*ScoringModel!$B$15+Input!S2791*ScoringModel!$B$16+Input!T2791*ScoringModel!$B$17+Input!U2791*ScoringModel!$B$18+Input!V2791*ScoringModel!$B$19+Input!W2791*ScoringModel!$B$20)*0.01,"")</f>
        <v/>
      </c>
      <c r="P2791" s="66" t="str">
        <f>IF(A2791&lt;&gt;"",(Input!X2791*ScoringModel!$B$24+Input!Y2791*ScoringModel!$B$25+Input!Z2791*ScoringModel!$B$26+Input!AA2791*ScoringModel!$B$27+Input!AB2791*ScoringModel!$B$28+Input!AC2791*ScoringModel!$B$29+Input!AD2791*ScoringModel!$B$30)*0.01,"")</f>
        <v/>
      </c>
    </row>
    <row r="2792" spans="1:16" x14ac:dyDescent="0.25">
      <c r="A2792" s="154" t="str">
        <f>IF(Input!A2792&lt;&gt;"",Input!A2792,"")</f>
        <v/>
      </c>
      <c r="B2792" s="154" t="str">
        <f>IF(Input!D2792&lt;&gt;"",CONCATENATE(Input!D2792,", ",Input!C2792),"")</f>
        <v/>
      </c>
      <c r="C2792" s="154" t="str">
        <f>IF(Input!E2792&lt;&gt;"",Input!E2792,"")</f>
        <v/>
      </c>
      <c r="D2792" s="155" t="str">
        <f>IF(Input!F2792&lt;&gt;"",Input!F2792,"")</f>
        <v/>
      </c>
      <c r="E2792" s="154" t="str">
        <f>IF(Input!I2792&lt;&gt;"",CONCATENATE(Input!I2792,", ",LEFT(Input!H2792,1)),"")</f>
        <v/>
      </c>
      <c r="F2792" s="156"/>
      <c r="G2792" s="157" t="str">
        <f t="shared" si="43"/>
        <v/>
      </c>
      <c r="H2792" s="154" t="str">
        <f>IF(A2792&lt;&gt;"",VLOOKUP(G2792,ScoreRanges!$C$4:$E$8,3),"")</f>
        <v/>
      </c>
      <c r="I2792" s="156"/>
      <c r="J2792" s="129" t="str">
        <f>IF(AND(ConversionTable!$F$2&lt;&gt;"",A2792&lt;&gt;""),VLOOKUP(G2792,ConversionTable!B$2:D$402,3),"")</f>
        <v/>
      </c>
      <c r="K2792" s="66" t="str">
        <f>IF(AND(ConversionTable!$F$2&lt;&gt;"",A2792&lt;&gt;""),VLOOKUP(J2792,ConversionTable!I$4:K$7,3),"")</f>
        <v/>
      </c>
      <c r="M2792" s="66" t="str">
        <f>IF(A2792&lt;&gt;"",(Input!AE2792*ScoringModel!$B$11+Input!AF2792*ScoringModel!$B$21+Input!AG2792*ScoringModel!$B$31)*0.01,"")</f>
        <v/>
      </c>
      <c r="N2792" s="66" t="str">
        <f>IF(A2792&lt;&gt;"",(Input!J2792*ScoringModel!$B$4+Input!K2792*ScoringModel!$B$5+Input!L2792*ScoringModel!$B$6+Input!M2792*ScoringModel!$B$7+Input!N2792*ScoringModel!$B$8+Input!O2792*ScoringModel!$B$9+Input!P2792*ScoringModel!$B$10)*0.01,"")</f>
        <v/>
      </c>
      <c r="O2792" s="66" t="str">
        <f>IF(A2792&lt;&gt;"",(Input!Q2792*ScoringModel!$B$14+Input!R2792*ScoringModel!$B$15+Input!S2792*ScoringModel!$B$16+Input!T2792*ScoringModel!$B$17+Input!U2792*ScoringModel!$B$18+Input!V2792*ScoringModel!$B$19+Input!W2792*ScoringModel!$B$20)*0.01,"")</f>
        <v/>
      </c>
      <c r="P2792" s="66" t="str">
        <f>IF(A2792&lt;&gt;"",(Input!X2792*ScoringModel!$B$24+Input!Y2792*ScoringModel!$B$25+Input!Z2792*ScoringModel!$B$26+Input!AA2792*ScoringModel!$B$27+Input!AB2792*ScoringModel!$B$28+Input!AC2792*ScoringModel!$B$29+Input!AD2792*ScoringModel!$B$30)*0.01,"")</f>
        <v/>
      </c>
    </row>
    <row r="2793" spans="1:16" x14ac:dyDescent="0.25">
      <c r="A2793" s="154" t="str">
        <f>IF(Input!A2793&lt;&gt;"",Input!A2793,"")</f>
        <v/>
      </c>
      <c r="B2793" s="154" t="str">
        <f>IF(Input!D2793&lt;&gt;"",CONCATENATE(Input!D2793,", ",Input!C2793),"")</f>
        <v/>
      </c>
      <c r="C2793" s="154" t="str">
        <f>IF(Input!E2793&lt;&gt;"",Input!E2793,"")</f>
        <v/>
      </c>
      <c r="D2793" s="155" t="str">
        <f>IF(Input!F2793&lt;&gt;"",Input!F2793,"")</f>
        <v/>
      </c>
      <c r="E2793" s="154" t="str">
        <f>IF(Input!I2793&lt;&gt;"",CONCATENATE(Input!I2793,", ",LEFT(Input!H2793,1)),"")</f>
        <v/>
      </c>
      <c r="F2793" s="156"/>
      <c r="G2793" s="157" t="str">
        <f t="shared" si="43"/>
        <v/>
      </c>
      <c r="H2793" s="154" t="str">
        <f>IF(A2793&lt;&gt;"",VLOOKUP(G2793,ScoreRanges!$C$4:$E$8,3),"")</f>
        <v/>
      </c>
      <c r="I2793" s="156"/>
      <c r="J2793" s="129" t="str">
        <f>IF(AND(ConversionTable!$F$2&lt;&gt;"",A2793&lt;&gt;""),VLOOKUP(G2793,ConversionTable!B$2:D$402,3),"")</f>
        <v/>
      </c>
      <c r="K2793" s="66" t="str">
        <f>IF(AND(ConversionTable!$F$2&lt;&gt;"",A2793&lt;&gt;""),VLOOKUP(J2793,ConversionTable!I$4:K$7,3),"")</f>
        <v/>
      </c>
      <c r="M2793" s="66" t="str">
        <f>IF(A2793&lt;&gt;"",(Input!AE2793*ScoringModel!$B$11+Input!AF2793*ScoringModel!$B$21+Input!AG2793*ScoringModel!$B$31)*0.01,"")</f>
        <v/>
      </c>
      <c r="N2793" s="66" t="str">
        <f>IF(A2793&lt;&gt;"",(Input!J2793*ScoringModel!$B$4+Input!K2793*ScoringModel!$B$5+Input!L2793*ScoringModel!$B$6+Input!M2793*ScoringModel!$B$7+Input!N2793*ScoringModel!$B$8+Input!O2793*ScoringModel!$B$9+Input!P2793*ScoringModel!$B$10)*0.01,"")</f>
        <v/>
      </c>
      <c r="O2793" s="66" t="str">
        <f>IF(A2793&lt;&gt;"",(Input!Q2793*ScoringModel!$B$14+Input!R2793*ScoringModel!$B$15+Input!S2793*ScoringModel!$B$16+Input!T2793*ScoringModel!$B$17+Input!U2793*ScoringModel!$B$18+Input!V2793*ScoringModel!$B$19+Input!W2793*ScoringModel!$B$20)*0.01,"")</f>
        <v/>
      </c>
      <c r="P2793" s="66" t="str">
        <f>IF(A2793&lt;&gt;"",(Input!X2793*ScoringModel!$B$24+Input!Y2793*ScoringModel!$B$25+Input!Z2793*ScoringModel!$B$26+Input!AA2793*ScoringModel!$B$27+Input!AB2793*ScoringModel!$B$28+Input!AC2793*ScoringModel!$B$29+Input!AD2793*ScoringModel!$B$30)*0.01,"")</f>
        <v/>
      </c>
    </row>
    <row r="2794" spans="1:16" x14ac:dyDescent="0.25">
      <c r="A2794" s="154" t="str">
        <f>IF(Input!A2794&lt;&gt;"",Input!A2794,"")</f>
        <v/>
      </c>
      <c r="B2794" s="154" t="str">
        <f>IF(Input!D2794&lt;&gt;"",CONCATENATE(Input!D2794,", ",Input!C2794),"")</f>
        <v/>
      </c>
      <c r="C2794" s="154" t="str">
        <f>IF(Input!E2794&lt;&gt;"",Input!E2794,"")</f>
        <v/>
      </c>
      <c r="D2794" s="155" t="str">
        <f>IF(Input!F2794&lt;&gt;"",Input!F2794,"")</f>
        <v/>
      </c>
      <c r="E2794" s="154" t="str">
        <f>IF(Input!I2794&lt;&gt;"",CONCATENATE(Input!I2794,", ",LEFT(Input!H2794,1)),"")</f>
        <v/>
      </c>
      <c r="F2794" s="156"/>
      <c r="G2794" s="157" t="str">
        <f t="shared" si="43"/>
        <v/>
      </c>
      <c r="H2794" s="154" t="str">
        <f>IF(A2794&lt;&gt;"",VLOOKUP(G2794,ScoreRanges!$C$4:$E$8,3),"")</f>
        <v/>
      </c>
      <c r="I2794" s="156"/>
      <c r="J2794" s="129" t="str">
        <f>IF(AND(ConversionTable!$F$2&lt;&gt;"",A2794&lt;&gt;""),VLOOKUP(G2794,ConversionTable!B$2:D$402,3),"")</f>
        <v/>
      </c>
      <c r="K2794" s="66" t="str">
        <f>IF(AND(ConversionTable!$F$2&lt;&gt;"",A2794&lt;&gt;""),VLOOKUP(J2794,ConversionTable!I$4:K$7,3),"")</f>
        <v/>
      </c>
      <c r="M2794" s="66" t="str">
        <f>IF(A2794&lt;&gt;"",(Input!AE2794*ScoringModel!$B$11+Input!AF2794*ScoringModel!$B$21+Input!AG2794*ScoringModel!$B$31)*0.01,"")</f>
        <v/>
      </c>
      <c r="N2794" s="66" t="str">
        <f>IF(A2794&lt;&gt;"",(Input!J2794*ScoringModel!$B$4+Input!K2794*ScoringModel!$B$5+Input!L2794*ScoringModel!$B$6+Input!M2794*ScoringModel!$B$7+Input!N2794*ScoringModel!$B$8+Input!O2794*ScoringModel!$B$9+Input!P2794*ScoringModel!$B$10)*0.01,"")</f>
        <v/>
      </c>
      <c r="O2794" s="66" t="str">
        <f>IF(A2794&lt;&gt;"",(Input!Q2794*ScoringModel!$B$14+Input!R2794*ScoringModel!$B$15+Input!S2794*ScoringModel!$B$16+Input!T2794*ScoringModel!$B$17+Input!U2794*ScoringModel!$B$18+Input!V2794*ScoringModel!$B$19+Input!W2794*ScoringModel!$B$20)*0.01,"")</f>
        <v/>
      </c>
      <c r="P2794" s="66" t="str">
        <f>IF(A2794&lt;&gt;"",(Input!X2794*ScoringModel!$B$24+Input!Y2794*ScoringModel!$B$25+Input!Z2794*ScoringModel!$B$26+Input!AA2794*ScoringModel!$B$27+Input!AB2794*ScoringModel!$B$28+Input!AC2794*ScoringModel!$B$29+Input!AD2794*ScoringModel!$B$30)*0.01,"")</f>
        <v/>
      </c>
    </row>
    <row r="2795" spans="1:16" x14ac:dyDescent="0.25">
      <c r="A2795" s="154" t="str">
        <f>IF(Input!A2795&lt;&gt;"",Input!A2795,"")</f>
        <v/>
      </c>
      <c r="B2795" s="154" t="str">
        <f>IF(Input!D2795&lt;&gt;"",CONCATENATE(Input!D2795,", ",Input!C2795),"")</f>
        <v/>
      </c>
      <c r="C2795" s="154" t="str">
        <f>IF(Input!E2795&lt;&gt;"",Input!E2795,"")</f>
        <v/>
      </c>
      <c r="D2795" s="155" t="str">
        <f>IF(Input!F2795&lt;&gt;"",Input!F2795,"")</f>
        <v/>
      </c>
      <c r="E2795" s="154" t="str">
        <f>IF(Input!I2795&lt;&gt;"",CONCATENATE(Input!I2795,", ",LEFT(Input!H2795,1)),"")</f>
        <v/>
      </c>
      <c r="F2795" s="156"/>
      <c r="G2795" s="157" t="str">
        <f t="shared" si="43"/>
        <v/>
      </c>
      <c r="H2795" s="154" t="str">
        <f>IF(A2795&lt;&gt;"",VLOOKUP(G2795,ScoreRanges!$C$4:$E$8,3),"")</f>
        <v/>
      </c>
      <c r="I2795" s="156"/>
      <c r="J2795" s="129" t="str">
        <f>IF(AND(ConversionTable!$F$2&lt;&gt;"",A2795&lt;&gt;""),VLOOKUP(G2795,ConversionTable!B$2:D$402,3),"")</f>
        <v/>
      </c>
      <c r="K2795" s="66" t="str">
        <f>IF(AND(ConversionTable!$F$2&lt;&gt;"",A2795&lt;&gt;""),VLOOKUP(J2795,ConversionTable!I$4:K$7,3),"")</f>
        <v/>
      </c>
      <c r="M2795" s="66" t="str">
        <f>IF(A2795&lt;&gt;"",(Input!AE2795*ScoringModel!$B$11+Input!AF2795*ScoringModel!$B$21+Input!AG2795*ScoringModel!$B$31)*0.01,"")</f>
        <v/>
      </c>
      <c r="N2795" s="66" t="str">
        <f>IF(A2795&lt;&gt;"",(Input!J2795*ScoringModel!$B$4+Input!K2795*ScoringModel!$B$5+Input!L2795*ScoringModel!$B$6+Input!M2795*ScoringModel!$B$7+Input!N2795*ScoringModel!$B$8+Input!O2795*ScoringModel!$B$9+Input!P2795*ScoringModel!$B$10)*0.01,"")</f>
        <v/>
      </c>
      <c r="O2795" s="66" t="str">
        <f>IF(A2795&lt;&gt;"",(Input!Q2795*ScoringModel!$B$14+Input!R2795*ScoringModel!$B$15+Input!S2795*ScoringModel!$B$16+Input!T2795*ScoringModel!$B$17+Input!U2795*ScoringModel!$B$18+Input!V2795*ScoringModel!$B$19+Input!W2795*ScoringModel!$B$20)*0.01,"")</f>
        <v/>
      </c>
      <c r="P2795" s="66" t="str">
        <f>IF(A2795&lt;&gt;"",(Input!X2795*ScoringModel!$B$24+Input!Y2795*ScoringModel!$B$25+Input!Z2795*ScoringModel!$B$26+Input!AA2795*ScoringModel!$B$27+Input!AB2795*ScoringModel!$B$28+Input!AC2795*ScoringModel!$B$29+Input!AD2795*ScoringModel!$B$30)*0.01,"")</f>
        <v/>
      </c>
    </row>
    <row r="2796" spans="1:16" x14ac:dyDescent="0.25">
      <c r="A2796" s="154" t="str">
        <f>IF(Input!A2796&lt;&gt;"",Input!A2796,"")</f>
        <v/>
      </c>
      <c r="B2796" s="154" t="str">
        <f>IF(Input!D2796&lt;&gt;"",CONCATENATE(Input!D2796,", ",Input!C2796),"")</f>
        <v/>
      </c>
      <c r="C2796" s="154" t="str">
        <f>IF(Input!E2796&lt;&gt;"",Input!E2796,"")</f>
        <v/>
      </c>
      <c r="D2796" s="155" t="str">
        <f>IF(Input!F2796&lt;&gt;"",Input!F2796,"")</f>
        <v/>
      </c>
      <c r="E2796" s="154" t="str">
        <f>IF(Input!I2796&lt;&gt;"",CONCATENATE(Input!I2796,", ",LEFT(Input!H2796,1)),"")</f>
        <v/>
      </c>
      <c r="F2796" s="156"/>
      <c r="G2796" s="157" t="str">
        <f t="shared" si="43"/>
        <v/>
      </c>
      <c r="H2796" s="154" t="str">
        <f>IF(A2796&lt;&gt;"",VLOOKUP(G2796,ScoreRanges!$C$4:$E$8,3),"")</f>
        <v/>
      </c>
      <c r="I2796" s="156"/>
      <c r="J2796" s="129" t="str">
        <f>IF(AND(ConversionTable!$F$2&lt;&gt;"",A2796&lt;&gt;""),VLOOKUP(G2796,ConversionTable!B$2:D$402,3),"")</f>
        <v/>
      </c>
      <c r="K2796" s="66" t="str">
        <f>IF(AND(ConversionTable!$F$2&lt;&gt;"",A2796&lt;&gt;""),VLOOKUP(J2796,ConversionTable!I$4:K$7,3),"")</f>
        <v/>
      </c>
      <c r="M2796" s="66" t="str">
        <f>IF(A2796&lt;&gt;"",(Input!AE2796*ScoringModel!$B$11+Input!AF2796*ScoringModel!$B$21+Input!AG2796*ScoringModel!$B$31)*0.01,"")</f>
        <v/>
      </c>
      <c r="N2796" s="66" t="str">
        <f>IF(A2796&lt;&gt;"",(Input!J2796*ScoringModel!$B$4+Input!K2796*ScoringModel!$B$5+Input!L2796*ScoringModel!$B$6+Input!M2796*ScoringModel!$B$7+Input!N2796*ScoringModel!$B$8+Input!O2796*ScoringModel!$B$9+Input!P2796*ScoringModel!$B$10)*0.01,"")</f>
        <v/>
      </c>
      <c r="O2796" s="66" t="str">
        <f>IF(A2796&lt;&gt;"",(Input!Q2796*ScoringModel!$B$14+Input!R2796*ScoringModel!$B$15+Input!S2796*ScoringModel!$B$16+Input!T2796*ScoringModel!$B$17+Input!U2796*ScoringModel!$B$18+Input!V2796*ScoringModel!$B$19+Input!W2796*ScoringModel!$B$20)*0.01,"")</f>
        <v/>
      </c>
      <c r="P2796" s="66" t="str">
        <f>IF(A2796&lt;&gt;"",(Input!X2796*ScoringModel!$B$24+Input!Y2796*ScoringModel!$B$25+Input!Z2796*ScoringModel!$B$26+Input!AA2796*ScoringModel!$B$27+Input!AB2796*ScoringModel!$B$28+Input!AC2796*ScoringModel!$B$29+Input!AD2796*ScoringModel!$B$30)*0.01,"")</f>
        <v/>
      </c>
    </row>
    <row r="2797" spans="1:16" x14ac:dyDescent="0.25">
      <c r="A2797" s="154" t="str">
        <f>IF(Input!A2797&lt;&gt;"",Input!A2797,"")</f>
        <v/>
      </c>
      <c r="B2797" s="154" t="str">
        <f>IF(Input!D2797&lt;&gt;"",CONCATENATE(Input!D2797,", ",Input!C2797),"")</f>
        <v/>
      </c>
      <c r="C2797" s="154" t="str">
        <f>IF(Input!E2797&lt;&gt;"",Input!E2797,"")</f>
        <v/>
      </c>
      <c r="D2797" s="155" t="str">
        <f>IF(Input!F2797&lt;&gt;"",Input!F2797,"")</f>
        <v/>
      </c>
      <c r="E2797" s="154" t="str">
        <f>IF(Input!I2797&lt;&gt;"",CONCATENATE(Input!I2797,", ",LEFT(Input!H2797,1)),"")</f>
        <v/>
      </c>
      <c r="F2797" s="156"/>
      <c r="G2797" s="157" t="str">
        <f t="shared" si="43"/>
        <v/>
      </c>
      <c r="H2797" s="154" t="str">
        <f>IF(A2797&lt;&gt;"",VLOOKUP(G2797,ScoreRanges!$C$4:$E$8,3),"")</f>
        <v/>
      </c>
      <c r="I2797" s="156"/>
      <c r="J2797" s="129" t="str">
        <f>IF(AND(ConversionTable!$F$2&lt;&gt;"",A2797&lt;&gt;""),VLOOKUP(G2797,ConversionTable!B$2:D$402,3),"")</f>
        <v/>
      </c>
      <c r="K2797" s="66" t="str">
        <f>IF(AND(ConversionTable!$F$2&lt;&gt;"",A2797&lt;&gt;""),VLOOKUP(J2797,ConversionTable!I$4:K$7,3),"")</f>
        <v/>
      </c>
      <c r="M2797" s="66" t="str">
        <f>IF(A2797&lt;&gt;"",(Input!AE2797*ScoringModel!$B$11+Input!AF2797*ScoringModel!$B$21+Input!AG2797*ScoringModel!$B$31)*0.01,"")</f>
        <v/>
      </c>
      <c r="N2797" s="66" t="str">
        <f>IF(A2797&lt;&gt;"",(Input!J2797*ScoringModel!$B$4+Input!K2797*ScoringModel!$B$5+Input!L2797*ScoringModel!$B$6+Input!M2797*ScoringModel!$B$7+Input!N2797*ScoringModel!$B$8+Input!O2797*ScoringModel!$B$9+Input!P2797*ScoringModel!$B$10)*0.01,"")</f>
        <v/>
      </c>
      <c r="O2797" s="66" t="str">
        <f>IF(A2797&lt;&gt;"",(Input!Q2797*ScoringModel!$B$14+Input!R2797*ScoringModel!$B$15+Input!S2797*ScoringModel!$B$16+Input!T2797*ScoringModel!$B$17+Input!U2797*ScoringModel!$B$18+Input!V2797*ScoringModel!$B$19+Input!W2797*ScoringModel!$B$20)*0.01,"")</f>
        <v/>
      </c>
      <c r="P2797" s="66" t="str">
        <f>IF(A2797&lt;&gt;"",(Input!X2797*ScoringModel!$B$24+Input!Y2797*ScoringModel!$B$25+Input!Z2797*ScoringModel!$B$26+Input!AA2797*ScoringModel!$B$27+Input!AB2797*ScoringModel!$B$28+Input!AC2797*ScoringModel!$B$29+Input!AD2797*ScoringModel!$B$30)*0.01,"")</f>
        <v/>
      </c>
    </row>
    <row r="2798" spans="1:16" x14ac:dyDescent="0.25">
      <c r="A2798" s="154" t="str">
        <f>IF(Input!A2798&lt;&gt;"",Input!A2798,"")</f>
        <v/>
      </c>
      <c r="B2798" s="154" t="str">
        <f>IF(Input!D2798&lt;&gt;"",CONCATENATE(Input!D2798,", ",Input!C2798),"")</f>
        <v/>
      </c>
      <c r="C2798" s="154" t="str">
        <f>IF(Input!E2798&lt;&gt;"",Input!E2798,"")</f>
        <v/>
      </c>
      <c r="D2798" s="155" t="str">
        <f>IF(Input!F2798&lt;&gt;"",Input!F2798,"")</f>
        <v/>
      </c>
      <c r="E2798" s="154" t="str">
        <f>IF(Input!I2798&lt;&gt;"",CONCATENATE(Input!I2798,", ",LEFT(Input!H2798,1)),"")</f>
        <v/>
      </c>
      <c r="F2798" s="156"/>
      <c r="G2798" s="157" t="str">
        <f t="shared" si="43"/>
        <v/>
      </c>
      <c r="H2798" s="154" t="str">
        <f>IF(A2798&lt;&gt;"",VLOOKUP(G2798,ScoreRanges!$C$4:$E$8,3),"")</f>
        <v/>
      </c>
      <c r="I2798" s="156"/>
      <c r="J2798" s="129" t="str">
        <f>IF(AND(ConversionTable!$F$2&lt;&gt;"",A2798&lt;&gt;""),VLOOKUP(G2798,ConversionTable!B$2:D$402,3),"")</f>
        <v/>
      </c>
      <c r="K2798" s="66" t="str">
        <f>IF(AND(ConversionTable!$F$2&lt;&gt;"",A2798&lt;&gt;""),VLOOKUP(J2798,ConversionTable!I$4:K$7,3),"")</f>
        <v/>
      </c>
      <c r="M2798" s="66" t="str">
        <f>IF(A2798&lt;&gt;"",(Input!AE2798*ScoringModel!$B$11+Input!AF2798*ScoringModel!$B$21+Input!AG2798*ScoringModel!$B$31)*0.01,"")</f>
        <v/>
      </c>
      <c r="N2798" s="66" t="str">
        <f>IF(A2798&lt;&gt;"",(Input!J2798*ScoringModel!$B$4+Input!K2798*ScoringModel!$B$5+Input!L2798*ScoringModel!$B$6+Input!M2798*ScoringModel!$B$7+Input!N2798*ScoringModel!$B$8+Input!O2798*ScoringModel!$B$9+Input!P2798*ScoringModel!$B$10)*0.01,"")</f>
        <v/>
      </c>
      <c r="O2798" s="66" t="str">
        <f>IF(A2798&lt;&gt;"",(Input!Q2798*ScoringModel!$B$14+Input!R2798*ScoringModel!$B$15+Input!S2798*ScoringModel!$B$16+Input!T2798*ScoringModel!$B$17+Input!U2798*ScoringModel!$B$18+Input!V2798*ScoringModel!$B$19+Input!W2798*ScoringModel!$B$20)*0.01,"")</f>
        <v/>
      </c>
      <c r="P2798" s="66" t="str">
        <f>IF(A2798&lt;&gt;"",(Input!X2798*ScoringModel!$B$24+Input!Y2798*ScoringModel!$B$25+Input!Z2798*ScoringModel!$B$26+Input!AA2798*ScoringModel!$B$27+Input!AB2798*ScoringModel!$B$28+Input!AC2798*ScoringModel!$B$29+Input!AD2798*ScoringModel!$B$30)*0.01,"")</f>
        <v/>
      </c>
    </row>
    <row r="2799" spans="1:16" x14ac:dyDescent="0.25">
      <c r="A2799" s="154" t="str">
        <f>IF(Input!A2799&lt;&gt;"",Input!A2799,"")</f>
        <v/>
      </c>
      <c r="B2799" s="154" t="str">
        <f>IF(Input!D2799&lt;&gt;"",CONCATENATE(Input!D2799,", ",Input!C2799),"")</f>
        <v/>
      </c>
      <c r="C2799" s="154" t="str">
        <f>IF(Input!E2799&lt;&gt;"",Input!E2799,"")</f>
        <v/>
      </c>
      <c r="D2799" s="155" t="str">
        <f>IF(Input!F2799&lt;&gt;"",Input!F2799,"")</f>
        <v/>
      </c>
      <c r="E2799" s="154" t="str">
        <f>IF(Input!I2799&lt;&gt;"",CONCATENATE(Input!I2799,", ",LEFT(Input!H2799,1)),"")</f>
        <v/>
      </c>
      <c r="F2799" s="156"/>
      <c r="G2799" s="157" t="str">
        <f t="shared" si="43"/>
        <v/>
      </c>
      <c r="H2799" s="154" t="str">
        <f>IF(A2799&lt;&gt;"",VLOOKUP(G2799,ScoreRanges!$C$4:$E$8,3),"")</f>
        <v/>
      </c>
      <c r="I2799" s="156"/>
      <c r="J2799" s="129" t="str">
        <f>IF(AND(ConversionTable!$F$2&lt;&gt;"",A2799&lt;&gt;""),VLOOKUP(G2799,ConversionTable!B$2:D$402,3),"")</f>
        <v/>
      </c>
      <c r="K2799" s="66" t="str">
        <f>IF(AND(ConversionTable!$F$2&lt;&gt;"",A2799&lt;&gt;""),VLOOKUP(J2799,ConversionTable!I$4:K$7,3),"")</f>
        <v/>
      </c>
      <c r="M2799" s="66" t="str">
        <f>IF(A2799&lt;&gt;"",(Input!AE2799*ScoringModel!$B$11+Input!AF2799*ScoringModel!$B$21+Input!AG2799*ScoringModel!$B$31)*0.01,"")</f>
        <v/>
      </c>
      <c r="N2799" s="66" t="str">
        <f>IF(A2799&lt;&gt;"",(Input!J2799*ScoringModel!$B$4+Input!K2799*ScoringModel!$B$5+Input!L2799*ScoringModel!$B$6+Input!M2799*ScoringModel!$B$7+Input!N2799*ScoringModel!$B$8+Input!O2799*ScoringModel!$B$9+Input!P2799*ScoringModel!$B$10)*0.01,"")</f>
        <v/>
      </c>
      <c r="O2799" s="66" t="str">
        <f>IF(A2799&lt;&gt;"",(Input!Q2799*ScoringModel!$B$14+Input!R2799*ScoringModel!$B$15+Input!S2799*ScoringModel!$B$16+Input!T2799*ScoringModel!$B$17+Input!U2799*ScoringModel!$B$18+Input!V2799*ScoringModel!$B$19+Input!W2799*ScoringModel!$B$20)*0.01,"")</f>
        <v/>
      </c>
      <c r="P2799" s="66" t="str">
        <f>IF(A2799&lt;&gt;"",(Input!X2799*ScoringModel!$B$24+Input!Y2799*ScoringModel!$B$25+Input!Z2799*ScoringModel!$B$26+Input!AA2799*ScoringModel!$B$27+Input!AB2799*ScoringModel!$B$28+Input!AC2799*ScoringModel!$B$29+Input!AD2799*ScoringModel!$B$30)*0.01,"")</f>
        <v/>
      </c>
    </row>
    <row r="2800" spans="1:16" x14ac:dyDescent="0.25">
      <c r="A2800" s="154" t="str">
        <f>IF(Input!A2800&lt;&gt;"",Input!A2800,"")</f>
        <v/>
      </c>
      <c r="B2800" s="154" t="str">
        <f>IF(Input!D2800&lt;&gt;"",CONCATENATE(Input!D2800,", ",Input!C2800),"")</f>
        <v/>
      </c>
      <c r="C2800" s="154" t="str">
        <f>IF(Input!E2800&lt;&gt;"",Input!E2800,"")</f>
        <v/>
      </c>
      <c r="D2800" s="155" t="str">
        <f>IF(Input!F2800&lt;&gt;"",Input!F2800,"")</f>
        <v/>
      </c>
      <c r="E2800" s="154" t="str">
        <f>IF(Input!I2800&lt;&gt;"",CONCATENATE(Input!I2800,", ",LEFT(Input!H2800,1)),"")</f>
        <v/>
      </c>
      <c r="F2800" s="156"/>
      <c r="G2800" s="157" t="str">
        <f t="shared" si="43"/>
        <v/>
      </c>
      <c r="H2800" s="154" t="str">
        <f>IF(A2800&lt;&gt;"",VLOOKUP(G2800,ScoreRanges!$C$4:$E$8,3),"")</f>
        <v/>
      </c>
      <c r="I2800" s="156"/>
      <c r="J2800" s="129" t="str">
        <f>IF(AND(ConversionTable!$F$2&lt;&gt;"",A2800&lt;&gt;""),VLOOKUP(G2800,ConversionTable!B$2:D$402,3),"")</f>
        <v/>
      </c>
      <c r="K2800" s="66" t="str">
        <f>IF(AND(ConversionTable!$F$2&lt;&gt;"",A2800&lt;&gt;""),VLOOKUP(J2800,ConversionTable!I$4:K$7,3),"")</f>
        <v/>
      </c>
      <c r="M2800" s="66" t="str">
        <f>IF(A2800&lt;&gt;"",(Input!AE2800*ScoringModel!$B$11+Input!AF2800*ScoringModel!$B$21+Input!AG2800*ScoringModel!$B$31)*0.01,"")</f>
        <v/>
      </c>
      <c r="N2800" s="66" t="str">
        <f>IF(A2800&lt;&gt;"",(Input!J2800*ScoringModel!$B$4+Input!K2800*ScoringModel!$B$5+Input!L2800*ScoringModel!$B$6+Input!M2800*ScoringModel!$B$7+Input!N2800*ScoringModel!$B$8+Input!O2800*ScoringModel!$B$9+Input!P2800*ScoringModel!$B$10)*0.01,"")</f>
        <v/>
      </c>
      <c r="O2800" s="66" t="str">
        <f>IF(A2800&lt;&gt;"",(Input!Q2800*ScoringModel!$B$14+Input!R2800*ScoringModel!$B$15+Input!S2800*ScoringModel!$B$16+Input!T2800*ScoringModel!$B$17+Input!U2800*ScoringModel!$B$18+Input!V2800*ScoringModel!$B$19+Input!W2800*ScoringModel!$B$20)*0.01,"")</f>
        <v/>
      </c>
      <c r="P2800" s="66" t="str">
        <f>IF(A2800&lt;&gt;"",(Input!X2800*ScoringModel!$B$24+Input!Y2800*ScoringModel!$B$25+Input!Z2800*ScoringModel!$B$26+Input!AA2800*ScoringModel!$B$27+Input!AB2800*ScoringModel!$B$28+Input!AC2800*ScoringModel!$B$29+Input!AD2800*ScoringModel!$B$30)*0.01,"")</f>
        <v/>
      </c>
    </row>
    <row r="2801" spans="1:16" x14ac:dyDescent="0.25">
      <c r="A2801" s="154" t="str">
        <f>IF(Input!A2801&lt;&gt;"",Input!A2801,"")</f>
        <v/>
      </c>
      <c r="B2801" s="154" t="str">
        <f>IF(Input!D2801&lt;&gt;"",CONCATENATE(Input!D2801,", ",Input!C2801),"")</f>
        <v/>
      </c>
      <c r="C2801" s="154" t="str">
        <f>IF(Input!E2801&lt;&gt;"",Input!E2801,"")</f>
        <v/>
      </c>
      <c r="D2801" s="155" t="str">
        <f>IF(Input!F2801&lt;&gt;"",Input!F2801,"")</f>
        <v/>
      </c>
      <c r="E2801" s="154" t="str">
        <f>IF(Input!I2801&lt;&gt;"",CONCATENATE(Input!I2801,", ",LEFT(Input!H2801,1)),"")</f>
        <v/>
      </c>
      <c r="F2801" s="156"/>
      <c r="G2801" s="157" t="str">
        <f t="shared" si="43"/>
        <v/>
      </c>
      <c r="H2801" s="154" t="str">
        <f>IF(A2801&lt;&gt;"",VLOOKUP(G2801,ScoreRanges!$C$4:$E$8,3),"")</f>
        <v/>
      </c>
      <c r="I2801" s="156"/>
      <c r="J2801" s="129" t="str">
        <f>IF(AND(ConversionTable!$F$2&lt;&gt;"",A2801&lt;&gt;""),VLOOKUP(G2801,ConversionTable!B$2:D$402,3),"")</f>
        <v/>
      </c>
      <c r="K2801" s="66" t="str">
        <f>IF(AND(ConversionTable!$F$2&lt;&gt;"",A2801&lt;&gt;""),VLOOKUP(J2801,ConversionTable!I$4:K$7,3),"")</f>
        <v/>
      </c>
      <c r="M2801" s="66" t="str">
        <f>IF(A2801&lt;&gt;"",(Input!AE2801*ScoringModel!$B$11+Input!AF2801*ScoringModel!$B$21+Input!AG2801*ScoringModel!$B$31)*0.01,"")</f>
        <v/>
      </c>
      <c r="N2801" s="66" t="str">
        <f>IF(A2801&lt;&gt;"",(Input!J2801*ScoringModel!$B$4+Input!K2801*ScoringModel!$B$5+Input!L2801*ScoringModel!$B$6+Input!M2801*ScoringModel!$B$7+Input!N2801*ScoringModel!$B$8+Input!O2801*ScoringModel!$B$9+Input!P2801*ScoringModel!$B$10)*0.01,"")</f>
        <v/>
      </c>
      <c r="O2801" s="66" t="str">
        <f>IF(A2801&lt;&gt;"",(Input!Q2801*ScoringModel!$B$14+Input!R2801*ScoringModel!$B$15+Input!S2801*ScoringModel!$B$16+Input!T2801*ScoringModel!$B$17+Input!U2801*ScoringModel!$B$18+Input!V2801*ScoringModel!$B$19+Input!W2801*ScoringModel!$B$20)*0.01,"")</f>
        <v/>
      </c>
      <c r="P2801" s="66" t="str">
        <f>IF(A2801&lt;&gt;"",(Input!X2801*ScoringModel!$B$24+Input!Y2801*ScoringModel!$B$25+Input!Z2801*ScoringModel!$B$26+Input!AA2801*ScoringModel!$B$27+Input!AB2801*ScoringModel!$B$28+Input!AC2801*ScoringModel!$B$29+Input!AD2801*ScoringModel!$B$30)*0.01,"")</f>
        <v/>
      </c>
    </row>
    <row r="2802" spans="1:16" x14ac:dyDescent="0.25">
      <c r="A2802" s="154" t="str">
        <f>IF(Input!A2802&lt;&gt;"",Input!A2802,"")</f>
        <v/>
      </c>
      <c r="B2802" s="154" t="str">
        <f>IF(Input!D2802&lt;&gt;"",CONCATENATE(Input!D2802,", ",Input!C2802),"")</f>
        <v/>
      </c>
      <c r="C2802" s="154" t="str">
        <f>IF(Input!E2802&lt;&gt;"",Input!E2802,"")</f>
        <v/>
      </c>
      <c r="D2802" s="155" t="str">
        <f>IF(Input!F2802&lt;&gt;"",Input!F2802,"")</f>
        <v/>
      </c>
      <c r="E2802" s="154" t="str">
        <f>IF(Input!I2802&lt;&gt;"",CONCATENATE(Input!I2802,", ",LEFT(Input!H2802,1)),"")</f>
        <v/>
      </c>
      <c r="F2802" s="156"/>
      <c r="G2802" s="157" t="str">
        <f t="shared" si="43"/>
        <v/>
      </c>
      <c r="H2802" s="154" t="str">
        <f>IF(A2802&lt;&gt;"",VLOOKUP(G2802,ScoreRanges!$C$4:$E$8,3),"")</f>
        <v/>
      </c>
      <c r="I2802" s="156"/>
      <c r="J2802" s="129" t="str">
        <f>IF(AND(ConversionTable!$F$2&lt;&gt;"",A2802&lt;&gt;""),VLOOKUP(G2802,ConversionTable!B$2:D$402,3),"")</f>
        <v/>
      </c>
      <c r="K2802" s="66" t="str">
        <f>IF(AND(ConversionTable!$F$2&lt;&gt;"",A2802&lt;&gt;""),VLOOKUP(J2802,ConversionTable!I$4:K$7,3),"")</f>
        <v/>
      </c>
      <c r="M2802" s="66" t="str">
        <f>IF(A2802&lt;&gt;"",(Input!AE2802*ScoringModel!$B$11+Input!AF2802*ScoringModel!$B$21+Input!AG2802*ScoringModel!$B$31)*0.01,"")</f>
        <v/>
      </c>
      <c r="N2802" s="66" t="str">
        <f>IF(A2802&lt;&gt;"",(Input!J2802*ScoringModel!$B$4+Input!K2802*ScoringModel!$B$5+Input!L2802*ScoringModel!$B$6+Input!M2802*ScoringModel!$B$7+Input!N2802*ScoringModel!$B$8+Input!O2802*ScoringModel!$B$9+Input!P2802*ScoringModel!$B$10)*0.01,"")</f>
        <v/>
      </c>
      <c r="O2802" s="66" t="str">
        <f>IF(A2802&lt;&gt;"",(Input!Q2802*ScoringModel!$B$14+Input!R2802*ScoringModel!$B$15+Input!S2802*ScoringModel!$B$16+Input!T2802*ScoringModel!$B$17+Input!U2802*ScoringModel!$B$18+Input!V2802*ScoringModel!$B$19+Input!W2802*ScoringModel!$B$20)*0.01,"")</f>
        <v/>
      </c>
      <c r="P2802" s="66" t="str">
        <f>IF(A2802&lt;&gt;"",(Input!X2802*ScoringModel!$B$24+Input!Y2802*ScoringModel!$B$25+Input!Z2802*ScoringModel!$B$26+Input!AA2802*ScoringModel!$B$27+Input!AB2802*ScoringModel!$B$28+Input!AC2802*ScoringModel!$B$29+Input!AD2802*ScoringModel!$B$30)*0.01,"")</f>
        <v/>
      </c>
    </row>
    <row r="2803" spans="1:16" x14ac:dyDescent="0.25">
      <c r="A2803" s="154" t="str">
        <f>IF(Input!A2803&lt;&gt;"",Input!A2803,"")</f>
        <v/>
      </c>
      <c r="B2803" s="154" t="str">
        <f>IF(Input!D2803&lt;&gt;"",CONCATENATE(Input!D2803,", ",Input!C2803),"")</f>
        <v/>
      </c>
      <c r="C2803" s="154" t="str">
        <f>IF(Input!E2803&lt;&gt;"",Input!E2803,"")</f>
        <v/>
      </c>
      <c r="D2803" s="155" t="str">
        <f>IF(Input!F2803&lt;&gt;"",Input!F2803,"")</f>
        <v/>
      </c>
      <c r="E2803" s="154" t="str">
        <f>IF(Input!I2803&lt;&gt;"",CONCATENATE(Input!I2803,", ",LEFT(Input!H2803,1)),"")</f>
        <v/>
      </c>
      <c r="F2803" s="156"/>
      <c r="G2803" s="157" t="str">
        <f t="shared" si="43"/>
        <v/>
      </c>
      <c r="H2803" s="154" t="str">
        <f>IF(A2803&lt;&gt;"",VLOOKUP(G2803,ScoreRanges!$C$4:$E$8,3),"")</f>
        <v/>
      </c>
      <c r="I2803" s="156"/>
      <c r="J2803" s="129" t="str">
        <f>IF(AND(ConversionTable!$F$2&lt;&gt;"",A2803&lt;&gt;""),VLOOKUP(G2803,ConversionTable!B$2:D$402,3),"")</f>
        <v/>
      </c>
      <c r="K2803" s="66" t="str">
        <f>IF(AND(ConversionTable!$F$2&lt;&gt;"",A2803&lt;&gt;""),VLOOKUP(J2803,ConversionTable!I$4:K$7,3),"")</f>
        <v/>
      </c>
      <c r="M2803" s="66" t="str">
        <f>IF(A2803&lt;&gt;"",(Input!AE2803*ScoringModel!$B$11+Input!AF2803*ScoringModel!$B$21+Input!AG2803*ScoringModel!$B$31)*0.01,"")</f>
        <v/>
      </c>
      <c r="N2803" s="66" t="str">
        <f>IF(A2803&lt;&gt;"",(Input!J2803*ScoringModel!$B$4+Input!K2803*ScoringModel!$B$5+Input!L2803*ScoringModel!$B$6+Input!M2803*ScoringModel!$B$7+Input!N2803*ScoringModel!$B$8+Input!O2803*ScoringModel!$B$9+Input!P2803*ScoringModel!$B$10)*0.01,"")</f>
        <v/>
      </c>
      <c r="O2803" s="66" t="str">
        <f>IF(A2803&lt;&gt;"",(Input!Q2803*ScoringModel!$B$14+Input!R2803*ScoringModel!$B$15+Input!S2803*ScoringModel!$B$16+Input!T2803*ScoringModel!$B$17+Input!U2803*ScoringModel!$B$18+Input!V2803*ScoringModel!$B$19+Input!W2803*ScoringModel!$B$20)*0.01,"")</f>
        <v/>
      </c>
      <c r="P2803" s="66" t="str">
        <f>IF(A2803&lt;&gt;"",(Input!X2803*ScoringModel!$B$24+Input!Y2803*ScoringModel!$B$25+Input!Z2803*ScoringModel!$B$26+Input!AA2803*ScoringModel!$B$27+Input!AB2803*ScoringModel!$B$28+Input!AC2803*ScoringModel!$B$29+Input!AD2803*ScoringModel!$B$30)*0.01,"")</f>
        <v/>
      </c>
    </row>
    <row r="2804" spans="1:16" x14ac:dyDescent="0.25">
      <c r="A2804" s="154" t="str">
        <f>IF(Input!A2804&lt;&gt;"",Input!A2804,"")</f>
        <v/>
      </c>
      <c r="B2804" s="154" t="str">
        <f>IF(Input!D2804&lt;&gt;"",CONCATENATE(Input!D2804,", ",Input!C2804),"")</f>
        <v/>
      </c>
      <c r="C2804" s="154" t="str">
        <f>IF(Input!E2804&lt;&gt;"",Input!E2804,"")</f>
        <v/>
      </c>
      <c r="D2804" s="155" t="str">
        <f>IF(Input!F2804&lt;&gt;"",Input!F2804,"")</f>
        <v/>
      </c>
      <c r="E2804" s="154" t="str">
        <f>IF(Input!I2804&lt;&gt;"",CONCATENATE(Input!I2804,", ",LEFT(Input!H2804,1)),"")</f>
        <v/>
      </c>
      <c r="F2804" s="156"/>
      <c r="G2804" s="157" t="str">
        <f t="shared" si="43"/>
        <v/>
      </c>
      <c r="H2804" s="154" t="str">
        <f>IF(A2804&lt;&gt;"",VLOOKUP(G2804,ScoreRanges!$C$4:$E$8,3),"")</f>
        <v/>
      </c>
      <c r="I2804" s="156"/>
      <c r="J2804" s="129" t="str">
        <f>IF(AND(ConversionTable!$F$2&lt;&gt;"",A2804&lt;&gt;""),VLOOKUP(G2804,ConversionTable!B$2:D$402,3),"")</f>
        <v/>
      </c>
      <c r="K2804" s="66" t="str">
        <f>IF(AND(ConversionTable!$F$2&lt;&gt;"",A2804&lt;&gt;""),VLOOKUP(J2804,ConversionTable!I$4:K$7,3),"")</f>
        <v/>
      </c>
      <c r="M2804" s="66" t="str">
        <f>IF(A2804&lt;&gt;"",(Input!AE2804*ScoringModel!$B$11+Input!AF2804*ScoringModel!$B$21+Input!AG2804*ScoringModel!$B$31)*0.01,"")</f>
        <v/>
      </c>
      <c r="N2804" s="66" t="str">
        <f>IF(A2804&lt;&gt;"",(Input!J2804*ScoringModel!$B$4+Input!K2804*ScoringModel!$B$5+Input!L2804*ScoringModel!$B$6+Input!M2804*ScoringModel!$B$7+Input!N2804*ScoringModel!$B$8+Input!O2804*ScoringModel!$B$9+Input!P2804*ScoringModel!$B$10)*0.01,"")</f>
        <v/>
      </c>
      <c r="O2804" s="66" t="str">
        <f>IF(A2804&lt;&gt;"",(Input!Q2804*ScoringModel!$B$14+Input!R2804*ScoringModel!$B$15+Input!S2804*ScoringModel!$B$16+Input!T2804*ScoringModel!$B$17+Input!U2804*ScoringModel!$B$18+Input!V2804*ScoringModel!$B$19+Input!W2804*ScoringModel!$B$20)*0.01,"")</f>
        <v/>
      </c>
      <c r="P2804" s="66" t="str">
        <f>IF(A2804&lt;&gt;"",(Input!X2804*ScoringModel!$B$24+Input!Y2804*ScoringModel!$B$25+Input!Z2804*ScoringModel!$B$26+Input!AA2804*ScoringModel!$B$27+Input!AB2804*ScoringModel!$B$28+Input!AC2804*ScoringModel!$B$29+Input!AD2804*ScoringModel!$B$30)*0.01,"")</f>
        <v/>
      </c>
    </row>
    <row r="2805" spans="1:16" x14ac:dyDescent="0.25">
      <c r="A2805" s="154" t="str">
        <f>IF(Input!A2805&lt;&gt;"",Input!A2805,"")</f>
        <v/>
      </c>
      <c r="B2805" s="154" t="str">
        <f>IF(Input!D2805&lt;&gt;"",CONCATENATE(Input!D2805,", ",Input!C2805),"")</f>
        <v/>
      </c>
      <c r="C2805" s="154" t="str">
        <f>IF(Input!E2805&lt;&gt;"",Input!E2805,"")</f>
        <v/>
      </c>
      <c r="D2805" s="155" t="str">
        <f>IF(Input!F2805&lt;&gt;"",Input!F2805,"")</f>
        <v/>
      </c>
      <c r="E2805" s="154" t="str">
        <f>IF(Input!I2805&lt;&gt;"",CONCATENATE(Input!I2805,", ",LEFT(Input!H2805,1)),"")</f>
        <v/>
      </c>
      <c r="F2805" s="156"/>
      <c r="G2805" s="157" t="str">
        <f t="shared" si="43"/>
        <v/>
      </c>
      <c r="H2805" s="154" t="str">
        <f>IF(A2805&lt;&gt;"",VLOOKUP(G2805,ScoreRanges!$C$4:$E$8,3),"")</f>
        <v/>
      </c>
      <c r="I2805" s="156"/>
      <c r="J2805" s="129" t="str">
        <f>IF(AND(ConversionTable!$F$2&lt;&gt;"",A2805&lt;&gt;""),VLOOKUP(G2805,ConversionTable!B$2:D$402,3),"")</f>
        <v/>
      </c>
      <c r="K2805" s="66" t="str">
        <f>IF(AND(ConversionTable!$F$2&lt;&gt;"",A2805&lt;&gt;""),VLOOKUP(J2805,ConversionTable!I$4:K$7,3),"")</f>
        <v/>
      </c>
      <c r="M2805" s="66" t="str">
        <f>IF(A2805&lt;&gt;"",(Input!AE2805*ScoringModel!$B$11+Input!AF2805*ScoringModel!$B$21+Input!AG2805*ScoringModel!$B$31)*0.01,"")</f>
        <v/>
      </c>
      <c r="N2805" s="66" t="str">
        <f>IF(A2805&lt;&gt;"",(Input!J2805*ScoringModel!$B$4+Input!K2805*ScoringModel!$B$5+Input!L2805*ScoringModel!$B$6+Input!M2805*ScoringModel!$B$7+Input!N2805*ScoringModel!$B$8+Input!O2805*ScoringModel!$B$9+Input!P2805*ScoringModel!$B$10)*0.01,"")</f>
        <v/>
      </c>
      <c r="O2805" s="66" t="str">
        <f>IF(A2805&lt;&gt;"",(Input!Q2805*ScoringModel!$B$14+Input!R2805*ScoringModel!$B$15+Input!S2805*ScoringModel!$B$16+Input!T2805*ScoringModel!$B$17+Input!U2805*ScoringModel!$B$18+Input!V2805*ScoringModel!$B$19+Input!W2805*ScoringModel!$B$20)*0.01,"")</f>
        <v/>
      </c>
      <c r="P2805" s="66" t="str">
        <f>IF(A2805&lt;&gt;"",(Input!X2805*ScoringModel!$B$24+Input!Y2805*ScoringModel!$B$25+Input!Z2805*ScoringModel!$B$26+Input!AA2805*ScoringModel!$B$27+Input!AB2805*ScoringModel!$B$28+Input!AC2805*ScoringModel!$B$29+Input!AD2805*ScoringModel!$B$30)*0.01,"")</f>
        <v/>
      </c>
    </row>
    <row r="2806" spans="1:16" x14ac:dyDescent="0.25">
      <c r="A2806" s="154" t="str">
        <f>IF(Input!A2806&lt;&gt;"",Input!A2806,"")</f>
        <v/>
      </c>
      <c r="B2806" s="154" t="str">
        <f>IF(Input!D2806&lt;&gt;"",CONCATENATE(Input!D2806,", ",Input!C2806),"")</f>
        <v/>
      </c>
      <c r="C2806" s="154" t="str">
        <f>IF(Input!E2806&lt;&gt;"",Input!E2806,"")</f>
        <v/>
      </c>
      <c r="D2806" s="155" t="str">
        <f>IF(Input!F2806&lt;&gt;"",Input!F2806,"")</f>
        <v/>
      </c>
      <c r="E2806" s="154" t="str">
        <f>IF(Input!I2806&lt;&gt;"",CONCATENATE(Input!I2806,", ",LEFT(Input!H2806,1)),"")</f>
        <v/>
      </c>
      <c r="F2806" s="156"/>
      <c r="G2806" s="157" t="str">
        <f t="shared" si="43"/>
        <v/>
      </c>
      <c r="H2806" s="154" t="str">
        <f>IF(A2806&lt;&gt;"",VLOOKUP(G2806,ScoreRanges!$C$4:$E$8,3),"")</f>
        <v/>
      </c>
      <c r="I2806" s="156"/>
      <c r="J2806" s="129" t="str">
        <f>IF(AND(ConversionTable!$F$2&lt;&gt;"",A2806&lt;&gt;""),VLOOKUP(G2806,ConversionTable!B$2:D$402,3),"")</f>
        <v/>
      </c>
      <c r="K2806" s="66" t="str">
        <f>IF(AND(ConversionTable!$F$2&lt;&gt;"",A2806&lt;&gt;""),VLOOKUP(J2806,ConversionTable!I$4:K$7,3),"")</f>
        <v/>
      </c>
      <c r="M2806" s="66" t="str">
        <f>IF(A2806&lt;&gt;"",(Input!AE2806*ScoringModel!$B$11+Input!AF2806*ScoringModel!$B$21+Input!AG2806*ScoringModel!$B$31)*0.01,"")</f>
        <v/>
      </c>
      <c r="N2806" s="66" t="str">
        <f>IF(A2806&lt;&gt;"",(Input!J2806*ScoringModel!$B$4+Input!K2806*ScoringModel!$B$5+Input!L2806*ScoringModel!$B$6+Input!M2806*ScoringModel!$B$7+Input!N2806*ScoringModel!$B$8+Input!O2806*ScoringModel!$B$9+Input!P2806*ScoringModel!$B$10)*0.01,"")</f>
        <v/>
      </c>
      <c r="O2806" s="66" t="str">
        <f>IF(A2806&lt;&gt;"",(Input!Q2806*ScoringModel!$B$14+Input!R2806*ScoringModel!$B$15+Input!S2806*ScoringModel!$B$16+Input!T2806*ScoringModel!$B$17+Input!U2806*ScoringModel!$B$18+Input!V2806*ScoringModel!$B$19+Input!W2806*ScoringModel!$B$20)*0.01,"")</f>
        <v/>
      </c>
      <c r="P2806" s="66" t="str">
        <f>IF(A2806&lt;&gt;"",(Input!X2806*ScoringModel!$B$24+Input!Y2806*ScoringModel!$B$25+Input!Z2806*ScoringModel!$B$26+Input!AA2806*ScoringModel!$B$27+Input!AB2806*ScoringModel!$B$28+Input!AC2806*ScoringModel!$B$29+Input!AD2806*ScoringModel!$B$30)*0.01,"")</f>
        <v/>
      </c>
    </row>
    <row r="2807" spans="1:16" x14ac:dyDescent="0.25">
      <c r="A2807" s="154" t="str">
        <f>IF(Input!A2807&lt;&gt;"",Input!A2807,"")</f>
        <v/>
      </c>
      <c r="B2807" s="154" t="str">
        <f>IF(Input!D2807&lt;&gt;"",CONCATENATE(Input!D2807,", ",Input!C2807),"")</f>
        <v/>
      </c>
      <c r="C2807" s="154" t="str">
        <f>IF(Input!E2807&lt;&gt;"",Input!E2807,"")</f>
        <v/>
      </c>
      <c r="D2807" s="155" t="str">
        <f>IF(Input!F2807&lt;&gt;"",Input!F2807,"")</f>
        <v/>
      </c>
      <c r="E2807" s="154" t="str">
        <f>IF(Input!I2807&lt;&gt;"",CONCATENATE(Input!I2807,", ",LEFT(Input!H2807,1)),"")</f>
        <v/>
      </c>
      <c r="F2807" s="156"/>
      <c r="G2807" s="157" t="str">
        <f t="shared" si="43"/>
        <v/>
      </c>
      <c r="H2807" s="154" t="str">
        <f>IF(A2807&lt;&gt;"",VLOOKUP(G2807,ScoreRanges!$C$4:$E$8,3),"")</f>
        <v/>
      </c>
      <c r="I2807" s="156"/>
      <c r="J2807" s="129" t="str">
        <f>IF(AND(ConversionTable!$F$2&lt;&gt;"",A2807&lt;&gt;""),VLOOKUP(G2807,ConversionTable!B$2:D$402,3),"")</f>
        <v/>
      </c>
      <c r="K2807" s="66" t="str">
        <f>IF(AND(ConversionTable!$F$2&lt;&gt;"",A2807&lt;&gt;""),VLOOKUP(J2807,ConversionTable!I$4:K$7,3),"")</f>
        <v/>
      </c>
      <c r="M2807" s="66" t="str">
        <f>IF(A2807&lt;&gt;"",(Input!AE2807*ScoringModel!$B$11+Input!AF2807*ScoringModel!$B$21+Input!AG2807*ScoringModel!$B$31)*0.01,"")</f>
        <v/>
      </c>
      <c r="N2807" s="66" t="str">
        <f>IF(A2807&lt;&gt;"",(Input!J2807*ScoringModel!$B$4+Input!K2807*ScoringModel!$B$5+Input!L2807*ScoringModel!$B$6+Input!M2807*ScoringModel!$B$7+Input!N2807*ScoringModel!$B$8+Input!O2807*ScoringModel!$B$9+Input!P2807*ScoringModel!$B$10)*0.01,"")</f>
        <v/>
      </c>
      <c r="O2807" s="66" t="str">
        <f>IF(A2807&lt;&gt;"",(Input!Q2807*ScoringModel!$B$14+Input!R2807*ScoringModel!$B$15+Input!S2807*ScoringModel!$B$16+Input!T2807*ScoringModel!$B$17+Input!U2807*ScoringModel!$B$18+Input!V2807*ScoringModel!$B$19+Input!W2807*ScoringModel!$B$20)*0.01,"")</f>
        <v/>
      </c>
      <c r="P2807" s="66" t="str">
        <f>IF(A2807&lt;&gt;"",(Input!X2807*ScoringModel!$B$24+Input!Y2807*ScoringModel!$B$25+Input!Z2807*ScoringModel!$B$26+Input!AA2807*ScoringModel!$B$27+Input!AB2807*ScoringModel!$B$28+Input!AC2807*ScoringModel!$B$29+Input!AD2807*ScoringModel!$B$30)*0.01,"")</f>
        <v/>
      </c>
    </row>
    <row r="2808" spans="1:16" x14ac:dyDescent="0.25">
      <c r="A2808" s="154" t="str">
        <f>IF(Input!A2808&lt;&gt;"",Input!A2808,"")</f>
        <v/>
      </c>
      <c r="B2808" s="154" t="str">
        <f>IF(Input!D2808&lt;&gt;"",CONCATENATE(Input!D2808,", ",Input!C2808),"")</f>
        <v/>
      </c>
      <c r="C2808" s="154" t="str">
        <f>IF(Input!E2808&lt;&gt;"",Input!E2808,"")</f>
        <v/>
      </c>
      <c r="D2808" s="155" t="str">
        <f>IF(Input!F2808&lt;&gt;"",Input!F2808,"")</f>
        <v/>
      </c>
      <c r="E2808" s="154" t="str">
        <f>IF(Input!I2808&lt;&gt;"",CONCATENATE(Input!I2808,", ",LEFT(Input!H2808,1)),"")</f>
        <v/>
      </c>
      <c r="F2808" s="156"/>
      <c r="G2808" s="157" t="str">
        <f t="shared" si="43"/>
        <v/>
      </c>
      <c r="H2808" s="154" t="str">
        <f>IF(A2808&lt;&gt;"",VLOOKUP(G2808,ScoreRanges!$C$4:$E$8,3),"")</f>
        <v/>
      </c>
      <c r="I2808" s="156"/>
      <c r="J2808" s="129" t="str">
        <f>IF(AND(ConversionTable!$F$2&lt;&gt;"",A2808&lt;&gt;""),VLOOKUP(G2808,ConversionTable!B$2:D$402,3),"")</f>
        <v/>
      </c>
      <c r="K2808" s="66" t="str">
        <f>IF(AND(ConversionTable!$F$2&lt;&gt;"",A2808&lt;&gt;""),VLOOKUP(J2808,ConversionTable!I$4:K$7,3),"")</f>
        <v/>
      </c>
      <c r="M2808" s="66" t="str">
        <f>IF(A2808&lt;&gt;"",(Input!AE2808*ScoringModel!$B$11+Input!AF2808*ScoringModel!$B$21+Input!AG2808*ScoringModel!$B$31)*0.01,"")</f>
        <v/>
      </c>
      <c r="N2808" s="66" t="str">
        <f>IF(A2808&lt;&gt;"",(Input!J2808*ScoringModel!$B$4+Input!K2808*ScoringModel!$B$5+Input!L2808*ScoringModel!$B$6+Input!M2808*ScoringModel!$B$7+Input!N2808*ScoringModel!$B$8+Input!O2808*ScoringModel!$B$9+Input!P2808*ScoringModel!$B$10)*0.01,"")</f>
        <v/>
      </c>
      <c r="O2808" s="66" t="str">
        <f>IF(A2808&lt;&gt;"",(Input!Q2808*ScoringModel!$B$14+Input!R2808*ScoringModel!$B$15+Input!S2808*ScoringModel!$B$16+Input!T2808*ScoringModel!$B$17+Input!U2808*ScoringModel!$B$18+Input!V2808*ScoringModel!$B$19+Input!W2808*ScoringModel!$B$20)*0.01,"")</f>
        <v/>
      </c>
      <c r="P2808" s="66" t="str">
        <f>IF(A2808&lt;&gt;"",(Input!X2808*ScoringModel!$B$24+Input!Y2808*ScoringModel!$B$25+Input!Z2808*ScoringModel!$B$26+Input!AA2808*ScoringModel!$B$27+Input!AB2808*ScoringModel!$B$28+Input!AC2808*ScoringModel!$B$29+Input!AD2808*ScoringModel!$B$30)*0.01,"")</f>
        <v/>
      </c>
    </row>
    <row r="2809" spans="1:16" x14ac:dyDescent="0.25">
      <c r="A2809" s="154" t="str">
        <f>IF(Input!A2809&lt;&gt;"",Input!A2809,"")</f>
        <v/>
      </c>
      <c r="B2809" s="154" t="str">
        <f>IF(Input!D2809&lt;&gt;"",CONCATENATE(Input!D2809,", ",Input!C2809),"")</f>
        <v/>
      </c>
      <c r="C2809" s="154" t="str">
        <f>IF(Input!E2809&lt;&gt;"",Input!E2809,"")</f>
        <v/>
      </c>
      <c r="D2809" s="155" t="str">
        <f>IF(Input!F2809&lt;&gt;"",Input!F2809,"")</f>
        <v/>
      </c>
      <c r="E2809" s="154" t="str">
        <f>IF(Input!I2809&lt;&gt;"",CONCATENATE(Input!I2809,", ",LEFT(Input!H2809,1)),"")</f>
        <v/>
      </c>
      <c r="F2809" s="156"/>
      <c r="G2809" s="157" t="str">
        <f t="shared" si="43"/>
        <v/>
      </c>
      <c r="H2809" s="154" t="str">
        <f>IF(A2809&lt;&gt;"",VLOOKUP(G2809,ScoreRanges!$C$4:$E$8,3),"")</f>
        <v/>
      </c>
      <c r="I2809" s="156"/>
      <c r="J2809" s="129" t="str">
        <f>IF(AND(ConversionTable!$F$2&lt;&gt;"",A2809&lt;&gt;""),VLOOKUP(G2809,ConversionTable!B$2:D$402,3),"")</f>
        <v/>
      </c>
      <c r="K2809" s="66" t="str">
        <f>IF(AND(ConversionTable!$F$2&lt;&gt;"",A2809&lt;&gt;""),VLOOKUP(J2809,ConversionTable!I$4:K$7,3),"")</f>
        <v/>
      </c>
      <c r="M2809" s="66" t="str">
        <f>IF(A2809&lt;&gt;"",(Input!AE2809*ScoringModel!$B$11+Input!AF2809*ScoringModel!$B$21+Input!AG2809*ScoringModel!$B$31)*0.01,"")</f>
        <v/>
      </c>
      <c r="N2809" s="66" t="str">
        <f>IF(A2809&lt;&gt;"",(Input!J2809*ScoringModel!$B$4+Input!K2809*ScoringModel!$B$5+Input!L2809*ScoringModel!$B$6+Input!M2809*ScoringModel!$B$7+Input!N2809*ScoringModel!$B$8+Input!O2809*ScoringModel!$B$9+Input!P2809*ScoringModel!$B$10)*0.01,"")</f>
        <v/>
      </c>
      <c r="O2809" s="66" t="str">
        <f>IF(A2809&lt;&gt;"",(Input!Q2809*ScoringModel!$B$14+Input!R2809*ScoringModel!$B$15+Input!S2809*ScoringModel!$B$16+Input!T2809*ScoringModel!$B$17+Input!U2809*ScoringModel!$B$18+Input!V2809*ScoringModel!$B$19+Input!W2809*ScoringModel!$B$20)*0.01,"")</f>
        <v/>
      </c>
      <c r="P2809" s="66" t="str">
        <f>IF(A2809&lt;&gt;"",(Input!X2809*ScoringModel!$B$24+Input!Y2809*ScoringModel!$B$25+Input!Z2809*ScoringModel!$B$26+Input!AA2809*ScoringModel!$B$27+Input!AB2809*ScoringModel!$B$28+Input!AC2809*ScoringModel!$B$29+Input!AD2809*ScoringModel!$B$30)*0.01,"")</f>
        <v/>
      </c>
    </row>
    <row r="2810" spans="1:16" x14ac:dyDescent="0.25">
      <c r="A2810" s="154" t="str">
        <f>IF(Input!A2810&lt;&gt;"",Input!A2810,"")</f>
        <v/>
      </c>
      <c r="B2810" s="154" t="str">
        <f>IF(Input!D2810&lt;&gt;"",CONCATENATE(Input!D2810,", ",Input!C2810),"")</f>
        <v/>
      </c>
      <c r="C2810" s="154" t="str">
        <f>IF(Input!E2810&lt;&gt;"",Input!E2810,"")</f>
        <v/>
      </c>
      <c r="D2810" s="155" t="str">
        <f>IF(Input!F2810&lt;&gt;"",Input!F2810,"")</f>
        <v/>
      </c>
      <c r="E2810" s="154" t="str">
        <f>IF(Input!I2810&lt;&gt;"",CONCATENATE(Input!I2810,", ",LEFT(Input!H2810,1)),"")</f>
        <v/>
      </c>
      <c r="F2810" s="156"/>
      <c r="G2810" s="157" t="str">
        <f t="shared" si="43"/>
        <v/>
      </c>
      <c r="H2810" s="154" t="str">
        <f>IF(A2810&lt;&gt;"",VLOOKUP(G2810,ScoreRanges!$C$4:$E$8,3),"")</f>
        <v/>
      </c>
      <c r="I2810" s="156"/>
      <c r="J2810" s="129" t="str">
        <f>IF(AND(ConversionTable!$F$2&lt;&gt;"",A2810&lt;&gt;""),VLOOKUP(G2810,ConversionTable!B$2:D$402,3),"")</f>
        <v/>
      </c>
      <c r="K2810" s="66" t="str">
        <f>IF(AND(ConversionTable!$F$2&lt;&gt;"",A2810&lt;&gt;""),VLOOKUP(J2810,ConversionTable!I$4:K$7,3),"")</f>
        <v/>
      </c>
      <c r="M2810" s="66" t="str">
        <f>IF(A2810&lt;&gt;"",(Input!AE2810*ScoringModel!$B$11+Input!AF2810*ScoringModel!$B$21+Input!AG2810*ScoringModel!$B$31)*0.01,"")</f>
        <v/>
      </c>
      <c r="N2810" s="66" t="str">
        <f>IF(A2810&lt;&gt;"",(Input!J2810*ScoringModel!$B$4+Input!K2810*ScoringModel!$B$5+Input!L2810*ScoringModel!$B$6+Input!M2810*ScoringModel!$B$7+Input!N2810*ScoringModel!$B$8+Input!O2810*ScoringModel!$B$9+Input!P2810*ScoringModel!$B$10)*0.01,"")</f>
        <v/>
      </c>
      <c r="O2810" s="66" t="str">
        <f>IF(A2810&lt;&gt;"",(Input!Q2810*ScoringModel!$B$14+Input!R2810*ScoringModel!$B$15+Input!S2810*ScoringModel!$B$16+Input!T2810*ScoringModel!$B$17+Input!U2810*ScoringModel!$B$18+Input!V2810*ScoringModel!$B$19+Input!W2810*ScoringModel!$B$20)*0.01,"")</f>
        <v/>
      </c>
      <c r="P2810" s="66" t="str">
        <f>IF(A2810&lt;&gt;"",(Input!X2810*ScoringModel!$B$24+Input!Y2810*ScoringModel!$B$25+Input!Z2810*ScoringModel!$B$26+Input!AA2810*ScoringModel!$B$27+Input!AB2810*ScoringModel!$B$28+Input!AC2810*ScoringModel!$B$29+Input!AD2810*ScoringModel!$B$30)*0.01,"")</f>
        <v/>
      </c>
    </row>
    <row r="2811" spans="1:16" x14ac:dyDescent="0.25">
      <c r="A2811" s="154" t="str">
        <f>IF(Input!A2811&lt;&gt;"",Input!A2811,"")</f>
        <v/>
      </c>
      <c r="B2811" s="154" t="str">
        <f>IF(Input!D2811&lt;&gt;"",CONCATENATE(Input!D2811,", ",Input!C2811),"")</f>
        <v/>
      </c>
      <c r="C2811" s="154" t="str">
        <f>IF(Input!E2811&lt;&gt;"",Input!E2811,"")</f>
        <v/>
      </c>
      <c r="D2811" s="155" t="str">
        <f>IF(Input!F2811&lt;&gt;"",Input!F2811,"")</f>
        <v/>
      </c>
      <c r="E2811" s="154" t="str">
        <f>IF(Input!I2811&lt;&gt;"",CONCATENATE(Input!I2811,", ",LEFT(Input!H2811,1)),"")</f>
        <v/>
      </c>
      <c r="F2811" s="156"/>
      <c r="G2811" s="157" t="str">
        <f t="shared" si="43"/>
        <v/>
      </c>
      <c r="H2811" s="154" t="str">
        <f>IF(A2811&lt;&gt;"",VLOOKUP(G2811,ScoreRanges!$C$4:$E$8,3),"")</f>
        <v/>
      </c>
      <c r="I2811" s="156"/>
      <c r="J2811" s="129" t="str">
        <f>IF(AND(ConversionTable!$F$2&lt;&gt;"",A2811&lt;&gt;""),VLOOKUP(G2811,ConversionTable!B$2:D$402,3),"")</f>
        <v/>
      </c>
      <c r="K2811" s="66" t="str">
        <f>IF(AND(ConversionTable!$F$2&lt;&gt;"",A2811&lt;&gt;""),VLOOKUP(J2811,ConversionTable!I$4:K$7,3),"")</f>
        <v/>
      </c>
      <c r="M2811" s="66" t="str">
        <f>IF(A2811&lt;&gt;"",(Input!AE2811*ScoringModel!$B$11+Input!AF2811*ScoringModel!$B$21+Input!AG2811*ScoringModel!$B$31)*0.01,"")</f>
        <v/>
      </c>
      <c r="N2811" s="66" t="str">
        <f>IF(A2811&lt;&gt;"",(Input!J2811*ScoringModel!$B$4+Input!K2811*ScoringModel!$B$5+Input!L2811*ScoringModel!$B$6+Input!M2811*ScoringModel!$B$7+Input!N2811*ScoringModel!$B$8+Input!O2811*ScoringModel!$B$9+Input!P2811*ScoringModel!$B$10)*0.01,"")</f>
        <v/>
      </c>
      <c r="O2811" s="66" t="str">
        <f>IF(A2811&lt;&gt;"",(Input!Q2811*ScoringModel!$B$14+Input!R2811*ScoringModel!$B$15+Input!S2811*ScoringModel!$B$16+Input!T2811*ScoringModel!$B$17+Input!U2811*ScoringModel!$B$18+Input!V2811*ScoringModel!$B$19+Input!W2811*ScoringModel!$B$20)*0.01,"")</f>
        <v/>
      </c>
      <c r="P2811" s="66" t="str">
        <f>IF(A2811&lt;&gt;"",(Input!X2811*ScoringModel!$B$24+Input!Y2811*ScoringModel!$B$25+Input!Z2811*ScoringModel!$B$26+Input!AA2811*ScoringModel!$B$27+Input!AB2811*ScoringModel!$B$28+Input!AC2811*ScoringModel!$B$29+Input!AD2811*ScoringModel!$B$30)*0.01,"")</f>
        <v/>
      </c>
    </row>
    <row r="2812" spans="1:16" x14ac:dyDescent="0.25">
      <c r="A2812" s="154" t="str">
        <f>IF(Input!A2812&lt;&gt;"",Input!A2812,"")</f>
        <v/>
      </c>
      <c r="B2812" s="154" t="str">
        <f>IF(Input!D2812&lt;&gt;"",CONCATENATE(Input!D2812,", ",Input!C2812),"")</f>
        <v/>
      </c>
      <c r="C2812" s="154" t="str">
        <f>IF(Input!E2812&lt;&gt;"",Input!E2812,"")</f>
        <v/>
      </c>
      <c r="D2812" s="155" t="str">
        <f>IF(Input!F2812&lt;&gt;"",Input!F2812,"")</f>
        <v/>
      </c>
      <c r="E2812" s="154" t="str">
        <f>IF(Input!I2812&lt;&gt;"",CONCATENATE(Input!I2812,", ",LEFT(Input!H2812,1)),"")</f>
        <v/>
      </c>
      <c r="F2812" s="156"/>
      <c r="G2812" s="157" t="str">
        <f t="shared" si="43"/>
        <v/>
      </c>
      <c r="H2812" s="154" t="str">
        <f>IF(A2812&lt;&gt;"",VLOOKUP(G2812,ScoreRanges!$C$4:$E$8,3),"")</f>
        <v/>
      </c>
      <c r="I2812" s="156"/>
      <c r="J2812" s="129" t="str">
        <f>IF(AND(ConversionTable!$F$2&lt;&gt;"",A2812&lt;&gt;""),VLOOKUP(G2812,ConversionTable!B$2:D$402,3),"")</f>
        <v/>
      </c>
      <c r="K2812" s="66" t="str">
        <f>IF(AND(ConversionTable!$F$2&lt;&gt;"",A2812&lt;&gt;""),VLOOKUP(J2812,ConversionTable!I$4:K$7,3),"")</f>
        <v/>
      </c>
      <c r="M2812" s="66" t="str">
        <f>IF(A2812&lt;&gt;"",(Input!AE2812*ScoringModel!$B$11+Input!AF2812*ScoringModel!$B$21+Input!AG2812*ScoringModel!$B$31)*0.01,"")</f>
        <v/>
      </c>
      <c r="N2812" s="66" t="str">
        <f>IF(A2812&lt;&gt;"",(Input!J2812*ScoringModel!$B$4+Input!K2812*ScoringModel!$B$5+Input!L2812*ScoringModel!$B$6+Input!M2812*ScoringModel!$B$7+Input!N2812*ScoringModel!$B$8+Input!O2812*ScoringModel!$B$9+Input!P2812*ScoringModel!$B$10)*0.01,"")</f>
        <v/>
      </c>
      <c r="O2812" s="66" t="str">
        <f>IF(A2812&lt;&gt;"",(Input!Q2812*ScoringModel!$B$14+Input!R2812*ScoringModel!$B$15+Input!S2812*ScoringModel!$B$16+Input!T2812*ScoringModel!$B$17+Input!U2812*ScoringModel!$B$18+Input!V2812*ScoringModel!$B$19+Input!W2812*ScoringModel!$B$20)*0.01,"")</f>
        <v/>
      </c>
      <c r="P2812" s="66" t="str">
        <f>IF(A2812&lt;&gt;"",(Input!X2812*ScoringModel!$B$24+Input!Y2812*ScoringModel!$B$25+Input!Z2812*ScoringModel!$B$26+Input!AA2812*ScoringModel!$B$27+Input!AB2812*ScoringModel!$B$28+Input!AC2812*ScoringModel!$B$29+Input!AD2812*ScoringModel!$B$30)*0.01,"")</f>
        <v/>
      </c>
    </row>
    <row r="2813" spans="1:16" x14ac:dyDescent="0.25">
      <c r="A2813" s="154" t="str">
        <f>IF(Input!A2813&lt;&gt;"",Input!A2813,"")</f>
        <v/>
      </c>
      <c r="B2813" s="154" t="str">
        <f>IF(Input!D2813&lt;&gt;"",CONCATENATE(Input!D2813,", ",Input!C2813),"")</f>
        <v/>
      </c>
      <c r="C2813" s="154" t="str">
        <f>IF(Input!E2813&lt;&gt;"",Input!E2813,"")</f>
        <v/>
      </c>
      <c r="D2813" s="155" t="str">
        <f>IF(Input!F2813&lt;&gt;"",Input!F2813,"")</f>
        <v/>
      </c>
      <c r="E2813" s="154" t="str">
        <f>IF(Input!I2813&lt;&gt;"",CONCATENATE(Input!I2813,", ",LEFT(Input!H2813,1)),"")</f>
        <v/>
      </c>
      <c r="F2813" s="156"/>
      <c r="G2813" s="157" t="str">
        <f t="shared" si="43"/>
        <v/>
      </c>
      <c r="H2813" s="154" t="str">
        <f>IF(A2813&lt;&gt;"",VLOOKUP(G2813,ScoreRanges!$C$4:$E$8,3),"")</f>
        <v/>
      </c>
      <c r="I2813" s="156"/>
      <c r="J2813" s="129" t="str">
        <f>IF(AND(ConversionTable!$F$2&lt;&gt;"",A2813&lt;&gt;""),VLOOKUP(G2813,ConversionTable!B$2:D$402,3),"")</f>
        <v/>
      </c>
      <c r="K2813" s="66" t="str">
        <f>IF(AND(ConversionTable!$F$2&lt;&gt;"",A2813&lt;&gt;""),VLOOKUP(J2813,ConversionTable!I$4:K$7,3),"")</f>
        <v/>
      </c>
      <c r="M2813" s="66" t="str">
        <f>IF(A2813&lt;&gt;"",(Input!AE2813*ScoringModel!$B$11+Input!AF2813*ScoringModel!$B$21+Input!AG2813*ScoringModel!$B$31)*0.01,"")</f>
        <v/>
      </c>
      <c r="N2813" s="66" t="str">
        <f>IF(A2813&lt;&gt;"",(Input!J2813*ScoringModel!$B$4+Input!K2813*ScoringModel!$B$5+Input!L2813*ScoringModel!$B$6+Input!M2813*ScoringModel!$B$7+Input!N2813*ScoringModel!$B$8+Input!O2813*ScoringModel!$B$9+Input!P2813*ScoringModel!$B$10)*0.01,"")</f>
        <v/>
      </c>
      <c r="O2813" s="66" t="str">
        <f>IF(A2813&lt;&gt;"",(Input!Q2813*ScoringModel!$B$14+Input!R2813*ScoringModel!$B$15+Input!S2813*ScoringModel!$B$16+Input!T2813*ScoringModel!$B$17+Input!U2813*ScoringModel!$B$18+Input!V2813*ScoringModel!$B$19+Input!W2813*ScoringModel!$B$20)*0.01,"")</f>
        <v/>
      </c>
      <c r="P2813" s="66" t="str">
        <f>IF(A2813&lt;&gt;"",(Input!X2813*ScoringModel!$B$24+Input!Y2813*ScoringModel!$B$25+Input!Z2813*ScoringModel!$B$26+Input!AA2813*ScoringModel!$B$27+Input!AB2813*ScoringModel!$B$28+Input!AC2813*ScoringModel!$B$29+Input!AD2813*ScoringModel!$B$30)*0.01,"")</f>
        <v/>
      </c>
    </row>
    <row r="2814" spans="1:16" x14ac:dyDescent="0.25">
      <c r="A2814" s="154" t="str">
        <f>IF(Input!A2814&lt;&gt;"",Input!A2814,"")</f>
        <v/>
      </c>
      <c r="B2814" s="154" t="str">
        <f>IF(Input!D2814&lt;&gt;"",CONCATENATE(Input!D2814,", ",Input!C2814),"")</f>
        <v/>
      </c>
      <c r="C2814" s="154" t="str">
        <f>IF(Input!E2814&lt;&gt;"",Input!E2814,"")</f>
        <v/>
      </c>
      <c r="D2814" s="155" t="str">
        <f>IF(Input!F2814&lt;&gt;"",Input!F2814,"")</f>
        <v/>
      </c>
      <c r="E2814" s="154" t="str">
        <f>IF(Input!I2814&lt;&gt;"",CONCATENATE(Input!I2814,", ",LEFT(Input!H2814,1)),"")</f>
        <v/>
      </c>
      <c r="F2814" s="156"/>
      <c r="G2814" s="157" t="str">
        <f t="shared" si="43"/>
        <v/>
      </c>
      <c r="H2814" s="154" t="str">
        <f>IF(A2814&lt;&gt;"",VLOOKUP(G2814,ScoreRanges!$C$4:$E$8,3),"")</f>
        <v/>
      </c>
      <c r="I2814" s="156"/>
      <c r="J2814" s="129" t="str">
        <f>IF(AND(ConversionTable!$F$2&lt;&gt;"",A2814&lt;&gt;""),VLOOKUP(G2814,ConversionTable!B$2:D$402,3),"")</f>
        <v/>
      </c>
      <c r="K2814" s="66" t="str">
        <f>IF(AND(ConversionTable!$F$2&lt;&gt;"",A2814&lt;&gt;""),VLOOKUP(J2814,ConversionTable!I$4:K$7,3),"")</f>
        <v/>
      </c>
      <c r="M2814" s="66" t="str">
        <f>IF(A2814&lt;&gt;"",(Input!AE2814*ScoringModel!$B$11+Input!AF2814*ScoringModel!$B$21+Input!AG2814*ScoringModel!$B$31)*0.01,"")</f>
        <v/>
      </c>
      <c r="N2814" s="66" t="str">
        <f>IF(A2814&lt;&gt;"",(Input!J2814*ScoringModel!$B$4+Input!K2814*ScoringModel!$B$5+Input!L2814*ScoringModel!$B$6+Input!M2814*ScoringModel!$B$7+Input!N2814*ScoringModel!$B$8+Input!O2814*ScoringModel!$B$9+Input!P2814*ScoringModel!$B$10)*0.01,"")</f>
        <v/>
      </c>
      <c r="O2814" s="66" t="str">
        <f>IF(A2814&lt;&gt;"",(Input!Q2814*ScoringModel!$B$14+Input!R2814*ScoringModel!$B$15+Input!S2814*ScoringModel!$B$16+Input!T2814*ScoringModel!$B$17+Input!U2814*ScoringModel!$B$18+Input!V2814*ScoringModel!$B$19+Input!W2814*ScoringModel!$B$20)*0.01,"")</f>
        <v/>
      </c>
      <c r="P2814" s="66" t="str">
        <f>IF(A2814&lt;&gt;"",(Input!X2814*ScoringModel!$B$24+Input!Y2814*ScoringModel!$B$25+Input!Z2814*ScoringModel!$B$26+Input!AA2814*ScoringModel!$B$27+Input!AB2814*ScoringModel!$B$28+Input!AC2814*ScoringModel!$B$29+Input!AD2814*ScoringModel!$B$30)*0.01,"")</f>
        <v/>
      </c>
    </row>
    <row r="2815" spans="1:16" x14ac:dyDescent="0.25">
      <c r="A2815" s="154" t="str">
        <f>IF(Input!A2815&lt;&gt;"",Input!A2815,"")</f>
        <v/>
      </c>
      <c r="B2815" s="154" t="str">
        <f>IF(Input!D2815&lt;&gt;"",CONCATENATE(Input!D2815,", ",Input!C2815),"")</f>
        <v/>
      </c>
      <c r="C2815" s="154" t="str">
        <f>IF(Input!E2815&lt;&gt;"",Input!E2815,"")</f>
        <v/>
      </c>
      <c r="D2815" s="155" t="str">
        <f>IF(Input!F2815&lt;&gt;"",Input!F2815,"")</f>
        <v/>
      </c>
      <c r="E2815" s="154" t="str">
        <f>IF(Input!I2815&lt;&gt;"",CONCATENATE(Input!I2815,", ",LEFT(Input!H2815,1)),"")</f>
        <v/>
      </c>
      <c r="F2815" s="156"/>
      <c r="G2815" s="157" t="str">
        <f t="shared" si="43"/>
        <v/>
      </c>
      <c r="H2815" s="154" t="str">
        <f>IF(A2815&lt;&gt;"",VLOOKUP(G2815,ScoreRanges!$C$4:$E$8,3),"")</f>
        <v/>
      </c>
      <c r="I2815" s="156"/>
      <c r="J2815" s="129" t="str">
        <f>IF(AND(ConversionTable!$F$2&lt;&gt;"",A2815&lt;&gt;""),VLOOKUP(G2815,ConversionTable!B$2:D$402,3),"")</f>
        <v/>
      </c>
      <c r="K2815" s="66" t="str">
        <f>IF(AND(ConversionTable!$F$2&lt;&gt;"",A2815&lt;&gt;""),VLOOKUP(J2815,ConversionTable!I$4:K$7,3),"")</f>
        <v/>
      </c>
      <c r="M2815" s="66" t="str">
        <f>IF(A2815&lt;&gt;"",(Input!AE2815*ScoringModel!$B$11+Input!AF2815*ScoringModel!$B$21+Input!AG2815*ScoringModel!$B$31)*0.01,"")</f>
        <v/>
      </c>
      <c r="N2815" s="66" t="str">
        <f>IF(A2815&lt;&gt;"",(Input!J2815*ScoringModel!$B$4+Input!K2815*ScoringModel!$B$5+Input!L2815*ScoringModel!$B$6+Input!M2815*ScoringModel!$B$7+Input!N2815*ScoringModel!$B$8+Input!O2815*ScoringModel!$B$9+Input!P2815*ScoringModel!$B$10)*0.01,"")</f>
        <v/>
      </c>
      <c r="O2815" s="66" t="str">
        <f>IF(A2815&lt;&gt;"",(Input!Q2815*ScoringModel!$B$14+Input!R2815*ScoringModel!$B$15+Input!S2815*ScoringModel!$B$16+Input!T2815*ScoringModel!$B$17+Input!U2815*ScoringModel!$B$18+Input!V2815*ScoringModel!$B$19+Input!W2815*ScoringModel!$B$20)*0.01,"")</f>
        <v/>
      </c>
      <c r="P2815" s="66" t="str">
        <f>IF(A2815&lt;&gt;"",(Input!X2815*ScoringModel!$B$24+Input!Y2815*ScoringModel!$B$25+Input!Z2815*ScoringModel!$B$26+Input!AA2815*ScoringModel!$B$27+Input!AB2815*ScoringModel!$B$28+Input!AC2815*ScoringModel!$B$29+Input!AD2815*ScoringModel!$B$30)*0.01,"")</f>
        <v/>
      </c>
    </row>
    <row r="2816" spans="1:16" x14ac:dyDescent="0.25">
      <c r="A2816" s="154" t="str">
        <f>IF(Input!A2816&lt;&gt;"",Input!A2816,"")</f>
        <v/>
      </c>
      <c r="B2816" s="154" t="str">
        <f>IF(Input!D2816&lt;&gt;"",CONCATENATE(Input!D2816,", ",Input!C2816),"")</f>
        <v/>
      </c>
      <c r="C2816" s="154" t="str">
        <f>IF(Input!E2816&lt;&gt;"",Input!E2816,"")</f>
        <v/>
      </c>
      <c r="D2816" s="155" t="str">
        <f>IF(Input!F2816&lt;&gt;"",Input!F2816,"")</f>
        <v/>
      </c>
      <c r="E2816" s="154" t="str">
        <f>IF(Input!I2816&lt;&gt;"",CONCATENATE(Input!I2816,", ",LEFT(Input!H2816,1)),"")</f>
        <v/>
      </c>
      <c r="F2816" s="156"/>
      <c r="G2816" s="157" t="str">
        <f t="shared" si="43"/>
        <v/>
      </c>
      <c r="H2816" s="154" t="str">
        <f>IF(A2816&lt;&gt;"",VLOOKUP(G2816,ScoreRanges!$C$4:$E$8,3),"")</f>
        <v/>
      </c>
      <c r="I2816" s="156"/>
      <c r="J2816" s="129" t="str">
        <f>IF(AND(ConversionTable!$F$2&lt;&gt;"",A2816&lt;&gt;""),VLOOKUP(G2816,ConversionTable!B$2:D$402,3),"")</f>
        <v/>
      </c>
      <c r="K2816" s="66" t="str">
        <f>IF(AND(ConversionTable!$F$2&lt;&gt;"",A2816&lt;&gt;""),VLOOKUP(J2816,ConversionTable!I$4:K$7,3),"")</f>
        <v/>
      </c>
      <c r="M2816" s="66" t="str">
        <f>IF(A2816&lt;&gt;"",(Input!AE2816*ScoringModel!$B$11+Input!AF2816*ScoringModel!$B$21+Input!AG2816*ScoringModel!$B$31)*0.01,"")</f>
        <v/>
      </c>
      <c r="N2816" s="66" t="str">
        <f>IF(A2816&lt;&gt;"",(Input!J2816*ScoringModel!$B$4+Input!K2816*ScoringModel!$B$5+Input!L2816*ScoringModel!$B$6+Input!M2816*ScoringModel!$B$7+Input!N2816*ScoringModel!$B$8+Input!O2816*ScoringModel!$B$9+Input!P2816*ScoringModel!$B$10)*0.01,"")</f>
        <v/>
      </c>
      <c r="O2816" s="66" t="str">
        <f>IF(A2816&lt;&gt;"",(Input!Q2816*ScoringModel!$B$14+Input!R2816*ScoringModel!$B$15+Input!S2816*ScoringModel!$B$16+Input!T2816*ScoringModel!$B$17+Input!U2816*ScoringModel!$B$18+Input!V2816*ScoringModel!$B$19+Input!W2816*ScoringModel!$B$20)*0.01,"")</f>
        <v/>
      </c>
      <c r="P2816" s="66" t="str">
        <f>IF(A2816&lt;&gt;"",(Input!X2816*ScoringModel!$B$24+Input!Y2816*ScoringModel!$B$25+Input!Z2816*ScoringModel!$B$26+Input!AA2816*ScoringModel!$B$27+Input!AB2816*ScoringModel!$B$28+Input!AC2816*ScoringModel!$B$29+Input!AD2816*ScoringModel!$B$30)*0.01,"")</f>
        <v/>
      </c>
    </row>
    <row r="2817" spans="1:16" x14ac:dyDescent="0.25">
      <c r="A2817" s="154" t="str">
        <f>IF(Input!A2817&lt;&gt;"",Input!A2817,"")</f>
        <v/>
      </c>
      <c r="B2817" s="154" t="str">
        <f>IF(Input!D2817&lt;&gt;"",CONCATENATE(Input!D2817,", ",Input!C2817),"")</f>
        <v/>
      </c>
      <c r="C2817" s="154" t="str">
        <f>IF(Input!E2817&lt;&gt;"",Input!E2817,"")</f>
        <v/>
      </c>
      <c r="D2817" s="155" t="str">
        <f>IF(Input!F2817&lt;&gt;"",Input!F2817,"")</f>
        <v/>
      </c>
      <c r="E2817" s="154" t="str">
        <f>IF(Input!I2817&lt;&gt;"",CONCATENATE(Input!I2817,", ",LEFT(Input!H2817,1)),"")</f>
        <v/>
      </c>
      <c r="F2817" s="156"/>
      <c r="G2817" s="157" t="str">
        <f t="shared" si="43"/>
        <v/>
      </c>
      <c r="H2817" s="154" t="str">
        <f>IF(A2817&lt;&gt;"",VLOOKUP(G2817,ScoreRanges!$C$4:$E$8,3),"")</f>
        <v/>
      </c>
      <c r="I2817" s="156"/>
      <c r="J2817" s="129" t="str">
        <f>IF(AND(ConversionTable!$F$2&lt;&gt;"",A2817&lt;&gt;""),VLOOKUP(G2817,ConversionTable!B$2:D$402,3),"")</f>
        <v/>
      </c>
      <c r="K2817" s="66" t="str">
        <f>IF(AND(ConversionTable!$F$2&lt;&gt;"",A2817&lt;&gt;""),VLOOKUP(J2817,ConversionTable!I$4:K$7,3),"")</f>
        <v/>
      </c>
      <c r="M2817" s="66" t="str">
        <f>IF(A2817&lt;&gt;"",(Input!AE2817*ScoringModel!$B$11+Input!AF2817*ScoringModel!$B$21+Input!AG2817*ScoringModel!$B$31)*0.01,"")</f>
        <v/>
      </c>
      <c r="N2817" s="66" t="str">
        <f>IF(A2817&lt;&gt;"",(Input!J2817*ScoringModel!$B$4+Input!K2817*ScoringModel!$B$5+Input!L2817*ScoringModel!$B$6+Input!M2817*ScoringModel!$B$7+Input!N2817*ScoringModel!$B$8+Input!O2817*ScoringModel!$B$9+Input!P2817*ScoringModel!$B$10)*0.01,"")</f>
        <v/>
      </c>
      <c r="O2817" s="66" t="str">
        <f>IF(A2817&lt;&gt;"",(Input!Q2817*ScoringModel!$B$14+Input!R2817*ScoringModel!$B$15+Input!S2817*ScoringModel!$B$16+Input!T2817*ScoringModel!$B$17+Input!U2817*ScoringModel!$B$18+Input!V2817*ScoringModel!$B$19+Input!W2817*ScoringModel!$B$20)*0.01,"")</f>
        <v/>
      </c>
      <c r="P2817" s="66" t="str">
        <f>IF(A2817&lt;&gt;"",(Input!X2817*ScoringModel!$B$24+Input!Y2817*ScoringModel!$B$25+Input!Z2817*ScoringModel!$B$26+Input!AA2817*ScoringModel!$B$27+Input!AB2817*ScoringModel!$B$28+Input!AC2817*ScoringModel!$B$29+Input!AD2817*ScoringModel!$B$30)*0.01,"")</f>
        <v/>
      </c>
    </row>
    <row r="2818" spans="1:16" x14ac:dyDescent="0.25">
      <c r="A2818" s="154" t="str">
        <f>IF(Input!A2818&lt;&gt;"",Input!A2818,"")</f>
        <v/>
      </c>
      <c r="B2818" s="154" t="str">
        <f>IF(Input!D2818&lt;&gt;"",CONCATENATE(Input!D2818,", ",Input!C2818),"")</f>
        <v/>
      </c>
      <c r="C2818" s="154" t="str">
        <f>IF(Input!E2818&lt;&gt;"",Input!E2818,"")</f>
        <v/>
      </c>
      <c r="D2818" s="155" t="str">
        <f>IF(Input!F2818&lt;&gt;"",Input!F2818,"")</f>
        <v/>
      </c>
      <c r="E2818" s="154" t="str">
        <f>IF(Input!I2818&lt;&gt;"",CONCATENATE(Input!I2818,", ",LEFT(Input!H2818,1)),"")</f>
        <v/>
      </c>
      <c r="F2818" s="156"/>
      <c r="G2818" s="157" t="str">
        <f t="shared" ref="G2818:G2881" si="44">IF(A2818&lt;&gt;"",SUM(M2818:P2818),"")</f>
        <v/>
      </c>
      <c r="H2818" s="154" t="str">
        <f>IF(A2818&lt;&gt;"",VLOOKUP(G2818,ScoreRanges!$C$4:$E$8,3),"")</f>
        <v/>
      </c>
      <c r="I2818" s="156"/>
      <c r="J2818" s="129" t="str">
        <f>IF(AND(ConversionTable!$F$2&lt;&gt;"",A2818&lt;&gt;""),VLOOKUP(G2818,ConversionTable!B$2:D$402,3),"")</f>
        <v/>
      </c>
      <c r="K2818" s="66" t="str">
        <f>IF(AND(ConversionTable!$F$2&lt;&gt;"",A2818&lt;&gt;""),VLOOKUP(J2818,ConversionTable!I$4:K$7,3),"")</f>
        <v/>
      </c>
      <c r="M2818" s="66" t="str">
        <f>IF(A2818&lt;&gt;"",(Input!AE2818*ScoringModel!$B$11+Input!AF2818*ScoringModel!$B$21+Input!AG2818*ScoringModel!$B$31)*0.01,"")</f>
        <v/>
      </c>
      <c r="N2818" s="66" t="str">
        <f>IF(A2818&lt;&gt;"",(Input!J2818*ScoringModel!$B$4+Input!K2818*ScoringModel!$B$5+Input!L2818*ScoringModel!$B$6+Input!M2818*ScoringModel!$B$7+Input!N2818*ScoringModel!$B$8+Input!O2818*ScoringModel!$B$9+Input!P2818*ScoringModel!$B$10)*0.01,"")</f>
        <v/>
      </c>
      <c r="O2818" s="66" t="str">
        <f>IF(A2818&lt;&gt;"",(Input!Q2818*ScoringModel!$B$14+Input!R2818*ScoringModel!$B$15+Input!S2818*ScoringModel!$B$16+Input!T2818*ScoringModel!$B$17+Input!U2818*ScoringModel!$B$18+Input!V2818*ScoringModel!$B$19+Input!W2818*ScoringModel!$B$20)*0.01,"")</f>
        <v/>
      </c>
      <c r="P2818" s="66" t="str">
        <f>IF(A2818&lt;&gt;"",(Input!X2818*ScoringModel!$B$24+Input!Y2818*ScoringModel!$B$25+Input!Z2818*ScoringModel!$B$26+Input!AA2818*ScoringModel!$B$27+Input!AB2818*ScoringModel!$B$28+Input!AC2818*ScoringModel!$B$29+Input!AD2818*ScoringModel!$B$30)*0.01,"")</f>
        <v/>
      </c>
    </row>
    <row r="2819" spans="1:16" x14ac:dyDescent="0.25">
      <c r="A2819" s="154" t="str">
        <f>IF(Input!A2819&lt;&gt;"",Input!A2819,"")</f>
        <v/>
      </c>
      <c r="B2819" s="154" t="str">
        <f>IF(Input!D2819&lt;&gt;"",CONCATENATE(Input!D2819,", ",Input!C2819),"")</f>
        <v/>
      </c>
      <c r="C2819" s="154" t="str">
        <f>IF(Input!E2819&lt;&gt;"",Input!E2819,"")</f>
        <v/>
      </c>
      <c r="D2819" s="155" t="str">
        <f>IF(Input!F2819&lt;&gt;"",Input!F2819,"")</f>
        <v/>
      </c>
      <c r="E2819" s="154" t="str">
        <f>IF(Input!I2819&lt;&gt;"",CONCATENATE(Input!I2819,", ",LEFT(Input!H2819,1)),"")</f>
        <v/>
      </c>
      <c r="F2819" s="156"/>
      <c r="G2819" s="157" t="str">
        <f t="shared" si="44"/>
        <v/>
      </c>
      <c r="H2819" s="154" t="str">
        <f>IF(A2819&lt;&gt;"",VLOOKUP(G2819,ScoreRanges!$C$4:$E$8,3),"")</f>
        <v/>
      </c>
      <c r="I2819" s="156"/>
      <c r="J2819" s="129" t="str">
        <f>IF(AND(ConversionTable!$F$2&lt;&gt;"",A2819&lt;&gt;""),VLOOKUP(G2819,ConversionTable!B$2:D$402,3),"")</f>
        <v/>
      </c>
      <c r="K2819" s="66" t="str">
        <f>IF(AND(ConversionTable!$F$2&lt;&gt;"",A2819&lt;&gt;""),VLOOKUP(J2819,ConversionTable!I$4:K$7,3),"")</f>
        <v/>
      </c>
      <c r="M2819" s="66" t="str">
        <f>IF(A2819&lt;&gt;"",(Input!AE2819*ScoringModel!$B$11+Input!AF2819*ScoringModel!$B$21+Input!AG2819*ScoringModel!$B$31)*0.01,"")</f>
        <v/>
      </c>
      <c r="N2819" s="66" t="str">
        <f>IF(A2819&lt;&gt;"",(Input!J2819*ScoringModel!$B$4+Input!K2819*ScoringModel!$B$5+Input!L2819*ScoringModel!$B$6+Input!M2819*ScoringModel!$B$7+Input!N2819*ScoringModel!$B$8+Input!O2819*ScoringModel!$B$9+Input!P2819*ScoringModel!$B$10)*0.01,"")</f>
        <v/>
      </c>
      <c r="O2819" s="66" t="str">
        <f>IF(A2819&lt;&gt;"",(Input!Q2819*ScoringModel!$B$14+Input!R2819*ScoringModel!$B$15+Input!S2819*ScoringModel!$B$16+Input!T2819*ScoringModel!$B$17+Input!U2819*ScoringModel!$B$18+Input!V2819*ScoringModel!$B$19+Input!W2819*ScoringModel!$B$20)*0.01,"")</f>
        <v/>
      </c>
      <c r="P2819" s="66" t="str">
        <f>IF(A2819&lt;&gt;"",(Input!X2819*ScoringModel!$B$24+Input!Y2819*ScoringModel!$B$25+Input!Z2819*ScoringModel!$B$26+Input!AA2819*ScoringModel!$B$27+Input!AB2819*ScoringModel!$B$28+Input!AC2819*ScoringModel!$B$29+Input!AD2819*ScoringModel!$B$30)*0.01,"")</f>
        <v/>
      </c>
    </row>
    <row r="2820" spans="1:16" x14ac:dyDescent="0.25">
      <c r="A2820" s="154" t="str">
        <f>IF(Input!A2820&lt;&gt;"",Input!A2820,"")</f>
        <v/>
      </c>
      <c r="B2820" s="154" t="str">
        <f>IF(Input!D2820&lt;&gt;"",CONCATENATE(Input!D2820,", ",Input!C2820),"")</f>
        <v/>
      </c>
      <c r="C2820" s="154" t="str">
        <f>IF(Input!E2820&lt;&gt;"",Input!E2820,"")</f>
        <v/>
      </c>
      <c r="D2820" s="155" t="str">
        <f>IF(Input!F2820&lt;&gt;"",Input!F2820,"")</f>
        <v/>
      </c>
      <c r="E2820" s="154" t="str">
        <f>IF(Input!I2820&lt;&gt;"",CONCATENATE(Input!I2820,", ",LEFT(Input!H2820,1)),"")</f>
        <v/>
      </c>
      <c r="F2820" s="156"/>
      <c r="G2820" s="157" t="str">
        <f t="shared" si="44"/>
        <v/>
      </c>
      <c r="H2820" s="154" t="str">
        <f>IF(A2820&lt;&gt;"",VLOOKUP(G2820,ScoreRanges!$C$4:$E$8,3),"")</f>
        <v/>
      </c>
      <c r="I2820" s="156"/>
      <c r="J2820" s="129" t="str">
        <f>IF(AND(ConversionTable!$F$2&lt;&gt;"",A2820&lt;&gt;""),VLOOKUP(G2820,ConversionTable!B$2:D$402,3),"")</f>
        <v/>
      </c>
      <c r="K2820" s="66" t="str">
        <f>IF(AND(ConversionTable!$F$2&lt;&gt;"",A2820&lt;&gt;""),VLOOKUP(J2820,ConversionTable!I$4:K$7,3),"")</f>
        <v/>
      </c>
      <c r="M2820" s="66" t="str">
        <f>IF(A2820&lt;&gt;"",(Input!AE2820*ScoringModel!$B$11+Input!AF2820*ScoringModel!$B$21+Input!AG2820*ScoringModel!$B$31)*0.01,"")</f>
        <v/>
      </c>
      <c r="N2820" s="66" t="str">
        <f>IF(A2820&lt;&gt;"",(Input!J2820*ScoringModel!$B$4+Input!K2820*ScoringModel!$B$5+Input!L2820*ScoringModel!$B$6+Input!M2820*ScoringModel!$B$7+Input!N2820*ScoringModel!$B$8+Input!O2820*ScoringModel!$B$9+Input!P2820*ScoringModel!$B$10)*0.01,"")</f>
        <v/>
      </c>
      <c r="O2820" s="66" t="str">
        <f>IF(A2820&lt;&gt;"",(Input!Q2820*ScoringModel!$B$14+Input!R2820*ScoringModel!$B$15+Input!S2820*ScoringModel!$B$16+Input!T2820*ScoringModel!$B$17+Input!U2820*ScoringModel!$B$18+Input!V2820*ScoringModel!$B$19+Input!W2820*ScoringModel!$B$20)*0.01,"")</f>
        <v/>
      </c>
      <c r="P2820" s="66" t="str">
        <f>IF(A2820&lt;&gt;"",(Input!X2820*ScoringModel!$B$24+Input!Y2820*ScoringModel!$B$25+Input!Z2820*ScoringModel!$B$26+Input!AA2820*ScoringModel!$B$27+Input!AB2820*ScoringModel!$B$28+Input!AC2820*ScoringModel!$B$29+Input!AD2820*ScoringModel!$B$30)*0.01,"")</f>
        <v/>
      </c>
    </row>
    <row r="2821" spans="1:16" x14ac:dyDescent="0.25">
      <c r="A2821" s="154" t="str">
        <f>IF(Input!A2821&lt;&gt;"",Input!A2821,"")</f>
        <v/>
      </c>
      <c r="B2821" s="154" t="str">
        <f>IF(Input!D2821&lt;&gt;"",CONCATENATE(Input!D2821,", ",Input!C2821),"")</f>
        <v/>
      </c>
      <c r="C2821" s="154" t="str">
        <f>IF(Input!E2821&lt;&gt;"",Input!E2821,"")</f>
        <v/>
      </c>
      <c r="D2821" s="155" t="str">
        <f>IF(Input!F2821&lt;&gt;"",Input!F2821,"")</f>
        <v/>
      </c>
      <c r="E2821" s="154" t="str">
        <f>IF(Input!I2821&lt;&gt;"",CONCATENATE(Input!I2821,", ",LEFT(Input!H2821,1)),"")</f>
        <v/>
      </c>
      <c r="F2821" s="156"/>
      <c r="G2821" s="157" t="str">
        <f t="shared" si="44"/>
        <v/>
      </c>
      <c r="H2821" s="154" t="str">
        <f>IF(A2821&lt;&gt;"",VLOOKUP(G2821,ScoreRanges!$C$4:$E$8,3),"")</f>
        <v/>
      </c>
      <c r="I2821" s="156"/>
      <c r="J2821" s="129" t="str">
        <f>IF(AND(ConversionTable!$F$2&lt;&gt;"",A2821&lt;&gt;""),VLOOKUP(G2821,ConversionTable!B$2:D$402,3),"")</f>
        <v/>
      </c>
      <c r="K2821" s="66" t="str">
        <f>IF(AND(ConversionTable!$F$2&lt;&gt;"",A2821&lt;&gt;""),VLOOKUP(J2821,ConversionTable!I$4:K$7,3),"")</f>
        <v/>
      </c>
      <c r="M2821" s="66" t="str">
        <f>IF(A2821&lt;&gt;"",(Input!AE2821*ScoringModel!$B$11+Input!AF2821*ScoringModel!$B$21+Input!AG2821*ScoringModel!$B$31)*0.01,"")</f>
        <v/>
      </c>
      <c r="N2821" s="66" t="str">
        <f>IF(A2821&lt;&gt;"",(Input!J2821*ScoringModel!$B$4+Input!K2821*ScoringModel!$B$5+Input!L2821*ScoringModel!$B$6+Input!M2821*ScoringModel!$B$7+Input!N2821*ScoringModel!$B$8+Input!O2821*ScoringModel!$B$9+Input!P2821*ScoringModel!$B$10)*0.01,"")</f>
        <v/>
      </c>
      <c r="O2821" s="66" t="str">
        <f>IF(A2821&lt;&gt;"",(Input!Q2821*ScoringModel!$B$14+Input!R2821*ScoringModel!$B$15+Input!S2821*ScoringModel!$B$16+Input!T2821*ScoringModel!$B$17+Input!U2821*ScoringModel!$B$18+Input!V2821*ScoringModel!$B$19+Input!W2821*ScoringModel!$B$20)*0.01,"")</f>
        <v/>
      </c>
      <c r="P2821" s="66" t="str">
        <f>IF(A2821&lt;&gt;"",(Input!X2821*ScoringModel!$B$24+Input!Y2821*ScoringModel!$B$25+Input!Z2821*ScoringModel!$B$26+Input!AA2821*ScoringModel!$B$27+Input!AB2821*ScoringModel!$B$28+Input!AC2821*ScoringModel!$B$29+Input!AD2821*ScoringModel!$B$30)*0.01,"")</f>
        <v/>
      </c>
    </row>
    <row r="2822" spans="1:16" x14ac:dyDescent="0.25">
      <c r="A2822" s="154" t="str">
        <f>IF(Input!A2822&lt;&gt;"",Input!A2822,"")</f>
        <v/>
      </c>
      <c r="B2822" s="154" t="str">
        <f>IF(Input!D2822&lt;&gt;"",CONCATENATE(Input!D2822,", ",Input!C2822),"")</f>
        <v/>
      </c>
      <c r="C2822" s="154" t="str">
        <f>IF(Input!E2822&lt;&gt;"",Input!E2822,"")</f>
        <v/>
      </c>
      <c r="D2822" s="155" t="str">
        <f>IF(Input!F2822&lt;&gt;"",Input!F2822,"")</f>
        <v/>
      </c>
      <c r="E2822" s="154" t="str">
        <f>IF(Input!I2822&lt;&gt;"",CONCATENATE(Input!I2822,", ",LEFT(Input!H2822,1)),"")</f>
        <v/>
      </c>
      <c r="F2822" s="156"/>
      <c r="G2822" s="157" t="str">
        <f t="shared" si="44"/>
        <v/>
      </c>
      <c r="H2822" s="154" t="str">
        <f>IF(A2822&lt;&gt;"",VLOOKUP(G2822,ScoreRanges!$C$4:$E$8,3),"")</f>
        <v/>
      </c>
      <c r="I2822" s="156"/>
      <c r="J2822" s="129" t="str">
        <f>IF(AND(ConversionTable!$F$2&lt;&gt;"",A2822&lt;&gt;""),VLOOKUP(G2822,ConversionTable!B$2:D$402,3),"")</f>
        <v/>
      </c>
      <c r="K2822" s="66" t="str">
        <f>IF(AND(ConversionTable!$F$2&lt;&gt;"",A2822&lt;&gt;""),VLOOKUP(J2822,ConversionTable!I$4:K$7,3),"")</f>
        <v/>
      </c>
      <c r="M2822" s="66" t="str">
        <f>IF(A2822&lt;&gt;"",(Input!AE2822*ScoringModel!$B$11+Input!AF2822*ScoringModel!$B$21+Input!AG2822*ScoringModel!$B$31)*0.01,"")</f>
        <v/>
      </c>
      <c r="N2822" s="66" t="str">
        <f>IF(A2822&lt;&gt;"",(Input!J2822*ScoringModel!$B$4+Input!K2822*ScoringModel!$B$5+Input!L2822*ScoringModel!$B$6+Input!M2822*ScoringModel!$B$7+Input!N2822*ScoringModel!$B$8+Input!O2822*ScoringModel!$B$9+Input!P2822*ScoringModel!$B$10)*0.01,"")</f>
        <v/>
      </c>
      <c r="O2822" s="66" t="str">
        <f>IF(A2822&lt;&gt;"",(Input!Q2822*ScoringModel!$B$14+Input!R2822*ScoringModel!$B$15+Input!S2822*ScoringModel!$B$16+Input!T2822*ScoringModel!$B$17+Input!U2822*ScoringModel!$B$18+Input!V2822*ScoringModel!$B$19+Input!W2822*ScoringModel!$B$20)*0.01,"")</f>
        <v/>
      </c>
      <c r="P2822" s="66" t="str">
        <f>IF(A2822&lt;&gt;"",(Input!X2822*ScoringModel!$B$24+Input!Y2822*ScoringModel!$B$25+Input!Z2822*ScoringModel!$B$26+Input!AA2822*ScoringModel!$B$27+Input!AB2822*ScoringModel!$B$28+Input!AC2822*ScoringModel!$B$29+Input!AD2822*ScoringModel!$B$30)*0.01,"")</f>
        <v/>
      </c>
    </row>
    <row r="2823" spans="1:16" x14ac:dyDescent="0.25">
      <c r="A2823" s="154" t="str">
        <f>IF(Input!A2823&lt;&gt;"",Input!A2823,"")</f>
        <v/>
      </c>
      <c r="B2823" s="154" t="str">
        <f>IF(Input!D2823&lt;&gt;"",CONCATENATE(Input!D2823,", ",Input!C2823),"")</f>
        <v/>
      </c>
      <c r="C2823" s="154" t="str">
        <f>IF(Input!E2823&lt;&gt;"",Input!E2823,"")</f>
        <v/>
      </c>
      <c r="D2823" s="155" t="str">
        <f>IF(Input!F2823&lt;&gt;"",Input!F2823,"")</f>
        <v/>
      </c>
      <c r="E2823" s="154" t="str">
        <f>IF(Input!I2823&lt;&gt;"",CONCATENATE(Input!I2823,", ",LEFT(Input!H2823,1)),"")</f>
        <v/>
      </c>
      <c r="F2823" s="156"/>
      <c r="G2823" s="157" t="str">
        <f t="shared" si="44"/>
        <v/>
      </c>
      <c r="H2823" s="154" t="str">
        <f>IF(A2823&lt;&gt;"",VLOOKUP(G2823,ScoreRanges!$C$4:$E$8,3),"")</f>
        <v/>
      </c>
      <c r="I2823" s="156"/>
      <c r="J2823" s="129" t="str">
        <f>IF(AND(ConversionTable!$F$2&lt;&gt;"",A2823&lt;&gt;""),VLOOKUP(G2823,ConversionTable!B$2:D$402,3),"")</f>
        <v/>
      </c>
      <c r="K2823" s="66" t="str">
        <f>IF(AND(ConversionTable!$F$2&lt;&gt;"",A2823&lt;&gt;""),VLOOKUP(J2823,ConversionTable!I$4:K$7,3),"")</f>
        <v/>
      </c>
      <c r="M2823" s="66" t="str">
        <f>IF(A2823&lt;&gt;"",(Input!AE2823*ScoringModel!$B$11+Input!AF2823*ScoringModel!$B$21+Input!AG2823*ScoringModel!$B$31)*0.01,"")</f>
        <v/>
      </c>
      <c r="N2823" s="66" t="str">
        <f>IF(A2823&lt;&gt;"",(Input!J2823*ScoringModel!$B$4+Input!K2823*ScoringModel!$B$5+Input!L2823*ScoringModel!$B$6+Input!M2823*ScoringModel!$B$7+Input!N2823*ScoringModel!$B$8+Input!O2823*ScoringModel!$B$9+Input!P2823*ScoringModel!$B$10)*0.01,"")</f>
        <v/>
      </c>
      <c r="O2823" s="66" t="str">
        <f>IF(A2823&lt;&gt;"",(Input!Q2823*ScoringModel!$B$14+Input!R2823*ScoringModel!$B$15+Input!S2823*ScoringModel!$B$16+Input!T2823*ScoringModel!$B$17+Input!U2823*ScoringModel!$B$18+Input!V2823*ScoringModel!$B$19+Input!W2823*ScoringModel!$B$20)*0.01,"")</f>
        <v/>
      </c>
      <c r="P2823" s="66" t="str">
        <f>IF(A2823&lt;&gt;"",(Input!X2823*ScoringModel!$B$24+Input!Y2823*ScoringModel!$B$25+Input!Z2823*ScoringModel!$B$26+Input!AA2823*ScoringModel!$B$27+Input!AB2823*ScoringModel!$B$28+Input!AC2823*ScoringModel!$B$29+Input!AD2823*ScoringModel!$B$30)*0.01,"")</f>
        <v/>
      </c>
    </row>
    <row r="2824" spans="1:16" x14ac:dyDescent="0.25">
      <c r="A2824" s="154" t="str">
        <f>IF(Input!A2824&lt;&gt;"",Input!A2824,"")</f>
        <v/>
      </c>
      <c r="B2824" s="154" t="str">
        <f>IF(Input!D2824&lt;&gt;"",CONCATENATE(Input!D2824,", ",Input!C2824),"")</f>
        <v/>
      </c>
      <c r="C2824" s="154" t="str">
        <f>IF(Input!E2824&lt;&gt;"",Input!E2824,"")</f>
        <v/>
      </c>
      <c r="D2824" s="155" t="str">
        <f>IF(Input!F2824&lt;&gt;"",Input!F2824,"")</f>
        <v/>
      </c>
      <c r="E2824" s="154" t="str">
        <f>IF(Input!I2824&lt;&gt;"",CONCATENATE(Input!I2824,", ",LEFT(Input!H2824,1)),"")</f>
        <v/>
      </c>
      <c r="F2824" s="156"/>
      <c r="G2824" s="157" t="str">
        <f t="shared" si="44"/>
        <v/>
      </c>
      <c r="H2824" s="154" t="str">
        <f>IF(A2824&lt;&gt;"",VLOOKUP(G2824,ScoreRanges!$C$4:$E$8,3),"")</f>
        <v/>
      </c>
      <c r="I2824" s="156"/>
      <c r="J2824" s="129" t="str">
        <f>IF(AND(ConversionTable!$F$2&lt;&gt;"",A2824&lt;&gt;""),VLOOKUP(G2824,ConversionTable!B$2:D$402,3),"")</f>
        <v/>
      </c>
      <c r="K2824" s="66" t="str">
        <f>IF(AND(ConversionTable!$F$2&lt;&gt;"",A2824&lt;&gt;""),VLOOKUP(J2824,ConversionTable!I$4:K$7,3),"")</f>
        <v/>
      </c>
      <c r="M2824" s="66" t="str">
        <f>IF(A2824&lt;&gt;"",(Input!AE2824*ScoringModel!$B$11+Input!AF2824*ScoringModel!$B$21+Input!AG2824*ScoringModel!$B$31)*0.01,"")</f>
        <v/>
      </c>
      <c r="N2824" s="66" t="str">
        <f>IF(A2824&lt;&gt;"",(Input!J2824*ScoringModel!$B$4+Input!K2824*ScoringModel!$B$5+Input!L2824*ScoringModel!$B$6+Input!M2824*ScoringModel!$B$7+Input!N2824*ScoringModel!$B$8+Input!O2824*ScoringModel!$B$9+Input!P2824*ScoringModel!$B$10)*0.01,"")</f>
        <v/>
      </c>
      <c r="O2824" s="66" t="str">
        <f>IF(A2824&lt;&gt;"",(Input!Q2824*ScoringModel!$B$14+Input!R2824*ScoringModel!$B$15+Input!S2824*ScoringModel!$B$16+Input!T2824*ScoringModel!$B$17+Input!U2824*ScoringModel!$B$18+Input!V2824*ScoringModel!$B$19+Input!W2824*ScoringModel!$B$20)*0.01,"")</f>
        <v/>
      </c>
      <c r="P2824" s="66" t="str">
        <f>IF(A2824&lt;&gt;"",(Input!X2824*ScoringModel!$B$24+Input!Y2824*ScoringModel!$B$25+Input!Z2824*ScoringModel!$B$26+Input!AA2824*ScoringModel!$B$27+Input!AB2824*ScoringModel!$B$28+Input!AC2824*ScoringModel!$B$29+Input!AD2824*ScoringModel!$B$30)*0.01,"")</f>
        <v/>
      </c>
    </row>
    <row r="2825" spans="1:16" x14ac:dyDescent="0.25">
      <c r="A2825" s="154" t="str">
        <f>IF(Input!A2825&lt;&gt;"",Input!A2825,"")</f>
        <v/>
      </c>
      <c r="B2825" s="154" t="str">
        <f>IF(Input!D2825&lt;&gt;"",CONCATENATE(Input!D2825,", ",Input!C2825),"")</f>
        <v/>
      </c>
      <c r="C2825" s="154" t="str">
        <f>IF(Input!E2825&lt;&gt;"",Input!E2825,"")</f>
        <v/>
      </c>
      <c r="D2825" s="155" t="str">
        <f>IF(Input!F2825&lt;&gt;"",Input!F2825,"")</f>
        <v/>
      </c>
      <c r="E2825" s="154" t="str">
        <f>IF(Input!I2825&lt;&gt;"",CONCATENATE(Input!I2825,", ",LEFT(Input!H2825,1)),"")</f>
        <v/>
      </c>
      <c r="F2825" s="156"/>
      <c r="G2825" s="157" t="str">
        <f t="shared" si="44"/>
        <v/>
      </c>
      <c r="H2825" s="154" t="str">
        <f>IF(A2825&lt;&gt;"",VLOOKUP(G2825,ScoreRanges!$C$4:$E$8,3),"")</f>
        <v/>
      </c>
      <c r="I2825" s="156"/>
      <c r="J2825" s="129" t="str">
        <f>IF(AND(ConversionTable!$F$2&lt;&gt;"",A2825&lt;&gt;""),VLOOKUP(G2825,ConversionTable!B$2:D$402,3),"")</f>
        <v/>
      </c>
      <c r="K2825" s="66" t="str">
        <f>IF(AND(ConversionTable!$F$2&lt;&gt;"",A2825&lt;&gt;""),VLOOKUP(J2825,ConversionTable!I$4:K$7,3),"")</f>
        <v/>
      </c>
      <c r="M2825" s="66" t="str">
        <f>IF(A2825&lt;&gt;"",(Input!AE2825*ScoringModel!$B$11+Input!AF2825*ScoringModel!$B$21+Input!AG2825*ScoringModel!$B$31)*0.01,"")</f>
        <v/>
      </c>
      <c r="N2825" s="66" t="str">
        <f>IF(A2825&lt;&gt;"",(Input!J2825*ScoringModel!$B$4+Input!K2825*ScoringModel!$B$5+Input!L2825*ScoringModel!$B$6+Input!M2825*ScoringModel!$B$7+Input!N2825*ScoringModel!$B$8+Input!O2825*ScoringModel!$B$9+Input!P2825*ScoringModel!$B$10)*0.01,"")</f>
        <v/>
      </c>
      <c r="O2825" s="66" t="str">
        <f>IF(A2825&lt;&gt;"",(Input!Q2825*ScoringModel!$B$14+Input!R2825*ScoringModel!$B$15+Input!S2825*ScoringModel!$B$16+Input!T2825*ScoringModel!$B$17+Input!U2825*ScoringModel!$B$18+Input!V2825*ScoringModel!$B$19+Input!W2825*ScoringModel!$B$20)*0.01,"")</f>
        <v/>
      </c>
      <c r="P2825" s="66" t="str">
        <f>IF(A2825&lt;&gt;"",(Input!X2825*ScoringModel!$B$24+Input!Y2825*ScoringModel!$B$25+Input!Z2825*ScoringModel!$B$26+Input!AA2825*ScoringModel!$B$27+Input!AB2825*ScoringModel!$B$28+Input!AC2825*ScoringModel!$B$29+Input!AD2825*ScoringModel!$B$30)*0.01,"")</f>
        <v/>
      </c>
    </row>
    <row r="2826" spans="1:16" x14ac:dyDescent="0.25">
      <c r="A2826" s="154" t="str">
        <f>IF(Input!A2826&lt;&gt;"",Input!A2826,"")</f>
        <v/>
      </c>
      <c r="B2826" s="154" t="str">
        <f>IF(Input!D2826&lt;&gt;"",CONCATENATE(Input!D2826,", ",Input!C2826),"")</f>
        <v/>
      </c>
      <c r="C2826" s="154" t="str">
        <f>IF(Input!E2826&lt;&gt;"",Input!E2826,"")</f>
        <v/>
      </c>
      <c r="D2826" s="155" t="str">
        <f>IF(Input!F2826&lt;&gt;"",Input!F2826,"")</f>
        <v/>
      </c>
      <c r="E2826" s="154" t="str">
        <f>IF(Input!I2826&lt;&gt;"",CONCATENATE(Input!I2826,", ",LEFT(Input!H2826,1)),"")</f>
        <v/>
      </c>
      <c r="F2826" s="156"/>
      <c r="G2826" s="157" t="str">
        <f t="shared" si="44"/>
        <v/>
      </c>
      <c r="H2826" s="154" t="str">
        <f>IF(A2826&lt;&gt;"",VLOOKUP(G2826,ScoreRanges!$C$4:$E$8,3),"")</f>
        <v/>
      </c>
      <c r="I2826" s="156"/>
      <c r="J2826" s="129" t="str">
        <f>IF(AND(ConversionTable!$F$2&lt;&gt;"",A2826&lt;&gt;""),VLOOKUP(G2826,ConversionTable!B$2:D$402,3),"")</f>
        <v/>
      </c>
      <c r="K2826" s="66" t="str">
        <f>IF(AND(ConversionTable!$F$2&lt;&gt;"",A2826&lt;&gt;""),VLOOKUP(J2826,ConversionTable!I$4:K$7,3),"")</f>
        <v/>
      </c>
      <c r="M2826" s="66" t="str">
        <f>IF(A2826&lt;&gt;"",(Input!AE2826*ScoringModel!$B$11+Input!AF2826*ScoringModel!$B$21+Input!AG2826*ScoringModel!$B$31)*0.01,"")</f>
        <v/>
      </c>
      <c r="N2826" s="66" t="str">
        <f>IF(A2826&lt;&gt;"",(Input!J2826*ScoringModel!$B$4+Input!K2826*ScoringModel!$B$5+Input!L2826*ScoringModel!$B$6+Input!M2826*ScoringModel!$B$7+Input!N2826*ScoringModel!$B$8+Input!O2826*ScoringModel!$B$9+Input!P2826*ScoringModel!$B$10)*0.01,"")</f>
        <v/>
      </c>
      <c r="O2826" s="66" t="str">
        <f>IF(A2826&lt;&gt;"",(Input!Q2826*ScoringModel!$B$14+Input!R2826*ScoringModel!$B$15+Input!S2826*ScoringModel!$B$16+Input!T2826*ScoringModel!$B$17+Input!U2826*ScoringModel!$B$18+Input!V2826*ScoringModel!$B$19+Input!W2826*ScoringModel!$B$20)*0.01,"")</f>
        <v/>
      </c>
      <c r="P2826" s="66" t="str">
        <f>IF(A2826&lt;&gt;"",(Input!X2826*ScoringModel!$B$24+Input!Y2826*ScoringModel!$B$25+Input!Z2826*ScoringModel!$B$26+Input!AA2826*ScoringModel!$B$27+Input!AB2826*ScoringModel!$B$28+Input!AC2826*ScoringModel!$B$29+Input!AD2826*ScoringModel!$B$30)*0.01,"")</f>
        <v/>
      </c>
    </row>
    <row r="2827" spans="1:16" x14ac:dyDescent="0.25">
      <c r="A2827" s="154" t="str">
        <f>IF(Input!A2827&lt;&gt;"",Input!A2827,"")</f>
        <v/>
      </c>
      <c r="B2827" s="154" t="str">
        <f>IF(Input!D2827&lt;&gt;"",CONCATENATE(Input!D2827,", ",Input!C2827),"")</f>
        <v/>
      </c>
      <c r="C2827" s="154" t="str">
        <f>IF(Input!E2827&lt;&gt;"",Input!E2827,"")</f>
        <v/>
      </c>
      <c r="D2827" s="155" t="str">
        <f>IF(Input!F2827&lt;&gt;"",Input!F2827,"")</f>
        <v/>
      </c>
      <c r="E2827" s="154" t="str">
        <f>IF(Input!I2827&lt;&gt;"",CONCATENATE(Input!I2827,", ",LEFT(Input!H2827,1)),"")</f>
        <v/>
      </c>
      <c r="F2827" s="156"/>
      <c r="G2827" s="157" t="str">
        <f t="shared" si="44"/>
        <v/>
      </c>
      <c r="H2827" s="154" t="str">
        <f>IF(A2827&lt;&gt;"",VLOOKUP(G2827,ScoreRanges!$C$4:$E$8,3),"")</f>
        <v/>
      </c>
      <c r="I2827" s="156"/>
      <c r="J2827" s="129" t="str">
        <f>IF(AND(ConversionTable!$F$2&lt;&gt;"",A2827&lt;&gt;""),VLOOKUP(G2827,ConversionTable!B$2:D$402,3),"")</f>
        <v/>
      </c>
      <c r="K2827" s="66" t="str">
        <f>IF(AND(ConversionTable!$F$2&lt;&gt;"",A2827&lt;&gt;""),VLOOKUP(J2827,ConversionTable!I$4:K$7,3),"")</f>
        <v/>
      </c>
      <c r="M2827" s="66" t="str">
        <f>IF(A2827&lt;&gt;"",(Input!AE2827*ScoringModel!$B$11+Input!AF2827*ScoringModel!$B$21+Input!AG2827*ScoringModel!$B$31)*0.01,"")</f>
        <v/>
      </c>
      <c r="N2827" s="66" t="str">
        <f>IF(A2827&lt;&gt;"",(Input!J2827*ScoringModel!$B$4+Input!K2827*ScoringModel!$B$5+Input!L2827*ScoringModel!$B$6+Input!M2827*ScoringModel!$B$7+Input!N2827*ScoringModel!$B$8+Input!O2827*ScoringModel!$B$9+Input!P2827*ScoringModel!$B$10)*0.01,"")</f>
        <v/>
      </c>
      <c r="O2827" s="66" t="str">
        <f>IF(A2827&lt;&gt;"",(Input!Q2827*ScoringModel!$B$14+Input!R2827*ScoringModel!$B$15+Input!S2827*ScoringModel!$B$16+Input!T2827*ScoringModel!$B$17+Input!U2827*ScoringModel!$B$18+Input!V2827*ScoringModel!$B$19+Input!W2827*ScoringModel!$B$20)*0.01,"")</f>
        <v/>
      </c>
      <c r="P2827" s="66" t="str">
        <f>IF(A2827&lt;&gt;"",(Input!X2827*ScoringModel!$B$24+Input!Y2827*ScoringModel!$B$25+Input!Z2827*ScoringModel!$B$26+Input!AA2827*ScoringModel!$B$27+Input!AB2827*ScoringModel!$B$28+Input!AC2827*ScoringModel!$B$29+Input!AD2827*ScoringModel!$B$30)*0.01,"")</f>
        <v/>
      </c>
    </row>
    <row r="2828" spans="1:16" x14ac:dyDescent="0.25">
      <c r="A2828" s="154" t="str">
        <f>IF(Input!A2828&lt;&gt;"",Input!A2828,"")</f>
        <v/>
      </c>
      <c r="B2828" s="154" t="str">
        <f>IF(Input!D2828&lt;&gt;"",CONCATENATE(Input!D2828,", ",Input!C2828),"")</f>
        <v/>
      </c>
      <c r="C2828" s="154" t="str">
        <f>IF(Input!E2828&lt;&gt;"",Input!E2828,"")</f>
        <v/>
      </c>
      <c r="D2828" s="155" t="str">
        <f>IF(Input!F2828&lt;&gt;"",Input!F2828,"")</f>
        <v/>
      </c>
      <c r="E2828" s="154" t="str">
        <f>IF(Input!I2828&lt;&gt;"",CONCATENATE(Input!I2828,", ",LEFT(Input!H2828,1)),"")</f>
        <v/>
      </c>
      <c r="F2828" s="156"/>
      <c r="G2828" s="157" t="str">
        <f t="shared" si="44"/>
        <v/>
      </c>
      <c r="H2828" s="154" t="str">
        <f>IF(A2828&lt;&gt;"",VLOOKUP(G2828,ScoreRanges!$C$4:$E$8,3),"")</f>
        <v/>
      </c>
      <c r="I2828" s="156"/>
      <c r="J2828" s="129" t="str">
        <f>IF(AND(ConversionTable!$F$2&lt;&gt;"",A2828&lt;&gt;""),VLOOKUP(G2828,ConversionTable!B$2:D$402,3),"")</f>
        <v/>
      </c>
      <c r="K2828" s="66" t="str">
        <f>IF(AND(ConversionTable!$F$2&lt;&gt;"",A2828&lt;&gt;""),VLOOKUP(J2828,ConversionTable!I$4:K$7,3),"")</f>
        <v/>
      </c>
      <c r="M2828" s="66" t="str">
        <f>IF(A2828&lt;&gt;"",(Input!AE2828*ScoringModel!$B$11+Input!AF2828*ScoringModel!$B$21+Input!AG2828*ScoringModel!$B$31)*0.01,"")</f>
        <v/>
      </c>
      <c r="N2828" s="66" t="str">
        <f>IF(A2828&lt;&gt;"",(Input!J2828*ScoringModel!$B$4+Input!K2828*ScoringModel!$B$5+Input!L2828*ScoringModel!$B$6+Input!M2828*ScoringModel!$B$7+Input!N2828*ScoringModel!$B$8+Input!O2828*ScoringModel!$B$9+Input!P2828*ScoringModel!$B$10)*0.01,"")</f>
        <v/>
      </c>
      <c r="O2828" s="66" t="str">
        <f>IF(A2828&lt;&gt;"",(Input!Q2828*ScoringModel!$B$14+Input!R2828*ScoringModel!$B$15+Input!S2828*ScoringModel!$B$16+Input!T2828*ScoringModel!$B$17+Input!U2828*ScoringModel!$B$18+Input!V2828*ScoringModel!$B$19+Input!W2828*ScoringModel!$B$20)*0.01,"")</f>
        <v/>
      </c>
      <c r="P2828" s="66" t="str">
        <f>IF(A2828&lt;&gt;"",(Input!X2828*ScoringModel!$B$24+Input!Y2828*ScoringModel!$B$25+Input!Z2828*ScoringModel!$B$26+Input!AA2828*ScoringModel!$B$27+Input!AB2828*ScoringModel!$B$28+Input!AC2828*ScoringModel!$B$29+Input!AD2828*ScoringModel!$B$30)*0.01,"")</f>
        <v/>
      </c>
    </row>
    <row r="2829" spans="1:16" x14ac:dyDescent="0.25">
      <c r="A2829" s="154" t="str">
        <f>IF(Input!A2829&lt;&gt;"",Input!A2829,"")</f>
        <v/>
      </c>
      <c r="B2829" s="154" t="str">
        <f>IF(Input!D2829&lt;&gt;"",CONCATENATE(Input!D2829,", ",Input!C2829),"")</f>
        <v/>
      </c>
      <c r="C2829" s="154" t="str">
        <f>IF(Input!E2829&lt;&gt;"",Input!E2829,"")</f>
        <v/>
      </c>
      <c r="D2829" s="155" t="str">
        <f>IF(Input!F2829&lt;&gt;"",Input!F2829,"")</f>
        <v/>
      </c>
      <c r="E2829" s="154" t="str">
        <f>IF(Input!I2829&lt;&gt;"",CONCATENATE(Input!I2829,", ",LEFT(Input!H2829,1)),"")</f>
        <v/>
      </c>
      <c r="F2829" s="156"/>
      <c r="G2829" s="157" t="str">
        <f t="shared" si="44"/>
        <v/>
      </c>
      <c r="H2829" s="154" t="str">
        <f>IF(A2829&lt;&gt;"",VLOOKUP(G2829,ScoreRanges!$C$4:$E$8,3),"")</f>
        <v/>
      </c>
      <c r="I2829" s="156"/>
      <c r="J2829" s="129" t="str">
        <f>IF(AND(ConversionTable!$F$2&lt;&gt;"",A2829&lt;&gt;""),VLOOKUP(G2829,ConversionTable!B$2:D$402,3),"")</f>
        <v/>
      </c>
      <c r="K2829" s="66" t="str">
        <f>IF(AND(ConversionTable!$F$2&lt;&gt;"",A2829&lt;&gt;""),VLOOKUP(J2829,ConversionTable!I$4:K$7,3),"")</f>
        <v/>
      </c>
      <c r="M2829" s="66" t="str">
        <f>IF(A2829&lt;&gt;"",(Input!AE2829*ScoringModel!$B$11+Input!AF2829*ScoringModel!$B$21+Input!AG2829*ScoringModel!$B$31)*0.01,"")</f>
        <v/>
      </c>
      <c r="N2829" s="66" t="str">
        <f>IF(A2829&lt;&gt;"",(Input!J2829*ScoringModel!$B$4+Input!K2829*ScoringModel!$B$5+Input!L2829*ScoringModel!$B$6+Input!M2829*ScoringModel!$B$7+Input!N2829*ScoringModel!$B$8+Input!O2829*ScoringModel!$B$9+Input!P2829*ScoringModel!$B$10)*0.01,"")</f>
        <v/>
      </c>
      <c r="O2829" s="66" t="str">
        <f>IF(A2829&lt;&gt;"",(Input!Q2829*ScoringModel!$B$14+Input!R2829*ScoringModel!$B$15+Input!S2829*ScoringModel!$B$16+Input!T2829*ScoringModel!$B$17+Input!U2829*ScoringModel!$B$18+Input!V2829*ScoringModel!$B$19+Input!W2829*ScoringModel!$B$20)*0.01,"")</f>
        <v/>
      </c>
      <c r="P2829" s="66" t="str">
        <f>IF(A2829&lt;&gt;"",(Input!X2829*ScoringModel!$B$24+Input!Y2829*ScoringModel!$B$25+Input!Z2829*ScoringModel!$B$26+Input!AA2829*ScoringModel!$B$27+Input!AB2829*ScoringModel!$B$28+Input!AC2829*ScoringModel!$B$29+Input!AD2829*ScoringModel!$B$30)*0.01,"")</f>
        <v/>
      </c>
    </row>
    <row r="2830" spans="1:16" x14ac:dyDescent="0.25">
      <c r="A2830" s="154" t="str">
        <f>IF(Input!A2830&lt;&gt;"",Input!A2830,"")</f>
        <v/>
      </c>
      <c r="B2830" s="154" t="str">
        <f>IF(Input!D2830&lt;&gt;"",CONCATENATE(Input!D2830,", ",Input!C2830),"")</f>
        <v/>
      </c>
      <c r="C2830" s="154" t="str">
        <f>IF(Input!E2830&lt;&gt;"",Input!E2830,"")</f>
        <v/>
      </c>
      <c r="D2830" s="155" t="str">
        <f>IF(Input!F2830&lt;&gt;"",Input!F2830,"")</f>
        <v/>
      </c>
      <c r="E2830" s="154" t="str">
        <f>IF(Input!I2830&lt;&gt;"",CONCATENATE(Input!I2830,", ",LEFT(Input!H2830,1)),"")</f>
        <v/>
      </c>
      <c r="F2830" s="156"/>
      <c r="G2830" s="157" t="str">
        <f t="shared" si="44"/>
        <v/>
      </c>
      <c r="H2830" s="154" t="str">
        <f>IF(A2830&lt;&gt;"",VLOOKUP(G2830,ScoreRanges!$C$4:$E$8,3),"")</f>
        <v/>
      </c>
      <c r="I2830" s="156"/>
      <c r="J2830" s="129" t="str">
        <f>IF(AND(ConversionTable!$F$2&lt;&gt;"",A2830&lt;&gt;""),VLOOKUP(G2830,ConversionTable!B$2:D$402,3),"")</f>
        <v/>
      </c>
      <c r="K2830" s="66" t="str">
        <f>IF(AND(ConversionTable!$F$2&lt;&gt;"",A2830&lt;&gt;""),VLOOKUP(J2830,ConversionTable!I$4:K$7,3),"")</f>
        <v/>
      </c>
      <c r="M2830" s="66" t="str">
        <f>IF(A2830&lt;&gt;"",(Input!AE2830*ScoringModel!$B$11+Input!AF2830*ScoringModel!$B$21+Input!AG2830*ScoringModel!$B$31)*0.01,"")</f>
        <v/>
      </c>
      <c r="N2830" s="66" t="str">
        <f>IF(A2830&lt;&gt;"",(Input!J2830*ScoringModel!$B$4+Input!K2830*ScoringModel!$B$5+Input!L2830*ScoringModel!$B$6+Input!M2830*ScoringModel!$B$7+Input!N2830*ScoringModel!$B$8+Input!O2830*ScoringModel!$B$9+Input!P2830*ScoringModel!$B$10)*0.01,"")</f>
        <v/>
      </c>
      <c r="O2830" s="66" t="str">
        <f>IF(A2830&lt;&gt;"",(Input!Q2830*ScoringModel!$B$14+Input!R2830*ScoringModel!$B$15+Input!S2830*ScoringModel!$B$16+Input!T2830*ScoringModel!$B$17+Input!U2830*ScoringModel!$B$18+Input!V2830*ScoringModel!$B$19+Input!W2830*ScoringModel!$B$20)*0.01,"")</f>
        <v/>
      </c>
      <c r="P2830" s="66" t="str">
        <f>IF(A2830&lt;&gt;"",(Input!X2830*ScoringModel!$B$24+Input!Y2830*ScoringModel!$B$25+Input!Z2830*ScoringModel!$B$26+Input!AA2830*ScoringModel!$B$27+Input!AB2830*ScoringModel!$B$28+Input!AC2830*ScoringModel!$B$29+Input!AD2830*ScoringModel!$B$30)*0.01,"")</f>
        <v/>
      </c>
    </row>
    <row r="2831" spans="1:16" x14ac:dyDescent="0.25">
      <c r="A2831" s="154" t="str">
        <f>IF(Input!A2831&lt;&gt;"",Input!A2831,"")</f>
        <v/>
      </c>
      <c r="B2831" s="154" t="str">
        <f>IF(Input!D2831&lt;&gt;"",CONCATENATE(Input!D2831,", ",Input!C2831),"")</f>
        <v/>
      </c>
      <c r="C2831" s="154" t="str">
        <f>IF(Input!E2831&lt;&gt;"",Input!E2831,"")</f>
        <v/>
      </c>
      <c r="D2831" s="155" t="str">
        <f>IF(Input!F2831&lt;&gt;"",Input!F2831,"")</f>
        <v/>
      </c>
      <c r="E2831" s="154" t="str">
        <f>IF(Input!I2831&lt;&gt;"",CONCATENATE(Input!I2831,", ",LEFT(Input!H2831,1)),"")</f>
        <v/>
      </c>
      <c r="F2831" s="156"/>
      <c r="G2831" s="157" t="str">
        <f t="shared" si="44"/>
        <v/>
      </c>
      <c r="H2831" s="154" t="str">
        <f>IF(A2831&lt;&gt;"",VLOOKUP(G2831,ScoreRanges!$C$4:$E$8,3),"")</f>
        <v/>
      </c>
      <c r="I2831" s="156"/>
      <c r="J2831" s="129" t="str">
        <f>IF(AND(ConversionTable!$F$2&lt;&gt;"",A2831&lt;&gt;""),VLOOKUP(G2831,ConversionTable!B$2:D$402,3),"")</f>
        <v/>
      </c>
      <c r="K2831" s="66" t="str">
        <f>IF(AND(ConversionTable!$F$2&lt;&gt;"",A2831&lt;&gt;""),VLOOKUP(J2831,ConversionTable!I$4:K$7,3),"")</f>
        <v/>
      </c>
      <c r="M2831" s="66" t="str">
        <f>IF(A2831&lt;&gt;"",(Input!AE2831*ScoringModel!$B$11+Input!AF2831*ScoringModel!$B$21+Input!AG2831*ScoringModel!$B$31)*0.01,"")</f>
        <v/>
      </c>
      <c r="N2831" s="66" t="str">
        <f>IF(A2831&lt;&gt;"",(Input!J2831*ScoringModel!$B$4+Input!K2831*ScoringModel!$B$5+Input!L2831*ScoringModel!$B$6+Input!M2831*ScoringModel!$B$7+Input!N2831*ScoringModel!$B$8+Input!O2831*ScoringModel!$B$9+Input!P2831*ScoringModel!$B$10)*0.01,"")</f>
        <v/>
      </c>
      <c r="O2831" s="66" t="str">
        <f>IF(A2831&lt;&gt;"",(Input!Q2831*ScoringModel!$B$14+Input!R2831*ScoringModel!$B$15+Input!S2831*ScoringModel!$B$16+Input!T2831*ScoringModel!$B$17+Input!U2831*ScoringModel!$B$18+Input!V2831*ScoringModel!$B$19+Input!W2831*ScoringModel!$B$20)*0.01,"")</f>
        <v/>
      </c>
      <c r="P2831" s="66" t="str">
        <f>IF(A2831&lt;&gt;"",(Input!X2831*ScoringModel!$B$24+Input!Y2831*ScoringModel!$B$25+Input!Z2831*ScoringModel!$B$26+Input!AA2831*ScoringModel!$B$27+Input!AB2831*ScoringModel!$B$28+Input!AC2831*ScoringModel!$B$29+Input!AD2831*ScoringModel!$B$30)*0.01,"")</f>
        <v/>
      </c>
    </row>
    <row r="2832" spans="1:16" x14ac:dyDescent="0.25">
      <c r="A2832" s="154" t="str">
        <f>IF(Input!A2832&lt;&gt;"",Input!A2832,"")</f>
        <v/>
      </c>
      <c r="B2832" s="154" t="str">
        <f>IF(Input!D2832&lt;&gt;"",CONCATENATE(Input!D2832,", ",Input!C2832),"")</f>
        <v/>
      </c>
      <c r="C2832" s="154" t="str">
        <f>IF(Input!E2832&lt;&gt;"",Input!E2832,"")</f>
        <v/>
      </c>
      <c r="D2832" s="155" t="str">
        <f>IF(Input!F2832&lt;&gt;"",Input!F2832,"")</f>
        <v/>
      </c>
      <c r="E2832" s="154" t="str">
        <f>IF(Input!I2832&lt;&gt;"",CONCATENATE(Input!I2832,", ",LEFT(Input!H2832,1)),"")</f>
        <v/>
      </c>
      <c r="F2832" s="156"/>
      <c r="G2832" s="157" t="str">
        <f t="shared" si="44"/>
        <v/>
      </c>
      <c r="H2832" s="154" t="str">
        <f>IF(A2832&lt;&gt;"",VLOOKUP(G2832,ScoreRanges!$C$4:$E$8,3),"")</f>
        <v/>
      </c>
      <c r="I2832" s="156"/>
      <c r="J2832" s="129" t="str">
        <f>IF(AND(ConversionTable!$F$2&lt;&gt;"",A2832&lt;&gt;""),VLOOKUP(G2832,ConversionTable!B$2:D$402,3),"")</f>
        <v/>
      </c>
      <c r="K2832" s="66" t="str">
        <f>IF(AND(ConversionTable!$F$2&lt;&gt;"",A2832&lt;&gt;""),VLOOKUP(J2832,ConversionTable!I$4:K$7,3),"")</f>
        <v/>
      </c>
      <c r="M2832" s="66" t="str">
        <f>IF(A2832&lt;&gt;"",(Input!AE2832*ScoringModel!$B$11+Input!AF2832*ScoringModel!$B$21+Input!AG2832*ScoringModel!$B$31)*0.01,"")</f>
        <v/>
      </c>
      <c r="N2832" s="66" t="str">
        <f>IF(A2832&lt;&gt;"",(Input!J2832*ScoringModel!$B$4+Input!K2832*ScoringModel!$B$5+Input!L2832*ScoringModel!$B$6+Input!M2832*ScoringModel!$B$7+Input!N2832*ScoringModel!$B$8+Input!O2832*ScoringModel!$B$9+Input!P2832*ScoringModel!$B$10)*0.01,"")</f>
        <v/>
      </c>
      <c r="O2832" s="66" t="str">
        <f>IF(A2832&lt;&gt;"",(Input!Q2832*ScoringModel!$B$14+Input!R2832*ScoringModel!$B$15+Input!S2832*ScoringModel!$B$16+Input!T2832*ScoringModel!$B$17+Input!U2832*ScoringModel!$B$18+Input!V2832*ScoringModel!$B$19+Input!W2832*ScoringModel!$B$20)*0.01,"")</f>
        <v/>
      </c>
      <c r="P2832" s="66" t="str">
        <f>IF(A2832&lt;&gt;"",(Input!X2832*ScoringModel!$B$24+Input!Y2832*ScoringModel!$B$25+Input!Z2832*ScoringModel!$B$26+Input!AA2832*ScoringModel!$B$27+Input!AB2832*ScoringModel!$B$28+Input!AC2832*ScoringModel!$B$29+Input!AD2832*ScoringModel!$B$30)*0.01,"")</f>
        <v/>
      </c>
    </row>
    <row r="2833" spans="1:16" x14ac:dyDescent="0.25">
      <c r="A2833" s="154" t="str">
        <f>IF(Input!A2833&lt;&gt;"",Input!A2833,"")</f>
        <v/>
      </c>
      <c r="B2833" s="154" t="str">
        <f>IF(Input!D2833&lt;&gt;"",CONCATENATE(Input!D2833,", ",Input!C2833),"")</f>
        <v/>
      </c>
      <c r="C2833" s="154" t="str">
        <f>IF(Input!E2833&lt;&gt;"",Input!E2833,"")</f>
        <v/>
      </c>
      <c r="D2833" s="155" t="str">
        <f>IF(Input!F2833&lt;&gt;"",Input!F2833,"")</f>
        <v/>
      </c>
      <c r="E2833" s="154" t="str">
        <f>IF(Input!I2833&lt;&gt;"",CONCATENATE(Input!I2833,", ",LEFT(Input!H2833,1)),"")</f>
        <v/>
      </c>
      <c r="F2833" s="156"/>
      <c r="G2833" s="157" t="str">
        <f t="shared" si="44"/>
        <v/>
      </c>
      <c r="H2833" s="154" t="str">
        <f>IF(A2833&lt;&gt;"",VLOOKUP(G2833,ScoreRanges!$C$4:$E$8,3),"")</f>
        <v/>
      </c>
      <c r="I2833" s="156"/>
      <c r="J2833" s="129" t="str">
        <f>IF(AND(ConversionTable!$F$2&lt;&gt;"",A2833&lt;&gt;""),VLOOKUP(G2833,ConversionTable!B$2:D$402,3),"")</f>
        <v/>
      </c>
      <c r="K2833" s="66" t="str">
        <f>IF(AND(ConversionTable!$F$2&lt;&gt;"",A2833&lt;&gt;""),VLOOKUP(J2833,ConversionTable!I$4:K$7,3),"")</f>
        <v/>
      </c>
      <c r="M2833" s="66" t="str">
        <f>IF(A2833&lt;&gt;"",(Input!AE2833*ScoringModel!$B$11+Input!AF2833*ScoringModel!$B$21+Input!AG2833*ScoringModel!$B$31)*0.01,"")</f>
        <v/>
      </c>
      <c r="N2833" s="66" t="str">
        <f>IF(A2833&lt;&gt;"",(Input!J2833*ScoringModel!$B$4+Input!K2833*ScoringModel!$B$5+Input!L2833*ScoringModel!$B$6+Input!M2833*ScoringModel!$B$7+Input!N2833*ScoringModel!$B$8+Input!O2833*ScoringModel!$B$9+Input!P2833*ScoringModel!$B$10)*0.01,"")</f>
        <v/>
      </c>
      <c r="O2833" s="66" t="str">
        <f>IF(A2833&lt;&gt;"",(Input!Q2833*ScoringModel!$B$14+Input!R2833*ScoringModel!$B$15+Input!S2833*ScoringModel!$B$16+Input!T2833*ScoringModel!$B$17+Input!U2833*ScoringModel!$B$18+Input!V2833*ScoringModel!$B$19+Input!W2833*ScoringModel!$B$20)*0.01,"")</f>
        <v/>
      </c>
      <c r="P2833" s="66" t="str">
        <f>IF(A2833&lt;&gt;"",(Input!X2833*ScoringModel!$B$24+Input!Y2833*ScoringModel!$B$25+Input!Z2833*ScoringModel!$B$26+Input!AA2833*ScoringModel!$B$27+Input!AB2833*ScoringModel!$B$28+Input!AC2833*ScoringModel!$B$29+Input!AD2833*ScoringModel!$B$30)*0.01,"")</f>
        <v/>
      </c>
    </row>
    <row r="2834" spans="1:16" x14ac:dyDescent="0.25">
      <c r="A2834" s="154" t="str">
        <f>IF(Input!A2834&lt;&gt;"",Input!A2834,"")</f>
        <v/>
      </c>
      <c r="B2834" s="154" t="str">
        <f>IF(Input!D2834&lt;&gt;"",CONCATENATE(Input!D2834,", ",Input!C2834),"")</f>
        <v/>
      </c>
      <c r="C2834" s="154" t="str">
        <f>IF(Input!E2834&lt;&gt;"",Input!E2834,"")</f>
        <v/>
      </c>
      <c r="D2834" s="155" t="str">
        <f>IF(Input!F2834&lt;&gt;"",Input!F2834,"")</f>
        <v/>
      </c>
      <c r="E2834" s="154" t="str">
        <f>IF(Input!I2834&lt;&gt;"",CONCATENATE(Input!I2834,", ",LEFT(Input!H2834,1)),"")</f>
        <v/>
      </c>
      <c r="F2834" s="156"/>
      <c r="G2834" s="157" t="str">
        <f t="shared" si="44"/>
        <v/>
      </c>
      <c r="H2834" s="154" t="str">
        <f>IF(A2834&lt;&gt;"",VLOOKUP(G2834,ScoreRanges!$C$4:$E$8,3),"")</f>
        <v/>
      </c>
      <c r="I2834" s="156"/>
      <c r="J2834" s="129" t="str">
        <f>IF(AND(ConversionTable!$F$2&lt;&gt;"",A2834&lt;&gt;""),VLOOKUP(G2834,ConversionTable!B$2:D$402,3),"")</f>
        <v/>
      </c>
      <c r="K2834" s="66" t="str">
        <f>IF(AND(ConversionTable!$F$2&lt;&gt;"",A2834&lt;&gt;""),VLOOKUP(J2834,ConversionTable!I$4:K$7,3),"")</f>
        <v/>
      </c>
      <c r="M2834" s="66" t="str">
        <f>IF(A2834&lt;&gt;"",(Input!AE2834*ScoringModel!$B$11+Input!AF2834*ScoringModel!$B$21+Input!AG2834*ScoringModel!$B$31)*0.01,"")</f>
        <v/>
      </c>
      <c r="N2834" s="66" t="str">
        <f>IF(A2834&lt;&gt;"",(Input!J2834*ScoringModel!$B$4+Input!K2834*ScoringModel!$B$5+Input!L2834*ScoringModel!$B$6+Input!M2834*ScoringModel!$B$7+Input!N2834*ScoringModel!$B$8+Input!O2834*ScoringModel!$B$9+Input!P2834*ScoringModel!$B$10)*0.01,"")</f>
        <v/>
      </c>
      <c r="O2834" s="66" t="str">
        <f>IF(A2834&lt;&gt;"",(Input!Q2834*ScoringModel!$B$14+Input!R2834*ScoringModel!$B$15+Input!S2834*ScoringModel!$B$16+Input!T2834*ScoringModel!$B$17+Input!U2834*ScoringModel!$B$18+Input!V2834*ScoringModel!$B$19+Input!W2834*ScoringModel!$B$20)*0.01,"")</f>
        <v/>
      </c>
      <c r="P2834" s="66" t="str">
        <f>IF(A2834&lt;&gt;"",(Input!X2834*ScoringModel!$B$24+Input!Y2834*ScoringModel!$B$25+Input!Z2834*ScoringModel!$B$26+Input!AA2834*ScoringModel!$B$27+Input!AB2834*ScoringModel!$B$28+Input!AC2834*ScoringModel!$B$29+Input!AD2834*ScoringModel!$B$30)*0.01,"")</f>
        <v/>
      </c>
    </row>
    <row r="2835" spans="1:16" x14ac:dyDescent="0.25">
      <c r="A2835" s="154" t="str">
        <f>IF(Input!A2835&lt;&gt;"",Input!A2835,"")</f>
        <v/>
      </c>
      <c r="B2835" s="154" t="str">
        <f>IF(Input!D2835&lt;&gt;"",CONCATENATE(Input!D2835,", ",Input!C2835),"")</f>
        <v/>
      </c>
      <c r="C2835" s="154" t="str">
        <f>IF(Input!E2835&lt;&gt;"",Input!E2835,"")</f>
        <v/>
      </c>
      <c r="D2835" s="155" t="str">
        <f>IF(Input!F2835&lt;&gt;"",Input!F2835,"")</f>
        <v/>
      </c>
      <c r="E2835" s="154" t="str">
        <f>IF(Input!I2835&lt;&gt;"",CONCATENATE(Input!I2835,", ",LEFT(Input!H2835,1)),"")</f>
        <v/>
      </c>
      <c r="F2835" s="156"/>
      <c r="G2835" s="157" t="str">
        <f t="shared" si="44"/>
        <v/>
      </c>
      <c r="H2835" s="154" t="str">
        <f>IF(A2835&lt;&gt;"",VLOOKUP(G2835,ScoreRanges!$C$4:$E$8,3),"")</f>
        <v/>
      </c>
      <c r="I2835" s="156"/>
      <c r="J2835" s="129" t="str">
        <f>IF(AND(ConversionTable!$F$2&lt;&gt;"",A2835&lt;&gt;""),VLOOKUP(G2835,ConversionTable!B$2:D$402,3),"")</f>
        <v/>
      </c>
      <c r="K2835" s="66" t="str">
        <f>IF(AND(ConversionTable!$F$2&lt;&gt;"",A2835&lt;&gt;""),VLOOKUP(J2835,ConversionTable!I$4:K$7,3),"")</f>
        <v/>
      </c>
      <c r="M2835" s="66" t="str">
        <f>IF(A2835&lt;&gt;"",(Input!AE2835*ScoringModel!$B$11+Input!AF2835*ScoringModel!$B$21+Input!AG2835*ScoringModel!$B$31)*0.01,"")</f>
        <v/>
      </c>
      <c r="N2835" s="66" t="str">
        <f>IF(A2835&lt;&gt;"",(Input!J2835*ScoringModel!$B$4+Input!K2835*ScoringModel!$B$5+Input!L2835*ScoringModel!$B$6+Input!M2835*ScoringModel!$B$7+Input!N2835*ScoringModel!$B$8+Input!O2835*ScoringModel!$B$9+Input!P2835*ScoringModel!$B$10)*0.01,"")</f>
        <v/>
      </c>
      <c r="O2835" s="66" t="str">
        <f>IF(A2835&lt;&gt;"",(Input!Q2835*ScoringModel!$B$14+Input!R2835*ScoringModel!$B$15+Input!S2835*ScoringModel!$B$16+Input!T2835*ScoringModel!$B$17+Input!U2835*ScoringModel!$B$18+Input!V2835*ScoringModel!$B$19+Input!W2835*ScoringModel!$B$20)*0.01,"")</f>
        <v/>
      </c>
      <c r="P2835" s="66" t="str">
        <f>IF(A2835&lt;&gt;"",(Input!X2835*ScoringModel!$B$24+Input!Y2835*ScoringModel!$B$25+Input!Z2835*ScoringModel!$B$26+Input!AA2835*ScoringModel!$B$27+Input!AB2835*ScoringModel!$B$28+Input!AC2835*ScoringModel!$B$29+Input!AD2835*ScoringModel!$B$30)*0.01,"")</f>
        <v/>
      </c>
    </row>
    <row r="2836" spans="1:16" x14ac:dyDescent="0.25">
      <c r="A2836" s="154" t="str">
        <f>IF(Input!A2836&lt;&gt;"",Input!A2836,"")</f>
        <v/>
      </c>
      <c r="B2836" s="154" t="str">
        <f>IF(Input!D2836&lt;&gt;"",CONCATENATE(Input!D2836,", ",Input!C2836),"")</f>
        <v/>
      </c>
      <c r="C2836" s="154" t="str">
        <f>IF(Input!E2836&lt;&gt;"",Input!E2836,"")</f>
        <v/>
      </c>
      <c r="D2836" s="155" t="str">
        <f>IF(Input!F2836&lt;&gt;"",Input!F2836,"")</f>
        <v/>
      </c>
      <c r="E2836" s="154" t="str">
        <f>IF(Input!I2836&lt;&gt;"",CONCATENATE(Input!I2836,", ",LEFT(Input!H2836,1)),"")</f>
        <v/>
      </c>
      <c r="F2836" s="156"/>
      <c r="G2836" s="157" t="str">
        <f t="shared" si="44"/>
        <v/>
      </c>
      <c r="H2836" s="154" t="str">
        <f>IF(A2836&lt;&gt;"",VLOOKUP(G2836,ScoreRanges!$C$4:$E$8,3),"")</f>
        <v/>
      </c>
      <c r="I2836" s="156"/>
      <c r="J2836" s="129" t="str">
        <f>IF(AND(ConversionTable!$F$2&lt;&gt;"",A2836&lt;&gt;""),VLOOKUP(G2836,ConversionTable!B$2:D$402,3),"")</f>
        <v/>
      </c>
      <c r="K2836" s="66" t="str">
        <f>IF(AND(ConversionTable!$F$2&lt;&gt;"",A2836&lt;&gt;""),VLOOKUP(J2836,ConversionTable!I$4:K$7,3),"")</f>
        <v/>
      </c>
      <c r="M2836" s="66" t="str">
        <f>IF(A2836&lt;&gt;"",(Input!AE2836*ScoringModel!$B$11+Input!AF2836*ScoringModel!$B$21+Input!AG2836*ScoringModel!$B$31)*0.01,"")</f>
        <v/>
      </c>
      <c r="N2836" s="66" t="str">
        <f>IF(A2836&lt;&gt;"",(Input!J2836*ScoringModel!$B$4+Input!K2836*ScoringModel!$B$5+Input!L2836*ScoringModel!$B$6+Input!M2836*ScoringModel!$B$7+Input!N2836*ScoringModel!$B$8+Input!O2836*ScoringModel!$B$9+Input!P2836*ScoringModel!$B$10)*0.01,"")</f>
        <v/>
      </c>
      <c r="O2836" s="66" t="str">
        <f>IF(A2836&lt;&gt;"",(Input!Q2836*ScoringModel!$B$14+Input!R2836*ScoringModel!$B$15+Input!S2836*ScoringModel!$B$16+Input!T2836*ScoringModel!$B$17+Input!U2836*ScoringModel!$B$18+Input!V2836*ScoringModel!$B$19+Input!W2836*ScoringModel!$B$20)*0.01,"")</f>
        <v/>
      </c>
      <c r="P2836" s="66" t="str">
        <f>IF(A2836&lt;&gt;"",(Input!X2836*ScoringModel!$B$24+Input!Y2836*ScoringModel!$B$25+Input!Z2836*ScoringModel!$B$26+Input!AA2836*ScoringModel!$B$27+Input!AB2836*ScoringModel!$B$28+Input!AC2836*ScoringModel!$B$29+Input!AD2836*ScoringModel!$B$30)*0.01,"")</f>
        <v/>
      </c>
    </row>
    <row r="2837" spans="1:16" x14ac:dyDescent="0.25">
      <c r="A2837" s="154" t="str">
        <f>IF(Input!A2837&lt;&gt;"",Input!A2837,"")</f>
        <v/>
      </c>
      <c r="B2837" s="154" t="str">
        <f>IF(Input!D2837&lt;&gt;"",CONCATENATE(Input!D2837,", ",Input!C2837),"")</f>
        <v/>
      </c>
      <c r="C2837" s="154" t="str">
        <f>IF(Input!E2837&lt;&gt;"",Input!E2837,"")</f>
        <v/>
      </c>
      <c r="D2837" s="155" t="str">
        <f>IF(Input!F2837&lt;&gt;"",Input!F2837,"")</f>
        <v/>
      </c>
      <c r="E2837" s="154" t="str">
        <f>IF(Input!I2837&lt;&gt;"",CONCATENATE(Input!I2837,", ",LEFT(Input!H2837,1)),"")</f>
        <v/>
      </c>
      <c r="F2837" s="156"/>
      <c r="G2837" s="157" t="str">
        <f t="shared" si="44"/>
        <v/>
      </c>
      <c r="H2837" s="154" t="str">
        <f>IF(A2837&lt;&gt;"",VLOOKUP(G2837,ScoreRanges!$C$4:$E$8,3),"")</f>
        <v/>
      </c>
      <c r="I2837" s="156"/>
      <c r="J2837" s="129" t="str">
        <f>IF(AND(ConversionTable!$F$2&lt;&gt;"",A2837&lt;&gt;""),VLOOKUP(G2837,ConversionTable!B$2:D$402,3),"")</f>
        <v/>
      </c>
      <c r="K2837" s="66" t="str">
        <f>IF(AND(ConversionTable!$F$2&lt;&gt;"",A2837&lt;&gt;""),VLOOKUP(J2837,ConversionTable!I$4:K$7,3),"")</f>
        <v/>
      </c>
      <c r="M2837" s="66" t="str">
        <f>IF(A2837&lt;&gt;"",(Input!AE2837*ScoringModel!$B$11+Input!AF2837*ScoringModel!$B$21+Input!AG2837*ScoringModel!$B$31)*0.01,"")</f>
        <v/>
      </c>
      <c r="N2837" s="66" t="str">
        <f>IF(A2837&lt;&gt;"",(Input!J2837*ScoringModel!$B$4+Input!K2837*ScoringModel!$B$5+Input!L2837*ScoringModel!$B$6+Input!M2837*ScoringModel!$B$7+Input!N2837*ScoringModel!$B$8+Input!O2837*ScoringModel!$B$9+Input!P2837*ScoringModel!$B$10)*0.01,"")</f>
        <v/>
      </c>
      <c r="O2837" s="66" t="str">
        <f>IF(A2837&lt;&gt;"",(Input!Q2837*ScoringModel!$B$14+Input!R2837*ScoringModel!$B$15+Input!S2837*ScoringModel!$B$16+Input!T2837*ScoringModel!$B$17+Input!U2837*ScoringModel!$B$18+Input!V2837*ScoringModel!$B$19+Input!W2837*ScoringModel!$B$20)*0.01,"")</f>
        <v/>
      </c>
      <c r="P2837" s="66" t="str">
        <f>IF(A2837&lt;&gt;"",(Input!X2837*ScoringModel!$B$24+Input!Y2837*ScoringModel!$B$25+Input!Z2837*ScoringModel!$B$26+Input!AA2837*ScoringModel!$B$27+Input!AB2837*ScoringModel!$B$28+Input!AC2837*ScoringModel!$B$29+Input!AD2837*ScoringModel!$B$30)*0.01,"")</f>
        <v/>
      </c>
    </row>
    <row r="2838" spans="1:16" x14ac:dyDescent="0.25">
      <c r="A2838" s="154" t="str">
        <f>IF(Input!A2838&lt;&gt;"",Input!A2838,"")</f>
        <v/>
      </c>
      <c r="B2838" s="154" t="str">
        <f>IF(Input!D2838&lt;&gt;"",CONCATENATE(Input!D2838,", ",Input!C2838),"")</f>
        <v/>
      </c>
      <c r="C2838" s="154" t="str">
        <f>IF(Input!E2838&lt;&gt;"",Input!E2838,"")</f>
        <v/>
      </c>
      <c r="D2838" s="155" t="str">
        <f>IF(Input!F2838&lt;&gt;"",Input!F2838,"")</f>
        <v/>
      </c>
      <c r="E2838" s="154" t="str">
        <f>IF(Input!I2838&lt;&gt;"",CONCATENATE(Input!I2838,", ",LEFT(Input!H2838,1)),"")</f>
        <v/>
      </c>
      <c r="F2838" s="156"/>
      <c r="G2838" s="157" t="str">
        <f t="shared" si="44"/>
        <v/>
      </c>
      <c r="H2838" s="154" t="str">
        <f>IF(A2838&lt;&gt;"",VLOOKUP(G2838,ScoreRanges!$C$4:$E$8,3),"")</f>
        <v/>
      </c>
      <c r="I2838" s="156"/>
      <c r="J2838" s="129" t="str">
        <f>IF(AND(ConversionTable!$F$2&lt;&gt;"",A2838&lt;&gt;""),VLOOKUP(G2838,ConversionTable!B$2:D$402,3),"")</f>
        <v/>
      </c>
      <c r="K2838" s="66" t="str">
        <f>IF(AND(ConversionTable!$F$2&lt;&gt;"",A2838&lt;&gt;""),VLOOKUP(J2838,ConversionTable!I$4:K$7,3),"")</f>
        <v/>
      </c>
      <c r="M2838" s="66" t="str">
        <f>IF(A2838&lt;&gt;"",(Input!AE2838*ScoringModel!$B$11+Input!AF2838*ScoringModel!$B$21+Input!AG2838*ScoringModel!$B$31)*0.01,"")</f>
        <v/>
      </c>
      <c r="N2838" s="66" t="str">
        <f>IF(A2838&lt;&gt;"",(Input!J2838*ScoringModel!$B$4+Input!K2838*ScoringModel!$B$5+Input!L2838*ScoringModel!$B$6+Input!M2838*ScoringModel!$B$7+Input!N2838*ScoringModel!$B$8+Input!O2838*ScoringModel!$B$9+Input!P2838*ScoringModel!$B$10)*0.01,"")</f>
        <v/>
      </c>
      <c r="O2838" s="66" t="str">
        <f>IF(A2838&lt;&gt;"",(Input!Q2838*ScoringModel!$B$14+Input!R2838*ScoringModel!$B$15+Input!S2838*ScoringModel!$B$16+Input!T2838*ScoringModel!$B$17+Input!U2838*ScoringModel!$B$18+Input!V2838*ScoringModel!$B$19+Input!W2838*ScoringModel!$B$20)*0.01,"")</f>
        <v/>
      </c>
      <c r="P2838" s="66" t="str">
        <f>IF(A2838&lt;&gt;"",(Input!X2838*ScoringModel!$B$24+Input!Y2838*ScoringModel!$B$25+Input!Z2838*ScoringModel!$B$26+Input!AA2838*ScoringModel!$B$27+Input!AB2838*ScoringModel!$B$28+Input!AC2838*ScoringModel!$B$29+Input!AD2838*ScoringModel!$B$30)*0.01,"")</f>
        <v/>
      </c>
    </row>
    <row r="2839" spans="1:16" x14ac:dyDescent="0.25">
      <c r="A2839" s="154" t="str">
        <f>IF(Input!A2839&lt;&gt;"",Input!A2839,"")</f>
        <v/>
      </c>
      <c r="B2839" s="154" t="str">
        <f>IF(Input!D2839&lt;&gt;"",CONCATENATE(Input!D2839,", ",Input!C2839),"")</f>
        <v/>
      </c>
      <c r="C2839" s="154" t="str">
        <f>IF(Input!E2839&lt;&gt;"",Input!E2839,"")</f>
        <v/>
      </c>
      <c r="D2839" s="155" t="str">
        <f>IF(Input!F2839&lt;&gt;"",Input!F2839,"")</f>
        <v/>
      </c>
      <c r="E2839" s="154" t="str">
        <f>IF(Input!I2839&lt;&gt;"",CONCATENATE(Input!I2839,", ",LEFT(Input!H2839,1)),"")</f>
        <v/>
      </c>
      <c r="F2839" s="156"/>
      <c r="G2839" s="157" t="str">
        <f t="shared" si="44"/>
        <v/>
      </c>
      <c r="H2839" s="154" t="str">
        <f>IF(A2839&lt;&gt;"",VLOOKUP(G2839,ScoreRanges!$C$4:$E$8,3),"")</f>
        <v/>
      </c>
      <c r="I2839" s="156"/>
      <c r="J2839" s="129" t="str">
        <f>IF(AND(ConversionTable!$F$2&lt;&gt;"",A2839&lt;&gt;""),VLOOKUP(G2839,ConversionTable!B$2:D$402,3),"")</f>
        <v/>
      </c>
      <c r="K2839" s="66" t="str">
        <f>IF(AND(ConversionTable!$F$2&lt;&gt;"",A2839&lt;&gt;""),VLOOKUP(J2839,ConversionTable!I$4:K$7,3),"")</f>
        <v/>
      </c>
      <c r="M2839" s="66" t="str">
        <f>IF(A2839&lt;&gt;"",(Input!AE2839*ScoringModel!$B$11+Input!AF2839*ScoringModel!$B$21+Input!AG2839*ScoringModel!$B$31)*0.01,"")</f>
        <v/>
      </c>
      <c r="N2839" s="66" t="str">
        <f>IF(A2839&lt;&gt;"",(Input!J2839*ScoringModel!$B$4+Input!K2839*ScoringModel!$B$5+Input!L2839*ScoringModel!$B$6+Input!M2839*ScoringModel!$B$7+Input!N2839*ScoringModel!$B$8+Input!O2839*ScoringModel!$B$9+Input!P2839*ScoringModel!$B$10)*0.01,"")</f>
        <v/>
      </c>
      <c r="O2839" s="66" t="str">
        <f>IF(A2839&lt;&gt;"",(Input!Q2839*ScoringModel!$B$14+Input!R2839*ScoringModel!$B$15+Input!S2839*ScoringModel!$B$16+Input!T2839*ScoringModel!$B$17+Input!U2839*ScoringModel!$B$18+Input!V2839*ScoringModel!$B$19+Input!W2839*ScoringModel!$B$20)*0.01,"")</f>
        <v/>
      </c>
      <c r="P2839" s="66" t="str">
        <f>IF(A2839&lt;&gt;"",(Input!X2839*ScoringModel!$B$24+Input!Y2839*ScoringModel!$B$25+Input!Z2839*ScoringModel!$B$26+Input!AA2839*ScoringModel!$B$27+Input!AB2839*ScoringModel!$B$28+Input!AC2839*ScoringModel!$B$29+Input!AD2839*ScoringModel!$B$30)*0.01,"")</f>
        <v/>
      </c>
    </row>
    <row r="2840" spans="1:16" x14ac:dyDescent="0.25">
      <c r="A2840" s="154" t="str">
        <f>IF(Input!A2840&lt;&gt;"",Input!A2840,"")</f>
        <v/>
      </c>
      <c r="B2840" s="154" t="str">
        <f>IF(Input!D2840&lt;&gt;"",CONCATENATE(Input!D2840,", ",Input!C2840),"")</f>
        <v/>
      </c>
      <c r="C2840" s="154" t="str">
        <f>IF(Input!E2840&lt;&gt;"",Input!E2840,"")</f>
        <v/>
      </c>
      <c r="D2840" s="155" t="str">
        <f>IF(Input!F2840&lt;&gt;"",Input!F2840,"")</f>
        <v/>
      </c>
      <c r="E2840" s="154" t="str">
        <f>IF(Input!I2840&lt;&gt;"",CONCATENATE(Input!I2840,", ",LEFT(Input!H2840,1)),"")</f>
        <v/>
      </c>
      <c r="F2840" s="156"/>
      <c r="G2840" s="157" t="str">
        <f t="shared" si="44"/>
        <v/>
      </c>
      <c r="H2840" s="154" t="str">
        <f>IF(A2840&lt;&gt;"",VLOOKUP(G2840,ScoreRanges!$C$4:$E$8,3),"")</f>
        <v/>
      </c>
      <c r="I2840" s="156"/>
      <c r="J2840" s="129" t="str">
        <f>IF(AND(ConversionTable!$F$2&lt;&gt;"",A2840&lt;&gt;""),VLOOKUP(G2840,ConversionTable!B$2:D$402,3),"")</f>
        <v/>
      </c>
      <c r="K2840" s="66" t="str">
        <f>IF(AND(ConversionTable!$F$2&lt;&gt;"",A2840&lt;&gt;""),VLOOKUP(J2840,ConversionTable!I$4:K$7,3),"")</f>
        <v/>
      </c>
      <c r="M2840" s="66" t="str">
        <f>IF(A2840&lt;&gt;"",(Input!AE2840*ScoringModel!$B$11+Input!AF2840*ScoringModel!$B$21+Input!AG2840*ScoringModel!$B$31)*0.01,"")</f>
        <v/>
      </c>
      <c r="N2840" s="66" t="str">
        <f>IF(A2840&lt;&gt;"",(Input!J2840*ScoringModel!$B$4+Input!K2840*ScoringModel!$B$5+Input!L2840*ScoringModel!$B$6+Input!M2840*ScoringModel!$B$7+Input!N2840*ScoringModel!$B$8+Input!O2840*ScoringModel!$B$9+Input!P2840*ScoringModel!$B$10)*0.01,"")</f>
        <v/>
      </c>
      <c r="O2840" s="66" t="str">
        <f>IF(A2840&lt;&gt;"",(Input!Q2840*ScoringModel!$B$14+Input!R2840*ScoringModel!$B$15+Input!S2840*ScoringModel!$B$16+Input!T2840*ScoringModel!$B$17+Input!U2840*ScoringModel!$B$18+Input!V2840*ScoringModel!$B$19+Input!W2840*ScoringModel!$B$20)*0.01,"")</f>
        <v/>
      </c>
      <c r="P2840" s="66" t="str">
        <f>IF(A2840&lt;&gt;"",(Input!X2840*ScoringModel!$B$24+Input!Y2840*ScoringModel!$B$25+Input!Z2840*ScoringModel!$B$26+Input!AA2840*ScoringModel!$B$27+Input!AB2840*ScoringModel!$B$28+Input!AC2840*ScoringModel!$B$29+Input!AD2840*ScoringModel!$B$30)*0.01,"")</f>
        <v/>
      </c>
    </row>
    <row r="2841" spans="1:16" x14ac:dyDescent="0.25">
      <c r="A2841" s="154" t="str">
        <f>IF(Input!A2841&lt;&gt;"",Input!A2841,"")</f>
        <v/>
      </c>
      <c r="B2841" s="154" t="str">
        <f>IF(Input!D2841&lt;&gt;"",CONCATENATE(Input!D2841,", ",Input!C2841),"")</f>
        <v/>
      </c>
      <c r="C2841" s="154" t="str">
        <f>IF(Input!E2841&lt;&gt;"",Input!E2841,"")</f>
        <v/>
      </c>
      <c r="D2841" s="155" t="str">
        <f>IF(Input!F2841&lt;&gt;"",Input!F2841,"")</f>
        <v/>
      </c>
      <c r="E2841" s="154" t="str">
        <f>IF(Input!I2841&lt;&gt;"",CONCATENATE(Input!I2841,", ",LEFT(Input!H2841,1)),"")</f>
        <v/>
      </c>
      <c r="F2841" s="156"/>
      <c r="G2841" s="157" t="str">
        <f t="shared" si="44"/>
        <v/>
      </c>
      <c r="H2841" s="154" t="str">
        <f>IF(A2841&lt;&gt;"",VLOOKUP(G2841,ScoreRanges!$C$4:$E$8,3),"")</f>
        <v/>
      </c>
      <c r="I2841" s="156"/>
      <c r="J2841" s="129" t="str">
        <f>IF(AND(ConversionTable!$F$2&lt;&gt;"",A2841&lt;&gt;""),VLOOKUP(G2841,ConversionTable!B$2:D$402,3),"")</f>
        <v/>
      </c>
      <c r="K2841" s="66" t="str">
        <f>IF(AND(ConversionTable!$F$2&lt;&gt;"",A2841&lt;&gt;""),VLOOKUP(J2841,ConversionTable!I$4:K$7,3),"")</f>
        <v/>
      </c>
      <c r="M2841" s="66" t="str">
        <f>IF(A2841&lt;&gt;"",(Input!AE2841*ScoringModel!$B$11+Input!AF2841*ScoringModel!$B$21+Input!AG2841*ScoringModel!$B$31)*0.01,"")</f>
        <v/>
      </c>
      <c r="N2841" s="66" t="str">
        <f>IF(A2841&lt;&gt;"",(Input!J2841*ScoringModel!$B$4+Input!K2841*ScoringModel!$B$5+Input!L2841*ScoringModel!$B$6+Input!M2841*ScoringModel!$B$7+Input!N2841*ScoringModel!$B$8+Input!O2841*ScoringModel!$B$9+Input!P2841*ScoringModel!$B$10)*0.01,"")</f>
        <v/>
      </c>
      <c r="O2841" s="66" t="str">
        <f>IF(A2841&lt;&gt;"",(Input!Q2841*ScoringModel!$B$14+Input!R2841*ScoringModel!$B$15+Input!S2841*ScoringModel!$B$16+Input!T2841*ScoringModel!$B$17+Input!U2841*ScoringModel!$B$18+Input!V2841*ScoringModel!$B$19+Input!W2841*ScoringModel!$B$20)*0.01,"")</f>
        <v/>
      </c>
      <c r="P2841" s="66" t="str">
        <f>IF(A2841&lt;&gt;"",(Input!X2841*ScoringModel!$B$24+Input!Y2841*ScoringModel!$B$25+Input!Z2841*ScoringModel!$B$26+Input!AA2841*ScoringModel!$B$27+Input!AB2841*ScoringModel!$B$28+Input!AC2841*ScoringModel!$B$29+Input!AD2841*ScoringModel!$B$30)*0.01,"")</f>
        <v/>
      </c>
    </row>
    <row r="2842" spans="1:16" x14ac:dyDescent="0.25">
      <c r="A2842" s="154" t="str">
        <f>IF(Input!A2842&lt;&gt;"",Input!A2842,"")</f>
        <v/>
      </c>
      <c r="B2842" s="154" t="str">
        <f>IF(Input!D2842&lt;&gt;"",CONCATENATE(Input!D2842,", ",Input!C2842),"")</f>
        <v/>
      </c>
      <c r="C2842" s="154" t="str">
        <f>IF(Input!E2842&lt;&gt;"",Input!E2842,"")</f>
        <v/>
      </c>
      <c r="D2842" s="155" t="str">
        <f>IF(Input!F2842&lt;&gt;"",Input!F2842,"")</f>
        <v/>
      </c>
      <c r="E2842" s="154" t="str">
        <f>IF(Input!I2842&lt;&gt;"",CONCATENATE(Input!I2842,", ",LEFT(Input!H2842,1)),"")</f>
        <v/>
      </c>
      <c r="F2842" s="156"/>
      <c r="G2842" s="157" t="str">
        <f t="shared" si="44"/>
        <v/>
      </c>
      <c r="H2842" s="154" t="str">
        <f>IF(A2842&lt;&gt;"",VLOOKUP(G2842,ScoreRanges!$C$4:$E$8,3),"")</f>
        <v/>
      </c>
      <c r="I2842" s="156"/>
      <c r="J2842" s="129" t="str">
        <f>IF(AND(ConversionTable!$F$2&lt;&gt;"",A2842&lt;&gt;""),VLOOKUP(G2842,ConversionTable!B$2:D$402,3),"")</f>
        <v/>
      </c>
      <c r="K2842" s="66" t="str">
        <f>IF(AND(ConversionTable!$F$2&lt;&gt;"",A2842&lt;&gt;""),VLOOKUP(J2842,ConversionTable!I$4:K$7,3),"")</f>
        <v/>
      </c>
      <c r="M2842" s="66" t="str">
        <f>IF(A2842&lt;&gt;"",(Input!AE2842*ScoringModel!$B$11+Input!AF2842*ScoringModel!$B$21+Input!AG2842*ScoringModel!$B$31)*0.01,"")</f>
        <v/>
      </c>
      <c r="N2842" s="66" t="str">
        <f>IF(A2842&lt;&gt;"",(Input!J2842*ScoringModel!$B$4+Input!K2842*ScoringModel!$B$5+Input!L2842*ScoringModel!$B$6+Input!M2842*ScoringModel!$B$7+Input!N2842*ScoringModel!$B$8+Input!O2842*ScoringModel!$B$9+Input!P2842*ScoringModel!$B$10)*0.01,"")</f>
        <v/>
      </c>
      <c r="O2842" s="66" t="str">
        <f>IF(A2842&lt;&gt;"",(Input!Q2842*ScoringModel!$B$14+Input!R2842*ScoringModel!$B$15+Input!S2842*ScoringModel!$B$16+Input!T2842*ScoringModel!$B$17+Input!U2842*ScoringModel!$B$18+Input!V2842*ScoringModel!$B$19+Input!W2842*ScoringModel!$B$20)*0.01,"")</f>
        <v/>
      </c>
      <c r="P2842" s="66" t="str">
        <f>IF(A2842&lt;&gt;"",(Input!X2842*ScoringModel!$B$24+Input!Y2842*ScoringModel!$B$25+Input!Z2842*ScoringModel!$B$26+Input!AA2842*ScoringModel!$B$27+Input!AB2842*ScoringModel!$B$28+Input!AC2842*ScoringModel!$B$29+Input!AD2842*ScoringModel!$B$30)*0.01,"")</f>
        <v/>
      </c>
    </row>
    <row r="2843" spans="1:16" x14ac:dyDescent="0.25">
      <c r="A2843" s="154" t="str">
        <f>IF(Input!A2843&lt;&gt;"",Input!A2843,"")</f>
        <v/>
      </c>
      <c r="B2843" s="154" t="str">
        <f>IF(Input!D2843&lt;&gt;"",CONCATENATE(Input!D2843,", ",Input!C2843),"")</f>
        <v/>
      </c>
      <c r="C2843" s="154" t="str">
        <f>IF(Input!E2843&lt;&gt;"",Input!E2843,"")</f>
        <v/>
      </c>
      <c r="D2843" s="155" t="str">
        <f>IF(Input!F2843&lt;&gt;"",Input!F2843,"")</f>
        <v/>
      </c>
      <c r="E2843" s="154" t="str">
        <f>IF(Input!I2843&lt;&gt;"",CONCATENATE(Input!I2843,", ",LEFT(Input!H2843,1)),"")</f>
        <v/>
      </c>
      <c r="F2843" s="156"/>
      <c r="G2843" s="157" t="str">
        <f t="shared" si="44"/>
        <v/>
      </c>
      <c r="H2843" s="154" t="str">
        <f>IF(A2843&lt;&gt;"",VLOOKUP(G2843,ScoreRanges!$C$4:$E$8,3),"")</f>
        <v/>
      </c>
      <c r="I2843" s="156"/>
      <c r="J2843" s="129" t="str">
        <f>IF(AND(ConversionTable!$F$2&lt;&gt;"",A2843&lt;&gt;""),VLOOKUP(G2843,ConversionTable!B$2:D$402,3),"")</f>
        <v/>
      </c>
      <c r="K2843" s="66" t="str">
        <f>IF(AND(ConversionTable!$F$2&lt;&gt;"",A2843&lt;&gt;""),VLOOKUP(J2843,ConversionTable!I$4:K$7,3),"")</f>
        <v/>
      </c>
      <c r="M2843" s="66" t="str">
        <f>IF(A2843&lt;&gt;"",(Input!AE2843*ScoringModel!$B$11+Input!AF2843*ScoringModel!$B$21+Input!AG2843*ScoringModel!$B$31)*0.01,"")</f>
        <v/>
      </c>
      <c r="N2843" s="66" t="str">
        <f>IF(A2843&lt;&gt;"",(Input!J2843*ScoringModel!$B$4+Input!K2843*ScoringModel!$B$5+Input!L2843*ScoringModel!$B$6+Input!M2843*ScoringModel!$B$7+Input!N2843*ScoringModel!$B$8+Input!O2843*ScoringModel!$B$9+Input!P2843*ScoringModel!$B$10)*0.01,"")</f>
        <v/>
      </c>
      <c r="O2843" s="66" t="str">
        <f>IF(A2843&lt;&gt;"",(Input!Q2843*ScoringModel!$B$14+Input!R2843*ScoringModel!$B$15+Input!S2843*ScoringModel!$B$16+Input!T2843*ScoringModel!$B$17+Input!U2843*ScoringModel!$B$18+Input!V2843*ScoringModel!$B$19+Input!W2843*ScoringModel!$B$20)*0.01,"")</f>
        <v/>
      </c>
      <c r="P2843" s="66" t="str">
        <f>IF(A2843&lt;&gt;"",(Input!X2843*ScoringModel!$B$24+Input!Y2843*ScoringModel!$B$25+Input!Z2843*ScoringModel!$B$26+Input!AA2843*ScoringModel!$B$27+Input!AB2843*ScoringModel!$B$28+Input!AC2843*ScoringModel!$B$29+Input!AD2843*ScoringModel!$B$30)*0.01,"")</f>
        <v/>
      </c>
    </row>
    <row r="2844" spans="1:16" x14ac:dyDescent="0.25">
      <c r="A2844" s="154" t="str">
        <f>IF(Input!A2844&lt;&gt;"",Input!A2844,"")</f>
        <v/>
      </c>
      <c r="B2844" s="154" t="str">
        <f>IF(Input!D2844&lt;&gt;"",CONCATENATE(Input!D2844,", ",Input!C2844),"")</f>
        <v/>
      </c>
      <c r="C2844" s="154" t="str">
        <f>IF(Input!E2844&lt;&gt;"",Input!E2844,"")</f>
        <v/>
      </c>
      <c r="D2844" s="155" t="str">
        <f>IF(Input!F2844&lt;&gt;"",Input!F2844,"")</f>
        <v/>
      </c>
      <c r="E2844" s="154" t="str">
        <f>IF(Input!I2844&lt;&gt;"",CONCATENATE(Input!I2844,", ",LEFT(Input!H2844,1)),"")</f>
        <v/>
      </c>
      <c r="F2844" s="156"/>
      <c r="G2844" s="157" t="str">
        <f t="shared" si="44"/>
        <v/>
      </c>
      <c r="H2844" s="154" t="str">
        <f>IF(A2844&lt;&gt;"",VLOOKUP(G2844,ScoreRanges!$C$4:$E$8,3),"")</f>
        <v/>
      </c>
      <c r="I2844" s="156"/>
      <c r="J2844" s="129" t="str">
        <f>IF(AND(ConversionTable!$F$2&lt;&gt;"",A2844&lt;&gt;""),VLOOKUP(G2844,ConversionTable!B$2:D$402,3),"")</f>
        <v/>
      </c>
      <c r="K2844" s="66" t="str">
        <f>IF(AND(ConversionTable!$F$2&lt;&gt;"",A2844&lt;&gt;""),VLOOKUP(J2844,ConversionTable!I$4:K$7,3),"")</f>
        <v/>
      </c>
      <c r="M2844" s="66" t="str">
        <f>IF(A2844&lt;&gt;"",(Input!AE2844*ScoringModel!$B$11+Input!AF2844*ScoringModel!$B$21+Input!AG2844*ScoringModel!$B$31)*0.01,"")</f>
        <v/>
      </c>
      <c r="N2844" s="66" t="str">
        <f>IF(A2844&lt;&gt;"",(Input!J2844*ScoringModel!$B$4+Input!K2844*ScoringModel!$B$5+Input!L2844*ScoringModel!$B$6+Input!M2844*ScoringModel!$B$7+Input!N2844*ScoringModel!$B$8+Input!O2844*ScoringModel!$B$9+Input!P2844*ScoringModel!$B$10)*0.01,"")</f>
        <v/>
      </c>
      <c r="O2844" s="66" t="str">
        <f>IF(A2844&lt;&gt;"",(Input!Q2844*ScoringModel!$B$14+Input!R2844*ScoringModel!$B$15+Input!S2844*ScoringModel!$B$16+Input!T2844*ScoringModel!$B$17+Input!U2844*ScoringModel!$B$18+Input!V2844*ScoringModel!$B$19+Input!W2844*ScoringModel!$B$20)*0.01,"")</f>
        <v/>
      </c>
      <c r="P2844" s="66" t="str">
        <f>IF(A2844&lt;&gt;"",(Input!X2844*ScoringModel!$B$24+Input!Y2844*ScoringModel!$B$25+Input!Z2844*ScoringModel!$B$26+Input!AA2844*ScoringModel!$B$27+Input!AB2844*ScoringModel!$B$28+Input!AC2844*ScoringModel!$B$29+Input!AD2844*ScoringModel!$B$30)*0.01,"")</f>
        <v/>
      </c>
    </row>
    <row r="2845" spans="1:16" x14ac:dyDescent="0.25">
      <c r="A2845" s="154" t="str">
        <f>IF(Input!A2845&lt;&gt;"",Input!A2845,"")</f>
        <v/>
      </c>
      <c r="B2845" s="154" t="str">
        <f>IF(Input!D2845&lt;&gt;"",CONCATENATE(Input!D2845,", ",Input!C2845),"")</f>
        <v/>
      </c>
      <c r="C2845" s="154" t="str">
        <f>IF(Input!E2845&lt;&gt;"",Input!E2845,"")</f>
        <v/>
      </c>
      <c r="D2845" s="155" t="str">
        <f>IF(Input!F2845&lt;&gt;"",Input!F2845,"")</f>
        <v/>
      </c>
      <c r="E2845" s="154" t="str">
        <f>IF(Input!I2845&lt;&gt;"",CONCATENATE(Input!I2845,", ",LEFT(Input!H2845,1)),"")</f>
        <v/>
      </c>
      <c r="F2845" s="156"/>
      <c r="G2845" s="157" t="str">
        <f t="shared" si="44"/>
        <v/>
      </c>
      <c r="H2845" s="154" t="str">
        <f>IF(A2845&lt;&gt;"",VLOOKUP(G2845,ScoreRanges!$C$4:$E$8,3),"")</f>
        <v/>
      </c>
      <c r="I2845" s="156"/>
      <c r="J2845" s="129" t="str">
        <f>IF(AND(ConversionTable!$F$2&lt;&gt;"",A2845&lt;&gt;""),VLOOKUP(G2845,ConversionTable!B$2:D$402,3),"")</f>
        <v/>
      </c>
      <c r="K2845" s="66" t="str">
        <f>IF(AND(ConversionTable!$F$2&lt;&gt;"",A2845&lt;&gt;""),VLOOKUP(J2845,ConversionTable!I$4:K$7,3),"")</f>
        <v/>
      </c>
      <c r="M2845" s="66" t="str">
        <f>IF(A2845&lt;&gt;"",(Input!AE2845*ScoringModel!$B$11+Input!AF2845*ScoringModel!$B$21+Input!AG2845*ScoringModel!$B$31)*0.01,"")</f>
        <v/>
      </c>
      <c r="N2845" s="66" t="str">
        <f>IF(A2845&lt;&gt;"",(Input!J2845*ScoringModel!$B$4+Input!K2845*ScoringModel!$B$5+Input!L2845*ScoringModel!$B$6+Input!M2845*ScoringModel!$B$7+Input!N2845*ScoringModel!$B$8+Input!O2845*ScoringModel!$B$9+Input!P2845*ScoringModel!$B$10)*0.01,"")</f>
        <v/>
      </c>
      <c r="O2845" s="66" t="str">
        <f>IF(A2845&lt;&gt;"",(Input!Q2845*ScoringModel!$B$14+Input!R2845*ScoringModel!$B$15+Input!S2845*ScoringModel!$B$16+Input!T2845*ScoringModel!$B$17+Input!U2845*ScoringModel!$B$18+Input!V2845*ScoringModel!$B$19+Input!W2845*ScoringModel!$B$20)*0.01,"")</f>
        <v/>
      </c>
      <c r="P2845" s="66" t="str">
        <f>IF(A2845&lt;&gt;"",(Input!X2845*ScoringModel!$B$24+Input!Y2845*ScoringModel!$B$25+Input!Z2845*ScoringModel!$B$26+Input!AA2845*ScoringModel!$B$27+Input!AB2845*ScoringModel!$B$28+Input!AC2845*ScoringModel!$B$29+Input!AD2845*ScoringModel!$B$30)*0.01,"")</f>
        <v/>
      </c>
    </row>
    <row r="2846" spans="1:16" x14ac:dyDescent="0.25">
      <c r="A2846" s="154" t="str">
        <f>IF(Input!A2846&lt;&gt;"",Input!A2846,"")</f>
        <v/>
      </c>
      <c r="B2846" s="154" t="str">
        <f>IF(Input!D2846&lt;&gt;"",CONCATENATE(Input!D2846,", ",Input!C2846),"")</f>
        <v/>
      </c>
      <c r="C2846" s="154" t="str">
        <f>IF(Input!E2846&lt;&gt;"",Input!E2846,"")</f>
        <v/>
      </c>
      <c r="D2846" s="155" t="str">
        <f>IF(Input!F2846&lt;&gt;"",Input!F2846,"")</f>
        <v/>
      </c>
      <c r="E2846" s="154" t="str">
        <f>IF(Input!I2846&lt;&gt;"",CONCATENATE(Input!I2846,", ",LEFT(Input!H2846,1)),"")</f>
        <v/>
      </c>
      <c r="F2846" s="156"/>
      <c r="G2846" s="157" t="str">
        <f t="shared" si="44"/>
        <v/>
      </c>
      <c r="H2846" s="154" t="str">
        <f>IF(A2846&lt;&gt;"",VLOOKUP(G2846,ScoreRanges!$C$4:$E$8,3),"")</f>
        <v/>
      </c>
      <c r="I2846" s="156"/>
      <c r="J2846" s="129" t="str">
        <f>IF(AND(ConversionTable!$F$2&lt;&gt;"",A2846&lt;&gt;""),VLOOKUP(G2846,ConversionTable!B$2:D$402,3),"")</f>
        <v/>
      </c>
      <c r="K2846" s="66" t="str">
        <f>IF(AND(ConversionTable!$F$2&lt;&gt;"",A2846&lt;&gt;""),VLOOKUP(J2846,ConversionTable!I$4:K$7,3),"")</f>
        <v/>
      </c>
      <c r="M2846" s="66" t="str">
        <f>IF(A2846&lt;&gt;"",(Input!AE2846*ScoringModel!$B$11+Input!AF2846*ScoringModel!$B$21+Input!AG2846*ScoringModel!$B$31)*0.01,"")</f>
        <v/>
      </c>
      <c r="N2846" s="66" t="str">
        <f>IF(A2846&lt;&gt;"",(Input!J2846*ScoringModel!$B$4+Input!K2846*ScoringModel!$B$5+Input!L2846*ScoringModel!$B$6+Input!M2846*ScoringModel!$B$7+Input!N2846*ScoringModel!$B$8+Input!O2846*ScoringModel!$B$9+Input!P2846*ScoringModel!$B$10)*0.01,"")</f>
        <v/>
      </c>
      <c r="O2846" s="66" t="str">
        <f>IF(A2846&lt;&gt;"",(Input!Q2846*ScoringModel!$B$14+Input!R2846*ScoringModel!$B$15+Input!S2846*ScoringModel!$B$16+Input!T2846*ScoringModel!$B$17+Input!U2846*ScoringModel!$B$18+Input!V2846*ScoringModel!$B$19+Input!W2846*ScoringModel!$B$20)*0.01,"")</f>
        <v/>
      </c>
      <c r="P2846" s="66" t="str">
        <f>IF(A2846&lt;&gt;"",(Input!X2846*ScoringModel!$B$24+Input!Y2846*ScoringModel!$B$25+Input!Z2846*ScoringModel!$B$26+Input!AA2846*ScoringModel!$B$27+Input!AB2846*ScoringModel!$B$28+Input!AC2846*ScoringModel!$B$29+Input!AD2846*ScoringModel!$B$30)*0.01,"")</f>
        <v/>
      </c>
    </row>
    <row r="2847" spans="1:16" x14ac:dyDescent="0.25">
      <c r="A2847" s="154" t="str">
        <f>IF(Input!A2847&lt;&gt;"",Input!A2847,"")</f>
        <v/>
      </c>
      <c r="B2847" s="154" t="str">
        <f>IF(Input!D2847&lt;&gt;"",CONCATENATE(Input!D2847,", ",Input!C2847),"")</f>
        <v/>
      </c>
      <c r="C2847" s="154" t="str">
        <f>IF(Input!E2847&lt;&gt;"",Input!E2847,"")</f>
        <v/>
      </c>
      <c r="D2847" s="155" t="str">
        <f>IF(Input!F2847&lt;&gt;"",Input!F2847,"")</f>
        <v/>
      </c>
      <c r="E2847" s="154" t="str">
        <f>IF(Input!I2847&lt;&gt;"",CONCATENATE(Input!I2847,", ",LEFT(Input!H2847,1)),"")</f>
        <v/>
      </c>
      <c r="F2847" s="156"/>
      <c r="G2847" s="157" t="str">
        <f t="shared" si="44"/>
        <v/>
      </c>
      <c r="H2847" s="154" t="str">
        <f>IF(A2847&lt;&gt;"",VLOOKUP(G2847,ScoreRanges!$C$4:$E$8,3),"")</f>
        <v/>
      </c>
      <c r="I2847" s="156"/>
      <c r="J2847" s="129" t="str">
        <f>IF(AND(ConversionTable!$F$2&lt;&gt;"",A2847&lt;&gt;""),VLOOKUP(G2847,ConversionTable!B$2:D$402,3),"")</f>
        <v/>
      </c>
      <c r="K2847" s="66" t="str">
        <f>IF(AND(ConversionTable!$F$2&lt;&gt;"",A2847&lt;&gt;""),VLOOKUP(J2847,ConversionTable!I$4:K$7,3),"")</f>
        <v/>
      </c>
      <c r="M2847" s="66" t="str">
        <f>IF(A2847&lt;&gt;"",(Input!AE2847*ScoringModel!$B$11+Input!AF2847*ScoringModel!$B$21+Input!AG2847*ScoringModel!$B$31)*0.01,"")</f>
        <v/>
      </c>
      <c r="N2847" s="66" t="str">
        <f>IF(A2847&lt;&gt;"",(Input!J2847*ScoringModel!$B$4+Input!K2847*ScoringModel!$B$5+Input!L2847*ScoringModel!$B$6+Input!M2847*ScoringModel!$B$7+Input!N2847*ScoringModel!$B$8+Input!O2847*ScoringModel!$B$9+Input!P2847*ScoringModel!$B$10)*0.01,"")</f>
        <v/>
      </c>
      <c r="O2847" s="66" t="str">
        <f>IF(A2847&lt;&gt;"",(Input!Q2847*ScoringModel!$B$14+Input!R2847*ScoringModel!$B$15+Input!S2847*ScoringModel!$B$16+Input!T2847*ScoringModel!$B$17+Input!U2847*ScoringModel!$B$18+Input!V2847*ScoringModel!$B$19+Input!W2847*ScoringModel!$B$20)*0.01,"")</f>
        <v/>
      </c>
      <c r="P2847" s="66" t="str">
        <f>IF(A2847&lt;&gt;"",(Input!X2847*ScoringModel!$B$24+Input!Y2847*ScoringModel!$B$25+Input!Z2847*ScoringModel!$B$26+Input!AA2847*ScoringModel!$B$27+Input!AB2847*ScoringModel!$B$28+Input!AC2847*ScoringModel!$B$29+Input!AD2847*ScoringModel!$B$30)*0.01,"")</f>
        <v/>
      </c>
    </row>
    <row r="2848" spans="1:16" x14ac:dyDescent="0.25">
      <c r="A2848" s="154" t="str">
        <f>IF(Input!A2848&lt;&gt;"",Input!A2848,"")</f>
        <v/>
      </c>
      <c r="B2848" s="154" t="str">
        <f>IF(Input!D2848&lt;&gt;"",CONCATENATE(Input!D2848,", ",Input!C2848),"")</f>
        <v/>
      </c>
      <c r="C2848" s="154" t="str">
        <f>IF(Input!E2848&lt;&gt;"",Input!E2848,"")</f>
        <v/>
      </c>
      <c r="D2848" s="155" t="str">
        <f>IF(Input!F2848&lt;&gt;"",Input!F2848,"")</f>
        <v/>
      </c>
      <c r="E2848" s="154" t="str">
        <f>IF(Input!I2848&lt;&gt;"",CONCATENATE(Input!I2848,", ",LEFT(Input!H2848,1)),"")</f>
        <v/>
      </c>
      <c r="F2848" s="156"/>
      <c r="G2848" s="157" t="str">
        <f t="shared" si="44"/>
        <v/>
      </c>
      <c r="H2848" s="154" t="str">
        <f>IF(A2848&lt;&gt;"",VLOOKUP(G2848,ScoreRanges!$C$4:$E$8,3),"")</f>
        <v/>
      </c>
      <c r="I2848" s="156"/>
      <c r="J2848" s="129" t="str">
        <f>IF(AND(ConversionTable!$F$2&lt;&gt;"",A2848&lt;&gt;""),VLOOKUP(G2848,ConversionTable!B$2:D$402,3),"")</f>
        <v/>
      </c>
      <c r="K2848" s="66" t="str">
        <f>IF(AND(ConversionTable!$F$2&lt;&gt;"",A2848&lt;&gt;""),VLOOKUP(J2848,ConversionTable!I$4:K$7,3),"")</f>
        <v/>
      </c>
      <c r="M2848" s="66" t="str">
        <f>IF(A2848&lt;&gt;"",(Input!AE2848*ScoringModel!$B$11+Input!AF2848*ScoringModel!$B$21+Input!AG2848*ScoringModel!$B$31)*0.01,"")</f>
        <v/>
      </c>
      <c r="N2848" s="66" t="str">
        <f>IF(A2848&lt;&gt;"",(Input!J2848*ScoringModel!$B$4+Input!K2848*ScoringModel!$B$5+Input!L2848*ScoringModel!$B$6+Input!M2848*ScoringModel!$B$7+Input!N2848*ScoringModel!$B$8+Input!O2848*ScoringModel!$B$9+Input!P2848*ScoringModel!$B$10)*0.01,"")</f>
        <v/>
      </c>
      <c r="O2848" s="66" t="str">
        <f>IF(A2848&lt;&gt;"",(Input!Q2848*ScoringModel!$B$14+Input!R2848*ScoringModel!$B$15+Input!S2848*ScoringModel!$B$16+Input!T2848*ScoringModel!$B$17+Input!U2848*ScoringModel!$B$18+Input!V2848*ScoringModel!$B$19+Input!W2848*ScoringModel!$B$20)*0.01,"")</f>
        <v/>
      </c>
      <c r="P2848" s="66" t="str">
        <f>IF(A2848&lt;&gt;"",(Input!X2848*ScoringModel!$B$24+Input!Y2848*ScoringModel!$B$25+Input!Z2848*ScoringModel!$B$26+Input!AA2848*ScoringModel!$B$27+Input!AB2848*ScoringModel!$B$28+Input!AC2848*ScoringModel!$B$29+Input!AD2848*ScoringModel!$B$30)*0.01,"")</f>
        <v/>
      </c>
    </row>
    <row r="2849" spans="1:16" x14ac:dyDescent="0.25">
      <c r="A2849" s="154" t="str">
        <f>IF(Input!A2849&lt;&gt;"",Input!A2849,"")</f>
        <v/>
      </c>
      <c r="B2849" s="154" t="str">
        <f>IF(Input!D2849&lt;&gt;"",CONCATENATE(Input!D2849,", ",Input!C2849),"")</f>
        <v/>
      </c>
      <c r="C2849" s="154" t="str">
        <f>IF(Input!E2849&lt;&gt;"",Input!E2849,"")</f>
        <v/>
      </c>
      <c r="D2849" s="155" t="str">
        <f>IF(Input!F2849&lt;&gt;"",Input!F2849,"")</f>
        <v/>
      </c>
      <c r="E2849" s="154" t="str">
        <f>IF(Input!I2849&lt;&gt;"",CONCATENATE(Input!I2849,", ",LEFT(Input!H2849,1)),"")</f>
        <v/>
      </c>
      <c r="F2849" s="156"/>
      <c r="G2849" s="157" t="str">
        <f t="shared" si="44"/>
        <v/>
      </c>
      <c r="H2849" s="154" t="str">
        <f>IF(A2849&lt;&gt;"",VLOOKUP(G2849,ScoreRanges!$C$4:$E$8,3),"")</f>
        <v/>
      </c>
      <c r="I2849" s="156"/>
      <c r="J2849" s="129" t="str">
        <f>IF(AND(ConversionTable!$F$2&lt;&gt;"",A2849&lt;&gt;""),VLOOKUP(G2849,ConversionTable!B$2:D$402,3),"")</f>
        <v/>
      </c>
      <c r="K2849" s="66" t="str">
        <f>IF(AND(ConversionTable!$F$2&lt;&gt;"",A2849&lt;&gt;""),VLOOKUP(J2849,ConversionTable!I$4:K$7,3),"")</f>
        <v/>
      </c>
      <c r="M2849" s="66" t="str">
        <f>IF(A2849&lt;&gt;"",(Input!AE2849*ScoringModel!$B$11+Input!AF2849*ScoringModel!$B$21+Input!AG2849*ScoringModel!$B$31)*0.01,"")</f>
        <v/>
      </c>
      <c r="N2849" s="66" t="str">
        <f>IF(A2849&lt;&gt;"",(Input!J2849*ScoringModel!$B$4+Input!K2849*ScoringModel!$B$5+Input!L2849*ScoringModel!$B$6+Input!M2849*ScoringModel!$B$7+Input!N2849*ScoringModel!$B$8+Input!O2849*ScoringModel!$B$9+Input!P2849*ScoringModel!$B$10)*0.01,"")</f>
        <v/>
      </c>
      <c r="O2849" s="66" t="str">
        <f>IF(A2849&lt;&gt;"",(Input!Q2849*ScoringModel!$B$14+Input!R2849*ScoringModel!$B$15+Input!S2849*ScoringModel!$B$16+Input!T2849*ScoringModel!$B$17+Input!U2849*ScoringModel!$B$18+Input!V2849*ScoringModel!$B$19+Input!W2849*ScoringModel!$B$20)*0.01,"")</f>
        <v/>
      </c>
      <c r="P2849" s="66" t="str">
        <f>IF(A2849&lt;&gt;"",(Input!X2849*ScoringModel!$B$24+Input!Y2849*ScoringModel!$B$25+Input!Z2849*ScoringModel!$B$26+Input!AA2849*ScoringModel!$B$27+Input!AB2849*ScoringModel!$B$28+Input!AC2849*ScoringModel!$B$29+Input!AD2849*ScoringModel!$B$30)*0.01,"")</f>
        <v/>
      </c>
    </row>
    <row r="2850" spans="1:16" x14ac:dyDescent="0.25">
      <c r="A2850" s="154" t="str">
        <f>IF(Input!A2850&lt;&gt;"",Input!A2850,"")</f>
        <v/>
      </c>
      <c r="B2850" s="154" t="str">
        <f>IF(Input!D2850&lt;&gt;"",CONCATENATE(Input!D2850,", ",Input!C2850),"")</f>
        <v/>
      </c>
      <c r="C2850" s="154" t="str">
        <f>IF(Input!E2850&lt;&gt;"",Input!E2850,"")</f>
        <v/>
      </c>
      <c r="D2850" s="155" t="str">
        <f>IF(Input!F2850&lt;&gt;"",Input!F2850,"")</f>
        <v/>
      </c>
      <c r="E2850" s="154" t="str">
        <f>IF(Input!I2850&lt;&gt;"",CONCATENATE(Input!I2850,", ",LEFT(Input!H2850,1)),"")</f>
        <v/>
      </c>
      <c r="F2850" s="156"/>
      <c r="G2850" s="157" t="str">
        <f t="shared" si="44"/>
        <v/>
      </c>
      <c r="H2850" s="154" t="str">
        <f>IF(A2850&lt;&gt;"",VLOOKUP(G2850,ScoreRanges!$C$4:$E$8,3),"")</f>
        <v/>
      </c>
      <c r="I2850" s="156"/>
      <c r="J2850" s="129" t="str">
        <f>IF(AND(ConversionTable!$F$2&lt;&gt;"",A2850&lt;&gt;""),VLOOKUP(G2850,ConversionTable!B$2:D$402,3),"")</f>
        <v/>
      </c>
      <c r="K2850" s="66" t="str">
        <f>IF(AND(ConversionTable!$F$2&lt;&gt;"",A2850&lt;&gt;""),VLOOKUP(J2850,ConversionTable!I$4:K$7,3),"")</f>
        <v/>
      </c>
      <c r="M2850" s="66" t="str">
        <f>IF(A2850&lt;&gt;"",(Input!AE2850*ScoringModel!$B$11+Input!AF2850*ScoringModel!$B$21+Input!AG2850*ScoringModel!$B$31)*0.01,"")</f>
        <v/>
      </c>
      <c r="N2850" s="66" t="str">
        <f>IF(A2850&lt;&gt;"",(Input!J2850*ScoringModel!$B$4+Input!K2850*ScoringModel!$B$5+Input!L2850*ScoringModel!$B$6+Input!M2850*ScoringModel!$B$7+Input!N2850*ScoringModel!$B$8+Input!O2850*ScoringModel!$B$9+Input!P2850*ScoringModel!$B$10)*0.01,"")</f>
        <v/>
      </c>
      <c r="O2850" s="66" t="str">
        <f>IF(A2850&lt;&gt;"",(Input!Q2850*ScoringModel!$B$14+Input!R2850*ScoringModel!$B$15+Input!S2850*ScoringModel!$B$16+Input!T2850*ScoringModel!$B$17+Input!U2850*ScoringModel!$B$18+Input!V2850*ScoringModel!$B$19+Input!W2850*ScoringModel!$B$20)*0.01,"")</f>
        <v/>
      </c>
      <c r="P2850" s="66" t="str">
        <f>IF(A2850&lt;&gt;"",(Input!X2850*ScoringModel!$B$24+Input!Y2850*ScoringModel!$B$25+Input!Z2850*ScoringModel!$B$26+Input!AA2850*ScoringModel!$B$27+Input!AB2850*ScoringModel!$B$28+Input!AC2850*ScoringModel!$B$29+Input!AD2850*ScoringModel!$B$30)*0.01,"")</f>
        <v/>
      </c>
    </row>
    <row r="2851" spans="1:16" x14ac:dyDescent="0.25">
      <c r="A2851" s="154" t="str">
        <f>IF(Input!A2851&lt;&gt;"",Input!A2851,"")</f>
        <v/>
      </c>
      <c r="B2851" s="154" t="str">
        <f>IF(Input!D2851&lt;&gt;"",CONCATENATE(Input!D2851,", ",Input!C2851),"")</f>
        <v/>
      </c>
      <c r="C2851" s="154" t="str">
        <f>IF(Input!E2851&lt;&gt;"",Input!E2851,"")</f>
        <v/>
      </c>
      <c r="D2851" s="155" t="str">
        <f>IF(Input!F2851&lt;&gt;"",Input!F2851,"")</f>
        <v/>
      </c>
      <c r="E2851" s="154" t="str">
        <f>IF(Input!I2851&lt;&gt;"",CONCATENATE(Input!I2851,", ",LEFT(Input!H2851,1)),"")</f>
        <v/>
      </c>
      <c r="F2851" s="156"/>
      <c r="G2851" s="157" t="str">
        <f t="shared" si="44"/>
        <v/>
      </c>
      <c r="H2851" s="154" t="str">
        <f>IF(A2851&lt;&gt;"",VLOOKUP(G2851,ScoreRanges!$C$4:$E$8,3),"")</f>
        <v/>
      </c>
      <c r="I2851" s="156"/>
      <c r="J2851" s="129" t="str">
        <f>IF(AND(ConversionTable!$F$2&lt;&gt;"",A2851&lt;&gt;""),VLOOKUP(G2851,ConversionTable!B$2:D$402,3),"")</f>
        <v/>
      </c>
      <c r="K2851" s="66" t="str">
        <f>IF(AND(ConversionTable!$F$2&lt;&gt;"",A2851&lt;&gt;""),VLOOKUP(J2851,ConversionTable!I$4:K$7,3),"")</f>
        <v/>
      </c>
      <c r="M2851" s="66" t="str">
        <f>IF(A2851&lt;&gt;"",(Input!AE2851*ScoringModel!$B$11+Input!AF2851*ScoringModel!$B$21+Input!AG2851*ScoringModel!$B$31)*0.01,"")</f>
        <v/>
      </c>
      <c r="N2851" s="66" t="str">
        <f>IF(A2851&lt;&gt;"",(Input!J2851*ScoringModel!$B$4+Input!K2851*ScoringModel!$B$5+Input!L2851*ScoringModel!$B$6+Input!M2851*ScoringModel!$B$7+Input!N2851*ScoringModel!$B$8+Input!O2851*ScoringModel!$B$9+Input!P2851*ScoringModel!$B$10)*0.01,"")</f>
        <v/>
      </c>
      <c r="O2851" s="66" t="str">
        <f>IF(A2851&lt;&gt;"",(Input!Q2851*ScoringModel!$B$14+Input!R2851*ScoringModel!$B$15+Input!S2851*ScoringModel!$B$16+Input!T2851*ScoringModel!$B$17+Input!U2851*ScoringModel!$B$18+Input!V2851*ScoringModel!$B$19+Input!W2851*ScoringModel!$B$20)*0.01,"")</f>
        <v/>
      </c>
      <c r="P2851" s="66" t="str">
        <f>IF(A2851&lt;&gt;"",(Input!X2851*ScoringModel!$B$24+Input!Y2851*ScoringModel!$B$25+Input!Z2851*ScoringModel!$B$26+Input!AA2851*ScoringModel!$B$27+Input!AB2851*ScoringModel!$B$28+Input!AC2851*ScoringModel!$B$29+Input!AD2851*ScoringModel!$B$30)*0.01,"")</f>
        <v/>
      </c>
    </row>
    <row r="2852" spans="1:16" x14ac:dyDescent="0.25">
      <c r="A2852" s="154" t="str">
        <f>IF(Input!A2852&lt;&gt;"",Input!A2852,"")</f>
        <v/>
      </c>
      <c r="B2852" s="154" t="str">
        <f>IF(Input!D2852&lt;&gt;"",CONCATENATE(Input!D2852,", ",Input!C2852),"")</f>
        <v/>
      </c>
      <c r="C2852" s="154" t="str">
        <f>IF(Input!E2852&lt;&gt;"",Input!E2852,"")</f>
        <v/>
      </c>
      <c r="D2852" s="155" t="str">
        <f>IF(Input!F2852&lt;&gt;"",Input!F2852,"")</f>
        <v/>
      </c>
      <c r="E2852" s="154" t="str">
        <f>IF(Input!I2852&lt;&gt;"",CONCATENATE(Input!I2852,", ",LEFT(Input!H2852,1)),"")</f>
        <v/>
      </c>
      <c r="F2852" s="156"/>
      <c r="G2852" s="157" t="str">
        <f t="shared" si="44"/>
        <v/>
      </c>
      <c r="H2852" s="154" t="str">
        <f>IF(A2852&lt;&gt;"",VLOOKUP(G2852,ScoreRanges!$C$4:$E$8,3),"")</f>
        <v/>
      </c>
      <c r="I2852" s="156"/>
      <c r="J2852" s="129" t="str">
        <f>IF(AND(ConversionTable!$F$2&lt;&gt;"",A2852&lt;&gt;""),VLOOKUP(G2852,ConversionTable!B$2:D$402,3),"")</f>
        <v/>
      </c>
      <c r="K2852" s="66" t="str">
        <f>IF(AND(ConversionTable!$F$2&lt;&gt;"",A2852&lt;&gt;""),VLOOKUP(J2852,ConversionTable!I$4:K$7,3),"")</f>
        <v/>
      </c>
      <c r="M2852" s="66" t="str">
        <f>IF(A2852&lt;&gt;"",(Input!AE2852*ScoringModel!$B$11+Input!AF2852*ScoringModel!$B$21+Input!AG2852*ScoringModel!$B$31)*0.01,"")</f>
        <v/>
      </c>
      <c r="N2852" s="66" t="str">
        <f>IF(A2852&lt;&gt;"",(Input!J2852*ScoringModel!$B$4+Input!K2852*ScoringModel!$B$5+Input!L2852*ScoringModel!$B$6+Input!M2852*ScoringModel!$B$7+Input!N2852*ScoringModel!$B$8+Input!O2852*ScoringModel!$B$9+Input!P2852*ScoringModel!$B$10)*0.01,"")</f>
        <v/>
      </c>
      <c r="O2852" s="66" t="str">
        <f>IF(A2852&lt;&gt;"",(Input!Q2852*ScoringModel!$B$14+Input!R2852*ScoringModel!$B$15+Input!S2852*ScoringModel!$B$16+Input!T2852*ScoringModel!$B$17+Input!U2852*ScoringModel!$B$18+Input!V2852*ScoringModel!$B$19+Input!W2852*ScoringModel!$B$20)*0.01,"")</f>
        <v/>
      </c>
      <c r="P2852" s="66" t="str">
        <f>IF(A2852&lt;&gt;"",(Input!X2852*ScoringModel!$B$24+Input!Y2852*ScoringModel!$B$25+Input!Z2852*ScoringModel!$B$26+Input!AA2852*ScoringModel!$B$27+Input!AB2852*ScoringModel!$B$28+Input!AC2852*ScoringModel!$B$29+Input!AD2852*ScoringModel!$B$30)*0.01,"")</f>
        <v/>
      </c>
    </row>
    <row r="2853" spans="1:16" x14ac:dyDescent="0.25">
      <c r="A2853" s="154" t="str">
        <f>IF(Input!A2853&lt;&gt;"",Input!A2853,"")</f>
        <v/>
      </c>
      <c r="B2853" s="154" t="str">
        <f>IF(Input!D2853&lt;&gt;"",CONCATENATE(Input!D2853,", ",Input!C2853),"")</f>
        <v/>
      </c>
      <c r="C2853" s="154" t="str">
        <f>IF(Input!E2853&lt;&gt;"",Input!E2853,"")</f>
        <v/>
      </c>
      <c r="D2853" s="155" t="str">
        <f>IF(Input!F2853&lt;&gt;"",Input!F2853,"")</f>
        <v/>
      </c>
      <c r="E2853" s="154" t="str">
        <f>IF(Input!I2853&lt;&gt;"",CONCATENATE(Input!I2853,", ",LEFT(Input!H2853,1)),"")</f>
        <v/>
      </c>
      <c r="F2853" s="156"/>
      <c r="G2853" s="157" t="str">
        <f t="shared" si="44"/>
        <v/>
      </c>
      <c r="H2853" s="154" t="str">
        <f>IF(A2853&lt;&gt;"",VLOOKUP(G2853,ScoreRanges!$C$4:$E$8,3),"")</f>
        <v/>
      </c>
      <c r="I2853" s="156"/>
      <c r="J2853" s="129" t="str">
        <f>IF(AND(ConversionTable!$F$2&lt;&gt;"",A2853&lt;&gt;""),VLOOKUP(G2853,ConversionTable!B$2:D$402,3),"")</f>
        <v/>
      </c>
      <c r="K2853" s="66" t="str">
        <f>IF(AND(ConversionTable!$F$2&lt;&gt;"",A2853&lt;&gt;""),VLOOKUP(J2853,ConversionTable!I$4:K$7,3),"")</f>
        <v/>
      </c>
      <c r="M2853" s="66" t="str">
        <f>IF(A2853&lt;&gt;"",(Input!AE2853*ScoringModel!$B$11+Input!AF2853*ScoringModel!$B$21+Input!AG2853*ScoringModel!$B$31)*0.01,"")</f>
        <v/>
      </c>
      <c r="N2853" s="66" t="str">
        <f>IF(A2853&lt;&gt;"",(Input!J2853*ScoringModel!$B$4+Input!K2853*ScoringModel!$B$5+Input!L2853*ScoringModel!$B$6+Input!M2853*ScoringModel!$B$7+Input!N2853*ScoringModel!$B$8+Input!O2853*ScoringModel!$B$9+Input!P2853*ScoringModel!$B$10)*0.01,"")</f>
        <v/>
      </c>
      <c r="O2853" s="66" t="str">
        <f>IF(A2853&lt;&gt;"",(Input!Q2853*ScoringModel!$B$14+Input!R2853*ScoringModel!$B$15+Input!S2853*ScoringModel!$B$16+Input!T2853*ScoringModel!$B$17+Input!U2853*ScoringModel!$B$18+Input!V2853*ScoringModel!$B$19+Input!W2853*ScoringModel!$B$20)*0.01,"")</f>
        <v/>
      </c>
      <c r="P2853" s="66" t="str">
        <f>IF(A2853&lt;&gt;"",(Input!X2853*ScoringModel!$B$24+Input!Y2853*ScoringModel!$B$25+Input!Z2853*ScoringModel!$B$26+Input!AA2853*ScoringModel!$B$27+Input!AB2853*ScoringModel!$B$28+Input!AC2853*ScoringModel!$B$29+Input!AD2853*ScoringModel!$B$30)*0.01,"")</f>
        <v/>
      </c>
    </row>
    <row r="2854" spans="1:16" x14ac:dyDescent="0.25">
      <c r="A2854" s="154" t="str">
        <f>IF(Input!A2854&lt;&gt;"",Input!A2854,"")</f>
        <v/>
      </c>
      <c r="B2854" s="154" t="str">
        <f>IF(Input!D2854&lt;&gt;"",CONCATENATE(Input!D2854,", ",Input!C2854),"")</f>
        <v/>
      </c>
      <c r="C2854" s="154" t="str">
        <f>IF(Input!E2854&lt;&gt;"",Input!E2854,"")</f>
        <v/>
      </c>
      <c r="D2854" s="155" t="str">
        <f>IF(Input!F2854&lt;&gt;"",Input!F2854,"")</f>
        <v/>
      </c>
      <c r="E2854" s="154" t="str">
        <f>IF(Input!I2854&lt;&gt;"",CONCATENATE(Input!I2854,", ",LEFT(Input!H2854,1)),"")</f>
        <v/>
      </c>
      <c r="F2854" s="156"/>
      <c r="G2854" s="157" t="str">
        <f t="shared" si="44"/>
        <v/>
      </c>
      <c r="H2854" s="154" t="str">
        <f>IF(A2854&lt;&gt;"",VLOOKUP(G2854,ScoreRanges!$C$4:$E$8,3),"")</f>
        <v/>
      </c>
      <c r="I2854" s="156"/>
      <c r="J2854" s="129" t="str">
        <f>IF(AND(ConversionTable!$F$2&lt;&gt;"",A2854&lt;&gt;""),VLOOKUP(G2854,ConversionTable!B$2:D$402,3),"")</f>
        <v/>
      </c>
      <c r="K2854" s="66" t="str">
        <f>IF(AND(ConversionTable!$F$2&lt;&gt;"",A2854&lt;&gt;""),VLOOKUP(J2854,ConversionTable!I$4:K$7,3),"")</f>
        <v/>
      </c>
      <c r="M2854" s="66" t="str">
        <f>IF(A2854&lt;&gt;"",(Input!AE2854*ScoringModel!$B$11+Input!AF2854*ScoringModel!$B$21+Input!AG2854*ScoringModel!$B$31)*0.01,"")</f>
        <v/>
      </c>
      <c r="N2854" s="66" t="str">
        <f>IF(A2854&lt;&gt;"",(Input!J2854*ScoringModel!$B$4+Input!K2854*ScoringModel!$B$5+Input!L2854*ScoringModel!$B$6+Input!M2854*ScoringModel!$B$7+Input!N2854*ScoringModel!$B$8+Input!O2854*ScoringModel!$B$9+Input!P2854*ScoringModel!$B$10)*0.01,"")</f>
        <v/>
      </c>
      <c r="O2854" s="66" t="str">
        <f>IF(A2854&lt;&gt;"",(Input!Q2854*ScoringModel!$B$14+Input!R2854*ScoringModel!$B$15+Input!S2854*ScoringModel!$B$16+Input!T2854*ScoringModel!$B$17+Input!U2854*ScoringModel!$B$18+Input!V2854*ScoringModel!$B$19+Input!W2854*ScoringModel!$B$20)*0.01,"")</f>
        <v/>
      </c>
      <c r="P2854" s="66" t="str">
        <f>IF(A2854&lt;&gt;"",(Input!X2854*ScoringModel!$B$24+Input!Y2854*ScoringModel!$B$25+Input!Z2854*ScoringModel!$B$26+Input!AA2854*ScoringModel!$B$27+Input!AB2854*ScoringModel!$B$28+Input!AC2854*ScoringModel!$B$29+Input!AD2854*ScoringModel!$B$30)*0.01,"")</f>
        <v/>
      </c>
    </row>
    <row r="2855" spans="1:16" x14ac:dyDescent="0.25">
      <c r="A2855" s="154" t="str">
        <f>IF(Input!A2855&lt;&gt;"",Input!A2855,"")</f>
        <v/>
      </c>
      <c r="B2855" s="154" t="str">
        <f>IF(Input!D2855&lt;&gt;"",CONCATENATE(Input!D2855,", ",Input!C2855),"")</f>
        <v/>
      </c>
      <c r="C2855" s="154" t="str">
        <f>IF(Input!E2855&lt;&gt;"",Input!E2855,"")</f>
        <v/>
      </c>
      <c r="D2855" s="155" t="str">
        <f>IF(Input!F2855&lt;&gt;"",Input!F2855,"")</f>
        <v/>
      </c>
      <c r="E2855" s="154" t="str">
        <f>IF(Input!I2855&lt;&gt;"",CONCATENATE(Input!I2855,", ",LEFT(Input!H2855,1)),"")</f>
        <v/>
      </c>
      <c r="F2855" s="156"/>
      <c r="G2855" s="157" t="str">
        <f t="shared" si="44"/>
        <v/>
      </c>
      <c r="H2855" s="154" t="str">
        <f>IF(A2855&lt;&gt;"",VLOOKUP(G2855,ScoreRanges!$C$4:$E$8,3),"")</f>
        <v/>
      </c>
      <c r="I2855" s="156"/>
      <c r="J2855" s="129" t="str">
        <f>IF(AND(ConversionTable!$F$2&lt;&gt;"",A2855&lt;&gt;""),VLOOKUP(G2855,ConversionTable!B$2:D$402,3),"")</f>
        <v/>
      </c>
      <c r="K2855" s="66" t="str">
        <f>IF(AND(ConversionTable!$F$2&lt;&gt;"",A2855&lt;&gt;""),VLOOKUP(J2855,ConversionTable!I$4:K$7,3),"")</f>
        <v/>
      </c>
      <c r="M2855" s="66" t="str">
        <f>IF(A2855&lt;&gt;"",(Input!AE2855*ScoringModel!$B$11+Input!AF2855*ScoringModel!$B$21+Input!AG2855*ScoringModel!$B$31)*0.01,"")</f>
        <v/>
      </c>
      <c r="N2855" s="66" t="str">
        <f>IF(A2855&lt;&gt;"",(Input!J2855*ScoringModel!$B$4+Input!K2855*ScoringModel!$B$5+Input!L2855*ScoringModel!$B$6+Input!M2855*ScoringModel!$B$7+Input!N2855*ScoringModel!$B$8+Input!O2855*ScoringModel!$B$9+Input!P2855*ScoringModel!$B$10)*0.01,"")</f>
        <v/>
      </c>
      <c r="O2855" s="66" t="str">
        <f>IF(A2855&lt;&gt;"",(Input!Q2855*ScoringModel!$B$14+Input!R2855*ScoringModel!$B$15+Input!S2855*ScoringModel!$B$16+Input!T2855*ScoringModel!$B$17+Input!U2855*ScoringModel!$B$18+Input!V2855*ScoringModel!$B$19+Input!W2855*ScoringModel!$B$20)*0.01,"")</f>
        <v/>
      </c>
      <c r="P2855" s="66" t="str">
        <f>IF(A2855&lt;&gt;"",(Input!X2855*ScoringModel!$B$24+Input!Y2855*ScoringModel!$B$25+Input!Z2855*ScoringModel!$B$26+Input!AA2855*ScoringModel!$B$27+Input!AB2855*ScoringModel!$B$28+Input!AC2855*ScoringModel!$B$29+Input!AD2855*ScoringModel!$B$30)*0.01,"")</f>
        <v/>
      </c>
    </row>
    <row r="2856" spans="1:16" x14ac:dyDescent="0.25">
      <c r="A2856" s="154" t="str">
        <f>IF(Input!A2856&lt;&gt;"",Input!A2856,"")</f>
        <v/>
      </c>
      <c r="B2856" s="154" t="str">
        <f>IF(Input!D2856&lt;&gt;"",CONCATENATE(Input!D2856,", ",Input!C2856),"")</f>
        <v/>
      </c>
      <c r="C2856" s="154" t="str">
        <f>IF(Input!E2856&lt;&gt;"",Input!E2856,"")</f>
        <v/>
      </c>
      <c r="D2856" s="155" t="str">
        <f>IF(Input!F2856&lt;&gt;"",Input!F2856,"")</f>
        <v/>
      </c>
      <c r="E2856" s="154" t="str">
        <f>IF(Input!I2856&lt;&gt;"",CONCATENATE(Input!I2856,", ",LEFT(Input!H2856,1)),"")</f>
        <v/>
      </c>
      <c r="F2856" s="156"/>
      <c r="G2856" s="157" t="str">
        <f t="shared" si="44"/>
        <v/>
      </c>
      <c r="H2856" s="154" t="str">
        <f>IF(A2856&lt;&gt;"",VLOOKUP(G2856,ScoreRanges!$C$4:$E$8,3),"")</f>
        <v/>
      </c>
      <c r="I2856" s="156"/>
      <c r="J2856" s="129" t="str">
        <f>IF(AND(ConversionTable!$F$2&lt;&gt;"",A2856&lt;&gt;""),VLOOKUP(G2856,ConversionTable!B$2:D$402,3),"")</f>
        <v/>
      </c>
      <c r="K2856" s="66" t="str">
        <f>IF(AND(ConversionTable!$F$2&lt;&gt;"",A2856&lt;&gt;""),VLOOKUP(J2856,ConversionTable!I$4:K$7,3),"")</f>
        <v/>
      </c>
      <c r="M2856" s="66" t="str">
        <f>IF(A2856&lt;&gt;"",(Input!AE2856*ScoringModel!$B$11+Input!AF2856*ScoringModel!$B$21+Input!AG2856*ScoringModel!$B$31)*0.01,"")</f>
        <v/>
      </c>
      <c r="N2856" s="66" t="str">
        <f>IF(A2856&lt;&gt;"",(Input!J2856*ScoringModel!$B$4+Input!K2856*ScoringModel!$B$5+Input!L2856*ScoringModel!$B$6+Input!M2856*ScoringModel!$B$7+Input!N2856*ScoringModel!$B$8+Input!O2856*ScoringModel!$B$9+Input!P2856*ScoringModel!$B$10)*0.01,"")</f>
        <v/>
      </c>
      <c r="O2856" s="66" t="str">
        <f>IF(A2856&lt;&gt;"",(Input!Q2856*ScoringModel!$B$14+Input!R2856*ScoringModel!$B$15+Input!S2856*ScoringModel!$B$16+Input!T2856*ScoringModel!$B$17+Input!U2856*ScoringModel!$B$18+Input!V2856*ScoringModel!$B$19+Input!W2856*ScoringModel!$B$20)*0.01,"")</f>
        <v/>
      </c>
      <c r="P2856" s="66" t="str">
        <f>IF(A2856&lt;&gt;"",(Input!X2856*ScoringModel!$B$24+Input!Y2856*ScoringModel!$B$25+Input!Z2856*ScoringModel!$B$26+Input!AA2856*ScoringModel!$B$27+Input!AB2856*ScoringModel!$B$28+Input!AC2856*ScoringModel!$B$29+Input!AD2856*ScoringModel!$B$30)*0.01,"")</f>
        <v/>
      </c>
    </row>
    <row r="2857" spans="1:16" x14ac:dyDescent="0.25">
      <c r="A2857" s="154" t="str">
        <f>IF(Input!A2857&lt;&gt;"",Input!A2857,"")</f>
        <v/>
      </c>
      <c r="B2857" s="154" t="str">
        <f>IF(Input!D2857&lt;&gt;"",CONCATENATE(Input!D2857,", ",Input!C2857),"")</f>
        <v/>
      </c>
      <c r="C2857" s="154" t="str">
        <f>IF(Input!E2857&lt;&gt;"",Input!E2857,"")</f>
        <v/>
      </c>
      <c r="D2857" s="155" t="str">
        <f>IF(Input!F2857&lt;&gt;"",Input!F2857,"")</f>
        <v/>
      </c>
      <c r="E2857" s="154" t="str">
        <f>IF(Input!I2857&lt;&gt;"",CONCATENATE(Input!I2857,", ",LEFT(Input!H2857,1)),"")</f>
        <v/>
      </c>
      <c r="F2857" s="156"/>
      <c r="G2857" s="157" t="str">
        <f t="shared" si="44"/>
        <v/>
      </c>
      <c r="H2857" s="154" t="str">
        <f>IF(A2857&lt;&gt;"",VLOOKUP(G2857,ScoreRanges!$C$4:$E$8,3),"")</f>
        <v/>
      </c>
      <c r="I2857" s="156"/>
      <c r="J2857" s="129" t="str">
        <f>IF(AND(ConversionTable!$F$2&lt;&gt;"",A2857&lt;&gt;""),VLOOKUP(G2857,ConversionTable!B$2:D$402,3),"")</f>
        <v/>
      </c>
      <c r="K2857" s="66" t="str">
        <f>IF(AND(ConversionTable!$F$2&lt;&gt;"",A2857&lt;&gt;""),VLOOKUP(J2857,ConversionTable!I$4:K$7,3),"")</f>
        <v/>
      </c>
      <c r="M2857" s="66" t="str">
        <f>IF(A2857&lt;&gt;"",(Input!AE2857*ScoringModel!$B$11+Input!AF2857*ScoringModel!$B$21+Input!AG2857*ScoringModel!$B$31)*0.01,"")</f>
        <v/>
      </c>
      <c r="N2857" s="66" t="str">
        <f>IF(A2857&lt;&gt;"",(Input!J2857*ScoringModel!$B$4+Input!K2857*ScoringModel!$B$5+Input!L2857*ScoringModel!$B$6+Input!M2857*ScoringModel!$B$7+Input!N2857*ScoringModel!$B$8+Input!O2857*ScoringModel!$B$9+Input!P2857*ScoringModel!$B$10)*0.01,"")</f>
        <v/>
      </c>
      <c r="O2857" s="66" t="str">
        <f>IF(A2857&lt;&gt;"",(Input!Q2857*ScoringModel!$B$14+Input!R2857*ScoringModel!$B$15+Input!S2857*ScoringModel!$B$16+Input!T2857*ScoringModel!$B$17+Input!U2857*ScoringModel!$B$18+Input!V2857*ScoringModel!$B$19+Input!W2857*ScoringModel!$B$20)*0.01,"")</f>
        <v/>
      </c>
      <c r="P2857" s="66" t="str">
        <f>IF(A2857&lt;&gt;"",(Input!X2857*ScoringModel!$B$24+Input!Y2857*ScoringModel!$B$25+Input!Z2857*ScoringModel!$B$26+Input!AA2857*ScoringModel!$B$27+Input!AB2857*ScoringModel!$B$28+Input!AC2857*ScoringModel!$B$29+Input!AD2857*ScoringModel!$B$30)*0.01,"")</f>
        <v/>
      </c>
    </row>
    <row r="2858" spans="1:16" x14ac:dyDescent="0.25">
      <c r="A2858" s="154" t="str">
        <f>IF(Input!A2858&lt;&gt;"",Input!A2858,"")</f>
        <v/>
      </c>
      <c r="B2858" s="154" t="str">
        <f>IF(Input!D2858&lt;&gt;"",CONCATENATE(Input!D2858,", ",Input!C2858),"")</f>
        <v/>
      </c>
      <c r="C2858" s="154" t="str">
        <f>IF(Input!E2858&lt;&gt;"",Input!E2858,"")</f>
        <v/>
      </c>
      <c r="D2858" s="155" t="str">
        <f>IF(Input!F2858&lt;&gt;"",Input!F2858,"")</f>
        <v/>
      </c>
      <c r="E2858" s="154" t="str">
        <f>IF(Input!I2858&lt;&gt;"",CONCATENATE(Input!I2858,", ",LEFT(Input!H2858,1)),"")</f>
        <v/>
      </c>
      <c r="F2858" s="156"/>
      <c r="G2858" s="157" t="str">
        <f t="shared" si="44"/>
        <v/>
      </c>
      <c r="H2858" s="154" t="str">
        <f>IF(A2858&lt;&gt;"",VLOOKUP(G2858,ScoreRanges!$C$4:$E$8,3),"")</f>
        <v/>
      </c>
      <c r="I2858" s="156"/>
      <c r="J2858" s="129" t="str">
        <f>IF(AND(ConversionTable!$F$2&lt;&gt;"",A2858&lt;&gt;""),VLOOKUP(G2858,ConversionTable!B$2:D$402,3),"")</f>
        <v/>
      </c>
      <c r="K2858" s="66" t="str">
        <f>IF(AND(ConversionTable!$F$2&lt;&gt;"",A2858&lt;&gt;""),VLOOKUP(J2858,ConversionTable!I$4:K$7,3),"")</f>
        <v/>
      </c>
      <c r="M2858" s="66" t="str">
        <f>IF(A2858&lt;&gt;"",(Input!AE2858*ScoringModel!$B$11+Input!AF2858*ScoringModel!$B$21+Input!AG2858*ScoringModel!$B$31)*0.01,"")</f>
        <v/>
      </c>
      <c r="N2858" s="66" t="str">
        <f>IF(A2858&lt;&gt;"",(Input!J2858*ScoringModel!$B$4+Input!K2858*ScoringModel!$B$5+Input!L2858*ScoringModel!$B$6+Input!M2858*ScoringModel!$B$7+Input!N2858*ScoringModel!$B$8+Input!O2858*ScoringModel!$B$9+Input!P2858*ScoringModel!$B$10)*0.01,"")</f>
        <v/>
      </c>
      <c r="O2858" s="66" t="str">
        <f>IF(A2858&lt;&gt;"",(Input!Q2858*ScoringModel!$B$14+Input!R2858*ScoringModel!$B$15+Input!S2858*ScoringModel!$B$16+Input!T2858*ScoringModel!$B$17+Input!U2858*ScoringModel!$B$18+Input!V2858*ScoringModel!$B$19+Input!W2858*ScoringModel!$B$20)*0.01,"")</f>
        <v/>
      </c>
      <c r="P2858" s="66" t="str">
        <f>IF(A2858&lt;&gt;"",(Input!X2858*ScoringModel!$B$24+Input!Y2858*ScoringModel!$B$25+Input!Z2858*ScoringModel!$B$26+Input!AA2858*ScoringModel!$B$27+Input!AB2858*ScoringModel!$B$28+Input!AC2858*ScoringModel!$B$29+Input!AD2858*ScoringModel!$B$30)*0.01,"")</f>
        <v/>
      </c>
    </row>
    <row r="2859" spans="1:16" x14ac:dyDescent="0.25">
      <c r="A2859" s="154" t="str">
        <f>IF(Input!A2859&lt;&gt;"",Input!A2859,"")</f>
        <v/>
      </c>
      <c r="B2859" s="154" t="str">
        <f>IF(Input!D2859&lt;&gt;"",CONCATENATE(Input!D2859,", ",Input!C2859),"")</f>
        <v/>
      </c>
      <c r="C2859" s="154" t="str">
        <f>IF(Input!E2859&lt;&gt;"",Input!E2859,"")</f>
        <v/>
      </c>
      <c r="D2859" s="155" t="str">
        <f>IF(Input!F2859&lt;&gt;"",Input!F2859,"")</f>
        <v/>
      </c>
      <c r="E2859" s="154" t="str">
        <f>IF(Input!I2859&lt;&gt;"",CONCATENATE(Input!I2859,", ",LEFT(Input!H2859,1)),"")</f>
        <v/>
      </c>
      <c r="F2859" s="156"/>
      <c r="G2859" s="157" t="str">
        <f t="shared" si="44"/>
        <v/>
      </c>
      <c r="H2859" s="154" t="str">
        <f>IF(A2859&lt;&gt;"",VLOOKUP(G2859,ScoreRanges!$C$4:$E$8,3),"")</f>
        <v/>
      </c>
      <c r="I2859" s="156"/>
      <c r="J2859" s="129" t="str">
        <f>IF(AND(ConversionTable!$F$2&lt;&gt;"",A2859&lt;&gt;""),VLOOKUP(G2859,ConversionTable!B$2:D$402,3),"")</f>
        <v/>
      </c>
      <c r="K2859" s="66" t="str">
        <f>IF(AND(ConversionTable!$F$2&lt;&gt;"",A2859&lt;&gt;""),VLOOKUP(J2859,ConversionTable!I$4:K$7,3),"")</f>
        <v/>
      </c>
      <c r="M2859" s="66" t="str">
        <f>IF(A2859&lt;&gt;"",(Input!AE2859*ScoringModel!$B$11+Input!AF2859*ScoringModel!$B$21+Input!AG2859*ScoringModel!$B$31)*0.01,"")</f>
        <v/>
      </c>
      <c r="N2859" s="66" t="str">
        <f>IF(A2859&lt;&gt;"",(Input!J2859*ScoringModel!$B$4+Input!K2859*ScoringModel!$B$5+Input!L2859*ScoringModel!$B$6+Input!M2859*ScoringModel!$B$7+Input!N2859*ScoringModel!$B$8+Input!O2859*ScoringModel!$B$9+Input!P2859*ScoringModel!$B$10)*0.01,"")</f>
        <v/>
      </c>
      <c r="O2859" s="66" t="str">
        <f>IF(A2859&lt;&gt;"",(Input!Q2859*ScoringModel!$B$14+Input!R2859*ScoringModel!$B$15+Input!S2859*ScoringModel!$B$16+Input!T2859*ScoringModel!$B$17+Input!U2859*ScoringModel!$B$18+Input!V2859*ScoringModel!$B$19+Input!W2859*ScoringModel!$B$20)*0.01,"")</f>
        <v/>
      </c>
      <c r="P2859" s="66" t="str">
        <f>IF(A2859&lt;&gt;"",(Input!X2859*ScoringModel!$B$24+Input!Y2859*ScoringModel!$B$25+Input!Z2859*ScoringModel!$B$26+Input!AA2859*ScoringModel!$B$27+Input!AB2859*ScoringModel!$B$28+Input!AC2859*ScoringModel!$B$29+Input!AD2859*ScoringModel!$B$30)*0.01,"")</f>
        <v/>
      </c>
    </row>
    <row r="2860" spans="1:16" x14ac:dyDescent="0.25">
      <c r="A2860" s="154" t="str">
        <f>IF(Input!A2860&lt;&gt;"",Input!A2860,"")</f>
        <v/>
      </c>
      <c r="B2860" s="154" t="str">
        <f>IF(Input!D2860&lt;&gt;"",CONCATENATE(Input!D2860,", ",Input!C2860),"")</f>
        <v/>
      </c>
      <c r="C2860" s="154" t="str">
        <f>IF(Input!E2860&lt;&gt;"",Input!E2860,"")</f>
        <v/>
      </c>
      <c r="D2860" s="155" t="str">
        <f>IF(Input!F2860&lt;&gt;"",Input!F2860,"")</f>
        <v/>
      </c>
      <c r="E2860" s="154" t="str">
        <f>IF(Input!I2860&lt;&gt;"",CONCATENATE(Input!I2860,", ",LEFT(Input!H2860,1)),"")</f>
        <v/>
      </c>
      <c r="F2860" s="156"/>
      <c r="G2860" s="157" t="str">
        <f t="shared" si="44"/>
        <v/>
      </c>
      <c r="H2860" s="154" t="str">
        <f>IF(A2860&lt;&gt;"",VLOOKUP(G2860,ScoreRanges!$C$4:$E$8,3),"")</f>
        <v/>
      </c>
      <c r="I2860" s="156"/>
      <c r="J2860" s="129" t="str">
        <f>IF(AND(ConversionTable!$F$2&lt;&gt;"",A2860&lt;&gt;""),VLOOKUP(G2860,ConversionTable!B$2:D$402,3),"")</f>
        <v/>
      </c>
      <c r="K2860" s="66" t="str">
        <f>IF(AND(ConversionTable!$F$2&lt;&gt;"",A2860&lt;&gt;""),VLOOKUP(J2860,ConversionTable!I$4:K$7,3),"")</f>
        <v/>
      </c>
      <c r="M2860" s="66" t="str">
        <f>IF(A2860&lt;&gt;"",(Input!AE2860*ScoringModel!$B$11+Input!AF2860*ScoringModel!$B$21+Input!AG2860*ScoringModel!$B$31)*0.01,"")</f>
        <v/>
      </c>
      <c r="N2860" s="66" t="str">
        <f>IF(A2860&lt;&gt;"",(Input!J2860*ScoringModel!$B$4+Input!K2860*ScoringModel!$B$5+Input!L2860*ScoringModel!$B$6+Input!M2860*ScoringModel!$B$7+Input!N2860*ScoringModel!$B$8+Input!O2860*ScoringModel!$B$9+Input!P2860*ScoringModel!$B$10)*0.01,"")</f>
        <v/>
      </c>
      <c r="O2860" s="66" t="str">
        <f>IF(A2860&lt;&gt;"",(Input!Q2860*ScoringModel!$B$14+Input!R2860*ScoringModel!$B$15+Input!S2860*ScoringModel!$B$16+Input!T2860*ScoringModel!$B$17+Input!U2860*ScoringModel!$B$18+Input!V2860*ScoringModel!$B$19+Input!W2860*ScoringModel!$B$20)*0.01,"")</f>
        <v/>
      </c>
      <c r="P2860" s="66" t="str">
        <f>IF(A2860&lt;&gt;"",(Input!X2860*ScoringModel!$B$24+Input!Y2860*ScoringModel!$B$25+Input!Z2860*ScoringModel!$B$26+Input!AA2860*ScoringModel!$B$27+Input!AB2860*ScoringModel!$B$28+Input!AC2860*ScoringModel!$B$29+Input!AD2860*ScoringModel!$B$30)*0.01,"")</f>
        <v/>
      </c>
    </row>
    <row r="2861" spans="1:16" x14ac:dyDescent="0.25">
      <c r="A2861" s="154" t="str">
        <f>IF(Input!A2861&lt;&gt;"",Input!A2861,"")</f>
        <v/>
      </c>
      <c r="B2861" s="154" t="str">
        <f>IF(Input!D2861&lt;&gt;"",CONCATENATE(Input!D2861,", ",Input!C2861),"")</f>
        <v/>
      </c>
      <c r="C2861" s="154" t="str">
        <f>IF(Input!E2861&lt;&gt;"",Input!E2861,"")</f>
        <v/>
      </c>
      <c r="D2861" s="155" t="str">
        <f>IF(Input!F2861&lt;&gt;"",Input!F2861,"")</f>
        <v/>
      </c>
      <c r="E2861" s="154" t="str">
        <f>IF(Input!I2861&lt;&gt;"",CONCATENATE(Input!I2861,", ",LEFT(Input!H2861,1)),"")</f>
        <v/>
      </c>
      <c r="F2861" s="156"/>
      <c r="G2861" s="157" t="str">
        <f t="shared" si="44"/>
        <v/>
      </c>
      <c r="H2861" s="154" t="str">
        <f>IF(A2861&lt;&gt;"",VLOOKUP(G2861,ScoreRanges!$C$4:$E$8,3),"")</f>
        <v/>
      </c>
      <c r="I2861" s="156"/>
      <c r="J2861" s="129" t="str">
        <f>IF(AND(ConversionTable!$F$2&lt;&gt;"",A2861&lt;&gt;""),VLOOKUP(G2861,ConversionTable!B$2:D$402,3),"")</f>
        <v/>
      </c>
      <c r="K2861" s="66" t="str">
        <f>IF(AND(ConversionTable!$F$2&lt;&gt;"",A2861&lt;&gt;""),VLOOKUP(J2861,ConversionTable!I$4:K$7,3),"")</f>
        <v/>
      </c>
      <c r="M2861" s="66" t="str">
        <f>IF(A2861&lt;&gt;"",(Input!AE2861*ScoringModel!$B$11+Input!AF2861*ScoringModel!$B$21+Input!AG2861*ScoringModel!$B$31)*0.01,"")</f>
        <v/>
      </c>
      <c r="N2861" s="66" t="str">
        <f>IF(A2861&lt;&gt;"",(Input!J2861*ScoringModel!$B$4+Input!K2861*ScoringModel!$B$5+Input!L2861*ScoringModel!$B$6+Input!M2861*ScoringModel!$B$7+Input!N2861*ScoringModel!$B$8+Input!O2861*ScoringModel!$B$9+Input!P2861*ScoringModel!$B$10)*0.01,"")</f>
        <v/>
      </c>
      <c r="O2861" s="66" t="str">
        <f>IF(A2861&lt;&gt;"",(Input!Q2861*ScoringModel!$B$14+Input!R2861*ScoringModel!$B$15+Input!S2861*ScoringModel!$B$16+Input!T2861*ScoringModel!$B$17+Input!U2861*ScoringModel!$B$18+Input!V2861*ScoringModel!$B$19+Input!W2861*ScoringModel!$B$20)*0.01,"")</f>
        <v/>
      </c>
      <c r="P2861" s="66" t="str">
        <f>IF(A2861&lt;&gt;"",(Input!X2861*ScoringModel!$B$24+Input!Y2861*ScoringModel!$B$25+Input!Z2861*ScoringModel!$B$26+Input!AA2861*ScoringModel!$B$27+Input!AB2861*ScoringModel!$B$28+Input!AC2861*ScoringModel!$B$29+Input!AD2861*ScoringModel!$B$30)*0.01,"")</f>
        <v/>
      </c>
    </row>
    <row r="2862" spans="1:16" x14ac:dyDescent="0.25">
      <c r="A2862" s="154" t="str">
        <f>IF(Input!A2862&lt;&gt;"",Input!A2862,"")</f>
        <v/>
      </c>
      <c r="B2862" s="154" t="str">
        <f>IF(Input!D2862&lt;&gt;"",CONCATENATE(Input!D2862,", ",Input!C2862),"")</f>
        <v/>
      </c>
      <c r="C2862" s="154" t="str">
        <f>IF(Input!E2862&lt;&gt;"",Input!E2862,"")</f>
        <v/>
      </c>
      <c r="D2862" s="155" t="str">
        <f>IF(Input!F2862&lt;&gt;"",Input!F2862,"")</f>
        <v/>
      </c>
      <c r="E2862" s="154" t="str">
        <f>IF(Input!I2862&lt;&gt;"",CONCATENATE(Input!I2862,", ",LEFT(Input!H2862,1)),"")</f>
        <v/>
      </c>
      <c r="F2862" s="156"/>
      <c r="G2862" s="157" t="str">
        <f t="shared" si="44"/>
        <v/>
      </c>
      <c r="H2862" s="154" t="str">
        <f>IF(A2862&lt;&gt;"",VLOOKUP(G2862,ScoreRanges!$C$4:$E$8,3),"")</f>
        <v/>
      </c>
      <c r="I2862" s="156"/>
      <c r="J2862" s="129" t="str">
        <f>IF(AND(ConversionTable!$F$2&lt;&gt;"",A2862&lt;&gt;""),VLOOKUP(G2862,ConversionTable!B$2:D$402,3),"")</f>
        <v/>
      </c>
      <c r="K2862" s="66" t="str">
        <f>IF(AND(ConversionTable!$F$2&lt;&gt;"",A2862&lt;&gt;""),VLOOKUP(J2862,ConversionTable!I$4:K$7,3),"")</f>
        <v/>
      </c>
      <c r="M2862" s="66" t="str">
        <f>IF(A2862&lt;&gt;"",(Input!AE2862*ScoringModel!$B$11+Input!AF2862*ScoringModel!$B$21+Input!AG2862*ScoringModel!$B$31)*0.01,"")</f>
        <v/>
      </c>
      <c r="N2862" s="66" t="str">
        <f>IF(A2862&lt;&gt;"",(Input!J2862*ScoringModel!$B$4+Input!K2862*ScoringModel!$B$5+Input!L2862*ScoringModel!$B$6+Input!M2862*ScoringModel!$B$7+Input!N2862*ScoringModel!$B$8+Input!O2862*ScoringModel!$B$9+Input!P2862*ScoringModel!$B$10)*0.01,"")</f>
        <v/>
      </c>
      <c r="O2862" s="66" t="str">
        <f>IF(A2862&lt;&gt;"",(Input!Q2862*ScoringModel!$B$14+Input!R2862*ScoringModel!$B$15+Input!S2862*ScoringModel!$B$16+Input!T2862*ScoringModel!$B$17+Input!U2862*ScoringModel!$B$18+Input!V2862*ScoringModel!$B$19+Input!W2862*ScoringModel!$B$20)*0.01,"")</f>
        <v/>
      </c>
      <c r="P2862" s="66" t="str">
        <f>IF(A2862&lt;&gt;"",(Input!X2862*ScoringModel!$B$24+Input!Y2862*ScoringModel!$B$25+Input!Z2862*ScoringModel!$B$26+Input!AA2862*ScoringModel!$B$27+Input!AB2862*ScoringModel!$B$28+Input!AC2862*ScoringModel!$B$29+Input!AD2862*ScoringModel!$B$30)*0.01,"")</f>
        <v/>
      </c>
    </row>
    <row r="2863" spans="1:16" x14ac:dyDescent="0.25">
      <c r="A2863" s="154" t="str">
        <f>IF(Input!A2863&lt;&gt;"",Input!A2863,"")</f>
        <v/>
      </c>
      <c r="B2863" s="154" t="str">
        <f>IF(Input!D2863&lt;&gt;"",CONCATENATE(Input!D2863,", ",Input!C2863),"")</f>
        <v/>
      </c>
      <c r="C2863" s="154" t="str">
        <f>IF(Input!E2863&lt;&gt;"",Input!E2863,"")</f>
        <v/>
      </c>
      <c r="D2863" s="155" t="str">
        <f>IF(Input!F2863&lt;&gt;"",Input!F2863,"")</f>
        <v/>
      </c>
      <c r="E2863" s="154" t="str">
        <f>IF(Input!I2863&lt;&gt;"",CONCATENATE(Input!I2863,", ",LEFT(Input!H2863,1)),"")</f>
        <v/>
      </c>
      <c r="F2863" s="156"/>
      <c r="G2863" s="157" t="str">
        <f t="shared" si="44"/>
        <v/>
      </c>
      <c r="H2863" s="154" t="str">
        <f>IF(A2863&lt;&gt;"",VLOOKUP(G2863,ScoreRanges!$C$4:$E$8,3),"")</f>
        <v/>
      </c>
      <c r="I2863" s="156"/>
      <c r="J2863" s="129" t="str">
        <f>IF(AND(ConversionTable!$F$2&lt;&gt;"",A2863&lt;&gt;""),VLOOKUP(G2863,ConversionTable!B$2:D$402,3),"")</f>
        <v/>
      </c>
      <c r="K2863" s="66" t="str">
        <f>IF(AND(ConversionTable!$F$2&lt;&gt;"",A2863&lt;&gt;""),VLOOKUP(J2863,ConversionTable!I$4:K$7,3),"")</f>
        <v/>
      </c>
      <c r="M2863" s="66" t="str">
        <f>IF(A2863&lt;&gt;"",(Input!AE2863*ScoringModel!$B$11+Input!AF2863*ScoringModel!$B$21+Input!AG2863*ScoringModel!$B$31)*0.01,"")</f>
        <v/>
      </c>
      <c r="N2863" s="66" t="str">
        <f>IF(A2863&lt;&gt;"",(Input!J2863*ScoringModel!$B$4+Input!K2863*ScoringModel!$B$5+Input!L2863*ScoringModel!$B$6+Input!M2863*ScoringModel!$B$7+Input!N2863*ScoringModel!$B$8+Input!O2863*ScoringModel!$B$9+Input!P2863*ScoringModel!$B$10)*0.01,"")</f>
        <v/>
      </c>
      <c r="O2863" s="66" t="str">
        <f>IF(A2863&lt;&gt;"",(Input!Q2863*ScoringModel!$B$14+Input!R2863*ScoringModel!$B$15+Input!S2863*ScoringModel!$B$16+Input!T2863*ScoringModel!$B$17+Input!U2863*ScoringModel!$B$18+Input!V2863*ScoringModel!$B$19+Input!W2863*ScoringModel!$B$20)*0.01,"")</f>
        <v/>
      </c>
      <c r="P2863" s="66" t="str">
        <f>IF(A2863&lt;&gt;"",(Input!X2863*ScoringModel!$B$24+Input!Y2863*ScoringModel!$B$25+Input!Z2863*ScoringModel!$B$26+Input!AA2863*ScoringModel!$B$27+Input!AB2863*ScoringModel!$B$28+Input!AC2863*ScoringModel!$B$29+Input!AD2863*ScoringModel!$B$30)*0.01,"")</f>
        <v/>
      </c>
    </row>
    <row r="2864" spans="1:16" x14ac:dyDescent="0.25">
      <c r="A2864" s="154" t="str">
        <f>IF(Input!A2864&lt;&gt;"",Input!A2864,"")</f>
        <v/>
      </c>
      <c r="B2864" s="154" t="str">
        <f>IF(Input!D2864&lt;&gt;"",CONCATENATE(Input!D2864,", ",Input!C2864),"")</f>
        <v/>
      </c>
      <c r="C2864" s="154" t="str">
        <f>IF(Input!E2864&lt;&gt;"",Input!E2864,"")</f>
        <v/>
      </c>
      <c r="D2864" s="155" t="str">
        <f>IF(Input!F2864&lt;&gt;"",Input!F2864,"")</f>
        <v/>
      </c>
      <c r="E2864" s="154" t="str">
        <f>IF(Input!I2864&lt;&gt;"",CONCATENATE(Input!I2864,", ",LEFT(Input!H2864,1)),"")</f>
        <v/>
      </c>
      <c r="F2864" s="156"/>
      <c r="G2864" s="157" t="str">
        <f t="shared" si="44"/>
        <v/>
      </c>
      <c r="H2864" s="154" t="str">
        <f>IF(A2864&lt;&gt;"",VLOOKUP(G2864,ScoreRanges!$C$4:$E$8,3),"")</f>
        <v/>
      </c>
      <c r="I2864" s="156"/>
      <c r="J2864" s="129" t="str">
        <f>IF(AND(ConversionTable!$F$2&lt;&gt;"",A2864&lt;&gt;""),VLOOKUP(G2864,ConversionTable!B$2:D$402,3),"")</f>
        <v/>
      </c>
      <c r="K2864" s="66" t="str">
        <f>IF(AND(ConversionTable!$F$2&lt;&gt;"",A2864&lt;&gt;""),VLOOKUP(J2864,ConversionTable!I$4:K$7,3),"")</f>
        <v/>
      </c>
      <c r="M2864" s="66" t="str">
        <f>IF(A2864&lt;&gt;"",(Input!AE2864*ScoringModel!$B$11+Input!AF2864*ScoringModel!$B$21+Input!AG2864*ScoringModel!$B$31)*0.01,"")</f>
        <v/>
      </c>
      <c r="N2864" s="66" t="str">
        <f>IF(A2864&lt;&gt;"",(Input!J2864*ScoringModel!$B$4+Input!K2864*ScoringModel!$B$5+Input!L2864*ScoringModel!$B$6+Input!M2864*ScoringModel!$B$7+Input!N2864*ScoringModel!$B$8+Input!O2864*ScoringModel!$B$9+Input!P2864*ScoringModel!$B$10)*0.01,"")</f>
        <v/>
      </c>
      <c r="O2864" s="66" t="str">
        <f>IF(A2864&lt;&gt;"",(Input!Q2864*ScoringModel!$B$14+Input!R2864*ScoringModel!$B$15+Input!S2864*ScoringModel!$B$16+Input!T2864*ScoringModel!$B$17+Input!U2864*ScoringModel!$B$18+Input!V2864*ScoringModel!$B$19+Input!W2864*ScoringModel!$B$20)*0.01,"")</f>
        <v/>
      </c>
      <c r="P2864" s="66" t="str">
        <f>IF(A2864&lt;&gt;"",(Input!X2864*ScoringModel!$B$24+Input!Y2864*ScoringModel!$B$25+Input!Z2864*ScoringModel!$B$26+Input!AA2864*ScoringModel!$B$27+Input!AB2864*ScoringModel!$B$28+Input!AC2864*ScoringModel!$B$29+Input!AD2864*ScoringModel!$B$30)*0.01,"")</f>
        <v/>
      </c>
    </row>
    <row r="2865" spans="1:16" x14ac:dyDescent="0.25">
      <c r="A2865" s="154" t="str">
        <f>IF(Input!A2865&lt;&gt;"",Input!A2865,"")</f>
        <v/>
      </c>
      <c r="B2865" s="154" t="str">
        <f>IF(Input!D2865&lt;&gt;"",CONCATENATE(Input!D2865,", ",Input!C2865),"")</f>
        <v/>
      </c>
      <c r="C2865" s="154" t="str">
        <f>IF(Input!E2865&lt;&gt;"",Input!E2865,"")</f>
        <v/>
      </c>
      <c r="D2865" s="155" t="str">
        <f>IF(Input!F2865&lt;&gt;"",Input!F2865,"")</f>
        <v/>
      </c>
      <c r="E2865" s="154" t="str">
        <f>IF(Input!I2865&lt;&gt;"",CONCATENATE(Input!I2865,", ",LEFT(Input!H2865,1)),"")</f>
        <v/>
      </c>
      <c r="F2865" s="156"/>
      <c r="G2865" s="157" t="str">
        <f t="shared" si="44"/>
        <v/>
      </c>
      <c r="H2865" s="154" t="str">
        <f>IF(A2865&lt;&gt;"",VLOOKUP(G2865,ScoreRanges!$C$4:$E$8,3),"")</f>
        <v/>
      </c>
      <c r="I2865" s="156"/>
      <c r="J2865" s="129" t="str">
        <f>IF(AND(ConversionTable!$F$2&lt;&gt;"",A2865&lt;&gt;""),VLOOKUP(G2865,ConversionTable!B$2:D$402,3),"")</f>
        <v/>
      </c>
      <c r="K2865" s="66" t="str">
        <f>IF(AND(ConversionTable!$F$2&lt;&gt;"",A2865&lt;&gt;""),VLOOKUP(J2865,ConversionTable!I$4:K$7,3),"")</f>
        <v/>
      </c>
      <c r="M2865" s="66" t="str">
        <f>IF(A2865&lt;&gt;"",(Input!AE2865*ScoringModel!$B$11+Input!AF2865*ScoringModel!$B$21+Input!AG2865*ScoringModel!$B$31)*0.01,"")</f>
        <v/>
      </c>
      <c r="N2865" s="66" t="str">
        <f>IF(A2865&lt;&gt;"",(Input!J2865*ScoringModel!$B$4+Input!K2865*ScoringModel!$B$5+Input!L2865*ScoringModel!$B$6+Input!M2865*ScoringModel!$B$7+Input!N2865*ScoringModel!$B$8+Input!O2865*ScoringModel!$B$9+Input!P2865*ScoringModel!$B$10)*0.01,"")</f>
        <v/>
      </c>
      <c r="O2865" s="66" t="str">
        <f>IF(A2865&lt;&gt;"",(Input!Q2865*ScoringModel!$B$14+Input!R2865*ScoringModel!$B$15+Input!S2865*ScoringModel!$B$16+Input!T2865*ScoringModel!$B$17+Input!U2865*ScoringModel!$B$18+Input!V2865*ScoringModel!$B$19+Input!W2865*ScoringModel!$B$20)*0.01,"")</f>
        <v/>
      </c>
      <c r="P2865" s="66" t="str">
        <f>IF(A2865&lt;&gt;"",(Input!X2865*ScoringModel!$B$24+Input!Y2865*ScoringModel!$B$25+Input!Z2865*ScoringModel!$B$26+Input!AA2865*ScoringModel!$B$27+Input!AB2865*ScoringModel!$B$28+Input!AC2865*ScoringModel!$B$29+Input!AD2865*ScoringModel!$B$30)*0.01,"")</f>
        <v/>
      </c>
    </row>
    <row r="2866" spans="1:16" x14ac:dyDescent="0.25">
      <c r="A2866" s="154" t="str">
        <f>IF(Input!A2866&lt;&gt;"",Input!A2866,"")</f>
        <v/>
      </c>
      <c r="B2866" s="154" t="str">
        <f>IF(Input!D2866&lt;&gt;"",CONCATENATE(Input!D2866,", ",Input!C2866),"")</f>
        <v/>
      </c>
      <c r="C2866" s="154" t="str">
        <f>IF(Input!E2866&lt;&gt;"",Input!E2866,"")</f>
        <v/>
      </c>
      <c r="D2866" s="155" t="str">
        <f>IF(Input!F2866&lt;&gt;"",Input!F2866,"")</f>
        <v/>
      </c>
      <c r="E2866" s="154" t="str">
        <f>IF(Input!I2866&lt;&gt;"",CONCATENATE(Input!I2866,", ",LEFT(Input!H2866,1)),"")</f>
        <v/>
      </c>
      <c r="F2866" s="156"/>
      <c r="G2866" s="157" t="str">
        <f t="shared" si="44"/>
        <v/>
      </c>
      <c r="H2866" s="154" t="str">
        <f>IF(A2866&lt;&gt;"",VLOOKUP(G2866,ScoreRanges!$C$4:$E$8,3),"")</f>
        <v/>
      </c>
      <c r="I2866" s="156"/>
      <c r="J2866" s="129" t="str">
        <f>IF(AND(ConversionTable!$F$2&lt;&gt;"",A2866&lt;&gt;""),VLOOKUP(G2866,ConversionTable!B$2:D$402,3),"")</f>
        <v/>
      </c>
      <c r="K2866" s="66" t="str">
        <f>IF(AND(ConversionTable!$F$2&lt;&gt;"",A2866&lt;&gt;""),VLOOKUP(J2866,ConversionTable!I$4:K$7,3),"")</f>
        <v/>
      </c>
      <c r="M2866" s="66" t="str">
        <f>IF(A2866&lt;&gt;"",(Input!AE2866*ScoringModel!$B$11+Input!AF2866*ScoringModel!$B$21+Input!AG2866*ScoringModel!$B$31)*0.01,"")</f>
        <v/>
      </c>
      <c r="N2866" s="66" t="str">
        <f>IF(A2866&lt;&gt;"",(Input!J2866*ScoringModel!$B$4+Input!K2866*ScoringModel!$B$5+Input!L2866*ScoringModel!$B$6+Input!M2866*ScoringModel!$B$7+Input!N2866*ScoringModel!$B$8+Input!O2866*ScoringModel!$B$9+Input!P2866*ScoringModel!$B$10)*0.01,"")</f>
        <v/>
      </c>
      <c r="O2866" s="66" t="str">
        <f>IF(A2866&lt;&gt;"",(Input!Q2866*ScoringModel!$B$14+Input!R2866*ScoringModel!$B$15+Input!S2866*ScoringModel!$B$16+Input!T2866*ScoringModel!$B$17+Input!U2866*ScoringModel!$B$18+Input!V2866*ScoringModel!$B$19+Input!W2866*ScoringModel!$B$20)*0.01,"")</f>
        <v/>
      </c>
      <c r="P2866" s="66" t="str">
        <f>IF(A2866&lt;&gt;"",(Input!X2866*ScoringModel!$B$24+Input!Y2866*ScoringModel!$B$25+Input!Z2866*ScoringModel!$B$26+Input!AA2866*ScoringModel!$B$27+Input!AB2866*ScoringModel!$B$28+Input!AC2866*ScoringModel!$B$29+Input!AD2866*ScoringModel!$B$30)*0.01,"")</f>
        <v/>
      </c>
    </row>
    <row r="2867" spans="1:16" x14ac:dyDescent="0.25">
      <c r="A2867" s="154" t="str">
        <f>IF(Input!A2867&lt;&gt;"",Input!A2867,"")</f>
        <v/>
      </c>
      <c r="B2867" s="154" t="str">
        <f>IF(Input!D2867&lt;&gt;"",CONCATENATE(Input!D2867,", ",Input!C2867),"")</f>
        <v/>
      </c>
      <c r="C2867" s="154" t="str">
        <f>IF(Input!E2867&lt;&gt;"",Input!E2867,"")</f>
        <v/>
      </c>
      <c r="D2867" s="155" t="str">
        <f>IF(Input!F2867&lt;&gt;"",Input!F2867,"")</f>
        <v/>
      </c>
      <c r="E2867" s="154" t="str">
        <f>IF(Input!I2867&lt;&gt;"",CONCATENATE(Input!I2867,", ",LEFT(Input!H2867,1)),"")</f>
        <v/>
      </c>
      <c r="F2867" s="156"/>
      <c r="G2867" s="157" t="str">
        <f t="shared" si="44"/>
        <v/>
      </c>
      <c r="H2867" s="154" t="str">
        <f>IF(A2867&lt;&gt;"",VLOOKUP(G2867,ScoreRanges!$C$4:$E$8,3),"")</f>
        <v/>
      </c>
      <c r="I2867" s="156"/>
      <c r="J2867" s="129" t="str">
        <f>IF(AND(ConversionTable!$F$2&lt;&gt;"",A2867&lt;&gt;""),VLOOKUP(G2867,ConversionTable!B$2:D$402,3),"")</f>
        <v/>
      </c>
      <c r="K2867" s="66" t="str">
        <f>IF(AND(ConversionTable!$F$2&lt;&gt;"",A2867&lt;&gt;""),VLOOKUP(J2867,ConversionTable!I$4:K$7,3),"")</f>
        <v/>
      </c>
      <c r="M2867" s="66" t="str">
        <f>IF(A2867&lt;&gt;"",(Input!AE2867*ScoringModel!$B$11+Input!AF2867*ScoringModel!$B$21+Input!AG2867*ScoringModel!$B$31)*0.01,"")</f>
        <v/>
      </c>
      <c r="N2867" s="66" t="str">
        <f>IF(A2867&lt;&gt;"",(Input!J2867*ScoringModel!$B$4+Input!K2867*ScoringModel!$B$5+Input!L2867*ScoringModel!$B$6+Input!M2867*ScoringModel!$B$7+Input!N2867*ScoringModel!$B$8+Input!O2867*ScoringModel!$B$9+Input!P2867*ScoringModel!$B$10)*0.01,"")</f>
        <v/>
      </c>
      <c r="O2867" s="66" t="str">
        <f>IF(A2867&lt;&gt;"",(Input!Q2867*ScoringModel!$B$14+Input!R2867*ScoringModel!$B$15+Input!S2867*ScoringModel!$B$16+Input!T2867*ScoringModel!$B$17+Input!U2867*ScoringModel!$B$18+Input!V2867*ScoringModel!$B$19+Input!W2867*ScoringModel!$B$20)*0.01,"")</f>
        <v/>
      </c>
      <c r="P2867" s="66" t="str">
        <f>IF(A2867&lt;&gt;"",(Input!X2867*ScoringModel!$B$24+Input!Y2867*ScoringModel!$B$25+Input!Z2867*ScoringModel!$B$26+Input!AA2867*ScoringModel!$B$27+Input!AB2867*ScoringModel!$B$28+Input!AC2867*ScoringModel!$B$29+Input!AD2867*ScoringModel!$B$30)*0.01,"")</f>
        <v/>
      </c>
    </row>
    <row r="2868" spans="1:16" x14ac:dyDescent="0.25">
      <c r="A2868" s="154" t="str">
        <f>IF(Input!A2868&lt;&gt;"",Input!A2868,"")</f>
        <v/>
      </c>
      <c r="B2868" s="154" t="str">
        <f>IF(Input!D2868&lt;&gt;"",CONCATENATE(Input!D2868,", ",Input!C2868),"")</f>
        <v/>
      </c>
      <c r="C2868" s="154" t="str">
        <f>IF(Input!E2868&lt;&gt;"",Input!E2868,"")</f>
        <v/>
      </c>
      <c r="D2868" s="155" t="str">
        <f>IF(Input!F2868&lt;&gt;"",Input!F2868,"")</f>
        <v/>
      </c>
      <c r="E2868" s="154" t="str">
        <f>IF(Input!I2868&lt;&gt;"",CONCATENATE(Input!I2868,", ",LEFT(Input!H2868,1)),"")</f>
        <v/>
      </c>
      <c r="F2868" s="156"/>
      <c r="G2868" s="157" t="str">
        <f t="shared" si="44"/>
        <v/>
      </c>
      <c r="H2868" s="154" t="str">
        <f>IF(A2868&lt;&gt;"",VLOOKUP(G2868,ScoreRanges!$C$4:$E$8,3),"")</f>
        <v/>
      </c>
      <c r="I2868" s="156"/>
      <c r="J2868" s="129" t="str">
        <f>IF(AND(ConversionTable!$F$2&lt;&gt;"",A2868&lt;&gt;""),VLOOKUP(G2868,ConversionTable!B$2:D$402,3),"")</f>
        <v/>
      </c>
      <c r="K2868" s="66" t="str">
        <f>IF(AND(ConversionTable!$F$2&lt;&gt;"",A2868&lt;&gt;""),VLOOKUP(J2868,ConversionTable!I$4:K$7,3),"")</f>
        <v/>
      </c>
      <c r="M2868" s="66" t="str">
        <f>IF(A2868&lt;&gt;"",(Input!AE2868*ScoringModel!$B$11+Input!AF2868*ScoringModel!$B$21+Input!AG2868*ScoringModel!$B$31)*0.01,"")</f>
        <v/>
      </c>
      <c r="N2868" s="66" t="str">
        <f>IF(A2868&lt;&gt;"",(Input!J2868*ScoringModel!$B$4+Input!K2868*ScoringModel!$B$5+Input!L2868*ScoringModel!$B$6+Input!M2868*ScoringModel!$B$7+Input!N2868*ScoringModel!$B$8+Input!O2868*ScoringModel!$B$9+Input!P2868*ScoringModel!$B$10)*0.01,"")</f>
        <v/>
      </c>
      <c r="O2868" s="66" t="str">
        <f>IF(A2868&lt;&gt;"",(Input!Q2868*ScoringModel!$B$14+Input!R2868*ScoringModel!$B$15+Input!S2868*ScoringModel!$B$16+Input!T2868*ScoringModel!$B$17+Input!U2868*ScoringModel!$B$18+Input!V2868*ScoringModel!$B$19+Input!W2868*ScoringModel!$B$20)*0.01,"")</f>
        <v/>
      </c>
      <c r="P2868" s="66" t="str">
        <f>IF(A2868&lt;&gt;"",(Input!X2868*ScoringModel!$B$24+Input!Y2868*ScoringModel!$B$25+Input!Z2868*ScoringModel!$B$26+Input!AA2868*ScoringModel!$B$27+Input!AB2868*ScoringModel!$B$28+Input!AC2868*ScoringModel!$B$29+Input!AD2868*ScoringModel!$B$30)*0.01,"")</f>
        <v/>
      </c>
    </row>
    <row r="2869" spans="1:16" x14ac:dyDescent="0.25">
      <c r="A2869" s="154" t="str">
        <f>IF(Input!A2869&lt;&gt;"",Input!A2869,"")</f>
        <v/>
      </c>
      <c r="B2869" s="154" t="str">
        <f>IF(Input!D2869&lt;&gt;"",CONCATENATE(Input!D2869,", ",Input!C2869),"")</f>
        <v/>
      </c>
      <c r="C2869" s="154" t="str">
        <f>IF(Input!E2869&lt;&gt;"",Input!E2869,"")</f>
        <v/>
      </c>
      <c r="D2869" s="155" t="str">
        <f>IF(Input!F2869&lt;&gt;"",Input!F2869,"")</f>
        <v/>
      </c>
      <c r="E2869" s="154" t="str">
        <f>IF(Input!I2869&lt;&gt;"",CONCATENATE(Input!I2869,", ",LEFT(Input!H2869,1)),"")</f>
        <v/>
      </c>
      <c r="F2869" s="156"/>
      <c r="G2869" s="157" t="str">
        <f t="shared" si="44"/>
        <v/>
      </c>
      <c r="H2869" s="154" t="str">
        <f>IF(A2869&lt;&gt;"",VLOOKUP(G2869,ScoreRanges!$C$4:$E$8,3),"")</f>
        <v/>
      </c>
      <c r="I2869" s="156"/>
      <c r="J2869" s="129" t="str">
        <f>IF(AND(ConversionTable!$F$2&lt;&gt;"",A2869&lt;&gt;""),VLOOKUP(G2869,ConversionTable!B$2:D$402,3),"")</f>
        <v/>
      </c>
      <c r="K2869" s="66" t="str">
        <f>IF(AND(ConversionTable!$F$2&lt;&gt;"",A2869&lt;&gt;""),VLOOKUP(J2869,ConversionTable!I$4:K$7,3),"")</f>
        <v/>
      </c>
      <c r="M2869" s="66" t="str">
        <f>IF(A2869&lt;&gt;"",(Input!AE2869*ScoringModel!$B$11+Input!AF2869*ScoringModel!$B$21+Input!AG2869*ScoringModel!$B$31)*0.01,"")</f>
        <v/>
      </c>
      <c r="N2869" s="66" t="str">
        <f>IF(A2869&lt;&gt;"",(Input!J2869*ScoringModel!$B$4+Input!K2869*ScoringModel!$B$5+Input!L2869*ScoringModel!$B$6+Input!M2869*ScoringModel!$B$7+Input!N2869*ScoringModel!$B$8+Input!O2869*ScoringModel!$B$9+Input!P2869*ScoringModel!$B$10)*0.01,"")</f>
        <v/>
      </c>
      <c r="O2869" s="66" t="str">
        <f>IF(A2869&lt;&gt;"",(Input!Q2869*ScoringModel!$B$14+Input!R2869*ScoringModel!$B$15+Input!S2869*ScoringModel!$B$16+Input!T2869*ScoringModel!$B$17+Input!U2869*ScoringModel!$B$18+Input!V2869*ScoringModel!$B$19+Input!W2869*ScoringModel!$B$20)*0.01,"")</f>
        <v/>
      </c>
      <c r="P2869" s="66" t="str">
        <f>IF(A2869&lt;&gt;"",(Input!X2869*ScoringModel!$B$24+Input!Y2869*ScoringModel!$B$25+Input!Z2869*ScoringModel!$B$26+Input!AA2869*ScoringModel!$B$27+Input!AB2869*ScoringModel!$B$28+Input!AC2869*ScoringModel!$B$29+Input!AD2869*ScoringModel!$B$30)*0.01,"")</f>
        <v/>
      </c>
    </row>
    <row r="2870" spans="1:16" x14ac:dyDescent="0.25">
      <c r="A2870" s="154" t="str">
        <f>IF(Input!A2870&lt;&gt;"",Input!A2870,"")</f>
        <v/>
      </c>
      <c r="B2870" s="154" t="str">
        <f>IF(Input!D2870&lt;&gt;"",CONCATENATE(Input!D2870,", ",Input!C2870),"")</f>
        <v/>
      </c>
      <c r="C2870" s="154" t="str">
        <f>IF(Input!E2870&lt;&gt;"",Input!E2870,"")</f>
        <v/>
      </c>
      <c r="D2870" s="155" t="str">
        <f>IF(Input!F2870&lt;&gt;"",Input!F2870,"")</f>
        <v/>
      </c>
      <c r="E2870" s="154" t="str">
        <f>IF(Input!I2870&lt;&gt;"",CONCATENATE(Input!I2870,", ",LEFT(Input!H2870,1)),"")</f>
        <v/>
      </c>
      <c r="F2870" s="156"/>
      <c r="G2870" s="157" t="str">
        <f t="shared" si="44"/>
        <v/>
      </c>
      <c r="H2870" s="154" t="str">
        <f>IF(A2870&lt;&gt;"",VLOOKUP(G2870,ScoreRanges!$C$4:$E$8,3),"")</f>
        <v/>
      </c>
      <c r="I2870" s="156"/>
      <c r="J2870" s="129" t="str">
        <f>IF(AND(ConversionTable!$F$2&lt;&gt;"",A2870&lt;&gt;""),VLOOKUP(G2870,ConversionTable!B$2:D$402,3),"")</f>
        <v/>
      </c>
      <c r="K2870" s="66" t="str">
        <f>IF(AND(ConversionTable!$F$2&lt;&gt;"",A2870&lt;&gt;""),VLOOKUP(J2870,ConversionTable!I$4:K$7,3),"")</f>
        <v/>
      </c>
      <c r="M2870" s="66" t="str">
        <f>IF(A2870&lt;&gt;"",(Input!AE2870*ScoringModel!$B$11+Input!AF2870*ScoringModel!$B$21+Input!AG2870*ScoringModel!$B$31)*0.01,"")</f>
        <v/>
      </c>
      <c r="N2870" s="66" t="str">
        <f>IF(A2870&lt;&gt;"",(Input!J2870*ScoringModel!$B$4+Input!K2870*ScoringModel!$B$5+Input!L2870*ScoringModel!$B$6+Input!M2870*ScoringModel!$B$7+Input!N2870*ScoringModel!$B$8+Input!O2870*ScoringModel!$B$9+Input!P2870*ScoringModel!$B$10)*0.01,"")</f>
        <v/>
      </c>
      <c r="O2870" s="66" t="str">
        <f>IF(A2870&lt;&gt;"",(Input!Q2870*ScoringModel!$B$14+Input!R2870*ScoringModel!$B$15+Input!S2870*ScoringModel!$B$16+Input!T2870*ScoringModel!$B$17+Input!U2870*ScoringModel!$B$18+Input!V2870*ScoringModel!$B$19+Input!W2870*ScoringModel!$B$20)*0.01,"")</f>
        <v/>
      </c>
      <c r="P2870" s="66" t="str">
        <f>IF(A2870&lt;&gt;"",(Input!X2870*ScoringModel!$B$24+Input!Y2870*ScoringModel!$B$25+Input!Z2870*ScoringModel!$B$26+Input!AA2870*ScoringModel!$B$27+Input!AB2870*ScoringModel!$B$28+Input!AC2870*ScoringModel!$B$29+Input!AD2870*ScoringModel!$B$30)*0.01,"")</f>
        <v/>
      </c>
    </row>
    <row r="2871" spans="1:16" x14ac:dyDescent="0.25">
      <c r="A2871" s="154" t="str">
        <f>IF(Input!A2871&lt;&gt;"",Input!A2871,"")</f>
        <v/>
      </c>
      <c r="B2871" s="154" t="str">
        <f>IF(Input!D2871&lt;&gt;"",CONCATENATE(Input!D2871,", ",Input!C2871),"")</f>
        <v/>
      </c>
      <c r="C2871" s="154" t="str">
        <f>IF(Input!E2871&lt;&gt;"",Input!E2871,"")</f>
        <v/>
      </c>
      <c r="D2871" s="155" t="str">
        <f>IF(Input!F2871&lt;&gt;"",Input!F2871,"")</f>
        <v/>
      </c>
      <c r="E2871" s="154" t="str">
        <f>IF(Input!I2871&lt;&gt;"",CONCATENATE(Input!I2871,", ",LEFT(Input!H2871,1)),"")</f>
        <v/>
      </c>
      <c r="F2871" s="156"/>
      <c r="G2871" s="157" t="str">
        <f t="shared" si="44"/>
        <v/>
      </c>
      <c r="H2871" s="154" t="str">
        <f>IF(A2871&lt;&gt;"",VLOOKUP(G2871,ScoreRanges!$C$4:$E$8,3),"")</f>
        <v/>
      </c>
      <c r="I2871" s="156"/>
      <c r="J2871" s="129" t="str">
        <f>IF(AND(ConversionTable!$F$2&lt;&gt;"",A2871&lt;&gt;""),VLOOKUP(G2871,ConversionTable!B$2:D$402,3),"")</f>
        <v/>
      </c>
      <c r="K2871" s="66" t="str">
        <f>IF(AND(ConversionTable!$F$2&lt;&gt;"",A2871&lt;&gt;""),VLOOKUP(J2871,ConversionTable!I$4:K$7,3),"")</f>
        <v/>
      </c>
      <c r="M2871" s="66" t="str">
        <f>IF(A2871&lt;&gt;"",(Input!AE2871*ScoringModel!$B$11+Input!AF2871*ScoringModel!$B$21+Input!AG2871*ScoringModel!$B$31)*0.01,"")</f>
        <v/>
      </c>
      <c r="N2871" s="66" t="str">
        <f>IF(A2871&lt;&gt;"",(Input!J2871*ScoringModel!$B$4+Input!K2871*ScoringModel!$B$5+Input!L2871*ScoringModel!$B$6+Input!M2871*ScoringModel!$B$7+Input!N2871*ScoringModel!$B$8+Input!O2871*ScoringModel!$B$9+Input!P2871*ScoringModel!$B$10)*0.01,"")</f>
        <v/>
      </c>
      <c r="O2871" s="66" t="str">
        <f>IF(A2871&lt;&gt;"",(Input!Q2871*ScoringModel!$B$14+Input!R2871*ScoringModel!$B$15+Input!S2871*ScoringModel!$B$16+Input!T2871*ScoringModel!$B$17+Input!U2871*ScoringModel!$B$18+Input!V2871*ScoringModel!$B$19+Input!W2871*ScoringModel!$B$20)*0.01,"")</f>
        <v/>
      </c>
      <c r="P2871" s="66" t="str">
        <f>IF(A2871&lt;&gt;"",(Input!X2871*ScoringModel!$B$24+Input!Y2871*ScoringModel!$B$25+Input!Z2871*ScoringModel!$B$26+Input!AA2871*ScoringModel!$B$27+Input!AB2871*ScoringModel!$B$28+Input!AC2871*ScoringModel!$B$29+Input!AD2871*ScoringModel!$B$30)*0.01,"")</f>
        <v/>
      </c>
    </row>
    <row r="2872" spans="1:16" x14ac:dyDescent="0.25">
      <c r="A2872" s="154" t="str">
        <f>IF(Input!A2872&lt;&gt;"",Input!A2872,"")</f>
        <v/>
      </c>
      <c r="B2872" s="154" t="str">
        <f>IF(Input!D2872&lt;&gt;"",CONCATENATE(Input!D2872,", ",Input!C2872),"")</f>
        <v/>
      </c>
      <c r="C2872" s="154" t="str">
        <f>IF(Input!E2872&lt;&gt;"",Input!E2872,"")</f>
        <v/>
      </c>
      <c r="D2872" s="155" t="str">
        <f>IF(Input!F2872&lt;&gt;"",Input!F2872,"")</f>
        <v/>
      </c>
      <c r="E2872" s="154" t="str">
        <f>IF(Input!I2872&lt;&gt;"",CONCATENATE(Input!I2872,", ",LEFT(Input!H2872,1)),"")</f>
        <v/>
      </c>
      <c r="F2872" s="156"/>
      <c r="G2872" s="157" t="str">
        <f t="shared" si="44"/>
        <v/>
      </c>
      <c r="H2872" s="154" t="str">
        <f>IF(A2872&lt;&gt;"",VLOOKUP(G2872,ScoreRanges!$C$4:$E$8,3),"")</f>
        <v/>
      </c>
      <c r="I2872" s="156"/>
      <c r="J2872" s="129" t="str">
        <f>IF(AND(ConversionTable!$F$2&lt;&gt;"",A2872&lt;&gt;""),VLOOKUP(G2872,ConversionTable!B$2:D$402,3),"")</f>
        <v/>
      </c>
      <c r="K2872" s="66" t="str">
        <f>IF(AND(ConversionTable!$F$2&lt;&gt;"",A2872&lt;&gt;""),VLOOKUP(J2872,ConversionTable!I$4:K$7,3),"")</f>
        <v/>
      </c>
      <c r="M2872" s="66" t="str">
        <f>IF(A2872&lt;&gt;"",(Input!AE2872*ScoringModel!$B$11+Input!AF2872*ScoringModel!$B$21+Input!AG2872*ScoringModel!$B$31)*0.01,"")</f>
        <v/>
      </c>
      <c r="N2872" s="66" t="str">
        <f>IF(A2872&lt;&gt;"",(Input!J2872*ScoringModel!$B$4+Input!K2872*ScoringModel!$B$5+Input!L2872*ScoringModel!$B$6+Input!M2872*ScoringModel!$B$7+Input!N2872*ScoringModel!$B$8+Input!O2872*ScoringModel!$B$9+Input!P2872*ScoringModel!$B$10)*0.01,"")</f>
        <v/>
      </c>
      <c r="O2872" s="66" t="str">
        <f>IF(A2872&lt;&gt;"",(Input!Q2872*ScoringModel!$B$14+Input!R2872*ScoringModel!$B$15+Input!S2872*ScoringModel!$B$16+Input!T2872*ScoringModel!$B$17+Input!U2872*ScoringModel!$B$18+Input!V2872*ScoringModel!$B$19+Input!W2872*ScoringModel!$B$20)*0.01,"")</f>
        <v/>
      </c>
      <c r="P2872" s="66" t="str">
        <f>IF(A2872&lt;&gt;"",(Input!X2872*ScoringModel!$B$24+Input!Y2872*ScoringModel!$B$25+Input!Z2872*ScoringModel!$B$26+Input!AA2872*ScoringModel!$B$27+Input!AB2872*ScoringModel!$B$28+Input!AC2872*ScoringModel!$B$29+Input!AD2872*ScoringModel!$B$30)*0.01,"")</f>
        <v/>
      </c>
    </row>
    <row r="2873" spans="1:16" x14ac:dyDescent="0.25">
      <c r="A2873" s="154" t="str">
        <f>IF(Input!A2873&lt;&gt;"",Input!A2873,"")</f>
        <v/>
      </c>
      <c r="B2873" s="154" t="str">
        <f>IF(Input!D2873&lt;&gt;"",CONCATENATE(Input!D2873,", ",Input!C2873),"")</f>
        <v/>
      </c>
      <c r="C2873" s="154" t="str">
        <f>IF(Input!E2873&lt;&gt;"",Input!E2873,"")</f>
        <v/>
      </c>
      <c r="D2873" s="155" t="str">
        <f>IF(Input!F2873&lt;&gt;"",Input!F2873,"")</f>
        <v/>
      </c>
      <c r="E2873" s="154" t="str">
        <f>IF(Input!I2873&lt;&gt;"",CONCATENATE(Input!I2873,", ",LEFT(Input!H2873,1)),"")</f>
        <v/>
      </c>
      <c r="F2873" s="156"/>
      <c r="G2873" s="157" t="str">
        <f t="shared" si="44"/>
        <v/>
      </c>
      <c r="H2873" s="154" t="str">
        <f>IF(A2873&lt;&gt;"",VLOOKUP(G2873,ScoreRanges!$C$4:$E$8,3),"")</f>
        <v/>
      </c>
      <c r="I2873" s="156"/>
      <c r="J2873" s="129" t="str">
        <f>IF(AND(ConversionTable!$F$2&lt;&gt;"",A2873&lt;&gt;""),VLOOKUP(G2873,ConversionTable!B$2:D$402,3),"")</f>
        <v/>
      </c>
      <c r="K2873" s="66" t="str">
        <f>IF(AND(ConversionTable!$F$2&lt;&gt;"",A2873&lt;&gt;""),VLOOKUP(J2873,ConversionTable!I$4:K$7,3),"")</f>
        <v/>
      </c>
      <c r="M2873" s="66" t="str">
        <f>IF(A2873&lt;&gt;"",(Input!AE2873*ScoringModel!$B$11+Input!AF2873*ScoringModel!$B$21+Input!AG2873*ScoringModel!$B$31)*0.01,"")</f>
        <v/>
      </c>
      <c r="N2873" s="66" t="str">
        <f>IF(A2873&lt;&gt;"",(Input!J2873*ScoringModel!$B$4+Input!K2873*ScoringModel!$B$5+Input!L2873*ScoringModel!$B$6+Input!M2873*ScoringModel!$B$7+Input!N2873*ScoringModel!$B$8+Input!O2873*ScoringModel!$B$9+Input!P2873*ScoringModel!$B$10)*0.01,"")</f>
        <v/>
      </c>
      <c r="O2873" s="66" t="str">
        <f>IF(A2873&lt;&gt;"",(Input!Q2873*ScoringModel!$B$14+Input!R2873*ScoringModel!$B$15+Input!S2873*ScoringModel!$B$16+Input!T2873*ScoringModel!$B$17+Input!U2873*ScoringModel!$B$18+Input!V2873*ScoringModel!$B$19+Input!W2873*ScoringModel!$B$20)*0.01,"")</f>
        <v/>
      </c>
      <c r="P2873" s="66" t="str">
        <f>IF(A2873&lt;&gt;"",(Input!X2873*ScoringModel!$B$24+Input!Y2873*ScoringModel!$B$25+Input!Z2873*ScoringModel!$B$26+Input!AA2873*ScoringModel!$B$27+Input!AB2873*ScoringModel!$B$28+Input!AC2873*ScoringModel!$B$29+Input!AD2873*ScoringModel!$B$30)*0.01,"")</f>
        <v/>
      </c>
    </row>
    <row r="2874" spans="1:16" x14ac:dyDescent="0.25">
      <c r="A2874" s="154" t="str">
        <f>IF(Input!A2874&lt;&gt;"",Input!A2874,"")</f>
        <v/>
      </c>
      <c r="B2874" s="154" t="str">
        <f>IF(Input!D2874&lt;&gt;"",CONCATENATE(Input!D2874,", ",Input!C2874),"")</f>
        <v/>
      </c>
      <c r="C2874" s="154" t="str">
        <f>IF(Input!E2874&lt;&gt;"",Input!E2874,"")</f>
        <v/>
      </c>
      <c r="D2874" s="155" t="str">
        <f>IF(Input!F2874&lt;&gt;"",Input!F2874,"")</f>
        <v/>
      </c>
      <c r="E2874" s="154" t="str">
        <f>IF(Input!I2874&lt;&gt;"",CONCATENATE(Input!I2874,", ",LEFT(Input!H2874,1)),"")</f>
        <v/>
      </c>
      <c r="F2874" s="156"/>
      <c r="G2874" s="157" t="str">
        <f t="shared" si="44"/>
        <v/>
      </c>
      <c r="H2874" s="154" t="str">
        <f>IF(A2874&lt;&gt;"",VLOOKUP(G2874,ScoreRanges!$C$4:$E$8,3),"")</f>
        <v/>
      </c>
      <c r="I2874" s="156"/>
      <c r="J2874" s="129" t="str">
        <f>IF(AND(ConversionTable!$F$2&lt;&gt;"",A2874&lt;&gt;""),VLOOKUP(G2874,ConversionTable!B$2:D$402,3),"")</f>
        <v/>
      </c>
      <c r="K2874" s="66" t="str">
        <f>IF(AND(ConversionTable!$F$2&lt;&gt;"",A2874&lt;&gt;""),VLOOKUP(J2874,ConversionTable!I$4:K$7,3),"")</f>
        <v/>
      </c>
      <c r="M2874" s="66" t="str">
        <f>IF(A2874&lt;&gt;"",(Input!AE2874*ScoringModel!$B$11+Input!AF2874*ScoringModel!$B$21+Input!AG2874*ScoringModel!$B$31)*0.01,"")</f>
        <v/>
      </c>
      <c r="N2874" s="66" t="str">
        <f>IF(A2874&lt;&gt;"",(Input!J2874*ScoringModel!$B$4+Input!K2874*ScoringModel!$B$5+Input!L2874*ScoringModel!$B$6+Input!M2874*ScoringModel!$B$7+Input!N2874*ScoringModel!$B$8+Input!O2874*ScoringModel!$B$9+Input!P2874*ScoringModel!$B$10)*0.01,"")</f>
        <v/>
      </c>
      <c r="O2874" s="66" t="str">
        <f>IF(A2874&lt;&gt;"",(Input!Q2874*ScoringModel!$B$14+Input!R2874*ScoringModel!$B$15+Input!S2874*ScoringModel!$B$16+Input!T2874*ScoringModel!$B$17+Input!U2874*ScoringModel!$B$18+Input!V2874*ScoringModel!$B$19+Input!W2874*ScoringModel!$B$20)*0.01,"")</f>
        <v/>
      </c>
      <c r="P2874" s="66" t="str">
        <f>IF(A2874&lt;&gt;"",(Input!X2874*ScoringModel!$B$24+Input!Y2874*ScoringModel!$B$25+Input!Z2874*ScoringModel!$B$26+Input!AA2874*ScoringModel!$B$27+Input!AB2874*ScoringModel!$B$28+Input!AC2874*ScoringModel!$B$29+Input!AD2874*ScoringModel!$B$30)*0.01,"")</f>
        <v/>
      </c>
    </row>
    <row r="2875" spans="1:16" x14ac:dyDescent="0.25">
      <c r="A2875" s="154" t="str">
        <f>IF(Input!A2875&lt;&gt;"",Input!A2875,"")</f>
        <v/>
      </c>
      <c r="B2875" s="154" t="str">
        <f>IF(Input!D2875&lt;&gt;"",CONCATENATE(Input!D2875,", ",Input!C2875),"")</f>
        <v/>
      </c>
      <c r="C2875" s="154" t="str">
        <f>IF(Input!E2875&lt;&gt;"",Input!E2875,"")</f>
        <v/>
      </c>
      <c r="D2875" s="155" t="str">
        <f>IF(Input!F2875&lt;&gt;"",Input!F2875,"")</f>
        <v/>
      </c>
      <c r="E2875" s="154" t="str">
        <f>IF(Input!I2875&lt;&gt;"",CONCATENATE(Input!I2875,", ",LEFT(Input!H2875,1)),"")</f>
        <v/>
      </c>
      <c r="F2875" s="156"/>
      <c r="G2875" s="157" t="str">
        <f t="shared" si="44"/>
        <v/>
      </c>
      <c r="H2875" s="154" t="str">
        <f>IF(A2875&lt;&gt;"",VLOOKUP(G2875,ScoreRanges!$C$4:$E$8,3),"")</f>
        <v/>
      </c>
      <c r="I2875" s="156"/>
      <c r="J2875" s="129" t="str">
        <f>IF(AND(ConversionTable!$F$2&lt;&gt;"",A2875&lt;&gt;""),VLOOKUP(G2875,ConversionTable!B$2:D$402,3),"")</f>
        <v/>
      </c>
      <c r="K2875" s="66" t="str">
        <f>IF(AND(ConversionTable!$F$2&lt;&gt;"",A2875&lt;&gt;""),VLOOKUP(J2875,ConversionTable!I$4:K$7,3),"")</f>
        <v/>
      </c>
      <c r="M2875" s="66" t="str">
        <f>IF(A2875&lt;&gt;"",(Input!AE2875*ScoringModel!$B$11+Input!AF2875*ScoringModel!$B$21+Input!AG2875*ScoringModel!$B$31)*0.01,"")</f>
        <v/>
      </c>
      <c r="N2875" s="66" t="str">
        <f>IF(A2875&lt;&gt;"",(Input!J2875*ScoringModel!$B$4+Input!K2875*ScoringModel!$B$5+Input!L2875*ScoringModel!$B$6+Input!M2875*ScoringModel!$B$7+Input!N2875*ScoringModel!$B$8+Input!O2875*ScoringModel!$B$9+Input!P2875*ScoringModel!$B$10)*0.01,"")</f>
        <v/>
      </c>
      <c r="O2875" s="66" t="str">
        <f>IF(A2875&lt;&gt;"",(Input!Q2875*ScoringModel!$B$14+Input!R2875*ScoringModel!$B$15+Input!S2875*ScoringModel!$B$16+Input!T2875*ScoringModel!$B$17+Input!U2875*ScoringModel!$B$18+Input!V2875*ScoringModel!$B$19+Input!W2875*ScoringModel!$B$20)*0.01,"")</f>
        <v/>
      </c>
      <c r="P2875" s="66" t="str">
        <f>IF(A2875&lt;&gt;"",(Input!X2875*ScoringModel!$B$24+Input!Y2875*ScoringModel!$B$25+Input!Z2875*ScoringModel!$B$26+Input!AA2875*ScoringModel!$B$27+Input!AB2875*ScoringModel!$B$28+Input!AC2875*ScoringModel!$B$29+Input!AD2875*ScoringModel!$B$30)*0.01,"")</f>
        <v/>
      </c>
    </row>
    <row r="2876" spans="1:16" x14ac:dyDescent="0.25">
      <c r="A2876" s="154" t="str">
        <f>IF(Input!A2876&lt;&gt;"",Input!A2876,"")</f>
        <v/>
      </c>
      <c r="B2876" s="154" t="str">
        <f>IF(Input!D2876&lt;&gt;"",CONCATENATE(Input!D2876,", ",Input!C2876),"")</f>
        <v/>
      </c>
      <c r="C2876" s="154" t="str">
        <f>IF(Input!E2876&lt;&gt;"",Input!E2876,"")</f>
        <v/>
      </c>
      <c r="D2876" s="155" t="str">
        <f>IF(Input!F2876&lt;&gt;"",Input!F2876,"")</f>
        <v/>
      </c>
      <c r="E2876" s="154" t="str">
        <f>IF(Input!I2876&lt;&gt;"",CONCATENATE(Input!I2876,", ",LEFT(Input!H2876,1)),"")</f>
        <v/>
      </c>
      <c r="F2876" s="156"/>
      <c r="G2876" s="157" t="str">
        <f t="shared" si="44"/>
        <v/>
      </c>
      <c r="H2876" s="154" t="str">
        <f>IF(A2876&lt;&gt;"",VLOOKUP(G2876,ScoreRanges!$C$4:$E$8,3),"")</f>
        <v/>
      </c>
      <c r="I2876" s="156"/>
      <c r="J2876" s="129" t="str">
        <f>IF(AND(ConversionTable!$F$2&lt;&gt;"",A2876&lt;&gt;""),VLOOKUP(G2876,ConversionTable!B$2:D$402,3),"")</f>
        <v/>
      </c>
      <c r="K2876" s="66" t="str">
        <f>IF(AND(ConversionTable!$F$2&lt;&gt;"",A2876&lt;&gt;""),VLOOKUP(J2876,ConversionTable!I$4:K$7,3),"")</f>
        <v/>
      </c>
      <c r="M2876" s="66" t="str">
        <f>IF(A2876&lt;&gt;"",(Input!AE2876*ScoringModel!$B$11+Input!AF2876*ScoringModel!$B$21+Input!AG2876*ScoringModel!$B$31)*0.01,"")</f>
        <v/>
      </c>
      <c r="N2876" s="66" t="str">
        <f>IF(A2876&lt;&gt;"",(Input!J2876*ScoringModel!$B$4+Input!K2876*ScoringModel!$B$5+Input!L2876*ScoringModel!$B$6+Input!M2876*ScoringModel!$B$7+Input!N2876*ScoringModel!$B$8+Input!O2876*ScoringModel!$B$9+Input!P2876*ScoringModel!$B$10)*0.01,"")</f>
        <v/>
      </c>
      <c r="O2876" s="66" t="str">
        <f>IF(A2876&lt;&gt;"",(Input!Q2876*ScoringModel!$B$14+Input!R2876*ScoringModel!$B$15+Input!S2876*ScoringModel!$B$16+Input!T2876*ScoringModel!$B$17+Input!U2876*ScoringModel!$B$18+Input!V2876*ScoringModel!$B$19+Input!W2876*ScoringModel!$B$20)*0.01,"")</f>
        <v/>
      </c>
      <c r="P2876" s="66" t="str">
        <f>IF(A2876&lt;&gt;"",(Input!X2876*ScoringModel!$B$24+Input!Y2876*ScoringModel!$B$25+Input!Z2876*ScoringModel!$B$26+Input!AA2876*ScoringModel!$B$27+Input!AB2876*ScoringModel!$B$28+Input!AC2876*ScoringModel!$B$29+Input!AD2876*ScoringModel!$B$30)*0.01,"")</f>
        <v/>
      </c>
    </row>
    <row r="2877" spans="1:16" x14ac:dyDescent="0.25">
      <c r="A2877" s="154" t="str">
        <f>IF(Input!A2877&lt;&gt;"",Input!A2877,"")</f>
        <v/>
      </c>
      <c r="B2877" s="154" t="str">
        <f>IF(Input!D2877&lt;&gt;"",CONCATENATE(Input!D2877,", ",Input!C2877),"")</f>
        <v/>
      </c>
      <c r="C2877" s="154" t="str">
        <f>IF(Input!E2877&lt;&gt;"",Input!E2877,"")</f>
        <v/>
      </c>
      <c r="D2877" s="155" t="str">
        <f>IF(Input!F2877&lt;&gt;"",Input!F2877,"")</f>
        <v/>
      </c>
      <c r="E2877" s="154" t="str">
        <f>IF(Input!I2877&lt;&gt;"",CONCATENATE(Input!I2877,", ",LEFT(Input!H2877,1)),"")</f>
        <v/>
      </c>
      <c r="F2877" s="156"/>
      <c r="G2877" s="157" t="str">
        <f t="shared" si="44"/>
        <v/>
      </c>
      <c r="H2877" s="154" t="str">
        <f>IF(A2877&lt;&gt;"",VLOOKUP(G2877,ScoreRanges!$C$4:$E$8,3),"")</f>
        <v/>
      </c>
      <c r="I2877" s="156"/>
      <c r="J2877" s="129" t="str">
        <f>IF(AND(ConversionTable!$F$2&lt;&gt;"",A2877&lt;&gt;""),VLOOKUP(G2877,ConversionTable!B$2:D$402,3),"")</f>
        <v/>
      </c>
      <c r="K2877" s="66" t="str">
        <f>IF(AND(ConversionTable!$F$2&lt;&gt;"",A2877&lt;&gt;""),VLOOKUP(J2877,ConversionTable!I$4:K$7,3),"")</f>
        <v/>
      </c>
      <c r="M2877" s="66" t="str">
        <f>IF(A2877&lt;&gt;"",(Input!AE2877*ScoringModel!$B$11+Input!AF2877*ScoringModel!$B$21+Input!AG2877*ScoringModel!$B$31)*0.01,"")</f>
        <v/>
      </c>
      <c r="N2877" s="66" t="str">
        <f>IF(A2877&lt;&gt;"",(Input!J2877*ScoringModel!$B$4+Input!K2877*ScoringModel!$B$5+Input!L2877*ScoringModel!$B$6+Input!M2877*ScoringModel!$B$7+Input!N2877*ScoringModel!$B$8+Input!O2877*ScoringModel!$B$9+Input!P2877*ScoringModel!$B$10)*0.01,"")</f>
        <v/>
      </c>
      <c r="O2877" s="66" t="str">
        <f>IF(A2877&lt;&gt;"",(Input!Q2877*ScoringModel!$B$14+Input!R2877*ScoringModel!$B$15+Input!S2877*ScoringModel!$B$16+Input!T2877*ScoringModel!$B$17+Input!U2877*ScoringModel!$B$18+Input!V2877*ScoringModel!$B$19+Input!W2877*ScoringModel!$B$20)*0.01,"")</f>
        <v/>
      </c>
      <c r="P2877" s="66" t="str">
        <f>IF(A2877&lt;&gt;"",(Input!X2877*ScoringModel!$B$24+Input!Y2877*ScoringModel!$B$25+Input!Z2877*ScoringModel!$B$26+Input!AA2877*ScoringModel!$B$27+Input!AB2877*ScoringModel!$B$28+Input!AC2877*ScoringModel!$B$29+Input!AD2877*ScoringModel!$B$30)*0.01,"")</f>
        <v/>
      </c>
    </row>
    <row r="2878" spans="1:16" x14ac:dyDescent="0.25">
      <c r="A2878" s="154" t="str">
        <f>IF(Input!A2878&lt;&gt;"",Input!A2878,"")</f>
        <v/>
      </c>
      <c r="B2878" s="154" t="str">
        <f>IF(Input!D2878&lt;&gt;"",CONCATENATE(Input!D2878,", ",Input!C2878),"")</f>
        <v/>
      </c>
      <c r="C2878" s="154" t="str">
        <f>IF(Input!E2878&lt;&gt;"",Input!E2878,"")</f>
        <v/>
      </c>
      <c r="D2878" s="155" t="str">
        <f>IF(Input!F2878&lt;&gt;"",Input!F2878,"")</f>
        <v/>
      </c>
      <c r="E2878" s="154" t="str">
        <f>IF(Input!I2878&lt;&gt;"",CONCATENATE(Input!I2878,", ",LEFT(Input!H2878,1)),"")</f>
        <v/>
      </c>
      <c r="F2878" s="156"/>
      <c r="G2878" s="157" t="str">
        <f t="shared" si="44"/>
        <v/>
      </c>
      <c r="H2878" s="154" t="str">
        <f>IF(A2878&lt;&gt;"",VLOOKUP(G2878,ScoreRanges!$C$4:$E$8,3),"")</f>
        <v/>
      </c>
      <c r="I2878" s="156"/>
      <c r="J2878" s="129" t="str">
        <f>IF(AND(ConversionTable!$F$2&lt;&gt;"",A2878&lt;&gt;""),VLOOKUP(G2878,ConversionTable!B$2:D$402,3),"")</f>
        <v/>
      </c>
      <c r="K2878" s="66" t="str">
        <f>IF(AND(ConversionTable!$F$2&lt;&gt;"",A2878&lt;&gt;""),VLOOKUP(J2878,ConversionTable!I$4:K$7,3),"")</f>
        <v/>
      </c>
      <c r="M2878" s="66" t="str">
        <f>IF(A2878&lt;&gt;"",(Input!AE2878*ScoringModel!$B$11+Input!AF2878*ScoringModel!$B$21+Input!AG2878*ScoringModel!$B$31)*0.01,"")</f>
        <v/>
      </c>
      <c r="N2878" s="66" t="str">
        <f>IF(A2878&lt;&gt;"",(Input!J2878*ScoringModel!$B$4+Input!K2878*ScoringModel!$B$5+Input!L2878*ScoringModel!$B$6+Input!M2878*ScoringModel!$B$7+Input!N2878*ScoringModel!$B$8+Input!O2878*ScoringModel!$B$9+Input!P2878*ScoringModel!$B$10)*0.01,"")</f>
        <v/>
      </c>
      <c r="O2878" s="66" t="str">
        <f>IF(A2878&lt;&gt;"",(Input!Q2878*ScoringModel!$B$14+Input!R2878*ScoringModel!$B$15+Input!S2878*ScoringModel!$B$16+Input!T2878*ScoringModel!$B$17+Input!U2878*ScoringModel!$B$18+Input!V2878*ScoringModel!$B$19+Input!W2878*ScoringModel!$B$20)*0.01,"")</f>
        <v/>
      </c>
      <c r="P2878" s="66" t="str">
        <f>IF(A2878&lt;&gt;"",(Input!X2878*ScoringModel!$B$24+Input!Y2878*ScoringModel!$B$25+Input!Z2878*ScoringModel!$B$26+Input!AA2878*ScoringModel!$B$27+Input!AB2878*ScoringModel!$B$28+Input!AC2878*ScoringModel!$B$29+Input!AD2878*ScoringModel!$B$30)*0.01,"")</f>
        <v/>
      </c>
    </row>
    <row r="2879" spans="1:16" x14ac:dyDescent="0.25">
      <c r="A2879" s="154" t="str">
        <f>IF(Input!A2879&lt;&gt;"",Input!A2879,"")</f>
        <v/>
      </c>
      <c r="B2879" s="154" t="str">
        <f>IF(Input!D2879&lt;&gt;"",CONCATENATE(Input!D2879,", ",Input!C2879),"")</f>
        <v/>
      </c>
      <c r="C2879" s="154" t="str">
        <f>IF(Input!E2879&lt;&gt;"",Input!E2879,"")</f>
        <v/>
      </c>
      <c r="D2879" s="155" t="str">
        <f>IF(Input!F2879&lt;&gt;"",Input!F2879,"")</f>
        <v/>
      </c>
      <c r="E2879" s="154" t="str">
        <f>IF(Input!I2879&lt;&gt;"",CONCATENATE(Input!I2879,", ",LEFT(Input!H2879,1)),"")</f>
        <v/>
      </c>
      <c r="F2879" s="156"/>
      <c r="G2879" s="157" t="str">
        <f t="shared" si="44"/>
        <v/>
      </c>
      <c r="H2879" s="154" t="str">
        <f>IF(A2879&lt;&gt;"",VLOOKUP(G2879,ScoreRanges!$C$4:$E$8,3),"")</f>
        <v/>
      </c>
      <c r="I2879" s="156"/>
      <c r="J2879" s="129" t="str">
        <f>IF(AND(ConversionTable!$F$2&lt;&gt;"",A2879&lt;&gt;""),VLOOKUP(G2879,ConversionTable!B$2:D$402,3),"")</f>
        <v/>
      </c>
      <c r="K2879" s="66" t="str">
        <f>IF(AND(ConversionTable!$F$2&lt;&gt;"",A2879&lt;&gt;""),VLOOKUP(J2879,ConversionTable!I$4:K$7,3),"")</f>
        <v/>
      </c>
      <c r="M2879" s="66" t="str">
        <f>IF(A2879&lt;&gt;"",(Input!AE2879*ScoringModel!$B$11+Input!AF2879*ScoringModel!$B$21+Input!AG2879*ScoringModel!$B$31)*0.01,"")</f>
        <v/>
      </c>
      <c r="N2879" s="66" t="str">
        <f>IF(A2879&lt;&gt;"",(Input!J2879*ScoringModel!$B$4+Input!K2879*ScoringModel!$B$5+Input!L2879*ScoringModel!$B$6+Input!M2879*ScoringModel!$B$7+Input!N2879*ScoringModel!$B$8+Input!O2879*ScoringModel!$B$9+Input!P2879*ScoringModel!$B$10)*0.01,"")</f>
        <v/>
      </c>
      <c r="O2879" s="66" t="str">
        <f>IF(A2879&lt;&gt;"",(Input!Q2879*ScoringModel!$B$14+Input!R2879*ScoringModel!$B$15+Input!S2879*ScoringModel!$B$16+Input!T2879*ScoringModel!$B$17+Input!U2879*ScoringModel!$B$18+Input!V2879*ScoringModel!$B$19+Input!W2879*ScoringModel!$B$20)*0.01,"")</f>
        <v/>
      </c>
      <c r="P2879" s="66" t="str">
        <f>IF(A2879&lt;&gt;"",(Input!X2879*ScoringModel!$B$24+Input!Y2879*ScoringModel!$B$25+Input!Z2879*ScoringModel!$B$26+Input!AA2879*ScoringModel!$B$27+Input!AB2879*ScoringModel!$B$28+Input!AC2879*ScoringModel!$B$29+Input!AD2879*ScoringModel!$B$30)*0.01,"")</f>
        <v/>
      </c>
    </row>
    <row r="2880" spans="1:16" x14ac:dyDescent="0.25">
      <c r="A2880" s="154" t="str">
        <f>IF(Input!A2880&lt;&gt;"",Input!A2880,"")</f>
        <v/>
      </c>
      <c r="B2880" s="154" t="str">
        <f>IF(Input!D2880&lt;&gt;"",CONCATENATE(Input!D2880,", ",Input!C2880),"")</f>
        <v/>
      </c>
      <c r="C2880" s="154" t="str">
        <f>IF(Input!E2880&lt;&gt;"",Input!E2880,"")</f>
        <v/>
      </c>
      <c r="D2880" s="155" t="str">
        <f>IF(Input!F2880&lt;&gt;"",Input!F2880,"")</f>
        <v/>
      </c>
      <c r="E2880" s="154" t="str">
        <f>IF(Input!I2880&lt;&gt;"",CONCATENATE(Input!I2880,", ",LEFT(Input!H2880,1)),"")</f>
        <v/>
      </c>
      <c r="F2880" s="156"/>
      <c r="G2880" s="157" t="str">
        <f t="shared" si="44"/>
        <v/>
      </c>
      <c r="H2880" s="154" t="str">
        <f>IF(A2880&lt;&gt;"",VLOOKUP(G2880,ScoreRanges!$C$4:$E$8,3),"")</f>
        <v/>
      </c>
      <c r="I2880" s="156"/>
      <c r="J2880" s="129" t="str">
        <f>IF(AND(ConversionTable!$F$2&lt;&gt;"",A2880&lt;&gt;""),VLOOKUP(G2880,ConversionTable!B$2:D$402,3),"")</f>
        <v/>
      </c>
      <c r="K2880" s="66" t="str">
        <f>IF(AND(ConversionTable!$F$2&lt;&gt;"",A2880&lt;&gt;""),VLOOKUP(J2880,ConversionTable!I$4:K$7,3),"")</f>
        <v/>
      </c>
      <c r="M2880" s="66" t="str">
        <f>IF(A2880&lt;&gt;"",(Input!AE2880*ScoringModel!$B$11+Input!AF2880*ScoringModel!$B$21+Input!AG2880*ScoringModel!$B$31)*0.01,"")</f>
        <v/>
      </c>
      <c r="N2880" s="66" t="str">
        <f>IF(A2880&lt;&gt;"",(Input!J2880*ScoringModel!$B$4+Input!K2880*ScoringModel!$B$5+Input!L2880*ScoringModel!$B$6+Input!M2880*ScoringModel!$B$7+Input!N2880*ScoringModel!$B$8+Input!O2880*ScoringModel!$B$9+Input!P2880*ScoringModel!$B$10)*0.01,"")</f>
        <v/>
      </c>
      <c r="O2880" s="66" t="str">
        <f>IF(A2880&lt;&gt;"",(Input!Q2880*ScoringModel!$B$14+Input!R2880*ScoringModel!$B$15+Input!S2880*ScoringModel!$B$16+Input!T2880*ScoringModel!$B$17+Input!U2880*ScoringModel!$B$18+Input!V2880*ScoringModel!$B$19+Input!W2880*ScoringModel!$B$20)*0.01,"")</f>
        <v/>
      </c>
      <c r="P2880" s="66" t="str">
        <f>IF(A2880&lt;&gt;"",(Input!X2880*ScoringModel!$B$24+Input!Y2880*ScoringModel!$B$25+Input!Z2880*ScoringModel!$B$26+Input!AA2880*ScoringModel!$B$27+Input!AB2880*ScoringModel!$B$28+Input!AC2880*ScoringModel!$B$29+Input!AD2880*ScoringModel!$B$30)*0.01,"")</f>
        <v/>
      </c>
    </row>
    <row r="2881" spans="1:16" x14ac:dyDescent="0.25">
      <c r="A2881" s="154" t="str">
        <f>IF(Input!A2881&lt;&gt;"",Input!A2881,"")</f>
        <v/>
      </c>
      <c r="B2881" s="154" t="str">
        <f>IF(Input!D2881&lt;&gt;"",CONCATENATE(Input!D2881,", ",Input!C2881),"")</f>
        <v/>
      </c>
      <c r="C2881" s="154" t="str">
        <f>IF(Input!E2881&lt;&gt;"",Input!E2881,"")</f>
        <v/>
      </c>
      <c r="D2881" s="155" t="str">
        <f>IF(Input!F2881&lt;&gt;"",Input!F2881,"")</f>
        <v/>
      </c>
      <c r="E2881" s="154" t="str">
        <f>IF(Input!I2881&lt;&gt;"",CONCATENATE(Input!I2881,", ",LEFT(Input!H2881,1)),"")</f>
        <v/>
      </c>
      <c r="F2881" s="156"/>
      <c r="G2881" s="157" t="str">
        <f t="shared" si="44"/>
        <v/>
      </c>
      <c r="H2881" s="154" t="str">
        <f>IF(A2881&lt;&gt;"",VLOOKUP(G2881,ScoreRanges!$C$4:$E$8,3),"")</f>
        <v/>
      </c>
      <c r="I2881" s="156"/>
      <c r="J2881" s="129" t="str">
        <f>IF(AND(ConversionTable!$F$2&lt;&gt;"",A2881&lt;&gt;""),VLOOKUP(G2881,ConversionTable!B$2:D$402,3),"")</f>
        <v/>
      </c>
      <c r="K2881" s="66" t="str">
        <f>IF(AND(ConversionTable!$F$2&lt;&gt;"",A2881&lt;&gt;""),VLOOKUP(J2881,ConversionTable!I$4:K$7,3),"")</f>
        <v/>
      </c>
      <c r="M2881" s="66" t="str">
        <f>IF(A2881&lt;&gt;"",(Input!AE2881*ScoringModel!$B$11+Input!AF2881*ScoringModel!$B$21+Input!AG2881*ScoringModel!$B$31)*0.01,"")</f>
        <v/>
      </c>
      <c r="N2881" s="66" t="str">
        <f>IF(A2881&lt;&gt;"",(Input!J2881*ScoringModel!$B$4+Input!K2881*ScoringModel!$B$5+Input!L2881*ScoringModel!$B$6+Input!M2881*ScoringModel!$B$7+Input!N2881*ScoringModel!$B$8+Input!O2881*ScoringModel!$B$9+Input!P2881*ScoringModel!$B$10)*0.01,"")</f>
        <v/>
      </c>
      <c r="O2881" s="66" t="str">
        <f>IF(A2881&lt;&gt;"",(Input!Q2881*ScoringModel!$B$14+Input!R2881*ScoringModel!$B$15+Input!S2881*ScoringModel!$B$16+Input!T2881*ScoringModel!$B$17+Input!U2881*ScoringModel!$B$18+Input!V2881*ScoringModel!$B$19+Input!W2881*ScoringModel!$B$20)*0.01,"")</f>
        <v/>
      </c>
      <c r="P2881" s="66" t="str">
        <f>IF(A2881&lt;&gt;"",(Input!X2881*ScoringModel!$B$24+Input!Y2881*ScoringModel!$B$25+Input!Z2881*ScoringModel!$B$26+Input!AA2881*ScoringModel!$B$27+Input!AB2881*ScoringModel!$B$28+Input!AC2881*ScoringModel!$B$29+Input!AD2881*ScoringModel!$B$30)*0.01,"")</f>
        <v/>
      </c>
    </row>
    <row r="2882" spans="1:16" x14ac:dyDescent="0.25">
      <c r="A2882" s="154" t="str">
        <f>IF(Input!A2882&lt;&gt;"",Input!A2882,"")</f>
        <v/>
      </c>
      <c r="B2882" s="154" t="str">
        <f>IF(Input!D2882&lt;&gt;"",CONCATENATE(Input!D2882,", ",Input!C2882),"")</f>
        <v/>
      </c>
      <c r="C2882" s="154" t="str">
        <f>IF(Input!E2882&lt;&gt;"",Input!E2882,"")</f>
        <v/>
      </c>
      <c r="D2882" s="155" t="str">
        <f>IF(Input!F2882&lt;&gt;"",Input!F2882,"")</f>
        <v/>
      </c>
      <c r="E2882" s="154" t="str">
        <f>IF(Input!I2882&lt;&gt;"",CONCATENATE(Input!I2882,", ",LEFT(Input!H2882,1)),"")</f>
        <v/>
      </c>
      <c r="F2882" s="156"/>
      <c r="G2882" s="157" t="str">
        <f t="shared" ref="G2882:G2945" si="45">IF(A2882&lt;&gt;"",SUM(M2882:P2882),"")</f>
        <v/>
      </c>
      <c r="H2882" s="154" t="str">
        <f>IF(A2882&lt;&gt;"",VLOOKUP(G2882,ScoreRanges!$C$4:$E$8,3),"")</f>
        <v/>
      </c>
      <c r="I2882" s="156"/>
      <c r="J2882" s="129" t="str">
        <f>IF(AND(ConversionTable!$F$2&lt;&gt;"",A2882&lt;&gt;""),VLOOKUP(G2882,ConversionTable!B$2:D$402,3),"")</f>
        <v/>
      </c>
      <c r="K2882" s="66" t="str">
        <f>IF(AND(ConversionTable!$F$2&lt;&gt;"",A2882&lt;&gt;""),VLOOKUP(J2882,ConversionTable!I$4:K$7,3),"")</f>
        <v/>
      </c>
      <c r="M2882" s="66" t="str">
        <f>IF(A2882&lt;&gt;"",(Input!AE2882*ScoringModel!$B$11+Input!AF2882*ScoringModel!$B$21+Input!AG2882*ScoringModel!$B$31)*0.01,"")</f>
        <v/>
      </c>
      <c r="N2882" s="66" t="str">
        <f>IF(A2882&lt;&gt;"",(Input!J2882*ScoringModel!$B$4+Input!K2882*ScoringModel!$B$5+Input!L2882*ScoringModel!$B$6+Input!M2882*ScoringModel!$B$7+Input!N2882*ScoringModel!$B$8+Input!O2882*ScoringModel!$B$9+Input!P2882*ScoringModel!$B$10)*0.01,"")</f>
        <v/>
      </c>
      <c r="O2882" s="66" t="str">
        <f>IF(A2882&lt;&gt;"",(Input!Q2882*ScoringModel!$B$14+Input!R2882*ScoringModel!$B$15+Input!S2882*ScoringModel!$B$16+Input!T2882*ScoringModel!$B$17+Input!U2882*ScoringModel!$B$18+Input!V2882*ScoringModel!$B$19+Input!W2882*ScoringModel!$B$20)*0.01,"")</f>
        <v/>
      </c>
      <c r="P2882" s="66" t="str">
        <f>IF(A2882&lt;&gt;"",(Input!X2882*ScoringModel!$B$24+Input!Y2882*ScoringModel!$B$25+Input!Z2882*ScoringModel!$B$26+Input!AA2882*ScoringModel!$B$27+Input!AB2882*ScoringModel!$B$28+Input!AC2882*ScoringModel!$B$29+Input!AD2882*ScoringModel!$B$30)*0.01,"")</f>
        <v/>
      </c>
    </row>
    <row r="2883" spans="1:16" x14ac:dyDescent="0.25">
      <c r="A2883" s="154" t="str">
        <f>IF(Input!A2883&lt;&gt;"",Input!A2883,"")</f>
        <v/>
      </c>
      <c r="B2883" s="154" t="str">
        <f>IF(Input!D2883&lt;&gt;"",CONCATENATE(Input!D2883,", ",Input!C2883),"")</f>
        <v/>
      </c>
      <c r="C2883" s="154" t="str">
        <f>IF(Input!E2883&lt;&gt;"",Input!E2883,"")</f>
        <v/>
      </c>
      <c r="D2883" s="155" t="str">
        <f>IF(Input!F2883&lt;&gt;"",Input!F2883,"")</f>
        <v/>
      </c>
      <c r="E2883" s="154" t="str">
        <f>IF(Input!I2883&lt;&gt;"",CONCATENATE(Input!I2883,", ",LEFT(Input!H2883,1)),"")</f>
        <v/>
      </c>
      <c r="F2883" s="156"/>
      <c r="G2883" s="157" t="str">
        <f t="shared" si="45"/>
        <v/>
      </c>
      <c r="H2883" s="154" t="str">
        <f>IF(A2883&lt;&gt;"",VLOOKUP(G2883,ScoreRanges!$C$4:$E$8,3),"")</f>
        <v/>
      </c>
      <c r="I2883" s="156"/>
      <c r="J2883" s="129" t="str">
        <f>IF(AND(ConversionTable!$F$2&lt;&gt;"",A2883&lt;&gt;""),VLOOKUP(G2883,ConversionTable!B$2:D$402,3),"")</f>
        <v/>
      </c>
      <c r="K2883" s="66" t="str">
        <f>IF(AND(ConversionTable!$F$2&lt;&gt;"",A2883&lt;&gt;""),VLOOKUP(J2883,ConversionTable!I$4:K$7,3),"")</f>
        <v/>
      </c>
      <c r="M2883" s="66" t="str">
        <f>IF(A2883&lt;&gt;"",(Input!AE2883*ScoringModel!$B$11+Input!AF2883*ScoringModel!$B$21+Input!AG2883*ScoringModel!$B$31)*0.01,"")</f>
        <v/>
      </c>
      <c r="N2883" s="66" t="str">
        <f>IF(A2883&lt;&gt;"",(Input!J2883*ScoringModel!$B$4+Input!K2883*ScoringModel!$B$5+Input!L2883*ScoringModel!$B$6+Input!M2883*ScoringModel!$B$7+Input!N2883*ScoringModel!$B$8+Input!O2883*ScoringModel!$B$9+Input!P2883*ScoringModel!$B$10)*0.01,"")</f>
        <v/>
      </c>
      <c r="O2883" s="66" t="str">
        <f>IF(A2883&lt;&gt;"",(Input!Q2883*ScoringModel!$B$14+Input!R2883*ScoringModel!$B$15+Input!S2883*ScoringModel!$B$16+Input!T2883*ScoringModel!$B$17+Input!U2883*ScoringModel!$B$18+Input!V2883*ScoringModel!$B$19+Input!W2883*ScoringModel!$B$20)*0.01,"")</f>
        <v/>
      </c>
      <c r="P2883" s="66" t="str">
        <f>IF(A2883&lt;&gt;"",(Input!X2883*ScoringModel!$B$24+Input!Y2883*ScoringModel!$B$25+Input!Z2883*ScoringModel!$B$26+Input!AA2883*ScoringModel!$B$27+Input!AB2883*ScoringModel!$B$28+Input!AC2883*ScoringModel!$B$29+Input!AD2883*ScoringModel!$B$30)*0.01,"")</f>
        <v/>
      </c>
    </row>
    <row r="2884" spans="1:16" x14ac:dyDescent="0.25">
      <c r="A2884" s="154" t="str">
        <f>IF(Input!A2884&lt;&gt;"",Input!A2884,"")</f>
        <v/>
      </c>
      <c r="B2884" s="154" t="str">
        <f>IF(Input!D2884&lt;&gt;"",CONCATENATE(Input!D2884,", ",Input!C2884),"")</f>
        <v/>
      </c>
      <c r="C2884" s="154" t="str">
        <f>IF(Input!E2884&lt;&gt;"",Input!E2884,"")</f>
        <v/>
      </c>
      <c r="D2884" s="155" t="str">
        <f>IF(Input!F2884&lt;&gt;"",Input!F2884,"")</f>
        <v/>
      </c>
      <c r="E2884" s="154" t="str">
        <f>IF(Input!I2884&lt;&gt;"",CONCATENATE(Input!I2884,", ",LEFT(Input!H2884,1)),"")</f>
        <v/>
      </c>
      <c r="F2884" s="156"/>
      <c r="G2884" s="157" t="str">
        <f t="shared" si="45"/>
        <v/>
      </c>
      <c r="H2884" s="154" t="str">
        <f>IF(A2884&lt;&gt;"",VLOOKUP(G2884,ScoreRanges!$C$4:$E$8,3),"")</f>
        <v/>
      </c>
      <c r="I2884" s="156"/>
      <c r="J2884" s="129" t="str">
        <f>IF(AND(ConversionTable!$F$2&lt;&gt;"",A2884&lt;&gt;""),VLOOKUP(G2884,ConversionTable!B$2:D$402,3),"")</f>
        <v/>
      </c>
      <c r="K2884" s="66" t="str">
        <f>IF(AND(ConversionTable!$F$2&lt;&gt;"",A2884&lt;&gt;""),VLOOKUP(J2884,ConversionTable!I$4:K$7,3),"")</f>
        <v/>
      </c>
      <c r="M2884" s="66" t="str">
        <f>IF(A2884&lt;&gt;"",(Input!AE2884*ScoringModel!$B$11+Input!AF2884*ScoringModel!$B$21+Input!AG2884*ScoringModel!$B$31)*0.01,"")</f>
        <v/>
      </c>
      <c r="N2884" s="66" t="str">
        <f>IF(A2884&lt;&gt;"",(Input!J2884*ScoringModel!$B$4+Input!K2884*ScoringModel!$B$5+Input!L2884*ScoringModel!$B$6+Input!M2884*ScoringModel!$B$7+Input!N2884*ScoringModel!$B$8+Input!O2884*ScoringModel!$B$9+Input!P2884*ScoringModel!$B$10)*0.01,"")</f>
        <v/>
      </c>
      <c r="O2884" s="66" t="str">
        <f>IF(A2884&lt;&gt;"",(Input!Q2884*ScoringModel!$B$14+Input!R2884*ScoringModel!$B$15+Input!S2884*ScoringModel!$B$16+Input!T2884*ScoringModel!$B$17+Input!U2884*ScoringModel!$B$18+Input!V2884*ScoringModel!$B$19+Input!W2884*ScoringModel!$B$20)*0.01,"")</f>
        <v/>
      </c>
      <c r="P2884" s="66" t="str">
        <f>IF(A2884&lt;&gt;"",(Input!X2884*ScoringModel!$B$24+Input!Y2884*ScoringModel!$B$25+Input!Z2884*ScoringModel!$B$26+Input!AA2884*ScoringModel!$B$27+Input!AB2884*ScoringModel!$B$28+Input!AC2884*ScoringModel!$B$29+Input!AD2884*ScoringModel!$B$30)*0.01,"")</f>
        <v/>
      </c>
    </row>
    <row r="2885" spans="1:16" x14ac:dyDescent="0.25">
      <c r="A2885" s="154" t="str">
        <f>IF(Input!A2885&lt;&gt;"",Input!A2885,"")</f>
        <v/>
      </c>
      <c r="B2885" s="154" t="str">
        <f>IF(Input!D2885&lt;&gt;"",CONCATENATE(Input!D2885,", ",Input!C2885),"")</f>
        <v/>
      </c>
      <c r="C2885" s="154" t="str">
        <f>IF(Input!E2885&lt;&gt;"",Input!E2885,"")</f>
        <v/>
      </c>
      <c r="D2885" s="155" t="str">
        <f>IF(Input!F2885&lt;&gt;"",Input!F2885,"")</f>
        <v/>
      </c>
      <c r="E2885" s="154" t="str">
        <f>IF(Input!I2885&lt;&gt;"",CONCATENATE(Input!I2885,", ",LEFT(Input!H2885,1)),"")</f>
        <v/>
      </c>
      <c r="F2885" s="156"/>
      <c r="G2885" s="157" t="str">
        <f t="shared" si="45"/>
        <v/>
      </c>
      <c r="H2885" s="154" t="str">
        <f>IF(A2885&lt;&gt;"",VLOOKUP(G2885,ScoreRanges!$C$4:$E$8,3),"")</f>
        <v/>
      </c>
      <c r="I2885" s="156"/>
      <c r="J2885" s="129" t="str">
        <f>IF(AND(ConversionTable!$F$2&lt;&gt;"",A2885&lt;&gt;""),VLOOKUP(G2885,ConversionTable!B$2:D$402,3),"")</f>
        <v/>
      </c>
      <c r="K2885" s="66" t="str">
        <f>IF(AND(ConversionTable!$F$2&lt;&gt;"",A2885&lt;&gt;""),VLOOKUP(J2885,ConversionTable!I$4:K$7,3),"")</f>
        <v/>
      </c>
      <c r="M2885" s="66" t="str">
        <f>IF(A2885&lt;&gt;"",(Input!AE2885*ScoringModel!$B$11+Input!AF2885*ScoringModel!$B$21+Input!AG2885*ScoringModel!$B$31)*0.01,"")</f>
        <v/>
      </c>
      <c r="N2885" s="66" t="str">
        <f>IF(A2885&lt;&gt;"",(Input!J2885*ScoringModel!$B$4+Input!K2885*ScoringModel!$B$5+Input!L2885*ScoringModel!$B$6+Input!M2885*ScoringModel!$B$7+Input!N2885*ScoringModel!$B$8+Input!O2885*ScoringModel!$B$9+Input!P2885*ScoringModel!$B$10)*0.01,"")</f>
        <v/>
      </c>
      <c r="O2885" s="66" t="str">
        <f>IF(A2885&lt;&gt;"",(Input!Q2885*ScoringModel!$B$14+Input!R2885*ScoringModel!$B$15+Input!S2885*ScoringModel!$B$16+Input!T2885*ScoringModel!$B$17+Input!U2885*ScoringModel!$B$18+Input!V2885*ScoringModel!$B$19+Input!W2885*ScoringModel!$B$20)*0.01,"")</f>
        <v/>
      </c>
      <c r="P2885" s="66" t="str">
        <f>IF(A2885&lt;&gt;"",(Input!X2885*ScoringModel!$B$24+Input!Y2885*ScoringModel!$B$25+Input!Z2885*ScoringModel!$B$26+Input!AA2885*ScoringModel!$B$27+Input!AB2885*ScoringModel!$B$28+Input!AC2885*ScoringModel!$B$29+Input!AD2885*ScoringModel!$B$30)*0.01,"")</f>
        <v/>
      </c>
    </row>
    <row r="2886" spans="1:16" x14ac:dyDescent="0.25">
      <c r="A2886" s="154" t="str">
        <f>IF(Input!A2886&lt;&gt;"",Input!A2886,"")</f>
        <v/>
      </c>
      <c r="B2886" s="154" t="str">
        <f>IF(Input!D2886&lt;&gt;"",CONCATENATE(Input!D2886,", ",Input!C2886),"")</f>
        <v/>
      </c>
      <c r="C2886" s="154" t="str">
        <f>IF(Input!E2886&lt;&gt;"",Input!E2886,"")</f>
        <v/>
      </c>
      <c r="D2886" s="155" t="str">
        <f>IF(Input!F2886&lt;&gt;"",Input!F2886,"")</f>
        <v/>
      </c>
      <c r="E2886" s="154" t="str">
        <f>IF(Input!I2886&lt;&gt;"",CONCATENATE(Input!I2886,", ",LEFT(Input!H2886,1)),"")</f>
        <v/>
      </c>
      <c r="F2886" s="156"/>
      <c r="G2886" s="157" t="str">
        <f t="shared" si="45"/>
        <v/>
      </c>
      <c r="H2886" s="154" t="str">
        <f>IF(A2886&lt;&gt;"",VLOOKUP(G2886,ScoreRanges!$C$4:$E$8,3),"")</f>
        <v/>
      </c>
      <c r="I2886" s="156"/>
      <c r="J2886" s="129" t="str">
        <f>IF(AND(ConversionTable!$F$2&lt;&gt;"",A2886&lt;&gt;""),VLOOKUP(G2886,ConversionTable!B$2:D$402,3),"")</f>
        <v/>
      </c>
      <c r="K2886" s="66" t="str">
        <f>IF(AND(ConversionTable!$F$2&lt;&gt;"",A2886&lt;&gt;""),VLOOKUP(J2886,ConversionTable!I$4:K$7,3),"")</f>
        <v/>
      </c>
      <c r="M2886" s="66" t="str">
        <f>IF(A2886&lt;&gt;"",(Input!AE2886*ScoringModel!$B$11+Input!AF2886*ScoringModel!$B$21+Input!AG2886*ScoringModel!$B$31)*0.01,"")</f>
        <v/>
      </c>
      <c r="N2886" s="66" t="str">
        <f>IF(A2886&lt;&gt;"",(Input!J2886*ScoringModel!$B$4+Input!K2886*ScoringModel!$B$5+Input!L2886*ScoringModel!$B$6+Input!M2886*ScoringModel!$B$7+Input!N2886*ScoringModel!$B$8+Input!O2886*ScoringModel!$B$9+Input!P2886*ScoringModel!$B$10)*0.01,"")</f>
        <v/>
      </c>
      <c r="O2886" s="66" t="str">
        <f>IF(A2886&lt;&gt;"",(Input!Q2886*ScoringModel!$B$14+Input!R2886*ScoringModel!$B$15+Input!S2886*ScoringModel!$B$16+Input!T2886*ScoringModel!$B$17+Input!U2886*ScoringModel!$B$18+Input!V2886*ScoringModel!$B$19+Input!W2886*ScoringModel!$B$20)*0.01,"")</f>
        <v/>
      </c>
      <c r="P2886" s="66" t="str">
        <f>IF(A2886&lt;&gt;"",(Input!X2886*ScoringModel!$B$24+Input!Y2886*ScoringModel!$B$25+Input!Z2886*ScoringModel!$B$26+Input!AA2886*ScoringModel!$B$27+Input!AB2886*ScoringModel!$B$28+Input!AC2886*ScoringModel!$B$29+Input!AD2886*ScoringModel!$B$30)*0.01,"")</f>
        <v/>
      </c>
    </row>
    <row r="2887" spans="1:16" x14ac:dyDescent="0.25">
      <c r="A2887" s="154" t="str">
        <f>IF(Input!A2887&lt;&gt;"",Input!A2887,"")</f>
        <v/>
      </c>
      <c r="B2887" s="154" t="str">
        <f>IF(Input!D2887&lt;&gt;"",CONCATENATE(Input!D2887,", ",Input!C2887),"")</f>
        <v/>
      </c>
      <c r="C2887" s="154" t="str">
        <f>IF(Input!E2887&lt;&gt;"",Input!E2887,"")</f>
        <v/>
      </c>
      <c r="D2887" s="155" t="str">
        <f>IF(Input!F2887&lt;&gt;"",Input!F2887,"")</f>
        <v/>
      </c>
      <c r="E2887" s="154" t="str">
        <f>IF(Input!I2887&lt;&gt;"",CONCATENATE(Input!I2887,", ",LEFT(Input!H2887,1)),"")</f>
        <v/>
      </c>
      <c r="F2887" s="156"/>
      <c r="G2887" s="157" t="str">
        <f t="shared" si="45"/>
        <v/>
      </c>
      <c r="H2887" s="154" t="str">
        <f>IF(A2887&lt;&gt;"",VLOOKUP(G2887,ScoreRanges!$C$4:$E$8,3),"")</f>
        <v/>
      </c>
      <c r="I2887" s="156"/>
      <c r="J2887" s="129" t="str">
        <f>IF(AND(ConversionTable!$F$2&lt;&gt;"",A2887&lt;&gt;""),VLOOKUP(G2887,ConversionTable!B$2:D$402,3),"")</f>
        <v/>
      </c>
      <c r="K2887" s="66" t="str">
        <f>IF(AND(ConversionTable!$F$2&lt;&gt;"",A2887&lt;&gt;""),VLOOKUP(J2887,ConversionTable!I$4:K$7,3),"")</f>
        <v/>
      </c>
      <c r="M2887" s="66" t="str">
        <f>IF(A2887&lt;&gt;"",(Input!AE2887*ScoringModel!$B$11+Input!AF2887*ScoringModel!$B$21+Input!AG2887*ScoringModel!$B$31)*0.01,"")</f>
        <v/>
      </c>
      <c r="N2887" s="66" t="str">
        <f>IF(A2887&lt;&gt;"",(Input!J2887*ScoringModel!$B$4+Input!K2887*ScoringModel!$B$5+Input!L2887*ScoringModel!$B$6+Input!M2887*ScoringModel!$B$7+Input!N2887*ScoringModel!$B$8+Input!O2887*ScoringModel!$B$9+Input!P2887*ScoringModel!$B$10)*0.01,"")</f>
        <v/>
      </c>
      <c r="O2887" s="66" t="str">
        <f>IF(A2887&lt;&gt;"",(Input!Q2887*ScoringModel!$B$14+Input!R2887*ScoringModel!$B$15+Input!S2887*ScoringModel!$B$16+Input!T2887*ScoringModel!$B$17+Input!U2887*ScoringModel!$B$18+Input!V2887*ScoringModel!$B$19+Input!W2887*ScoringModel!$B$20)*0.01,"")</f>
        <v/>
      </c>
      <c r="P2887" s="66" t="str">
        <f>IF(A2887&lt;&gt;"",(Input!X2887*ScoringModel!$B$24+Input!Y2887*ScoringModel!$B$25+Input!Z2887*ScoringModel!$B$26+Input!AA2887*ScoringModel!$B$27+Input!AB2887*ScoringModel!$B$28+Input!AC2887*ScoringModel!$B$29+Input!AD2887*ScoringModel!$B$30)*0.01,"")</f>
        <v/>
      </c>
    </row>
    <row r="2888" spans="1:16" x14ac:dyDescent="0.25">
      <c r="A2888" s="154" t="str">
        <f>IF(Input!A2888&lt;&gt;"",Input!A2888,"")</f>
        <v/>
      </c>
      <c r="B2888" s="154" t="str">
        <f>IF(Input!D2888&lt;&gt;"",CONCATENATE(Input!D2888,", ",Input!C2888),"")</f>
        <v/>
      </c>
      <c r="C2888" s="154" t="str">
        <f>IF(Input!E2888&lt;&gt;"",Input!E2888,"")</f>
        <v/>
      </c>
      <c r="D2888" s="155" t="str">
        <f>IF(Input!F2888&lt;&gt;"",Input!F2888,"")</f>
        <v/>
      </c>
      <c r="E2888" s="154" t="str">
        <f>IF(Input!I2888&lt;&gt;"",CONCATENATE(Input!I2888,", ",LEFT(Input!H2888,1)),"")</f>
        <v/>
      </c>
      <c r="F2888" s="156"/>
      <c r="G2888" s="157" t="str">
        <f t="shared" si="45"/>
        <v/>
      </c>
      <c r="H2888" s="154" t="str">
        <f>IF(A2888&lt;&gt;"",VLOOKUP(G2888,ScoreRanges!$C$4:$E$8,3),"")</f>
        <v/>
      </c>
      <c r="I2888" s="156"/>
      <c r="J2888" s="129" t="str">
        <f>IF(AND(ConversionTable!$F$2&lt;&gt;"",A2888&lt;&gt;""),VLOOKUP(G2888,ConversionTable!B$2:D$402,3),"")</f>
        <v/>
      </c>
      <c r="K2888" s="66" t="str">
        <f>IF(AND(ConversionTable!$F$2&lt;&gt;"",A2888&lt;&gt;""),VLOOKUP(J2888,ConversionTable!I$4:K$7,3),"")</f>
        <v/>
      </c>
      <c r="M2888" s="66" t="str">
        <f>IF(A2888&lt;&gt;"",(Input!AE2888*ScoringModel!$B$11+Input!AF2888*ScoringModel!$B$21+Input!AG2888*ScoringModel!$B$31)*0.01,"")</f>
        <v/>
      </c>
      <c r="N2888" s="66" t="str">
        <f>IF(A2888&lt;&gt;"",(Input!J2888*ScoringModel!$B$4+Input!K2888*ScoringModel!$B$5+Input!L2888*ScoringModel!$B$6+Input!M2888*ScoringModel!$B$7+Input!N2888*ScoringModel!$B$8+Input!O2888*ScoringModel!$B$9+Input!P2888*ScoringModel!$B$10)*0.01,"")</f>
        <v/>
      </c>
      <c r="O2888" s="66" t="str">
        <f>IF(A2888&lt;&gt;"",(Input!Q2888*ScoringModel!$B$14+Input!R2888*ScoringModel!$B$15+Input!S2888*ScoringModel!$B$16+Input!T2888*ScoringModel!$B$17+Input!U2888*ScoringModel!$B$18+Input!V2888*ScoringModel!$B$19+Input!W2888*ScoringModel!$B$20)*0.01,"")</f>
        <v/>
      </c>
      <c r="P2888" s="66" t="str">
        <f>IF(A2888&lt;&gt;"",(Input!X2888*ScoringModel!$B$24+Input!Y2888*ScoringModel!$B$25+Input!Z2888*ScoringModel!$B$26+Input!AA2888*ScoringModel!$B$27+Input!AB2888*ScoringModel!$B$28+Input!AC2888*ScoringModel!$B$29+Input!AD2888*ScoringModel!$B$30)*0.01,"")</f>
        <v/>
      </c>
    </row>
    <row r="2889" spans="1:16" x14ac:dyDescent="0.25">
      <c r="A2889" s="154" t="str">
        <f>IF(Input!A2889&lt;&gt;"",Input!A2889,"")</f>
        <v/>
      </c>
      <c r="B2889" s="154" t="str">
        <f>IF(Input!D2889&lt;&gt;"",CONCATENATE(Input!D2889,", ",Input!C2889),"")</f>
        <v/>
      </c>
      <c r="C2889" s="154" t="str">
        <f>IF(Input!E2889&lt;&gt;"",Input!E2889,"")</f>
        <v/>
      </c>
      <c r="D2889" s="155" t="str">
        <f>IF(Input!F2889&lt;&gt;"",Input!F2889,"")</f>
        <v/>
      </c>
      <c r="E2889" s="154" t="str">
        <f>IF(Input!I2889&lt;&gt;"",CONCATENATE(Input!I2889,", ",LEFT(Input!H2889,1)),"")</f>
        <v/>
      </c>
      <c r="F2889" s="156"/>
      <c r="G2889" s="157" t="str">
        <f t="shared" si="45"/>
        <v/>
      </c>
      <c r="H2889" s="154" t="str">
        <f>IF(A2889&lt;&gt;"",VLOOKUP(G2889,ScoreRanges!$C$4:$E$8,3),"")</f>
        <v/>
      </c>
      <c r="I2889" s="156"/>
      <c r="J2889" s="129" t="str">
        <f>IF(AND(ConversionTable!$F$2&lt;&gt;"",A2889&lt;&gt;""),VLOOKUP(G2889,ConversionTable!B$2:D$402,3),"")</f>
        <v/>
      </c>
      <c r="K2889" s="66" t="str">
        <f>IF(AND(ConversionTable!$F$2&lt;&gt;"",A2889&lt;&gt;""),VLOOKUP(J2889,ConversionTable!I$4:K$7,3),"")</f>
        <v/>
      </c>
      <c r="M2889" s="66" t="str">
        <f>IF(A2889&lt;&gt;"",(Input!AE2889*ScoringModel!$B$11+Input!AF2889*ScoringModel!$B$21+Input!AG2889*ScoringModel!$B$31)*0.01,"")</f>
        <v/>
      </c>
      <c r="N2889" s="66" t="str">
        <f>IF(A2889&lt;&gt;"",(Input!J2889*ScoringModel!$B$4+Input!K2889*ScoringModel!$B$5+Input!L2889*ScoringModel!$B$6+Input!M2889*ScoringModel!$B$7+Input!N2889*ScoringModel!$B$8+Input!O2889*ScoringModel!$B$9+Input!P2889*ScoringModel!$B$10)*0.01,"")</f>
        <v/>
      </c>
      <c r="O2889" s="66" t="str">
        <f>IF(A2889&lt;&gt;"",(Input!Q2889*ScoringModel!$B$14+Input!R2889*ScoringModel!$B$15+Input!S2889*ScoringModel!$B$16+Input!T2889*ScoringModel!$B$17+Input!U2889*ScoringModel!$B$18+Input!V2889*ScoringModel!$B$19+Input!W2889*ScoringModel!$B$20)*0.01,"")</f>
        <v/>
      </c>
      <c r="P2889" s="66" t="str">
        <f>IF(A2889&lt;&gt;"",(Input!X2889*ScoringModel!$B$24+Input!Y2889*ScoringModel!$B$25+Input!Z2889*ScoringModel!$B$26+Input!AA2889*ScoringModel!$B$27+Input!AB2889*ScoringModel!$B$28+Input!AC2889*ScoringModel!$B$29+Input!AD2889*ScoringModel!$B$30)*0.01,"")</f>
        <v/>
      </c>
    </row>
    <row r="2890" spans="1:16" x14ac:dyDescent="0.25">
      <c r="A2890" s="154" t="str">
        <f>IF(Input!A2890&lt;&gt;"",Input!A2890,"")</f>
        <v/>
      </c>
      <c r="B2890" s="154" t="str">
        <f>IF(Input!D2890&lt;&gt;"",CONCATENATE(Input!D2890,", ",Input!C2890),"")</f>
        <v/>
      </c>
      <c r="C2890" s="154" t="str">
        <f>IF(Input!E2890&lt;&gt;"",Input!E2890,"")</f>
        <v/>
      </c>
      <c r="D2890" s="155" t="str">
        <f>IF(Input!F2890&lt;&gt;"",Input!F2890,"")</f>
        <v/>
      </c>
      <c r="E2890" s="154" t="str">
        <f>IF(Input!I2890&lt;&gt;"",CONCATENATE(Input!I2890,", ",LEFT(Input!H2890,1)),"")</f>
        <v/>
      </c>
      <c r="F2890" s="156"/>
      <c r="G2890" s="157" t="str">
        <f t="shared" si="45"/>
        <v/>
      </c>
      <c r="H2890" s="154" t="str">
        <f>IF(A2890&lt;&gt;"",VLOOKUP(G2890,ScoreRanges!$C$4:$E$8,3),"")</f>
        <v/>
      </c>
      <c r="I2890" s="156"/>
      <c r="J2890" s="129" t="str">
        <f>IF(AND(ConversionTable!$F$2&lt;&gt;"",A2890&lt;&gt;""),VLOOKUP(G2890,ConversionTable!B$2:D$402,3),"")</f>
        <v/>
      </c>
      <c r="K2890" s="66" t="str">
        <f>IF(AND(ConversionTable!$F$2&lt;&gt;"",A2890&lt;&gt;""),VLOOKUP(J2890,ConversionTable!I$4:K$7,3),"")</f>
        <v/>
      </c>
      <c r="M2890" s="66" t="str">
        <f>IF(A2890&lt;&gt;"",(Input!AE2890*ScoringModel!$B$11+Input!AF2890*ScoringModel!$B$21+Input!AG2890*ScoringModel!$B$31)*0.01,"")</f>
        <v/>
      </c>
      <c r="N2890" s="66" t="str">
        <f>IF(A2890&lt;&gt;"",(Input!J2890*ScoringModel!$B$4+Input!K2890*ScoringModel!$B$5+Input!L2890*ScoringModel!$B$6+Input!M2890*ScoringModel!$B$7+Input!N2890*ScoringModel!$B$8+Input!O2890*ScoringModel!$B$9+Input!P2890*ScoringModel!$B$10)*0.01,"")</f>
        <v/>
      </c>
      <c r="O2890" s="66" t="str">
        <f>IF(A2890&lt;&gt;"",(Input!Q2890*ScoringModel!$B$14+Input!R2890*ScoringModel!$B$15+Input!S2890*ScoringModel!$B$16+Input!T2890*ScoringModel!$B$17+Input!U2890*ScoringModel!$B$18+Input!V2890*ScoringModel!$B$19+Input!W2890*ScoringModel!$B$20)*0.01,"")</f>
        <v/>
      </c>
      <c r="P2890" s="66" t="str">
        <f>IF(A2890&lt;&gt;"",(Input!X2890*ScoringModel!$B$24+Input!Y2890*ScoringModel!$B$25+Input!Z2890*ScoringModel!$B$26+Input!AA2890*ScoringModel!$B$27+Input!AB2890*ScoringModel!$B$28+Input!AC2890*ScoringModel!$B$29+Input!AD2890*ScoringModel!$B$30)*0.01,"")</f>
        <v/>
      </c>
    </row>
    <row r="2891" spans="1:16" x14ac:dyDescent="0.25">
      <c r="A2891" s="154" t="str">
        <f>IF(Input!A2891&lt;&gt;"",Input!A2891,"")</f>
        <v/>
      </c>
      <c r="B2891" s="154" t="str">
        <f>IF(Input!D2891&lt;&gt;"",CONCATENATE(Input!D2891,", ",Input!C2891),"")</f>
        <v/>
      </c>
      <c r="C2891" s="154" t="str">
        <f>IF(Input!E2891&lt;&gt;"",Input!E2891,"")</f>
        <v/>
      </c>
      <c r="D2891" s="155" t="str">
        <f>IF(Input!F2891&lt;&gt;"",Input!F2891,"")</f>
        <v/>
      </c>
      <c r="E2891" s="154" t="str">
        <f>IF(Input!I2891&lt;&gt;"",CONCATENATE(Input!I2891,", ",LEFT(Input!H2891,1)),"")</f>
        <v/>
      </c>
      <c r="F2891" s="156"/>
      <c r="G2891" s="157" t="str">
        <f t="shared" si="45"/>
        <v/>
      </c>
      <c r="H2891" s="154" t="str">
        <f>IF(A2891&lt;&gt;"",VLOOKUP(G2891,ScoreRanges!$C$4:$E$8,3),"")</f>
        <v/>
      </c>
      <c r="I2891" s="156"/>
      <c r="J2891" s="129" t="str">
        <f>IF(AND(ConversionTable!$F$2&lt;&gt;"",A2891&lt;&gt;""),VLOOKUP(G2891,ConversionTable!B$2:D$402,3),"")</f>
        <v/>
      </c>
      <c r="K2891" s="66" t="str">
        <f>IF(AND(ConversionTable!$F$2&lt;&gt;"",A2891&lt;&gt;""),VLOOKUP(J2891,ConversionTable!I$4:K$7,3),"")</f>
        <v/>
      </c>
      <c r="M2891" s="66" t="str">
        <f>IF(A2891&lt;&gt;"",(Input!AE2891*ScoringModel!$B$11+Input!AF2891*ScoringModel!$B$21+Input!AG2891*ScoringModel!$B$31)*0.01,"")</f>
        <v/>
      </c>
      <c r="N2891" s="66" t="str">
        <f>IF(A2891&lt;&gt;"",(Input!J2891*ScoringModel!$B$4+Input!K2891*ScoringModel!$B$5+Input!L2891*ScoringModel!$B$6+Input!M2891*ScoringModel!$B$7+Input!N2891*ScoringModel!$B$8+Input!O2891*ScoringModel!$B$9+Input!P2891*ScoringModel!$B$10)*0.01,"")</f>
        <v/>
      </c>
      <c r="O2891" s="66" t="str">
        <f>IF(A2891&lt;&gt;"",(Input!Q2891*ScoringModel!$B$14+Input!R2891*ScoringModel!$B$15+Input!S2891*ScoringModel!$B$16+Input!T2891*ScoringModel!$B$17+Input!U2891*ScoringModel!$B$18+Input!V2891*ScoringModel!$B$19+Input!W2891*ScoringModel!$B$20)*0.01,"")</f>
        <v/>
      </c>
      <c r="P2891" s="66" t="str">
        <f>IF(A2891&lt;&gt;"",(Input!X2891*ScoringModel!$B$24+Input!Y2891*ScoringModel!$B$25+Input!Z2891*ScoringModel!$B$26+Input!AA2891*ScoringModel!$B$27+Input!AB2891*ScoringModel!$B$28+Input!AC2891*ScoringModel!$B$29+Input!AD2891*ScoringModel!$B$30)*0.01,"")</f>
        <v/>
      </c>
    </row>
    <row r="2892" spans="1:16" x14ac:dyDescent="0.25">
      <c r="A2892" s="154" t="str">
        <f>IF(Input!A2892&lt;&gt;"",Input!A2892,"")</f>
        <v/>
      </c>
      <c r="B2892" s="154" t="str">
        <f>IF(Input!D2892&lt;&gt;"",CONCATENATE(Input!D2892,", ",Input!C2892),"")</f>
        <v/>
      </c>
      <c r="C2892" s="154" t="str">
        <f>IF(Input!E2892&lt;&gt;"",Input!E2892,"")</f>
        <v/>
      </c>
      <c r="D2892" s="155" t="str">
        <f>IF(Input!F2892&lt;&gt;"",Input!F2892,"")</f>
        <v/>
      </c>
      <c r="E2892" s="154" t="str">
        <f>IF(Input!I2892&lt;&gt;"",CONCATENATE(Input!I2892,", ",LEFT(Input!H2892,1)),"")</f>
        <v/>
      </c>
      <c r="F2892" s="156"/>
      <c r="G2892" s="157" t="str">
        <f t="shared" si="45"/>
        <v/>
      </c>
      <c r="H2892" s="154" t="str">
        <f>IF(A2892&lt;&gt;"",VLOOKUP(G2892,ScoreRanges!$C$4:$E$8,3),"")</f>
        <v/>
      </c>
      <c r="I2892" s="156"/>
      <c r="J2892" s="129" t="str">
        <f>IF(AND(ConversionTable!$F$2&lt;&gt;"",A2892&lt;&gt;""),VLOOKUP(G2892,ConversionTable!B$2:D$402,3),"")</f>
        <v/>
      </c>
      <c r="K2892" s="66" t="str">
        <f>IF(AND(ConversionTable!$F$2&lt;&gt;"",A2892&lt;&gt;""),VLOOKUP(J2892,ConversionTable!I$4:K$7,3),"")</f>
        <v/>
      </c>
      <c r="M2892" s="66" t="str">
        <f>IF(A2892&lt;&gt;"",(Input!AE2892*ScoringModel!$B$11+Input!AF2892*ScoringModel!$B$21+Input!AG2892*ScoringModel!$B$31)*0.01,"")</f>
        <v/>
      </c>
      <c r="N2892" s="66" t="str">
        <f>IF(A2892&lt;&gt;"",(Input!J2892*ScoringModel!$B$4+Input!K2892*ScoringModel!$B$5+Input!L2892*ScoringModel!$B$6+Input!M2892*ScoringModel!$B$7+Input!N2892*ScoringModel!$B$8+Input!O2892*ScoringModel!$B$9+Input!P2892*ScoringModel!$B$10)*0.01,"")</f>
        <v/>
      </c>
      <c r="O2892" s="66" t="str">
        <f>IF(A2892&lt;&gt;"",(Input!Q2892*ScoringModel!$B$14+Input!R2892*ScoringModel!$B$15+Input!S2892*ScoringModel!$B$16+Input!T2892*ScoringModel!$B$17+Input!U2892*ScoringModel!$B$18+Input!V2892*ScoringModel!$B$19+Input!W2892*ScoringModel!$B$20)*0.01,"")</f>
        <v/>
      </c>
      <c r="P2892" s="66" t="str">
        <f>IF(A2892&lt;&gt;"",(Input!X2892*ScoringModel!$B$24+Input!Y2892*ScoringModel!$B$25+Input!Z2892*ScoringModel!$B$26+Input!AA2892*ScoringModel!$B$27+Input!AB2892*ScoringModel!$B$28+Input!AC2892*ScoringModel!$B$29+Input!AD2892*ScoringModel!$B$30)*0.01,"")</f>
        <v/>
      </c>
    </row>
    <row r="2893" spans="1:16" x14ac:dyDescent="0.25">
      <c r="A2893" s="154" t="str">
        <f>IF(Input!A2893&lt;&gt;"",Input!A2893,"")</f>
        <v/>
      </c>
      <c r="B2893" s="154" t="str">
        <f>IF(Input!D2893&lt;&gt;"",CONCATENATE(Input!D2893,", ",Input!C2893),"")</f>
        <v/>
      </c>
      <c r="C2893" s="154" t="str">
        <f>IF(Input!E2893&lt;&gt;"",Input!E2893,"")</f>
        <v/>
      </c>
      <c r="D2893" s="155" t="str">
        <f>IF(Input!F2893&lt;&gt;"",Input!F2893,"")</f>
        <v/>
      </c>
      <c r="E2893" s="154" t="str">
        <f>IF(Input!I2893&lt;&gt;"",CONCATENATE(Input!I2893,", ",LEFT(Input!H2893,1)),"")</f>
        <v/>
      </c>
      <c r="F2893" s="156"/>
      <c r="G2893" s="157" t="str">
        <f t="shared" si="45"/>
        <v/>
      </c>
      <c r="H2893" s="154" t="str">
        <f>IF(A2893&lt;&gt;"",VLOOKUP(G2893,ScoreRanges!$C$4:$E$8,3),"")</f>
        <v/>
      </c>
      <c r="I2893" s="156"/>
      <c r="J2893" s="129" t="str">
        <f>IF(AND(ConversionTable!$F$2&lt;&gt;"",A2893&lt;&gt;""),VLOOKUP(G2893,ConversionTable!B$2:D$402,3),"")</f>
        <v/>
      </c>
      <c r="K2893" s="66" t="str">
        <f>IF(AND(ConversionTable!$F$2&lt;&gt;"",A2893&lt;&gt;""),VLOOKUP(J2893,ConversionTable!I$4:K$7,3),"")</f>
        <v/>
      </c>
      <c r="M2893" s="66" t="str">
        <f>IF(A2893&lt;&gt;"",(Input!AE2893*ScoringModel!$B$11+Input!AF2893*ScoringModel!$B$21+Input!AG2893*ScoringModel!$B$31)*0.01,"")</f>
        <v/>
      </c>
      <c r="N2893" s="66" t="str">
        <f>IF(A2893&lt;&gt;"",(Input!J2893*ScoringModel!$B$4+Input!K2893*ScoringModel!$B$5+Input!L2893*ScoringModel!$B$6+Input!M2893*ScoringModel!$B$7+Input!N2893*ScoringModel!$B$8+Input!O2893*ScoringModel!$B$9+Input!P2893*ScoringModel!$B$10)*0.01,"")</f>
        <v/>
      </c>
      <c r="O2893" s="66" t="str">
        <f>IF(A2893&lt;&gt;"",(Input!Q2893*ScoringModel!$B$14+Input!R2893*ScoringModel!$B$15+Input!S2893*ScoringModel!$B$16+Input!T2893*ScoringModel!$B$17+Input!U2893*ScoringModel!$B$18+Input!V2893*ScoringModel!$B$19+Input!W2893*ScoringModel!$B$20)*0.01,"")</f>
        <v/>
      </c>
      <c r="P2893" s="66" t="str">
        <f>IF(A2893&lt;&gt;"",(Input!X2893*ScoringModel!$B$24+Input!Y2893*ScoringModel!$B$25+Input!Z2893*ScoringModel!$B$26+Input!AA2893*ScoringModel!$B$27+Input!AB2893*ScoringModel!$B$28+Input!AC2893*ScoringModel!$B$29+Input!AD2893*ScoringModel!$B$30)*0.01,"")</f>
        <v/>
      </c>
    </row>
    <row r="2894" spans="1:16" x14ac:dyDescent="0.25">
      <c r="A2894" s="154" t="str">
        <f>IF(Input!A2894&lt;&gt;"",Input!A2894,"")</f>
        <v/>
      </c>
      <c r="B2894" s="154" t="str">
        <f>IF(Input!D2894&lt;&gt;"",CONCATENATE(Input!D2894,", ",Input!C2894),"")</f>
        <v/>
      </c>
      <c r="C2894" s="154" t="str">
        <f>IF(Input!E2894&lt;&gt;"",Input!E2894,"")</f>
        <v/>
      </c>
      <c r="D2894" s="155" t="str">
        <f>IF(Input!F2894&lt;&gt;"",Input!F2894,"")</f>
        <v/>
      </c>
      <c r="E2894" s="154" t="str">
        <f>IF(Input!I2894&lt;&gt;"",CONCATENATE(Input!I2894,", ",LEFT(Input!H2894,1)),"")</f>
        <v/>
      </c>
      <c r="F2894" s="156"/>
      <c r="G2894" s="157" t="str">
        <f t="shared" si="45"/>
        <v/>
      </c>
      <c r="H2894" s="154" t="str">
        <f>IF(A2894&lt;&gt;"",VLOOKUP(G2894,ScoreRanges!$C$4:$E$8,3),"")</f>
        <v/>
      </c>
      <c r="I2894" s="156"/>
      <c r="J2894" s="129" t="str">
        <f>IF(AND(ConversionTable!$F$2&lt;&gt;"",A2894&lt;&gt;""),VLOOKUP(G2894,ConversionTable!B$2:D$402,3),"")</f>
        <v/>
      </c>
      <c r="K2894" s="66" t="str">
        <f>IF(AND(ConversionTable!$F$2&lt;&gt;"",A2894&lt;&gt;""),VLOOKUP(J2894,ConversionTable!I$4:K$7,3),"")</f>
        <v/>
      </c>
      <c r="M2894" s="66" t="str">
        <f>IF(A2894&lt;&gt;"",(Input!AE2894*ScoringModel!$B$11+Input!AF2894*ScoringModel!$B$21+Input!AG2894*ScoringModel!$B$31)*0.01,"")</f>
        <v/>
      </c>
      <c r="N2894" s="66" t="str">
        <f>IF(A2894&lt;&gt;"",(Input!J2894*ScoringModel!$B$4+Input!K2894*ScoringModel!$B$5+Input!L2894*ScoringModel!$B$6+Input!M2894*ScoringModel!$B$7+Input!N2894*ScoringModel!$B$8+Input!O2894*ScoringModel!$B$9+Input!P2894*ScoringModel!$B$10)*0.01,"")</f>
        <v/>
      </c>
      <c r="O2894" s="66" t="str">
        <f>IF(A2894&lt;&gt;"",(Input!Q2894*ScoringModel!$B$14+Input!R2894*ScoringModel!$B$15+Input!S2894*ScoringModel!$B$16+Input!T2894*ScoringModel!$B$17+Input!U2894*ScoringModel!$B$18+Input!V2894*ScoringModel!$B$19+Input!W2894*ScoringModel!$B$20)*0.01,"")</f>
        <v/>
      </c>
      <c r="P2894" s="66" t="str">
        <f>IF(A2894&lt;&gt;"",(Input!X2894*ScoringModel!$B$24+Input!Y2894*ScoringModel!$B$25+Input!Z2894*ScoringModel!$B$26+Input!AA2894*ScoringModel!$B$27+Input!AB2894*ScoringModel!$B$28+Input!AC2894*ScoringModel!$B$29+Input!AD2894*ScoringModel!$B$30)*0.01,"")</f>
        <v/>
      </c>
    </row>
    <row r="2895" spans="1:16" x14ac:dyDescent="0.25">
      <c r="A2895" s="154" t="str">
        <f>IF(Input!A2895&lt;&gt;"",Input!A2895,"")</f>
        <v/>
      </c>
      <c r="B2895" s="154" t="str">
        <f>IF(Input!D2895&lt;&gt;"",CONCATENATE(Input!D2895,", ",Input!C2895),"")</f>
        <v/>
      </c>
      <c r="C2895" s="154" t="str">
        <f>IF(Input!E2895&lt;&gt;"",Input!E2895,"")</f>
        <v/>
      </c>
      <c r="D2895" s="155" t="str">
        <f>IF(Input!F2895&lt;&gt;"",Input!F2895,"")</f>
        <v/>
      </c>
      <c r="E2895" s="154" t="str">
        <f>IF(Input!I2895&lt;&gt;"",CONCATENATE(Input!I2895,", ",LEFT(Input!H2895,1)),"")</f>
        <v/>
      </c>
      <c r="F2895" s="156"/>
      <c r="G2895" s="157" t="str">
        <f t="shared" si="45"/>
        <v/>
      </c>
      <c r="H2895" s="154" t="str">
        <f>IF(A2895&lt;&gt;"",VLOOKUP(G2895,ScoreRanges!$C$4:$E$8,3),"")</f>
        <v/>
      </c>
      <c r="I2895" s="156"/>
      <c r="J2895" s="129" t="str">
        <f>IF(AND(ConversionTable!$F$2&lt;&gt;"",A2895&lt;&gt;""),VLOOKUP(G2895,ConversionTable!B$2:D$402,3),"")</f>
        <v/>
      </c>
      <c r="K2895" s="66" t="str">
        <f>IF(AND(ConversionTable!$F$2&lt;&gt;"",A2895&lt;&gt;""),VLOOKUP(J2895,ConversionTable!I$4:K$7,3),"")</f>
        <v/>
      </c>
      <c r="M2895" s="66" t="str">
        <f>IF(A2895&lt;&gt;"",(Input!AE2895*ScoringModel!$B$11+Input!AF2895*ScoringModel!$B$21+Input!AG2895*ScoringModel!$B$31)*0.01,"")</f>
        <v/>
      </c>
      <c r="N2895" s="66" t="str">
        <f>IF(A2895&lt;&gt;"",(Input!J2895*ScoringModel!$B$4+Input!K2895*ScoringModel!$B$5+Input!L2895*ScoringModel!$B$6+Input!M2895*ScoringModel!$B$7+Input!N2895*ScoringModel!$B$8+Input!O2895*ScoringModel!$B$9+Input!P2895*ScoringModel!$B$10)*0.01,"")</f>
        <v/>
      </c>
      <c r="O2895" s="66" t="str">
        <f>IF(A2895&lt;&gt;"",(Input!Q2895*ScoringModel!$B$14+Input!R2895*ScoringModel!$B$15+Input!S2895*ScoringModel!$B$16+Input!T2895*ScoringModel!$B$17+Input!U2895*ScoringModel!$B$18+Input!V2895*ScoringModel!$B$19+Input!W2895*ScoringModel!$B$20)*0.01,"")</f>
        <v/>
      </c>
      <c r="P2895" s="66" t="str">
        <f>IF(A2895&lt;&gt;"",(Input!X2895*ScoringModel!$B$24+Input!Y2895*ScoringModel!$B$25+Input!Z2895*ScoringModel!$B$26+Input!AA2895*ScoringModel!$B$27+Input!AB2895*ScoringModel!$B$28+Input!AC2895*ScoringModel!$B$29+Input!AD2895*ScoringModel!$B$30)*0.01,"")</f>
        <v/>
      </c>
    </row>
    <row r="2896" spans="1:16" x14ac:dyDescent="0.25">
      <c r="A2896" s="154" t="str">
        <f>IF(Input!A2896&lt;&gt;"",Input!A2896,"")</f>
        <v/>
      </c>
      <c r="B2896" s="154" t="str">
        <f>IF(Input!D2896&lt;&gt;"",CONCATENATE(Input!D2896,", ",Input!C2896),"")</f>
        <v/>
      </c>
      <c r="C2896" s="154" t="str">
        <f>IF(Input!E2896&lt;&gt;"",Input!E2896,"")</f>
        <v/>
      </c>
      <c r="D2896" s="155" t="str">
        <f>IF(Input!F2896&lt;&gt;"",Input!F2896,"")</f>
        <v/>
      </c>
      <c r="E2896" s="154" t="str">
        <f>IF(Input!I2896&lt;&gt;"",CONCATENATE(Input!I2896,", ",LEFT(Input!H2896,1)),"")</f>
        <v/>
      </c>
      <c r="F2896" s="156"/>
      <c r="G2896" s="157" t="str">
        <f t="shared" si="45"/>
        <v/>
      </c>
      <c r="H2896" s="154" t="str">
        <f>IF(A2896&lt;&gt;"",VLOOKUP(G2896,ScoreRanges!$C$4:$E$8,3),"")</f>
        <v/>
      </c>
      <c r="I2896" s="156"/>
      <c r="J2896" s="129" t="str">
        <f>IF(AND(ConversionTable!$F$2&lt;&gt;"",A2896&lt;&gt;""),VLOOKUP(G2896,ConversionTable!B$2:D$402,3),"")</f>
        <v/>
      </c>
      <c r="K2896" s="66" t="str">
        <f>IF(AND(ConversionTable!$F$2&lt;&gt;"",A2896&lt;&gt;""),VLOOKUP(J2896,ConversionTable!I$4:K$7,3),"")</f>
        <v/>
      </c>
      <c r="M2896" s="66" t="str">
        <f>IF(A2896&lt;&gt;"",(Input!AE2896*ScoringModel!$B$11+Input!AF2896*ScoringModel!$B$21+Input!AG2896*ScoringModel!$B$31)*0.01,"")</f>
        <v/>
      </c>
      <c r="N2896" s="66" t="str">
        <f>IF(A2896&lt;&gt;"",(Input!J2896*ScoringModel!$B$4+Input!K2896*ScoringModel!$B$5+Input!L2896*ScoringModel!$B$6+Input!M2896*ScoringModel!$B$7+Input!N2896*ScoringModel!$B$8+Input!O2896*ScoringModel!$B$9+Input!P2896*ScoringModel!$B$10)*0.01,"")</f>
        <v/>
      </c>
      <c r="O2896" s="66" t="str">
        <f>IF(A2896&lt;&gt;"",(Input!Q2896*ScoringModel!$B$14+Input!R2896*ScoringModel!$B$15+Input!S2896*ScoringModel!$B$16+Input!T2896*ScoringModel!$B$17+Input!U2896*ScoringModel!$B$18+Input!V2896*ScoringModel!$B$19+Input!W2896*ScoringModel!$B$20)*0.01,"")</f>
        <v/>
      </c>
      <c r="P2896" s="66" t="str">
        <f>IF(A2896&lt;&gt;"",(Input!X2896*ScoringModel!$B$24+Input!Y2896*ScoringModel!$B$25+Input!Z2896*ScoringModel!$B$26+Input!AA2896*ScoringModel!$B$27+Input!AB2896*ScoringModel!$B$28+Input!AC2896*ScoringModel!$B$29+Input!AD2896*ScoringModel!$B$30)*0.01,"")</f>
        <v/>
      </c>
    </row>
    <row r="2897" spans="1:16" x14ac:dyDescent="0.25">
      <c r="A2897" s="154" t="str">
        <f>IF(Input!A2897&lt;&gt;"",Input!A2897,"")</f>
        <v/>
      </c>
      <c r="B2897" s="154" t="str">
        <f>IF(Input!D2897&lt;&gt;"",CONCATENATE(Input!D2897,", ",Input!C2897),"")</f>
        <v/>
      </c>
      <c r="C2897" s="154" t="str">
        <f>IF(Input!E2897&lt;&gt;"",Input!E2897,"")</f>
        <v/>
      </c>
      <c r="D2897" s="155" t="str">
        <f>IF(Input!F2897&lt;&gt;"",Input!F2897,"")</f>
        <v/>
      </c>
      <c r="E2897" s="154" t="str">
        <f>IF(Input!I2897&lt;&gt;"",CONCATENATE(Input!I2897,", ",LEFT(Input!H2897,1)),"")</f>
        <v/>
      </c>
      <c r="F2897" s="156"/>
      <c r="G2897" s="157" t="str">
        <f t="shared" si="45"/>
        <v/>
      </c>
      <c r="H2897" s="154" t="str">
        <f>IF(A2897&lt;&gt;"",VLOOKUP(G2897,ScoreRanges!$C$4:$E$8,3),"")</f>
        <v/>
      </c>
      <c r="I2897" s="156"/>
      <c r="J2897" s="129" t="str">
        <f>IF(AND(ConversionTable!$F$2&lt;&gt;"",A2897&lt;&gt;""),VLOOKUP(G2897,ConversionTable!B$2:D$402,3),"")</f>
        <v/>
      </c>
      <c r="K2897" s="66" t="str">
        <f>IF(AND(ConversionTable!$F$2&lt;&gt;"",A2897&lt;&gt;""),VLOOKUP(J2897,ConversionTable!I$4:K$7,3),"")</f>
        <v/>
      </c>
      <c r="M2897" s="66" t="str">
        <f>IF(A2897&lt;&gt;"",(Input!AE2897*ScoringModel!$B$11+Input!AF2897*ScoringModel!$B$21+Input!AG2897*ScoringModel!$B$31)*0.01,"")</f>
        <v/>
      </c>
      <c r="N2897" s="66" t="str">
        <f>IF(A2897&lt;&gt;"",(Input!J2897*ScoringModel!$B$4+Input!K2897*ScoringModel!$B$5+Input!L2897*ScoringModel!$B$6+Input!M2897*ScoringModel!$B$7+Input!N2897*ScoringModel!$B$8+Input!O2897*ScoringModel!$B$9+Input!P2897*ScoringModel!$B$10)*0.01,"")</f>
        <v/>
      </c>
      <c r="O2897" s="66" t="str">
        <f>IF(A2897&lt;&gt;"",(Input!Q2897*ScoringModel!$B$14+Input!R2897*ScoringModel!$B$15+Input!S2897*ScoringModel!$B$16+Input!T2897*ScoringModel!$B$17+Input!U2897*ScoringModel!$B$18+Input!V2897*ScoringModel!$B$19+Input!W2897*ScoringModel!$B$20)*0.01,"")</f>
        <v/>
      </c>
      <c r="P2897" s="66" t="str">
        <f>IF(A2897&lt;&gt;"",(Input!X2897*ScoringModel!$B$24+Input!Y2897*ScoringModel!$B$25+Input!Z2897*ScoringModel!$B$26+Input!AA2897*ScoringModel!$B$27+Input!AB2897*ScoringModel!$B$28+Input!AC2897*ScoringModel!$B$29+Input!AD2897*ScoringModel!$B$30)*0.01,"")</f>
        <v/>
      </c>
    </row>
    <row r="2898" spans="1:16" x14ac:dyDescent="0.25">
      <c r="A2898" s="154" t="str">
        <f>IF(Input!A2898&lt;&gt;"",Input!A2898,"")</f>
        <v/>
      </c>
      <c r="B2898" s="154" t="str">
        <f>IF(Input!D2898&lt;&gt;"",CONCATENATE(Input!D2898,", ",Input!C2898),"")</f>
        <v/>
      </c>
      <c r="C2898" s="154" t="str">
        <f>IF(Input!E2898&lt;&gt;"",Input!E2898,"")</f>
        <v/>
      </c>
      <c r="D2898" s="155" t="str">
        <f>IF(Input!F2898&lt;&gt;"",Input!F2898,"")</f>
        <v/>
      </c>
      <c r="E2898" s="154" t="str">
        <f>IF(Input!I2898&lt;&gt;"",CONCATENATE(Input!I2898,", ",LEFT(Input!H2898,1)),"")</f>
        <v/>
      </c>
      <c r="F2898" s="156"/>
      <c r="G2898" s="157" t="str">
        <f t="shared" si="45"/>
        <v/>
      </c>
      <c r="H2898" s="154" t="str">
        <f>IF(A2898&lt;&gt;"",VLOOKUP(G2898,ScoreRanges!$C$4:$E$8,3),"")</f>
        <v/>
      </c>
      <c r="I2898" s="156"/>
      <c r="J2898" s="129" t="str">
        <f>IF(AND(ConversionTable!$F$2&lt;&gt;"",A2898&lt;&gt;""),VLOOKUP(G2898,ConversionTable!B$2:D$402,3),"")</f>
        <v/>
      </c>
      <c r="K2898" s="66" t="str">
        <f>IF(AND(ConversionTable!$F$2&lt;&gt;"",A2898&lt;&gt;""),VLOOKUP(J2898,ConversionTable!I$4:K$7,3),"")</f>
        <v/>
      </c>
      <c r="M2898" s="66" t="str">
        <f>IF(A2898&lt;&gt;"",(Input!AE2898*ScoringModel!$B$11+Input!AF2898*ScoringModel!$B$21+Input!AG2898*ScoringModel!$B$31)*0.01,"")</f>
        <v/>
      </c>
      <c r="N2898" s="66" t="str">
        <f>IF(A2898&lt;&gt;"",(Input!J2898*ScoringModel!$B$4+Input!K2898*ScoringModel!$B$5+Input!L2898*ScoringModel!$B$6+Input!M2898*ScoringModel!$B$7+Input!N2898*ScoringModel!$B$8+Input!O2898*ScoringModel!$B$9+Input!P2898*ScoringModel!$B$10)*0.01,"")</f>
        <v/>
      </c>
      <c r="O2898" s="66" t="str">
        <f>IF(A2898&lt;&gt;"",(Input!Q2898*ScoringModel!$B$14+Input!R2898*ScoringModel!$B$15+Input!S2898*ScoringModel!$B$16+Input!T2898*ScoringModel!$B$17+Input!U2898*ScoringModel!$B$18+Input!V2898*ScoringModel!$B$19+Input!W2898*ScoringModel!$B$20)*0.01,"")</f>
        <v/>
      </c>
      <c r="P2898" s="66" t="str">
        <f>IF(A2898&lt;&gt;"",(Input!X2898*ScoringModel!$B$24+Input!Y2898*ScoringModel!$B$25+Input!Z2898*ScoringModel!$B$26+Input!AA2898*ScoringModel!$B$27+Input!AB2898*ScoringModel!$B$28+Input!AC2898*ScoringModel!$B$29+Input!AD2898*ScoringModel!$B$30)*0.01,"")</f>
        <v/>
      </c>
    </row>
    <row r="2899" spans="1:16" x14ac:dyDescent="0.25">
      <c r="A2899" s="154" t="str">
        <f>IF(Input!A2899&lt;&gt;"",Input!A2899,"")</f>
        <v/>
      </c>
      <c r="B2899" s="154" t="str">
        <f>IF(Input!D2899&lt;&gt;"",CONCATENATE(Input!D2899,", ",Input!C2899),"")</f>
        <v/>
      </c>
      <c r="C2899" s="154" t="str">
        <f>IF(Input!E2899&lt;&gt;"",Input!E2899,"")</f>
        <v/>
      </c>
      <c r="D2899" s="155" t="str">
        <f>IF(Input!F2899&lt;&gt;"",Input!F2899,"")</f>
        <v/>
      </c>
      <c r="E2899" s="154" t="str">
        <f>IF(Input!I2899&lt;&gt;"",CONCATENATE(Input!I2899,", ",LEFT(Input!H2899,1)),"")</f>
        <v/>
      </c>
      <c r="F2899" s="156"/>
      <c r="G2899" s="157" t="str">
        <f t="shared" si="45"/>
        <v/>
      </c>
      <c r="H2899" s="154" t="str">
        <f>IF(A2899&lt;&gt;"",VLOOKUP(G2899,ScoreRanges!$C$4:$E$8,3),"")</f>
        <v/>
      </c>
      <c r="I2899" s="156"/>
      <c r="J2899" s="129" t="str">
        <f>IF(AND(ConversionTable!$F$2&lt;&gt;"",A2899&lt;&gt;""),VLOOKUP(G2899,ConversionTable!B$2:D$402,3),"")</f>
        <v/>
      </c>
      <c r="K2899" s="66" t="str">
        <f>IF(AND(ConversionTable!$F$2&lt;&gt;"",A2899&lt;&gt;""),VLOOKUP(J2899,ConversionTable!I$4:K$7,3),"")</f>
        <v/>
      </c>
      <c r="M2899" s="66" t="str">
        <f>IF(A2899&lt;&gt;"",(Input!AE2899*ScoringModel!$B$11+Input!AF2899*ScoringModel!$B$21+Input!AG2899*ScoringModel!$B$31)*0.01,"")</f>
        <v/>
      </c>
      <c r="N2899" s="66" t="str">
        <f>IF(A2899&lt;&gt;"",(Input!J2899*ScoringModel!$B$4+Input!K2899*ScoringModel!$B$5+Input!L2899*ScoringModel!$B$6+Input!M2899*ScoringModel!$B$7+Input!N2899*ScoringModel!$B$8+Input!O2899*ScoringModel!$B$9+Input!P2899*ScoringModel!$B$10)*0.01,"")</f>
        <v/>
      </c>
      <c r="O2899" s="66" t="str">
        <f>IF(A2899&lt;&gt;"",(Input!Q2899*ScoringModel!$B$14+Input!R2899*ScoringModel!$B$15+Input!S2899*ScoringModel!$B$16+Input!T2899*ScoringModel!$B$17+Input!U2899*ScoringModel!$B$18+Input!V2899*ScoringModel!$B$19+Input!W2899*ScoringModel!$B$20)*0.01,"")</f>
        <v/>
      </c>
      <c r="P2899" s="66" t="str">
        <f>IF(A2899&lt;&gt;"",(Input!X2899*ScoringModel!$B$24+Input!Y2899*ScoringModel!$B$25+Input!Z2899*ScoringModel!$B$26+Input!AA2899*ScoringModel!$B$27+Input!AB2899*ScoringModel!$B$28+Input!AC2899*ScoringModel!$B$29+Input!AD2899*ScoringModel!$B$30)*0.01,"")</f>
        <v/>
      </c>
    </row>
    <row r="2900" spans="1:16" x14ac:dyDescent="0.25">
      <c r="A2900" s="154" t="str">
        <f>IF(Input!A2900&lt;&gt;"",Input!A2900,"")</f>
        <v/>
      </c>
      <c r="B2900" s="154" t="str">
        <f>IF(Input!D2900&lt;&gt;"",CONCATENATE(Input!D2900,", ",Input!C2900),"")</f>
        <v/>
      </c>
      <c r="C2900" s="154" t="str">
        <f>IF(Input!E2900&lt;&gt;"",Input!E2900,"")</f>
        <v/>
      </c>
      <c r="D2900" s="155" t="str">
        <f>IF(Input!F2900&lt;&gt;"",Input!F2900,"")</f>
        <v/>
      </c>
      <c r="E2900" s="154" t="str">
        <f>IF(Input!I2900&lt;&gt;"",CONCATENATE(Input!I2900,", ",LEFT(Input!H2900,1)),"")</f>
        <v/>
      </c>
      <c r="F2900" s="156"/>
      <c r="G2900" s="157" t="str">
        <f t="shared" si="45"/>
        <v/>
      </c>
      <c r="H2900" s="154" t="str">
        <f>IF(A2900&lt;&gt;"",VLOOKUP(G2900,ScoreRanges!$C$4:$E$8,3),"")</f>
        <v/>
      </c>
      <c r="I2900" s="156"/>
      <c r="J2900" s="129" t="str">
        <f>IF(AND(ConversionTable!$F$2&lt;&gt;"",A2900&lt;&gt;""),VLOOKUP(G2900,ConversionTable!B$2:D$402,3),"")</f>
        <v/>
      </c>
      <c r="K2900" s="66" t="str">
        <f>IF(AND(ConversionTable!$F$2&lt;&gt;"",A2900&lt;&gt;""),VLOOKUP(J2900,ConversionTable!I$4:K$7,3),"")</f>
        <v/>
      </c>
      <c r="M2900" s="66" t="str">
        <f>IF(A2900&lt;&gt;"",(Input!AE2900*ScoringModel!$B$11+Input!AF2900*ScoringModel!$B$21+Input!AG2900*ScoringModel!$B$31)*0.01,"")</f>
        <v/>
      </c>
      <c r="N2900" s="66" t="str">
        <f>IF(A2900&lt;&gt;"",(Input!J2900*ScoringModel!$B$4+Input!K2900*ScoringModel!$B$5+Input!L2900*ScoringModel!$B$6+Input!M2900*ScoringModel!$B$7+Input!N2900*ScoringModel!$B$8+Input!O2900*ScoringModel!$B$9+Input!P2900*ScoringModel!$B$10)*0.01,"")</f>
        <v/>
      </c>
      <c r="O2900" s="66" t="str">
        <f>IF(A2900&lt;&gt;"",(Input!Q2900*ScoringModel!$B$14+Input!R2900*ScoringModel!$B$15+Input!S2900*ScoringModel!$B$16+Input!T2900*ScoringModel!$B$17+Input!U2900*ScoringModel!$B$18+Input!V2900*ScoringModel!$B$19+Input!W2900*ScoringModel!$B$20)*0.01,"")</f>
        <v/>
      </c>
      <c r="P2900" s="66" t="str">
        <f>IF(A2900&lt;&gt;"",(Input!X2900*ScoringModel!$B$24+Input!Y2900*ScoringModel!$B$25+Input!Z2900*ScoringModel!$B$26+Input!AA2900*ScoringModel!$B$27+Input!AB2900*ScoringModel!$B$28+Input!AC2900*ScoringModel!$B$29+Input!AD2900*ScoringModel!$B$30)*0.01,"")</f>
        <v/>
      </c>
    </row>
    <row r="2901" spans="1:16" x14ac:dyDescent="0.25">
      <c r="A2901" s="154" t="str">
        <f>IF(Input!A2901&lt;&gt;"",Input!A2901,"")</f>
        <v/>
      </c>
      <c r="B2901" s="154" t="str">
        <f>IF(Input!D2901&lt;&gt;"",CONCATENATE(Input!D2901,", ",Input!C2901),"")</f>
        <v/>
      </c>
      <c r="C2901" s="154" t="str">
        <f>IF(Input!E2901&lt;&gt;"",Input!E2901,"")</f>
        <v/>
      </c>
      <c r="D2901" s="155" t="str">
        <f>IF(Input!F2901&lt;&gt;"",Input!F2901,"")</f>
        <v/>
      </c>
      <c r="E2901" s="154" t="str">
        <f>IF(Input!I2901&lt;&gt;"",CONCATENATE(Input!I2901,", ",LEFT(Input!H2901,1)),"")</f>
        <v/>
      </c>
      <c r="F2901" s="156"/>
      <c r="G2901" s="157" t="str">
        <f t="shared" si="45"/>
        <v/>
      </c>
      <c r="H2901" s="154" t="str">
        <f>IF(A2901&lt;&gt;"",VLOOKUP(G2901,ScoreRanges!$C$4:$E$8,3),"")</f>
        <v/>
      </c>
      <c r="I2901" s="156"/>
      <c r="J2901" s="129" t="str">
        <f>IF(AND(ConversionTable!$F$2&lt;&gt;"",A2901&lt;&gt;""),VLOOKUP(G2901,ConversionTable!B$2:D$402,3),"")</f>
        <v/>
      </c>
      <c r="K2901" s="66" t="str">
        <f>IF(AND(ConversionTable!$F$2&lt;&gt;"",A2901&lt;&gt;""),VLOOKUP(J2901,ConversionTable!I$4:K$7,3),"")</f>
        <v/>
      </c>
      <c r="M2901" s="66" t="str">
        <f>IF(A2901&lt;&gt;"",(Input!AE2901*ScoringModel!$B$11+Input!AF2901*ScoringModel!$B$21+Input!AG2901*ScoringModel!$B$31)*0.01,"")</f>
        <v/>
      </c>
      <c r="N2901" s="66" t="str">
        <f>IF(A2901&lt;&gt;"",(Input!J2901*ScoringModel!$B$4+Input!K2901*ScoringModel!$B$5+Input!L2901*ScoringModel!$B$6+Input!M2901*ScoringModel!$B$7+Input!N2901*ScoringModel!$B$8+Input!O2901*ScoringModel!$B$9+Input!P2901*ScoringModel!$B$10)*0.01,"")</f>
        <v/>
      </c>
      <c r="O2901" s="66" t="str">
        <f>IF(A2901&lt;&gt;"",(Input!Q2901*ScoringModel!$B$14+Input!R2901*ScoringModel!$B$15+Input!S2901*ScoringModel!$B$16+Input!T2901*ScoringModel!$B$17+Input!U2901*ScoringModel!$B$18+Input!V2901*ScoringModel!$B$19+Input!W2901*ScoringModel!$B$20)*0.01,"")</f>
        <v/>
      </c>
      <c r="P2901" s="66" t="str">
        <f>IF(A2901&lt;&gt;"",(Input!X2901*ScoringModel!$B$24+Input!Y2901*ScoringModel!$B$25+Input!Z2901*ScoringModel!$B$26+Input!AA2901*ScoringModel!$B$27+Input!AB2901*ScoringModel!$B$28+Input!AC2901*ScoringModel!$B$29+Input!AD2901*ScoringModel!$B$30)*0.01,"")</f>
        <v/>
      </c>
    </row>
    <row r="2902" spans="1:16" x14ac:dyDescent="0.25">
      <c r="A2902" s="154" t="str">
        <f>IF(Input!A2902&lt;&gt;"",Input!A2902,"")</f>
        <v/>
      </c>
      <c r="B2902" s="154" t="str">
        <f>IF(Input!D2902&lt;&gt;"",CONCATENATE(Input!D2902,", ",Input!C2902),"")</f>
        <v/>
      </c>
      <c r="C2902" s="154" t="str">
        <f>IF(Input!E2902&lt;&gt;"",Input!E2902,"")</f>
        <v/>
      </c>
      <c r="D2902" s="155" t="str">
        <f>IF(Input!F2902&lt;&gt;"",Input!F2902,"")</f>
        <v/>
      </c>
      <c r="E2902" s="154" t="str">
        <f>IF(Input!I2902&lt;&gt;"",CONCATENATE(Input!I2902,", ",LEFT(Input!H2902,1)),"")</f>
        <v/>
      </c>
      <c r="F2902" s="156"/>
      <c r="G2902" s="157" t="str">
        <f t="shared" si="45"/>
        <v/>
      </c>
      <c r="H2902" s="154" t="str">
        <f>IF(A2902&lt;&gt;"",VLOOKUP(G2902,ScoreRanges!$C$4:$E$8,3),"")</f>
        <v/>
      </c>
      <c r="I2902" s="156"/>
      <c r="J2902" s="129" t="str">
        <f>IF(AND(ConversionTable!$F$2&lt;&gt;"",A2902&lt;&gt;""),VLOOKUP(G2902,ConversionTable!B$2:D$402,3),"")</f>
        <v/>
      </c>
      <c r="K2902" s="66" t="str">
        <f>IF(AND(ConversionTable!$F$2&lt;&gt;"",A2902&lt;&gt;""),VLOOKUP(J2902,ConversionTable!I$4:K$7,3),"")</f>
        <v/>
      </c>
      <c r="M2902" s="66" t="str">
        <f>IF(A2902&lt;&gt;"",(Input!AE2902*ScoringModel!$B$11+Input!AF2902*ScoringModel!$B$21+Input!AG2902*ScoringModel!$B$31)*0.01,"")</f>
        <v/>
      </c>
      <c r="N2902" s="66" t="str">
        <f>IF(A2902&lt;&gt;"",(Input!J2902*ScoringModel!$B$4+Input!K2902*ScoringModel!$B$5+Input!L2902*ScoringModel!$B$6+Input!M2902*ScoringModel!$B$7+Input!N2902*ScoringModel!$B$8+Input!O2902*ScoringModel!$B$9+Input!P2902*ScoringModel!$B$10)*0.01,"")</f>
        <v/>
      </c>
      <c r="O2902" s="66" t="str">
        <f>IF(A2902&lt;&gt;"",(Input!Q2902*ScoringModel!$B$14+Input!R2902*ScoringModel!$B$15+Input!S2902*ScoringModel!$B$16+Input!T2902*ScoringModel!$B$17+Input!U2902*ScoringModel!$B$18+Input!V2902*ScoringModel!$B$19+Input!W2902*ScoringModel!$B$20)*0.01,"")</f>
        <v/>
      </c>
      <c r="P2902" s="66" t="str">
        <f>IF(A2902&lt;&gt;"",(Input!X2902*ScoringModel!$B$24+Input!Y2902*ScoringModel!$B$25+Input!Z2902*ScoringModel!$B$26+Input!AA2902*ScoringModel!$B$27+Input!AB2902*ScoringModel!$B$28+Input!AC2902*ScoringModel!$B$29+Input!AD2902*ScoringModel!$B$30)*0.01,"")</f>
        <v/>
      </c>
    </row>
    <row r="2903" spans="1:16" x14ac:dyDescent="0.25">
      <c r="A2903" s="154" t="str">
        <f>IF(Input!A2903&lt;&gt;"",Input!A2903,"")</f>
        <v/>
      </c>
      <c r="B2903" s="154" t="str">
        <f>IF(Input!D2903&lt;&gt;"",CONCATENATE(Input!D2903,", ",Input!C2903),"")</f>
        <v/>
      </c>
      <c r="C2903" s="154" t="str">
        <f>IF(Input!E2903&lt;&gt;"",Input!E2903,"")</f>
        <v/>
      </c>
      <c r="D2903" s="155" t="str">
        <f>IF(Input!F2903&lt;&gt;"",Input!F2903,"")</f>
        <v/>
      </c>
      <c r="E2903" s="154" t="str">
        <f>IF(Input!I2903&lt;&gt;"",CONCATENATE(Input!I2903,", ",LEFT(Input!H2903,1)),"")</f>
        <v/>
      </c>
      <c r="F2903" s="156"/>
      <c r="G2903" s="157" t="str">
        <f t="shared" si="45"/>
        <v/>
      </c>
      <c r="H2903" s="154" t="str">
        <f>IF(A2903&lt;&gt;"",VLOOKUP(G2903,ScoreRanges!$C$4:$E$8,3),"")</f>
        <v/>
      </c>
      <c r="I2903" s="156"/>
      <c r="J2903" s="129" t="str">
        <f>IF(AND(ConversionTable!$F$2&lt;&gt;"",A2903&lt;&gt;""),VLOOKUP(G2903,ConversionTable!B$2:D$402,3),"")</f>
        <v/>
      </c>
      <c r="K2903" s="66" t="str">
        <f>IF(AND(ConversionTable!$F$2&lt;&gt;"",A2903&lt;&gt;""),VLOOKUP(J2903,ConversionTable!I$4:K$7,3),"")</f>
        <v/>
      </c>
      <c r="M2903" s="66" t="str">
        <f>IF(A2903&lt;&gt;"",(Input!AE2903*ScoringModel!$B$11+Input!AF2903*ScoringModel!$B$21+Input!AG2903*ScoringModel!$B$31)*0.01,"")</f>
        <v/>
      </c>
      <c r="N2903" s="66" t="str">
        <f>IF(A2903&lt;&gt;"",(Input!J2903*ScoringModel!$B$4+Input!K2903*ScoringModel!$B$5+Input!L2903*ScoringModel!$B$6+Input!M2903*ScoringModel!$B$7+Input!N2903*ScoringModel!$B$8+Input!O2903*ScoringModel!$B$9+Input!P2903*ScoringModel!$B$10)*0.01,"")</f>
        <v/>
      </c>
      <c r="O2903" s="66" t="str">
        <f>IF(A2903&lt;&gt;"",(Input!Q2903*ScoringModel!$B$14+Input!R2903*ScoringModel!$B$15+Input!S2903*ScoringModel!$B$16+Input!T2903*ScoringModel!$B$17+Input!U2903*ScoringModel!$B$18+Input!V2903*ScoringModel!$B$19+Input!W2903*ScoringModel!$B$20)*0.01,"")</f>
        <v/>
      </c>
      <c r="P2903" s="66" t="str">
        <f>IF(A2903&lt;&gt;"",(Input!X2903*ScoringModel!$B$24+Input!Y2903*ScoringModel!$B$25+Input!Z2903*ScoringModel!$B$26+Input!AA2903*ScoringModel!$B$27+Input!AB2903*ScoringModel!$B$28+Input!AC2903*ScoringModel!$B$29+Input!AD2903*ScoringModel!$B$30)*0.01,"")</f>
        <v/>
      </c>
    </row>
    <row r="2904" spans="1:16" x14ac:dyDescent="0.25">
      <c r="A2904" s="154" t="str">
        <f>IF(Input!A2904&lt;&gt;"",Input!A2904,"")</f>
        <v/>
      </c>
      <c r="B2904" s="154" t="str">
        <f>IF(Input!D2904&lt;&gt;"",CONCATENATE(Input!D2904,", ",Input!C2904),"")</f>
        <v/>
      </c>
      <c r="C2904" s="154" t="str">
        <f>IF(Input!E2904&lt;&gt;"",Input!E2904,"")</f>
        <v/>
      </c>
      <c r="D2904" s="155" t="str">
        <f>IF(Input!F2904&lt;&gt;"",Input!F2904,"")</f>
        <v/>
      </c>
      <c r="E2904" s="154" t="str">
        <f>IF(Input!I2904&lt;&gt;"",CONCATENATE(Input!I2904,", ",LEFT(Input!H2904,1)),"")</f>
        <v/>
      </c>
      <c r="F2904" s="156"/>
      <c r="G2904" s="157" t="str">
        <f t="shared" si="45"/>
        <v/>
      </c>
      <c r="H2904" s="154" t="str">
        <f>IF(A2904&lt;&gt;"",VLOOKUP(G2904,ScoreRanges!$C$4:$E$8,3),"")</f>
        <v/>
      </c>
      <c r="I2904" s="156"/>
      <c r="J2904" s="129" t="str">
        <f>IF(AND(ConversionTable!$F$2&lt;&gt;"",A2904&lt;&gt;""),VLOOKUP(G2904,ConversionTable!B$2:D$402,3),"")</f>
        <v/>
      </c>
      <c r="K2904" s="66" t="str">
        <f>IF(AND(ConversionTable!$F$2&lt;&gt;"",A2904&lt;&gt;""),VLOOKUP(J2904,ConversionTable!I$4:K$7,3),"")</f>
        <v/>
      </c>
      <c r="M2904" s="66" t="str">
        <f>IF(A2904&lt;&gt;"",(Input!AE2904*ScoringModel!$B$11+Input!AF2904*ScoringModel!$B$21+Input!AG2904*ScoringModel!$B$31)*0.01,"")</f>
        <v/>
      </c>
      <c r="N2904" s="66" t="str">
        <f>IF(A2904&lt;&gt;"",(Input!J2904*ScoringModel!$B$4+Input!K2904*ScoringModel!$B$5+Input!L2904*ScoringModel!$B$6+Input!M2904*ScoringModel!$B$7+Input!N2904*ScoringModel!$B$8+Input!O2904*ScoringModel!$B$9+Input!P2904*ScoringModel!$B$10)*0.01,"")</f>
        <v/>
      </c>
      <c r="O2904" s="66" t="str">
        <f>IF(A2904&lt;&gt;"",(Input!Q2904*ScoringModel!$B$14+Input!R2904*ScoringModel!$B$15+Input!S2904*ScoringModel!$B$16+Input!T2904*ScoringModel!$B$17+Input!U2904*ScoringModel!$B$18+Input!V2904*ScoringModel!$B$19+Input!W2904*ScoringModel!$B$20)*0.01,"")</f>
        <v/>
      </c>
      <c r="P2904" s="66" t="str">
        <f>IF(A2904&lt;&gt;"",(Input!X2904*ScoringModel!$B$24+Input!Y2904*ScoringModel!$B$25+Input!Z2904*ScoringModel!$B$26+Input!AA2904*ScoringModel!$B$27+Input!AB2904*ScoringModel!$B$28+Input!AC2904*ScoringModel!$B$29+Input!AD2904*ScoringModel!$B$30)*0.01,"")</f>
        <v/>
      </c>
    </row>
    <row r="2905" spans="1:16" x14ac:dyDescent="0.25">
      <c r="A2905" s="154" t="str">
        <f>IF(Input!A2905&lt;&gt;"",Input!A2905,"")</f>
        <v/>
      </c>
      <c r="B2905" s="154" t="str">
        <f>IF(Input!D2905&lt;&gt;"",CONCATENATE(Input!D2905,", ",Input!C2905),"")</f>
        <v/>
      </c>
      <c r="C2905" s="154" t="str">
        <f>IF(Input!E2905&lt;&gt;"",Input!E2905,"")</f>
        <v/>
      </c>
      <c r="D2905" s="155" t="str">
        <f>IF(Input!F2905&lt;&gt;"",Input!F2905,"")</f>
        <v/>
      </c>
      <c r="E2905" s="154" t="str">
        <f>IF(Input!I2905&lt;&gt;"",CONCATENATE(Input!I2905,", ",LEFT(Input!H2905,1)),"")</f>
        <v/>
      </c>
      <c r="F2905" s="156"/>
      <c r="G2905" s="157" t="str">
        <f t="shared" si="45"/>
        <v/>
      </c>
      <c r="H2905" s="154" t="str">
        <f>IF(A2905&lt;&gt;"",VLOOKUP(G2905,ScoreRanges!$C$4:$E$8,3),"")</f>
        <v/>
      </c>
      <c r="I2905" s="156"/>
      <c r="J2905" s="129" t="str">
        <f>IF(AND(ConversionTable!$F$2&lt;&gt;"",A2905&lt;&gt;""),VLOOKUP(G2905,ConversionTable!B$2:D$402,3),"")</f>
        <v/>
      </c>
      <c r="K2905" s="66" t="str">
        <f>IF(AND(ConversionTable!$F$2&lt;&gt;"",A2905&lt;&gt;""),VLOOKUP(J2905,ConversionTable!I$4:K$7,3),"")</f>
        <v/>
      </c>
      <c r="M2905" s="66" t="str">
        <f>IF(A2905&lt;&gt;"",(Input!AE2905*ScoringModel!$B$11+Input!AF2905*ScoringModel!$B$21+Input!AG2905*ScoringModel!$B$31)*0.01,"")</f>
        <v/>
      </c>
      <c r="N2905" s="66" t="str">
        <f>IF(A2905&lt;&gt;"",(Input!J2905*ScoringModel!$B$4+Input!K2905*ScoringModel!$B$5+Input!L2905*ScoringModel!$B$6+Input!M2905*ScoringModel!$B$7+Input!N2905*ScoringModel!$B$8+Input!O2905*ScoringModel!$B$9+Input!P2905*ScoringModel!$B$10)*0.01,"")</f>
        <v/>
      </c>
      <c r="O2905" s="66" t="str">
        <f>IF(A2905&lt;&gt;"",(Input!Q2905*ScoringModel!$B$14+Input!R2905*ScoringModel!$B$15+Input!S2905*ScoringModel!$B$16+Input!T2905*ScoringModel!$B$17+Input!U2905*ScoringModel!$B$18+Input!V2905*ScoringModel!$B$19+Input!W2905*ScoringModel!$B$20)*0.01,"")</f>
        <v/>
      </c>
      <c r="P2905" s="66" t="str">
        <f>IF(A2905&lt;&gt;"",(Input!X2905*ScoringModel!$B$24+Input!Y2905*ScoringModel!$B$25+Input!Z2905*ScoringModel!$B$26+Input!AA2905*ScoringModel!$B$27+Input!AB2905*ScoringModel!$B$28+Input!AC2905*ScoringModel!$B$29+Input!AD2905*ScoringModel!$B$30)*0.01,"")</f>
        <v/>
      </c>
    </row>
    <row r="2906" spans="1:16" x14ac:dyDescent="0.25">
      <c r="A2906" s="154" t="str">
        <f>IF(Input!A2906&lt;&gt;"",Input!A2906,"")</f>
        <v/>
      </c>
      <c r="B2906" s="154" t="str">
        <f>IF(Input!D2906&lt;&gt;"",CONCATENATE(Input!D2906,", ",Input!C2906),"")</f>
        <v/>
      </c>
      <c r="C2906" s="154" t="str">
        <f>IF(Input!E2906&lt;&gt;"",Input!E2906,"")</f>
        <v/>
      </c>
      <c r="D2906" s="155" t="str">
        <f>IF(Input!F2906&lt;&gt;"",Input!F2906,"")</f>
        <v/>
      </c>
      <c r="E2906" s="154" t="str">
        <f>IF(Input!I2906&lt;&gt;"",CONCATENATE(Input!I2906,", ",LEFT(Input!H2906,1)),"")</f>
        <v/>
      </c>
      <c r="F2906" s="156"/>
      <c r="G2906" s="157" t="str">
        <f t="shared" si="45"/>
        <v/>
      </c>
      <c r="H2906" s="154" t="str">
        <f>IF(A2906&lt;&gt;"",VLOOKUP(G2906,ScoreRanges!$C$4:$E$8,3),"")</f>
        <v/>
      </c>
      <c r="I2906" s="156"/>
      <c r="J2906" s="129" t="str">
        <f>IF(AND(ConversionTable!$F$2&lt;&gt;"",A2906&lt;&gt;""),VLOOKUP(G2906,ConversionTable!B$2:D$402,3),"")</f>
        <v/>
      </c>
      <c r="K2906" s="66" t="str">
        <f>IF(AND(ConversionTable!$F$2&lt;&gt;"",A2906&lt;&gt;""),VLOOKUP(J2906,ConversionTable!I$4:K$7,3),"")</f>
        <v/>
      </c>
      <c r="M2906" s="66" t="str">
        <f>IF(A2906&lt;&gt;"",(Input!AE2906*ScoringModel!$B$11+Input!AF2906*ScoringModel!$B$21+Input!AG2906*ScoringModel!$B$31)*0.01,"")</f>
        <v/>
      </c>
      <c r="N2906" s="66" t="str">
        <f>IF(A2906&lt;&gt;"",(Input!J2906*ScoringModel!$B$4+Input!K2906*ScoringModel!$B$5+Input!L2906*ScoringModel!$B$6+Input!M2906*ScoringModel!$B$7+Input!N2906*ScoringModel!$B$8+Input!O2906*ScoringModel!$B$9+Input!P2906*ScoringModel!$B$10)*0.01,"")</f>
        <v/>
      </c>
      <c r="O2906" s="66" t="str">
        <f>IF(A2906&lt;&gt;"",(Input!Q2906*ScoringModel!$B$14+Input!R2906*ScoringModel!$B$15+Input!S2906*ScoringModel!$B$16+Input!T2906*ScoringModel!$B$17+Input!U2906*ScoringModel!$B$18+Input!V2906*ScoringModel!$B$19+Input!W2906*ScoringModel!$B$20)*0.01,"")</f>
        <v/>
      </c>
      <c r="P2906" s="66" t="str">
        <f>IF(A2906&lt;&gt;"",(Input!X2906*ScoringModel!$B$24+Input!Y2906*ScoringModel!$B$25+Input!Z2906*ScoringModel!$B$26+Input!AA2906*ScoringModel!$B$27+Input!AB2906*ScoringModel!$B$28+Input!AC2906*ScoringModel!$B$29+Input!AD2906*ScoringModel!$B$30)*0.01,"")</f>
        <v/>
      </c>
    </row>
    <row r="2907" spans="1:16" x14ac:dyDescent="0.25">
      <c r="A2907" s="154" t="str">
        <f>IF(Input!A2907&lt;&gt;"",Input!A2907,"")</f>
        <v/>
      </c>
      <c r="B2907" s="154" t="str">
        <f>IF(Input!D2907&lt;&gt;"",CONCATENATE(Input!D2907,", ",Input!C2907),"")</f>
        <v/>
      </c>
      <c r="C2907" s="154" t="str">
        <f>IF(Input!E2907&lt;&gt;"",Input!E2907,"")</f>
        <v/>
      </c>
      <c r="D2907" s="155" t="str">
        <f>IF(Input!F2907&lt;&gt;"",Input!F2907,"")</f>
        <v/>
      </c>
      <c r="E2907" s="154" t="str">
        <f>IF(Input!I2907&lt;&gt;"",CONCATENATE(Input!I2907,", ",LEFT(Input!H2907,1)),"")</f>
        <v/>
      </c>
      <c r="F2907" s="156"/>
      <c r="G2907" s="157" t="str">
        <f t="shared" si="45"/>
        <v/>
      </c>
      <c r="H2907" s="154" t="str">
        <f>IF(A2907&lt;&gt;"",VLOOKUP(G2907,ScoreRanges!$C$4:$E$8,3),"")</f>
        <v/>
      </c>
      <c r="I2907" s="156"/>
      <c r="J2907" s="129" t="str">
        <f>IF(AND(ConversionTable!$F$2&lt;&gt;"",A2907&lt;&gt;""),VLOOKUP(G2907,ConversionTable!B$2:D$402,3),"")</f>
        <v/>
      </c>
      <c r="K2907" s="66" t="str">
        <f>IF(AND(ConversionTable!$F$2&lt;&gt;"",A2907&lt;&gt;""),VLOOKUP(J2907,ConversionTable!I$4:K$7,3),"")</f>
        <v/>
      </c>
      <c r="M2907" s="66" t="str">
        <f>IF(A2907&lt;&gt;"",(Input!AE2907*ScoringModel!$B$11+Input!AF2907*ScoringModel!$B$21+Input!AG2907*ScoringModel!$B$31)*0.01,"")</f>
        <v/>
      </c>
      <c r="N2907" s="66" t="str">
        <f>IF(A2907&lt;&gt;"",(Input!J2907*ScoringModel!$B$4+Input!K2907*ScoringModel!$B$5+Input!L2907*ScoringModel!$B$6+Input!M2907*ScoringModel!$B$7+Input!N2907*ScoringModel!$B$8+Input!O2907*ScoringModel!$B$9+Input!P2907*ScoringModel!$B$10)*0.01,"")</f>
        <v/>
      </c>
      <c r="O2907" s="66" t="str">
        <f>IF(A2907&lt;&gt;"",(Input!Q2907*ScoringModel!$B$14+Input!R2907*ScoringModel!$B$15+Input!S2907*ScoringModel!$B$16+Input!T2907*ScoringModel!$B$17+Input!U2907*ScoringModel!$B$18+Input!V2907*ScoringModel!$B$19+Input!W2907*ScoringModel!$B$20)*0.01,"")</f>
        <v/>
      </c>
      <c r="P2907" s="66" t="str">
        <f>IF(A2907&lt;&gt;"",(Input!X2907*ScoringModel!$B$24+Input!Y2907*ScoringModel!$B$25+Input!Z2907*ScoringModel!$B$26+Input!AA2907*ScoringModel!$B$27+Input!AB2907*ScoringModel!$B$28+Input!AC2907*ScoringModel!$B$29+Input!AD2907*ScoringModel!$B$30)*0.01,"")</f>
        <v/>
      </c>
    </row>
    <row r="2908" spans="1:16" x14ac:dyDescent="0.25">
      <c r="A2908" s="154" t="str">
        <f>IF(Input!A2908&lt;&gt;"",Input!A2908,"")</f>
        <v/>
      </c>
      <c r="B2908" s="154" t="str">
        <f>IF(Input!D2908&lt;&gt;"",CONCATENATE(Input!D2908,", ",Input!C2908),"")</f>
        <v/>
      </c>
      <c r="C2908" s="154" t="str">
        <f>IF(Input!E2908&lt;&gt;"",Input!E2908,"")</f>
        <v/>
      </c>
      <c r="D2908" s="155" t="str">
        <f>IF(Input!F2908&lt;&gt;"",Input!F2908,"")</f>
        <v/>
      </c>
      <c r="E2908" s="154" t="str">
        <f>IF(Input!I2908&lt;&gt;"",CONCATENATE(Input!I2908,", ",LEFT(Input!H2908,1)),"")</f>
        <v/>
      </c>
      <c r="F2908" s="156"/>
      <c r="G2908" s="157" t="str">
        <f t="shared" si="45"/>
        <v/>
      </c>
      <c r="H2908" s="154" t="str">
        <f>IF(A2908&lt;&gt;"",VLOOKUP(G2908,ScoreRanges!$C$4:$E$8,3),"")</f>
        <v/>
      </c>
      <c r="I2908" s="156"/>
      <c r="J2908" s="129" t="str">
        <f>IF(AND(ConversionTable!$F$2&lt;&gt;"",A2908&lt;&gt;""),VLOOKUP(G2908,ConversionTable!B$2:D$402,3),"")</f>
        <v/>
      </c>
      <c r="K2908" s="66" t="str">
        <f>IF(AND(ConversionTable!$F$2&lt;&gt;"",A2908&lt;&gt;""),VLOOKUP(J2908,ConversionTable!I$4:K$7,3),"")</f>
        <v/>
      </c>
      <c r="M2908" s="66" t="str">
        <f>IF(A2908&lt;&gt;"",(Input!AE2908*ScoringModel!$B$11+Input!AF2908*ScoringModel!$B$21+Input!AG2908*ScoringModel!$B$31)*0.01,"")</f>
        <v/>
      </c>
      <c r="N2908" s="66" t="str">
        <f>IF(A2908&lt;&gt;"",(Input!J2908*ScoringModel!$B$4+Input!K2908*ScoringModel!$B$5+Input!L2908*ScoringModel!$B$6+Input!M2908*ScoringModel!$B$7+Input!N2908*ScoringModel!$B$8+Input!O2908*ScoringModel!$B$9+Input!P2908*ScoringModel!$B$10)*0.01,"")</f>
        <v/>
      </c>
      <c r="O2908" s="66" t="str">
        <f>IF(A2908&lt;&gt;"",(Input!Q2908*ScoringModel!$B$14+Input!R2908*ScoringModel!$B$15+Input!S2908*ScoringModel!$B$16+Input!T2908*ScoringModel!$B$17+Input!U2908*ScoringModel!$B$18+Input!V2908*ScoringModel!$B$19+Input!W2908*ScoringModel!$B$20)*0.01,"")</f>
        <v/>
      </c>
      <c r="P2908" s="66" t="str">
        <f>IF(A2908&lt;&gt;"",(Input!X2908*ScoringModel!$B$24+Input!Y2908*ScoringModel!$B$25+Input!Z2908*ScoringModel!$B$26+Input!AA2908*ScoringModel!$B$27+Input!AB2908*ScoringModel!$B$28+Input!AC2908*ScoringModel!$B$29+Input!AD2908*ScoringModel!$B$30)*0.01,"")</f>
        <v/>
      </c>
    </row>
    <row r="2909" spans="1:16" x14ac:dyDescent="0.25">
      <c r="A2909" s="154" t="str">
        <f>IF(Input!A2909&lt;&gt;"",Input!A2909,"")</f>
        <v/>
      </c>
      <c r="B2909" s="154" t="str">
        <f>IF(Input!D2909&lt;&gt;"",CONCATENATE(Input!D2909,", ",Input!C2909),"")</f>
        <v/>
      </c>
      <c r="C2909" s="154" t="str">
        <f>IF(Input!E2909&lt;&gt;"",Input!E2909,"")</f>
        <v/>
      </c>
      <c r="D2909" s="155" t="str">
        <f>IF(Input!F2909&lt;&gt;"",Input!F2909,"")</f>
        <v/>
      </c>
      <c r="E2909" s="154" t="str">
        <f>IF(Input!I2909&lt;&gt;"",CONCATENATE(Input!I2909,", ",LEFT(Input!H2909,1)),"")</f>
        <v/>
      </c>
      <c r="F2909" s="156"/>
      <c r="G2909" s="157" t="str">
        <f t="shared" si="45"/>
        <v/>
      </c>
      <c r="H2909" s="154" t="str">
        <f>IF(A2909&lt;&gt;"",VLOOKUP(G2909,ScoreRanges!$C$4:$E$8,3),"")</f>
        <v/>
      </c>
      <c r="I2909" s="156"/>
      <c r="J2909" s="129" t="str">
        <f>IF(AND(ConversionTable!$F$2&lt;&gt;"",A2909&lt;&gt;""),VLOOKUP(G2909,ConversionTable!B$2:D$402,3),"")</f>
        <v/>
      </c>
      <c r="K2909" s="66" t="str">
        <f>IF(AND(ConversionTable!$F$2&lt;&gt;"",A2909&lt;&gt;""),VLOOKUP(J2909,ConversionTable!I$4:K$7,3),"")</f>
        <v/>
      </c>
      <c r="M2909" s="66" t="str">
        <f>IF(A2909&lt;&gt;"",(Input!AE2909*ScoringModel!$B$11+Input!AF2909*ScoringModel!$B$21+Input!AG2909*ScoringModel!$B$31)*0.01,"")</f>
        <v/>
      </c>
      <c r="N2909" s="66" t="str">
        <f>IF(A2909&lt;&gt;"",(Input!J2909*ScoringModel!$B$4+Input!K2909*ScoringModel!$B$5+Input!L2909*ScoringModel!$B$6+Input!M2909*ScoringModel!$B$7+Input!N2909*ScoringModel!$B$8+Input!O2909*ScoringModel!$B$9+Input!P2909*ScoringModel!$B$10)*0.01,"")</f>
        <v/>
      </c>
      <c r="O2909" s="66" t="str">
        <f>IF(A2909&lt;&gt;"",(Input!Q2909*ScoringModel!$B$14+Input!R2909*ScoringModel!$B$15+Input!S2909*ScoringModel!$B$16+Input!T2909*ScoringModel!$B$17+Input!U2909*ScoringModel!$B$18+Input!V2909*ScoringModel!$B$19+Input!W2909*ScoringModel!$B$20)*0.01,"")</f>
        <v/>
      </c>
      <c r="P2909" s="66" t="str">
        <f>IF(A2909&lt;&gt;"",(Input!X2909*ScoringModel!$B$24+Input!Y2909*ScoringModel!$B$25+Input!Z2909*ScoringModel!$B$26+Input!AA2909*ScoringModel!$B$27+Input!AB2909*ScoringModel!$B$28+Input!AC2909*ScoringModel!$B$29+Input!AD2909*ScoringModel!$B$30)*0.01,"")</f>
        <v/>
      </c>
    </row>
    <row r="2910" spans="1:16" x14ac:dyDescent="0.25">
      <c r="A2910" s="154" t="str">
        <f>IF(Input!A2910&lt;&gt;"",Input!A2910,"")</f>
        <v/>
      </c>
      <c r="B2910" s="154" t="str">
        <f>IF(Input!D2910&lt;&gt;"",CONCATENATE(Input!D2910,", ",Input!C2910),"")</f>
        <v/>
      </c>
      <c r="C2910" s="154" t="str">
        <f>IF(Input!E2910&lt;&gt;"",Input!E2910,"")</f>
        <v/>
      </c>
      <c r="D2910" s="155" t="str">
        <f>IF(Input!F2910&lt;&gt;"",Input!F2910,"")</f>
        <v/>
      </c>
      <c r="E2910" s="154" t="str">
        <f>IF(Input!I2910&lt;&gt;"",CONCATENATE(Input!I2910,", ",LEFT(Input!H2910,1)),"")</f>
        <v/>
      </c>
      <c r="F2910" s="156"/>
      <c r="G2910" s="157" t="str">
        <f t="shared" si="45"/>
        <v/>
      </c>
      <c r="H2910" s="154" t="str">
        <f>IF(A2910&lt;&gt;"",VLOOKUP(G2910,ScoreRanges!$C$4:$E$8,3),"")</f>
        <v/>
      </c>
      <c r="I2910" s="156"/>
      <c r="J2910" s="129" t="str">
        <f>IF(AND(ConversionTable!$F$2&lt;&gt;"",A2910&lt;&gt;""),VLOOKUP(G2910,ConversionTable!B$2:D$402,3),"")</f>
        <v/>
      </c>
      <c r="K2910" s="66" t="str">
        <f>IF(AND(ConversionTable!$F$2&lt;&gt;"",A2910&lt;&gt;""),VLOOKUP(J2910,ConversionTable!I$4:K$7,3),"")</f>
        <v/>
      </c>
      <c r="M2910" s="66" t="str">
        <f>IF(A2910&lt;&gt;"",(Input!AE2910*ScoringModel!$B$11+Input!AF2910*ScoringModel!$B$21+Input!AG2910*ScoringModel!$B$31)*0.01,"")</f>
        <v/>
      </c>
      <c r="N2910" s="66" t="str">
        <f>IF(A2910&lt;&gt;"",(Input!J2910*ScoringModel!$B$4+Input!K2910*ScoringModel!$B$5+Input!L2910*ScoringModel!$B$6+Input!M2910*ScoringModel!$B$7+Input!N2910*ScoringModel!$B$8+Input!O2910*ScoringModel!$B$9+Input!P2910*ScoringModel!$B$10)*0.01,"")</f>
        <v/>
      </c>
      <c r="O2910" s="66" t="str">
        <f>IF(A2910&lt;&gt;"",(Input!Q2910*ScoringModel!$B$14+Input!R2910*ScoringModel!$B$15+Input!S2910*ScoringModel!$B$16+Input!T2910*ScoringModel!$B$17+Input!U2910*ScoringModel!$B$18+Input!V2910*ScoringModel!$B$19+Input!W2910*ScoringModel!$B$20)*0.01,"")</f>
        <v/>
      </c>
      <c r="P2910" s="66" t="str">
        <f>IF(A2910&lt;&gt;"",(Input!X2910*ScoringModel!$B$24+Input!Y2910*ScoringModel!$B$25+Input!Z2910*ScoringModel!$B$26+Input!AA2910*ScoringModel!$B$27+Input!AB2910*ScoringModel!$B$28+Input!AC2910*ScoringModel!$B$29+Input!AD2910*ScoringModel!$B$30)*0.01,"")</f>
        <v/>
      </c>
    </row>
    <row r="2911" spans="1:16" x14ac:dyDescent="0.25">
      <c r="A2911" s="154" t="str">
        <f>IF(Input!A2911&lt;&gt;"",Input!A2911,"")</f>
        <v/>
      </c>
      <c r="B2911" s="154" t="str">
        <f>IF(Input!D2911&lt;&gt;"",CONCATENATE(Input!D2911,", ",Input!C2911),"")</f>
        <v/>
      </c>
      <c r="C2911" s="154" t="str">
        <f>IF(Input!E2911&lt;&gt;"",Input!E2911,"")</f>
        <v/>
      </c>
      <c r="D2911" s="155" t="str">
        <f>IF(Input!F2911&lt;&gt;"",Input!F2911,"")</f>
        <v/>
      </c>
      <c r="E2911" s="154" t="str">
        <f>IF(Input!I2911&lt;&gt;"",CONCATENATE(Input!I2911,", ",LEFT(Input!H2911,1)),"")</f>
        <v/>
      </c>
      <c r="F2911" s="156"/>
      <c r="G2911" s="157" t="str">
        <f t="shared" si="45"/>
        <v/>
      </c>
      <c r="H2911" s="154" t="str">
        <f>IF(A2911&lt;&gt;"",VLOOKUP(G2911,ScoreRanges!$C$4:$E$8,3),"")</f>
        <v/>
      </c>
      <c r="I2911" s="156"/>
      <c r="J2911" s="129" t="str">
        <f>IF(AND(ConversionTable!$F$2&lt;&gt;"",A2911&lt;&gt;""),VLOOKUP(G2911,ConversionTable!B$2:D$402,3),"")</f>
        <v/>
      </c>
      <c r="K2911" s="66" t="str">
        <f>IF(AND(ConversionTable!$F$2&lt;&gt;"",A2911&lt;&gt;""),VLOOKUP(J2911,ConversionTable!I$4:K$7,3),"")</f>
        <v/>
      </c>
      <c r="M2911" s="66" t="str">
        <f>IF(A2911&lt;&gt;"",(Input!AE2911*ScoringModel!$B$11+Input!AF2911*ScoringModel!$B$21+Input!AG2911*ScoringModel!$B$31)*0.01,"")</f>
        <v/>
      </c>
      <c r="N2911" s="66" t="str">
        <f>IF(A2911&lt;&gt;"",(Input!J2911*ScoringModel!$B$4+Input!K2911*ScoringModel!$B$5+Input!L2911*ScoringModel!$B$6+Input!M2911*ScoringModel!$B$7+Input!N2911*ScoringModel!$B$8+Input!O2911*ScoringModel!$B$9+Input!P2911*ScoringModel!$B$10)*0.01,"")</f>
        <v/>
      </c>
      <c r="O2911" s="66" t="str">
        <f>IF(A2911&lt;&gt;"",(Input!Q2911*ScoringModel!$B$14+Input!R2911*ScoringModel!$B$15+Input!S2911*ScoringModel!$B$16+Input!T2911*ScoringModel!$B$17+Input!U2911*ScoringModel!$B$18+Input!V2911*ScoringModel!$B$19+Input!W2911*ScoringModel!$B$20)*0.01,"")</f>
        <v/>
      </c>
      <c r="P2911" s="66" t="str">
        <f>IF(A2911&lt;&gt;"",(Input!X2911*ScoringModel!$B$24+Input!Y2911*ScoringModel!$B$25+Input!Z2911*ScoringModel!$B$26+Input!AA2911*ScoringModel!$B$27+Input!AB2911*ScoringModel!$B$28+Input!AC2911*ScoringModel!$B$29+Input!AD2911*ScoringModel!$B$30)*0.01,"")</f>
        <v/>
      </c>
    </row>
    <row r="2912" spans="1:16" x14ac:dyDescent="0.25">
      <c r="A2912" s="154" t="str">
        <f>IF(Input!A2912&lt;&gt;"",Input!A2912,"")</f>
        <v/>
      </c>
      <c r="B2912" s="154" t="str">
        <f>IF(Input!D2912&lt;&gt;"",CONCATENATE(Input!D2912,", ",Input!C2912),"")</f>
        <v/>
      </c>
      <c r="C2912" s="154" t="str">
        <f>IF(Input!E2912&lt;&gt;"",Input!E2912,"")</f>
        <v/>
      </c>
      <c r="D2912" s="155" t="str">
        <f>IF(Input!F2912&lt;&gt;"",Input!F2912,"")</f>
        <v/>
      </c>
      <c r="E2912" s="154" t="str">
        <f>IF(Input!I2912&lt;&gt;"",CONCATENATE(Input!I2912,", ",LEFT(Input!H2912,1)),"")</f>
        <v/>
      </c>
      <c r="F2912" s="156"/>
      <c r="G2912" s="157" t="str">
        <f t="shared" si="45"/>
        <v/>
      </c>
      <c r="H2912" s="154" t="str">
        <f>IF(A2912&lt;&gt;"",VLOOKUP(G2912,ScoreRanges!$C$4:$E$8,3),"")</f>
        <v/>
      </c>
      <c r="I2912" s="156"/>
      <c r="J2912" s="129" t="str">
        <f>IF(AND(ConversionTable!$F$2&lt;&gt;"",A2912&lt;&gt;""),VLOOKUP(G2912,ConversionTable!B$2:D$402,3),"")</f>
        <v/>
      </c>
      <c r="K2912" s="66" t="str">
        <f>IF(AND(ConversionTable!$F$2&lt;&gt;"",A2912&lt;&gt;""),VLOOKUP(J2912,ConversionTable!I$4:K$7,3),"")</f>
        <v/>
      </c>
      <c r="M2912" s="66" t="str">
        <f>IF(A2912&lt;&gt;"",(Input!AE2912*ScoringModel!$B$11+Input!AF2912*ScoringModel!$B$21+Input!AG2912*ScoringModel!$B$31)*0.01,"")</f>
        <v/>
      </c>
      <c r="N2912" s="66" t="str">
        <f>IF(A2912&lt;&gt;"",(Input!J2912*ScoringModel!$B$4+Input!K2912*ScoringModel!$B$5+Input!L2912*ScoringModel!$B$6+Input!M2912*ScoringModel!$B$7+Input!N2912*ScoringModel!$B$8+Input!O2912*ScoringModel!$B$9+Input!P2912*ScoringModel!$B$10)*0.01,"")</f>
        <v/>
      </c>
      <c r="O2912" s="66" t="str">
        <f>IF(A2912&lt;&gt;"",(Input!Q2912*ScoringModel!$B$14+Input!R2912*ScoringModel!$B$15+Input!S2912*ScoringModel!$B$16+Input!T2912*ScoringModel!$B$17+Input!U2912*ScoringModel!$B$18+Input!V2912*ScoringModel!$B$19+Input!W2912*ScoringModel!$B$20)*0.01,"")</f>
        <v/>
      </c>
      <c r="P2912" s="66" t="str">
        <f>IF(A2912&lt;&gt;"",(Input!X2912*ScoringModel!$B$24+Input!Y2912*ScoringModel!$B$25+Input!Z2912*ScoringModel!$B$26+Input!AA2912*ScoringModel!$B$27+Input!AB2912*ScoringModel!$B$28+Input!AC2912*ScoringModel!$B$29+Input!AD2912*ScoringModel!$B$30)*0.01,"")</f>
        <v/>
      </c>
    </row>
    <row r="2913" spans="1:16" x14ac:dyDescent="0.25">
      <c r="A2913" s="154" t="str">
        <f>IF(Input!A2913&lt;&gt;"",Input!A2913,"")</f>
        <v/>
      </c>
      <c r="B2913" s="154" t="str">
        <f>IF(Input!D2913&lt;&gt;"",CONCATENATE(Input!D2913,", ",Input!C2913),"")</f>
        <v/>
      </c>
      <c r="C2913" s="154" t="str">
        <f>IF(Input!E2913&lt;&gt;"",Input!E2913,"")</f>
        <v/>
      </c>
      <c r="D2913" s="155" t="str">
        <f>IF(Input!F2913&lt;&gt;"",Input!F2913,"")</f>
        <v/>
      </c>
      <c r="E2913" s="154" t="str">
        <f>IF(Input!I2913&lt;&gt;"",CONCATENATE(Input!I2913,", ",LEFT(Input!H2913,1)),"")</f>
        <v/>
      </c>
      <c r="F2913" s="156"/>
      <c r="G2913" s="157" t="str">
        <f t="shared" si="45"/>
        <v/>
      </c>
      <c r="H2913" s="154" t="str">
        <f>IF(A2913&lt;&gt;"",VLOOKUP(G2913,ScoreRanges!$C$4:$E$8,3),"")</f>
        <v/>
      </c>
      <c r="I2913" s="156"/>
      <c r="J2913" s="129" t="str">
        <f>IF(AND(ConversionTable!$F$2&lt;&gt;"",A2913&lt;&gt;""),VLOOKUP(G2913,ConversionTable!B$2:D$402,3),"")</f>
        <v/>
      </c>
      <c r="K2913" s="66" t="str">
        <f>IF(AND(ConversionTable!$F$2&lt;&gt;"",A2913&lt;&gt;""),VLOOKUP(J2913,ConversionTable!I$4:K$7,3),"")</f>
        <v/>
      </c>
      <c r="M2913" s="66" t="str">
        <f>IF(A2913&lt;&gt;"",(Input!AE2913*ScoringModel!$B$11+Input!AF2913*ScoringModel!$B$21+Input!AG2913*ScoringModel!$B$31)*0.01,"")</f>
        <v/>
      </c>
      <c r="N2913" s="66" t="str">
        <f>IF(A2913&lt;&gt;"",(Input!J2913*ScoringModel!$B$4+Input!K2913*ScoringModel!$B$5+Input!L2913*ScoringModel!$B$6+Input!M2913*ScoringModel!$B$7+Input!N2913*ScoringModel!$B$8+Input!O2913*ScoringModel!$B$9+Input!P2913*ScoringModel!$B$10)*0.01,"")</f>
        <v/>
      </c>
      <c r="O2913" s="66" t="str">
        <f>IF(A2913&lt;&gt;"",(Input!Q2913*ScoringModel!$B$14+Input!R2913*ScoringModel!$B$15+Input!S2913*ScoringModel!$B$16+Input!T2913*ScoringModel!$B$17+Input!U2913*ScoringModel!$B$18+Input!V2913*ScoringModel!$B$19+Input!W2913*ScoringModel!$B$20)*0.01,"")</f>
        <v/>
      </c>
      <c r="P2913" s="66" t="str">
        <f>IF(A2913&lt;&gt;"",(Input!X2913*ScoringModel!$B$24+Input!Y2913*ScoringModel!$B$25+Input!Z2913*ScoringModel!$B$26+Input!AA2913*ScoringModel!$B$27+Input!AB2913*ScoringModel!$B$28+Input!AC2913*ScoringModel!$B$29+Input!AD2913*ScoringModel!$B$30)*0.01,"")</f>
        <v/>
      </c>
    </row>
    <row r="2914" spans="1:16" x14ac:dyDescent="0.25">
      <c r="A2914" s="154" t="str">
        <f>IF(Input!A2914&lt;&gt;"",Input!A2914,"")</f>
        <v/>
      </c>
      <c r="B2914" s="154" t="str">
        <f>IF(Input!D2914&lt;&gt;"",CONCATENATE(Input!D2914,", ",Input!C2914),"")</f>
        <v/>
      </c>
      <c r="C2914" s="154" t="str">
        <f>IF(Input!E2914&lt;&gt;"",Input!E2914,"")</f>
        <v/>
      </c>
      <c r="D2914" s="155" t="str">
        <f>IF(Input!F2914&lt;&gt;"",Input!F2914,"")</f>
        <v/>
      </c>
      <c r="E2914" s="154" t="str">
        <f>IF(Input!I2914&lt;&gt;"",CONCATENATE(Input!I2914,", ",LEFT(Input!H2914,1)),"")</f>
        <v/>
      </c>
      <c r="F2914" s="156"/>
      <c r="G2914" s="157" t="str">
        <f t="shared" si="45"/>
        <v/>
      </c>
      <c r="H2914" s="154" t="str">
        <f>IF(A2914&lt;&gt;"",VLOOKUP(G2914,ScoreRanges!$C$4:$E$8,3),"")</f>
        <v/>
      </c>
      <c r="I2914" s="156"/>
      <c r="J2914" s="129" t="str">
        <f>IF(AND(ConversionTable!$F$2&lt;&gt;"",A2914&lt;&gt;""),VLOOKUP(G2914,ConversionTable!B$2:D$402,3),"")</f>
        <v/>
      </c>
      <c r="K2914" s="66" t="str">
        <f>IF(AND(ConversionTable!$F$2&lt;&gt;"",A2914&lt;&gt;""),VLOOKUP(J2914,ConversionTable!I$4:K$7,3),"")</f>
        <v/>
      </c>
      <c r="M2914" s="66" t="str">
        <f>IF(A2914&lt;&gt;"",(Input!AE2914*ScoringModel!$B$11+Input!AF2914*ScoringModel!$B$21+Input!AG2914*ScoringModel!$B$31)*0.01,"")</f>
        <v/>
      </c>
      <c r="N2914" s="66" t="str">
        <f>IF(A2914&lt;&gt;"",(Input!J2914*ScoringModel!$B$4+Input!K2914*ScoringModel!$B$5+Input!L2914*ScoringModel!$B$6+Input!M2914*ScoringModel!$B$7+Input!N2914*ScoringModel!$B$8+Input!O2914*ScoringModel!$B$9+Input!P2914*ScoringModel!$B$10)*0.01,"")</f>
        <v/>
      </c>
      <c r="O2914" s="66" t="str">
        <f>IF(A2914&lt;&gt;"",(Input!Q2914*ScoringModel!$B$14+Input!R2914*ScoringModel!$B$15+Input!S2914*ScoringModel!$B$16+Input!T2914*ScoringModel!$B$17+Input!U2914*ScoringModel!$B$18+Input!V2914*ScoringModel!$B$19+Input!W2914*ScoringModel!$B$20)*0.01,"")</f>
        <v/>
      </c>
      <c r="P2914" s="66" t="str">
        <f>IF(A2914&lt;&gt;"",(Input!X2914*ScoringModel!$B$24+Input!Y2914*ScoringModel!$B$25+Input!Z2914*ScoringModel!$B$26+Input!AA2914*ScoringModel!$B$27+Input!AB2914*ScoringModel!$B$28+Input!AC2914*ScoringModel!$B$29+Input!AD2914*ScoringModel!$B$30)*0.01,"")</f>
        <v/>
      </c>
    </row>
    <row r="2915" spans="1:16" x14ac:dyDescent="0.25">
      <c r="A2915" s="154" t="str">
        <f>IF(Input!A2915&lt;&gt;"",Input!A2915,"")</f>
        <v/>
      </c>
      <c r="B2915" s="154" t="str">
        <f>IF(Input!D2915&lt;&gt;"",CONCATENATE(Input!D2915,", ",Input!C2915),"")</f>
        <v/>
      </c>
      <c r="C2915" s="154" t="str">
        <f>IF(Input!E2915&lt;&gt;"",Input!E2915,"")</f>
        <v/>
      </c>
      <c r="D2915" s="155" t="str">
        <f>IF(Input!F2915&lt;&gt;"",Input!F2915,"")</f>
        <v/>
      </c>
      <c r="E2915" s="154" t="str">
        <f>IF(Input!I2915&lt;&gt;"",CONCATENATE(Input!I2915,", ",LEFT(Input!H2915,1)),"")</f>
        <v/>
      </c>
      <c r="F2915" s="156"/>
      <c r="G2915" s="157" t="str">
        <f t="shared" si="45"/>
        <v/>
      </c>
      <c r="H2915" s="154" t="str">
        <f>IF(A2915&lt;&gt;"",VLOOKUP(G2915,ScoreRanges!$C$4:$E$8,3),"")</f>
        <v/>
      </c>
      <c r="I2915" s="156"/>
      <c r="J2915" s="129" t="str">
        <f>IF(AND(ConversionTable!$F$2&lt;&gt;"",A2915&lt;&gt;""),VLOOKUP(G2915,ConversionTable!B$2:D$402,3),"")</f>
        <v/>
      </c>
      <c r="K2915" s="66" t="str">
        <f>IF(AND(ConversionTable!$F$2&lt;&gt;"",A2915&lt;&gt;""),VLOOKUP(J2915,ConversionTable!I$4:K$7,3),"")</f>
        <v/>
      </c>
      <c r="M2915" s="66" t="str">
        <f>IF(A2915&lt;&gt;"",(Input!AE2915*ScoringModel!$B$11+Input!AF2915*ScoringModel!$B$21+Input!AG2915*ScoringModel!$B$31)*0.01,"")</f>
        <v/>
      </c>
      <c r="N2915" s="66" t="str">
        <f>IF(A2915&lt;&gt;"",(Input!J2915*ScoringModel!$B$4+Input!K2915*ScoringModel!$B$5+Input!L2915*ScoringModel!$B$6+Input!M2915*ScoringModel!$B$7+Input!N2915*ScoringModel!$B$8+Input!O2915*ScoringModel!$B$9+Input!P2915*ScoringModel!$B$10)*0.01,"")</f>
        <v/>
      </c>
      <c r="O2915" s="66" t="str">
        <f>IF(A2915&lt;&gt;"",(Input!Q2915*ScoringModel!$B$14+Input!R2915*ScoringModel!$B$15+Input!S2915*ScoringModel!$B$16+Input!T2915*ScoringModel!$B$17+Input!U2915*ScoringModel!$B$18+Input!V2915*ScoringModel!$B$19+Input!W2915*ScoringModel!$B$20)*0.01,"")</f>
        <v/>
      </c>
      <c r="P2915" s="66" t="str">
        <f>IF(A2915&lt;&gt;"",(Input!X2915*ScoringModel!$B$24+Input!Y2915*ScoringModel!$B$25+Input!Z2915*ScoringModel!$B$26+Input!AA2915*ScoringModel!$B$27+Input!AB2915*ScoringModel!$B$28+Input!AC2915*ScoringModel!$B$29+Input!AD2915*ScoringModel!$B$30)*0.01,"")</f>
        <v/>
      </c>
    </row>
    <row r="2916" spans="1:16" x14ac:dyDescent="0.25">
      <c r="A2916" s="154" t="str">
        <f>IF(Input!A2916&lt;&gt;"",Input!A2916,"")</f>
        <v/>
      </c>
      <c r="B2916" s="154" t="str">
        <f>IF(Input!D2916&lt;&gt;"",CONCATENATE(Input!D2916,", ",Input!C2916),"")</f>
        <v/>
      </c>
      <c r="C2916" s="154" t="str">
        <f>IF(Input!E2916&lt;&gt;"",Input!E2916,"")</f>
        <v/>
      </c>
      <c r="D2916" s="155" t="str">
        <f>IF(Input!F2916&lt;&gt;"",Input!F2916,"")</f>
        <v/>
      </c>
      <c r="E2916" s="154" t="str">
        <f>IF(Input!I2916&lt;&gt;"",CONCATENATE(Input!I2916,", ",LEFT(Input!H2916,1)),"")</f>
        <v/>
      </c>
      <c r="F2916" s="156"/>
      <c r="G2916" s="157" t="str">
        <f t="shared" si="45"/>
        <v/>
      </c>
      <c r="H2916" s="154" t="str">
        <f>IF(A2916&lt;&gt;"",VLOOKUP(G2916,ScoreRanges!$C$4:$E$8,3),"")</f>
        <v/>
      </c>
      <c r="I2916" s="156"/>
      <c r="J2916" s="129" t="str">
        <f>IF(AND(ConversionTable!$F$2&lt;&gt;"",A2916&lt;&gt;""),VLOOKUP(G2916,ConversionTable!B$2:D$402,3),"")</f>
        <v/>
      </c>
      <c r="K2916" s="66" t="str">
        <f>IF(AND(ConversionTable!$F$2&lt;&gt;"",A2916&lt;&gt;""),VLOOKUP(J2916,ConversionTable!I$4:K$7,3),"")</f>
        <v/>
      </c>
      <c r="M2916" s="66" t="str">
        <f>IF(A2916&lt;&gt;"",(Input!AE2916*ScoringModel!$B$11+Input!AF2916*ScoringModel!$B$21+Input!AG2916*ScoringModel!$B$31)*0.01,"")</f>
        <v/>
      </c>
      <c r="N2916" s="66" t="str">
        <f>IF(A2916&lt;&gt;"",(Input!J2916*ScoringModel!$B$4+Input!K2916*ScoringModel!$B$5+Input!L2916*ScoringModel!$B$6+Input!M2916*ScoringModel!$B$7+Input!N2916*ScoringModel!$B$8+Input!O2916*ScoringModel!$B$9+Input!P2916*ScoringModel!$B$10)*0.01,"")</f>
        <v/>
      </c>
      <c r="O2916" s="66" t="str">
        <f>IF(A2916&lt;&gt;"",(Input!Q2916*ScoringModel!$B$14+Input!R2916*ScoringModel!$B$15+Input!S2916*ScoringModel!$B$16+Input!T2916*ScoringModel!$B$17+Input!U2916*ScoringModel!$B$18+Input!V2916*ScoringModel!$B$19+Input!W2916*ScoringModel!$B$20)*0.01,"")</f>
        <v/>
      </c>
      <c r="P2916" s="66" t="str">
        <f>IF(A2916&lt;&gt;"",(Input!X2916*ScoringModel!$B$24+Input!Y2916*ScoringModel!$B$25+Input!Z2916*ScoringModel!$B$26+Input!AA2916*ScoringModel!$B$27+Input!AB2916*ScoringModel!$B$28+Input!AC2916*ScoringModel!$B$29+Input!AD2916*ScoringModel!$B$30)*0.01,"")</f>
        <v/>
      </c>
    </row>
    <row r="2917" spans="1:16" x14ac:dyDescent="0.25">
      <c r="A2917" s="154" t="str">
        <f>IF(Input!A2917&lt;&gt;"",Input!A2917,"")</f>
        <v/>
      </c>
      <c r="B2917" s="154" t="str">
        <f>IF(Input!D2917&lt;&gt;"",CONCATENATE(Input!D2917,", ",Input!C2917),"")</f>
        <v/>
      </c>
      <c r="C2917" s="154" t="str">
        <f>IF(Input!E2917&lt;&gt;"",Input!E2917,"")</f>
        <v/>
      </c>
      <c r="D2917" s="155" t="str">
        <f>IF(Input!F2917&lt;&gt;"",Input!F2917,"")</f>
        <v/>
      </c>
      <c r="E2917" s="154" t="str">
        <f>IF(Input!I2917&lt;&gt;"",CONCATENATE(Input!I2917,", ",LEFT(Input!H2917,1)),"")</f>
        <v/>
      </c>
      <c r="F2917" s="156"/>
      <c r="G2917" s="157" t="str">
        <f t="shared" si="45"/>
        <v/>
      </c>
      <c r="H2917" s="154" t="str">
        <f>IF(A2917&lt;&gt;"",VLOOKUP(G2917,ScoreRanges!$C$4:$E$8,3),"")</f>
        <v/>
      </c>
      <c r="I2917" s="156"/>
      <c r="J2917" s="129" t="str">
        <f>IF(AND(ConversionTable!$F$2&lt;&gt;"",A2917&lt;&gt;""),VLOOKUP(G2917,ConversionTable!B$2:D$402,3),"")</f>
        <v/>
      </c>
      <c r="K2917" s="66" t="str">
        <f>IF(AND(ConversionTable!$F$2&lt;&gt;"",A2917&lt;&gt;""),VLOOKUP(J2917,ConversionTable!I$4:K$7,3),"")</f>
        <v/>
      </c>
      <c r="M2917" s="66" t="str">
        <f>IF(A2917&lt;&gt;"",(Input!AE2917*ScoringModel!$B$11+Input!AF2917*ScoringModel!$B$21+Input!AG2917*ScoringModel!$B$31)*0.01,"")</f>
        <v/>
      </c>
      <c r="N2917" s="66" t="str">
        <f>IF(A2917&lt;&gt;"",(Input!J2917*ScoringModel!$B$4+Input!K2917*ScoringModel!$B$5+Input!L2917*ScoringModel!$B$6+Input!M2917*ScoringModel!$B$7+Input!N2917*ScoringModel!$B$8+Input!O2917*ScoringModel!$B$9+Input!P2917*ScoringModel!$B$10)*0.01,"")</f>
        <v/>
      </c>
      <c r="O2917" s="66" t="str">
        <f>IF(A2917&lt;&gt;"",(Input!Q2917*ScoringModel!$B$14+Input!R2917*ScoringModel!$B$15+Input!S2917*ScoringModel!$B$16+Input!T2917*ScoringModel!$B$17+Input!U2917*ScoringModel!$B$18+Input!V2917*ScoringModel!$B$19+Input!W2917*ScoringModel!$B$20)*0.01,"")</f>
        <v/>
      </c>
      <c r="P2917" s="66" t="str">
        <f>IF(A2917&lt;&gt;"",(Input!X2917*ScoringModel!$B$24+Input!Y2917*ScoringModel!$B$25+Input!Z2917*ScoringModel!$B$26+Input!AA2917*ScoringModel!$B$27+Input!AB2917*ScoringModel!$B$28+Input!AC2917*ScoringModel!$B$29+Input!AD2917*ScoringModel!$B$30)*0.01,"")</f>
        <v/>
      </c>
    </row>
    <row r="2918" spans="1:16" x14ac:dyDescent="0.25">
      <c r="A2918" s="154" t="str">
        <f>IF(Input!A2918&lt;&gt;"",Input!A2918,"")</f>
        <v/>
      </c>
      <c r="B2918" s="154" t="str">
        <f>IF(Input!D2918&lt;&gt;"",CONCATENATE(Input!D2918,", ",Input!C2918),"")</f>
        <v/>
      </c>
      <c r="C2918" s="154" t="str">
        <f>IF(Input!E2918&lt;&gt;"",Input!E2918,"")</f>
        <v/>
      </c>
      <c r="D2918" s="155" t="str">
        <f>IF(Input!F2918&lt;&gt;"",Input!F2918,"")</f>
        <v/>
      </c>
      <c r="E2918" s="154" t="str">
        <f>IF(Input!I2918&lt;&gt;"",CONCATENATE(Input!I2918,", ",LEFT(Input!H2918,1)),"")</f>
        <v/>
      </c>
      <c r="F2918" s="156"/>
      <c r="G2918" s="157" t="str">
        <f t="shared" si="45"/>
        <v/>
      </c>
      <c r="H2918" s="154" t="str">
        <f>IF(A2918&lt;&gt;"",VLOOKUP(G2918,ScoreRanges!$C$4:$E$8,3),"")</f>
        <v/>
      </c>
      <c r="I2918" s="156"/>
      <c r="J2918" s="129" t="str">
        <f>IF(AND(ConversionTable!$F$2&lt;&gt;"",A2918&lt;&gt;""),VLOOKUP(G2918,ConversionTable!B$2:D$402,3),"")</f>
        <v/>
      </c>
      <c r="K2918" s="66" t="str">
        <f>IF(AND(ConversionTable!$F$2&lt;&gt;"",A2918&lt;&gt;""),VLOOKUP(J2918,ConversionTable!I$4:K$7,3),"")</f>
        <v/>
      </c>
      <c r="M2918" s="66" t="str">
        <f>IF(A2918&lt;&gt;"",(Input!AE2918*ScoringModel!$B$11+Input!AF2918*ScoringModel!$B$21+Input!AG2918*ScoringModel!$B$31)*0.01,"")</f>
        <v/>
      </c>
      <c r="N2918" s="66" t="str">
        <f>IF(A2918&lt;&gt;"",(Input!J2918*ScoringModel!$B$4+Input!K2918*ScoringModel!$B$5+Input!L2918*ScoringModel!$B$6+Input!M2918*ScoringModel!$B$7+Input!N2918*ScoringModel!$B$8+Input!O2918*ScoringModel!$B$9+Input!P2918*ScoringModel!$B$10)*0.01,"")</f>
        <v/>
      </c>
      <c r="O2918" s="66" t="str">
        <f>IF(A2918&lt;&gt;"",(Input!Q2918*ScoringModel!$B$14+Input!R2918*ScoringModel!$B$15+Input!S2918*ScoringModel!$B$16+Input!T2918*ScoringModel!$B$17+Input!U2918*ScoringModel!$B$18+Input!V2918*ScoringModel!$B$19+Input!W2918*ScoringModel!$B$20)*0.01,"")</f>
        <v/>
      </c>
      <c r="P2918" s="66" t="str">
        <f>IF(A2918&lt;&gt;"",(Input!X2918*ScoringModel!$B$24+Input!Y2918*ScoringModel!$B$25+Input!Z2918*ScoringModel!$B$26+Input!AA2918*ScoringModel!$B$27+Input!AB2918*ScoringModel!$B$28+Input!AC2918*ScoringModel!$B$29+Input!AD2918*ScoringModel!$B$30)*0.01,"")</f>
        <v/>
      </c>
    </row>
    <row r="2919" spans="1:16" x14ac:dyDescent="0.25">
      <c r="A2919" s="154" t="str">
        <f>IF(Input!A2919&lt;&gt;"",Input!A2919,"")</f>
        <v/>
      </c>
      <c r="B2919" s="154" t="str">
        <f>IF(Input!D2919&lt;&gt;"",CONCATENATE(Input!D2919,", ",Input!C2919),"")</f>
        <v/>
      </c>
      <c r="C2919" s="154" t="str">
        <f>IF(Input!E2919&lt;&gt;"",Input!E2919,"")</f>
        <v/>
      </c>
      <c r="D2919" s="155" t="str">
        <f>IF(Input!F2919&lt;&gt;"",Input!F2919,"")</f>
        <v/>
      </c>
      <c r="E2919" s="154" t="str">
        <f>IF(Input!I2919&lt;&gt;"",CONCATENATE(Input!I2919,", ",LEFT(Input!H2919,1)),"")</f>
        <v/>
      </c>
      <c r="F2919" s="156"/>
      <c r="G2919" s="157" t="str">
        <f t="shared" si="45"/>
        <v/>
      </c>
      <c r="H2919" s="154" t="str">
        <f>IF(A2919&lt;&gt;"",VLOOKUP(G2919,ScoreRanges!$C$4:$E$8,3),"")</f>
        <v/>
      </c>
      <c r="I2919" s="156"/>
      <c r="J2919" s="129" t="str">
        <f>IF(AND(ConversionTable!$F$2&lt;&gt;"",A2919&lt;&gt;""),VLOOKUP(G2919,ConversionTable!B$2:D$402,3),"")</f>
        <v/>
      </c>
      <c r="K2919" s="66" t="str">
        <f>IF(AND(ConversionTable!$F$2&lt;&gt;"",A2919&lt;&gt;""),VLOOKUP(J2919,ConversionTable!I$4:K$7,3),"")</f>
        <v/>
      </c>
      <c r="M2919" s="66" t="str">
        <f>IF(A2919&lt;&gt;"",(Input!AE2919*ScoringModel!$B$11+Input!AF2919*ScoringModel!$B$21+Input!AG2919*ScoringModel!$B$31)*0.01,"")</f>
        <v/>
      </c>
      <c r="N2919" s="66" t="str">
        <f>IF(A2919&lt;&gt;"",(Input!J2919*ScoringModel!$B$4+Input!K2919*ScoringModel!$B$5+Input!L2919*ScoringModel!$B$6+Input!M2919*ScoringModel!$B$7+Input!N2919*ScoringModel!$B$8+Input!O2919*ScoringModel!$B$9+Input!P2919*ScoringModel!$B$10)*0.01,"")</f>
        <v/>
      </c>
      <c r="O2919" s="66" t="str">
        <f>IF(A2919&lt;&gt;"",(Input!Q2919*ScoringModel!$B$14+Input!R2919*ScoringModel!$B$15+Input!S2919*ScoringModel!$B$16+Input!T2919*ScoringModel!$B$17+Input!U2919*ScoringModel!$B$18+Input!V2919*ScoringModel!$B$19+Input!W2919*ScoringModel!$B$20)*0.01,"")</f>
        <v/>
      </c>
      <c r="P2919" s="66" t="str">
        <f>IF(A2919&lt;&gt;"",(Input!X2919*ScoringModel!$B$24+Input!Y2919*ScoringModel!$B$25+Input!Z2919*ScoringModel!$B$26+Input!AA2919*ScoringModel!$B$27+Input!AB2919*ScoringModel!$B$28+Input!AC2919*ScoringModel!$B$29+Input!AD2919*ScoringModel!$B$30)*0.01,"")</f>
        <v/>
      </c>
    </row>
    <row r="2920" spans="1:16" x14ac:dyDescent="0.25">
      <c r="A2920" s="154" t="str">
        <f>IF(Input!A2920&lt;&gt;"",Input!A2920,"")</f>
        <v/>
      </c>
      <c r="B2920" s="154" t="str">
        <f>IF(Input!D2920&lt;&gt;"",CONCATENATE(Input!D2920,", ",Input!C2920),"")</f>
        <v/>
      </c>
      <c r="C2920" s="154" t="str">
        <f>IF(Input!E2920&lt;&gt;"",Input!E2920,"")</f>
        <v/>
      </c>
      <c r="D2920" s="155" t="str">
        <f>IF(Input!F2920&lt;&gt;"",Input!F2920,"")</f>
        <v/>
      </c>
      <c r="E2920" s="154" t="str">
        <f>IF(Input!I2920&lt;&gt;"",CONCATENATE(Input!I2920,", ",LEFT(Input!H2920,1)),"")</f>
        <v/>
      </c>
      <c r="F2920" s="156"/>
      <c r="G2920" s="157" t="str">
        <f t="shared" si="45"/>
        <v/>
      </c>
      <c r="H2920" s="154" t="str">
        <f>IF(A2920&lt;&gt;"",VLOOKUP(G2920,ScoreRanges!$C$4:$E$8,3),"")</f>
        <v/>
      </c>
      <c r="I2920" s="156"/>
      <c r="J2920" s="129" t="str">
        <f>IF(AND(ConversionTable!$F$2&lt;&gt;"",A2920&lt;&gt;""),VLOOKUP(G2920,ConversionTable!B$2:D$402,3),"")</f>
        <v/>
      </c>
      <c r="K2920" s="66" t="str">
        <f>IF(AND(ConversionTable!$F$2&lt;&gt;"",A2920&lt;&gt;""),VLOOKUP(J2920,ConversionTable!I$4:K$7,3),"")</f>
        <v/>
      </c>
      <c r="M2920" s="66" t="str">
        <f>IF(A2920&lt;&gt;"",(Input!AE2920*ScoringModel!$B$11+Input!AF2920*ScoringModel!$B$21+Input!AG2920*ScoringModel!$B$31)*0.01,"")</f>
        <v/>
      </c>
      <c r="N2920" s="66" t="str">
        <f>IF(A2920&lt;&gt;"",(Input!J2920*ScoringModel!$B$4+Input!K2920*ScoringModel!$B$5+Input!L2920*ScoringModel!$B$6+Input!M2920*ScoringModel!$B$7+Input!N2920*ScoringModel!$B$8+Input!O2920*ScoringModel!$B$9+Input!P2920*ScoringModel!$B$10)*0.01,"")</f>
        <v/>
      </c>
      <c r="O2920" s="66" t="str">
        <f>IF(A2920&lt;&gt;"",(Input!Q2920*ScoringModel!$B$14+Input!R2920*ScoringModel!$B$15+Input!S2920*ScoringModel!$B$16+Input!T2920*ScoringModel!$B$17+Input!U2920*ScoringModel!$B$18+Input!V2920*ScoringModel!$B$19+Input!W2920*ScoringModel!$B$20)*0.01,"")</f>
        <v/>
      </c>
      <c r="P2920" s="66" t="str">
        <f>IF(A2920&lt;&gt;"",(Input!X2920*ScoringModel!$B$24+Input!Y2920*ScoringModel!$B$25+Input!Z2920*ScoringModel!$B$26+Input!AA2920*ScoringModel!$B$27+Input!AB2920*ScoringModel!$B$28+Input!AC2920*ScoringModel!$B$29+Input!AD2920*ScoringModel!$B$30)*0.01,"")</f>
        <v/>
      </c>
    </row>
    <row r="2921" spans="1:16" x14ac:dyDescent="0.25">
      <c r="A2921" s="154" t="str">
        <f>IF(Input!A2921&lt;&gt;"",Input!A2921,"")</f>
        <v/>
      </c>
      <c r="B2921" s="154" t="str">
        <f>IF(Input!D2921&lt;&gt;"",CONCATENATE(Input!D2921,", ",Input!C2921),"")</f>
        <v/>
      </c>
      <c r="C2921" s="154" t="str">
        <f>IF(Input!E2921&lt;&gt;"",Input!E2921,"")</f>
        <v/>
      </c>
      <c r="D2921" s="155" t="str">
        <f>IF(Input!F2921&lt;&gt;"",Input!F2921,"")</f>
        <v/>
      </c>
      <c r="E2921" s="154" t="str">
        <f>IF(Input!I2921&lt;&gt;"",CONCATENATE(Input!I2921,", ",LEFT(Input!H2921,1)),"")</f>
        <v/>
      </c>
      <c r="F2921" s="156"/>
      <c r="G2921" s="157" t="str">
        <f t="shared" si="45"/>
        <v/>
      </c>
      <c r="H2921" s="154" t="str">
        <f>IF(A2921&lt;&gt;"",VLOOKUP(G2921,ScoreRanges!$C$4:$E$8,3),"")</f>
        <v/>
      </c>
      <c r="I2921" s="156"/>
      <c r="J2921" s="129" t="str">
        <f>IF(AND(ConversionTable!$F$2&lt;&gt;"",A2921&lt;&gt;""),VLOOKUP(G2921,ConversionTable!B$2:D$402,3),"")</f>
        <v/>
      </c>
      <c r="K2921" s="66" t="str">
        <f>IF(AND(ConversionTable!$F$2&lt;&gt;"",A2921&lt;&gt;""),VLOOKUP(J2921,ConversionTable!I$4:K$7,3),"")</f>
        <v/>
      </c>
      <c r="M2921" s="66" t="str">
        <f>IF(A2921&lt;&gt;"",(Input!AE2921*ScoringModel!$B$11+Input!AF2921*ScoringModel!$B$21+Input!AG2921*ScoringModel!$B$31)*0.01,"")</f>
        <v/>
      </c>
      <c r="N2921" s="66" t="str">
        <f>IF(A2921&lt;&gt;"",(Input!J2921*ScoringModel!$B$4+Input!K2921*ScoringModel!$B$5+Input!L2921*ScoringModel!$B$6+Input!M2921*ScoringModel!$B$7+Input!N2921*ScoringModel!$B$8+Input!O2921*ScoringModel!$B$9+Input!P2921*ScoringModel!$B$10)*0.01,"")</f>
        <v/>
      </c>
      <c r="O2921" s="66" t="str">
        <f>IF(A2921&lt;&gt;"",(Input!Q2921*ScoringModel!$B$14+Input!R2921*ScoringModel!$B$15+Input!S2921*ScoringModel!$B$16+Input!T2921*ScoringModel!$B$17+Input!U2921*ScoringModel!$B$18+Input!V2921*ScoringModel!$B$19+Input!W2921*ScoringModel!$B$20)*0.01,"")</f>
        <v/>
      </c>
      <c r="P2921" s="66" t="str">
        <f>IF(A2921&lt;&gt;"",(Input!X2921*ScoringModel!$B$24+Input!Y2921*ScoringModel!$B$25+Input!Z2921*ScoringModel!$B$26+Input!AA2921*ScoringModel!$B$27+Input!AB2921*ScoringModel!$B$28+Input!AC2921*ScoringModel!$B$29+Input!AD2921*ScoringModel!$B$30)*0.01,"")</f>
        <v/>
      </c>
    </row>
    <row r="2922" spans="1:16" x14ac:dyDescent="0.25">
      <c r="A2922" s="154" t="str">
        <f>IF(Input!A2922&lt;&gt;"",Input!A2922,"")</f>
        <v/>
      </c>
      <c r="B2922" s="154" t="str">
        <f>IF(Input!D2922&lt;&gt;"",CONCATENATE(Input!D2922,", ",Input!C2922),"")</f>
        <v/>
      </c>
      <c r="C2922" s="154" t="str">
        <f>IF(Input!E2922&lt;&gt;"",Input!E2922,"")</f>
        <v/>
      </c>
      <c r="D2922" s="155" t="str">
        <f>IF(Input!F2922&lt;&gt;"",Input!F2922,"")</f>
        <v/>
      </c>
      <c r="E2922" s="154" t="str">
        <f>IF(Input!I2922&lt;&gt;"",CONCATENATE(Input!I2922,", ",LEFT(Input!H2922,1)),"")</f>
        <v/>
      </c>
      <c r="F2922" s="156"/>
      <c r="G2922" s="157" t="str">
        <f t="shared" si="45"/>
        <v/>
      </c>
      <c r="H2922" s="154" t="str">
        <f>IF(A2922&lt;&gt;"",VLOOKUP(G2922,ScoreRanges!$C$4:$E$8,3),"")</f>
        <v/>
      </c>
      <c r="I2922" s="156"/>
      <c r="J2922" s="129" t="str">
        <f>IF(AND(ConversionTable!$F$2&lt;&gt;"",A2922&lt;&gt;""),VLOOKUP(G2922,ConversionTable!B$2:D$402,3),"")</f>
        <v/>
      </c>
      <c r="K2922" s="66" t="str">
        <f>IF(AND(ConversionTable!$F$2&lt;&gt;"",A2922&lt;&gt;""),VLOOKUP(J2922,ConversionTable!I$4:K$7,3),"")</f>
        <v/>
      </c>
      <c r="M2922" s="66" t="str">
        <f>IF(A2922&lt;&gt;"",(Input!AE2922*ScoringModel!$B$11+Input!AF2922*ScoringModel!$B$21+Input!AG2922*ScoringModel!$B$31)*0.01,"")</f>
        <v/>
      </c>
      <c r="N2922" s="66" t="str">
        <f>IF(A2922&lt;&gt;"",(Input!J2922*ScoringModel!$B$4+Input!K2922*ScoringModel!$B$5+Input!L2922*ScoringModel!$B$6+Input!M2922*ScoringModel!$B$7+Input!N2922*ScoringModel!$B$8+Input!O2922*ScoringModel!$B$9+Input!P2922*ScoringModel!$B$10)*0.01,"")</f>
        <v/>
      </c>
      <c r="O2922" s="66" t="str">
        <f>IF(A2922&lt;&gt;"",(Input!Q2922*ScoringModel!$B$14+Input!R2922*ScoringModel!$B$15+Input!S2922*ScoringModel!$B$16+Input!T2922*ScoringModel!$B$17+Input!U2922*ScoringModel!$B$18+Input!V2922*ScoringModel!$B$19+Input!W2922*ScoringModel!$B$20)*0.01,"")</f>
        <v/>
      </c>
      <c r="P2922" s="66" t="str">
        <f>IF(A2922&lt;&gt;"",(Input!X2922*ScoringModel!$B$24+Input!Y2922*ScoringModel!$B$25+Input!Z2922*ScoringModel!$B$26+Input!AA2922*ScoringModel!$B$27+Input!AB2922*ScoringModel!$B$28+Input!AC2922*ScoringModel!$B$29+Input!AD2922*ScoringModel!$B$30)*0.01,"")</f>
        <v/>
      </c>
    </row>
    <row r="2923" spans="1:16" x14ac:dyDescent="0.25">
      <c r="A2923" s="154" t="str">
        <f>IF(Input!A2923&lt;&gt;"",Input!A2923,"")</f>
        <v/>
      </c>
      <c r="B2923" s="154" t="str">
        <f>IF(Input!D2923&lt;&gt;"",CONCATENATE(Input!D2923,", ",Input!C2923),"")</f>
        <v/>
      </c>
      <c r="C2923" s="154" t="str">
        <f>IF(Input!E2923&lt;&gt;"",Input!E2923,"")</f>
        <v/>
      </c>
      <c r="D2923" s="155" t="str">
        <f>IF(Input!F2923&lt;&gt;"",Input!F2923,"")</f>
        <v/>
      </c>
      <c r="E2923" s="154" t="str">
        <f>IF(Input!I2923&lt;&gt;"",CONCATENATE(Input!I2923,", ",LEFT(Input!H2923,1)),"")</f>
        <v/>
      </c>
      <c r="F2923" s="156"/>
      <c r="G2923" s="157" t="str">
        <f t="shared" si="45"/>
        <v/>
      </c>
      <c r="H2923" s="154" t="str">
        <f>IF(A2923&lt;&gt;"",VLOOKUP(G2923,ScoreRanges!$C$4:$E$8,3),"")</f>
        <v/>
      </c>
      <c r="I2923" s="156"/>
      <c r="J2923" s="129" t="str">
        <f>IF(AND(ConversionTable!$F$2&lt;&gt;"",A2923&lt;&gt;""),VLOOKUP(G2923,ConversionTable!B$2:D$402,3),"")</f>
        <v/>
      </c>
      <c r="K2923" s="66" t="str">
        <f>IF(AND(ConversionTable!$F$2&lt;&gt;"",A2923&lt;&gt;""),VLOOKUP(J2923,ConversionTable!I$4:K$7,3),"")</f>
        <v/>
      </c>
      <c r="M2923" s="66" t="str">
        <f>IF(A2923&lt;&gt;"",(Input!AE2923*ScoringModel!$B$11+Input!AF2923*ScoringModel!$B$21+Input!AG2923*ScoringModel!$B$31)*0.01,"")</f>
        <v/>
      </c>
      <c r="N2923" s="66" t="str">
        <f>IF(A2923&lt;&gt;"",(Input!J2923*ScoringModel!$B$4+Input!K2923*ScoringModel!$B$5+Input!L2923*ScoringModel!$B$6+Input!M2923*ScoringModel!$B$7+Input!N2923*ScoringModel!$B$8+Input!O2923*ScoringModel!$B$9+Input!P2923*ScoringModel!$B$10)*0.01,"")</f>
        <v/>
      </c>
      <c r="O2923" s="66" t="str">
        <f>IF(A2923&lt;&gt;"",(Input!Q2923*ScoringModel!$B$14+Input!R2923*ScoringModel!$B$15+Input!S2923*ScoringModel!$B$16+Input!T2923*ScoringModel!$B$17+Input!U2923*ScoringModel!$B$18+Input!V2923*ScoringModel!$B$19+Input!W2923*ScoringModel!$B$20)*0.01,"")</f>
        <v/>
      </c>
      <c r="P2923" s="66" t="str">
        <f>IF(A2923&lt;&gt;"",(Input!X2923*ScoringModel!$B$24+Input!Y2923*ScoringModel!$B$25+Input!Z2923*ScoringModel!$B$26+Input!AA2923*ScoringModel!$B$27+Input!AB2923*ScoringModel!$B$28+Input!AC2923*ScoringModel!$B$29+Input!AD2923*ScoringModel!$B$30)*0.01,"")</f>
        <v/>
      </c>
    </row>
    <row r="2924" spans="1:16" x14ac:dyDescent="0.25">
      <c r="A2924" s="154" t="str">
        <f>IF(Input!A2924&lt;&gt;"",Input!A2924,"")</f>
        <v/>
      </c>
      <c r="B2924" s="154" t="str">
        <f>IF(Input!D2924&lt;&gt;"",CONCATENATE(Input!D2924,", ",Input!C2924),"")</f>
        <v/>
      </c>
      <c r="C2924" s="154" t="str">
        <f>IF(Input!E2924&lt;&gt;"",Input!E2924,"")</f>
        <v/>
      </c>
      <c r="D2924" s="155" t="str">
        <f>IF(Input!F2924&lt;&gt;"",Input!F2924,"")</f>
        <v/>
      </c>
      <c r="E2924" s="154" t="str">
        <f>IF(Input!I2924&lt;&gt;"",CONCATENATE(Input!I2924,", ",LEFT(Input!H2924,1)),"")</f>
        <v/>
      </c>
      <c r="F2924" s="156"/>
      <c r="G2924" s="157" t="str">
        <f t="shared" si="45"/>
        <v/>
      </c>
      <c r="H2924" s="154" t="str">
        <f>IF(A2924&lt;&gt;"",VLOOKUP(G2924,ScoreRanges!$C$4:$E$8,3),"")</f>
        <v/>
      </c>
      <c r="I2924" s="156"/>
      <c r="J2924" s="129" t="str">
        <f>IF(AND(ConversionTable!$F$2&lt;&gt;"",A2924&lt;&gt;""),VLOOKUP(G2924,ConversionTable!B$2:D$402,3),"")</f>
        <v/>
      </c>
      <c r="K2924" s="66" t="str">
        <f>IF(AND(ConversionTable!$F$2&lt;&gt;"",A2924&lt;&gt;""),VLOOKUP(J2924,ConversionTable!I$4:K$7,3),"")</f>
        <v/>
      </c>
      <c r="M2924" s="66" t="str">
        <f>IF(A2924&lt;&gt;"",(Input!AE2924*ScoringModel!$B$11+Input!AF2924*ScoringModel!$B$21+Input!AG2924*ScoringModel!$B$31)*0.01,"")</f>
        <v/>
      </c>
      <c r="N2924" s="66" t="str">
        <f>IF(A2924&lt;&gt;"",(Input!J2924*ScoringModel!$B$4+Input!K2924*ScoringModel!$B$5+Input!L2924*ScoringModel!$B$6+Input!M2924*ScoringModel!$B$7+Input!N2924*ScoringModel!$B$8+Input!O2924*ScoringModel!$B$9+Input!P2924*ScoringModel!$B$10)*0.01,"")</f>
        <v/>
      </c>
      <c r="O2924" s="66" t="str">
        <f>IF(A2924&lt;&gt;"",(Input!Q2924*ScoringModel!$B$14+Input!R2924*ScoringModel!$B$15+Input!S2924*ScoringModel!$B$16+Input!T2924*ScoringModel!$B$17+Input!U2924*ScoringModel!$B$18+Input!V2924*ScoringModel!$B$19+Input!W2924*ScoringModel!$B$20)*0.01,"")</f>
        <v/>
      </c>
      <c r="P2924" s="66" t="str">
        <f>IF(A2924&lt;&gt;"",(Input!X2924*ScoringModel!$B$24+Input!Y2924*ScoringModel!$B$25+Input!Z2924*ScoringModel!$B$26+Input!AA2924*ScoringModel!$B$27+Input!AB2924*ScoringModel!$B$28+Input!AC2924*ScoringModel!$B$29+Input!AD2924*ScoringModel!$B$30)*0.01,"")</f>
        <v/>
      </c>
    </row>
    <row r="2925" spans="1:16" x14ac:dyDescent="0.25">
      <c r="A2925" s="154" t="str">
        <f>IF(Input!A2925&lt;&gt;"",Input!A2925,"")</f>
        <v/>
      </c>
      <c r="B2925" s="154" t="str">
        <f>IF(Input!D2925&lt;&gt;"",CONCATENATE(Input!D2925,", ",Input!C2925),"")</f>
        <v/>
      </c>
      <c r="C2925" s="154" t="str">
        <f>IF(Input!E2925&lt;&gt;"",Input!E2925,"")</f>
        <v/>
      </c>
      <c r="D2925" s="155" t="str">
        <f>IF(Input!F2925&lt;&gt;"",Input!F2925,"")</f>
        <v/>
      </c>
      <c r="E2925" s="154" t="str">
        <f>IF(Input!I2925&lt;&gt;"",CONCATENATE(Input!I2925,", ",LEFT(Input!H2925,1)),"")</f>
        <v/>
      </c>
      <c r="F2925" s="156"/>
      <c r="G2925" s="157" t="str">
        <f t="shared" si="45"/>
        <v/>
      </c>
      <c r="H2925" s="154" t="str">
        <f>IF(A2925&lt;&gt;"",VLOOKUP(G2925,ScoreRanges!$C$4:$E$8,3),"")</f>
        <v/>
      </c>
      <c r="I2925" s="156"/>
      <c r="J2925" s="129" t="str">
        <f>IF(AND(ConversionTable!$F$2&lt;&gt;"",A2925&lt;&gt;""),VLOOKUP(G2925,ConversionTable!B$2:D$402,3),"")</f>
        <v/>
      </c>
      <c r="K2925" s="66" t="str">
        <f>IF(AND(ConversionTable!$F$2&lt;&gt;"",A2925&lt;&gt;""),VLOOKUP(J2925,ConversionTable!I$4:K$7,3),"")</f>
        <v/>
      </c>
      <c r="M2925" s="66" t="str">
        <f>IF(A2925&lt;&gt;"",(Input!AE2925*ScoringModel!$B$11+Input!AF2925*ScoringModel!$B$21+Input!AG2925*ScoringModel!$B$31)*0.01,"")</f>
        <v/>
      </c>
      <c r="N2925" s="66" t="str">
        <f>IF(A2925&lt;&gt;"",(Input!J2925*ScoringModel!$B$4+Input!K2925*ScoringModel!$B$5+Input!L2925*ScoringModel!$B$6+Input!M2925*ScoringModel!$B$7+Input!N2925*ScoringModel!$B$8+Input!O2925*ScoringModel!$B$9+Input!P2925*ScoringModel!$B$10)*0.01,"")</f>
        <v/>
      </c>
      <c r="O2925" s="66" t="str">
        <f>IF(A2925&lt;&gt;"",(Input!Q2925*ScoringModel!$B$14+Input!R2925*ScoringModel!$B$15+Input!S2925*ScoringModel!$B$16+Input!T2925*ScoringModel!$B$17+Input!U2925*ScoringModel!$B$18+Input!V2925*ScoringModel!$B$19+Input!W2925*ScoringModel!$B$20)*0.01,"")</f>
        <v/>
      </c>
      <c r="P2925" s="66" t="str">
        <f>IF(A2925&lt;&gt;"",(Input!X2925*ScoringModel!$B$24+Input!Y2925*ScoringModel!$B$25+Input!Z2925*ScoringModel!$B$26+Input!AA2925*ScoringModel!$B$27+Input!AB2925*ScoringModel!$B$28+Input!AC2925*ScoringModel!$B$29+Input!AD2925*ScoringModel!$B$30)*0.01,"")</f>
        <v/>
      </c>
    </row>
    <row r="2926" spans="1:16" x14ac:dyDescent="0.25">
      <c r="A2926" s="154" t="str">
        <f>IF(Input!A2926&lt;&gt;"",Input!A2926,"")</f>
        <v/>
      </c>
      <c r="B2926" s="154" t="str">
        <f>IF(Input!D2926&lt;&gt;"",CONCATENATE(Input!D2926,", ",Input!C2926),"")</f>
        <v/>
      </c>
      <c r="C2926" s="154" t="str">
        <f>IF(Input!E2926&lt;&gt;"",Input!E2926,"")</f>
        <v/>
      </c>
      <c r="D2926" s="155" t="str">
        <f>IF(Input!F2926&lt;&gt;"",Input!F2926,"")</f>
        <v/>
      </c>
      <c r="E2926" s="154" t="str">
        <f>IF(Input!I2926&lt;&gt;"",CONCATENATE(Input!I2926,", ",LEFT(Input!H2926,1)),"")</f>
        <v/>
      </c>
      <c r="F2926" s="156"/>
      <c r="G2926" s="157" t="str">
        <f t="shared" si="45"/>
        <v/>
      </c>
      <c r="H2926" s="154" t="str">
        <f>IF(A2926&lt;&gt;"",VLOOKUP(G2926,ScoreRanges!$C$4:$E$8,3),"")</f>
        <v/>
      </c>
      <c r="I2926" s="156"/>
      <c r="J2926" s="129" t="str">
        <f>IF(AND(ConversionTable!$F$2&lt;&gt;"",A2926&lt;&gt;""),VLOOKUP(G2926,ConversionTable!B$2:D$402,3),"")</f>
        <v/>
      </c>
      <c r="K2926" s="66" t="str">
        <f>IF(AND(ConversionTable!$F$2&lt;&gt;"",A2926&lt;&gt;""),VLOOKUP(J2926,ConversionTable!I$4:K$7,3),"")</f>
        <v/>
      </c>
      <c r="M2926" s="66" t="str">
        <f>IF(A2926&lt;&gt;"",(Input!AE2926*ScoringModel!$B$11+Input!AF2926*ScoringModel!$B$21+Input!AG2926*ScoringModel!$B$31)*0.01,"")</f>
        <v/>
      </c>
      <c r="N2926" s="66" t="str">
        <f>IF(A2926&lt;&gt;"",(Input!J2926*ScoringModel!$B$4+Input!K2926*ScoringModel!$B$5+Input!L2926*ScoringModel!$B$6+Input!M2926*ScoringModel!$B$7+Input!N2926*ScoringModel!$B$8+Input!O2926*ScoringModel!$B$9+Input!P2926*ScoringModel!$B$10)*0.01,"")</f>
        <v/>
      </c>
      <c r="O2926" s="66" t="str">
        <f>IF(A2926&lt;&gt;"",(Input!Q2926*ScoringModel!$B$14+Input!R2926*ScoringModel!$B$15+Input!S2926*ScoringModel!$B$16+Input!T2926*ScoringModel!$B$17+Input!U2926*ScoringModel!$B$18+Input!V2926*ScoringModel!$B$19+Input!W2926*ScoringModel!$B$20)*0.01,"")</f>
        <v/>
      </c>
      <c r="P2926" s="66" t="str">
        <f>IF(A2926&lt;&gt;"",(Input!X2926*ScoringModel!$B$24+Input!Y2926*ScoringModel!$B$25+Input!Z2926*ScoringModel!$B$26+Input!AA2926*ScoringModel!$B$27+Input!AB2926*ScoringModel!$B$28+Input!AC2926*ScoringModel!$B$29+Input!AD2926*ScoringModel!$B$30)*0.01,"")</f>
        <v/>
      </c>
    </row>
    <row r="2927" spans="1:16" x14ac:dyDescent="0.25">
      <c r="A2927" s="154" t="str">
        <f>IF(Input!A2927&lt;&gt;"",Input!A2927,"")</f>
        <v/>
      </c>
      <c r="B2927" s="154" t="str">
        <f>IF(Input!D2927&lt;&gt;"",CONCATENATE(Input!D2927,", ",Input!C2927),"")</f>
        <v/>
      </c>
      <c r="C2927" s="154" t="str">
        <f>IF(Input!E2927&lt;&gt;"",Input!E2927,"")</f>
        <v/>
      </c>
      <c r="D2927" s="155" t="str">
        <f>IF(Input!F2927&lt;&gt;"",Input!F2927,"")</f>
        <v/>
      </c>
      <c r="E2927" s="154" t="str">
        <f>IF(Input!I2927&lt;&gt;"",CONCATENATE(Input!I2927,", ",LEFT(Input!H2927,1)),"")</f>
        <v/>
      </c>
      <c r="F2927" s="156"/>
      <c r="G2927" s="157" t="str">
        <f t="shared" si="45"/>
        <v/>
      </c>
      <c r="H2927" s="154" t="str">
        <f>IF(A2927&lt;&gt;"",VLOOKUP(G2927,ScoreRanges!$C$4:$E$8,3),"")</f>
        <v/>
      </c>
      <c r="I2927" s="156"/>
      <c r="J2927" s="129" t="str">
        <f>IF(AND(ConversionTable!$F$2&lt;&gt;"",A2927&lt;&gt;""),VLOOKUP(G2927,ConversionTable!B$2:D$402,3),"")</f>
        <v/>
      </c>
      <c r="K2927" s="66" t="str">
        <f>IF(AND(ConversionTable!$F$2&lt;&gt;"",A2927&lt;&gt;""),VLOOKUP(J2927,ConversionTable!I$4:K$7,3),"")</f>
        <v/>
      </c>
      <c r="M2927" s="66" t="str">
        <f>IF(A2927&lt;&gt;"",(Input!AE2927*ScoringModel!$B$11+Input!AF2927*ScoringModel!$B$21+Input!AG2927*ScoringModel!$B$31)*0.01,"")</f>
        <v/>
      </c>
      <c r="N2927" s="66" t="str">
        <f>IF(A2927&lt;&gt;"",(Input!J2927*ScoringModel!$B$4+Input!K2927*ScoringModel!$B$5+Input!L2927*ScoringModel!$B$6+Input!M2927*ScoringModel!$B$7+Input!N2927*ScoringModel!$B$8+Input!O2927*ScoringModel!$B$9+Input!P2927*ScoringModel!$B$10)*0.01,"")</f>
        <v/>
      </c>
      <c r="O2927" s="66" t="str">
        <f>IF(A2927&lt;&gt;"",(Input!Q2927*ScoringModel!$B$14+Input!R2927*ScoringModel!$B$15+Input!S2927*ScoringModel!$B$16+Input!T2927*ScoringModel!$B$17+Input!U2927*ScoringModel!$B$18+Input!V2927*ScoringModel!$B$19+Input!W2927*ScoringModel!$B$20)*0.01,"")</f>
        <v/>
      </c>
      <c r="P2927" s="66" t="str">
        <f>IF(A2927&lt;&gt;"",(Input!X2927*ScoringModel!$B$24+Input!Y2927*ScoringModel!$B$25+Input!Z2927*ScoringModel!$B$26+Input!AA2927*ScoringModel!$B$27+Input!AB2927*ScoringModel!$B$28+Input!AC2927*ScoringModel!$B$29+Input!AD2927*ScoringModel!$B$30)*0.01,"")</f>
        <v/>
      </c>
    </row>
    <row r="2928" spans="1:16" x14ac:dyDescent="0.25">
      <c r="A2928" s="154" t="str">
        <f>IF(Input!A2928&lt;&gt;"",Input!A2928,"")</f>
        <v/>
      </c>
      <c r="B2928" s="154" t="str">
        <f>IF(Input!D2928&lt;&gt;"",CONCATENATE(Input!D2928,", ",Input!C2928),"")</f>
        <v/>
      </c>
      <c r="C2928" s="154" t="str">
        <f>IF(Input!E2928&lt;&gt;"",Input!E2928,"")</f>
        <v/>
      </c>
      <c r="D2928" s="155" t="str">
        <f>IF(Input!F2928&lt;&gt;"",Input!F2928,"")</f>
        <v/>
      </c>
      <c r="E2928" s="154" t="str">
        <f>IF(Input!I2928&lt;&gt;"",CONCATENATE(Input!I2928,", ",LEFT(Input!H2928,1)),"")</f>
        <v/>
      </c>
      <c r="F2928" s="156"/>
      <c r="G2928" s="157" t="str">
        <f t="shared" si="45"/>
        <v/>
      </c>
      <c r="H2928" s="154" t="str">
        <f>IF(A2928&lt;&gt;"",VLOOKUP(G2928,ScoreRanges!$C$4:$E$8,3),"")</f>
        <v/>
      </c>
      <c r="I2928" s="156"/>
      <c r="J2928" s="129" t="str">
        <f>IF(AND(ConversionTable!$F$2&lt;&gt;"",A2928&lt;&gt;""),VLOOKUP(G2928,ConversionTable!B$2:D$402,3),"")</f>
        <v/>
      </c>
      <c r="K2928" s="66" t="str">
        <f>IF(AND(ConversionTable!$F$2&lt;&gt;"",A2928&lt;&gt;""),VLOOKUP(J2928,ConversionTable!I$4:K$7,3),"")</f>
        <v/>
      </c>
      <c r="M2928" s="66" t="str">
        <f>IF(A2928&lt;&gt;"",(Input!AE2928*ScoringModel!$B$11+Input!AF2928*ScoringModel!$B$21+Input!AG2928*ScoringModel!$B$31)*0.01,"")</f>
        <v/>
      </c>
      <c r="N2928" s="66" t="str">
        <f>IF(A2928&lt;&gt;"",(Input!J2928*ScoringModel!$B$4+Input!K2928*ScoringModel!$B$5+Input!L2928*ScoringModel!$B$6+Input!M2928*ScoringModel!$B$7+Input!N2928*ScoringModel!$B$8+Input!O2928*ScoringModel!$B$9+Input!P2928*ScoringModel!$B$10)*0.01,"")</f>
        <v/>
      </c>
      <c r="O2928" s="66" t="str">
        <f>IF(A2928&lt;&gt;"",(Input!Q2928*ScoringModel!$B$14+Input!R2928*ScoringModel!$B$15+Input!S2928*ScoringModel!$B$16+Input!T2928*ScoringModel!$B$17+Input!U2928*ScoringModel!$B$18+Input!V2928*ScoringModel!$B$19+Input!W2928*ScoringModel!$B$20)*0.01,"")</f>
        <v/>
      </c>
      <c r="P2928" s="66" t="str">
        <f>IF(A2928&lt;&gt;"",(Input!X2928*ScoringModel!$B$24+Input!Y2928*ScoringModel!$B$25+Input!Z2928*ScoringModel!$B$26+Input!AA2928*ScoringModel!$B$27+Input!AB2928*ScoringModel!$B$28+Input!AC2928*ScoringModel!$B$29+Input!AD2928*ScoringModel!$B$30)*0.01,"")</f>
        <v/>
      </c>
    </row>
    <row r="2929" spans="1:16" x14ac:dyDescent="0.25">
      <c r="A2929" s="154" t="str">
        <f>IF(Input!A2929&lt;&gt;"",Input!A2929,"")</f>
        <v/>
      </c>
      <c r="B2929" s="154" t="str">
        <f>IF(Input!D2929&lt;&gt;"",CONCATENATE(Input!D2929,", ",Input!C2929),"")</f>
        <v/>
      </c>
      <c r="C2929" s="154" t="str">
        <f>IF(Input!E2929&lt;&gt;"",Input!E2929,"")</f>
        <v/>
      </c>
      <c r="D2929" s="155" t="str">
        <f>IF(Input!F2929&lt;&gt;"",Input!F2929,"")</f>
        <v/>
      </c>
      <c r="E2929" s="154" t="str">
        <f>IF(Input!I2929&lt;&gt;"",CONCATENATE(Input!I2929,", ",LEFT(Input!H2929,1)),"")</f>
        <v/>
      </c>
      <c r="F2929" s="156"/>
      <c r="G2929" s="157" t="str">
        <f t="shared" si="45"/>
        <v/>
      </c>
      <c r="H2929" s="154" t="str">
        <f>IF(A2929&lt;&gt;"",VLOOKUP(G2929,ScoreRanges!$C$4:$E$8,3),"")</f>
        <v/>
      </c>
      <c r="I2929" s="156"/>
      <c r="J2929" s="129" t="str">
        <f>IF(AND(ConversionTable!$F$2&lt;&gt;"",A2929&lt;&gt;""),VLOOKUP(G2929,ConversionTable!B$2:D$402,3),"")</f>
        <v/>
      </c>
      <c r="K2929" s="66" t="str">
        <f>IF(AND(ConversionTable!$F$2&lt;&gt;"",A2929&lt;&gt;""),VLOOKUP(J2929,ConversionTable!I$4:K$7,3),"")</f>
        <v/>
      </c>
      <c r="M2929" s="66" t="str">
        <f>IF(A2929&lt;&gt;"",(Input!AE2929*ScoringModel!$B$11+Input!AF2929*ScoringModel!$B$21+Input!AG2929*ScoringModel!$B$31)*0.01,"")</f>
        <v/>
      </c>
      <c r="N2929" s="66" t="str">
        <f>IF(A2929&lt;&gt;"",(Input!J2929*ScoringModel!$B$4+Input!K2929*ScoringModel!$B$5+Input!L2929*ScoringModel!$B$6+Input!M2929*ScoringModel!$B$7+Input!N2929*ScoringModel!$B$8+Input!O2929*ScoringModel!$B$9+Input!P2929*ScoringModel!$B$10)*0.01,"")</f>
        <v/>
      </c>
      <c r="O2929" s="66" t="str">
        <f>IF(A2929&lt;&gt;"",(Input!Q2929*ScoringModel!$B$14+Input!R2929*ScoringModel!$B$15+Input!S2929*ScoringModel!$B$16+Input!T2929*ScoringModel!$B$17+Input!U2929*ScoringModel!$B$18+Input!V2929*ScoringModel!$B$19+Input!W2929*ScoringModel!$B$20)*0.01,"")</f>
        <v/>
      </c>
      <c r="P2929" s="66" t="str">
        <f>IF(A2929&lt;&gt;"",(Input!X2929*ScoringModel!$B$24+Input!Y2929*ScoringModel!$B$25+Input!Z2929*ScoringModel!$B$26+Input!AA2929*ScoringModel!$B$27+Input!AB2929*ScoringModel!$B$28+Input!AC2929*ScoringModel!$B$29+Input!AD2929*ScoringModel!$B$30)*0.01,"")</f>
        <v/>
      </c>
    </row>
    <row r="2930" spans="1:16" x14ac:dyDescent="0.25">
      <c r="A2930" s="154" t="str">
        <f>IF(Input!A2930&lt;&gt;"",Input!A2930,"")</f>
        <v/>
      </c>
      <c r="B2930" s="154" t="str">
        <f>IF(Input!D2930&lt;&gt;"",CONCATENATE(Input!D2930,", ",Input!C2930),"")</f>
        <v/>
      </c>
      <c r="C2930" s="154" t="str">
        <f>IF(Input!E2930&lt;&gt;"",Input!E2930,"")</f>
        <v/>
      </c>
      <c r="D2930" s="155" t="str">
        <f>IF(Input!F2930&lt;&gt;"",Input!F2930,"")</f>
        <v/>
      </c>
      <c r="E2930" s="154" t="str">
        <f>IF(Input!I2930&lt;&gt;"",CONCATENATE(Input!I2930,", ",LEFT(Input!H2930,1)),"")</f>
        <v/>
      </c>
      <c r="F2930" s="156"/>
      <c r="G2930" s="157" t="str">
        <f t="shared" si="45"/>
        <v/>
      </c>
      <c r="H2930" s="154" t="str">
        <f>IF(A2930&lt;&gt;"",VLOOKUP(G2930,ScoreRanges!$C$4:$E$8,3),"")</f>
        <v/>
      </c>
      <c r="I2930" s="156"/>
      <c r="J2930" s="129" t="str">
        <f>IF(AND(ConversionTable!$F$2&lt;&gt;"",A2930&lt;&gt;""),VLOOKUP(G2930,ConversionTable!B$2:D$402,3),"")</f>
        <v/>
      </c>
      <c r="K2930" s="66" t="str">
        <f>IF(AND(ConversionTable!$F$2&lt;&gt;"",A2930&lt;&gt;""),VLOOKUP(J2930,ConversionTable!I$4:K$7,3),"")</f>
        <v/>
      </c>
      <c r="M2930" s="66" t="str">
        <f>IF(A2930&lt;&gt;"",(Input!AE2930*ScoringModel!$B$11+Input!AF2930*ScoringModel!$B$21+Input!AG2930*ScoringModel!$B$31)*0.01,"")</f>
        <v/>
      </c>
      <c r="N2930" s="66" t="str">
        <f>IF(A2930&lt;&gt;"",(Input!J2930*ScoringModel!$B$4+Input!K2930*ScoringModel!$B$5+Input!L2930*ScoringModel!$B$6+Input!M2930*ScoringModel!$B$7+Input!N2930*ScoringModel!$B$8+Input!O2930*ScoringModel!$B$9+Input!P2930*ScoringModel!$B$10)*0.01,"")</f>
        <v/>
      </c>
      <c r="O2930" s="66" t="str">
        <f>IF(A2930&lt;&gt;"",(Input!Q2930*ScoringModel!$B$14+Input!R2930*ScoringModel!$B$15+Input!S2930*ScoringModel!$B$16+Input!T2930*ScoringModel!$B$17+Input!U2930*ScoringModel!$B$18+Input!V2930*ScoringModel!$B$19+Input!W2930*ScoringModel!$B$20)*0.01,"")</f>
        <v/>
      </c>
      <c r="P2930" s="66" t="str">
        <f>IF(A2930&lt;&gt;"",(Input!X2930*ScoringModel!$B$24+Input!Y2930*ScoringModel!$B$25+Input!Z2930*ScoringModel!$B$26+Input!AA2930*ScoringModel!$B$27+Input!AB2930*ScoringModel!$B$28+Input!AC2930*ScoringModel!$B$29+Input!AD2930*ScoringModel!$B$30)*0.01,"")</f>
        <v/>
      </c>
    </row>
    <row r="2931" spans="1:16" x14ac:dyDescent="0.25">
      <c r="A2931" s="154" t="str">
        <f>IF(Input!A2931&lt;&gt;"",Input!A2931,"")</f>
        <v/>
      </c>
      <c r="B2931" s="154" t="str">
        <f>IF(Input!D2931&lt;&gt;"",CONCATENATE(Input!D2931,", ",Input!C2931),"")</f>
        <v/>
      </c>
      <c r="C2931" s="154" t="str">
        <f>IF(Input!E2931&lt;&gt;"",Input!E2931,"")</f>
        <v/>
      </c>
      <c r="D2931" s="155" t="str">
        <f>IF(Input!F2931&lt;&gt;"",Input!F2931,"")</f>
        <v/>
      </c>
      <c r="E2931" s="154" t="str">
        <f>IF(Input!I2931&lt;&gt;"",CONCATENATE(Input!I2931,", ",LEFT(Input!H2931,1)),"")</f>
        <v/>
      </c>
      <c r="F2931" s="156"/>
      <c r="G2931" s="157" t="str">
        <f t="shared" si="45"/>
        <v/>
      </c>
      <c r="H2931" s="154" t="str">
        <f>IF(A2931&lt;&gt;"",VLOOKUP(G2931,ScoreRanges!$C$4:$E$8,3),"")</f>
        <v/>
      </c>
      <c r="I2931" s="156"/>
      <c r="J2931" s="129" t="str">
        <f>IF(AND(ConversionTable!$F$2&lt;&gt;"",A2931&lt;&gt;""),VLOOKUP(G2931,ConversionTable!B$2:D$402,3),"")</f>
        <v/>
      </c>
      <c r="K2931" s="66" t="str">
        <f>IF(AND(ConversionTable!$F$2&lt;&gt;"",A2931&lt;&gt;""),VLOOKUP(J2931,ConversionTable!I$4:K$7,3),"")</f>
        <v/>
      </c>
      <c r="M2931" s="66" t="str">
        <f>IF(A2931&lt;&gt;"",(Input!AE2931*ScoringModel!$B$11+Input!AF2931*ScoringModel!$B$21+Input!AG2931*ScoringModel!$B$31)*0.01,"")</f>
        <v/>
      </c>
      <c r="N2931" s="66" t="str">
        <f>IF(A2931&lt;&gt;"",(Input!J2931*ScoringModel!$B$4+Input!K2931*ScoringModel!$B$5+Input!L2931*ScoringModel!$B$6+Input!M2931*ScoringModel!$B$7+Input!N2931*ScoringModel!$B$8+Input!O2931*ScoringModel!$B$9+Input!P2931*ScoringModel!$B$10)*0.01,"")</f>
        <v/>
      </c>
      <c r="O2931" s="66" t="str">
        <f>IF(A2931&lt;&gt;"",(Input!Q2931*ScoringModel!$B$14+Input!R2931*ScoringModel!$B$15+Input!S2931*ScoringModel!$B$16+Input!T2931*ScoringModel!$B$17+Input!U2931*ScoringModel!$B$18+Input!V2931*ScoringModel!$B$19+Input!W2931*ScoringModel!$B$20)*0.01,"")</f>
        <v/>
      </c>
      <c r="P2931" s="66" t="str">
        <f>IF(A2931&lt;&gt;"",(Input!X2931*ScoringModel!$B$24+Input!Y2931*ScoringModel!$B$25+Input!Z2931*ScoringModel!$B$26+Input!AA2931*ScoringModel!$B$27+Input!AB2931*ScoringModel!$B$28+Input!AC2931*ScoringModel!$B$29+Input!AD2931*ScoringModel!$B$30)*0.01,"")</f>
        <v/>
      </c>
    </row>
    <row r="2932" spans="1:16" x14ac:dyDescent="0.25">
      <c r="A2932" s="154" t="str">
        <f>IF(Input!A2932&lt;&gt;"",Input!A2932,"")</f>
        <v/>
      </c>
      <c r="B2932" s="154" t="str">
        <f>IF(Input!D2932&lt;&gt;"",CONCATENATE(Input!D2932,", ",Input!C2932),"")</f>
        <v/>
      </c>
      <c r="C2932" s="154" t="str">
        <f>IF(Input!E2932&lt;&gt;"",Input!E2932,"")</f>
        <v/>
      </c>
      <c r="D2932" s="155" t="str">
        <f>IF(Input!F2932&lt;&gt;"",Input!F2932,"")</f>
        <v/>
      </c>
      <c r="E2932" s="154" t="str">
        <f>IF(Input!I2932&lt;&gt;"",CONCATENATE(Input!I2932,", ",LEFT(Input!H2932,1)),"")</f>
        <v/>
      </c>
      <c r="F2932" s="156"/>
      <c r="G2932" s="157" t="str">
        <f t="shared" si="45"/>
        <v/>
      </c>
      <c r="H2932" s="154" t="str">
        <f>IF(A2932&lt;&gt;"",VLOOKUP(G2932,ScoreRanges!$C$4:$E$8,3),"")</f>
        <v/>
      </c>
      <c r="I2932" s="156"/>
      <c r="J2932" s="129" t="str">
        <f>IF(AND(ConversionTable!$F$2&lt;&gt;"",A2932&lt;&gt;""),VLOOKUP(G2932,ConversionTable!B$2:D$402,3),"")</f>
        <v/>
      </c>
      <c r="K2932" s="66" t="str">
        <f>IF(AND(ConversionTable!$F$2&lt;&gt;"",A2932&lt;&gt;""),VLOOKUP(J2932,ConversionTable!I$4:K$7,3),"")</f>
        <v/>
      </c>
      <c r="M2932" s="66" t="str">
        <f>IF(A2932&lt;&gt;"",(Input!AE2932*ScoringModel!$B$11+Input!AF2932*ScoringModel!$B$21+Input!AG2932*ScoringModel!$B$31)*0.01,"")</f>
        <v/>
      </c>
      <c r="N2932" s="66" t="str">
        <f>IF(A2932&lt;&gt;"",(Input!J2932*ScoringModel!$B$4+Input!K2932*ScoringModel!$B$5+Input!L2932*ScoringModel!$B$6+Input!M2932*ScoringModel!$B$7+Input!N2932*ScoringModel!$B$8+Input!O2932*ScoringModel!$B$9+Input!P2932*ScoringModel!$B$10)*0.01,"")</f>
        <v/>
      </c>
      <c r="O2932" s="66" t="str">
        <f>IF(A2932&lt;&gt;"",(Input!Q2932*ScoringModel!$B$14+Input!R2932*ScoringModel!$B$15+Input!S2932*ScoringModel!$B$16+Input!T2932*ScoringModel!$B$17+Input!U2932*ScoringModel!$B$18+Input!V2932*ScoringModel!$B$19+Input!W2932*ScoringModel!$B$20)*0.01,"")</f>
        <v/>
      </c>
      <c r="P2932" s="66" t="str">
        <f>IF(A2932&lt;&gt;"",(Input!X2932*ScoringModel!$B$24+Input!Y2932*ScoringModel!$B$25+Input!Z2932*ScoringModel!$B$26+Input!AA2932*ScoringModel!$B$27+Input!AB2932*ScoringModel!$B$28+Input!AC2932*ScoringModel!$B$29+Input!AD2932*ScoringModel!$B$30)*0.01,"")</f>
        <v/>
      </c>
    </row>
    <row r="2933" spans="1:16" x14ac:dyDescent="0.25">
      <c r="A2933" s="154" t="str">
        <f>IF(Input!A2933&lt;&gt;"",Input!A2933,"")</f>
        <v/>
      </c>
      <c r="B2933" s="154" t="str">
        <f>IF(Input!D2933&lt;&gt;"",CONCATENATE(Input!D2933,", ",Input!C2933),"")</f>
        <v/>
      </c>
      <c r="C2933" s="154" t="str">
        <f>IF(Input!E2933&lt;&gt;"",Input!E2933,"")</f>
        <v/>
      </c>
      <c r="D2933" s="155" t="str">
        <f>IF(Input!F2933&lt;&gt;"",Input!F2933,"")</f>
        <v/>
      </c>
      <c r="E2933" s="154" t="str">
        <f>IF(Input!I2933&lt;&gt;"",CONCATENATE(Input!I2933,", ",LEFT(Input!H2933,1)),"")</f>
        <v/>
      </c>
      <c r="F2933" s="156"/>
      <c r="G2933" s="157" t="str">
        <f t="shared" si="45"/>
        <v/>
      </c>
      <c r="H2933" s="154" t="str">
        <f>IF(A2933&lt;&gt;"",VLOOKUP(G2933,ScoreRanges!$C$4:$E$8,3),"")</f>
        <v/>
      </c>
      <c r="I2933" s="156"/>
      <c r="J2933" s="129" t="str">
        <f>IF(AND(ConversionTable!$F$2&lt;&gt;"",A2933&lt;&gt;""),VLOOKUP(G2933,ConversionTable!B$2:D$402,3),"")</f>
        <v/>
      </c>
      <c r="K2933" s="66" t="str">
        <f>IF(AND(ConversionTable!$F$2&lt;&gt;"",A2933&lt;&gt;""),VLOOKUP(J2933,ConversionTable!I$4:K$7,3),"")</f>
        <v/>
      </c>
      <c r="M2933" s="66" t="str">
        <f>IF(A2933&lt;&gt;"",(Input!AE2933*ScoringModel!$B$11+Input!AF2933*ScoringModel!$B$21+Input!AG2933*ScoringModel!$B$31)*0.01,"")</f>
        <v/>
      </c>
      <c r="N2933" s="66" t="str">
        <f>IF(A2933&lt;&gt;"",(Input!J2933*ScoringModel!$B$4+Input!K2933*ScoringModel!$B$5+Input!L2933*ScoringModel!$B$6+Input!M2933*ScoringModel!$B$7+Input!N2933*ScoringModel!$B$8+Input!O2933*ScoringModel!$B$9+Input!P2933*ScoringModel!$B$10)*0.01,"")</f>
        <v/>
      </c>
      <c r="O2933" s="66" t="str">
        <f>IF(A2933&lt;&gt;"",(Input!Q2933*ScoringModel!$B$14+Input!R2933*ScoringModel!$B$15+Input!S2933*ScoringModel!$B$16+Input!T2933*ScoringModel!$B$17+Input!U2933*ScoringModel!$B$18+Input!V2933*ScoringModel!$B$19+Input!W2933*ScoringModel!$B$20)*0.01,"")</f>
        <v/>
      </c>
      <c r="P2933" s="66" t="str">
        <f>IF(A2933&lt;&gt;"",(Input!X2933*ScoringModel!$B$24+Input!Y2933*ScoringModel!$B$25+Input!Z2933*ScoringModel!$B$26+Input!AA2933*ScoringModel!$B$27+Input!AB2933*ScoringModel!$B$28+Input!AC2933*ScoringModel!$B$29+Input!AD2933*ScoringModel!$B$30)*0.01,"")</f>
        <v/>
      </c>
    </row>
    <row r="2934" spans="1:16" x14ac:dyDescent="0.25">
      <c r="A2934" s="154" t="str">
        <f>IF(Input!A2934&lt;&gt;"",Input!A2934,"")</f>
        <v/>
      </c>
      <c r="B2934" s="154" t="str">
        <f>IF(Input!D2934&lt;&gt;"",CONCATENATE(Input!D2934,", ",Input!C2934),"")</f>
        <v/>
      </c>
      <c r="C2934" s="154" t="str">
        <f>IF(Input!E2934&lt;&gt;"",Input!E2934,"")</f>
        <v/>
      </c>
      <c r="D2934" s="155" t="str">
        <f>IF(Input!F2934&lt;&gt;"",Input!F2934,"")</f>
        <v/>
      </c>
      <c r="E2934" s="154" t="str">
        <f>IF(Input!I2934&lt;&gt;"",CONCATENATE(Input!I2934,", ",LEFT(Input!H2934,1)),"")</f>
        <v/>
      </c>
      <c r="F2934" s="156"/>
      <c r="G2934" s="157" t="str">
        <f t="shared" si="45"/>
        <v/>
      </c>
      <c r="H2934" s="154" t="str">
        <f>IF(A2934&lt;&gt;"",VLOOKUP(G2934,ScoreRanges!$C$4:$E$8,3),"")</f>
        <v/>
      </c>
      <c r="I2934" s="156"/>
      <c r="J2934" s="129" t="str">
        <f>IF(AND(ConversionTable!$F$2&lt;&gt;"",A2934&lt;&gt;""),VLOOKUP(G2934,ConversionTable!B$2:D$402,3),"")</f>
        <v/>
      </c>
      <c r="K2934" s="66" t="str">
        <f>IF(AND(ConversionTable!$F$2&lt;&gt;"",A2934&lt;&gt;""),VLOOKUP(J2934,ConversionTable!I$4:K$7,3),"")</f>
        <v/>
      </c>
      <c r="M2934" s="66" t="str">
        <f>IF(A2934&lt;&gt;"",(Input!AE2934*ScoringModel!$B$11+Input!AF2934*ScoringModel!$B$21+Input!AG2934*ScoringModel!$B$31)*0.01,"")</f>
        <v/>
      </c>
      <c r="N2934" s="66" t="str">
        <f>IF(A2934&lt;&gt;"",(Input!J2934*ScoringModel!$B$4+Input!K2934*ScoringModel!$B$5+Input!L2934*ScoringModel!$B$6+Input!M2934*ScoringModel!$B$7+Input!N2934*ScoringModel!$B$8+Input!O2934*ScoringModel!$B$9+Input!P2934*ScoringModel!$B$10)*0.01,"")</f>
        <v/>
      </c>
      <c r="O2934" s="66" t="str">
        <f>IF(A2934&lt;&gt;"",(Input!Q2934*ScoringModel!$B$14+Input!R2934*ScoringModel!$B$15+Input!S2934*ScoringModel!$B$16+Input!T2934*ScoringModel!$B$17+Input!U2934*ScoringModel!$B$18+Input!V2934*ScoringModel!$B$19+Input!W2934*ScoringModel!$B$20)*0.01,"")</f>
        <v/>
      </c>
      <c r="P2934" s="66" t="str">
        <f>IF(A2934&lt;&gt;"",(Input!X2934*ScoringModel!$B$24+Input!Y2934*ScoringModel!$B$25+Input!Z2934*ScoringModel!$B$26+Input!AA2934*ScoringModel!$B$27+Input!AB2934*ScoringModel!$B$28+Input!AC2934*ScoringModel!$B$29+Input!AD2934*ScoringModel!$B$30)*0.01,"")</f>
        <v/>
      </c>
    </row>
    <row r="2935" spans="1:16" x14ac:dyDescent="0.25">
      <c r="A2935" s="154" t="str">
        <f>IF(Input!A2935&lt;&gt;"",Input!A2935,"")</f>
        <v/>
      </c>
      <c r="B2935" s="154" t="str">
        <f>IF(Input!D2935&lt;&gt;"",CONCATENATE(Input!D2935,", ",Input!C2935),"")</f>
        <v/>
      </c>
      <c r="C2935" s="154" t="str">
        <f>IF(Input!E2935&lt;&gt;"",Input!E2935,"")</f>
        <v/>
      </c>
      <c r="D2935" s="155" t="str">
        <f>IF(Input!F2935&lt;&gt;"",Input!F2935,"")</f>
        <v/>
      </c>
      <c r="E2935" s="154" t="str">
        <f>IF(Input!I2935&lt;&gt;"",CONCATENATE(Input!I2935,", ",LEFT(Input!H2935,1)),"")</f>
        <v/>
      </c>
      <c r="F2935" s="156"/>
      <c r="G2935" s="157" t="str">
        <f t="shared" si="45"/>
        <v/>
      </c>
      <c r="H2935" s="154" t="str">
        <f>IF(A2935&lt;&gt;"",VLOOKUP(G2935,ScoreRanges!$C$4:$E$8,3),"")</f>
        <v/>
      </c>
      <c r="I2935" s="156"/>
      <c r="J2935" s="129" t="str">
        <f>IF(AND(ConversionTable!$F$2&lt;&gt;"",A2935&lt;&gt;""),VLOOKUP(G2935,ConversionTable!B$2:D$402,3),"")</f>
        <v/>
      </c>
      <c r="K2935" s="66" t="str">
        <f>IF(AND(ConversionTable!$F$2&lt;&gt;"",A2935&lt;&gt;""),VLOOKUP(J2935,ConversionTable!I$4:K$7,3),"")</f>
        <v/>
      </c>
      <c r="M2935" s="66" t="str">
        <f>IF(A2935&lt;&gt;"",(Input!AE2935*ScoringModel!$B$11+Input!AF2935*ScoringModel!$B$21+Input!AG2935*ScoringModel!$B$31)*0.01,"")</f>
        <v/>
      </c>
      <c r="N2935" s="66" t="str">
        <f>IF(A2935&lt;&gt;"",(Input!J2935*ScoringModel!$B$4+Input!K2935*ScoringModel!$B$5+Input!L2935*ScoringModel!$B$6+Input!M2935*ScoringModel!$B$7+Input!N2935*ScoringModel!$B$8+Input!O2935*ScoringModel!$B$9+Input!P2935*ScoringModel!$B$10)*0.01,"")</f>
        <v/>
      </c>
      <c r="O2935" s="66" t="str">
        <f>IF(A2935&lt;&gt;"",(Input!Q2935*ScoringModel!$B$14+Input!R2935*ScoringModel!$B$15+Input!S2935*ScoringModel!$B$16+Input!T2935*ScoringModel!$B$17+Input!U2935*ScoringModel!$B$18+Input!V2935*ScoringModel!$B$19+Input!W2935*ScoringModel!$B$20)*0.01,"")</f>
        <v/>
      </c>
      <c r="P2935" s="66" t="str">
        <f>IF(A2935&lt;&gt;"",(Input!X2935*ScoringModel!$B$24+Input!Y2935*ScoringModel!$B$25+Input!Z2935*ScoringModel!$B$26+Input!AA2935*ScoringModel!$B$27+Input!AB2935*ScoringModel!$B$28+Input!AC2935*ScoringModel!$B$29+Input!AD2935*ScoringModel!$B$30)*0.01,"")</f>
        <v/>
      </c>
    </row>
    <row r="2936" spans="1:16" x14ac:dyDescent="0.25">
      <c r="A2936" s="154" t="str">
        <f>IF(Input!A2936&lt;&gt;"",Input!A2936,"")</f>
        <v/>
      </c>
      <c r="B2936" s="154" t="str">
        <f>IF(Input!D2936&lt;&gt;"",CONCATENATE(Input!D2936,", ",Input!C2936),"")</f>
        <v/>
      </c>
      <c r="C2936" s="154" t="str">
        <f>IF(Input!E2936&lt;&gt;"",Input!E2936,"")</f>
        <v/>
      </c>
      <c r="D2936" s="155" t="str">
        <f>IF(Input!F2936&lt;&gt;"",Input!F2936,"")</f>
        <v/>
      </c>
      <c r="E2936" s="154" t="str">
        <f>IF(Input!I2936&lt;&gt;"",CONCATENATE(Input!I2936,", ",LEFT(Input!H2936,1)),"")</f>
        <v/>
      </c>
      <c r="F2936" s="156"/>
      <c r="G2936" s="157" t="str">
        <f t="shared" si="45"/>
        <v/>
      </c>
      <c r="H2936" s="154" t="str">
        <f>IF(A2936&lt;&gt;"",VLOOKUP(G2936,ScoreRanges!$C$4:$E$8,3),"")</f>
        <v/>
      </c>
      <c r="I2936" s="156"/>
      <c r="J2936" s="129" t="str">
        <f>IF(AND(ConversionTable!$F$2&lt;&gt;"",A2936&lt;&gt;""),VLOOKUP(G2936,ConversionTable!B$2:D$402,3),"")</f>
        <v/>
      </c>
      <c r="K2936" s="66" t="str">
        <f>IF(AND(ConversionTable!$F$2&lt;&gt;"",A2936&lt;&gt;""),VLOOKUP(J2936,ConversionTable!I$4:K$7,3),"")</f>
        <v/>
      </c>
      <c r="M2936" s="66" t="str">
        <f>IF(A2936&lt;&gt;"",(Input!AE2936*ScoringModel!$B$11+Input!AF2936*ScoringModel!$B$21+Input!AG2936*ScoringModel!$B$31)*0.01,"")</f>
        <v/>
      </c>
      <c r="N2936" s="66" t="str">
        <f>IF(A2936&lt;&gt;"",(Input!J2936*ScoringModel!$B$4+Input!K2936*ScoringModel!$B$5+Input!L2936*ScoringModel!$B$6+Input!M2936*ScoringModel!$B$7+Input!N2936*ScoringModel!$B$8+Input!O2936*ScoringModel!$B$9+Input!P2936*ScoringModel!$B$10)*0.01,"")</f>
        <v/>
      </c>
      <c r="O2936" s="66" t="str">
        <f>IF(A2936&lt;&gt;"",(Input!Q2936*ScoringModel!$B$14+Input!R2936*ScoringModel!$B$15+Input!S2936*ScoringModel!$B$16+Input!T2936*ScoringModel!$B$17+Input!U2936*ScoringModel!$B$18+Input!V2936*ScoringModel!$B$19+Input!W2936*ScoringModel!$B$20)*0.01,"")</f>
        <v/>
      </c>
      <c r="P2936" s="66" t="str">
        <f>IF(A2936&lt;&gt;"",(Input!X2936*ScoringModel!$B$24+Input!Y2936*ScoringModel!$B$25+Input!Z2936*ScoringModel!$B$26+Input!AA2936*ScoringModel!$B$27+Input!AB2936*ScoringModel!$B$28+Input!AC2936*ScoringModel!$B$29+Input!AD2936*ScoringModel!$B$30)*0.01,"")</f>
        <v/>
      </c>
    </row>
    <row r="2937" spans="1:16" x14ac:dyDescent="0.25">
      <c r="A2937" s="154" t="str">
        <f>IF(Input!A2937&lt;&gt;"",Input!A2937,"")</f>
        <v/>
      </c>
      <c r="B2937" s="154" t="str">
        <f>IF(Input!D2937&lt;&gt;"",CONCATENATE(Input!D2937,", ",Input!C2937),"")</f>
        <v/>
      </c>
      <c r="C2937" s="154" t="str">
        <f>IF(Input!E2937&lt;&gt;"",Input!E2937,"")</f>
        <v/>
      </c>
      <c r="D2937" s="155" t="str">
        <f>IF(Input!F2937&lt;&gt;"",Input!F2937,"")</f>
        <v/>
      </c>
      <c r="E2937" s="154" t="str">
        <f>IF(Input!I2937&lt;&gt;"",CONCATENATE(Input!I2937,", ",LEFT(Input!H2937,1)),"")</f>
        <v/>
      </c>
      <c r="F2937" s="156"/>
      <c r="G2937" s="157" t="str">
        <f t="shared" si="45"/>
        <v/>
      </c>
      <c r="H2937" s="154" t="str">
        <f>IF(A2937&lt;&gt;"",VLOOKUP(G2937,ScoreRanges!$C$4:$E$8,3),"")</f>
        <v/>
      </c>
      <c r="I2937" s="156"/>
      <c r="J2937" s="129" t="str">
        <f>IF(AND(ConversionTable!$F$2&lt;&gt;"",A2937&lt;&gt;""),VLOOKUP(G2937,ConversionTable!B$2:D$402,3),"")</f>
        <v/>
      </c>
      <c r="K2937" s="66" t="str">
        <f>IF(AND(ConversionTable!$F$2&lt;&gt;"",A2937&lt;&gt;""),VLOOKUP(J2937,ConversionTable!I$4:K$7,3),"")</f>
        <v/>
      </c>
      <c r="M2937" s="66" t="str">
        <f>IF(A2937&lt;&gt;"",(Input!AE2937*ScoringModel!$B$11+Input!AF2937*ScoringModel!$B$21+Input!AG2937*ScoringModel!$B$31)*0.01,"")</f>
        <v/>
      </c>
      <c r="N2937" s="66" t="str">
        <f>IF(A2937&lt;&gt;"",(Input!J2937*ScoringModel!$B$4+Input!K2937*ScoringModel!$B$5+Input!L2937*ScoringModel!$B$6+Input!M2937*ScoringModel!$B$7+Input!N2937*ScoringModel!$B$8+Input!O2937*ScoringModel!$B$9+Input!P2937*ScoringModel!$B$10)*0.01,"")</f>
        <v/>
      </c>
      <c r="O2937" s="66" t="str">
        <f>IF(A2937&lt;&gt;"",(Input!Q2937*ScoringModel!$B$14+Input!R2937*ScoringModel!$B$15+Input!S2937*ScoringModel!$B$16+Input!T2937*ScoringModel!$B$17+Input!U2937*ScoringModel!$B$18+Input!V2937*ScoringModel!$B$19+Input!W2937*ScoringModel!$B$20)*0.01,"")</f>
        <v/>
      </c>
      <c r="P2937" s="66" t="str">
        <f>IF(A2937&lt;&gt;"",(Input!X2937*ScoringModel!$B$24+Input!Y2937*ScoringModel!$B$25+Input!Z2937*ScoringModel!$B$26+Input!AA2937*ScoringModel!$B$27+Input!AB2937*ScoringModel!$B$28+Input!AC2937*ScoringModel!$B$29+Input!AD2937*ScoringModel!$B$30)*0.01,"")</f>
        <v/>
      </c>
    </row>
    <row r="2938" spans="1:16" x14ac:dyDescent="0.25">
      <c r="A2938" s="154" t="str">
        <f>IF(Input!A2938&lt;&gt;"",Input!A2938,"")</f>
        <v/>
      </c>
      <c r="B2938" s="154" t="str">
        <f>IF(Input!D2938&lt;&gt;"",CONCATENATE(Input!D2938,", ",Input!C2938),"")</f>
        <v/>
      </c>
      <c r="C2938" s="154" t="str">
        <f>IF(Input!E2938&lt;&gt;"",Input!E2938,"")</f>
        <v/>
      </c>
      <c r="D2938" s="155" t="str">
        <f>IF(Input!F2938&lt;&gt;"",Input!F2938,"")</f>
        <v/>
      </c>
      <c r="E2938" s="154" t="str">
        <f>IF(Input!I2938&lt;&gt;"",CONCATENATE(Input!I2938,", ",LEFT(Input!H2938,1)),"")</f>
        <v/>
      </c>
      <c r="F2938" s="156"/>
      <c r="G2938" s="157" t="str">
        <f t="shared" si="45"/>
        <v/>
      </c>
      <c r="H2938" s="154" t="str">
        <f>IF(A2938&lt;&gt;"",VLOOKUP(G2938,ScoreRanges!$C$4:$E$8,3),"")</f>
        <v/>
      </c>
      <c r="I2938" s="156"/>
      <c r="J2938" s="129" t="str">
        <f>IF(AND(ConversionTable!$F$2&lt;&gt;"",A2938&lt;&gt;""),VLOOKUP(G2938,ConversionTable!B$2:D$402,3),"")</f>
        <v/>
      </c>
      <c r="K2938" s="66" t="str">
        <f>IF(AND(ConversionTable!$F$2&lt;&gt;"",A2938&lt;&gt;""),VLOOKUP(J2938,ConversionTable!I$4:K$7,3),"")</f>
        <v/>
      </c>
      <c r="M2938" s="66" t="str">
        <f>IF(A2938&lt;&gt;"",(Input!AE2938*ScoringModel!$B$11+Input!AF2938*ScoringModel!$B$21+Input!AG2938*ScoringModel!$B$31)*0.01,"")</f>
        <v/>
      </c>
      <c r="N2938" s="66" t="str">
        <f>IF(A2938&lt;&gt;"",(Input!J2938*ScoringModel!$B$4+Input!K2938*ScoringModel!$B$5+Input!L2938*ScoringModel!$B$6+Input!M2938*ScoringModel!$B$7+Input!N2938*ScoringModel!$B$8+Input!O2938*ScoringModel!$B$9+Input!P2938*ScoringModel!$B$10)*0.01,"")</f>
        <v/>
      </c>
      <c r="O2938" s="66" t="str">
        <f>IF(A2938&lt;&gt;"",(Input!Q2938*ScoringModel!$B$14+Input!R2938*ScoringModel!$B$15+Input!S2938*ScoringModel!$B$16+Input!T2938*ScoringModel!$B$17+Input!U2938*ScoringModel!$B$18+Input!V2938*ScoringModel!$B$19+Input!W2938*ScoringModel!$B$20)*0.01,"")</f>
        <v/>
      </c>
      <c r="P2938" s="66" t="str">
        <f>IF(A2938&lt;&gt;"",(Input!X2938*ScoringModel!$B$24+Input!Y2938*ScoringModel!$B$25+Input!Z2938*ScoringModel!$B$26+Input!AA2938*ScoringModel!$B$27+Input!AB2938*ScoringModel!$B$28+Input!AC2938*ScoringModel!$B$29+Input!AD2938*ScoringModel!$B$30)*0.01,"")</f>
        <v/>
      </c>
    </row>
    <row r="2939" spans="1:16" x14ac:dyDescent="0.25">
      <c r="A2939" s="154" t="str">
        <f>IF(Input!A2939&lt;&gt;"",Input!A2939,"")</f>
        <v/>
      </c>
      <c r="B2939" s="154" t="str">
        <f>IF(Input!D2939&lt;&gt;"",CONCATENATE(Input!D2939,", ",Input!C2939),"")</f>
        <v/>
      </c>
      <c r="C2939" s="154" t="str">
        <f>IF(Input!E2939&lt;&gt;"",Input!E2939,"")</f>
        <v/>
      </c>
      <c r="D2939" s="155" t="str">
        <f>IF(Input!F2939&lt;&gt;"",Input!F2939,"")</f>
        <v/>
      </c>
      <c r="E2939" s="154" t="str">
        <f>IF(Input!I2939&lt;&gt;"",CONCATENATE(Input!I2939,", ",LEFT(Input!H2939,1)),"")</f>
        <v/>
      </c>
      <c r="F2939" s="156"/>
      <c r="G2939" s="157" t="str">
        <f t="shared" si="45"/>
        <v/>
      </c>
      <c r="H2939" s="154" t="str">
        <f>IF(A2939&lt;&gt;"",VLOOKUP(G2939,ScoreRanges!$C$4:$E$8,3),"")</f>
        <v/>
      </c>
      <c r="I2939" s="156"/>
      <c r="J2939" s="129" t="str">
        <f>IF(AND(ConversionTable!$F$2&lt;&gt;"",A2939&lt;&gt;""),VLOOKUP(G2939,ConversionTable!B$2:D$402,3),"")</f>
        <v/>
      </c>
      <c r="K2939" s="66" t="str">
        <f>IF(AND(ConversionTable!$F$2&lt;&gt;"",A2939&lt;&gt;""),VLOOKUP(J2939,ConversionTable!I$4:K$7,3),"")</f>
        <v/>
      </c>
      <c r="M2939" s="66" t="str">
        <f>IF(A2939&lt;&gt;"",(Input!AE2939*ScoringModel!$B$11+Input!AF2939*ScoringModel!$B$21+Input!AG2939*ScoringModel!$B$31)*0.01,"")</f>
        <v/>
      </c>
      <c r="N2939" s="66" t="str">
        <f>IF(A2939&lt;&gt;"",(Input!J2939*ScoringModel!$B$4+Input!K2939*ScoringModel!$B$5+Input!L2939*ScoringModel!$B$6+Input!M2939*ScoringModel!$B$7+Input!N2939*ScoringModel!$B$8+Input!O2939*ScoringModel!$B$9+Input!P2939*ScoringModel!$B$10)*0.01,"")</f>
        <v/>
      </c>
      <c r="O2939" s="66" t="str">
        <f>IF(A2939&lt;&gt;"",(Input!Q2939*ScoringModel!$B$14+Input!R2939*ScoringModel!$B$15+Input!S2939*ScoringModel!$B$16+Input!T2939*ScoringModel!$B$17+Input!U2939*ScoringModel!$B$18+Input!V2939*ScoringModel!$B$19+Input!W2939*ScoringModel!$B$20)*0.01,"")</f>
        <v/>
      </c>
      <c r="P2939" s="66" t="str">
        <f>IF(A2939&lt;&gt;"",(Input!X2939*ScoringModel!$B$24+Input!Y2939*ScoringModel!$B$25+Input!Z2939*ScoringModel!$B$26+Input!AA2939*ScoringModel!$B$27+Input!AB2939*ScoringModel!$B$28+Input!AC2939*ScoringModel!$B$29+Input!AD2939*ScoringModel!$B$30)*0.01,"")</f>
        <v/>
      </c>
    </row>
    <row r="2940" spans="1:16" x14ac:dyDescent="0.25">
      <c r="A2940" s="154" t="str">
        <f>IF(Input!A2940&lt;&gt;"",Input!A2940,"")</f>
        <v/>
      </c>
      <c r="B2940" s="154" t="str">
        <f>IF(Input!D2940&lt;&gt;"",CONCATENATE(Input!D2940,", ",Input!C2940),"")</f>
        <v/>
      </c>
      <c r="C2940" s="154" t="str">
        <f>IF(Input!E2940&lt;&gt;"",Input!E2940,"")</f>
        <v/>
      </c>
      <c r="D2940" s="155" t="str">
        <f>IF(Input!F2940&lt;&gt;"",Input!F2940,"")</f>
        <v/>
      </c>
      <c r="E2940" s="154" t="str">
        <f>IF(Input!I2940&lt;&gt;"",CONCATENATE(Input!I2940,", ",LEFT(Input!H2940,1)),"")</f>
        <v/>
      </c>
      <c r="F2940" s="156"/>
      <c r="G2940" s="157" t="str">
        <f t="shared" si="45"/>
        <v/>
      </c>
      <c r="H2940" s="154" t="str">
        <f>IF(A2940&lt;&gt;"",VLOOKUP(G2940,ScoreRanges!$C$4:$E$8,3),"")</f>
        <v/>
      </c>
      <c r="I2940" s="156"/>
      <c r="J2940" s="129" t="str">
        <f>IF(AND(ConversionTable!$F$2&lt;&gt;"",A2940&lt;&gt;""),VLOOKUP(G2940,ConversionTable!B$2:D$402,3),"")</f>
        <v/>
      </c>
      <c r="K2940" s="66" t="str">
        <f>IF(AND(ConversionTable!$F$2&lt;&gt;"",A2940&lt;&gt;""),VLOOKUP(J2940,ConversionTable!I$4:K$7,3),"")</f>
        <v/>
      </c>
      <c r="M2940" s="66" t="str">
        <f>IF(A2940&lt;&gt;"",(Input!AE2940*ScoringModel!$B$11+Input!AF2940*ScoringModel!$B$21+Input!AG2940*ScoringModel!$B$31)*0.01,"")</f>
        <v/>
      </c>
      <c r="N2940" s="66" t="str">
        <f>IF(A2940&lt;&gt;"",(Input!J2940*ScoringModel!$B$4+Input!K2940*ScoringModel!$B$5+Input!L2940*ScoringModel!$B$6+Input!M2940*ScoringModel!$B$7+Input!N2940*ScoringModel!$B$8+Input!O2940*ScoringModel!$B$9+Input!P2940*ScoringModel!$B$10)*0.01,"")</f>
        <v/>
      </c>
      <c r="O2940" s="66" t="str">
        <f>IF(A2940&lt;&gt;"",(Input!Q2940*ScoringModel!$B$14+Input!R2940*ScoringModel!$B$15+Input!S2940*ScoringModel!$B$16+Input!T2940*ScoringModel!$B$17+Input!U2940*ScoringModel!$B$18+Input!V2940*ScoringModel!$B$19+Input!W2940*ScoringModel!$B$20)*0.01,"")</f>
        <v/>
      </c>
      <c r="P2940" s="66" t="str">
        <f>IF(A2940&lt;&gt;"",(Input!X2940*ScoringModel!$B$24+Input!Y2940*ScoringModel!$B$25+Input!Z2940*ScoringModel!$B$26+Input!AA2940*ScoringModel!$B$27+Input!AB2940*ScoringModel!$B$28+Input!AC2940*ScoringModel!$B$29+Input!AD2940*ScoringModel!$B$30)*0.01,"")</f>
        <v/>
      </c>
    </row>
    <row r="2941" spans="1:16" x14ac:dyDescent="0.25">
      <c r="A2941" s="154" t="str">
        <f>IF(Input!A2941&lt;&gt;"",Input!A2941,"")</f>
        <v/>
      </c>
      <c r="B2941" s="154" t="str">
        <f>IF(Input!D2941&lt;&gt;"",CONCATENATE(Input!D2941,", ",Input!C2941),"")</f>
        <v/>
      </c>
      <c r="C2941" s="154" t="str">
        <f>IF(Input!E2941&lt;&gt;"",Input!E2941,"")</f>
        <v/>
      </c>
      <c r="D2941" s="155" t="str">
        <f>IF(Input!F2941&lt;&gt;"",Input!F2941,"")</f>
        <v/>
      </c>
      <c r="E2941" s="154" t="str">
        <f>IF(Input!I2941&lt;&gt;"",CONCATENATE(Input!I2941,", ",LEFT(Input!H2941,1)),"")</f>
        <v/>
      </c>
      <c r="F2941" s="156"/>
      <c r="G2941" s="157" t="str">
        <f t="shared" si="45"/>
        <v/>
      </c>
      <c r="H2941" s="154" t="str">
        <f>IF(A2941&lt;&gt;"",VLOOKUP(G2941,ScoreRanges!$C$4:$E$8,3),"")</f>
        <v/>
      </c>
      <c r="I2941" s="156"/>
      <c r="J2941" s="129" t="str">
        <f>IF(AND(ConversionTable!$F$2&lt;&gt;"",A2941&lt;&gt;""),VLOOKUP(G2941,ConversionTable!B$2:D$402,3),"")</f>
        <v/>
      </c>
      <c r="K2941" s="66" t="str">
        <f>IF(AND(ConversionTable!$F$2&lt;&gt;"",A2941&lt;&gt;""),VLOOKUP(J2941,ConversionTable!I$4:K$7,3),"")</f>
        <v/>
      </c>
      <c r="M2941" s="66" t="str">
        <f>IF(A2941&lt;&gt;"",(Input!AE2941*ScoringModel!$B$11+Input!AF2941*ScoringModel!$B$21+Input!AG2941*ScoringModel!$B$31)*0.01,"")</f>
        <v/>
      </c>
      <c r="N2941" s="66" t="str">
        <f>IF(A2941&lt;&gt;"",(Input!J2941*ScoringModel!$B$4+Input!K2941*ScoringModel!$B$5+Input!L2941*ScoringModel!$B$6+Input!M2941*ScoringModel!$B$7+Input!N2941*ScoringModel!$B$8+Input!O2941*ScoringModel!$B$9+Input!P2941*ScoringModel!$B$10)*0.01,"")</f>
        <v/>
      </c>
      <c r="O2941" s="66" t="str">
        <f>IF(A2941&lt;&gt;"",(Input!Q2941*ScoringModel!$B$14+Input!R2941*ScoringModel!$B$15+Input!S2941*ScoringModel!$B$16+Input!T2941*ScoringModel!$B$17+Input!U2941*ScoringModel!$B$18+Input!V2941*ScoringModel!$B$19+Input!W2941*ScoringModel!$B$20)*0.01,"")</f>
        <v/>
      </c>
      <c r="P2941" s="66" t="str">
        <f>IF(A2941&lt;&gt;"",(Input!X2941*ScoringModel!$B$24+Input!Y2941*ScoringModel!$B$25+Input!Z2941*ScoringModel!$B$26+Input!AA2941*ScoringModel!$B$27+Input!AB2941*ScoringModel!$B$28+Input!AC2941*ScoringModel!$B$29+Input!AD2941*ScoringModel!$B$30)*0.01,"")</f>
        <v/>
      </c>
    </row>
    <row r="2942" spans="1:16" x14ac:dyDescent="0.25">
      <c r="A2942" s="154" t="str">
        <f>IF(Input!A2942&lt;&gt;"",Input!A2942,"")</f>
        <v/>
      </c>
      <c r="B2942" s="154" t="str">
        <f>IF(Input!D2942&lt;&gt;"",CONCATENATE(Input!D2942,", ",Input!C2942),"")</f>
        <v/>
      </c>
      <c r="C2942" s="154" t="str">
        <f>IF(Input!E2942&lt;&gt;"",Input!E2942,"")</f>
        <v/>
      </c>
      <c r="D2942" s="155" t="str">
        <f>IF(Input!F2942&lt;&gt;"",Input!F2942,"")</f>
        <v/>
      </c>
      <c r="E2942" s="154" t="str">
        <f>IF(Input!I2942&lt;&gt;"",CONCATENATE(Input!I2942,", ",LEFT(Input!H2942,1)),"")</f>
        <v/>
      </c>
      <c r="F2942" s="156"/>
      <c r="G2942" s="157" t="str">
        <f t="shared" si="45"/>
        <v/>
      </c>
      <c r="H2942" s="154" t="str">
        <f>IF(A2942&lt;&gt;"",VLOOKUP(G2942,ScoreRanges!$C$4:$E$8,3),"")</f>
        <v/>
      </c>
      <c r="I2942" s="156"/>
      <c r="J2942" s="129" t="str">
        <f>IF(AND(ConversionTable!$F$2&lt;&gt;"",A2942&lt;&gt;""),VLOOKUP(G2942,ConversionTable!B$2:D$402,3),"")</f>
        <v/>
      </c>
      <c r="K2942" s="66" t="str">
        <f>IF(AND(ConversionTable!$F$2&lt;&gt;"",A2942&lt;&gt;""),VLOOKUP(J2942,ConversionTable!I$4:K$7,3),"")</f>
        <v/>
      </c>
      <c r="M2942" s="66" t="str">
        <f>IF(A2942&lt;&gt;"",(Input!AE2942*ScoringModel!$B$11+Input!AF2942*ScoringModel!$B$21+Input!AG2942*ScoringModel!$B$31)*0.01,"")</f>
        <v/>
      </c>
      <c r="N2942" s="66" t="str">
        <f>IF(A2942&lt;&gt;"",(Input!J2942*ScoringModel!$B$4+Input!K2942*ScoringModel!$B$5+Input!L2942*ScoringModel!$B$6+Input!M2942*ScoringModel!$B$7+Input!N2942*ScoringModel!$B$8+Input!O2942*ScoringModel!$B$9+Input!P2942*ScoringModel!$B$10)*0.01,"")</f>
        <v/>
      </c>
      <c r="O2942" s="66" t="str">
        <f>IF(A2942&lt;&gt;"",(Input!Q2942*ScoringModel!$B$14+Input!R2942*ScoringModel!$B$15+Input!S2942*ScoringModel!$B$16+Input!T2942*ScoringModel!$B$17+Input!U2942*ScoringModel!$B$18+Input!V2942*ScoringModel!$B$19+Input!W2942*ScoringModel!$B$20)*0.01,"")</f>
        <v/>
      </c>
      <c r="P2942" s="66" t="str">
        <f>IF(A2942&lt;&gt;"",(Input!X2942*ScoringModel!$B$24+Input!Y2942*ScoringModel!$B$25+Input!Z2942*ScoringModel!$B$26+Input!AA2942*ScoringModel!$B$27+Input!AB2942*ScoringModel!$B$28+Input!AC2942*ScoringModel!$B$29+Input!AD2942*ScoringModel!$B$30)*0.01,"")</f>
        <v/>
      </c>
    </row>
    <row r="2943" spans="1:16" x14ac:dyDescent="0.25">
      <c r="A2943" s="154" t="str">
        <f>IF(Input!A2943&lt;&gt;"",Input!A2943,"")</f>
        <v/>
      </c>
      <c r="B2943" s="154" t="str">
        <f>IF(Input!D2943&lt;&gt;"",CONCATENATE(Input!D2943,", ",Input!C2943),"")</f>
        <v/>
      </c>
      <c r="C2943" s="154" t="str">
        <f>IF(Input!E2943&lt;&gt;"",Input!E2943,"")</f>
        <v/>
      </c>
      <c r="D2943" s="155" t="str">
        <f>IF(Input!F2943&lt;&gt;"",Input!F2943,"")</f>
        <v/>
      </c>
      <c r="E2943" s="154" t="str">
        <f>IF(Input!I2943&lt;&gt;"",CONCATENATE(Input!I2943,", ",LEFT(Input!H2943,1)),"")</f>
        <v/>
      </c>
      <c r="F2943" s="156"/>
      <c r="G2943" s="157" t="str">
        <f t="shared" si="45"/>
        <v/>
      </c>
      <c r="H2943" s="154" t="str">
        <f>IF(A2943&lt;&gt;"",VLOOKUP(G2943,ScoreRanges!$C$4:$E$8,3),"")</f>
        <v/>
      </c>
      <c r="I2943" s="156"/>
      <c r="J2943" s="129" t="str">
        <f>IF(AND(ConversionTable!$F$2&lt;&gt;"",A2943&lt;&gt;""),VLOOKUP(G2943,ConversionTable!B$2:D$402,3),"")</f>
        <v/>
      </c>
      <c r="K2943" s="66" t="str">
        <f>IF(AND(ConversionTable!$F$2&lt;&gt;"",A2943&lt;&gt;""),VLOOKUP(J2943,ConversionTable!I$4:K$7,3),"")</f>
        <v/>
      </c>
      <c r="M2943" s="66" t="str">
        <f>IF(A2943&lt;&gt;"",(Input!AE2943*ScoringModel!$B$11+Input!AF2943*ScoringModel!$B$21+Input!AG2943*ScoringModel!$B$31)*0.01,"")</f>
        <v/>
      </c>
      <c r="N2943" s="66" t="str">
        <f>IF(A2943&lt;&gt;"",(Input!J2943*ScoringModel!$B$4+Input!K2943*ScoringModel!$B$5+Input!L2943*ScoringModel!$B$6+Input!M2943*ScoringModel!$B$7+Input!N2943*ScoringModel!$B$8+Input!O2943*ScoringModel!$B$9+Input!P2943*ScoringModel!$B$10)*0.01,"")</f>
        <v/>
      </c>
      <c r="O2943" s="66" t="str">
        <f>IF(A2943&lt;&gt;"",(Input!Q2943*ScoringModel!$B$14+Input!R2943*ScoringModel!$B$15+Input!S2943*ScoringModel!$B$16+Input!T2943*ScoringModel!$B$17+Input!U2943*ScoringModel!$B$18+Input!V2943*ScoringModel!$B$19+Input!W2943*ScoringModel!$B$20)*0.01,"")</f>
        <v/>
      </c>
      <c r="P2943" s="66" t="str">
        <f>IF(A2943&lt;&gt;"",(Input!X2943*ScoringModel!$B$24+Input!Y2943*ScoringModel!$B$25+Input!Z2943*ScoringModel!$B$26+Input!AA2943*ScoringModel!$B$27+Input!AB2943*ScoringModel!$B$28+Input!AC2943*ScoringModel!$B$29+Input!AD2943*ScoringModel!$B$30)*0.01,"")</f>
        <v/>
      </c>
    </row>
    <row r="2944" spans="1:16" x14ac:dyDescent="0.25">
      <c r="A2944" s="154" t="str">
        <f>IF(Input!A2944&lt;&gt;"",Input!A2944,"")</f>
        <v/>
      </c>
      <c r="B2944" s="154" t="str">
        <f>IF(Input!D2944&lt;&gt;"",CONCATENATE(Input!D2944,", ",Input!C2944),"")</f>
        <v/>
      </c>
      <c r="C2944" s="154" t="str">
        <f>IF(Input!E2944&lt;&gt;"",Input!E2944,"")</f>
        <v/>
      </c>
      <c r="D2944" s="155" t="str">
        <f>IF(Input!F2944&lt;&gt;"",Input!F2944,"")</f>
        <v/>
      </c>
      <c r="E2944" s="154" t="str">
        <f>IF(Input!I2944&lt;&gt;"",CONCATENATE(Input!I2944,", ",LEFT(Input!H2944,1)),"")</f>
        <v/>
      </c>
      <c r="F2944" s="156"/>
      <c r="G2944" s="157" t="str">
        <f t="shared" si="45"/>
        <v/>
      </c>
      <c r="H2944" s="154" t="str">
        <f>IF(A2944&lt;&gt;"",VLOOKUP(G2944,ScoreRanges!$C$4:$E$8,3),"")</f>
        <v/>
      </c>
      <c r="I2944" s="156"/>
      <c r="J2944" s="129" t="str">
        <f>IF(AND(ConversionTable!$F$2&lt;&gt;"",A2944&lt;&gt;""),VLOOKUP(G2944,ConversionTable!B$2:D$402,3),"")</f>
        <v/>
      </c>
      <c r="K2944" s="66" t="str">
        <f>IF(AND(ConversionTable!$F$2&lt;&gt;"",A2944&lt;&gt;""),VLOOKUP(J2944,ConversionTable!I$4:K$7,3),"")</f>
        <v/>
      </c>
      <c r="M2944" s="66" t="str">
        <f>IF(A2944&lt;&gt;"",(Input!AE2944*ScoringModel!$B$11+Input!AF2944*ScoringModel!$B$21+Input!AG2944*ScoringModel!$B$31)*0.01,"")</f>
        <v/>
      </c>
      <c r="N2944" s="66" t="str">
        <f>IF(A2944&lt;&gt;"",(Input!J2944*ScoringModel!$B$4+Input!K2944*ScoringModel!$B$5+Input!L2944*ScoringModel!$B$6+Input!M2944*ScoringModel!$B$7+Input!N2944*ScoringModel!$B$8+Input!O2944*ScoringModel!$B$9+Input!P2944*ScoringModel!$B$10)*0.01,"")</f>
        <v/>
      </c>
      <c r="O2944" s="66" t="str">
        <f>IF(A2944&lt;&gt;"",(Input!Q2944*ScoringModel!$B$14+Input!R2944*ScoringModel!$B$15+Input!S2944*ScoringModel!$B$16+Input!T2944*ScoringModel!$B$17+Input!U2944*ScoringModel!$B$18+Input!V2944*ScoringModel!$B$19+Input!W2944*ScoringModel!$B$20)*0.01,"")</f>
        <v/>
      </c>
      <c r="P2944" s="66" t="str">
        <f>IF(A2944&lt;&gt;"",(Input!X2944*ScoringModel!$B$24+Input!Y2944*ScoringModel!$B$25+Input!Z2944*ScoringModel!$B$26+Input!AA2944*ScoringModel!$B$27+Input!AB2944*ScoringModel!$B$28+Input!AC2944*ScoringModel!$B$29+Input!AD2944*ScoringModel!$B$30)*0.01,"")</f>
        <v/>
      </c>
    </row>
    <row r="2945" spans="1:16" x14ac:dyDescent="0.25">
      <c r="A2945" s="154" t="str">
        <f>IF(Input!A2945&lt;&gt;"",Input!A2945,"")</f>
        <v/>
      </c>
      <c r="B2945" s="154" t="str">
        <f>IF(Input!D2945&lt;&gt;"",CONCATENATE(Input!D2945,", ",Input!C2945),"")</f>
        <v/>
      </c>
      <c r="C2945" s="154" t="str">
        <f>IF(Input!E2945&lt;&gt;"",Input!E2945,"")</f>
        <v/>
      </c>
      <c r="D2945" s="155" t="str">
        <f>IF(Input!F2945&lt;&gt;"",Input!F2945,"")</f>
        <v/>
      </c>
      <c r="E2945" s="154" t="str">
        <f>IF(Input!I2945&lt;&gt;"",CONCATENATE(Input!I2945,", ",LEFT(Input!H2945,1)),"")</f>
        <v/>
      </c>
      <c r="F2945" s="156"/>
      <c r="G2945" s="157" t="str">
        <f t="shared" si="45"/>
        <v/>
      </c>
      <c r="H2945" s="154" t="str">
        <f>IF(A2945&lt;&gt;"",VLOOKUP(G2945,ScoreRanges!$C$4:$E$8,3),"")</f>
        <v/>
      </c>
      <c r="I2945" s="156"/>
      <c r="J2945" s="129" t="str">
        <f>IF(AND(ConversionTable!$F$2&lt;&gt;"",A2945&lt;&gt;""),VLOOKUP(G2945,ConversionTable!B$2:D$402,3),"")</f>
        <v/>
      </c>
      <c r="K2945" s="66" t="str">
        <f>IF(AND(ConversionTable!$F$2&lt;&gt;"",A2945&lt;&gt;""),VLOOKUP(J2945,ConversionTable!I$4:K$7,3),"")</f>
        <v/>
      </c>
      <c r="M2945" s="66" t="str">
        <f>IF(A2945&lt;&gt;"",(Input!AE2945*ScoringModel!$B$11+Input!AF2945*ScoringModel!$B$21+Input!AG2945*ScoringModel!$B$31)*0.01,"")</f>
        <v/>
      </c>
      <c r="N2945" s="66" t="str">
        <f>IF(A2945&lt;&gt;"",(Input!J2945*ScoringModel!$B$4+Input!K2945*ScoringModel!$B$5+Input!L2945*ScoringModel!$B$6+Input!M2945*ScoringModel!$B$7+Input!N2945*ScoringModel!$B$8+Input!O2945*ScoringModel!$B$9+Input!P2945*ScoringModel!$B$10)*0.01,"")</f>
        <v/>
      </c>
      <c r="O2945" s="66" t="str">
        <f>IF(A2945&lt;&gt;"",(Input!Q2945*ScoringModel!$B$14+Input!R2945*ScoringModel!$B$15+Input!S2945*ScoringModel!$B$16+Input!T2945*ScoringModel!$B$17+Input!U2945*ScoringModel!$B$18+Input!V2945*ScoringModel!$B$19+Input!W2945*ScoringModel!$B$20)*0.01,"")</f>
        <v/>
      </c>
      <c r="P2945" s="66" t="str">
        <f>IF(A2945&lt;&gt;"",(Input!X2945*ScoringModel!$B$24+Input!Y2945*ScoringModel!$B$25+Input!Z2945*ScoringModel!$B$26+Input!AA2945*ScoringModel!$B$27+Input!AB2945*ScoringModel!$B$28+Input!AC2945*ScoringModel!$B$29+Input!AD2945*ScoringModel!$B$30)*0.01,"")</f>
        <v/>
      </c>
    </row>
    <row r="2946" spans="1:16" x14ac:dyDescent="0.25">
      <c r="A2946" s="154" t="str">
        <f>IF(Input!A2946&lt;&gt;"",Input!A2946,"")</f>
        <v/>
      </c>
      <c r="B2946" s="154" t="str">
        <f>IF(Input!D2946&lt;&gt;"",CONCATENATE(Input!D2946,", ",Input!C2946),"")</f>
        <v/>
      </c>
      <c r="C2946" s="154" t="str">
        <f>IF(Input!E2946&lt;&gt;"",Input!E2946,"")</f>
        <v/>
      </c>
      <c r="D2946" s="155" t="str">
        <f>IF(Input!F2946&lt;&gt;"",Input!F2946,"")</f>
        <v/>
      </c>
      <c r="E2946" s="154" t="str">
        <f>IF(Input!I2946&lt;&gt;"",CONCATENATE(Input!I2946,", ",LEFT(Input!H2946,1)),"")</f>
        <v/>
      </c>
      <c r="F2946" s="156"/>
      <c r="G2946" s="157" t="str">
        <f t="shared" ref="G2946:G3000" si="46">IF(A2946&lt;&gt;"",SUM(M2946:P2946),"")</f>
        <v/>
      </c>
      <c r="H2946" s="154" t="str">
        <f>IF(A2946&lt;&gt;"",VLOOKUP(G2946,ScoreRanges!$C$4:$E$8,3),"")</f>
        <v/>
      </c>
      <c r="I2946" s="156"/>
      <c r="J2946" s="129" t="str">
        <f>IF(AND(ConversionTable!$F$2&lt;&gt;"",A2946&lt;&gt;""),VLOOKUP(G2946,ConversionTable!B$2:D$402,3),"")</f>
        <v/>
      </c>
      <c r="K2946" s="66" t="str">
        <f>IF(AND(ConversionTable!$F$2&lt;&gt;"",A2946&lt;&gt;""),VLOOKUP(J2946,ConversionTable!I$4:K$7,3),"")</f>
        <v/>
      </c>
      <c r="M2946" s="66" t="str">
        <f>IF(A2946&lt;&gt;"",(Input!AE2946*ScoringModel!$B$11+Input!AF2946*ScoringModel!$B$21+Input!AG2946*ScoringModel!$B$31)*0.01,"")</f>
        <v/>
      </c>
      <c r="N2946" s="66" t="str">
        <f>IF(A2946&lt;&gt;"",(Input!J2946*ScoringModel!$B$4+Input!K2946*ScoringModel!$B$5+Input!L2946*ScoringModel!$B$6+Input!M2946*ScoringModel!$B$7+Input!N2946*ScoringModel!$B$8+Input!O2946*ScoringModel!$B$9+Input!P2946*ScoringModel!$B$10)*0.01,"")</f>
        <v/>
      </c>
      <c r="O2946" s="66" t="str">
        <f>IF(A2946&lt;&gt;"",(Input!Q2946*ScoringModel!$B$14+Input!R2946*ScoringModel!$B$15+Input!S2946*ScoringModel!$B$16+Input!T2946*ScoringModel!$B$17+Input!U2946*ScoringModel!$B$18+Input!V2946*ScoringModel!$B$19+Input!W2946*ScoringModel!$B$20)*0.01,"")</f>
        <v/>
      </c>
      <c r="P2946" s="66" t="str">
        <f>IF(A2946&lt;&gt;"",(Input!X2946*ScoringModel!$B$24+Input!Y2946*ScoringModel!$B$25+Input!Z2946*ScoringModel!$B$26+Input!AA2946*ScoringModel!$B$27+Input!AB2946*ScoringModel!$B$28+Input!AC2946*ScoringModel!$B$29+Input!AD2946*ScoringModel!$B$30)*0.01,"")</f>
        <v/>
      </c>
    </row>
    <row r="2947" spans="1:16" x14ac:dyDescent="0.25">
      <c r="A2947" s="154" t="str">
        <f>IF(Input!A2947&lt;&gt;"",Input!A2947,"")</f>
        <v/>
      </c>
      <c r="B2947" s="154" t="str">
        <f>IF(Input!D2947&lt;&gt;"",CONCATENATE(Input!D2947,", ",Input!C2947),"")</f>
        <v/>
      </c>
      <c r="C2947" s="154" t="str">
        <f>IF(Input!E2947&lt;&gt;"",Input!E2947,"")</f>
        <v/>
      </c>
      <c r="D2947" s="155" t="str">
        <f>IF(Input!F2947&lt;&gt;"",Input!F2947,"")</f>
        <v/>
      </c>
      <c r="E2947" s="154" t="str">
        <f>IF(Input!I2947&lt;&gt;"",CONCATENATE(Input!I2947,", ",LEFT(Input!H2947,1)),"")</f>
        <v/>
      </c>
      <c r="F2947" s="156"/>
      <c r="G2947" s="157" t="str">
        <f t="shared" si="46"/>
        <v/>
      </c>
      <c r="H2947" s="154" t="str">
        <f>IF(A2947&lt;&gt;"",VLOOKUP(G2947,ScoreRanges!$C$4:$E$8,3),"")</f>
        <v/>
      </c>
      <c r="I2947" s="156"/>
      <c r="J2947" s="129" t="str">
        <f>IF(AND(ConversionTable!$F$2&lt;&gt;"",A2947&lt;&gt;""),VLOOKUP(G2947,ConversionTable!B$2:D$402,3),"")</f>
        <v/>
      </c>
      <c r="K2947" s="66" t="str">
        <f>IF(AND(ConversionTable!$F$2&lt;&gt;"",A2947&lt;&gt;""),VLOOKUP(J2947,ConversionTable!I$4:K$7,3),"")</f>
        <v/>
      </c>
      <c r="M2947" s="66" t="str">
        <f>IF(A2947&lt;&gt;"",(Input!AE2947*ScoringModel!$B$11+Input!AF2947*ScoringModel!$B$21+Input!AG2947*ScoringModel!$B$31)*0.01,"")</f>
        <v/>
      </c>
      <c r="N2947" s="66" t="str">
        <f>IF(A2947&lt;&gt;"",(Input!J2947*ScoringModel!$B$4+Input!K2947*ScoringModel!$B$5+Input!L2947*ScoringModel!$B$6+Input!M2947*ScoringModel!$B$7+Input!N2947*ScoringModel!$B$8+Input!O2947*ScoringModel!$B$9+Input!P2947*ScoringModel!$B$10)*0.01,"")</f>
        <v/>
      </c>
      <c r="O2947" s="66" t="str">
        <f>IF(A2947&lt;&gt;"",(Input!Q2947*ScoringModel!$B$14+Input!R2947*ScoringModel!$B$15+Input!S2947*ScoringModel!$B$16+Input!T2947*ScoringModel!$B$17+Input!U2947*ScoringModel!$B$18+Input!V2947*ScoringModel!$B$19+Input!W2947*ScoringModel!$B$20)*0.01,"")</f>
        <v/>
      </c>
      <c r="P2947" s="66" t="str">
        <f>IF(A2947&lt;&gt;"",(Input!X2947*ScoringModel!$B$24+Input!Y2947*ScoringModel!$B$25+Input!Z2947*ScoringModel!$B$26+Input!AA2947*ScoringModel!$B$27+Input!AB2947*ScoringModel!$B$28+Input!AC2947*ScoringModel!$B$29+Input!AD2947*ScoringModel!$B$30)*0.01,"")</f>
        <v/>
      </c>
    </row>
    <row r="2948" spans="1:16" x14ac:dyDescent="0.25">
      <c r="A2948" s="154" t="str">
        <f>IF(Input!A2948&lt;&gt;"",Input!A2948,"")</f>
        <v/>
      </c>
      <c r="B2948" s="154" t="str">
        <f>IF(Input!D2948&lt;&gt;"",CONCATENATE(Input!D2948,", ",Input!C2948),"")</f>
        <v/>
      </c>
      <c r="C2948" s="154" t="str">
        <f>IF(Input!E2948&lt;&gt;"",Input!E2948,"")</f>
        <v/>
      </c>
      <c r="D2948" s="155" t="str">
        <f>IF(Input!F2948&lt;&gt;"",Input!F2948,"")</f>
        <v/>
      </c>
      <c r="E2948" s="154" t="str">
        <f>IF(Input!I2948&lt;&gt;"",CONCATENATE(Input!I2948,", ",LEFT(Input!H2948,1)),"")</f>
        <v/>
      </c>
      <c r="F2948" s="156"/>
      <c r="G2948" s="157" t="str">
        <f t="shared" si="46"/>
        <v/>
      </c>
      <c r="H2948" s="154" t="str">
        <f>IF(A2948&lt;&gt;"",VLOOKUP(G2948,ScoreRanges!$C$4:$E$8,3),"")</f>
        <v/>
      </c>
      <c r="I2948" s="156"/>
      <c r="J2948" s="129" t="str">
        <f>IF(AND(ConversionTable!$F$2&lt;&gt;"",A2948&lt;&gt;""),VLOOKUP(G2948,ConversionTable!B$2:D$402,3),"")</f>
        <v/>
      </c>
      <c r="K2948" s="66" t="str">
        <f>IF(AND(ConversionTable!$F$2&lt;&gt;"",A2948&lt;&gt;""),VLOOKUP(J2948,ConversionTable!I$4:K$7,3),"")</f>
        <v/>
      </c>
      <c r="M2948" s="66" t="str">
        <f>IF(A2948&lt;&gt;"",(Input!AE2948*ScoringModel!$B$11+Input!AF2948*ScoringModel!$B$21+Input!AG2948*ScoringModel!$B$31)*0.01,"")</f>
        <v/>
      </c>
      <c r="N2948" s="66" t="str">
        <f>IF(A2948&lt;&gt;"",(Input!J2948*ScoringModel!$B$4+Input!K2948*ScoringModel!$B$5+Input!L2948*ScoringModel!$B$6+Input!M2948*ScoringModel!$B$7+Input!N2948*ScoringModel!$B$8+Input!O2948*ScoringModel!$B$9+Input!P2948*ScoringModel!$B$10)*0.01,"")</f>
        <v/>
      </c>
      <c r="O2948" s="66" t="str">
        <f>IF(A2948&lt;&gt;"",(Input!Q2948*ScoringModel!$B$14+Input!R2948*ScoringModel!$B$15+Input!S2948*ScoringModel!$B$16+Input!T2948*ScoringModel!$B$17+Input!U2948*ScoringModel!$B$18+Input!V2948*ScoringModel!$B$19+Input!W2948*ScoringModel!$B$20)*0.01,"")</f>
        <v/>
      </c>
      <c r="P2948" s="66" t="str">
        <f>IF(A2948&lt;&gt;"",(Input!X2948*ScoringModel!$B$24+Input!Y2948*ScoringModel!$B$25+Input!Z2948*ScoringModel!$B$26+Input!AA2948*ScoringModel!$B$27+Input!AB2948*ScoringModel!$B$28+Input!AC2948*ScoringModel!$B$29+Input!AD2948*ScoringModel!$B$30)*0.01,"")</f>
        <v/>
      </c>
    </row>
    <row r="2949" spans="1:16" x14ac:dyDescent="0.25">
      <c r="A2949" s="154" t="str">
        <f>IF(Input!A2949&lt;&gt;"",Input!A2949,"")</f>
        <v/>
      </c>
      <c r="B2949" s="154" t="str">
        <f>IF(Input!D2949&lt;&gt;"",CONCATENATE(Input!D2949,", ",Input!C2949),"")</f>
        <v/>
      </c>
      <c r="C2949" s="154" t="str">
        <f>IF(Input!E2949&lt;&gt;"",Input!E2949,"")</f>
        <v/>
      </c>
      <c r="D2949" s="155" t="str">
        <f>IF(Input!F2949&lt;&gt;"",Input!F2949,"")</f>
        <v/>
      </c>
      <c r="E2949" s="154" t="str">
        <f>IF(Input!I2949&lt;&gt;"",CONCATENATE(Input!I2949,", ",LEFT(Input!H2949,1)),"")</f>
        <v/>
      </c>
      <c r="F2949" s="156"/>
      <c r="G2949" s="157" t="str">
        <f t="shared" si="46"/>
        <v/>
      </c>
      <c r="H2949" s="154" t="str">
        <f>IF(A2949&lt;&gt;"",VLOOKUP(G2949,ScoreRanges!$C$4:$E$8,3),"")</f>
        <v/>
      </c>
      <c r="I2949" s="156"/>
      <c r="J2949" s="129" t="str">
        <f>IF(AND(ConversionTable!$F$2&lt;&gt;"",A2949&lt;&gt;""),VLOOKUP(G2949,ConversionTable!B$2:D$402,3),"")</f>
        <v/>
      </c>
      <c r="K2949" s="66" t="str">
        <f>IF(AND(ConversionTable!$F$2&lt;&gt;"",A2949&lt;&gt;""),VLOOKUP(J2949,ConversionTable!I$4:K$7,3),"")</f>
        <v/>
      </c>
      <c r="M2949" s="66" t="str">
        <f>IF(A2949&lt;&gt;"",(Input!AE2949*ScoringModel!$B$11+Input!AF2949*ScoringModel!$B$21+Input!AG2949*ScoringModel!$B$31)*0.01,"")</f>
        <v/>
      </c>
      <c r="N2949" s="66" t="str">
        <f>IF(A2949&lt;&gt;"",(Input!J2949*ScoringModel!$B$4+Input!K2949*ScoringModel!$B$5+Input!L2949*ScoringModel!$B$6+Input!M2949*ScoringModel!$B$7+Input!N2949*ScoringModel!$B$8+Input!O2949*ScoringModel!$B$9+Input!P2949*ScoringModel!$B$10)*0.01,"")</f>
        <v/>
      </c>
      <c r="O2949" s="66" t="str">
        <f>IF(A2949&lt;&gt;"",(Input!Q2949*ScoringModel!$B$14+Input!R2949*ScoringModel!$B$15+Input!S2949*ScoringModel!$B$16+Input!T2949*ScoringModel!$B$17+Input!U2949*ScoringModel!$B$18+Input!V2949*ScoringModel!$B$19+Input!W2949*ScoringModel!$B$20)*0.01,"")</f>
        <v/>
      </c>
      <c r="P2949" s="66" t="str">
        <f>IF(A2949&lt;&gt;"",(Input!X2949*ScoringModel!$B$24+Input!Y2949*ScoringModel!$B$25+Input!Z2949*ScoringModel!$B$26+Input!AA2949*ScoringModel!$B$27+Input!AB2949*ScoringModel!$B$28+Input!AC2949*ScoringModel!$B$29+Input!AD2949*ScoringModel!$B$30)*0.01,"")</f>
        <v/>
      </c>
    </row>
    <row r="2950" spans="1:16" x14ac:dyDescent="0.25">
      <c r="A2950" s="154" t="str">
        <f>IF(Input!A2950&lt;&gt;"",Input!A2950,"")</f>
        <v/>
      </c>
      <c r="B2950" s="154" t="str">
        <f>IF(Input!D2950&lt;&gt;"",CONCATENATE(Input!D2950,", ",Input!C2950),"")</f>
        <v/>
      </c>
      <c r="C2950" s="154" t="str">
        <f>IF(Input!E2950&lt;&gt;"",Input!E2950,"")</f>
        <v/>
      </c>
      <c r="D2950" s="155" t="str">
        <f>IF(Input!F2950&lt;&gt;"",Input!F2950,"")</f>
        <v/>
      </c>
      <c r="E2950" s="154" t="str">
        <f>IF(Input!I2950&lt;&gt;"",CONCATENATE(Input!I2950,", ",LEFT(Input!H2950,1)),"")</f>
        <v/>
      </c>
      <c r="F2950" s="156"/>
      <c r="G2950" s="157" t="str">
        <f t="shared" si="46"/>
        <v/>
      </c>
      <c r="H2950" s="154" t="str">
        <f>IF(A2950&lt;&gt;"",VLOOKUP(G2950,ScoreRanges!$C$4:$E$8,3),"")</f>
        <v/>
      </c>
      <c r="I2950" s="156"/>
      <c r="J2950" s="129" t="str">
        <f>IF(AND(ConversionTable!$F$2&lt;&gt;"",A2950&lt;&gt;""),VLOOKUP(G2950,ConversionTable!B$2:D$402,3),"")</f>
        <v/>
      </c>
      <c r="K2950" s="66" t="str">
        <f>IF(AND(ConversionTable!$F$2&lt;&gt;"",A2950&lt;&gt;""),VLOOKUP(J2950,ConversionTable!I$4:K$7,3),"")</f>
        <v/>
      </c>
      <c r="M2950" s="66" t="str">
        <f>IF(A2950&lt;&gt;"",(Input!AE2950*ScoringModel!$B$11+Input!AF2950*ScoringModel!$B$21+Input!AG2950*ScoringModel!$B$31)*0.01,"")</f>
        <v/>
      </c>
      <c r="N2950" s="66" t="str">
        <f>IF(A2950&lt;&gt;"",(Input!J2950*ScoringModel!$B$4+Input!K2950*ScoringModel!$B$5+Input!L2950*ScoringModel!$B$6+Input!M2950*ScoringModel!$B$7+Input!N2950*ScoringModel!$B$8+Input!O2950*ScoringModel!$B$9+Input!P2950*ScoringModel!$B$10)*0.01,"")</f>
        <v/>
      </c>
      <c r="O2950" s="66" t="str">
        <f>IF(A2950&lt;&gt;"",(Input!Q2950*ScoringModel!$B$14+Input!R2950*ScoringModel!$B$15+Input!S2950*ScoringModel!$B$16+Input!T2950*ScoringModel!$B$17+Input!U2950*ScoringModel!$B$18+Input!V2950*ScoringModel!$B$19+Input!W2950*ScoringModel!$B$20)*0.01,"")</f>
        <v/>
      </c>
      <c r="P2950" s="66" t="str">
        <f>IF(A2950&lt;&gt;"",(Input!X2950*ScoringModel!$B$24+Input!Y2950*ScoringModel!$B$25+Input!Z2950*ScoringModel!$B$26+Input!AA2950*ScoringModel!$B$27+Input!AB2950*ScoringModel!$B$28+Input!AC2950*ScoringModel!$B$29+Input!AD2950*ScoringModel!$B$30)*0.01,"")</f>
        <v/>
      </c>
    </row>
    <row r="2951" spans="1:16" x14ac:dyDescent="0.25">
      <c r="A2951" s="154" t="str">
        <f>IF(Input!A2951&lt;&gt;"",Input!A2951,"")</f>
        <v/>
      </c>
      <c r="B2951" s="154" t="str">
        <f>IF(Input!D2951&lt;&gt;"",CONCATENATE(Input!D2951,", ",Input!C2951),"")</f>
        <v/>
      </c>
      <c r="C2951" s="154" t="str">
        <f>IF(Input!E2951&lt;&gt;"",Input!E2951,"")</f>
        <v/>
      </c>
      <c r="D2951" s="155" t="str">
        <f>IF(Input!F2951&lt;&gt;"",Input!F2951,"")</f>
        <v/>
      </c>
      <c r="E2951" s="154" t="str">
        <f>IF(Input!I2951&lt;&gt;"",CONCATENATE(Input!I2951,", ",LEFT(Input!H2951,1)),"")</f>
        <v/>
      </c>
      <c r="F2951" s="156"/>
      <c r="G2951" s="157" t="str">
        <f t="shared" si="46"/>
        <v/>
      </c>
      <c r="H2951" s="154" t="str">
        <f>IF(A2951&lt;&gt;"",VLOOKUP(G2951,ScoreRanges!$C$4:$E$8,3),"")</f>
        <v/>
      </c>
      <c r="I2951" s="156"/>
      <c r="J2951" s="129" t="str">
        <f>IF(AND(ConversionTable!$F$2&lt;&gt;"",A2951&lt;&gt;""),VLOOKUP(G2951,ConversionTable!B$2:D$402,3),"")</f>
        <v/>
      </c>
      <c r="K2951" s="66" t="str">
        <f>IF(AND(ConversionTable!$F$2&lt;&gt;"",A2951&lt;&gt;""),VLOOKUP(J2951,ConversionTable!I$4:K$7,3),"")</f>
        <v/>
      </c>
      <c r="M2951" s="66" t="str">
        <f>IF(A2951&lt;&gt;"",(Input!AE2951*ScoringModel!$B$11+Input!AF2951*ScoringModel!$B$21+Input!AG2951*ScoringModel!$B$31)*0.01,"")</f>
        <v/>
      </c>
      <c r="N2951" s="66" t="str">
        <f>IF(A2951&lt;&gt;"",(Input!J2951*ScoringModel!$B$4+Input!K2951*ScoringModel!$B$5+Input!L2951*ScoringModel!$B$6+Input!M2951*ScoringModel!$B$7+Input!N2951*ScoringModel!$B$8+Input!O2951*ScoringModel!$B$9+Input!P2951*ScoringModel!$B$10)*0.01,"")</f>
        <v/>
      </c>
      <c r="O2951" s="66" t="str">
        <f>IF(A2951&lt;&gt;"",(Input!Q2951*ScoringModel!$B$14+Input!R2951*ScoringModel!$B$15+Input!S2951*ScoringModel!$B$16+Input!T2951*ScoringModel!$B$17+Input!U2951*ScoringModel!$B$18+Input!V2951*ScoringModel!$B$19+Input!W2951*ScoringModel!$B$20)*0.01,"")</f>
        <v/>
      </c>
      <c r="P2951" s="66" t="str">
        <f>IF(A2951&lt;&gt;"",(Input!X2951*ScoringModel!$B$24+Input!Y2951*ScoringModel!$B$25+Input!Z2951*ScoringModel!$B$26+Input!AA2951*ScoringModel!$B$27+Input!AB2951*ScoringModel!$B$28+Input!AC2951*ScoringModel!$B$29+Input!AD2951*ScoringModel!$B$30)*0.01,"")</f>
        <v/>
      </c>
    </row>
    <row r="2952" spans="1:16" x14ac:dyDescent="0.25">
      <c r="A2952" s="154" t="str">
        <f>IF(Input!A2952&lt;&gt;"",Input!A2952,"")</f>
        <v/>
      </c>
      <c r="B2952" s="154" t="str">
        <f>IF(Input!D2952&lt;&gt;"",CONCATENATE(Input!D2952,", ",Input!C2952),"")</f>
        <v/>
      </c>
      <c r="C2952" s="154" t="str">
        <f>IF(Input!E2952&lt;&gt;"",Input!E2952,"")</f>
        <v/>
      </c>
      <c r="D2952" s="155" t="str">
        <f>IF(Input!F2952&lt;&gt;"",Input!F2952,"")</f>
        <v/>
      </c>
      <c r="E2952" s="154" t="str">
        <f>IF(Input!I2952&lt;&gt;"",CONCATENATE(Input!I2952,", ",LEFT(Input!H2952,1)),"")</f>
        <v/>
      </c>
      <c r="F2952" s="156"/>
      <c r="G2952" s="157" t="str">
        <f t="shared" si="46"/>
        <v/>
      </c>
      <c r="H2952" s="154" t="str">
        <f>IF(A2952&lt;&gt;"",VLOOKUP(G2952,ScoreRanges!$C$4:$E$8,3),"")</f>
        <v/>
      </c>
      <c r="I2952" s="156"/>
      <c r="J2952" s="129" t="str">
        <f>IF(AND(ConversionTable!$F$2&lt;&gt;"",A2952&lt;&gt;""),VLOOKUP(G2952,ConversionTable!B$2:D$402,3),"")</f>
        <v/>
      </c>
      <c r="K2952" s="66" t="str">
        <f>IF(AND(ConversionTable!$F$2&lt;&gt;"",A2952&lt;&gt;""),VLOOKUP(J2952,ConversionTable!I$4:K$7,3),"")</f>
        <v/>
      </c>
      <c r="M2952" s="66" t="str">
        <f>IF(A2952&lt;&gt;"",(Input!AE2952*ScoringModel!$B$11+Input!AF2952*ScoringModel!$B$21+Input!AG2952*ScoringModel!$B$31)*0.01,"")</f>
        <v/>
      </c>
      <c r="N2952" s="66" t="str">
        <f>IF(A2952&lt;&gt;"",(Input!J2952*ScoringModel!$B$4+Input!K2952*ScoringModel!$B$5+Input!L2952*ScoringModel!$B$6+Input!M2952*ScoringModel!$B$7+Input!N2952*ScoringModel!$B$8+Input!O2952*ScoringModel!$B$9+Input!P2952*ScoringModel!$B$10)*0.01,"")</f>
        <v/>
      </c>
      <c r="O2952" s="66" t="str">
        <f>IF(A2952&lt;&gt;"",(Input!Q2952*ScoringModel!$B$14+Input!R2952*ScoringModel!$B$15+Input!S2952*ScoringModel!$B$16+Input!T2952*ScoringModel!$B$17+Input!U2952*ScoringModel!$B$18+Input!V2952*ScoringModel!$B$19+Input!W2952*ScoringModel!$B$20)*0.01,"")</f>
        <v/>
      </c>
      <c r="P2952" s="66" t="str">
        <f>IF(A2952&lt;&gt;"",(Input!X2952*ScoringModel!$B$24+Input!Y2952*ScoringModel!$B$25+Input!Z2952*ScoringModel!$B$26+Input!AA2952*ScoringModel!$B$27+Input!AB2952*ScoringModel!$B$28+Input!AC2952*ScoringModel!$B$29+Input!AD2952*ScoringModel!$B$30)*0.01,"")</f>
        <v/>
      </c>
    </row>
    <row r="2953" spans="1:16" x14ac:dyDescent="0.25">
      <c r="A2953" s="154" t="str">
        <f>IF(Input!A2953&lt;&gt;"",Input!A2953,"")</f>
        <v/>
      </c>
      <c r="B2953" s="154" t="str">
        <f>IF(Input!D2953&lt;&gt;"",CONCATENATE(Input!D2953,", ",Input!C2953),"")</f>
        <v/>
      </c>
      <c r="C2953" s="154" t="str">
        <f>IF(Input!E2953&lt;&gt;"",Input!E2953,"")</f>
        <v/>
      </c>
      <c r="D2953" s="155" t="str">
        <f>IF(Input!F2953&lt;&gt;"",Input!F2953,"")</f>
        <v/>
      </c>
      <c r="E2953" s="154" t="str">
        <f>IF(Input!I2953&lt;&gt;"",CONCATENATE(Input!I2953,", ",LEFT(Input!H2953,1)),"")</f>
        <v/>
      </c>
      <c r="F2953" s="156"/>
      <c r="G2953" s="157" t="str">
        <f t="shared" si="46"/>
        <v/>
      </c>
      <c r="H2953" s="154" t="str">
        <f>IF(A2953&lt;&gt;"",VLOOKUP(G2953,ScoreRanges!$C$4:$E$8,3),"")</f>
        <v/>
      </c>
      <c r="I2953" s="156"/>
      <c r="J2953" s="129" t="str">
        <f>IF(AND(ConversionTable!$F$2&lt;&gt;"",A2953&lt;&gt;""),VLOOKUP(G2953,ConversionTable!B$2:D$402,3),"")</f>
        <v/>
      </c>
      <c r="K2953" s="66" t="str">
        <f>IF(AND(ConversionTable!$F$2&lt;&gt;"",A2953&lt;&gt;""),VLOOKUP(J2953,ConversionTable!I$4:K$7,3),"")</f>
        <v/>
      </c>
      <c r="M2953" s="66" t="str">
        <f>IF(A2953&lt;&gt;"",(Input!AE2953*ScoringModel!$B$11+Input!AF2953*ScoringModel!$B$21+Input!AG2953*ScoringModel!$B$31)*0.01,"")</f>
        <v/>
      </c>
      <c r="N2953" s="66" t="str">
        <f>IF(A2953&lt;&gt;"",(Input!J2953*ScoringModel!$B$4+Input!K2953*ScoringModel!$B$5+Input!L2953*ScoringModel!$B$6+Input!M2953*ScoringModel!$B$7+Input!N2953*ScoringModel!$B$8+Input!O2953*ScoringModel!$B$9+Input!P2953*ScoringModel!$B$10)*0.01,"")</f>
        <v/>
      </c>
      <c r="O2953" s="66" t="str">
        <f>IF(A2953&lt;&gt;"",(Input!Q2953*ScoringModel!$B$14+Input!R2953*ScoringModel!$B$15+Input!S2953*ScoringModel!$B$16+Input!T2953*ScoringModel!$B$17+Input!U2953*ScoringModel!$B$18+Input!V2953*ScoringModel!$B$19+Input!W2953*ScoringModel!$B$20)*0.01,"")</f>
        <v/>
      </c>
      <c r="P2953" s="66" t="str">
        <f>IF(A2953&lt;&gt;"",(Input!X2953*ScoringModel!$B$24+Input!Y2953*ScoringModel!$B$25+Input!Z2953*ScoringModel!$B$26+Input!AA2953*ScoringModel!$B$27+Input!AB2953*ScoringModel!$B$28+Input!AC2953*ScoringModel!$B$29+Input!AD2953*ScoringModel!$B$30)*0.01,"")</f>
        <v/>
      </c>
    </row>
    <row r="2954" spans="1:16" x14ac:dyDescent="0.25">
      <c r="A2954" s="154" t="str">
        <f>IF(Input!A2954&lt;&gt;"",Input!A2954,"")</f>
        <v/>
      </c>
      <c r="B2954" s="154" t="str">
        <f>IF(Input!D2954&lt;&gt;"",CONCATENATE(Input!D2954,", ",Input!C2954),"")</f>
        <v/>
      </c>
      <c r="C2954" s="154" t="str">
        <f>IF(Input!E2954&lt;&gt;"",Input!E2954,"")</f>
        <v/>
      </c>
      <c r="D2954" s="155" t="str">
        <f>IF(Input!F2954&lt;&gt;"",Input!F2954,"")</f>
        <v/>
      </c>
      <c r="E2954" s="154" t="str">
        <f>IF(Input!I2954&lt;&gt;"",CONCATENATE(Input!I2954,", ",LEFT(Input!H2954,1)),"")</f>
        <v/>
      </c>
      <c r="F2954" s="156"/>
      <c r="G2954" s="157" t="str">
        <f t="shared" si="46"/>
        <v/>
      </c>
      <c r="H2954" s="154" t="str">
        <f>IF(A2954&lt;&gt;"",VLOOKUP(G2954,ScoreRanges!$C$4:$E$8,3),"")</f>
        <v/>
      </c>
      <c r="I2954" s="156"/>
      <c r="J2954" s="129" t="str">
        <f>IF(AND(ConversionTable!$F$2&lt;&gt;"",A2954&lt;&gt;""),VLOOKUP(G2954,ConversionTable!B$2:D$402,3),"")</f>
        <v/>
      </c>
      <c r="K2954" s="66" t="str">
        <f>IF(AND(ConversionTable!$F$2&lt;&gt;"",A2954&lt;&gt;""),VLOOKUP(J2954,ConversionTable!I$4:K$7,3),"")</f>
        <v/>
      </c>
      <c r="M2954" s="66" t="str">
        <f>IF(A2954&lt;&gt;"",(Input!AE2954*ScoringModel!$B$11+Input!AF2954*ScoringModel!$B$21+Input!AG2954*ScoringModel!$B$31)*0.01,"")</f>
        <v/>
      </c>
      <c r="N2954" s="66" t="str">
        <f>IF(A2954&lt;&gt;"",(Input!J2954*ScoringModel!$B$4+Input!K2954*ScoringModel!$B$5+Input!L2954*ScoringModel!$B$6+Input!M2954*ScoringModel!$B$7+Input!N2954*ScoringModel!$B$8+Input!O2954*ScoringModel!$B$9+Input!P2954*ScoringModel!$B$10)*0.01,"")</f>
        <v/>
      </c>
      <c r="O2954" s="66" t="str">
        <f>IF(A2954&lt;&gt;"",(Input!Q2954*ScoringModel!$B$14+Input!R2954*ScoringModel!$B$15+Input!S2954*ScoringModel!$B$16+Input!T2954*ScoringModel!$B$17+Input!U2954*ScoringModel!$B$18+Input!V2954*ScoringModel!$B$19+Input!W2954*ScoringModel!$B$20)*0.01,"")</f>
        <v/>
      </c>
      <c r="P2954" s="66" t="str">
        <f>IF(A2954&lt;&gt;"",(Input!X2954*ScoringModel!$B$24+Input!Y2954*ScoringModel!$B$25+Input!Z2954*ScoringModel!$B$26+Input!AA2954*ScoringModel!$B$27+Input!AB2954*ScoringModel!$B$28+Input!AC2954*ScoringModel!$B$29+Input!AD2954*ScoringModel!$B$30)*0.01,"")</f>
        <v/>
      </c>
    </row>
    <row r="2955" spans="1:16" x14ac:dyDescent="0.25">
      <c r="A2955" s="154" t="str">
        <f>IF(Input!A2955&lt;&gt;"",Input!A2955,"")</f>
        <v/>
      </c>
      <c r="B2955" s="154" t="str">
        <f>IF(Input!D2955&lt;&gt;"",CONCATENATE(Input!D2955,", ",Input!C2955),"")</f>
        <v/>
      </c>
      <c r="C2955" s="154" t="str">
        <f>IF(Input!E2955&lt;&gt;"",Input!E2955,"")</f>
        <v/>
      </c>
      <c r="D2955" s="155" t="str">
        <f>IF(Input!F2955&lt;&gt;"",Input!F2955,"")</f>
        <v/>
      </c>
      <c r="E2955" s="154" t="str">
        <f>IF(Input!I2955&lt;&gt;"",CONCATENATE(Input!I2955,", ",LEFT(Input!H2955,1)),"")</f>
        <v/>
      </c>
      <c r="F2955" s="156"/>
      <c r="G2955" s="157" t="str">
        <f t="shared" si="46"/>
        <v/>
      </c>
      <c r="H2955" s="154" t="str">
        <f>IF(A2955&lt;&gt;"",VLOOKUP(G2955,ScoreRanges!$C$4:$E$8,3),"")</f>
        <v/>
      </c>
      <c r="I2955" s="156"/>
      <c r="J2955" s="129" t="str">
        <f>IF(AND(ConversionTable!$F$2&lt;&gt;"",A2955&lt;&gt;""),VLOOKUP(G2955,ConversionTable!B$2:D$402,3),"")</f>
        <v/>
      </c>
      <c r="K2955" s="66" t="str">
        <f>IF(AND(ConversionTable!$F$2&lt;&gt;"",A2955&lt;&gt;""),VLOOKUP(J2955,ConversionTable!I$4:K$7,3),"")</f>
        <v/>
      </c>
      <c r="M2955" s="66" t="str">
        <f>IF(A2955&lt;&gt;"",(Input!AE2955*ScoringModel!$B$11+Input!AF2955*ScoringModel!$B$21+Input!AG2955*ScoringModel!$B$31)*0.01,"")</f>
        <v/>
      </c>
      <c r="N2955" s="66" t="str">
        <f>IF(A2955&lt;&gt;"",(Input!J2955*ScoringModel!$B$4+Input!K2955*ScoringModel!$B$5+Input!L2955*ScoringModel!$B$6+Input!M2955*ScoringModel!$B$7+Input!N2955*ScoringModel!$B$8+Input!O2955*ScoringModel!$B$9+Input!P2955*ScoringModel!$B$10)*0.01,"")</f>
        <v/>
      </c>
      <c r="O2955" s="66" t="str">
        <f>IF(A2955&lt;&gt;"",(Input!Q2955*ScoringModel!$B$14+Input!R2955*ScoringModel!$B$15+Input!S2955*ScoringModel!$B$16+Input!T2955*ScoringModel!$B$17+Input!U2955*ScoringModel!$B$18+Input!V2955*ScoringModel!$B$19+Input!W2955*ScoringModel!$B$20)*0.01,"")</f>
        <v/>
      </c>
      <c r="P2955" s="66" t="str">
        <f>IF(A2955&lt;&gt;"",(Input!X2955*ScoringModel!$B$24+Input!Y2955*ScoringModel!$B$25+Input!Z2955*ScoringModel!$B$26+Input!AA2955*ScoringModel!$B$27+Input!AB2955*ScoringModel!$B$28+Input!AC2955*ScoringModel!$B$29+Input!AD2955*ScoringModel!$B$30)*0.01,"")</f>
        <v/>
      </c>
    </row>
    <row r="2956" spans="1:16" x14ac:dyDescent="0.25">
      <c r="A2956" s="154" t="str">
        <f>IF(Input!A2956&lt;&gt;"",Input!A2956,"")</f>
        <v/>
      </c>
      <c r="B2956" s="154" t="str">
        <f>IF(Input!D2956&lt;&gt;"",CONCATENATE(Input!D2956,", ",Input!C2956),"")</f>
        <v/>
      </c>
      <c r="C2956" s="154" t="str">
        <f>IF(Input!E2956&lt;&gt;"",Input!E2956,"")</f>
        <v/>
      </c>
      <c r="D2956" s="155" t="str">
        <f>IF(Input!F2956&lt;&gt;"",Input!F2956,"")</f>
        <v/>
      </c>
      <c r="E2956" s="154" t="str">
        <f>IF(Input!I2956&lt;&gt;"",CONCATENATE(Input!I2956,", ",LEFT(Input!H2956,1)),"")</f>
        <v/>
      </c>
      <c r="F2956" s="156"/>
      <c r="G2956" s="157" t="str">
        <f t="shared" si="46"/>
        <v/>
      </c>
      <c r="H2956" s="154" t="str">
        <f>IF(A2956&lt;&gt;"",VLOOKUP(G2956,ScoreRanges!$C$4:$E$8,3),"")</f>
        <v/>
      </c>
      <c r="I2956" s="156"/>
      <c r="J2956" s="129" t="str">
        <f>IF(AND(ConversionTable!$F$2&lt;&gt;"",A2956&lt;&gt;""),VLOOKUP(G2956,ConversionTable!B$2:D$402,3),"")</f>
        <v/>
      </c>
      <c r="K2956" s="66" t="str">
        <f>IF(AND(ConversionTable!$F$2&lt;&gt;"",A2956&lt;&gt;""),VLOOKUP(J2956,ConversionTable!I$4:K$7,3),"")</f>
        <v/>
      </c>
      <c r="M2956" s="66" t="str">
        <f>IF(A2956&lt;&gt;"",(Input!AE2956*ScoringModel!$B$11+Input!AF2956*ScoringModel!$B$21+Input!AG2956*ScoringModel!$B$31)*0.01,"")</f>
        <v/>
      </c>
      <c r="N2956" s="66" t="str">
        <f>IF(A2956&lt;&gt;"",(Input!J2956*ScoringModel!$B$4+Input!K2956*ScoringModel!$B$5+Input!L2956*ScoringModel!$B$6+Input!M2956*ScoringModel!$B$7+Input!N2956*ScoringModel!$B$8+Input!O2956*ScoringModel!$B$9+Input!P2956*ScoringModel!$B$10)*0.01,"")</f>
        <v/>
      </c>
      <c r="O2956" s="66" t="str">
        <f>IF(A2956&lt;&gt;"",(Input!Q2956*ScoringModel!$B$14+Input!R2956*ScoringModel!$B$15+Input!S2956*ScoringModel!$B$16+Input!T2956*ScoringModel!$B$17+Input!U2956*ScoringModel!$B$18+Input!V2956*ScoringModel!$B$19+Input!W2956*ScoringModel!$B$20)*0.01,"")</f>
        <v/>
      </c>
      <c r="P2956" s="66" t="str">
        <f>IF(A2956&lt;&gt;"",(Input!X2956*ScoringModel!$B$24+Input!Y2956*ScoringModel!$B$25+Input!Z2956*ScoringModel!$B$26+Input!AA2956*ScoringModel!$B$27+Input!AB2956*ScoringModel!$B$28+Input!AC2956*ScoringModel!$B$29+Input!AD2956*ScoringModel!$B$30)*0.01,"")</f>
        <v/>
      </c>
    </row>
    <row r="2957" spans="1:16" x14ac:dyDescent="0.25">
      <c r="A2957" s="154" t="str">
        <f>IF(Input!A2957&lt;&gt;"",Input!A2957,"")</f>
        <v/>
      </c>
      <c r="B2957" s="154" t="str">
        <f>IF(Input!D2957&lt;&gt;"",CONCATENATE(Input!D2957,", ",Input!C2957),"")</f>
        <v/>
      </c>
      <c r="C2957" s="154" t="str">
        <f>IF(Input!E2957&lt;&gt;"",Input!E2957,"")</f>
        <v/>
      </c>
      <c r="D2957" s="155" t="str">
        <f>IF(Input!F2957&lt;&gt;"",Input!F2957,"")</f>
        <v/>
      </c>
      <c r="E2957" s="154" t="str">
        <f>IF(Input!I2957&lt;&gt;"",CONCATENATE(Input!I2957,", ",LEFT(Input!H2957,1)),"")</f>
        <v/>
      </c>
      <c r="F2957" s="156"/>
      <c r="G2957" s="157" t="str">
        <f t="shared" si="46"/>
        <v/>
      </c>
      <c r="H2957" s="154" t="str">
        <f>IF(A2957&lt;&gt;"",VLOOKUP(G2957,ScoreRanges!$C$4:$E$8,3),"")</f>
        <v/>
      </c>
      <c r="I2957" s="156"/>
      <c r="J2957" s="129" t="str">
        <f>IF(AND(ConversionTable!$F$2&lt;&gt;"",A2957&lt;&gt;""),VLOOKUP(G2957,ConversionTable!B$2:D$402,3),"")</f>
        <v/>
      </c>
      <c r="K2957" s="66" t="str">
        <f>IF(AND(ConversionTable!$F$2&lt;&gt;"",A2957&lt;&gt;""),VLOOKUP(J2957,ConversionTable!I$4:K$7,3),"")</f>
        <v/>
      </c>
      <c r="M2957" s="66" t="str">
        <f>IF(A2957&lt;&gt;"",(Input!AE2957*ScoringModel!$B$11+Input!AF2957*ScoringModel!$B$21+Input!AG2957*ScoringModel!$B$31)*0.01,"")</f>
        <v/>
      </c>
      <c r="N2957" s="66" t="str">
        <f>IF(A2957&lt;&gt;"",(Input!J2957*ScoringModel!$B$4+Input!K2957*ScoringModel!$B$5+Input!L2957*ScoringModel!$B$6+Input!M2957*ScoringModel!$B$7+Input!N2957*ScoringModel!$B$8+Input!O2957*ScoringModel!$B$9+Input!P2957*ScoringModel!$B$10)*0.01,"")</f>
        <v/>
      </c>
      <c r="O2957" s="66" t="str">
        <f>IF(A2957&lt;&gt;"",(Input!Q2957*ScoringModel!$B$14+Input!R2957*ScoringModel!$B$15+Input!S2957*ScoringModel!$B$16+Input!T2957*ScoringModel!$B$17+Input!U2957*ScoringModel!$B$18+Input!V2957*ScoringModel!$B$19+Input!W2957*ScoringModel!$B$20)*0.01,"")</f>
        <v/>
      </c>
      <c r="P2957" s="66" t="str">
        <f>IF(A2957&lt;&gt;"",(Input!X2957*ScoringModel!$B$24+Input!Y2957*ScoringModel!$B$25+Input!Z2957*ScoringModel!$B$26+Input!AA2957*ScoringModel!$B$27+Input!AB2957*ScoringModel!$B$28+Input!AC2957*ScoringModel!$B$29+Input!AD2957*ScoringModel!$B$30)*0.01,"")</f>
        <v/>
      </c>
    </row>
    <row r="2958" spans="1:16" x14ac:dyDescent="0.25">
      <c r="A2958" s="154" t="str">
        <f>IF(Input!A2958&lt;&gt;"",Input!A2958,"")</f>
        <v/>
      </c>
      <c r="B2958" s="154" t="str">
        <f>IF(Input!D2958&lt;&gt;"",CONCATENATE(Input!D2958,", ",Input!C2958),"")</f>
        <v/>
      </c>
      <c r="C2958" s="154" t="str">
        <f>IF(Input!E2958&lt;&gt;"",Input!E2958,"")</f>
        <v/>
      </c>
      <c r="D2958" s="155" t="str">
        <f>IF(Input!F2958&lt;&gt;"",Input!F2958,"")</f>
        <v/>
      </c>
      <c r="E2958" s="154" t="str">
        <f>IF(Input!I2958&lt;&gt;"",CONCATENATE(Input!I2958,", ",LEFT(Input!H2958,1)),"")</f>
        <v/>
      </c>
      <c r="F2958" s="156"/>
      <c r="G2958" s="157" t="str">
        <f t="shared" si="46"/>
        <v/>
      </c>
      <c r="H2958" s="154" t="str">
        <f>IF(A2958&lt;&gt;"",VLOOKUP(G2958,ScoreRanges!$C$4:$E$8,3),"")</f>
        <v/>
      </c>
      <c r="I2958" s="156"/>
      <c r="J2958" s="129" t="str">
        <f>IF(AND(ConversionTable!$F$2&lt;&gt;"",A2958&lt;&gt;""),VLOOKUP(G2958,ConversionTable!B$2:D$402,3),"")</f>
        <v/>
      </c>
      <c r="K2958" s="66" t="str">
        <f>IF(AND(ConversionTable!$F$2&lt;&gt;"",A2958&lt;&gt;""),VLOOKUP(J2958,ConversionTable!I$4:K$7,3),"")</f>
        <v/>
      </c>
      <c r="M2958" s="66" t="str">
        <f>IF(A2958&lt;&gt;"",(Input!AE2958*ScoringModel!$B$11+Input!AF2958*ScoringModel!$B$21+Input!AG2958*ScoringModel!$B$31)*0.01,"")</f>
        <v/>
      </c>
      <c r="N2958" s="66" t="str">
        <f>IF(A2958&lt;&gt;"",(Input!J2958*ScoringModel!$B$4+Input!K2958*ScoringModel!$B$5+Input!L2958*ScoringModel!$B$6+Input!M2958*ScoringModel!$B$7+Input!N2958*ScoringModel!$B$8+Input!O2958*ScoringModel!$B$9+Input!P2958*ScoringModel!$B$10)*0.01,"")</f>
        <v/>
      </c>
      <c r="O2958" s="66" t="str">
        <f>IF(A2958&lt;&gt;"",(Input!Q2958*ScoringModel!$B$14+Input!R2958*ScoringModel!$B$15+Input!S2958*ScoringModel!$B$16+Input!T2958*ScoringModel!$B$17+Input!U2958*ScoringModel!$B$18+Input!V2958*ScoringModel!$B$19+Input!W2958*ScoringModel!$B$20)*0.01,"")</f>
        <v/>
      </c>
      <c r="P2958" s="66" t="str">
        <f>IF(A2958&lt;&gt;"",(Input!X2958*ScoringModel!$B$24+Input!Y2958*ScoringModel!$B$25+Input!Z2958*ScoringModel!$B$26+Input!AA2958*ScoringModel!$B$27+Input!AB2958*ScoringModel!$B$28+Input!AC2958*ScoringModel!$B$29+Input!AD2958*ScoringModel!$B$30)*0.01,"")</f>
        <v/>
      </c>
    </row>
    <row r="2959" spans="1:16" x14ac:dyDescent="0.25">
      <c r="A2959" s="154" t="str">
        <f>IF(Input!A2959&lt;&gt;"",Input!A2959,"")</f>
        <v/>
      </c>
      <c r="B2959" s="154" t="str">
        <f>IF(Input!D2959&lt;&gt;"",CONCATENATE(Input!D2959,", ",Input!C2959),"")</f>
        <v/>
      </c>
      <c r="C2959" s="154" t="str">
        <f>IF(Input!E2959&lt;&gt;"",Input!E2959,"")</f>
        <v/>
      </c>
      <c r="D2959" s="155" t="str">
        <f>IF(Input!F2959&lt;&gt;"",Input!F2959,"")</f>
        <v/>
      </c>
      <c r="E2959" s="154" t="str">
        <f>IF(Input!I2959&lt;&gt;"",CONCATENATE(Input!I2959,", ",LEFT(Input!H2959,1)),"")</f>
        <v/>
      </c>
      <c r="F2959" s="156"/>
      <c r="G2959" s="157" t="str">
        <f t="shared" si="46"/>
        <v/>
      </c>
      <c r="H2959" s="154" t="str">
        <f>IF(A2959&lt;&gt;"",VLOOKUP(G2959,ScoreRanges!$C$4:$E$8,3),"")</f>
        <v/>
      </c>
      <c r="I2959" s="156"/>
      <c r="J2959" s="129" t="str">
        <f>IF(AND(ConversionTable!$F$2&lt;&gt;"",A2959&lt;&gt;""),VLOOKUP(G2959,ConversionTable!B$2:D$402,3),"")</f>
        <v/>
      </c>
      <c r="K2959" s="66" t="str">
        <f>IF(AND(ConversionTable!$F$2&lt;&gt;"",A2959&lt;&gt;""),VLOOKUP(J2959,ConversionTable!I$4:K$7,3),"")</f>
        <v/>
      </c>
      <c r="M2959" s="66" t="str">
        <f>IF(A2959&lt;&gt;"",(Input!AE2959*ScoringModel!$B$11+Input!AF2959*ScoringModel!$B$21+Input!AG2959*ScoringModel!$B$31)*0.01,"")</f>
        <v/>
      </c>
      <c r="N2959" s="66" t="str">
        <f>IF(A2959&lt;&gt;"",(Input!J2959*ScoringModel!$B$4+Input!K2959*ScoringModel!$B$5+Input!L2959*ScoringModel!$B$6+Input!M2959*ScoringModel!$B$7+Input!N2959*ScoringModel!$B$8+Input!O2959*ScoringModel!$B$9+Input!P2959*ScoringModel!$B$10)*0.01,"")</f>
        <v/>
      </c>
      <c r="O2959" s="66" t="str">
        <f>IF(A2959&lt;&gt;"",(Input!Q2959*ScoringModel!$B$14+Input!R2959*ScoringModel!$B$15+Input!S2959*ScoringModel!$B$16+Input!T2959*ScoringModel!$B$17+Input!U2959*ScoringModel!$B$18+Input!V2959*ScoringModel!$B$19+Input!W2959*ScoringModel!$B$20)*0.01,"")</f>
        <v/>
      </c>
      <c r="P2959" s="66" t="str">
        <f>IF(A2959&lt;&gt;"",(Input!X2959*ScoringModel!$B$24+Input!Y2959*ScoringModel!$B$25+Input!Z2959*ScoringModel!$B$26+Input!AA2959*ScoringModel!$B$27+Input!AB2959*ScoringModel!$B$28+Input!AC2959*ScoringModel!$B$29+Input!AD2959*ScoringModel!$B$30)*0.01,"")</f>
        <v/>
      </c>
    </row>
    <row r="2960" spans="1:16" x14ac:dyDescent="0.25">
      <c r="A2960" s="154" t="str">
        <f>IF(Input!A2960&lt;&gt;"",Input!A2960,"")</f>
        <v/>
      </c>
      <c r="B2960" s="154" t="str">
        <f>IF(Input!D2960&lt;&gt;"",CONCATENATE(Input!D2960,", ",Input!C2960),"")</f>
        <v/>
      </c>
      <c r="C2960" s="154" t="str">
        <f>IF(Input!E2960&lt;&gt;"",Input!E2960,"")</f>
        <v/>
      </c>
      <c r="D2960" s="155" t="str">
        <f>IF(Input!F2960&lt;&gt;"",Input!F2960,"")</f>
        <v/>
      </c>
      <c r="E2960" s="154" t="str">
        <f>IF(Input!I2960&lt;&gt;"",CONCATENATE(Input!I2960,", ",LEFT(Input!H2960,1)),"")</f>
        <v/>
      </c>
      <c r="F2960" s="156"/>
      <c r="G2960" s="157" t="str">
        <f t="shared" si="46"/>
        <v/>
      </c>
      <c r="H2960" s="154" t="str">
        <f>IF(A2960&lt;&gt;"",VLOOKUP(G2960,ScoreRanges!$C$4:$E$8,3),"")</f>
        <v/>
      </c>
      <c r="I2960" s="156"/>
      <c r="J2960" s="129" t="str">
        <f>IF(AND(ConversionTable!$F$2&lt;&gt;"",A2960&lt;&gt;""),VLOOKUP(G2960,ConversionTable!B$2:D$402,3),"")</f>
        <v/>
      </c>
      <c r="K2960" s="66" t="str">
        <f>IF(AND(ConversionTable!$F$2&lt;&gt;"",A2960&lt;&gt;""),VLOOKUP(J2960,ConversionTable!I$4:K$7,3),"")</f>
        <v/>
      </c>
      <c r="M2960" s="66" t="str">
        <f>IF(A2960&lt;&gt;"",(Input!AE2960*ScoringModel!$B$11+Input!AF2960*ScoringModel!$B$21+Input!AG2960*ScoringModel!$B$31)*0.01,"")</f>
        <v/>
      </c>
      <c r="N2960" s="66" t="str">
        <f>IF(A2960&lt;&gt;"",(Input!J2960*ScoringModel!$B$4+Input!K2960*ScoringModel!$B$5+Input!L2960*ScoringModel!$B$6+Input!M2960*ScoringModel!$B$7+Input!N2960*ScoringModel!$B$8+Input!O2960*ScoringModel!$B$9+Input!P2960*ScoringModel!$B$10)*0.01,"")</f>
        <v/>
      </c>
      <c r="O2960" s="66" t="str">
        <f>IF(A2960&lt;&gt;"",(Input!Q2960*ScoringModel!$B$14+Input!R2960*ScoringModel!$B$15+Input!S2960*ScoringModel!$B$16+Input!T2960*ScoringModel!$B$17+Input!U2960*ScoringModel!$B$18+Input!V2960*ScoringModel!$B$19+Input!W2960*ScoringModel!$B$20)*0.01,"")</f>
        <v/>
      </c>
      <c r="P2960" s="66" t="str">
        <f>IF(A2960&lt;&gt;"",(Input!X2960*ScoringModel!$B$24+Input!Y2960*ScoringModel!$B$25+Input!Z2960*ScoringModel!$B$26+Input!AA2960*ScoringModel!$B$27+Input!AB2960*ScoringModel!$B$28+Input!AC2960*ScoringModel!$B$29+Input!AD2960*ScoringModel!$B$30)*0.01,"")</f>
        <v/>
      </c>
    </row>
    <row r="2961" spans="1:16" x14ac:dyDescent="0.25">
      <c r="A2961" s="154" t="str">
        <f>IF(Input!A2961&lt;&gt;"",Input!A2961,"")</f>
        <v/>
      </c>
      <c r="B2961" s="154" t="str">
        <f>IF(Input!D2961&lt;&gt;"",CONCATENATE(Input!D2961,", ",Input!C2961),"")</f>
        <v/>
      </c>
      <c r="C2961" s="154" t="str">
        <f>IF(Input!E2961&lt;&gt;"",Input!E2961,"")</f>
        <v/>
      </c>
      <c r="D2961" s="155" t="str">
        <f>IF(Input!F2961&lt;&gt;"",Input!F2961,"")</f>
        <v/>
      </c>
      <c r="E2961" s="154" t="str">
        <f>IF(Input!I2961&lt;&gt;"",CONCATENATE(Input!I2961,", ",LEFT(Input!H2961,1)),"")</f>
        <v/>
      </c>
      <c r="F2961" s="156"/>
      <c r="G2961" s="157" t="str">
        <f t="shared" si="46"/>
        <v/>
      </c>
      <c r="H2961" s="154" t="str">
        <f>IF(A2961&lt;&gt;"",VLOOKUP(G2961,ScoreRanges!$C$4:$E$8,3),"")</f>
        <v/>
      </c>
      <c r="I2961" s="156"/>
      <c r="J2961" s="129" t="str">
        <f>IF(AND(ConversionTable!$F$2&lt;&gt;"",A2961&lt;&gt;""),VLOOKUP(G2961,ConversionTable!B$2:D$402,3),"")</f>
        <v/>
      </c>
      <c r="K2961" s="66" t="str">
        <f>IF(AND(ConversionTable!$F$2&lt;&gt;"",A2961&lt;&gt;""),VLOOKUP(J2961,ConversionTable!I$4:K$7,3),"")</f>
        <v/>
      </c>
      <c r="M2961" s="66" t="str">
        <f>IF(A2961&lt;&gt;"",(Input!AE2961*ScoringModel!$B$11+Input!AF2961*ScoringModel!$B$21+Input!AG2961*ScoringModel!$B$31)*0.01,"")</f>
        <v/>
      </c>
      <c r="N2961" s="66" t="str">
        <f>IF(A2961&lt;&gt;"",(Input!J2961*ScoringModel!$B$4+Input!K2961*ScoringModel!$B$5+Input!L2961*ScoringModel!$B$6+Input!M2961*ScoringModel!$B$7+Input!N2961*ScoringModel!$B$8+Input!O2961*ScoringModel!$B$9+Input!P2961*ScoringModel!$B$10)*0.01,"")</f>
        <v/>
      </c>
      <c r="O2961" s="66" t="str">
        <f>IF(A2961&lt;&gt;"",(Input!Q2961*ScoringModel!$B$14+Input!R2961*ScoringModel!$B$15+Input!S2961*ScoringModel!$B$16+Input!T2961*ScoringModel!$B$17+Input!U2961*ScoringModel!$B$18+Input!V2961*ScoringModel!$B$19+Input!W2961*ScoringModel!$B$20)*0.01,"")</f>
        <v/>
      </c>
      <c r="P2961" s="66" t="str">
        <f>IF(A2961&lt;&gt;"",(Input!X2961*ScoringModel!$B$24+Input!Y2961*ScoringModel!$B$25+Input!Z2961*ScoringModel!$B$26+Input!AA2961*ScoringModel!$B$27+Input!AB2961*ScoringModel!$B$28+Input!AC2961*ScoringModel!$B$29+Input!AD2961*ScoringModel!$B$30)*0.01,"")</f>
        <v/>
      </c>
    </row>
    <row r="2962" spans="1:16" x14ac:dyDescent="0.25">
      <c r="A2962" s="154" t="str">
        <f>IF(Input!A2962&lt;&gt;"",Input!A2962,"")</f>
        <v/>
      </c>
      <c r="B2962" s="154" t="str">
        <f>IF(Input!D2962&lt;&gt;"",CONCATENATE(Input!D2962,", ",Input!C2962),"")</f>
        <v/>
      </c>
      <c r="C2962" s="154" t="str">
        <f>IF(Input!E2962&lt;&gt;"",Input!E2962,"")</f>
        <v/>
      </c>
      <c r="D2962" s="155" t="str">
        <f>IF(Input!F2962&lt;&gt;"",Input!F2962,"")</f>
        <v/>
      </c>
      <c r="E2962" s="154" t="str">
        <f>IF(Input!I2962&lt;&gt;"",CONCATENATE(Input!I2962,", ",LEFT(Input!H2962,1)),"")</f>
        <v/>
      </c>
      <c r="F2962" s="156"/>
      <c r="G2962" s="157" t="str">
        <f t="shared" si="46"/>
        <v/>
      </c>
      <c r="H2962" s="154" t="str">
        <f>IF(A2962&lt;&gt;"",VLOOKUP(G2962,ScoreRanges!$C$4:$E$8,3),"")</f>
        <v/>
      </c>
      <c r="I2962" s="156"/>
      <c r="J2962" s="129" t="str">
        <f>IF(AND(ConversionTable!$F$2&lt;&gt;"",A2962&lt;&gt;""),VLOOKUP(G2962,ConversionTable!B$2:D$402,3),"")</f>
        <v/>
      </c>
      <c r="K2962" s="66" t="str">
        <f>IF(AND(ConversionTable!$F$2&lt;&gt;"",A2962&lt;&gt;""),VLOOKUP(J2962,ConversionTable!I$4:K$7,3),"")</f>
        <v/>
      </c>
      <c r="M2962" s="66" t="str">
        <f>IF(A2962&lt;&gt;"",(Input!AE2962*ScoringModel!$B$11+Input!AF2962*ScoringModel!$B$21+Input!AG2962*ScoringModel!$B$31)*0.01,"")</f>
        <v/>
      </c>
      <c r="N2962" s="66" t="str">
        <f>IF(A2962&lt;&gt;"",(Input!J2962*ScoringModel!$B$4+Input!K2962*ScoringModel!$B$5+Input!L2962*ScoringModel!$B$6+Input!M2962*ScoringModel!$B$7+Input!N2962*ScoringModel!$B$8+Input!O2962*ScoringModel!$B$9+Input!P2962*ScoringModel!$B$10)*0.01,"")</f>
        <v/>
      </c>
      <c r="O2962" s="66" t="str">
        <f>IF(A2962&lt;&gt;"",(Input!Q2962*ScoringModel!$B$14+Input!R2962*ScoringModel!$B$15+Input!S2962*ScoringModel!$B$16+Input!T2962*ScoringModel!$B$17+Input!U2962*ScoringModel!$B$18+Input!V2962*ScoringModel!$B$19+Input!W2962*ScoringModel!$B$20)*0.01,"")</f>
        <v/>
      </c>
      <c r="P2962" s="66" t="str">
        <f>IF(A2962&lt;&gt;"",(Input!X2962*ScoringModel!$B$24+Input!Y2962*ScoringModel!$B$25+Input!Z2962*ScoringModel!$B$26+Input!AA2962*ScoringModel!$B$27+Input!AB2962*ScoringModel!$B$28+Input!AC2962*ScoringModel!$B$29+Input!AD2962*ScoringModel!$B$30)*0.01,"")</f>
        <v/>
      </c>
    </row>
    <row r="2963" spans="1:16" x14ac:dyDescent="0.25">
      <c r="A2963" s="154" t="str">
        <f>IF(Input!A2963&lt;&gt;"",Input!A2963,"")</f>
        <v/>
      </c>
      <c r="B2963" s="154" t="str">
        <f>IF(Input!D2963&lt;&gt;"",CONCATENATE(Input!D2963,", ",Input!C2963),"")</f>
        <v/>
      </c>
      <c r="C2963" s="154" t="str">
        <f>IF(Input!E2963&lt;&gt;"",Input!E2963,"")</f>
        <v/>
      </c>
      <c r="D2963" s="155" t="str">
        <f>IF(Input!F2963&lt;&gt;"",Input!F2963,"")</f>
        <v/>
      </c>
      <c r="E2963" s="154" t="str">
        <f>IF(Input!I2963&lt;&gt;"",CONCATENATE(Input!I2963,", ",LEFT(Input!H2963,1)),"")</f>
        <v/>
      </c>
      <c r="F2963" s="156"/>
      <c r="G2963" s="157" t="str">
        <f t="shared" si="46"/>
        <v/>
      </c>
      <c r="H2963" s="154" t="str">
        <f>IF(A2963&lt;&gt;"",VLOOKUP(G2963,ScoreRanges!$C$4:$E$8,3),"")</f>
        <v/>
      </c>
      <c r="I2963" s="156"/>
      <c r="J2963" s="129" t="str">
        <f>IF(AND(ConversionTable!$F$2&lt;&gt;"",A2963&lt;&gt;""),VLOOKUP(G2963,ConversionTable!B$2:D$402,3),"")</f>
        <v/>
      </c>
      <c r="K2963" s="66" t="str">
        <f>IF(AND(ConversionTable!$F$2&lt;&gt;"",A2963&lt;&gt;""),VLOOKUP(J2963,ConversionTable!I$4:K$7,3),"")</f>
        <v/>
      </c>
      <c r="M2963" s="66" t="str">
        <f>IF(A2963&lt;&gt;"",(Input!AE2963*ScoringModel!$B$11+Input!AF2963*ScoringModel!$B$21+Input!AG2963*ScoringModel!$B$31)*0.01,"")</f>
        <v/>
      </c>
      <c r="N2963" s="66" t="str">
        <f>IF(A2963&lt;&gt;"",(Input!J2963*ScoringModel!$B$4+Input!K2963*ScoringModel!$B$5+Input!L2963*ScoringModel!$B$6+Input!M2963*ScoringModel!$B$7+Input!N2963*ScoringModel!$B$8+Input!O2963*ScoringModel!$B$9+Input!P2963*ScoringModel!$B$10)*0.01,"")</f>
        <v/>
      </c>
      <c r="O2963" s="66" t="str">
        <f>IF(A2963&lt;&gt;"",(Input!Q2963*ScoringModel!$B$14+Input!R2963*ScoringModel!$B$15+Input!S2963*ScoringModel!$B$16+Input!T2963*ScoringModel!$B$17+Input!U2963*ScoringModel!$B$18+Input!V2963*ScoringModel!$B$19+Input!W2963*ScoringModel!$B$20)*0.01,"")</f>
        <v/>
      </c>
      <c r="P2963" s="66" t="str">
        <f>IF(A2963&lt;&gt;"",(Input!X2963*ScoringModel!$B$24+Input!Y2963*ScoringModel!$B$25+Input!Z2963*ScoringModel!$B$26+Input!AA2963*ScoringModel!$B$27+Input!AB2963*ScoringModel!$B$28+Input!AC2963*ScoringModel!$B$29+Input!AD2963*ScoringModel!$B$30)*0.01,"")</f>
        <v/>
      </c>
    </row>
    <row r="2964" spans="1:16" x14ac:dyDescent="0.25">
      <c r="A2964" s="154" t="str">
        <f>IF(Input!A2964&lt;&gt;"",Input!A2964,"")</f>
        <v/>
      </c>
      <c r="B2964" s="154" t="str">
        <f>IF(Input!D2964&lt;&gt;"",CONCATENATE(Input!D2964,", ",Input!C2964),"")</f>
        <v/>
      </c>
      <c r="C2964" s="154" t="str">
        <f>IF(Input!E2964&lt;&gt;"",Input!E2964,"")</f>
        <v/>
      </c>
      <c r="D2964" s="155" t="str">
        <f>IF(Input!F2964&lt;&gt;"",Input!F2964,"")</f>
        <v/>
      </c>
      <c r="E2964" s="154" t="str">
        <f>IF(Input!I2964&lt;&gt;"",CONCATENATE(Input!I2964,", ",LEFT(Input!H2964,1)),"")</f>
        <v/>
      </c>
      <c r="F2964" s="156"/>
      <c r="G2964" s="157" t="str">
        <f t="shared" si="46"/>
        <v/>
      </c>
      <c r="H2964" s="154" t="str">
        <f>IF(A2964&lt;&gt;"",VLOOKUP(G2964,ScoreRanges!$C$4:$E$8,3),"")</f>
        <v/>
      </c>
      <c r="I2964" s="156"/>
      <c r="J2964" s="129" t="str">
        <f>IF(AND(ConversionTable!$F$2&lt;&gt;"",A2964&lt;&gt;""),VLOOKUP(G2964,ConversionTable!B$2:D$402,3),"")</f>
        <v/>
      </c>
      <c r="K2964" s="66" t="str">
        <f>IF(AND(ConversionTable!$F$2&lt;&gt;"",A2964&lt;&gt;""),VLOOKUP(J2964,ConversionTable!I$4:K$7,3),"")</f>
        <v/>
      </c>
      <c r="M2964" s="66" t="str">
        <f>IF(A2964&lt;&gt;"",(Input!AE2964*ScoringModel!$B$11+Input!AF2964*ScoringModel!$B$21+Input!AG2964*ScoringModel!$B$31)*0.01,"")</f>
        <v/>
      </c>
      <c r="N2964" s="66" t="str">
        <f>IF(A2964&lt;&gt;"",(Input!J2964*ScoringModel!$B$4+Input!K2964*ScoringModel!$B$5+Input!L2964*ScoringModel!$B$6+Input!M2964*ScoringModel!$B$7+Input!N2964*ScoringModel!$B$8+Input!O2964*ScoringModel!$B$9+Input!P2964*ScoringModel!$B$10)*0.01,"")</f>
        <v/>
      </c>
      <c r="O2964" s="66" t="str">
        <f>IF(A2964&lt;&gt;"",(Input!Q2964*ScoringModel!$B$14+Input!R2964*ScoringModel!$B$15+Input!S2964*ScoringModel!$B$16+Input!T2964*ScoringModel!$B$17+Input!U2964*ScoringModel!$B$18+Input!V2964*ScoringModel!$B$19+Input!W2964*ScoringModel!$B$20)*0.01,"")</f>
        <v/>
      </c>
      <c r="P2964" s="66" t="str">
        <f>IF(A2964&lt;&gt;"",(Input!X2964*ScoringModel!$B$24+Input!Y2964*ScoringModel!$B$25+Input!Z2964*ScoringModel!$B$26+Input!AA2964*ScoringModel!$B$27+Input!AB2964*ScoringModel!$B$28+Input!AC2964*ScoringModel!$B$29+Input!AD2964*ScoringModel!$B$30)*0.01,"")</f>
        <v/>
      </c>
    </row>
    <row r="2965" spans="1:16" x14ac:dyDescent="0.25">
      <c r="A2965" s="154" t="str">
        <f>IF(Input!A2965&lt;&gt;"",Input!A2965,"")</f>
        <v/>
      </c>
      <c r="B2965" s="154" t="str">
        <f>IF(Input!D2965&lt;&gt;"",CONCATENATE(Input!D2965,", ",Input!C2965),"")</f>
        <v/>
      </c>
      <c r="C2965" s="154" t="str">
        <f>IF(Input!E2965&lt;&gt;"",Input!E2965,"")</f>
        <v/>
      </c>
      <c r="D2965" s="155" t="str">
        <f>IF(Input!F2965&lt;&gt;"",Input!F2965,"")</f>
        <v/>
      </c>
      <c r="E2965" s="154" t="str">
        <f>IF(Input!I2965&lt;&gt;"",CONCATENATE(Input!I2965,", ",LEFT(Input!H2965,1)),"")</f>
        <v/>
      </c>
      <c r="F2965" s="156"/>
      <c r="G2965" s="157" t="str">
        <f t="shared" si="46"/>
        <v/>
      </c>
      <c r="H2965" s="154" t="str">
        <f>IF(A2965&lt;&gt;"",VLOOKUP(G2965,ScoreRanges!$C$4:$E$8,3),"")</f>
        <v/>
      </c>
      <c r="I2965" s="156"/>
      <c r="J2965" s="129" t="str">
        <f>IF(AND(ConversionTable!$F$2&lt;&gt;"",A2965&lt;&gt;""),VLOOKUP(G2965,ConversionTable!B$2:D$402,3),"")</f>
        <v/>
      </c>
      <c r="K2965" s="66" t="str">
        <f>IF(AND(ConversionTable!$F$2&lt;&gt;"",A2965&lt;&gt;""),VLOOKUP(J2965,ConversionTable!I$4:K$7,3),"")</f>
        <v/>
      </c>
      <c r="M2965" s="66" t="str">
        <f>IF(A2965&lt;&gt;"",(Input!AE2965*ScoringModel!$B$11+Input!AF2965*ScoringModel!$B$21+Input!AG2965*ScoringModel!$B$31)*0.01,"")</f>
        <v/>
      </c>
      <c r="N2965" s="66" t="str">
        <f>IF(A2965&lt;&gt;"",(Input!J2965*ScoringModel!$B$4+Input!K2965*ScoringModel!$B$5+Input!L2965*ScoringModel!$B$6+Input!M2965*ScoringModel!$B$7+Input!N2965*ScoringModel!$B$8+Input!O2965*ScoringModel!$B$9+Input!P2965*ScoringModel!$B$10)*0.01,"")</f>
        <v/>
      </c>
      <c r="O2965" s="66" t="str">
        <f>IF(A2965&lt;&gt;"",(Input!Q2965*ScoringModel!$B$14+Input!R2965*ScoringModel!$B$15+Input!S2965*ScoringModel!$B$16+Input!T2965*ScoringModel!$B$17+Input!U2965*ScoringModel!$B$18+Input!V2965*ScoringModel!$B$19+Input!W2965*ScoringModel!$B$20)*0.01,"")</f>
        <v/>
      </c>
      <c r="P2965" s="66" t="str">
        <f>IF(A2965&lt;&gt;"",(Input!X2965*ScoringModel!$B$24+Input!Y2965*ScoringModel!$B$25+Input!Z2965*ScoringModel!$B$26+Input!AA2965*ScoringModel!$B$27+Input!AB2965*ScoringModel!$B$28+Input!AC2965*ScoringModel!$B$29+Input!AD2965*ScoringModel!$B$30)*0.01,"")</f>
        <v/>
      </c>
    </row>
    <row r="2966" spans="1:16" x14ac:dyDescent="0.25">
      <c r="A2966" s="154" t="str">
        <f>IF(Input!A2966&lt;&gt;"",Input!A2966,"")</f>
        <v/>
      </c>
      <c r="B2966" s="154" t="str">
        <f>IF(Input!D2966&lt;&gt;"",CONCATENATE(Input!D2966,", ",Input!C2966),"")</f>
        <v/>
      </c>
      <c r="C2966" s="154" t="str">
        <f>IF(Input!E2966&lt;&gt;"",Input!E2966,"")</f>
        <v/>
      </c>
      <c r="D2966" s="155" t="str">
        <f>IF(Input!F2966&lt;&gt;"",Input!F2966,"")</f>
        <v/>
      </c>
      <c r="E2966" s="154" t="str">
        <f>IF(Input!I2966&lt;&gt;"",CONCATENATE(Input!I2966,", ",LEFT(Input!H2966,1)),"")</f>
        <v/>
      </c>
      <c r="F2966" s="156"/>
      <c r="G2966" s="157" t="str">
        <f t="shared" si="46"/>
        <v/>
      </c>
      <c r="H2966" s="154" t="str">
        <f>IF(A2966&lt;&gt;"",VLOOKUP(G2966,ScoreRanges!$C$4:$E$8,3),"")</f>
        <v/>
      </c>
      <c r="I2966" s="156"/>
      <c r="J2966" s="129" t="str">
        <f>IF(AND(ConversionTable!$F$2&lt;&gt;"",A2966&lt;&gt;""),VLOOKUP(G2966,ConversionTable!B$2:D$402,3),"")</f>
        <v/>
      </c>
      <c r="K2966" s="66" t="str">
        <f>IF(AND(ConversionTable!$F$2&lt;&gt;"",A2966&lt;&gt;""),VLOOKUP(J2966,ConversionTable!I$4:K$7,3),"")</f>
        <v/>
      </c>
      <c r="M2966" s="66" t="str">
        <f>IF(A2966&lt;&gt;"",(Input!AE2966*ScoringModel!$B$11+Input!AF2966*ScoringModel!$B$21+Input!AG2966*ScoringModel!$B$31)*0.01,"")</f>
        <v/>
      </c>
      <c r="N2966" s="66" t="str">
        <f>IF(A2966&lt;&gt;"",(Input!J2966*ScoringModel!$B$4+Input!K2966*ScoringModel!$B$5+Input!L2966*ScoringModel!$B$6+Input!M2966*ScoringModel!$B$7+Input!N2966*ScoringModel!$B$8+Input!O2966*ScoringModel!$B$9+Input!P2966*ScoringModel!$B$10)*0.01,"")</f>
        <v/>
      </c>
      <c r="O2966" s="66" t="str">
        <f>IF(A2966&lt;&gt;"",(Input!Q2966*ScoringModel!$B$14+Input!R2966*ScoringModel!$B$15+Input!S2966*ScoringModel!$B$16+Input!T2966*ScoringModel!$B$17+Input!U2966*ScoringModel!$B$18+Input!V2966*ScoringModel!$B$19+Input!W2966*ScoringModel!$B$20)*0.01,"")</f>
        <v/>
      </c>
      <c r="P2966" s="66" t="str">
        <f>IF(A2966&lt;&gt;"",(Input!X2966*ScoringModel!$B$24+Input!Y2966*ScoringModel!$B$25+Input!Z2966*ScoringModel!$B$26+Input!AA2966*ScoringModel!$B$27+Input!AB2966*ScoringModel!$B$28+Input!AC2966*ScoringModel!$B$29+Input!AD2966*ScoringModel!$B$30)*0.01,"")</f>
        <v/>
      </c>
    </row>
    <row r="2967" spans="1:16" x14ac:dyDescent="0.25">
      <c r="A2967" s="154" t="str">
        <f>IF(Input!A2967&lt;&gt;"",Input!A2967,"")</f>
        <v/>
      </c>
      <c r="B2967" s="154" t="str">
        <f>IF(Input!D2967&lt;&gt;"",CONCATENATE(Input!D2967,", ",Input!C2967),"")</f>
        <v/>
      </c>
      <c r="C2967" s="154" t="str">
        <f>IF(Input!E2967&lt;&gt;"",Input!E2967,"")</f>
        <v/>
      </c>
      <c r="D2967" s="155" t="str">
        <f>IF(Input!F2967&lt;&gt;"",Input!F2967,"")</f>
        <v/>
      </c>
      <c r="E2967" s="154" t="str">
        <f>IF(Input!I2967&lt;&gt;"",CONCATENATE(Input!I2967,", ",LEFT(Input!H2967,1)),"")</f>
        <v/>
      </c>
      <c r="F2967" s="156"/>
      <c r="G2967" s="157" t="str">
        <f t="shared" si="46"/>
        <v/>
      </c>
      <c r="H2967" s="154" t="str">
        <f>IF(A2967&lt;&gt;"",VLOOKUP(G2967,ScoreRanges!$C$4:$E$8,3),"")</f>
        <v/>
      </c>
      <c r="I2967" s="156"/>
      <c r="J2967" s="129" t="str">
        <f>IF(AND(ConversionTable!$F$2&lt;&gt;"",A2967&lt;&gt;""),VLOOKUP(G2967,ConversionTable!B$2:D$402,3),"")</f>
        <v/>
      </c>
      <c r="K2967" s="66" t="str">
        <f>IF(AND(ConversionTable!$F$2&lt;&gt;"",A2967&lt;&gt;""),VLOOKUP(J2967,ConversionTable!I$4:K$7,3),"")</f>
        <v/>
      </c>
      <c r="M2967" s="66" t="str">
        <f>IF(A2967&lt;&gt;"",(Input!AE2967*ScoringModel!$B$11+Input!AF2967*ScoringModel!$B$21+Input!AG2967*ScoringModel!$B$31)*0.01,"")</f>
        <v/>
      </c>
      <c r="N2967" s="66" t="str">
        <f>IF(A2967&lt;&gt;"",(Input!J2967*ScoringModel!$B$4+Input!K2967*ScoringModel!$B$5+Input!L2967*ScoringModel!$B$6+Input!M2967*ScoringModel!$B$7+Input!N2967*ScoringModel!$B$8+Input!O2967*ScoringModel!$B$9+Input!P2967*ScoringModel!$B$10)*0.01,"")</f>
        <v/>
      </c>
      <c r="O2967" s="66" t="str">
        <f>IF(A2967&lt;&gt;"",(Input!Q2967*ScoringModel!$B$14+Input!R2967*ScoringModel!$B$15+Input!S2967*ScoringModel!$B$16+Input!T2967*ScoringModel!$B$17+Input!U2967*ScoringModel!$B$18+Input!V2967*ScoringModel!$B$19+Input!W2967*ScoringModel!$B$20)*0.01,"")</f>
        <v/>
      </c>
      <c r="P2967" s="66" t="str">
        <f>IF(A2967&lt;&gt;"",(Input!X2967*ScoringModel!$B$24+Input!Y2967*ScoringModel!$B$25+Input!Z2967*ScoringModel!$B$26+Input!AA2967*ScoringModel!$B$27+Input!AB2967*ScoringModel!$B$28+Input!AC2967*ScoringModel!$B$29+Input!AD2967*ScoringModel!$B$30)*0.01,"")</f>
        <v/>
      </c>
    </row>
    <row r="2968" spans="1:16" x14ac:dyDescent="0.25">
      <c r="A2968" s="154" t="str">
        <f>IF(Input!A2968&lt;&gt;"",Input!A2968,"")</f>
        <v/>
      </c>
      <c r="B2968" s="154" t="str">
        <f>IF(Input!D2968&lt;&gt;"",CONCATENATE(Input!D2968,", ",Input!C2968),"")</f>
        <v/>
      </c>
      <c r="C2968" s="154" t="str">
        <f>IF(Input!E2968&lt;&gt;"",Input!E2968,"")</f>
        <v/>
      </c>
      <c r="D2968" s="155" t="str">
        <f>IF(Input!F2968&lt;&gt;"",Input!F2968,"")</f>
        <v/>
      </c>
      <c r="E2968" s="154" t="str">
        <f>IF(Input!I2968&lt;&gt;"",CONCATENATE(Input!I2968,", ",LEFT(Input!H2968,1)),"")</f>
        <v/>
      </c>
      <c r="F2968" s="156"/>
      <c r="G2968" s="157" t="str">
        <f t="shared" si="46"/>
        <v/>
      </c>
      <c r="H2968" s="154" t="str">
        <f>IF(A2968&lt;&gt;"",VLOOKUP(G2968,ScoreRanges!$C$4:$E$8,3),"")</f>
        <v/>
      </c>
      <c r="I2968" s="156"/>
      <c r="J2968" s="129" t="str">
        <f>IF(AND(ConversionTable!$F$2&lt;&gt;"",A2968&lt;&gt;""),VLOOKUP(G2968,ConversionTable!B$2:D$402,3),"")</f>
        <v/>
      </c>
      <c r="K2968" s="66" t="str">
        <f>IF(AND(ConversionTable!$F$2&lt;&gt;"",A2968&lt;&gt;""),VLOOKUP(J2968,ConversionTable!I$4:K$7,3),"")</f>
        <v/>
      </c>
      <c r="M2968" s="66" t="str">
        <f>IF(A2968&lt;&gt;"",(Input!AE2968*ScoringModel!$B$11+Input!AF2968*ScoringModel!$B$21+Input!AG2968*ScoringModel!$B$31)*0.01,"")</f>
        <v/>
      </c>
      <c r="N2968" s="66" t="str">
        <f>IF(A2968&lt;&gt;"",(Input!J2968*ScoringModel!$B$4+Input!K2968*ScoringModel!$B$5+Input!L2968*ScoringModel!$B$6+Input!M2968*ScoringModel!$B$7+Input!N2968*ScoringModel!$B$8+Input!O2968*ScoringModel!$B$9+Input!P2968*ScoringModel!$B$10)*0.01,"")</f>
        <v/>
      </c>
      <c r="O2968" s="66" t="str">
        <f>IF(A2968&lt;&gt;"",(Input!Q2968*ScoringModel!$B$14+Input!R2968*ScoringModel!$B$15+Input!S2968*ScoringModel!$B$16+Input!T2968*ScoringModel!$B$17+Input!U2968*ScoringModel!$B$18+Input!V2968*ScoringModel!$B$19+Input!W2968*ScoringModel!$B$20)*0.01,"")</f>
        <v/>
      </c>
      <c r="P2968" s="66" t="str">
        <f>IF(A2968&lt;&gt;"",(Input!X2968*ScoringModel!$B$24+Input!Y2968*ScoringModel!$B$25+Input!Z2968*ScoringModel!$B$26+Input!AA2968*ScoringModel!$B$27+Input!AB2968*ScoringModel!$B$28+Input!AC2968*ScoringModel!$B$29+Input!AD2968*ScoringModel!$B$30)*0.01,"")</f>
        <v/>
      </c>
    </row>
    <row r="2969" spans="1:16" x14ac:dyDescent="0.25">
      <c r="A2969" s="154" t="str">
        <f>IF(Input!A2969&lt;&gt;"",Input!A2969,"")</f>
        <v/>
      </c>
      <c r="B2969" s="154" t="str">
        <f>IF(Input!D2969&lt;&gt;"",CONCATENATE(Input!D2969,", ",Input!C2969),"")</f>
        <v/>
      </c>
      <c r="C2969" s="154" t="str">
        <f>IF(Input!E2969&lt;&gt;"",Input!E2969,"")</f>
        <v/>
      </c>
      <c r="D2969" s="155" t="str">
        <f>IF(Input!F2969&lt;&gt;"",Input!F2969,"")</f>
        <v/>
      </c>
      <c r="E2969" s="154" t="str">
        <f>IF(Input!I2969&lt;&gt;"",CONCATENATE(Input!I2969,", ",LEFT(Input!H2969,1)),"")</f>
        <v/>
      </c>
      <c r="F2969" s="156"/>
      <c r="G2969" s="157" t="str">
        <f t="shared" si="46"/>
        <v/>
      </c>
      <c r="H2969" s="154" t="str">
        <f>IF(A2969&lt;&gt;"",VLOOKUP(G2969,ScoreRanges!$C$4:$E$8,3),"")</f>
        <v/>
      </c>
      <c r="I2969" s="156"/>
      <c r="J2969" s="129" t="str">
        <f>IF(AND(ConversionTable!$F$2&lt;&gt;"",A2969&lt;&gt;""),VLOOKUP(G2969,ConversionTable!B$2:D$402,3),"")</f>
        <v/>
      </c>
      <c r="K2969" s="66" t="str">
        <f>IF(AND(ConversionTable!$F$2&lt;&gt;"",A2969&lt;&gt;""),VLOOKUP(J2969,ConversionTable!I$4:K$7,3),"")</f>
        <v/>
      </c>
      <c r="M2969" s="66" t="str">
        <f>IF(A2969&lt;&gt;"",(Input!AE2969*ScoringModel!$B$11+Input!AF2969*ScoringModel!$B$21+Input!AG2969*ScoringModel!$B$31)*0.01,"")</f>
        <v/>
      </c>
      <c r="N2969" s="66" t="str">
        <f>IF(A2969&lt;&gt;"",(Input!J2969*ScoringModel!$B$4+Input!K2969*ScoringModel!$B$5+Input!L2969*ScoringModel!$B$6+Input!M2969*ScoringModel!$B$7+Input!N2969*ScoringModel!$B$8+Input!O2969*ScoringModel!$B$9+Input!P2969*ScoringModel!$B$10)*0.01,"")</f>
        <v/>
      </c>
      <c r="O2969" s="66" t="str">
        <f>IF(A2969&lt;&gt;"",(Input!Q2969*ScoringModel!$B$14+Input!R2969*ScoringModel!$B$15+Input!S2969*ScoringModel!$B$16+Input!T2969*ScoringModel!$B$17+Input!U2969*ScoringModel!$B$18+Input!V2969*ScoringModel!$B$19+Input!W2969*ScoringModel!$B$20)*0.01,"")</f>
        <v/>
      </c>
      <c r="P2969" s="66" t="str">
        <f>IF(A2969&lt;&gt;"",(Input!X2969*ScoringModel!$B$24+Input!Y2969*ScoringModel!$B$25+Input!Z2969*ScoringModel!$B$26+Input!AA2969*ScoringModel!$B$27+Input!AB2969*ScoringModel!$B$28+Input!AC2969*ScoringModel!$B$29+Input!AD2969*ScoringModel!$B$30)*0.01,"")</f>
        <v/>
      </c>
    </row>
    <row r="2970" spans="1:16" x14ac:dyDescent="0.25">
      <c r="A2970" s="154" t="str">
        <f>IF(Input!A2970&lt;&gt;"",Input!A2970,"")</f>
        <v/>
      </c>
      <c r="B2970" s="154" t="str">
        <f>IF(Input!D2970&lt;&gt;"",CONCATENATE(Input!D2970,", ",Input!C2970),"")</f>
        <v/>
      </c>
      <c r="C2970" s="154" t="str">
        <f>IF(Input!E2970&lt;&gt;"",Input!E2970,"")</f>
        <v/>
      </c>
      <c r="D2970" s="155" t="str">
        <f>IF(Input!F2970&lt;&gt;"",Input!F2970,"")</f>
        <v/>
      </c>
      <c r="E2970" s="154" t="str">
        <f>IF(Input!I2970&lt;&gt;"",CONCATENATE(Input!I2970,", ",LEFT(Input!H2970,1)),"")</f>
        <v/>
      </c>
      <c r="F2970" s="156"/>
      <c r="G2970" s="157" t="str">
        <f t="shared" si="46"/>
        <v/>
      </c>
      <c r="H2970" s="154" t="str">
        <f>IF(A2970&lt;&gt;"",VLOOKUP(G2970,ScoreRanges!$C$4:$E$8,3),"")</f>
        <v/>
      </c>
      <c r="I2970" s="156"/>
      <c r="J2970" s="129" t="str">
        <f>IF(AND(ConversionTable!$F$2&lt;&gt;"",A2970&lt;&gt;""),VLOOKUP(G2970,ConversionTable!B$2:D$402,3),"")</f>
        <v/>
      </c>
      <c r="K2970" s="66" t="str">
        <f>IF(AND(ConversionTable!$F$2&lt;&gt;"",A2970&lt;&gt;""),VLOOKUP(J2970,ConversionTable!I$4:K$7,3),"")</f>
        <v/>
      </c>
      <c r="M2970" s="66" t="str">
        <f>IF(A2970&lt;&gt;"",(Input!AE2970*ScoringModel!$B$11+Input!AF2970*ScoringModel!$B$21+Input!AG2970*ScoringModel!$B$31)*0.01,"")</f>
        <v/>
      </c>
      <c r="N2970" s="66" t="str">
        <f>IF(A2970&lt;&gt;"",(Input!J2970*ScoringModel!$B$4+Input!K2970*ScoringModel!$B$5+Input!L2970*ScoringModel!$B$6+Input!M2970*ScoringModel!$B$7+Input!N2970*ScoringModel!$B$8+Input!O2970*ScoringModel!$B$9+Input!P2970*ScoringModel!$B$10)*0.01,"")</f>
        <v/>
      </c>
      <c r="O2970" s="66" t="str">
        <f>IF(A2970&lt;&gt;"",(Input!Q2970*ScoringModel!$B$14+Input!R2970*ScoringModel!$B$15+Input!S2970*ScoringModel!$B$16+Input!T2970*ScoringModel!$B$17+Input!U2970*ScoringModel!$B$18+Input!V2970*ScoringModel!$B$19+Input!W2970*ScoringModel!$B$20)*0.01,"")</f>
        <v/>
      </c>
      <c r="P2970" s="66" t="str">
        <f>IF(A2970&lt;&gt;"",(Input!X2970*ScoringModel!$B$24+Input!Y2970*ScoringModel!$B$25+Input!Z2970*ScoringModel!$B$26+Input!AA2970*ScoringModel!$B$27+Input!AB2970*ScoringModel!$B$28+Input!AC2970*ScoringModel!$B$29+Input!AD2970*ScoringModel!$B$30)*0.01,"")</f>
        <v/>
      </c>
    </row>
    <row r="2971" spans="1:16" x14ac:dyDescent="0.25">
      <c r="A2971" s="154" t="str">
        <f>IF(Input!A2971&lt;&gt;"",Input!A2971,"")</f>
        <v/>
      </c>
      <c r="B2971" s="154" t="str">
        <f>IF(Input!D2971&lt;&gt;"",CONCATENATE(Input!D2971,", ",Input!C2971),"")</f>
        <v/>
      </c>
      <c r="C2971" s="154" t="str">
        <f>IF(Input!E2971&lt;&gt;"",Input!E2971,"")</f>
        <v/>
      </c>
      <c r="D2971" s="155" t="str">
        <f>IF(Input!F2971&lt;&gt;"",Input!F2971,"")</f>
        <v/>
      </c>
      <c r="E2971" s="154" t="str">
        <f>IF(Input!I2971&lt;&gt;"",CONCATENATE(Input!I2971,", ",LEFT(Input!H2971,1)),"")</f>
        <v/>
      </c>
      <c r="F2971" s="156"/>
      <c r="G2971" s="157" t="str">
        <f t="shared" si="46"/>
        <v/>
      </c>
      <c r="H2971" s="154" t="str">
        <f>IF(A2971&lt;&gt;"",VLOOKUP(G2971,ScoreRanges!$C$4:$E$8,3),"")</f>
        <v/>
      </c>
      <c r="I2971" s="156"/>
      <c r="J2971" s="129" t="str">
        <f>IF(AND(ConversionTable!$F$2&lt;&gt;"",A2971&lt;&gt;""),VLOOKUP(G2971,ConversionTable!B$2:D$402,3),"")</f>
        <v/>
      </c>
      <c r="K2971" s="66" t="str">
        <f>IF(AND(ConversionTable!$F$2&lt;&gt;"",A2971&lt;&gt;""),VLOOKUP(J2971,ConversionTable!I$4:K$7,3),"")</f>
        <v/>
      </c>
      <c r="M2971" s="66" t="str">
        <f>IF(A2971&lt;&gt;"",(Input!AE2971*ScoringModel!$B$11+Input!AF2971*ScoringModel!$B$21+Input!AG2971*ScoringModel!$B$31)*0.01,"")</f>
        <v/>
      </c>
      <c r="N2971" s="66" t="str">
        <f>IF(A2971&lt;&gt;"",(Input!J2971*ScoringModel!$B$4+Input!K2971*ScoringModel!$B$5+Input!L2971*ScoringModel!$B$6+Input!M2971*ScoringModel!$B$7+Input!N2971*ScoringModel!$B$8+Input!O2971*ScoringModel!$B$9+Input!P2971*ScoringModel!$B$10)*0.01,"")</f>
        <v/>
      </c>
      <c r="O2971" s="66" t="str">
        <f>IF(A2971&lt;&gt;"",(Input!Q2971*ScoringModel!$B$14+Input!R2971*ScoringModel!$B$15+Input!S2971*ScoringModel!$B$16+Input!T2971*ScoringModel!$B$17+Input!U2971*ScoringModel!$B$18+Input!V2971*ScoringModel!$B$19+Input!W2971*ScoringModel!$B$20)*0.01,"")</f>
        <v/>
      </c>
      <c r="P2971" s="66" t="str">
        <f>IF(A2971&lt;&gt;"",(Input!X2971*ScoringModel!$B$24+Input!Y2971*ScoringModel!$B$25+Input!Z2971*ScoringModel!$B$26+Input!AA2971*ScoringModel!$B$27+Input!AB2971*ScoringModel!$B$28+Input!AC2971*ScoringModel!$B$29+Input!AD2971*ScoringModel!$B$30)*0.01,"")</f>
        <v/>
      </c>
    </row>
    <row r="2972" spans="1:16" x14ac:dyDescent="0.25">
      <c r="A2972" s="154" t="str">
        <f>IF(Input!A2972&lt;&gt;"",Input!A2972,"")</f>
        <v/>
      </c>
      <c r="B2972" s="154" t="str">
        <f>IF(Input!D2972&lt;&gt;"",CONCATENATE(Input!D2972,", ",Input!C2972),"")</f>
        <v/>
      </c>
      <c r="C2972" s="154" t="str">
        <f>IF(Input!E2972&lt;&gt;"",Input!E2972,"")</f>
        <v/>
      </c>
      <c r="D2972" s="155" t="str">
        <f>IF(Input!F2972&lt;&gt;"",Input!F2972,"")</f>
        <v/>
      </c>
      <c r="E2972" s="154" t="str">
        <f>IF(Input!I2972&lt;&gt;"",CONCATENATE(Input!I2972,", ",LEFT(Input!H2972,1)),"")</f>
        <v/>
      </c>
      <c r="F2972" s="156"/>
      <c r="G2972" s="157" t="str">
        <f t="shared" si="46"/>
        <v/>
      </c>
      <c r="H2972" s="154" t="str">
        <f>IF(A2972&lt;&gt;"",VLOOKUP(G2972,ScoreRanges!$C$4:$E$8,3),"")</f>
        <v/>
      </c>
      <c r="I2972" s="156"/>
      <c r="J2972" s="129" t="str">
        <f>IF(AND(ConversionTable!$F$2&lt;&gt;"",A2972&lt;&gt;""),VLOOKUP(G2972,ConversionTable!B$2:D$402,3),"")</f>
        <v/>
      </c>
      <c r="K2972" s="66" t="str">
        <f>IF(AND(ConversionTable!$F$2&lt;&gt;"",A2972&lt;&gt;""),VLOOKUP(J2972,ConversionTable!I$4:K$7,3),"")</f>
        <v/>
      </c>
      <c r="M2972" s="66" t="str">
        <f>IF(A2972&lt;&gt;"",(Input!AE2972*ScoringModel!$B$11+Input!AF2972*ScoringModel!$B$21+Input!AG2972*ScoringModel!$B$31)*0.01,"")</f>
        <v/>
      </c>
      <c r="N2972" s="66" t="str">
        <f>IF(A2972&lt;&gt;"",(Input!J2972*ScoringModel!$B$4+Input!K2972*ScoringModel!$B$5+Input!L2972*ScoringModel!$B$6+Input!M2972*ScoringModel!$B$7+Input!N2972*ScoringModel!$B$8+Input!O2972*ScoringModel!$B$9+Input!P2972*ScoringModel!$B$10)*0.01,"")</f>
        <v/>
      </c>
      <c r="O2972" s="66" t="str">
        <f>IF(A2972&lt;&gt;"",(Input!Q2972*ScoringModel!$B$14+Input!R2972*ScoringModel!$B$15+Input!S2972*ScoringModel!$B$16+Input!T2972*ScoringModel!$B$17+Input!U2972*ScoringModel!$B$18+Input!V2972*ScoringModel!$B$19+Input!W2972*ScoringModel!$B$20)*0.01,"")</f>
        <v/>
      </c>
      <c r="P2972" s="66" t="str">
        <f>IF(A2972&lt;&gt;"",(Input!X2972*ScoringModel!$B$24+Input!Y2972*ScoringModel!$B$25+Input!Z2972*ScoringModel!$B$26+Input!AA2972*ScoringModel!$B$27+Input!AB2972*ScoringModel!$B$28+Input!AC2972*ScoringModel!$B$29+Input!AD2972*ScoringModel!$B$30)*0.01,"")</f>
        <v/>
      </c>
    </row>
    <row r="2973" spans="1:16" x14ac:dyDescent="0.25">
      <c r="A2973" s="154" t="str">
        <f>IF(Input!A2973&lt;&gt;"",Input!A2973,"")</f>
        <v/>
      </c>
      <c r="B2973" s="154" t="str">
        <f>IF(Input!D2973&lt;&gt;"",CONCATENATE(Input!D2973,", ",Input!C2973),"")</f>
        <v/>
      </c>
      <c r="C2973" s="154" t="str">
        <f>IF(Input!E2973&lt;&gt;"",Input!E2973,"")</f>
        <v/>
      </c>
      <c r="D2973" s="155" t="str">
        <f>IF(Input!F2973&lt;&gt;"",Input!F2973,"")</f>
        <v/>
      </c>
      <c r="E2973" s="154" t="str">
        <f>IF(Input!I2973&lt;&gt;"",CONCATENATE(Input!I2973,", ",LEFT(Input!H2973,1)),"")</f>
        <v/>
      </c>
      <c r="F2973" s="156"/>
      <c r="G2973" s="157" t="str">
        <f t="shared" si="46"/>
        <v/>
      </c>
      <c r="H2973" s="154" t="str">
        <f>IF(A2973&lt;&gt;"",VLOOKUP(G2973,ScoreRanges!$C$4:$E$8,3),"")</f>
        <v/>
      </c>
      <c r="I2973" s="156"/>
      <c r="J2973" s="129" t="str">
        <f>IF(AND(ConversionTable!$F$2&lt;&gt;"",A2973&lt;&gt;""),VLOOKUP(G2973,ConversionTable!B$2:D$402,3),"")</f>
        <v/>
      </c>
      <c r="K2973" s="66" t="str">
        <f>IF(AND(ConversionTable!$F$2&lt;&gt;"",A2973&lt;&gt;""),VLOOKUP(J2973,ConversionTable!I$4:K$7,3),"")</f>
        <v/>
      </c>
      <c r="M2973" s="66" t="str">
        <f>IF(A2973&lt;&gt;"",(Input!AE2973*ScoringModel!$B$11+Input!AF2973*ScoringModel!$B$21+Input!AG2973*ScoringModel!$B$31)*0.01,"")</f>
        <v/>
      </c>
      <c r="N2973" s="66" t="str">
        <f>IF(A2973&lt;&gt;"",(Input!J2973*ScoringModel!$B$4+Input!K2973*ScoringModel!$B$5+Input!L2973*ScoringModel!$B$6+Input!M2973*ScoringModel!$B$7+Input!N2973*ScoringModel!$B$8+Input!O2973*ScoringModel!$B$9+Input!P2973*ScoringModel!$B$10)*0.01,"")</f>
        <v/>
      </c>
      <c r="O2973" s="66" t="str">
        <f>IF(A2973&lt;&gt;"",(Input!Q2973*ScoringModel!$B$14+Input!R2973*ScoringModel!$B$15+Input!S2973*ScoringModel!$B$16+Input!T2973*ScoringModel!$B$17+Input!U2973*ScoringModel!$B$18+Input!V2973*ScoringModel!$B$19+Input!W2973*ScoringModel!$B$20)*0.01,"")</f>
        <v/>
      </c>
      <c r="P2973" s="66" t="str">
        <f>IF(A2973&lt;&gt;"",(Input!X2973*ScoringModel!$B$24+Input!Y2973*ScoringModel!$B$25+Input!Z2973*ScoringModel!$B$26+Input!AA2973*ScoringModel!$B$27+Input!AB2973*ScoringModel!$B$28+Input!AC2973*ScoringModel!$B$29+Input!AD2973*ScoringModel!$B$30)*0.01,"")</f>
        <v/>
      </c>
    </row>
    <row r="2974" spans="1:16" x14ac:dyDescent="0.25">
      <c r="A2974" s="154" t="str">
        <f>IF(Input!A2974&lt;&gt;"",Input!A2974,"")</f>
        <v/>
      </c>
      <c r="B2974" s="154" t="str">
        <f>IF(Input!D2974&lt;&gt;"",CONCATENATE(Input!D2974,", ",Input!C2974),"")</f>
        <v/>
      </c>
      <c r="C2974" s="154" t="str">
        <f>IF(Input!E2974&lt;&gt;"",Input!E2974,"")</f>
        <v/>
      </c>
      <c r="D2974" s="155" t="str">
        <f>IF(Input!F2974&lt;&gt;"",Input!F2974,"")</f>
        <v/>
      </c>
      <c r="E2974" s="154" t="str">
        <f>IF(Input!I2974&lt;&gt;"",CONCATENATE(Input!I2974,", ",LEFT(Input!H2974,1)),"")</f>
        <v/>
      </c>
      <c r="F2974" s="156"/>
      <c r="G2974" s="157" t="str">
        <f t="shared" si="46"/>
        <v/>
      </c>
      <c r="H2974" s="154" t="str">
        <f>IF(A2974&lt;&gt;"",VLOOKUP(G2974,ScoreRanges!$C$4:$E$8,3),"")</f>
        <v/>
      </c>
      <c r="I2974" s="156"/>
      <c r="J2974" s="129" t="str">
        <f>IF(AND(ConversionTable!$F$2&lt;&gt;"",A2974&lt;&gt;""),VLOOKUP(G2974,ConversionTable!B$2:D$402,3),"")</f>
        <v/>
      </c>
      <c r="K2974" s="66" t="str">
        <f>IF(AND(ConversionTable!$F$2&lt;&gt;"",A2974&lt;&gt;""),VLOOKUP(J2974,ConversionTable!I$4:K$7,3),"")</f>
        <v/>
      </c>
      <c r="M2974" s="66" t="str">
        <f>IF(A2974&lt;&gt;"",(Input!AE2974*ScoringModel!$B$11+Input!AF2974*ScoringModel!$B$21+Input!AG2974*ScoringModel!$B$31)*0.01,"")</f>
        <v/>
      </c>
      <c r="N2974" s="66" t="str">
        <f>IF(A2974&lt;&gt;"",(Input!J2974*ScoringModel!$B$4+Input!K2974*ScoringModel!$B$5+Input!L2974*ScoringModel!$B$6+Input!M2974*ScoringModel!$B$7+Input!N2974*ScoringModel!$B$8+Input!O2974*ScoringModel!$B$9+Input!P2974*ScoringModel!$B$10)*0.01,"")</f>
        <v/>
      </c>
      <c r="O2974" s="66" t="str">
        <f>IF(A2974&lt;&gt;"",(Input!Q2974*ScoringModel!$B$14+Input!R2974*ScoringModel!$B$15+Input!S2974*ScoringModel!$B$16+Input!T2974*ScoringModel!$B$17+Input!U2974*ScoringModel!$B$18+Input!V2974*ScoringModel!$B$19+Input!W2974*ScoringModel!$B$20)*0.01,"")</f>
        <v/>
      </c>
      <c r="P2974" s="66" t="str">
        <f>IF(A2974&lt;&gt;"",(Input!X2974*ScoringModel!$B$24+Input!Y2974*ScoringModel!$B$25+Input!Z2974*ScoringModel!$B$26+Input!AA2974*ScoringModel!$B$27+Input!AB2974*ScoringModel!$B$28+Input!AC2974*ScoringModel!$B$29+Input!AD2974*ScoringModel!$B$30)*0.01,"")</f>
        <v/>
      </c>
    </row>
    <row r="2975" spans="1:16" x14ac:dyDescent="0.25">
      <c r="A2975" s="154" t="str">
        <f>IF(Input!A2975&lt;&gt;"",Input!A2975,"")</f>
        <v/>
      </c>
      <c r="B2975" s="154" t="str">
        <f>IF(Input!D2975&lt;&gt;"",CONCATENATE(Input!D2975,", ",Input!C2975),"")</f>
        <v/>
      </c>
      <c r="C2975" s="154" t="str">
        <f>IF(Input!E2975&lt;&gt;"",Input!E2975,"")</f>
        <v/>
      </c>
      <c r="D2975" s="155" t="str">
        <f>IF(Input!F2975&lt;&gt;"",Input!F2975,"")</f>
        <v/>
      </c>
      <c r="E2975" s="154" t="str">
        <f>IF(Input!I2975&lt;&gt;"",CONCATENATE(Input!I2975,", ",LEFT(Input!H2975,1)),"")</f>
        <v/>
      </c>
      <c r="F2975" s="156"/>
      <c r="G2975" s="157" t="str">
        <f t="shared" si="46"/>
        <v/>
      </c>
      <c r="H2975" s="154" t="str">
        <f>IF(A2975&lt;&gt;"",VLOOKUP(G2975,ScoreRanges!$C$4:$E$8,3),"")</f>
        <v/>
      </c>
      <c r="I2975" s="156"/>
      <c r="J2975" s="129" t="str">
        <f>IF(AND(ConversionTable!$F$2&lt;&gt;"",A2975&lt;&gt;""),VLOOKUP(G2975,ConversionTable!B$2:D$402,3),"")</f>
        <v/>
      </c>
      <c r="K2975" s="66" t="str">
        <f>IF(AND(ConversionTable!$F$2&lt;&gt;"",A2975&lt;&gt;""),VLOOKUP(J2975,ConversionTable!I$4:K$7,3),"")</f>
        <v/>
      </c>
      <c r="M2975" s="66" t="str">
        <f>IF(A2975&lt;&gt;"",(Input!AE2975*ScoringModel!$B$11+Input!AF2975*ScoringModel!$B$21+Input!AG2975*ScoringModel!$B$31)*0.01,"")</f>
        <v/>
      </c>
      <c r="N2975" s="66" t="str">
        <f>IF(A2975&lt;&gt;"",(Input!J2975*ScoringModel!$B$4+Input!K2975*ScoringModel!$B$5+Input!L2975*ScoringModel!$B$6+Input!M2975*ScoringModel!$B$7+Input!N2975*ScoringModel!$B$8+Input!O2975*ScoringModel!$B$9+Input!P2975*ScoringModel!$B$10)*0.01,"")</f>
        <v/>
      </c>
      <c r="O2975" s="66" t="str">
        <f>IF(A2975&lt;&gt;"",(Input!Q2975*ScoringModel!$B$14+Input!R2975*ScoringModel!$B$15+Input!S2975*ScoringModel!$B$16+Input!T2975*ScoringModel!$B$17+Input!U2975*ScoringModel!$B$18+Input!V2975*ScoringModel!$B$19+Input!W2975*ScoringModel!$B$20)*0.01,"")</f>
        <v/>
      </c>
      <c r="P2975" s="66" t="str">
        <f>IF(A2975&lt;&gt;"",(Input!X2975*ScoringModel!$B$24+Input!Y2975*ScoringModel!$B$25+Input!Z2975*ScoringModel!$B$26+Input!AA2975*ScoringModel!$B$27+Input!AB2975*ScoringModel!$B$28+Input!AC2975*ScoringModel!$B$29+Input!AD2975*ScoringModel!$B$30)*0.01,"")</f>
        <v/>
      </c>
    </row>
    <row r="2976" spans="1:16" x14ac:dyDescent="0.25">
      <c r="A2976" s="154" t="str">
        <f>IF(Input!A2976&lt;&gt;"",Input!A2976,"")</f>
        <v/>
      </c>
      <c r="B2976" s="154" t="str">
        <f>IF(Input!D2976&lt;&gt;"",CONCATENATE(Input!D2976,", ",Input!C2976),"")</f>
        <v/>
      </c>
      <c r="C2976" s="154" t="str">
        <f>IF(Input!E2976&lt;&gt;"",Input!E2976,"")</f>
        <v/>
      </c>
      <c r="D2976" s="155" t="str">
        <f>IF(Input!F2976&lt;&gt;"",Input!F2976,"")</f>
        <v/>
      </c>
      <c r="E2976" s="154" t="str">
        <f>IF(Input!I2976&lt;&gt;"",CONCATENATE(Input!I2976,", ",LEFT(Input!H2976,1)),"")</f>
        <v/>
      </c>
      <c r="F2976" s="156"/>
      <c r="G2976" s="157" t="str">
        <f t="shared" si="46"/>
        <v/>
      </c>
      <c r="H2976" s="154" t="str">
        <f>IF(A2976&lt;&gt;"",VLOOKUP(G2976,ScoreRanges!$C$4:$E$8,3),"")</f>
        <v/>
      </c>
      <c r="I2976" s="156"/>
      <c r="J2976" s="129" t="str">
        <f>IF(AND(ConversionTable!$F$2&lt;&gt;"",A2976&lt;&gt;""),VLOOKUP(G2976,ConversionTable!B$2:D$402,3),"")</f>
        <v/>
      </c>
      <c r="K2976" s="66" t="str">
        <f>IF(AND(ConversionTable!$F$2&lt;&gt;"",A2976&lt;&gt;""),VLOOKUP(J2976,ConversionTable!I$4:K$7,3),"")</f>
        <v/>
      </c>
      <c r="M2976" s="66" t="str">
        <f>IF(A2976&lt;&gt;"",(Input!AE2976*ScoringModel!$B$11+Input!AF2976*ScoringModel!$B$21+Input!AG2976*ScoringModel!$B$31)*0.01,"")</f>
        <v/>
      </c>
      <c r="N2976" s="66" t="str">
        <f>IF(A2976&lt;&gt;"",(Input!J2976*ScoringModel!$B$4+Input!K2976*ScoringModel!$B$5+Input!L2976*ScoringModel!$B$6+Input!M2976*ScoringModel!$B$7+Input!N2976*ScoringModel!$B$8+Input!O2976*ScoringModel!$B$9+Input!P2976*ScoringModel!$B$10)*0.01,"")</f>
        <v/>
      </c>
      <c r="O2976" s="66" t="str">
        <f>IF(A2976&lt;&gt;"",(Input!Q2976*ScoringModel!$B$14+Input!R2976*ScoringModel!$B$15+Input!S2976*ScoringModel!$B$16+Input!T2976*ScoringModel!$B$17+Input!U2976*ScoringModel!$B$18+Input!V2976*ScoringModel!$B$19+Input!W2976*ScoringModel!$B$20)*0.01,"")</f>
        <v/>
      </c>
      <c r="P2976" s="66" t="str">
        <f>IF(A2976&lt;&gt;"",(Input!X2976*ScoringModel!$B$24+Input!Y2976*ScoringModel!$B$25+Input!Z2976*ScoringModel!$B$26+Input!AA2976*ScoringModel!$B$27+Input!AB2976*ScoringModel!$B$28+Input!AC2976*ScoringModel!$B$29+Input!AD2976*ScoringModel!$B$30)*0.01,"")</f>
        <v/>
      </c>
    </row>
    <row r="2977" spans="1:16" x14ac:dyDescent="0.25">
      <c r="A2977" s="154" t="str">
        <f>IF(Input!A2977&lt;&gt;"",Input!A2977,"")</f>
        <v/>
      </c>
      <c r="B2977" s="154" t="str">
        <f>IF(Input!D2977&lt;&gt;"",CONCATENATE(Input!D2977,", ",Input!C2977),"")</f>
        <v/>
      </c>
      <c r="C2977" s="154" t="str">
        <f>IF(Input!E2977&lt;&gt;"",Input!E2977,"")</f>
        <v/>
      </c>
      <c r="D2977" s="155" t="str">
        <f>IF(Input!F2977&lt;&gt;"",Input!F2977,"")</f>
        <v/>
      </c>
      <c r="E2977" s="154" t="str">
        <f>IF(Input!I2977&lt;&gt;"",CONCATENATE(Input!I2977,", ",LEFT(Input!H2977,1)),"")</f>
        <v/>
      </c>
      <c r="F2977" s="156"/>
      <c r="G2977" s="157" t="str">
        <f t="shared" si="46"/>
        <v/>
      </c>
      <c r="H2977" s="154" t="str">
        <f>IF(A2977&lt;&gt;"",VLOOKUP(G2977,ScoreRanges!$C$4:$E$8,3),"")</f>
        <v/>
      </c>
      <c r="I2977" s="156"/>
      <c r="J2977" s="129" t="str">
        <f>IF(AND(ConversionTable!$F$2&lt;&gt;"",A2977&lt;&gt;""),VLOOKUP(G2977,ConversionTable!B$2:D$402,3),"")</f>
        <v/>
      </c>
      <c r="K2977" s="66" t="str">
        <f>IF(AND(ConversionTable!$F$2&lt;&gt;"",A2977&lt;&gt;""),VLOOKUP(J2977,ConversionTable!I$4:K$7,3),"")</f>
        <v/>
      </c>
      <c r="M2977" s="66" t="str">
        <f>IF(A2977&lt;&gt;"",(Input!AE2977*ScoringModel!$B$11+Input!AF2977*ScoringModel!$B$21+Input!AG2977*ScoringModel!$B$31)*0.01,"")</f>
        <v/>
      </c>
      <c r="N2977" s="66" t="str">
        <f>IF(A2977&lt;&gt;"",(Input!J2977*ScoringModel!$B$4+Input!K2977*ScoringModel!$B$5+Input!L2977*ScoringModel!$B$6+Input!M2977*ScoringModel!$B$7+Input!N2977*ScoringModel!$B$8+Input!O2977*ScoringModel!$B$9+Input!P2977*ScoringModel!$B$10)*0.01,"")</f>
        <v/>
      </c>
      <c r="O2977" s="66" t="str">
        <f>IF(A2977&lt;&gt;"",(Input!Q2977*ScoringModel!$B$14+Input!R2977*ScoringModel!$B$15+Input!S2977*ScoringModel!$B$16+Input!T2977*ScoringModel!$B$17+Input!U2977*ScoringModel!$B$18+Input!V2977*ScoringModel!$B$19+Input!W2977*ScoringModel!$B$20)*0.01,"")</f>
        <v/>
      </c>
      <c r="P2977" s="66" t="str">
        <f>IF(A2977&lt;&gt;"",(Input!X2977*ScoringModel!$B$24+Input!Y2977*ScoringModel!$B$25+Input!Z2977*ScoringModel!$B$26+Input!AA2977*ScoringModel!$B$27+Input!AB2977*ScoringModel!$B$28+Input!AC2977*ScoringModel!$B$29+Input!AD2977*ScoringModel!$B$30)*0.01,"")</f>
        <v/>
      </c>
    </row>
    <row r="2978" spans="1:16" x14ac:dyDescent="0.25">
      <c r="A2978" s="154" t="str">
        <f>IF(Input!A2978&lt;&gt;"",Input!A2978,"")</f>
        <v/>
      </c>
      <c r="B2978" s="154" t="str">
        <f>IF(Input!D2978&lt;&gt;"",CONCATENATE(Input!D2978,", ",Input!C2978),"")</f>
        <v/>
      </c>
      <c r="C2978" s="154" t="str">
        <f>IF(Input!E2978&lt;&gt;"",Input!E2978,"")</f>
        <v/>
      </c>
      <c r="D2978" s="155" t="str">
        <f>IF(Input!F2978&lt;&gt;"",Input!F2978,"")</f>
        <v/>
      </c>
      <c r="E2978" s="154" t="str">
        <f>IF(Input!I2978&lt;&gt;"",CONCATENATE(Input!I2978,", ",LEFT(Input!H2978,1)),"")</f>
        <v/>
      </c>
      <c r="F2978" s="156"/>
      <c r="G2978" s="157" t="str">
        <f t="shared" si="46"/>
        <v/>
      </c>
      <c r="H2978" s="154" t="str">
        <f>IF(A2978&lt;&gt;"",VLOOKUP(G2978,ScoreRanges!$C$4:$E$8,3),"")</f>
        <v/>
      </c>
      <c r="I2978" s="156"/>
      <c r="J2978" s="129" t="str">
        <f>IF(AND(ConversionTable!$F$2&lt;&gt;"",A2978&lt;&gt;""),VLOOKUP(G2978,ConversionTable!B$2:D$402,3),"")</f>
        <v/>
      </c>
      <c r="K2978" s="66" t="str">
        <f>IF(AND(ConversionTable!$F$2&lt;&gt;"",A2978&lt;&gt;""),VLOOKUP(J2978,ConversionTable!I$4:K$7,3),"")</f>
        <v/>
      </c>
      <c r="M2978" s="66" t="str">
        <f>IF(A2978&lt;&gt;"",(Input!AE2978*ScoringModel!$B$11+Input!AF2978*ScoringModel!$B$21+Input!AG2978*ScoringModel!$B$31)*0.01,"")</f>
        <v/>
      </c>
      <c r="N2978" s="66" t="str">
        <f>IF(A2978&lt;&gt;"",(Input!J2978*ScoringModel!$B$4+Input!K2978*ScoringModel!$B$5+Input!L2978*ScoringModel!$B$6+Input!M2978*ScoringModel!$B$7+Input!N2978*ScoringModel!$B$8+Input!O2978*ScoringModel!$B$9+Input!P2978*ScoringModel!$B$10)*0.01,"")</f>
        <v/>
      </c>
      <c r="O2978" s="66" t="str">
        <f>IF(A2978&lt;&gt;"",(Input!Q2978*ScoringModel!$B$14+Input!R2978*ScoringModel!$B$15+Input!S2978*ScoringModel!$B$16+Input!T2978*ScoringModel!$B$17+Input!U2978*ScoringModel!$B$18+Input!V2978*ScoringModel!$B$19+Input!W2978*ScoringModel!$B$20)*0.01,"")</f>
        <v/>
      </c>
      <c r="P2978" s="66" t="str">
        <f>IF(A2978&lt;&gt;"",(Input!X2978*ScoringModel!$B$24+Input!Y2978*ScoringModel!$B$25+Input!Z2978*ScoringModel!$B$26+Input!AA2978*ScoringModel!$B$27+Input!AB2978*ScoringModel!$B$28+Input!AC2978*ScoringModel!$B$29+Input!AD2978*ScoringModel!$B$30)*0.01,"")</f>
        <v/>
      </c>
    </row>
    <row r="2979" spans="1:16" x14ac:dyDescent="0.25">
      <c r="A2979" s="154" t="str">
        <f>IF(Input!A2979&lt;&gt;"",Input!A2979,"")</f>
        <v/>
      </c>
      <c r="B2979" s="154" t="str">
        <f>IF(Input!D2979&lt;&gt;"",CONCATENATE(Input!D2979,", ",Input!C2979),"")</f>
        <v/>
      </c>
      <c r="C2979" s="154" t="str">
        <f>IF(Input!E2979&lt;&gt;"",Input!E2979,"")</f>
        <v/>
      </c>
      <c r="D2979" s="155" t="str">
        <f>IF(Input!F2979&lt;&gt;"",Input!F2979,"")</f>
        <v/>
      </c>
      <c r="E2979" s="154" t="str">
        <f>IF(Input!I2979&lt;&gt;"",CONCATENATE(Input!I2979,", ",LEFT(Input!H2979,1)),"")</f>
        <v/>
      </c>
      <c r="F2979" s="156"/>
      <c r="G2979" s="157" t="str">
        <f t="shared" si="46"/>
        <v/>
      </c>
      <c r="H2979" s="154" t="str">
        <f>IF(A2979&lt;&gt;"",VLOOKUP(G2979,ScoreRanges!$C$4:$E$8,3),"")</f>
        <v/>
      </c>
      <c r="I2979" s="156"/>
      <c r="J2979" s="129" t="str">
        <f>IF(AND(ConversionTable!$F$2&lt;&gt;"",A2979&lt;&gt;""),VLOOKUP(G2979,ConversionTable!B$2:D$402,3),"")</f>
        <v/>
      </c>
      <c r="K2979" s="66" t="str">
        <f>IF(AND(ConversionTable!$F$2&lt;&gt;"",A2979&lt;&gt;""),VLOOKUP(J2979,ConversionTable!I$4:K$7,3),"")</f>
        <v/>
      </c>
      <c r="M2979" s="66" t="str">
        <f>IF(A2979&lt;&gt;"",(Input!AE2979*ScoringModel!$B$11+Input!AF2979*ScoringModel!$B$21+Input!AG2979*ScoringModel!$B$31)*0.01,"")</f>
        <v/>
      </c>
      <c r="N2979" s="66" t="str">
        <f>IF(A2979&lt;&gt;"",(Input!J2979*ScoringModel!$B$4+Input!K2979*ScoringModel!$B$5+Input!L2979*ScoringModel!$B$6+Input!M2979*ScoringModel!$B$7+Input!N2979*ScoringModel!$B$8+Input!O2979*ScoringModel!$B$9+Input!P2979*ScoringModel!$B$10)*0.01,"")</f>
        <v/>
      </c>
      <c r="O2979" s="66" t="str">
        <f>IF(A2979&lt;&gt;"",(Input!Q2979*ScoringModel!$B$14+Input!R2979*ScoringModel!$B$15+Input!S2979*ScoringModel!$B$16+Input!T2979*ScoringModel!$B$17+Input!U2979*ScoringModel!$B$18+Input!V2979*ScoringModel!$B$19+Input!W2979*ScoringModel!$B$20)*0.01,"")</f>
        <v/>
      </c>
      <c r="P2979" s="66" t="str">
        <f>IF(A2979&lt;&gt;"",(Input!X2979*ScoringModel!$B$24+Input!Y2979*ScoringModel!$B$25+Input!Z2979*ScoringModel!$B$26+Input!AA2979*ScoringModel!$B$27+Input!AB2979*ScoringModel!$B$28+Input!AC2979*ScoringModel!$B$29+Input!AD2979*ScoringModel!$B$30)*0.01,"")</f>
        <v/>
      </c>
    </row>
    <row r="2980" spans="1:16" x14ac:dyDescent="0.25">
      <c r="A2980" s="154" t="str">
        <f>IF(Input!A2980&lt;&gt;"",Input!A2980,"")</f>
        <v/>
      </c>
      <c r="B2980" s="154" t="str">
        <f>IF(Input!D2980&lt;&gt;"",CONCATENATE(Input!D2980,", ",Input!C2980),"")</f>
        <v/>
      </c>
      <c r="C2980" s="154" t="str">
        <f>IF(Input!E2980&lt;&gt;"",Input!E2980,"")</f>
        <v/>
      </c>
      <c r="D2980" s="155" t="str">
        <f>IF(Input!F2980&lt;&gt;"",Input!F2980,"")</f>
        <v/>
      </c>
      <c r="E2980" s="154" t="str">
        <f>IF(Input!I2980&lt;&gt;"",CONCATENATE(Input!I2980,", ",LEFT(Input!H2980,1)),"")</f>
        <v/>
      </c>
      <c r="F2980" s="156"/>
      <c r="G2980" s="157" t="str">
        <f t="shared" si="46"/>
        <v/>
      </c>
      <c r="H2980" s="154" t="str">
        <f>IF(A2980&lt;&gt;"",VLOOKUP(G2980,ScoreRanges!$C$4:$E$8,3),"")</f>
        <v/>
      </c>
      <c r="I2980" s="156"/>
      <c r="J2980" s="129" t="str">
        <f>IF(AND(ConversionTable!$F$2&lt;&gt;"",A2980&lt;&gt;""),VLOOKUP(G2980,ConversionTable!B$2:D$402,3),"")</f>
        <v/>
      </c>
      <c r="K2980" s="66" t="str">
        <f>IF(AND(ConversionTable!$F$2&lt;&gt;"",A2980&lt;&gt;""),VLOOKUP(J2980,ConversionTable!I$4:K$7,3),"")</f>
        <v/>
      </c>
      <c r="M2980" s="66" t="str">
        <f>IF(A2980&lt;&gt;"",(Input!AE2980*ScoringModel!$B$11+Input!AF2980*ScoringModel!$B$21+Input!AG2980*ScoringModel!$B$31)*0.01,"")</f>
        <v/>
      </c>
      <c r="N2980" s="66" t="str">
        <f>IF(A2980&lt;&gt;"",(Input!J2980*ScoringModel!$B$4+Input!K2980*ScoringModel!$B$5+Input!L2980*ScoringModel!$B$6+Input!M2980*ScoringModel!$B$7+Input!N2980*ScoringModel!$B$8+Input!O2980*ScoringModel!$B$9+Input!P2980*ScoringModel!$B$10)*0.01,"")</f>
        <v/>
      </c>
      <c r="O2980" s="66" t="str">
        <f>IF(A2980&lt;&gt;"",(Input!Q2980*ScoringModel!$B$14+Input!R2980*ScoringModel!$B$15+Input!S2980*ScoringModel!$B$16+Input!T2980*ScoringModel!$B$17+Input!U2980*ScoringModel!$B$18+Input!V2980*ScoringModel!$B$19+Input!W2980*ScoringModel!$B$20)*0.01,"")</f>
        <v/>
      </c>
      <c r="P2980" s="66" t="str">
        <f>IF(A2980&lt;&gt;"",(Input!X2980*ScoringModel!$B$24+Input!Y2980*ScoringModel!$B$25+Input!Z2980*ScoringModel!$B$26+Input!AA2980*ScoringModel!$B$27+Input!AB2980*ScoringModel!$B$28+Input!AC2980*ScoringModel!$B$29+Input!AD2980*ScoringModel!$B$30)*0.01,"")</f>
        <v/>
      </c>
    </row>
    <row r="2981" spans="1:16" x14ac:dyDescent="0.25">
      <c r="A2981" s="154" t="str">
        <f>IF(Input!A2981&lt;&gt;"",Input!A2981,"")</f>
        <v/>
      </c>
      <c r="B2981" s="154" t="str">
        <f>IF(Input!D2981&lt;&gt;"",CONCATENATE(Input!D2981,", ",Input!C2981),"")</f>
        <v/>
      </c>
      <c r="C2981" s="154" t="str">
        <f>IF(Input!E2981&lt;&gt;"",Input!E2981,"")</f>
        <v/>
      </c>
      <c r="D2981" s="155" t="str">
        <f>IF(Input!F2981&lt;&gt;"",Input!F2981,"")</f>
        <v/>
      </c>
      <c r="E2981" s="154" t="str">
        <f>IF(Input!I2981&lt;&gt;"",CONCATENATE(Input!I2981,", ",LEFT(Input!H2981,1)),"")</f>
        <v/>
      </c>
      <c r="F2981" s="156"/>
      <c r="G2981" s="157" t="str">
        <f t="shared" si="46"/>
        <v/>
      </c>
      <c r="H2981" s="154" t="str">
        <f>IF(A2981&lt;&gt;"",VLOOKUP(G2981,ScoreRanges!$C$4:$E$8,3),"")</f>
        <v/>
      </c>
      <c r="I2981" s="156"/>
      <c r="J2981" s="129" t="str">
        <f>IF(AND(ConversionTable!$F$2&lt;&gt;"",A2981&lt;&gt;""),VLOOKUP(G2981,ConversionTable!B$2:D$402,3),"")</f>
        <v/>
      </c>
      <c r="K2981" s="66" t="str">
        <f>IF(AND(ConversionTable!$F$2&lt;&gt;"",A2981&lt;&gt;""),VLOOKUP(J2981,ConversionTable!I$4:K$7,3),"")</f>
        <v/>
      </c>
      <c r="M2981" s="66" t="str">
        <f>IF(A2981&lt;&gt;"",(Input!AE2981*ScoringModel!$B$11+Input!AF2981*ScoringModel!$B$21+Input!AG2981*ScoringModel!$B$31)*0.01,"")</f>
        <v/>
      </c>
      <c r="N2981" s="66" t="str">
        <f>IF(A2981&lt;&gt;"",(Input!J2981*ScoringModel!$B$4+Input!K2981*ScoringModel!$B$5+Input!L2981*ScoringModel!$B$6+Input!M2981*ScoringModel!$B$7+Input!N2981*ScoringModel!$B$8+Input!O2981*ScoringModel!$B$9+Input!P2981*ScoringModel!$B$10)*0.01,"")</f>
        <v/>
      </c>
      <c r="O2981" s="66" t="str">
        <f>IF(A2981&lt;&gt;"",(Input!Q2981*ScoringModel!$B$14+Input!R2981*ScoringModel!$B$15+Input!S2981*ScoringModel!$B$16+Input!T2981*ScoringModel!$B$17+Input!U2981*ScoringModel!$B$18+Input!V2981*ScoringModel!$B$19+Input!W2981*ScoringModel!$B$20)*0.01,"")</f>
        <v/>
      </c>
      <c r="P2981" s="66" t="str">
        <f>IF(A2981&lt;&gt;"",(Input!X2981*ScoringModel!$B$24+Input!Y2981*ScoringModel!$B$25+Input!Z2981*ScoringModel!$B$26+Input!AA2981*ScoringModel!$B$27+Input!AB2981*ScoringModel!$B$28+Input!AC2981*ScoringModel!$B$29+Input!AD2981*ScoringModel!$B$30)*0.01,"")</f>
        <v/>
      </c>
    </row>
    <row r="2982" spans="1:16" x14ac:dyDescent="0.25">
      <c r="A2982" s="154" t="str">
        <f>IF(Input!A2982&lt;&gt;"",Input!A2982,"")</f>
        <v/>
      </c>
      <c r="B2982" s="154" t="str">
        <f>IF(Input!D2982&lt;&gt;"",CONCATENATE(Input!D2982,", ",Input!C2982),"")</f>
        <v/>
      </c>
      <c r="C2982" s="154" t="str">
        <f>IF(Input!E2982&lt;&gt;"",Input!E2982,"")</f>
        <v/>
      </c>
      <c r="D2982" s="155" t="str">
        <f>IF(Input!F2982&lt;&gt;"",Input!F2982,"")</f>
        <v/>
      </c>
      <c r="E2982" s="154" t="str">
        <f>IF(Input!I2982&lt;&gt;"",CONCATENATE(Input!I2982,", ",LEFT(Input!H2982,1)),"")</f>
        <v/>
      </c>
      <c r="F2982" s="156"/>
      <c r="G2982" s="157" t="str">
        <f t="shared" si="46"/>
        <v/>
      </c>
      <c r="H2982" s="154" t="str">
        <f>IF(A2982&lt;&gt;"",VLOOKUP(G2982,ScoreRanges!$C$4:$E$8,3),"")</f>
        <v/>
      </c>
      <c r="I2982" s="156"/>
      <c r="J2982" s="129" t="str">
        <f>IF(AND(ConversionTable!$F$2&lt;&gt;"",A2982&lt;&gt;""),VLOOKUP(G2982,ConversionTable!B$2:D$402,3),"")</f>
        <v/>
      </c>
      <c r="K2982" s="66" t="str">
        <f>IF(AND(ConversionTable!$F$2&lt;&gt;"",A2982&lt;&gt;""),VLOOKUP(J2982,ConversionTable!I$4:K$7,3),"")</f>
        <v/>
      </c>
      <c r="M2982" s="66" t="str">
        <f>IF(A2982&lt;&gt;"",(Input!AE2982*ScoringModel!$B$11+Input!AF2982*ScoringModel!$B$21+Input!AG2982*ScoringModel!$B$31)*0.01,"")</f>
        <v/>
      </c>
      <c r="N2982" s="66" t="str">
        <f>IF(A2982&lt;&gt;"",(Input!J2982*ScoringModel!$B$4+Input!K2982*ScoringModel!$B$5+Input!L2982*ScoringModel!$B$6+Input!M2982*ScoringModel!$B$7+Input!N2982*ScoringModel!$B$8+Input!O2982*ScoringModel!$B$9+Input!P2982*ScoringModel!$B$10)*0.01,"")</f>
        <v/>
      </c>
      <c r="O2982" s="66" t="str">
        <f>IF(A2982&lt;&gt;"",(Input!Q2982*ScoringModel!$B$14+Input!R2982*ScoringModel!$B$15+Input!S2982*ScoringModel!$B$16+Input!T2982*ScoringModel!$B$17+Input!U2982*ScoringModel!$B$18+Input!V2982*ScoringModel!$B$19+Input!W2982*ScoringModel!$B$20)*0.01,"")</f>
        <v/>
      </c>
      <c r="P2982" s="66" t="str">
        <f>IF(A2982&lt;&gt;"",(Input!X2982*ScoringModel!$B$24+Input!Y2982*ScoringModel!$B$25+Input!Z2982*ScoringModel!$B$26+Input!AA2982*ScoringModel!$B$27+Input!AB2982*ScoringModel!$B$28+Input!AC2982*ScoringModel!$B$29+Input!AD2982*ScoringModel!$B$30)*0.01,"")</f>
        <v/>
      </c>
    </row>
    <row r="2983" spans="1:16" x14ac:dyDescent="0.25">
      <c r="A2983" s="154" t="str">
        <f>IF(Input!A2983&lt;&gt;"",Input!A2983,"")</f>
        <v/>
      </c>
      <c r="B2983" s="154" t="str">
        <f>IF(Input!D2983&lt;&gt;"",CONCATENATE(Input!D2983,", ",Input!C2983),"")</f>
        <v/>
      </c>
      <c r="C2983" s="154" t="str">
        <f>IF(Input!E2983&lt;&gt;"",Input!E2983,"")</f>
        <v/>
      </c>
      <c r="D2983" s="155" t="str">
        <f>IF(Input!F2983&lt;&gt;"",Input!F2983,"")</f>
        <v/>
      </c>
      <c r="E2983" s="154" t="str">
        <f>IF(Input!I2983&lt;&gt;"",CONCATENATE(Input!I2983,", ",LEFT(Input!H2983,1)),"")</f>
        <v/>
      </c>
      <c r="F2983" s="156"/>
      <c r="G2983" s="157" t="str">
        <f t="shared" si="46"/>
        <v/>
      </c>
      <c r="H2983" s="154" t="str">
        <f>IF(A2983&lt;&gt;"",VLOOKUP(G2983,ScoreRanges!$C$4:$E$8,3),"")</f>
        <v/>
      </c>
      <c r="I2983" s="156"/>
      <c r="J2983" s="129" t="str">
        <f>IF(AND(ConversionTable!$F$2&lt;&gt;"",A2983&lt;&gt;""),VLOOKUP(G2983,ConversionTable!B$2:D$402,3),"")</f>
        <v/>
      </c>
      <c r="K2983" s="66" t="str">
        <f>IF(AND(ConversionTable!$F$2&lt;&gt;"",A2983&lt;&gt;""),VLOOKUP(J2983,ConversionTable!I$4:K$7,3),"")</f>
        <v/>
      </c>
      <c r="M2983" s="66" t="str">
        <f>IF(A2983&lt;&gt;"",(Input!AE2983*ScoringModel!$B$11+Input!AF2983*ScoringModel!$B$21+Input!AG2983*ScoringModel!$B$31)*0.01,"")</f>
        <v/>
      </c>
      <c r="N2983" s="66" t="str">
        <f>IF(A2983&lt;&gt;"",(Input!J2983*ScoringModel!$B$4+Input!K2983*ScoringModel!$B$5+Input!L2983*ScoringModel!$B$6+Input!M2983*ScoringModel!$B$7+Input!N2983*ScoringModel!$B$8+Input!O2983*ScoringModel!$B$9+Input!P2983*ScoringModel!$B$10)*0.01,"")</f>
        <v/>
      </c>
      <c r="O2983" s="66" t="str">
        <f>IF(A2983&lt;&gt;"",(Input!Q2983*ScoringModel!$B$14+Input!R2983*ScoringModel!$B$15+Input!S2983*ScoringModel!$B$16+Input!T2983*ScoringModel!$B$17+Input!U2983*ScoringModel!$B$18+Input!V2983*ScoringModel!$B$19+Input!W2983*ScoringModel!$B$20)*0.01,"")</f>
        <v/>
      </c>
      <c r="P2983" s="66" t="str">
        <f>IF(A2983&lt;&gt;"",(Input!X2983*ScoringModel!$B$24+Input!Y2983*ScoringModel!$B$25+Input!Z2983*ScoringModel!$B$26+Input!AA2983*ScoringModel!$B$27+Input!AB2983*ScoringModel!$B$28+Input!AC2983*ScoringModel!$B$29+Input!AD2983*ScoringModel!$B$30)*0.01,"")</f>
        <v/>
      </c>
    </row>
    <row r="2984" spans="1:16" x14ac:dyDescent="0.25">
      <c r="A2984" s="154" t="str">
        <f>IF(Input!A2984&lt;&gt;"",Input!A2984,"")</f>
        <v/>
      </c>
      <c r="B2984" s="154" t="str">
        <f>IF(Input!D2984&lt;&gt;"",CONCATENATE(Input!D2984,", ",Input!C2984),"")</f>
        <v/>
      </c>
      <c r="C2984" s="154" t="str">
        <f>IF(Input!E2984&lt;&gt;"",Input!E2984,"")</f>
        <v/>
      </c>
      <c r="D2984" s="155" t="str">
        <f>IF(Input!F2984&lt;&gt;"",Input!F2984,"")</f>
        <v/>
      </c>
      <c r="E2984" s="154" t="str">
        <f>IF(Input!I2984&lt;&gt;"",CONCATENATE(Input!I2984,", ",LEFT(Input!H2984,1)),"")</f>
        <v/>
      </c>
      <c r="F2984" s="156"/>
      <c r="G2984" s="157" t="str">
        <f t="shared" si="46"/>
        <v/>
      </c>
      <c r="H2984" s="154" t="str">
        <f>IF(A2984&lt;&gt;"",VLOOKUP(G2984,ScoreRanges!$C$4:$E$8,3),"")</f>
        <v/>
      </c>
      <c r="I2984" s="156"/>
      <c r="J2984" s="129" t="str">
        <f>IF(AND(ConversionTable!$F$2&lt;&gt;"",A2984&lt;&gt;""),VLOOKUP(G2984,ConversionTable!B$2:D$402,3),"")</f>
        <v/>
      </c>
      <c r="K2984" s="66" t="str">
        <f>IF(AND(ConversionTable!$F$2&lt;&gt;"",A2984&lt;&gt;""),VLOOKUP(J2984,ConversionTable!I$4:K$7,3),"")</f>
        <v/>
      </c>
      <c r="M2984" s="66" t="str">
        <f>IF(A2984&lt;&gt;"",(Input!AE2984*ScoringModel!$B$11+Input!AF2984*ScoringModel!$B$21+Input!AG2984*ScoringModel!$B$31)*0.01,"")</f>
        <v/>
      </c>
      <c r="N2984" s="66" t="str">
        <f>IF(A2984&lt;&gt;"",(Input!J2984*ScoringModel!$B$4+Input!K2984*ScoringModel!$B$5+Input!L2984*ScoringModel!$B$6+Input!M2984*ScoringModel!$B$7+Input!N2984*ScoringModel!$B$8+Input!O2984*ScoringModel!$B$9+Input!P2984*ScoringModel!$B$10)*0.01,"")</f>
        <v/>
      </c>
      <c r="O2984" s="66" t="str">
        <f>IF(A2984&lt;&gt;"",(Input!Q2984*ScoringModel!$B$14+Input!R2984*ScoringModel!$B$15+Input!S2984*ScoringModel!$B$16+Input!T2984*ScoringModel!$B$17+Input!U2984*ScoringModel!$B$18+Input!V2984*ScoringModel!$B$19+Input!W2984*ScoringModel!$B$20)*0.01,"")</f>
        <v/>
      </c>
      <c r="P2984" s="66" t="str">
        <f>IF(A2984&lt;&gt;"",(Input!X2984*ScoringModel!$B$24+Input!Y2984*ScoringModel!$B$25+Input!Z2984*ScoringModel!$B$26+Input!AA2984*ScoringModel!$B$27+Input!AB2984*ScoringModel!$B$28+Input!AC2984*ScoringModel!$B$29+Input!AD2984*ScoringModel!$B$30)*0.01,"")</f>
        <v/>
      </c>
    </row>
    <row r="2985" spans="1:16" x14ac:dyDescent="0.25">
      <c r="A2985" s="154" t="str">
        <f>IF(Input!A2985&lt;&gt;"",Input!A2985,"")</f>
        <v/>
      </c>
      <c r="B2985" s="154" t="str">
        <f>IF(Input!D2985&lt;&gt;"",CONCATENATE(Input!D2985,", ",Input!C2985),"")</f>
        <v/>
      </c>
      <c r="C2985" s="154" t="str">
        <f>IF(Input!E2985&lt;&gt;"",Input!E2985,"")</f>
        <v/>
      </c>
      <c r="D2985" s="155" t="str">
        <f>IF(Input!F2985&lt;&gt;"",Input!F2985,"")</f>
        <v/>
      </c>
      <c r="E2985" s="154" t="str">
        <f>IF(Input!I2985&lt;&gt;"",CONCATENATE(Input!I2985,", ",LEFT(Input!H2985,1)),"")</f>
        <v/>
      </c>
      <c r="F2985" s="156"/>
      <c r="G2985" s="157" t="str">
        <f t="shared" si="46"/>
        <v/>
      </c>
      <c r="H2985" s="154" t="str">
        <f>IF(A2985&lt;&gt;"",VLOOKUP(G2985,ScoreRanges!$C$4:$E$8,3),"")</f>
        <v/>
      </c>
      <c r="I2985" s="156"/>
      <c r="J2985" s="129" t="str">
        <f>IF(AND(ConversionTable!$F$2&lt;&gt;"",A2985&lt;&gt;""),VLOOKUP(G2985,ConversionTable!B$2:D$402,3),"")</f>
        <v/>
      </c>
      <c r="K2985" s="66" t="str">
        <f>IF(AND(ConversionTable!$F$2&lt;&gt;"",A2985&lt;&gt;""),VLOOKUP(J2985,ConversionTable!I$4:K$7,3),"")</f>
        <v/>
      </c>
      <c r="M2985" s="66" t="str">
        <f>IF(A2985&lt;&gt;"",(Input!AE2985*ScoringModel!$B$11+Input!AF2985*ScoringModel!$B$21+Input!AG2985*ScoringModel!$B$31)*0.01,"")</f>
        <v/>
      </c>
      <c r="N2985" s="66" t="str">
        <f>IF(A2985&lt;&gt;"",(Input!J2985*ScoringModel!$B$4+Input!K2985*ScoringModel!$B$5+Input!L2985*ScoringModel!$B$6+Input!M2985*ScoringModel!$B$7+Input!N2985*ScoringModel!$B$8+Input!O2985*ScoringModel!$B$9+Input!P2985*ScoringModel!$B$10)*0.01,"")</f>
        <v/>
      </c>
      <c r="O2985" s="66" t="str">
        <f>IF(A2985&lt;&gt;"",(Input!Q2985*ScoringModel!$B$14+Input!R2985*ScoringModel!$B$15+Input!S2985*ScoringModel!$B$16+Input!T2985*ScoringModel!$B$17+Input!U2985*ScoringModel!$B$18+Input!V2985*ScoringModel!$B$19+Input!W2985*ScoringModel!$B$20)*0.01,"")</f>
        <v/>
      </c>
      <c r="P2985" s="66" t="str">
        <f>IF(A2985&lt;&gt;"",(Input!X2985*ScoringModel!$B$24+Input!Y2985*ScoringModel!$B$25+Input!Z2985*ScoringModel!$B$26+Input!AA2985*ScoringModel!$B$27+Input!AB2985*ScoringModel!$B$28+Input!AC2985*ScoringModel!$B$29+Input!AD2985*ScoringModel!$B$30)*0.01,"")</f>
        <v/>
      </c>
    </row>
    <row r="2986" spans="1:16" x14ac:dyDescent="0.25">
      <c r="A2986" s="154" t="str">
        <f>IF(Input!A2986&lt;&gt;"",Input!A2986,"")</f>
        <v/>
      </c>
      <c r="B2986" s="154" t="str">
        <f>IF(Input!D2986&lt;&gt;"",CONCATENATE(Input!D2986,", ",Input!C2986),"")</f>
        <v/>
      </c>
      <c r="C2986" s="154" t="str">
        <f>IF(Input!E2986&lt;&gt;"",Input!E2986,"")</f>
        <v/>
      </c>
      <c r="D2986" s="155" t="str">
        <f>IF(Input!F2986&lt;&gt;"",Input!F2986,"")</f>
        <v/>
      </c>
      <c r="E2986" s="154" t="str">
        <f>IF(Input!I2986&lt;&gt;"",CONCATENATE(Input!I2986,", ",LEFT(Input!H2986,1)),"")</f>
        <v/>
      </c>
      <c r="F2986" s="156"/>
      <c r="G2986" s="157" t="str">
        <f t="shared" si="46"/>
        <v/>
      </c>
      <c r="H2986" s="154" t="str">
        <f>IF(A2986&lt;&gt;"",VLOOKUP(G2986,ScoreRanges!$C$4:$E$8,3),"")</f>
        <v/>
      </c>
      <c r="I2986" s="156"/>
      <c r="J2986" s="129" t="str">
        <f>IF(AND(ConversionTable!$F$2&lt;&gt;"",A2986&lt;&gt;""),VLOOKUP(G2986,ConversionTable!B$2:D$402,3),"")</f>
        <v/>
      </c>
      <c r="K2986" s="66" t="str">
        <f>IF(AND(ConversionTable!$F$2&lt;&gt;"",A2986&lt;&gt;""),VLOOKUP(J2986,ConversionTable!I$4:K$7,3),"")</f>
        <v/>
      </c>
      <c r="M2986" s="66" t="str">
        <f>IF(A2986&lt;&gt;"",(Input!AE2986*ScoringModel!$B$11+Input!AF2986*ScoringModel!$B$21+Input!AG2986*ScoringModel!$B$31)*0.01,"")</f>
        <v/>
      </c>
      <c r="N2986" s="66" t="str">
        <f>IF(A2986&lt;&gt;"",(Input!J2986*ScoringModel!$B$4+Input!K2986*ScoringModel!$B$5+Input!L2986*ScoringModel!$B$6+Input!M2986*ScoringModel!$B$7+Input!N2986*ScoringModel!$B$8+Input!O2986*ScoringModel!$B$9+Input!P2986*ScoringModel!$B$10)*0.01,"")</f>
        <v/>
      </c>
      <c r="O2986" s="66" t="str">
        <f>IF(A2986&lt;&gt;"",(Input!Q2986*ScoringModel!$B$14+Input!R2986*ScoringModel!$B$15+Input!S2986*ScoringModel!$B$16+Input!T2986*ScoringModel!$B$17+Input!U2986*ScoringModel!$B$18+Input!V2986*ScoringModel!$B$19+Input!W2986*ScoringModel!$B$20)*0.01,"")</f>
        <v/>
      </c>
      <c r="P2986" s="66" t="str">
        <f>IF(A2986&lt;&gt;"",(Input!X2986*ScoringModel!$B$24+Input!Y2986*ScoringModel!$B$25+Input!Z2986*ScoringModel!$B$26+Input!AA2986*ScoringModel!$B$27+Input!AB2986*ScoringModel!$B$28+Input!AC2986*ScoringModel!$B$29+Input!AD2986*ScoringModel!$B$30)*0.01,"")</f>
        <v/>
      </c>
    </row>
    <row r="2987" spans="1:16" x14ac:dyDescent="0.25">
      <c r="A2987" s="154" t="str">
        <f>IF(Input!A2987&lt;&gt;"",Input!A2987,"")</f>
        <v/>
      </c>
      <c r="B2987" s="154" t="str">
        <f>IF(Input!D2987&lt;&gt;"",CONCATENATE(Input!D2987,", ",Input!C2987),"")</f>
        <v/>
      </c>
      <c r="C2987" s="154" t="str">
        <f>IF(Input!E2987&lt;&gt;"",Input!E2987,"")</f>
        <v/>
      </c>
      <c r="D2987" s="155" t="str">
        <f>IF(Input!F2987&lt;&gt;"",Input!F2987,"")</f>
        <v/>
      </c>
      <c r="E2987" s="154" t="str">
        <f>IF(Input!I2987&lt;&gt;"",CONCATENATE(Input!I2987,", ",LEFT(Input!H2987,1)),"")</f>
        <v/>
      </c>
      <c r="F2987" s="156"/>
      <c r="G2987" s="157" t="str">
        <f t="shared" si="46"/>
        <v/>
      </c>
      <c r="H2987" s="154" t="str">
        <f>IF(A2987&lt;&gt;"",VLOOKUP(G2987,ScoreRanges!$C$4:$E$8,3),"")</f>
        <v/>
      </c>
      <c r="I2987" s="156"/>
      <c r="J2987" s="129" t="str">
        <f>IF(AND(ConversionTable!$F$2&lt;&gt;"",A2987&lt;&gt;""),VLOOKUP(G2987,ConversionTable!B$2:D$402,3),"")</f>
        <v/>
      </c>
      <c r="K2987" s="66" t="str">
        <f>IF(AND(ConversionTable!$F$2&lt;&gt;"",A2987&lt;&gt;""),VLOOKUP(J2987,ConversionTable!I$4:K$7,3),"")</f>
        <v/>
      </c>
      <c r="M2987" s="66" t="str">
        <f>IF(A2987&lt;&gt;"",(Input!AE2987*ScoringModel!$B$11+Input!AF2987*ScoringModel!$B$21+Input!AG2987*ScoringModel!$B$31)*0.01,"")</f>
        <v/>
      </c>
      <c r="N2987" s="66" t="str">
        <f>IF(A2987&lt;&gt;"",(Input!J2987*ScoringModel!$B$4+Input!K2987*ScoringModel!$B$5+Input!L2987*ScoringModel!$B$6+Input!M2987*ScoringModel!$B$7+Input!N2987*ScoringModel!$B$8+Input!O2987*ScoringModel!$B$9+Input!P2987*ScoringModel!$B$10)*0.01,"")</f>
        <v/>
      </c>
      <c r="O2987" s="66" t="str">
        <f>IF(A2987&lt;&gt;"",(Input!Q2987*ScoringModel!$B$14+Input!R2987*ScoringModel!$B$15+Input!S2987*ScoringModel!$B$16+Input!T2987*ScoringModel!$B$17+Input!U2987*ScoringModel!$B$18+Input!V2987*ScoringModel!$B$19+Input!W2987*ScoringModel!$B$20)*0.01,"")</f>
        <v/>
      </c>
      <c r="P2987" s="66" t="str">
        <f>IF(A2987&lt;&gt;"",(Input!X2987*ScoringModel!$B$24+Input!Y2987*ScoringModel!$B$25+Input!Z2987*ScoringModel!$B$26+Input!AA2987*ScoringModel!$B$27+Input!AB2987*ScoringModel!$B$28+Input!AC2987*ScoringModel!$B$29+Input!AD2987*ScoringModel!$B$30)*0.01,"")</f>
        <v/>
      </c>
    </row>
    <row r="2988" spans="1:16" x14ac:dyDescent="0.25">
      <c r="A2988" s="154" t="str">
        <f>IF(Input!A2988&lt;&gt;"",Input!A2988,"")</f>
        <v/>
      </c>
      <c r="B2988" s="154" t="str">
        <f>IF(Input!D2988&lt;&gt;"",CONCATENATE(Input!D2988,", ",Input!C2988),"")</f>
        <v/>
      </c>
      <c r="C2988" s="154" t="str">
        <f>IF(Input!E2988&lt;&gt;"",Input!E2988,"")</f>
        <v/>
      </c>
      <c r="D2988" s="155" t="str">
        <f>IF(Input!F2988&lt;&gt;"",Input!F2988,"")</f>
        <v/>
      </c>
      <c r="E2988" s="154" t="str">
        <f>IF(Input!I2988&lt;&gt;"",CONCATENATE(Input!I2988,", ",LEFT(Input!H2988,1)),"")</f>
        <v/>
      </c>
      <c r="F2988" s="156"/>
      <c r="G2988" s="157" t="str">
        <f t="shared" si="46"/>
        <v/>
      </c>
      <c r="H2988" s="154" t="str">
        <f>IF(A2988&lt;&gt;"",VLOOKUP(G2988,ScoreRanges!$C$4:$E$8,3),"")</f>
        <v/>
      </c>
      <c r="I2988" s="156"/>
      <c r="J2988" s="129" t="str">
        <f>IF(AND(ConversionTable!$F$2&lt;&gt;"",A2988&lt;&gt;""),VLOOKUP(G2988,ConversionTable!B$2:D$402,3),"")</f>
        <v/>
      </c>
      <c r="K2988" s="66" t="str">
        <f>IF(AND(ConversionTable!$F$2&lt;&gt;"",A2988&lt;&gt;""),VLOOKUP(J2988,ConversionTable!I$4:K$7,3),"")</f>
        <v/>
      </c>
      <c r="M2988" s="66" t="str">
        <f>IF(A2988&lt;&gt;"",(Input!AE2988*ScoringModel!$B$11+Input!AF2988*ScoringModel!$B$21+Input!AG2988*ScoringModel!$B$31)*0.01,"")</f>
        <v/>
      </c>
      <c r="N2988" s="66" t="str">
        <f>IF(A2988&lt;&gt;"",(Input!J2988*ScoringModel!$B$4+Input!K2988*ScoringModel!$B$5+Input!L2988*ScoringModel!$B$6+Input!M2988*ScoringModel!$B$7+Input!N2988*ScoringModel!$B$8+Input!O2988*ScoringModel!$B$9+Input!P2988*ScoringModel!$B$10)*0.01,"")</f>
        <v/>
      </c>
      <c r="O2988" s="66" t="str">
        <f>IF(A2988&lt;&gt;"",(Input!Q2988*ScoringModel!$B$14+Input!R2988*ScoringModel!$B$15+Input!S2988*ScoringModel!$B$16+Input!T2988*ScoringModel!$B$17+Input!U2988*ScoringModel!$B$18+Input!V2988*ScoringModel!$B$19+Input!W2988*ScoringModel!$B$20)*0.01,"")</f>
        <v/>
      </c>
      <c r="P2988" s="66" t="str">
        <f>IF(A2988&lt;&gt;"",(Input!X2988*ScoringModel!$B$24+Input!Y2988*ScoringModel!$B$25+Input!Z2988*ScoringModel!$B$26+Input!AA2988*ScoringModel!$B$27+Input!AB2988*ScoringModel!$B$28+Input!AC2988*ScoringModel!$B$29+Input!AD2988*ScoringModel!$B$30)*0.01,"")</f>
        <v/>
      </c>
    </row>
    <row r="2989" spans="1:16" x14ac:dyDescent="0.25">
      <c r="A2989" s="154" t="str">
        <f>IF(Input!A2989&lt;&gt;"",Input!A2989,"")</f>
        <v/>
      </c>
      <c r="B2989" s="154" t="str">
        <f>IF(Input!D2989&lt;&gt;"",CONCATENATE(Input!D2989,", ",Input!C2989),"")</f>
        <v/>
      </c>
      <c r="C2989" s="154" t="str">
        <f>IF(Input!E2989&lt;&gt;"",Input!E2989,"")</f>
        <v/>
      </c>
      <c r="D2989" s="155" t="str">
        <f>IF(Input!F2989&lt;&gt;"",Input!F2989,"")</f>
        <v/>
      </c>
      <c r="E2989" s="154" t="str">
        <f>IF(Input!I2989&lt;&gt;"",CONCATENATE(Input!I2989,", ",LEFT(Input!H2989,1)),"")</f>
        <v/>
      </c>
      <c r="F2989" s="156"/>
      <c r="G2989" s="157" t="str">
        <f t="shared" si="46"/>
        <v/>
      </c>
      <c r="H2989" s="154" t="str">
        <f>IF(A2989&lt;&gt;"",VLOOKUP(G2989,ScoreRanges!$C$4:$E$8,3),"")</f>
        <v/>
      </c>
      <c r="I2989" s="156"/>
      <c r="J2989" s="129" t="str">
        <f>IF(AND(ConversionTable!$F$2&lt;&gt;"",A2989&lt;&gt;""),VLOOKUP(G2989,ConversionTable!B$2:D$402,3),"")</f>
        <v/>
      </c>
      <c r="K2989" s="66" t="str">
        <f>IF(AND(ConversionTable!$F$2&lt;&gt;"",A2989&lt;&gt;""),VLOOKUP(J2989,ConversionTable!I$4:K$7,3),"")</f>
        <v/>
      </c>
      <c r="M2989" s="66" t="str">
        <f>IF(A2989&lt;&gt;"",(Input!AE2989*ScoringModel!$B$11+Input!AF2989*ScoringModel!$B$21+Input!AG2989*ScoringModel!$B$31)*0.01,"")</f>
        <v/>
      </c>
      <c r="N2989" s="66" t="str">
        <f>IF(A2989&lt;&gt;"",(Input!J2989*ScoringModel!$B$4+Input!K2989*ScoringModel!$B$5+Input!L2989*ScoringModel!$B$6+Input!M2989*ScoringModel!$B$7+Input!N2989*ScoringModel!$B$8+Input!O2989*ScoringModel!$B$9+Input!P2989*ScoringModel!$B$10)*0.01,"")</f>
        <v/>
      </c>
      <c r="O2989" s="66" t="str">
        <f>IF(A2989&lt;&gt;"",(Input!Q2989*ScoringModel!$B$14+Input!R2989*ScoringModel!$B$15+Input!S2989*ScoringModel!$B$16+Input!T2989*ScoringModel!$B$17+Input!U2989*ScoringModel!$B$18+Input!V2989*ScoringModel!$B$19+Input!W2989*ScoringModel!$B$20)*0.01,"")</f>
        <v/>
      </c>
      <c r="P2989" s="66" t="str">
        <f>IF(A2989&lt;&gt;"",(Input!X2989*ScoringModel!$B$24+Input!Y2989*ScoringModel!$B$25+Input!Z2989*ScoringModel!$B$26+Input!AA2989*ScoringModel!$B$27+Input!AB2989*ScoringModel!$B$28+Input!AC2989*ScoringModel!$B$29+Input!AD2989*ScoringModel!$B$30)*0.01,"")</f>
        <v/>
      </c>
    </row>
    <row r="2990" spans="1:16" x14ac:dyDescent="0.25">
      <c r="A2990" s="154" t="str">
        <f>IF(Input!A2990&lt;&gt;"",Input!A2990,"")</f>
        <v/>
      </c>
      <c r="B2990" s="154" t="str">
        <f>IF(Input!D2990&lt;&gt;"",CONCATENATE(Input!D2990,", ",Input!C2990),"")</f>
        <v/>
      </c>
      <c r="C2990" s="154" t="str">
        <f>IF(Input!E2990&lt;&gt;"",Input!E2990,"")</f>
        <v/>
      </c>
      <c r="D2990" s="155" t="str">
        <f>IF(Input!F2990&lt;&gt;"",Input!F2990,"")</f>
        <v/>
      </c>
      <c r="E2990" s="154" t="str">
        <f>IF(Input!I2990&lt;&gt;"",CONCATENATE(Input!I2990,", ",LEFT(Input!H2990,1)),"")</f>
        <v/>
      </c>
      <c r="F2990" s="156"/>
      <c r="G2990" s="157" t="str">
        <f t="shared" si="46"/>
        <v/>
      </c>
      <c r="H2990" s="154" t="str">
        <f>IF(A2990&lt;&gt;"",VLOOKUP(G2990,ScoreRanges!$C$4:$E$8,3),"")</f>
        <v/>
      </c>
      <c r="I2990" s="156"/>
      <c r="J2990" s="129" t="str">
        <f>IF(AND(ConversionTable!$F$2&lt;&gt;"",A2990&lt;&gt;""),VLOOKUP(G2990,ConversionTable!B$2:D$402,3),"")</f>
        <v/>
      </c>
      <c r="K2990" s="66" t="str">
        <f>IF(AND(ConversionTable!$F$2&lt;&gt;"",A2990&lt;&gt;""),VLOOKUP(J2990,ConversionTable!I$4:K$7,3),"")</f>
        <v/>
      </c>
      <c r="M2990" s="66" t="str">
        <f>IF(A2990&lt;&gt;"",(Input!AE2990*ScoringModel!$B$11+Input!AF2990*ScoringModel!$B$21+Input!AG2990*ScoringModel!$B$31)*0.01,"")</f>
        <v/>
      </c>
      <c r="N2990" s="66" t="str">
        <f>IF(A2990&lt;&gt;"",(Input!J2990*ScoringModel!$B$4+Input!K2990*ScoringModel!$B$5+Input!L2990*ScoringModel!$B$6+Input!M2990*ScoringModel!$B$7+Input!N2990*ScoringModel!$B$8+Input!O2990*ScoringModel!$B$9+Input!P2990*ScoringModel!$B$10)*0.01,"")</f>
        <v/>
      </c>
      <c r="O2990" s="66" t="str">
        <f>IF(A2990&lt;&gt;"",(Input!Q2990*ScoringModel!$B$14+Input!R2990*ScoringModel!$B$15+Input!S2990*ScoringModel!$B$16+Input!T2990*ScoringModel!$B$17+Input!U2990*ScoringModel!$B$18+Input!V2990*ScoringModel!$B$19+Input!W2990*ScoringModel!$B$20)*0.01,"")</f>
        <v/>
      </c>
      <c r="P2990" s="66" t="str">
        <f>IF(A2990&lt;&gt;"",(Input!X2990*ScoringModel!$B$24+Input!Y2990*ScoringModel!$B$25+Input!Z2990*ScoringModel!$B$26+Input!AA2990*ScoringModel!$B$27+Input!AB2990*ScoringModel!$B$28+Input!AC2990*ScoringModel!$B$29+Input!AD2990*ScoringModel!$B$30)*0.01,"")</f>
        <v/>
      </c>
    </row>
    <row r="2991" spans="1:16" x14ac:dyDescent="0.25">
      <c r="A2991" s="154" t="str">
        <f>IF(Input!A2991&lt;&gt;"",Input!A2991,"")</f>
        <v/>
      </c>
      <c r="B2991" s="154" t="str">
        <f>IF(Input!D2991&lt;&gt;"",CONCATENATE(Input!D2991,", ",Input!C2991),"")</f>
        <v/>
      </c>
      <c r="C2991" s="154" t="str">
        <f>IF(Input!E2991&lt;&gt;"",Input!E2991,"")</f>
        <v/>
      </c>
      <c r="D2991" s="155" t="str">
        <f>IF(Input!F2991&lt;&gt;"",Input!F2991,"")</f>
        <v/>
      </c>
      <c r="E2991" s="154" t="str">
        <f>IF(Input!I2991&lt;&gt;"",CONCATENATE(Input!I2991,", ",LEFT(Input!H2991,1)),"")</f>
        <v/>
      </c>
      <c r="F2991" s="156"/>
      <c r="G2991" s="157" t="str">
        <f t="shared" si="46"/>
        <v/>
      </c>
      <c r="H2991" s="154" t="str">
        <f>IF(A2991&lt;&gt;"",VLOOKUP(G2991,ScoreRanges!$C$4:$E$8,3),"")</f>
        <v/>
      </c>
      <c r="I2991" s="156"/>
      <c r="J2991" s="129" t="str">
        <f>IF(AND(ConversionTable!$F$2&lt;&gt;"",A2991&lt;&gt;""),VLOOKUP(G2991,ConversionTable!B$2:D$402,3),"")</f>
        <v/>
      </c>
      <c r="K2991" s="66" t="str">
        <f>IF(AND(ConversionTable!$F$2&lt;&gt;"",A2991&lt;&gt;""),VLOOKUP(J2991,ConversionTable!I$4:K$7,3),"")</f>
        <v/>
      </c>
      <c r="M2991" s="66" t="str">
        <f>IF(A2991&lt;&gt;"",(Input!AE2991*ScoringModel!$B$11+Input!AF2991*ScoringModel!$B$21+Input!AG2991*ScoringModel!$B$31)*0.01,"")</f>
        <v/>
      </c>
      <c r="N2991" s="66" t="str">
        <f>IF(A2991&lt;&gt;"",(Input!J2991*ScoringModel!$B$4+Input!K2991*ScoringModel!$B$5+Input!L2991*ScoringModel!$B$6+Input!M2991*ScoringModel!$B$7+Input!N2991*ScoringModel!$B$8+Input!O2991*ScoringModel!$B$9+Input!P2991*ScoringModel!$B$10)*0.01,"")</f>
        <v/>
      </c>
      <c r="O2991" s="66" t="str">
        <f>IF(A2991&lt;&gt;"",(Input!Q2991*ScoringModel!$B$14+Input!R2991*ScoringModel!$B$15+Input!S2991*ScoringModel!$B$16+Input!T2991*ScoringModel!$B$17+Input!U2991*ScoringModel!$B$18+Input!V2991*ScoringModel!$B$19+Input!W2991*ScoringModel!$B$20)*0.01,"")</f>
        <v/>
      </c>
      <c r="P2991" s="66" t="str">
        <f>IF(A2991&lt;&gt;"",(Input!X2991*ScoringModel!$B$24+Input!Y2991*ScoringModel!$B$25+Input!Z2991*ScoringModel!$B$26+Input!AA2991*ScoringModel!$B$27+Input!AB2991*ScoringModel!$B$28+Input!AC2991*ScoringModel!$B$29+Input!AD2991*ScoringModel!$B$30)*0.01,"")</f>
        <v/>
      </c>
    </row>
    <row r="2992" spans="1:16" x14ac:dyDescent="0.25">
      <c r="A2992" s="154" t="str">
        <f>IF(Input!A2992&lt;&gt;"",Input!A2992,"")</f>
        <v/>
      </c>
      <c r="B2992" s="154" t="str">
        <f>IF(Input!D2992&lt;&gt;"",CONCATENATE(Input!D2992,", ",Input!C2992),"")</f>
        <v/>
      </c>
      <c r="C2992" s="154" t="str">
        <f>IF(Input!E2992&lt;&gt;"",Input!E2992,"")</f>
        <v/>
      </c>
      <c r="D2992" s="155" t="str">
        <f>IF(Input!F2992&lt;&gt;"",Input!F2992,"")</f>
        <v/>
      </c>
      <c r="E2992" s="154" t="str">
        <f>IF(Input!I2992&lt;&gt;"",CONCATENATE(Input!I2992,", ",LEFT(Input!H2992,1)),"")</f>
        <v/>
      </c>
      <c r="F2992" s="156"/>
      <c r="G2992" s="157" t="str">
        <f t="shared" si="46"/>
        <v/>
      </c>
      <c r="H2992" s="154" t="str">
        <f>IF(A2992&lt;&gt;"",VLOOKUP(G2992,ScoreRanges!$C$4:$E$8,3),"")</f>
        <v/>
      </c>
      <c r="I2992" s="156"/>
      <c r="J2992" s="129" t="str">
        <f>IF(AND(ConversionTable!$F$2&lt;&gt;"",A2992&lt;&gt;""),VLOOKUP(G2992,ConversionTable!B$2:D$402,3),"")</f>
        <v/>
      </c>
      <c r="K2992" s="66" t="str">
        <f>IF(AND(ConversionTable!$F$2&lt;&gt;"",A2992&lt;&gt;""),VLOOKUP(J2992,ConversionTable!I$4:K$7,3),"")</f>
        <v/>
      </c>
      <c r="M2992" s="66" t="str">
        <f>IF(A2992&lt;&gt;"",(Input!AE2992*ScoringModel!$B$11+Input!AF2992*ScoringModel!$B$21+Input!AG2992*ScoringModel!$B$31)*0.01,"")</f>
        <v/>
      </c>
      <c r="N2992" s="66" t="str">
        <f>IF(A2992&lt;&gt;"",(Input!J2992*ScoringModel!$B$4+Input!K2992*ScoringModel!$B$5+Input!L2992*ScoringModel!$B$6+Input!M2992*ScoringModel!$B$7+Input!N2992*ScoringModel!$B$8+Input!O2992*ScoringModel!$B$9+Input!P2992*ScoringModel!$B$10)*0.01,"")</f>
        <v/>
      </c>
      <c r="O2992" s="66" t="str">
        <f>IF(A2992&lt;&gt;"",(Input!Q2992*ScoringModel!$B$14+Input!R2992*ScoringModel!$B$15+Input!S2992*ScoringModel!$B$16+Input!T2992*ScoringModel!$B$17+Input!U2992*ScoringModel!$B$18+Input!V2992*ScoringModel!$B$19+Input!W2992*ScoringModel!$B$20)*0.01,"")</f>
        <v/>
      </c>
      <c r="P2992" s="66" t="str">
        <f>IF(A2992&lt;&gt;"",(Input!X2992*ScoringModel!$B$24+Input!Y2992*ScoringModel!$B$25+Input!Z2992*ScoringModel!$B$26+Input!AA2992*ScoringModel!$B$27+Input!AB2992*ScoringModel!$B$28+Input!AC2992*ScoringModel!$B$29+Input!AD2992*ScoringModel!$B$30)*0.01,"")</f>
        <v/>
      </c>
    </row>
    <row r="2993" spans="1:16" x14ac:dyDescent="0.25">
      <c r="A2993" s="154" t="str">
        <f>IF(Input!A2993&lt;&gt;"",Input!A2993,"")</f>
        <v/>
      </c>
      <c r="B2993" s="154" t="str">
        <f>IF(Input!D2993&lt;&gt;"",CONCATENATE(Input!D2993,", ",Input!C2993),"")</f>
        <v/>
      </c>
      <c r="C2993" s="154" t="str">
        <f>IF(Input!E2993&lt;&gt;"",Input!E2993,"")</f>
        <v/>
      </c>
      <c r="D2993" s="155" t="str">
        <f>IF(Input!F2993&lt;&gt;"",Input!F2993,"")</f>
        <v/>
      </c>
      <c r="E2993" s="154" t="str">
        <f>IF(Input!I2993&lt;&gt;"",CONCATENATE(Input!I2993,", ",LEFT(Input!H2993,1)),"")</f>
        <v/>
      </c>
      <c r="F2993" s="156"/>
      <c r="G2993" s="157" t="str">
        <f t="shared" si="46"/>
        <v/>
      </c>
      <c r="H2993" s="154" t="str">
        <f>IF(A2993&lt;&gt;"",VLOOKUP(G2993,ScoreRanges!$C$4:$E$8,3),"")</f>
        <v/>
      </c>
      <c r="I2993" s="156"/>
      <c r="J2993" s="129" t="str">
        <f>IF(AND(ConversionTable!$F$2&lt;&gt;"",A2993&lt;&gt;""),VLOOKUP(G2993,ConversionTable!B$2:D$402,3),"")</f>
        <v/>
      </c>
      <c r="K2993" s="66" t="str">
        <f>IF(AND(ConversionTable!$F$2&lt;&gt;"",A2993&lt;&gt;""),VLOOKUP(J2993,ConversionTable!I$4:K$7,3),"")</f>
        <v/>
      </c>
      <c r="M2993" s="66" t="str">
        <f>IF(A2993&lt;&gt;"",(Input!AE2993*ScoringModel!$B$11+Input!AF2993*ScoringModel!$B$21+Input!AG2993*ScoringModel!$B$31)*0.01,"")</f>
        <v/>
      </c>
      <c r="N2993" s="66" t="str">
        <f>IF(A2993&lt;&gt;"",(Input!J2993*ScoringModel!$B$4+Input!K2993*ScoringModel!$B$5+Input!L2993*ScoringModel!$B$6+Input!M2993*ScoringModel!$B$7+Input!N2993*ScoringModel!$B$8+Input!O2993*ScoringModel!$B$9+Input!P2993*ScoringModel!$B$10)*0.01,"")</f>
        <v/>
      </c>
      <c r="O2993" s="66" t="str">
        <f>IF(A2993&lt;&gt;"",(Input!Q2993*ScoringModel!$B$14+Input!R2993*ScoringModel!$B$15+Input!S2993*ScoringModel!$B$16+Input!T2993*ScoringModel!$B$17+Input!U2993*ScoringModel!$B$18+Input!V2993*ScoringModel!$B$19+Input!W2993*ScoringModel!$B$20)*0.01,"")</f>
        <v/>
      </c>
      <c r="P2993" s="66" t="str">
        <f>IF(A2993&lt;&gt;"",(Input!X2993*ScoringModel!$B$24+Input!Y2993*ScoringModel!$B$25+Input!Z2993*ScoringModel!$B$26+Input!AA2993*ScoringModel!$B$27+Input!AB2993*ScoringModel!$B$28+Input!AC2993*ScoringModel!$B$29+Input!AD2993*ScoringModel!$B$30)*0.01,"")</f>
        <v/>
      </c>
    </row>
    <row r="2994" spans="1:16" x14ac:dyDescent="0.25">
      <c r="A2994" s="154" t="str">
        <f>IF(Input!A2994&lt;&gt;"",Input!A2994,"")</f>
        <v/>
      </c>
      <c r="B2994" s="154" t="str">
        <f>IF(Input!D2994&lt;&gt;"",CONCATENATE(Input!D2994,", ",Input!C2994),"")</f>
        <v/>
      </c>
      <c r="C2994" s="154" t="str">
        <f>IF(Input!E2994&lt;&gt;"",Input!E2994,"")</f>
        <v/>
      </c>
      <c r="D2994" s="155" t="str">
        <f>IF(Input!F2994&lt;&gt;"",Input!F2994,"")</f>
        <v/>
      </c>
      <c r="E2994" s="154" t="str">
        <f>IF(Input!I2994&lt;&gt;"",CONCATENATE(Input!I2994,", ",LEFT(Input!H2994,1)),"")</f>
        <v/>
      </c>
      <c r="F2994" s="156"/>
      <c r="G2994" s="157" t="str">
        <f t="shared" si="46"/>
        <v/>
      </c>
      <c r="H2994" s="154" t="str">
        <f>IF(A2994&lt;&gt;"",VLOOKUP(G2994,ScoreRanges!$C$4:$E$8,3),"")</f>
        <v/>
      </c>
      <c r="I2994" s="156"/>
      <c r="J2994" s="129" t="str">
        <f>IF(AND(ConversionTable!$F$2&lt;&gt;"",A2994&lt;&gt;""),VLOOKUP(G2994,ConversionTable!B$2:D$402,3),"")</f>
        <v/>
      </c>
      <c r="K2994" s="66" t="str">
        <f>IF(AND(ConversionTable!$F$2&lt;&gt;"",A2994&lt;&gt;""),VLOOKUP(J2994,ConversionTable!I$4:K$7,3),"")</f>
        <v/>
      </c>
      <c r="M2994" s="66" t="str">
        <f>IF(A2994&lt;&gt;"",(Input!AE2994*ScoringModel!$B$11+Input!AF2994*ScoringModel!$B$21+Input!AG2994*ScoringModel!$B$31)*0.01,"")</f>
        <v/>
      </c>
      <c r="N2994" s="66" t="str">
        <f>IF(A2994&lt;&gt;"",(Input!J2994*ScoringModel!$B$4+Input!K2994*ScoringModel!$B$5+Input!L2994*ScoringModel!$B$6+Input!M2994*ScoringModel!$B$7+Input!N2994*ScoringModel!$B$8+Input!O2994*ScoringModel!$B$9+Input!P2994*ScoringModel!$B$10)*0.01,"")</f>
        <v/>
      </c>
      <c r="O2994" s="66" t="str">
        <f>IF(A2994&lt;&gt;"",(Input!Q2994*ScoringModel!$B$14+Input!R2994*ScoringModel!$B$15+Input!S2994*ScoringModel!$B$16+Input!T2994*ScoringModel!$B$17+Input!U2994*ScoringModel!$B$18+Input!V2994*ScoringModel!$B$19+Input!W2994*ScoringModel!$B$20)*0.01,"")</f>
        <v/>
      </c>
      <c r="P2994" s="66" t="str">
        <f>IF(A2994&lt;&gt;"",(Input!X2994*ScoringModel!$B$24+Input!Y2994*ScoringModel!$B$25+Input!Z2994*ScoringModel!$B$26+Input!AA2994*ScoringModel!$B$27+Input!AB2994*ScoringModel!$B$28+Input!AC2994*ScoringModel!$B$29+Input!AD2994*ScoringModel!$B$30)*0.01,"")</f>
        <v/>
      </c>
    </row>
    <row r="2995" spans="1:16" x14ac:dyDescent="0.25">
      <c r="A2995" s="154" t="str">
        <f>IF(Input!A2995&lt;&gt;"",Input!A2995,"")</f>
        <v/>
      </c>
      <c r="B2995" s="154" t="str">
        <f>IF(Input!D2995&lt;&gt;"",CONCATENATE(Input!D2995,", ",Input!C2995),"")</f>
        <v/>
      </c>
      <c r="C2995" s="154" t="str">
        <f>IF(Input!E2995&lt;&gt;"",Input!E2995,"")</f>
        <v/>
      </c>
      <c r="D2995" s="155" t="str">
        <f>IF(Input!F2995&lt;&gt;"",Input!F2995,"")</f>
        <v/>
      </c>
      <c r="E2995" s="154" t="str">
        <f>IF(Input!I2995&lt;&gt;"",CONCATENATE(Input!I2995,", ",LEFT(Input!H2995,1)),"")</f>
        <v/>
      </c>
      <c r="F2995" s="156"/>
      <c r="G2995" s="157" t="str">
        <f t="shared" si="46"/>
        <v/>
      </c>
      <c r="H2995" s="154" t="str">
        <f>IF(A2995&lt;&gt;"",VLOOKUP(G2995,ScoreRanges!$C$4:$E$8,3),"")</f>
        <v/>
      </c>
      <c r="I2995" s="156"/>
      <c r="J2995" s="129" t="str">
        <f>IF(AND(ConversionTable!$F$2&lt;&gt;"",A2995&lt;&gt;""),VLOOKUP(G2995,ConversionTable!B$2:D$402,3),"")</f>
        <v/>
      </c>
      <c r="K2995" s="66" t="str">
        <f>IF(AND(ConversionTable!$F$2&lt;&gt;"",A2995&lt;&gt;""),VLOOKUP(J2995,ConversionTable!I$4:K$7,3),"")</f>
        <v/>
      </c>
      <c r="M2995" s="66" t="str">
        <f>IF(A2995&lt;&gt;"",(Input!AE2995*ScoringModel!$B$11+Input!AF2995*ScoringModel!$B$21+Input!AG2995*ScoringModel!$B$31)*0.01,"")</f>
        <v/>
      </c>
      <c r="N2995" s="66" t="str">
        <f>IF(A2995&lt;&gt;"",(Input!J2995*ScoringModel!$B$4+Input!K2995*ScoringModel!$B$5+Input!L2995*ScoringModel!$B$6+Input!M2995*ScoringModel!$B$7+Input!N2995*ScoringModel!$B$8+Input!O2995*ScoringModel!$B$9+Input!P2995*ScoringModel!$B$10)*0.01,"")</f>
        <v/>
      </c>
      <c r="O2995" s="66" t="str">
        <f>IF(A2995&lt;&gt;"",(Input!Q2995*ScoringModel!$B$14+Input!R2995*ScoringModel!$B$15+Input!S2995*ScoringModel!$B$16+Input!T2995*ScoringModel!$B$17+Input!U2995*ScoringModel!$B$18+Input!V2995*ScoringModel!$B$19+Input!W2995*ScoringModel!$B$20)*0.01,"")</f>
        <v/>
      </c>
      <c r="P2995" s="66" t="str">
        <f>IF(A2995&lt;&gt;"",(Input!X2995*ScoringModel!$B$24+Input!Y2995*ScoringModel!$B$25+Input!Z2995*ScoringModel!$B$26+Input!AA2995*ScoringModel!$B$27+Input!AB2995*ScoringModel!$B$28+Input!AC2995*ScoringModel!$B$29+Input!AD2995*ScoringModel!$B$30)*0.01,"")</f>
        <v/>
      </c>
    </row>
    <row r="2996" spans="1:16" x14ac:dyDescent="0.25">
      <c r="A2996" s="154" t="str">
        <f>IF(Input!A2996&lt;&gt;"",Input!A2996,"")</f>
        <v/>
      </c>
      <c r="B2996" s="154" t="str">
        <f>IF(Input!D2996&lt;&gt;"",CONCATENATE(Input!D2996,", ",Input!C2996),"")</f>
        <v/>
      </c>
      <c r="C2996" s="154" t="str">
        <f>IF(Input!E2996&lt;&gt;"",Input!E2996,"")</f>
        <v/>
      </c>
      <c r="D2996" s="155" t="str">
        <f>IF(Input!F2996&lt;&gt;"",Input!F2996,"")</f>
        <v/>
      </c>
      <c r="E2996" s="154" t="str">
        <f>IF(Input!I2996&lt;&gt;"",CONCATENATE(Input!I2996,", ",LEFT(Input!H2996,1)),"")</f>
        <v/>
      </c>
      <c r="F2996" s="156"/>
      <c r="G2996" s="157" t="str">
        <f t="shared" si="46"/>
        <v/>
      </c>
      <c r="H2996" s="154" t="str">
        <f>IF(A2996&lt;&gt;"",VLOOKUP(G2996,ScoreRanges!$C$4:$E$8,3),"")</f>
        <v/>
      </c>
      <c r="I2996" s="156"/>
      <c r="J2996" s="129" t="str">
        <f>IF(AND(ConversionTable!$F$2&lt;&gt;"",A2996&lt;&gt;""),VLOOKUP(G2996,ConversionTable!B$2:D$402,3),"")</f>
        <v/>
      </c>
      <c r="K2996" s="66" t="str">
        <f>IF(AND(ConversionTable!$F$2&lt;&gt;"",A2996&lt;&gt;""),VLOOKUP(J2996,ConversionTable!I$4:K$7,3),"")</f>
        <v/>
      </c>
      <c r="M2996" s="66" t="str">
        <f>IF(A2996&lt;&gt;"",(Input!AE2996*ScoringModel!$B$11+Input!AF2996*ScoringModel!$B$21+Input!AG2996*ScoringModel!$B$31)*0.01,"")</f>
        <v/>
      </c>
      <c r="N2996" s="66" t="str">
        <f>IF(A2996&lt;&gt;"",(Input!J2996*ScoringModel!$B$4+Input!K2996*ScoringModel!$B$5+Input!L2996*ScoringModel!$B$6+Input!M2996*ScoringModel!$B$7+Input!N2996*ScoringModel!$B$8+Input!O2996*ScoringModel!$B$9+Input!P2996*ScoringModel!$B$10)*0.01,"")</f>
        <v/>
      </c>
      <c r="O2996" s="66" t="str">
        <f>IF(A2996&lt;&gt;"",(Input!Q2996*ScoringModel!$B$14+Input!R2996*ScoringModel!$B$15+Input!S2996*ScoringModel!$B$16+Input!T2996*ScoringModel!$B$17+Input!U2996*ScoringModel!$B$18+Input!V2996*ScoringModel!$B$19+Input!W2996*ScoringModel!$B$20)*0.01,"")</f>
        <v/>
      </c>
      <c r="P2996" s="66" t="str">
        <f>IF(A2996&lt;&gt;"",(Input!X2996*ScoringModel!$B$24+Input!Y2996*ScoringModel!$B$25+Input!Z2996*ScoringModel!$B$26+Input!AA2996*ScoringModel!$B$27+Input!AB2996*ScoringModel!$B$28+Input!AC2996*ScoringModel!$B$29+Input!AD2996*ScoringModel!$B$30)*0.01,"")</f>
        <v/>
      </c>
    </row>
    <row r="2997" spans="1:16" x14ac:dyDescent="0.25">
      <c r="A2997" s="154" t="str">
        <f>IF(Input!A2997&lt;&gt;"",Input!A2997,"")</f>
        <v/>
      </c>
      <c r="B2997" s="154" t="str">
        <f>IF(Input!D2997&lt;&gt;"",CONCATENATE(Input!D2997,", ",Input!C2997),"")</f>
        <v/>
      </c>
      <c r="C2997" s="154" t="str">
        <f>IF(Input!E2997&lt;&gt;"",Input!E2997,"")</f>
        <v/>
      </c>
      <c r="D2997" s="155" t="str">
        <f>IF(Input!F2997&lt;&gt;"",Input!F2997,"")</f>
        <v/>
      </c>
      <c r="E2997" s="154" t="str">
        <f>IF(Input!I2997&lt;&gt;"",CONCATENATE(Input!I2997,", ",LEFT(Input!H2997,1)),"")</f>
        <v/>
      </c>
      <c r="F2997" s="156"/>
      <c r="G2997" s="157" t="str">
        <f t="shared" si="46"/>
        <v/>
      </c>
      <c r="H2997" s="154" t="str">
        <f>IF(A2997&lt;&gt;"",VLOOKUP(G2997,ScoreRanges!$C$4:$E$8,3),"")</f>
        <v/>
      </c>
      <c r="I2997" s="156"/>
      <c r="J2997" s="129" t="str">
        <f>IF(AND(ConversionTable!$F$2&lt;&gt;"",A2997&lt;&gt;""),VLOOKUP(G2997,ConversionTable!B$2:D$402,3),"")</f>
        <v/>
      </c>
      <c r="K2997" s="66" t="str">
        <f>IF(AND(ConversionTable!$F$2&lt;&gt;"",A2997&lt;&gt;""),VLOOKUP(J2997,ConversionTable!I$4:K$7,3),"")</f>
        <v/>
      </c>
      <c r="M2997" s="66" t="str">
        <f>IF(A2997&lt;&gt;"",(Input!AE2997*ScoringModel!$B$11+Input!AF2997*ScoringModel!$B$21+Input!AG2997*ScoringModel!$B$31)*0.01,"")</f>
        <v/>
      </c>
      <c r="N2997" s="66" t="str">
        <f>IF(A2997&lt;&gt;"",(Input!J2997*ScoringModel!$B$4+Input!K2997*ScoringModel!$B$5+Input!L2997*ScoringModel!$B$6+Input!M2997*ScoringModel!$B$7+Input!N2997*ScoringModel!$B$8+Input!O2997*ScoringModel!$B$9+Input!P2997*ScoringModel!$B$10)*0.01,"")</f>
        <v/>
      </c>
      <c r="O2997" s="66" t="str">
        <f>IF(A2997&lt;&gt;"",(Input!Q2997*ScoringModel!$B$14+Input!R2997*ScoringModel!$B$15+Input!S2997*ScoringModel!$B$16+Input!T2997*ScoringModel!$B$17+Input!U2997*ScoringModel!$B$18+Input!V2997*ScoringModel!$B$19+Input!W2997*ScoringModel!$B$20)*0.01,"")</f>
        <v/>
      </c>
      <c r="P2997" s="66" t="str">
        <f>IF(A2997&lt;&gt;"",(Input!X2997*ScoringModel!$B$24+Input!Y2997*ScoringModel!$B$25+Input!Z2997*ScoringModel!$B$26+Input!AA2997*ScoringModel!$B$27+Input!AB2997*ScoringModel!$B$28+Input!AC2997*ScoringModel!$B$29+Input!AD2997*ScoringModel!$B$30)*0.01,"")</f>
        <v/>
      </c>
    </row>
    <row r="2998" spans="1:16" x14ac:dyDescent="0.25">
      <c r="A2998" s="154" t="str">
        <f>IF(Input!A2998&lt;&gt;"",Input!A2998,"")</f>
        <v/>
      </c>
      <c r="B2998" s="154" t="str">
        <f>IF(Input!D2998&lt;&gt;"",CONCATENATE(Input!D2998,", ",Input!C2998),"")</f>
        <v/>
      </c>
      <c r="C2998" s="154" t="str">
        <f>IF(Input!E2998&lt;&gt;"",Input!E2998,"")</f>
        <v/>
      </c>
      <c r="D2998" s="155" t="str">
        <f>IF(Input!F2998&lt;&gt;"",Input!F2998,"")</f>
        <v/>
      </c>
      <c r="E2998" s="154" t="str">
        <f>IF(Input!I2998&lt;&gt;"",CONCATENATE(Input!I2998,", ",LEFT(Input!H2998,1)),"")</f>
        <v/>
      </c>
      <c r="F2998" s="156"/>
      <c r="G2998" s="157" t="str">
        <f t="shared" si="46"/>
        <v/>
      </c>
      <c r="H2998" s="154" t="str">
        <f>IF(A2998&lt;&gt;"",VLOOKUP(G2998,ScoreRanges!$C$4:$E$8,3),"")</f>
        <v/>
      </c>
      <c r="I2998" s="156"/>
      <c r="J2998" s="129" t="str">
        <f>IF(AND(ConversionTable!$F$2&lt;&gt;"",A2998&lt;&gt;""),VLOOKUP(G2998,ConversionTable!B$2:D$402,3),"")</f>
        <v/>
      </c>
      <c r="K2998" s="66" t="str">
        <f>IF(AND(ConversionTable!$F$2&lt;&gt;"",A2998&lt;&gt;""),VLOOKUP(J2998,ConversionTable!I$4:K$7,3),"")</f>
        <v/>
      </c>
      <c r="M2998" s="66" t="str">
        <f>IF(A2998&lt;&gt;"",(Input!AE2998*ScoringModel!$B$11+Input!AF2998*ScoringModel!$B$21+Input!AG2998*ScoringModel!$B$31)*0.01,"")</f>
        <v/>
      </c>
      <c r="N2998" s="66" t="str">
        <f>IF(A2998&lt;&gt;"",(Input!J2998*ScoringModel!$B$4+Input!K2998*ScoringModel!$B$5+Input!L2998*ScoringModel!$B$6+Input!M2998*ScoringModel!$B$7+Input!N2998*ScoringModel!$B$8+Input!O2998*ScoringModel!$B$9+Input!P2998*ScoringModel!$B$10)*0.01,"")</f>
        <v/>
      </c>
      <c r="O2998" s="66" t="str">
        <f>IF(A2998&lt;&gt;"",(Input!Q2998*ScoringModel!$B$14+Input!R2998*ScoringModel!$B$15+Input!S2998*ScoringModel!$B$16+Input!T2998*ScoringModel!$B$17+Input!U2998*ScoringModel!$B$18+Input!V2998*ScoringModel!$B$19+Input!W2998*ScoringModel!$B$20)*0.01,"")</f>
        <v/>
      </c>
      <c r="P2998" s="66" t="str">
        <f>IF(A2998&lt;&gt;"",(Input!X2998*ScoringModel!$B$24+Input!Y2998*ScoringModel!$B$25+Input!Z2998*ScoringModel!$B$26+Input!AA2998*ScoringModel!$B$27+Input!AB2998*ScoringModel!$B$28+Input!AC2998*ScoringModel!$B$29+Input!AD2998*ScoringModel!$B$30)*0.01,"")</f>
        <v/>
      </c>
    </row>
    <row r="2999" spans="1:16" x14ac:dyDescent="0.25">
      <c r="A2999" s="154" t="str">
        <f>IF(Input!A2999&lt;&gt;"",Input!A2999,"")</f>
        <v/>
      </c>
      <c r="B2999" s="154" t="str">
        <f>IF(Input!D2999&lt;&gt;"",CONCATENATE(Input!D2999,", ",Input!C2999),"")</f>
        <v/>
      </c>
      <c r="C2999" s="154" t="str">
        <f>IF(Input!E2999&lt;&gt;"",Input!E2999,"")</f>
        <v/>
      </c>
      <c r="D2999" s="155" t="str">
        <f>IF(Input!F2999&lt;&gt;"",Input!F2999,"")</f>
        <v/>
      </c>
      <c r="E2999" s="154" t="str">
        <f>IF(Input!I2999&lt;&gt;"",CONCATENATE(Input!I2999,", ",LEFT(Input!H2999,1)),"")</f>
        <v/>
      </c>
      <c r="F2999" s="156"/>
      <c r="G2999" s="157" t="str">
        <f t="shared" si="46"/>
        <v/>
      </c>
      <c r="H2999" s="154" t="str">
        <f>IF(A2999&lt;&gt;"",VLOOKUP(G2999,ScoreRanges!$C$4:$E$8,3),"")</f>
        <v/>
      </c>
      <c r="I2999" s="156"/>
      <c r="J2999" s="129" t="str">
        <f>IF(AND(ConversionTable!$F$2&lt;&gt;"",A2999&lt;&gt;""),VLOOKUP(G2999,ConversionTable!B$2:D$402,3),"")</f>
        <v/>
      </c>
      <c r="K2999" s="66" t="str">
        <f>IF(AND(ConversionTable!$F$2&lt;&gt;"",A2999&lt;&gt;""),VLOOKUP(J2999,ConversionTable!I$4:K$7,3),"")</f>
        <v/>
      </c>
      <c r="M2999" s="66" t="str">
        <f>IF(A2999&lt;&gt;"",(Input!AE2999*ScoringModel!$B$11+Input!AF2999*ScoringModel!$B$21+Input!AG2999*ScoringModel!$B$31)*0.01,"")</f>
        <v/>
      </c>
      <c r="N2999" s="66" t="str">
        <f>IF(A2999&lt;&gt;"",(Input!J2999*ScoringModel!$B$4+Input!K2999*ScoringModel!$B$5+Input!L2999*ScoringModel!$B$6+Input!M2999*ScoringModel!$B$7+Input!N2999*ScoringModel!$B$8+Input!O2999*ScoringModel!$B$9+Input!P2999*ScoringModel!$B$10)*0.01,"")</f>
        <v/>
      </c>
      <c r="O2999" s="66" t="str">
        <f>IF(A2999&lt;&gt;"",(Input!Q2999*ScoringModel!$B$14+Input!R2999*ScoringModel!$B$15+Input!S2999*ScoringModel!$B$16+Input!T2999*ScoringModel!$B$17+Input!U2999*ScoringModel!$B$18+Input!V2999*ScoringModel!$B$19+Input!W2999*ScoringModel!$B$20)*0.01,"")</f>
        <v/>
      </c>
      <c r="P2999" s="66" t="str">
        <f>IF(A2999&lt;&gt;"",(Input!X2999*ScoringModel!$B$24+Input!Y2999*ScoringModel!$B$25+Input!Z2999*ScoringModel!$B$26+Input!AA2999*ScoringModel!$B$27+Input!AB2999*ScoringModel!$B$28+Input!AC2999*ScoringModel!$B$29+Input!AD2999*ScoringModel!$B$30)*0.01,"")</f>
        <v/>
      </c>
    </row>
    <row r="3000" spans="1:16" x14ac:dyDescent="0.25">
      <c r="A3000" s="154" t="str">
        <f>IF(Input!A3000&lt;&gt;"",Input!A3000,"")</f>
        <v/>
      </c>
      <c r="B3000" s="154" t="str">
        <f>IF(Input!D3000&lt;&gt;"",CONCATENATE(Input!D3000,", ",Input!C3000),"")</f>
        <v/>
      </c>
      <c r="C3000" s="154" t="str">
        <f>IF(Input!E3000&lt;&gt;"",Input!E3000,"")</f>
        <v/>
      </c>
      <c r="D3000" s="155" t="str">
        <f>IF(Input!F3000&lt;&gt;"",Input!F3000,"")</f>
        <v/>
      </c>
      <c r="E3000" s="154" t="str">
        <f>IF(Input!I3000&lt;&gt;"",CONCATENATE(Input!I3000,", ",LEFT(Input!H3000,1)),"")</f>
        <v/>
      </c>
      <c r="F3000" s="156"/>
      <c r="G3000" s="157" t="str">
        <f t="shared" si="46"/>
        <v/>
      </c>
      <c r="H3000" s="154" t="str">
        <f>IF(A3000&lt;&gt;"",VLOOKUP(G3000,ScoreRanges!$C$4:$E$8,3),"")</f>
        <v/>
      </c>
      <c r="I3000" s="156"/>
      <c r="J3000" s="129" t="str">
        <f>IF(AND(ConversionTable!$F$2&lt;&gt;"",A3000&lt;&gt;""),VLOOKUP(G3000,ConversionTable!B$2:D$402,3),"")</f>
        <v/>
      </c>
      <c r="K3000" s="66" t="str">
        <f>IF(AND(ConversionTable!$F$2&lt;&gt;"",A3000&lt;&gt;""),VLOOKUP(J3000,ConversionTable!I$4:K$7,3),"")</f>
        <v/>
      </c>
      <c r="M3000" s="66" t="str">
        <f>IF(A3000&lt;&gt;"",(Input!AE3000*ScoringModel!$B$11+Input!AF3000*ScoringModel!$B$21+Input!AG3000*ScoringModel!$B$31)*0.01,"")</f>
        <v/>
      </c>
      <c r="N3000" s="66" t="str">
        <f>IF(A3000&lt;&gt;"",(Input!J3000*ScoringModel!$B$4+Input!K3000*ScoringModel!$B$5+Input!L3000*ScoringModel!$B$6+Input!M3000*ScoringModel!$B$7+Input!N3000*ScoringModel!$B$8+Input!O3000*ScoringModel!$B$9+Input!P3000*ScoringModel!$B$10)*0.01,"")</f>
        <v/>
      </c>
      <c r="O3000" s="66" t="str">
        <f>IF(A3000&lt;&gt;"",(Input!Q3000*ScoringModel!$B$14+Input!R3000*ScoringModel!$B$15+Input!S3000*ScoringModel!$B$16+Input!T3000*ScoringModel!$B$17+Input!U3000*ScoringModel!$B$18+Input!V3000*ScoringModel!$B$19+Input!W3000*ScoringModel!$B$20)*0.01,"")</f>
        <v/>
      </c>
      <c r="P3000" s="66" t="str">
        <f>IF(A3000&lt;&gt;"",(Input!X3000*ScoringModel!$B$24+Input!Y3000*ScoringModel!$B$25+Input!Z3000*ScoringModel!$B$26+Input!AA3000*ScoringModel!$B$27+Input!AB3000*ScoringModel!$B$28+Input!AC3000*ScoringModel!$B$29+Input!AD3000*ScoringModel!$B$30)*0.01,"")</f>
        <v/>
      </c>
    </row>
  </sheetData>
  <sheetProtection algorithmName="SHA-512" hashValue="z19A9XT5WTHj7ZmJ2WTFoUvGAwCO2BBgdez6IdKFK7sX0YSstnc9rLzhITn5EoJeKvZlQwMsmIhvNcc4Az1qqw==" saltValue="ks4ajhVL2BfIWZq1hkqkag==" spinCount="100000" sheet="1" objects="1" scenarios="1" formatCells="0" formatColumns="0" formatRows="0" selectLockedCells="1"/>
  <pageMargins left="0.7" right="0.7" top="0.75" bottom="0.75" header="0.3" footer="0.3"/>
  <pageSetup scale="62" orientation="landscape" r:id="rId1"/>
  <headerFooter>
    <oddHeader>&amp;C&amp;18Final Composite McREL Scores</oddHeader>
    <oddFooter>&amp;CPage &amp;P of &amp;N&amp;D &amp;T</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C000"/>
  </sheetPr>
  <dimension ref="A1:J36"/>
  <sheetViews>
    <sheetView showRuler="0" zoomScaleNormal="100" zoomScaleSheetLayoutView="100" workbookViewId="0">
      <selection sqref="A1:G1"/>
    </sheetView>
  </sheetViews>
  <sheetFormatPr defaultRowHeight="15" x14ac:dyDescent="0.25"/>
  <cols>
    <col min="1" max="1" width="21.140625" style="66" customWidth="1"/>
    <col min="2" max="2" width="11.28515625" style="66" customWidth="1"/>
    <col min="3" max="3" width="1.7109375" style="66" customWidth="1"/>
    <col min="4" max="4" width="2" style="66" customWidth="1"/>
    <col min="5" max="5" width="20.140625" style="66" customWidth="1"/>
    <col min="6" max="6" width="23.140625" style="66" customWidth="1"/>
    <col min="7" max="7" width="4" style="66" customWidth="1"/>
    <col min="8" max="10" width="13.7109375" style="66" customWidth="1"/>
    <col min="11" max="16384" width="9.140625" style="66"/>
  </cols>
  <sheetData>
    <row r="1" spans="1:10" ht="23.25" x14ac:dyDescent="0.35">
      <c r="A1" s="178" t="s">
        <v>544</v>
      </c>
      <c r="B1" s="178"/>
      <c r="C1" s="178"/>
      <c r="D1" s="178"/>
      <c r="E1" s="178"/>
      <c r="F1" s="178"/>
      <c r="G1" s="179"/>
      <c r="H1" s="171" t="e">
        <f>""""&amp;UPPER(F3)&amp;""" MIN/MAX"</f>
        <v>#N/A</v>
      </c>
      <c r="I1" s="172"/>
      <c r="J1" s="173"/>
    </row>
    <row r="2" spans="1:10" x14ac:dyDescent="0.25">
      <c r="A2" s="66" t="s">
        <v>34</v>
      </c>
      <c r="B2" s="66" t="e">
        <f>Sheet1!C5</f>
        <v>#N/A</v>
      </c>
      <c r="E2" s="66" t="s">
        <v>35</v>
      </c>
      <c r="F2" s="66" t="e">
        <f>Sheet1!E5</f>
        <v>#N/A</v>
      </c>
      <c r="H2" s="100" t="s">
        <v>18</v>
      </c>
      <c r="I2" s="101" t="e">
        <f>INDEX(Input!A1:AG3000,Sheet1!A4,3)</f>
        <v>#N/A</v>
      </c>
      <c r="J2" s="102" t="s">
        <v>19</v>
      </c>
    </row>
    <row r="3" spans="1:10" ht="15.75" x14ac:dyDescent="0.25">
      <c r="A3" s="66" t="s">
        <v>32</v>
      </c>
      <c r="B3" s="103" t="e">
        <f>I3</f>
        <v>#N/A</v>
      </c>
      <c r="C3" s="67"/>
      <c r="E3" s="104" t="s">
        <v>33</v>
      </c>
      <c r="F3" s="104" t="e">
        <f>VLOOKUP(J36,ScoreRanges!C4:E8,3)</f>
        <v>#N/A</v>
      </c>
      <c r="G3" s="105" t="s">
        <v>36</v>
      </c>
      <c r="H3" s="106" t="e">
        <f>VLOOKUP(F3,Sheet1!E6:F10,2,FALSE)</f>
        <v>#N/A</v>
      </c>
      <c r="I3" s="107" t="e">
        <f>J36</f>
        <v>#N/A</v>
      </c>
      <c r="J3" s="108" t="e">
        <f>VLOOKUP(F3,Sheet1!E6:G10,3,FALSE)</f>
        <v>#N/A</v>
      </c>
    </row>
    <row r="4" spans="1:10" ht="16.5" thickBot="1" x14ac:dyDescent="0.3">
      <c r="B4" s="103"/>
      <c r="C4" s="67"/>
      <c r="E4" s="104"/>
      <c r="F4" s="104"/>
      <c r="G4" s="105"/>
      <c r="H4" s="109"/>
      <c r="I4" s="110"/>
      <c r="J4" s="111"/>
    </row>
    <row r="5" spans="1:10" ht="18.75" customHeight="1" x14ac:dyDescent="0.25">
      <c r="A5" s="66" t="str">
        <f>"MODEL: "&amp;ScoringModel!A2</f>
        <v>MODEL: BALANCED RESP AND FRAMEWORK RATINGS</v>
      </c>
      <c r="B5" s="112"/>
      <c r="C5" s="112"/>
      <c r="D5" s="113"/>
      <c r="E5" s="113"/>
      <c r="F5" s="113"/>
      <c r="G5" s="113"/>
    </row>
    <row r="6" spans="1:10" ht="45" customHeight="1" x14ac:dyDescent="0.25">
      <c r="A6" s="174" t="s">
        <v>66</v>
      </c>
      <c r="B6" s="174"/>
      <c r="C6" s="174"/>
      <c r="D6" s="174"/>
      <c r="E6" s="174"/>
      <c r="F6" s="174"/>
      <c r="G6" s="174"/>
      <c r="H6" s="114" t="s">
        <v>21</v>
      </c>
      <c r="I6" s="114" t="s">
        <v>25</v>
      </c>
      <c r="J6" s="115" t="s">
        <v>26</v>
      </c>
    </row>
    <row r="7" spans="1:10" ht="18.75" x14ac:dyDescent="0.3">
      <c r="A7" s="175" t="s">
        <v>67</v>
      </c>
      <c r="B7" s="176"/>
      <c r="C7" s="176"/>
      <c r="D7" s="176"/>
      <c r="E7" s="176"/>
      <c r="F7" s="176"/>
      <c r="G7" s="177"/>
      <c r="H7" s="93">
        <f>ScoringModel!B4</f>
        <v>2.38</v>
      </c>
      <c r="I7" s="93" t="e">
        <f>Sheet1!B4</f>
        <v>#N/A</v>
      </c>
      <c r="J7" s="116" t="e">
        <f t="shared" ref="J7:J13" si="0">I7*H7*0.01</f>
        <v>#N/A</v>
      </c>
    </row>
    <row r="8" spans="1:10" ht="27" customHeight="1" x14ac:dyDescent="0.3">
      <c r="A8" s="175" t="s">
        <v>68</v>
      </c>
      <c r="B8" s="176"/>
      <c r="C8" s="176"/>
      <c r="D8" s="176"/>
      <c r="E8" s="176"/>
      <c r="F8" s="176"/>
      <c r="G8" s="177"/>
      <c r="H8" s="93">
        <f>ScoringModel!B5</f>
        <v>2.38</v>
      </c>
      <c r="I8" s="93" t="e">
        <f>Sheet1!C4</f>
        <v>#N/A</v>
      </c>
      <c r="J8" s="116" t="e">
        <f t="shared" si="0"/>
        <v>#N/A</v>
      </c>
    </row>
    <row r="9" spans="1:10" ht="27" customHeight="1" x14ac:dyDescent="0.3">
      <c r="A9" s="175" t="s">
        <v>69</v>
      </c>
      <c r="B9" s="176"/>
      <c r="C9" s="176"/>
      <c r="D9" s="176"/>
      <c r="E9" s="176"/>
      <c r="F9" s="176"/>
      <c r="G9" s="177"/>
      <c r="H9" s="93">
        <f>ScoringModel!B6</f>
        <v>2.38</v>
      </c>
      <c r="I9" s="93" t="e">
        <f>Sheet1!D4</f>
        <v>#N/A</v>
      </c>
      <c r="J9" s="116" t="e">
        <f t="shared" si="0"/>
        <v>#N/A</v>
      </c>
    </row>
    <row r="10" spans="1:10" ht="26.25" customHeight="1" x14ac:dyDescent="0.3">
      <c r="A10" s="175" t="s">
        <v>70</v>
      </c>
      <c r="B10" s="176"/>
      <c r="C10" s="176"/>
      <c r="D10" s="176"/>
      <c r="E10" s="176"/>
      <c r="F10" s="176"/>
      <c r="G10" s="177"/>
      <c r="H10" s="93">
        <f>ScoringModel!B7</f>
        <v>2.38</v>
      </c>
      <c r="I10" s="93" t="e">
        <f>Sheet1!E4</f>
        <v>#N/A</v>
      </c>
      <c r="J10" s="116" t="e">
        <f t="shared" si="0"/>
        <v>#N/A</v>
      </c>
    </row>
    <row r="11" spans="1:10" ht="26.25" customHeight="1" x14ac:dyDescent="0.3">
      <c r="A11" s="175" t="s">
        <v>71</v>
      </c>
      <c r="B11" s="180"/>
      <c r="C11" s="180"/>
      <c r="D11" s="180"/>
      <c r="E11" s="180"/>
      <c r="F11" s="180"/>
      <c r="G11" s="181"/>
      <c r="H11" s="93">
        <f>ScoringModel!B8</f>
        <v>2.38</v>
      </c>
      <c r="I11" s="93" t="e">
        <f>Sheet1!F4</f>
        <v>#N/A</v>
      </c>
      <c r="J11" s="116" t="e">
        <f t="shared" si="0"/>
        <v>#N/A</v>
      </c>
    </row>
    <row r="12" spans="1:10" ht="27" customHeight="1" x14ac:dyDescent="0.3">
      <c r="A12" s="175" t="s">
        <v>72</v>
      </c>
      <c r="B12" s="180"/>
      <c r="C12" s="180"/>
      <c r="D12" s="180"/>
      <c r="E12" s="180"/>
      <c r="F12" s="180"/>
      <c r="G12" s="181"/>
      <c r="H12" s="93">
        <f>ScoringModel!B9</f>
        <v>2.38</v>
      </c>
      <c r="I12" s="93" t="e">
        <f>Sheet1!G4</f>
        <v>#N/A</v>
      </c>
      <c r="J12" s="116" t="e">
        <f t="shared" si="0"/>
        <v>#N/A</v>
      </c>
    </row>
    <row r="13" spans="1:10" ht="18.75" x14ac:dyDescent="0.3">
      <c r="A13" s="175" t="s">
        <v>73</v>
      </c>
      <c r="B13" s="176"/>
      <c r="C13" s="176"/>
      <c r="D13" s="176"/>
      <c r="E13" s="176"/>
      <c r="F13" s="176"/>
      <c r="G13" s="177"/>
      <c r="H13" s="93">
        <f>ScoringModel!B10</f>
        <v>2.39</v>
      </c>
      <c r="I13" s="93" t="e">
        <f>Sheet1!H4</f>
        <v>#N/A</v>
      </c>
      <c r="J13" s="116" t="e">
        <f t="shared" si="0"/>
        <v>#N/A</v>
      </c>
    </row>
    <row r="14" spans="1:10" ht="18.75" x14ac:dyDescent="0.3">
      <c r="A14" s="175" t="s">
        <v>74</v>
      </c>
      <c r="B14" s="176"/>
      <c r="C14" s="176"/>
      <c r="D14" s="176"/>
      <c r="E14" s="176"/>
      <c r="F14" s="176"/>
      <c r="G14" s="177"/>
      <c r="H14" s="93">
        <f>ScoringModel!B11</f>
        <v>16.66</v>
      </c>
      <c r="I14" s="93" t="e">
        <f>Sheet1!W4</f>
        <v>#N/A</v>
      </c>
      <c r="J14" s="116" t="e">
        <f>I14*H14*0.01</f>
        <v>#N/A</v>
      </c>
    </row>
    <row r="15" spans="1:10" ht="18.75" x14ac:dyDescent="0.25">
      <c r="A15" s="96"/>
      <c r="B15" s="97"/>
      <c r="C15" s="97"/>
      <c r="D15" s="97"/>
      <c r="E15" s="97"/>
      <c r="F15" s="97"/>
      <c r="G15" s="117" t="s">
        <v>106</v>
      </c>
      <c r="H15" s="118" t="str">
        <f>" "&amp;SUM(H7:H14)&amp;"%"</f>
        <v xml:space="preserve"> 33.33%</v>
      </c>
      <c r="I15" s="119" t="s">
        <v>101</v>
      </c>
      <c r="J15" s="120" t="e">
        <f>SUM(J7:J14)</f>
        <v>#N/A</v>
      </c>
    </row>
    <row r="16" spans="1:10" ht="52.5" customHeight="1" x14ac:dyDescent="0.25">
      <c r="A16" s="174" t="s">
        <v>75</v>
      </c>
      <c r="B16" s="174"/>
      <c r="C16" s="174"/>
      <c r="D16" s="174"/>
      <c r="E16" s="174"/>
      <c r="F16" s="174"/>
      <c r="G16" s="174"/>
      <c r="J16" s="121"/>
    </row>
    <row r="17" spans="1:10" ht="27" customHeight="1" x14ac:dyDescent="0.3">
      <c r="A17" s="175" t="s">
        <v>76</v>
      </c>
      <c r="B17" s="176"/>
      <c r="C17" s="176"/>
      <c r="D17" s="176"/>
      <c r="E17" s="176"/>
      <c r="F17" s="176"/>
      <c r="G17" s="177"/>
      <c r="H17" s="93">
        <f>ScoringModel!B14</f>
        <v>2.38</v>
      </c>
      <c r="I17" s="93" t="e">
        <f>Sheet1!I$4</f>
        <v>#N/A</v>
      </c>
      <c r="J17" s="116" t="e">
        <f t="shared" ref="J17:J24" si="1">I17*H17*0.01</f>
        <v>#N/A</v>
      </c>
    </row>
    <row r="18" spans="1:10" ht="26.25" customHeight="1" x14ac:dyDescent="0.3">
      <c r="A18" s="175" t="s">
        <v>77</v>
      </c>
      <c r="B18" s="176"/>
      <c r="C18" s="176"/>
      <c r="D18" s="176"/>
      <c r="E18" s="176"/>
      <c r="F18" s="176"/>
      <c r="G18" s="177"/>
      <c r="H18" s="93">
        <f>ScoringModel!B15</f>
        <v>2.38</v>
      </c>
      <c r="I18" s="93" t="e">
        <f>Sheet1!J$4</f>
        <v>#N/A</v>
      </c>
      <c r="J18" s="116" t="e">
        <f t="shared" si="1"/>
        <v>#N/A</v>
      </c>
    </row>
    <row r="19" spans="1:10" ht="27.75" customHeight="1" x14ac:dyDescent="0.3">
      <c r="A19" s="175" t="s">
        <v>78</v>
      </c>
      <c r="B19" s="176"/>
      <c r="C19" s="176"/>
      <c r="D19" s="176"/>
      <c r="E19" s="176"/>
      <c r="F19" s="176"/>
      <c r="G19" s="177"/>
      <c r="H19" s="93">
        <f>ScoringModel!B16</f>
        <v>2.38</v>
      </c>
      <c r="I19" s="93" t="e">
        <f>Sheet1!K$4</f>
        <v>#N/A</v>
      </c>
      <c r="J19" s="116" t="e">
        <f t="shared" si="1"/>
        <v>#N/A</v>
      </c>
    </row>
    <row r="20" spans="1:10" ht="27" customHeight="1" x14ac:dyDescent="0.3">
      <c r="A20" s="176" t="s">
        <v>79</v>
      </c>
      <c r="B20" s="180"/>
      <c r="C20" s="180"/>
      <c r="D20" s="180"/>
      <c r="E20" s="180"/>
      <c r="F20" s="180"/>
      <c r="G20" s="181"/>
      <c r="H20" s="93">
        <f>ScoringModel!B17</f>
        <v>2.38</v>
      </c>
      <c r="I20" s="93" t="e">
        <f>Sheet1!L$4</f>
        <v>#N/A</v>
      </c>
      <c r="J20" s="116" t="e">
        <f t="shared" si="1"/>
        <v>#N/A</v>
      </c>
    </row>
    <row r="21" spans="1:10" ht="18.75" x14ac:dyDescent="0.3">
      <c r="A21" s="175" t="s">
        <v>80</v>
      </c>
      <c r="B21" s="180"/>
      <c r="C21" s="180"/>
      <c r="D21" s="180"/>
      <c r="E21" s="180"/>
      <c r="F21" s="180"/>
      <c r="G21" s="181"/>
      <c r="H21" s="93">
        <f>ScoringModel!B18</f>
        <v>2.38</v>
      </c>
      <c r="I21" s="93" t="e">
        <f>Sheet1!M$4</f>
        <v>#N/A</v>
      </c>
      <c r="J21" s="116" t="e">
        <f t="shared" si="1"/>
        <v>#N/A</v>
      </c>
    </row>
    <row r="22" spans="1:10" ht="18.75" x14ac:dyDescent="0.3">
      <c r="A22" s="175" t="s">
        <v>81</v>
      </c>
      <c r="B22" s="176"/>
      <c r="C22" s="176"/>
      <c r="D22" s="176"/>
      <c r="E22" s="176"/>
      <c r="F22" s="176"/>
      <c r="G22" s="177"/>
      <c r="H22" s="93">
        <f>ScoringModel!B19</f>
        <v>2.38</v>
      </c>
      <c r="I22" s="93" t="e">
        <f>Sheet1!N$4</f>
        <v>#N/A</v>
      </c>
      <c r="J22" s="116" t="e">
        <f t="shared" si="1"/>
        <v>#N/A</v>
      </c>
    </row>
    <row r="23" spans="1:10" ht="26.25" customHeight="1" x14ac:dyDescent="0.3">
      <c r="A23" s="175" t="s">
        <v>82</v>
      </c>
      <c r="B23" s="176"/>
      <c r="C23" s="176"/>
      <c r="D23" s="176"/>
      <c r="E23" s="176"/>
      <c r="F23" s="176"/>
      <c r="G23" s="177"/>
      <c r="H23" s="93">
        <f>ScoringModel!B20</f>
        <v>2.39</v>
      </c>
      <c r="I23" s="93" t="e">
        <f>Sheet1!O$4</f>
        <v>#N/A</v>
      </c>
      <c r="J23" s="116" t="e">
        <f t="shared" si="1"/>
        <v>#N/A</v>
      </c>
    </row>
    <row r="24" spans="1:10" ht="18.75" x14ac:dyDescent="0.3">
      <c r="A24" s="175" t="s">
        <v>83</v>
      </c>
      <c r="B24" s="176"/>
      <c r="C24" s="176"/>
      <c r="D24" s="176"/>
      <c r="E24" s="176"/>
      <c r="F24" s="176"/>
      <c r="G24" s="177"/>
      <c r="H24" s="93">
        <f>ScoringModel!B21</f>
        <v>16.66</v>
      </c>
      <c r="I24" s="93" t="e">
        <f>Sheet1!X$4</f>
        <v>#N/A</v>
      </c>
      <c r="J24" s="116" t="e">
        <f t="shared" si="1"/>
        <v>#N/A</v>
      </c>
    </row>
    <row r="25" spans="1:10" ht="18.75" x14ac:dyDescent="0.25">
      <c r="A25" s="96"/>
      <c r="B25" s="97"/>
      <c r="C25" s="97"/>
      <c r="D25" s="97"/>
      <c r="E25" s="97"/>
      <c r="F25" s="97"/>
      <c r="G25" s="117" t="s">
        <v>105</v>
      </c>
      <c r="H25" s="118" t="str">
        <f>""&amp;SUM(H17:H24)&amp;"%"</f>
        <v>33.33%</v>
      </c>
      <c r="I25" s="119" t="s">
        <v>102</v>
      </c>
      <c r="J25" s="120" t="e">
        <f>SUM(J17:J24)</f>
        <v>#N/A</v>
      </c>
    </row>
    <row r="26" spans="1:10" ht="33" customHeight="1" x14ac:dyDescent="0.25">
      <c r="A26" s="174" t="s">
        <v>84</v>
      </c>
      <c r="B26" s="174"/>
      <c r="C26" s="174"/>
      <c r="D26" s="174"/>
      <c r="E26" s="174"/>
      <c r="F26" s="174"/>
      <c r="G26" s="174"/>
      <c r="J26" s="121"/>
    </row>
    <row r="27" spans="1:10" ht="27" customHeight="1" x14ac:dyDescent="0.3">
      <c r="A27" s="175" t="s">
        <v>88</v>
      </c>
      <c r="B27" s="176"/>
      <c r="C27" s="176"/>
      <c r="D27" s="176"/>
      <c r="E27" s="176"/>
      <c r="F27" s="176"/>
      <c r="G27" s="177"/>
      <c r="H27" s="93">
        <f>ScoringModel!B24</f>
        <v>2.38</v>
      </c>
      <c r="I27" s="93" t="e">
        <f>Sheet1!P$4</f>
        <v>#N/A</v>
      </c>
      <c r="J27" s="116" t="e">
        <f>I27*H27*0.01</f>
        <v>#N/A</v>
      </c>
    </row>
    <row r="28" spans="1:10" ht="26.25" customHeight="1" x14ac:dyDescent="0.3">
      <c r="A28" s="175" t="s">
        <v>89</v>
      </c>
      <c r="B28" s="176"/>
      <c r="C28" s="176"/>
      <c r="D28" s="176"/>
      <c r="E28" s="176"/>
      <c r="F28" s="176"/>
      <c r="G28" s="177"/>
      <c r="H28" s="93">
        <f>ScoringModel!B25</f>
        <v>2.38</v>
      </c>
      <c r="I28" s="93" t="e">
        <f>Sheet1!Q$4</f>
        <v>#N/A</v>
      </c>
      <c r="J28" s="116" t="e">
        <f>I28*H28*0.01</f>
        <v>#N/A</v>
      </c>
    </row>
    <row r="29" spans="1:10" ht="18.75" x14ac:dyDescent="0.3">
      <c r="A29" s="175" t="s">
        <v>90</v>
      </c>
      <c r="B29" s="180"/>
      <c r="C29" s="180"/>
      <c r="D29" s="180"/>
      <c r="E29" s="180"/>
      <c r="F29" s="180"/>
      <c r="G29" s="181"/>
      <c r="H29" s="93">
        <f>ScoringModel!B26</f>
        <v>2.38</v>
      </c>
      <c r="I29" s="93" t="e">
        <f>Sheet1!R$4</f>
        <v>#N/A</v>
      </c>
      <c r="J29" s="116" t="e">
        <f t="shared" ref="J29:J32" si="2">I29*H29*0.01</f>
        <v>#N/A</v>
      </c>
    </row>
    <row r="30" spans="1:10" ht="18.75" x14ac:dyDescent="0.3">
      <c r="A30" s="175" t="s">
        <v>91</v>
      </c>
      <c r="B30" s="180"/>
      <c r="C30" s="180"/>
      <c r="D30" s="180"/>
      <c r="E30" s="180"/>
      <c r="F30" s="180"/>
      <c r="G30" s="181"/>
      <c r="H30" s="93">
        <f>ScoringModel!B27</f>
        <v>2.38</v>
      </c>
      <c r="I30" s="93" t="e">
        <f>Sheet1!S$4</f>
        <v>#N/A</v>
      </c>
      <c r="J30" s="116" t="e">
        <f t="shared" si="2"/>
        <v>#N/A</v>
      </c>
    </row>
    <row r="31" spans="1:10" ht="18.75" x14ac:dyDescent="0.3">
      <c r="A31" s="175" t="s">
        <v>92</v>
      </c>
      <c r="B31" s="180"/>
      <c r="C31" s="180"/>
      <c r="D31" s="180"/>
      <c r="E31" s="180"/>
      <c r="F31" s="180"/>
      <c r="G31" s="181"/>
      <c r="H31" s="93">
        <f>ScoringModel!B28</f>
        <v>2.38</v>
      </c>
      <c r="I31" s="93" t="e">
        <f>Sheet1!T$4</f>
        <v>#N/A</v>
      </c>
      <c r="J31" s="116" t="e">
        <f t="shared" si="2"/>
        <v>#N/A</v>
      </c>
    </row>
    <row r="32" spans="1:10" ht="27.75" customHeight="1" x14ac:dyDescent="0.3">
      <c r="A32" s="175" t="s">
        <v>93</v>
      </c>
      <c r="B32" s="176"/>
      <c r="C32" s="176"/>
      <c r="D32" s="176"/>
      <c r="E32" s="176"/>
      <c r="F32" s="176"/>
      <c r="G32" s="177"/>
      <c r="H32" s="93">
        <f>ScoringModel!B29</f>
        <v>2.38</v>
      </c>
      <c r="I32" s="93" t="e">
        <f>Sheet1!U$4</f>
        <v>#N/A</v>
      </c>
      <c r="J32" s="116" t="e">
        <f t="shared" si="2"/>
        <v>#N/A</v>
      </c>
    </row>
    <row r="33" spans="1:10" ht="18.75" x14ac:dyDescent="0.3">
      <c r="A33" s="175" t="s">
        <v>94</v>
      </c>
      <c r="B33" s="176"/>
      <c r="C33" s="176"/>
      <c r="D33" s="176"/>
      <c r="E33" s="176"/>
      <c r="F33" s="176"/>
      <c r="G33" s="177"/>
      <c r="H33" s="93">
        <f>ScoringModel!B30</f>
        <v>2.39</v>
      </c>
      <c r="I33" s="93" t="e">
        <f>Sheet1!V$4</f>
        <v>#N/A</v>
      </c>
      <c r="J33" s="116" t="e">
        <f>I33*H33*0.01</f>
        <v>#N/A</v>
      </c>
    </row>
    <row r="34" spans="1:10" ht="18.75" x14ac:dyDescent="0.3">
      <c r="A34" s="175" t="s">
        <v>95</v>
      </c>
      <c r="B34" s="176"/>
      <c r="C34" s="176"/>
      <c r="D34" s="176"/>
      <c r="E34" s="176"/>
      <c r="F34" s="176"/>
      <c r="G34" s="177"/>
      <c r="H34" s="93">
        <f>ScoringModel!B31</f>
        <v>16.670000000000002</v>
      </c>
      <c r="I34" s="93" t="e">
        <f>Sheet1!Y$4</f>
        <v>#N/A</v>
      </c>
      <c r="J34" s="116" t="e">
        <f>I34*H34*0.01</f>
        <v>#N/A</v>
      </c>
    </row>
    <row r="35" spans="1:10" ht="18.75" x14ac:dyDescent="0.25">
      <c r="A35" s="96"/>
      <c r="B35" s="97"/>
      <c r="C35" s="97"/>
      <c r="D35" s="97"/>
      <c r="E35" s="97"/>
      <c r="F35" s="97"/>
      <c r="G35" s="117" t="s">
        <v>104</v>
      </c>
      <c r="H35" s="118" t="str">
        <f>""&amp;SUM(H27:H34)&amp;"%"</f>
        <v>33.34%</v>
      </c>
      <c r="I35" s="119" t="s">
        <v>103</v>
      </c>
      <c r="J35" s="120" t="e">
        <f>SUM(J27:J34)</f>
        <v>#N/A</v>
      </c>
    </row>
    <row r="36" spans="1:10" ht="18.75" x14ac:dyDescent="0.3">
      <c r="I36" s="122" t="s">
        <v>20</v>
      </c>
      <c r="J36" s="123" t="e">
        <f>SUM(J35,J25,J15)</f>
        <v>#N/A</v>
      </c>
    </row>
  </sheetData>
  <sheetProtection algorithmName="SHA-512" hashValue="VRqGAn+633cqk4Xy5mqsOdbyTn4n1mATqCDCI4qYVEguuJO3NyEBU8KdXf+g+TiYSlYbUI9sZUh1aZMRqSAUuA==" saltValue="iC3TwA/F9KJoLzb4zx1ugg==" spinCount="100000" sheet="1" objects="1" scenarios="1" selectLockedCells="1"/>
  <mergeCells count="29">
    <mergeCell ref="A34:G34"/>
    <mergeCell ref="A23:G23"/>
    <mergeCell ref="A24:G24"/>
    <mergeCell ref="A26:G26"/>
    <mergeCell ref="A27:G27"/>
    <mergeCell ref="A28:G28"/>
    <mergeCell ref="A29:G29"/>
    <mergeCell ref="A30:G30"/>
    <mergeCell ref="A31:G31"/>
    <mergeCell ref="A32:G32"/>
    <mergeCell ref="A33:G33"/>
    <mergeCell ref="A16:G16"/>
    <mergeCell ref="A17:G17"/>
    <mergeCell ref="A18:G18"/>
    <mergeCell ref="A19:G19"/>
    <mergeCell ref="A22:G22"/>
    <mergeCell ref="A20:G20"/>
    <mergeCell ref="A21:G21"/>
    <mergeCell ref="A10:G10"/>
    <mergeCell ref="A13:G13"/>
    <mergeCell ref="A14:G14"/>
    <mergeCell ref="A11:G11"/>
    <mergeCell ref="A12:G12"/>
    <mergeCell ref="H1:J1"/>
    <mergeCell ref="A6:G6"/>
    <mergeCell ref="A7:G7"/>
    <mergeCell ref="A8:G8"/>
    <mergeCell ref="A9:G9"/>
    <mergeCell ref="A1:G1"/>
  </mergeCells>
  <conditionalFormatting sqref="B4:J4">
    <cfRule type="expression" dxfId="3" priority="1">
      <formula>$A4=""</formula>
    </cfRule>
  </conditionalFormatting>
  <pageMargins left="0.7" right="0.7" top="0.75" bottom="0.75" header="0.3" footer="0.3"/>
  <pageSetup scale="72" orientation="portrait" verticalDpi="300" r:id="rId1"/>
  <headerFooter>
    <oddHeader>&amp;C&amp;18Individual Summary Rating Form Score Report</oddHeader>
    <oddFooter>&amp;C&amp;D &amp;T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Sheet1!$A$5:$A$3005</xm:f>
          </x14:formula1>
          <xm:sqref>A1:G1</xm:sqref>
        </x14:dataValidation>
        <x14:dataValidation type="list" allowBlank="1" showInputMessage="1" showErrorMessage="1">
          <x14:formula1>
            <xm:f>Sheet1!A5:A505</xm:f>
          </x14:formula1>
          <xm:sqref>A1:G1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sheetPr>
  <dimension ref="B2:H19"/>
  <sheetViews>
    <sheetView showGridLines="0" showRowColHeaders="0" workbookViewId="0">
      <selection activeCell="L92" sqref="L92"/>
    </sheetView>
  </sheetViews>
  <sheetFormatPr defaultRowHeight="15" x14ac:dyDescent="0.25"/>
  <cols>
    <col min="1" max="1" width="4.140625" style="29" customWidth="1"/>
    <col min="2" max="2" width="6.28515625" style="29" customWidth="1"/>
    <col min="3" max="3" width="9.28515625" style="29" bestFit="1" customWidth="1"/>
    <col min="4" max="4" width="8.28515625" style="29" bestFit="1" customWidth="1"/>
    <col min="5" max="5" width="24.42578125" style="29" bestFit="1" customWidth="1"/>
    <col min="6" max="6" width="13.7109375" style="29" bestFit="1" customWidth="1"/>
    <col min="7" max="7" width="12.140625" style="29" bestFit="1" customWidth="1"/>
    <col min="8" max="8" width="8.85546875" style="29" customWidth="1"/>
    <col min="9" max="9" width="16.5703125" style="29" customWidth="1"/>
    <col min="10" max="10" width="9" style="29" bestFit="1" customWidth="1"/>
    <col min="11" max="11" width="7.7109375" style="29" bestFit="1" customWidth="1"/>
    <col min="12" max="12" width="22.7109375" style="29" bestFit="1" customWidth="1"/>
    <col min="13" max="13" width="13.7109375" style="29" bestFit="1" customWidth="1"/>
    <col min="14" max="14" width="11.140625" style="29" bestFit="1" customWidth="1"/>
    <col min="15" max="15" width="10.140625" style="29" bestFit="1" customWidth="1"/>
    <col min="16" max="16384" width="9.140625" style="29"/>
  </cols>
  <sheetData>
    <row r="2" spans="2:8" ht="26.25" x14ac:dyDescent="0.4">
      <c r="C2" s="182" t="s">
        <v>29</v>
      </c>
      <c r="D2" s="182"/>
      <c r="E2" s="182"/>
      <c r="F2" s="182"/>
      <c r="G2" s="182"/>
    </row>
    <row r="3" spans="2:8" ht="21" x14ac:dyDescent="0.35">
      <c r="C3" s="6" t="s">
        <v>6</v>
      </c>
      <c r="D3" s="6" t="s">
        <v>7</v>
      </c>
      <c r="E3" s="6" t="s">
        <v>121</v>
      </c>
      <c r="F3" s="6" t="s">
        <v>37</v>
      </c>
      <c r="G3" s="6" t="s">
        <v>21</v>
      </c>
      <c r="H3" s="3"/>
    </row>
    <row r="4" spans="2:8" ht="21" x14ac:dyDescent="0.35">
      <c r="C4" s="10">
        <v>1</v>
      </c>
      <c r="D4" s="10">
        <v>1.79</v>
      </c>
      <c r="E4" s="10" t="s">
        <v>9</v>
      </c>
      <c r="F4" s="12">
        <f>COUNTIF(FinalScores!H$2:H$3001,E4)</f>
        <v>0</v>
      </c>
      <c r="G4" s="11" t="str">
        <f>IF(SUM(F$4:F$8)&lt;&gt;0,F4/SUM(F$4:F$8),"")</f>
        <v/>
      </c>
      <c r="H4" s="3"/>
    </row>
    <row r="5" spans="2:8" ht="21" x14ac:dyDescent="0.35">
      <c r="C5" s="10">
        <f>D4+0.01</f>
        <v>1.8</v>
      </c>
      <c r="D5" s="10">
        <v>2.79</v>
      </c>
      <c r="E5" s="10" t="s">
        <v>120</v>
      </c>
      <c r="F5" s="12">
        <f>COUNTIF(FinalScores!H$2:H$3001,E5)</f>
        <v>0</v>
      </c>
      <c r="G5" s="11" t="str">
        <f t="shared" ref="G5:G8" si="0">IF(SUM(F$4:F$8)&lt;&gt;0,F5/SUM(F$4:F$8),"")</f>
        <v/>
      </c>
      <c r="H5" s="3"/>
    </row>
    <row r="6" spans="2:8" ht="21" x14ac:dyDescent="0.35">
      <c r="C6" s="10">
        <f t="shared" ref="C6:C8" si="1">D5+0.01</f>
        <v>2.8</v>
      </c>
      <c r="D6" s="10">
        <v>3.79</v>
      </c>
      <c r="E6" s="10" t="s">
        <v>11</v>
      </c>
      <c r="F6" s="12">
        <f>COUNTIF(FinalScores!H$2:H$3001,E6)</f>
        <v>0</v>
      </c>
      <c r="G6" s="11" t="str">
        <f t="shared" si="0"/>
        <v/>
      </c>
      <c r="H6" s="3"/>
    </row>
    <row r="7" spans="2:8" ht="21" x14ac:dyDescent="0.35">
      <c r="C7" s="10">
        <f t="shared" si="1"/>
        <v>3.8</v>
      </c>
      <c r="D7" s="10">
        <v>4.79</v>
      </c>
      <c r="E7" s="10" t="s">
        <v>12</v>
      </c>
      <c r="F7" s="12">
        <f>COUNTIF(FinalScores!H$2:H$3001,E7)</f>
        <v>0</v>
      </c>
      <c r="G7" s="11" t="str">
        <f t="shared" si="0"/>
        <v/>
      </c>
      <c r="H7" s="3"/>
    </row>
    <row r="8" spans="2:8" ht="21" x14ac:dyDescent="0.35">
      <c r="C8" s="10">
        <f t="shared" si="1"/>
        <v>4.8</v>
      </c>
      <c r="D8" s="10">
        <v>5</v>
      </c>
      <c r="E8" s="10" t="s">
        <v>119</v>
      </c>
      <c r="F8" s="12">
        <f>COUNTIF(FinalScores!H$2:H$3001,E8)</f>
        <v>0</v>
      </c>
      <c r="G8" s="11" t="str">
        <f t="shared" si="0"/>
        <v/>
      </c>
      <c r="H8" s="3"/>
    </row>
    <row r="9" spans="2:8" x14ac:dyDescent="0.25">
      <c r="B9" s="4"/>
      <c r="C9" s="4"/>
      <c r="D9" s="4"/>
      <c r="E9" s="4"/>
      <c r="H9" s="3"/>
    </row>
    <row r="10" spans="2:8" x14ac:dyDescent="0.25">
      <c r="H10" s="3"/>
    </row>
    <row r="11" spans="2:8" x14ac:dyDescent="0.25">
      <c r="H11" s="3"/>
    </row>
    <row r="12" spans="2:8" x14ac:dyDescent="0.25">
      <c r="H12" s="3"/>
    </row>
    <row r="13" spans="2:8" x14ac:dyDescent="0.25">
      <c r="H13" s="3"/>
    </row>
    <row r="14" spans="2:8" x14ac:dyDescent="0.25">
      <c r="H14" s="3"/>
    </row>
    <row r="15" spans="2:8" x14ac:dyDescent="0.25">
      <c r="H15" s="3"/>
    </row>
    <row r="16" spans="2:8" x14ac:dyDescent="0.25">
      <c r="H16" s="3"/>
    </row>
    <row r="17" spans="8:8" x14ac:dyDescent="0.25">
      <c r="H17" s="3"/>
    </row>
    <row r="18" spans="8:8" x14ac:dyDescent="0.25">
      <c r="H18" s="3"/>
    </row>
    <row r="19" spans="8:8" x14ac:dyDescent="0.25">
      <c r="H19" s="3"/>
    </row>
  </sheetData>
  <sheetProtection algorithmName="SHA-512" hashValue="O+pvXg2r+aHuST2+RujlFG0MpV5LFQGwAKft0cV7HdnELl1ckVWyZi3PycKrOUeOrf4h2k6ykB/dL00y0Lo2ow==" saltValue="iOm6vO3a2nhldDVsUAfrSQ==" spinCount="100000" sheet="1" objects="1" scenarios="1" selectLockedCells="1"/>
  <mergeCells count="1">
    <mergeCell ref="C2:G2"/>
  </mergeCells>
  <pageMargins left="0.7" right="0.7" top="0.75" bottom="0.75" header="0.3" footer="0.3"/>
  <pageSetup orientation="portrait" verticalDpi="300" r:id="rId1"/>
  <headerFooter>
    <oddHeader>&amp;C&amp;18McREL Rating Scoring Range Definitions</oddHeader>
    <oddFooter>&amp;C&amp;D &amp;T</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CCFF"/>
    <pageSetUpPr fitToPage="1"/>
  </sheetPr>
  <dimension ref="A1:G34"/>
  <sheetViews>
    <sheetView showGridLines="0" zoomScale="75" zoomScaleNormal="75" workbookViewId="0">
      <selection activeCell="BJ29" sqref="BJ29"/>
    </sheetView>
  </sheetViews>
  <sheetFormatPr defaultRowHeight="21.75" customHeight="1" x14ac:dyDescent="0.25"/>
  <cols>
    <col min="1" max="1" width="129.7109375" style="65" customWidth="1"/>
    <col min="2" max="2" width="17.5703125" style="66" hidden="1" customWidth="1"/>
    <col min="3" max="3" width="26.42578125" style="66" customWidth="1"/>
    <col min="4" max="4" width="14.42578125" style="66" hidden="1" customWidth="1"/>
    <col min="5" max="16384" width="9.140625" style="66"/>
  </cols>
  <sheetData>
    <row r="1" spans="1:7" ht="21.75" customHeight="1" thickBot="1" x14ac:dyDescent="0.3">
      <c r="A1" s="140" t="s">
        <v>122</v>
      </c>
      <c r="C1" s="183" t="str">
        <f>IF(D12&lt;&gt;"100%","Weights do not add to 100%","")</f>
        <v/>
      </c>
      <c r="D1" s="183"/>
    </row>
    <row r="2" spans="1:7" ht="20.25" customHeight="1" thickBot="1" x14ac:dyDescent="0.35">
      <c r="A2" s="141" t="s">
        <v>109</v>
      </c>
      <c r="B2" s="84" t="s">
        <v>30</v>
      </c>
      <c r="C2" s="85" t="s">
        <v>31</v>
      </c>
      <c r="D2" s="86"/>
    </row>
    <row r="3" spans="1:7" ht="28.5" customHeight="1" x14ac:dyDescent="0.25">
      <c r="A3" s="87" t="s">
        <v>66</v>
      </c>
      <c r="B3" s="88" t="s">
        <v>14</v>
      </c>
      <c r="C3" s="89" t="s">
        <v>109</v>
      </c>
      <c r="D3" s="90" t="s">
        <v>110</v>
      </c>
      <c r="G3" s="91"/>
    </row>
    <row r="4" spans="1:7" ht="21.75" customHeight="1" x14ac:dyDescent="0.3">
      <c r="A4" s="92" t="s">
        <v>67</v>
      </c>
      <c r="B4" s="93">
        <f t="shared" ref="B4:B11" si="0">IF(A$2=C$3,C4,D4)</f>
        <v>2.38</v>
      </c>
      <c r="C4" s="94">
        <f>2.38</f>
        <v>2.38</v>
      </c>
      <c r="D4" s="95">
        <v>0</v>
      </c>
    </row>
    <row r="5" spans="1:7" ht="21.75" customHeight="1" x14ac:dyDescent="0.3">
      <c r="A5" s="92" t="s">
        <v>68</v>
      </c>
      <c r="B5" s="93">
        <f t="shared" si="0"/>
        <v>2.38</v>
      </c>
      <c r="C5" s="94">
        <f t="shared" ref="C5:C9" si="1">2.38</f>
        <v>2.38</v>
      </c>
      <c r="D5" s="95">
        <v>0</v>
      </c>
    </row>
    <row r="6" spans="1:7" ht="21.75" customHeight="1" x14ac:dyDescent="0.3">
      <c r="A6" s="92" t="s">
        <v>69</v>
      </c>
      <c r="B6" s="93">
        <f t="shared" si="0"/>
        <v>2.38</v>
      </c>
      <c r="C6" s="94">
        <f t="shared" si="1"/>
        <v>2.38</v>
      </c>
      <c r="D6" s="95">
        <v>0</v>
      </c>
    </row>
    <row r="7" spans="1:7" ht="27" customHeight="1" x14ac:dyDescent="0.3">
      <c r="A7" s="92" t="s">
        <v>70</v>
      </c>
      <c r="B7" s="93">
        <f t="shared" si="0"/>
        <v>2.38</v>
      </c>
      <c r="C7" s="94">
        <f t="shared" si="1"/>
        <v>2.38</v>
      </c>
      <c r="D7" s="95">
        <v>0</v>
      </c>
    </row>
    <row r="8" spans="1:7" ht="27" customHeight="1" x14ac:dyDescent="0.3">
      <c r="A8" s="92" t="s">
        <v>71</v>
      </c>
      <c r="B8" s="93">
        <f t="shared" si="0"/>
        <v>2.38</v>
      </c>
      <c r="C8" s="94">
        <f t="shared" si="1"/>
        <v>2.38</v>
      </c>
      <c r="D8" s="95">
        <v>0</v>
      </c>
    </row>
    <row r="9" spans="1:7" ht="21.75" customHeight="1" x14ac:dyDescent="0.3">
      <c r="A9" s="92" t="s">
        <v>72</v>
      </c>
      <c r="B9" s="93">
        <f t="shared" si="0"/>
        <v>2.38</v>
      </c>
      <c r="C9" s="94">
        <f t="shared" si="1"/>
        <v>2.38</v>
      </c>
      <c r="D9" s="95">
        <v>0</v>
      </c>
    </row>
    <row r="10" spans="1:7" ht="21.75" customHeight="1" x14ac:dyDescent="0.3">
      <c r="A10" s="92" t="s">
        <v>73</v>
      </c>
      <c r="B10" s="93">
        <f t="shared" si="0"/>
        <v>2.39</v>
      </c>
      <c r="C10" s="94">
        <f>2.39</f>
        <v>2.39</v>
      </c>
      <c r="D10" s="95">
        <v>0</v>
      </c>
    </row>
    <row r="11" spans="1:7" ht="21.75" customHeight="1" thickBot="1" x14ac:dyDescent="0.35">
      <c r="A11" s="142" t="s">
        <v>74</v>
      </c>
      <c r="B11" s="143">
        <f t="shared" si="0"/>
        <v>16.66</v>
      </c>
      <c r="C11" s="144">
        <v>16.66</v>
      </c>
      <c r="D11" s="95">
        <v>0</v>
      </c>
    </row>
    <row r="12" spans="1:7" ht="21.75" customHeight="1" thickBot="1" x14ac:dyDescent="0.3">
      <c r="A12" s="145" t="str">
        <f>"F1 TOTAL: "&amp;SUM(B4:B11)&amp;"%"</f>
        <v>F1 TOTAL: 33.33%</v>
      </c>
      <c r="B12" s="146"/>
      <c r="C12" s="147" t="s">
        <v>15</v>
      </c>
      <c r="D12" s="98" t="str">
        <f>""&amp;SUM(B$4:B$31)&amp;"%"</f>
        <v>100%</v>
      </c>
    </row>
    <row r="13" spans="1:7" ht="21.75" customHeight="1" x14ac:dyDescent="0.25">
      <c r="A13" s="87" t="s">
        <v>75</v>
      </c>
    </row>
    <row r="14" spans="1:7" ht="21.75" customHeight="1" x14ac:dyDescent="0.3">
      <c r="A14" s="92" t="s">
        <v>76</v>
      </c>
      <c r="B14" s="93">
        <f t="shared" ref="B14:B21" si="2">IF(A$2=C$3,C14,D14)</f>
        <v>2.38</v>
      </c>
      <c r="C14" s="94">
        <v>2.38</v>
      </c>
      <c r="D14" s="95">
        <v>0</v>
      </c>
    </row>
    <row r="15" spans="1:7" ht="21.75" customHeight="1" x14ac:dyDescent="0.3">
      <c r="A15" s="92" t="s">
        <v>77</v>
      </c>
      <c r="B15" s="93">
        <f t="shared" si="2"/>
        <v>2.38</v>
      </c>
      <c r="C15" s="94">
        <v>2.38</v>
      </c>
      <c r="D15" s="95">
        <v>0</v>
      </c>
    </row>
    <row r="16" spans="1:7" ht="21.75" customHeight="1" x14ac:dyDescent="0.3">
      <c r="A16" s="92" t="s">
        <v>78</v>
      </c>
      <c r="B16" s="93">
        <f t="shared" si="2"/>
        <v>2.38</v>
      </c>
      <c r="C16" s="94">
        <v>2.38</v>
      </c>
      <c r="D16" s="95">
        <v>0</v>
      </c>
    </row>
    <row r="17" spans="1:4" ht="28.5" customHeight="1" x14ac:dyDescent="0.3">
      <c r="A17" s="92" t="s">
        <v>79</v>
      </c>
      <c r="B17" s="93">
        <f t="shared" si="2"/>
        <v>2.38</v>
      </c>
      <c r="C17" s="94">
        <v>2.38</v>
      </c>
      <c r="D17" s="95">
        <v>0</v>
      </c>
    </row>
    <row r="18" spans="1:4" ht="21.75" customHeight="1" x14ac:dyDescent="0.3">
      <c r="A18" s="92" t="s">
        <v>80</v>
      </c>
      <c r="B18" s="93">
        <f t="shared" si="2"/>
        <v>2.38</v>
      </c>
      <c r="C18" s="94">
        <v>2.38</v>
      </c>
      <c r="D18" s="95">
        <v>0</v>
      </c>
    </row>
    <row r="19" spans="1:4" ht="21.75" customHeight="1" x14ac:dyDescent="0.3">
      <c r="A19" s="92" t="s">
        <v>81</v>
      </c>
      <c r="B19" s="93">
        <f t="shared" si="2"/>
        <v>2.38</v>
      </c>
      <c r="C19" s="94">
        <v>2.38</v>
      </c>
      <c r="D19" s="95">
        <v>0</v>
      </c>
    </row>
    <row r="20" spans="1:4" ht="21.75" customHeight="1" x14ac:dyDescent="0.3">
      <c r="A20" s="92" t="s">
        <v>82</v>
      </c>
      <c r="B20" s="93">
        <f t="shared" si="2"/>
        <v>2.39</v>
      </c>
      <c r="C20" s="94">
        <v>2.39</v>
      </c>
      <c r="D20" s="95">
        <v>0</v>
      </c>
    </row>
    <row r="21" spans="1:4" ht="21.75" customHeight="1" thickBot="1" x14ac:dyDescent="0.35">
      <c r="A21" s="142" t="s">
        <v>83</v>
      </c>
      <c r="B21" s="143">
        <f t="shared" si="2"/>
        <v>16.66</v>
      </c>
      <c r="C21" s="144">
        <v>16.66</v>
      </c>
      <c r="D21" s="95">
        <v>0</v>
      </c>
    </row>
    <row r="22" spans="1:4" ht="21.75" customHeight="1" thickBot="1" x14ac:dyDescent="0.3">
      <c r="A22" s="145" t="str">
        <f>"F2 TOTAL:  "&amp;SUM(B4:B11)&amp;"%"</f>
        <v>F2 TOTAL:  33.33%</v>
      </c>
      <c r="B22" s="146"/>
      <c r="C22" s="147" t="s">
        <v>15</v>
      </c>
      <c r="D22" s="98" t="str">
        <f>""&amp;SUM(B$4:B$31)&amp;"%"</f>
        <v>100%</v>
      </c>
    </row>
    <row r="23" spans="1:4" ht="21.75" customHeight="1" x14ac:dyDescent="0.25">
      <c r="A23" s="87" t="s">
        <v>84</v>
      </c>
    </row>
    <row r="24" spans="1:4" ht="21.75" customHeight="1" x14ac:dyDescent="0.3">
      <c r="A24" s="92" t="s">
        <v>88</v>
      </c>
      <c r="B24" s="93">
        <f t="shared" ref="B24:B31" si="3">IF(A$2=C$3,C24,D24)</f>
        <v>2.38</v>
      </c>
      <c r="C24" s="94">
        <v>2.38</v>
      </c>
      <c r="D24" s="95">
        <v>0</v>
      </c>
    </row>
    <row r="25" spans="1:4" ht="21.75" customHeight="1" x14ac:dyDescent="0.3">
      <c r="A25" s="92" t="s">
        <v>89</v>
      </c>
      <c r="B25" s="93">
        <f t="shared" si="3"/>
        <v>2.38</v>
      </c>
      <c r="C25" s="94">
        <v>2.38</v>
      </c>
      <c r="D25" s="95">
        <v>0</v>
      </c>
    </row>
    <row r="26" spans="1:4" ht="21.75" customHeight="1" x14ac:dyDescent="0.3">
      <c r="A26" s="92" t="s">
        <v>90</v>
      </c>
      <c r="B26" s="93">
        <f t="shared" si="3"/>
        <v>2.38</v>
      </c>
      <c r="C26" s="94">
        <v>2.38</v>
      </c>
      <c r="D26" s="95">
        <v>0</v>
      </c>
    </row>
    <row r="27" spans="1:4" ht="21.75" customHeight="1" x14ac:dyDescent="0.3">
      <c r="A27" s="92" t="s">
        <v>91</v>
      </c>
      <c r="B27" s="93">
        <f t="shared" si="3"/>
        <v>2.38</v>
      </c>
      <c r="C27" s="94">
        <v>2.38</v>
      </c>
      <c r="D27" s="95">
        <v>0</v>
      </c>
    </row>
    <row r="28" spans="1:4" ht="21.75" customHeight="1" x14ac:dyDescent="0.3">
      <c r="A28" s="92" t="s">
        <v>92</v>
      </c>
      <c r="B28" s="93">
        <f t="shared" si="3"/>
        <v>2.38</v>
      </c>
      <c r="C28" s="94">
        <v>2.38</v>
      </c>
      <c r="D28" s="95">
        <v>0</v>
      </c>
    </row>
    <row r="29" spans="1:4" ht="29.25" customHeight="1" x14ac:dyDescent="0.3">
      <c r="A29" s="92" t="s">
        <v>93</v>
      </c>
      <c r="B29" s="93">
        <f t="shared" si="3"/>
        <v>2.38</v>
      </c>
      <c r="C29" s="94">
        <v>2.38</v>
      </c>
      <c r="D29" s="95">
        <v>0</v>
      </c>
    </row>
    <row r="30" spans="1:4" ht="21.75" customHeight="1" x14ac:dyDescent="0.3">
      <c r="A30" s="92" t="s">
        <v>94</v>
      </c>
      <c r="B30" s="93">
        <f t="shared" si="3"/>
        <v>2.39</v>
      </c>
      <c r="C30" s="94">
        <v>2.39</v>
      </c>
      <c r="D30" s="95">
        <v>0</v>
      </c>
    </row>
    <row r="31" spans="1:4" ht="21.75" customHeight="1" thickBot="1" x14ac:dyDescent="0.35">
      <c r="A31" s="142" t="s">
        <v>95</v>
      </c>
      <c r="B31" s="143">
        <f t="shared" si="3"/>
        <v>16.670000000000002</v>
      </c>
      <c r="C31" s="144">
        <v>16.670000000000002</v>
      </c>
      <c r="D31" s="95">
        <v>0</v>
      </c>
    </row>
    <row r="32" spans="1:4" ht="21.75" customHeight="1" thickBot="1" x14ac:dyDescent="0.3">
      <c r="A32" s="145" t="str">
        <f>"F3 TOTAL: "&amp;SUM(B4:B11)&amp;"%"</f>
        <v>F3 TOTAL: 33.33%</v>
      </c>
      <c r="B32" s="146"/>
      <c r="C32" s="147" t="s">
        <v>15</v>
      </c>
      <c r="D32" s="98" t="str">
        <f>""&amp;SUM(B$4:B$31)&amp;"%"</f>
        <v>100%</v>
      </c>
    </row>
    <row r="34" spans="2:4" ht="21.75" customHeight="1" x14ac:dyDescent="0.35">
      <c r="B34" s="99"/>
      <c r="C34" s="99"/>
      <c r="D34" s="99"/>
    </row>
  </sheetData>
  <sheetProtection algorithmName="SHA-512" hashValue="F7kx+gsIkHnhU24YMZg2hTxwBFFVrkF2449qvx5WNzOmiYuuswnVgcUwm5c/ZhDLy1Rdg17VboRTnAevEHmJcg==" saltValue="3brfCeCMb8Tcz8+awObrgQ==" spinCount="100000" sheet="1" objects="1" scenarios="1" selectLockedCells="1"/>
  <mergeCells count="1">
    <mergeCell ref="C1:D1"/>
  </mergeCells>
  <conditionalFormatting sqref="D12 D22 D32">
    <cfRule type="cellIs" dxfId="2" priority="13" operator="notEqual">
      <formula>"100%"</formula>
    </cfRule>
  </conditionalFormatting>
  <conditionalFormatting sqref="D22 D32">
    <cfRule type="cellIs" dxfId="1" priority="12" operator="notEqual">
      <formula>"100%"</formula>
    </cfRule>
  </conditionalFormatting>
  <conditionalFormatting sqref="C3">
    <cfRule type="cellIs" dxfId="0" priority="4" operator="equal">
      <formula>$A$2</formula>
    </cfRule>
  </conditionalFormatting>
  <pageMargins left="0.7" right="0.7" top="0.75" bottom="0.75" header="0.3" footer="0.3"/>
  <pageSetup scale="91" orientation="portrait" verticalDpi="300" r:id="rId1"/>
  <headerFooter>
    <oddHeader>&amp;C&amp;18Scoring Model Selection/Configuration Tool</oddHeader>
    <oddFooter>&amp;C&amp;P of &amp;N&amp;D &amp;T</oddFooter>
  </headerFooter>
  <colBreaks count="1" manualBreakCount="1">
    <brk id="4"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6633"/>
    <pageSetUpPr fitToPage="1"/>
  </sheetPr>
  <dimension ref="A1:MA798"/>
  <sheetViews>
    <sheetView zoomScale="70" zoomScaleNormal="70" workbookViewId="0">
      <selection activeCell="A2" sqref="A2"/>
    </sheetView>
  </sheetViews>
  <sheetFormatPr defaultRowHeight="15" x14ac:dyDescent="0.25"/>
  <cols>
    <col min="1" max="1" width="19.28515625" style="162" customWidth="1"/>
    <col min="2" max="2" width="12" style="162" customWidth="1"/>
    <col min="3" max="3" width="11.42578125" style="162" customWidth="1"/>
    <col min="4" max="4" width="20.7109375" style="162" customWidth="1"/>
    <col min="5" max="5" width="13.140625" style="162" customWidth="1"/>
    <col min="6" max="6" width="13.5703125" style="162" customWidth="1"/>
    <col min="7" max="7" width="14.140625" style="66" customWidth="1"/>
    <col min="8" max="8" width="10.140625" style="66" bestFit="1" customWidth="1"/>
    <col min="9" max="9" width="13.5703125" style="160" bestFit="1" customWidth="1"/>
    <col min="10" max="10" width="13.28515625" style="65" customWidth="1"/>
    <col min="11" max="11" width="19.7109375" style="66" customWidth="1"/>
    <col min="12" max="12" width="8.140625" style="164" customWidth="1"/>
    <col min="13" max="13" width="9.85546875" style="65" customWidth="1"/>
    <col min="14" max="14" width="18.140625" style="66" customWidth="1"/>
    <col min="15" max="15" width="8.140625" style="164" customWidth="1"/>
    <col min="16" max="16" width="10.28515625" style="65" customWidth="1"/>
    <col min="17" max="17" width="18.5703125" style="65" customWidth="1"/>
    <col min="18" max="18" width="8.140625" style="164" customWidth="1"/>
    <col min="19" max="20" width="9.140625" style="68"/>
    <col min="21" max="27" width="9.140625" style="69"/>
    <col min="28" max="39" width="9.42578125" style="68" customWidth="1"/>
    <col min="40" max="40" width="9.42578125" style="65" customWidth="1"/>
    <col min="41" max="41" width="19.140625" style="65" customWidth="1"/>
    <col min="42" max="42" width="8.140625" style="164" customWidth="1"/>
    <col min="43" max="43" width="9.42578125" style="65" customWidth="1"/>
    <col min="44" max="44" width="19.140625" style="65" customWidth="1"/>
    <col min="45" max="45" width="8.140625" style="164" customWidth="1"/>
    <col min="46" max="46" width="9.42578125" style="65" customWidth="1"/>
    <col min="47" max="47" width="19.140625" style="65" customWidth="1"/>
    <col min="48" max="48" width="8.140625" style="164" customWidth="1"/>
    <col min="49" max="49" width="9.42578125" style="65" customWidth="1"/>
    <col min="50" max="50" width="19.140625" style="65" customWidth="1"/>
    <col min="51" max="51" width="8.140625" style="164" customWidth="1"/>
    <col min="52" max="52" width="9.42578125" style="65" customWidth="1"/>
    <col min="53" max="53" width="19.140625" style="65" customWidth="1"/>
    <col min="54" max="54" width="8.140625" style="164" customWidth="1"/>
    <col min="55" max="55" width="9.42578125" style="65" customWidth="1"/>
    <col min="56" max="56" width="19.140625" style="65" customWidth="1"/>
    <col min="57" max="57" width="8.140625" style="164" customWidth="1"/>
    <col min="58" max="58" width="9.42578125" style="65" customWidth="1"/>
    <col min="59" max="59" width="19.140625" style="65" customWidth="1"/>
    <col min="60" max="60" width="8.140625" style="164" customWidth="1"/>
    <col min="61" max="61" width="9.42578125" style="65" customWidth="1"/>
    <col min="62" max="62" width="19.140625" style="65" customWidth="1"/>
    <col min="63" max="63" width="8.140625" style="164" customWidth="1"/>
    <col min="64" max="64" width="9.42578125" style="65" customWidth="1"/>
    <col min="65" max="65" width="19.140625" style="65" customWidth="1"/>
    <col min="66" max="66" width="8.140625" style="164" customWidth="1"/>
    <col min="67" max="67" width="9.42578125" style="65" customWidth="1"/>
    <col min="68" max="68" width="19.140625" style="65" customWidth="1"/>
    <col min="69" max="69" width="8.140625" style="164" customWidth="1"/>
    <col min="70" max="70" width="9.42578125" style="65" customWidth="1"/>
    <col min="71" max="71" width="19.140625" style="65" customWidth="1"/>
    <col min="72" max="72" width="8.140625" style="164" customWidth="1"/>
    <col min="73" max="73" width="9.42578125" style="65" customWidth="1"/>
    <col min="74" max="74" width="19.140625" style="65" customWidth="1"/>
    <col min="75" max="75" width="8.140625" style="164" customWidth="1"/>
    <col min="76" max="76" width="9.42578125" style="65" customWidth="1"/>
    <col min="77" max="77" width="19.140625" style="65" customWidth="1"/>
    <col min="78" max="78" width="8.140625" style="164" customWidth="1"/>
    <col min="79" max="79" width="9.42578125" style="65" customWidth="1"/>
    <col min="80" max="80" width="19.140625" style="65" customWidth="1"/>
    <col min="81" max="81" width="8.140625" style="164" customWidth="1"/>
    <col min="82" max="82" width="9.42578125" style="65" customWidth="1"/>
    <col min="83" max="83" width="19.140625" style="65" customWidth="1"/>
    <col min="84" max="84" width="8.140625" style="164" customWidth="1"/>
    <col min="85" max="85" width="9.42578125" style="65" customWidth="1"/>
    <col min="86" max="86" width="19.140625" style="65" customWidth="1"/>
    <col min="87" max="87" width="8.140625" style="164" customWidth="1"/>
    <col min="88" max="88" width="9.42578125" style="65" customWidth="1"/>
    <col min="89" max="89" width="19.140625" style="65" customWidth="1"/>
    <col min="90" max="90" width="8.140625" style="164" customWidth="1"/>
    <col min="91" max="91" width="9.42578125" style="65" customWidth="1"/>
    <col min="92" max="92" width="19.140625" style="65" customWidth="1"/>
    <col min="93" max="93" width="8.140625" style="164" customWidth="1"/>
    <col min="94" max="94" width="9.42578125" style="65" customWidth="1"/>
    <col min="95" max="95" width="19.140625" style="65" customWidth="1"/>
    <col min="96" max="96" width="8.140625" style="164" customWidth="1"/>
    <col min="97" max="97" width="9.42578125" style="65" customWidth="1"/>
    <col min="98" max="98" width="19.140625" style="65" customWidth="1"/>
    <col min="99" max="99" width="8.140625" style="164" customWidth="1"/>
    <col min="100" max="100" width="9.42578125" style="65" customWidth="1"/>
    <col min="101" max="101" width="19.140625" style="65" customWidth="1"/>
    <col min="102" max="102" width="8.140625" style="164" customWidth="1"/>
    <col min="103" max="206" width="9.42578125" style="68" customWidth="1"/>
    <col min="207" max="321" width="9.140625" style="70"/>
    <col min="322" max="339" width="9.140625" style="69"/>
    <col min="340" max="16384" width="9.140625" style="66"/>
  </cols>
  <sheetData>
    <row r="1" spans="1:339" s="65" customFormat="1" ht="45" x14ac:dyDescent="0.25">
      <c r="A1" s="161" t="s">
        <v>171</v>
      </c>
      <c r="B1" s="161" t="s">
        <v>172</v>
      </c>
      <c r="C1" s="161" t="s">
        <v>173</v>
      </c>
      <c r="D1" s="161" t="s">
        <v>174</v>
      </c>
      <c r="E1" s="161" t="s">
        <v>175</v>
      </c>
      <c r="F1" s="161" t="s">
        <v>176</v>
      </c>
      <c r="G1" s="60" t="s">
        <v>177</v>
      </c>
      <c r="H1" s="60" t="s">
        <v>178</v>
      </c>
      <c r="I1" s="61" t="s">
        <v>179</v>
      </c>
      <c r="J1" s="60" t="s">
        <v>180</v>
      </c>
      <c r="K1" s="60" t="s">
        <v>181</v>
      </c>
      <c r="L1" s="163" t="s">
        <v>182</v>
      </c>
      <c r="M1" s="60" t="s">
        <v>548</v>
      </c>
      <c r="N1" s="60" t="s">
        <v>549</v>
      </c>
      <c r="O1" s="163" t="s">
        <v>183</v>
      </c>
      <c r="P1" s="60" t="s">
        <v>184</v>
      </c>
      <c r="Q1" s="60" t="s">
        <v>185</v>
      </c>
      <c r="R1" s="163" t="s">
        <v>186</v>
      </c>
      <c r="S1" s="62" t="s">
        <v>187</v>
      </c>
      <c r="T1" s="62" t="s">
        <v>188</v>
      </c>
      <c r="U1" s="62" t="s">
        <v>189</v>
      </c>
      <c r="V1" s="62" t="s">
        <v>190</v>
      </c>
      <c r="W1" s="62" t="s">
        <v>191</v>
      </c>
      <c r="X1" s="62" t="s">
        <v>192</v>
      </c>
      <c r="Y1" s="63" t="s">
        <v>193</v>
      </c>
      <c r="Z1" s="63" t="s">
        <v>194</v>
      </c>
      <c r="AA1" s="63" t="s">
        <v>195</v>
      </c>
      <c r="AB1" s="63" t="s">
        <v>196</v>
      </c>
      <c r="AC1" s="63" t="s">
        <v>197</v>
      </c>
      <c r="AD1" s="63" t="s">
        <v>198</v>
      </c>
      <c r="AE1" s="63" t="s">
        <v>199</v>
      </c>
      <c r="AF1" s="63" t="s">
        <v>200</v>
      </c>
      <c r="AG1" s="63" t="s">
        <v>201</v>
      </c>
      <c r="AH1" s="63" t="s">
        <v>202</v>
      </c>
      <c r="AI1" s="63" t="s">
        <v>203</v>
      </c>
      <c r="AJ1" s="63" t="s">
        <v>204</v>
      </c>
      <c r="AK1" s="63" t="s">
        <v>205</v>
      </c>
      <c r="AL1" s="63" t="s">
        <v>206</v>
      </c>
      <c r="AM1" s="63" t="s">
        <v>207</v>
      </c>
      <c r="AN1" s="60" t="s">
        <v>208</v>
      </c>
      <c r="AO1" s="60" t="s">
        <v>209</v>
      </c>
      <c r="AP1" s="163" t="s">
        <v>210</v>
      </c>
      <c r="AQ1" s="60" t="s">
        <v>211</v>
      </c>
      <c r="AR1" s="60" t="s">
        <v>212</v>
      </c>
      <c r="AS1" s="163" t="s">
        <v>213</v>
      </c>
      <c r="AT1" s="60" t="s">
        <v>214</v>
      </c>
      <c r="AU1" s="60" t="s">
        <v>215</v>
      </c>
      <c r="AV1" s="163" t="s">
        <v>216</v>
      </c>
      <c r="AW1" s="60" t="s">
        <v>217</v>
      </c>
      <c r="AX1" s="60" t="s">
        <v>218</v>
      </c>
      <c r="AY1" s="163" t="s">
        <v>219</v>
      </c>
      <c r="AZ1" s="60" t="s">
        <v>220</v>
      </c>
      <c r="BA1" s="60" t="s">
        <v>221</v>
      </c>
      <c r="BB1" s="163" t="s">
        <v>222</v>
      </c>
      <c r="BC1" s="60" t="s">
        <v>223</v>
      </c>
      <c r="BD1" s="60" t="s">
        <v>224</v>
      </c>
      <c r="BE1" s="163" t="s">
        <v>225</v>
      </c>
      <c r="BF1" s="60" t="s">
        <v>226</v>
      </c>
      <c r="BG1" s="60" t="s">
        <v>227</v>
      </c>
      <c r="BH1" s="163" t="s">
        <v>228</v>
      </c>
      <c r="BI1" s="60" t="s">
        <v>229</v>
      </c>
      <c r="BJ1" s="60" t="s">
        <v>230</v>
      </c>
      <c r="BK1" s="163" t="s">
        <v>231</v>
      </c>
      <c r="BL1" s="60" t="s">
        <v>232</v>
      </c>
      <c r="BM1" s="60" t="s">
        <v>233</v>
      </c>
      <c r="BN1" s="163" t="s">
        <v>234</v>
      </c>
      <c r="BO1" s="60" t="s">
        <v>235</v>
      </c>
      <c r="BP1" s="60" t="s">
        <v>236</v>
      </c>
      <c r="BQ1" s="163" t="s">
        <v>237</v>
      </c>
      <c r="BR1" s="60" t="s">
        <v>238</v>
      </c>
      <c r="BS1" s="60" t="s">
        <v>239</v>
      </c>
      <c r="BT1" s="163" t="s">
        <v>240</v>
      </c>
      <c r="BU1" s="60" t="s">
        <v>241</v>
      </c>
      <c r="BV1" s="60" t="s">
        <v>242</v>
      </c>
      <c r="BW1" s="163" t="s">
        <v>243</v>
      </c>
      <c r="BX1" s="60" t="s">
        <v>244</v>
      </c>
      <c r="BY1" s="60" t="s">
        <v>245</v>
      </c>
      <c r="BZ1" s="163" t="s">
        <v>246</v>
      </c>
      <c r="CA1" s="60" t="s">
        <v>247</v>
      </c>
      <c r="CB1" s="60" t="s">
        <v>248</v>
      </c>
      <c r="CC1" s="163" t="s">
        <v>249</v>
      </c>
      <c r="CD1" s="60" t="s">
        <v>250</v>
      </c>
      <c r="CE1" s="60" t="s">
        <v>251</v>
      </c>
      <c r="CF1" s="163" t="s">
        <v>252</v>
      </c>
      <c r="CG1" s="60" t="s">
        <v>253</v>
      </c>
      <c r="CH1" s="60" t="s">
        <v>254</v>
      </c>
      <c r="CI1" s="163" t="s">
        <v>255</v>
      </c>
      <c r="CJ1" s="60" t="s">
        <v>256</v>
      </c>
      <c r="CK1" s="60" t="s">
        <v>257</v>
      </c>
      <c r="CL1" s="163" t="s">
        <v>258</v>
      </c>
      <c r="CM1" s="60" t="s">
        <v>259</v>
      </c>
      <c r="CN1" s="60" t="s">
        <v>260</v>
      </c>
      <c r="CO1" s="163" t="s">
        <v>261</v>
      </c>
      <c r="CP1" s="60" t="s">
        <v>262</v>
      </c>
      <c r="CQ1" s="60" t="s">
        <v>263</v>
      </c>
      <c r="CR1" s="163" t="s">
        <v>264</v>
      </c>
      <c r="CS1" s="60" t="s">
        <v>265</v>
      </c>
      <c r="CT1" s="60" t="s">
        <v>266</v>
      </c>
      <c r="CU1" s="163" t="s">
        <v>267</v>
      </c>
      <c r="CV1" s="64" t="s">
        <v>268</v>
      </c>
      <c r="CW1" s="64" t="s">
        <v>269</v>
      </c>
      <c r="CX1" s="163" t="s">
        <v>270</v>
      </c>
      <c r="CY1" s="63" t="s">
        <v>271</v>
      </c>
      <c r="CZ1" s="63" t="s">
        <v>272</v>
      </c>
      <c r="DA1" s="63" t="s">
        <v>273</v>
      </c>
      <c r="DB1" s="63" t="s">
        <v>274</v>
      </c>
      <c r="DC1" s="63" t="s">
        <v>275</v>
      </c>
      <c r="DD1" s="63" t="s">
        <v>276</v>
      </c>
      <c r="DE1" s="63" t="s">
        <v>277</v>
      </c>
      <c r="DF1" s="63" t="s">
        <v>278</v>
      </c>
      <c r="DG1" s="63" t="s">
        <v>279</v>
      </c>
      <c r="DH1" s="63" t="s">
        <v>280</v>
      </c>
      <c r="DI1" s="63" t="s">
        <v>281</v>
      </c>
      <c r="DJ1" s="63" t="s">
        <v>282</v>
      </c>
      <c r="DK1" s="63" t="s">
        <v>283</v>
      </c>
      <c r="DL1" s="63" t="s">
        <v>284</v>
      </c>
      <c r="DM1" s="63" t="s">
        <v>285</v>
      </c>
      <c r="DN1" s="63" t="s">
        <v>286</v>
      </c>
      <c r="DO1" s="63" t="s">
        <v>287</v>
      </c>
      <c r="DP1" s="63" t="s">
        <v>288</v>
      </c>
      <c r="DQ1" s="63" t="s">
        <v>289</v>
      </c>
      <c r="DR1" s="63" t="s">
        <v>290</v>
      </c>
      <c r="DS1" s="63" t="s">
        <v>291</v>
      </c>
      <c r="DT1" s="63" t="s">
        <v>292</v>
      </c>
      <c r="DU1" s="63" t="s">
        <v>293</v>
      </c>
      <c r="DV1" s="63" t="s">
        <v>294</v>
      </c>
      <c r="DW1" s="63" t="s">
        <v>295</v>
      </c>
      <c r="DX1" s="63" t="s">
        <v>296</v>
      </c>
      <c r="DY1" s="63" t="s">
        <v>297</v>
      </c>
      <c r="DZ1" s="63" t="s">
        <v>298</v>
      </c>
      <c r="EA1" s="63" t="s">
        <v>299</v>
      </c>
      <c r="EB1" s="63" t="s">
        <v>300</v>
      </c>
      <c r="EC1" s="63" t="s">
        <v>301</v>
      </c>
      <c r="ED1" s="63" t="s">
        <v>302</v>
      </c>
      <c r="EE1" s="63" t="s">
        <v>303</v>
      </c>
      <c r="EF1" s="63" t="s">
        <v>304</v>
      </c>
      <c r="EG1" s="63" t="s">
        <v>305</v>
      </c>
      <c r="EH1" s="63" t="s">
        <v>306</v>
      </c>
      <c r="EI1" s="63" t="s">
        <v>307</v>
      </c>
      <c r="EJ1" s="63" t="s">
        <v>308</v>
      </c>
      <c r="EK1" s="63" t="s">
        <v>309</v>
      </c>
      <c r="EL1" s="63" t="s">
        <v>310</v>
      </c>
      <c r="EM1" s="63" t="s">
        <v>311</v>
      </c>
      <c r="EN1" s="63" t="s">
        <v>312</v>
      </c>
      <c r="EO1" s="63" t="s">
        <v>313</v>
      </c>
      <c r="EP1" s="63" t="s">
        <v>314</v>
      </c>
      <c r="EQ1" s="63" t="s">
        <v>315</v>
      </c>
      <c r="ER1" s="63" t="s">
        <v>316</v>
      </c>
      <c r="ES1" s="63" t="s">
        <v>317</v>
      </c>
      <c r="ET1" s="63" t="s">
        <v>318</v>
      </c>
      <c r="EU1" s="63" t="s">
        <v>319</v>
      </c>
      <c r="EV1" s="63" t="s">
        <v>320</v>
      </c>
      <c r="EW1" s="63" t="s">
        <v>321</v>
      </c>
      <c r="EX1" s="63" t="s">
        <v>322</v>
      </c>
      <c r="EY1" s="63" t="s">
        <v>323</v>
      </c>
      <c r="EZ1" s="63" t="s">
        <v>324</v>
      </c>
      <c r="FA1" s="63" t="s">
        <v>325</v>
      </c>
      <c r="FB1" s="63" t="s">
        <v>326</v>
      </c>
      <c r="FC1" s="63" t="s">
        <v>327</v>
      </c>
      <c r="FD1" s="63" t="s">
        <v>328</v>
      </c>
      <c r="FE1" s="63" t="s">
        <v>329</v>
      </c>
      <c r="FF1" s="63" t="s">
        <v>330</v>
      </c>
      <c r="FG1" s="63" t="s">
        <v>331</v>
      </c>
      <c r="FH1" s="63" t="s">
        <v>332</v>
      </c>
      <c r="FI1" s="63" t="s">
        <v>333</v>
      </c>
      <c r="FJ1" s="63" t="s">
        <v>334</v>
      </c>
      <c r="FK1" s="63" t="s">
        <v>335</v>
      </c>
      <c r="FL1" s="63" t="s">
        <v>336</v>
      </c>
      <c r="FM1" s="63" t="s">
        <v>337</v>
      </c>
      <c r="FN1" s="63" t="s">
        <v>338</v>
      </c>
      <c r="FO1" s="63" t="s">
        <v>339</v>
      </c>
      <c r="FP1" s="63" t="s">
        <v>340</v>
      </c>
      <c r="FQ1" s="63" t="s">
        <v>341</v>
      </c>
      <c r="FR1" s="63" t="s">
        <v>342</v>
      </c>
      <c r="FS1" s="63" t="s">
        <v>343</v>
      </c>
      <c r="FT1" s="63" t="s">
        <v>344</v>
      </c>
      <c r="FU1" s="63" t="s">
        <v>345</v>
      </c>
      <c r="FV1" s="63" t="s">
        <v>346</v>
      </c>
      <c r="FW1" s="63" t="s">
        <v>347</v>
      </c>
      <c r="FX1" s="63" t="s">
        <v>348</v>
      </c>
      <c r="FY1" s="63" t="s">
        <v>349</v>
      </c>
      <c r="FZ1" s="63" t="s">
        <v>350</v>
      </c>
      <c r="GA1" s="63" t="s">
        <v>351</v>
      </c>
      <c r="GB1" s="63" t="s">
        <v>352</v>
      </c>
      <c r="GC1" s="63" t="s">
        <v>353</v>
      </c>
      <c r="GD1" s="63" t="s">
        <v>354</v>
      </c>
      <c r="GE1" s="63" t="s">
        <v>355</v>
      </c>
      <c r="GF1" s="63" t="s">
        <v>356</v>
      </c>
      <c r="GG1" s="63" t="s">
        <v>357</v>
      </c>
      <c r="GH1" s="63" t="s">
        <v>358</v>
      </c>
      <c r="GI1" s="63" t="s">
        <v>359</v>
      </c>
      <c r="GJ1" s="63" t="s">
        <v>360</v>
      </c>
      <c r="GK1" s="63" t="s">
        <v>361</v>
      </c>
      <c r="GL1" s="63" t="s">
        <v>362</v>
      </c>
      <c r="GM1" s="63" t="s">
        <v>363</v>
      </c>
      <c r="GN1" s="63" t="s">
        <v>364</v>
      </c>
      <c r="GO1" s="63" t="s">
        <v>365</v>
      </c>
      <c r="GP1" s="63" t="s">
        <v>366</v>
      </c>
      <c r="GQ1" s="63" t="s">
        <v>367</v>
      </c>
      <c r="GR1" s="63" t="s">
        <v>368</v>
      </c>
      <c r="GS1" s="63" t="s">
        <v>369</v>
      </c>
      <c r="GT1" s="63" t="s">
        <v>370</v>
      </c>
      <c r="GU1" s="63" t="s">
        <v>371</v>
      </c>
      <c r="GV1" s="63" t="s">
        <v>372</v>
      </c>
      <c r="GW1" s="63" t="s">
        <v>373</v>
      </c>
      <c r="GX1" s="63" t="s">
        <v>374</v>
      </c>
      <c r="GY1" s="63" t="s">
        <v>375</v>
      </c>
      <c r="GZ1" s="63" t="s">
        <v>376</v>
      </c>
      <c r="HA1" s="63" t="s">
        <v>377</v>
      </c>
      <c r="HB1" s="63" t="s">
        <v>378</v>
      </c>
      <c r="HC1" s="63" t="s">
        <v>379</v>
      </c>
      <c r="HD1" s="63" t="s">
        <v>380</v>
      </c>
      <c r="HE1" s="63" t="s">
        <v>381</v>
      </c>
      <c r="HF1" s="63" t="s">
        <v>382</v>
      </c>
      <c r="HG1" s="63" t="s">
        <v>383</v>
      </c>
      <c r="HH1" s="63" t="s">
        <v>384</v>
      </c>
      <c r="HI1" s="63" t="s">
        <v>385</v>
      </c>
      <c r="HJ1" s="63" t="s">
        <v>386</v>
      </c>
      <c r="HK1" s="63" t="s">
        <v>387</v>
      </c>
      <c r="HL1" s="63" t="s">
        <v>388</v>
      </c>
      <c r="HM1" s="63" t="s">
        <v>389</v>
      </c>
      <c r="HN1" s="63" t="s">
        <v>390</v>
      </c>
      <c r="HO1" s="63" t="s">
        <v>391</v>
      </c>
      <c r="HP1" s="63" t="s">
        <v>392</v>
      </c>
      <c r="HQ1" s="63" t="s">
        <v>393</v>
      </c>
      <c r="HR1" s="63" t="s">
        <v>394</v>
      </c>
      <c r="HS1" s="63" t="s">
        <v>395</v>
      </c>
      <c r="HT1" s="63" t="s">
        <v>396</v>
      </c>
      <c r="HU1" s="63" t="s">
        <v>397</v>
      </c>
      <c r="HV1" s="63" t="s">
        <v>398</v>
      </c>
      <c r="HW1" s="63" t="s">
        <v>399</v>
      </c>
      <c r="HX1" s="63" t="s">
        <v>400</v>
      </c>
      <c r="HY1" s="63" t="s">
        <v>401</v>
      </c>
      <c r="HZ1" s="63" t="s">
        <v>402</v>
      </c>
      <c r="IA1" s="63" t="s">
        <v>403</v>
      </c>
      <c r="IB1" s="63" t="s">
        <v>404</v>
      </c>
      <c r="IC1" s="63" t="s">
        <v>405</v>
      </c>
      <c r="ID1" s="63" t="s">
        <v>406</v>
      </c>
      <c r="IE1" s="63" t="s">
        <v>407</v>
      </c>
      <c r="IF1" s="63" t="s">
        <v>408</v>
      </c>
      <c r="IG1" s="63" t="s">
        <v>409</v>
      </c>
      <c r="IH1" s="63" t="s">
        <v>410</v>
      </c>
      <c r="II1" s="63" t="s">
        <v>411</v>
      </c>
      <c r="IJ1" s="63" t="s">
        <v>412</v>
      </c>
      <c r="IK1" s="63" t="s">
        <v>413</v>
      </c>
      <c r="IL1" s="63" t="s">
        <v>414</v>
      </c>
      <c r="IM1" s="63" t="s">
        <v>415</v>
      </c>
      <c r="IN1" s="63" t="s">
        <v>416</v>
      </c>
      <c r="IO1" s="63" t="s">
        <v>417</v>
      </c>
      <c r="IP1" s="63" t="s">
        <v>418</v>
      </c>
      <c r="IQ1" s="63" t="s">
        <v>419</v>
      </c>
      <c r="IR1" s="63" t="s">
        <v>420</v>
      </c>
      <c r="IS1" s="63" t="s">
        <v>421</v>
      </c>
      <c r="IT1" s="63" t="s">
        <v>422</v>
      </c>
      <c r="IU1" s="63" t="s">
        <v>423</v>
      </c>
      <c r="IV1" s="63" t="s">
        <v>424</v>
      </c>
      <c r="IW1" s="63" t="s">
        <v>425</v>
      </c>
      <c r="IX1" s="63" t="s">
        <v>426</v>
      </c>
      <c r="IY1" s="63" t="s">
        <v>427</v>
      </c>
      <c r="IZ1" s="63" t="s">
        <v>428</v>
      </c>
      <c r="JA1" s="63" t="s">
        <v>429</v>
      </c>
      <c r="JB1" s="63" t="s">
        <v>430</v>
      </c>
      <c r="JC1" s="63" t="s">
        <v>431</v>
      </c>
      <c r="JD1" s="63" t="s">
        <v>432</v>
      </c>
      <c r="JE1" s="63" t="s">
        <v>433</v>
      </c>
      <c r="JF1" s="63" t="s">
        <v>434</v>
      </c>
      <c r="JG1" s="63" t="s">
        <v>435</v>
      </c>
      <c r="JH1" s="63" t="s">
        <v>436</v>
      </c>
      <c r="JI1" s="63" t="s">
        <v>437</v>
      </c>
      <c r="JJ1" s="63" t="s">
        <v>438</v>
      </c>
      <c r="JK1" s="63" t="s">
        <v>439</v>
      </c>
      <c r="JL1" s="63" t="s">
        <v>440</v>
      </c>
      <c r="JM1" s="63" t="s">
        <v>441</v>
      </c>
      <c r="JN1" s="63" t="s">
        <v>442</v>
      </c>
      <c r="JO1" s="63" t="s">
        <v>443</v>
      </c>
      <c r="JP1" s="63" t="s">
        <v>444</v>
      </c>
      <c r="JQ1" s="63" t="s">
        <v>445</v>
      </c>
      <c r="JR1" s="63" t="s">
        <v>446</v>
      </c>
      <c r="JS1" s="63" t="s">
        <v>447</v>
      </c>
      <c r="JT1" s="63" t="s">
        <v>448</v>
      </c>
      <c r="JU1" s="63" t="s">
        <v>449</v>
      </c>
      <c r="JV1" s="63" t="s">
        <v>450</v>
      </c>
      <c r="JW1" s="63" t="s">
        <v>451</v>
      </c>
      <c r="JX1" s="63" t="s">
        <v>452</v>
      </c>
      <c r="JY1" s="63" t="s">
        <v>453</v>
      </c>
      <c r="JZ1" s="63" t="s">
        <v>454</v>
      </c>
      <c r="KA1" s="63" t="s">
        <v>455</v>
      </c>
      <c r="KB1" s="63" t="s">
        <v>456</v>
      </c>
      <c r="KC1" s="63" t="s">
        <v>457</v>
      </c>
      <c r="KD1" s="63" t="s">
        <v>458</v>
      </c>
      <c r="KE1" s="63" t="s">
        <v>459</v>
      </c>
      <c r="KF1" s="63" t="s">
        <v>460</v>
      </c>
      <c r="KG1" s="63" t="s">
        <v>461</v>
      </c>
      <c r="KH1" s="63" t="s">
        <v>462</v>
      </c>
      <c r="KI1" s="63" t="s">
        <v>463</v>
      </c>
      <c r="KJ1" s="63" t="s">
        <v>464</v>
      </c>
      <c r="KK1" s="63" t="s">
        <v>465</v>
      </c>
      <c r="KL1" s="63" t="s">
        <v>466</v>
      </c>
      <c r="KM1" s="63" t="s">
        <v>467</v>
      </c>
      <c r="KN1" s="63" t="s">
        <v>468</v>
      </c>
      <c r="KO1" s="63" t="s">
        <v>469</v>
      </c>
      <c r="KP1" s="63" t="s">
        <v>470</v>
      </c>
      <c r="KQ1" s="63" t="s">
        <v>471</v>
      </c>
      <c r="KR1" s="63" t="s">
        <v>472</v>
      </c>
      <c r="KS1" s="63" t="s">
        <v>473</v>
      </c>
      <c r="KT1" s="63" t="s">
        <v>474</v>
      </c>
      <c r="KU1" s="63" t="s">
        <v>475</v>
      </c>
      <c r="KV1" s="63" t="s">
        <v>476</v>
      </c>
      <c r="KW1" s="63" t="s">
        <v>477</v>
      </c>
      <c r="KX1" s="63" t="s">
        <v>478</v>
      </c>
      <c r="KY1" s="63" t="s">
        <v>479</v>
      </c>
      <c r="KZ1" s="63" t="s">
        <v>480</v>
      </c>
      <c r="LA1" s="63" t="s">
        <v>481</v>
      </c>
      <c r="LB1" s="63" t="s">
        <v>482</v>
      </c>
      <c r="LC1" s="63" t="s">
        <v>483</v>
      </c>
      <c r="LD1" s="63" t="s">
        <v>484</v>
      </c>
      <c r="LE1" s="63" t="s">
        <v>485</v>
      </c>
      <c r="LF1" s="63" t="s">
        <v>486</v>
      </c>
      <c r="LG1" s="63" t="s">
        <v>487</v>
      </c>
      <c r="LH1" s="63" t="s">
        <v>488</v>
      </c>
      <c r="LI1" s="63" t="s">
        <v>489</v>
      </c>
      <c r="LJ1" s="63" t="s">
        <v>490</v>
      </c>
      <c r="LK1" s="63" t="s">
        <v>491</v>
      </c>
      <c r="LL1" s="63" t="s">
        <v>492</v>
      </c>
      <c r="LM1" s="63" t="s">
        <v>493</v>
      </c>
      <c r="LN1" s="63" t="s">
        <v>494</v>
      </c>
      <c r="LO1" s="63" t="s">
        <v>495</v>
      </c>
      <c r="LP1" s="63" t="s">
        <v>496</v>
      </c>
      <c r="LQ1" s="63" t="s">
        <v>497</v>
      </c>
      <c r="LR1" s="63" t="s">
        <v>498</v>
      </c>
      <c r="LS1" s="63" t="s">
        <v>499</v>
      </c>
      <c r="LT1" s="63" t="s">
        <v>500</v>
      </c>
      <c r="LU1" s="63" t="s">
        <v>501</v>
      </c>
      <c r="LV1" s="63" t="s">
        <v>502</v>
      </c>
      <c r="LW1" s="63" t="s">
        <v>503</v>
      </c>
      <c r="LX1" s="63" t="s">
        <v>504</v>
      </c>
      <c r="LY1" s="63" t="s">
        <v>505</v>
      </c>
      <c r="LZ1" s="63" t="s">
        <v>506</v>
      </c>
      <c r="MA1" s="63" t="s">
        <v>507</v>
      </c>
    </row>
    <row r="2" spans="1:339" x14ac:dyDescent="0.25">
      <c r="A2" s="162" t="str">
        <f>IF(Input!B2=0,"",Input!B2)</f>
        <v/>
      </c>
      <c r="B2" s="162" t="str">
        <f>IF(Input!C2=0,"",Input!C2)</f>
        <v/>
      </c>
      <c r="C2" s="162" t="str">
        <f>IF(Input!D2=0,"",Input!D2)</f>
        <v/>
      </c>
      <c r="D2" s="162" t="str">
        <f>IF(Input!G2=0,"",Input!G2)</f>
        <v/>
      </c>
      <c r="E2" s="162" t="str">
        <f>IF(Input!H2=0,"",Input!H2)</f>
        <v/>
      </c>
      <c r="F2" s="162" t="str">
        <f>IF(Input!I2=0,"",Input!I2)</f>
        <v/>
      </c>
      <c r="G2" s="66" t="str">
        <f>IF(COUNTBLANK(A2:F2)&gt;2,"","Paper")</f>
        <v/>
      </c>
      <c r="H2" s="66" t="str">
        <f>IF(COUNTBLANK(A2:F2)&gt;2,"","McREL")</f>
        <v/>
      </c>
      <c r="I2" s="160" t="str">
        <f>FinalScores!G2</f>
        <v/>
      </c>
      <c r="J2" s="65" t="str">
        <f>IF(COUNTBLANK($A2:$F2)&gt;2,"","MC")</f>
        <v/>
      </c>
      <c r="K2" s="65" t="str">
        <f>IF(COUNTBLANK($A2:$F2)&gt;2,"","Managing Change")</f>
        <v/>
      </c>
      <c r="L2" s="165" t="str">
        <f>IF(COUNTBLANK($A2:$F2)&gt;2,"",IF(Input!AE2=0,"NA",Input!AE2))</f>
        <v/>
      </c>
      <c r="M2" s="65" t="str">
        <f>IF(COUNTBLANK($A2:$F2)&gt;2,"","MC")</f>
        <v/>
      </c>
      <c r="N2" s="65" t="str">
        <f>IF(COUNTBLANK($A2:$F2)&gt;2,"","Change Agent")</f>
        <v/>
      </c>
      <c r="O2" s="165" t="str">
        <f>IF(COUNTBLANK($A2:$F2)&gt;2,"",IF(Input!AF2=0,"NA",Input!AF2))</f>
        <v/>
      </c>
      <c r="P2" s="65" t="str">
        <f>IF(COUNTBLANK($A2:$F2)&gt;2,"","PC")</f>
        <v/>
      </c>
      <c r="Q2" s="65" t="str">
        <f>IF(COUNTBLANK($A2:$F2)&gt;2,"","Purposeful Community")</f>
        <v/>
      </c>
      <c r="R2" s="165" t="str">
        <f>IF(COUNTBLANK($A2:$F2)&gt;2,"",IF(Input!AG2=0,"NA",Input!AG2))</f>
        <v/>
      </c>
      <c r="AN2" s="65" t="str">
        <f>IF(COUNTBLANK($A2:$F2)&gt;2,"","MC")</f>
        <v/>
      </c>
      <c r="AO2" s="65" t="str">
        <f>IF(COUNTBLANK($A2:$F2)&gt;2,"","Change Agent")</f>
        <v/>
      </c>
      <c r="AP2" s="165" t="str">
        <f>IF(COUNTBLANK($A2:$F2)&gt;2,"",IF(Input!J2=0,"NA",Input!J2))</f>
        <v/>
      </c>
      <c r="AQ2" s="65" t="str">
        <f>IF(COUNTBLANK($A2:$F2)&gt;2,"","MC")</f>
        <v/>
      </c>
      <c r="AR2" s="65" t="str">
        <f>IF(COUNTBLANK($A2:$F2)&gt;2,"","Flexibility")</f>
        <v/>
      </c>
      <c r="AS2" s="165" t="str">
        <f>IF(COUNTBLANK($A2:$F2)&gt;2,"",IF(Input!K2=0,"NA",Input!K2))</f>
        <v/>
      </c>
      <c r="AT2" s="65" t="str">
        <f>IF(COUNTBLANK($A2:$F2)&gt;2,"","MC")</f>
        <v/>
      </c>
      <c r="AU2" s="65" t="str">
        <f>IF(COUNTBLANK($A2:$F2)&gt;2,"","Ideals &amp; Beliefs")</f>
        <v/>
      </c>
      <c r="AV2" s="165" t="str">
        <f>IF(COUNTBLANK($A2:$F2)&gt;2,"",IF(Input!L2=0,"NA",Input!L2))</f>
        <v/>
      </c>
      <c r="AW2" s="65" t="str">
        <f>IF(COUNTBLANK($A2:$F2)&gt;2,"","MC")</f>
        <v/>
      </c>
      <c r="AX2" s="65" t="str">
        <f>IF(COUNTBLANK($A2:$F2)&gt;2,"","Intellectual Stimulation")</f>
        <v/>
      </c>
      <c r="AY2" s="165" t="str">
        <f>IF(COUNTBLANK($A2:$F2)&gt;2,"",IF(Input!M2=0,"NA",Input!M2))</f>
        <v/>
      </c>
      <c r="AZ2" s="65" t="str">
        <f>IF(COUNTBLANK($A2:$F2)&gt;2,"","MC")</f>
        <v/>
      </c>
      <c r="BA2" s="65" t="str">
        <f>IF(COUNTBLANK($A2:$F2)&gt;2,"","Knowledge of CIA")</f>
        <v/>
      </c>
      <c r="BB2" s="165" t="str">
        <f>IF(COUNTBLANK($A2:$F2)&gt;2,"",IF(Input!N2=0,"NA",Input!N2))</f>
        <v/>
      </c>
      <c r="BC2" s="65" t="str">
        <f>IF(COUNTBLANK($A2:$F2)&gt;2,"","MC")</f>
        <v/>
      </c>
      <c r="BD2" s="65" t="str">
        <f>IF(COUNTBLANK($A2:$F2)&gt;2,"","Monitor &amp; Evaluate")</f>
        <v/>
      </c>
      <c r="BE2" s="165" t="str">
        <f>IF(COUNTBLANK($A2:$F2)&gt;2,"",IF(Input!O2=0,"NA",Input!O2))</f>
        <v/>
      </c>
      <c r="BF2" s="65" t="str">
        <f>IF(COUNTBLANK($A2:$F2)&gt;2,"","MC")</f>
        <v/>
      </c>
      <c r="BG2" s="65" t="str">
        <f>IF(COUNTBLANK($A2:$F2)&gt;2,"","Optimize")</f>
        <v/>
      </c>
      <c r="BH2" s="165" t="str">
        <f>IF(COUNTBLANK($A2:$F2)&gt;2,"",IF(Input!P2=0,"NA",Input!P2))</f>
        <v/>
      </c>
      <c r="BI2" s="65" t="str">
        <f>IF(COUNTBLANK($A2:$F2)&gt;2,"","FL")</f>
        <v/>
      </c>
      <c r="BJ2" s="65" t="str">
        <f>IF(COUNTBLANK($A2:$F2)&gt;2,"","Contingent Rewards")</f>
        <v/>
      </c>
      <c r="BK2" s="165" t="str">
        <f>IF(COUNTBLANK($A2:$F2)&gt;2,"",IF(Input!Q2=0,"NA",Input!Q2))</f>
        <v/>
      </c>
      <c r="BL2" s="65" t="str">
        <f>IF(COUNTBLANK($A2:$F2)&gt;2,"","FL")</f>
        <v/>
      </c>
      <c r="BM2" s="65" t="str">
        <f>IF(COUNTBLANK($A2:$F2)&gt;2,"","Discipline")</f>
        <v/>
      </c>
      <c r="BN2" s="165" t="str">
        <f>IF(COUNTBLANK($A2:$F2)&gt;2,"",IF(Input!R2=0,"NA",Input!R2))</f>
        <v/>
      </c>
      <c r="BO2" s="65" t="str">
        <f>IF(COUNTBLANK($A2:$F2)&gt;2,"","FL")</f>
        <v/>
      </c>
      <c r="BP2" s="65" t="str">
        <f>IF(COUNTBLANK($A2:$F2)&gt;2,"","Focus")</f>
        <v/>
      </c>
      <c r="BQ2" s="165" t="str">
        <f>IF(COUNTBLANK($A2:$F2)&gt;2,"",IF(Input!S2=0,"NA",Input!S2))</f>
        <v/>
      </c>
      <c r="BR2" s="65" t="str">
        <f>IF(COUNTBLANK($A2:$F2)&gt;2,"","FL")</f>
        <v/>
      </c>
      <c r="BS2" s="65" t="str">
        <f>IF(COUNTBLANK($A2:$F2)&gt;2,"","Involvement of CIA")</f>
        <v/>
      </c>
      <c r="BT2" s="165" t="str">
        <f>IF(COUNTBLANK($A2:$F2)&gt;2,"",IF(Input!T2=0,"NA",Input!T2))</f>
        <v/>
      </c>
      <c r="BU2" s="65" t="str">
        <f>IF(COUNTBLANK($A2:$F2)&gt;2,"","FL")</f>
        <v/>
      </c>
      <c r="BV2" s="65" t="str">
        <f>IF(COUNTBLANK($A2:$F2)&gt;2,"","Order")</f>
        <v/>
      </c>
      <c r="BW2" s="165" t="str">
        <f>IF(COUNTBLANK($A2:$F2)&gt;2,"",IF(Input!U2=0,"NA",Input!U2))</f>
        <v/>
      </c>
      <c r="BX2" s="65" t="str">
        <f>IF(COUNTBLANK($A2:$F2)&gt;2,"","FL")</f>
        <v/>
      </c>
      <c r="BY2" s="65" t="str">
        <f>IF(COUNTBLANK($A2:$F2)&gt;2,"","Outreach")</f>
        <v/>
      </c>
      <c r="BZ2" s="165" t="str">
        <f>IF(COUNTBLANK($A2:$F2)&gt;2,"",IF(Input!V2=0,"NA",Input!V2))</f>
        <v/>
      </c>
      <c r="CA2" s="65" t="str">
        <f>IF(COUNTBLANK($A2:$F2)&gt;2,"","FL")</f>
        <v/>
      </c>
      <c r="CB2" s="65" t="str">
        <f>IF(COUNTBLANK($A2:$F2)&gt;2,"","Resources")</f>
        <v/>
      </c>
      <c r="CC2" s="165" t="str">
        <f>IF(COUNTBLANK($A2:$F2)&gt;2,"",IF(Input!W2=0,"NA",Input!W2))</f>
        <v/>
      </c>
      <c r="CD2" s="65" t="str">
        <f>IF(COUNTBLANK($A2:$F2)&gt;2,"","PC")</f>
        <v/>
      </c>
      <c r="CE2" s="65" t="str">
        <f>IF(COUNTBLANK($A2:$F2)&gt;2,"","Affirmation")</f>
        <v/>
      </c>
      <c r="CF2" s="165" t="str">
        <f>IF(COUNTBLANK($A2:$F2)&gt;2,"",IF(Input!X2=0,"NA",Input!X2))</f>
        <v/>
      </c>
      <c r="CG2" s="65" t="str">
        <f>IF(COUNTBLANK($A2:$F2)&gt;2,"","PC")</f>
        <v/>
      </c>
      <c r="CH2" s="65" t="str">
        <f>IF(COUNTBLANK($A2:$F2)&gt;2,"","Communication")</f>
        <v/>
      </c>
      <c r="CI2" s="165" t="str">
        <f>IF(COUNTBLANK($A2:$F2)&gt;2,"",IF(Input!Y2=0,"NA",Input!Y2))</f>
        <v/>
      </c>
      <c r="CJ2" s="65" t="str">
        <f>IF(COUNTBLANK($A2:$F2)&gt;2,"","PC")</f>
        <v/>
      </c>
      <c r="CK2" s="65" t="str">
        <f>IF(COUNTBLANK($A2:$F2)&gt;2,"","Culture")</f>
        <v/>
      </c>
      <c r="CL2" s="165" t="str">
        <f>IF(COUNTBLANK($A2:$F2)&gt;2,"",IF(Input!Z2=0,"NA",Input!Z2))</f>
        <v/>
      </c>
      <c r="CM2" s="65" t="str">
        <f>IF(COUNTBLANK($A2:$F2)&gt;2,"","PC")</f>
        <v/>
      </c>
      <c r="CN2" s="65" t="str">
        <f>IF(COUNTBLANK($A2:$F2)&gt;2,"","Input")</f>
        <v/>
      </c>
      <c r="CO2" s="165" t="str">
        <f>IF(COUNTBLANK($A2:$F2)&gt;2,"",IF(Input!AA2=0,"NA",Input!AA2))</f>
        <v/>
      </c>
      <c r="CP2" s="65" t="str">
        <f>IF(COUNTBLANK($A2:$F2)&gt;2,"","PC")</f>
        <v/>
      </c>
      <c r="CQ2" s="65" t="str">
        <f>IF(COUNTBLANK($A2:$F2)&gt;2,"","Relationships")</f>
        <v/>
      </c>
      <c r="CR2" s="165" t="str">
        <f>IF(COUNTBLANK($A2:$F2)&gt;2,"",IF(Input!AB2=0,"NA",Input!AB2))</f>
        <v/>
      </c>
      <c r="CS2" s="65" t="str">
        <f>IF(COUNTBLANK($A2:$F2)&gt;2,"","PC")</f>
        <v/>
      </c>
      <c r="CT2" s="65" t="str">
        <f>IF(COUNTBLANK($A2:$F2)&gt;2,"","Situational Awareness")</f>
        <v/>
      </c>
      <c r="CU2" s="165" t="str">
        <f>IF(COUNTBLANK($A2:$F2)&gt;2,"",IF(Input!AC2=0,"NA",Input!AC2))</f>
        <v/>
      </c>
      <c r="CV2" s="65" t="str">
        <f>IF(COUNTBLANK($A2:$F2)&gt;2,"","PC")</f>
        <v/>
      </c>
      <c r="CW2" s="65" t="str">
        <f>IF(COUNTBLANK($A2:$F2)&gt;2,"","Visibility")</f>
        <v/>
      </c>
      <c r="CX2" s="165" t="str">
        <f>IF(COUNTBLANK($A2:$F2)&gt;2,"",IF(Input!AD2=0,"NA",Input!AD2))</f>
        <v/>
      </c>
    </row>
    <row r="3" spans="1:339" x14ac:dyDescent="0.25">
      <c r="A3" s="162" t="str">
        <f>IF(Input!B3=0,"",Input!B3)</f>
        <v/>
      </c>
      <c r="B3" s="162" t="str">
        <f>IF(Input!C3=0,"",Input!C3)</f>
        <v/>
      </c>
      <c r="C3" s="162" t="str">
        <f>IF(Input!D3=0,"",Input!D3)</f>
        <v/>
      </c>
      <c r="D3" s="162" t="str">
        <f>IF(Input!G3=0,"",Input!G3)</f>
        <v/>
      </c>
      <c r="E3" s="162" t="str">
        <f>IF(Input!H3=0,"",Input!H3)</f>
        <v/>
      </c>
      <c r="F3" s="162" t="str">
        <f>IF(Input!I3=0,"",Input!I3)</f>
        <v/>
      </c>
      <c r="G3" s="66" t="str">
        <f t="shared" ref="G3:G66" si="0">IF(COUNTBLANK(A3:F3)&gt;2,"","Paper")</f>
        <v/>
      </c>
      <c r="H3" s="66" t="str">
        <f t="shared" ref="H3:H66" si="1">IF(COUNTBLANK(A3:F3)&gt;2,"","McREL")</f>
        <v/>
      </c>
      <c r="I3" s="160" t="str">
        <f>FinalScores!G3</f>
        <v/>
      </c>
      <c r="J3" s="65" t="str">
        <f t="shared" ref="J3:J66" si="2">IF(COUNTBLANK(A3:F3)&gt;2,"","MC")</f>
        <v/>
      </c>
      <c r="K3" s="65" t="str">
        <f t="shared" ref="K3:K66" si="3">IF(COUNTBLANK($A3:$F3)&gt;2,"","Managing Change")</f>
        <v/>
      </c>
      <c r="L3" s="165" t="str">
        <f>IF(COUNTBLANK($A3:$F3)&gt;2,"",IF(Input!AE3=0,"NA",Input!AE3))</f>
        <v/>
      </c>
      <c r="M3" s="65" t="str">
        <f t="shared" ref="M3:M66" si="4">IF(COUNTBLANK($A3:$F3)&gt;2,"","MC")</f>
        <v/>
      </c>
      <c r="N3" s="65" t="str">
        <f t="shared" ref="N3:N66" si="5">IF(COUNTBLANK($A3:$F3)&gt;2,"","Change Agent")</f>
        <v/>
      </c>
      <c r="O3" s="165" t="str">
        <f>IF(COUNTBLANK($A3:$F3)&gt;2,"",IF(Input!AF3=0,"NA",Input!AF3))</f>
        <v/>
      </c>
      <c r="P3" s="65" t="str">
        <f t="shared" ref="P3:P66" si="6">IF(COUNTBLANK($A3:$F3)&gt;2,"","PC")</f>
        <v/>
      </c>
      <c r="Q3" s="65" t="str">
        <f t="shared" ref="Q3:Q66" si="7">IF(COUNTBLANK($A3:$F3)&gt;2,"","Purposeful Community")</f>
        <v/>
      </c>
      <c r="R3" s="165" t="str">
        <f>IF(COUNTBLANK($A3:$F3)&gt;2,"",IF(Input!AG3=0,"NA",Input!AG3))</f>
        <v/>
      </c>
      <c r="AN3" s="65" t="str">
        <f t="shared" ref="AN3:AN66" si="8">IF(COUNTBLANK($A3:$F3)&gt;2,"","MC")</f>
        <v/>
      </c>
      <c r="AO3" s="65" t="str">
        <f t="shared" ref="AO3:AO66" si="9">IF(COUNTBLANK($A3:$F3)&gt;2,"","Change Agent")</f>
        <v/>
      </c>
      <c r="AP3" s="165" t="str">
        <f>IF(COUNTBLANK($A3:$F3)&gt;2,"",IF(Input!J3=0,"NA",Input!J3))</f>
        <v/>
      </c>
      <c r="AQ3" s="65" t="str">
        <f t="shared" ref="AQ3:AQ66" si="10">IF(COUNTBLANK($A3:$F3)&gt;2,"","MC")</f>
        <v/>
      </c>
      <c r="AR3" s="65" t="str">
        <f t="shared" ref="AR3:AR66" si="11">IF(COUNTBLANK($A3:$F3)&gt;2,"","Flexibility")</f>
        <v/>
      </c>
      <c r="AS3" s="165" t="str">
        <f>IF(COUNTBLANK($A3:$F3)&gt;2,"",IF(Input!K3=0,"NA",Input!K3))</f>
        <v/>
      </c>
      <c r="AT3" s="65" t="str">
        <f t="shared" ref="AT3:AT66" si="12">IF(COUNTBLANK($A3:$F3)&gt;2,"","MC")</f>
        <v/>
      </c>
      <c r="AU3" s="65" t="str">
        <f t="shared" ref="AU3:AU66" si="13">IF(COUNTBLANK($A3:$F3)&gt;2,"","Ideals &amp; Beliefs")</f>
        <v/>
      </c>
      <c r="AV3" s="165" t="str">
        <f>IF(COUNTBLANK($A3:$F3)&gt;2,"",IF(Input!L3=0,"NA",Input!L3))</f>
        <v/>
      </c>
      <c r="AW3" s="65" t="str">
        <f t="shared" ref="AW3:AW66" si="14">IF(COUNTBLANK($A3:$F3)&gt;2,"","MC")</f>
        <v/>
      </c>
      <c r="AX3" s="65" t="str">
        <f t="shared" ref="AX3:AX66" si="15">IF(COUNTBLANK($A3:$F3)&gt;2,"","Intellectual Stimulation")</f>
        <v/>
      </c>
      <c r="AY3" s="165" t="str">
        <f>IF(COUNTBLANK($A3:$F3)&gt;2,"",IF(Input!M3=0,"NA",Input!M3))</f>
        <v/>
      </c>
      <c r="AZ3" s="65" t="str">
        <f t="shared" ref="AZ3:AZ66" si="16">IF(COUNTBLANK($A3:$F3)&gt;2,"","MC")</f>
        <v/>
      </c>
      <c r="BA3" s="65" t="str">
        <f t="shared" ref="BA3:BA66" si="17">IF(COUNTBLANK($A3:$F3)&gt;2,"","Knowledge of CIA")</f>
        <v/>
      </c>
      <c r="BB3" s="165" t="str">
        <f>IF(COUNTBLANK($A3:$F3)&gt;2,"",IF(Input!N3=0,"NA",Input!N3))</f>
        <v/>
      </c>
      <c r="BC3" s="65" t="str">
        <f t="shared" ref="BC3:BC66" si="18">IF(COUNTBLANK($A3:$F3)&gt;2,"","MC")</f>
        <v/>
      </c>
      <c r="BD3" s="65" t="str">
        <f t="shared" ref="BD3:BD66" si="19">IF(COUNTBLANK($A3:$F3)&gt;2,"","Monitor &amp; Evaluate")</f>
        <v/>
      </c>
      <c r="BE3" s="165" t="str">
        <f>IF(COUNTBLANK($A3:$F3)&gt;2,"",IF(Input!O3=0,"NA",Input!O3))</f>
        <v/>
      </c>
      <c r="BF3" s="65" t="str">
        <f t="shared" ref="BF3:BF66" si="20">IF(COUNTBLANK($A3:$F3)&gt;2,"","MC")</f>
        <v/>
      </c>
      <c r="BG3" s="65" t="str">
        <f t="shared" ref="BG3:BG66" si="21">IF(COUNTBLANK($A3:$F3)&gt;2,"","Optimize")</f>
        <v/>
      </c>
      <c r="BH3" s="165" t="str">
        <f>IF(COUNTBLANK($A3:$F3)&gt;2,"",IF(Input!P3=0,"NA",Input!P3))</f>
        <v/>
      </c>
      <c r="BI3" s="65" t="str">
        <f t="shared" ref="BI3:BI66" si="22">IF(COUNTBLANK($A3:$F3)&gt;2,"","FL")</f>
        <v/>
      </c>
      <c r="BJ3" s="65" t="str">
        <f t="shared" ref="BJ3:BJ66" si="23">IF(COUNTBLANK($A3:$F3)&gt;2,"","Contingent Rewards")</f>
        <v/>
      </c>
      <c r="BK3" s="165" t="str">
        <f>IF(COUNTBLANK($A3:$F3)&gt;2,"",IF(Input!Q3=0,"NA",Input!Q3))</f>
        <v/>
      </c>
      <c r="BL3" s="65" t="str">
        <f t="shared" ref="BL3:BL66" si="24">IF(COUNTBLANK($A3:$F3)&gt;2,"","FL")</f>
        <v/>
      </c>
      <c r="BM3" s="65" t="str">
        <f t="shared" ref="BM3:BM66" si="25">IF(COUNTBLANK($A3:$F3)&gt;2,"","Discipline")</f>
        <v/>
      </c>
      <c r="BN3" s="165" t="str">
        <f>IF(COUNTBLANK($A3:$F3)&gt;2,"",IF(Input!R3=0,"NA",Input!R3))</f>
        <v/>
      </c>
      <c r="BO3" s="65" t="str">
        <f t="shared" ref="BO3:BO66" si="26">IF(COUNTBLANK($A3:$F3)&gt;2,"","FL")</f>
        <v/>
      </c>
      <c r="BP3" s="65" t="str">
        <f t="shared" ref="BP3:BP66" si="27">IF(COUNTBLANK($A3:$F3)&gt;2,"","Focus")</f>
        <v/>
      </c>
      <c r="BQ3" s="165" t="str">
        <f>IF(COUNTBLANK($A3:$F3)&gt;2,"",IF(Input!S3=0,"NA",Input!S3))</f>
        <v/>
      </c>
      <c r="BR3" s="65" t="str">
        <f t="shared" ref="BR3:BR66" si="28">IF(COUNTBLANK($A3:$F3)&gt;2,"","FL")</f>
        <v/>
      </c>
      <c r="BS3" s="65" t="str">
        <f t="shared" ref="BS3:BS66" si="29">IF(COUNTBLANK($A3:$F3)&gt;2,"","Involvement of CIA")</f>
        <v/>
      </c>
      <c r="BT3" s="165" t="str">
        <f>IF(COUNTBLANK($A3:$F3)&gt;2,"",IF(Input!T3=0,"NA",Input!T3))</f>
        <v/>
      </c>
      <c r="BU3" s="65" t="str">
        <f t="shared" ref="BU3:BU66" si="30">IF(COUNTBLANK($A3:$F3)&gt;2,"","FL")</f>
        <v/>
      </c>
      <c r="BV3" s="65" t="str">
        <f t="shared" ref="BV3:BV66" si="31">IF(COUNTBLANK($A3:$F3)&gt;2,"","Order")</f>
        <v/>
      </c>
      <c r="BW3" s="165" t="str">
        <f>IF(COUNTBLANK($A3:$F3)&gt;2,"",IF(Input!U3=0,"NA",Input!U3))</f>
        <v/>
      </c>
      <c r="BX3" s="65" t="str">
        <f t="shared" ref="BX3:BX66" si="32">IF(COUNTBLANK($A3:$F3)&gt;2,"","FL")</f>
        <v/>
      </c>
      <c r="BY3" s="65" t="str">
        <f t="shared" ref="BY3:BY66" si="33">IF(COUNTBLANK($A3:$F3)&gt;2,"","Outreach")</f>
        <v/>
      </c>
      <c r="BZ3" s="165" t="str">
        <f>IF(COUNTBLANK($A3:$F3)&gt;2,"",IF(Input!V3=0,"NA",Input!V3))</f>
        <v/>
      </c>
      <c r="CA3" s="65" t="str">
        <f t="shared" ref="CA3:CA66" si="34">IF(COUNTBLANK($A3:$F3)&gt;2,"","FL")</f>
        <v/>
      </c>
      <c r="CB3" s="65" t="str">
        <f t="shared" ref="CB3:CB66" si="35">IF(COUNTBLANK($A3:$F3)&gt;2,"","Resources")</f>
        <v/>
      </c>
      <c r="CC3" s="165" t="str">
        <f>IF(COUNTBLANK($A3:$F3)&gt;2,"",IF(Input!W3=0,"NA",Input!W3))</f>
        <v/>
      </c>
      <c r="CD3" s="65" t="str">
        <f t="shared" ref="CD3:CD66" si="36">IF(COUNTBLANK($A3:$F3)&gt;2,"","PC")</f>
        <v/>
      </c>
      <c r="CE3" s="65" t="str">
        <f t="shared" ref="CE3:CE66" si="37">IF(COUNTBLANK($A3:$F3)&gt;2,"","Affirmation")</f>
        <v/>
      </c>
      <c r="CF3" s="165" t="str">
        <f>IF(COUNTBLANK($A3:$F3)&gt;2,"",IF(Input!X3=0,"NA",Input!X3))</f>
        <v/>
      </c>
      <c r="CG3" s="65" t="str">
        <f t="shared" ref="CG3:CG66" si="38">IF(COUNTBLANK($A3:$F3)&gt;2,"","PC")</f>
        <v/>
      </c>
      <c r="CH3" s="65" t="str">
        <f t="shared" ref="CH3:CH66" si="39">IF(COUNTBLANK($A3:$F3)&gt;2,"","Communication")</f>
        <v/>
      </c>
      <c r="CI3" s="165" t="str">
        <f>IF(COUNTBLANK($A3:$F3)&gt;2,"",IF(Input!Y3=0,"NA",Input!Y3))</f>
        <v/>
      </c>
      <c r="CJ3" s="65" t="str">
        <f t="shared" ref="CJ3:CJ66" si="40">IF(COUNTBLANK($A3:$F3)&gt;2,"","PC")</f>
        <v/>
      </c>
      <c r="CK3" s="65" t="str">
        <f t="shared" ref="CK3:CK66" si="41">IF(COUNTBLANK($A3:$F3)&gt;2,"","Culture")</f>
        <v/>
      </c>
      <c r="CL3" s="165" t="str">
        <f>IF(COUNTBLANK($A3:$F3)&gt;2,"",IF(Input!Z3=0,"NA",Input!Z3))</f>
        <v/>
      </c>
      <c r="CM3" s="65" t="str">
        <f t="shared" ref="CM3:CM66" si="42">IF(COUNTBLANK($A3:$F3)&gt;2,"","PC")</f>
        <v/>
      </c>
      <c r="CN3" s="65" t="str">
        <f t="shared" ref="CN3:CN66" si="43">IF(COUNTBLANK($A3:$F3)&gt;2,"","Input")</f>
        <v/>
      </c>
      <c r="CO3" s="165" t="str">
        <f>IF(COUNTBLANK($A3:$F3)&gt;2,"",IF(Input!AA3=0,"NA",Input!AA3))</f>
        <v/>
      </c>
      <c r="CP3" s="65" t="str">
        <f t="shared" ref="CP3:CP66" si="44">IF(COUNTBLANK($A3:$F3)&gt;2,"","PC")</f>
        <v/>
      </c>
      <c r="CQ3" s="65" t="str">
        <f t="shared" ref="CQ3:CQ66" si="45">IF(COUNTBLANK($A3:$F3)&gt;2,"","Relationships")</f>
        <v/>
      </c>
      <c r="CR3" s="165" t="str">
        <f>IF(COUNTBLANK($A3:$F3)&gt;2,"",IF(Input!AB3=0,"NA",Input!AB3))</f>
        <v/>
      </c>
      <c r="CS3" s="65" t="str">
        <f t="shared" ref="CS3:CS66" si="46">IF(COUNTBLANK($A3:$F3)&gt;2,"","PC")</f>
        <v/>
      </c>
      <c r="CT3" s="65" t="str">
        <f t="shared" ref="CT3:CT66" si="47">IF(COUNTBLANK($A3:$F3)&gt;2,"","Situational Awareness")</f>
        <v/>
      </c>
      <c r="CU3" s="165" t="str">
        <f>IF(COUNTBLANK($A3:$F3)&gt;2,"",IF(Input!AC3=0,"NA",Input!AC3))</f>
        <v/>
      </c>
      <c r="CV3" s="65" t="str">
        <f t="shared" ref="CV3:CV66" si="48">IF(COUNTBLANK($A3:$F3)&gt;2,"","PC")</f>
        <v/>
      </c>
      <c r="CW3" s="65" t="str">
        <f t="shared" ref="CW3:CW66" si="49">IF(COUNTBLANK($A3:$F3)&gt;2,"","Visibility")</f>
        <v/>
      </c>
      <c r="CX3" s="165" t="str">
        <f>IF(COUNTBLANK($A3:$F3)&gt;2,"",IF(Input!AD3=0,"NA",Input!AD3))</f>
        <v/>
      </c>
    </row>
    <row r="4" spans="1:339" x14ac:dyDescent="0.25">
      <c r="A4" s="162" t="str">
        <f>IF(Input!B4=0,"",Input!B4)</f>
        <v/>
      </c>
      <c r="B4" s="162" t="str">
        <f>IF(Input!C4=0,"",Input!C4)</f>
        <v/>
      </c>
      <c r="C4" s="162" t="str">
        <f>IF(Input!D4=0,"",Input!D4)</f>
        <v/>
      </c>
      <c r="D4" s="162" t="str">
        <f>IF(Input!G4=0,"",Input!G4)</f>
        <v/>
      </c>
      <c r="E4" s="162" t="str">
        <f>IF(Input!H4=0,"",Input!H4)</f>
        <v/>
      </c>
      <c r="F4" s="162" t="str">
        <f>IF(Input!I4=0,"",Input!I4)</f>
        <v/>
      </c>
      <c r="G4" s="66" t="str">
        <f t="shared" si="0"/>
        <v/>
      </c>
      <c r="H4" s="66" t="str">
        <f t="shared" si="1"/>
        <v/>
      </c>
      <c r="I4" s="160" t="str">
        <f>FinalScores!G4</f>
        <v/>
      </c>
      <c r="J4" s="65" t="str">
        <f t="shared" si="2"/>
        <v/>
      </c>
      <c r="K4" s="65" t="str">
        <f t="shared" si="3"/>
        <v/>
      </c>
      <c r="L4" s="165" t="str">
        <f>IF(COUNTBLANK($A4:$F4)&gt;2,"",IF(Input!AE4=0,"NA",Input!AE4))</f>
        <v/>
      </c>
      <c r="M4" s="65" t="str">
        <f t="shared" si="4"/>
        <v/>
      </c>
      <c r="N4" s="65" t="str">
        <f t="shared" si="5"/>
        <v/>
      </c>
      <c r="O4" s="165" t="str">
        <f>IF(COUNTBLANK($A4:$F4)&gt;2,"",IF(Input!AF4=0,"NA",Input!AF4))</f>
        <v/>
      </c>
      <c r="P4" s="65" t="str">
        <f t="shared" si="6"/>
        <v/>
      </c>
      <c r="Q4" s="65" t="str">
        <f t="shared" si="7"/>
        <v/>
      </c>
      <c r="R4" s="165" t="str">
        <f>IF(COUNTBLANK($A4:$F4)&gt;2,"",IF(Input!AG4=0,"NA",Input!AG4))</f>
        <v/>
      </c>
      <c r="AN4" s="65" t="str">
        <f t="shared" si="8"/>
        <v/>
      </c>
      <c r="AO4" s="65" t="str">
        <f t="shared" si="9"/>
        <v/>
      </c>
      <c r="AP4" s="165" t="str">
        <f>IF(COUNTBLANK($A4:$F4)&gt;2,"",IF(Input!J4=0,"NA",Input!J4))</f>
        <v/>
      </c>
      <c r="AQ4" s="65" t="str">
        <f t="shared" si="10"/>
        <v/>
      </c>
      <c r="AR4" s="65" t="str">
        <f t="shared" si="11"/>
        <v/>
      </c>
      <c r="AS4" s="165" t="str">
        <f>IF(COUNTBLANK($A4:$F4)&gt;2,"",IF(Input!K4=0,"NA",Input!K4))</f>
        <v/>
      </c>
      <c r="AT4" s="65" t="str">
        <f t="shared" si="12"/>
        <v/>
      </c>
      <c r="AU4" s="65" t="str">
        <f t="shared" si="13"/>
        <v/>
      </c>
      <c r="AV4" s="165" t="str">
        <f>IF(COUNTBLANK($A4:$F4)&gt;2,"",IF(Input!L4=0,"NA",Input!L4))</f>
        <v/>
      </c>
      <c r="AW4" s="65" t="str">
        <f t="shared" si="14"/>
        <v/>
      </c>
      <c r="AX4" s="65" t="str">
        <f t="shared" si="15"/>
        <v/>
      </c>
      <c r="AY4" s="165" t="str">
        <f>IF(COUNTBLANK($A4:$F4)&gt;2,"",IF(Input!M4=0,"NA",Input!M4))</f>
        <v/>
      </c>
      <c r="AZ4" s="65" t="str">
        <f t="shared" si="16"/>
        <v/>
      </c>
      <c r="BA4" s="65" t="str">
        <f t="shared" si="17"/>
        <v/>
      </c>
      <c r="BB4" s="165" t="str">
        <f>IF(COUNTBLANK($A4:$F4)&gt;2,"",IF(Input!N4=0,"NA",Input!N4))</f>
        <v/>
      </c>
      <c r="BC4" s="65" t="str">
        <f t="shared" si="18"/>
        <v/>
      </c>
      <c r="BD4" s="65" t="str">
        <f t="shared" si="19"/>
        <v/>
      </c>
      <c r="BE4" s="165" t="str">
        <f>IF(COUNTBLANK($A4:$F4)&gt;2,"",IF(Input!O4=0,"NA",Input!O4))</f>
        <v/>
      </c>
      <c r="BF4" s="65" t="str">
        <f t="shared" si="20"/>
        <v/>
      </c>
      <c r="BG4" s="65" t="str">
        <f t="shared" si="21"/>
        <v/>
      </c>
      <c r="BH4" s="165" t="str">
        <f>IF(COUNTBLANK($A4:$F4)&gt;2,"",IF(Input!P4=0,"NA",Input!P4))</f>
        <v/>
      </c>
      <c r="BI4" s="65" t="str">
        <f t="shared" si="22"/>
        <v/>
      </c>
      <c r="BJ4" s="65" t="str">
        <f t="shared" si="23"/>
        <v/>
      </c>
      <c r="BK4" s="165" t="str">
        <f>IF(COUNTBLANK($A4:$F4)&gt;2,"",IF(Input!Q4=0,"NA",Input!Q4))</f>
        <v/>
      </c>
      <c r="BL4" s="65" t="str">
        <f t="shared" si="24"/>
        <v/>
      </c>
      <c r="BM4" s="65" t="str">
        <f t="shared" si="25"/>
        <v/>
      </c>
      <c r="BN4" s="165" t="str">
        <f>IF(COUNTBLANK($A4:$F4)&gt;2,"",IF(Input!R4=0,"NA",Input!R4))</f>
        <v/>
      </c>
      <c r="BO4" s="65" t="str">
        <f t="shared" si="26"/>
        <v/>
      </c>
      <c r="BP4" s="65" t="str">
        <f t="shared" si="27"/>
        <v/>
      </c>
      <c r="BQ4" s="165" t="str">
        <f>IF(COUNTBLANK($A4:$F4)&gt;2,"",IF(Input!S4=0,"NA",Input!S4))</f>
        <v/>
      </c>
      <c r="BR4" s="65" t="str">
        <f t="shared" si="28"/>
        <v/>
      </c>
      <c r="BS4" s="65" t="str">
        <f t="shared" si="29"/>
        <v/>
      </c>
      <c r="BT4" s="165" t="str">
        <f>IF(COUNTBLANK($A4:$F4)&gt;2,"",IF(Input!T4=0,"NA",Input!T4))</f>
        <v/>
      </c>
      <c r="BU4" s="65" t="str">
        <f t="shared" si="30"/>
        <v/>
      </c>
      <c r="BV4" s="65" t="str">
        <f t="shared" si="31"/>
        <v/>
      </c>
      <c r="BW4" s="165" t="str">
        <f>IF(COUNTBLANK($A4:$F4)&gt;2,"",IF(Input!U4=0,"NA",Input!U4))</f>
        <v/>
      </c>
      <c r="BX4" s="65" t="str">
        <f t="shared" si="32"/>
        <v/>
      </c>
      <c r="BY4" s="65" t="str">
        <f t="shared" si="33"/>
        <v/>
      </c>
      <c r="BZ4" s="165" t="str">
        <f>IF(COUNTBLANK($A4:$F4)&gt;2,"",IF(Input!V4=0,"NA",Input!V4))</f>
        <v/>
      </c>
      <c r="CA4" s="65" t="str">
        <f t="shared" si="34"/>
        <v/>
      </c>
      <c r="CB4" s="65" t="str">
        <f t="shared" si="35"/>
        <v/>
      </c>
      <c r="CC4" s="165" t="str">
        <f>IF(COUNTBLANK($A4:$F4)&gt;2,"",IF(Input!W4=0,"NA",Input!W4))</f>
        <v/>
      </c>
      <c r="CD4" s="65" t="str">
        <f t="shared" si="36"/>
        <v/>
      </c>
      <c r="CE4" s="65" t="str">
        <f t="shared" si="37"/>
        <v/>
      </c>
      <c r="CF4" s="165" t="str">
        <f>IF(COUNTBLANK($A4:$F4)&gt;2,"",IF(Input!X4=0,"NA",Input!X4))</f>
        <v/>
      </c>
      <c r="CG4" s="65" t="str">
        <f t="shared" si="38"/>
        <v/>
      </c>
      <c r="CH4" s="65" t="str">
        <f t="shared" si="39"/>
        <v/>
      </c>
      <c r="CI4" s="165" t="str">
        <f>IF(COUNTBLANK($A4:$F4)&gt;2,"",IF(Input!Y4=0,"NA",Input!Y4))</f>
        <v/>
      </c>
      <c r="CJ4" s="65" t="str">
        <f t="shared" si="40"/>
        <v/>
      </c>
      <c r="CK4" s="65" t="str">
        <f t="shared" si="41"/>
        <v/>
      </c>
      <c r="CL4" s="165" t="str">
        <f>IF(COUNTBLANK($A4:$F4)&gt;2,"",IF(Input!Z4=0,"NA",Input!Z4))</f>
        <v/>
      </c>
      <c r="CM4" s="65" t="str">
        <f t="shared" si="42"/>
        <v/>
      </c>
      <c r="CN4" s="65" t="str">
        <f t="shared" si="43"/>
        <v/>
      </c>
      <c r="CO4" s="165" t="str">
        <f>IF(COUNTBLANK($A4:$F4)&gt;2,"",IF(Input!AA4=0,"NA",Input!AA4))</f>
        <v/>
      </c>
      <c r="CP4" s="65" t="str">
        <f t="shared" si="44"/>
        <v/>
      </c>
      <c r="CQ4" s="65" t="str">
        <f t="shared" si="45"/>
        <v/>
      </c>
      <c r="CR4" s="165" t="str">
        <f>IF(COUNTBLANK($A4:$F4)&gt;2,"",IF(Input!AB4=0,"NA",Input!AB4))</f>
        <v/>
      </c>
      <c r="CS4" s="65" t="str">
        <f t="shared" si="46"/>
        <v/>
      </c>
      <c r="CT4" s="65" t="str">
        <f t="shared" si="47"/>
        <v/>
      </c>
      <c r="CU4" s="165" t="str">
        <f>IF(COUNTBLANK($A4:$F4)&gt;2,"",IF(Input!AC4=0,"NA",Input!AC4))</f>
        <v/>
      </c>
      <c r="CV4" s="65" t="str">
        <f t="shared" si="48"/>
        <v/>
      </c>
      <c r="CW4" s="65" t="str">
        <f t="shared" si="49"/>
        <v/>
      </c>
      <c r="CX4" s="165" t="str">
        <f>IF(COUNTBLANK($A4:$F4)&gt;2,"",IF(Input!AD4=0,"NA",Input!AD4))</f>
        <v/>
      </c>
    </row>
    <row r="5" spans="1:339" x14ac:dyDescent="0.25">
      <c r="A5" s="162" t="str">
        <f>IF(Input!B5=0,"",Input!B5)</f>
        <v/>
      </c>
      <c r="B5" s="162" t="str">
        <f>IF(Input!C5=0,"",Input!C5)</f>
        <v/>
      </c>
      <c r="C5" s="162" t="str">
        <f>IF(Input!D5=0,"",Input!D5)</f>
        <v/>
      </c>
      <c r="D5" s="162" t="str">
        <f>IF(Input!G5=0,"",Input!G5)</f>
        <v/>
      </c>
      <c r="E5" s="162" t="str">
        <f>IF(Input!H5=0,"",Input!H5)</f>
        <v/>
      </c>
      <c r="F5" s="162" t="str">
        <f>IF(Input!I5=0,"",Input!I5)</f>
        <v/>
      </c>
      <c r="G5" s="66" t="str">
        <f t="shared" si="0"/>
        <v/>
      </c>
      <c r="H5" s="66" t="str">
        <f t="shared" si="1"/>
        <v/>
      </c>
      <c r="I5" s="160" t="str">
        <f>FinalScores!G5</f>
        <v/>
      </c>
      <c r="J5" s="65" t="str">
        <f t="shared" si="2"/>
        <v/>
      </c>
      <c r="K5" s="65" t="str">
        <f t="shared" si="3"/>
        <v/>
      </c>
      <c r="L5" s="165" t="str">
        <f>IF(COUNTBLANK($A5:$F5)&gt;2,"",IF(Input!AE5=0,"NA",Input!AE5))</f>
        <v/>
      </c>
      <c r="M5" s="65" t="str">
        <f t="shared" si="4"/>
        <v/>
      </c>
      <c r="N5" s="65" t="str">
        <f t="shared" si="5"/>
        <v/>
      </c>
      <c r="O5" s="165" t="str">
        <f>IF(COUNTBLANK($A5:$F5)&gt;2,"",IF(Input!AF5=0,"NA",Input!AF5))</f>
        <v/>
      </c>
      <c r="P5" s="65" t="str">
        <f t="shared" si="6"/>
        <v/>
      </c>
      <c r="Q5" s="65" t="str">
        <f t="shared" si="7"/>
        <v/>
      </c>
      <c r="R5" s="165" t="str">
        <f>IF(COUNTBLANK($A5:$F5)&gt;2,"",IF(Input!AG5=0,"NA",Input!AG5))</f>
        <v/>
      </c>
      <c r="AN5" s="65" t="str">
        <f t="shared" si="8"/>
        <v/>
      </c>
      <c r="AO5" s="65" t="str">
        <f t="shared" si="9"/>
        <v/>
      </c>
      <c r="AP5" s="165" t="str">
        <f>IF(COUNTBLANK($A5:$F5)&gt;2,"",IF(Input!J5=0,"NA",Input!J5))</f>
        <v/>
      </c>
      <c r="AQ5" s="65" t="str">
        <f t="shared" si="10"/>
        <v/>
      </c>
      <c r="AR5" s="65" t="str">
        <f t="shared" si="11"/>
        <v/>
      </c>
      <c r="AS5" s="165" t="str">
        <f>IF(COUNTBLANK($A5:$F5)&gt;2,"",IF(Input!K5=0,"NA",Input!K5))</f>
        <v/>
      </c>
      <c r="AT5" s="65" t="str">
        <f t="shared" si="12"/>
        <v/>
      </c>
      <c r="AU5" s="65" t="str">
        <f t="shared" si="13"/>
        <v/>
      </c>
      <c r="AV5" s="165" t="str">
        <f>IF(COUNTBLANK($A5:$F5)&gt;2,"",IF(Input!L5=0,"NA",Input!L5))</f>
        <v/>
      </c>
      <c r="AW5" s="65" t="str">
        <f t="shared" si="14"/>
        <v/>
      </c>
      <c r="AX5" s="65" t="str">
        <f t="shared" si="15"/>
        <v/>
      </c>
      <c r="AY5" s="165" t="str">
        <f>IF(COUNTBLANK($A5:$F5)&gt;2,"",IF(Input!M5=0,"NA",Input!M5))</f>
        <v/>
      </c>
      <c r="AZ5" s="65" t="str">
        <f t="shared" si="16"/>
        <v/>
      </c>
      <c r="BA5" s="65" t="str">
        <f t="shared" si="17"/>
        <v/>
      </c>
      <c r="BB5" s="165" t="str">
        <f>IF(COUNTBLANK($A5:$F5)&gt;2,"",IF(Input!N5=0,"NA",Input!N5))</f>
        <v/>
      </c>
      <c r="BC5" s="65" t="str">
        <f t="shared" si="18"/>
        <v/>
      </c>
      <c r="BD5" s="65" t="str">
        <f t="shared" si="19"/>
        <v/>
      </c>
      <c r="BE5" s="165" t="str">
        <f>IF(COUNTBLANK($A5:$F5)&gt;2,"",IF(Input!O5=0,"NA",Input!O5))</f>
        <v/>
      </c>
      <c r="BF5" s="65" t="str">
        <f t="shared" si="20"/>
        <v/>
      </c>
      <c r="BG5" s="65" t="str">
        <f t="shared" si="21"/>
        <v/>
      </c>
      <c r="BH5" s="165" t="str">
        <f>IF(COUNTBLANK($A5:$F5)&gt;2,"",IF(Input!P5=0,"NA",Input!P5))</f>
        <v/>
      </c>
      <c r="BI5" s="65" t="str">
        <f t="shared" si="22"/>
        <v/>
      </c>
      <c r="BJ5" s="65" t="str">
        <f t="shared" si="23"/>
        <v/>
      </c>
      <c r="BK5" s="165" t="str">
        <f>IF(COUNTBLANK($A5:$F5)&gt;2,"",IF(Input!Q5=0,"NA",Input!Q5))</f>
        <v/>
      </c>
      <c r="BL5" s="65" t="str">
        <f t="shared" si="24"/>
        <v/>
      </c>
      <c r="BM5" s="65" t="str">
        <f t="shared" si="25"/>
        <v/>
      </c>
      <c r="BN5" s="165" t="str">
        <f>IF(COUNTBLANK($A5:$F5)&gt;2,"",IF(Input!R5=0,"NA",Input!R5))</f>
        <v/>
      </c>
      <c r="BO5" s="65" t="str">
        <f t="shared" si="26"/>
        <v/>
      </c>
      <c r="BP5" s="65" t="str">
        <f t="shared" si="27"/>
        <v/>
      </c>
      <c r="BQ5" s="165" t="str">
        <f>IF(COUNTBLANK($A5:$F5)&gt;2,"",IF(Input!S5=0,"NA",Input!S5))</f>
        <v/>
      </c>
      <c r="BR5" s="65" t="str">
        <f t="shared" si="28"/>
        <v/>
      </c>
      <c r="BS5" s="65" t="str">
        <f t="shared" si="29"/>
        <v/>
      </c>
      <c r="BT5" s="165" t="str">
        <f>IF(COUNTBLANK($A5:$F5)&gt;2,"",IF(Input!T5=0,"NA",Input!T5))</f>
        <v/>
      </c>
      <c r="BU5" s="65" t="str">
        <f t="shared" si="30"/>
        <v/>
      </c>
      <c r="BV5" s="65" t="str">
        <f t="shared" si="31"/>
        <v/>
      </c>
      <c r="BW5" s="165" t="str">
        <f>IF(COUNTBLANK($A5:$F5)&gt;2,"",IF(Input!U5=0,"NA",Input!U5))</f>
        <v/>
      </c>
      <c r="BX5" s="65" t="str">
        <f t="shared" si="32"/>
        <v/>
      </c>
      <c r="BY5" s="65" t="str">
        <f t="shared" si="33"/>
        <v/>
      </c>
      <c r="BZ5" s="165" t="str">
        <f>IF(COUNTBLANK($A5:$F5)&gt;2,"",IF(Input!V5=0,"NA",Input!V5))</f>
        <v/>
      </c>
      <c r="CA5" s="65" t="str">
        <f t="shared" si="34"/>
        <v/>
      </c>
      <c r="CB5" s="65" t="str">
        <f t="shared" si="35"/>
        <v/>
      </c>
      <c r="CC5" s="165" t="str">
        <f>IF(COUNTBLANK($A5:$F5)&gt;2,"",IF(Input!W5=0,"NA",Input!W5))</f>
        <v/>
      </c>
      <c r="CD5" s="65" t="str">
        <f t="shared" si="36"/>
        <v/>
      </c>
      <c r="CE5" s="65" t="str">
        <f t="shared" si="37"/>
        <v/>
      </c>
      <c r="CF5" s="165" t="str">
        <f>IF(COUNTBLANK($A5:$F5)&gt;2,"",IF(Input!X5=0,"NA",Input!X5))</f>
        <v/>
      </c>
      <c r="CG5" s="65" t="str">
        <f t="shared" si="38"/>
        <v/>
      </c>
      <c r="CH5" s="65" t="str">
        <f t="shared" si="39"/>
        <v/>
      </c>
      <c r="CI5" s="165" t="str">
        <f>IF(COUNTBLANK($A5:$F5)&gt;2,"",IF(Input!Y5=0,"NA",Input!Y5))</f>
        <v/>
      </c>
      <c r="CJ5" s="65" t="str">
        <f t="shared" si="40"/>
        <v/>
      </c>
      <c r="CK5" s="65" t="str">
        <f t="shared" si="41"/>
        <v/>
      </c>
      <c r="CL5" s="165" t="str">
        <f>IF(COUNTBLANK($A5:$F5)&gt;2,"",IF(Input!Z5=0,"NA",Input!Z5))</f>
        <v/>
      </c>
      <c r="CM5" s="65" t="str">
        <f t="shared" si="42"/>
        <v/>
      </c>
      <c r="CN5" s="65" t="str">
        <f t="shared" si="43"/>
        <v/>
      </c>
      <c r="CO5" s="165" t="str">
        <f>IF(COUNTBLANK($A5:$F5)&gt;2,"",IF(Input!AA5=0,"NA",Input!AA5))</f>
        <v/>
      </c>
      <c r="CP5" s="65" t="str">
        <f t="shared" si="44"/>
        <v/>
      </c>
      <c r="CQ5" s="65" t="str">
        <f t="shared" si="45"/>
        <v/>
      </c>
      <c r="CR5" s="165" t="str">
        <f>IF(COUNTBLANK($A5:$F5)&gt;2,"",IF(Input!AB5=0,"NA",Input!AB5))</f>
        <v/>
      </c>
      <c r="CS5" s="65" t="str">
        <f t="shared" si="46"/>
        <v/>
      </c>
      <c r="CT5" s="65" t="str">
        <f t="shared" si="47"/>
        <v/>
      </c>
      <c r="CU5" s="165" t="str">
        <f>IF(COUNTBLANK($A5:$F5)&gt;2,"",IF(Input!AC5=0,"NA",Input!AC5))</f>
        <v/>
      </c>
      <c r="CV5" s="65" t="str">
        <f t="shared" si="48"/>
        <v/>
      </c>
      <c r="CW5" s="65" t="str">
        <f t="shared" si="49"/>
        <v/>
      </c>
      <c r="CX5" s="165" t="str">
        <f>IF(COUNTBLANK($A5:$F5)&gt;2,"",IF(Input!AD5=0,"NA",Input!AD5))</f>
        <v/>
      </c>
    </row>
    <row r="6" spans="1:339" x14ac:dyDescent="0.25">
      <c r="A6" s="162" t="str">
        <f>IF(Input!B6=0,"",Input!B6)</f>
        <v/>
      </c>
      <c r="B6" s="162" t="str">
        <f>IF(Input!C6=0,"",Input!C6)</f>
        <v/>
      </c>
      <c r="C6" s="162" t="str">
        <f>IF(Input!D6=0,"",Input!D6)</f>
        <v/>
      </c>
      <c r="D6" s="162" t="str">
        <f>IF(Input!G6=0,"",Input!G6)</f>
        <v/>
      </c>
      <c r="E6" s="162" t="str">
        <f>IF(Input!H6=0,"",Input!H6)</f>
        <v/>
      </c>
      <c r="F6" s="162" t="str">
        <f>IF(Input!I6=0,"",Input!I6)</f>
        <v/>
      </c>
      <c r="G6" s="66" t="str">
        <f t="shared" si="0"/>
        <v/>
      </c>
      <c r="H6" s="66" t="str">
        <f t="shared" si="1"/>
        <v/>
      </c>
      <c r="I6" s="160" t="str">
        <f>FinalScores!G6</f>
        <v/>
      </c>
      <c r="J6" s="65" t="str">
        <f t="shared" si="2"/>
        <v/>
      </c>
      <c r="K6" s="65" t="str">
        <f t="shared" si="3"/>
        <v/>
      </c>
      <c r="L6" s="165" t="str">
        <f>IF(COUNTBLANK($A6:$F6)&gt;2,"",IF(Input!AE6=0,"NA",Input!AE6))</f>
        <v/>
      </c>
      <c r="M6" s="65" t="str">
        <f t="shared" si="4"/>
        <v/>
      </c>
      <c r="N6" s="65" t="str">
        <f t="shared" si="5"/>
        <v/>
      </c>
      <c r="O6" s="165" t="str">
        <f>IF(COUNTBLANK($A6:$F6)&gt;2,"",IF(Input!AF6=0,"NA",Input!AF6))</f>
        <v/>
      </c>
      <c r="P6" s="65" t="str">
        <f t="shared" si="6"/>
        <v/>
      </c>
      <c r="Q6" s="65" t="str">
        <f t="shared" si="7"/>
        <v/>
      </c>
      <c r="R6" s="165" t="str">
        <f>IF(COUNTBLANK($A6:$F6)&gt;2,"",IF(Input!AG6=0,"NA",Input!AG6))</f>
        <v/>
      </c>
      <c r="AN6" s="65" t="str">
        <f t="shared" si="8"/>
        <v/>
      </c>
      <c r="AO6" s="65" t="str">
        <f t="shared" si="9"/>
        <v/>
      </c>
      <c r="AP6" s="165" t="str">
        <f>IF(COUNTBLANK($A6:$F6)&gt;2,"",IF(Input!J6=0,"NA",Input!J6))</f>
        <v/>
      </c>
      <c r="AQ6" s="65" t="str">
        <f t="shared" si="10"/>
        <v/>
      </c>
      <c r="AR6" s="65" t="str">
        <f t="shared" si="11"/>
        <v/>
      </c>
      <c r="AS6" s="165" t="str">
        <f>IF(COUNTBLANK($A6:$F6)&gt;2,"",IF(Input!K6=0,"NA",Input!K6))</f>
        <v/>
      </c>
      <c r="AT6" s="65" t="str">
        <f t="shared" si="12"/>
        <v/>
      </c>
      <c r="AU6" s="65" t="str">
        <f t="shared" si="13"/>
        <v/>
      </c>
      <c r="AV6" s="165" t="str">
        <f>IF(COUNTBLANK($A6:$F6)&gt;2,"",IF(Input!L6=0,"NA",Input!L6))</f>
        <v/>
      </c>
      <c r="AW6" s="65" t="str">
        <f t="shared" si="14"/>
        <v/>
      </c>
      <c r="AX6" s="65" t="str">
        <f t="shared" si="15"/>
        <v/>
      </c>
      <c r="AY6" s="165" t="str">
        <f>IF(COUNTBLANK($A6:$F6)&gt;2,"",IF(Input!M6=0,"NA",Input!M6))</f>
        <v/>
      </c>
      <c r="AZ6" s="65" t="str">
        <f t="shared" si="16"/>
        <v/>
      </c>
      <c r="BA6" s="65" t="str">
        <f t="shared" si="17"/>
        <v/>
      </c>
      <c r="BB6" s="165" t="str">
        <f>IF(COUNTBLANK($A6:$F6)&gt;2,"",IF(Input!N6=0,"NA",Input!N6))</f>
        <v/>
      </c>
      <c r="BC6" s="65" t="str">
        <f t="shared" si="18"/>
        <v/>
      </c>
      <c r="BD6" s="65" t="str">
        <f t="shared" si="19"/>
        <v/>
      </c>
      <c r="BE6" s="165" t="str">
        <f>IF(COUNTBLANK($A6:$F6)&gt;2,"",IF(Input!O6=0,"NA",Input!O6))</f>
        <v/>
      </c>
      <c r="BF6" s="65" t="str">
        <f t="shared" si="20"/>
        <v/>
      </c>
      <c r="BG6" s="65" t="str">
        <f t="shared" si="21"/>
        <v/>
      </c>
      <c r="BH6" s="165" t="str">
        <f>IF(COUNTBLANK($A6:$F6)&gt;2,"",IF(Input!P6=0,"NA",Input!P6))</f>
        <v/>
      </c>
      <c r="BI6" s="65" t="str">
        <f t="shared" si="22"/>
        <v/>
      </c>
      <c r="BJ6" s="65" t="str">
        <f t="shared" si="23"/>
        <v/>
      </c>
      <c r="BK6" s="165" t="str">
        <f>IF(COUNTBLANK($A6:$F6)&gt;2,"",IF(Input!Q6=0,"NA",Input!Q6))</f>
        <v/>
      </c>
      <c r="BL6" s="65" t="str">
        <f t="shared" si="24"/>
        <v/>
      </c>
      <c r="BM6" s="65" t="str">
        <f t="shared" si="25"/>
        <v/>
      </c>
      <c r="BN6" s="165" t="str">
        <f>IF(COUNTBLANK($A6:$F6)&gt;2,"",IF(Input!R6=0,"NA",Input!R6))</f>
        <v/>
      </c>
      <c r="BO6" s="65" t="str">
        <f t="shared" si="26"/>
        <v/>
      </c>
      <c r="BP6" s="65" t="str">
        <f t="shared" si="27"/>
        <v/>
      </c>
      <c r="BQ6" s="165" t="str">
        <f>IF(COUNTBLANK($A6:$F6)&gt;2,"",IF(Input!S6=0,"NA",Input!S6))</f>
        <v/>
      </c>
      <c r="BR6" s="65" t="str">
        <f t="shared" si="28"/>
        <v/>
      </c>
      <c r="BS6" s="65" t="str">
        <f t="shared" si="29"/>
        <v/>
      </c>
      <c r="BT6" s="165" t="str">
        <f>IF(COUNTBLANK($A6:$F6)&gt;2,"",IF(Input!T6=0,"NA",Input!T6))</f>
        <v/>
      </c>
      <c r="BU6" s="65" t="str">
        <f t="shared" si="30"/>
        <v/>
      </c>
      <c r="BV6" s="65" t="str">
        <f t="shared" si="31"/>
        <v/>
      </c>
      <c r="BW6" s="165" t="str">
        <f>IF(COUNTBLANK($A6:$F6)&gt;2,"",IF(Input!U6=0,"NA",Input!U6))</f>
        <v/>
      </c>
      <c r="BX6" s="65" t="str">
        <f t="shared" si="32"/>
        <v/>
      </c>
      <c r="BY6" s="65" t="str">
        <f t="shared" si="33"/>
        <v/>
      </c>
      <c r="BZ6" s="165" t="str">
        <f>IF(COUNTBLANK($A6:$F6)&gt;2,"",IF(Input!V6=0,"NA",Input!V6))</f>
        <v/>
      </c>
      <c r="CA6" s="65" t="str">
        <f t="shared" si="34"/>
        <v/>
      </c>
      <c r="CB6" s="65" t="str">
        <f t="shared" si="35"/>
        <v/>
      </c>
      <c r="CC6" s="165" t="str">
        <f>IF(COUNTBLANK($A6:$F6)&gt;2,"",IF(Input!W6=0,"NA",Input!W6))</f>
        <v/>
      </c>
      <c r="CD6" s="65" t="str">
        <f t="shared" si="36"/>
        <v/>
      </c>
      <c r="CE6" s="65" t="str">
        <f t="shared" si="37"/>
        <v/>
      </c>
      <c r="CF6" s="165" t="str">
        <f>IF(COUNTBLANK($A6:$F6)&gt;2,"",IF(Input!X6=0,"NA",Input!X6))</f>
        <v/>
      </c>
      <c r="CG6" s="65" t="str">
        <f t="shared" si="38"/>
        <v/>
      </c>
      <c r="CH6" s="65" t="str">
        <f t="shared" si="39"/>
        <v/>
      </c>
      <c r="CI6" s="165" t="str">
        <f>IF(COUNTBLANK($A6:$F6)&gt;2,"",IF(Input!Y6=0,"NA",Input!Y6))</f>
        <v/>
      </c>
      <c r="CJ6" s="65" t="str">
        <f t="shared" si="40"/>
        <v/>
      </c>
      <c r="CK6" s="65" t="str">
        <f t="shared" si="41"/>
        <v/>
      </c>
      <c r="CL6" s="165" t="str">
        <f>IF(COUNTBLANK($A6:$F6)&gt;2,"",IF(Input!Z6=0,"NA",Input!Z6))</f>
        <v/>
      </c>
      <c r="CM6" s="65" t="str">
        <f t="shared" si="42"/>
        <v/>
      </c>
      <c r="CN6" s="65" t="str">
        <f t="shared" si="43"/>
        <v/>
      </c>
      <c r="CO6" s="165" t="str">
        <f>IF(COUNTBLANK($A6:$F6)&gt;2,"",IF(Input!AA6=0,"NA",Input!AA6))</f>
        <v/>
      </c>
      <c r="CP6" s="65" t="str">
        <f t="shared" si="44"/>
        <v/>
      </c>
      <c r="CQ6" s="65" t="str">
        <f t="shared" si="45"/>
        <v/>
      </c>
      <c r="CR6" s="165" t="str">
        <f>IF(COUNTBLANK($A6:$F6)&gt;2,"",IF(Input!AB6=0,"NA",Input!AB6))</f>
        <v/>
      </c>
      <c r="CS6" s="65" t="str">
        <f t="shared" si="46"/>
        <v/>
      </c>
      <c r="CT6" s="65" t="str">
        <f t="shared" si="47"/>
        <v/>
      </c>
      <c r="CU6" s="165" t="str">
        <f>IF(COUNTBLANK($A6:$F6)&gt;2,"",IF(Input!AC6=0,"NA",Input!AC6))</f>
        <v/>
      </c>
      <c r="CV6" s="65" t="str">
        <f t="shared" si="48"/>
        <v/>
      </c>
      <c r="CW6" s="65" t="str">
        <f t="shared" si="49"/>
        <v/>
      </c>
      <c r="CX6" s="165" t="str">
        <f>IF(COUNTBLANK($A6:$F6)&gt;2,"",IF(Input!AD6=0,"NA",Input!AD6))</f>
        <v/>
      </c>
    </row>
    <row r="7" spans="1:339" x14ac:dyDescent="0.25">
      <c r="A7" s="162" t="str">
        <f>IF(Input!B7=0,"",Input!B7)</f>
        <v/>
      </c>
      <c r="B7" s="162" t="str">
        <f>IF(Input!C7=0,"",Input!C7)</f>
        <v/>
      </c>
      <c r="C7" s="162" t="str">
        <f>IF(Input!D7=0,"",Input!D7)</f>
        <v/>
      </c>
      <c r="D7" s="162" t="str">
        <f>IF(Input!G7=0,"",Input!G7)</f>
        <v/>
      </c>
      <c r="E7" s="162" t="str">
        <f>IF(Input!H7=0,"",Input!H7)</f>
        <v/>
      </c>
      <c r="F7" s="162" t="str">
        <f>IF(Input!I7=0,"",Input!I7)</f>
        <v/>
      </c>
      <c r="G7" s="66" t="str">
        <f t="shared" si="0"/>
        <v/>
      </c>
      <c r="H7" s="66" t="str">
        <f t="shared" si="1"/>
        <v/>
      </c>
      <c r="I7" s="160" t="str">
        <f>FinalScores!G7</f>
        <v/>
      </c>
      <c r="J7" s="65" t="str">
        <f t="shared" si="2"/>
        <v/>
      </c>
      <c r="K7" s="65" t="str">
        <f t="shared" si="3"/>
        <v/>
      </c>
      <c r="L7" s="165" t="str">
        <f>IF(COUNTBLANK($A7:$F7)&gt;2,"",IF(Input!AE7=0,"NA",Input!AE7))</f>
        <v/>
      </c>
      <c r="M7" s="65" t="str">
        <f t="shared" si="4"/>
        <v/>
      </c>
      <c r="N7" s="65" t="str">
        <f t="shared" si="5"/>
        <v/>
      </c>
      <c r="O7" s="165" t="str">
        <f>IF(COUNTBLANK($A7:$F7)&gt;2,"",IF(Input!AF7=0,"NA",Input!AF7))</f>
        <v/>
      </c>
      <c r="P7" s="65" t="str">
        <f t="shared" si="6"/>
        <v/>
      </c>
      <c r="Q7" s="65" t="str">
        <f t="shared" si="7"/>
        <v/>
      </c>
      <c r="R7" s="165" t="str">
        <f>IF(COUNTBLANK($A7:$F7)&gt;2,"",IF(Input!AG7=0,"NA",Input!AG7))</f>
        <v/>
      </c>
      <c r="AN7" s="65" t="str">
        <f t="shared" si="8"/>
        <v/>
      </c>
      <c r="AO7" s="65" t="str">
        <f t="shared" si="9"/>
        <v/>
      </c>
      <c r="AP7" s="165" t="str">
        <f>IF(COUNTBLANK($A7:$F7)&gt;2,"",IF(Input!J7=0,"NA",Input!J7))</f>
        <v/>
      </c>
      <c r="AQ7" s="65" t="str">
        <f t="shared" si="10"/>
        <v/>
      </c>
      <c r="AR7" s="65" t="str">
        <f t="shared" si="11"/>
        <v/>
      </c>
      <c r="AS7" s="165" t="str">
        <f>IF(COUNTBLANK($A7:$F7)&gt;2,"",IF(Input!K7=0,"NA",Input!K7))</f>
        <v/>
      </c>
      <c r="AT7" s="65" t="str">
        <f t="shared" si="12"/>
        <v/>
      </c>
      <c r="AU7" s="65" t="str">
        <f t="shared" si="13"/>
        <v/>
      </c>
      <c r="AV7" s="165" t="str">
        <f>IF(COUNTBLANK($A7:$F7)&gt;2,"",IF(Input!L7=0,"NA",Input!L7))</f>
        <v/>
      </c>
      <c r="AW7" s="65" t="str">
        <f t="shared" si="14"/>
        <v/>
      </c>
      <c r="AX7" s="65" t="str">
        <f t="shared" si="15"/>
        <v/>
      </c>
      <c r="AY7" s="165" t="str">
        <f>IF(COUNTBLANK($A7:$F7)&gt;2,"",IF(Input!M7=0,"NA",Input!M7))</f>
        <v/>
      </c>
      <c r="AZ7" s="65" t="str">
        <f t="shared" si="16"/>
        <v/>
      </c>
      <c r="BA7" s="65" t="str">
        <f t="shared" si="17"/>
        <v/>
      </c>
      <c r="BB7" s="165" t="str">
        <f>IF(COUNTBLANK($A7:$F7)&gt;2,"",IF(Input!N7=0,"NA",Input!N7))</f>
        <v/>
      </c>
      <c r="BC7" s="65" t="str">
        <f t="shared" si="18"/>
        <v/>
      </c>
      <c r="BD7" s="65" t="str">
        <f t="shared" si="19"/>
        <v/>
      </c>
      <c r="BE7" s="165" t="str">
        <f>IF(COUNTBLANK($A7:$F7)&gt;2,"",IF(Input!O7=0,"NA",Input!O7))</f>
        <v/>
      </c>
      <c r="BF7" s="65" t="str">
        <f t="shared" si="20"/>
        <v/>
      </c>
      <c r="BG7" s="65" t="str">
        <f t="shared" si="21"/>
        <v/>
      </c>
      <c r="BH7" s="165" t="str">
        <f>IF(COUNTBLANK($A7:$F7)&gt;2,"",IF(Input!P7=0,"NA",Input!P7))</f>
        <v/>
      </c>
      <c r="BI7" s="65" t="str">
        <f t="shared" si="22"/>
        <v/>
      </c>
      <c r="BJ7" s="65" t="str">
        <f t="shared" si="23"/>
        <v/>
      </c>
      <c r="BK7" s="165" t="str">
        <f>IF(COUNTBLANK($A7:$F7)&gt;2,"",IF(Input!Q7=0,"NA",Input!Q7))</f>
        <v/>
      </c>
      <c r="BL7" s="65" t="str">
        <f t="shared" si="24"/>
        <v/>
      </c>
      <c r="BM7" s="65" t="str">
        <f t="shared" si="25"/>
        <v/>
      </c>
      <c r="BN7" s="165" t="str">
        <f>IF(COUNTBLANK($A7:$F7)&gt;2,"",IF(Input!R7=0,"NA",Input!R7))</f>
        <v/>
      </c>
      <c r="BO7" s="65" t="str">
        <f t="shared" si="26"/>
        <v/>
      </c>
      <c r="BP7" s="65" t="str">
        <f t="shared" si="27"/>
        <v/>
      </c>
      <c r="BQ7" s="165" t="str">
        <f>IF(COUNTBLANK($A7:$F7)&gt;2,"",IF(Input!S7=0,"NA",Input!S7))</f>
        <v/>
      </c>
      <c r="BR7" s="65" t="str">
        <f t="shared" si="28"/>
        <v/>
      </c>
      <c r="BS7" s="65" t="str">
        <f t="shared" si="29"/>
        <v/>
      </c>
      <c r="BT7" s="165" t="str">
        <f>IF(COUNTBLANK($A7:$F7)&gt;2,"",IF(Input!T7=0,"NA",Input!T7))</f>
        <v/>
      </c>
      <c r="BU7" s="65" t="str">
        <f t="shared" si="30"/>
        <v/>
      </c>
      <c r="BV7" s="65" t="str">
        <f t="shared" si="31"/>
        <v/>
      </c>
      <c r="BW7" s="165" t="str">
        <f>IF(COUNTBLANK($A7:$F7)&gt;2,"",IF(Input!U7=0,"NA",Input!U7))</f>
        <v/>
      </c>
      <c r="BX7" s="65" t="str">
        <f t="shared" si="32"/>
        <v/>
      </c>
      <c r="BY7" s="65" t="str">
        <f t="shared" si="33"/>
        <v/>
      </c>
      <c r="BZ7" s="165" t="str">
        <f>IF(COUNTBLANK($A7:$F7)&gt;2,"",IF(Input!V7=0,"NA",Input!V7))</f>
        <v/>
      </c>
      <c r="CA7" s="65" t="str">
        <f t="shared" si="34"/>
        <v/>
      </c>
      <c r="CB7" s="65" t="str">
        <f t="shared" si="35"/>
        <v/>
      </c>
      <c r="CC7" s="165" t="str">
        <f>IF(COUNTBLANK($A7:$F7)&gt;2,"",IF(Input!W7=0,"NA",Input!W7))</f>
        <v/>
      </c>
      <c r="CD7" s="65" t="str">
        <f t="shared" si="36"/>
        <v/>
      </c>
      <c r="CE7" s="65" t="str">
        <f t="shared" si="37"/>
        <v/>
      </c>
      <c r="CF7" s="165" t="str">
        <f>IF(COUNTBLANK($A7:$F7)&gt;2,"",IF(Input!X7=0,"NA",Input!X7))</f>
        <v/>
      </c>
      <c r="CG7" s="65" t="str">
        <f t="shared" si="38"/>
        <v/>
      </c>
      <c r="CH7" s="65" t="str">
        <f t="shared" si="39"/>
        <v/>
      </c>
      <c r="CI7" s="165" t="str">
        <f>IF(COUNTBLANK($A7:$F7)&gt;2,"",IF(Input!Y7=0,"NA",Input!Y7))</f>
        <v/>
      </c>
      <c r="CJ7" s="65" t="str">
        <f t="shared" si="40"/>
        <v/>
      </c>
      <c r="CK7" s="65" t="str">
        <f t="shared" si="41"/>
        <v/>
      </c>
      <c r="CL7" s="165" t="str">
        <f>IF(COUNTBLANK($A7:$F7)&gt;2,"",IF(Input!Z7=0,"NA",Input!Z7))</f>
        <v/>
      </c>
      <c r="CM7" s="65" t="str">
        <f t="shared" si="42"/>
        <v/>
      </c>
      <c r="CN7" s="65" t="str">
        <f t="shared" si="43"/>
        <v/>
      </c>
      <c r="CO7" s="165" t="str">
        <f>IF(COUNTBLANK($A7:$F7)&gt;2,"",IF(Input!AA7=0,"NA",Input!AA7))</f>
        <v/>
      </c>
      <c r="CP7" s="65" t="str">
        <f t="shared" si="44"/>
        <v/>
      </c>
      <c r="CQ7" s="65" t="str">
        <f t="shared" si="45"/>
        <v/>
      </c>
      <c r="CR7" s="165" t="str">
        <f>IF(COUNTBLANK($A7:$F7)&gt;2,"",IF(Input!AB7=0,"NA",Input!AB7))</f>
        <v/>
      </c>
      <c r="CS7" s="65" t="str">
        <f t="shared" si="46"/>
        <v/>
      </c>
      <c r="CT7" s="65" t="str">
        <f t="shared" si="47"/>
        <v/>
      </c>
      <c r="CU7" s="165" t="str">
        <f>IF(COUNTBLANK($A7:$F7)&gt;2,"",IF(Input!AC7=0,"NA",Input!AC7))</f>
        <v/>
      </c>
      <c r="CV7" s="65" t="str">
        <f t="shared" si="48"/>
        <v/>
      </c>
      <c r="CW7" s="65" t="str">
        <f t="shared" si="49"/>
        <v/>
      </c>
      <c r="CX7" s="165" t="str">
        <f>IF(COUNTBLANK($A7:$F7)&gt;2,"",IF(Input!AD7=0,"NA",Input!AD7))</f>
        <v/>
      </c>
    </row>
    <row r="8" spans="1:339" x14ac:dyDescent="0.25">
      <c r="A8" s="162" t="str">
        <f>IF(Input!B8=0,"",Input!B8)</f>
        <v/>
      </c>
      <c r="B8" s="162" t="str">
        <f>IF(Input!C8=0,"",Input!C8)</f>
        <v/>
      </c>
      <c r="C8" s="162" t="str">
        <f>IF(Input!D8=0,"",Input!D8)</f>
        <v/>
      </c>
      <c r="D8" s="162" t="str">
        <f>IF(Input!G8=0,"",Input!G8)</f>
        <v/>
      </c>
      <c r="E8" s="162" t="str">
        <f>IF(Input!H8=0,"",Input!H8)</f>
        <v/>
      </c>
      <c r="F8" s="162" t="str">
        <f>IF(Input!I8=0,"",Input!I8)</f>
        <v/>
      </c>
      <c r="G8" s="66" t="str">
        <f t="shared" si="0"/>
        <v/>
      </c>
      <c r="H8" s="66" t="str">
        <f t="shared" si="1"/>
        <v/>
      </c>
      <c r="I8" s="160" t="str">
        <f>FinalScores!G8</f>
        <v/>
      </c>
      <c r="J8" s="65" t="str">
        <f t="shared" si="2"/>
        <v/>
      </c>
      <c r="K8" s="65" t="str">
        <f t="shared" si="3"/>
        <v/>
      </c>
      <c r="L8" s="165" t="str">
        <f>IF(COUNTBLANK($A8:$F8)&gt;2,"",IF(Input!AE8=0,"NA",Input!AE8))</f>
        <v/>
      </c>
      <c r="M8" s="65" t="str">
        <f t="shared" si="4"/>
        <v/>
      </c>
      <c r="N8" s="65" t="str">
        <f t="shared" si="5"/>
        <v/>
      </c>
      <c r="O8" s="165" t="str">
        <f>IF(COUNTBLANK($A8:$F8)&gt;2,"",IF(Input!AF8=0,"NA",Input!AF8))</f>
        <v/>
      </c>
      <c r="P8" s="65" t="str">
        <f t="shared" si="6"/>
        <v/>
      </c>
      <c r="Q8" s="65" t="str">
        <f t="shared" si="7"/>
        <v/>
      </c>
      <c r="R8" s="165" t="str">
        <f>IF(COUNTBLANK($A8:$F8)&gt;2,"",IF(Input!AG8=0,"NA",Input!AG8))</f>
        <v/>
      </c>
      <c r="AN8" s="65" t="str">
        <f t="shared" si="8"/>
        <v/>
      </c>
      <c r="AO8" s="65" t="str">
        <f t="shared" si="9"/>
        <v/>
      </c>
      <c r="AP8" s="165" t="str">
        <f>IF(COUNTBLANK($A8:$F8)&gt;2,"",IF(Input!J8=0,"NA",Input!J8))</f>
        <v/>
      </c>
      <c r="AQ8" s="65" t="str">
        <f t="shared" si="10"/>
        <v/>
      </c>
      <c r="AR8" s="65" t="str">
        <f t="shared" si="11"/>
        <v/>
      </c>
      <c r="AS8" s="165" t="str">
        <f>IF(COUNTBLANK($A8:$F8)&gt;2,"",IF(Input!K8=0,"NA",Input!K8))</f>
        <v/>
      </c>
      <c r="AT8" s="65" t="str">
        <f t="shared" si="12"/>
        <v/>
      </c>
      <c r="AU8" s="65" t="str">
        <f t="shared" si="13"/>
        <v/>
      </c>
      <c r="AV8" s="165" t="str">
        <f>IF(COUNTBLANK($A8:$F8)&gt;2,"",IF(Input!L8=0,"NA",Input!L8))</f>
        <v/>
      </c>
      <c r="AW8" s="65" t="str">
        <f t="shared" si="14"/>
        <v/>
      </c>
      <c r="AX8" s="65" t="str">
        <f t="shared" si="15"/>
        <v/>
      </c>
      <c r="AY8" s="165" t="str">
        <f>IF(COUNTBLANK($A8:$F8)&gt;2,"",IF(Input!M8=0,"NA",Input!M8))</f>
        <v/>
      </c>
      <c r="AZ8" s="65" t="str">
        <f t="shared" si="16"/>
        <v/>
      </c>
      <c r="BA8" s="65" t="str">
        <f t="shared" si="17"/>
        <v/>
      </c>
      <c r="BB8" s="165" t="str">
        <f>IF(COUNTBLANK($A8:$F8)&gt;2,"",IF(Input!N8=0,"NA",Input!N8))</f>
        <v/>
      </c>
      <c r="BC8" s="65" t="str">
        <f t="shared" si="18"/>
        <v/>
      </c>
      <c r="BD8" s="65" t="str">
        <f t="shared" si="19"/>
        <v/>
      </c>
      <c r="BE8" s="165" t="str">
        <f>IF(COUNTBLANK($A8:$F8)&gt;2,"",IF(Input!O8=0,"NA",Input!O8))</f>
        <v/>
      </c>
      <c r="BF8" s="65" t="str">
        <f t="shared" si="20"/>
        <v/>
      </c>
      <c r="BG8" s="65" t="str">
        <f t="shared" si="21"/>
        <v/>
      </c>
      <c r="BH8" s="165" t="str">
        <f>IF(COUNTBLANK($A8:$F8)&gt;2,"",IF(Input!P8=0,"NA",Input!P8))</f>
        <v/>
      </c>
      <c r="BI8" s="65" t="str">
        <f t="shared" si="22"/>
        <v/>
      </c>
      <c r="BJ8" s="65" t="str">
        <f t="shared" si="23"/>
        <v/>
      </c>
      <c r="BK8" s="165" t="str">
        <f>IF(COUNTBLANK($A8:$F8)&gt;2,"",IF(Input!Q8=0,"NA",Input!Q8))</f>
        <v/>
      </c>
      <c r="BL8" s="65" t="str">
        <f t="shared" si="24"/>
        <v/>
      </c>
      <c r="BM8" s="65" t="str">
        <f t="shared" si="25"/>
        <v/>
      </c>
      <c r="BN8" s="165" t="str">
        <f>IF(COUNTBLANK($A8:$F8)&gt;2,"",IF(Input!R8=0,"NA",Input!R8))</f>
        <v/>
      </c>
      <c r="BO8" s="65" t="str">
        <f t="shared" si="26"/>
        <v/>
      </c>
      <c r="BP8" s="65" t="str">
        <f t="shared" si="27"/>
        <v/>
      </c>
      <c r="BQ8" s="165" t="str">
        <f>IF(COUNTBLANK($A8:$F8)&gt;2,"",IF(Input!S8=0,"NA",Input!S8))</f>
        <v/>
      </c>
      <c r="BR8" s="65" t="str">
        <f t="shared" si="28"/>
        <v/>
      </c>
      <c r="BS8" s="65" t="str">
        <f t="shared" si="29"/>
        <v/>
      </c>
      <c r="BT8" s="165" t="str">
        <f>IF(COUNTBLANK($A8:$F8)&gt;2,"",IF(Input!T8=0,"NA",Input!T8))</f>
        <v/>
      </c>
      <c r="BU8" s="65" t="str">
        <f t="shared" si="30"/>
        <v/>
      </c>
      <c r="BV8" s="65" t="str">
        <f t="shared" si="31"/>
        <v/>
      </c>
      <c r="BW8" s="165" t="str">
        <f>IF(COUNTBLANK($A8:$F8)&gt;2,"",IF(Input!U8=0,"NA",Input!U8))</f>
        <v/>
      </c>
      <c r="BX8" s="65" t="str">
        <f t="shared" si="32"/>
        <v/>
      </c>
      <c r="BY8" s="65" t="str">
        <f t="shared" si="33"/>
        <v/>
      </c>
      <c r="BZ8" s="165" t="str">
        <f>IF(COUNTBLANK($A8:$F8)&gt;2,"",IF(Input!V8=0,"NA",Input!V8))</f>
        <v/>
      </c>
      <c r="CA8" s="65" t="str">
        <f t="shared" si="34"/>
        <v/>
      </c>
      <c r="CB8" s="65" t="str">
        <f t="shared" si="35"/>
        <v/>
      </c>
      <c r="CC8" s="165" t="str">
        <f>IF(COUNTBLANK($A8:$F8)&gt;2,"",IF(Input!W8=0,"NA",Input!W8))</f>
        <v/>
      </c>
      <c r="CD8" s="65" t="str">
        <f t="shared" si="36"/>
        <v/>
      </c>
      <c r="CE8" s="65" t="str">
        <f t="shared" si="37"/>
        <v/>
      </c>
      <c r="CF8" s="165" t="str">
        <f>IF(COUNTBLANK($A8:$F8)&gt;2,"",IF(Input!X8=0,"NA",Input!X8))</f>
        <v/>
      </c>
      <c r="CG8" s="65" t="str">
        <f t="shared" si="38"/>
        <v/>
      </c>
      <c r="CH8" s="65" t="str">
        <f t="shared" si="39"/>
        <v/>
      </c>
      <c r="CI8" s="165" t="str">
        <f>IF(COUNTBLANK($A8:$F8)&gt;2,"",IF(Input!Y8=0,"NA",Input!Y8))</f>
        <v/>
      </c>
      <c r="CJ8" s="65" t="str">
        <f t="shared" si="40"/>
        <v/>
      </c>
      <c r="CK8" s="65" t="str">
        <f t="shared" si="41"/>
        <v/>
      </c>
      <c r="CL8" s="165" t="str">
        <f>IF(COUNTBLANK($A8:$F8)&gt;2,"",IF(Input!Z8=0,"NA",Input!Z8))</f>
        <v/>
      </c>
      <c r="CM8" s="65" t="str">
        <f t="shared" si="42"/>
        <v/>
      </c>
      <c r="CN8" s="65" t="str">
        <f t="shared" si="43"/>
        <v/>
      </c>
      <c r="CO8" s="165" t="str">
        <f>IF(COUNTBLANK($A8:$F8)&gt;2,"",IF(Input!AA8=0,"NA",Input!AA8))</f>
        <v/>
      </c>
      <c r="CP8" s="65" t="str">
        <f t="shared" si="44"/>
        <v/>
      </c>
      <c r="CQ8" s="65" t="str">
        <f t="shared" si="45"/>
        <v/>
      </c>
      <c r="CR8" s="165" t="str">
        <f>IF(COUNTBLANK($A8:$F8)&gt;2,"",IF(Input!AB8=0,"NA",Input!AB8))</f>
        <v/>
      </c>
      <c r="CS8" s="65" t="str">
        <f t="shared" si="46"/>
        <v/>
      </c>
      <c r="CT8" s="65" t="str">
        <f t="shared" si="47"/>
        <v/>
      </c>
      <c r="CU8" s="165" t="str">
        <f>IF(COUNTBLANK($A8:$F8)&gt;2,"",IF(Input!AC8=0,"NA",Input!AC8))</f>
        <v/>
      </c>
      <c r="CV8" s="65" t="str">
        <f t="shared" si="48"/>
        <v/>
      </c>
      <c r="CW8" s="65" t="str">
        <f t="shared" si="49"/>
        <v/>
      </c>
      <c r="CX8" s="165" t="str">
        <f>IF(COUNTBLANK($A8:$F8)&gt;2,"",IF(Input!AD8=0,"NA",Input!AD8))</f>
        <v/>
      </c>
    </row>
    <row r="9" spans="1:339" x14ac:dyDescent="0.25">
      <c r="A9" s="162" t="str">
        <f>IF(Input!B9=0,"",Input!B9)</f>
        <v/>
      </c>
      <c r="B9" s="162" t="str">
        <f>IF(Input!C9=0,"",Input!C9)</f>
        <v/>
      </c>
      <c r="C9" s="162" t="str">
        <f>IF(Input!D9=0,"",Input!D9)</f>
        <v/>
      </c>
      <c r="D9" s="162" t="str">
        <f>IF(Input!G9=0,"",Input!G9)</f>
        <v/>
      </c>
      <c r="E9" s="162" t="str">
        <f>IF(Input!H9=0,"",Input!H9)</f>
        <v/>
      </c>
      <c r="F9" s="162" t="str">
        <f>IF(Input!I9=0,"",Input!I9)</f>
        <v/>
      </c>
      <c r="G9" s="66" t="str">
        <f t="shared" si="0"/>
        <v/>
      </c>
      <c r="H9" s="66" t="str">
        <f t="shared" si="1"/>
        <v/>
      </c>
      <c r="I9" s="160" t="str">
        <f>FinalScores!G9</f>
        <v/>
      </c>
      <c r="J9" s="65" t="str">
        <f t="shared" si="2"/>
        <v/>
      </c>
      <c r="K9" s="65" t="str">
        <f t="shared" si="3"/>
        <v/>
      </c>
      <c r="L9" s="165" t="str">
        <f>IF(COUNTBLANK($A9:$F9)&gt;2,"",IF(Input!AE9=0,"NA",Input!AE9))</f>
        <v/>
      </c>
      <c r="M9" s="65" t="str">
        <f t="shared" si="4"/>
        <v/>
      </c>
      <c r="N9" s="65" t="str">
        <f t="shared" si="5"/>
        <v/>
      </c>
      <c r="O9" s="165" t="str">
        <f>IF(COUNTBLANK($A9:$F9)&gt;2,"",IF(Input!AF9=0,"NA",Input!AF9))</f>
        <v/>
      </c>
      <c r="P9" s="65" t="str">
        <f t="shared" si="6"/>
        <v/>
      </c>
      <c r="Q9" s="65" t="str">
        <f t="shared" si="7"/>
        <v/>
      </c>
      <c r="R9" s="165" t="str">
        <f>IF(COUNTBLANK($A9:$F9)&gt;2,"",IF(Input!AG9=0,"NA",Input!AG9))</f>
        <v/>
      </c>
      <c r="AN9" s="65" t="str">
        <f t="shared" si="8"/>
        <v/>
      </c>
      <c r="AO9" s="65" t="str">
        <f t="shared" si="9"/>
        <v/>
      </c>
      <c r="AP9" s="165" t="str">
        <f>IF(COUNTBLANK($A9:$F9)&gt;2,"",IF(Input!J9=0,"NA",Input!J9))</f>
        <v/>
      </c>
      <c r="AQ9" s="65" t="str">
        <f t="shared" si="10"/>
        <v/>
      </c>
      <c r="AR9" s="65" t="str">
        <f t="shared" si="11"/>
        <v/>
      </c>
      <c r="AS9" s="165" t="str">
        <f>IF(COUNTBLANK($A9:$F9)&gt;2,"",IF(Input!K9=0,"NA",Input!K9))</f>
        <v/>
      </c>
      <c r="AT9" s="65" t="str">
        <f t="shared" si="12"/>
        <v/>
      </c>
      <c r="AU9" s="65" t="str">
        <f t="shared" si="13"/>
        <v/>
      </c>
      <c r="AV9" s="165" t="str">
        <f>IF(COUNTBLANK($A9:$F9)&gt;2,"",IF(Input!L9=0,"NA",Input!L9))</f>
        <v/>
      </c>
      <c r="AW9" s="65" t="str">
        <f t="shared" si="14"/>
        <v/>
      </c>
      <c r="AX9" s="65" t="str">
        <f t="shared" si="15"/>
        <v/>
      </c>
      <c r="AY9" s="165" t="str">
        <f>IF(COUNTBLANK($A9:$F9)&gt;2,"",IF(Input!M9=0,"NA",Input!M9))</f>
        <v/>
      </c>
      <c r="AZ9" s="65" t="str">
        <f t="shared" si="16"/>
        <v/>
      </c>
      <c r="BA9" s="65" t="str">
        <f t="shared" si="17"/>
        <v/>
      </c>
      <c r="BB9" s="165" t="str">
        <f>IF(COUNTBLANK($A9:$F9)&gt;2,"",IF(Input!N9=0,"NA",Input!N9))</f>
        <v/>
      </c>
      <c r="BC9" s="65" t="str">
        <f t="shared" si="18"/>
        <v/>
      </c>
      <c r="BD9" s="65" t="str">
        <f t="shared" si="19"/>
        <v/>
      </c>
      <c r="BE9" s="165" t="str">
        <f>IF(COUNTBLANK($A9:$F9)&gt;2,"",IF(Input!O9=0,"NA",Input!O9))</f>
        <v/>
      </c>
      <c r="BF9" s="65" t="str">
        <f t="shared" si="20"/>
        <v/>
      </c>
      <c r="BG9" s="65" t="str">
        <f t="shared" si="21"/>
        <v/>
      </c>
      <c r="BH9" s="165" t="str">
        <f>IF(COUNTBLANK($A9:$F9)&gt;2,"",IF(Input!P9=0,"NA",Input!P9))</f>
        <v/>
      </c>
      <c r="BI9" s="65" t="str">
        <f t="shared" si="22"/>
        <v/>
      </c>
      <c r="BJ9" s="65" t="str">
        <f t="shared" si="23"/>
        <v/>
      </c>
      <c r="BK9" s="165" t="str">
        <f>IF(COUNTBLANK($A9:$F9)&gt;2,"",IF(Input!Q9=0,"NA",Input!Q9))</f>
        <v/>
      </c>
      <c r="BL9" s="65" t="str">
        <f t="shared" si="24"/>
        <v/>
      </c>
      <c r="BM9" s="65" t="str">
        <f t="shared" si="25"/>
        <v/>
      </c>
      <c r="BN9" s="165" t="str">
        <f>IF(COUNTBLANK($A9:$F9)&gt;2,"",IF(Input!R9=0,"NA",Input!R9))</f>
        <v/>
      </c>
      <c r="BO9" s="65" t="str">
        <f t="shared" si="26"/>
        <v/>
      </c>
      <c r="BP9" s="65" t="str">
        <f t="shared" si="27"/>
        <v/>
      </c>
      <c r="BQ9" s="165" t="str">
        <f>IF(COUNTBLANK($A9:$F9)&gt;2,"",IF(Input!S9=0,"NA",Input!S9))</f>
        <v/>
      </c>
      <c r="BR9" s="65" t="str">
        <f t="shared" si="28"/>
        <v/>
      </c>
      <c r="BS9" s="65" t="str">
        <f t="shared" si="29"/>
        <v/>
      </c>
      <c r="BT9" s="165" t="str">
        <f>IF(COUNTBLANK($A9:$F9)&gt;2,"",IF(Input!T9=0,"NA",Input!T9))</f>
        <v/>
      </c>
      <c r="BU9" s="65" t="str">
        <f t="shared" si="30"/>
        <v/>
      </c>
      <c r="BV9" s="65" t="str">
        <f t="shared" si="31"/>
        <v/>
      </c>
      <c r="BW9" s="165" t="str">
        <f>IF(COUNTBLANK($A9:$F9)&gt;2,"",IF(Input!U9=0,"NA",Input!U9))</f>
        <v/>
      </c>
      <c r="BX9" s="65" t="str">
        <f t="shared" si="32"/>
        <v/>
      </c>
      <c r="BY9" s="65" t="str">
        <f t="shared" si="33"/>
        <v/>
      </c>
      <c r="BZ9" s="165" t="str">
        <f>IF(COUNTBLANK($A9:$F9)&gt;2,"",IF(Input!V9=0,"NA",Input!V9))</f>
        <v/>
      </c>
      <c r="CA9" s="65" t="str">
        <f t="shared" si="34"/>
        <v/>
      </c>
      <c r="CB9" s="65" t="str">
        <f t="shared" si="35"/>
        <v/>
      </c>
      <c r="CC9" s="165" t="str">
        <f>IF(COUNTBLANK($A9:$F9)&gt;2,"",IF(Input!W9=0,"NA",Input!W9))</f>
        <v/>
      </c>
      <c r="CD9" s="65" t="str">
        <f t="shared" si="36"/>
        <v/>
      </c>
      <c r="CE9" s="65" t="str">
        <f t="shared" si="37"/>
        <v/>
      </c>
      <c r="CF9" s="165" t="str">
        <f>IF(COUNTBLANK($A9:$F9)&gt;2,"",IF(Input!X9=0,"NA",Input!X9))</f>
        <v/>
      </c>
      <c r="CG9" s="65" t="str">
        <f t="shared" si="38"/>
        <v/>
      </c>
      <c r="CH9" s="65" t="str">
        <f t="shared" si="39"/>
        <v/>
      </c>
      <c r="CI9" s="165" t="str">
        <f>IF(COUNTBLANK($A9:$F9)&gt;2,"",IF(Input!Y9=0,"NA",Input!Y9))</f>
        <v/>
      </c>
      <c r="CJ9" s="65" t="str">
        <f t="shared" si="40"/>
        <v/>
      </c>
      <c r="CK9" s="65" t="str">
        <f t="shared" si="41"/>
        <v/>
      </c>
      <c r="CL9" s="165" t="str">
        <f>IF(COUNTBLANK($A9:$F9)&gt;2,"",IF(Input!Z9=0,"NA",Input!Z9))</f>
        <v/>
      </c>
      <c r="CM9" s="65" t="str">
        <f t="shared" si="42"/>
        <v/>
      </c>
      <c r="CN9" s="65" t="str">
        <f t="shared" si="43"/>
        <v/>
      </c>
      <c r="CO9" s="165" t="str">
        <f>IF(COUNTBLANK($A9:$F9)&gt;2,"",IF(Input!AA9=0,"NA",Input!AA9))</f>
        <v/>
      </c>
      <c r="CP9" s="65" t="str">
        <f t="shared" si="44"/>
        <v/>
      </c>
      <c r="CQ9" s="65" t="str">
        <f t="shared" si="45"/>
        <v/>
      </c>
      <c r="CR9" s="165" t="str">
        <f>IF(COUNTBLANK($A9:$F9)&gt;2,"",IF(Input!AB9=0,"NA",Input!AB9))</f>
        <v/>
      </c>
      <c r="CS9" s="65" t="str">
        <f t="shared" si="46"/>
        <v/>
      </c>
      <c r="CT9" s="65" t="str">
        <f t="shared" si="47"/>
        <v/>
      </c>
      <c r="CU9" s="165" t="str">
        <f>IF(COUNTBLANK($A9:$F9)&gt;2,"",IF(Input!AC9=0,"NA",Input!AC9))</f>
        <v/>
      </c>
      <c r="CV9" s="65" t="str">
        <f t="shared" si="48"/>
        <v/>
      </c>
      <c r="CW9" s="65" t="str">
        <f t="shared" si="49"/>
        <v/>
      </c>
      <c r="CX9" s="165" t="str">
        <f>IF(COUNTBLANK($A9:$F9)&gt;2,"",IF(Input!AD9=0,"NA",Input!AD9))</f>
        <v/>
      </c>
    </row>
    <row r="10" spans="1:339" x14ac:dyDescent="0.25">
      <c r="A10" s="162" t="str">
        <f>IF(Input!B10=0,"",Input!B10)</f>
        <v/>
      </c>
      <c r="B10" s="162" t="str">
        <f>IF(Input!C10=0,"",Input!C10)</f>
        <v/>
      </c>
      <c r="C10" s="162" t="str">
        <f>IF(Input!D10=0,"",Input!D10)</f>
        <v/>
      </c>
      <c r="D10" s="162" t="str">
        <f>IF(Input!G10=0,"",Input!G10)</f>
        <v/>
      </c>
      <c r="E10" s="162" t="str">
        <f>IF(Input!H10=0,"",Input!H10)</f>
        <v/>
      </c>
      <c r="F10" s="162" t="str">
        <f>IF(Input!I10=0,"",Input!I10)</f>
        <v/>
      </c>
      <c r="G10" s="66" t="str">
        <f t="shared" si="0"/>
        <v/>
      </c>
      <c r="H10" s="66" t="str">
        <f t="shared" si="1"/>
        <v/>
      </c>
      <c r="I10" s="160" t="str">
        <f>FinalScores!G10</f>
        <v/>
      </c>
      <c r="J10" s="65" t="str">
        <f t="shared" si="2"/>
        <v/>
      </c>
      <c r="K10" s="65" t="str">
        <f t="shared" si="3"/>
        <v/>
      </c>
      <c r="L10" s="165" t="str">
        <f>IF(COUNTBLANK($A10:$F10)&gt;2,"",IF(Input!AE10=0,"NA",Input!AE10))</f>
        <v/>
      </c>
      <c r="M10" s="65" t="str">
        <f t="shared" si="4"/>
        <v/>
      </c>
      <c r="N10" s="65" t="str">
        <f t="shared" si="5"/>
        <v/>
      </c>
      <c r="O10" s="165" t="str">
        <f>IF(COUNTBLANK($A10:$F10)&gt;2,"",IF(Input!AF10=0,"NA",Input!AF10))</f>
        <v/>
      </c>
      <c r="P10" s="65" t="str">
        <f t="shared" si="6"/>
        <v/>
      </c>
      <c r="Q10" s="65" t="str">
        <f t="shared" si="7"/>
        <v/>
      </c>
      <c r="R10" s="165" t="str">
        <f>IF(COUNTBLANK($A10:$F10)&gt;2,"",IF(Input!AG10=0,"NA",Input!AG10))</f>
        <v/>
      </c>
      <c r="AN10" s="65" t="str">
        <f t="shared" si="8"/>
        <v/>
      </c>
      <c r="AO10" s="65" t="str">
        <f t="shared" si="9"/>
        <v/>
      </c>
      <c r="AP10" s="165" t="str">
        <f>IF(COUNTBLANK($A10:$F10)&gt;2,"",IF(Input!J10=0,"NA",Input!J10))</f>
        <v/>
      </c>
      <c r="AQ10" s="65" t="str">
        <f t="shared" si="10"/>
        <v/>
      </c>
      <c r="AR10" s="65" t="str">
        <f t="shared" si="11"/>
        <v/>
      </c>
      <c r="AS10" s="165" t="str">
        <f>IF(COUNTBLANK($A10:$F10)&gt;2,"",IF(Input!K10=0,"NA",Input!K10))</f>
        <v/>
      </c>
      <c r="AT10" s="65" t="str">
        <f t="shared" si="12"/>
        <v/>
      </c>
      <c r="AU10" s="65" t="str">
        <f t="shared" si="13"/>
        <v/>
      </c>
      <c r="AV10" s="165" t="str">
        <f>IF(COUNTBLANK($A10:$F10)&gt;2,"",IF(Input!L10=0,"NA",Input!L10))</f>
        <v/>
      </c>
      <c r="AW10" s="65" t="str">
        <f t="shared" si="14"/>
        <v/>
      </c>
      <c r="AX10" s="65" t="str">
        <f t="shared" si="15"/>
        <v/>
      </c>
      <c r="AY10" s="165" t="str">
        <f>IF(COUNTBLANK($A10:$F10)&gt;2,"",IF(Input!M10=0,"NA",Input!M10))</f>
        <v/>
      </c>
      <c r="AZ10" s="65" t="str">
        <f t="shared" si="16"/>
        <v/>
      </c>
      <c r="BA10" s="65" t="str">
        <f t="shared" si="17"/>
        <v/>
      </c>
      <c r="BB10" s="165" t="str">
        <f>IF(COUNTBLANK($A10:$F10)&gt;2,"",IF(Input!N10=0,"NA",Input!N10))</f>
        <v/>
      </c>
      <c r="BC10" s="65" t="str">
        <f t="shared" si="18"/>
        <v/>
      </c>
      <c r="BD10" s="65" t="str">
        <f t="shared" si="19"/>
        <v/>
      </c>
      <c r="BE10" s="165" t="str">
        <f>IF(COUNTBLANK($A10:$F10)&gt;2,"",IF(Input!O10=0,"NA",Input!O10))</f>
        <v/>
      </c>
      <c r="BF10" s="65" t="str">
        <f t="shared" si="20"/>
        <v/>
      </c>
      <c r="BG10" s="65" t="str">
        <f t="shared" si="21"/>
        <v/>
      </c>
      <c r="BH10" s="165" t="str">
        <f>IF(COUNTBLANK($A10:$F10)&gt;2,"",IF(Input!P10=0,"NA",Input!P10))</f>
        <v/>
      </c>
      <c r="BI10" s="65" t="str">
        <f t="shared" si="22"/>
        <v/>
      </c>
      <c r="BJ10" s="65" t="str">
        <f t="shared" si="23"/>
        <v/>
      </c>
      <c r="BK10" s="165" t="str">
        <f>IF(COUNTBLANK($A10:$F10)&gt;2,"",IF(Input!Q10=0,"NA",Input!Q10))</f>
        <v/>
      </c>
      <c r="BL10" s="65" t="str">
        <f t="shared" si="24"/>
        <v/>
      </c>
      <c r="BM10" s="65" t="str">
        <f t="shared" si="25"/>
        <v/>
      </c>
      <c r="BN10" s="165" t="str">
        <f>IF(COUNTBLANK($A10:$F10)&gt;2,"",IF(Input!R10=0,"NA",Input!R10))</f>
        <v/>
      </c>
      <c r="BO10" s="65" t="str">
        <f t="shared" si="26"/>
        <v/>
      </c>
      <c r="BP10" s="65" t="str">
        <f t="shared" si="27"/>
        <v/>
      </c>
      <c r="BQ10" s="165" t="str">
        <f>IF(COUNTBLANK($A10:$F10)&gt;2,"",IF(Input!S10=0,"NA",Input!S10))</f>
        <v/>
      </c>
      <c r="BR10" s="65" t="str">
        <f t="shared" si="28"/>
        <v/>
      </c>
      <c r="BS10" s="65" t="str">
        <f t="shared" si="29"/>
        <v/>
      </c>
      <c r="BT10" s="165" t="str">
        <f>IF(COUNTBLANK($A10:$F10)&gt;2,"",IF(Input!T10=0,"NA",Input!T10))</f>
        <v/>
      </c>
      <c r="BU10" s="65" t="str">
        <f t="shared" si="30"/>
        <v/>
      </c>
      <c r="BV10" s="65" t="str">
        <f t="shared" si="31"/>
        <v/>
      </c>
      <c r="BW10" s="165" t="str">
        <f>IF(COUNTBLANK($A10:$F10)&gt;2,"",IF(Input!U10=0,"NA",Input!U10))</f>
        <v/>
      </c>
      <c r="BX10" s="65" t="str">
        <f t="shared" si="32"/>
        <v/>
      </c>
      <c r="BY10" s="65" t="str">
        <f t="shared" si="33"/>
        <v/>
      </c>
      <c r="BZ10" s="165" t="str">
        <f>IF(COUNTBLANK($A10:$F10)&gt;2,"",IF(Input!V10=0,"NA",Input!V10))</f>
        <v/>
      </c>
      <c r="CA10" s="65" t="str">
        <f t="shared" si="34"/>
        <v/>
      </c>
      <c r="CB10" s="65" t="str">
        <f t="shared" si="35"/>
        <v/>
      </c>
      <c r="CC10" s="165" t="str">
        <f>IF(COUNTBLANK($A10:$F10)&gt;2,"",IF(Input!W10=0,"NA",Input!W10))</f>
        <v/>
      </c>
      <c r="CD10" s="65" t="str">
        <f t="shared" si="36"/>
        <v/>
      </c>
      <c r="CE10" s="65" t="str">
        <f t="shared" si="37"/>
        <v/>
      </c>
      <c r="CF10" s="165" t="str">
        <f>IF(COUNTBLANK($A10:$F10)&gt;2,"",IF(Input!X10=0,"NA",Input!X10))</f>
        <v/>
      </c>
      <c r="CG10" s="65" t="str">
        <f t="shared" si="38"/>
        <v/>
      </c>
      <c r="CH10" s="65" t="str">
        <f t="shared" si="39"/>
        <v/>
      </c>
      <c r="CI10" s="165" t="str">
        <f>IF(COUNTBLANK($A10:$F10)&gt;2,"",IF(Input!Y10=0,"NA",Input!Y10))</f>
        <v/>
      </c>
      <c r="CJ10" s="65" t="str">
        <f t="shared" si="40"/>
        <v/>
      </c>
      <c r="CK10" s="65" t="str">
        <f t="shared" si="41"/>
        <v/>
      </c>
      <c r="CL10" s="165" t="str">
        <f>IF(COUNTBLANK($A10:$F10)&gt;2,"",IF(Input!Z10=0,"NA",Input!Z10))</f>
        <v/>
      </c>
      <c r="CM10" s="65" t="str">
        <f t="shared" si="42"/>
        <v/>
      </c>
      <c r="CN10" s="65" t="str">
        <f t="shared" si="43"/>
        <v/>
      </c>
      <c r="CO10" s="165" t="str">
        <f>IF(COUNTBLANK($A10:$F10)&gt;2,"",IF(Input!AA10=0,"NA",Input!AA10))</f>
        <v/>
      </c>
      <c r="CP10" s="65" t="str">
        <f t="shared" si="44"/>
        <v/>
      </c>
      <c r="CQ10" s="65" t="str">
        <f t="shared" si="45"/>
        <v/>
      </c>
      <c r="CR10" s="165" t="str">
        <f>IF(COUNTBLANK($A10:$F10)&gt;2,"",IF(Input!AB10=0,"NA",Input!AB10))</f>
        <v/>
      </c>
      <c r="CS10" s="65" t="str">
        <f t="shared" si="46"/>
        <v/>
      </c>
      <c r="CT10" s="65" t="str">
        <f t="shared" si="47"/>
        <v/>
      </c>
      <c r="CU10" s="165" t="str">
        <f>IF(COUNTBLANK($A10:$F10)&gt;2,"",IF(Input!AC10=0,"NA",Input!AC10))</f>
        <v/>
      </c>
      <c r="CV10" s="65" t="str">
        <f t="shared" si="48"/>
        <v/>
      </c>
      <c r="CW10" s="65" t="str">
        <f t="shared" si="49"/>
        <v/>
      </c>
      <c r="CX10" s="165" t="str">
        <f>IF(COUNTBLANK($A10:$F10)&gt;2,"",IF(Input!AD10=0,"NA",Input!AD10))</f>
        <v/>
      </c>
    </row>
    <row r="11" spans="1:339" x14ac:dyDescent="0.25">
      <c r="A11" s="162" t="str">
        <f>IF(Input!B11=0,"",Input!B11)</f>
        <v/>
      </c>
      <c r="B11" s="162" t="str">
        <f>IF(Input!C11=0,"",Input!C11)</f>
        <v/>
      </c>
      <c r="C11" s="162" t="str">
        <f>IF(Input!D11=0,"",Input!D11)</f>
        <v/>
      </c>
      <c r="D11" s="162" t="str">
        <f>IF(Input!G11=0,"",Input!G11)</f>
        <v/>
      </c>
      <c r="E11" s="162" t="str">
        <f>IF(Input!H11=0,"",Input!H11)</f>
        <v/>
      </c>
      <c r="F11" s="162" t="str">
        <f>IF(Input!I11=0,"",Input!I11)</f>
        <v/>
      </c>
      <c r="G11" s="66" t="str">
        <f t="shared" si="0"/>
        <v/>
      </c>
      <c r="H11" s="66" t="str">
        <f t="shared" si="1"/>
        <v/>
      </c>
      <c r="I11" s="160" t="str">
        <f>FinalScores!G11</f>
        <v/>
      </c>
      <c r="J11" s="65" t="str">
        <f t="shared" si="2"/>
        <v/>
      </c>
      <c r="K11" s="65" t="str">
        <f t="shared" si="3"/>
        <v/>
      </c>
      <c r="L11" s="165" t="str">
        <f>IF(COUNTBLANK($A11:$F11)&gt;2,"",IF(Input!AE11=0,"NA",Input!AE11))</f>
        <v/>
      </c>
      <c r="M11" s="65" t="str">
        <f t="shared" si="4"/>
        <v/>
      </c>
      <c r="N11" s="65" t="str">
        <f t="shared" si="5"/>
        <v/>
      </c>
      <c r="O11" s="165" t="str">
        <f>IF(COUNTBLANK($A11:$F11)&gt;2,"",IF(Input!AF11=0,"NA",Input!AF11))</f>
        <v/>
      </c>
      <c r="P11" s="65" t="str">
        <f t="shared" si="6"/>
        <v/>
      </c>
      <c r="Q11" s="65" t="str">
        <f t="shared" si="7"/>
        <v/>
      </c>
      <c r="R11" s="165" t="str">
        <f>IF(COUNTBLANK($A11:$F11)&gt;2,"",IF(Input!AG11=0,"NA",Input!AG11))</f>
        <v/>
      </c>
      <c r="AN11" s="65" t="str">
        <f t="shared" si="8"/>
        <v/>
      </c>
      <c r="AO11" s="65" t="str">
        <f t="shared" si="9"/>
        <v/>
      </c>
      <c r="AP11" s="165" t="str">
        <f>IF(COUNTBLANK($A11:$F11)&gt;2,"",IF(Input!J11=0,"NA",Input!J11))</f>
        <v/>
      </c>
      <c r="AQ11" s="65" t="str">
        <f t="shared" si="10"/>
        <v/>
      </c>
      <c r="AR11" s="65" t="str">
        <f t="shared" si="11"/>
        <v/>
      </c>
      <c r="AS11" s="165" t="str">
        <f>IF(COUNTBLANK($A11:$F11)&gt;2,"",IF(Input!K11=0,"NA",Input!K11))</f>
        <v/>
      </c>
      <c r="AT11" s="65" t="str">
        <f t="shared" si="12"/>
        <v/>
      </c>
      <c r="AU11" s="65" t="str">
        <f t="shared" si="13"/>
        <v/>
      </c>
      <c r="AV11" s="165" t="str">
        <f>IF(COUNTBLANK($A11:$F11)&gt;2,"",IF(Input!L11=0,"NA",Input!L11))</f>
        <v/>
      </c>
      <c r="AW11" s="65" t="str">
        <f t="shared" si="14"/>
        <v/>
      </c>
      <c r="AX11" s="65" t="str">
        <f t="shared" si="15"/>
        <v/>
      </c>
      <c r="AY11" s="165" t="str">
        <f>IF(COUNTBLANK($A11:$F11)&gt;2,"",IF(Input!M11=0,"NA",Input!M11))</f>
        <v/>
      </c>
      <c r="AZ11" s="65" t="str">
        <f t="shared" si="16"/>
        <v/>
      </c>
      <c r="BA11" s="65" t="str">
        <f t="shared" si="17"/>
        <v/>
      </c>
      <c r="BB11" s="165" t="str">
        <f>IF(COUNTBLANK($A11:$F11)&gt;2,"",IF(Input!N11=0,"NA",Input!N11))</f>
        <v/>
      </c>
      <c r="BC11" s="65" t="str">
        <f t="shared" si="18"/>
        <v/>
      </c>
      <c r="BD11" s="65" t="str">
        <f t="shared" si="19"/>
        <v/>
      </c>
      <c r="BE11" s="165" t="str">
        <f>IF(COUNTBLANK($A11:$F11)&gt;2,"",IF(Input!O11=0,"NA",Input!O11))</f>
        <v/>
      </c>
      <c r="BF11" s="65" t="str">
        <f t="shared" si="20"/>
        <v/>
      </c>
      <c r="BG11" s="65" t="str">
        <f t="shared" si="21"/>
        <v/>
      </c>
      <c r="BH11" s="165" t="str">
        <f>IF(COUNTBLANK($A11:$F11)&gt;2,"",IF(Input!P11=0,"NA",Input!P11))</f>
        <v/>
      </c>
      <c r="BI11" s="65" t="str">
        <f t="shared" si="22"/>
        <v/>
      </c>
      <c r="BJ11" s="65" t="str">
        <f t="shared" si="23"/>
        <v/>
      </c>
      <c r="BK11" s="165" t="str">
        <f>IF(COUNTBLANK($A11:$F11)&gt;2,"",IF(Input!Q11=0,"NA",Input!Q11))</f>
        <v/>
      </c>
      <c r="BL11" s="65" t="str">
        <f t="shared" si="24"/>
        <v/>
      </c>
      <c r="BM11" s="65" t="str">
        <f t="shared" si="25"/>
        <v/>
      </c>
      <c r="BN11" s="165" t="str">
        <f>IF(COUNTBLANK($A11:$F11)&gt;2,"",IF(Input!R11=0,"NA",Input!R11))</f>
        <v/>
      </c>
      <c r="BO11" s="65" t="str">
        <f t="shared" si="26"/>
        <v/>
      </c>
      <c r="BP11" s="65" t="str">
        <f t="shared" si="27"/>
        <v/>
      </c>
      <c r="BQ11" s="165" t="str">
        <f>IF(COUNTBLANK($A11:$F11)&gt;2,"",IF(Input!S11=0,"NA",Input!S11))</f>
        <v/>
      </c>
      <c r="BR11" s="65" t="str">
        <f t="shared" si="28"/>
        <v/>
      </c>
      <c r="BS11" s="65" t="str">
        <f t="shared" si="29"/>
        <v/>
      </c>
      <c r="BT11" s="165" t="str">
        <f>IF(COUNTBLANK($A11:$F11)&gt;2,"",IF(Input!T11=0,"NA",Input!T11))</f>
        <v/>
      </c>
      <c r="BU11" s="65" t="str">
        <f t="shared" si="30"/>
        <v/>
      </c>
      <c r="BV11" s="65" t="str">
        <f t="shared" si="31"/>
        <v/>
      </c>
      <c r="BW11" s="165" t="str">
        <f>IF(COUNTBLANK($A11:$F11)&gt;2,"",IF(Input!U11=0,"NA",Input!U11))</f>
        <v/>
      </c>
      <c r="BX11" s="65" t="str">
        <f t="shared" si="32"/>
        <v/>
      </c>
      <c r="BY11" s="65" t="str">
        <f t="shared" si="33"/>
        <v/>
      </c>
      <c r="BZ11" s="165" t="str">
        <f>IF(COUNTBLANK($A11:$F11)&gt;2,"",IF(Input!V11=0,"NA",Input!V11))</f>
        <v/>
      </c>
      <c r="CA11" s="65" t="str">
        <f t="shared" si="34"/>
        <v/>
      </c>
      <c r="CB11" s="65" t="str">
        <f t="shared" si="35"/>
        <v/>
      </c>
      <c r="CC11" s="165" t="str">
        <f>IF(COUNTBLANK($A11:$F11)&gt;2,"",IF(Input!W11=0,"NA",Input!W11))</f>
        <v/>
      </c>
      <c r="CD11" s="65" t="str">
        <f t="shared" si="36"/>
        <v/>
      </c>
      <c r="CE11" s="65" t="str">
        <f t="shared" si="37"/>
        <v/>
      </c>
      <c r="CF11" s="165" t="str">
        <f>IF(COUNTBLANK($A11:$F11)&gt;2,"",IF(Input!X11=0,"NA",Input!X11))</f>
        <v/>
      </c>
      <c r="CG11" s="65" t="str">
        <f t="shared" si="38"/>
        <v/>
      </c>
      <c r="CH11" s="65" t="str">
        <f t="shared" si="39"/>
        <v/>
      </c>
      <c r="CI11" s="165" t="str">
        <f>IF(COUNTBLANK($A11:$F11)&gt;2,"",IF(Input!Y11=0,"NA",Input!Y11))</f>
        <v/>
      </c>
      <c r="CJ11" s="65" t="str">
        <f t="shared" si="40"/>
        <v/>
      </c>
      <c r="CK11" s="65" t="str">
        <f t="shared" si="41"/>
        <v/>
      </c>
      <c r="CL11" s="165" t="str">
        <f>IF(COUNTBLANK($A11:$F11)&gt;2,"",IF(Input!Z11=0,"NA",Input!Z11))</f>
        <v/>
      </c>
      <c r="CM11" s="65" t="str">
        <f t="shared" si="42"/>
        <v/>
      </c>
      <c r="CN11" s="65" t="str">
        <f t="shared" si="43"/>
        <v/>
      </c>
      <c r="CO11" s="165" t="str">
        <f>IF(COUNTBLANK($A11:$F11)&gt;2,"",IF(Input!AA11=0,"NA",Input!AA11))</f>
        <v/>
      </c>
      <c r="CP11" s="65" t="str">
        <f t="shared" si="44"/>
        <v/>
      </c>
      <c r="CQ11" s="65" t="str">
        <f t="shared" si="45"/>
        <v/>
      </c>
      <c r="CR11" s="165" t="str">
        <f>IF(COUNTBLANK($A11:$F11)&gt;2,"",IF(Input!AB11=0,"NA",Input!AB11))</f>
        <v/>
      </c>
      <c r="CS11" s="65" t="str">
        <f t="shared" si="46"/>
        <v/>
      </c>
      <c r="CT11" s="65" t="str">
        <f t="shared" si="47"/>
        <v/>
      </c>
      <c r="CU11" s="165" t="str">
        <f>IF(COUNTBLANK($A11:$F11)&gt;2,"",IF(Input!AC11=0,"NA",Input!AC11))</f>
        <v/>
      </c>
      <c r="CV11" s="65" t="str">
        <f t="shared" si="48"/>
        <v/>
      </c>
      <c r="CW11" s="65" t="str">
        <f t="shared" si="49"/>
        <v/>
      </c>
      <c r="CX11" s="165" t="str">
        <f>IF(COUNTBLANK($A11:$F11)&gt;2,"",IF(Input!AD11=0,"NA",Input!AD11))</f>
        <v/>
      </c>
    </row>
    <row r="12" spans="1:339" x14ac:dyDescent="0.25">
      <c r="A12" s="162" t="str">
        <f>IF(Input!B12=0,"",Input!B12)</f>
        <v/>
      </c>
      <c r="B12" s="162" t="str">
        <f>IF(Input!C12=0,"",Input!C12)</f>
        <v/>
      </c>
      <c r="C12" s="162" t="str">
        <f>IF(Input!D12=0,"",Input!D12)</f>
        <v/>
      </c>
      <c r="D12" s="162" t="str">
        <f>IF(Input!G12=0,"",Input!G12)</f>
        <v/>
      </c>
      <c r="E12" s="162" t="str">
        <f>IF(Input!H12=0,"",Input!H12)</f>
        <v/>
      </c>
      <c r="F12" s="162" t="str">
        <f>IF(Input!I12=0,"",Input!I12)</f>
        <v/>
      </c>
      <c r="G12" s="66" t="str">
        <f t="shared" si="0"/>
        <v/>
      </c>
      <c r="H12" s="66" t="str">
        <f t="shared" si="1"/>
        <v/>
      </c>
      <c r="I12" s="160" t="str">
        <f>FinalScores!G12</f>
        <v/>
      </c>
      <c r="J12" s="65" t="str">
        <f t="shared" si="2"/>
        <v/>
      </c>
      <c r="K12" s="65" t="str">
        <f t="shared" si="3"/>
        <v/>
      </c>
      <c r="L12" s="165" t="str">
        <f>IF(COUNTBLANK($A12:$F12)&gt;2,"",IF(Input!AE12=0,"NA",Input!AE12))</f>
        <v/>
      </c>
      <c r="M12" s="65" t="str">
        <f t="shared" si="4"/>
        <v/>
      </c>
      <c r="N12" s="65" t="str">
        <f t="shared" si="5"/>
        <v/>
      </c>
      <c r="O12" s="165" t="str">
        <f>IF(COUNTBLANK($A12:$F12)&gt;2,"",IF(Input!AF12=0,"NA",Input!AF12))</f>
        <v/>
      </c>
      <c r="P12" s="65" t="str">
        <f t="shared" si="6"/>
        <v/>
      </c>
      <c r="Q12" s="65" t="str">
        <f t="shared" si="7"/>
        <v/>
      </c>
      <c r="R12" s="165" t="str">
        <f>IF(COUNTBLANK($A12:$F12)&gt;2,"",IF(Input!AG12=0,"NA",Input!AG12))</f>
        <v/>
      </c>
      <c r="AN12" s="65" t="str">
        <f t="shared" si="8"/>
        <v/>
      </c>
      <c r="AO12" s="65" t="str">
        <f t="shared" si="9"/>
        <v/>
      </c>
      <c r="AP12" s="165" t="str">
        <f>IF(COUNTBLANK($A12:$F12)&gt;2,"",IF(Input!J12=0,"NA",Input!J12))</f>
        <v/>
      </c>
      <c r="AQ12" s="65" t="str">
        <f t="shared" si="10"/>
        <v/>
      </c>
      <c r="AR12" s="65" t="str">
        <f t="shared" si="11"/>
        <v/>
      </c>
      <c r="AS12" s="165" t="str">
        <f>IF(COUNTBLANK($A12:$F12)&gt;2,"",IF(Input!K12=0,"NA",Input!K12))</f>
        <v/>
      </c>
      <c r="AT12" s="65" t="str">
        <f t="shared" si="12"/>
        <v/>
      </c>
      <c r="AU12" s="65" t="str">
        <f t="shared" si="13"/>
        <v/>
      </c>
      <c r="AV12" s="165" t="str">
        <f>IF(COUNTBLANK($A12:$F12)&gt;2,"",IF(Input!L12=0,"NA",Input!L12))</f>
        <v/>
      </c>
      <c r="AW12" s="65" t="str">
        <f t="shared" si="14"/>
        <v/>
      </c>
      <c r="AX12" s="65" t="str">
        <f t="shared" si="15"/>
        <v/>
      </c>
      <c r="AY12" s="165" t="str">
        <f>IF(COUNTBLANK($A12:$F12)&gt;2,"",IF(Input!M12=0,"NA",Input!M12))</f>
        <v/>
      </c>
      <c r="AZ12" s="65" t="str">
        <f t="shared" si="16"/>
        <v/>
      </c>
      <c r="BA12" s="65" t="str">
        <f t="shared" si="17"/>
        <v/>
      </c>
      <c r="BB12" s="165" t="str">
        <f>IF(COUNTBLANK($A12:$F12)&gt;2,"",IF(Input!N12=0,"NA",Input!N12))</f>
        <v/>
      </c>
      <c r="BC12" s="65" t="str">
        <f t="shared" si="18"/>
        <v/>
      </c>
      <c r="BD12" s="65" t="str">
        <f t="shared" si="19"/>
        <v/>
      </c>
      <c r="BE12" s="165" t="str">
        <f>IF(COUNTBLANK($A12:$F12)&gt;2,"",IF(Input!O12=0,"NA",Input!O12))</f>
        <v/>
      </c>
      <c r="BF12" s="65" t="str">
        <f t="shared" si="20"/>
        <v/>
      </c>
      <c r="BG12" s="65" t="str">
        <f t="shared" si="21"/>
        <v/>
      </c>
      <c r="BH12" s="165" t="str">
        <f>IF(COUNTBLANK($A12:$F12)&gt;2,"",IF(Input!P12=0,"NA",Input!P12))</f>
        <v/>
      </c>
      <c r="BI12" s="65" t="str">
        <f t="shared" si="22"/>
        <v/>
      </c>
      <c r="BJ12" s="65" t="str">
        <f t="shared" si="23"/>
        <v/>
      </c>
      <c r="BK12" s="165" t="str">
        <f>IF(COUNTBLANK($A12:$F12)&gt;2,"",IF(Input!Q12=0,"NA",Input!Q12))</f>
        <v/>
      </c>
      <c r="BL12" s="65" t="str">
        <f t="shared" si="24"/>
        <v/>
      </c>
      <c r="BM12" s="65" t="str">
        <f t="shared" si="25"/>
        <v/>
      </c>
      <c r="BN12" s="165" t="str">
        <f>IF(COUNTBLANK($A12:$F12)&gt;2,"",IF(Input!R12=0,"NA",Input!R12))</f>
        <v/>
      </c>
      <c r="BO12" s="65" t="str">
        <f t="shared" si="26"/>
        <v/>
      </c>
      <c r="BP12" s="65" t="str">
        <f t="shared" si="27"/>
        <v/>
      </c>
      <c r="BQ12" s="165" t="str">
        <f>IF(COUNTBLANK($A12:$F12)&gt;2,"",IF(Input!S12=0,"NA",Input!S12))</f>
        <v/>
      </c>
      <c r="BR12" s="65" t="str">
        <f t="shared" si="28"/>
        <v/>
      </c>
      <c r="BS12" s="65" t="str">
        <f t="shared" si="29"/>
        <v/>
      </c>
      <c r="BT12" s="165" t="str">
        <f>IF(COUNTBLANK($A12:$F12)&gt;2,"",IF(Input!T12=0,"NA",Input!T12))</f>
        <v/>
      </c>
      <c r="BU12" s="65" t="str">
        <f t="shared" si="30"/>
        <v/>
      </c>
      <c r="BV12" s="65" t="str">
        <f t="shared" si="31"/>
        <v/>
      </c>
      <c r="BW12" s="165" t="str">
        <f>IF(COUNTBLANK($A12:$F12)&gt;2,"",IF(Input!U12=0,"NA",Input!U12))</f>
        <v/>
      </c>
      <c r="BX12" s="65" t="str">
        <f t="shared" si="32"/>
        <v/>
      </c>
      <c r="BY12" s="65" t="str">
        <f t="shared" si="33"/>
        <v/>
      </c>
      <c r="BZ12" s="165" t="str">
        <f>IF(COUNTBLANK($A12:$F12)&gt;2,"",IF(Input!V12=0,"NA",Input!V12))</f>
        <v/>
      </c>
      <c r="CA12" s="65" t="str">
        <f t="shared" si="34"/>
        <v/>
      </c>
      <c r="CB12" s="65" t="str">
        <f t="shared" si="35"/>
        <v/>
      </c>
      <c r="CC12" s="165" t="str">
        <f>IF(COUNTBLANK($A12:$F12)&gt;2,"",IF(Input!W12=0,"NA",Input!W12))</f>
        <v/>
      </c>
      <c r="CD12" s="65" t="str">
        <f t="shared" si="36"/>
        <v/>
      </c>
      <c r="CE12" s="65" t="str">
        <f t="shared" si="37"/>
        <v/>
      </c>
      <c r="CF12" s="165" t="str">
        <f>IF(COUNTBLANK($A12:$F12)&gt;2,"",IF(Input!X12=0,"NA",Input!X12))</f>
        <v/>
      </c>
      <c r="CG12" s="65" t="str">
        <f t="shared" si="38"/>
        <v/>
      </c>
      <c r="CH12" s="65" t="str">
        <f t="shared" si="39"/>
        <v/>
      </c>
      <c r="CI12" s="165" t="str">
        <f>IF(COUNTBLANK($A12:$F12)&gt;2,"",IF(Input!Y12=0,"NA",Input!Y12))</f>
        <v/>
      </c>
      <c r="CJ12" s="65" t="str">
        <f t="shared" si="40"/>
        <v/>
      </c>
      <c r="CK12" s="65" t="str">
        <f t="shared" si="41"/>
        <v/>
      </c>
      <c r="CL12" s="165" t="str">
        <f>IF(COUNTBLANK($A12:$F12)&gt;2,"",IF(Input!Z12=0,"NA",Input!Z12))</f>
        <v/>
      </c>
      <c r="CM12" s="65" t="str">
        <f t="shared" si="42"/>
        <v/>
      </c>
      <c r="CN12" s="65" t="str">
        <f t="shared" si="43"/>
        <v/>
      </c>
      <c r="CO12" s="165" t="str">
        <f>IF(COUNTBLANK($A12:$F12)&gt;2,"",IF(Input!AA12=0,"NA",Input!AA12))</f>
        <v/>
      </c>
      <c r="CP12" s="65" t="str">
        <f t="shared" si="44"/>
        <v/>
      </c>
      <c r="CQ12" s="65" t="str">
        <f t="shared" si="45"/>
        <v/>
      </c>
      <c r="CR12" s="165" t="str">
        <f>IF(COUNTBLANK($A12:$F12)&gt;2,"",IF(Input!AB12=0,"NA",Input!AB12))</f>
        <v/>
      </c>
      <c r="CS12" s="65" t="str">
        <f t="shared" si="46"/>
        <v/>
      </c>
      <c r="CT12" s="65" t="str">
        <f t="shared" si="47"/>
        <v/>
      </c>
      <c r="CU12" s="165" t="str">
        <f>IF(COUNTBLANK($A12:$F12)&gt;2,"",IF(Input!AC12=0,"NA",Input!AC12))</f>
        <v/>
      </c>
      <c r="CV12" s="65" t="str">
        <f t="shared" si="48"/>
        <v/>
      </c>
      <c r="CW12" s="65" t="str">
        <f t="shared" si="49"/>
        <v/>
      </c>
      <c r="CX12" s="165" t="str">
        <f>IF(COUNTBLANK($A12:$F12)&gt;2,"",IF(Input!AD12=0,"NA",Input!AD12))</f>
        <v/>
      </c>
    </row>
    <row r="13" spans="1:339" x14ac:dyDescent="0.25">
      <c r="A13" s="162" t="str">
        <f>IF(Input!B13=0,"",Input!B13)</f>
        <v/>
      </c>
      <c r="B13" s="162" t="str">
        <f>IF(Input!C13=0,"",Input!C13)</f>
        <v/>
      </c>
      <c r="C13" s="162" t="str">
        <f>IF(Input!D13=0,"",Input!D13)</f>
        <v/>
      </c>
      <c r="D13" s="162" t="str">
        <f>IF(Input!G13=0,"",Input!G13)</f>
        <v/>
      </c>
      <c r="E13" s="162" t="str">
        <f>IF(Input!H13=0,"",Input!H13)</f>
        <v/>
      </c>
      <c r="F13" s="162" t="str">
        <f>IF(Input!I13=0,"",Input!I13)</f>
        <v/>
      </c>
      <c r="G13" s="66" t="str">
        <f t="shared" si="0"/>
        <v/>
      </c>
      <c r="H13" s="66" t="str">
        <f t="shared" si="1"/>
        <v/>
      </c>
      <c r="I13" s="160" t="str">
        <f>FinalScores!G13</f>
        <v/>
      </c>
      <c r="J13" s="65" t="str">
        <f t="shared" si="2"/>
        <v/>
      </c>
      <c r="K13" s="65" t="str">
        <f t="shared" si="3"/>
        <v/>
      </c>
      <c r="L13" s="165" t="str">
        <f>IF(COUNTBLANK($A13:$F13)&gt;2,"",IF(Input!AE13=0,"NA",Input!AE13))</f>
        <v/>
      </c>
      <c r="M13" s="65" t="str">
        <f t="shared" si="4"/>
        <v/>
      </c>
      <c r="N13" s="65" t="str">
        <f t="shared" si="5"/>
        <v/>
      </c>
      <c r="O13" s="165" t="str">
        <f>IF(COUNTBLANK($A13:$F13)&gt;2,"",IF(Input!AF13=0,"NA",Input!AF13))</f>
        <v/>
      </c>
      <c r="P13" s="65" t="str">
        <f t="shared" si="6"/>
        <v/>
      </c>
      <c r="Q13" s="65" t="str">
        <f t="shared" si="7"/>
        <v/>
      </c>
      <c r="R13" s="165" t="str">
        <f>IF(COUNTBLANK($A13:$F13)&gt;2,"",IF(Input!AG13=0,"NA",Input!AG13))</f>
        <v/>
      </c>
      <c r="AN13" s="65" t="str">
        <f t="shared" si="8"/>
        <v/>
      </c>
      <c r="AO13" s="65" t="str">
        <f t="shared" si="9"/>
        <v/>
      </c>
      <c r="AP13" s="165" t="str">
        <f>IF(COUNTBLANK($A13:$F13)&gt;2,"",IF(Input!J13=0,"NA",Input!J13))</f>
        <v/>
      </c>
      <c r="AQ13" s="65" t="str">
        <f t="shared" si="10"/>
        <v/>
      </c>
      <c r="AR13" s="65" t="str">
        <f t="shared" si="11"/>
        <v/>
      </c>
      <c r="AS13" s="165" t="str">
        <f>IF(COUNTBLANK($A13:$F13)&gt;2,"",IF(Input!K13=0,"NA",Input!K13))</f>
        <v/>
      </c>
      <c r="AT13" s="65" t="str">
        <f t="shared" si="12"/>
        <v/>
      </c>
      <c r="AU13" s="65" t="str">
        <f t="shared" si="13"/>
        <v/>
      </c>
      <c r="AV13" s="165" t="str">
        <f>IF(COUNTBLANK($A13:$F13)&gt;2,"",IF(Input!L13=0,"NA",Input!L13))</f>
        <v/>
      </c>
      <c r="AW13" s="65" t="str">
        <f t="shared" si="14"/>
        <v/>
      </c>
      <c r="AX13" s="65" t="str">
        <f t="shared" si="15"/>
        <v/>
      </c>
      <c r="AY13" s="165" t="str">
        <f>IF(COUNTBLANK($A13:$F13)&gt;2,"",IF(Input!M13=0,"NA",Input!M13))</f>
        <v/>
      </c>
      <c r="AZ13" s="65" t="str">
        <f t="shared" si="16"/>
        <v/>
      </c>
      <c r="BA13" s="65" t="str">
        <f t="shared" si="17"/>
        <v/>
      </c>
      <c r="BB13" s="165" t="str">
        <f>IF(COUNTBLANK($A13:$F13)&gt;2,"",IF(Input!N13=0,"NA",Input!N13))</f>
        <v/>
      </c>
      <c r="BC13" s="65" t="str">
        <f t="shared" si="18"/>
        <v/>
      </c>
      <c r="BD13" s="65" t="str">
        <f t="shared" si="19"/>
        <v/>
      </c>
      <c r="BE13" s="165" t="str">
        <f>IF(COUNTBLANK($A13:$F13)&gt;2,"",IF(Input!O13=0,"NA",Input!O13))</f>
        <v/>
      </c>
      <c r="BF13" s="65" t="str">
        <f t="shared" si="20"/>
        <v/>
      </c>
      <c r="BG13" s="65" t="str">
        <f t="shared" si="21"/>
        <v/>
      </c>
      <c r="BH13" s="165" t="str">
        <f>IF(COUNTBLANK($A13:$F13)&gt;2,"",IF(Input!P13=0,"NA",Input!P13))</f>
        <v/>
      </c>
      <c r="BI13" s="65" t="str">
        <f t="shared" si="22"/>
        <v/>
      </c>
      <c r="BJ13" s="65" t="str">
        <f t="shared" si="23"/>
        <v/>
      </c>
      <c r="BK13" s="165" t="str">
        <f>IF(COUNTBLANK($A13:$F13)&gt;2,"",IF(Input!Q13=0,"NA",Input!Q13))</f>
        <v/>
      </c>
      <c r="BL13" s="65" t="str">
        <f t="shared" si="24"/>
        <v/>
      </c>
      <c r="BM13" s="65" t="str">
        <f t="shared" si="25"/>
        <v/>
      </c>
      <c r="BN13" s="165" t="str">
        <f>IF(COUNTBLANK($A13:$F13)&gt;2,"",IF(Input!R13=0,"NA",Input!R13))</f>
        <v/>
      </c>
      <c r="BO13" s="65" t="str">
        <f t="shared" si="26"/>
        <v/>
      </c>
      <c r="BP13" s="65" t="str">
        <f t="shared" si="27"/>
        <v/>
      </c>
      <c r="BQ13" s="165" t="str">
        <f>IF(COUNTBLANK($A13:$F13)&gt;2,"",IF(Input!S13=0,"NA",Input!S13))</f>
        <v/>
      </c>
      <c r="BR13" s="65" t="str">
        <f t="shared" si="28"/>
        <v/>
      </c>
      <c r="BS13" s="65" t="str">
        <f t="shared" si="29"/>
        <v/>
      </c>
      <c r="BT13" s="165" t="str">
        <f>IF(COUNTBLANK($A13:$F13)&gt;2,"",IF(Input!T13=0,"NA",Input!T13))</f>
        <v/>
      </c>
      <c r="BU13" s="65" t="str">
        <f t="shared" si="30"/>
        <v/>
      </c>
      <c r="BV13" s="65" t="str">
        <f t="shared" si="31"/>
        <v/>
      </c>
      <c r="BW13" s="165" t="str">
        <f>IF(COUNTBLANK($A13:$F13)&gt;2,"",IF(Input!U13=0,"NA",Input!U13))</f>
        <v/>
      </c>
      <c r="BX13" s="65" t="str">
        <f t="shared" si="32"/>
        <v/>
      </c>
      <c r="BY13" s="65" t="str">
        <f t="shared" si="33"/>
        <v/>
      </c>
      <c r="BZ13" s="165" t="str">
        <f>IF(COUNTBLANK($A13:$F13)&gt;2,"",IF(Input!V13=0,"NA",Input!V13))</f>
        <v/>
      </c>
      <c r="CA13" s="65" t="str">
        <f t="shared" si="34"/>
        <v/>
      </c>
      <c r="CB13" s="65" t="str">
        <f t="shared" si="35"/>
        <v/>
      </c>
      <c r="CC13" s="165" t="str">
        <f>IF(COUNTBLANK($A13:$F13)&gt;2,"",IF(Input!W13=0,"NA",Input!W13))</f>
        <v/>
      </c>
      <c r="CD13" s="65" t="str">
        <f t="shared" si="36"/>
        <v/>
      </c>
      <c r="CE13" s="65" t="str">
        <f t="shared" si="37"/>
        <v/>
      </c>
      <c r="CF13" s="165" t="str">
        <f>IF(COUNTBLANK($A13:$F13)&gt;2,"",IF(Input!X13=0,"NA",Input!X13))</f>
        <v/>
      </c>
      <c r="CG13" s="65" t="str">
        <f t="shared" si="38"/>
        <v/>
      </c>
      <c r="CH13" s="65" t="str">
        <f t="shared" si="39"/>
        <v/>
      </c>
      <c r="CI13" s="165" t="str">
        <f>IF(COUNTBLANK($A13:$F13)&gt;2,"",IF(Input!Y13=0,"NA",Input!Y13))</f>
        <v/>
      </c>
      <c r="CJ13" s="65" t="str">
        <f t="shared" si="40"/>
        <v/>
      </c>
      <c r="CK13" s="65" t="str">
        <f t="shared" si="41"/>
        <v/>
      </c>
      <c r="CL13" s="165" t="str">
        <f>IF(COUNTBLANK($A13:$F13)&gt;2,"",IF(Input!Z13=0,"NA",Input!Z13))</f>
        <v/>
      </c>
      <c r="CM13" s="65" t="str">
        <f t="shared" si="42"/>
        <v/>
      </c>
      <c r="CN13" s="65" t="str">
        <f t="shared" si="43"/>
        <v/>
      </c>
      <c r="CO13" s="165" t="str">
        <f>IF(COUNTBLANK($A13:$F13)&gt;2,"",IF(Input!AA13=0,"NA",Input!AA13))</f>
        <v/>
      </c>
      <c r="CP13" s="65" t="str">
        <f t="shared" si="44"/>
        <v/>
      </c>
      <c r="CQ13" s="65" t="str">
        <f t="shared" si="45"/>
        <v/>
      </c>
      <c r="CR13" s="165" t="str">
        <f>IF(COUNTBLANK($A13:$F13)&gt;2,"",IF(Input!AB13=0,"NA",Input!AB13))</f>
        <v/>
      </c>
      <c r="CS13" s="65" t="str">
        <f t="shared" si="46"/>
        <v/>
      </c>
      <c r="CT13" s="65" t="str">
        <f t="shared" si="47"/>
        <v/>
      </c>
      <c r="CU13" s="165" t="str">
        <f>IF(COUNTBLANK($A13:$F13)&gt;2,"",IF(Input!AC13=0,"NA",Input!AC13))</f>
        <v/>
      </c>
      <c r="CV13" s="65" t="str">
        <f t="shared" si="48"/>
        <v/>
      </c>
      <c r="CW13" s="65" t="str">
        <f t="shared" si="49"/>
        <v/>
      </c>
      <c r="CX13" s="165" t="str">
        <f>IF(COUNTBLANK($A13:$F13)&gt;2,"",IF(Input!AD13=0,"NA",Input!AD13))</f>
        <v/>
      </c>
    </row>
    <row r="14" spans="1:339" x14ac:dyDescent="0.25">
      <c r="A14" s="162" t="str">
        <f>IF(Input!B14=0,"",Input!B14)</f>
        <v/>
      </c>
      <c r="B14" s="162" t="str">
        <f>IF(Input!C14=0,"",Input!C14)</f>
        <v/>
      </c>
      <c r="C14" s="162" t="str">
        <f>IF(Input!D14=0,"",Input!D14)</f>
        <v/>
      </c>
      <c r="D14" s="162" t="str">
        <f>IF(Input!G14=0,"",Input!G14)</f>
        <v/>
      </c>
      <c r="E14" s="162" t="str">
        <f>IF(Input!H14=0,"",Input!H14)</f>
        <v/>
      </c>
      <c r="F14" s="162" t="str">
        <f>IF(Input!I14=0,"",Input!I14)</f>
        <v/>
      </c>
      <c r="G14" s="66" t="str">
        <f t="shared" si="0"/>
        <v/>
      </c>
      <c r="H14" s="66" t="str">
        <f t="shared" si="1"/>
        <v/>
      </c>
      <c r="I14" s="160" t="str">
        <f>FinalScores!G14</f>
        <v/>
      </c>
      <c r="J14" s="65" t="str">
        <f t="shared" si="2"/>
        <v/>
      </c>
      <c r="K14" s="65" t="str">
        <f t="shared" si="3"/>
        <v/>
      </c>
      <c r="L14" s="165" t="str">
        <f>IF(COUNTBLANK($A14:$F14)&gt;2,"",IF(Input!AE14=0,"NA",Input!AE14))</f>
        <v/>
      </c>
      <c r="M14" s="65" t="str">
        <f t="shared" si="4"/>
        <v/>
      </c>
      <c r="N14" s="65" t="str">
        <f t="shared" si="5"/>
        <v/>
      </c>
      <c r="O14" s="165" t="str">
        <f>IF(COUNTBLANK($A14:$F14)&gt;2,"",IF(Input!AF14=0,"NA",Input!AF14))</f>
        <v/>
      </c>
      <c r="P14" s="65" t="str">
        <f t="shared" si="6"/>
        <v/>
      </c>
      <c r="Q14" s="65" t="str">
        <f t="shared" si="7"/>
        <v/>
      </c>
      <c r="R14" s="165" t="str">
        <f>IF(COUNTBLANK($A14:$F14)&gt;2,"",IF(Input!AG14=0,"NA",Input!AG14))</f>
        <v/>
      </c>
      <c r="AN14" s="65" t="str">
        <f t="shared" si="8"/>
        <v/>
      </c>
      <c r="AO14" s="65" t="str">
        <f t="shared" si="9"/>
        <v/>
      </c>
      <c r="AP14" s="165" t="str">
        <f>IF(COUNTBLANK($A14:$F14)&gt;2,"",IF(Input!J14=0,"NA",Input!J14))</f>
        <v/>
      </c>
      <c r="AQ14" s="65" t="str">
        <f t="shared" si="10"/>
        <v/>
      </c>
      <c r="AR14" s="65" t="str">
        <f t="shared" si="11"/>
        <v/>
      </c>
      <c r="AS14" s="165" t="str">
        <f>IF(COUNTBLANK($A14:$F14)&gt;2,"",IF(Input!K14=0,"NA",Input!K14))</f>
        <v/>
      </c>
      <c r="AT14" s="65" t="str">
        <f t="shared" si="12"/>
        <v/>
      </c>
      <c r="AU14" s="65" t="str">
        <f t="shared" si="13"/>
        <v/>
      </c>
      <c r="AV14" s="165" t="str">
        <f>IF(COUNTBLANK($A14:$F14)&gt;2,"",IF(Input!L14=0,"NA",Input!L14))</f>
        <v/>
      </c>
      <c r="AW14" s="65" t="str">
        <f t="shared" si="14"/>
        <v/>
      </c>
      <c r="AX14" s="65" t="str">
        <f t="shared" si="15"/>
        <v/>
      </c>
      <c r="AY14" s="165" t="str">
        <f>IF(COUNTBLANK($A14:$F14)&gt;2,"",IF(Input!M14=0,"NA",Input!M14))</f>
        <v/>
      </c>
      <c r="AZ14" s="65" t="str">
        <f t="shared" si="16"/>
        <v/>
      </c>
      <c r="BA14" s="65" t="str">
        <f t="shared" si="17"/>
        <v/>
      </c>
      <c r="BB14" s="165" t="str">
        <f>IF(COUNTBLANK($A14:$F14)&gt;2,"",IF(Input!N14=0,"NA",Input!N14))</f>
        <v/>
      </c>
      <c r="BC14" s="65" t="str">
        <f t="shared" si="18"/>
        <v/>
      </c>
      <c r="BD14" s="65" t="str">
        <f t="shared" si="19"/>
        <v/>
      </c>
      <c r="BE14" s="165" t="str">
        <f>IF(COUNTBLANK($A14:$F14)&gt;2,"",IF(Input!O14=0,"NA",Input!O14))</f>
        <v/>
      </c>
      <c r="BF14" s="65" t="str">
        <f t="shared" si="20"/>
        <v/>
      </c>
      <c r="BG14" s="65" t="str">
        <f t="shared" si="21"/>
        <v/>
      </c>
      <c r="BH14" s="165" t="str">
        <f>IF(COUNTBLANK($A14:$F14)&gt;2,"",IF(Input!P14=0,"NA",Input!P14))</f>
        <v/>
      </c>
      <c r="BI14" s="65" t="str">
        <f t="shared" si="22"/>
        <v/>
      </c>
      <c r="BJ14" s="65" t="str">
        <f t="shared" si="23"/>
        <v/>
      </c>
      <c r="BK14" s="165" t="str">
        <f>IF(COUNTBLANK($A14:$F14)&gt;2,"",IF(Input!Q14=0,"NA",Input!Q14))</f>
        <v/>
      </c>
      <c r="BL14" s="65" t="str">
        <f t="shared" si="24"/>
        <v/>
      </c>
      <c r="BM14" s="65" t="str">
        <f t="shared" si="25"/>
        <v/>
      </c>
      <c r="BN14" s="165" t="str">
        <f>IF(COUNTBLANK($A14:$F14)&gt;2,"",IF(Input!R14=0,"NA",Input!R14))</f>
        <v/>
      </c>
      <c r="BO14" s="65" t="str">
        <f t="shared" si="26"/>
        <v/>
      </c>
      <c r="BP14" s="65" t="str">
        <f t="shared" si="27"/>
        <v/>
      </c>
      <c r="BQ14" s="165" t="str">
        <f>IF(COUNTBLANK($A14:$F14)&gt;2,"",IF(Input!S14=0,"NA",Input!S14))</f>
        <v/>
      </c>
      <c r="BR14" s="65" t="str">
        <f t="shared" si="28"/>
        <v/>
      </c>
      <c r="BS14" s="65" t="str">
        <f t="shared" si="29"/>
        <v/>
      </c>
      <c r="BT14" s="165" t="str">
        <f>IF(COUNTBLANK($A14:$F14)&gt;2,"",IF(Input!T14=0,"NA",Input!T14))</f>
        <v/>
      </c>
      <c r="BU14" s="65" t="str">
        <f t="shared" si="30"/>
        <v/>
      </c>
      <c r="BV14" s="65" t="str">
        <f t="shared" si="31"/>
        <v/>
      </c>
      <c r="BW14" s="165" t="str">
        <f>IF(COUNTBLANK($A14:$F14)&gt;2,"",IF(Input!U14=0,"NA",Input!U14))</f>
        <v/>
      </c>
      <c r="BX14" s="65" t="str">
        <f t="shared" si="32"/>
        <v/>
      </c>
      <c r="BY14" s="65" t="str">
        <f t="shared" si="33"/>
        <v/>
      </c>
      <c r="BZ14" s="165" t="str">
        <f>IF(COUNTBLANK($A14:$F14)&gt;2,"",IF(Input!V14=0,"NA",Input!V14))</f>
        <v/>
      </c>
      <c r="CA14" s="65" t="str">
        <f t="shared" si="34"/>
        <v/>
      </c>
      <c r="CB14" s="65" t="str">
        <f t="shared" si="35"/>
        <v/>
      </c>
      <c r="CC14" s="165" t="str">
        <f>IF(COUNTBLANK($A14:$F14)&gt;2,"",IF(Input!W14=0,"NA",Input!W14))</f>
        <v/>
      </c>
      <c r="CD14" s="65" t="str">
        <f t="shared" si="36"/>
        <v/>
      </c>
      <c r="CE14" s="65" t="str">
        <f t="shared" si="37"/>
        <v/>
      </c>
      <c r="CF14" s="165" t="str">
        <f>IF(COUNTBLANK($A14:$F14)&gt;2,"",IF(Input!X14=0,"NA",Input!X14))</f>
        <v/>
      </c>
      <c r="CG14" s="65" t="str">
        <f t="shared" si="38"/>
        <v/>
      </c>
      <c r="CH14" s="65" t="str">
        <f t="shared" si="39"/>
        <v/>
      </c>
      <c r="CI14" s="165" t="str">
        <f>IF(COUNTBLANK($A14:$F14)&gt;2,"",IF(Input!Y14=0,"NA",Input!Y14))</f>
        <v/>
      </c>
      <c r="CJ14" s="65" t="str">
        <f t="shared" si="40"/>
        <v/>
      </c>
      <c r="CK14" s="65" t="str">
        <f t="shared" si="41"/>
        <v/>
      </c>
      <c r="CL14" s="165" t="str">
        <f>IF(COUNTBLANK($A14:$F14)&gt;2,"",IF(Input!Z14=0,"NA",Input!Z14))</f>
        <v/>
      </c>
      <c r="CM14" s="65" t="str">
        <f t="shared" si="42"/>
        <v/>
      </c>
      <c r="CN14" s="65" t="str">
        <f t="shared" si="43"/>
        <v/>
      </c>
      <c r="CO14" s="165" t="str">
        <f>IF(COUNTBLANK($A14:$F14)&gt;2,"",IF(Input!AA14=0,"NA",Input!AA14))</f>
        <v/>
      </c>
      <c r="CP14" s="65" t="str">
        <f t="shared" si="44"/>
        <v/>
      </c>
      <c r="CQ14" s="65" t="str">
        <f t="shared" si="45"/>
        <v/>
      </c>
      <c r="CR14" s="165" t="str">
        <f>IF(COUNTBLANK($A14:$F14)&gt;2,"",IF(Input!AB14=0,"NA",Input!AB14))</f>
        <v/>
      </c>
      <c r="CS14" s="65" t="str">
        <f t="shared" si="46"/>
        <v/>
      </c>
      <c r="CT14" s="65" t="str">
        <f t="shared" si="47"/>
        <v/>
      </c>
      <c r="CU14" s="165" t="str">
        <f>IF(COUNTBLANK($A14:$F14)&gt;2,"",IF(Input!AC14=0,"NA",Input!AC14))</f>
        <v/>
      </c>
      <c r="CV14" s="65" t="str">
        <f t="shared" si="48"/>
        <v/>
      </c>
      <c r="CW14" s="65" t="str">
        <f t="shared" si="49"/>
        <v/>
      </c>
      <c r="CX14" s="165" t="str">
        <f>IF(COUNTBLANK($A14:$F14)&gt;2,"",IF(Input!AD14=0,"NA",Input!AD14))</f>
        <v/>
      </c>
    </row>
    <row r="15" spans="1:339" x14ac:dyDescent="0.25">
      <c r="A15" s="162" t="str">
        <f>IF(Input!B15=0,"",Input!B15)</f>
        <v/>
      </c>
      <c r="B15" s="162" t="str">
        <f>IF(Input!C15=0,"",Input!C15)</f>
        <v/>
      </c>
      <c r="C15" s="162" t="str">
        <f>IF(Input!D15=0,"",Input!D15)</f>
        <v/>
      </c>
      <c r="D15" s="162" t="str">
        <f>IF(Input!G15=0,"",Input!G15)</f>
        <v/>
      </c>
      <c r="E15" s="162" t="str">
        <f>IF(Input!H15=0,"",Input!H15)</f>
        <v/>
      </c>
      <c r="F15" s="162" t="str">
        <f>IF(Input!I15=0,"",Input!I15)</f>
        <v/>
      </c>
      <c r="G15" s="66" t="str">
        <f t="shared" si="0"/>
        <v/>
      </c>
      <c r="H15" s="66" t="str">
        <f t="shared" si="1"/>
        <v/>
      </c>
      <c r="I15" s="160" t="str">
        <f>FinalScores!G15</f>
        <v/>
      </c>
      <c r="J15" s="65" t="str">
        <f t="shared" si="2"/>
        <v/>
      </c>
      <c r="K15" s="65" t="str">
        <f t="shared" si="3"/>
        <v/>
      </c>
      <c r="L15" s="165" t="str">
        <f>IF(COUNTBLANK($A15:$F15)&gt;2,"",IF(Input!AE15=0,"NA",Input!AE15))</f>
        <v/>
      </c>
      <c r="M15" s="65" t="str">
        <f t="shared" si="4"/>
        <v/>
      </c>
      <c r="N15" s="65" t="str">
        <f t="shared" si="5"/>
        <v/>
      </c>
      <c r="O15" s="165" t="str">
        <f>IF(COUNTBLANK($A15:$F15)&gt;2,"",IF(Input!AF15=0,"NA",Input!AF15))</f>
        <v/>
      </c>
      <c r="P15" s="65" t="str">
        <f t="shared" si="6"/>
        <v/>
      </c>
      <c r="Q15" s="65" t="str">
        <f t="shared" si="7"/>
        <v/>
      </c>
      <c r="R15" s="165" t="str">
        <f>IF(COUNTBLANK($A15:$F15)&gt;2,"",IF(Input!AG15=0,"NA",Input!AG15))</f>
        <v/>
      </c>
      <c r="AN15" s="65" t="str">
        <f t="shared" si="8"/>
        <v/>
      </c>
      <c r="AO15" s="65" t="str">
        <f t="shared" si="9"/>
        <v/>
      </c>
      <c r="AP15" s="165" t="str">
        <f>IF(COUNTBLANK($A15:$F15)&gt;2,"",IF(Input!J15=0,"NA",Input!J15))</f>
        <v/>
      </c>
      <c r="AQ15" s="65" t="str">
        <f t="shared" si="10"/>
        <v/>
      </c>
      <c r="AR15" s="65" t="str">
        <f t="shared" si="11"/>
        <v/>
      </c>
      <c r="AS15" s="165" t="str">
        <f>IF(COUNTBLANK($A15:$F15)&gt;2,"",IF(Input!K15=0,"NA",Input!K15))</f>
        <v/>
      </c>
      <c r="AT15" s="65" t="str">
        <f t="shared" si="12"/>
        <v/>
      </c>
      <c r="AU15" s="65" t="str">
        <f t="shared" si="13"/>
        <v/>
      </c>
      <c r="AV15" s="165" t="str">
        <f>IF(COUNTBLANK($A15:$F15)&gt;2,"",IF(Input!L15=0,"NA",Input!L15))</f>
        <v/>
      </c>
      <c r="AW15" s="65" t="str">
        <f t="shared" si="14"/>
        <v/>
      </c>
      <c r="AX15" s="65" t="str">
        <f t="shared" si="15"/>
        <v/>
      </c>
      <c r="AY15" s="165" t="str">
        <f>IF(COUNTBLANK($A15:$F15)&gt;2,"",IF(Input!M15=0,"NA",Input!M15))</f>
        <v/>
      </c>
      <c r="AZ15" s="65" t="str">
        <f t="shared" si="16"/>
        <v/>
      </c>
      <c r="BA15" s="65" t="str">
        <f t="shared" si="17"/>
        <v/>
      </c>
      <c r="BB15" s="165" t="str">
        <f>IF(COUNTBLANK($A15:$F15)&gt;2,"",IF(Input!N15=0,"NA",Input!N15))</f>
        <v/>
      </c>
      <c r="BC15" s="65" t="str">
        <f t="shared" si="18"/>
        <v/>
      </c>
      <c r="BD15" s="65" t="str">
        <f t="shared" si="19"/>
        <v/>
      </c>
      <c r="BE15" s="165" t="str">
        <f>IF(COUNTBLANK($A15:$F15)&gt;2,"",IF(Input!O15=0,"NA",Input!O15))</f>
        <v/>
      </c>
      <c r="BF15" s="65" t="str">
        <f t="shared" si="20"/>
        <v/>
      </c>
      <c r="BG15" s="65" t="str">
        <f t="shared" si="21"/>
        <v/>
      </c>
      <c r="BH15" s="165" t="str">
        <f>IF(COUNTBLANK($A15:$F15)&gt;2,"",IF(Input!P15=0,"NA",Input!P15))</f>
        <v/>
      </c>
      <c r="BI15" s="65" t="str">
        <f t="shared" si="22"/>
        <v/>
      </c>
      <c r="BJ15" s="65" t="str">
        <f t="shared" si="23"/>
        <v/>
      </c>
      <c r="BK15" s="165" t="str">
        <f>IF(COUNTBLANK($A15:$F15)&gt;2,"",IF(Input!Q15=0,"NA",Input!Q15))</f>
        <v/>
      </c>
      <c r="BL15" s="65" t="str">
        <f t="shared" si="24"/>
        <v/>
      </c>
      <c r="BM15" s="65" t="str">
        <f t="shared" si="25"/>
        <v/>
      </c>
      <c r="BN15" s="165" t="str">
        <f>IF(COUNTBLANK($A15:$F15)&gt;2,"",IF(Input!R15=0,"NA",Input!R15))</f>
        <v/>
      </c>
      <c r="BO15" s="65" t="str">
        <f t="shared" si="26"/>
        <v/>
      </c>
      <c r="BP15" s="65" t="str">
        <f t="shared" si="27"/>
        <v/>
      </c>
      <c r="BQ15" s="165" t="str">
        <f>IF(COUNTBLANK($A15:$F15)&gt;2,"",IF(Input!S15=0,"NA",Input!S15))</f>
        <v/>
      </c>
      <c r="BR15" s="65" t="str">
        <f t="shared" si="28"/>
        <v/>
      </c>
      <c r="BS15" s="65" t="str">
        <f t="shared" si="29"/>
        <v/>
      </c>
      <c r="BT15" s="165" t="str">
        <f>IF(COUNTBLANK($A15:$F15)&gt;2,"",IF(Input!T15=0,"NA",Input!T15))</f>
        <v/>
      </c>
      <c r="BU15" s="65" t="str">
        <f t="shared" si="30"/>
        <v/>
      </c>
      <c r="BV15" s="65" t="str">
        <f t="shared" si="31"/>
        <v/>
      </c>
      <c r="BW15" s="165" t="str">
        <f>IF(COUNTBLANK($A15:$F15)&gt;2,"",IF(Input!U15=0,"NA",Input!U15))</f>
        <v/>
      </c>
      <c r="BX15" s="65" t="str">
        <f t="shared" si="32"/>
        <v/>
      </c>
      <c r="BY15" s="65" t="str">
        <f t="shared" si="33"/>
        <v/>
      </c>
      <c r="BZ15" s="165" t="str">
        <f>IF(COUNTBLANK($A15:$F15)&gt;2,"",IF(Input!V15=0,"NA",Input!V15))</f>
        <v/>
      </c>
      <c r="CA15" s="65" t="str">
        <f t="shared" si="34"/>
        <v/>
      </c>
      <c r="CB15" s="65" t="str">
        <f t="shared" si="35"/>
        <v/>
      </c>
      <c r="CC15" s="165" t="str">
        <f>IF(COUNTBLANK($A15:$F15)&gt;2,"",IF(Input!W15=0,"NA",Input!W15))</f>
        <v/>
      </c>
      <c r="CD15" s="65" t="str">
        <f t="shared" si="36"/>
        <v/>
      </c>
      <c r="CE15" s="65" t="str">
        <f t="shared" si="37"/>
        <v/>
      </c>
      <c r="CF15" s="165" t="str">
        <f>IF(COUNTBLANK($A15:$F15)&gt;2,"",IF(Input!X15=0,"NA",Input!X15))</f>
        <v/>
      </c>
      <c r="CG15" s="65" t="str">
        <f t="shared" si="38"/>
        <v/>
      </c>
      <c r="CH15" s="65" t="str">
        <f t="shared" si="39"/>
        <v/>
      </c>
      <c r="CI15" s="165" t="str">
        <f>IF(COUNTBLANK($A15:$F15)&gt;2,"",IF(Input!Y15=0,"NA",Input!Y15))</f>
        <v/>
      </c>
      <c r="CJ15" s="65" t="str">
        <f t="shared" si="40"/>
        <v/>
      </c>
      <c r="CK15" s="65" t="str">
        <f t="shared" si="41"/>
        <v/>
      </c>
      <c r="CL15" s="165" t="str">
        <f>IF(COUNTBLANK($A15:$F15)&gt;2,"",IF(Input!Z15=0,"NA",Input!Z15))</f>
        <v/>
      </c>
      <c r="CM15" s="65" t="str">
        <f t="shared" si="42"/>
        <v/>
      </c>
      <c r="CN15" s="65" t="str">
        <f t="shared" si="43"/>
        <v/>
      </c>
      <c r="CO15" s="165" t="str">
        <f>IF(COUNTBLANK($A15:$F15)&gt;2,"",IF(Input!AA15=0,"NA",Input!AA15))</f>
        <v/>
      </c>
      <c r="CP15" s="65" t="str">
        <f t="shared" si="44"/>
        <v/>
      </c>
      <c r="CQ15" s="65" t="str">
        <f t="shared" si="45"/>
        <v/>
      </c>
      <c r="CR15" s="165" t="str">
        <f>IF(COUNTBLANK($A15:$F15)&gt;2,"",IF(Input!AB15=0,"NA",Input!AB15))</f>
        <v/>
      </c>
      <c r="CS15" s="65" t="str">
        <f t="shared" si="46"/>
        <v/>
      </c>
      <c r="CT15" s="65" t="str">
        <f t="shared" si="47"/>
        <v/>
      </c>
      <c r="CU15" s="165" t="str">
        <f>IF(COUNTBLANK($A15:$F15)&gt;2,"",IF(Input!AC15=0,"NA",Input!AC15))</f>
        <v/>
      </c>
      <c r="CV15" s="65" t="str">
        <f t="shared" si="48"/>
        <v/>
      </c>
      <c r="CW15" s="65" t="str">
        <f t="shared" si="49"/>
        <v/>
      </c>
      <c r="CX15" s="165" t="str">
        <f>IF(COUNTBLANK($A15:$F15)&gt;2,"",IF(Input!AD15=0,"NA",Input!AD15))</f>
        <v/>
      </c>
    </row>
    <row r="16" spans="1:339" x14ac:dyDescent="0.25">
      <c r="A16" s="162" t="str">
        <f>IF(Input!B16=0,"",Input!B16)</f>
        <v/>
      </c>
      <c r="B16" s="162" t="str">
        <f>IF(Input!C16=0,"",Input!C16)</f>
        <v/>
      </c>
      <c r="C16" s="162" t="str">
        <f>IF(Input!D16=0,"",Input!D16)</f>
        <v/>
      </c>
      <c r="D16" s="162" t="str">
        <f>IF(Input!G16=0,"",Input!G16)</f>
        <v/>
      </c>
      <c r="E16" s="162" t="str">
        <f>IF(Input!H16=0,"",Input!H16)</f>
        <v/>
      </c>
      <c r="F16" s="162" t="str">
        <f>IF(Input!I16=0,"",Input!I16)</f>
        <v/>
      </c>
      <c r="G16" s="66" t="str">
        <f t="shared" si="0"/>
        <v/>
      </c>
      <c r="H16" s="66" t="str">
        <f t="shared" si="1"/>
        <v/>
      </c>
      <c r="I16" s="160" t="str">
        <f>FinalScores!G16</f>
        <v/>
      </c>
      <c r="J16" s="65" t="str">
        <f t="shared" si="2"/>
        <v/>
      </c>
      <c r="K16" s="65" t="str">
        <f t="shared" si="3"/>
        <v/>
      </c>
      <c r="L16" s="165" t="str">
        <f>IF(COUNTBLANK($A16:$F16)&gt;2,"",IF(Input!AE16=0,"NA",Input!AE16))</f>
        <v/>
      </c>
      <c r="M16" s="65" t="str">
        <f t="shared" si="4"/>
        <v/>
      </c>
      <c r="N16" s="65" t="str">
        <f t="shared" si="5"/>
        <v/>
      </c>
      <c r="O16" s="165" t="str">
        <f>IF(COUNTBLANK($A16:$F16)&gt;2,"",IF(Input!AF16=0,"NA",Input!AF16))</f>
        <v/>
      </c>
      <c r="P16" s="65" t="str">
        <f t="shared" si="6"/>
        <v/>
      </c>
      <c r="Q16" s="65" t="str">
        <f t="shared" si="7"/>
        <v/>
      </c>
      <c r="R16" s="165" t="str">
        <f>IF(COUNTBLANK($A16:$F16)&gt;2,"",IF(Input!AG16=0,"NA",Input!AG16))</f>
        <v/>
      </c>
      <c r="AN16" s="65" t="str">
        <f t="shared" si="8"/>
        <v/>
      </c>
      <c r="AO16" s="65" t="str">
        <f t="shared" si="9"/>
        <v/>
      </c>
      <c r="AP16" s="165" t="str">
        <f>IF(COUNTBLANK($A16:$F16)&gt;2,"",IF(Input!J16=0,"NA",Input!J16))</f>
        <v/>
      </c>
      <c r="AQ16" s="65" t="str">
        <f t="shared" si="10"/>
        <v/>
      </c>
      <c r="AR16" s="65" t="str">
        <f t="shared" si="11"/>
        <v/>
      </c>
      <c r="AS16" s="165" t="str">
        <f>IF(COUNTBLANK($A16:$F16)&gt;2,"",IF(Input!K16=0,"NA",Input!K16))</f>
        <v/>
      </c>
      <c r="AT16" s="65" t="str">
        <f t="shared" si="12"/>
        <v/>
      </c>
      <c r="AU16" s="65" t="str">
        <f t="shared" si="13"/>
        <v/>
      </c>
      <c r="AV16" s="165" t="str">
        <f>IF(COUNTBLANK($A16:$F16)&gt;2,"",IF(Input!L16=0,"NA",Input!L16))</f>
        <v/>
      </c>
      <c r="AW16" s="65" t="str">
        <f t="shared" si="14"/>
        <v/>
      </c>
      <c r="AX16" s="65" t="str">
        <f t="shared" si="15"/>
        <v/>
      </c>
      <c r="AY16" s="165" t="str">
        <f>IF(COUNTBLANK($A16:$F16)&gt;2,"",IF(Input!M16=0,"NA",Input!M16))</f>
        <v/>
      </c>
      <c r="AZ16" s="65" t="str">
        <f t="shared" si="16"/>
        <v/>
      </c>
      <c r="BA16" s="65" t="str">
        <f t="shared" si="17"/>
        <v/>
      </c>
      <c r="BB16" s="165" t="str">
        <f>IF(COUNTBLANK($A16:$F16)&gt;2,"",IF(Input!N16=0,"NA",Input!N16))</f>
        <v/>
      </c>
      <c r="BC16" s="65" t="str">
        <f t="shared" si="18"/>
        <v/>
      </c>
      <c r="BD16" s="65" t="str">
        <f t="shared" si="19"/>
        <v/>
      </c>
      <c r="BE16" s="165" t="str">
        <f>IF(COUNTBLANK($A16:$F16)&gt;2,"",IF(Input!O16=0,"NA",Input!O16))</f>
        <v/>
      </c>
      <c r="BF16" s="65" t="str">
        <f t="shared" si="20"/>
        <v/>
      </c>
      <c r="BG16" s="65" t="str">
        <f t="shared" si="21"/>
        <v/>
      </c>
      <c r="BH16" s="165" t="str">
        <f>IF(COUNTBLANK($A16:$F16)&gt;2,"",IF(Input!P16=0,"NA",Input!P16))</f>
        <v/>
      </c>
      <c r="BI16" s="65" t="str">
        <f t="shared" si="22"/>
        <v/>
      </c>
      <c r="BJ16" s="65" t="str">
        <f t="shared" si="23"/>
        <v/>
      </c>
      <c r="BK16" s="165" t="str">
        <f>IF(COUNTBLANK($A16:$F16)&gt;2,"",IF(Input!Q16=0,"NA",Input!Q16))</f>
        <v/>
      </c>
      <c r="BL16" s="65" t="str">
        <f t="shared" si="24"/>
        <v/>
      </c>
      <c r="BM16" s="65" t="str">
        <f t="shared" si="25"/>
        <v/>
      </c>
      <c r="BN16" s="165" t="str">
        <f>IF(COUNTBLANK($A16:$F16)&gt;2,"",IF(Input!R16=0,"NA",Input!R16))</f>
        <v/>
      </c>
      <c r="BO16" s="65" t="str">
        <f t="shared" si="26"/>
        <v/>
      </c>
      <c r="BP16" s="65" t="str">
        <f t="shared" si="27"/>
        <v/>
      </c>
      <c r="BQ16" s="165" t="str">
        <f>IF(COUNTBLANK($A16:$F16)&gt;2,"",IF(Input!S16=0,"NA",Input!S16))</f>
        <v/>
      </c>
      <c r="BR16" s="65" t="str">
        <f t="shared" si="28"/>
        <v/>
      </c>
      <c r="BS16" s="65" t="str">
        <f t="shared" si="29"/>
        <v/>
      </c>
      <c r="BT16" s="165" t="str">
        <f>IF(COUNTBLANK($A16:$F16)&gt;2,"",IF(Input!T16=0,"NA",Input!T16))</f>
        <v/>
      </c>
      <c r="BU16" s="65" t="str">
        <f t="shared" si="30"/>
        <v/>
      </c>
      <c r="BV16" s="65" t="str">
        <f t="shared" si="31"/>
        <v/>
      </c>
      <c r="BW16" s="165" t="str">
        <f>IF(COUNTBLANK($A16:$F16)&gt;2,"",IF(Input!U16=0,"NA",Input!U16))</f>
        <v/>
      </c>
      <c r="BX16" s="65" t="str">
        <f t="shared" si="32"/>
        <v/>
      </c>
      <c r="BY16" s="65" t="str">
        <f t="shared" si="33"/>
        <v/>
      </c>
      <c r="BZ16" s="165" t="str">
        <f>IF(COUNTBLANK($A16:$F16)&gt;2,"",IF(Input!V16=0,"NA",Input!V16))</f>
        <v/>
      </c>
      <c r="CA16" s="65" t="str">
        <f t="shared" si="34"/>
        <v/>
      </c>
      <c r="CB16" s="65" t="str">
        <f t="shared" si="35"/>
        <v/>
      </c>
      <c r="CC16" s="165" t="str">
        <f>IF(COUNTBLANK($A16:$F16)&gt;2,"",IF(Input!W16=0,"NA",Input!W16))</f>
        <v/>
      </c>
      <c r="CD16" s="65" t="str">
        <f t="shared" si="36"/>
        <v/>
      </c>
      <c r="CE16" s="65" t="str">
        <f t="shared" si="37"/>
        <v/>
      </c>
      <c r="CF16" s="165" t="str">
        <f>IF(COUNTBLANK($A16:$F16)&gt;2,"",IF(Input!X16=0,"NA",Input!X16))</f>
        <v/>
      </c>
      <c r="CG16" s="65" t="str">
        <f t="shared" si="38"/>
        <v/>
      </c>
      <c r="CH16" s="65" t="str">
        <f t="shared" si="39"/>
        <v/>
      </c>
      <c r="CI16" s="165" t="str">
        <f>IF(COUNTBLANK($A16:$F16)&gt;2,"",IF(Input!Y16=0,"NA",Input!Y16))</f>
        <v/>
      </c>
      <c r="CJ16" s="65" t="str">
        <f t="shared" si="40"/>
        <v/>
      </c>
      <c r="CK16" s="65" t="str">
        <f t="shared" si="41"/>
        <v/>
      </c>
      <c r="CL16" s="165" t="str">
        <f>IF(COUNTBLANK($A16:$F16)&gt;2,"",IF(Input!Z16=0,"NA",Input!Z16))</f>
        <v/>
      </c>
      <c r="CM16" s="65" t="str">
        <f t="shared" si="42"/>
        <v/>
      </c>
      <c r="CN16" s="65" t="str">
        <f t="shared" si="43"/>
        <v/>
      </c>
      <c r="CO16" s="165" t="str">
        <f>IF(COUNTBLANK($A16:$F16)&gt;2,"",IF(Input!AA16=0,"NA",Input!AA16))</f>
        <v/>
      </c>
      <c r="CP16" s="65" t="str">
        <f t="shared" si="44"/>
        <v/>
      </c>
      <c r="CQ16" s="65" t="str">
        <f t="shared" si="45"/>
        <v/>
      </c>
      <c r="CR16" s="165" t="str">
        <f>IF(COUNTBLANK($A16:$F16)&gt;2,"",IF(Input!AB16=0,"NA",Input!AB16))</f>
        <v/>
      </c>
      <c r="CS16" s="65" t="str">
        <f t="shared" si="46"/>
        <v/>
      </c>
      <c r="CT16" s="65" t="str">
        <f t="shared" si="47"/>
        <v/>
      </c>
      <c r="CU16" s="165" t="str">
        <f>IF(COUNTBLANK($A16:$F16)&gt;2,"",IF(Input!AC16=0,"NA",Input!AC16))</f>
        <v/>
      </c>
      <c r="CV16" s="65" t="str">
        <f t="shared" si="48"/>
        <v/>
      </c>
      <c r="CW16" s="65" t="str">
        <f t="shared" si="49"/>
        <v/>
      </c>
      <c r="CX16" s="165" t="str">
        <f>IF(COUNTBLANK($A16:$F16)&gt;2,"",IF(Input!AD16=0,"NA",Input!AD16))</f>
        <v/>
      </c>
    </row>
    <row r="17" spans="1:102" x14ac:dyDescent="0.25">
      <c r="A17" s="162" t="str">
        <f>IF(Input!B17=0,"",Input!B17)</f>
        <v/>
      </c>
      <c r="B17" s="162" t="str">
        <f>IF(Input!C17=0,"",Input!C17)</f>
        <v/>
      </c>
      <c r="C17" s="162" t="str">
        <f>IF(Input!D17=0,"",Input!D17)</f>
        <v/>
      </c>
      <c r="D17" s="162" t="str">
        <f>IF(Input!G17=0,"",Input!G17)</f>
        <v/>
      </c>
      <c r="E17" s="162" t="str">
        <f>IF(Input!H17=0,"",Input!H17)</f>
        <v/>
      </c>
      <c r="F17" s="162" t="str">
        <f>IF(Input!I17=0,"",Input!I17)</f>
        <v/>
      </c>
      <c r="G17" s="66" t="str">
        <f t="shared" si="0"/>
        <v/>
      </c>
      <c r="H17" s="66" t="str">
        <f t="shared" si="1"/>
        <v/>
      </c>
      <c r="I17" s="160" t="str">
        <f>FinalScores!G17</f>
        <v/>
      </c>
      <c r="J17" s="65" t="str">
        <f t="shared" si="2"/>
        <v/>
      </c>
      <c r="K17" s="65" t="str">
        <f t="shared" si="3"/>
        <v/>
      </c>
      <c r="L17" s="165" t="str">
        <f>IF(COUNTBLANK($A17:$F17)&gt;2,"",IF(Input!AE17=0,"NA",Input!AE17))</f>
        <v/>
      </c>
      <c r="M17" s="65" t="str">
        <f t="shared" si="4"/>
        <v/>
      </c>
      <c r="N17" s="65" t="str">
        <f t="shared" si="5"/>
        <v/>
      </c>
      <c r="O17" s="165" t="str">
        <f>IF(COUNTBLANK($A17:$F17)&gt;2,"",IF(Input!AF17=0,"NA",Input!AF17))</f>
        <v/>
      </c>
      <c r="P17" s="65" t="str">
        <f t="shared" si="6"/>
        <v/>
      </c>
      <c r="Q17" s="65" t="str">
        <f t="shared" si="7"/>
        <v/>
      </c>
      <c r="R17" s="165" t="str">
        <f>IF(COUNTBLANK($A17:$F17)&gt;2,"",IF(Input!AG17=0,"NA",Input!AG17))</f>
        <v/>
      </c>
      <c r="AN17" s="65" t="str">
        <f t="shared" si="8"/>
        <v/>
      </c>
      <c r="AO17" s="65" t="str">
        <f t="shared" si="9"/>
        <v/>
      </c>
      <c r="AP17" s="165" t="str">
        <f>IF(COUNTBLANK($A17:$F17)&gt;2,"",IF(Input!J17=0,"NA",Input!J17))</f>
        <v/>
      </c>
      <c r="AQ17" s="65" t="str">
        <f t="shared" si="10"/>
        <v/>
      </c>
      <c r="AR17" s="65" t="str">
        <f t="shared" si="11"/>
        <v/>
      </c>
      <c r="AS17" s="165" t="str">
        <f>IF(COUNTBLANK($A17:$F17)&gt;2,"",IF(Input!K17=0,"NA",Input!K17))</f>
        <v/>
      </c>
      <c r="AT17" s="65" t="str">
        <f t="shared" si="12"/>
        <v/>
      </c>
      <c r="AU17" s="65" t="str">
        <f t="shared" si="13"/>
        <v/>
      </c>
      <c r="AV17" s="165" t="str">
        <f>IF(COUNTBLANK($A17:$F17)&gt;2,"",IF(Input!L17=0,"NA",Input!L17))</f>
        <v/>
      </c>
      <c r="AW17" s="65" t="str">
        <f t="shared" si="14"/>
        <v/>
      </c>
      <c r="AX17" s="65" t="str">
        <f t="shared" si="15"/>
        <v/>
      </c>
      <c r="AY17" s="165" t="str">
        <f>IF(COUNTBLANK($A17:$F17)&gt;2,"",IF(Input!M17=0,"NA",Input!M17))</f>
        <v/>
      </c>
      <c r="AZ17" s="65" t="str">
        <f t="shared" si="16"/>
        <v/>
      </c>
      <c r="BA17" s="65" t="str">
        <f t="shared" si="17"/>
        <v/>
      </c>
      <c r="BB17" s="165" t="str">
        <f>IF(COUNTBLANK($A17:$F17)&gt;2,"",IF(Input!N17=0,"NA",Input!N17))</f>
        <v/>
      </c>
      <c r="BC17" s="65" t="str">
        <f t="shared" si="18"/>
        <v/>
      </c>
      <c r="BD17" s="65" t="str">
        <f t="shared" si="19"/>
        <v/>
      </c>
      <c r="BE17" s="165" t="str">
        <f>IF(COUNTBLANK($A17:$F17)&gt;2,"",IF(Input!O17=0,"NA",Input!O17))</f>
        <v/>
      </c>
      <c r="BF17" s="65" t="str">
        <f t="shared" si="20"/>
        <v/>
      </c>
      <c r="BG17" s="65" t="str">
        <f t="shared" si="21"/>
        <v/>
      </c>
      <c r="BH17" s="165" t="str">
        <f>IF(COUNTBLANK($A17:$F17)&gt;2,"",IF(Input!P17=0,"NA",Input!P17))</f>
        <v/>
      </c>
      <c r="BI17" s="65" t="str">
        <f t="shared" si="22"/>
        <v/>
      </c>
      <c r="BJ17" s="65" t="str">
        <f t="shared" si="23"/>
        <v/>
      </c>
      <c r="BK17" s="165" t="str">
        <f>IF(COUNTBLANK($A17:$F17)&gt;2,"",IF(Input!Q17=0,"NA",Input!Q17))</f>
        <v/>
      </c>
      <c r="BL17" s="65" t="str">
        <f t="shared" si="24"/>
        <v/>
      </c>
      <c r="BM17" s="65" t="str">
        <f t="shared" si="25"/>
        <v/>
      </c>
      <c r="BN17" s="165" t="str">
        <f>IF(COUNTBLANK($A17:$F17)&gt;2,"",IF(Input!R17=0,"NA",Input!R17))</f>
        <v/>
      </c>
      <c r="BO17" s="65" t="str">
        <f t="shared" si="26"/>
        <v/>
      </c>
      <c r="BP17" s="65" t="str">
        <f t="shared" si="27"/>
        <v/>
      </c>
      <c r="BQ17" s="165" t="str">
        <f>IF(COUNTBLANK($A17:$F17)&gt;2,"",IF(Input!S17=0,"NA",Input!S17))</f>
        <v/>
      </c>
      <c r="BR17" s="65" t="str">
        <f t="shared" si="28"/>
        <v/>
      </c>
      <c r="BS17" s="65" t="str">
        <f t="shared" si="29"/>
        <v/>
      </c>
      <c r="BT17" s="165" t="str">
        <f>IF(COUNTBLANK($A17:$F17)&gt;2,"",IF(Input!T17=0,"NA",Input!T17))</f>
        <v/>
      </c>
      <c r="BU17" s="65" t="str">
        <f t="shared" si="30"/>
        <v/>
      </c>
      <c r="BV17" s="65" t="str">
        <f t="shared" si="31"/>
        <v/>
      </c>
      <c r="BW17" s="165" t="str">
        <f>IF(COUNTBLANK($A17:$F17)&gt;2,"",IF(Input!U17=0,"NA",Input!U17))</f>
        <v/>
      </c>
      <c r="BX17" s="65" t="str">
        <f t="shared" si="32"/>
        <v/>
      </c>
      <c r="BY17" s="65" t="str">
        <f t="shared" si="33"/>
        <v/>
      </c>
      <c r="BZ17" s="165" t="str">
        <f>IF(COUNTBLANK($A17:$F17)&gt;2,"",IF(Input!V17=0,"NA",Input!V17))</f>
        <v/>
      </c>
      <c r="CA17" s="65" t="str">
        <f t="shared" si="34"/>
        <v/>
      </c>
      <c r="CB17" s="65" t="str">
        <f t="shared" si="35"/>
        <v/>
      </c>
      <c r="CC17" s="165" t="str">
        <f>IF(COUNTBLANK($A17:$F17)&gt;2,"",IF(Input!W17=0,"NA",Input!W17))</f>
        <v/>
      </c>
      <c r="CD17" s="65" t="str">
        <f t="shared" si="36"/>
        <v/>
      </c>
      <c r="CE17" s="65" t="str">
        <f t="shared" si="37"/>
        <v/>
      </c>
      <c r="CF17" s="165" t="str">
        <f>IF(COUNTBLANK($A17:$F17)&gt;2,"",IF(Input!X17=0,"NA",Input!X17))</f>
        <v/>
      </c>
      <c r="CG17" s="65" t="str">
        <f t="shared" si="38"/>
        <v/>
      </c>
      <c r="CH17" s="65" t="str">
        <f t="shared" si="39"/>
        <v/>
      </c>
      <c r="CI17" s="165" t="str">
        <f>IF(COUNTBLANK($A17:$F17)&gt;2,"",IF(Input!Y17=0,"NA",Input!Y17))</f>
        <v/>
      </c>
      <c r="CJ17" s="65" t="str">
        <f t="shared" si="40"/>
        <v/>
      </c>
      <c r="CK17" s="65" t="str">
        <f t="shared" si="41"/>
        <v/>
      </c>
      <c r="CL17" s="165" t="str">
        <f>IF(COUNTBLANK($A17:$F17)&gt;2,"",IF(Input!Z17=0,"NA",Input!Z17))</f>
        <v/>
      </c>
      <c r="CM17" s="65" t="str">
        <f t="shared" si="42"/>
        <v/>
      </c>
      <c r="CN17" s="65" t="str">
        <f t="shared" si="43"/>
        <v/>
      </c>
      <c r="CO17" s="165" t="str">
        <f>IF(COUNTBLANK($A17:$F17)&gt;2,"",IF(Input!AA17=0,"NA",Input!AA17))</f>
        <v/>
      </c>
      <c r="CP17" s="65" t="str">
        <f t="shared" si="44"/>
        <v/>
      </c>
      <c r="CQ17" s="65" t="str">
        <f t="shared" si="45"/>
        <v/>
      </c>
      <c r="CR17" s="165" t="str">
        <f>IF(COUNTBLANK($A17:$F17)&gt;2,"",IF(Input!AB17=0,"NA",Input!AB17))</f>
        <v/>
      </c>
      <c r="CS17" s="65" t="str">
        <f t="shared" si="46"/>
        <v/>
      </c>
      <c r="CT17" s="65" t="str">
        <f t="shared" si="47"/>
        <v/>
      </c>
      <c r="CU17" s="165" t="str">
        <f>IF(COUNTBLANK($A17:$F17)&gt;2,"",IF(Input!AC17=0,"NA",Input!AC17))</f>
        <v/>
      </c>
      <c r="CV17" s="65" t="str">
        <f t="shared" si="48"/>
        <v/>
      </c>
      <c r="CW17" s="65" t="str">
        <f t="shared" si="49"/>
        <v/>
      </c>
      <c r="CX17" s="165" t="str">
        <f>IF(COUNTBLANK($A17:$F17)&gt;2,"",IF(Input!AD17=0,"NA",Input!AD17))</f>
        <v/>
      </c>
    </row>
    <row r="18" spans="1:102" x14ac:dyDescent="0.25">
      <c r="A18" s="162" t="str">
        <f>IF(Input!B18=0,"",Input!B18)</f>
        <v/>
      </c>
      <c r="B18" s="162" t="str">
        <f>IF(Input!C18=0,"",Input!C18)</f>
        <v/>
      </c>
      <c r="C18" s="162" t="str">
        <f>IF(Input!D18=0,"",Input!D18)</f>
        <v/>
      </c>
      <c r="D18" s="162" t="str">
        <f>IF(Input!G18=0,"",Input!G18)</f>
        <v/>
      </c>
      <c r="E18" s="162" t="str">
        <f>IF(Input!H18=0,"",Input!H18)</f>
        <v/>
      </c>
      <c r="F18" s="162" t="str">
        <f>IF(Input!I18=0,"",Input!I18)</f>
        <v/>
      </c>
      <c r="G18" s="66" t="str">
        <f t="shared" si="0"/>
        <v/>
      </c>
      <c r="H18" s="66" t="str">
        <f t="shared" si="1"/>
        <v/>
      </c>
      <c r="I18" s="160" t="str">
        <f>FinalScores!G18</f>
        <v/>
      </c>
      <c r="J18" s="65" t="str">
        <f t="shared" si="2"/>
        <v/>
      </c>
      <c r="K18" s="65" t="str">
        <f t="shared" si="3"/>
        <v/>
      </c>
      <c r="L18" s="165" t="str">
        <f>IF(COUNTBLANK($A18:$F18)&gt;2,"",IF(Input!AE18=0,"NA",Input!AE18))</f>
        <v/>
      </c>
      <c r="M18" s="65" t="str">
        <f t="shared" si="4"/>
        <v/>
      </c>
      <c r="N18" s="65" t="str">
        <f t="shared" si="5"/>
        <v/>
      </c>
      <c r="O18" s="165" t="str">
        <f>IF(COUNTBLANK($A18:$F18)&gt;2,"",IF(Input!AF18=0,"NA",Input!AF18))</f>
        <v/>
      </c>
      <c r="P18" s="65" t="str">
        <f t="shared" si="6"/>
        <v/>
      </c>
      <c r="Q18" s="65" t="str">
        <f t="shared" si="7"/>
        <v/>
      </c>
      <c r="R18" s="165" t="str">
        <f>IF(COUNTBLANK($A18:$F18)&gt;2,"",IF(Input!AG18=0,"NA",Input!AG18))</f>
        <v/>
      </c>
      <c r="AN18" s="65" t="str">
        <f t="shared" si="8"/>
        <v/>
      </c>
      <c r="AO18" s="65" t="str">
        <f t="shared" si="9"/>
        <v/>
      </c>
      <c r="AP18" s="165" t="str">
        <f>IF(COUNTBLANK($A18:$F18)&gt;2,"",IF(Input!J18=0,"NA",Input!J18))</f>
        <v/>
      </c>
      <c r="AQ18" s="65" t="str">
        <f t="shared" si="10"/>
        <v/>
      </c>
      <c r="AR18" s="65" t="str">
        <f t="shared" si="11"/>
        <v/>
      </c>
      <c r="AS18" s="165" t="str">
        <f>IF(COUNTBLANK($A18:$F18)&gt;2,"",IF(Input!K18=0,"NA",Input!K18))</f>
        <v/>
      </c>
      <c r="AT18" s="65" t="str">
        <f t="shared" si="12"/>
        <v/>
      </c>
      <c r="AU18" s="65" t="str">
        <f t="shared" si="13"/>
        <v/>
      </c>
      <c r="AV18" s="165" t="str">
        <f>IF(COUNTBLANK($A18:$F18)&gt;2,"",IF(Input!L18=0,"NA",Input!L18))</f>
        <v/>
      </c>
      <c r="AW18" s="65" t="str">
        <f t="shared" si="14"/>
        <v/>
      </c>
      <c r="AX18" s="65" t="str">
        <f t="shared" si="15"/>
        <v/>
      </c>
      <c r="AY18" s="165" t="str">
        <f>IF(COUNTBLANK($A18:$F18)&gt;2,"",IF(Input!M18=0,"NA",Input!M18))</f>
        <v/>
      </c>
      <c r="AZ18" s="65" t="str">
        <f t="shared" si="16"/>
        <v/>
      </c>
      <c r="BA18" s="65" t="str">
        <f t="shared" si="17"/>
        <v/>
      </c>
      <c r="BB18" s="165" t="str">
        <f>IF(COUNTBLANK($A18:$F18)&gt;2,"",IF(Input!N18=0,"NA",Input!N18))</f>
        <v/>
      </c>
      <c r="BC18" s="65" t="str">
        <f t="shared" si="18"/>
        <v/>
      </c>
      <c r="BD18" s="65" t="str">
        <f t="shared" si="19"/>
        <v/>
      </c>
      <c r="BE18" s="165" t="str">
        <f>IF(COUNTBLANK($A18:$F18)&gt;2,"",IF(Input!O18=0,"NA",Input!O18))</f>
        <v/>
      </c>
      <c r="BF18" s="65" t="str">
        <f t="shared" si="20"/>
        <v/>
      </c>
      <c r="BG18" s="65" t="str">
        <f t="shared" si="21"/>
        <v/>
      </c>
      <c r="BH18" s="165" t="str">
        <f>IF(COUNTBLANK($A18:$F18)&gt;2,"",IF(Input!P18=0,"NA",Input!P18))</f>
        <v/>
      </c>
      <c r="BI18" s="65" t="str">
        <f t="shared" si="22"/>
        <v/>
      </c>
      <c r="BJ18" s="65" t="str">
        <f t="shared" si="23"/>
        <v/>
      </c>
      <c r="BK18" s="165" t="str">
        <f>IF(COUNTBLANK($A18:$F18)&gt;2,"",IF(Input!Q18=0,"NA",Input!Q18))</f>
        <v/>
      </c>
      <c r="BL18" s="65" t="str">
        <f t="shared" si="24"/>
        <v/>
      </c>
      <c r="BM18" s="65" t="str">
        <f t="shared" si="25"/>
        <v/>
      </c>
      <c r="BN18" s="165" t="str">
        <f>IF(COUNTBLANK($A18:$F18)&gt;2,"",IF(Input!R18=0,"NA",Input!R18))</f>
        <v/>
      </c>
      <c r="BO18" s="65" t="str">
        <f t="shared" si="26"/>
        <v/>
      </c>
      <c r="BP18" s="65" t="str">
        <f t="shared" si="27"/>
        <v/>
      </c>
      <c r="BQ18" s="165" t="str">
        <f>IF(COUNTBLANK($A18:$F18)&gt;2,"",IF(Input!S18=0,"NA",Input!S18))</f>
        <v/>
      </c>
      <c r="BR18" s="65" t="str">
        <f t="shared" si="28"/>
        <v/>
      </c>
      <c r="BS18" s="65" t="str">
        <f t="shared" si="29"/>
        <v/>
      </c>
      <c r="BT18" s="165" t="str">
        <f>IF(COUNTBLANK($A18:$F18)&gt;2,"",IF(Input!T18=0,"NA",Input!T18))</f>
        <v/>
      </c>
      <c r="BU18" s="65" t="str">
        <f t="shared" si="30"/>
        <v/>
      </c>
      <c r="BV18" s="65" t="str">
        <f t="shared" si="31"/>
        <v/>
      </c>
      <c r="BW18" s="165" t="str">
        <f>IF(COUNTBLANK($A18:$F18)&gt;2,"",IF(Input!U18=0,"NA",Input!U18))</f>
        <v/>
      </c>
      <c r="BX18" s="65" t="str">
        <f t="shared" si="32"/>
        <v/>
      </c>
      <c r="BY18" s="65" t="str">
        <f t="shared" si="33"/>
        <v/>
      </c>
      <c r="BZ18" s="165" t="str">
        <f>IF(COUNTBLANK($A18:$F18)&gt;2,"",IF(Input!V18=0,"NA",Input!V18))</f>
        <v/>
      </c>
      <c r="CA18" s="65" t="str">
        <f t="shared" si="34"/>
        <v/>
      </c>
      <c r="CB18" s="65" t="str">
        <f t="shared" si="35"/>
        <v/>
      </c>
      <c r="CC18" s="165" t="str">
        <f>IF(COUNTBLANK($A18:$F18)&gt;2,"",IF(Input!W18=0,"NA",Input!W18))</f>
        <v/>
      </c>
      <c r="CD18" s="65" t="str">
        <f t="shared" si="36"/>
        <v/>
      </c>
      <c r="CE18" s="65" t="str">
        <f t="shared" si="37"/>
        <v/>
      </c>
      <c r="CF18" s="165" t="str">
        <f>IF(COUNTBLANK($A18:$F18)&gt;2,"",IF(Input!X18=0,"NA",Input!X18))</f>
        <v/>
      </c>
      <c r="CG18" s="65" t="str">
        <f t="shared" si="38"/>
        <v/>
      </c>
      <c r="CH18" s="65" t="str">
        <f t="shared" si="39"/>
        <v/>
      </c>
      <c r="CI18" s="165" t="str">
        <f>IF(COUNTBLANK($A18:$F18)&gt;2,"",IF(Input!Y18=0,"NA",Input!Y18))</f>
        <v/>
      </c>
      <c r="CJ18" s="65" t="str">
        <f t="shared" si="40"/>
        <v/>
      </c>
      <c r="CK18" s="65" t="str">
        <f t="shared" si="41"/>
        <v/>
      </c>
      <c r="CL18" s="165" t="str">
        <f>IF(COUNTBLANK($A18:$F18)&gt;2,"",IF(Input!Z18=0,"NA",Input!Z18))</f>
        <v/>
      </c>
      <c r="CM18" s="65" t="str">
        <f t="shared" si="42"/>
        <v/>
      </c>
      <c r="CN18" s="65" t="str">
        <f t="shared" si="43"/>
        <v/>
      </c>
      <c r="CO18" s="165" t="str">
        <f>IF(COUNTBLANK($A18:$F18)&gt;2,"",IF(Input!AA18=0,"NA",Input!AA18))</f>
        <v/>
      </c>
      <c r="CP18" s="65" t="str">
        <f t="shared" si="44"/>
        <v/>
      </c>
      <c r="CQ18" s="65" t="str">
        <f t="shared" si="45"/>
        <v/>
      </c>
      <c r="CR18" s="165" t="str">
        <f>IF(COUNTBLANK($A18:$F18)&gt;2,"",IF(Input!AB18=0,"NA",Input!AB18))</f>
        <v/>
      </c>
      <c r="CS18" s="65" t="str">
        <f t="shared" si="46"/>
        <v/>
      </c>
      <c r="CT18" s="65" t="str">
        <f t="shared" si="47"/>
        <v/>
      </c>
      <c r="CU18" s="165" t="str">
        <f>IF(COUNTBLANK($A18:$F18)&gt;2,"",IF(Input!AC18=0,"NA",Input!AC18))</f>
        <v/>
      </c>
      <c r="CV18" s="65" t="str">
        <f t="shared" si="48"/>
        <v/>
      </c>
      <c r="CW18" s="65" t="str">
        <f t="shared" si="49"/>
        <v/>
      </c>
      <c r="CX18" s="165" t="str">
        <f>IF(COUNTBLANK($A18:$F18)&gt;2,"",IF(Input!AD18=0,"NA",Input!AD18))</f>
        <v/>
      </c>
    </row>
    <row r="19" spans="1:102" x14ac:dyDescent="0.25">
      <c r="A19" s="162" t="str">
        <f>IF(Input!B19=0,"",Input!B19)</f>
        <v/>
      </c>
      <c r="B19" s="162" t="str">
        <f>IF(Input!C19=0,"",Input!C19)</f>
        <v/>
      </c>
      <c r="C19" s="162" t="str">
        <f>IF(Input!D19=0,"",Input!D19)</f>
        <v/>
      </c>
      <c r="D19" s="162" t="str">
        <f>IF(Input!G19=0,"",Input!G19)</f>
        <v/>
      </c>
      <c r="E19" s="162" t="str">
        <f>IF(Input!H19=0,"",Input!H19)</f>
        <v/>
      </c>
      <c r="F19" s="162" t="str">
        <f>IF(Input!I19=0,"",Input!I19)</f>
        <v/>
      </c>
      <c r="G19" s="66" t="str">
        <f t="shared" si="0"/>
        <v/>
      </c>
      <c r="H19" s="66" t="str">
        <f t="shared" si="1"/>
        <v/>
      </c>
      <c r="I19" s="160" t="str">
        <f>FinalScores!G19</f>
        <v/>
      </c>
      <c r="J19" s="65" t="str">
        <f t="shared" si="2"/>
        <v/>
      </c>
      <c r="K19" s="65" t="str">
        <f t="shared" si="3"/>
        <v/>
      </c>
      <c r="L19" s="165" t="str">
        <f>IF(COUNTBLANK($A19:$F19)&gt;2,"",IF(Input!AE19=0,"NA",Input!AE19))</f>
        <v/>
      </c>
      <c r="M19" s="65" t="str">
        <f t="shared" si="4"/>
        <v/>
      </c>
      <c r="N19" s="65" t="str">
        <f t="shared" si="5"/>
        <v/>
      </c>
      <c r="O19" s="165" t="str">
        <f>IF(COUNTBLANK($A19:$F19)&gt;2,"",IF(Input!AF19=0,"NA",Input!AF19))</f>
        <v/>
      </c>
      <c r="P19" s="65" t="str">
        <f t="shared" si="6"/>
        <v/>
      </c>
      <c r="Q19" s="65" t="str">
        <f t="shared" si="7"/>
        <v/>
      </c>
      <c r="R19" s="165" t="str">
        <f>IF(COUNTBLANK($A19:$F19)&gt;2,"",IF(Input!AG19=0,"NA",Input!AG19))</f>
        <v/>
      </c>
      <c r="AN19" s="65" t="str">
        <f t="shared" si="8"/>
        <v/>
      </c>
      <c r="AO19" s="65" t="str">
        <f t="shared" si="9"/>
        <v/>
      </c>
      <c r="AP19" s="165" t="str">
        <f>IF(COUNTBLANK($A19:$F19)&gt;2,"",IF(Input!J19=0,"NA",Input!J19))</f>
        <v/>
      </c>
      <c r="AQ19" s="65" t="str">
        <f t="shared" si="10"/>
        <v/>
      </c>
      <c r="AR19" s="65" t="str">
        <f t="shared" si="11"/>
        <v/>
      </c>
      <c r="AS19" s="165" t="str">
        <f>IF(COUNTBLANK($A19:$F19)&gt;2,"",IF(Input!K19=0,"NA",Input!K19))</f>
        <v/>
      </c>
      <c r="AT19" s="65" t="str">
        <f t="shared" si="12"/>
        <v/>
      </c>
      <c r="AU19" s="65" t="str">
        <f t="shared" si="13"/>
        <v/>
      </c>
      <c r="AV19" s="165" t="str">
        <f>IF(COUNTBLANK($A19:$F19)&gt;2,"",IF(Input!L19=0,"NA",Input!L19))</f>
        <v/>
      </c>
      <c r="AW19" s="65" t="str">
        <f t="shared" si="14"/>
        <v/>
      </c>
      <c r="AX19" s="65" t="str">
        <f t="shared" si="15"/>
        <v/>
      </c>
      <c r="AY19" s="165" t="str">
        <f>IF(COUNTBLANK($A19:$F19)&gt;2,"",IF(Input!M19=0,"NA",Input!M19))</f>
        <v/>
      </c>
      <c r="AZ19" s="65" t="str">
        <f t="shared" si="16"/>
        <v/>
      </c>
      <c r="BA19" s="65" t="str">
        <f t="shared" si="17"/>
        <v/>
      </c>
      <c r="BB19" s="165" t="str">
        <f>IF(COUNTBLANK($A19:$F19)&gt;2,"",IF(Input!N19=0,"NA",Input!N19))</f>
        <v/>
      </c>
      <c r="BC19" s="65" t="str">
        <f t="shared" si="18"/>
        <v/>
      </c>
      <c r="BD19" s="65" t="str">
        <f t="shared" si="19"/>
        <v/>
      </c>
      <c r="BE19" s="165" t="str">
        <f>IF(COUNTBLANK($A19:$F19)&gt;2,"",IF(Input!O19=0,"NA",Input!O19))</f>
        <v/>
      </c>
      <c r="BF19" s="65" t="str">
        <f t="shared" si="20"/>
        <v/>
      </c>
      <c r="BG19" s="65" t="str">
        <f t="shared" si="21"/>
        <v/>
      </c>
      <c r="BH19" s="165" t="str">
        <f>IF(COUNTBLANK($A19:$F19)&gt;2,"",IF(Input!P19=0,"NA",Input!P19))</f>
        <v/>
      </c>
      <c r="BI19" s="65" t="str">
        <f t="shared" si="22"/>
        <v/>
      </c>
      <c r="BJ19" s="65" t="str">
        <f t="shared" si="23"/>
        <v/>
      </c>
      <c r="BK19" s="165" t="str">
        <f>IF(COUNTBLANK($A19:$F19)&gt;2,"",IF(Input!Q19=0,"NA",Input!Q19))</f>
        <v/>
      </c>
      <c r="BL19" s="65" t="str">
        <f t="shared" si="24"/>
        <v/>
      </c>
      <c r="BM19" s="65" t="str">
        <f t="shared" si="25"/>
        <v/>
      </c>
      <c r="BN19" s="165" t="str">
        <f>IF(COUNTBLANK($A19:$F19)&gt;2,"",IF(Input!R19=0,"NA",Input!R19))</f>
        <v/>
      </c>
      <c r="BO19" s="65" t="str">
        <f t="shared" si="26"/>
        <v/>
      </c>
      <c r="BP19" s="65" t="str">
        <f t="shared" si="27"/>
        <v/>
      </c>
      <c r="BQ19" s="165" t="str">
        <f>IF(COUNTBLANK($A19:$F19)&gt;2,"",IF(Input!S19=0,"NA",Input!S19))</f>
        <v/>
      </c>
      <c r="BR19" s="65" t="str">
        <f t="shared" si="28"/>
        <v/>
      </c>
      <c r="BS19" s="65" t="str">
        <f t="shared" si="29"/>
        <v/>
      </c>
      <c r="BT19" s="165" t="str">
        <f>IF(COUNTBLANK($A19:$F19)&gt;2,"",IF(Input!T19=0,"NA",Input!T19))</f>
        <v/>
      </c>
      <c r="BU19" s="65" t="str">
        <f t="shared" si="30"/>
        <v/>
      </c>
      <c r="BV19" s="65" t="str">
        <f t="shared" si="31"/>
        <v/>
      </c>
      <c r="BW19" s="165" t="str">
        <f>IF(COUNTBLANK($A19:$F19)&gt;2,"",IF(Input!U19=0,"NA",Input!U19))</f>
        <v/>
      </c>
      <c r="BX19" s="65" t="str">
        <f t="shared" si="32"/>
        <v/>
      </c>
      <c r="BY19" s="65" t="str">
        <f t="shared" si="33"/>
        <v/>
      </c>
      <c r="BZ19" s="165" t="str">
        <f>IF(COUNTBLANK($A19:$F19)&gt;2,"",IF(Input!V19=0,"NA",Input!V19))</f>
        <v/>
      </c>
      <c r="CA19" s="65" t="str">
        <f t="shared" si="34"/>
        <v/>
      </c>
      <c r="CB19" s="65" t="str">
        <f t="shared" si="35"/>
        <v/>
      </c>
      <c r="CC19" s="165" t="str">
        <f>IF(COUNTBLANK($A19:$F19)&gt;2,"",IF(Input!W19=0,"NA",Input!W19))</f>
        <v/>
      </c>
      <c r="CD19" s="65" t="str">
        <f t="shared" si="36"/>
        <v/>
      </c>
      <c r="CE19" s="65" t="str">
        <f t="shared" si="37"/>
        <v/>
      </c>
      <c r="CF19" s="165" t="str">
        <f>IF(COUNTBLANK($A19:$F19)&gt;2,"",IF(Input!X19=0,"NA",Input!X19))</f>
        <v/>
      </c>
      <c r="CG19" s="65" t="str">
        <f t="shared" si="38"/>
        <v/>
      </c>
      <c r="CH19" s="65" t="str">
        <f t="shared" si="39"/>
        <v/>
      </c>
      <c r="CI19" s="165" t="str">
        <f>IF(COUNTBLANK($A19:$F19)&gt;2,"",IF(Input!Y19=0,"NA",Input!Y19))</f>
        <v/>
      </c>
      <c r="CJ19" s="65" t="str">
        <f t="shared" si="40"/>
        <v/>
      </c>
      <c r="CK19" s="65" t="str">
        <f t="shared" si="41"/>
        <v/>
      </c>
      <c r="CL19" s="165" t="str">
        <f>IF(COUNTBLANK($A19:$F19)&gt;2,"",IF(Input!Z19=0,"NA",Input!Z19))</f>
        <v/>
      </c>
      <c r="CM19" s="65" t="str">
        <f t="shared" si="42"/>
        <v/>
      </c>
      <c r="CN19" s="65" t="str">
        <f t="shared" si="43"/>
        <v/>
      </c>
      <c r="CO19" s="165" t="str">
        <f>IF(COUNTBLANK($A19:$F19)&gt;2,"",IF(Input!AA19=0,"NA",Input!AA19))</f>
        <v/>
      </c>
      <c r="CP19" s="65" t="str">
        <f t="shared" si="44"/>
        <v/>
      </c>
      <c r="CQ19" s="65" t="str">
        <f t="shared" si="45"/>
        <v/>
      </c>
      <c r="CR19" s="165" t="str">
        <f>IF(COUNTBLANK($A19:$F19)&gt;2,"",IF(Input!AB19=0,"NA",Input!AB19))</f>
        <v/>
      </c>
      <c r="CS19" s="65" t="str">
        <f t="shared" si="46"/>
        <v/>
      </c>
      <c r="CT19" s="65" t="str">
        <f t="shared" si="47"/>
        <v/>
      </c>
      <c r="CU19" s="165" t="str">
        <f>IF(COUNTBLANK($A19:$F19)&gt;2,"",IF(Input!AC19=0,"NA",Input!AC19))</f>
        <v/>
      </c>
      <c r="CV19" s="65" t="str">
        <f t="shared" si="48"/>
        <v/>
      </c>
      <c r="CW19" s="65" t="str">
        <f t="shared" si="49"/>
        <v/>
      </c>
      <c r="CX19" s="165" t="str">
        <f>IF(COUNTBLANK($A19:$F19)&gt;2,"",IF(Input!AD19=0,"NA",Input!AD19))</f>
        <v/>
      </c>
    </row>
    <row r="20" spans="1:102" x14ac:dyDescent="0.25">
      <c r="A20" s="162" t="str">
        <f>IF(Input!B20=0,"",Input!B20)</f>
        <v/>
      </c>
      <c r="B20" s="162" t="str">
        <f>IF(Input!C20=0,"",Input!C20)</f>
        <v/>
      </c>
      <c r="C20" s="162" t="str">
        <f>IF(Input!D20=0,"",Input!D20)</f>
        <v/>
      </c>
      <c r="D20" s="162" t="str">
        <f>IF(Input!G20=0,"",Input!G20)</f>
        <v/>
      </c>
      <c r="E20" s="162" t="str">
        <f>IF(Input!H20=0,"",Input!H20)</f>
        <v/>
      </c>
      <c r="F20" s="162" t="str">
        <f>IF(Input!I20=0,"",Input!I20)</f>
        <v/>
      </c>
      <c r="G20" s="66" t="str">
        <f t="shared" si="0"/>
        <v/>
      </c>
      <c r="H20" s="66" t="str">
        <f t="shared" si="1"/>
        <v/>
      </c>
      <c r="I20" s="160" t="str">
        <f>FinalScores!G20</f>
        <v/>
      </c>
      <c r="J20" s="65" t="str">
        <f t="shared" si="2"/>
        <v/>
      </c>
      <c r="K20" s="65" t="str">
        <f t="shared" si="3"/>
        <v/>
      </c>
      <c r="L20" s="165" t="str">
        <f>IF(COUNTBLANK($A20:$F20)&gt;2,"",IF(Input!AE20=0,"NA",Input!AE20))</f>
        <v/>
      </c>
      <c r="M20" s="65" t="str">
        <f t="shared" si="4"/>
        <v/>
      </c>
      <c r="N20" s="65" t="str">
        <f t="shared" si="5"/>
        <v/>
      </c>
      <c r="O20" s="165" t="str">
        <f>IF(COUNTBLANK($A20:$F20)&gt;2,"",IF(Input!AF20=0,"NA",Input!AF20))</f>
        <v/>
      </c>
      <c r="P20" s="65" t="str">
        <f t="shared" si="6"/>
        <v/>
      </c>
      <c r="Q20" s="65" t="str">
        <f t="shared" si="7"/>
        <v/>
      </c>
      <c r="R20" s="165" t="str">
        <f>IF(COUNTBLANK($A20:$F20)&gt;2,"",IF(Input!AG20=0,"NA",Input!AG20))</f>
        <v/>
      </c>
      <c r="AN20" s="65" t="str">
        <f t="shared" si="8"/>
        <v/>
      </c>
      <c r="AO20" s="65" t="str">
        <f t="shared" si="9"/>
        <v/>
      </c>
      <c r="AP20" s="165" t="str">
        <f>IF(COUNTBLANK($A20:$F20)&gt;2,"",IF(Input!J20=0,"NA",Input!J20))</f>
        <v/>
      </c>
      <c r="AQ20" s="65" t="str">
        <f t="shared" si="10"/>
        <v/>
      </c>
      <c r="AR20" s="65" t="str">
        <f t="shared" si="11"/>
        <v/>
      </c>
      <c r="AS20" s="165" t="str">
        <f>IF(COUNTBLANK($A20:$F20)&gt;2,"",IF(Input!K20=0,"NA",Input!K20))</f>
        <v/>
      </c>
      <c r="AT20" s="65" t="str">
        <f t="shared" si="12"/>
        <v/>
      </c>
      <c r="AU20" s="65" t="str">
        <f t="shared" si="13"/>
        <v/>
      </c>
      <c r="AV20" s="165" t="str">
        <f>IF(COUNTBLANK($A20:$F20)&gt;2,"",IF(Input!L20=0,"NA",Input!L20))</f>
        <v/>
      </c>
      <c r="AW20" s="65" t="str">
        <f t="shared" si="14"/>
        <v/>
      </c>
      <c r="AX20" s="65" t="str">
        <f t="shared" si="15"/>
        <v/>
      </c>
      <c r="AY20" s="165" t="str">
        <f>IF(COUNTBLANK($A20:$F20)&gt;2,"",IF(Input!M20=0,"NA",Input!M20))</f>
        <v/>
      </c>
      <c r="AZ20" s="65" t="str">
        <f t="shared" si="16"/>
        <v/>
      </c>
      <c r="BA20" s="65" t="str">
        <f t="shared" si="17"/>
        <v/>
      </c>
      <c r="BB20" s="165" t="str">
        <f>IF(COUNTBLANK($A20:$F20)&gt;2,"",IF(Input!N20=0,"NA",Input!N20))</f>
        <v/>
      </c>
      <c r="BC20" s="65" t="str">
        <f t="shared" si="18"/>
        <v/>
      </c>
      <c r="BD20" s="65" t="str">
        <f t="shared" si="19"/>
        <v/>
      </c>
      <c r="BE20" s="165" t="str">
        <f>IF(COUNTBLANK($A20:$F20)&gt;2,"",IF(Input!O20=0,"NA",Input!O20))</f>
        <v/>
      </c>
      <c r="BF20" s="65" t="str">
        <f t="shared" si="20"/>
        <v/>
      </c>
      <c r="BG20" s="65" t="str">
        <f t="shared" si="21"/>
        <v/>
      </c>
      <c r="BH20" s="165" t="str">
        <f>IF(COUNTBLANK($A20:$F20)&gt;2,"",IF(Input!P20=0,"NA",Input!P20))</f>
        <v/>
      </c>
      <c r="BI20" s="65" t="str">
        <f t="shared" si="22"/>
        <v/>
      </c>
      <c r="BJ20" s="65" t="str">
        <f t="shared" si="23"/>
        <v/>
      </c>
      <c r="BK20" s="165" t="str">
        <f>IF(COUNTBLANK($A20:$F20)&gt;2,"",IF(Input!Q20=0,"NA",Input!Q20))</f>
        <v/>
      </c>
      <c r="BL20" s="65" t="str">
        <f t="shared" si="24"/>
        <v/>
      </c>
      <c r="BM20" s="65" t="str">
        <f t="shared" si="25"/>
        <v/>
      </c>
      <c r="BN20" s="165" t="str">
        <f>IF(COUNTBLANK($A20:$F20)&gt;2,"",IF(Input!R20=0,"NA",Input!R20))</f>
        <v/>
      </c>
      <c r="BO20" s="65" t="str">
        <f t="shared" si="26"/>
        <v/>
      </c>
      <c r="BP20" s="65" t="str">
        <f t="shared" si="27"/>
        <v/>
      </c>
      <c r="BQ20" s="165" t="str">
        <f>IF(COUNTBLANK($A20:$F20)&gt;2,"",IF(Input!S20=0,"NA",Input!S20))</f>
        <v/>
      </c>
      <c r="BR20" s="65" t="str">
        <f t="shared" si="28"/>
        <v/>
      </c>
      <c r="BS20" s="65" t="str">
        <f t="shared" si="29"/>
        <v/>
      </c>
      <c r="BT20" s="165" t="str">
        <f>IF(COUNTBLANK($A20:$F20)&gt;2,"",IF(Input!T20=0,"NA",Input!T20))</f>
        <v/>
      </c>
      <c r="BU20" s="65" t="str">
        <f t="shared" si="30"/>
        <v/>
      </c>
      <c r="BV20" s="65" t="str">
        <f t="shared" si="31"/>
        <v/>
      </c>
      <c r="BW20" s="165" t="str">
        <f>IF(COUNTBLANK($A20:$F20)&gt;2,"",IF(Input!U20=0,"NA",Input!U20))</f>
        <v/>
      </c>
      <c r="BX20" s="65" t="str">
        <f t="shared" si="32"/>
        <v/>
      </c>
      <c r="BY20" s="65" t="str">
        <f t="shared" si="33"/>
        <v/>
      </c>
      <c r="BZ20" s="165" t="str">
        <f>IF(COUNTBLANK($A20:$F20)&gt;2,"",IF(Input!V20=0,"NA",Input!V20))</f>
        <v/>
      </c>
      <c r="CA20" s="65" t="str">
        <f t="shared" si="34"/>
        <v/>
      </c>
      <c r="CB20" s="65" t="str">
        <f t="shared" si="35"/>
        <v/>
      </c>
      <c r="CC20" s="165" t="str">
        <f>IF(COUNTBLANK($A20:$F20)&gt;2,"",IF(Input!W20=0,"NA",Input!W20))</f>
        <v/>
      </c>
      <c r="CD20" s="65" t="str">
        <f t="shared" si="36"/>
        <v/>
      </c>
      <c r="CE20" s="65" t="str">
        <f t="shared" si="37"/>
        <v/>
      </c>
      <c r="CF20" s="165" t="str">
        <f>IF(COUNTBLANK($A20:$F20)&gt;2,"",IF(Input!X20=0,"NA",Input!X20))</f>
        <v/>
      </c>
      <c r="CG20" s="65" t="str">
        <f t="shared" si="38"/>
        <v/>
      </c>
      <c r="CH20" s="65" t="str">
        <f t="shared" si="39"/>
        <v/>
      </c>
      <c r="CI20" s="165" t="str">
        <f>IF(COUNTBLANK($A20:$F20)&gt;2,"",IF(Input!Y20=0,"NA",Input!Y20))</f>
        <v/>
      </c>
      <c r="CJ20" s="65" t="str">
        <f t="shared" si="40"/>
        <v/>
      </c>
      <c r="CK20" s="65" t="str">
        <f t="shared" si="41"/>
        <v/>
      </c>
      <c r="CL20" s="165" t="str">
        <f>IF(COUNTBLANK($A20:$F20)&gt;2,"",IF(Input!Z20=0,"NA",Input!Z20))</f>
        <v/>
      </c>
      <c r="CM20" s="65" t="str">
        <f t="shared" si="42"/>
        <v/>
      </c>
      <c r="CN20" s="65" t="str">
        <f t="shared" si="43"/>
        <v/>
      </c>
      <c r="CO20" s="165" t="str">
        <f>IF(COUNTBLANK($A20:$F20)&gt;2,"",IF(Input!AA20=0,"NA",Input!AA20))</f>
        <v/>
      </c>
      <c r="CP20" s="65" t="str">
        <f t="shared" si="44"/>
        <v/>
      </c>
      <c r="CQ20" s="65" t="str">
        <f t="shared" si="45"/>
        <v/>
      </c>
      <c r="CR20" s="165" t="str">
        <f>IF(COUNTBLANK($A20:$F20)&gt;2,"",IF(Input!AB20=0,"NA",Input!AB20))</f>
        <v/>
      </c>
      <c r="CS20" s="65" t="str">
        <f t="shared" si="46"/>
        <v/>
      </c>
      <c r="CT20" s="65" t="str">
        <f t="shared" si="47"/>
        <v/>
      </c>
      <c r="CU20" s="165" t="str">
        <f>IF(COUNTBLANK($A20:$F20)&gt;2,"",IF(Input!AC20=0,"NA",Input!AC20))</f>
        <v/>
      </c>
      <c r="CV20" s="65" t="str">
        <f t="shared" si="48"/>
        <v/>
      </c>
      <c r="CW20" s="65" t="str">
        <f t="shared" si="49"/>
        <v/>
      </c>
      <c r="CX20" s="165" t="str">
        <f>IF(COUNTBLANK($A20:$F20)&gt;2,"",IF(Input!AD20=0,"NA",Input!AD20))</f>
        <v/>
      </c>
    </row>
    <row r="21" spans="1:102" x14ac:dyDescent="0.25">
      <c r="A21" s="162" t="str">
        <f>IF(Input!B21=0,"",Input!B21)</f>
        <v/>
      </c>
      <c r="B21" s="162" t="str">
        <f>IF(Input!C21=0,"",Input!C21)</f>
        <v/>
      </c>
      <c r="C21" s="162" t="str">
        <f>IF(Input!D21=0,"",Input!D21)</f>
        <v/>
      </c>
      <c r="D21" s="162" t="str">
        <f>IF(Input!G21=0,"",Input!G21)</f>
        <v/>
      </c>
      <c r="E21" s="162" t="str">
        <f>IF(Input!H21=0,"",Input!H21)</f>
        <v/>
      </c>
      <c r="F21" s="162" t="str">
        <f>IF(Input!I21=0,"",Input!I21)</f>
        <v/>
      </c>
      <c r="G21" s="66" t="str">
        <f t="shared" si="0"/>
        <v/>
      </c>
      <c r="H21" s="66" t="str">
        <f t="shared" si="1"/>
        <v/>
      </c>
      <c r="I21" s="160" t="str">
        <f>FinalScores!G21</f>
        <v/>
      </c>
      <c r="J21" s="65" t="str">
        <f t="shared" si="2"/>
        <v/>
      </c>
      <c r="K21" s="65" t="str">
        <f t="shared" si="3"/>
        <v/>
      </c>
      <c r="L21" s="165" t="str">
        <f>IF(COUNTBLANK($A21:$F21)&gt;2,"",IF(Input!AE21=0,"NA",Input!AE21))</f>
        <v/>
      </c>
      <c r="M21" s="65" t="str">
        <f t="shared" si="4"/>
        <v/>
      </c>
      <c r="N21" s="65" t="str">
        <f t="shared" si="5"/>
        <v/>
      </c>
      <c r="O21" s="165" t="str">
        <f>IF(COUNTBLANK($A21:$F21)&gt;2,"",IF(Input!AF21=0,"NA",Input!AF21))</f>
        <v/>
      </c>
      <c r="P21" s="65" t="str">
        <f t="shared" si="6"/>
        <v/>
      </c>
      <c r="Q21" s="65" t="str">
        <f t="shared" si="7"/>
        <v/>
      </c>
      <c r="R21" s="165" t="str">
        <f>IF(COUNTBLANK($A21:$F21)&gt;2,"",IF(Input!AG21=0,"NA",Input!AG21))</f>
        <v/>
      </c>
      <c r="AN21" s="65" t="str">
        <f t="shared" si="8"/>
        <v/>
      </c>
      <c r="AO21" s="65" t="str">
        <f t="shared" si="9"/>
        <v/>
      </c>
      <c r="AP21" s="165" t="str">
        <f>IF(COUNTBLANK($A21:$F21)&gt;2,"",IF(Input!J21=0,"NA",Input!J21))</f>
        <v/>
      </c>
      <c r="AQ21" s="65" t="str">
        <f t="shared" si="10"/>
        <v/>
      </c>
      <c r="AR21" s="65" t="str">
        <f t="shared" si="11"/>
        <v/>
      </c>
      <c r="AS21" s="165" t="str">
        <f>IF(COUNTBLANK($A21:$F21)&gt;2,"",IF(Input!K21=0,"NA",Input!K21))</f>
        <v/>
      </c>
      <c r="AT21" s="65" t="str">
        <f t="shared" si="12"/>
        <v/>
      </c>
      <c r="AU21" s="65" t="str">
        <f t="shared" si="13"/>
        <v/>
      </c>
      <c r="AV21" s="165" t="str">
        <f>IF(COUNTBLANK($A21:$F21)&gt;2,"",IF(Input!L21=0,"NA",Input!L21))</f>
        <v/>
      </c>
      <c r="AW21" s="65" t="str">
        <f t="shared" si="14"/>
        <v/>
      </c>
      <c r="AX21" s="65" t="str">
        <f t="shared" si="15"/>
        <v/>
      </c>
      <c r="AY21" s="165" t="str">
        <f>IF(COUNTBLANK($A21:$F21)&gt;2,"",IF(Input!M21=0,"NA",Input!M21))</f>
        <v/>
      </c>
      <c r="AZ21" s="65" t="str">
        <f t="shared" si="16"/>
        <v/>
      </c>
      <c r="BA21" s="65" t="str">
        <f t="shared" si="17"/>
        <v/>
      </c>
      <c r="BB21" s="165" t="str">
        <f>IF(COUNTBLANK($A21:$F21)&gt;2,"",IF(Input!N21=0,"NA",Input!N21))</f>
        <v/>
      </c>
      <c r="BC21" s="65" t="str">
        <f t="shared" si="18"/>
        <v/>
      </c>
      <c r="BD21" s="65" t="str">
        <f t="shared" si="19"/>
        <v/>
      </c>
      <c r="BE21" s="165" t="str">
        <f>IF(COUNTBLANK($A21:$F21)&gt;2,"",IF(Input!O21=0,"NA",Input!O21))</f>
        <v/>
      </c>
      <c r="BF21" s="65" t="str">
        <f t="shared" si="20"/>
        <v/>
      </c>
      <c r="BG21" s="65" t="str">
        <f t="shared" si="21"/>
        <v/>
      </c>
      <c r="BH21" s="165" t="str">
        <f>IF(COUNTBLANK($A21:$F21)&gt;2,"",IF(Input!P21=0,"NA",Input!P21))</f>
        <v/>
      </c>
      <c r="BI21" s="65" t="str">
        <f t="shared" si="22"/>
        <v/>
      </c>
      <c r="BJ21" s="65" t="str">
        <f t="shared" si="23"/>
        <v/>
      </c>
      <c r="BK21" s="165" t="str">
        <f>IF(COUNTBLANK($A21:$F21)&gt;2,"",IF(Input!Q21=0,"NA",Input!Q21))</f>
        <v/>
      </c>
      <c r="BL21" s="65" t="str">
        <f t="shared" si="24"/>
        <v/>
      </c>
      <c r="BM21" s="65" t="str">
        <f t="shared" si="25"/>
        <v/>
      </c>
      <c r="BN21" s="165" t="str">
        <f>IF(COUNTBLANK($A21:$F21)&gt;2,"",IF(Input!R21=0,"NA",Input!R21))</f>
        <v/>
      </c>
      <c r="BO21" s="65" t="str">
        <f t="shared" si="26"/>
        <v/>
      </c>
      <c r="BP21" s="65" t="str">
        <f t="shared" si="27"/>
        <v/>
      </c>
      <c r="BQ21" s="165" t="str">
        <f>IF(COUNTBLANK($A21:$F21)&gt;2,"",IF(Input!S21=0,"NA",Input!S21))</f>
        <v/>
      </c>
      <c r="BR21" s="65" t="str">
        <f t="shared" si="28"/>
        <v/>
      </c>
      <c r="BS21" s="65" t="str">
        <f t="shared" si="29"/>
        <v/>
      </c>
      <c r="BT21" s="165" t="str">
        <f>IF(COUNTBLANK($A21:$F21)&gt;2,"",IF(Input!T21=0,"NA",Input!T21))</f>
        <v/>
      </c>
      <c r="BU21" s="65" t="str">
        <f t="shared" si="30"/>
        <v/>
      </c>
      <c r="BV21" s="65" t="str">
        <f t="shared" si="31"/>
        <v/>
      </c>
      <c r="BW21" s="165" t="str">
        <f>IF(COUNTBLANK($A21:$F21)&gt;2,"",IF(Input!U21=0,"NA",Input!U21))</f>
        <v/>
      </c>
      <c r="BX21" s="65" t="str">
        <f t="shared" si="32"/>
        <v/>
      </c>
      <c r="BY21" s="65" t="str">
        <f t="shared" si="33"/>
        <v/>
      </c>
      <c r="BZ21" s="165" t="str">
        <f>IF(COUNTBLANK($A21:$F21)&gt;2,"",IF(Input!V21=0,"NA",Input!V21))</f>
        <v/>
      </c>
      <c r="CA21" s="65" t="str">
        <f t="shared" si="34"/>
        <v/>
      </c>
      <c r="CB21" s="65" t="str">
        <f t="shared" si="35"/>
        <v/>
      </c>
      <c r="CC21" s="165" t="str">
        <f>IF(COUNTBLANK($A21:$F21)&gt;2,"",IF(Input!W21=0,"NA",Input!W21))</f>
        <v/>
      </c>
      <c r="CD21" s="65" t="str">
        <f t="shared" si="36"/>
        <v/>
      </c>
      <c r="CE21" s="65" t="str">
        <f t="shared" si="37"/>
        <v/>
      </c>
      <c r="CF21" s="165" t="str">
        <f>IF(COUNTBLANK($A21:$F21)&gt;2,"",IF(Input!X21=0,"NA",Input!X21))</f>
        <v/>
      </c>
      <c r="CG21" s="65" t="str">
        <f t="shared" si="38"/>
        <v/>
      </c>
      <c r="CH21" s="65" t="str">
        <f t="shared" si="39"/>
        <v/>
      </c>
      <c r="CI21" s="165" t="str">
        <f>IF(COUNTBLANK($A21:$F21)&gt;2,"",IF(Input!Y21=0,"NA",Input!Y21))</f>
        <v/>
      </c>
      <c r="CJ21" s="65" t="str">
        <f t="shared" si="40"/>
        <v/>
      </c>
      <c r="CK21" s="65" t="str">
        <f t="shared" si="41"/>
        <v/>
      </c>
      <c r="CL21" s="165" t="str">
        <f>IF(COUNTBLANK($A21:$F21)&gt;2,"",IF(Input!Z21=0,"NA",Input!Z21))</f>
        <v/>
      </c>
      <c r="CM21" s="65" t="str">
        <f t="shared" si="42"/>
        <v/>
      </c>
      <c r="CN21" s="65" t="str">
        <f t="shared" si="43"/>
        <v/>
      </c>
      <c r="CO21" s="165" t="str">
        <f>IF(COUNTBLANK($A21:$F21)&gt;2,"",IF(Input!AA21=0,"NA",Input!AA21))</f>
        <v/>
      </c>
      <c r="CP21" s="65" t="str">
        <f t="shared" si="44"/>
        <v/>
      </c>
      <c r="CQ21" s="65" t="str">
        <f t="shared" si="45"/>
        <v/>
      </c>
      <c r="CR21" s="165" t="str">
        <f>IF(COUNTBLANK($A21:$F21)&gt;2,"",IF(Input!AB21=0,"NA",Input!AB21))</f>
        <v/>
      </c>
      <c r="CS21" s="65" t="str">
        <f t="shared" si="46"/>
        <v/>
      </c>
      <c r="CT21" s="65" t="str">
        <f t="shared" si="47"/>
        <v/>
      </c>
      <c r="CU21" s="165" t="str">
        <f>IF(COUNTBLANK($A21:$F21)&gt;2,"",IF(Input!AC21=0,"NA",Input!AC21))</f>
        <v/>
      </c>
      <c r="CV21" s="65" t="str">
        <f t="shared" si="48"/>
        <v/>
      </c>
      <c r="CW21" s="65" t="str">
        <f t="shared" si="49"/>
        <v/>
      </c>
      <c r="CX21" s="165" t="str">
        <f>IF(COUNTBLANK($A21:$F21)&gt;2,"",IF(Input!AD21=0,"NA",Input!AD21))</f>
        <v/>
      </c>
    </row>
    <row r="22" spans="1:102" x14ac:dyDescent="0.25">
      <c r="A22" s="162" t="str">
        <f>IF(Input!B22=0,"",Input!B22)</f>
        <v/>
      </c>
      <c r="B22" s="162" t="str">
        <f>IF(Input!C22=0,"",Input!C22)</f>
        <v/>
      </c>
      <c r="C22" s="162" t="str">
        <f>IF(Input!D22=0,"",Input!D22)</f>
        <v/>
      </c>
      <c r="D22" s="162" t="str">
        <f>IF(Input!G22=0,"",Input!G22)</f>
        <v/>
      </c>
      <c r="E22" s="162" t="str">
        <f>IF(Input!H22=0,"",Input!H22)</f>
        <v/>
      </c>
      <c r="F22" s="162" t="str">
        <f>IF(Input!I22=0,"",Input!I22)</f>
        <v/>
      </c>
      <c r="G22" s="66" t="str">
        <f t="shared" si="0"/>
        <v/>
      </c>
      <c r="H22" s="66" t="str">
        <f t="shared" si="1"/>
        <v/>
      </c>
      <c r="I22" s="160" t="str">
        <f>FinalScores!G22</f>
        <v/>
      </c>
      <c r="J22" s="65" t="str">
        <f t="shared" si="2"/>
        <v/>
      </c>
      <c r="K22" s="65" t="str">
        <f t="shared" si="3"/>
        <v/>
      </c>
      <c r="L22" s="165" t="str">
        <f>IF(COUNTBLANK($A22:$F22)&gt;2,"",IF(Input!AE22=0,"NA",Input!AE22))</f>
        <v/>
      </c>
      <c r="M22" s="65" t="str">
        <f t="shared" si="4"/>
        <v/>
      </c>
      <c r="N22" s="65" t="str">
        <f t="shared" si="5"/>
        <v/>
      </c>
      <c r="O22" s="165" t="str">
        <f>IF(COUNTBLANK($A22:$F22)&gt;2,"",IF(Input!AF22=0,"NA",Input!AF22))</f>
        <v/>
      </c>
      <c r="P22" s="65" t="str">
        <f t="shared" si="6"/>
        <v/>
      </c>
      <c r="Q22" s="65" t="str">
        <f t="shared" si="7"/>
        <v/>
      </c>
      <c r="R22" s="165" t="str">
        <f>IF(COUNTBLANK($A22:$F22)&gt;2,"",IF(Input!AG22=0,"NA",Input!AG22))</f>
        <v/>
      </c>
      <c r="AN22" s="65" t="str">
        <f t="shared" si="8"/>
        <v/>
      </c>
      <c r="AO22" s="65" t="str">
        <f t="shared" si="9"/>
        <v/>
      </c>
      <c r="AP22" s="165" t="str">
        <f>IF(COUNTBLANK($A22:$F22)&gt;2,"",IF(Input!J22=0,"NA",Input!J22))</f>
        <v/>
      </c>
      <c r="AQ22" s="65" t="str">
        <f t="shared" si="10"/>
        <v/>
      </c>
      <c r="AR22" s="65" t="str">
        <f t="shared" si="11"/>
        <v/>
      </c>
      <c r="AS22" s="165" t="str">
        <f>IF(COUNTBLANK($A22:$F22)&gt;2,"",IF(Input!K22=0,"NA",Input!K22))</f>
        <v/>
      </c>
      <c r="AT22" s="65" t="str">
        <f t="shared" si="12"/>
        <v/>
      </c>
      <c r="AU22" s="65" t="str">
        <f t="shared" si="13"/>
        <v/>
      </c>
      <c r="AV22" s="165" t="str">
        <f>IF(COUNTBLANK($A22:$F22)&gt;2,"",IF(Input!L22=0,"NA",Input!L22))</f>
        <v/>
      </c>
      <c r="AW22" s="65" t="str">
        <f t="shared" si="14"/>
        <v/>
      </c>
      <c r="AX22" s="65" t="str">
        <f t="shared" si="15"/>
        <v/>
      </c>
      <c r="AY22" s="165" t="str">
        <f>IF(COUNTBLANK($A22:$F22)&gt;2,"",IF(Input!M22=0,"NA",Input!M22))</f>
        <v/>
      </c>
      <c r="AZ22" s="65" t="str">
        <f t="shared" si="16"/>
        <v/>
      </c>
      <c r="BA22" s="65" t="str">
        <f t="shared" si="17"/>
        <v/>
      </c>
      <c r="BB22" s="165" t="str">
        <f>IF(COUNTBLANK($A22:$F22)&gt;2,"",IF(Input!N22=0,"NA",Input!N22))</f>
        <v/>
      </c>
      <c r="BC22" s="65" t="str">
        <f t="shared" si="18"/>
        <v/>
      </c>
      <c r="BD22" s="65" t="str">
        <f t="shared" si="19"/>
        <v/>
      </c>
      <c r="BE22" s="165" t="str">
        <f>IF(COUNTBLANK($A22:$F22)&gt;2,"",IF(Input!O22=0,"NA",Input!O22))</f>
        <v/>
      </c>
      <c r="BF22" s="65" t="str">
        <f t="shared" si="20"/>
        <v/>
      </c>
      <c r="BG22" s="65" t="str">
        <f t="shared" si="21"/>
        <v/>
      </c>
      <c r="BH22" s="165" t="str">
        <f>IF(COUNTBLANK($A22:$F22)&gt;2,"",IF(Input!P22=0,"NA",Input!P22))</f>
        <v/>
      </c>
      <c r="BI22" s="65" t="str">
        <f t="shared" si="22"/>
        <v/>
      </c>
      <c r="BJ22" s="65" t="str">
        <f t="shared" si="23"/>
        <v/>
      </c>
      <c r="BK22" s="165" t="str">
        <f>IF(COUNTBLANK($A22:$F22)&gt;2,"",IF(Input!Q22=0,"NA",Input!Q22))</f>
        <v/>
      </c>
      <c r="BL22" s="65" t="str">
        <f t="shared" si="24"/>
        <v/>
      </c>
      <c r="BM22" s="65" t="str">
        <f t="shared" si="25"/>
        <v/>
      </c>
      <c r="BN22" s="165" t="str">
        <f>IF(COUNTBLANK($A22:$F22)&gt;2,"",IF(Input!R22=0,"NA",Input!R22))</f>
        <v/>
      </c>
      <c r="BO22" s="65" t="str">
        <f t="shared" si="26"/>
        <v/>
      </c>
      <c r="BP22" s="65" t="str">
        <f t="shared" si="27"/>
        <v/>
      </c>
      <c r="BQ22" s="165" t="str">
        <f>IF(COUNTBLANK($A22:$F22)&gt;2,"",IF(Input!S22=0,"NA",Input!S22))</f>
        <v/>
      </c>
      <c r="BR22" s="65" t="str">
        <f t="shared" si="28"/>
        <v/>
      </c>
      <c r="BS22" s="65" t="str">
        <f t="shared" si="29"/>
        <v/>
      </c>
      <c r="BT22" s="165" t="str">
        <f>IF(COUNTBLANK($A22:$F22)&gt;2,"",IF(Input!T22=0,"NA",Input!T22))</f>
        <v/>
      </c>
      <c r="BU22" s="65" t="str">
        <f t="shared" si="30"/>
        <v/>
      </c>
      <c r="BV22" s="65" t="str">
        <f t="shared" si="31"/>
        <v/>
      </c>
      <c r="BW22" s="165" t="str">
        <f>IF(COUNTBLANK($A22:$F22)&gt;2,"",IF(Input!U22=0,"NA",Input!U22))</f>
        <v/>
      </c>
      <c r="BX22" s="65" t="str">
        <f t="shared" si="32"/>
        <v/>
      </c>
      <c r="BY22" s="65" t="str">
        <f t="shared" si="33"/>
        <v/>
      </c>
      <c r="BZ22" s="165" t="str">
        <f>IF(COUNTBLANK($A22:$F22)&gt;2,"",IF(Input!V22=0,"NA",Input!V22))</f>
        <v/>
      </c>
      <c r="CA22" s="65" t="str">
        <f t="shared" si="34"/>
        <v/>
      </c>
      <c r="CB22" s="65" t="str">
        <f t="shared" si="35"/>
        <v/>
      </c>
      <c r="CC22" s="165" t="str">
        <f>IF(COUNTBLANK($A22:$F22)&gt;2,"",IF(Input!W22=0,"NA",Input!W22))</f>
        <v/>
      </c>
      <c r="CD22" s="65" t="str">
        <f t="shared" si="36"/>
        <v/>
      </c>
      <c r="CE22" s="65" t="str">
        <f t="shared" si="37"/>
        <v/>
      </c>
      <c r="CF22" s="165" t="str">
        <f>IF(COUNTBLANK($A22:$F22)&gt;2,"",IF(Input!X22=0,"NA",Input!X22))</f>
        <v/>
      </c>
      <c r="CG22" s="65" t="str">
        <f t="shared" si="38"/>
        <v/>
      </c>
      <c r="CH22" s="65" t="str">
        <f t="shared" si="39"/>
        <v/>
      </c>
      <c r="CI22" s="165" t="str">
        <f>IF(COUNTBLANK($A22:$F22)&gt;2,"",IF(Input!Y22=0,"NA",Input!Y22))</f>
        <v/>
      </c>
      <c r="CJ22" s="65" t="str">
        <f t="shared" si="40"/>
        <v/>
      </c>
      <c r="CK22" s="65" t="str">
        <f t="shared" si="41"/>
        <v/>
      </c>
      <c r="CL22" s="165" t="str">
        <f>IF(COUNTBLANK($A22:$F22)&gt;2,"",IF(Input!Z22=0,"NA",Input!Z22))</f>
        <v/>
      </c>
      <c r="CM22" s="65" t="str">
        <f t="shared" si="42"/>
        <v/>
      </c>
      <c r="CN22" s="65" t="str">
        <f t="shared" si="43"/>
        <v/>
      </c>
      <c r="CO22" s="165" t="str">
        <f>IF(COUNTBLANK($A22:$F22)&gt;2,"",IF(Input!AA22=0,"NA",Input!AA22))</f>
        <v/>
      </c>
      <c r="CP22" s="65" t="str">
        <f t="shared" si="44"/>
        <v/>
      </c>
      <c r="CQ22" s="65" t="str">
        <f t="shared" si="45"/>
        <v/>
      </c>
      <c r="CR22" s="165" t="str">
        <f>IF(COUNTBLANK($A22:$F22)&gt;2,"",IF(Input!AB22=0,"NA",Input!AB22))</f>
        <v/>
      </c>
      <c r="CS22" s="65" t="str">
        <f t="shared" si="46"/>
        <v/>
      </c>
      <c r="CT22" s="65" t="str">
        <f t="shared" si="47"/>
        <v/>
      </c>
      <c r="CU22" s="165" t="str">
        <f>IF(COUNTBLANK($A22:$F22)&gt;2,"",IF(Input!AC22=0,"NA",Input!AC22))</f>
        <v/>
      </c>
      <c r="CV22" s="65" t="str">
        <f t="shared" si="48"/>
        <v/>
      </c>
      <c r="CW22" s="65" t="str">
        <f t="shared" si="49"/>
        <v/>
      </c>
      <c r="CX22" s="165" t="str">
        <f>IF(COUNTBLANK($A22:$F22)&gt;2,"",IF(Input!AD22=0,"NA",Input!AD22))</f>
        <v/>
      </c>
    </row>
    <row r="23" spans="1:102" x14ac:dyDescent="0.25">
      <c r="A23" s="162" t="str">
        <f>IF(Input!B23=0,"",Input!B23)</f>
        <v/>
      </c>
      <c r="B23" s="162" t="str">
        <f>IF(Input!C23=0,"",Input!C23)</f>
        <v/>
      </c>
      <c r="C23" s="162" t="str">
        <f>IF(Input!D23=0,"",Input!D23)</f>
        <v/>
      </c>
      <c r="D23" s="162" t="str">
        <f>IF(Input!G23=0,"",Input!G23)</f>
        <v/>
      </c>
      <c r="E23" s="162" t="str">
        <f>IF(Input!H23=0,"",Input!H23)</f>
        <v/>
      </c>
      <c r="F23" s="162" t="str">
        <f>IF(Input!I23=0,"",Input!I23)</f>
        <v/>
      </c>
      <c r="G23" s="66" t="str">
        <f t="shared" si="0"/>
        <v/>
      </c>
      <c r="H23" s="66" t="str">
        <f t="shared" si="1"/>
        <v/>
      </c>
      <c r="I23" s="160" t="str">
        <f>FinalScores!G23</f>
        <v/>
      </c>
      <c r="J23" s="65" t="str">
        <f t="shared" si="2"/>
        <v/>
      </c>
      <c r="K23" s="65" t="str">
        <f t="shared" si="3"/>
        <v/>
      </c>
      <c r="L23" s="165" t="str">
        <f>IF(COUNTBLANK($A23:$F23)&gt;2,"",IF(Input!AE23=0,"NA",Input!AE23))</f>
        <v/>
      </c>
      <c r="M23" s="65" t="str">
        <f t="shared" si="4"/>
        <v/>
      </c>
      <c r="N23" s="65" t="str">
        <f t="shared" si="5"/>
        <v/>
      </c>
      <c r="O23" s="165" t="str">
        <f>IF(COUNTBLANK($A23:$F23)&gt;2,"",IF(Input!AF23=0,"NA",Input!AF23))</f>
        <v/>
      </c>
      <c r="P23" s="65" t="str">
        <f t="shared" si="6"/>
        <v/>
      </c>
      <c r="Q23" s="65" t="str">
        <f t="shared" si="7"/>
        <v/>
      </c>
      <c r="R23" s="165" t="str">
        <f>IF(COUNTBLANK($A23:$F23)&gt;2,"",IF(Input!AG23=0,"NA",Input!AG23))</f>
        <v/>
      </c>
      <c r="AN23" s="65" t="str">
        <f t="shared" si="8"/>
        <v/>
      </c>
      <c r="AO23" s="65" t="str">
        <f t="shared" si="9"/>
        <v/>
      </c>
      <c r="AP23" s="165" t="str">
        <f>IF(COUNTBLANK($A23:$F23)&gt;2,"",IF(Input!J23=0,"NA",Input!J23))</f>
        <v/>
      </c>
      <c r="AQ23" s="65" t="str">
        <f t="shared" si="10"/>
        <v/>
      </c>
      <c r="AR23" s="65" t="str">
        <f t="shared" si="11"/>
        <v/>
      </c>
      <c r="AS23" s="165" t="str">
        <f>IF(COUNTBLANK($A23:$F23)&gt;2,"",IF(Input!K23=0,"NA",Input!K23))</f>
        <v/>
      </c>
      <c r="AT23" s="65" t="str">
        <f t="shared" si="12"/>
        <v/>
      </c>
      <c r="AU23" s="65" t="str">
        <f t="shared" si="13"/>
        <v/>
      </c>
      <c r="AV23" s="165" t="str">
        <f>IF(COUNTBLANK($A23:$F23)&gt;2,"",IF(Input!L23=0,"NA",Input!L23))</f>
        <v/>
      </c>
      <c r="AW23" s="65" t="str">
        <f t="shared" si="14"/>
        <v/>
      </c>
      <c r="AX23" s="65" t="str">
        <f t="shared" si="15"/>
        <v/>
      </c>
      <c r="AY23" s="165" t="str">
        <f>IF(COUNTBLANK($A23:$F23)&gt;2,"",IF(Input!M23=0,"NA",Input!M23))</f>
        <v/>
      </c>
      <c r="AZ23" s="65" t="str">
        <f t="shared" si="16"/>
        <v/>
      </c>
      <c r="BA23" s="65" t="str">
        <f t="shared" si="17"/>
        <v/>
      </c>
      <c r="BB23" s="165" t="str">
        <f>IF(COUNTBLANK($A23:$F23)&gt;2,"",IF(Input!N23=0,"NA",Input!N23))</f>
        <v/>
      </c>
      <c r="BC23" s="65" t="str">
        <f t="shared" si="18"/>
        <v/>
      </c>
      <c r="BD23" s="65" t="str">
        <f t="shared" si="19"/>
        <v/>
      </c>
      <c r="BE23" s="165" t="str">
        <f>IF(COUNTBLANK($A23:$F23)&gt;2,"",IF(Input!O23=0,"NA",Input!O23))</f>
        <v/>
      </c>
      <c r="BF23" s="65" t="str">
        <f t="shared" si="20"/>
        <v/>
      </c>
      <c r="BG23" s="65" t="str">
        <f t="shared" si="21"/>
        <v/>
      </c>
      <c r="BH23" s="165" t="str">
        <f>IF(COUNTBLANK($A23:$F23)&gt;2,"",IF(Input!P23=0,"NA",Input!P23))</f>
        <v/>
      </c>
      <c r="BI23" s="65" t="str">
        <f t="shared" si="22"/>
        <v/>
      </c>
      <c r="BJ23" s="65" t="str">
        <f t="shared" si="23"/>
        <v/>
      </c>
      <c r="BK23" s="165" t="str">
        <f>IF(COUNTBLANK($A23:$F23)&gt;2,"",IF(Input!Q23=0,"NA",Input!Q23))</f>
        <v/>
      </c>
      <c r="BL23" s="65" t="str">
        <f t="shared" si="24"/>
        <v/>
      </c>
      <c r="BM23" s="65" t="str">
        <f t="shared" si="25"/>
        <v/>
      </c>
      <c r="BN23" s="165" t="str">
        <f>IF(COUNTBLANK($A23:$F23)&gt;2,"",IF(Input!R23=0,"NA",Input!R23))</f>
        <v/>
      </c>
      <c r="BO23" s="65" t="str">
        <f t="shared" si="26"/>
        <v/>
      </c>
      <c r="BP23" s="65" t="str">
        <f t="shared" si="27"/>
        <v/>
      </c>
      <c r="BQ23" s="165" t="str">
        <f>IF(COUNTBLANK($A23:$F23)&gt;2,"",IF(Input!S23=0,"NA",Input!S23))</f>
        <v/>
      </c>
      <c r="BR23" s="65" t="str">
        <f t="shared" si="28"/>
        <v/>
      </c>
      <c r="BS23" s="65" t="str">
        <f t="shared" si="29"/>
        <v/>
      </c>
      <c r="BT23" s="165" t="str">
        <f>IF(COUNTBLANK($A23:$F23)&gt;2,"",IF(Input!T23=0,"NA",Input!T23))</f>
        <v/>
      </c>
      <c r="BU23" s="65" t="str">
        <f t="shared" si="30"/>
        <v/>
      </c>
      <c r="BV23" s="65" t="str">
        <f t="shared" si="31"/>
        <v/>
      </c>
      <c r="BW23" s="165" t="str">
        <f>IF(COUNTBLANK($A23:$F23)&gt;2,"",IF(Input!U23=0,"NA",Input!U23))</f>
        <v/>
      </c>
      <c r="BX23" s="65" t="str">
        <f t="shared" si="32"/>
        <v/>
      </c>
      <c r="BY23" s="65" t="str">
        <f t="shared" si="33"/>
        <v/>
      </c>
      <c r="BZ23" s="165" t="str">
        <f>IF(COUNTBLANK($A23:$F23)&gt;2,"",IF(Input!V23=0,"NA",Input!V23))</f>
        <v/>
      </c>
      <c r="CA23" s="65" t="str">
        <f t="shared" si="34"/>
        <v/>
      </c>
      <c r="CB23" s="65" t="str">
        <f t="shared" si="35"/>
        <v/>
      </c>
      <c r="CC23" s="165" t="str">
        <f>IF(COUNTBLANK($A23:$F23)&gt;2,"",IF(Input!W23=0,"NA",Input!W23))</f>
        <v/>
      </c>
      <c r="CD23" s="65" t="str">
        <f t="shared" si="36"/>
        <v/>
      </c>
      <c r="CE23" s="65" t="str">
        <f t="shared" si="37"/>
        <v/>
      </c>
      <c r="CF23" s="165" t="str">
        <f>IF(COUNTBLANK($A23:$F23)&gt;2,"",IF(Input!X23=0,"NA",Input!X23))</f>
        <v/>
      </c>
      <c r="CG23" s="65" t="str">
        <f t="shared" si="38"/>
        <v/>
      </c>
      <c r="CH23" s="65" t="str">
        <f t="shared" si="39"/>
        <v/>
      </c>
      <c r="CI23" s="165" t="str">
        <f>IF(COUNTBLANK($A23:$F23)&gt;2,"",IF(Input!Y23=0,"NA",Input!Y23))</f>
        <v/>
      </c>
      <c r="CJ23" s="65" t="str">
        <f t="shared" si="40"/>
        <v/>
      </c>
      <c r="CK23" s="65" t="str">
        <f t="shared" si="41"/>
        <v/>
      </c>
      <c r="CL23" s="165" t="str">
        <f>IF(COUNTBLANK($A23:$F23)&gt;2,"",IF(Input!Z23=0,"NA",Input!Z23))</f>
        <v/>
      </c>
      <c r="CM23" s="65" t="str">
        <f t="shared" si="42"/>
        <v/>
      </c>
      <c r="CN23" s="65" t="str">
        <f t="shared" si="43"/>
        <v/>
      </c>
      <c r="CO23" s="165" t="str">
        <f>IF(COUNTBLANK($A23:$F23)&gt;2,"",IF(Input!AA23=0,"NA",Input!AA23))</f>
        <v/>
      </c>
      <c r="CP23" s="65" t="str">
        <f t="shared" si="44"/>
        <v/>
      </c>
      <c r="CQ23" s="65" t="str">
        <f t="shared" si="45"/>
        <v/>
      </c>
      <c r="CR23" s="165" t="str">
        <f>IF(COUNTBLANK($A23:$F23)&gt;2,"",IF(Input!AB23=0,"NA",Input!AB23))</f>
        <v/>
      </c>
      <c r="CS23" s="65" t="str">
        <f t="shared" si="46"/>
        <v/>
      </c>
      <c r="CT23" s="65" t="str">
        <f t="shared" si="47"/>
        <v/>
      </c>
      <c r="CU23" s="165" t="str">
        <f>IF(COUNTBLANK($A23:$F23)&gt;2,"",IF(Input!AC23=0,"NA",Input!AC23))</f>
        <v/>
      </c>
      <c r="CV23" s="65" t="str">
        <f t="shared" si="48"/>
        <v/>
      </c>
      <c r="CW23" s="65" t="str">
        <f t="shared" si="49"/>
        <v/>
      </c>
      <c r="CX23" s="165" t="str">
        <f>IF(COUNTBLANK($A23:$F23)&gt;2,"",IF(Input!AD23=0,"NA",Input!AD23))</f>
        <v/>
      </c>
    </row>
    <row r="24" spans="1:102" x14ac:dyDescent="0.25">
      <c r="A24" s="162" t="str">
        <f>IF(Input!B24=0,"",Input!B24)</f>
        <v/>
      </c>
      <c r="B24" s="162" t="str">
        <f>IF(Input!C24=0,"",Input!C24)</f>
        <v/>
      </c>
      <c r="C24" s="162" t="str">
        <f>IF(Input!D24=0,"",Input!D24)</f>
        <v/>
      </c>
      <c r="D24" s="162" t="str">
        <f>IF(Input!G24=0,"",Input!G24)</f>
        <v/>
      </c>
      <c r="E24" s="162" t="str">
        <f>IF(Input!H24=0,"",Input!H24)</f>
        <v/>
      </c>
      <c r="F24" s="162" t="str">
        <f>IF(Input!I24=0,"",Input!I24)</f>
        <v/>
      </c>
      <c r="G24" s="66" t="str">
        <f t="shared" si="0"/>
        <v/>
      </c>
      <c r="H24" s="66" t="str">
        <f t="shared" si="1"/>
        <v/>
      </c>
      <c r="I24" s="160" t="str">
        <f>FinalScores!G24</f>
        <v/>
      </c>
      <c r="J24" s="65" t="str">
        <f t="shared" si="2"/>
        <v/>
      </c>
      <c r="K24" s="65" t="str">
        <f t="shared" si="3"/>
        <v/>
      </c>
      <c r="L24" s="165" t="str">
        <f>IF(COUNTBLANK($A24:$F24)&gt;2,"",IF(Input!AE24=0,"NA",Input!AE24))</f>
        <v/>
      </c>
      <c r="M24" s="65" t="str">
        <f t="shared" si="4"/>
        <v/>
      </c>
      <c r="N24" s="65" t="str">
        <f t="shared" si="5"/>
        <v/>
      </c>
      <c r="O24" s="165" t="str">
        <f>IF(COUNTBLANK($A24:$F24)&gt;2,"",IF(Input!AF24=0,"NA",Input!AF24))</f>
        <v/>
      </c>
      <c r="P24" s="65" t="str">
        <f t="shared" si="6"/>
        <v/>
      </c>
      <c r="Q24" s="65" t="str">
        <f t="shared" si="7"/>
        <v/>
      </c>
      <c r="R24" s="165" t="str">
        <f>IF(COUNTBLANK($A24:$F24)&gt;2,"",IF(Input!AG24=0,"NA",Input!AG24))</f>
        <v/>
      </c>
      <c r="AN24" s="65" t="str">
        <f t="shared" si="8"/>
        <v/>
      </c>
      <c r="AO24" s="65" t="str">
        <f t="shared" si="9"/>
        <v/>
      </c>
      <c r="AP24" s="165" t="str">
        <f>IF(COUNTBLANK($A24:$F24)&gt;2,"",IF(Input!J24=0,"NA",Input!J24))</f>
        <v/>
      </c>
      <c r="AQ24" s="65" t="str">
        <f t="shared" si="10"/>
        <v/>
      </c>
      <c r="AR24" s="65" t="str">
        <f t="shared" si="11"/>
        <v/>
      </c>
      <c r="AS24" s="165" t="str">
        <f>IF(COUNTBLANK($A24:$F24)&gt;2,"",IF(Input!K24=0,"NA",Input!K24))</f>
        <v/>
      </c>
      <c r="AT24" s="65" t="str">
        <f t="shared" si="12"/>
        <v/>
      </c>
      <c r="AU24" s="65" t="str">
        <f t="shared" si="13"/>
        <v/>
      </c>
      <c r="AV24" s="165" t="str">
        <f>IF(COUNTBLANK($A24:$F24)&gt;2,"",IF(Input!L24=0,"NA",Input!L24))</f>
        <v/>
      </c>
      <c r="AW24" s="65" t="str">
        <f t="shared" si="14"/>
        <v/>
      </c>
      <c r="AX24" s="65" t="str">
        <f t="shared" si="15"/>
        <v/>
      </c>
      <c r="AY24" s="165" t="str">
        <f>IF(COUNTBLANK($A24:$F24)&gt;2,"",IF(Input!M24=0,"NA",Input!M24))</f>
        <v/>
      </c>
      <c r="AZ24" s="65" t="str">
        <f t="shared" si="16"/>
        <v/>
      </c>
      <c r="BA24" s="65" t="str">
        <f t="shared" si="17"/>
        <v/>
      </c>
      <c r="BB24" s="165" t="str">
        <f>IF(COUNTBLANK($A24:$F24)&gt;2,"",IF(Input!N24=0,"NA",Input!N24))</f>
        <v/>
      </c>
      <c r="BC24" s="65" t="str">
        <f t="shared" si="18"/>
        <v/>
      </c>
      <c r="BD24" s="65" t="str">
        <f t="shared" si="19"/>
        <v/>
      </c>
      <c r="BE24" s="165" t="str">
        <f>IF(COUNTBLANK($A24:$F24)&gt;2,"",IF(Input!O24=0,"NA",Input!O24))</f>
        <v/>
      </c>
      <c r="BF24" s="65" t="str">
        <f t="shared" si="20"/>
        <v/>
      </c>
      <c r="BG24" s="65" t="str">
        <f t="shared" si="21"/>
        <v/>
      </c>
      <c r="BH24" s="165" t="str">
        <f>IF(COUNTBLANK($A24:$F24)&gt;2,"",IF(Input!P24=0,"NA",Input!P24))</f>
        <v/>
      </c>
      <c r="BI24" s="65" t="str">
        <f t="shared" si="22"/>
        <v/>
      </c>
      <c r="BJ24" s="65" t="str">
        <f t="shared" si="23"/>
        <v/>
      </c>
      <c r="BK24" s="165" t="str">
        <f>IF(COUNTBLANK($A24:$F24)&gt;2,"",IF(Input!Q24=0,"NA",Input!Q24))</f>
        <v/>
      </c>
      <c r="BL24" s="65" t="str">
        <f t="shared" si="24"/>
        <v/>
      </c>
      <c r="BM24" s="65" t="str">
        <f t="shared" si="25"/>
        <v/>
      </c>
      <c r="BN24" s="165" t="str">
        <f>IF(COUNTBLANK($A24:$F24)&gt;2,"",IF(Input!R24=0,"NA",Input!R24))</f>
        <v/>
      </c>
      <c r="BO24" s="65" t="str">
        <f t="shared" si="26"/>
        <v/>
      </c>
      <c r="BP24" s="65" t="str">
        <f t="shared" si="27"/>
        <v/>
      </c>
      <c r="BQ24" s="165" t="str">
        <f>IF(COUNTBLANK($A24:$F24)&gt;2,"",IF(Input!S24=0,"NA",Input!S24))</f>
        <v/>
      </c>
      <c r="BR24" s="65" t="str">
        <f t="shared" si="28"/>
        <v/>
      </c>
      <c r="BS24" s="65" t="str">
        <f t="shared" si="29"/>
        <v/>
      </c>
      <c r="BT24" s="165" t="str">
        <f>IF(COUNTBLANK($A24:$F24)&gt;2,"",IF(Input!T24=0,"NA",Input!T24))</f>
        <v/>
      </c>
      <c r="BU24" s="65" t="str">
        <f t="shared" si="30"/>
        <v/>
      </c>
      <c r="BV24" s="65" t="str">
        <f t="shared" si="31"/>
        <v/>
      </c>
      <c r="BW24" s="165" t="str">
        <f>IF(COUNTBLANK($A24:$F24)&gt;2,"",IF(Input!U24=0,"NA",Input!U24))</f>
        <v/>
      </c>
      <c r="BX24" s="65" t="str">
        <f t="shared" si="32"/>
        <v/>
      </c>
      <c r="BY24" s="65" t="str">
        <f t="shared" si="33"/>
        <v/>
      </c>
      <c r="BZ24" s="165" t="str">
        <f>IF(COUNTBLANK($A24:$F24)&gt;2,"",IF(Input!V24=0,"NA",Input!V24))</f>
        <v/>
      </c>
      <c r="CA24" s="65" t="str">
        <f t="shared" si="34"/>
        <v/>
      </c>
      <c r="CB24" s="65" t="str">
        <f t="shared" si="35"/>
        <v/>
      </c>
      <c r="CC24" s="165" t="str">
        <f>IF(COUNTBLANK($A24:$F24)&gt;2,"",IF(Input!W24=0,"NA",Input!W24))</f>
        <v/>
      </c>
      <c r="CD24" s="65" t="str">
        <f t="shared" si="36"/>
        <v/>
      </c>
      <c r="CE24" s="65" t="str">
        <f t="shared" si="37"/>
        <v/>
      </c>
      <c r="CF24" s="165" t="str">
        <f>IF(COUNTBLANK($A24:$F24)&gt;2,"",IF(Input!X24=0,"NA",Input!X24))</f>
        <v/>
      </c>
      <c r="CG24" s="65" t="str">
        <f t="shared" si="38"/>
        <v/>
      </c>
      <c r="CH24" s="65" t="str">
        <f t="shared" si="39"/>
        <v/>
      </c>
      <c r="CI24" s="165" t="str">
        <f>IF(COUNTBLANK($A24:$F24)&gt;2,"",IF(Input!Y24=0,"NA",Input!Y24))</f>
        <v/>
      </c>
      <c r="CJ24" s="65" t="str">
        <f t="shared" si="40"/>
        <v/>
      </c>
      <c r="CK24" s="65" t="str">
        <f t="shared" si="41"/>
        <v/>
      </c>
      <c r="CL24" s="165" t="str">
        <f>IF(COUNTBLANK($A24:$F24)&gt;2,"",IF(Input!Z24=0,"NA",Input!Z24))</f>
        <v/>
      </c>
      <c r="CM24" s="65" t="str">
        <f t="shared" si="42"/>
        <v/>
      </c>
      <c r="CN24" s="65" t="str">
        <f t="shared" si="43"/>
        <v/>
      </c>
      <c r="CO24" s="165" t="str">
        <f>IF(COUNTBLANK($A24:$F24)&gt;2,"",IF(Input!AA24=0,"NA",Input!AA24))</f>
        <v/>
      </c>
      <c r="CP24" s="65" t="str">
        <f t="shared" si="44"/>
        <v/>
      </c>
      <c r="CQ24" s="65" t="str">
        <f t="shared" si="45"/>
        <v/>
      </c>
      <c r="CR24" s="165" t="str">
        <f>IF(COUNTBLANK($A24:$F24)&gt;2,"",IF(Input!AB24=0,"NA",Input!AB24))</f>
        <v/>
      </c>
      <c r="CS24" s="65" t="str">
        <f t="shared" si="46"/>
        <v/>
      </c>
      <c r="CT24" s="65" t="str">
        <f t="shared" si="47"/>
        <v/>
      </c>
      <c r="CU24" s="165" t="str">
        <f>IF(COUNTBLANK($A24:$F24)&gt;2,"",IF(Input!AC24=0,"NA",Input!AC24))</f>
        <v/>
      </c>
      <c r="CV24" s="65" t="str">
        <f t="shared" si="48"/>
        <v/>
      </c>
      <c r="CW24" s="65" t="str">
        <f t="shared" si="49"/>
        <v/>
      </c>
      <c r="CX24" s="165" t="str">
        <f>IF(COUNTBLANK($A24:$F24)&gt;2,"",IF(Input!AD24=0,"NA",Input!AD24))</f>
        <v/>
      </c>
    </row>
    <row r="25" spans="1:102" x14ac:dyDescent="0.25">
      <c r="A25" s="162" t="str">
        <f>IF(Input!B25=0,"",Input!B25)</f>
        <v/>
      </c>
      <c r="B25" s="162" t="str">
        <f>IF(Input!C25=0,"",Input!C25)</f>
        <v/>
      </c>
      <c r="C25" s="162" t="str">
        <f>IF(Input!D25=0,"",Input!D25)</f>
        <v/>
      </c>
      <c r="D25" s="162" t="str">
        <f>IF(Input!G25=0,"",Input!G25)</f>
        <v/>
      </c>
      <c r="E25" s="162" t="str">
        <f>IF(Input!H25=0,"",Input!H25)</f>
        <v/>
      </c>
      <c r="F25" s="162" t="str">
        <f>IF(Input!I25=0,"",Input!I25)</f>
        <v/>
      </c>
      <c r="G25" s="66" t="str">
        <f t="shared" si="0"/>
        <v/>
      </c>
      <c r="H25" s="66" t="str">
        <f t="shared" si="1"/>
        <v/>
      </c>
      <c r="I25" s="160" t="str">
        <f>FinalScores!G25</f>
        <v/>
      </c>
      <c r="J25" s="65" t="str">
        <f t="shared" si="2"/>
        <v/>
      </c>
      <c r="K25" s="65" t="str">
        <f t="shared" si="3"/>
        <v/>
      </c>
      <c r="L25" s="165" t="str">
        <f>IF(COUNTBLANK($A25:$F25)&gt;2,"",IF(Input!AE25=0,"NA",Input!AE25))</f>
        <v/>
      </c>
      <c r="M25" s="65" t="str">
        <f t="shared" si="4"/>
        <v/>
      </c>
      <c r="N25" s="65" t="str">
        <f t="shared" si="5"/>
        <v/>
      </c>
      <c r="O25" s="165" t="str">
        <f>IF(COUNTBLANK($A25:$F25)&gt;2,"",IF(Input!AF25=0,"NA",Input!AF25))</f>
        <v/>
      </c>
      <c r="P25" s="65" t="str">
        <f t="shared" si="6"/>
        <v/>
      </c>
      <c r="Q25" s="65" t="str">
        <f t="shared" si="7"/>
        <v/>
      </c>
      <c r="R25" s="165" t="str">
        <f>IF(COUNTBLANK($A25:$F25)&gt;2,"",IF(Input!AG25=0,"NA",Input!AG25))</f>
        <v/>
      </c>
      <c r="AN25" s="65" t="str">
        <f t="shared" si="8"/>
        <v/>
      </c>
      <c r="AO25" s="65" t="str">
        <f t="shared" si="9"/>
        <v/>
      </c>
      <c r="AP25" s="165" t="str">
        <f>IF(COUNTBLANK($A25:$F25)&gt;2,"",IF(Input!J25=0,"NA",Input!J25))</f>
        <v/>
      </c>
      <c r="AQ25" s="65" t="str">
        <f t="shared" si="10"/>
        <v/>
      </c>
      <c r="AR25" s="65" t="str">
        <f t="shared" si="11"/>
        <v/>
      </c>
      <c r="AS25" s="165" t="str">
        <f>IF(COUNTBLANK($A25:$F25)&gt;2,"",IF(Input!K25=0,"NA",Input!K25))</f>
        <v/>
      </c>
      <c r="AT25" s="65" t="str">
        <f t="shared" si="12"/>
        <v/>
      </c>
      <c r="AU25" s="65" t="str">
        <f t="shared" si="13"/>
        <v/>
      </c>
      <c r="AV25" s="165" t="str">
        <f>IF(COUNTBLANK($A25:$F25)&gt;2,"",IF(Input!L25=0,"NA",Input!L25))</f>
        <v/>
      </c>
      <c r="AW25" s="65" t="str">
        <f t="shared" si="14"/>
        <v/>
      </c>
      <c r="AX25" s="65" t="str">
        <f t="shared" si="15"/>
        <v/>
      </c>
      <c r="AY25" s="165" t="str">
        <f>IF(COUNTBLANK($A25:$F25)&gt;2,"",IF(Input!M25=0,"NA",Input!M25))</f>
        <v/>
      </c>
      <c r="AZ25" s="65" t="str">
        <f t="shared" si="16"/>
        <v/>
      </c>
      <c r="BA25" s="65" t="str">
        <f t="shared" si="17"/>
        <v/>
      </c>
      <c r="BB25" s="165" t="str">
        <f>IF(COUNTBLANK($A25:$F25)&gt;2,"",IF(Input!N25=0,"NA",Input!N25))</f>
        <v/>
      </c>
      <c r="BC25" s="65" t="str">
        <f t="shared" si="18"/>
        <v/>
      </c>
      <c r="BD25" s="65" t="str">
        <f t="shared" si="19"/>
        <v/>
      </c>
      <c r="BE25" s="165" t="str">
        <f>IF(COUNTBLANK($A25:$F25)&gt;2,"",IF(Input!O25=0,"NA",Input!O25))</f>
        <v/>
      </c>
      <c r="BF25" s="65" t="str">
        <f t="shared" si="20"/>
        <v/>
      </c>
      <c r="BG25" s="65" t="str">
        <f t="shared" si="21"/>
        <v/>
      </c>
      <c r="BH25" s="165" t="str">
        <f>IF(COUNTBLANK($A25:$F25)&gt;2,"",IF(Input!P25=0,"NA",Input!P25))</f>
        <v/>
      </c>
      <c r="BI25" s="65" t="str">
        <f t="shared" si="22"/>
        <v/>
      </c>
      <c r="BJ25" s="65" t="str">
        <f t="shared" si="23"/>
        <v/>
      </c>
      <c r="BK25" s="165" t="str">
        <f>IF(COUNTBLANK($A25:$F25)&gt;2,"",IF(Input!Q25=0,"NA",Input!Q25))</f>
        <v/>
      </c>
      <c r="BL25" s="65" t="str">
        <f t="shared" si="24"/>
        <v/>
      </c>
      <c r="BM25" s="65" t="str">
        <f t="shared" si="25"/>
        <v/>
      </c>
      <c r="BN25" s="165" t="str">
        <f>IF(COUNTBLANK($A25:$F25)&gt;2,"",IF(Input!R25=0,"NA",Input!R25))</f>
        <v/>
      </c>
      <c r="BO25" s="65" t="str">
        <f t="shared" si="26"/>
        <v/>
      </c>
      <c r="BP25" s="65" t="str">
        <f t="shared" si="27"/>
        <v/>
      </c>
      <c r="BQ25" s="165" t="str">
        <f>IF(COUNTBLANK($A25:$F25)&gt;2,"",IF(Input!S25=0,"NA",Input!S25))</f>
        <v/>
      </c>
      <c r="BR25" s="65" t="str">
        <f t="shared" si="28"/>
        <v/>
      </c>
      <c r="BS25" s="65" t="str">
        <f t="shared" si="29"/>
        <v/>
      </c>
      <c r="BT25" s="165" t="str">
        <f>IF(COUNTBLANK($A25:$F25)&gt;2,"",IF(Input!T25=0,"NA",Input!T25))</f>
        <v/>
      </c>
      <c r="BU25" s="65" t="str">
        <f t="shared" si="30"/>
        <v/>
      </c>
      <c r="BV25" s="65" t="str">
        <f t="shared" si="31"/>
        <v/>
      </c>
      <c r="BW25" s="165" t="str">
        <f>IF(COUNTBLANK($A25:$F25)&gt;2,"",IF(Input!U25=0,"NA",Input!U25))</f>
        <v/>
      </c>
      <c r="BX25" s="65" t="str">
        <f t="shared" si="32"/>
        <v/>
      </c>
      <c r="BY25" s="65" t="str">
        <f t="shared" si="33"/>
        <v/>
      </c>
      <c r="BZ25" s="165" t="str">
        <f>IF(COUNTBLANK($A25:$F25)&gt;2,"",IF(Input!V25=0,"NA",Input!V25))</f>
        <v/>
      </c>
      <c r="CA25" s="65" t="str">
        <f t="shared" si="34"/>
        <v/>
      </c>
      <c r="CB25" s="65" t="str">
        <f t="shared" si="35"/>
        <v/>
      </c>
      <c r="CC25" s="165" t="str">
        <f>IF(COUNTBLANK($A25:$F25)&gt;2,"",IF(Input!W25=0,"NA",Input!W25))</f>
        <v/>
      </c>
      <c r="CD25" s="65" t="str">
        <f t="shared" si="36"/>
        <v/>
      </c>
      <c r="CE25" s="65" t="str">
        <f t="shared" si="37"/>
        <v/>
      </c>
      <c r="CF25" s="165" t="str">
        <f>IF(COUNTBLANK($A25:$F25)&gt;2,"",IF(Input!X25=0,"NA",Input!X25))</f>
        <v/>
      </c>
      <c r="CG25" s="65" t="str">
        <f t="shared" si="38"/>
        <v/>
      </c>
      <c r="CH25" s="65" t="str">
        <f t="shared" si="39"/>
        <v/>
      </c>
      <c r="CI25" s="165" t="str">
        <f>IF(COUNTBLANK($A25:$F25)&gt;2,"",IF(Input!Y25=0,"NA",Input!Y25))</f>
        <v/>
      </c>
      <c r="CJ25" s="65" t="str">
        <f t="shared" si="40"/>
        <v/>
      </c>
      <c r="CK25" s="65" t="str">
        <f t="shared" si="41"/>
        <v/>
      </c>
      <c r="CL25" s="165" t="str">
        <f>IF(COUNTBLANK($A25:$F25)&gt;2,"",IF(Input!Z25=0,"NA",Input!Z25))</f>
        <v/>
      </c>
      <c r="CM25" s="65" t="str">
        <f t="shared" si="42"/>
        <v/>
      </c>
      <c r="CN25" s="65" t="str">
        <f t="shared" si="43"/>
        <v/>
      </c>
      <c r="CO25" s="165" t="str">
        <f>IF(COUNTBLANK($A25:$F25)&gt;2,"",IF(Input!AA25=0,"NA",Input!AA25))</f>
        <v/>
      </c>
      <c r="CP25" s="65" t="str">
        <f t="shared" si="44"/>
        <v/>
      </c>
      <c r="CQ25" s="65" t="str">
        <f t="shared" si="45"/>
        <v/>
      </c>
      <c r="CR25" s="165" t="str">
        <f>IF(COUNTBLANK($A25:$F25)&gt;2,"",IF(Input!AB25=0,"NA",Input!AB25))</f>
        <v/>
      </c>
      <c r="CS25" s="65" t="str">
        <f t="shared" si="46"/>
        <v/>
      </c>
      <c r="CT25" s="65" t="str">
        <f t="shared" si="47"/>
        <v/>
      </c>
      <c r="CU25" s="165" t="str">
        <f>IF(COUNTBLANK($A25:$F25)&gt;2,"",IF(Input!AC25=0,"NA",Input!AC25))</f>
        <v/>
      </c>
      <c r="CV25" s="65" t="str">
        <f t="shared" si="48"/>
        <v/>
      </c>
      <c r="CW25" s="65" t="str">
        <f t="shared" si="49"/>
        <v/>
      </c>
      <c r="CX25" s="165" t="str">
        <f>IF(COUNTBLANK($A25:$F25)&gt;2,"",IF(Input!AD25=0,"NA",Input!AD25))</f>
        <v/>
      </c>
    </row>
    <row r="26" spans="1:102" x14ac:dyDescent="0.25">
      <c r="A26" s="162" t="str">
        <f>IF(Input!B26=0,"",Input!B26)</f>
        <v/>
      </c>
      <c r="B26" s="162" t="str">
        <f>IF(Input!C26=0,"",Input!C26)</f>
        <v/>
      </c>
      <c r="C26" s="162" t="str">
        <f>IF(Input!D26=0,"",Input!D26)</f>
        <v/>
      </c>
      <c r="D26" s="162" t="str">
        <f>IF(Input!G26=0,"",Input!G26)</f>
        <v/>
      </c>
      <c r="E26" s="162" t="str">
        <f>IF(Input!H26=0,"",Input!H26)</f>
        <v/>
      </c>
      <c r="F26" s="162" t="str">
        <f>IF(Input!I26=0,"",Input!I26)</f>
        <v/>
      </c>
      <c r="G26" s="66" t="str">
        <f t="shared" si="0"/>
        <v/>
      </c>
      <c r="H26" s="66" t="str">
        <f t="shared" si="1"/>
        <v/>
      </c>
      <c r="I26" s="160" t="str">
        <f>FinalScores!G26</f>
        <v/>
      </c>
      <c r="J26" s="65" t="str">
        <f t="shared" si="2"/>
        <v/>
      </c>
      <c r="K26" s="65" t="str">
        <f t="shared" si="3"/>
        <v/>
      </c>
      <c r="L26" s="165" t="str">
        <f>IF(COUNTBLANK($A26:$F26)&gt;2,"",IF(Input!AE26=0,"NA",Input!AE26))</f>
        <v/>
      </c>
      <c r="M26" s="65" t="str">
        <f t="shared" si="4"/>
        <v/>
      </c>
      <c r="N26" s="65" t="str">
        <f t="shared" si="5"/>
        <v/>
      </c>
      <c r="O26" s="165" t="str">
        <f>IF(COUNTBLANK($A26:$F26)&gt;2,"",IF(Input!AF26=0,"NA",Input!AF26))</f>
        <v/>
      </c>
      <c r="P26" s="65" t="str">
        <f t="shared" si="6"/>
        <v/>
      </c>
      <c r="Q26" s="65" t="str">
        <f t="shared" si="7"/>
        <v/>
      </c>
      <c r="R26" s="165" t="str">
        <f>IF(COUNTBLANK($A26:$F26)&gt;2,"",IF(Input!AG26=0,"NA",Input!AG26))</f>
        <v/>
      </c>
      <c r="AN26" s="65" t="str">
        <f t="shared" si="8"/>
        <v/>
      </c>
      <c r="AO26" s="65" t="str">
        <f t="shared" si="9"/>
        <v/>
      </c>
      <c r="AP26" s="165" t="str">
        <f>IF(COUNTBLANK($A26:$F26)&gt;2,"",IF(Input!J26=0,"NA",Input!J26))</f>
        <v/>
      </c>
      <c r="AQ26" s="65" t="str">
        <f t="shared" si="10"/>
        <v/>
      </c>
      <c r="AR26" s="65" t="str">
        <f t="shared" si="11"/>
        <v/>
      </c>
      <c r="AS26" s="165" t="str">
        <f>IF(COUNTBLANK($A26:$F26)&gt;2,"",IF(Input!K26=0,"NA",Input!K26))</f>
        <v/>
      </c>
      <c r="AT26" s="65" t="str">
        <f t="shared" si="12"/>
        <v/>
      </c>
      <c r="AU26" s="65" t="str">
        <f t="shared" si="13"/>
        <v/>
      </c>
      <c r="AV26" s="165" t="str">
        <f>IF(COUNTBLANK($A26:$F26)&gt;2,"",IF(Input!L26=0,"NA",Input!L26))</f>
        <v/>
      </c>
      <c r="AW26" s="65" t="str">
        <f t="shared" si="14"/>
        <v/>
      </c>
      <c r="AX26" s="65" t="str">
        <f t="shared" si="15"/>
        <v/>
      </c>
      <c r="AY26" s="165" t="str">
        <f>IF(COUNTBLANK($A26:$F26)&gt;2,"",IF(Input!M26=0,"NA",Input!M26))</f>
        <v/>
      </c>
      <c r="AZ26" s="65" t="str">
        <f t="shared" si="16"/>
        <v/>
      </c>
      <c r="BA26" s="65" t="str">
        <f t="shared" si="17"/>
        <v/>
      </c>
      <c r="BB26" s="165" t="str">
        <f>IF(COUNTBLANK($A26:$F26)&gt;2,"",IF(Input!N26=0,"NA",Input!N26))</f>
        <v/>
      </c>
      <c r="BC26" s="65" t="str">
        <f t="shared" si="18"/>
        <v/>
      </c>
      <c r="BD26" s="65" t="str">
        <f t="shared" si="19"/>
        <v/>
      </c>
      <c r="BE26" s="165" t="str">
        <f>IF(COUNTBLANK($A26:$F26)&gt;2,"",IF(Input!O26=0,"NA",Input!O26))</f>
        <v/>
      </c>
      <c r="BF26" s="65" t="str">
        <f t="shared" si="20"/>
        <v/>
      </c>
      <c r="BG26" s="65" t="str">
        <f t="shared" si="21"/>
        <v/>
      </c>
      <c r="BH26" s="165" t="str">
        <f>IF(COUNTBLANK($A26:$F26)&gt;2,"",IF(Input!P26=0,"NA",Input!P26))</f>
        <v/>
      </c>
      <c r="BI26" s="65" t="str">
        <f t="shared" si="22"/>
        <v/>
      </c>
      <c r="BJ26" s="65" t="str">
        <f t="shared" si="23"/>
        <v/>
      </c>
      <c r="BK26" s="165" t="str">
        <f>IF(COUNTBLANK($A26:$F26)&gt;2,"",IF(Input!Q26=0,"NA",Input!Q26))</f>
        <v/>
      </c>
      <c r="BL26" s="65" t="str">
        <f t="shared" si="24"/>
        <v/>
      </c>
      <c r="BM26" s="65" t="str">
        <f t="shared" si="25"/>
        <v/>
      </c>
      <c r="BN26" s="165" t="str">
        <f>IF(COUNTBLANK($A26:$F26)&gt;2,"",IF(Input!R26=0,"NA",Input!R26))</f>
        <v/>
      </c>
      <c r="BO26" s="65" t="str">
        <f t="shared" si="26"/>
        <v/>
      </c>
      <c r="BP26" s="65" t="str">
        <f t="shared" si="27"/>
        <v/>
      </c>
      <c r="BQ26" s="165" t="str">
        <f>IF(COUNTBLANK($A26:$F26)&gt;2,"",IF(Input!S26=0,"NA",Input!S26))</f>
        <v/>
      </c>
      <c r="BR26" s="65" t="str">
        <f t="shared" si="28"/>
        <v/>
      </c>
      <c r="BS26" s="65" t="str">
        <f t="shared" si="29"/>
        <v/>
      </c>
      <c r="BT26" s="165" t="str">
        <f>IF(COUNTBLANK($A26:$F26)&gt;2,"",IF(Input!T26=0,"NA",Input!T26))</f>
        <v/>
      </c>
      <c r="BU26" s="65" t="str">
        <f t="shared" si="30"/>
        <v/>
      </c>
      <c r="BV26" s="65" t="str">
        <f t="shared" si="31"/>
        <v/>
      </c>
      <c r="BW26" s="165" t="str">
        <f>IF(COUNTBLANK($A26:$F26)&gt;2,"",IF(Input!U26=0,"NA",Input!U26))</f>
        <v/>
      </c>
      <c r="BX26" s="65" t="str">
        <f t="shared" si="32"/>
        <v/>
      </c>
      <c r="BY26" s="65" t="str">
        <f t="shared" si="33"/>
        <v/>
      </c>
      <c r="BZ26" s="165" t="str">
        <f>IF(COUNTBLANK($A26:$F26)&gt;2,"",IF(Input!V26=0,"NA",Input!V26))</f>
        <v/>
      </c>
      <c r="CA26" s="65" t="str">
        <f t="shared" si="34"/>
        <v/>
      </c>
      <c r="CB26" s="65" t="str">
        <f t="shared" si="35"/>
        <v/>
      </c>
      <c r="CC26" s="165" t="str">
        <f>IF(COUNTBLANK($A26:$F26)&gt;2,"",IF(Input!W26=0,"NA",Input!W26))</f>
        <v/>
      </c>
      <c r="CD26" s="65" t="str">
        <f t="shared" si="36"/>
        <v/>
      </c>
      <c r="CE26" s="65" t="str">
        <f t="shared" si="37"/>
        <v/>
      </c>
      <c r="CF26" s="165" t="str">
        <f>IF(COUNTBLANK($A26:$F26)&gt;2,"",IF(Input!X26=0,"NA",Input!X26))</f>
        <v/>
      </c>
      <c r="CG26" s="65" t="str">
        <f t="shared" si="38"/>
        <v/>
      </c>
      <c r="CH26" s="65" t="str">
        <f t="shared" si="39"/>
        <v/>
      </c>
      <c r="CI26" s="165" t="str">
        <f>IF(COUNTBLANK($A26:$F26)&gt;2,"",IF(Input!Y26=0,"NA",Input!Y26))</f>
        <v/>
      </c>
      <c r="CJ26" s="65" t="str">
        <f t="shared" si="40"/>
        <v/>
      </c>
      <c r="CK26" s="65" t="str">
        <f t="shared" si="41"/>
        <v/>
      </c>
      <c r="CL26" s="165" t="str">
        <f>IF(COUNTBLANK($A26:$F26)&gt;2,"",IF(Input!Z26=0,"NA",Input!Z26))</f>
        <v/>
      </c>
      <c r="CM26" s="65" t="str">
        <f t="shared" si="42"/>
        <v/>
      </c>
      <c r="CN26" s="65" t="str">
        <f t="shared" si="43"/>
        <v/>
      </c>
      <c r="CO26" s="165" t="str">
        <f>IF(COUNTBLANK($A26:$F26)&gt;2,"",IF(Input!AA26=0,"NA",Input!AA26))</f>
        <v/>
      </c>
      <c r="CP26" s="65" t="str">
        <f t="shared" si="44"/>
        <v/>
      </c>
      <c r="CQ26" s="65" t="str">
        <f t="shared" si="45"/>
        <v/>
      </c>
      <c r="CR26" s="165" t="str">
        <f>IF(COUNTBLANK($A26:$F26)&gt;2,"",IF(Input!AB26=0,"NA",Input!AB26))</f>
        <v/>
      </c>
      <c r="CS26" s="65" t="str">
        <f t="shared" si="46"/>
        <v/>
      </c>
      <c r="CT26" s="65" t="str">
        <f t="shared" si="47"/>
        <v/>
      </c>
      <c r="CU26" s="165" t="str">
        <f>IF(COUNTBLANK($A26:$F26)&gt;2,"",IF(Input!AC26=0,"NA",Input!AC26))</f>
        <v/>
      </c>
      <c r="CV26" s="65" t="str">
        <f t="shared" si="48"/>
        <v/>
      </c>
      <c r="CW26" s="65" t="str">
        <f t="shared" si="49"/>
        <v/>
      </c>
      <c r="CX26" s="165" t="str">
        <f>IF(COUNTBLANK($A26:$F26)&gt;2,"",IF(Input!AD26=0,"NA",Input!AD26))</f>
        <v/>
      </c>
    </row>
    <row r="27" spans="1:102" x14ac:dyDescent="0.25">
      <c r="A27" s="162" t="str">
        <f>IF(Input!B27=0,"",Input!B27)</f>
        <v/>
      </c>
      <c r="B27" s="162" t="str">
        <f>IF(Input!C27=0,"",Input!C27)</f>
        <v/>
      </c>
      <c r="C27" s="162" t="str">
        <f>IF(Input!D27=0,"",Input!D27)</f>
        <v/>
      </c>
      <c r="D27" s="162" t="str">
        <f>IF(Input!G27=0,"",Input!G27)</f>
        <v/>
      </c>
      <c r="E27" s="162" t="str">
        <f>IF(Input!H27=0,"",Input!H27)</f>
        <v/>
      </c>
      <c r="F27" s="162" t="str">
        <f>IF(Input!I27=0,"",Input!I27)</f>
        <v/>
      </c>
      <c r="G27" s="66" t="str">
        <f t="shared" si="0"/>
        <v/>
      </c>
      <c r="H27" s="66" t="str">
        <f t="shared" si="1"/>
        <v/>
      </c>
      <c r="I27" s="160" t="str">
        <f>FinalScores!G27</f>
        <v/>
      </c>
      <c r="J27" s="65" t="str">
        <f t="shared" si="2"/>
        <v/>
      </c>
      <c r="K27" s="65" t="str">
        <f t="shared" si="3"/>
        <v/>
      </c>
      <c r="L27" s="165" t="str">
        <f>IF(COUNTBLANK($A27:$F27)&gt;2,"",IF(Input!AE27=0,"NA",Input!AE27))</f>
        <v/>
      </c>
      <c r="M27" s="65" t="str">
        <f t="shared" si="4"/>
        <v/>
      </c>
      <c r="N27" s="65" t="str">
        <f t="shared" si="5"/>
        <v/>
      </c>
      <c r="O27" s="165" t="str">
        <f>IF(COUNTBLANK($A27:$F27)&gt;2,"",IF(Input!AF27=0,"NA",Input!AF27))</f>
        <v/>
      </c>
      <c r="P27" s="65" t="str">
        <f t="shared" si="6"/>
        <v/>
      </c>
      <c r="Q27" s="65" t="str">
        <f t="shared" si="7"/>
        <v/>
      </c>
      <c r="R27" s="165" t="str">
        <f>IF(COUNTBLANK($A27:$F27)&gt;2,"",IF(Input!AG27=0,"NA",Input!AG27))</f>
        <v/>
      </c>
      <c r="AN27" s="65" t="str">
        <f t="shared" si="8"/>
        <v/>
      </c>
      <c r="AO27" s="65" t="str">
        <f t="shared" si="9"/>
        <v/>
      </c>
      <c r="AP27" s="165" t="str">
        <f>IF(COUNTBLANK($A27:$F27)&gt;2,"",IF(Input!J27=0,"NA",Input!J27))</f>
        <v/>
      </c>
      <c r="AQ27" s="65" t="str">
        <f t="shared" si="10"/>
        <v/>
      </c>
      <c r="AR27" s="65" t="str">
        <f t="shared" si="11"/>
        <v/>
      </c>
      <c r="AS27" s="165" t="str">
        <f>IF(COUNTBLANK($A27:$F27)&gt;2,"",IF(Input!K27=0,"NA",Input!K27))</f>
        <v/>
      </c>
      <c r="AT27" s="65" t="str">
        <f t="shared" si="12"/>
        <v/>
      </c>
      <c r="AU27" s="65" t="str">
        <f t="shared" si="13"/>
        <v/>
      </c>
      <c r="AV27" s="165" t="str">
        <f>IF(COUNTBLANK($A27:$F27)&gt;2,"",IF(Input!L27=0,"NA",Input!L27))</f>
        <v/>
      </c>
      <c r="AW27" s="65" t="str">
        <f t="shared" si="14"/>
        <v/>
      </c>
      <c r="AX27" s="65" t="str">
        <f t="shared" si="15"/>
        <v/>
      </c>
      <c r="AY27" s="165" t="str">
        <f>IF(COUNTBLANK($A27:$F27)&gt;2,"",IF(Input!M27=0,"NA",Input!M27))</f>
        <v/>
      </c>
      <c r="AZ27" s="65" t="str">
        <f t="shared" si="16"/>
        <v/>
      </c>
      <c r="BA27" s="65" t="str">
        <f t="shared" si="17"/>
        <v/>
      </c>
      <c r="BB27" s="165" t="str">
        <f>IF(COUNTBLANK($A27:$F27)&gt;2,"",IF(Input!N27=0,"NA",Input!N27))</f>
        <v/>
      </c>
      <c r="BC27" s="65" t="str">
        <f t="shared" si="18"/>
        <v/>
      </c>
      <c r="BD27" s="65" t="str">
        <f t="shared" si="19"/>
        <v/>
      </c>
      <c r="BE27" s="165" t="str">
        <f>IF(COUNTBLANK($A27:$F27)&gt;2,"",IF(Input!O27=0,"NA",Input!O27))</f>
        <v/>
      </c>
      <c r="BF27" s="65" t="str">
        <f t="shared" si="20"/>
        <v/>
      </c>
      <c r="BG27" s="65" t="str">
        <f t="shared" si="21"/>
        <v/>
      </c>
      <c r="BH27" s="165" t="str">
        <f>IF(COUNTBLANK($A27:$F27)&gt;2,"",IF(Input!P27=0,"NA",Input!P27))</f>
        <v/>
      </c>
      <c r="BI27" s="65" t="str">
        <f t="shared" si="22"/>
        <v/>
      </c>
      <c r="BJ27" s="65" t="str">
        <f t="shared" si="23"/>
        <v/>
      </c>
      <c r="BK27" s="165" t="str">
        <f>IF(COUNTBLANK($A27:$F27)&gt;2,"",IF(Input!Q27=0,"NA",Input!Q27))</f>
        <v/>
      </c>
      <c r="BL27" s="65" t="str">
        <f t="shared" si="24"/>
        <v/>
      </c>
      <c r="BM27" s="65" t="str">
        <f t="shared" si="25"/>
        <v/>
      </c>
      <c r="BN27" s="165" t="str">
        <f>IF(COUNTBLANK($A27:$F27)&gt;2,"",IF(Input!R27=0,"NA",Input!R27))</f>
        <v/>
      </c>
      <c r="BO27" s="65" t="str">
        <f t="shared" si="26"/>
        <v/>
      </c>
      <c r="BP27" s="65" t="str">
        <f t="shared" si="27"/>
        <v/>
      </c>
      <c r="BQ27" s="165" t="str">
        <f>IF(COUNTBLANK($A27:$F27)&gt;2,"",IF(Input!S27=0,"NA",Input!S27))</f>
        <v/>
      </c>
      <c r="BR27" s="65" t="str">
        <f t="shared" si="28"/>
        <v/>
      </c>
      <c r="BS27" s="65" t="str">
        <f t="shared" si="29"/>
        <v/>
      </c>
      <c r="BT27" s="165" t="str">
        <f>IF(COUNTBLANK($A27:$F27)&gt;2,"",IF(Input!T27=0,"NA",Input!T27))</f>
        <v/>
      </c>
      <c r="BU27" s="65" t="str">
        <f t="shared" si="30"/>
        <v/>
      </c>
      <c r="BV27" s="65" t="str">
        <f t="shared" si="31"/>
        <v/>
      </c>
      <c r="BW27" s="165" t="str">
        <f>IF(COUNTBLANK($A27:$F27)&gt;2,"",IF(Input!U27=0,"NA",Input!U27))</f>
        <v/>
      </c>
      <c r="BX27" s="65" t="str">
        <f t="shared" si="32"/>
        <v/>
      </c>
      <c r="BY27" s="65" t="str">
        <f t="shared" si="33"/>
        <v/>
      </c>
      <c r="BZ27" s="165" t="str">
        <f>IF(COUNTBLANK($A27:$F27)&gt;2,"",IF(Input!V27=0,"NA",Input!V27))</f>
        <v/>
      </c>
      <c r="CA27" s="65" t="str">
        <f t="shared" si="34"/>
        <v/>
      </c>
      <c r="CB27" s="65" t="str">
        <f t="shared" si="35"/>
        <v/>
      </c>
      <c r="CC27" s="165" t="str">
        <f>IF(COUNTBLANK($A27:$F27)&gt;2,"",IF(Input!W27=0,"NA",Input!W27))</f>
        <v/>
      </c>
      <c r="CD27" s="65" t="str">
        <f t="shared" si="36"/>
        <v/>
      </c>
      <c r="CE27" s="65" t="str">
        <f t="shared" si="37"/>
        <v/>
      </c>
      <c r="CF27" s="165" t="str">
        <f>IF(COUNTBLANK($A27:$F27)&gt;2,"",IF(Input!X27=0,"NA",Input!X27))</f>
        <v/>
      </c>
      <c r="CG27" s="65" t="str">
        <f t="shared" si="38"/>
        <v/>
      </c>
      <c r="CH27" s="65" t="str">
        <f t="shared" si="39"/>
        <v/>
      </c>
      <c r="CI27" s="165" t="str">
        <f>IF(COUNTBLANK($A27:$F27)&gt;2,"",IF(Input!Y27=0,"NA",Input!Y27))</f>
        <v/>
      </c>
      <c r="CJ27" s="65" t="str">
        <f t="shared" si="40"/>
        <v/>
      </c>
      <c r="CK27" s="65" t="str">
        <f t="shared" si="41"/>
        <v/>
      </c>
      <c r="CL27" s="165" t="str">
        <f>IF(COUNTBLANK($A27:$F27)&gt;2,"",IF(Input!Z27=0,"NA",Input!Z27))</f>
        <v/>
      </c>
      <c r="CM27" s="65" t="str">
        <f t="shared" si="42"/>
        <v/>
      </c>
      <c r="CN27" s="65" t="str">
        <f t="shared" si="43"/>
        <v/>
      </c>
      <c r="CO27" s="165" t="str">
        <f>IF(COUNTBLANK($A27:$F27)&gt;2,"",IF(Input!AA27=0,"NA",Input!AA27))</f>
        <v/>
      </c>
      <c r="CP27" s="65" t="str">
        <f t="shared" si="44"/>
        <v/>
      </c>
      <c r="CQ27" s="65" t="str">
        <f t="shared" si="45"/>
        <v/>
      </c>
      <c r="CR27" s="165" t="str">
        <f>IF(COUNTBLANK($A27:$F27)&gt;2,"",IF(Input!AB27=0,"NA",Input!AB27))</f>
        <v/>
      </c>
      <c r="CS27" s="65" t="str">
        <f t="shared" si="46"/>
        <v/>
      </c>
      <c r="CT27" s="65" t="str">
        <f t="shared" si="47"/>
        <v/>
      </c>
      <c r="CU27" s="165" t="str">
        <f>IF(COUNTBLANK($A27:$F27)&gt;2,"",IF(Input!AC27=0,"NA",Input!AC27))</f>
        <v/>
      </c>
      <c r="CV27" s="65" t="str">
        <f t="shared" si="48"/>
        <v/>
      </c>
      <c r="CW27" s="65" t="str">
        <f t="shared" si="49"/>
        <v/>
      </c>
      <c r="CX27" s="165" t="str">
        <f>IF(COUNTBLANK($A27:$F27)&gt;2,"",IF(Input!AD27=0,"NA",Input!AD27))</f>
        <v/>
      </c>
    </row>
    <row r="28" spans="1:102" x14ac:dyDescent="0.25">
      <c r="A28" s="162" t="str">
        <f>IF(Input!B28=0,"",Input!B28)</f>
        <v/>
      </c>
      <c r="B28" s="162" t="str">
        <f>IF(Input!C28=0,"",Input!C28)</f>
        <v/>
      </c>
      <c r="C28" s="162" t="str">
        <f>IF(Input!D28=0,"",Input!D28)</f>
        <v/>
      </c>
      <c r="D28" s="162" t="str">
        <f>IF(Input!G28=0,"",Input!G28)</f>
        <v/>
      </c>
      <c r="E28" s="162" t="str">
        <f>IF(Input!H28=0,"",Input!H28)</f>
        <v/>
      </c>
      <c r="F28" s="162" t="str">
        <f>IF(Input!I28=0,"",Input!I28)</f>
        <v/>
      </c>
      <c r="G28" s="66" t="str">
        <f t="shared" si="0"/>
        <v/>
      </c>
      <c r="H28" s="66" t="str">
        <f t="shared" si="1"/>
        <v/>
      </c>
      <c r="I28" s="160" t="str">
        <f>FinalScores!G28</f>
        <v/>
      </c>
      <c r="J28" s="65" t="str">
        <f t="shared" si="2"/>
        <v/>
      </c>
      <c r="K28" s="65" t="str">
        <f t="shared" si="3"/>
        <v/>
      </c>
      <c r="L28" s="165" t="str">
        <f>IF(COUNTBLANK($A28:$F28)&gt;2,"",IF(Input!AE28=0,"NA",Input!AE28))</f>
        <v/>
      </c>
      <c r="M28" s="65" t="str">
        <f t="shared" si="4"/>
        <v/>
      </c>
      <c r="N28" s="65" t="str">
        <f t="shared" si="5"/>
        <v/>
      </c>
      <c r="O28" s="165" t="str">
        <f>IF(COUNTBLANK($A28:$F28)&gt;2,"",IF(Input!AF28=0,"NA",Input!AF28))</f>
        <v/>
      </c>
      <c r="P28" s="65" t="str">
        <f t="shared" si="6"/>
        <v/>
      </c>
      <c r="Q28" s="65" t="str">
        <f t="shared" si="7"/>
        <v/>
      </c>
      <c r="R28" s="165" t="str">
        <f>IF(COUNTBLANK($A28:$F28)&gt;2,"",IF(Input!AG28=0,"NA",Input!AG28))</f>
        <v/>
      </c>
      <c r="AN28" s="65" t="str">
        <f t="shared" si="8"/>
        <v/>
      </c>
      <c r="AO28" s="65" t="str">
        <f t="shared" si="9"/>
        <v/>
      </c>
      <c r="AP28" s="165" t="str">
        <f>IF(COUNTBLANK($A28:$F28)&gt;2,"",IF(Input!J28=0,"NA",Input!J28))</f>
        <v/>
      </c>
      <c r="AQ28" s="65" t="str">
        <f t="shared" si="10"/>
        <v/>
      </c>
      <c r="AR28" s="65" t="str">
        <f t="shared" si="11"/>
        <v/>
      </c>
      <c r="AS28" s="165" t="str">
        <f>IF(COUNTBLANK($A28:$F28)&gt;2,"",IF(Input!K28=0,"NA",Input!K28))</f>
        <v/>
      </c>
      <c r="AT28" s="65" t="str">
        <f t="shared" si="12"/>
        <v/>
      </c>
      <c r="AU28" s="65" t="str">
        <f t="shared" si="13"/>
        <v/>
      </c>
      <c r="AV28" s="165" t="str">
        <f>IF(COUNTBLANK($A28:$F28)&gt;2,"",IF(Input!L28=0,"NA",Input!L28))</f>
        <v/>
      </c>
      <c r="AW28" s="65" t="str">
        <f t="shared" si="14"/>
        <v/>
      </c>
      <c r="AX28" s="65" t="str">
        <f t="shared" si="15"/>
        <v/>
      </c>
      <c r="AY28" s="165" t="str">
        <f>IF(COUNTBLANK($A28:$F28)&gt;2,"",IF(Input!M28=0,"NA",Input!M28))</f>
        <v/>
      </c>
      <c r="AZ28" s="65" t="str">
        <f t="shared" si="16"/>
        <v/>
      </c>
      <c r="BA28" s="65" t="str">
        <f t="shared" si="17"/>
        <v/>
      </c>
      <c r="BB28" s="165" t="str">
        <f>IF(COUNTBLANK($A28:$F28)&gt;2,"",IF(Input!N28=0,"NA",Input!N28))</f>
        <v/>
      </c>
      <c r="BC28" s="65" t="str">
        <f t="shared" si="18"/>
        <v/>
      </c>
      <c r="BD28" s="65" t="str">
        <f t="shared" si="19"/>
        <v/>
      </c>
      <c r="BE28" s="165" t="str">
        <f>IF(COUNTBLANK($A28:$F28)&gt;2,"",IF(Input!O28=0,"NA",Input!O28))</f>
        <v/>
      </c>
      <c r="BF28" s="65" t="str">
        <f t="shared" si="20"/>
        <v/>
      </c>
      <c r="BG28" s="65" t="str">
        <f t="shared" si="21"/>
        <v/>
      </c>
      <c r="BH28" s="165" t="str">
        <f>IF(COUNTBLANK($A28:$F28)&gt;2,"",IF(Input!P28=0,"NA",Input!P28))</f>
        <v/>
      </c>
      <c r="BI28" s="65" t="str">
        <f t="shared" si="22"/>
        <v/>
      </c>
      <c r="BJ28" s="65" t="str">
        <f t="shared" si="23"/>
        <v/>
      </c>
      <c r="BK28" s="165" t="str">
        <f>IF(COUNTBLANK($A28:$F28)&gt;2,"",IF(Input!Q28=0,"NA",Input!Q28))</f>
        <v/>
      </c>
      <c r="BL28" s="65" t="str">
        <f t="shared" si="24"/>
        <v/>
      </c>
      <c r="BM28" s="65" t="str">
        <f t="shared" si="25"/>
        <v/>
      </c>
      <c r="BN28" s="165" t="str">
        <f>IF(COUNTBLANK($A28:$F28)&gt;2,"",IF(Input!R28=0,"NA",Input!R28))</f>
        <v/>
      </c>
      <c r="BO28" s="65" t="str">
        <f t="shared" si="26"/>
        <v/>
      </c>
      <c r="BP28" s="65" t="str">
        <f t="shared" si="27"/>
        <v/>
      </c>
      <c r="BQ28" s="165" t="str">
        <f>IF(COUNTBLANK($A28:$F28)&gt;2,"",IF(Input!S28=0,"NA",Input!S28))</f>
        <v/>
      </c>
      <c r="BR28" s="65" t="str">
        <f t="shared" si="28"/>
        <v/>
      </c>
      <c r="BS28" s="65" t="str">
        <f t="shared" si="29"/>
        <v/>
      </c>
      <c r="BT28" s="165" t="str">
        <f>IF(COUNTBLANK($A28:$F28)&gt;2,"",IF(Input!T28=0,"NA",Input!T28))</f>
        <v/>
      </c>
      <c r="BU28" s="65" t="str">
        <f t="shared" si="30"/>
        <v/>
      </c>
      <c r="BV28" s="65" t="str">
        <f t="shared" si="31"/>
        <v/>
      </c>
      <c r="BW28" s="165" t="str">
        <f>IF(COUNTBLANK($A28:$F28)&gt;2,"",IF(Input!U28=0,"NA",Input!U28))</f>
        <v/>
      </c>
      <c r="BX28" s="65" t="str">
        <f t="shared" si="32"/>
        <v/>
      </c>
      <c r="BY28" s="65" t="str">
        <f t="shared" si="33"/>
        <v/>
      </c>
      <c r="BZ28" s="165" t="str">
        <f>IF(COUNTBLANK($A28:$F28)&gt;2,"",IF(Input!V28=0,"NA",Input!V28))</f>
        <v/>
      </c>
      <c r="CA28" s="65" t="str">
        <f t="shared" si="34"/>
        <v/>
      </c>
      <c r="CB28" s="65" t="str">
        <f t="shared" si="35"/>
        <v/>
      </c>
      <c r="CC28" s="165" t="str">
        <f>IF(COUNTBLANK($A28:$F28)&gt;2,"",IF(Input!W28=0,"NA",Input!W28))</f>
        <v/>
      </c>
      <c r="CD28" s="65" t="str">
        <f t="shared" si="36"/>
        <v/>
      </c>
      <c r="CE28" s="65" t="str">
        <f t="shared" si="37"/>
        <v/>
      </c>
      <c r="CF28" s="165" t="str">
        <f>IF(COUNTBLANK($A28:$F28)&gt;2,"",IF(Input!X28=0,"NA",Input!X28))</f>
        <v/>
      </c>
      <c r="CG28" s="65" t="str">
        <f t="shared" si="38"/>
        <v/>
      </c>
      <c r="CH28" s="65" t="str">
        <f t="shared" si="39"/>
        <v/>
      </c>
      <c r="CI28" s="165" t="str">
        <f>IF(COUNTBLANK($A28:$F28)&gt;2,"",IF(Input!Y28=0,"NA",Input!Y28))</f>
        <v/>
      </c>
      <c r="CJ28" s="65" t="str">
        <f t="shared" si="40"/>
        <v/>
      </c>
      <c r="CK28" s="65" t="str">
        <f t="shared" si="41"/>
        <v/>
      </c>
      <c r="CL28" s="165" t="str">
        <f>IF(COUNTBLANK($A28:$F28)&gt;2,"",IF(Input!Z28=0,"NA",Input!Z28))</f>
        <v/>
      </c>
      <c r="CM28" s="65" t="str">
        <f t="shared" si="42"/>
        <v/>
      </c>
      <c r="CN28" s="65" t="str">
        <f t="shared" si="43"/>
        <v/>
      </c>
      <c r="CO28" s="165" t="str">
        <f>IF(COUNTBLANK($A28:$F28)&gt;2,"",IF(Input!AA28=0,"NA",Input!AA28))</f>
        <v/>
      </c>
      <c r="CP28" s="65" t="str">
        <f t="shared" si="44"/>
        <v/>
      </c>
      <c r="CQ28" s="65" t="str">
        <f t="shared" si="45"/>
        <v/>
      </c>
      <c r="CR28" s="165" t="str">
        <f>IF(COUNTBLANK($A28:$F28)&gt;2,"",IF(Input!AB28=0,"NA",Input!AB28))</f>
        <v/>
      </c>
      <c r="CS28" s="65" t="str">
        <f t="shared" si="46"/>
        <v/>
      </c>
      <c r="CT28" s="65" t="str">
        <f t="shared" si="47"/>
        <v/>
      </c>
      <c r="CU28" s="165" t="str">
        <f>IF(COUNTBLANK($A28:$F28)&gt;2,"",IF(Input!AC28=0,"NA",Input!AC28))</f>
        <v/>
      </c>
      <c r="CV28" s="65" t="str">
        <f t="shared" si="48"/>
        <v/>
      </c>
      <c r="CW28" s="65" t="str">
        <f t="shared" si="49"/>
        <v/>
      </c>
      <c r="CX28" s="165" t="str">
        <f>IF(COUNTBLANK($A28:$F28)&gt;2,"",IF(Input!AD28=0,"NA",Input!AD28))</f>
        <v/>
      </c>
    </row>
    <row r="29" spans="1:102" x14ac:dyDescent="0.25">
      <c r="A29" s="162" t="str">
        <f>IF(Input!B29=0,"",Input!B29)</f>
        <v/>
      </c>
      <c r="B29" s="162" t="str">
        <f>IF(Input!C29=0,"",Input!C29)</f>
        <v/>
      </c>
      <c r="C29" s="162" t="str">
        <f>IF(Input!D29=0,"",Input!D29)</f>
        <v/>
      </c>
      <c r="D29" s="162" t="str">
        <f>IF(Input!G29=0,"",Input!G29)</f>
        <v/>
      </c>
      <c r="E29" s="162" t="str">
        <f>IF(Input!H29=0,"",Input!H29)</f>
        <v/>
      </c>
      <c r="F29" s="162" t="str">
        <f>IF(Input!I29=0,"",Input!I29)</f>
        <v/>
      </c>
      <c r="G29" s="66" t="str">
        <f t="shared" si="0"/>
        <v/>
      </c>
      <c r="H29" s="66" t="str">
        <f t="shared" si="1"/>
        <v/>
      </c>
      <c r="I29" s="160" t="str">
        <f>FinalScores!G29</f>
        <v/>
      </c>
      <c r="J29" s="65" t="str">
        <f t="shared" si="2"/>
        <v/>
      </c>
      <c r="K29" s="65" t="str">
        <f t="shared" si="3"/>
        <v/>
      </c>
      <c r="L29" s="165" t="str">
        <f>IF(COUNTBLANK($A29:$F29)&gt;2,"",IF(Input!AE29=0,"NA",Input!AE29))</f>
        <v/>
      </c>
      <c r="M29" s="65" t="str">
        <f t="shared" si="4"/>
        <v/>
      </c>
      <c r="N29" s="65" t="str">
        <f t="shared" si="5"/>
        <v/>
      </c>
      <c r="O29" s="165" t="str">
        <f>IF(COUNTBLANK($A29:$F29)&gt;2,"",IF(Input!AF29=0,"NA",Input!AF29))</f>
        <v/>
      </c>
      <c r="P29" s="65" t="str">
        <f t="shared" si="6"/>
        <v/>
      </c>
      <c r="Q29" s="65" t="str">
        <f t="shared" si="7"/>
        <v/>
      </c>
      <c r="R29" s="165" t="str">
        <f>IF(COUNTBLANK($A29:$F29)&gt;2,"",IF(Input!AG29=0,"NA",Input!AG29))</f>
        <v/>
      </c>
      <c r="AN29" s="65" t="str">
        <f t="shared" si="8"/>
        <v/>
      </c>
      <c r="AO29" s="65" t="str">
        <f t="shared" si="9"/>
        <v/>
      </c>
      <c r="AP29" s="165" t="str">
        <f>IF(COUNTBLANK($A29:$F29)&gt;2,"",IF(Input!J29=0,"NA",Input!J29))</f>
        <v/>
      </c>
      <c r="AQ29" s="65" t="str">
        <f t="shared" si="10"/>
        <v/>
      </c>
      <c r="AR29" s="65" t="str">
        <f t="shared" si="11"/>
        <v/>
      </c>
      <c r="AS29" s="165" t="str">
        <f>IF(COUNTBLANK($A29:$F29)&gt;2,"",IF(Input!K29=0,"NA",Input!K29))</f>
        <v/>
      </c>
      <c r="AT29" s="65" t="str">
        <f t="shared" si="12"/>
        <v/>
      </c>
      <c r="AU29" s="65" t="str">
        <f t="shared" si="13"/>
        <v/>
      </c>
      <c r="AV29" s="165" t="str">
        <f>IF(COUNTBLANK($A29:$F29)&gt;2,"",IF(Input!L29=0,"NA",Input!L29))</f>
        <v/>
      </c>
      <c r="AW29" s="65" t="str">
        <f t="shared" si="14"/>
        <v/>
      </c>
      <c r="AX29" s="65" t="str">
        <f t="shared" si="15"/>
        <v/>
      </c>
      <c r="AY29" s="165" t="str">
        <f>IF(COUNTBLANK($A29:$F29)&gt;2,"",IF(Input!M29=0,"NA",Input!M29))</f>
        <v/>
      </c>
      <c r="AZ29" s="65" t="str">
        <f t="shared" si="16"/>
        <v/>
      </c>
      <c r="BA29" s="65" t="str">
        <f t="shared" si="17"/>
        <v/>
      </c>
      <c r="BB29" s="165" t="str">
        <f>IF(COUNTBLANK($A29:$F29)&gt;2,"",IF(Input!N29=0,"NA",Input!N29))</f>
        <v/>
      </c>
      <c r="BC29" s="65" t="str">
        <f t="shared" si="18"/>
        <v/>
      </c>
      <c r="BD29" s="65" t="str">
        <f t="shared" si="19"/>
        <v/>
      </c>
      <c r="BE29" s="165" t="str">
        <f>IF(COUNTBLANK($A29:$F29)&gt;2,"",IF(Input!O29=0,"NA",Input!O29))</f>
        <v/>
      </c>
      <c r="BF29" s="65" t="str">
        <f t="shared" si="20"/>
        <v/>
      </c>
      <c r="BG29" s="65" t="str">
        <f t="shared" si="21"/>
        <v/>
      </c>
      <c r="BH29" s="165" t="str">
        <f>IF(COUNTBLANK($A29:$F29)&gt;2,"",IF(Input!P29=0,"NA",Input!P29))</f>
        <v/>
      </c>
      <c r="BI29" s="65" t="str">
        <f t="shared" si="22"/>
        <v/>
      </c>
      <c r="BJ29" s="65" t="str">
        <f t="shared" si="23"/>
        <v/>
      </c>
      <c r="BK29" s="165" t="str">
        <f>IF(COUNTBLANK($A29:$F29)&gt;2,"",IF(Input!Q29=0,"NA",Input!Q29))</f>
        <v/>
      </c>
      <c r="BL29" s="65" t="str">
        <f t="shared" si="24"/>
        <v/>
      </c>
      <c r="BM29" s="65" t="str">
        <f t="shared" si="25"/>
        <v/>
      </c>
      <c r="BN29" s="165" t="str">
        <f>IF(COUNTBLANK($A29:$F29)&gt;2,"",IF(Input!R29=0,"NA",Input!R29))</f>
        <v/>
      </c>
      <c r="BO29" s="65" t="str">
        <f t="shared" si="26"/>
        <v/>
      </c>
      <c r="BP29" s="65" t="str">
        <f t="shared" si="27"/>
        <v/>
      </c>
      <c r="BQ29" s="165" t="str">
        <f>IF(COUNTBLANK($A29:$F29)&gt;2,"",IF(Input!S29=0,"NA",Input!S29))</f>
        <v/>
      </c>
      <c r="BR29" s="65" t="str">
        <f t="shared" si="28"/>
        <v/>
      </c>
      <c r="BS29" s="65" t="str">
        <f t="shared" si="29"/>
        <v/>
      </c>
      <c r="BT29" s="165" t="str">
        <f>IF(COUNTBLANK($A29:$F29)&gt;2,"",IF(Input!T29=0,"NA",Input!T29))</f>
        <v/>
      </c>
      <c r="BU29" s="65" t="str">
        <f t="shared" si="30"/>
        <v/>
      </c>
      <c r="BV29" s="65" t="str">
        <f t="shared" si="31"/>
        <v/>
      </c>
      <c r="BW29" s="165" t="str">
        <f>IF(COUNTBLANK($A29:$F29)&gt;2,"",IF(Input!U29=0,"NA",Input!U29))</f>
        <v/>
      </c>
      <c r="BX29" s="65" t="str">
        <f t="shared" si="32"/>
        <v/>
      </c>
      <c r="BY29" s="65" t="str">
        <f t="shared" si="33"/>
        <v/>
      </c>
      <c r="BZ29" s="165" t="str">
        <f>IF(COUNTBLANK($A29:$F29)&gt;2,"",IF(Input!V29=0,"NA",Input!V29))</f>
        <v/>
      </c>
      <c r="CA29" s="65" t="str">
        <f t="shared" si="34"/>
        <v/>
      </c>
      <c r="CB29" s="65" t="str">
        <f t="shared" si="35"/>
        <v/>
      </c>
      <c r="CC29" s="165" t="str">
        <f>IF(COUNTBLANK($A29:$F29)&gt;2,"",IF(Input!W29=0,"NA",Input!W29))</f>
        <v/>
      </c>
      <c r="CD29" s="65" t="str">
        <f t="shared" si="36"/>
        <v/>
      </c>
      <c r="CE29" s="65" t="str">
        <f t="shared" si="37"/>
        <v/>
      </c>
      <c r="CF29" s="165" t="str">
        <f>IF(COUNTBLANK($A29:$F29)&gt;2,"",IF(Input!X29=0,"NA",Input!X29))</f>
        <v/>
      </c>
      <c r="CG29" s="65" t="str">
        <f t="shared" si="38"/>
        <v/>
      </c>
      <c r="CH29" s="65" t="str">
        <f t="shared" si="39"/>
        <v/>
      </c>
      <c r="CI29" s="165" t="str">
        <f>IF(COUNTBLANK($A29:$F29)&gt;2,"",IF(Input!Y29=0,"NA",Input!Y29))</f>
        <v/>
      </c>
      <c r="CJ29" s="65" t="str">
        <f t="shared" si="40"/>
        <v/>
      </c>
      <c r="CK29" s="65" t="str">
        <f t="shared" si="41"/>
        <v/>
      </c>
      <c r="CL29" s="165" t="str">
        <f>IF(COUNTBLANK($A29:$F29)&gt;2,"",IF(Input!Z29=0,"NA",Input!Z29))</f>
        <v/>
      </c>
      <c r="CM29" s="65" t="str">
        <f t="shared" si="42"/>
        <v/>
      </c>
      <c r="CN29" s="65" t="str">
        <f t="shared" si="43"/>
        <v/>
      </c>
      <c r="CO29" s="165" t="str">
        <f>IF(COUNTBLANK($A29:$F29)&gt;2,"",IF(Input!AA29=0,"NA",Input!AA29))</f>
        <v/>
      </c>
      <c r="CP29" s="65" t="str">
        <f t="shared" si="44"/>
        <v/>
      </c>
      <c r="CQ29" s="65" t="str">
        <f t="shared" si="45"/>
        <v/>
      </c>
      <c r="CR29" s="165" t="str">
        <f>IF(COUNTBLANK($A29:$F29)&gt;2,"",IF(Input!AB29=0,"NA",Input!AB29))</f>
        <v/>
      </c>
      <c r="CS29" s="65" t="str">
        <f t="shared" si="46"/>
        <v/>
      </c>
      <c r="CT29" s="65" t="str">
        <f t="shared" si="47"/>
        <v/>
      </c>
      <c r="CU29" s="165" t="str">
        <f>IF(COUNTBLANK($A29:$F29)&gt;2,"",IF(Input!AC29=0,"NA",Input!AC29))</f>
        <v/>
      </c>
      <c r="CV29" s="65" t="str">
        <f t="shared" si="48"/>
        <v/>
      </c>
      <c r="CW29" s="65" t="str">
        <f t="shared" si="49"/>
        <v/>
      </c>
      <c r="CX29" s="165" t="str">
        <f>IF(COUNTBLANK($A29:$F29)&gt;2,"",IF(Input!AD29=0,"NA",Input!AD29))</f>
        <v/>
      </c>
    </row>
    <row r="30" spans="1:102" x14ac:dyDescent="0.25">
      <c r="A30" s="162" t="str">
        <f>IF(Input!B30=0,"",Input!B30)</f>
        <v/>
      </c>
      <c r="B30" s="162" t="str">
        <f>IF(Input!C30=0,"",Input!C30)</f>
        <v/>
      </c>
      <c r="C30" s="162" t="str">
        <f>IF(Input!D30=0,"",Input!D30)</f>
        <v/>
      </c>
      <c r="D30" s="162" t="str">
        <f>IF(Input!G30=0,"",Input!G30)</f>
        <v/>
      </c>
      <c r="E30" s="162" t="str">
        <f>IF(Input!H30=0,"",Input!H30)</f>
        <v/>
      </c>
      <c r="F30" s="162" t="str">
        <f>IF(Input!I30=0,"",Input!I30)</f>
        <v/>
      </c>
      <c r="G30" s="66" t="str">
        <f t="shared" si="0"/>
        <v/>
      </c>
      <c r="H30" s="66" t="str">
        <f t="shared" si="1"/>
        <v/>
      </c>
      <c r="I30" s="160" t="str">
        <f>FinalScores!G30</f>
        <v/>
      </c>
      <c r="J30" s="65" t="str">
        <f t="shared" si="2"/>
        <v/>
      </c>
      <c r="K30" s="65" t="str">
        <f t="shared" si="3"/>
        <v/>
      </c>
      <c r="L30" s="165" t="str">
        <f>IF(COUNTBLANK($A30:$F30)&gt;2,"",IF(Input!AE30=0,"NA",Input!AE30))</f>
        <v/>
      </c>
      <c r="M30" s="65" t="str">
        <f t="shared" si="4"/>
        <v/>
      </c>
      <c r="N30" s="65" t="str">
        <f t="shared" si="5"/>
        <v/>
      </c>
      <c r="O30" s="165" t="str">
        <f>IF(COUNTBLANK($A30:$F30)&gt;2,"",IF(Input!AF30=0,"NA",Input!AF30))</f>
        <v/>
      </c>
      <c r="P30" s="65" t="str">
        <f t="shared" si="6"/>
        <v/>
      </c>
      <c r="Q30" s="65" t="str">
        <f t="shared" si="7"/>
        <v/>
      </c>
      <c r="R30" s="165" t="str">
        <f>IF(COUNTBLANK($A30:$F30)&gt;2,"",IF(Input!AG30=0,"NA",Input!AG30))</f>
        <v/>
      </c>
      <c r="AN30" s="65" t="str">
        <f t="shared" si="8"/>
        <v/>
      </c>
      <c r="AO30" s="65" t="str">
        <f t="shared" si="9"/>
        <v/>
      </c>
      <c r="AP30" s="165" t="str">
        <f>IF(COUNTBLANK($A30:$F30)&gt;2,"",IF(Input!J30=0,"NA",Input!J30))</f>
        <v/>
      </c>
      <c r="AQ30" s="65" t="str">
        <f t="shared" si="10"/>
        <v/>
      </c>
      <c r="AR30" s="65" t="str">
        <f t="shared" si="11"/>
        <v/>
      </c>
      <c r="AS30" s="165" t="str">
        <f>IF(COUNTBLANK($A30:$F30)&gt;2,"",IF(Input!K30=0,"NA",Input!K30))</f>
        <v/>
      </c>
      <c r="AT30" s="65" t="str">
        <f t="shared" si="12"/>
        <v/>
      </c>
      <c r="AU30" s="65" t="str">
        <f t="shared" si="13"/>
        <v/>
      </c>
      <c r="AV30" s="165" t="str">
        <f>IF(COUNTBLANK($A30:$F30)&gt;2,"",IF(Input!L30=0,"NA",Input!L30))</f>
        <v/>
      </c>
      <c r="AW30" s="65" t="str">
        <f t="shared" si="14"/>
        <v/>
      </c>
      <c r="AX30" s="65" t="str">
        <f t="shared" si="15"/>
        <v/>
      </c>
      <c r="AY30" s="165" t="str">
        <f>IF(COUNTBLANK($A30:$F30)&gt;2,"",IF(Input!M30=0,"NA",Input!M30))</f>
        <v/>
      </c>
      <c r="AZ30" s="65" t="str">
        <f t="shared" si="16"/>
        <v/>
      </c>
      <c r="BA30" s="65" t="str">
        <f t="shared" si="17"/>
        <v/>
      </c>
      <c r="BB30" s="165" t="str">
        <f>IF(COUNTBLANK($A30:$F30)&gt;2,"",IF(Input!N30=0,"NA",Input!N30))</f>
        <v/>
      </c>
      <c r="BC30" s="65" t="str">
        <f t="shared" si="18"/>
        <v/>
      </c>
      <c r="BD30" s="65" t="str">
        <f t="shared" si="19"/>
        <v/>
      </c>
      <c r="BE30" s="165" t="str">
        <f>IF(COUNTBLANK($A30:$F30)&gt;2,"",IF(Input!O30=0,"NA",Input!O30))</f>
        <v/>
      </c>
      <c r="BF30" s="65" t="str">
        <f t="shared" si="20"/>
        <v/>
      </c>
      <c r="BG30" s="65" t="str">
        <f t="shared" si="21"/>
        <v/>
      </c>
      <c r="BH30" s="165" t="str">
        <f>IF(COUNTBLANK($A30:$F30)&gt;2,"",IF(Input!P30=0,"NA",Input!P30))</f>
        <v/>
      </c>
      <c r="BI30" s="65" t="str">
        <f t="shared" si="22"/>
        <v/>
      </c>
      <c r="BJ30" s="65" t="str">
        <f t="shared" si="23"/>
        <v/>
      </c>
      <c r="BK30" s="165" t="str">
        <f>IF(COUNTBLANK($A30:$F30)&gt;2,"",IF(Input!Q30=0,"NA",Input!Q30))</f>
        <v/>
      </c>
      <c r="BL30" s="65" t="str">
        <f t="shared" si="24"/>
        <v/>
      </c>
      <c r="BM30" s="65" t="str">
        <f t="shared" si="25"/>
        <v/>
      </c>
      <c r="BN30" s="165" t="str">
        <f>IF(COUNTBLANK($A30:$F30)&gt;2,"",IF(Input!R30=0,"NA",Input!R30))</f>
        <v/>
      </c>
      <c r="BO30" s="65" t="str">
        <f t="shared" si="26"/>
        <v/>
      </c>
      <c r="BP30" s="65" t="str">
        <f t="shared" si="27"/>
        <v/>
      </c>
      <c r="BQ30" s="165" t="str">
        <f>IF(COUNTBLANK($A30:$F30)&gt;2,"",IF(Input!S30=0,"NA",Input!S30))</f>
        <v/>
      </c>
      <c r="BR30" s="65" t="str">
        <f t="shared" si="28"/>
        <v/>
      </c>
      <c r="BS30" s="65" t="str">
        <f t="shared" si="29"/>
        <v/>
      </c>
      <c r="BT30" s="165" t="str">
        <f>IF(COUNTBLANK($A30:$F30)&gt;2,"",IF(Input!T30=0,"NA",Input!T30))</f>
        <v/>
      </c>
      <c r="BU30" s="65" t="str">
        <f t="shared" si="30"/>
        <v/>
      </c>
      <c r="BV30" s="65" t="str">
        <f t="shared" si="31"/>
        <v/>
      </c>
      <c r="BW30" s="165" t="str">
        <f>IF(COUNTBLANK($A30:$F30)&gt;2,"",IF(Input!U30=0,"NA",Input!U30))</f>
        <v/>
      </c>
      <c r="BX30" s="65" t="str">
        <f t="shared" si="32"/>
        <v/>
      </c>
      <c r="BY30" s="65" t="str">
        <f t="shared" si="33"/>
        <v/>
      </c>
      <c r="BZ30" s="165" t="str">
        <f>IF(COUNTBLANK($A30:$F30)&gt;2,"",IF(Input!V30=0,"NA",Input!V30))</f>
        <v/>
      </c>
      <c r="CA30" s="65" t="str">
        <f t="shared" si="34"/>
        <v/>
      </c>
      <c r="CB30" s="65" t="str">
        <f t="shared" si="35"/>
        <v/>
      </c>
      <c r="CC30" s="165" t="str">
        <f>IF(COUNTBLANK($A30:$F30)&gt;2,"",IF(Input!W30=0,"NA",Input!W30))</f>
        <v/>
      </c>
      <c r="CD30" s="65" t="str">
        <f t="shared" si="36"/>
        <v/>
      </c>
      <c r="CE30" s="65" t="str">
        <f t="shared" si="37"/>
        <v/>
      </c>
      <c r="CF30" s="165" t="str">
        <f>IF(COUNTBLANK($A30:$F30)&gt;2,"",IF(Input!X30=0,"NA",Input!X30))</f>
        <v/>
      </c>
      <c r="CG30" s="65" t="str">
        <f t="shared" si="38"/>
        <v/>
      </c>
      <c r="CH30" s="65" t="str">
        <f t="shared" si="39"/>
        <v/>
      </c>
      <c r="CI30" s="165" t="str">
        <f>IF(COUNTBLANK($A30:$F30)&gt;2,"",IF(Input!Y30=0,"NA",Input!Y30))</f>
        <v/>
      </c>
      <c r="CJ30" s="65" t="str">
        <f t="shared" si="40"/>
        <v/>
      </c>
      <c r="CK30" s="65" t="str">
        <f t="shared" si="41"/>
        <v/>
      </c>
      <c r="CL30" s="165" t="str">
        <f>IF(COUNTBLANK($A30:$F30)&gt;2,"",IF(Input!Z30=0,"NA",Input!Z30))</f>
        <v/>
      </c>
      <c r="CM30" s="65" t="str">
        <f t="shared" si="42"/>
        <v/>
      </c>
      <c r="CN30" s="65" t="str">
        <f t="shared" si="43"/>
        <v/>
      </c>
      <c r="CO30" s="165" t="str">
        <f>IF(COUNTBLANK($A30:$F30)&gt;2,"",IF(Input!AA30=0,"NA",Input!AA30))</f>
        <v/>
      </c>
      <c r="CP30" s="65" t="str">
        <f t="shared" si="44"/>
        <v/>
      </c>
      <c r="CQ30" s="65" t="str">
        <f t="shared" si="45"/>
        <v/>
      </c>
      <c r="CR30" s="165" t="str">
        <f>IF(COUNTBLANK($A30:$F30)&gt;2,"",IF(Input!AB30=0,"NA",Input!AB30))</f>
        <v/>
      </c>
      <c r="CS30" s="65" t="str">
        <f t="shared" si="46"/>
        <v/>
      </c>
      <c r="CT30" s="65" t="str">
        <f t="shared" si="47"/>
        <v/>
      </c>
      <c r="CU30" s="165" t="str">
        <f>IF(COUNTBLANK($A30:$F30)&gt;2,"",IF(Input!AC30=0,"NA",Input!AC30))</f>
        <v/>
      </c>
      <c r="CV30" s="65" t="str">
        <f t="shared" si="48"/>
        <v/>
      </c>
      <c r="CW30" s="65" t="str">
        <f t="shared" si="49"/>
        <v/>
      </c>
      <c r="CX30" s="165" t="str">
        <f>IF(COUNTBLANK($A30:$F30)&gt;2,"",IF(Input!AD30=0,"NA",Input!AD30))</f>
        <v/>
      </c>
    </row>
    <row r="31" spans="1:102" x14ac:dyDescent="0.25">
      <c r="A31" s="162" t="str">
        <f>IF(Input!B31=0,"",Input!B31)</f>
        <v/>
      </c>
      <c r="B31" s="162" t="str">
        <f>IF(Input!C31=0,"",Input!C31)</f>
        <v/>
      </c>
      <c r="C31" s="162" t="str">
        <f>IF(Input!D31=0,"",Input!D31)</f>
        <v/>
      </c>
      <c r="D31" s="162" t="str">
        <f>IF(Input!G31=0,"",Input!G31)</f>
        <v/>
      </c>
      <c r="E31" s="162" t="str">
        <f>IF(Input!H31=0,"",Input!H31)</f>
        <v/>
      </c>
      <c r="F31" s="162" t="str">
        <f>IF(Input!I31=0,"",Input!I31)</f>
        <v/>
      </c>
      <c r="G31" s="66" t="str">
        <f t="shared" si="0"/>
        <v/>
      </c>
      <c r="H31" s="66" t="str">
        <f t="shared" si="1"/>
        <v/>
      </c>
      <c r="I31" s="160" t="str">
        <f>FinalScores!G31</f>
        <v/>
      </c>
      <c r="J31" s="65" t="str">
        <f t="shared" si="2"/>
        <v/>
      </c>
      <c r="K31" s="65" t="str">
        <f t="shared" si="3"/>
        <v/>
      </c>
      <c r="L31" s="165" t="str">
        <f>IF(COUNTBLANK($A31:$F31)&gt;2,"",IF(Input!AE31=0,"NA",Input!AE31))</f>
        <v/>
      </c>
      <c r="M31" s="65" t="str">
        <f t="shared" si="4"/>
        <v/>
      </c>
      <c r="N31" s="65" t="str">
        <f t="shared" si="5"/>
        <v/>
      </c>
      <c r="O31" s="165" t="str">
        <f>IF(COUNTBLANK($A31:$F31)&gt;2,"",IF(Input!AF31=0,"NA",Input!AF31))</f>
        <v/>
      </c>
      <c r="P31" s="65" t="str">
        <f t="shared" si="6"/>
        <v/>
      </c>
      <c r="Q31" s="65" t="str">
        <f t="shared" si="7"/>
        <v/>
      </c>
      <c r="R31" s="165" t="str">
        <f>IF(COUNTBLANK($A31:$F31)&gt;2,"",IF(Input!AG31=0,"NA",Input!AG31))</f>
        <v/>
      </c>
      <c r="AN31" s="65" t="str">
        <f t="shared" si="8"/>
        <v/>
      </c>
      <c r="AO31" s="65" t="str">
        <f t="shared" si="9"/>
        <v/>
      </c>
      <c r="AP31" s="165" t="str">
        <f>IF(COUNTBLANK($A31:$F31)&gt;2,"",IF(Input!J31=0,"NA",Input!J31))</f>
        <v/>
      </c>
      <c r="AQ31" s="65" t="str">
        <f t="shared" si="10"/>
        <v/>
      </c>
      <c r="AR31" s="65" t="str">
        <f t="shared" si="11"/>
        <v/>
      </c>
      <c r="AS31" s="165" t="str">
        <f>IF(COUNTBLANK($A31:$F31)&gt;2,"",IF(Input!K31=0,"NA",Input!K31))</f>
        <v/>
      </c>
      <c r="AT31" s="65" t="str">
        <f t="shared" si="12"/>
        <v/>
      </c>
      <c r="AU31" s="65" t="str">
        <f t="shared" si="13"/>
        <v/>
      </c>
      <c r="AV31" s="165" t="str">
        <f>IF(COUNTBLANK($A31:$F31)&gt;2,"",IF(Input!L31=0,"NA",Input!L31))</f>
        <v/>
      </c>
      <c r="AW31" s="65" t="str">
        <f t="shared" si="14"/>
        <v/>
      </c>
      <c r="AX31" s="65" t="str">
        <f t="shared" si="15"/>
        <v/>
      </c>
      <c r="AY31" s="165" t="str">
        <f>IF(COUNTBLANK($A31:$F31)&gt;2,"",IF(Input!M31=0,"NA",Input!M31))</f>
        <v/>
      </c>
      <c r="AZ31" s="65" t="str">
        <f t="shared" si="16"/>
        <v/>
      </c>
      <c r="BA31" s="65" t="str">
        <f t="shared" si="17"/>
        <v/>
      </c>
      <c r="BB31" s="165" t="str">
        <f>IF(COUNTBLANK($A31:$F31)&gt;2,"",IF(Input!N31=0,"NA",Input!N31))</f>
        <v/>
      </c>
      <c r="BC31" s="65" t="str">
        <f t="shared" si="18"/>
        <v/>
      </c>
      <c r="BD31" s="65" t="str">
        <f t="shared" si="19"/>
        <v/>
      </c>
      <c r="BE31" s="165" t="str">
        <f>IF(COUNTBLANK($A31:$F31)&gt;2,"",IF(Input!O31=0,"NA",Input!O31))</f>
        <v/>
      </c>
      <c r="BF31" s="65" t="str">
        <f t="shared" si="20"/>
        <v/>
      </c>
      <c r="BG31" s="65" t="str">
        <f t="shared" si="21"/>
        <v/>
      </c>
      <c r="BH31" s="165" t="str">
        <f>IF(COUNTBLANK($A31:$F31)&gt;2,"",IF(Input!P31=0,"NA",Input!P31))</f>
        <v/>
      </c>
      <c r="BI31" s="65" t="str">
        <f t="shared" si="22"/>
        <v/>
      </c>
      <c r="BJ31" s="65" t="str">
        <f t="shared" si="23"/>
        <v/>
      </c>
      <c r="BK31" s="165" t="str">
        <f>IF(COUNTBLANK($A31:$F31)&gt;2,"",IF(Input!Q31=0,"NA",Input!Q31))</f>
        <v/>
      </c>
      <c r="BL31" s="65" t="str">
        <f t="shared" si="24"/>
        <v/>
      </c>
      <c r="BM31" s="65" t="str">
        <f t="shared" si="25"/>
        <v/>
      </c>
      <c r="BN31" s="165" t="str">
        <f>IF(COUNTBLANK($A31:$F31)&gt;2,"",IF(Input!R31=0,"NA",Input!R31))</f>
        <v/>
      </c>
      <c r="BO31" s="65" t="str">
        <f t="shared" si="26"/>
        <v/>
      </c>
      <c r="BP31" s="65" t="str">
        <f t="shared" si="27"/>
        <v/>
      </c>
      <c r="BQ31" s="165" t="str">
        <f>IF(COUNTBLANK($A31:$F31)&gt;2,"",IF(Input!S31=0,"NA",Input!S31))</f>
        <v/>
      </c>
      <c r="BR31" s="65" t="str">
        <f t="shared" si="28"/>
        <v/>
      </c>
      <c r="BS31" s="65" t="str">
        <f t="shared" si="29"/>
        <v/>
      </c>
      <c r="BT31" s="165" t="str">
        <f>IF(COUNTBLANK($A31:$F31)&gt;2,"",IF(Input!T31=0,"NA",Input!T31))</f>
        <v/>
      </c>
      <c r="BU31" s="65" t="str">
        <f t="shared" si="30"/>
        <v/>
      </c>
      <c r="BV31" s="65" t="str">
        <f t="shared" si="31"/>
        <v/>
      </c>
      <c r="BW31" s="165" t="str">
        <f>IF(COUNTBLANK($A31:$F31)&gt;2,"",IF(Input!U31=0,"NA",Input!U31))</f>
        <v/>
      </c>
      <c r="BX31" s="65" t="str">
        <f t="shared" si="32"/>
        <v/>
      </c>
      <c r="BY31" s="65" t="str">
        <f t="shared" si="33"/>
        <v/>
      </c>
      <c r="BZ31" s="165" t="str">
        <f>IF(COUNTBLANK($A31:$F31)&gt;2,"",IF(Input!V31=0,"NA",Input!V31))</f>
        <v/>
      </c>
      <c r="CA31" s="65" t="str">
        <f t="shared" si="34"/>
        <v/>
      </c>
      <c r="CB31" s="65" t="str">
        <f t="shared" si="35"/>
        <v/>
      </c>
      <c r="CC31" s="165" t="str">
        <f>IF(COUNTBLANK($A31:$F31)&gt;2,"",IF(Input!W31=0,"NA",Input!W31))</f>
        <v/>
      </c>
      <c r="CD31" s="65" t="str">
        <f t="shared" si="36"/>
        <v/>
      </c>
      <c r="CE31" s="65" t="str">
        <f t="shared" si="37"/>
        <v/>
      </c>
      <c r="CF31" s="165" t="str">
        <f>IF(COUNTBLANK($A31:$F31)&gt;2,"",IF(Input!X31=0,"NA",Input!X31))</f>
        <v/>
      </c>
      <c r="CG31" s="65" t="str">
        <f t="shared" si="38"/>
        <v/>
      </c>
      <c r="CH31" s="65" t="str">
        <f t="shared" si="39"/>
        <v/>
      </c>
      <c r="CI31" s="165" t="str">
        <f>IF(COUNTBLANK($A31:$F31)&gt;2,"",IF(Input!Y31=0,"NA",Input!Y31))</f>
        <v/>
      </c>
      <c r="CJ31" s="65" t="str">
        <f t="shared" si="40"/>
        <v/>
      </c>
      <c r="CK31" s="65" t="str">
        <f t="shared" si="41"/>
        <v/>
      </c>
      <c r="CL31" s="165" t="str">
        <f>IF(COUNTBLANK($A31:$F31)&gt;2,"",IF(Input!Z31=0,"NA",Input!Z31))</f>
        <v/>
      </c>
      <c r="CM31" s="65" t="str">
        <f t="shared" si="42"/>
        <v/>
      </c>
      <c r="CN31" s="65" t="str">
        <f t="shared" si="43"/>
        <v/>
      </c>
      <c r="CO31" s="165" t="str">
        <f>IF(COUNTBLANK($A31:$F31)&gt;2,"",IF(Input!AA31=0,"NA",Input!AA31))</f>
        <v/>
      </c>
      <c r="CP31" s="65" t="str">
        <f t="shared" si="44"/>
        <v/>
      </c>
      <c r="CQ31" s="65" t="str">
        <f t="shared" si="45"/>
        <v/>
      </c>
      <c r="CR31" s="165" t="str">
        <f>IF(COUNTBLANK($A31:$F31)&gt;2,"",IF(Input!AB31=0,"NA",Input!AB31))</f>
        <v/>
      </c>
      <c r="CS31" s="65" t="str">
        <f t="shared" si="46"/>
        <v/>
      </c>
      <c r="CT31" s="65" t="str">
        <f t="shared" si="47"/>
        <v/>
      </c>
      <c r="CU31" s="165" t="str">
        <f>IF(COUNTBLANK($A31:$F31)&gt;2,"",IF(Input!AC31=0,"NA",Input!AC31))</f>
        <v/>
      </c>
      <c r="CV31" s="65" t="str">
        <f t="shared" si="48"/>
        <v/>
      </c>
      <c r="CW31" s="65" t="str">
        <f t="shared" si="49"/>
        <v/>
      </c>
      <c r="CX31" s="165" t="str">
        <f>IF(COUNTBLANK($A31:$F31)&gt;2,"",IF(Input!AD31=0,"NA",Input!AD31))</f>
        <v/>
      </c>
    </row>
    <row r="32" spans="1:102" x14ac:dyDescent="0.25">
      <c r="A32" s="162" t="str">
        <f>IF(Input!B32=0,"",Input!B32)</f>
        <v/>
      </c>
      <c r="B32" s="162" t="str">
        <f>IF(Input!C32=0,"",Input!C32)</f>
        <v/>
      </c>
      <c r="C32" s="162" t="str">
        <f>IF(Input!D32=0,"",Input!D32)</f>
        <v/>
      </c>
      <c r="D32" s="162" t="str">
        <f>IF(Input!G32=0,"",Input!G32)</f>
        <v/>
      </c>
      <c r="E32" s="162" t="str">
        <f>IF(Input!H32=0,"",Input!H32)</f>
        <v/>
      </c>
      <c r="F32" s="162" t="str">
        <f>IF(Input!I32=0,"",Input!I32)</f>
        <v/>
      </c>
      <c r="G32" s="66" t="str">
        <f t="shared" si="0"/>
        <v/>
      </c>
      <c r="H32" s="66" t="str">
        <f t="shared" si="1"/>
        <v/>
      </c>
      <c r="I32" s="160" t="str">
        <f>FinalScores!G32</f>
        <v/>
      </c>
      <c r="J32" s="65" t="str">
        <f t="shared" si="2"/>
        <v/>
      </c>
      <c r="K32" s="65" t="str">
        <f t="shared" si="3"/>
        <v/>
      </c>
      <c r="L32" s="165" t="str">
        <f>IF(COUNTBLANK($A32:$F32)&gt;2,"",IF(Input!AE32=0,"NA",Input!AE32))</f>
        <v/>
      </c>
      <c r="M32" s="65" t="str">
        <f t="shared" si="4"/>
        <v/>
      </c>
      <c r="N32" s="65" t="str">
        <f t="shared" si="5"/>
        <v/>
      </c>
      <c r="O32" s="165" t="str">
        <f>IF(COUNTBLANK($A32:$F32)&gt;2,"",IF(Input!AF32=0,"NA",Input!AF32))</f>
        <v/>
      </c>
      <c r="P32" s="65" t="str">
        <f t="shared" si="6"/>
        <v/>
      </c>
      <c r="Q32" s="65" t="str">
        <f t="shared" si="7"/>
        <v/>
      </c>
      <c r="R32" s="165" t="str">
        <f>IF(COUNTBLANK($A32:$F32)&gt;2,"",IF(Input!AG32=0,"NA",Input!AG32))</f>
        <v/>
      </c>
      <c r="AN32" s="65" t="str">
        <f t="shared" si="8"/>
        <v/>
      </c>
      <c r="AO32" s="65" t="str">
        <f t="shared" si="9"/>
        <v/>
      </c>
      <c r="AP32" s="165" t="str">
        <f>IF(COUNTBLANK($A32:$F32)&gt;2,"",IF(Input!J32=0,"NA",Input!J32))</f>
        <v/>
      </c>
      <c r="AQ32" s="65" t="str">
        <f t="shared" si="10"/>
        <v/>
      </c>
      <c r="AR32" s="65" t="str">
        <f t="shared" si="11"/>
        <v/>
      </c>
      <c r="AS32" s="165" t="str">
        <f>IF(COUNTBLANK($A32:$F32)&gt;2,"",IF(Input!K32=0,"NA",Input!K32))</f>
        <v/>
      </c>
      <c r="AT32" s="65" t="str">
        <f t="shared" si="12"/>
        <v/>
      </c>
      <c r="AU32" s="65" t="str">
        <f t="shared" si="13"/>
        <v/>
      </c>
      <c r="AV32" s="165" t="str">
        <f>IF(COUNTBLANK($A32:$F32)&gt;2,"",IF(Input!L32=0,"NA",Input!L32))</f>
        <v/>
      </c>
      <c r="AW32" s="65" t="str">
        <f t="shared" si="14"/>
        <v/>
      </c>
      <c r="AX32" s="65" t="str">
        <f t="shared" si="15"/>
        <v/>
      </c>
      <c r="AY32" s="165" t="str">
        <f>IF(COUNTBLANK($A32:$F32)&gt;2,"",IF(Input!M32=0,"NA",Input!M32))</f>
        <v/>
      </c>
      <c r="AZ32" s="65" t="str">
        <f t="shared" si="16"/>
        <v/>
      </c>
      <c r="BA32" s="65" t="str">
        <f t="shared" si="17"/>
        <v/>
      </c>
      <c r="BB32" s="165" t="str">
        <f>IF(COUNTBLANK($A32:$F32)&gt;2,"",IF(Input!N32=0,"NA",Input!N32))</f>
        <v/>
      </c>
      <c r="BC32" s="65" t="str">
        <f t="shared" si="18"/>
        <v/>
      </c>
      <c r="BD32" s="65" t="str">
        <f t="shared" si="19"/>
        <v/>
      </c>
      <c r="BE32" s="165" t="str">
        <f>IF(COUNTBLANK($A32:$F32)&gt;2,"",IF(Input!O32=0,"NA",Input!O32))</f>
        <v/>
      </c>
      <c r="BF32" s="65" t="str">
        <f t="shared" si="20"/>
        <v/>
      </c>
      <c r="BG32" s="65" t="str">
        <f t="shared" si="21"/>
        <v/>
      </c>
      <c r="BH32" s="165" t="str">
        <f>IF(COUNTBLANK($A32:$F32)&gt;2,"",IF(Input!P32=0,"NA",Input!P32))</f>
        <v/>
      </c>
      <c r="BI32" s="65" t="str">
        <f t="shared" si="22"/>
        <v/>
      </c>
      <c r="BJ32" s="65" t="str">
        <f t="shared" si="23"/>
        <v/>
      </c>
      <c r="BK32" s="165" t="str">
        <f>IF(COUNTBLANK($A32:$F32)&gt;2,"",IF(Input!Q32=0,"NA",Input!Q32))</f>
        <v/>
      </c>
      <c r="BL32" s="65" t="str">
        <f t="shared" si="24"/>
        <v/>
      </c>
      <c r="BM32" s="65" t="str">
        <f t="shared" si="25"/>
        <v/>
      </c>
      <c r="BN32" s="165" t="str">
        <f>IF(COUNTBLANK($A32:$F32)&gt;2,"",IF(Input!R32=0,"NA",Input!R32))</f>
        <v/>
      </c>
      <c r="BO32" s="65" t="str">
        <f t="shared" si="26"/>
        <v/>
      </c>
      <c r="BP32" s="65" t="str">
        <f t="shared" si="27"/>
        <v/>
      </c>
      <c r="BQ32" s="165" t="str">
        <f>IF(COUNTBLANK($A32:$F32)&gt;2,"",IF(Input!S32=0,"NA",Input!S32))</f>
        <v/>
      </c>
      <c r="BR32" s="65" t="str">
        <f t="shared" si="28"/>
        <v/>
      </c>
      <c r="BS32" s="65" t="str">
        <f t="shared" si="29"/>
        <v/>
      </c>
      <c r="BT32" s="165" t="str">
        <f>IF(COUNTBLANK($A32:$F32)&gt;2,"",IF(Input!T32=0,"NA",Input!T32))</f>
        <v/>
      </c>
      <c r="BU32" s="65" t="str">
        <f t="shared" si="30"/>
        <v/>
      </c>
      <c r="BV32" s="65" t="str">
        <f t="shared" si="31"/>
        <v/>
      </c>
      <c r="BW32" s="165" t="str">
        <f>IF(COUNTBLANK($A32:$F32)&gt;2,"",IF(Input!U32=0,"NA",Input!U32))</f>
        <v/>
      </c>
      <c r="BX32" s="65" t="str">
        <f t="shared" si="32"/>
        <v/>
      </c>
      <c r="BY32" s="65" t="str">
        <f t="shared" si="33"/>
        <v/>
      </c>
      <c r="BZ32" s="165" t="str">
        <f>IF(COUNTBLANK($A32:$F32)&gt;2,"",IF(Input!V32=0,"NA",Input!V32))</f>
        <v/>
      </c>
      <c r="CA32" s="65" t="str">
        <f t="shared" si="34"/>
        <v/>
      </c>
      <c r="CB32" s="65" t="str">
        <f t="shared" si="35"/>
        <v/>
      </c>
      <c r="CC32" s="165" t="str">
        <f>IF(COUNTBLANK($A32:$F32)&gt;2,"",IF(Input!W32=0,"NA",Input!W32))</f>
        <v/>
      </c>
      <c r="CD32" s="65" t="str">
        <f t="shared" si="36"/>
        <v/>
      </c>
      <c r="CE32" s="65" t="str">
        <f t="shared" si="37"/>
        <v/>
      </c>
      <c r="CF32" s="165" t="str">
        <f>IF(COUNTBLANK($A32:$F32)&gt;2,"",IF(Input!X32=0,"NA",Input!X32))</f>
        <v/>
      </c>
      <c r="CG32" s="65" t="str">
        <f t="shared" si="38"/>
        <v/>
      </c>
      <c r="CH32" s="65" t="str">
        <f t="shared" si="39"/>
        <v/>
      </c>
      <c r="CI32" s="165" t="str">
        <f>IF(COUNTBLANK($A32:$F32)&gt;2,"",IF(Input!Y32=0,"NA",Input!Y32))</f>
        <v/>
      </c>
      <c r="CJ32" s="65" t="str">
        <f t="shared" si="40"/>
        <v/>
      </c>
      <c r="CK32" s="65" t="str">
        <f t="shared" si="41"/>
        <v/>
      </c>
      <c r="CL32" s="165" t="str">
        <f>IF(COUNTBLANK($A32:$F32)&gt;2,"",IF(Input!Z32=0,"NA",Input!Z32))</f>
        <v/>
      </c>
      <c r="CM32" s="65" t="str">
        <f t="shared" si="42"/>
        <v/>
      </c>
      <c r="CN32" s="65" t="str">
        <f t="shared" si="43"/>
        <v/>
      </c>
      <c r="CO32" s="165" t="str">
        <f>IF(COUNTBLANK($A32:$F32)&gt;2,"",IF(Input!AA32=0,"NA",Input!AA32))</f>
        <v/>
      </c>
      <c r="CP32" s="65" t="str">
        <f t="shared" si="44"/>
        <v/>
      </c>
      <c r="CQ32" s="65" t="str">
        <f t="shared" si="45"/>
        <v/>
      </c>
      <c r="CR32" s="165" t="str">
        <f>IF(COUNTBLANK($A32:$F32)&gt;2,"",IF(Input!AB32=0,"NA",Input!AB32))</f>
        <v/>
      </c>
      <c r="CS32" s="65" t="str">
        <f t="shared" si="46"/>
        <v/>
      </c>
      <c r="CT32" s="65" t="str">
        <f t="shared" si="47"/>
        <v/>
      </c>
      <c r="CU32" s="165" t="str">
        <f>IF(COUNTBLANK($A32:$F32)&gt;2,"",IF(Input!AC32=0,"NA",Input!AC32))</f>
        <v/>
      </c>
      <c r="CV32" s="65" t="str">
        <f t="shared" si="48"/>
        <v/>
      </c>
      <c r="CW32" s="65" t="str">
        <f t="shared" si="49"/>
        <v/>
      </c>
      <c r="CX32" s="165" t="str">
        <f>IF(COUNTBLANK($A32:$F32)&gt;2,"",IF(Input!AD32=0,"NA",Input!AD32))</f>
        <v/>
      </c>
    </row>
    <row r="33" spans="1:102" x14ac:dyDescent="0.25">
      <c r="A33" s="162" t="str">
        <f>IF(Input!B33=0,"",Input!B33)</f>
        <v/>
      </c>
      <c r="B33" s="162" t="str">
        <f>IF(Input!C33=0,"",Input!C33)</f>
        <v/>
      </c>
      <c r="C33" s="162" t="str">
        <f>IF(Input!D33=0,"",Input!D33)</f>
        <v/>
      </c>
      <c r="D33" s="162" t="str">
        <f>IF(Input!G33=0,"",Input!G33)</f>
        <v/>
      </c>
      <c r="E33" s="162" t="str">
        <f>IF(Input!H33=0,"",Input!H33)</f>
        <v/>
      </c>
      <c r="F33" s="162" t="str">
        <f>IF(Input!I33=0,"",Input!I33)</f>
        <v/>
      </c>
      <c r="G33" s="66" t="str">
        <f t="shared" si="0"/>
        <v/>
      </c>
      <c r="H33" s="66" t="str">
        <f t="shared" si="1"/>
        <v/>
      </c>
      <c r="I33" s="160" t="str">
        <f>FinalScores!G33</f>
        <v/>
      </c>
      <c r="J33" s="65" t="str">
        <f t="shared" si="2"/>
        <v/>
      </c>
      <c r="K33" s="65" t="str">
        <f t="shared" si="3"/>
        <v/>
      </c>
      <c r="L33" s="165" t="str">
        <f>IF(COUNTBLANK($A33:$F33)&gt;2,"",IF(Input!AE33=0,"NA",Input!AE33))</f>
        <v/>
      </c>
      <c r="M33" s="65" t="str">
        <f t="shared" si="4"/>
        <v/>
      </c>
      <c r="N33" s="65" t="str">
        <f t="shared" si="5"/>
        <v/>
      </c>
      <c r="O33" s="165" t="str">
        <f>IF(COUNTBLANK($A33:$F33)&gt;2,"",IF(Input!AF33=0,"NA",Input!AF33))</f>
        <v/>
      </c>
      <c r="P33" s="65" t="str">
        <f t="shared" si="6"/>
        <v/>
      </c>
      <c r="Q33" s="65" t="str">
        <f t="shared" si="7"/>
        <v/>
      </c>
      <c r="R33" s="165" t="str">
        <f>IF(COUNTBLANK($A33:$F33)&gt;2,"",IF(Input!AG33=0,"NA",Input!AG33))</f>
        <v/>
      </c>
      <c r="AN33" s="65" t="str">
        <f t="shared" si="8"/>
        <v/>
      </c>
      <c r="AO33" s="65" t="str">
        <f t="shared" si="9"/>
        <v/>
      </c>
      <c r="AP33" s="165" t="str">
        <f>IF(COUNTBLANK($A33:$F33)&gt;2,"",IF(Input!J33=0,"NA",Input!J33))</f>
        <v/>
      </c>
      <c r="AQ33" s="65" t="str">
        <f t="shared" si="10"/>
        <v/>
      </c>
      <c r="AR33" s="65" t="str">
        <f t="shared" si="11"/>
        <v/>
      </c>
      <c r="AS33" s="165" t="str">
        <f>IF(COUNTBLANK($A33:$F33)&gt;2,"",IF(Input!K33=0,"NA",Input!K33))</f>
        <v/>
      </c>
      <c r="AT33" s="65" t="str">
        <f t="shared" si="12"/>
        <v/>
      </c>
      <c r="AU33" s="65" t="str">
        <f t="shared" si="13"/>
        <v/>
      </c>
      <c r="AV33" s="165" t="str">
        <f>IF(COUNTBLANK($A33:$F33)&gt;2,"",IF(Input!L33=0,"NA",Input!L33))</f>
        <v/>
      </c>
      <c r="AW33" s="65" t="str">
        <f t="shared" si="14"/>
        <v/>
      </c>
      <c r="AX33" s="65" t="str">
        <f t="shared" si="15"/>
        <v/>
      </c>
      <c r="AY33" s="165" t="str">
        <f>IF(COUNTBLANK($A33:$F33)&gt;2,"",IF(Input!M33=0,"NA",Input!M33))</f>
        <v/>
      </c>
      <c r="AZ33" s="65" t="str">
        <f t="shared" si="16"/>
        <v/>
      </c>
      <c r="BA33" s="65" t="str">
        <f t="shared" si="17"/>
        <v/>
      </c>
      <c r="BB33" s="165" t="str">
        <f>IF(COUNTBLANK($A33:$F33)&gt;2,"",IF(Input!N33=0,"NA",Input!N33))</f>
        <v/>
      </c>
      <c r="BC33" s="65" t="str">
        <f t="shared" si="18"/>
        <v/>
      </c>
      <c r="BD33" s="65" t="str">
        <f t="shared" si="19"/>
        <v/>
      </c>
      <c r="BE33" s="165" t="str">
        <f>IF(COUNTBLANK($A33:$F33)&gt;2,"",IF(Input!O33=0,"NA",Input!O33))</f>
        <v/>
      </c>
      <c r="BF33" s="65" t="str">
        <f t="shared" si="20"/>
        <v/>
      </c>
      <c r="BG33" s="65" t="str">
        <f t="shared" si="21"/>
        <v/>
      </c>
      <c r="BH33" s="165" t="str">
        <f>IF(COUNTBLANK($A33:$F33)&gt;2,"",IF(Input!P33=0,"NA",Input!P33))</f>
        <v/>
      </c>
      <c r="BI33" s="65" t="str">
        <f t="shared" si="22"/>
        <v/>
      </c>
      <c r="BJ33" s="65" t="str">
        <f t="shared" si="23"/>
        <v/>
      </c>
      <c r="BK33" s="165" t="str">
        <f>IF(COUNTBLANK($A33:$F33)&gt;2,"",IF(Input!Q33=0,"NA",Input!Q33))</f>
        <v/>
      </c>
      <c r="BL33" s="65" t="str">
        <f t="shared" si="24"/>
        <v/>
      </c>
      <c r="BM33" s="65" t="str">
        <f t="shared" si="25"/>
        <v/>
      </c>
      <c r="BN33" s="165" t="str">
        <f>IF(COUNTBLANK($A33:$F33)&gt;2,"",IF(Input!R33=0,"NA",Input!R33))</f>
        <v/>
      </c>
      <c r="BO33" s="65" t="str">
        <f t="shared" si="26"/>
        <v/>
      </c>
      <c r="BP33" s="65" t="str">
        <f t="shared" si="27"/>
        <v/>
      </c>
      <c r="BQ33" s="165" t="str">
        <f>IF(COUNTBLANK($A33:$F33)&gt;2,"",IF(Input!S33=0,"NA",Input!S33))</f>
        <v/>
      </c>
      <c r="BR33" s="65" t="str">
        <f t="shared" si="28"/>
        <v/>
      </c>
      <c r="BS33" s="65" t="str">
        <f t="shared" si="29"/>
        <v/>
      </c>
      <c r="BT33" s="165" t="str">
        <f>IF(COUNTBLANK($A33:$F33)&gt;2,"",IF(Input!T33=0,"NA",Input!T33))</f>
        <v/>
      </c>
      <c r="BU33" s="65" t="str">
        <f t="shared" si="30"/>
        <v/>
      </c>
      <c r="BV33" s="65" t="str">
        <f t="shared" si="31"/>
        <v/>
      </c>
      <c r="BW33" s="165" t="str">
        <f>IF(COUNTBLANK($A33:$F33)&gt;2,"",IF(Input!U33=0,"NA",Input!U33))</f>
        <v/>
      </c>
      <c r="BX33" s="65" t="str">
        <f t="shared" si="32"/>
        <v/>
      </c>
      <c r="BY33" s="65" t="str">
        <f t="shared" si="33"/>
        <v/>
      </c>
      <c r="BZ33" s="165" t="str">
        <f>IF(COUNTBLANK($A33:$F33)&gt;2,"",IF(Input!V33=0,"NA",Input!V33))</f>
        <v/>
      </c>
      <c r="CA33" s="65" t="str">
        <f t="shared" si="34"/>
        <v/>
      </c>
      <c r="CB33" s="65" t="str">
        <f t="shared" si="35"/>
        <v/>
      </c>
      <c r="CC33" s="165" t="str">
        <f>IF(COUNTBLANK($A33:$F33)&gt;2,"",IF(Input!W33=0,"NA",Input!W33))</f>
        <v/>
      </c>
      <c r="CD33" s="65" t="str">
        <f t="shared" si="36"/>
        <v/>
      </c>
      <c r="CE33" s="65" t="str">
        <f t="shared" si="37"/>
        <v/>
      </c>
      <c r="CF33" s="165" t="str">
        <f>IF(COUNTBLANK($A33:$F33)&gt;2,"",IF(Input!X33=0,"NA",Input!X33))</f>
        <v/>
      </c>
      <c r="CG33" s="65" t="str">
        <f t="shared" si="38"/>
        <v/>
      </c>
      <c r="CH33" s="65" t="str">
        <f t="shared" si="39"/>
        <v/>
      </c>
      <c r="CI33" s="165" t="str">
        <f>IF(COUNTBLANK($A33:$F33)&gt;2,"",IF(Input!Y33=0,"NA",Input!Y33))</f>
        <v/>
      </c>
      <c r="CJ33" s="65" t="str">
        <f t="shared" si="40"/>
        <v/>
      </c>
      <c r="CK33" s="65" t="str">
        <f t="shared" si="41"/>
        <v/>
      </c>
      <c r="CL33" s="165" t="str">
        <f>IF(COUNTBLANK($A33:$F33)&gt;2,"",IF(Input!Z33=0,"NA",Input!Z33))</f>
        <v/>
      </c>
      <c r="CM33" s="65" t="str">
        <f t="shared" si="42"/>
        <v/>
      </c>
      <c r="CN33" s="65" t="str">
        <f t="shared" si="43"/>
        <v/>
      </c>
      <c r="CO33" s="165" t="str">
        <f>IF(COUNTBLANK($A33:$F33)&gt;2,"",IF(Input!AA33=0,"NA",Input!AA33))</f>
        <v/>
      </c>
      <c r="CP33" s="65" t="str">
        <f t="shared" si="44"/>
        <v/>
      </c>
      <c r="CQ33" s="65" t="str">
        <f t="shared" si="45"/>
        <v/>
      </c>
      <c r="CR33" s="165" t="str">
        <f>IF(COUNTBLANK($A33:$F33)&gt;2,"",IF(Input!AB33=0,"NA",Input!AB33))</f>
        <v/>
      </c>
      <c r="CS33" s="65" t="str">
        <f t="shared" si="46"/>
        <v/>
      </c>
      <c r="CT33" s="65" t="str">
        <f t="shared" si="47"/>
        <v/>
      </c>
      <c r="CU33" s="165" t="str">
        <f>IF(COUNTBLANK($A33:$F33)&gt;2,"",IF(Input!AC33=0,"NA",Input!AC33))</f>
        <v/>
      </c>
      <c r="CV33" s="65" t="str">
        <f t="shared" si="48"/>
        <v/>
      </c>
      <c r="CW33" s="65" t="str">
        <f t="shared" si="49"/>
        <v/>
      </c>
      <c r="CX33" s="165" t="str">
        <f>IF(COUNTBLANK($A33:$F33)&gt;2,"",IF(Input!AD33=0,"NA",Input!AD33))</f>
        <v/>
      </c>
    </row>
    <row r="34" spans="1:102" x14ac:dyDescent="0.25">
      <c r="A34" s="162" t="str">
        <f>IF(Input!B34=0,"",Input!B34)</f>
        <v/>
      </c>
      <c r="B34" s="162" t="str">
        <f>IF(Input!C34=0,"",Input!C34)</f>
        <v/>
      </c>
      <c r="C34" s="162" t="str">
        <f>IF(Input!D34=0,"",Input!D34)</f>
        <v/>
      </c>
      <c r="D34" s="162" t="str">
        <f>IF(Input!G34=0,"",Input!G34)</f>
        <v/>
      </c>
      <c r="E34" s="162" t="str">
        <f>IF(Input!H34=0,"",Input!H34)</f>
        <v/>
      </c>
      <c r="F34" s="162" t="str">
        <f>IF(Input!I34=0,"",Input!I34)</f>
        <v/>
      </c>
      <c r="G34" s="66" t="str">
        <f t="shared" si="0"/>
        <v/>
      </c>
      <c r="H34" s="66" t="str">
        <f t="shared" si="1"/>
        <v/>
      </c>
      <c r="I34" s="160" t="str">
        <f>FinalScores!G34</f>
        <v/>
      </c>
      <c r="J34" s="65" t="str">
        <f t="shared" si="2"/>
        <v/>
      </c>
      <c r="K34" s="65" t="str">
        <f t="shared" si="3"/>
        <v/>
      </c>
      <c r="L34" s="165" t="str">
        <f>IF(COUNTBLANK($A34:$F34)&gt;2,"",IF(Input!AE34=0,"NA",Input!AE34))</f>
        <v/>
      </c>
      <c r="M34" s="65" t="str">
        <f t="shared" si="4"/>
        <v/>
      </c>
      <c r="N34" s="65" t="str">
        <f t="shared" si="5"/>
        <v/>
      </c>
      <c r="O34" s="165" t="str">
        <f>IF(COUNTBLANK($A34:$F34)&gt;2,"",IF(Input!AF34=0,"NA",Input!AF34))</f>
        <v/>
      </c>
      <c r="P34" s="65" t="str">
        <f t="shared" si="6"/>
        <v/>
      </c>
      <c r="Q34" s="65" t="str">
        <f t="shared" si="7"/>
        <v/>
      </c>
      <c r="R34" s="165" t="str">
        <f>IF(COUNTBLANK($A34:$F34)&gt;2,"",IF(Input!AG34=0,"NA",Input!AG34))</f>
        <v/>
      </c>
      <c r="AN34" s="65" t="str">
        <f t="shared" si="8"/>
        <v/>
      </c>
      <c r="AO34" s="65" t="str">
        <f t="shared" si="9"/>
        <v/>
      </c>
      <c r="AP34" s="165" t="str">
        <f>IF(COUNTBLANK($A34:$F34)&gt;2,"",IF(Input!J34=0,"NA",Input!J34))</f>
        <v/>
      </c>
      <c r="AQ34" s="65" t="str">
        <f t="shared" si="10"/>
        <v/>
      </c>
      <c r="AR34" s="65" t="str">
        <f t="shared" si="11"/>
        <v/>
      </c>
      <c r="AS34" s="165" t="str">
        <f>IF(COUNTBLANK($A34:$F34)&gt;2,"",IF(Input!K34=0,"NA",Input!K34))</f>
        <v/>
      </c>
      <c r="AT34" s="65" t="str">
        <f t="shared" si="12"/>
        <v/>
      </c>
      <c r="AU34" s="65" t="str">
        <f t="shared" si="13"/>
        <v/>
      </c>
      <c r="AV34" s="165" t="str">
        <f>IF(COUNTBLANK($A34:$F34)&gt;2,"",IF(Input!L34=0,"NA",Input!L34))</f>
        <v/>
      </c>
      <c r="AW34" s="65" t="str">
        <f t="shared" si="14"/>
        <v/>
      </c>
      <c r="AX34" s="65" t="str">
        <f t="shared" si="15"/>
        <v/>
      </c>
      <c r="AY34" s="165" t="str">
        <f>IF(COUNTBLANK($A34:$F34)&gt;2,"",IF(Input!M34=0,"NA",Input!M34))</f>
        <v/>
      </c>
      <c r="AZ34" s="65" t="str">
        <f t="shared" si="16"/>
        <v/>
      </c>
      <c r="BA34" s="65" t="str">
        <f t="shared" si="17"/>
        <v/>
      </c>
      <c r="BB34" s="165" t="str">
        <f>IF(COUNTBLANK($A34:$F34)&gt;2,"",IF(Input!N34=0,"NA",Input!N34))</f>
        <v/>
      </c>
      <c r="BC34" s="65" t="str">
        <f t="shared" si="18"/>
        <v/>
      </c>
      <c r="BD34" s="65" t="str">
        <f t="shared" si="19"/>
        <v/>
      </c>
      <c r="BE34" s="165" t="str">
        <f>IF(COUNTBLANK($A34:$F34)&gt;2,"",IF(Input!O34=0,"NA",Input!O34))</f>
        <v/>
      </c>
      <c r="BF34" s="65" t="str">
        <f t="shared" si="20"/>
        <v/>
      </c>
      <c r="BG34" s="65" t="str">
        <f t="shared" si="21"/>
        <v/>
      </c>
      <c r="BH34" s="165" t="str">
        <f>IF(COUNTBLANK($A34:$F34)&gt;2,"",IF(Input!P34=0,"NA",Input!P34))</f>
        <v/>
      </c>
      <c r="BI34" s="65" t="str">
        <f t="shared" si="22"/>
        <v/>
      </c>
      <c r="BJ34" s="65" t="str">
        <f t="shared" si="23"/>
        <v/>
      </c>
      <c r="BK34" s="165" t="str">
        <f>IF(COUNTBLANK($A34:$F34)&gt;2,"",IF(Input!Q34=0,"NA",Input!Q34))</f>
        <v/>
      </c>
      <c r="BL34" s="65" t="str">
        <f t="shared" si="24"/>
        <v/>
      </c>
      <c r="BM34" s="65" t="str">
        <f t="shared" si="25"/>
        <v/>
      </c>
      <c r="BN34" s="165" t="str">
        <f>IF(COUNTBLANK($A34:$F34)&gt;2,"",IF(Input!R34=0,"NA",Input!R34))</f>
        <v/>
      </c>
      <c r="BO34" s="65" t="str">
        <f t="shared" si="26"/>
        <v/>
      </c>
      <c r="BP34" s="65" t="str">
        <f t="shared" si="27"/>
        <v/>
      </c>
      <c r="BQ34" s="165" t="str">
        <f>IF(COUNTBLANK($A34:$F34)&gt;2,"",IF(Input!S34=0,"NA",Input!S34))</f>
        <v/>
      </c>
      <c r="BR34" s="65" t="str">
        <f t="shared" si="28"/>
        <v/>
      </c>
      <c r="BS34" s="65" t="str">
        <f t="shared" si="29"/>
        <v/>
      </c>
      <c r="BT34" s="165" t="str">
        <f>IF(COUNTBLANK($A34:$F34)&gt;2,"",IF(Input!T34=0,"NA",Input!T34))</f>
        <v/>
      </c>
      <c r="BU34" s="65" t="str">
        <f t="shared" si="30"/>
        <v/>
      </c>
      <c r="BV34" s="65" t="str">
        <f t="shared" si="31"/>
        <v/>
      </c>
      <c r="BW34" s="165" t="str">
        <f>IF(COUNTBLANK($A34:$F34)&gt;2,"",IF(Input!U34=0,"NA",Input!U34))</f>
        <v/>
      </c>
      <c r="BX34" s="65" t="str">
        <f t="shared" si="32"/>
        <v/>
      </c>
      <c r="BY34" s="65" t="str">
        <f t="shared" si="33"/>
        <v/>
      </c>
      <c r="BZ34" s="165" t="str">
        <f>IF(COUNTBLANK($A34:$F34)&gt;2,"",IF(Input!V34=0,"NA",Input!V34))</f>
        <v/>
      </c>
      <c r="CA34" s="65" t="str">
        <f t="shared" si="34"/>
        <v/>
      </c>
      <c r="CB34" s="65" t="str">
        <f t="shared" si="35"/>
        <v/>
      </c>
      <c r="CC34" s="165" t="str">
        <f>IF(COUNTBLANK($A34:$F34)&gt;2,"",IF(Input!W34=0,"NA",Input!W34))</f>
        <v/>
      </c>
      <c r="CD34" s="65" t="str">
        <f t="shared" si="36"/>
        <v/>
      </c>
      <c r="CE34" s="65" t="str">
        <f t="shared" si="37"/>
        <v/>
      </c>
      <c r="CF34" s="165" t="str">
        <f>IF(COUNTBLANK($A34:$F34)&gt;2,"",IF(Input!X34=0,"NA",Input!X34))</f>
        <v/>
      </c>
      <c r="CG34" s="65" t="str">
        <f t="shared" si="38"/>
        <v/>
      </c>
      <c r="CH34" s="65" t="str">
        <f t="shared" si="39"/>
        <v/>
      </c>
      <c r="CI34" s="165" t="str">
        <f>IF(COUNTBLANK($A34:$F34)&gt;2,"",IF(Input!Y34=0,"NA",Input!Y34))</f>
        <v/>
      </c>
      <c r="CJ34" s="65" t="str">
        <f t="shared" si="40"/>
        <v/>
      </c>
      <c r="CK34" s="65" t="str">
        <f t="shared" si="41"/>
        <v/>
      </c>
      <c r="CL34" s="165" t="str">
        <f>IF(COUNTBLANK($A34:$F34)&gt;2,"",IF(Input!Z34=0,"NA",Input!Z34))</f>
        <v/>
      </c>
      <c r="CM34" s="65" t="str">
        <f t="shared" si="42"/>
        <v/>
      </c>
      <c r="CN34" s="65" t="str">
        <f t="shared" si="43"/>
        <v/>
      </c>
      <c r="CO34" s="165" t="str">
        <f>IF(COUNTBLANK($A34:$F34)&gt;2,"",IF(Input!AA34=0,"NA",Input!AA34))</f>
        <v/>
      </c>
      <c r="CP34" s="65" t="str">
        <f t="shared" si="44"/>
        <v/>
      </c>
      <c r="CQ34" s="65" t="str">
        <f t="shared" si="45"/>
        <v/>
      </c>
      <c r="CR34" s="165" t="str">
        <f>IF(COUNTBLANK($A34:$F34)&gt;2,"",IF(Input!AB34=0,"NA",Input!AB34))</f>
        <v/>
      </c>
      <c r="CS34" s="65" t="str">
        <f t="shared" si="46"/>
        <v/>
      </c>
      <c r="CT34" s="65" t="str">
        <f t="shared" si="47"/>
        <v/>
      </c>
      <c r="CU34" s="165" t="str">
        <f>IF(COUNTBLANK($A34:$F34)&gt;2,"",IF(Input!AC34=0,"NA",Input!AC34))</f>
        <v/>
      </c>
      <c r="CV34" s="65" t="str">
        <f t="shared" si="48"/>
        <v/>
      </c>
      <c r="CW34" s="65" t="str">
        <f t="shared" si="49"/>
        <v/>
      </c>
      <c r="CX34" s="165" t="str">
        <f>IF(COUNTBLANK($A34:$F34)&gt;2,"",IF(Input!AD34=0,"NA",Input!AD34))</f>
        <v/>
      </c>
    </row>
    <row r="35" spans="1:102" x14ac:dyDescent="0.25">
      <c r="A35" s="162" t="str">
        <f>IF(Input!B35=0,"",Input!B35)</f>
        <v/>
      </c>
      <c r="B35" s="162" t="str">
        <f>IF(Input!C35=0,"",Input!C35)</f>
        <v/>
      </c>
      <c r="C35" s="162" t="str">
        <f>IF(Input!D35=0,"",Input!D35)</f>
        <v/>
      </c>
      <c r="D35" s="162" t="str">
        <f>IF(Input!G35=0,"",Input!G35)</f>
        <v/>
      </c>
      <c r="E35" s="162" t="str">
        <f>IF(Input!H35=0,"",Input!H35)</f>
        <v/>
      </c>
      <c r="F35" s="162" t="str">
        <f>IF(Input!I35=0,"",Input!I35)</f>
        <v/>
      </c>
      <c r="G35" s="66" t="str">
        <f t="shared" si="0"/>
        <v/>
      </c>
      <c r="H35" s="66" t="str">
        <f t="shared" si="1"/>
        <v/>
      </c>
      <c r="I35" s="160" t="str">
        <f>FinalScores!G35</f>
        <v/>
      </c>
      <c r="J35" s="65" t="str">
        <f t="shared" si="2"/>
        <v/>
      </c>
      <c r="K35" s="65" t="str">
        <f t="shared" si="3"/>
        <v/>
      </c>
      <c r="L35" s="165" t="str">
        <f>IF(COUNTBLANK($A35:$F35)&gt;2,"",IF(Input!AE35=0,"NA",Input!AE35))</f>
        <v/>
      </c>
      <c r="M35" s="65" t="str">
        <f t="shared" si="4"/>
        <v/>
      </c>
      <c r="N35" s="65" t="str">
        <f t="shared" si="5"/>
        <v/>
      </c>
      <c r="O35" s="165" t="str">
        <f>IF(COUNTBLANK($A35:$F35)&gt;2,"",IF(Input!AF35=0,"NA",Input!AF35))</f>
        <v/>
      </c>
      <c r="P35" s="65" t="str">
        <f t="shared" si="6"/>
        <v/>
      </c>
      <c r="Q35" s="65" t="str">
        <f t="shared" si="7"/>
        <v/>
      </c>
      <c r="R35" s="165" t="str">
        <f>IF(COUNTBLANK($A35:$F35)&gt;2,"",IF(Input!AG35=0,"NA",Input!AG35))</f>
        <v/>
      </c>
      <c r="AN35" s="65" t="str">
        <f t="shared" si="8"/>
        <v/>
      </c>
      <c r="AO35" s="65" t="str">
        <f t="shared" si="9"/>
        <v/>
      </c>
      <c r="AP35" s="165" t="str">
        <f>IF(COUNTBLANK($A35:$F35)&gt;2,"",IF(Input!J35=0,"NA",Input!J35))</f>
        <v/>
      </c>
      <c r="AQ35" s="65" t="str">
        <f t="shared" si="10"/>
        <v/>
      </c>
      <c r="AR35" s="65" t="str">
        <f t="shared" si="11"/>
        <v/>
      </c>
      <c r="AS35" s="165" t="str">
        <f>IF(COUNTBLANK($A35:$F35)&gt;2,"",IF(Input!K35=0,"NA",Input!K35))</f>
        <v/>
      </c>
      <c r="AT35" s="65" t="str">
        <f t="shared" si="12"/>
        <v/>
      </c>
      <c r="AU35" s="65" t="str">
        <f t="shared" si="13"/>
        <v/>
      </c>
      <c r="AV35" s="165" t="str">
        <f>IF(COUNTBLANK($A35:$F35)&gt;2,"",IF(Input!L35=0,"NA",Input!L35))</f>
        <v/>
      </c>
      <c r="AW35" s="65" t="str">
        <f t="shared" si="14"/>
        <v/>
      </c>
      <c r="AX35" s="65" t="str">
        <f t="shared" si="15"/>
        <v/>
      </c>
      <c r="AY35" s="165" t="str">
        <f>IF(COUNTBLANK($A35:$F35)&gt;2,"",IF(Input!M35=0,"NA",Input!M35))</f>
        <v/>
      </c>
      <c r="AZ35" s="65" t="str">
        <f t="shared" si="16"/>
        <v/>
      </c>
      <c r="BA35" s="65" t="str">
        <f t="shared" si="17"/>
        <v/>
      </c>
      <c r="BB35" s="165" t="str">
        <f>IF(COUNTBLANK($A35:$F35)&gt;2,"",IF(Input!N35=0,"NA",Input!N35))</f>
        <v/>
      </c>
      <c r="BC35" s="65" t="str">
        <f t="shared" si="18"/>
        <v/>
      </c>
      <c r="BD35" s="65" t="str">
        <f t="shared" si="19"/>
        <v/>
      </c>
      <c r="BE35" s="165" t="str">
        <f>IF(COUNTBLANK($A35:$F35)&gt;2,"",IF(Input!O35=0,"NA",Input!O35))</f>
        <v/>
      </c>
      <c r="BF35" s="65" t="str">
        <f t="shared" si="20"/>
        <v/>
      </c>
      <c r="BG35" s="65" t="str">
        <f t="shared" si="21"/>
        <v/>
      </c>
      <c r="BH35" s="165" t="str">
        <f>IF(COUNTBLANK($A35:$F35)&gt;2,"",IF(Input!P35=0,"NA",Input!P35))</f>
        <v/>
      </c>
      <c r="BI35" s="65" t="str">
        <f t="shared" si="22"/>
        <v/>
      </c>
      <c r="BJ35" s="65" t="str">
        <f t="shared" si="23"/>
        <v/>
      </c>
      <c r="BK35" s="165" t="str">
        <f>IF(COUNTBLANK($A35:$F35)&gt;2,"",IF(Input!Q35=0,"NA",Input!Q35))</f>
        <v/>
      </c>
      <c r="BL35" s="65" t="str">
        <f t="shared" si="24"/>
        <v/>
      </c>
      <c r="BM35" s="65" t="str">
        <f t="shared" si="25"/>
        <v/>
      </c>
      <c r="BN35" s="165" t="str">
        <f>IF(COUNTBLANK($A35:$F35)&gt;2,"",IF(Input!R35=0,"NA",Input!R35))</f>
        <v/>
      </c>
      <c r="BO35" s="65" t="str">
        <f t="shared" si="26"/>
        <v/>
      </c>
      <c r="BP35" s="65" t="str">
        <f t="shared" si="27"/>
        <v/>
      </c>
      <c r="BQ35" s="165" t="str">
        <f>IF(COUNTBLANK($A35:$F35)&gt;2,"",IF(Input!S35=0,"NA",Input!S35))</f>
        <v/>
      </c>
      <c r="BR35" s="65" t="str">
        <f t="shared" si="28"/>
        <v/>
      </c>
      <c r="BS35" s="65" t="str">
        <f t="shared" si="29"/>
        <v/>
      </c>
      <c r="BT35" s="165" t="str">
        <f>IF(COUNTBLANK($A35:$F35)&gt;2,"",IF(Input!T35=0,"NA",Input!T35))</f>
        <v/>
      </c>
      <c r="BU35" s="65" t="str">
        <f t="shared" si="30"/>
        <v/>
      </c>
      <c r="BV35" s="65" t="str">
        <f t="shared" si="31"/>
        <v/>
      </c>
      <c r="BW35" s="165" t="str">
        <f>IF(COUNTBLANK($A35:$F35)&gt;2,"",IF(Input!U35=0,"NA",Input!U35))</f>
        <v/>
      </c>
      <c r="BX35" s="65" t="str">
        <f t="shared" si="32"/>
        <v/>
      </c>
      <c r="BY35" s="65" t="str">
        <f t="shared" si="33"/>
        <v/>
      </c>
      <c r="BZ35" s="165" t="str">
        <f>IF(COUNTBLANK($A35:$F35)&gt;2,"",IF(Input!V35=0,"NA",Input!V35))</f>
        <v/>
      </c>
      <c r="CA35" s="65" t="str">
        <f t="shared" si="34"/>
        <v/>
      </c>
      <c r="CB35" s="65" t="str">
        <f t="shared" si="35"/>
        <v/>
      </c>
      <c r="CC35" s="165" t="str">
        <f>IF(COUNTBLANK($A35:$F35)&gt;2,"",IF(Input!W35=0,"NA",Input!W35))</f>
        <v/>
      </c>
      <c r="CD35" s="65" t="str">
        <f t="shared" si="36"/>
        <v/>
      </c>
      <c r="CE35" s="65" t="str">
        <f t="shared" si="37"/>
        <v/>
      </c>
      <c r="CF35" s="165" t="str">
        <f>IF(COUNTBLANK($A35:$F35)&gt;2,"",IF(Input!X35=0,"NA",Input!X35))</f>
        <v/>
      </c>
      <c r="CG35" s="65" t="str">
        <f t="shared" si="38"/>
        <v/>
      </c>
      <c r="CH35" s="65" t="str">
        <f t="shared" si="39"/>
        <v/>
      </c>
      <c r="CI35" s="165" t="str">
        <f>IF(COUNTBLANK($A35:$F35)&gt;2,"",IF(Input!Y35=0,"NA",Input!Y35))</f>
        <v/>
      </c>
      <c r="CJ35" s="65" t="str">
        <f t="shared" si="40"/>
        <v/>
      </c>
      <c r="CK35" s="65" t="str">
        <f t="shared" si="41"/>
        <v/>
      </c>
      <c r="CL35" s="165" t="str">
        <f>IF(COUNTBLANK($A35:$F35)&gt;2,"",IF(Input!Z35=0,"NA",Input!Z35))</f>
        <v/>
      </c>
      <c r="CM35" s="65" t="str">
        <f t="shared" si="42"/>
        <v/>
      </c>
      <c r="CN35" s="65" t="str">
        <f t="shared" si="43"/>
        <v/>
      </c>
      <c r="CO35" s="165" t="str">
        <f>IF(COUNTBLANK($A35:$F35)&gt;2,"",IF(Input!AA35=0,"NA",Input!AA35))</f>
        <v/>
      </c>
      <c r="CP35" s="65" t="str">
        <f t="shared" si="44"/>
        <v/>
      </c>
      <c r="CQ35" s="65" t="str">
        <f t="shared" si="45"/>
        <v/>
      </c>
      <c r="CR35" s="165" t="str">
        <f>IF(COUNTBLANK($A35:$F35)&gt;2,"",IF(Input!AB35=0,"NA",Input!AB35))</f>
        <v/>
      </c>
      <c r="CS35" s="65" t="str">
        <f t="shared" si="46"/>
        <v/>
      </c>
      <c r="CT35" s="65" t="str">
        <f t="shared" si="47"/>
        <v/>
      </c>
      <c r="CU35" s="165" t="str">
        <f>IF(COUNTBLANK($A35:$F35)&gt;2,"",IF(Input!AC35=0,"NA",Input!AC35))</f>
        <v/>
      </c>
      <c r="CV35" s="65" t="str">
        <f t="shared" si="48"/>
        <v/>
      </c>
      <c r="CW35" s="65" t="str">
        <f t="shared" si="49"/>
        <v/>
      </c>
      <c r="CX35" s="165" t="str">
        <f>IF(COUNTBLANK($A35:$F35)&gt;2,"",IF(Input!AD35=0,"NA",Input!AD35))</f>
        <v/>
      </c>
    </row>
    <row r="36" spans="1:102" x14ac:dyDescent="0.25">
      <c r="A36" s="162" t="str">
        <f>IF(Input!B36=0,"",Input!B36)</f>
        <v/>
      </c>
      <c r="B36" s="162" t="str">
        <f>IF(Input!C36=0,"",Input!C36)</f>
        <v/>
      </c>
      <c r="C36" s="162" t="str">
        <f>IF(Input!D36=0,"",Input!D36)</f>
        <v/>
      </c>
      <c r="D36" s="162" t="str">
        <f>IF(Input!G36=0,"",Input!G36)</f>
        <v/>
      </c>
      <c r="E36" s="162" t="str">
        <f>IF(Input!H36=0,"",Input!H36)</f>
        <v/>
      </c>
      <c r="F36" s="162" t="str">
        <f>IF(Input!I36=0,"",Input!I36)</f>
        <v/>
      </c>
      <c r="G36" s="66" t="str">
        <f t="shared" si="0"/>
        <v/>
      </c>
      <c r="H36" s="66" t="str">
        <f t="shared" si="1"/>
        <v/>
      </c>
      <c r="I36" s="160" t="str">
        <f>FinalScores!G36</f>
        <v/>
      </c>
      <c r="J36" s="65" t="str">
        <f t="shared" si="2"/>
        <v/>
      </c>
      <c r="K36" s="65" t="str">
        <f t="shared" si="3"/>
        <v/>
      </c>
      <c r="L36" s="165" t="str">
        <f>IF(COUNTBLANK($A36:$F36)&gt;2,"",IF(Input!AE36=0,"NA",Input!AE36))</f>
        <v/>
      </c>
      <c r="M36" s="65" t="str">
        <f t="shared" si="4"/>
        <v/>
      </c>
      <c r="N36" s="65" t="str">
        <f t="shared" si="5"/>
        <v/>
      </c>
      <c r="O36" s="165" t="str">
        <f>IF(COUNTBLANK($A36:$F36)&gt;2,"",IF(Input!AF36=0,"NA",Input!AF36))</f>
        <v/>
      </c>
      <c r="P36" s="65" t="str">
        <f t="shared" si="6"/>
        <v/>
      </c>
      <c r="Q36" s="65" t="str">
        <f t="shared" si="7"/>
        <v/>
      </c>
      <c r="R36" s="165" t="str">
        <f>IF(COUNTBLANK($A36:$F36)&gt;2,"",IF(Input!AG36=0,"NA",Input!AG36))</f>
        <v/>
      </c>
      <c r="AN36" s="65" t="str">
        <f t="shared" si="8"/>
        <v/>
      </c>
      <c r="AO36" s="65" t="str">
        <f t="shared" si="9"/>
        <v/>
      </c>
      <c r="AP36" s="165" t="str">
        <f>IF(COUNTBLANK($A36:$F36)&gt;2,"",IF(Input!J36=0,"NA",Input!J36))</f>
        <v/>
      </c>
      <c r="AQ36" s="65" t="str">
        <f t="shared" si="10"/>
        <v/>
      </c>
      <c r="AR36" s="65" t="str">
        <f t="shared" si="11"/>
        <v/>
      </c>
      <c r="AS36" s="165" t="str">
        <f>IF(COUNTBLANK($A36:$F36)&gt;2,"",IF(Input!K36=0,"NA",Input!K36))</f>
        <v/>
      </c>
      <c r="AT36" s="65" t="str">
        <f t="shared" si="12"/>
        <v/>
      </c>
      <c r="AU36" s="65" t="str">
        <f t="shared" si="13"/>
        <v/>
      </c>
      <c r="AV36" s="165" t="str">
        <f>IF(COUNTBLANK($A36:$F36)&gt;2,"",IF(Input!L36=0,"NA",Input!L36))</f>
        <v/>
      </c>
      <c r="AW36" s="65" t="str">
        <f t="shared" si="14"/>
        <v/>
      </c>
      <c r="AX36" s="65" t="str">
        <f t="shared" si="15"/>
        <v/>
      </c>
      <c r="AY36" s="165" t="str">
        <f>IF(COUNTBLANK($A36:$F36)&gt;2,"",IF(Input!M36=0,"NA",Input!M36))</f>
        <v/>
      </c>
      <c r="AZ36" s="65" t="str">
        <f t="shared" si="16"/>
        <v/>
      </c>
      <c r="BA36" s="65" t="str">
        <f t="shared" si="17"/>
        <v/>
      </c>
      <c r="BB36" s="165" t="str">
        <f>IF(COUNTBLANK($A36:$F36)&gt;2,"",IF(Input!N36=0,"NA",Input!N36))</f>
        <v/>
      </c>
      <c r="BC36" s="65" t="str">
        <f t="shared" si="18"/>
        <v/>
      </c>
      <c r="BD36" s="65" t="str">
        <f t="shared" si="19"/>
        <v/>
      </c>
      <c r="BE36" s="165" t="str">
        <f>IF(COUNTBLANK($A36:$F36)&gt;2,"",IF(Input!O36=0,"NA",Input!O36))</f>
        <v/>
      </c>
      <c r="BF36" s="65" t="str">
        <f t="shared" si="20"/>
        <v/>
      </c>
      <c r="BG36" s="65" t="str">
        <f t="shared" si="21"/>
        <v/>
      </c>
      <c r="BH36" s="165" t="str">
        <f>IF(COUNTBLANK($A36:$F36)&gt;2,"",IF(Input!P36=0,"NA",Input!P36))</f>
        <v/>
      </c>
      <c r="BI36" s="65" t="str">
        <f t="shared" si="22"/>
        <v/>
      </c>
      <c r="BJ36" s="65" t="str">
        <f t="shared" si="23"/>
        <v/>
      </c>
      <c r="BK36" s="165" t="str">
        <f>IF(COUNTBLANK($A36:$F36)&gt;2,"",IF(Input!Q36=0,"NA",Input!Q36))</f>
        <v/>
      </c>
      <c r="BL36" s="65" t="str">
        <f t="shared" si="24"/>
        <v/>
      </c>
      <c r="BM36" s="65" t="str">
        <f t="shared" si="25"/>
        <v/>
      </c>
      <c r="BN36" s="165" t="str">
        <f>IF(COUNTBLANK($A36:$F36)&gt;2,"",IF(Input!R36=0,"NA",Input!R36))</f>
        <v/>
      </c>
      <c r="BO36" s="65" t="str">
        <f t="shared" si="26"/>
        <v/>
      </c>
      <c r="BP36" s="65" t="str">
        <f t="shared" si="27"/>
        <v/>
      </c>
      <c r="BQ36" s="165" t="str">
        <f>IF(COUNTBLANK($A36:$F36)&gt;2,"",IF(Input!S36=0,"NA",Input!S36))</f>
        <v/>
      </c>
      <c r="BR36" s="65" t="str">
        <f t="shared" si="28"/>
        <v/>
      </c>
      <c r="BS36" s="65" t="str">
        <f t="shared" si="29"/>
        <v/>
      </c>
      <c r="BT36" s="165" t="str">
        <f>IF(COUNTBLANK($A36:$F36)&gt;2,"",IF(Input!T36=0,"NA",Input!T36))</f>
        <v/>
      </c>
      <c r="BU36" s="65" t="str">
        <f t="shared" si="30"/>
        <v/>
      </c>
      <c r="BV36" s="65" t="str">
        <f t="shared" si="31"/>
        <v/>
      </c>
      <c r="BW36" s="165" t="str">
        <f>IF(COUNTBLANK($A36:$F36)&gt;2,"",IF(Input!U36=0,"NA",Input!U36))</f>
        <v/>
      </c>
      <c r="BX36" s="65" t="str">
        <f t="shared" si="32"/>
        <v/>
      </c>
      <c r="BY36" s="65" t="str">
        <f t="shared" si="33"/>
        <v/>
      </c>
      <c r="BZ36" s="165" t="str">
        <f>IF(COUNTBLANK($A36:$F36)&gt;2,"",IF(Input!V36=0,"NA",Input!V36))</f>
        <v/>
      </c>
      <c r="CA36" s="65" t="str">
        <f t="shared" si="34"/>
        <v/>
      </c>
      <c r="CB36" s="65" t="str">
        <f t="shared" si="35"/>
        <v/>
      </c>
      <c r="CC36" s="165" t="str">
        <f>IF(COUNTBLANK($A36:$F36)&gt;2,"",IF(Input!W36=0,"NA",Input!W36))</f>
        <v/>
      </c>
      <c r="CD36" s="65" t="str">
        <f t="shared" si="36"/>
        <v/>
      </c>
      <c r="CE36" s="65" t="str">
        <f t="shared" si="37"/>
        <v/>
      </c>
      <c r="CF36" s="165" t="str">
        <f>IF(COUNTBLANK($A36:$F36)&gt;2,"",IF(Input!X36=0,"NA",Input!X36))</f>
        <v/>
      </c>
      <c r="CG36" s="65" t="str">
        <f t="shared" si="38"/>
        <v/>
      </c>
      <c r="CH36" s="65" t="str">
        <f t="shared" si="39"/>
        <v/>
      </c>
      <c r="CI36" s="165" t="str">
        <f>IF(COUNTBLANK($A36:$F36)&gt;2,"",IF(Input!Y36=0,"NA",Input!Y36))</f>
        <v/>
      </c>
      <c r="CJ36" s="65" t="str">
        <f t="shared" si="40"/>
        <v/>
      </c>
      <c r="CK36" s="65" t="str">
        <f t="shared" si="41"/>
        <v/>
      </c>
      <c r="CL36" s="165" t="str">
        <f>IF(COUNTBLANK($A36:$F36)&gt;2,"",IF(Input!Z36=0,"NA",Input!Z36))</f>
        <v/>
      </c>
      <c r="CM36" s="65" t="str">
        <f t="shared" si="42"/>
        <v/>
      </c>
      <c r="CN36" s="65" t="str">
        <f t="shared" si="43"/>
        <v/>
      </c>
      <c r="CO36" s="165" t="str">
        <f>IF(COUNTBLANK($A36:$F36)&gt;2,"",IF(Input!AA36=0,"NA",Input!AA36))</f>
        <v/>
      </c>
      <c r="CP36" s="65" t="str">
        <f t="shared" si="44"/>
        <v/>
      </c>
      <c r="CQ36" s="65" t="str">
        <f t="shared" si="45"/>
        <v/>
      </c>
      <c r="CR36" s="165" t="str">
        <f>IF(COUNTBLANK($A36:$F36)&gt;2,"",IF(Input!AB36=0,"NA",Input!AB36))</f>
        <v/>
      </c>
      <c r="CS36" s="65" t="str">
        <f t="shared" si="46"/>
        <v/>
      </c>
      <c r="CT36" s="65" t="str">
        <f t="shared" si="47"/>
        <v/>
      </c>
      <c r="CU36" s="165" t="str">
        <f>IF(COUNTBLANK($A36:$F36)&gt;2,"",IF(Input!AC36=0,"NA",Input!AC36))</f>
        <v/>
      </c>
      <c r="CV36" s="65" t="str">
        <f t="shared" si="48"/>
        <v/>
      </c>
      <c r="CW36" s="65" t="str">
        <f t="shared" si="49"/>
        <v/>
      </c>
      <c r="CX36" s="165" t="str">
        <f>IF(COUNTBLANK($A36:$F36)&gt;2,"",IF(Input!AD36=0,"NA",Input!AD36))</f>
        <v/>
      </c>
    </row>
    <row r="37" spans="1:102" x14ac:dyDescent="0.25">
      <c r="A37" s="162" t="str">
        <f>IF(Input!B37=0,"",Input!B37)</f>
        <v/>
      </c>
      <c r="B37" s="162" t="str">
        <f>IF(Input!C37=0,"",Input!C37)</f>
        <v/>
      </c>
      <c r="C37" s="162" t="str">
        <f>IF(Input!D37=0,"",Input!D37)</f>
        <v/>
      </c>
      <c r="D37" s="162" t="str">
        <f>IF(Input!G37=0,"",Input!G37)</f>
        <v/>
      </c>
      <c r="E37" s="162" t="str">
        <f>IF(Input!H37=0,"",Input!H37)</f>
        <v/>
      </c>
      <c r="F37" s="162" t="str">
        <f>IF(Input!I37=0,"",Input!I37)</f>
        <v/>
      </c>
      <c r="G37" s="66" t="str">
        <f t="shared" si="0"/>
        <v/>
      </c>
      <c r="H37" s="66" t="str">
        <f t="shared" si="1"/>
        <v/>
      </c>
      <c r="I37" s="160" t="str">
        <f>FinalScores!G37</f>
        <v/>
      </c>
      <c r="J37" s="65" t="str">
        <f t="shared" si="2"/>
        <v/>
      </c>
      <c r="K37" s="65" t="str">
        <f t="shared" si="3"/>
        <v/>
      </c>
      <c r="L37" s="165" t="str">
        <f>IF(COUNTBLANK($A37:$F37)&gt;2,"",IF(Input!AE37=0,"NA",Input!AE37))</f>
        <v/>
      </c>
      <c r="M37" s="65" t="str">
        <f t="shared" si="4"/>
        <v/>
      </c>
      <c r="N37" s="65" t="str">
        <f t="shared" si="5"/>
        <v/>
      </c>
      <c r="O37" s="165" t="str">
        <f>IF(COUNTBLANK($A37:$F37)&gt;2,"",IF(Input!AF37=0,"NA",Input!AF37))</f>
        <v/>
      </c>
      <c r="P37" s="65" t="str">
        <f t="shared" si="6"/>
        <v/>
      </c>
      <c r="Q37" s="65" t="str">
        <f t="shared" si="7"/>
        <v/>
      </c>
      <c r="R37" s="165" t="str">
        <f>IF(COUNTBLANK($A37:$F37)&gt;2,"",IF(Input!AG37=0,"NA",Input!AG37))</f>
        <v/>
      </c>
      <c r="AN37" s="65" t="str">
        <f t="shared" si="8"/>
        <v/>
      </c>
      <c r="AO37" s="65" t="str">
        <f t="shared" si="9"/>
        <v/>
      </c>
      <c r="AP37" s="165" t="str">
        <f>IF(COUNTBLANK($A37:$F37)&gt;2,"",IF(Input!J37=0,"NA",Input!J37))</f>
        <v/>
      </c>
      <c r="AQ37" s="65" t="str">
        <f t="shared" si="10"/>
        <v/>
      </c>
      <c r="AR37" s="65" t="str">
        <f t="shared" si="11"/>
        <v/>
      </c>
      <c r="AS37" s="165" t="str">
        <f>IF(COUNTBLANK($A37:$F37)&gt;2,"",IF(Input!K37=0,"NA",Input!K37))</f>
        <v/>
      </c>
      <c r="AT37" s="65" t="str">
        <f t="shared" si="12"/>
        <v/>
      </c>
      <c r="AU37" s="65" t="str">
        <f t="shared" si="13"/>
        <v/>
      </c>
      <c r="AV37" s="165" t="str">
        <f>IF(COUNTBLANK($A37:$F37)&gt;2,"",IF(Input!L37=0,"NA",Input!L37))</f>
        <v/>
      </c>
      <c r="AW37" s="65" t="str">
        <f t="shared" si="14"/>
        <v/>
      </c>
      <c r="AX37" s="65" t="str">
        <f t="shared" si="15"/>
        <v/>
      </c>
      <c r="AY37" s="165" t="str">
        <f>IF(COUNTBLANK($A37:$F37)&gt;2,"",IF(Input!M37=0,"NA",Input!M37))</f>
        <v/>
      </c>
      <c r="AZ37" s="65" t="str">
        <f t="shared" si="16"/>
        <v/>
      </c>
      <c r="BA37" s="65" t="str">
        <f t="shared" si="17"/>
        <v/>
      </c>
      <c r="BB37" s="165" t="str">
        <f>IF(COUNTBLANK($A37:$F37)&gt;2,"",IF(Input!N37=0,"NA",Input!N37))</f>
        <v/>
      </c>
      <c r="BC37" s="65" t="str">
        <f t="shared" si="18"/>
        <v/>
      </c>
      <c r="BD37" s="65" t="str">
        <f t="shared" si="19"/>
        <v/>
      </c>
      <c r="BE37" s="165" t="str">
        <f>IF(COUNTBLANK($A37:$F37)&gt;2,"",IF(Input!O37=0,"NA",Input!O37))</f>
        <v/>
      </c>
      <c r="BF37" s="65" t="str">
        <f t="shared" si="20"/>
        <v/>
      </c>
      <c r="BG37" s="65" t="str">
        <f t="shared" si="21"/>
        <v/>
      </c>
      <c r="BH37" s="165" t="str">
        <f>IF(COUNTBLANK($A37:$F37)&gt;2,"",IF(Input!P37=0,"NA",Input!P37))</f>
        <v/>
      </c>
      <c r="BI37" s="65" t="str">
        <f t="shared" si="22"/>
        <v/>
      </c>
      <c r="BJ37" s="65" t="str">
        <f t="shared" si="23"/>
        <v/>
      </c>
      <c r="BK37" s="165" t="str">
        <f>IF(COUNTBLANK($A37:$F37)&gt;2,"",IF(Input!Q37=0,"NA",Input!Q37))</f>
        <v/>
      </c>
      <c r="BL37" s="65" t="str">
        <f t="shared" si="24"/>
        <v/>
      </c>
      <c r="BM37" s="65" t="str">
        <f t="shared" si="25"/>
        <v/>
      </c>
      <c r="BN37" s="165" t="str">
        <f>IF(COUNTBLANK($A37:$F37)&gt;2,"",IF(Input!R37=0,"NA",Input!R37))</f>
        <v/>
      </c>
      <c r="BO37" s="65" t="str">
        <f t="shared" si="26"/>
        <v/>
      </c>
      <c r="BP37" s="65" t="str">
        <f t="shared" si="27"/>
        <v/>
      </c>
      <c r="BQ37" s="165" t="str">
        <f>IF(COUNTBLANK($A37:$F37)&gt;2,"",IF(Input!S37=0,"NA",Input!S37))</f>
        <v/>
      </c>
      <c r="BR37" s="65" t="str">
        <f t="shared" si="28"/>
        <v/>
      </c>
      <c r="BS37" s="65" t="str">
        <f t="shared" si="29"/>
        <v/>
      </c>
      <c r="BT37" s="165" t="str">
        <f>IF(COUNTBLANK($A37:$F37)&gt;2,"",IF(Input!T37=0,"NA",Input!T37))</f>
        <v/>
      </c>
      <c r="BU37" s="65" t="str">
        <f t="shared" si="30"/>
        <v/>
      </c>
      <c r="BV37" s="65" t="str">
        <f t="shared" si="31"/>
        <v/>
      </c>
      <c r="BW37" s="165" t="str">
        <f>IF(COUNTBLANK($A37:$F37)&gt;2,"",IF(Input!U37=0,"NA",Input!U37))</f>
        <v/>
      </c>
      <c r="BX37" s="65" t="str">
        <f t="shared" si="32"/>
        <v/>
      </c>
      <c r="BY37" s="65" t="str">
        <f t="shared" si="33"/>
        <v/>
      </c>
      <c r="BZ37" s="165" t="str">
        <f>IF(COUNTBLANK($A37:$F37)&gt;2,"",IF(Input!V37=0,"NA",Input!V37))</f>
        <v/>
      </c>
      <c r="CA37" s="65" t="str">
        <f t="shared" si="34"/>
        <v/>
      </c>
      <c r="CB37" s="65" t="str">
        <f t="shared" si="35"/>
        <v/>
      </c>
      <c r="CC37" s="165" t="str">
        <f>IF(COUNTBLANK($A37:$F37)&gt;2,"",IF(Input!W37=0,"NA",Input!W37))</f>
        <v/>
      </c>
      <c r="CD37" s="65" t="str">
        <f t="shared" si="36"/>
        <v/>
      </c>
      <c r="CE37" s="65" t="str">
        <f t="shared" si="37"/>
        <v/>
      </c>
      <c r="CF37" s="165" t="str">
        <f>IF(COUNTBLANK($A37:$F37)&gt;2,"",IF(Input!X37=0,"NA",Input!X37))</f>
        <v/>
      </c>
      <c r="CG37" s="65" t="str">
        <f t="shared" si="38"/>
        <v/>
      </c>
      <c r="CH37" s="65" t="str">
        <f t="shared" si="39"/>
        <v/>
      </c>
      <c r="CI37" s="165" t="str">
        <f>IF(COUNTBLANK($A37:$F37)&gt;2,"",IF(Input!Y37=0,"NA",Input!Y37))</f>
        <v/>
      </c>
      <c r="CJ37" s="65" t="str">
        <f t="shared" si="40"/>
        <v/>
      </c>
      <c r="CK37" s="65" t="str">
        <f t="shared" si="41"/>
        <v/>
      </c>
      <c r="CL37" s="165" t="str">
        <f>IF(COUNTBLANK($A37:$F37)&gt;2,"",IF(Input!Z37=0,"NA",Input!Z37))</f>
        <v/>
      </c>
      <c r="CM37" s="65" t="str">
        <f t="shared" si="42"/>
        <v/>
      </c>
      <c r="CN37" s="65" t="str">
        <f t="shared" si="43"/>
        <v/>
      </c>
      <c r="CO37" s="165" t="str">
        <f>IF(COUNTBLANK($A37:$F37)&gt;2,"",IF(Input!AA37=0,"NA",Input!AA37))</f>
        <v/>
      </c>
      <c r="CP37" s="65" t="str">
        <f t="shared" si="44"/>
        <v/>
      </c>
      <c r="CQ37" s="65" t="str">
        <f t="shared" si="45"/>
        <v/>
      </c>
      <c r="CR37" s="165" t="str">
        <f>IF(COUNTBLANK($A37:$F37)&gt;2,"",IF(Input!AB37=0,"NA",Input!AB37))</f>
        <v/>
      </c>
      <c r="CS37" s="65" t="str">
        <f t="shared" si="46"/>
        <v/>
      </c>
      <c r="CT37" s="65" t="str">
        <f t="shared" si="47"/>
        <v/>
      </c>
      <c r="CU37" s="165" t="str">
        <f>IF(COUNTBLANK($A37:$F37)&gt;2,"",IF(Input!AC37=0,"NA",Input!AC37))</f>
        <v/>
      </c>
      <c r="CV37" s="65" t="str">
        <f t="shared" si="48"/>
        <v/>
      </c>
      <c r="CW37" s="65" t="str">
        <f t="shared" si="49"/>
        <v/>
      </c>
      <c r="CX37" s="165" t="str">
        <f>IF(COUNTBLANK($A37:$F37)&gt;2,"",IF(Input!AD37=0,"NA",Input!AD37))</f>
        <v/>
      </c>
    </row>
    <row r="38" spans="1:102" x14ac:dyDescent="0.25">
      <c r="A38" s="162" t="str">
        <f>IF(Input!B38=0,"",Input!B38)</f>
        <v/>
      </c>
      <c r="B38" s="162" t="str">
        <f>IF(Input!C38=0,"",Input!C38)</f>
        <v/>
      </c>
      <c r="C38" s="162" t="str">
        <f>IF(Input!D38=0,"",Input!D38)</f>
        <v/>
      </c>
      <c r="D38" s="162" t="str">
        <f>IF(Input!G38=0,"",Input!G38)</f>
        <v/>
      </c>
      <c r="E38" s="162" t="str">
        <f>IF(Input!H38=0,"",Input!H38)</f>
        <v/>
      </c>
      <c r="F38" s="162" t="str">
        <f>IF(Input!I38=0,"",Input!I38)</f>
        <v/>
      </c>
      <c r="G38" s="66" t="str">
        <f t="shared" si="0"/>
        <v/>
      </c>
      <c r="H38" s="66" t="str">
        <f t="shared" si="1"/>
        <v/>
      </c>
      <c r="I38" s="160" t="str">
        <f>FinalScores!G38</f>
        <v/>
      </c>
      <c r="J38" s="65" t="str">
        <f t="shared" si="2"/>
        <v/>
      </c>
      <c r="K38" s="65" t="str">
        <f t="shared" si="3"/>
        <v/>
      </c>
      <c r="L38" s="165" t="str">
        <f>IF(COUNTBLANK($A38:$F38)&gt;2,"",IF(Input!AE38=0,"NA",Input!AE38))</f>
        <v/>
      </c>
      <c r="M38" s="65" t="str">
        <f t="shared" si="4"/>
        <v/>
      </c>
      <c r="N38" s="65" t="str">
        <f t="shared" si="5"/>
        <v/>
      </c>
      <c r="O38" s="165" t="str">
        <f>IF(COUNTBLANK($A38:$F38)&gt;2,"",IF(Input!AF38=0,"NA",Input!AF38))</f>
        <v/>
      </c>
      <c r="P38" s="65" t="str">
        <f t="shared" si="6"/>
        <v/>
      </c>
      <c r="Q38" s="65" t="str">
        <f t="shared" si="7"/>
        <v/>
      </c>
      <c r="R38" s="165" t="str">
        <f>IF(COUNTBLANK($A38:$F38)&gt;2,"",IF(Input!AG38=0,"NA",Input!AG38))</f>
        <v/>
      </c>
      <c r="AN38" s="65" t="str">
        <f t="shared" si="8"/>
        <v/>
      </c>
      <c r="AO38" s="65" t="str">
        <f t="shared" si="9"/>
        <v/>
      </c>
      <c r="AP38" s="165" t="str">
        <f>IF(COUNTBLANK($A38:$F38)&gt;2,"",IF(Input!J38=0,"NA",Input!J38))</f>
        <v/>
      </c>
      <c r="AQ38" s="65" t="str">
        <f t="shared" si="10"/>
        <v/>
      </c>
      <c r="AR38" s="65" t="str">
        <f t="shared" si="11"/>
        <v/>
      </c>
      <c r="AS38" s="165" t="str">
        <f>IF(COUNTBLANK($A38:$F38)&gt;2,"",IF(Input!K38=0,"NA",Input!K38))</f>
        <v/>
      </c>
      <c r="AT38" s="65" t="str">
        <f t="shared" si="12"/>
        <v/>
      </c>
      <c r="AU38" s="65" t="str">
        <f t="shared" si="13"/>
        <v/>
      </c>
      <c r="AV38" s="165" t="str">
        <f>IF(COUNTBLANK($A38:$F38)&gt;2,"",IF(Input!L38=0,"NA",Input!L38))</f>
        <v/>
      </c>
      <c r="AW38" s="65" t="str">
        <f t="shared" si="14"/>
        <v/>
      </c>
      <c r="AX38" s="65" t="str">
        <f t="shared" si="15"/>
        <v/>
      </c>
      <c r="AY38" s="165" t="str">
        <f>IF(COUNTBLANK($A38:$F38)&gt;2,"",IF(Input!M38=0,"NA",Input!M38))</f>
        <v/>
      </c>
      <c r="AZ38" s="65" t="str">
        <f t="shared" si="16"/>
        <v/>
      </c>
      <c r="BA38" s="65" t="str">
        <f t="shared" si="17"/>
        <v/>
      </c>
      <c r="BB38" s="165" t="str">
        <f>IF(COUNTBLANK($A38:$F38)&gt;2,"",IF(Input!N38=0,"NA",Input!N38))</f>
        <v/>
      </c>
      <c r="BC38" s="65" t="str">
        <f t="shared" si="18"/>
        <v/>
      </c>
      <c r="BD38" s="65" t="str">
        <f t="shared" si="19"/>
        <v/>
      </c>
      <c r="BE38" s="165" t="str">
        <f>IF(COUNTBLANK($A38:$F38)&gt;2,"",IF(Input!O38=0,"NA",Input!O38))</f>
        <v/>
      </c>
      <c r="BF38" s="65" t="str">
        <f t="shared" si="20"/>
        <v/>
      </c>
      <c r="BG38" s="65" t="str">
        <f t="shared" si="21"/>
        <v/>
      </c>
      <c r="BH38" s="165" t="str">
        <f>IF(COUNTBLANK($A38:$F38)&gt;2,"",IF(Input!P38=0,"NA",Input!P38))</f>
        <v/>
      </c>
      <c r="BI38" s="65" t="str">
        <f t="shared" si="22"/>
        <v/>
      </c>
      <c r="BJ38" s="65" t="str">
        <f t="shared" si="23"/>
        <v/>
      </c>
      <c r="BK38" s="165" t="str">
        <f>IF(COUNTBLANK($A38:$F38)&gt;2,"",IF(Input!Q38=0,"NA",Input!Q38))</f>
        <v/>
      </c>
      <c r="BL38" s="65" t="str">
        <f t="shared" si="24"/>
        <v/>
      </c>
      <c r="BM38" s="65" t="str">
        <f t="shared" si="25"/>
        <v/>
      </c>
      <c r="BN38" s="165" t="str">
        <f>IF(COUNTBLANK($A38:$F38)&gt;2,"",IF(Input!R38=0,"NA",Input!R38))</f>
        <v/>
      </c>
      <c r="BO38" s="65" t="str">
        <f t="shared" si="26"/>
        <v/>
      </c>
      <c r="BP38" s="65" t="str">
        <f t="shared" si="27"/>
        <v/>
      </c>
      <c r="BQ38" s="165" t="str">
        <f>IF(COUNTBLANK($A38:$F38)&gt;2,"",IF(Input!S38=0,"NA",Input!S38))</f>
        <v/>
      </c>
      <c r="BR38" s="65" t="str">
        <f t="shared" si="28"/>
        <v/>
      </c>
      <c r="BS38" s="65" t="str">
        <f t="shared" si="29"/>
        <v/>
      </c>
      <c r="BT38" s="165" t="str">
        <f>IF(COUNTBLANK($A38:$F38)&gt;2,"",IF(Input!T38=0,"NA",Input!T38))</f>
        <v/>
      </c>
      <c r="BU38" s="65" t="str">
        <f t="shared" si="30"/>
        <v/>
      </c>
      <c r="BV38" s="65" t="str">
        <f t="shared" si="31"/>
        <v/>
      </c>
      <c r="BW38" s="165" t="str">
        <f>IF(COUNTBLANK($A38:$F38)&gt;2,"",IF(Input!U38=0,"NA",Input!U38))</f>
        <v/>
      </c>
      <c r="BX38" s="65" t="str">
        <f t="shared" si="32"/>
        <v/>
      </c>
      <c r="BY38" s="65" t="str">
        <f t="shared" si="33"/>
        <v/>
      </c>
      <c r="BZ38" s="165" t="str">
        <f>IF(COUNTBLANK($A38:$F38)&gt;2,"",IF(Input!V38=0,"NA",Input!V38))</f>
        <v/>
      </c>
      <c r="CA38" s="65" t="str">
        <f t="shared" si="34"/>
        <v/>
      </c>
      <c r="CB38" s="65" t="str">
        <f t="shared" si="35"/>
        <v/>
      </c>
      <c r="CC38" s="165" t="str">
        <f>IF(COUNTBLANK($A38:$F38)&gt;2,"",IF(Input!W38=0,"NA",Input!W38))</f>
        <v/>
      </c>
      <c r="CD38" s="65" t="str">
        <f t="shared" si="36"/>
        <v/>
      </c>
      <c r="CE38" s="65" t="str">
        <f t="shared" si="37"/>
        <v/>
      </c>
      <c r="CF38" s="165" t="str">
        <f>IF(COUNTBLANK($A38:$F38)&gt;2,"",IF(Input!X38=0,"NA",Input!X38))</f>
        <v/>
      </c>
      <c r="CG38" s="65" t="str">
        <f t="shared" si="38"/>
        <v/>
      </c>
      <c r="CH38" s="65" t="str">
        <f t="shared" si="39"/>
        <v/>
      </c>
      <c r="CI38" s="165" t="str">
        <f>IF(COUNTBLANK($A38:$F38)&gt;2,"",IF(Input!Y38=0,"NA",Input!Y38))</f>
        <v/>
      </c>
      <c r="CJ38" s="65" t="str">
        <f t="shared" si="40"/>
        <v/>
      </c>
      <c r="CK38" s="65" t="str">
        <f t="shared" si="41"/>
        <v/>
      </c>
      <c r="CL38" s="165" t="str">
        <f>IF(COUNTBLANK($A38:$F38)&gt;2,"",IF(Input!Z38=0,"NA",Input!Z38))</f>
        <v/>
      </c>
      <c r="CM38" s="65" t="str">
        <f t="shared" si="42"/>
        <v/>
      </c>
      <c r="CN38" s="65" t="str">
        <f t="shared" si="43"/>
        <v/>
      </c>
      <c r="CO38" s="165" t="str">
        <f>IF(COUNTBLANK($A38:$F38)&gt;2,"",IF(Input!AA38=0,"NA",Input!AA38))</f>
        <v/>
      </c>
      <c r="CP38" s="65" t="str">
        <f t="shared" si="44"/>
        <v/>
      </c>
      <c r="CQ38" s="65" t="str">
        <f t="shared" si="45"/>
        <v/>
      </c>
      <c r="CR38" s="165" t="str">
        <f>IF(COUNTBLANK($A38:$F38)&gt;2,"",IF(Input!AB38=0,"NA",Input!AB38))</f>
        <v/>
      </c>
      <c r="CS38" s="65" t="str">
        <f t="shared" si="46"/>
        <v/>
      </c>
      <c r="CT38" s="65" t="str">
        <f t="shared" si="47"/>
        <v/>
      </c>
      <c r="CU38" s="165" t="str">
        <f>IF(COUNTBLANK($A38:$F38)&gt;2,"",IF(Input!AC38=0,"NA",Input!AC38))</f>
        <v/>
      </c>
      <c r="CV38" s="65" t="str">
        <f t="shared" si="48"/>
        <v/>
      </c>
      <c r="CW38" s="65" t="str">
        <f t="shared" si="49"/>
        <v/>
      </c>
      <c r="CX38" s="165" t="str">
        <f>IF(COUNTBLANK($A38:$F38)&gt;2,"",IF(Input!AD38=0,"NA",Input!AD38))</f>
        <v/>
      </c>
    </row>
    <row r="39" spans="1:102" x14ac:dyDescent="0.25">
      <c r="A39" s="162" t="str">
        <f>IF(Input!B39=0,"",Input!B39)</f>
        <v/>
      </c>
      <c r="B39" s="162" t="str">
        <f>IF(Input!C39=0,"",Input!C39)</f>
        <v/>
      </c>
      <c r="C39" s="162" t="str">
        <f>IF(Input!D39=0,"",Input!D39)</f>
        <v/>
      </c>
      <c r="D39" s="162" t="str">
        <f>IF(Input!G39=0,"",Input!G39)</f>
        <v/>
      </c>
      <c r="E39" s="162" t="str">
        <f>IF(Input!H39=0,"",Input!H39)</f>
        <v/>
      </c>
      <c r="F39" s="162" t="str">
        <f>IF(Input!I39=0,"",Input!I39)</f>
        <v/>
      </c>
      <c r="G39" s="66" t="str">
        <f t="shared" si="0"/>
        <v/>
      </c>
      <c r="H39" s="66" t="str">
        <f t="shared" si="1"/>
        <v/>
      </c>
      <c r="I39" s="160" t="str">
        <f>FinalScores!G39</f>
        <v/>
      </c>
      <c r="J39" s="65" t="str">
        <f t="shared" si="2"/>
        <v/>
      </c>
      <c r="K39" s="65" t="str">
        <f t="shared" si="3"/>
        <v/>
      </c>
      <c r="L39" s="165" t="str">
        <f>IF(COUNTBLANK($A39:$F39)&gt;2,"",IF(Input!AE39=0,"NA",Input!AE39))</f>
        <v/>
      </c>
      <c r="M39" s="65" t="str">
        <f t="shared" si="4"/>
        <v/>
      </c>
      <c r="N39" s="65" t="str">
        <f t="shared" si="5"/>
        <v/>
      </c>
      <c r="O39" s="165" t="str">
        <f>IF(COUNTBLANK($A39:$F39)&gt;2,"",IF(Input!AF39=0,"NA",Input!AF39))</f>
        <v/>
      </c>
      <c r="P39" s="65" t="str">
        <f t="shared" si="6"/>
        <v/>
      </c>
      <c r="Q39" s="65" t="str">
        <f t="shared" si="7"/>
        <v/>
      </c>
      <c r="R39" s="165" t="str">
        <f>IF(COUNTBLANK($A39:$F39)&gt;2,"",IF(Input!AG39=0,"NA",Input!AG39))</f>
        <v/>
      </c>
      <c r="AN39" s="65" t="str">
        <f t="shared" si="8"/>
        <v/>
      </c>
      <c r="AO39" s="65" t="str">
        <f t="shared" si="9"/>
        <v/>
      </c>
      <c r="AP39" s="165" t="str">
        <f>IF(COUNTBLANK($A39:$F39)&gt;2,"",IF(Input!J39=0,"NA",Input!J39))</f>
        <v/>
      </c>
      <c r="AQ39" s="65" t="str">
        <f t="shared" si="10"/>
        <v/>
      </c>
      <c r="AR39" s="65" t="str">
        <f t="shared" si="11"/>
        <v/>
      </c>
      <c r="AS39" s="165" t="str">
        <f>IF(COUNTBLANK($A39:$F39)&gt;2,"",IF(Input!K39=0,"NA",Input!K39))</f>
        <v/>
      </c>
      <c r="AT39" s="65" t="str">
        <f t="shared" si="12"/>
        <v/>
      </c>
      <c r="AU39" s="65" t="str">
        <f t="shared" si="13"/>
        <v/>
      </c>
      <c r="AV39" s="165" t="str">
        <f>IF(COUNTBLANK($A39:$F39)&gt;2,"",IF(Input!L39=0,"NA",Input!L39))</f>
        <v/>
      </c>
      <c r="AW39" s="65" t="str">
        <f t="shared" si="14"/>
        <v/>
      </c>
      <c r="AX39" s="65" t="str">
        <f t="shared" si="15"/>
        <v/>
      </c>
      <c r="AY39" s="165" t="str">
        <f>IF(COUNTBLANK($A39:$F39)&gt;2,"",IF(Input!M39=0,"NA",Input!M39))</f>
        <v/>
      </c>
      <c r="AZ39" s="65" t="str">
        <f t="shared" si="16"/>
        <v/>
      </c>
      <c r="BA39" s="65" t="str">
        <f t="shared" si="17"/>
        <v/>
      </c>
      <c r="BB39" s="165" t="str">
        <f>IF(COUNTBLANK($A39:$F39)&gt;2,"",IF(Input!N39=0,"NA",Input!N39))</f>
        <v/>
      </c>
      <c r="BC39" s="65" t="str">
        <f t="shared" si="18"/>
        <v/>
      </c>
      <c r="BD39" s="65" t="str">
        <f t="shared" si="19"/>
        <v/>
      </c>
      <c r="BE39" s="165" t="str">
        <f>IF(COUNTBLANK($A39:$F39)&gt;2,"",IF(Input!O39=0,"NA",Input!O39))</f>
        <v/>
      </c>
      <c r="BF39" s="65" t="str">
        <f t="shared" si="20"/>
        <v/>
      </c>
      <c r="BG39" s="65" t="str">
        <f t="shared" si="21"/>
        <v/>
      </c>
      <c r="BH39" s="165" t="str">
        <f>IF(COUNTBLANK($A39:$F39)&gt;2,"",IF(Input!P39=0,"NA",Input!P39))</f>
        <v/>
      </c>
      <c r="BI39" s="65" t="str">
        <f t="shared" si="22"/>
        <v/>
      </c>
      <c r="BJ39" s="65" t="str">
        <f t="shared" si="23"/>
        <v/>
      </c>
      <c r="BK39" s="165" t="str">
        <f>IF(COUNTBLANK($A39:$F39)&gt;2,"",IF(Input!Q39=0,"NA",Input!Q39))</f>
        <v/>
      </c>
      <c r="BL39" s="65" t="str">
        <f t="shared" si="24"/>
        <v/>
      </c>
      <c r="BM39" s="65" t="str">
        <f t="shared" si="25"/>
        <v/>
      </c>
      <c r="BN39" s="165" t="str">
        <f>IF(COUNTBLANK($A39:$F39)&gt;2,"",IF(Input!R39=0,"NA",Input!R39))</f>
        <v/>
      </c>
      <c r="BO39" s="65" t="str">
        <f t="shared" si="26"/>
        <v/>
      </c>
      <c r="BP39" s="65" t="str">
        <f t="shared" si="27"/>
        <v/>
      </c>
      <c r="BQ39" s="165" t="str">
        <f>IF(COUNTBLANK($A39:$F39)&gt;2,"",IF(Input!S39=0,"NA",Input!S39))</f>
        <v/>
      </c>
      <c r="BR39" s="65" t="str">
        <f t="shared" si="28"/>
        <v/>
      </c>
      <c r="BS39" s="65" t="str">
        <f t="shared" si="29"/>
        <v/>
      </c>
      <c r="BT39" s="165" t="str">
        <f>IF(COUNTBLANK($A39:$F39)&gt;2,"",IF(Input!T39=0,"NA",Input!T39))</f>
        <v/>
      </c>
      <c r="BU39" s="65" t="str">
        <f t="shared" si="30"/>
        <v/>
      </c>
      <c r="BV39" s="65" t="str">
        <f t="shared" si="31"/>
        <v/>
      </c>
      <c r="BW39" s="165" t="str">
        <f>IF(COUNTBLANK($A39:$F39)&gt;2,"",IF(Input!U39=0,"NA",Input!U39))</f>
        <v/>
      </c>
      <c r="BX39" s="65" t="str">
        <f t="shared" si="32"/>
        <v/>
      </c>
      <c r="BY39" s="65" t="str">
        <f t="shared" si="33"/>
        <v/>
      </c>
      <c r="BZ39" s="165" t="str">
        <f>IF(COUNTBLANK($A39:$F39)&gt;2,"",IF(Input!V39=0,"NA",Input!V39))</f>
        <v/>
      </c>
      <c r="CA39" s="65" t="str">
        <f t="shared" si="34"/>
        <v/>
      </c>
      <c r="CB39" s="65" t="str">
        <f t="shared" si="35"/>
        <v/>
      </c>
      <c r="CC39" s="165" t="str">
        <f>IF(COUNTBLANK($A39:$F39)&gt;2,"",IF(Input!W39=0,"NA",Input!W39))</f>
        <v/>
      </c>
      <c r="CD39" s="65" t="str">
        <f t="shared" si="36"/>
        <v/>
      </c>
      <c r="CE39" s="65" t="str">
        <f t="shared" si="37"/>
        <v/>
      </c>
      <c r="CF39" s="165" t="str">
        <f>IF(COUNTBLANK($A39:$F39)&gt;2,"",IF(Input!X39=0,"NA",Input!X39))</f>
        <v/>
      </c>
      <c r="CG39" s="65" t="str">
        <f t="shared" si="38"/>
        <v/>
      </c>
      <c r="CH39" s="65" t="str">
        <f t="shared" si="39"/>
        <v/>
      </c>
      <c r="CI39" s="165" t="str">
        <f>IF(COUNTBLANK($A39:$F39)&gt;2,"",IF(Input!Y39=0,"NA",Input!Y39))</f>
        <v/>
      </c>
      <c r="CJ39" s="65" t="str">
        <f t="shared" si="40"/>
        <v/>
      </c>
      <c r="CK39" s="65" t="str">
        <f t="shared" si="41"/>
        <v/>
      </c>
      <c r="CL39" s="165" t="str">
        <f>IF(COUNTBLANK($A39:$F39)&gt;2,"",IF(Input!Z39=0,"NA",Input!Z39))</f>
        <v/>
      </c>
      <c r="CM39" s="65" t="str">
        <f t="shared" si="42"/>
        <v/>
      </c>
      <c r="CN39" s="65" t="str">
        <f t="shared" si="43"/>
        <v/>
      </c>
      <c r="CO39" s="165" t="str">
        <f>IF(COUNTBLANK($A39:$F39)&gt;2,"",IF(Input!AA39=0,"NA",Input!AA39))</f>
        <v/>
      </c>
      <c r="CP39" s="65" t="str">
        <f t="shared" si="44"/>
        <v/>
      </c>
      <c r="CQ39" s="65" t="str">
        <f t="shared" si="45"/>
        <v/>
      </c>
      <c r="CR39" s="165" t="str">
        <f>IF(COUNTBLANK($A39:$F39)&gt;2,"",IF(Input!AB39=0,"NA",Input!AB39))</f>
        <v/>
      </c>
      <c r="CS39" s="65" t="str">
        <f t="shared" si="46"/>
        <v/>
      </c>
      <c r="CT39" s="65" t="str">
        <f t="shared" si="47"/>
        <v/>
      </c>
      <c r="CU39" s="165" t="str">
        <f>IF(COUNTBLANK($A39:$F39)&gt;2,"",IF(Input!AC39=0,"NA",Input!AC39))</f>
        <v/>
      </c>
      <c r="CV39" s="65" t="str">
        <f t="shared" si="48"/>
        <v/>
      </c>
      <c r="CW39" s="65" t="str">
        <f t="shared" si="49"/>
        <v/>
      </c>
      <c r="CX39" s="165" t="str">
        <f>IF(COUNTBLANK($A39:$F39)&gt;2,"",IF(Input!AD39=0,"NA",Input!AD39))</f>
        <v/>
      </c>
    </row>
    <row r="40" spans="1:102" x14ac:dyDescent="0.25">
      <c r="A40" s="162" t="str">
        <f>IF(Input!B40=0,"",Input!B40)</f>
        <v/>
      </c>
      <c r="B40" s="162" t="str">
        <f>IF(Input!C40=0,"",Input!C40)</f>
        <v/>
      </c>
      <c r="C40" s="162" t="str">
        <f>IF(Input!D40=0,"",Input!D40)</f>
        <v/>
      </c>
      <c r="D40" s="162" t="str">
        <f>IF(Input!G40=0,"",Input!G40)</f>
        <v/>
      </c>
      <c r="E40" s="162" t="str">
        <f>IF(Input!H40=0,"",Input!H40)</f>
        <v/>
      </c>
      <c r="F40" s="162" t="str">
        <f>IF(Input!I40=0,"",Input!I40)</f>
        <v/>
      </c>
      <c r="G40" s="66" t="str">
        <f t="shared" si="0"/>
        <v/>
      </c>
      <c r="H40" s="66" t="str">
        <f t="shared" si="1"/>
        <v/>
      </c>
      <c r="I40" s="160" t="str">
        <f>FinalScores!G40</f>
        <v/>
      </c>
      <c r="J40" s="65" t="str">
        <f t="shared" si="2"/>
        <v/>
      </c>
      <c r="K40" s="65" t="str">
        <f t="shared" si="3"/>
        <v/>
      </c>
      <c r="L40" s="165" t="str">
        <f>IF(COUNTBLANK($A40:$F40)&gt;2,"",IF(Input!AE40=0,"NA",Input!AE40))</f>
        <v/>
      </c>
      <c r="M40" s="65" t="str">
        <f t="shared" si="4"/>
        <v/>
      </c>
      <c r="N40" s="65" t="str">
        <f t="shared" si="5"/>
        <v/>
      </c>
      <c r="O40" s="165" t="str">
        <f>IF(COUNTBLANK($A40:$F40)&gt;2,"",IF(Input!AF40=0,"NA",Input!AF40))</f>
        <v/>
      </c>
      <c r="P40" s="65" t="str">
        <f t="shared" si="6"/>
        <v/>
      </c>
      <c r="Q40" s="65" t="str">
        <f t="shared" si="7"/>
        <v/>
      </c>
      <c r="R40" s="165" t="str">
        <f>IF(COUNTBLANK($A40:$F40)&gt;2,"",IF(Input!AG40=0,"NA",Input!AG40))</f>
        <v/>
      </c>
      <c r="AN40" s="65" t="str">
        <f t="shared" si="8"/>
        <v/>
      </c>
      <c r="AO40" s="65" t="str">
        <f t="shared" si="9"/>
        <v/>
      </c>
      <c r="AP40" s="165" t="str">
        <f>IF(COUNTBLANK($A40:$F40)&gt;2,"",IF(Input!J40=0,"NA",Input!J40))</f>
        <v/>
      </c>
      <c r="AQ40" s="65" t="str">
        <f t="shared" si="10"/>
        <v/>
      </c>
      <c r="AR40" s="65" t="str">
        <f t="shared" si="11"/>
        <v/>
      </c>
      <c r="AS40" s="165" t="str">
        <f>IF(COUNTBLANK($A40:$F40)&gt;2,"",IF(Input!K40=0,"NA",Input!K40))</f>
        <v/>
      </c>
      <c r="AT40" s="65" t="str">
        <f t="shared" si="12"/>
        <v/>
      </c>
      <c r="AU40" s="65" t="str">
        <f t="shared" si="13"/>
        <v/>
      </c>
      <c r="AV40" s="165" t="str">
        <f>IF(COUNTBLANK($A40:$F40)&gt;2,"",IF(Input!L40=0,"NA",Input!L40))</f>
        <v/>
      </c>
      <c r="AW40" s="65" t="str">
        <f t="shared" si="14"/>
        <v/>
      </c>
      <c r="AX40" s="65" t="str">
        <f t="shared" si="15"/>
        <v/>
      </c>
      <c r="AY40" s="165" t="str">
        <f>IF(COUNTBLANK($A40:$F40)&gt;2,"",IF(Input!M40=0,"NA",Input!M40))</f>
        <v/>
      </c>
      <c r="AZ40" s="65" t="str">
        <f t="shared" si="16"/>
        <v/>
      </c>
      <c r="BA40" s="65" t="str">
        <f t="shared" si="17"/>
        <v/>
      </c>
      <c r="BB40" s="165" t="str">
        <f>IF(COUNTBLANK($A40:$F40)&gt;2,"",IF(Input!N40=0,"NA",Input!N40))</f>
        <v/>
      </c>
      <c r="BC40" s="65" t="str">
        <f t="shared" si="18"/>
        <v/>
      </c>
      <c r="BD40" s="65" t="str">
        <f t="shared" si="19"/>
        <v/>
      </c>
      <c r="BE40" s="165" t="str">
        <f>IF(COUNTBLANK($A40:$F40)&gt;2,"",IF(Input!O40=0,"NA",Input!O40))</f>
        <v/>
      </c>
      <c r="BF40" s="65" t="str">
        <f t="shared" si="20"/>
        <v/>
      </c>
      <c r="BG40" s="65" t="str">
        <f t="shared" si="21"/>
        <v/>
      </c>
      <c r="BH40" s="165" t="str">
        <f>IF(COUNTBLANK($A40:$F40)&gt;2,"",IF(Input!P40=0,"NA",Input!P40))</f>
        <v/>
      </c>
      <c r="BI40" s="65" t="str">
        <f t="shared" si="22"/>
        <v/>
      </c>
      <c r="BJ40" s="65" t="str">
        <f t="shared" si="23"/>
        <v/>
      </c>
      <c r="BK40" s="165" t="str">
        <f>IF(COUNTBLANK($A40:$F40)&gt;2,"",IF(Input!Q40=0,"NA",Input!Q40))</f>
        <v/>
      </c>
      <c r="BL40" s="65" t="str">
        <f t="shared" si="24"/>
        <v/>
      </c>
      <c r="BM40" s="65" t="str">
        <f t="shared" si="25"/>
        <v/>
      </c>
      <c r="BN40" s="165" t="str">
        <f>IF(COUNTBLANK($A40:$F40)&gt;2,"",IF(Input!R40=0,"NA",Input!R40))</f>
        <v/>
      </c>
      <c r="BO40" s="65" t="str">
        <f t="shared" si="26"/>
        <v/>
      </c>
      <c r="BP40" s="65" t="str">
        <f t="shared" si="27"/>
        <v/>
      </c>
      <c r="BQ40" s="165" t="str">
        <f>IF(COUNTBLANK($A40:$F40)&gt;2,"",IF(Input!S40=0,"NA",Input!S40))</f>
        <v/>
      </c>
      <c r="BR40" s="65" t="str">
        <f t="shared" si="28"/>
        <v/>
      </c>
      <c r="BS40" s="65" t="str">
        <f t="shared" si="29"/>
        <v/>
      </c>
      <c r="BT40" s="165" t="str">
        <f>IF(COUNTBLANK($A40:$F40)&gt;2,"",IF(Input!T40=0,"NA",Input!T40))</f>
        <v/>
      </c>
      <c r="BU40" s="65" t="str">
        <f t="shared" si="30"/>
        <v/>
      </c>
      <c r="BV40" s="65" t="str">
        <f t="shared" si="31"/>
        <v/>
      </c>
      <c r="BW40" s="165" t="str">
        <f>IF(COUNTBLANK($A40:$F40)&gt;2,"",IF(Input!U40=0,"NA",Input!U40))</f>
        <v/>
      </c>
      <c r="BX40" s="65" t="str">
        <f t="shared" si="32"/>
        <v/>
      </c>
      <c r="BY40" s="65" t="str">
        <f t="shared" si="33"/>
        <v/>
      </c>
      <c r="BZ40" s="165" t="str">
        <f>IF(COUNTBLANK($A40:$F40)&gt;2,"",IF(Input!V40=0,"NA",Input!V40))</f>
        <v/>
      </c>
      <c r="CA40" s="65" t="str">
        <f t="shared" si="34"/>
        <v/>
      </c>
      <c r="CB40" s="65" t="str">
        <f t="shared" si="35"/>
        <v/>
      </c>
      <c r="CC40" s="165" t="str">
        <f>IF(COUNTBLANK($A40:$F40)&gt;2,"",IF(Input!W40=0,"NA",Input!W40))</f>
        <v/>
      </c>
      <c r="CD40" s="65" t="str">
        <f t="shared" si="36"/>
        <v/>
      </c>
      <c r="CE40" s="65" t="str">
        <f t="shared" si="37"/>
        <v/>
      </c>
      <c r="CF40" s="165" t="str">
        <f>IF(COUNTBLANK($A40:$F40)&gt;2,"",IF(Input!X40=0,"NA",Input!X40))</f>
        <v/>
      </c>
      <c r="CG40" s="65" t="str">
        <f t="shared" si="38"/>
        <v/>
      </c>
      <c r="CH40" s="65" t="str">
        <f t="shared" si="39"/>
        <v/>
      </c>
      <c r="CI40" s="165" t="str">
        <f>IF(COUNTBLANK($A40:$F40)&gt;2,"",IF(Input!Y40=0,"NA",Input!Y40))</f>
        <v/>
      </c>
      <c r="CJ40" s="65" t="str">
        <f t="shared" si="40"/>
        <v/>
      </c>
      <c r="CK40" s="65" t="str">
        <f t="shared" si="41"/>
        <v/>
      </c>
      <c r="CL40" s="165" t="str">
        <f>IF(COUNTBLANK($A40:$F40)&gt;2,"",IF(Input!Z40=0,"NA",Input!Z40))</f>
        <v/>
      </c>
      <c r="CM40" s="65" t="str">
        <f t="shared" si="42"/>
        <v/>
      </c>
      <c r="CN40" s="65" t="str">
        <f t="shared" si="43"/>
        <v/>
      </c>
      <c r="CO40" s="165" t="str">
        <f>IF(COUNTBLANK($A40:$F40)&gt;2,"",IF(Input!AA40=0,"NA",Input!AA40))</f>
        <v/>
      </c>
      <c r="CP40" s="65" t="str">
        <f t="shared" si="44"/>
        <v/>
      </c>
      <c r="CQ40" s="65" t="str">
        <f t="shared" si="45"/>
        <v/>
      </c>
      <c r="CR40" s="165" t="str">
        <f>IF(COUNTBLANK($A40:$F40)&gt;2,"",IF(Input!AB40=0,"NA",Input!AB40))</f>
        <v/>
      </c>
      <c r="CS40" s="65" t="str">
        <f t="shared" si="46"/>
        <v/>
      </c>
      <c r="CT40" s="65" t="str">
        <f t="shared" si="47"/>
        <v/>
      </c>
      <c r="CU40" s="165" t="str">
        <f>IF(COUNTBLANK($A40:$F40)&gt;2,"",IF(Input!AC40=0,"NA",Input!AC40))</f>
        <v/>
      </c>
      <c r="CV40" s="65" t="str">
        <f t="shared" si="48"/>
        <v/>
      </c>
      <c r="CW40" s="65" t="str">
        <f t="shared" si="49"/>
        <v/>
      </c>
      <c r="CX40" s="165" t="str">
        <f>IF(COUNTBLANK($A40:$F40)&gt;2,"",IF(Input!AD40=0,"NA",Input!AD40))</f>
        <v/>
      </c>
    </row>
    <row r="41" spans="1:102" x14ac:dyDescent="0.25">
      <c r="A41" s="162" t="str">
        <f>IF(Input!B41=0,"",Input!B41)</f>
        <v/>
      </c>
      <c r="B41" s="162" t="str">
        <f>IF(Input!C41=0,"",Input!C41)</f>
        <v/>
      </c>
      <c r="C41" s="162" t="str">
        <f>IF(Input!D41=0,"",Input!D41)</f>
        <v/>
      </c>
      <c r="D41" s="162" t="str">
        <f>IF(Input!G41=0,"",Input!G41)</f>
        <v/>
      </c>
      <c r="E41" s="162" t="str">
        <f>IF(Input!H41=0,"",Input!H41)</f>
        <v/>
      </c>
      <c r="F41" s="162" t="str">
        <f>IF(Input!I41=0,"",Input!I41)</f>
        <v/>
      </c>
      <c r="G41" s="66" t="str">
        <f t="shared" si="0"/>
        <v/>
      </c>
      <c r="H41" s="66" t="str">
        <f t="shared" si="1"/>
        <v/>
      </c>
      <c r="I41" s="160" t="str">
        <f>FinalScores!G41</f>
        <v/>
      </c>
      <c r="J41" s="65" t="str">
        <f t="shared" si="2"/>
        <v/>
      </c>
      <c r="K41" s="65" t="str">
        <f t="shared" si="3"/>
        <v/>
      </c>
      <c r="L41" s="165" t="str">
        <f>IF(COUNTBLANK($A41:$F41)&gt;2,"",IF(Input!AE41=0,"NA",Input!AE41))</f>
        <v/>
      </c>
      <c r="M41" s="65" t="str">
        <f t="shared" si="4"/>
        <v/>
      </c>
      <c r="N41" s="65" t="str">
        <f t="shared" si="5"/>
        <v/>
      </c>
      <c r="O41" s="165" t="str">
        <f>IF(COUNTBLANK($A41:$F41)&gt;2,"",IF(Input!AF41=0,"NA",Input!AF41))</f>
        <v/>
      </c>
      <c r="P41" s="65" t="str">
        <f t="shared" si="6"/>
        <v/>
      </c>
      <c r="Q41" s="65" t="str">
        <f t="shared" si="7"/>
        <v/>
      </c>
      <c r="R41" s="165" t="str">
        <f>IF(COUNTBLANK($A41:$F41)&gt;2,"",IF(Input!AG41=0,"NA",Input!AG41))</f>
        <v/>
      </c>
      <c r="AN41" s="65" t="str">
        <f t="shared" si="8"/>
        <v/>
      </c>
      <c r="AO41" s="65" t="str">
        <f t="shared" si="9"/>
        <v/>
      </c>
      <c r="AP41" s="165" t="str">
        <f>IF(COUNTBLANK($A41:$F41)&gt;2,"",IF(Input!J41=0,"NA",Input!J41))</f>
        <v/>
      </c>
      <c r="AQ41" s="65" t="str">
        <f t="shared" si="10"/>
        <v/>
      </c>
      <c r="AR41" s="65" t="str">
        <f t="shared" si="11"/>
        <v/>
      </c>
      <c r="AS41" s="165" t="str">
        <f>IF(COUNTBLANK($A41:$F41)&gt;2,"",IF(Input!K41=0,"NA",Input!K41))</f>
        <v/>
      </c>
      <c r="AT41" s="65" t="str">
        <f t="shared" si="12"/>
        <v/>
      </c>
      <c r="AU41" s="65" t="str">
        <f t="shared" si="13"/>
        <v/>
      </c>
      <c r="AV41" s="165" t="str">
        <f>IF(COUNTBLANK($A41:$F41)&gt;2,"",IF(Input!L41=0,"NA",Input!L41))</f>
        <v/>
      </c>
      <c r="AW41" s="65" t="str">
        <f t="shared" si="14"/>
        <v/>
      </c>
      <c r="AX41" s="65" t="str">
        <f t="shared" si="15"/>
        <v/>
      </c>
      <c r="AY41" s="165" t="str">
        <f>IF(COUNTBLANK($A41:$F41)&gt;2,"",IF(Input!M41=0,"NA",Input!M41))</f>
        <v/>
      </c>
      <c r="AZ41" s="65" t="str">
        <f t="shared" si="16"/>
        <v/>
      </c>
      <c r="BA41" s="65" t="str">
        <f t="shared" si="17"/>
        <v/>
      </c>
      <c r="BB41" s="165" t="str">
        <f>IF(COUNTBLANK($A41:$F41)&gt;2,"",IF(Input!N41=0,"NA",Input!N41))</f>
        <v/>
      </c>
      <c r="BC41" s="65" t="str">
        <f t="shared" si="18"/>
        <v/>
      </c>
      <c r="BD41" s="65" t="str">
        <f t="shared" si="19"/>
        <v/>
      </c>
      <c r="BE41" s="165" t="str">
        <f>IF(COUNTBLANK($A41:$F41)&gt;2,"",IF(Input!O41=0,"NA",Input!O41))</f>
        <v/>
      </c>
      <c r="BF41" s="65" t="str">
        <f t="shared" si="20"/>
        <v/>
      </c>
      <c r="BG41" s="65" t="str">
        <f t="shared" si="21"/>
        <v/>
      </c>
      <c r="BH41" s="165" t="str">
        <f>IF(COUNTBLANK($A41:$F41)&gt;2,"",IF(Input!P41=0,"NA",Input!P41))</f>
        <v/>
      </c>
      <c r="BI41" s="65" t="str">
        <f t="shared" si="22"/>
        <v/>
      </c>
      <c r="BJ41" s="65" t="str">
        <f t="shared" si="23"/>
        <v/>
      </c>
      <c r="BK41" s="165" t="str">
        <f>IF(COUNTBLANK($A41:$F41)&gt;2,"",IF(Input!Q41=0,"NA",Input!Q41))</f>
        <v/>
      </c>
      <c r="BL41" s="65" t="str">
        <f t="shared" si="24"/>
        <v/>
      </c>
      <c r="BM41" s="65" t="str">
        <f t="shared" si="25"/>
        <v/>
      </c>
      <c r="BN41" s="165" t="str">
        <f>IF(COUNTBLANK($A41:$F41)&gt;2,"",IF(Input!R41=0,"NA",Input!R41))</f>
        <v/>
      </c>
      <c r="BO41" s="65" t="str">
        <f t="shared" si="26"/>
        <v/>
      </c>
      <c r="BP41" s="65" t="str">
        <f t="shared" si="27"/>
        <v/>
      </c>
      <c r="BQ41" s="165" t="str">
        <f>IF(COUNTBLANK($A41:$F41)&gt;2,"",IF(Input!S41=0,"NA",Input!S41))</f>
        <v/>
      </c>
      <c r="BR41" s="65" t="str">
        <f t="shared" si="28"/>
        <v/>
      </c>
      <c r="BS41" s="65" t="str">
        <f t="shared" si="29"/>
        <v/>
      </c>
      <c r="BT41" s="165" t="str">
        <f>IF(COUNTBLANK($A41:$F41)&gt;2,"",IF(Input!T41=0,"NA",Input!T41))</f>
        <v/>
      </c>
      <c r="BU41" s="65" t="str">
        <f t="shared" si="30"/>
        <v/>
      </c>
      <c r="BV41" s="65" t="str">
        <f t="shared" si="31"/>
        <v/>
      </c>
      <c r="BW41" s="165" t="str">
        <f>IF(COUNTBLANK($A41:$F41)&gt;2,"",IF(Input!U41=0,"NA",Input!U41))</f>
        <v/>
      </c>
      <c r="BX41" s="65" t="str">
        <f t="shared" si="32"/>
        <v/>
      </c>
      <c r="BY41" s="65" t="str">
        <f t="shared" si="33"/>
        <v/>
      </c>
      <c r="BZ41" s="165" t="str">
        <f>IF(COUNTBLANK($A41:$F41)&gt;2,"",IF(Input!V41=0,"NA",Input!V41))</f>
        <v/>
      </c>
      <c r="CA41" s="65" t="str">
        <f t="shared" si="34"/>
        <v/>
      </c>
      <c r="CB41" s="65" t="str">
        <f t="shared" si="35"/>
        <v/>
      </c>
      <c r="CC41" s="165" t="str">
        <f>IF(COUNTBLANK($A41:$F41)&gt;2,"",IF(Input!W41=0,"NA",Input!W41))</f>
        <v/>
      </c>
      <c r="CD41" s="65" t="str">
        <f t="shared" si="36"/>
        <v/>
      </c>
      <c r="CE41" s="65" t="str">
        <f t="shared" si="37"/>
        <v/>
      </c>
      <c r="CF41" s="165" t="str">
        <f>IF(COUNTBLANK($A41:$F41)&gt;2,"",IF(Input!X41=0,"NA",Input!X41))</f>
        <v/>
      </c>
      <c r="CG41" s="65" t="str">
        <f t="shared" si="38"/>
        <v/>
      </c>
      <c r="CH41" s="65" t="str">
        <f t="shared" si="39"/>
        <v/>
      </c>
      <c r="CI41" s="165" t="str">
        <f>IF(COUNTBLANK($A41:$F41)&gt;2,"",IF(Input!Y41=0,"NA",Input!Y41))</f>
        <v/>
      </c>
      <c r="CJ41" s="65" t="str">
        <f t="shared" si="40"/>
        <v/>
      </c>
      <c r="CK41" s="65" t="str">
        <f t="shared" si="41"/>
        <v/>
      </c>
      <c r="CL41" s="165" t="str">
        <f>IF(COUNTBLANK($A41:$F41)&gt;2,"",IF(Input!Z41=0,"NA",Input!Z41))</f>
        <v/>
      </c>
      <c r="CM41" s="65" t="str">
        <f t="shared" si="42"/>
        <v/>
      </c>
      <c r="CN41" s="65" t="str">
        <f t="shared" si="43"/>
        <v/>
      </c>
      <c r="CO41" s="165" t="str">
        <f>IF(COUNTBLANK($A41:$F41)&gt;2,"",IF(Input!AA41=0,"NA",Input!AA41))</f>
        <v/>
      </c>
      <c r="CP41" s="65" t="str">
        <f t="shared" si="44"/>
        <v/>
      </c>
      <c r="CQ41" s="65" t="str">
        <f t="shared" si="45"/>
        <v/>
      </c>
      <c r="CR41" s="165" t="str">
        <f>IF(COUNTBLANK($A41:$F41)&gt;2,"",IF(Input!AB41=0,"NA",Input!AB41))</f>
        <v/>
      </c>
      <c r="CS41" s="65" t="str">
        <f t="shared" si="46"/>
        <v/>
      </c>
      <c r="CT41" s="65" t="str">
        <f t="shared" si="47"/>
        <v/>
      </c>
      <c r="CU41" s="165" t="str">
        <f>IF(COUNTBLANK($A41:$F41)&gt;2,"",IF(Input!AC41=0,"NA",Input!AC41))</f>
        <v/>
      </c>
      <c r="CV41" s="65" t="str">
        <f t="shared" si="48"/>
        <v/>
      </c>
      <c r="CW41" s="65" t="str">
        <f t="shared" si="49"/>
        <v/>
      </c>
      <c r="CX41" s="165" t="str">
        <f>IF(COUNTBLANK($A41:$F41)&gt;2,"",IF(Input!AD41=0,"NA",Input!AD41))</f>
        <v/>
      </c>
    </row>
    <row r="42" spans="1:102" x14ac:dyDescent="0.25">
      <c r="A42" s="162" t="str">
        <f>IF(Input!B42=0,"",Input!B42)</f>
        <v/>
      </c>
      <c r="B42" s="162" t="str">
        <f>IF(Input!C42=0,"",Input!C42)</f>
        <v/>
      </c>
      <c r="C42" s="162" t="str">
        <f>IF(Input!D42=0,"",Input!D42)</f>
        <v/>
      </c>
      <c r="D42" s="162" t="str">
        <f>IF(Input!G42=0,"",Input!G42)</f>
        <v/>
      </c>
      <c r="E42" s="162" t="str">
        <f>IF(Input!H42=0,"",Input!H42)</f>
        <v/>
      </c>
      <c r="F42" s="162" t="str">
        <f>IF(Input!I42=0,"",Input!I42)</f>
        <v/>
      </c>
      <c r="G42" s="66" t="str">
        <f t="shared" si="0"/>
        <v/>
      </c>
      <c r="H42" s="66" t="str">
        <f t="shared" si="1"/>
        <v/>
      </c>
      <c r="I42" s="160" t="str">
        <f>FinalScores!G42</f>
        <v/>
      </c>
      <c r="J42" s="65" t="str">
        <f t="shared" si="2"/>
        <v/>
      </c>
      <c r="K42" s="65" t="str">
        <f t="shared" si="3"/>
        <v/>
      </c>
      <c r="L42" s="165" t="str">
        <f>IF(COUNTBLANK($A42:$F42)&gt;2,"",IF(Input!AE42=0,"NA",Input!AE42))</f>
        <v/>
      </c>
      <c r="M42" s="65" t="str">
        <f t="shared" si="4"/>
        <v/>
      </c>
      <c r="N42" s="65" t="str">
        <f t="shared" si="5"/>
        <v/>
      </c>
      <c r="O42" s="165" t="str">
        <f>IF(COUNTBLANK($A42:$F42)&gt;2,"",IF(Input!AF42=0,"NA",Input!AF42))</f>
        <v/>
      </c>
      <c r="P42" s="65" t="str">
        <f t="shared" si="6"/>
        <v/>
      </c>
      <c r="Q42" s="65" t="str">
        <f t="shared" si="7"/>
        <v/>
      </c>
      <c r="R42" s="165" t="str">
        <f>IF(COUNTBLANK($A42:$F42)&gt;2,"",IF(Input!AG42=0,"NA",Input!AG42))</f>
        <v/>
      </c>
      <c r="AN42" s="65" t="str">
        <f t="shared" si="8"/>
        <v/>
      </c>
      <c r="AO42" s="65" t="str">
        <f t="shared" si="9"/>
        <v/>
      </c>
      <c r="AP42" s="165" t="str">
        <f>IF(COUNTBLANK($A42:$F42)&gt;2,"",IF(Input!J42=0,"NA",Input!J42))</f>
        <v/>
      </c>
      <c r="AQ42" s="65" t="str">
        <f t="shared" si="10"/>
        <v/>
      </c>
      <c r="AR42" s="65" t="str">
        <f t="shared" si="11"/>
        <v/>
      </c>
      <c r="AS42" s="165" t="str">
        <f>IF(COUNTBLANK($A42:$F42)&gt;2,"",IF(Input!K42=0,"NA",Input!K42))</f>
        <v/>
      </c>
      <c r="AT42" s="65" t="str">
        <f t="shared" si="12"/>
        <v/>
      </c>
      <c r="AU42" s="65" t="str">
        <f t="shared" si="13"/>
        <v/>
      </c>
      <c r="AV42" s="165" t="str">
        <f>IF(COUNTBLANK($A42:$F42)&gt;2,"",IF(Input!L42=0,"NA",Input!L42))</f>
        <v/>
      </c>
      <c r="AW42" s="65" t="str">
        <f t="shared" si="14"/>
        <v/>
      </c>
      <c r="AX42" s="65" t="str">
        <f t="shared" si="15"/>
        <v/>
      </c>
      <c r="AY42" s="165" t="str">
        <f>IF(COUNTBLANK($A42:$F42)&gt;2,"",IF(Input!M42=0,"NA",Input!M42))</f>
        <v/>
      </c>
      <c r="AZ42" s="65" t="str">
        <f t="shared" si="16"/>
        <v/>
      </c>
      <c r="BA42" s="65" t="str">
        <f t="shared" si="17"/>
        <v/>
      </c>
      <c r="BB42" s="165" t="str">
        <f>IF(COUNTBLANK($A42:$F42)&gt;2,"",IF(Input!N42=0,"NA",Input!N42))</f>
        <v/>
      </c>
      <c r="BC42" s="65" t="str">
        <f t="shared" si="18"/>
        <v/>
      </c>
      <c r="BD42" s="65" t="str">
        <f t="shared" si="19"/>
        <v/>
      </c>
      <c r="BE42" s="165" t="str">
        <f>IF(COUNTBLANK($A42:$F42)&gt;2,"",IF(Input!O42=0,"NA",Input!O42))</f>
        <v/>
      </c>
      <c r="BF42" s="65" t="str">
        <f t="shared" si="20"/>
        <v/>
      </c>
      <c r="BG42" s="65" t="str">
        <f t="shared" si="21"/>
        <v/>
      </c>
      <c r="BH42" s="165" t="str">
        <f>IF(COUNTBLANK($A42:$F42)&gt;2,"",IF(Input!P42=0,"NA",Input!P42))</f>
        <v/>
      </c>
      <c r="BI42" s="65" t="str">
        <f t="shared" si="22"/>
        <v/>
      </c>
      <c r="BJ42" s="65" t="str">
        <f t="shared" si="23"/>
        <v/>
      </c>
      <c r="BK42" s="165" t="str">
        <f>IF(COUNTBLANK($A42:$F42)&gt;2,"",IF(Input!Q42=0,"NA",Input!Q42))</f>
        <v/>
      </c>
      <c r="BL42" s="65" t="str">
        <f t="shared" si="24"/>
        <v/>
      </c>
      <c r="BM42" s="65" t="str">
        <f t="shared" si="25"/>
        <v/>
      </c>
      <c r="BN42" s="165" t="str">
        <f>IF(COUNTBLANK($A42:$F42)&gt;2,"",IF(Input!R42=0,"NA",Input!R42))</f>
        <v/>
      </c>
      <c r="BO42" s="65" t="str">
        <f t="shared" si="26"/>
        <v/>
      </c>
      <c r="BP42" s="65" t="str">
        <f t="shared" si="27"/>
        <v/>
      </c>
      <c r="BQ42" s="165" t="str">
        <f>IF(COUNTBLANK($A42:$F42)&gt;2,"",IF(Input!S42=0,"NA",Input!S42))</f>
        <v/>
      </c>
      <c r="BR42" s="65" t="str">
        <f t="shared" si="28"/>
        <v/>
      </c>
      <c r="BS42" s="65" t="str">
        <f t="shared" si="29"/>
        <v/>
      </c>
      <c r="BT42" s="165" t="str">
        <f>IF(COUNTBLANK($A42:$F42)&gt;2,"",IF(Input!T42=0,"NA",Input!T42))</f>
        <v/>
      </c>
      <c r="BU42" s="65" t="str">
        <f t="shared" si="30"/>
        <v/>
      </c>
      <c r="BV42" s="65" t="str">
        <f t="shared" si="31"/>
        <v/>
      </c>
      <c r="BW42" s="165" t="str">
        <f>IF(COUNTBLANK($A42:$F42)&gt;2,"",IF(Input!U42=0,"NA",Input!U42))</f>
        <v/>
      </c>
      <c r="BX42" s="65" t="str">
        <f t="shared" si="32"/>
        <v/>
      </c>
      <c r="BY42" s="65" t="str">
        <f t="shared" si="33"/>
        <v/>
      </c>
      <c r="BZ42" s="165" t="str">
        <f>IF(COUNTBLANK($A42:$F42)&gt;2,"",IF(Input!V42=0,"NA",Input!V42))</f>
        <v/>
      </c>
      <c r="CA42" s="65" t="str">
        <f t="shared" si="34"/>
        <v/>
      </c>
      <c r="CB42" s="65" t="str">
        <f t="shared" si="35"/>
        <v/>
      </c>
      <c r="CC42" s="165" t="str">
        <f>IF(COUNTBLANK($A42:$F42)&gt;2,"",IF(Input!W42=0,"NA",Input!W42))</f>
        <v/>
      </c>
      <c r="CD42" s="65" t="str">
        <f t="shared" si="36"/>
        <v/>
      </c>
      <c r="CE42" s="65" t="str">
        <f t="shared" si="37"/>
        <v/>
      </c>
      <c r="CF42" s="165" t="str">
        <f>IF(COUNTBLANK($A42:$F42)&gt;2,"",IF(Input!X42=0,"NA",Input!X42))</f>
        <v/>
      </c>
      <c r="CG42" s="65" t="str">
        <f t="shared" si="38"/>
        <v/>
      </c>
      <c r="CH42" s="65" t="str">
        <f t="shared" si="39"/>
        <v/>
      </c>
      <c r="CI42" s="165" t="str">
        <f>IF(COUNTBLANK($A42:$F42)&gt;2,"",IF(Input!Y42=0,"NA",Input!Y42))</f>
        <v/>
      </c>
      <c r="CJ42" s="65" t="str">
        <f t="shared" si="40"/>
        <v/>
      </c>
      <c r="CK42" s="65" t="str">
        <f t="shared" si="41"/>
        <v/>
      </c>
      <c r="CL42" s="165" t="str">
        <f>IF(COUNTBLANK($A42:$F42)&gt;2,"",IF(Input!Z42=0,"NA",Input!Z42))</f>
        <v/>
      </c>
      <c r="CM42" s="65" t="str">
        <f t="shared" si="42"/>
        <v/>
      </c>
      <c r="CN42" s="65" t="str">
        <f t="shared" si="43"/>
        <v/>
      </c>
      <c r="CO42" s="165" t="str">
        <f>IF(COUNTBLANK($A42:$F42)&gt;2,"",IF(Input!AA42=0,"NA",Input!AA42))</f>
        <v/>
      </c>
      <c r="CP42" s="65" t="str">
        <f t="shared" si="44"/>
        <v/>
      </c>
      <c r="CQ42" s="65" t="str">
        <f t="shared" si="45"/>
        <v/>
      </c>
      <c r="CR42" s="165" t="str">
        <f>IF(COUNTBLANK($A42:$F42)&gt;2,"",IF(Input!AB42=0,"NA",Input!AB42))</f>
        <v/>
      </c>
      <c r="CS42" s="65" t="str">
        <f t="shared" si="46"/>
        <v/>
      </c>
      <c r="CT42" s="65" t="str">
        <f t="shared" si="47"/>
        <v/>
      </c>
      <c r="CU42" s="165" t="str">
        <f>IF(COUNTBLANK($A42:$F42)&gt;2,"",IF(Input!AC42=0,"NA",Input!AC42))</f>
        <v/>
      </c>
      <c r="CV42" s="65" t="str">
        <f t="shared" si="48"/>
        <v/>
      </c>
      <c r="CW42" s="65" t="str">
        <f t="shared" si="49"/>
        <v/>
      </c>
      <c r="CX42" s="165" t="str">
        <f>IF(COUNTBLANK($A42:$F42)&gt;2,"",IF(Input!AD42=0,"NA",Input!AD42))</f>
        <v/>
      </c>
    </row>
    <row r="43" spans="1:102" x14ac:dyDescent="0.25">
      <c r="A43" s="162" t="str">
        <f>IF(Input!B43=0,"",Input!B43)</f>
        <v/>
      </c>
      <c r="B43" s="162" t="str">
        <f>IF(Input!C43=0,"",Input!C43)</f>
        <v/>
      </c>
      <c r="C43" s="162" t="str">
        <f>IF(Input!D43=0,"",Input!D43)</f>
        <v/>
      </c>
      <c r="D43" s="162" t="str">
        <f>IF(Input!G43=0,"",Input!G43)</f>
        <v/>
      </c>
      <c r="E43" s="162" t="str">
        <f>IF(Input!H43=0,"",Input!H43)</f>
        <v/>
      </c>
      <c r="F43" s="162" t="str">
        <f>IF(Input!I43=0,"",Input!I43)</f>
        <v/>
      </c>
      <c r="G43" s="66" t="str">
        <f t="shared" si="0"/>
        <v/>
      </c>
      <c r="H43" s="66" t="str">
        <f t="shared" si="1"/>
        <v/>
      </c>
      <c r="I43" s="160" t="str">
        <f>FinalScores!G43</f>
        <v/>
      </c>
      <c r="J43" s="65" t="str">
        <f t="shared" si="2"/>
        <v/>
      </c>
      <c r="K43" s="65" t="str">
        <f t="shared" si="3"/>
        <v/>
      </c>
      <c r="L43" s="165" t="str">
        <f>IF(COUNTBLANK($A43:$F43)&gt;2,"",IF(Input!AE43=0,"NA",Input!AE43))</f>
        <v/>
      </c>
      <c r="M43" s="65" t="str">
        <f t="shared" si="4"/>
        <v/>
      </c>
      <c r="N43" s="65" t="str">
        <f t="shared" si="5"/>
        <v/>
      </c>
      <c r="O43" s="165" t="str">
        <f>IF(COUNTBLANK($A43:$F43)&gt;2,"",IF(Input!AF43=0,"NA",Input!AF43))</f>
        <v/>
      </c>
      <c r="P43" s="65" t="str">
        <f t="shared" si="6"/>
        <v/>
      </c>
      <c r="Q43" s="65" t="str">
        <f t="shared" si="7"/>
        <v/>
      </c>
      <c r="R43" s="165" t="str">
        <f>IF(COUNTBLANK($A43:$F43)&gt;2,"",IF(Input!AG43=0,"NA",Input!AG43))</f>
        <v/>
      </c>
      <c r="AN43" s="65" t="str">
        <f t="shared" si="8"/>
        <v/>
      </c>
      <c r="AO43" s="65" t="str">
        <f t="shared" si="9"/>
        <v/>
      </c>
      <c r="AP43" s="165" t="str">
        <f>IF(COUNTBLANK($A43:$F43)&gt;2,"",IF(Input!J43=0,"NA",Input!J43))</f>
        <v/>
      </c>
      <c r="AQ43" s="65" t="str">
        <f t="shared" si="10"/>
        <v/>
      </c>
      <c r="AR43" s="65" t="str">
        <f t="shared" si="11"/>
        <v/>
      </c>
      <c r="AS43" s="165" t="str">
        <f>IF(COUNTBLANK($A43:$F43)&gt;2,"",IF(Input!K43=0,"NA",Input!K43))</f>
        <v/>
      </c>
      <c r="AT43" s="65" t="str">
        <f t="shared" si="12"/>
        <v/>
      </c>
      <c r="AU43" s="65" t="str">
        <f t="shared" si="13"/>
        <v/>
      </c>
      <c r="AV43" s="165" t="str">
        <f>IF(COUNTBLANK($A43:$F43)&gt;2,"",IF(Input!L43=0,"NA",Input!L43))</f>
        <v/>
      </c>
      <c r="AW43" s="65" t="str">
        <f t="shared" si="14"/>
        <v/>
      </c>
      <c r="AX43" s="65" t="str">
        <f t="shared" si="15"/>
        <v/>
      </c>
      <c r="AY43" s="165" t="str">
        <f>IF(COUNTBLANK($A43:$F43)&gt;2,"",IF(Input!M43=0,"NA",Input!M43))</f>
        <v/>
      </c>
      <c r="AZ43" s="65" t="str">
        <f t="shared" si="16"/>
        <v/>
      </c>
      <c r="BA43" s="65" t="str">
        <f t="shared" si="17"/>
        <v/>
      </c>
      <c r="BB43" s="165" t="str">
        <f>IF(COUNTBLANK($A43:$F43)&gt;2,"",IF(Input!N43=0,"NA",Input!N43))</f>
        <v/>
      </c>
      <c r="BC43" s="65" t="str">
        <f t="shared" si="18"/>
        <v/>
      </c>
      <c r="BD43" s="65" t="str">
        <f t="shared" si="19"/>
        <v/>
      </c>
      <c r="BE43" s="165" t="str">
        <f>IF(COUNTBLANK($A43:$F43)&gt;2,"",IF(Input!O43=0,"NA",Input!O43))</f>
        <v/>
      </c>
      <c r="BF43" s="65" t="str">
        <f t="shared" si="20"/>
        <v/>
      </c>
      <c r="BG43" s="65" t="str">
        <f t="shared" si="21"/>
        <v/>
      </c>
      <c r="BH43" s="165" t="str">
        <f>IF(COUNTBLANK($A43:$F43)&gt;2,"",IF(Input!P43=0,"NA",Input!P43))</f>
        <v/>
      </c>
      <c r="BI43" s="65" t="str">
        <f t="shared" si="22"/>
        <v/>
      </c>
      <c r="BJ43" s="65" t="str">
        <f t="shared" si="23"/>
        <v/>
      </c>
      <c r="BK43" s="165" t="str">
        <f>IF(COUNTBLANK($A43:$F43)&gt;2,"",IF(Input!Q43=0,"NA",Input!Q43))</f>
        <v/>
      </c>
      <c r="BL43" s="65" t="str">
        <f t="shared" si="24"/>
        <v/>
      </c>
      <c r="BM43" s="65" t="str">
        <f t="shared" si="25"/>
        <v/>
      </c>
      <c r="BN43" s="165" t="str">
        <f>IF(COUNTBLANK($A43:$F43)&gt;2,"",IF(Input!R43=0,"NA",Input!R43))</f>
        <v/>
      </c>
      <c r="BO43" s="65" t="str">
        <f t="shared" si="26"/>
        <v/>
      </c>
      <c r="BP43" s="65" t="str">
        <f t="shared" si="27"/>
        <v/>
      </c>
      <c r="BQ43" s="165" t="str">
        <f>IF(COUNTBLANK($A43:$F43)&gt;2,"",IF(Input!S43=0,"NA",Input!S43))</f>
        <v/>
      </c>
      <c r="BR43" s="65" t="str">
        <f t="shared" si="28"/>
        <v/>
      </c>
      <c r="BS43" s="65" t="str">
        <f t="shared" si="29"/>
        <v/>
      </c>
      <c r="BT43" s="165" t="str">
        <f>IF(COUNTBLANK($A43:$F43)&gt;2,"",IF(Input!T43=0,"NA",Input!T43))</f>
        <v/>
      </c>
      <c r="BU43" s="65" t="str">
        <f t="shared" si="30"/>
        <v/>
      </c>
      <c r="BV43" s="65" t="str">
        <f t="shared" si="31"/>
        <v/>
      </c>
      <c r="BW43" s="165" t="str">
        <f>IF(COUNTBLANK($A43:$F43)&gt;2,"",IF(Input!U43=0,"NA",Input!U43))</f>
        <v/>
      </c>
      <c r="BX43" s="65" t="str">
        <f t="shared" si="32"/>
        <v/>
      </c>
      <c r="BY43" s="65" t="str">
        <f t="shared" si="33"/>
        <v/>
      </c>
      <c r="BZ43" s="165" t="str">
        <f>IF(COUNTBLANK($A43:$F43)&gt;2,"",IF(Input!V43=0,"NA",Input!V43))</f>
        <v/>
      </c>
      <c r="CA43" s="65" t="str">
        <f t="shared" si="34"/>
        <v/>
      </c>
      <c r="CB43" s="65" t="str">
        <f t="shared" si="35"/>
        <v/>
      </c>
      <c r="CC43" s="165" t="str">
        <f>IF(COUNTBLANK($A43:$F43)&gt;2,"",IF(Input!W43=0,"NA",Input!W43))</f>
        <v/>
      </c>
      <c r="CD43" s="65" t="str">
        <f t="shared" si="36"/>
        <v/>
      </c>
      <c r="CE43" s="65" t="str">
        <f t="shared" si="37"/>
        <v/>
      </c>
      <c r="CF43" s="165" t="str">
        <f>IF(COUNTBLANK($A43:$F43)&gt;2,"",IF(Input!X43=0,"NA",Input!X43))</f>
        <v/>
      </c>
      <c r="CG43" s="65" t="str">
        <f t="shared" si="38"/>
        <v/>
      </c>
      <c r="CH43" s="65" t="str">
        <f t="shared" si="39"/>
        <v/>
      </c>
      <c r="CI43" s="165" t="str">
        <f>IF(COUNTBLANK($A43:$F43)&gt;2,"",IF(Input!Y43=0,"NA",Input!Y43))</f>
        <v/>
      </c>
      <c r="CJ43" s="65" t="str">
        <f t="shared" si="40"/>
        <v/>
      </c>
      <c r="CK43" s="65" t="str">
        <f t="shared" si="41"/>
        <v/>
      </c>
      <c r="CL43" s="165" t="str">
        <f>IF(COUNTBLANK($A43:$F43)&gt;2,"",IF(Input!Z43=0,"NA",Input!Z43))</f>
        <v/>
      </c>
      <c r="CM43" s="65" t="str">
        <f t="shared" si="42"/>
        <v/>
      </c>
      <c r="CN43" s="65" t="str">
        <f t="shared" si="43"/>
        <v/>
      </c>
      <c r="CO43" s="165" t="str">
        <f>IF(COUNTBLANK($A43:$F43)&gt;2,"",IF(Input!AA43=0,"NA",Input!AA43))</f>
        <v/>
      </c>
      <c r="CP43" s="65" t="str">
        <f t="shared" si="44"/>
        <v/>
      </c>
      <c r="CQ43" s="65" t="str">
        <f t="shared" si="45"/>
        <v/>
      </c>
      <c r="CR43" s="165" t="str">
        <f>IF(COUNTBLANK($A43:$F43)&gt;2,"",IF(Input!AB43=0,"NA",Input!AB43))</f>
        <v/>
      </c>
      <c r="CS43" s="65" t="str">
        <f t="shared" si="46"/>
        <v/>
      </c>
      <c r="CT43" s="65" t="str">
        <f t="shared" si="47"/>
        <v/>
      </c>
      <c r="CU43" s="165" t="str">
        <f>IF(COUNTBLANK($A43:$F43)&gt;2,"",IF(Input!AC43=0,"NA",Input!AC43))</f>
        <v/>
      </c>
      <c r="CV43" s="65" t="str">
        <f t="shared" si="48"/>
        <v/>
      </c>
      <c r="CW43" s="65" t="str">
        <f t="shared" si="49"/>
        <v/>
      </c>
      <c r="CX43" s="165" t="str">
        <f>IF(COUNTBLANK($A43:$F43)&gt;2,"",IF(Input!AD43=0,"NA",Input!AD43))</f>
        <v/>
      </c>
    </row>
    <row r="44" spans="1:102" x14ac:dyDescent="0.25">
      <c r="A44" s="162" t="str">
        <f>IF(Input!B44=0,"",Input!B44)</f>
        <v/>
      </c>
      <c r="B44" s="162" t="str">
        <f>IF(Input!C44=0,"",Input!C44)</f>
        <v/>
      </c>
      <c r="C44" s="162" t="str">
        <f>IF(Input!D44=0,"",Input!D44)</f>
        <v/>
      </c>
      <c r="D44" s="162" t="str">
        <f>IF(Input!G44=0,"",Input!G44)</f>
        <v/>
      </c>
      <c r="E44" s="162" t="str">
        <f>IF(Input!H44=0,"",Input!H44)</f>
        <v/>
      </c>
      <c r="F44" s="162" t="str">
        <f>IF(Input!I44=0,"",Input!I44)</f>
        <v/>
      </c>
      <c r="G44" s="66" t="str">
        <f t="shared" si="0"/>
        <v/>
      </c>
      <c r="H44" s="66" t="str">
        <f t="shared" si="1"/>
        <v/>
      </c>
      <c r="I44" s="160" t="str">
        <f>FinalScores!G44</f>
        <v/>
      </c>
      <c r="J44" s="65" t="str">
        <f t="shared" si="2"/>
        <v/>
      </c>
      <c r="K44" s="65" t="str">
        <f t="shared" si="3"/>
        <v/>
      </c>
      <c r="L44" s="165" t="str">
        <f>IF(COUNTBLANK($A44:$F44)&gt;2,"",IF(Input!AE44=0,"NA",Input!AE44))</f>
        <v/>
      </c>
      <c r="M44" s="65" t="str">
        <f t="shared" si="4"/>
        <v/>
      </c>
      <c r="N44" s="65" t="str">
        <f t="shared" si="5"/>
        <v/>
      </c>
      <c r="O44" s="165" t="str">
        <f>IF(COUNTBLANK($A44:$F44)&gt;2,"",IF(Input!AF44=0,"NA",Input!AF44))</f>
        <v/>
      </c>
      <c r="P44" s="65" t="str">
        <f t="shared" si="6"/>
        <v/>
      </c>
      <c r="Q44" s="65" t="str">
        <f t="shared" si="7"/>
        <v/>
      </c>
      <c r="R44" s="165" t="str">
        <f>IF(COUNTBLANK($A44:$F44)&gt;2,"",IF(Input!AG44=0,"NA",Input!AG44))</f>
        <v/>
      </c>
      <c r="AN44" s="65" t="str">
        <f t="shared" si="8"/>
        <v/>
      </c>
      <c r="AO44" s="65" t="str">
        <f t="shared" si="9"/>
        <v/>
      </c>
      <c r="AP44" s="165" t="str">
        <f>IF(COUNTBLANK($A44:$F44)&gt;2,"",IF(Input!J44=0,"NA",Input!J44))</f>
        <v/>
      </c>
      <c r="AQ44" s="65" t="str">
        <f t="shared" si="10"/>
        <v/>
      </c>
      <c r="AR44" s="65" t="str">
        <f t="shared" si="11"/>
        <v/>
      </c>
      <c r="AS44" s="165" t="str">
        <f>IF(COUNTBLANK($A44:$F44)&gt;2,"",IF(Input!K44=0,"NA",Input!K44))</f>
        <v/>
      </c>
      <c r="AT44" s="65" t="str">
        <f t="shared" si="12"/>
        <v/>
      </c>
      <c r="AU44" s="65" t="str">
        <f t="shared" si="13"/>
        <v/>
      </c>
      <c r="AV44" s="165" t="str">
        <f>IF(COUNTBLANK($A44:$F44)&gt;2,"",IF(Input!L44=0,"NA",Input!L44))</f>
        <v/>
      </c>
      <c r="AW44" s="65" t="str">
        <f t="shared" si="14"/>
        <v/>
      </c>
      <c r="AX44" s="65" t="str">
        <f t="shared" si="15"/>
        <v/>
      </c>
      <c r="AY44" s="165" t="str">
        <f>IF(COUNTBLANK($A44:$F44)&gt;2,"",IF(Input!M44=0,"NA",Input!M44))</f>
        <v/>
      </c>
      <c r="AZ44" s="65" t="str">
        <f t="shared" si="16"/>
        <v/>
      </c>
      <c r="BA44" s="65" t="str">
        <f t="shared" si="17"/>
        <v/>
      </c>
      <c r="BB44" s="165" t="str">
        <f>IF(COUNTBLANK($A44:$F44)&gt;2,"",IF(Input!N44=0,"NA",Input!N44))</f>
        <v/>
      </c>
      <c r="BC44" s="65" t="str">
        <f t="shared" si="18"/>
        <v/>
      </c>
      <c r="BD44" s="65" t="str">
        <f t="shared" si="19"/>
        <v/>
      </c>
      <c r="BE44" s="165" t="str">
        <f>IF(COUNTBLANK($A44:$F44)&gt;2,"",IF(Input!O44=0,"NA",Input!O44))</f>
        <v/>
      </c>
      <c r="BF44" s="65" t="str">
        <f t="shared" si="20"/>
        <v/>
      </c>
      <c r="BG44" s="65" t="str">
        <f t="shared" si="21"/>
        <v/>
      </c>
      <c r="BH44" s="165" t="str">
        <f>IF(COUNTBLANK($A44:$F44)&gt;2,"",IF(Input!P44=0,"NA",Input!P44))</f>
        <v/>
      </c>
      <c r="BI44" s="65" t="str">
        <f t="shared" si="22"/>
        <v/>
      </c>
      <c r="BJ44" s="65" t="str">
        <f t="shared" si="23"/>
        <v/>
      </c>
      <c r="BK44" s="165" t="str">
        <f>IF(COUNTBLANK($A44:$F44)&gt;2,"",IF(Input!Q44=0,"NA",Input!Q44))</f>
        <v/>
      </c>
      <c r="BL44" s="65" t="str">
        <f t="shared" si="24"/>
        <v/>
      </c>
      <c r="BM44" s="65" t="str">
        <f t="shared" si="25"/>
        <v/>
      </c>
      <c r="BN44" s="165" t="str">
        <f>IF(COUNTBLANK($A44:$F44)&gt;2,"",IF(Input!R44=0,"NA",Input!R44))</f>
        <v/>
      </c>
      <c r="BO44" s="65" t="str">
        <f t="shared" si="26"/>
        <v/>
      </c>
      <c r="BP44" s="65" t="str">
        <f t="shared" si="27"/>
        <v/>
      </c>
      <c r="BQ44" s="165" t="str">
        <f>IF(COUNTBLANK($A44:$F44)&gt;2,"",IF(Input!S44=0,"NA",Input!S44))</f>
        <v/>
      </c>
      <c r="BR44" s="65" t="str">
        <f t="shared" si="28"/>
        <v/>
      </c>
      <c r="BS44" s="65" t="str">
        <f t="shared" si="29"/>
        <v/>
      </c>
      <c r="BT44" s="165" t="str">
        <f>IF(COUNTBLANK($A44:$F44)&gt;2,"",IF(Input!T44=0,"NA",Input!T44))</f>
        <v/>
      </c>
      <c r="BU44" s="65" t="str">
        <f t="shared" si="30"/>
        <v/>
      </c>
      <c r="BV44" s="65" t="str">
        <f t="shared" si="31"/>
        <v/>
      </c>
      <c r="BW44" s="165" t="str">
        <f>IF(COUNTBLANK($A44:$F44)&gt;2,"",IF(Input!U44=0,"NA",Input!U44))</f>
        <v/>
      </c>
      <c r="BX44" s="65" t="str">
        <f t="shared" si="32"/>
        <v/>
      </c>
      <c r="BY44" s="65" t="str">
        <f t="shared" si="33"/>
        <v/>
      </c>
      <c r="BZ44" s="165" t="str">
        <f>IF(COUNTBLANK($A44:$F44)&gt;2,"",IF(Input!V44=0,"NA",Input!V44))</f>
        <v/>
      </c>
      <c r="CA44" s="65" t="str">
        <f t="shared" si="34"/>
        <v/>
      </c>
      <c r="CB44" s="65" t="str">
        <f t="shared" si="35"/>
        <v/>
      </c>
      <c r="CC44" s="165" t="str">
        <f>IF(COUNTBLANK($A44:$F44)&gt;2,"",IF(Input!W44=0,"NA",Input!W44))</f>
        <v/>
      </c>
      <c r="CD44" s="65" t="str">
        <f t="shared" si="36"/>
        <v/>
      </c>
      <c r="CE44" s="65" t="str">
        <f t="shared" si="37"/>
        <v/>
      </c>
      <c r="CF44" s="165" t="str">
        <f>IF(COUNTBLANK($A44:$F44)&gt;2,"",IF(Input!X44=0,"NA",Input!X44))</f>
        <v/>
      </c>
      <c r="CG44" s="65" t="str">
        <f t="shared" si="38"/>
        <v/>
      </c>
      <c r="CH44" s="65" t="str">
        <f t="shared" si="39"/>
        <v/>
      </c>
      <c r="CI44" s="165" t="str">
        <f>IF(COUNTBLANK($A44:$F44)&gt;2,"",IF(Input!Y44=0,"NA",Input!Y44))</f>
        <v/>
      </c>
      <c r="CJ44" s="65" t="str">
        <f t="shared" si="40"/>
        <v/>
      </c>
      <c r="CK44" s="65" t="str">
        <f t="shared" si="41"/>
        <v/>
      </c>
      <c r="CL44" s="165" t="str">
        <f>IF(COUNTBLANK($A44:$F44)&gt;2,"",IF(Input!Z44=0,"NA",Input!Z44))</f>
        <v/>
      </c>
      <c r="CM44" s="65" t="str">
        <f t="shared" si="42"/>
        <v/>
      </c>
      <c r="CN44" s="65" t="str">
        <f t="shared" si="43"/>
        <v/>
      </c>
      <c r="CO44" s="165" t="str">
        <f>IF(COUNTBLANK($A44:$F44)&gt;2,"",IF(Input!AA44=0,"NA",Input!AA44))</f>
        <v/>
      </c>
      <c r="CP44" s="65" t="str">
        <f t="shared" si="44"/>
        <v/>
      </c>
      <c r="CQ44" s="65" t="str">
        <f t="shared" si="45"/>
        <v/>
      </c>
      <c r="CR44" s="165" t="str">
        <f>IF(COUNTBLANK($A44:$F44)&gt;2,"",IF(Input!AB44=0,"NA",Input!AB44))</f>
        <v/>
      </c>
      <c r="CS44" s="65" t="str">
        <f t="shared" si="46"/>
        <v/>
      </c>
      <c r="CT44" s="65" t="str">
        <f t="shared" si="47"/>
        <v/>
      </c>
      <c r="CU44" s="165" t="str">
        <f>IF(COUNTBLANK($A44:$F44)&gt;2,"",IF(Input!AC44=0,"NA",Input!AC44))</f>
        <v/>
      </c>
      <c r="CV44" s="65" t="str">
        <f t="shared" si="48"/>
        <v/>
      </c>
      <c r="CW44" s="65" t="str">
        <f t="shared" si="49"/>
        <v/>
      </c>
      <c r="CX44" s="165" t="str">
        <f>IF(COUNTBLANK($A44:$F44)&gt;2,"",IF(Input!AD44=0,"NA",Input!AD44))</f>
        <v/>
      </c>
    </row>
    <row r="45" spans="1:102" x14ac:dyDescent="0.25">
      <c r="A45" s="162" t="str">
        <f>IF(Input!B45=0,"",Input!B45)</f>
        <v/>
      </c>
      <c r="B45" s="162" t="str">
        <f>IF(Input!C45=0,"",Input!C45)</f>
        <v/>
      </c>
      <c r="C45" s="162" t="str">
        <f>IF(Input!D45=0,"",Input!D45)</f>
        <v/>
      </c>
      <c r="D45" s="162" t="str">
        <f>IF(Input!G45=0,"",Input!G45)</f>
        <v/>
      </c>
      <c r="E45" s="162" t="str">
        <f>IF(Input!H45=0,"",Input!H45)</f>
        <v/>
      </c>
      <c r="F45" s="162" t="str">
        <f>IF(Input!I45=0,"",Input!I45)</f>
        <v/>
      </c>
      <c r="G45" s="66" t="str">
        <f t="shared" si="0"/>
        <v/>
      </c>
      <c r="H45" s="66" t="str">
        <f t="shared" si="1"/>
        <v/>
      </c>
      <c r="I45" s="160" t="str">
        <f>FinalScores!G45</f>
        <v/>
      </c>
      <c r="J45" s="65" t="str">
        <f t="shared" si="2"/>
        <v/>
      </c>
      <c r="K45" s="65" t="str">
        <f t="shared" si="3"/>
        <v/>
      </c>
      <c r="L45" s="165" t="str">
        <f>IF(COUNTBLANK($A45:$F45)&gt;2,"",IF(Input!AE45=0,"NA",Input!AE45))</f>
        <v/>
      </c>
      <c r="M45" s="65" t="str">
        <f t="shared" si="4"/>
        <v/>
      </c>
      <c r="N45" s="65" t="str">
        <f t="shared" si="5"/>
        <v/>
      </c>
      <c r="O45" s="165" t="str">
        <f>IF(COUNTBLANK($A45:$F45)&gt;2,"",IF(Input!AF45=0,"NA",Input!AF45))</f>
        <v/>
      </c>
      <c r="P45" s="65" t="str">
        <f t="shared" si="6"/>
        <v/>
      </c>
      <c r="Q45" s="65" t="str">
        <f t="shared" si="7"/>
        <v/>
      </c>
      <c r="R45" s="165" t="str">
        <f>IF(COUNTBLANK($A45:$F45)&gt;2,"",IF(Input!AG45=0,"NA",Input!AG45))</f>
        <v/>
      </c>
      <c r="AN45" s="65" t="str">
        <f t="shared" si="8"/>
        <v/>
      </c>
      <c r="AO45" s="65" t="str">
        <f t="shared" si="9"/>
        <v/>
      </c>
      <c r="AP45" s="165" t="str">
        <f>IF(COUNTBLANK($A45:$F45)&gt;2,"",IF(Input!J45=0,"NA",Input!J45))</f>
        <v/>
      </c>
      <c r="AQ45" s="65" t="str">
        <f t="shared" si="10"/>
        <v/>
      </c>
      <c r="AR45" s="65" t="str">
        <f t="shared" si="11"/>
        <v/>
      </c>
      <c r="AS45" s="165" t="str">
        <f>IF(COUNTBLANK($A45:$F45)&gt;2,"",IF(Input!K45=0,"NA",Input!K45))</f>
        <v/>
      </c>
      <c r="AT45" s="65" t="str">
        <f t="shared" si="12"/>
        <v/>
      </c>
      <c r="AU45" s="65" t="str">
        <f t="shared" si="13"/>
        <v/>
      </c>
      <c r="AV45" s="165" t="str">
        <f>IF(COUNTBLANK($A45:$F45)&gt;2,"",IF(Input!L45=0,"NA",Input!L45))</f>
        <v/>
      </c>
      <c r="AW45" s="65" t="str">
        <f t="shared" si="14"/>
        <v/>
      </c>
      <c r="AX45" s="65" t="str">
        <f t="shared" si="15"/>
        <v/>
      </c>
      <c r="AY45" s="165" t="str">
        <f>IF(COUNTBLANK($A45:$F45)&gt;2,"",IF(Input!M45=0,"NA",Input!M45))</f>
        <v/>
      </c>
      <c r="AZ45" s="65" t="str">
        <f t="shared" si="16"/>
        <v/>
      </c>
      <c r="BA45" s="65" t="str">
        <f t="shared" si="17"/>
        <v/>
      </c>
      <c r="BB45" s="165" t="str">
        <f>IF(COUNTBLANK($A45:$F45)&gt;2,"",IF(Input!N45=0,"NA",Input!N45))</f>
        <v/>
      </c>
      <c r="BC45" s="65" t="str">
        <f t="shared" si="18"/>
        <v/>
      </c>
      <c r="BD45" s="65" t="str">
        <f t="shared" si="19"/>
        <v/>
      </c>
      <c r="BE45" s="165" t="str">
        <f>IF(COUNTBLANK($A45:$F45)&gt;2,"",IF(Input!O45=0,"NA",Input!O45))</f>
        <v/>
      </c>
      <c r="BF45" s="65" t="str">
        <f t="shared" si="20"/>
        <v/>
      </c>
      <c r="BG45" s="65" t="str">
        <f t="shared" si="21"/>
        <v/>
      </c>
      <c r="BH45" s="165" t="str">
        <f>IF(COUNTBLANK($A45:$F45)&gt;2,"",IF(Input!P45=0,"NA",Input!P45))</f>
        <v/>
      </c>
      <c r="BI45" s="65" t="str">
        <f t="shared" si="22"/>
        <v/>
      </c>
      <c r="BJ45" s="65" t="str">
        <f t="shared" si="23"/>
        <v/>
      </c>
      <c r="BK45" s="165" t="str">
        <f>IF(COUNTBLANK($A45:$F45)&gt;2,"",IF(Input!Q45=0,"NA",Input!Q45))</f>
        <v/>
      </c>
      <c r="BL45" s="65" t="str">
        <f t="shared" si="24"/>
        <v/>
      </c>
      <c r="BM45" s="65" t="str">
        <f t="shared" si="25"/>
        <v/>
      </c>
      <c r="BN45" s="165" t="str">
        <f>IF(COUNTBLANK($A45:$F45)&gt;2,"",IF(Input!R45=0,"NA",Input!R45))</f>
        <v/>
      </c>
      <c r="BO45" s="65" t="str">
        <f t="shared" si="26"/>
        <v/>
      </c>
      <c r="BP45" s="65" t="str">
        <f t="shared" si="27"/>
        <v/>
      </c>
      <c r="BQ45" s="165" t="str">
        <f>IF(COUNTBLANK($A45:$F45)&gt;2,"",IF(Input!S45=0,"NA",Input!S45))</f>
        <v/>
      </c>
      <c r="BR45" s="65" t="str">
        <f t="shared" si="28"/>
        <v/>
      </c>
      <c r="BS45" s="65" t="str">
        <f t="shared" si="29"/>
        <v/>
      </c>
      <c r="BT45" s="165" t="str">
        <f>IF(COUNTBLANK($A45:$F45)&gt;2,"",IF(Input!T45=0,"NA",Input!T45))</f>
        <v/>
      </c>
      <c r="BU45" s="65" t="str">
        <f t="shared" si="30"/>
        <v/>
      </c>
      <c r="BV45" s="65" t="str">
        <f t="shared" si="31"/>
        <v/>
      </c>
      <c r="BW45" s="165" t="str">
        <f>IF(COUNTBLANK($A45:$F45)&gt;2,"",IF(Input!U45=0,"NA",Input!U45))</f>
        <v/>
      </c>
      <c r="BX45" s="65" t="str">
        <f t="shared" si="32"/>
        <v/>
      </c>
      <c r="BY45" s="65" t="str">
        <f t="shared" si="33"/>
        <v/>
      </c>
      <c r="BZ45" s="165" t="str">
        <f>IF(COUNTBLANK($A45:$F45)&gt;2,"",IF(Input!V45=0,"NA",Input!V45))</f>
        <v/>
      </c>
      <c r="CA45" s="65" t="str">
        <f t="shared" si="34"/>
        <v/>
      </c>
      <c r="CB45" s="65" t="str">
        <f t="shared" si="35"/>
        <v/>
      </c>
      <c r="CC45" s="165" t="str">
        <f>IF(COUNTBLANK($A45:$F45)&gt;2,"",IF(Input!W45=0,"NA",Input!W45))</f>
        <v/>
      </c>
      <c r="CD45" s="65" t="str">
        <f t="shared" si="36"/>
        <v/>
      </c>
      <c r="CE45" s="65" t="str">
        <f t="shared" si="37"/>
        <v/>
      </c>
      <c r="CF45" s="165" t="str">
        <f>IF(COUNTBLANK($A45:$F45)&gt;2,"",IF(Input!X45=0,"NA",Input!X45))</f>
        <v/>
      </c>
      <c r="CG45" s="65" t="str">
        <f t="shared" si="38"/>
        <v/>
      </c>
      <c r="CH45" s="65" t="str">
        <f t="shared" si="39"/>
        <v/>
      </c>
      <c r="CI45" s="165" t="str">
        <f>IF(COUNTBLANK($A45:$F45)&gt;2,"",IF(Input!Y45=0,"NA",Input!Y45))</f>
        <v/>
      </c>
      <c r="CJ45" s="65" t="str">
        <f t="shared" si="40"/>
        <v/>
      </c>
      <c r="CK45" s="65" t="str">
        <f t="shared" si="41"/>
        <v/>
      </c>
      <c r="CL45" s="165" t="str">
        <f>IF(COUNTBLANK($A45:$F45)&gt;2,"",IF(Input!Z45=0,"NA",Input!Z45))</f>
        <v/>
      </c>
      <c r="CM45" s="65" t="str">
        <f t="shared" si="42"/>
        <v/>
      </c>
      <c r="CN45" s="65" t="str">
        <f t="shared" si="43"/>
        <v/>
      </c>
      <c r="CO45" s="165" t="str">
        <f>IF(COUNTBLANK($A45:$F45)&gt;2,"",IF(Input!AA45=0,"NA",Input!AA45))</f>
        <v/>
      </c>
      <c r="CP45" s="65" t="str">
        <f t="shared" si="44"/>
        <v/>
      </c>
      <c r="CQ45" s="65" t="str">
        <f t="shared" si="45"/>
        <v/>
      </c>
      <c r="CR45" s="165" t="str">
        <f>IF(COUNTBLANK($A45:$F45)&gt;2,"",IF(Input!AB45=0,"NA",Input!AB45))</f>
        <v/>
      </c>
      <c r="CS45" s="65" t="str">
        <f t="shared" si="46"/>
        <v/>
      </c>
      <c r="CT45" s="65" t="str">
        <f t="shared" si="47"/>
        <v/>
      </c>
      <c r="CU45" s="165" t="str">
        <f>IF(COUNTBLANK($A45:$F45)&gt;2,"",IF(Input!AC45=0,"NA",Input!AC45))</f>
        <v/>
      </c>
      <c r="CV45" s="65" t="str">
        <f t="shared" si="48"/>
        <v/>
      </c>
      <c r="CW45" s="65" t="str">
        <f t="shared" si="49"/>
        <v/>
      </c>
      <c r="CX45" s="165" t="str">
        <f>IF(COUNTBLANK($A45:$F45)&gt;2,"",IF(Input!AD45=0,"NA",Input!AD45))</f>
        <v/>
      </c>
    </row>
    <row r="46" spans="1:102" x14ac:dyDescent="0.25">
      <c r="A46" s="162" t="str">
        <f>IF(Input!B46=0,"",Input!B46)</f>
        <v/>
      </c>
      <c r="B46" s="162" t="str">
        <f>IF(Input!C46=0,"",Input!C46)</f>
        <v/>
      </c>
      <c r="C46" s="162" t="str">
        <f>IF(Input!D46=0,"",Input!D46)</f>
        <v/>
      </c>
      <c r="D46" s="162" t="str">
        <f>IF(Input!G46=0,"",Input!G46)</f>
        <v/>
      </c>
      <c r="E46" s="162" t="str">
        <f>IF(Input!H46=0,"",Input!H46)</f>
        <v/>
      </c>
      <c r="F46" s="162" t="str">
        <f>IF(Input!I46=0,"",Input!I46)</f>
        <v/>
      </c>
      <c r="G46" s="66" t="str">
        <f t="shared" si="0"/>
        <v/>
      </c>
      <c r="H46" s="66" t="str">
        <f t="shared" si="1"/>
        <v/>
      </c>
      <c r="I46" s="160" t="str">
        <f>FinalScores!G46</f>
        <v/>
      </c>
      <c r="J46" s="65" t="str">
        <f t="shared" si="2"/>
        <v/>
      </c>
      <c r="K46" s="65" t="str">
        <f t="shared" si="3"/>
        <v/>
      </c>
      <c r="L46" s="165" t="str">
        <f>IF(COUNTBLANK($A46:$F46)&gt;2,"",IF(Input!AE46=0,"NA",Input!AE46))</f>
        <v/>
      </c>
      <c r="M46" s="65" t="str">
        <f t="shared" si="4"/>
        <v/>
      </c>
      <c r="N46" s="65" t="str">
        <f t="shared" si="5"/>
        <v/>
      </c>
      <c r="O46" s="165" t="str">
        <f>IF(COUNTBLANK($A46:$F46)&gt;2,"",IF(Input!AF46=0,"NA",Input!AF46))</f>
        <v/>
      </c>
      <c r="P46" s="65" t="str">
        <f t="shared" si="6"/>
        <v/>
      </c>
      <c r="Q46" s="65" t="str">
        <f t="shared" si="7"/>
        <v/>
      </c>
      <c r="R46" s="165" t="str">
        <f>IF(COUNTBLANK($A46:$F46)&gt;2,"",IF(Input!AG46=0,"NA",Input!AG46))</f>
        <v/>
      </c>
      <c r="AN46" s="65" t="str">
        <f t="shared" si="8"/>
        <v/>
      </c>
      <c r="AO46" s="65" t="str">
        <f t="shared" si="9"/>
        <v/>
      </c>
      <c r="AP46" s="165" t="str">
        <f>IF(COUNTBLANK($A46:$F46)&gt;2,"",IF(Input!J46=0,"NA",Input!J46))</f>
        <v/>
      </c>
      <c r="AQ46" s="65" t="str">
        <f t="shared" si="10"/>
        <v/>
      </c>
      <c r="AR46" s="65" t="str">
        <f t="shared" si="11"/>
        <v/>
      </c>
      <c r="AS46" s="165" t="str">
        <f>IF(COUNTBLANK($A46:$F46)&gt;2,"",IF(Input!K46=0,"NA",Input!K46))</f>
        <v/>
      </c>
      <c r="AT46" s="65" t="str">
        <f t="shared" si="12"/>
        <v/>
      </c>
      <c r="AU46" s="65" t="str">
        <f t="shared" si="13"/>
        <v/>
      </c>
      <c r="AV46" s="165" t="str">
        <f>IF(COUNTBLANK($A46:$F46)&gt;2,"",IF(Input!L46=0,"NA",Input!L46))</f>
        <v/>
      </c>
      <c r="AW46" s="65" t="str">
        <f t="shared" si="14"/>
        <v/>
      </c>
      <c r="AX46" s="65" t="str">
        <f t="shared" si="15"/>
        <v/>
      </c>
      <c r="AY46" s="165" t="str">
        <f>IF(COUNTBLANK($A46:$F46)&gt;2,"",IF(Input!M46=0,"NA",Input!M46))</f>
        <v/>
      </c>
      <c r="AZ46" s="65" t="str">
        <f t="shared" si="16"/>
        <v/>
      </c>
      <c r="BA46" s="65" t="str">
        <f t="shared" si="17"/>
        <v/>
      </c>
      <c r="BB46" s="165" t="str">
        <f>IF(COUNTBLANK($A46:$F46)&gt;2,"",IF(Input!N46=0,"NA",Input!N46))</f>
        <v/>
      </c>
      <c r="BC46" s="65" t="str">
        <f t="shared" si="18"/>
        <v/>
      </c>
      <c r="BD46" s="65" t="str">
        <f t="shared" si="19"/>
        <v/>
      </c>
      <c r="BE46" s="165" t="str">
        <f>IF(COUNTBLANK($A46:$F46)&gt;2,"",IF(Input!O46=0,"NA",Input!O46))</f>
        <v/>
      </c>
      <c r="BF46" s="65" t="str">
        <f t="shared" si="20"/>
        <v/>
      </c>
      <c r="BG46" s="65" t="str">
        <f t="shared" si="21"/>
        <v/>
      </c>
      <c r="BH46" s="165" t="str">
        <f>IF(COUNTBLANK($A46:$F46)&gt;2,"",IF(Input!P46=0,"NA",Input!P46))</f>
        <v/>
      </c>
      <c r="BI46" s="65" t="str">
        <f t="shared" si="22"/>
        <v/>
      </c>
      <c r="BJ46" s="65" t="str">
        <f t="shared" si="23"/>
        <v/>
      </c>
      <c r="BK46" s="165" t="str">
        <f>IF(COUNTBLANK($A46:$F46)&gt;2,"",IF(Input!Q46=0,"NA",Input!Q46))</f>
        <v/>
      </c>
      <c r="BL46" s="65" t="str">
        <f t="shared" si="24"/>
        <v/>
      </c>
      <c r="BM46" s="65" t="str">
        <f t="shared" si="25"/>
        <v/>
      </c>
      <c r="BN46" s="165" t="str">
        <f>IF(COUNTBLANK($A46:$F46)&gt;2,"",IF(Input!R46=0,"NA",Input!R46))</f>
        <v/>
      </c>
      <c r="BO46" s="65" t="str">
        <f t="shared" si="26"/>
        <v/>
      </c>
      <c r="BP46" s="65" t="str">
        <f t="shared" si="27"/>
        <v/>
      </c>
      <c r="BQ46" s="165" t="str">
        <f>IF(COUNTBLANK($A46:$F46)&gt;2,"",IF(Input!S46=0,"NA",Input!S46))</f>
        <v/>
      </c>
      <c r="BR46" s="65" t="str">
        <f t="shared" si="28"/>
        <v/>
      </c>
      <c r="BS46" s="65" t="str">
        <f t="shared" si="29"/>
        <v/>
      </c>
      <c r="BT46" s="165" t="str">
        <f>IF(COUNTBLANK($A46:$F46)&gt;2,"",IF(Input!T46=0,"NA",Input!T46))</f>
        <v/>
      </c>
      <c r="BU46" s="65" t="str">
        <f t="shared" si="30"/>
        <v/>
      </c>
      <c r="BV46" s="65" t="str">
        <f t="shared" si="31"/>
        <v/>
      </c>
      <c r="BW46" s="165" t="str">
        <f>IF(COUNTBLANK($A46:$F46)&gt;2,"",IF(Input!U46=0,"NA",Input!U46))</f>
        <v/>
      </c>
      <c r="BX46" s="65" t="str">
        <f t="shared" si="32"/>
        <v/>
      </c>
      <c r="BY46" s="65" t="str">
        <f t="shared" si="33"/>
        <v/>
      </c>
      <c r="BZ46" s="165" t="str">
        <f>IF(COUNTBLANK($A46:$F46)&gt;2,"",IF(Input!V46=0,"NA",Input!V46))</f>
        <v/>
      </c>
      <c r="CA46" s="65" t="str">
        <f t="shared" si="34"/>
        <v/>
      </c>
      <c r="CB46" s="65" t="str">
        <f t="shared" si="35"/>
        <v/>
      </c>
      <c r="CC46" s="165" t="str">
        <f>IF(COUNTBLANK($A46:$F46)&gt;2,"",IF(Input!W46=0,"NA",Input!W46))</f>
        <v/>
      </c>
      <c r="CD46" s="65" t="str">
        <f t="shared" si="36"/>
        <v/>
      </c>
      <c r="CE46" s="65" t="str">
        <f t="shared" si="37"/>
        <v/>
      </c>
      <c r="CF46" s="165" t="str">
        <f>IF(COUNTBLANK($A46:$F46)&gt;2,"",IF(Input!X46=0,"NA",Input!X46))</f>
        <v/>
      </c>
      <c r="CG46" s="65" t="str">
        <f t="shared" si="38"/>
        <v/>
      </c>
      <c r="CH46" s="65" t="str">
        <f t="shared" si="39"/>
        <v/>
      </c>
      <c r="CI46" s="165" t="str">
        <f>IF(COUNTBLANK($A46:$F46)&gt;2,"",IF(Input!Y46=0,"NA",Input!Y46))</f>
        <v/>
      </c>
      <c r="CJ46" s="65" t="str">
        <f t="shared" si="40"/>
        <v/>
      </c>
      <c r="CK46" s="65" t="str">
        <f t="shared" si="41"/>
        <v/>
      </c>
      <c r="CL46" s="165" t="str">
        <f>IF(COUNTBLANK($A46:$F46)&gt;2,"",IF(Input!Z46=0,"NA",Input!Z46))</f>
        <v/>
      </c>
      <c r="CM46" s="65" t="str">
        <f t="shared" si="42"/>
        <v/>
      </c>
      <c r="CN46" s="65" t="str">
        <f t="shared" si="43"/>
        <v/>
      </c>
      <c r="CO46" s="165" t="str">
        <f>IF(COUNTBLANK($A46:$F46)&gt;2,"",IF(Input!AA46=0,"NA",Input!AA46))</f>
        <v/>
      </c>
      <c r="CP46" s="65" t="str">
        <f t="shared" si="44"/>
        <v/>
      </c>
      <c r="CQ46" s="65" t="str">
        <f t="shared" si="45"/>
        <v/>
      </c>
      <c r="CR46" s="165" t="str">
        <f>IF(COUNTBLANK($A46:$F46)&gt;2,"",IF(Input!AB46=0,"NA",Input!AB46))</f>
        <v/>
      </c>
      <c r="CS46" s="65" t="str">
        <f t="shared" si="46"/>
        <v/>
      </c>
      <c r="CT46" s="65" t="str">
        <f t="shared" si="47"/>
        <v/>
      </c>
      <c r="CU46" s="165" t="str">
        <f>IF(COUNTBLANK($A46:$F46)&gt;2,"",IF(Input!AC46=0,"NA",Input!AC46))</f>
        <v/>
      </c>
      <c r="CV46" s="65" t="str">
        <f t="shared" si="48"/>
        <v/>
      </c>
      <c r="CW46" s="65" t="str">
        <f t="shared" si="49"/>
        <v/>
      </c>
      <c r="CX46" s="165" t="str">
        <f>IF(COUNTBLANK($A46:$F46)&gt;2,"",IF(Input!AD46=0,"NA",Input!AD46))</f>
        <v/>
      </c>
    </row>
    <row r="47" spans="1:102" x14ac:dyDescent="0.25">
      <c r="A47" s="162" t="str">
        <f>IF(Input!B47=0,"",Input!B47)</f>
        <v/>
      </c>
      <c r="B47" s="162" t="str">
        <f>IF(Input!C47=0,"",Input!C47)</f>
        <v/>
      </c>
      <c r="C47" s="162" t="str">
        <f>IF(Input!D47=0,"",Input!D47)</f>
        <v/>
      </c>
      <c r="D47" s="162" t="str">
        <f>IF(Input!G47=0,"",Input!G47)</f>
        <v/>
      </c>
      <c r="E47" s="162" t="str">
        <f>IF(Input!H47=0,"",Input!H47)</f>
        <v/>
      </c>
      <c r="F47" s="162" t="str">
        <f>IF(Input!I47=0,"",Input!I47)</f>
        <v/>
      </c>
      <c r="G47" s="66" t="str">
        <f t="shared" si="0"/>
        <v/>
      </c>
      <c r="H47" s="66" t="str">
        <f t="shared" si="1"/>
        <v/>
      </c>
      <c r="I47" s="160" t="str">
        <f>FinalScores!G47</f>
        <v/>
      </c>
      <c r="J47" s="65" t="str">
        <f t="shared" si="2"/>
        <v/>
      </c>
      <c r="K47" s="65" t="str">
        <f t="shared" si="3"/>
        <v/>
      </c>
      <c r="L47" s="165" t="str">
        <f>IF(COUNTBLANK($A47:$F47)&gt;2,"",IF(Input!AE47=0,"NA",Input!AE47))</f>
        <v/>
      </c>
      <c r="M47" s="65" t="str">
        <f t="shared" si="4"/>
        <v/>
      </c>
      <c r="N47" s="65" t="str">
        <f t="shared" si="5"/>
        <v/>
      </c>
      <c r="O47" s="165" t="str">
        <f>IF(COUNTBLANK($A47:$F47)&gt;2,"",IF(Input!AF47=0,"NA",Input!AF47))</f>
        <v/>
      </c>
      <c r="P47" s="65" t="str">
        <f t="shared" si="6"/>
        <v/>
      </c>
      <c r="Q47" s="65" t="str">
        <f t="shared" si="7"/>
        <v/>
      </c>
      <c r="R47" s="165" t="str">
        <f>IF(COUNTBLANK($A47:$F47)&gt;2,"",IF(Input!AG47=0,"NA",Input!AG47))</f>
        <v/>
      </c>
      <c r="AN47" s="65" t="str">
        <f t="shared" si="8"/>
        <v/>
      </c>
      <c r="AO47" s="65" t="str">
        <f t="shared" si="9"/>
        <v/>
      </c>
      <c r="AP47" s="165" t="str">
        <f>IF(COUNTBLANK($A47:$F47)&gt;2,"",IF(Input!J47=0,"NA",Input!J47))</f>
        <v/>
      </c>
      <c r="AQ47" s="65" t="str">
        <f t="shared" si="10"/>
        <v/>
      </c>
      <c r="AR47" s="65" t="str">
        <f t="shared" si="11"/>
        <v/>
      </c>
      <c r="AS47" s="165" t="str">
        <f>IF(COUNTBLANK($A47:$F47)&gt;2,"",IF(Input!K47=0,"NA",Input!K47))</f>
        <v/>
      </c>
      <c r="AT47" s="65" t="str">
        <f t="shared" si="12"/>
        <v/>
      </c>
      <c r="AU47" s="65" t="str">
        <f t="shared" si="13"/>
        <v/>
      </c>
      <c r="AV47" s="165" t="str">
        <f>IF(COUNTBLANK($A47:$F47)&gt;2,"",IF(Input!L47=0,"NA",Input!L47))</f>
        <v/>
      </c>
      <c r="AW47" s="65" t="str">
        <f t="shared" si="14"/>
        <v/>
      </c>
      <c r="AX47" s="65" t="str">
        <f t="shared" si="15"/>
        <v/>
      </c>
      <c r="AY47" s="165" t="str">
        <f>IF(COUNTBLANK($A47:$F47)&gt;2,"",IF(Input!M47=0,"NA",Input!M47))</f>
        <v/>
      </c>
      <c r="AZ47" s="65" t="str">
        <f t="shared" si="16"/>
        <v/>
      </c>
      <c r="BA47" s="65" t="str">
        <f t="shared" si="17"/>
        <v/>
      </c>
      <c r="BB47" s="165" t="str">
        <f>IF(COUNTBLANK($A47:$F47)&gt;2,"",IF(Input!N47=0,"NA",Input!N47))</f>
        <v/>
      </c>
      <c r="BC47" s="65" t="str">
        <f t="shared" si="18"/>
        <v/>
      </c>
      <c r="BD47" s="65" t="str">
        <f t="shared" si="19"/>
        <v/>
      </c>
      <c r="BE47" s="165" t="str">
        <f>IF(COUNTBLANK($A47:$F47)&gt;2,"",IF(Input!O47=0,"NA",Input!O47))</f>
        <v/>
      </c>
      <c r="BF47" s="65" t="str">
        <f t="shared" si="20"/>
        <v/>
      </c>
      <c r="BG47" s="65" t="str">
        <f t="shared" si="21"/>
        <v/>
      </c>
      <c r="BH47" s="165" t="str">
        <f>IF(COUNTBLANK($A47:$F47)&gt;2,"",IF(Input!P47=0,"NA",Input!P47))</f>
        <v/>
      </c>
      <c r="BI47" s="65" t="str">
        <f t="shared" si="22"/>
        <v/>
      </c>
      <c r="BJ47" s="65" t="str">
        <f t="shared" si="23"/>
        <v/>
      </c>
      <c r="BK47" s="165" t="str">
        <f>IF(COUNTBLANK($A47:$F47)&gt;2,"",IF(Input!Q47=0,"NA",Input!Q47))</f>
        <v/>
      </c>
      <c r="BL47" s="65" t="str">
        <f t="shared" si="24"/>
        <v/>
      </c>
      <c r="BM47" s="65" t="str">
        <f t="shared" si="25"/>
        <v/>
      </c>
      <c r="BN47" s="165" t="str">
        <f>IF(COUNTBLANK($A47:$F47)&gt;2,"",IF(Input!R47=0,"NA",Input!R47))</f>
        <v/>
      </c>
      <c r="BO47" s="65" t="str">
        <f t="shared" si="26"/>
        <v/>
      </c>
      <c r="BP47" s="65" t="str">
        <f t="shared" si="27"/>
        <v/>
      </c>
      <c r="BQ47" s="165" t="str">
        <f>IF(COUNTBLANK($A47:$F47)&gt;2,"",IF(Input!S47=0,"NA",Input!S47))</f>
        <v/>
      </c>
      <c r="BR47" s="65" t="str">
        <f t="shared" si="28"/>
        <v/>
      </c>
      <c r="BS47" s="65" t="str">
        <f t="shared" si="29"/>
        <v/>
      </c>
      <c r="BT47" s="165" t="str">
        <f>IF(COUNTBLANK($A47:$F47)&gt;2,"",IF(Input!T47=0,"NA",Input!T47))</f>
        <v/>
      </c>
      <c r="BU47" s="65" t="str">
        <f t="shared" si="30"/>
        <v/>
      </c>
      <c r="BV47" s="65" t="str">
        <f t="shared" si="31"/>
        <v/>
      </c>
      <c r="BW47" s="165" t="str">
        <f>IF(COUNTBLANK($A47:$F47)&gt;2,"",IF(Input!U47=0,"NA",Input!U47))</f>
        <v/>
      </c>
      <c r="BX47" s="65" t="str">
        <f t="shared" si="32"/>
        <v/>
      </c>
      <c r="BY47" s="65" t="str">
        <f t="shared" si="33"/>
        <v/>
      </c>
      <c r="BZ47" s="165" t="str">
        <f>IF(COUNTBLANK($A47:$F47)&gt;2,"",IF(Input!V47=0,"NA",Input!V47))</f>
        <v/>
      </c>
      <c r="CA47" s="65" t="str">
        <f t="shared" si="34"/>
        <v/>
      </c>
      <c r="CB47" s="65" t="str">
        <f t="shared" si="35"/>
        <v/>
      </c>
      <c r="CC47" s="165" t="str">
        <f>IF(COUNTBLANK($A47:$F47)&gt;2,"",IF(Input!W47=0,"NA",Input!W47))</f>
        <v/>
      </c>
      <c r="CD47" s="65" t="str">
        <f t="shared" si="36"/>
        <v/>
      </c>
      <c r="CE47" s="65" t="str">
        <f t="shared" si="37"/>
        <v/>
      </c>
      <c r="CF47" s="165" t="str">
        <f>IF(COUNTBLANK($A47:$F47)&gt;2,"",IF(Input!X47=0,"NA",Input!X47))</f>
        <v/>
      </c>
      <c r="CG47" s="65" t="str">
        <f t="shared" si="38"/>
        <v/>
      </c>
      <c r="CH47" s="65" t="str">
        <f t="shared" si="39"/>
        <v/>
      </c>
      <c r="CI47" s="165" t="str">
        <f>IF(COUNTBLANK($A47:$F47)&gt;2,"",IF(Input!Y47=0,"NA",Input!Y47))</f>
        <v/>
      </c>
      <c r="CJ47" s="65" t="str">
        <f t="shared" si="40"/>
        <v/>
      </c>
      <c r="CK47" s="65" t="str">
        <f t="shared" si="41"/>
        <v/>
      </c>
      <c r="CL47" s="165" t="str">
        <f>IF(COUNTBLANK($A47:$F47)&gt;2,"",IF(Input!Z47=0,"NA",Input!Z47))</f>
        <v/>
      </c>
      <c r="CM47" s="65" t="str">
        <f t="shared" si="42"/>
        <v/>
      </c>
      <c r="CN47" s="65" t="str">
        <f t="shared" si="43"/>
        <v/>
      </c>
      <c r="CO47" s="165" t="str">
        <f>IF(COUNTBLANK($A47:$F47)&gt;2,"",IF(Input!AA47=0,"NA",Input!AA47))</f>
        <v/>
      </c>
      <c r="CP47" s="65" t="str">
        <f t="shared" si="44"/>
        <v/>
      </c>
      <c r="CQ47" s="65" t="str">
        <f t="shared" si="45"/>
        <v/>
      </c>
      <c r="CR47" s="165" t="str">
        <f>IF(COUNTBLANK($A47:$F47)&gt;2,"",IF(Input!AB47=0,"NA",Input!AB47))</f>
        <v/>
      </c>
      <c r="CS47" s="65" t="str">
        <f t="shared" si="46"/>
        <v/>
      </c>
      <c r="CT47" s="65" t="str">
        <f t="shared" si="47"/>
        <v/>
      </c>
      <c r="CU47" s="165" t="str">
        <f>IF(COUNTBLANK($A47:$F47)&gt;2,"",IF(Input!AC47=0,"NA",Input!AC47))</f>
        <v/>
      </c>
      <c r="CV47" s="65" t="str">
        <f t="shared" si="48"/>
        <v/>
      </c>
      <c r="CW47" s="65" t="str">
        <f t="shared" si="49"/>
        <v/>
      </c>
      <c r="CX47" s="165" t="str">
        <f>IF(COUNTBLANK($A47:$F47)&gt;2,"",IF(Input!AD47=0,"NA",Input!AD47))</f>
        <v/>
      </c>
    </row>
    <row r="48" spans="1:102" x14ac:dyDescent="0.25">
      <c r="A48" s="162" t="str">
        <f>IF(Input!B48=0,"",Input!B48)</f>
        <v/>
      </c>
      <c r="B48" s="162" t="str">
        <f>IF(Input!C48=0,"",Input!C48)</f>
        <v/>
      </c>
      <c r="C48" s="162" t="str">
        <f>IF(Input!D48=0,"",Input!D48)</f>
        <v/>
      </c>
      <c r="D48" s="162" t="str">
        <f>IF(Input!G48=0,"",Input!G48)</f>
        <v/>
      </c>
      <c r="E48" s="162" t="str">
        <f>IF(Input!H48=0,"",Input!H48)</f>
        <v/>
      </c>
      <c r="F48" s="162" t="str">
        <f>IF(Input!I48=0,"",Input!I48)</f>
        <v/>
      </c>
      <c r="G48" s="66" t="str">
        <f t="shared" si="0"/>
        <v/>
      </c>
      <c r="H48" s="66" t="str">
        <f t="shared" si="1"/>
        <v/>
      </c>
      <c r="I48" s="160" t="str">
        <f>FinalScores!G48</f>
        <v/>
      </c>
      <c r="J48" s="65" t="str">
        <f t="shared" si="2"/>
        <v/>
      </c>
      <c r="K48" s="65" t="str">
        <f t="shared" si="3"/>
        <v/>
      </c>
      <c r="L48" s="165" t="str">
        <f>IF(COUNTBLANK($A48:$F48)&gt;2,"",IF(Input!AE48=0,"NA",Input!AE48))</f>
        <v/>
      </c>
      <c r="M48" s="65" t="str">
        <f t="shared" si="4"/>
        <v/>
      </c>
      <c r="N48" s="65" t="str">
        <f t="shared" si="5"/>
        <v/>
      </c>
      <c r="O48" s="165" t="str">
        <f>IF(COUNTBLANK($A48:$F48)&gt;2,"",IF(Input!AF48=0,"NA",Input!AF48))</f>
        <v/>
      </c>
      <c r="P48" s="65" t="str">
        <f t="shared" si="6"/>
        <v/>
      </c>
      <c r="Q48" s="65" t="str">
        <f t="shared" si="7"/>
        <v/>
      </c>
      <c r="R48" s="165" t="str">
        <f>IF(COUNTBLANK($A48:$F48)&gt;2,"",IF(Input!AG48=0,"NA",Input!AG48))</f>
        <v/>
      </c>
      <c r="AN48" s="65" t="str">
        <f t="shared" si="8"/>
        <v/>
      </c>
      <c r="AO48" s="65" t="str">
        <f t="shared" si="9"/>
        <v/>
      </c>
      <c r="AP48" s="165" t="str">
        <f>IF(COUNTBLANK($A48:$F48)&gt;2,"",IF(Input!J48=0,"NA",Input!J48))</f>
        <v/>
      </c>
      <c r="AQ48" s="65" t="str">
        <f t="shared" si="10"/>
        <v/>
      </c>
      <c r="AR48" s="65" t="str">
        <f t="shared" si="11"/>
        <v/>
      </c>
      <c r="AS48" s="165" t="str">
        <f>IF(COUNTBLANK($A48:$F48)&gt;2,"",IF(Input!K48=0,"NA",Input!K48))</f>
        <v/>
      </c>
      <c r="AT48" s="65" t="str">
        <f t="shared" si="12"/>
        <v/>
      </c>
      <c r="AU48" s="65" t="str">
        <f t="shared" si="13"/>
        <v/>
      </c>
      <c r="AV48" s="165" t="str">
        <f>IF(COUNTBLANK($A48:$F48)&gt;2,"",IF(Input!L48=0,"NA",Input!L48))</f>
        <v/>
      </c>
      <c r="AW48" s="65" t="str">
        <f t="shared" si="14"/>
        <v/>
      </c>
      <c r="AX48" s="65" t="str">
        <f t="shared" si="15"/>
        <v/>
      </c>
      <c r="AY48" s="165" t="str">
        <f>IF(COUNTBLANK($A48:$F48)&gt;2,"",IF(Input!M48=0,"NA",Input!M48))</f>
        <v/>
      </c>
      <c r="AZ48" s="65" t="str">
        <f t="shared" si="16"/>
        <v/>
      </c>
      <c r="BA48" s="65" t="str">
        <f t="shared" si="17"/>
        <v/>
      </c>
      <c r="BB48" s="165" t="str">
        <f>IF(COUNTBLANK($A48:$F48)&gt;2,"",IF(Input!N48=0,"NA",Input!N48))</f>
        <v/>
      </c>
      <c r="BC48" s="65" t="str">
        <f t="shared" si="18"/>
        <v/>
      </c>
      <c r="BD48" s="65" t="str">
        <f t="shared" si="19"/>
        <v/>
      </c>
      <c r="BE48" s="165" t="str">
        <f>IF(COUNTBLANK($A48:$F48)&gt;2,"",IF(Input!O48=0,"NA",Input!O48))</f>
        <v/>
      </c>
      <c r="BF48" s="65" t="str">
        <f t="shared" si="20"/>
        <v/>
      </c>
      <c r="BG48" s="65" t="str">
        <f t="shared" si="21"/>
        <v/>
      </c>
      <c r="BH48" s="165" t="str">
        <f>IF(COUNTBLANK($A48:$F48)&gt;2,"",IF(Input!P48=0,"NA",Input!P48))</f>
        <v/>
      </c>
      <c r="BI48" s="65" t="str">
        <f t="shared" si="22"/>
        <v/>
      </c>
      <c r="BJ48" s="65" t="str">
        <f t="shared" si="23"/>
        <v/>
      </c>
      <c r="BK48" s="165" t="str">
        <f>IF(COUNTBLANK($A48:$F48)&gt;2,"",IF(Input!Q48=0,"NA",Input!Q48))</f>
        <v/>
      </c>
      <c r="BL48" s="65" t="str">
        <f t="shared" si="24"/>
        <v/>
      </c>
      <c r="BM48" s="65" t="str">
        <f t="shared" si="25"/>
        <v/>
      </c>
      <c r="BN48" s="165" t="str">
        <f>IF(COUNTBLANK($A48:$F48)&gt;2,"",IF(Input!R48=0,"NA",Input!R48))</f>
        <v/>
      </c>
      <c r="BO48" s="65" t="str">
        <f t="shared" si="26"/>
        <v/>
      </c>
      <c r="BP48" s="65" t="str">
        <f t="shared" si="27"/>
        <v/>
      </c>
      <c r="BQ48" s="165" t="str">
        <f>IF(COUNTBLANK($A48:$F48)&gt;2,"",IF(Input!S48=0,"NA",Input!S48))</f>
        <v/>
      </c>
      <c r="BR48" s="65" t="str">
        <f t="shared" si="28"/>
        <v/>
      </c>
      <c r="BS48" s="65" t="str">
        <f t="shared" si="29"/>
        <v/>
      </c>
      <c r="BT48" s="165" t="str">
        <f>IF(COUNTBLANK($A48:$F48)&gt;2,"",IF(Input!T48=0,"NA",Input!T48))</f>
        <v/>
      </c>
      <c r="BU48" s="65" t="str">
        <f t="shared" si="30"/>
        <v/>
      </c>
      <c r="BV48" s="65" t="str">
        <f t="shared" si="31"/>
        <v/>
      </c>
      <c r="BW48" s="165" t="str">
        <f>IF(COUNTBLANK($A48:$F48)&gt;2,"",IF(Input!U48=0,"NA",Input!U48))</f>
        <v/>
      </c>
      <c r="BX48" s="65" t="str">
        <f t="shared" si="32"/>
        <v/>
      </c>
      <c r="BY48" s="65" t="str">
        <f t="shared" si="33"/>
        <v/>
      </c>
      <c r="BZ48" s="165" t="str">
        <f>IF(COUNTBLANK($A48:$F48)&gt;2,"",IF(Input!V48=0,"NA",Input!V48))</f>
        <v/>
      </c>
      <c r="CA48" s="65" t="str">
        <f t="shared" si="34"/>
        <v/>
      </c>
      <c r="CB48" s="65" t="str">
        <f t="shared" si="35"/>
        <v/>
      </c>
      <c r="CC48" s="165" t="str">
        <f>IF(COUNTBLANK($A48:$F48)&gt;2,"",IF(Input!W48=0,"NA",Input!W48))</f>
        <v/>
      </c>
      <c r="CD48" s="65" t="str">
        <f t="shared" si="36"/>
        <v/>
      </c>
      <c r="CE48" s="65" t="str">
        <f t="shared" si="37"/>
        <v/>
      </c>
      <c r="CF48" s="165" t="str">
        <f>IF(COUNTBLANK($A48:$F48)&gt;2,"",IF(Input!X48=0,"NA",Input!X48))</f>
        <v/>
      </c>
      <c r="CG48" s="65" t="str">
        <f t="shared" si="38"/>
        <v/>
      </c>
      <c r="CH48" s="65" t="str">
        <f t="shared" si="39"/>
        <v/>
      </c>
      <c r="CI48" s="165" t="str">
        <f>IF(COUNTBLANK($A48:$F48)&gt;2,"",IF(Input!Y48=0,"NA",Input!Y48))</f>
        <v/>
      </c>
      <c r="CJ48" s="65" t="str">
        <f t="shared" si="40"/>
        <v/>
      </c>
      <c r="CK48" s="65" t="str">
        <f t="shared" si="41"/>
        <v/>
      </c>
      <c r="CL48" s="165" t="str">
        <f>IF(COUNTBLANK($A48:$F48)&gt;2,"",IF(Input!Z48=0,"NA",Input!Z48))</f>
        <v/>
      </c>
      <c r="CM48" s="65" t="str">
        <f t="shared" si="42"/>
        <v/>
      </c>
      <c r="CN48" s="65" t="str">
        <f t="shared" si="43"/>
        <v/>
      </c>
      <c r="CO48" s="165" t="str">
        <f>IF(COUNTBLANK($A48:$F48)&gt;2,"",IF(Input!AA48=0,"NA",Input!AA48))</f>
        <v/>
      </c>
      <c r="CP48" s="65" t="str">
        <f t="shared" si="44"/>
        <v/>
      </c>
      <c r="CQ48" s="65" t="str">
        <f t="shared" si="45"/>
        <v/>
      </c>
      <c r="CR48" s="165" t="str">
        <f>IF(COUNTBLANK($A48:$F48)&gt;2,"",IF(Input!AB48=0,"NA",Input!AB48))</f>
        <v/>
      </c>
      <c r="CS48" s="65" t="str">
        <f t="shared" si="46"/>
        <v/>
      </c>
      <c r="CT48" s="65" t="str">
        <f t="shared" si="47"/>
        <v/>
      </c>
      <c r="CU48" s="165" t="str">
        <f>IF(COUNTBLANK($A48:$F48)&gt;2,"",IF(Input!AC48=0,"NA",Input!AC48))</f>
        <v/>
      </c>
      <c r="CV48" s="65" t="str">
        <f t="shared" si="48"/>
        <v/>
      </c>
      <c r="CW48" s="65" t="str">
        <f t="shared" si="49"/>
        <v/>
      </c>
      <c r="CX48" s="165" t="str">
        <f>IF(COUNTBLANK($A48:$F48)&gt;2,"",IF(Input!AD48=0,"NA",Input!AD48))</f>
        <v/>
      </c>
    </row>
    <row r="49" spans="1:102" x14ac:dyDescent="0.25">
      <c r="A49" s="162" t="str">
        <f>IF(Input!B49=0,"",Input!B49)</f>
        <v/>
      </c>
      <c r="B49" s="162" t="str">
        <f>IF(Input!C49=0,"",Input!C49)</f>
        <v/>
      </c>
      <c r="C49" s="162" t="str">
        <f>IF(Input!D49=0,"",Input!D49)</f>
        <v/>
      </c>
      <c r="D49" s="162" t="str">
        <f>IF(Input!G49=0,"",Input!G49)</f>
        <v/>
      </c>
      <c r="E49" s="162" t="str">
        <f>IF(Input!H49=0,"",Input!H49)</f>
        <v/>
      </c>
      <c r="F49" s="162" t="str">
        <f>IF(Input!I49=0,"",Input!I49)</f>
        <v/>
      </c>
      <c r="G49" s="66" t="str">
        <f t="shared" si="0"/>
        <v/>
      </c>
      <c r="H49" s="66" t="str">
        <f t="shared" si="1"/>
        <v/>
      </c>
      <c r="I49" s="160" t="str">
        <f>FinalScores!G49</f>
        <v/>
      </c>
      <c r="J49" s="65" t="str">
        <f t="shared" si="2"/>
        <v/>
      </c>
      <c r="K49" s="65" t="str">
        <f t="shared" si="3"/>
        <v/>
      </c>
      <c r="L49" s="165" t="str">
        <f>IF(COUNTBLANK($A49:$F49)&gt;2,"",IF(Input!AE49=0,"NA",Input!AE49))</f>
        <v/>
      </c>
      <c r="M49" s="65" t="str">
        <f t="shared" si="4"/>
        <v/>
      </c>
      <c r="N49" s="65" t="str">
        <f t="shared" si="5"/>
        <v/>
      </c>
      <c r="O49" s="165" t="str">
        <f>IF(COUNTBLANK($A49:$F49)&gt;2,"",IF(Input!AF49=0,"NA",Input!AF49))</f>
        <v/>
      </c>
      <c r="P49" s="65" t="str">
        <f t="shared" si="6"/>
        <v/>
      </c>
      <c r="Q49" s="65" t="str">
        <f t="shared" si="7"/>
        <v/>
      </c>
      <c r="R49" s="165" t="str">
        <f>IF(COUNTBLANK($A49:$F49)&gt;2,"",IF(Input!AG49=0,"NA",Input!AG49))</f>
        <v/>
      </c>
      <c r="AN49" s="65" t="str">
        <f t="shared" si="8"/>
        <v/>
      </c>
      <c r="AO49" s="65" t="str">
        <f t="shared" si="9"/>
        <v/>
      </c>
      <c r="AP49" s="165" t="str">
        <f>IF(COUNTBLANK($A49:$F49)&gt;2,"",IF(Input!J49=0,"NA",Input!J49))</f>
        <v/>
      </c>
      <c r="AQ49" s="65" t="str">
        <f t="shared" si="10"/>
        <v/>
      </c>
      <c r="AR49" s="65" t="str">
        <f t="shared" si="11"/>
        <v/>
      </c>
      <c r="AS49" s="165" t="str">
        <f>IF(COUNTBLANK($A49:$F49)&gt;2,"",IF(Input!K49=0,"NA",Input!K49))</f>
        <v/>
      </c>
      <c r="AT49" s="65" t="str">
        <f t="shared" si="12"/>
        <v/>
      </c>
      <c r="AU49" s="65" t="str">
        <f t="shared" si="13"/>
        <v/>
      </c>
      <c r="AV49" s="165" t="str">
        <f>IF(COUNTBLANK($A49:$F49)&gt;2,"",IF(Input!L49=0,"NA",Input!L49))</f>
        <v/>
      </c>
      <c r="AW49" s="65" t="str">
        <f t="shared" si="14"/>
        <v/>
      </c>
      <c r="AX49" s="65" t="str">
        <f t="shared" si="15"/>
        <v/>
      </c>
      <c r="AY49" s="165" t="str">
        <f>IF(COUNTBLANK($A49:$F49)&gt;2,"",IF(Input!M49=0,"NA",Input!M49))</f>
        <v/>
      </c>
      <c r="AZ49" s="65" t="str">
        <f t="shared" si="16"/>
        <v/>
      </c>
      <c r="BA49" s="65" t="str">
        <f t="shared" si="17"/>
        <v/>
      </c>
      <c r="BB49" s="165" t="str">
        <f>IF(COUNTBLANK($A49:$F49)&gt;2,"",IF(Input!N49=0,"NA",Input!N49))</f>
        <v/>
      </c>
      <c r="BC49" s="65" t="str">
        <f t="shared" si="18"/>
        <v/>
      </c>
      <c r="BD49" s="65" t="str">
        <f t="shared" si="19"/>
        <v/>
      </c>
      <c r="BE49" s="165" t="str">
        <f>IF(COUNTBLANK($A49:$F49)&gt;2,"",IF(Input!O49=0,"NA",Input!O49))</f>
        <v/>
      </c>
      <c r="BF49" s="65" t="str">
        <f t="shared" si="20"/>
        <v/>
      </c>
      <c r="BG49" s="65" t="str">
        <f t="shared" si="21"/>
        <v/>
      </c>
      <c r="BH49" s="165" t="str">
        <f>IF(COUNTBLANK($A49:$F49)&gt;2,"",IF(Input!P49=0,"NA",Input!P49))</f>
        <v/>
      </c>
      <c r="BI49" s="65" t="str">
        <f t="shared" si="22"/>
        <v/>
      </c>
      <c r="BJ49" s="65" t="str">
        <f t="shared" si="23"/>
        <v/>
      </c>
      <c r="BK49" s="165" t="str">
        <f>IF(COUNTBLANK($A49:$F49)&gt;2,"",IF(Input!Q49=0,"NA",Input!Q49))</f>
        <v/>
      </c>
      <c r="BL49" s="65" t="str">
        <f t="shared" si="24"/>
        <v/>
      </c>
      <c r="BM49" s="65" t="str">
        <f t="shared" si="25"/>
        <v/>
      </c>
      <c r="BN49" s="165" t="str">
        <f>IF(COUNTBLANK($A49:$F49)&gt;2,"",IF(Input!R49=0,"NA",Input!R49))</f>
        <v/>
      </c>
      <c r="BO49" s="65" t="str">
        <f t="shared" si="26"/>
        <v/>
      </c>
      <c r="BP49" s="65" t="str">
        <f t="shared" si="27"/>
        <v/>
      </c>
      <c r="BQ49" s="165" t="str">
        <f>IF(COUNTBLANK($A49:$F49)&gt;2,"",IF(Input!S49=0,"NA",Input!S49))</f>
        <v/>
      </c>
      <c r="BR49" s="65" t="str">
        <f t="shared" si="28"/>
        <v/>
      </c>
      <c r="BS49" s="65" t="str">
        <f t="shared" si="29"/>
        <v/>
      </c>
      <c r="BT49" s="165" t="str">
        <f>IF(COUNTBLANK($A49:$F49)&gt;2,"",IF(Input!T49=0,"NA",Input!T49))</f>
        <v/>
      </c>
      <c r="BU49" s="65" t="str">
        <f t="shared" si="30"/>
        <v/>
      </c>
      <c r="BV49" s="65" t="str">
        <f t="shared" si="31"/>
        <v/>
      </c>
      <c r="BW49" s="165" t="str">
        <f>IF(COUNTBLANK($A49:$F49)&gt;2,"",IF(Input!U49=0,"NA",Input!U49))</f>
        <v/>
      </c>
      <c r="BX49" s="65" t="str">
        <f t="shared" si="32"/>
        <v/>
      </c>
      <c r="BY49" s="65" t="str">
        <f t="shared" si="33"/>
        <v/>
      </c>
      <c r="BZ49" s="165" t="str">
        <f>IF(COUNTBLANK($A49:$F49)&gt;2,"",IF(Input!V49=0,"NA",Input!V49))</f>
        <v/>
      </c>
      <c r="CA49" s="65" t="str">
        <f t="shared" si="34"/>
        <v/>
      </c>
      <c r="CB49" s="65" t="str">
        <f t="shared" si="35"/>
        <v/>
      </c>
      <c r="CC49" s="165" t="str">
        <f>IF(COUNTBLANK($A49:$F49)&gt;2,"",IF(Input!W49=0,"NA",Input!W49))</f>
        <v/>
      </c>
      <c r="CD49" s="65" t="str">
        <f t="shared" si="36"/>
        <v/>
      </c>
      <c r="CE49" s="65" t="str">
        <f t="shared" si="37"/>
        <v/>
      </c>
      <c r="CF49" s="165" t="str">
        <f>IF(COUNTBLANK($A49:$F49)&gt;2,"",IF(Input!X49=0,"NA",Input!X49))</f>
        <v/>
      </c>
      <c r="CG49" s="65" t="str">
        <f t="shared" si="38"/>
        <v/>
      </c>
      <c r="CH49" s="65" t="str">
        <f t="shared" si="39"/>
        <v/>
      </c>
      <c r="CI49" s="165" t="str">
        <f>IF(COUNTBLANK($A49:$F49)&gt;2,"",IF(Input!Y49=0,"NA",Input!Y49))</f>
        <v/>
      </c>
      <c r="CJ49" s="65" t="str">
        <f t="shared" si="40"/>
        <v/>
      </c>
      <c r="CK49" s="65" t="str">
        <f t="shared" si="41"/>
        <v/>
      </c>
      <c r="CL49" s="165" t="str">
        <f>IF(COUNTBLANK($A49:$F49)&gt;2,"",IF(Input!Z49=0,"NA",Input!Z49))</f>
        <v/>
      </c>
      <c r="CM49" s="65" t="str">
        <f t="shared" si="42"/>
        <v/>
      </c>
      <c r="CN49" s="65" t="str">
        <f t="shared" si="43"/>
        <v/>
      </c>
      <c r="CO49" s="165" t="str">
        <f>IF(COUNTBLANK($A49:$F49)&gt;2,"",IF(Input!AA49=0,"NA",Input!AA49))</f>
        <v/>
      </c>
      <c r="CP49" s="65" t="str">
        <f t="shared" si="44"/>
        <v/>
      </c>
      <c r="CQ49" s="65" t="str">
        <f t="shared" si="45"/>
        <v/>
      </c>
      <c r="CR49" s="165" t="str">
        <f>IF(COUNTBLANK($A49:$F49)&gt;2,"",IF(Input!AB49=0,"NA",Input!AB49))</f>
        <v/>
      </c>
      <c r="CS49" s="65" t="str">
        <f t="shared" si="46"/>
        <v/>
      </c>
      <c r="CT49" s="65" t="str">
        <f t="shared" si="47"/>
        <v/>
      </c>
      <c r="CU49" s="165" t="str">
        <f>IF(COUNTBLANK($A49:$F49)&gt;2,"",IF(Input!AC49=0,"NA",Input!AC49))</f>
        <v/>
      </c>
      <c r="CV49" s="65" t="str">
        <f t="shared" si="48"/>
        <v/>
      </c>
      <c r="CW49" s="65" t="str">
        <f t="shared" si="49"/>
        <v/>
      </c>
      <c r="CX49" s="165" t="str">
        <f>IF(COUNTBLANK($A49:$F49)&gt;2,"",IF(Input!AD49=0,"NA",Input!AD49))</f>
        <v/>
      </c>
    </row>
    <row r="50" spans="1:102" x14ac:dyDescent="0.25">
      <c r="A50" s="162" t="str">
        <f>IF(Input!B50=0,"",Input!B50)</f>
        <v/>
      </c>
      <c r="B50" s="162" t="str">
        <f>IF(Input!C50=0,"",Input!C50)</f>
        <v/>
      </c>
      <c r="C50" s="162" t="str">
        <f>IF(Input!D50=0,"",Input!D50)</f>
        <v/>
      </c>
      <c r="D50" s="162" t="str">
        <f>IF(Input!G50=0,"",Input!G50)</f>
        <v/>
      </c>
      <c r="E50" s="162" t="str">
        <f>IF(Input!H50=0,"",Input!H50)</f>
        <v/>
      </c>
      <c r="F50" s="162" t="str">
        <f>IF(Input!I50=0,"",Input!I50)</f>
        <v/>
      </c>
      <c r="G50" s="66" t="str">
        <f t="shared" si="0"/>
        <v/>
      </c>
      <c r="H50" s="66" t="str">
        <f t="shared" si="1"/>
        <v/>
      </c>
      <c r="I50" s="160" t="str">
        <f>FinalScores!G50</f>
        <v/>
      </c>
      <c r="J50" s="65" t="str">
        <f t="shared" si="2"/>
        <v/>
      </c>
      <c r="K50" s="65" t="str">
        <f t="shared" si="3"/>
        <v/>
      </c>
      <c r="L50" s="165" t="str">
        <f>IF(COUNTBLANK($A50:$F50)&gt;2,"",IF(Input!AE50=0,"NA",Input!AE50))</f>
        <v/>
      </c>
      <c r="M50" s="65" t="str">
        <f t="shared" si="4"/>
        <v/>
      </c>
      <c r="N50" s="65" t="str">
        <f t="shared" si="5"/>
        <v/>
      </c>
      <c r="O50" s="165" t="str">
        <f>IF(COUNTBLANK($A50:$F50)&gt;2,"",IF(Input!AF50=0,"NA",Input!AF50))</f>
        <v/>
      </c>
      <c r="P50" s="65" t="str">
        <f t="shared" si="6"/>
        <v/>
      </c>
      <c r="Q50" s="65" t="str">
        <f t="shared" si="7"/>
        <v/>
      </c>
      <c r="R50" s="165" t="str">
        <f>IF(COUNTBLANK($A50:$F50)&gt;2,"",IF(Input!AG50=0,"NA",Input!AG50))</f>
        <v/>
      </c>
      <c r="AN50" s="65" t="str">
        <f t="shared" si="8"/>
        <v/>
      </c>
      <c r="AO50" s="65" t="str">
        <f t="shared" si="9"/>
        <v/>
      </c>
      <c r="AP50" s="165" t="str">
        <f>IF(COUNTBLANK($A50:$F50)&gt;2,"",IF(Input!J50=0,"NA",Input!J50))</f>
        <v/>
      </c>
      <c r="AQ50" s="65" t="str">
        <f t="shared" si="10"/>
        <v/>
      </c>
      <c r="AR50" s="65" t="str">
        <f t="shared" si="11"/>
        <v/>
      </c>
      <c r="AS50" s="165" t="str">
        <f>IF(COUNTBLANK($A50:$F50)&gt;2,"",IF(Input!K50=0,"NA",Input!K50))</f>
        <v/>
      </c>
      <c r="AT50" s="65" t="str">
        <f t="shared" si="12"/>
        <v/>
      </c>
      <c r="AU50" s="65" t="str">
        <f t="shared" si="13"/>
        <v/>
      </c>
      <c r="AV50" s="165" t="str">
        <f>IF(COUNTBLANK($A50:$F50)&gt;2,"",IF(Input!L50=0,"NA",Input!L50))</f>
        <v/>
      </c>
      <c r="AW50" s="65" t="str">
        <f t="shared" si="14"/>
        <v/>
      </c>
      <c r="AX50" s="65" t="str">
        <f t="shared" si="15"/>
        <v/>
      </c>
      <c r="AY50" s="165" t="str">
        <f>IF(COUNTBLANK($A50:$F50)&gt;2,"",IF(Input!M50=0,"NA",Input!M50))</f>
        <v/>
      </c>
      <c r="AZ50" s="65" t="str">
        <f t="shared" si="16"/>
        <v/>
      </c>
      <c r="BA50" s="65" t="str">
        <f t="shared" si="17"/>
        <v/>
      </c>
      <c r="BB50" s="165" t="str">
        <f>IF(COUNTBLANK($A50:$F50)&gt;2,"",IF(Input!N50=0,"NA",Input!N50))</f>
        <v/>
      </c>
      <c r="BC50" s="65" t="str">
        <f t="shared" si="18"/>
        <v/>
      </c>
      <c r="BD50" s="65" t="str">
        <f t="shared" si="19"/>
        <v/>
      </c>
      <c r="BE50" s="165" t="str">
        <f>IF(COUNTBLANK($A50:$F50)&gt;2,"",IF(Input!O50=0,"NA",Input!O50))</f>
        <v/>
      </c>
      <c r="BF50" s="65" t="str">
        <f t="shared" si="20"/>
        <v/>
      </c>
      <c r="BG50" s="65" t="str">
        <f t="shared" si="21"/>
        <v/>
      </c>
      <c r="BH50" s="165" t="str">
        <f>IF(COUNTBLANK($A50:$F50)&gt;2,"",IF(Input!P50=0,"NA",Input!P50))</f>
        <v/>
      </c>
      <c r="BI50" s="65" t="str">
        <f t="shared" si="22"/>
        <v/>
      </c>
      <c r="BJ50" s="65" t="str">
        <f t="shared" si="23"/>
        <v/>
      </c>
      <c r="BK50" s="165" t="str">
        <f>IF(COUNTBLANK($A50:$F50)&gt;2,"",IF(Input!Q50=0,"NA",Input!Q50))</f>
        <v/>
      </c>
      <c r="BL50" s="65" t="str">
        <f t="shared" si="24"/>
        <v/>
      </c>
      <c r="BM50" s="65" t="str">
        <f t="shared" si="25"/>
        <v/>
      </c>
      <c r="BN50" s="165" t="str">
        <f>IF(COUNTBLANK($A50:$F50)&gt;2,"",IF(Input!R50=0,"NA",Input!R50))</f>
        <v/>
      </c>
      <c r="BO50" s="65" t="str">
        <f t="shared" si="26"/>
        <v/>
      </c>
      <c r="BP50" s="65" t="str">
        <f t="shared" si="27"/>
        <v/>
      </c>
      <c r="BQ50" s="165" t="str">
        <f>IF(COUNTBLANK($A50:$F50)&gt;2,"",IF(Input!S50=0,"NA",Input!S50))</f>
        <v/>
      </c>
      <c r="BR50" s="65" t="str">
        <f t="shared" si="28"/>
        <v/>
      </c>
      <c r="BS50" s="65" t="str">
        <f t="shared" si="29"/>
        <v/>
      </c>
      <c r="BT50" s="165" t="str">
        <f>IF(COUNTBLANK($A50:$F50)&gt;2,"",IF(Input!T50=0,"NA",Input!T50))</f>
        <v/>
      </c>
      <c r="BU50" s="65" t="str">
        <f t="shared" si="30"/>
        <v/>
      </c>
      <c r="BV50" s="65" t="str">
        <f t="shared" si="31"/>
        <v/>
      </c>
      <c r="BW50" s="165" t="str">
        <f>IF(COUNTBLANK($A50:$F50)&gt;2,"",IF(Input!U50=0,"NA",Input!U50))</f>
        <v/>
      </c>
      <c r="BX50" s="65" t="str">
        <f t="shared" si="32"/>
        <v/>
      </c>
      <c r="BY50" s="65" t="str">
        <f t="shared" si="33"/>
        <v/>
      </c>
      <c r="BZ50" s="165" t="str">
        <f>IF(COUNTBLANK($A50:$F50)&gt;2,"",IF(Input!V50=0,"NA",Input!V50))</f>
        <v/>
      </c>
      <c r="CA50" s="65" t="str">
        <f t="shared" si="34"/>
        <v/>
      </c>
      <c r="CB50" s="65" t="str">
        <f t="shared" si="35"/>
        <v/>
      </c>
      <c r="CC50" s="165" t="str">
        <f>IF(COUNTBLANK($A50:$F50)&gt;2,"",IF(Input!W50=0,"NA",Input!W50))</f>
        <v/>
      </c>
      <c r="CD50" s="65" t="str">
        <f t="shared" si="36"/>
        <v/>
      </c>
      <c r="CE50" s="65" t="str">
        <f t="shared" si="37"/>
        <v/>
      </c>
      <c r="CF50" s="165" t="str">
        <f>IF(COUNTBLANK($A50:$F50)&gt;2,"",IF(Input!X50=0,"NA",Input!X50))</f>
        <v/>
      </c>
      <c r="CG50" s="65" t="str">
        <f t="shared" si="38"/>
        <v/>
      </c>
      <c r="CH50" s="65" t="str">
        <f t="shared" si="39"/>
        <v/>
      </c>
      <c r="CI50" s="165" t="str">
        <f>IF(COUNTBLANK($A50:$F50)&gt;2,"",IF(Input!Y50=0,"NA",Input!Y50))</f>
        <v/>
      </c>
      <c r="CJ50" s="65" t="str">
        <f t="shared" si="40"/>
        <v/>
      </c>
      <c r="CK50" s="65" t="str">
        <f t="shared" si="41"/>
        <v/>
      </c>
      <c r="CL50" s="165" t="str">
        <f>IF(COUNTBLANK($A50:$F50)&gt;2,"",IF(Input!Z50=0,"NA",Input!Z50))</f>
        <v/>
      </c>
      <c r="CM50" s="65" t="str">
        <f t="shared" si="42"/>
        <v/>
      </c>
      <c r="CN50" s="65" t="str">
        <f t="shared" si="43"/>
        <v/>
      </c>
      <c r="CO50" s="165" t="str">
        <f>IF(COUNTBLANK($A50:$F50)&gt;2,"",IF(Input!AA50=0,"NA",Input!AA50))</f>
        <v/>
      </c>
      <c r="CP50" s="65" t="str">
        <f t="shared" si="44"/>
        <v/>
      </c>
      <c r="CQ50" s="65" t="str">
        <f t="shared" si="45"/>
        <v/>
      </c>
      <c r="CR50" s="165" t="str">
        <f>IF(COUNTBLANK($A50:$F50)&gt;2,"",IF(Input!AB50=0,"NA",Input!AB50))</f>
        <v/>
      </c>
      <c r="CS50" s="65" t="str">
        <f t="shared" si="46"/>
        <v/>
      </c>
      <c r="CT50" s="65" t="str">
        <f t="shared" si="47"/>
        <v/>
      </c>
      <c r="CU50" s="165" t="str">
        <f>IF(COUNTBLANK($A50:$F50)&gt;2,"",IF(Input!AC50=0,"NA",Input!AC50))</f>
        <v/>
      </c>
      <c r="CV50" s="65" t="str">
        <f t="shared" si="48"/>
        <v/>
      </c>
      <c r="CW50" s="65" t="str">
        <f t="shared" si="49"/>
        <v/>
      </c>
      <c r="CX50" s="165" t="str">
        <f>IF(COUNTBLANK($A50:$F50)&gt;2,"",IF(Input!AD50=0,"NA",Input!AD50))</f>
        <v/>
      </c>
    </row>
    <row r="51" spans="1:102" x14ac:dyDescent="0.25">
      <c r="A51" s="162" t="str">
        <f>IF(Input!B51=0,"",Input!B51)</f>
        <v/>
      </c>
      <c r="B51" s="162" t="str">
        <f>IF(Input!C51=0,"",Input!C51)</f>
        <v/>
      </c>
      <c r="C51" s="162" t="str">
        <f>IF(Input!D51=0,"",Input!D51)</f>
        <v/>
      </c>
      <c r="D51" s="162" t="str">
        <f>IF(Input!G51=0,"",Input!G51)</f>
        <v/>
      </c>
      <c r="E51" s="162" t="str">
        <f>IF(Input!H51=0,"",Input!H51)</f>
        <v/>
      </c>
      <c r="F51" s="162" t="str">
        <f>IF(Input!I51=0,"",Input!I51)</f>
        <v/>
      </c>
      <c r="G51" s="66" t="str">
        <f t="shared" si="0"/>
        <v/>
      </c>
      <c r="H51" s="66" t="str">
        <f t="shared" si="1"/>
        <v/>
      </c>
      <c r="I51" s="160" t="str">
        <f>FinalScores!G51</f>
        <v/>
      </c>
      <c r="J51" s="65" t="str">
        <f t="shared" si="2"/>
        <v/>
      </c>
      <c r="K51" s="65" t="str">
        <f t="shared" si="3"/>
        <v/>
      </c>
      <c r="L51" s="165" t="str">
        <f>IF(COUNTBLANK($A51:$F51)&gt;2,"",IF(Input!AE51=0,"NA",Input!AE51))</f>
        <v/>
      </c>
      <c r="M51" s="65" t="str">
        <f t="shared" si="4"/>
        <v/>
      </c>
      <c r="N51" s="65" t="str">
        <f t="shared" si="5"/>
        <v/>
      </c>
      <c r="O51" s="165" t="str">
        <f>IF(COUNTBLANK($A51:$F51)&gt;2,"",IF(Input!AF51=0,"NA",Input!AF51))</f>
        <v/>
      </c>
      <c r="P51" s="65" t="str">
        <f t="shared" si="6"/>
        <v/>
      </c>
      <c r="Q51" s="65" t="str">
        <f t="shared" si="7"/>
        <v/>
      </c>
      <c r="R51" s="165" t="str">
        <f>IF(COUNTBLANK($A51:$F51)&gt;2,"",IF(Input!AG51=0,"NA",Input!AG51))</f>
        <v/>
      </c>
      <c r="AN51" s="65" t="str">
        <f t="shared" si="8"/>
        <v/>
      </c>
      <c r="AO51" s="65" t="str">
        <f t="shared" si="9"/>
        <v/>
      </c>
      <c r="AP51" s="165" t="str">
        <f>IF(COUNTBLANK($A51:$F51)&gt;2,"",IF(Input!J51=0,"NA",Input!J51))</f>
        <v/>
      </c>
      <c r="AQ51" s="65" t="str">
        <f t="shared" si="10"/>
        <v/>
      </c>
      <c r="AR51" s="65" t="str">
        <f t="shared" si="11"/>
        <v/>
      </c>
      <c r="AS51" s="165" t="str">
        <f>IF(COUNTBLANK($A51:$F51)&gt;2,"",IF(Input!K51=0,"NA",Input!K51))</f>
        <v/>
      </c>
      <c r="AT51" s="65" t="str">
        <f t="shared" si="12"/>
        <v/>
      </c>
      <c r="AU51" s="65" t="str">
        <f t="shared" si="13"/>
        <v/>
      </c>
      <c r="AV51" s="165" t="str">
        <f>IF(COUNTBLANK($A51:$F51)&gt;2,"",IF(Input!L51=0,"NA",Input!L51))</f>
        <v/>
      </c>
      <c r="AW51" s="65" t="str">
        <f t="shared" si="14"/>
        <v/>
      </c>
      <c r="AX51" s="65" t="str">
        <f t="shared" si="15"/>
        <v/>
      </c>
      <c r="AY51" s="165" t="str">
        <f>IF(COUNTBLANK($A51:$F51)&gt;2,"",IF(Input!M51=0,"NA",Input!M51))</f>
        <v/>
      </c>
      <c r="AZ51" s="65" t="str">
        <f t="shared" si="16"/>
        <v/>
      </c>
      <c r="BA51" s="65" t="str">
        <f t="shared" si="17"/>
        <v/>
      </c>
      <c r="BB51" s="165" t="str">
        <f>IF(COUNTBLANK($A51:$F51)&gt;2,"",IF(Input!N51=0,"NA",Input!N51))</f>
        <v/>
      </c>
      <c r="BC51" s="65" t="str">
        <f t="shared" si="18"/>
        <v/>
      </c>
      <c r="BD51" s="65" t="str">
        <f t="shared" si="19"/>
        <v/>
      </c>
      <c r="BE51" s="165" t="str">
        <f>IF(COUNTBLANK($A51:$F51)&gt;2,"",IF(Input!O51=0,"NA",Input!O51))</f>
        <v/>
      </c>
      <c r="BF51" s="65" t="str">
        <f t="shared" si="20"/>
        <v/>
      </c>
      <c r="BG51" s="65" t="str">
        <f t="shared" si="21"/>
        <v/>
      </c>
      <c r="BH51" s="165" t="str">
        <f>IF(COUNTBLANK($A51:$F51)&gt;2,"",IF(Input!P51=0,"NA",Input!P51))</f>
        <v/>
      </c>
      <c r="BI51" s="65" t="str">
        <f t="shared" si="22"/>
        <v/>
      </c>
      <c r="BJ51" s="65" t="str">
        <f t="shared" si="23"/>
        <v/>
      </c>
      <c r="BK51" s="165" t="str">
        <f>IF(COUNTBLANK($A51:$F51)&gt;2,"",IF(Input!Q51=0,"NA",Input!Q51))</f>
        <v/>
      </c>
      <c r="BL51" s="65" t="str">
        <f t="shared" si="24"/>
        <v/>
      </c>
      <c r="BM51" s="65" t="str">
        <f t="shared" si="25"/>
        <v/>
      </c>
      <c r="BN51" s="165" t="str">
        <f>IF(COUNTBLANK($A51:$F51)&gt;2,"",IF(Input!R51=0,"NA",Input!R51))</f>
        <v/>
      </c>
      <c r="BO51" s="65" t="str">
        <f t="shared" si="26"/>
        <v/>
      </c>
      <c r="BP51" s="65" t="str">
        <f t="shared" si="27"/>
        <v/>
      </c>
      <c r="BQ51" s="165" t="str">
        <f>IF(COUNTBLANK($A51:$F51)&gt;2,"",IF(Input!S51=0,"NA",Input!S51))</f>
        <v/>
      </c>
      <c r="BR51" s="65" t="str">
        <f t="shared" si="28"/>
        <v/>
      </c>
      <c r="BS51" s="65" t="str">
        <f t="shared" si="29"/>
        <v/>
      </c>
      <c r="BT51" s="165" t="str">
        <f>IF(COUNTBLANK($A51:$F51)&gt;2,"",IF(Input!T51=0,"NA",Input!T51))</f>
        <v/>
      </c>
      <c r="BU51" s="65" t="str">
        <f t="shared" si="30"/>
        <v/>
      </c>
      <c r="BV51" s="65" t="str">
        <f t="shared" si="31"/>
        <v/>
      </c>
      <c r="BW51" s="165" t="str">
        <f>IF(COUNTBLANK($A51:$F51)&gt;2,"",IF(Input!U51=0,"NA",Input!U51))</f>
        <v/>
      </c>
      <c r="BX51" s="65" t="str">
        <f t="shared" si="32"/>
        <v/>
      </c>
      <c r="BY51" s="65" t="str">
        <f t="shared" si="33"/>
        <v/>
      </c>
      <c r="BZ51" s="165" t="str">
        <f>IF(COUNTBLANK($A51:$F51)&gt;2,"",IF(Input!V51=0,"NA",Input!V51))</f>
        <v/>
      </c>
      <c r="CA51" s="65" t="str">
        <f t="shared" si="34"/>
        <v/>
      </c>
      <c r="CB51" s="65" t="str">
        <f t="shared" si="35"/>
        <v/>
      </c>
      <c r="CC51" s="165" t="str">
        <f>IF(COUNTBLANK($A51:$F51)&gt;2,"",IF(Input!W51=0,"NA",Input!W51))</f>
        <v/>
      </c>
      <c r="CD51" s="65" t="str">
        <f t="shared" si="36"/>
        <v/>
      </c>
      <c r="CE51" s="65" t="str">
        <f t="shared" si="37"/>
        <v/>
      </c>
      <c r="CF51" s="165" t="str">
        <f>IF(COUNTBLANK($A51:$F51)&gt;2,"",IF(Input!X51=0,"NA",Input!X51))</f>
        <v/>
      </c>
      <c r="CG51" s="65" t="str">
        <f t="shared" si="38"/>
        <v/>
      </c>
      <c r="CH51" s="65" t="str">
        <f t="shared" si="39"/>
        <v/>
      </c>
      <c r="CI51" s="165" t="str">
        <f>IF(COUNTBLANK($A51:$F51)&gt;2,"",IF(Input!Y51=0,"NA",Input!Y51))</f>
        <v/>
      </c>
      <c r="CJ51" s="65" t="str">
        <f t="shared" si="40"/>
        <v/>
      </c>
      <c r="CK51" s="65" t="str">
        <f t="shared" si="41"/>
        <v/>
      </c>
      <c r="CL51" s="165" t="str">
        <f>IF(COUNTBLANK($A51:$F51)&gt;2,"",IF(Input!Z51=0,"NA",Input!Z51))</f>
        <v/>
      </c>
      <c r="CM51" s="65" t="str">
        <f t="shared" si="42"/>
        <v/>
      </c>
      <c r="CN51" s="65" t="str">
        <f t="shared" si="43"/>
        <v/>
      </c>
      <c r="CO51" s="165" t="str">
        <f>IF(COUNTBLANK($A51:$F51)&gt;2,"",IF(Input!AA51=0,"NA",Input!AA51))</f>
        <v/>
      </c>
      <c r="CP51" s="65" t="str">
        <f t="shared" si="44"/>
        <v/>
      </c>
      <c r="CQ51" s="65" t="str">
        <f t="shared" si="45"/>
        <v/>
      </c>
      <c r="CR51" s="165" t="str">
        <f>IF(COUNTBLANK($A51:$F51)&gt;2,"",IF(Input!AB51=0,"NA",Input!AB51))</f>
        <v/>
      </c>
      <c r="CS51" s="65" t="str">
        <f t="shared" si="46"/>
        <v/>
      </c>
      <c r="CT51" s="65" t="str">
        <f t="shared" si="47"/>
        <v/>
      </c>
      <c r="CU51" s="165" t="str">
        <f>IF(COUNTBLANK($A51:$F51)&gt;2,"",IF(Input!AC51=0,"NA",Input!AC51))</f>
        <v/>
      </c>
      <c r="CV51" s="65" t="str">
        <f t="shared" si="48"/>
        <v/>
      </c>
      <c r="CW51" s="65" t="str">
        <f t="shared" si="49"/>
        <v/>
      </c>
      <c r="CX51" s="165" t="str">
        <f>IF(COUNTBLANK($A51:$F51)&gt;2,"",IF(Input!AD51=0,"NA",Input!AD51))</f>
        <v/>
      </c>
    </row>
    <row r="52" spans="1:102" x14ac:dyDescent="0.25">
      <c r="A52" s="162" t="str">
        <f>IF(Input!B52=0,"",Input!B52)</f>
        <v/>
      </c>
      <c r="B52" s="162" t="str">
        <f>IF(Input!C52=0,"",Input!C52)</f>
        <v/>
      </c>
      <c r="C52" s="162" t="str">
        <f>IF(Input!D52=0,"",Input!D52)</f>
        <v/>
      </c>
      <c r="D52" s="162" t="str">
        <f>IF(Input!G52=0,"",Input!G52)</f>
        <v/>
      </c>
      <c r="E52" s="162" t="str">
        <f>IF(Input!H52=0,"",Input!H52)</f>
        <v/>
      </c>
      <c r="F52" s="162" t="str">
        <f>IF(Input!I52=0,"",Input!I52)</f>
        <v/>
      </c>
      <c r="G52" s="66" t="str">
        <f t="shared" si="0"/>
        <v/>
      </c>
      <c r="H52" s="66" t="str">
        <f t="shared" si="1"/>
        <v/>
      </c>
      <c r="I52" s="160" t="str">
        <f>FinalScores!G52</f>
        <v/>
      </c>
      <c r="J52" s="65" t="str">
        <f t="shared" si="2"/>
        <v/>
      </c>
      <c r="K52" s="65" t="str">
        <f t="shared" si="3"/>
        <v/>
      </c>
      <c r="L52" s="165" t="str">
        <f>IF(COUNTBLANK($A52:$F52)&gt;2,"",IF(Input!AE52=0,"NA",Input!AE52))</f>
        <v/>
      </c>
      <c r="M52" s="65" t="str">
        <f t="shared" si="4"/>
        <v/>
      </c>
      <c r="N52" s="65" t="str">
        <f t="shared" si="5"/>
        <v/>
      </c>
      <c r="O52" s="165" t="str">
        <f>IF(COUNTBLANK($A52:$F52)&gt;2,"",IF(Input!AF52=0,"NA",Input!AF52))</f>
        <v/>
      </c>
      <c r="P52" s="65" t="str">
        <f t="shared" si="6"/>
        <v/>
      </c>
      <c r="Q52" s="65" t="str">
        <f t="shared" si="7"/>
        <v/>
      </c>
      <c r="R52" s="165" t="str">
        <f>IF(COUNTBLANK($A52:$F52)&gt;2,"",IF(Input!AG52=0,"NA",Input!AG52))</f>
        <v/>
      </c>
      <c r="AN52" s="65" t="str">
        <f t="shared" si="8"/>
        <v/>
      </c>
      <c r="AO52" s="65" t="str">
        <f t="shared" si="9"/>
        <v/>
      </c>
      <c r="AP52" s="165" t="str">
        <f>IF(COUNTBLANK($A52:$F52)&gt;2,"",IF(Input!J52=0,"NA",Input!J52))</f>
        <v/>
      </c>
      <c r="AQ52" s="65" t="str">
        <f t="shared" si="10"/>
        <v/>
      </c>
      <c r="AR52" s="65" t="str">
        <f t="shared" si="11"/>
        <v/>
      </c>
      <c r="AS52" s="165" t="str">
        <f>IF(COUNTBLANK($A52:$F52)&gt;2,"",IF(Input!K52=0,"NA",Input!K52))</f>
        <v/>
      </c>
      <c r="AT52" s="65" t="str">
        <f t="shared" si="12"/>
        <v/>
      </c>
      <c r="AU52" s="65" t="str">
        <f t="shared" si="13"/>
        <v/>
      </c>
      <c r="AV52" s="165" t="str">
        <f>IF(COUNTBLANK($A52:$F52)&gt;2,"",IF(Input!L52=0,"NA",Input!L52))</f>
        <v/>
      </c>
      <c r="AW52" s="65" t="str">
        <f t="shared" si="14"/>
        <v/>
      </c>
      <c r="AX52" s="65" t="str">
        <f t="shared" si="15"/>
        <v/>
      </c>
      <c r="AY52" s="165" t="str">
        <f>IF(COUNTBLANK($A52:$F52)&gt;2,"",IF(Input!M52=0,"NA",Input!M52))</f>
        <v/>
      </c>
      <c r="AZ52" s="65" t="str">
        <f t="shared" si="16"/>
        <v/>
      </c>
      <c r="BA52" s="65" t="str">
        <f t="shared" si="17"/>
        <v/>
      </c>
      <c r="BB52" s="165" t="str">
        <f>IF(COUNTBLANK($A52:$F52)&gt;2,"",IF(Input!N52=0,"NA",Input!N52))</f>
        <v/>
      </c>
      <c r="BC52" s="65" t="str">
        <f t="shared" si="18"/>
        <v/>
      </c>
      <c r="BD52" s="65" t="str">
        <f t="shared" si="19"/>
        <v/>
      </c>
      <c r="BE52" s="165" t="str">
        <f>IF(COUNTBLANK($A52:$F52)&gt;2,"",IF(Input!O52=0,"NA",Input!O52))</f>
        <v/>
      </c>
      <c r="BF52" s="65" t="str">
        <f t="shared" si="20"/>
        <v/>
      </c>
      <c r="BG52" s="65" t="str">
        <f t="shared" si="21"/>
        <v/>
      </c>
      <c r="BH52" s="165" t="str">
        <f>IF(COUNTBLANK($A52:$F52)&gt;2,"",IF(Input!P52=0,"NA",Input!P52))</f>
        <v/>
      </c>
      <c r="BI52" s="65" t="str">
        <f t="shared" si="22"/>
        <v/>
      </c>
      <c r="BJ52" s="65" t="str">
        <f t="shared" si="23"/>
        <v/>
      </c>
      <c r="BK52" s="165" t="str">
        <f>IF(COUNTBLANK($A52:$F52)&gt;2,"",IF(Input!Q52=0,"NA",Input!Q52))</f>
        <v/>
      </c>
      <c r="BL52" s="65" t="str">
        <f t="shared" si="24"/>
        <v/>
      </c>
      <c r="BM52" s="65" t="str">
        <f t="shared" si="25"/>
        <v/>
      </c>
      <c r="BN52" s="165" t="str">
        <f>IF(COUNTBLANK($A52:$F52)&gt;2,"",IF(Input!R52=0,"NA",Input!R52))</f>
        <v/>
      </c>
      <c r="BO52" s="65" t="str">
        <f t="shared" si="26"/>
        <v/>
      </c>
      <c r="BP52" s="65" t="str">
        <f t="shared" si="27"/>
        <v/>
      </c>
      <c r="BQ52" s="165" t="str">
        <f>IF(COUNTBLANK($A52:$F52)&gt;2,"",IF(Input!S52=0,"NA",Input!S52))</f>
        <v/>
      </c>
      <c r="BR52" s="65" t="str">
        <f t="shared" si="28"/>
        <v/>
      </c>
      <c r="BS52" s="65" t="str">
        <f t="shared" si="29"/>
        <v/>
      </c>
      <c r="BT52" s="165" t="str">
        <f>IF(COUNTBLANK($A52:$F52)&gt;2,"",IF(Input!T52=0,"NA",Input!T52))</f>
        <v/>
      </c>
      <c r="BU52" s="65" t="str">
        <f t="shared" si="30"/>
        <v/>
      </c>
      <c r="BV52" s="65" t="str">
        <f t="shared" si="31"/>
        <v/>
      </c>
      <c r="BW52" s="165" t="str">
        <f>IF(COUNTBLANK($A52:$F52)&gt;2,"",IF(Input!U52=0,"NA",Input!U52))</f>
        <v/>
      </c>
      <c r="BX52" s="65" t="str">
        <f t="shared" si="32"/>
        <v/>
      </c>
      <c r="BY52" s="65" t="str">
        <f t="shared" si="33"/>
        <v/>
      </c>
      <c r="BZ52" s="165" t="str">
        <f>IF(COUNTBLANK($A52:$F52)&gt;2,"",IF(Input!V52=0,"NA",Input!V52))</f>
        <v/>
      </c>
      <c r="CA52" s="65" t="str">
        <f t="shared" si="34"/>
        <v/>
      </c>
      <c r="CB52" s="65" t="str">
        <f t="shared" si="35"/>
        <v/>
      </c>
      <c r="CC52" s="165" t="str">
        <f>IF(COUNTBLANK($A52:$F52)&gt;2,"",IF(Input!W52=0,"NA",Input!W52))</f>
        <v/>
      </c>
      <c r="CD52" s="65" t="str">
        <f t="shared" si="36"/>
        <v/>
      </c>
      <c r="CE52" s="65" t="str">
        <f t="shared" si="37"/>
        <v/>
      </c>
      <c r="CF52" s="165" t="str">
        <f>IF(COUNTBLANK($A52:$F52)&gt;2,"",IF(Input!X52=0,"NA",Input!X52))</f>
        <v/>
      </c>
      <c r="CG52" s="65" t="str">
        <f t="shared" si="38"/>
        <v/>
      </c>
      <c r="CH52" s="65" t="str">
        <f t="shared" si="39"/>
        <v/>
      </c>
      <c r="CI52" s="165" t="str">
        <f>IF(COUNTBLANK($A52:$F52)&gt;2,"",IF(Input!Y52=0,"NA",Input!Y52))</f>
        <v/>
      </c>
      <c r="CJ52" s="65" t="str">
        <f t="shared" si="40"/>
        <v/>
      </c>
      <c r="CK52" s="65" t="str">
        <f t="shared" si="41"/>
        <v/>
      </c>
      <c r="CL52" s="165" t="str">
        <f>IF(COUNTBLANK($A52:$F52)&gt;2,"",IF(Input!Z52=0,"NA",Input!Z52))</f>
        <v/>
      </c>
      <c r="CM52" s="65" t="str">
        <f t="shared" si="42"/>
        <v/>
      </c>
      <c r="CN52" s="65" t="str">
        <f t="shared" si="43"/>
        <v/>
      </c>
      <c r="CO52" s="165" t="str">
        <f>IF(COUNTBLANK($A52:$F52)&gt;2,"",IF(Input!AA52=0,"NA",Input!AA52))</f>
        <v/>
      </c>
      <c r="CP52" s="65" t="str">
        <f t="shared" si="44"/>
        <v/>
      </c>
      <c r="CQ52" s="65" t="str">
        <f t="shared" si="45"/>
        <v/>
      </c>
      <c r="CR52" s="165" t="str">
        <f>IF(COUNTBLANK($A52:$F52)&gt;2,"",IF(Input!AB52=0,"NA",Input!AB52))</f>
        <v/>
      </c>
      <c r="CS52" s="65" t="str">
        <f t="shared" si="46"/>
        <v/>
      </c>
      <c r="CT52" s="65" t="str">
        <f t="shared" si="47"/>
        <v/>
      </c>
      <c r="CU52" s="165" t="str">
        <f>IF(COUNTBLANK($A52:$F52)&gt;2,"",IF(Input!AC52=0,"NA",Input!AC52))</f>
        <v/>
      </c>
      <c r="CV52" s="65" t="str">
        <f t="shared" si="48"/>
        <v/>
      </c>
      <c r="CW52" s="65" t="str">
        <f t="shared" si="49"/>
        <v/>
      </c>
      <c r="CX52" s="165" t="str">
        <f>IF(COUNTBLANK($A52:$F52)&gt;2,"",IF(Input!AD52=0,"NA",Input!AD52))</f>
        <v/>
      </c>
    </row>
    <row r="53" spans="1:102" x14ac:dyDescent="0.25">
      <c r="A53" s="162" t="str">
        <f>IF(Input!B53=0,"",Input!B53)</f>
        <v/>
      </c>
      <c r="B53" s="162" t="str">
        <f>IF(Input!C53=0,"",Input!C53)</f>
        <v/>
      </c>
      <c r="C53" s="162" t="str">
        <f>IF(Input!D53=0,"",Input!D53)</f>
        <v/>
      </c>
      <c r="D53" s="162" t="str">
        <f>IF(Input!G53=0,"",Input!G53)</f>
        <v/>
      </c>
      <c r="E53" s="162" t="str">
        <f>IF(Input!H53=0,"",Input!H53)</f>
        <v/>
      </c>
      <c r="F53" s="162" t="str">
        <f>IF(Input!I53=0,"",Input!I53)</f>
        <v/>
      </c>
      <c r="G53" s="66" t="str">
        <f t="shared" si="0"/>
        <v/>
      </c>
      <c r="H53" s="66" t="str">
        <f t="shared" si="1"/>
        <v/>
      </c>
      <c r="I53" s="160" t="str">
        <f>FinalScores!G53</f>
        <v/>
      </c>
      <c r="J53" s="65" t="str">
        <f t="shared" si="2"/>
        <v/>
      </c>
      <c r="K53" s="65" t="str">
        <f t="shared" si="3"/>
        <v/>
      </c>
      <c r="L53" s="165" t="str">
        <f>IF(COUNTBLANK($A53:$F53)&gt;2,"",IF(Input!AE53=0,"NA",Input!AE53))</f>
        <v/>
      </c>
      <c r="M53" s="65" t="str">
        <f t="shared" si="4"/>
        <v/>
      </c>
      <c r="N53" s="65" t="str">
        <f t="shared" si="5"/>
        <v/>
      </c>
      <c r="O53" s="165" t="str">
        <f>IF(COUNTBLANK($A53:$F53)&gt;2,"",IF(Input!AF53=0,"NA",Input!AF53))</f>
        <v/>
      </c>
      <c r="P53" s="65" t="str">
        <f t="shared" si="6"/>
        <v/>
      </c>
      <c r="Q53" s="65" t="str">
        <f t="shared" si="7"/>
        <v/>
      </c>
      <c r="R53" s="165" t="str">
        <f>IF(COUNTBLANK($A53:$F53)&gt;2,"",IF(Input!AG53=0,"NA",Input!AG53))</f>
        <v/>
      </c>
      <c r="AN53" s="65" t="str">
        <f t="shared" si="8"/>
        <v/>
      </c>
      <c r="AO53" s="65" t="str">
        <f t="shared" si="9"/>
        <v/>
      </c>
      <c r="AP53" s="165" t="str">
        <f>IF(COUNTBLANK($A53:$F53)&gt;2,"",IF(Input!J53=0,"NA",Input!J53))</f>
        <v/>
      </c>
      <c r="AQ53" s="65" t="str">
        <f t="shared" si="10"/>
        <v/>
      </c>
      <c r="AR53" s="65" t="str">
        <f t="shared" si="11"/>
        <v/>
      </c>
      <c r="AS53" s="165" t="str">
        <f>IF(COUNTBLANK($A53:$F53)&gt;2,"",IF(Input!K53=0,"NA",Input!K53))</f>
        <v/>
      </c>
      <c r="AT53" s="65" t="str">
        <f t="shared" si="12"/>
        <v/>
      </c>
      <c r="AU53" s="65" t="str">
        <f t="shared" si="13"/>
        <v/>
      </c>
      <c r="AV53" s="165" t="str">
        <f>IF(COUNTBLANK($A53:$F53)&gt;2,"",IF(Input!L53=0,"NA",Input!L53))</f>
        <v/>
      </c>
      <c r="AW53" s="65" t="str">
        <f t="shared" si="14"/>
        <v/>
      </c>
      <c r="AX53" s="65" t="str">
        <f t="shared" si="15"/>
        <v/>
      </c>
      <c r="AY53" s="165" t="str">
        <f>IF(COUNTBLANK($A53:$F53)&gt;2,"",IF(Input!M53=0,"NA",Input!M53))</f>
        <v/>
      </c>
      <c r="AZ53" s="65" t="str">
        <f t="shared" si="16"/>
        <v/>
      </c>
      <c r="BA53" s="65" t="str">
        <f t="shared" si="17"/>
        <v/>
      </c>
      <c r="BB53" s="165" t="str">
        <f>IF(COUNTBLANK($A53:$F53)&gt;2,"",IF(Input!N53=0,"NA",Input!N53))</f>
        <v/>
      </c>
      <c r="BC53" s="65" t="str">
        <f t="shared" si="18"/>
        <v/>
      </c>
      <c r="BD53" s="65" t="str">
        <f t="shared" si="19"/>
        <v/>
      </c>
      <c r="BE53" s="165" t="str">
        <f>IF(COUNTBLANK($A53:$F53)&gt;2,"",IF(Input!O53=0,"NA",Input!O53))</f>
        <v/>
      </c>
      <c r="BF53" s="65" t="str">
        <f t="shared" si="20"/>
        <v/>
      </c>
      <c r="BG53" s="65" t="str">
        <f t="shared" si="21"/>
        <v/>
      </c>
      <c r="BH53" s="165" t="str">
        <f>IF(COUNTBLANK($A53:$F53)&gt;2,"",IF(Input!P53=0,"NA",Input!P53))</f>
        <v/>
      </c>
      <c r="BI53" s="65" t="str">
        <f t="shared" si="22"/>
        <v/>
      </c>
      <c r="BJ53" s="65" t="str">
        <f t="shared" si="23"/>
        <v/>
      </c>
      <c r="BK53" s="165" t="str">
        <f>IF(COUNTBLANK($A53:$F53)&gt;2,"",IF(Input!Q53=0,"NA",Input!Q53))</f>
        <v/>
      </c>
      <c r="BL53" s="65" t="str">
        <f t="shared" si="24"/>
        <v/>
      </c>
      <c r="BM53" s="65" t="str">
        <f t="shared" si="25"/>
        <v/>
      </c>
      <c r="BN53" s="165" t="str">
        <f>IF(COUNTBLANK($A53:$F53)&gt;2,"",IF(Input!R53=0,"NA",Input!R53))</f>
        <v/>
      </c>
      <c r="BO53" s="65" t="str">
        <f t="shared" si="26"/>
        <v/>
      </c>
      <c r="BP53" s="65" t="str">
        <f t="shared" si="27"/>
        <v/>
      </c>
      <c r="BQ53" s="165" t="str">
        <f>IF(COUNTBLANK($A53:$F53)&gt;2,"",IF(Input!S53=0,"NA",Input!S53))</f>
        <v/>
      </c>
      <c r="BR53" s="65" t="str">
        <f t="shared" si="28"/>
        <v/>
      </c>
      <c r="BS53" s="65" t="str">
        <f t="shared" si="29"/>
        <v/>
      </c>
      <c r="BT53" s="165" t="str">
        <f>IF(COUNTBLANK($A53:$F53)&gt;2,"",IF(Input!T53=0,"NA",Input!T53))</f>
        <v/>
      </c>
      <c r="BU53" s="65" t="str">
        <f t="shared" si="30"/>
        <v/>
      </c>
      <c r="BV53" s="65" t="str">
        <f t="shared" si="31"/>
        <v/>
      </c>
      <c r="BW53" s="165" t="str">
        <f>IF(COUNTBLANK($A53:$F53)&gt;2,"",IF(Input!U53=0,"NA",Input!U53))</f>
        <v/>
      </c>
      <c r="BX53" s="65" t="str">
        <f t="shared" si="32"/>
        <v/>
      </c>
      <c r="BY53" s="65" t="str">
        <f t="shared" si="33"/>
        <v/>
      </c>
      <c r="BZ53" s="165" t="str">
        <f>IF(COUNTBLANK($A53:$F53)&gt;2,"",IF(Input!V53=0,"NA",Input!V53))</f>
        <v/>
      </c>
      <c r="CA53" s="65" t="str">
        <f t="shared" si="34"/>
        <v/>
      </c>
      <c r="CB53" s="65" t="str">
        <f t="shared" si="35"/>
        <v/>
      </c>
      <c r="CC53" s="165" t="str">
        <f>IF(COUNTBLANK($A53:$F53)&gt;2,"",IF(Input!W53=0,"NA",Input!W53))</f>
        <v/>
      </c>
      <c r="CD53" s="65" t="str">
        <f t="shared" si="36"/>
        <v/>
      </c>
      <c r="CE53" s="65" t="str">
        <f t="shared" si="37"/>
        <v/>
      </c>
      <c r="CF53" s="165" t="str">
        <f>IF(COUNTBLANK($A53:$F53)&gt;2,"",IF(Input!X53=0,"NA",Input!X53))</f>
        <v/>
      </c>
      <c r="CG53" s="65" t="str">
        <f t="shared" si="38"/>
        <v/>
      </c>
      <c r="CH53" s="65" t="str">
        <f t="shared" si="39"/>
        <v/>
      </c>
      <c r="CI53" s="165" t="str">
        <f>IF(COUNTBLANK($A53:$F53)&gt;2,"",IF(Input!Y53=0,"NA",Input!Y53))</f>
        <v/>
      </c>
      <c r="CJ53" s="65" t="str">
        <f t="shared" si="40"/>
        <v/>
      </c>
      <c r="CK53" s="65" t="str">
        <f t="shared" si="41"/>
        <v/>
      </c>
      <c r="CL53" s="165" t="str">
        <f>IF(COUNTBLANK($A53:$F53)&gt;2,"",IF(Input!Z53=0,"NA",Input!Z53))</f>
        <v/>
      </c>
      <c r="CM53" s="65" t="str">
        <f t="shared" si="42"/>
        <v/>
      </c>
      <c r="CN53" s="65" t="str">
        <f t="shared" si="43"/>
        <v/>
      </c>
      <c r="CO53" s="165" t="str">
        <f>IF(COUNTBLANK($A53:$F53)&gt;2,"",IF(Input!AA53=0,"NA",Input!AA53))</f>
        <v/>
      </c>
      <c r="CP53" s="65" t="str">
        <f t="shared" si="44"/>
        <v/>
      </c>
      <c r="CQ53" s="65" t="str">
        <f t="shared" si="45"/>
        <v/>
      </c>
      <c r="CR53" s="165" t="str">
        <f>IF(COUNTBLANK($A53:$F53)&gt;2,"",IF(Input!AB53=0,"NA",Input!AB53))</f>
        <v/>
      </c>
      <c r="CS53" s="65" t="str">
        <f t="shared" si="46"/>
        <v/>
      </c>
      <c r="CT53" s="65" t="str">
        <f t="shared" si="47"/>
        <v/>
      </c>
      <c r="CU53" s="165" t="str">
        <f>IF(COUNTBLANK($A53:$F53)&gt;2,"",IF(Input!AC53=0,"NA",Input!AC53))</f>
        <v/>
      </c>
      <c r="CV53" s="65" t="str">
        <f t="shared" si="48"/>
        <v/>
      </c>
      <c r="CW53" s="65" t="str">
        <f t="shared" si="49"/>
        <v/>
      </c>
      <c r="CX53" s="165" t="str">
        <f>IF(COUNTBLANK($A53:$F53)&gt;2,"",IF(Input!AD53=0,"NA",Input!AD53))</f>
        <v/>
      </c>
    </row>
    <row r="54" spans="1:102" x14ac:dyDescent="0.25">
      <c r="A54" s="162" t="str">
        <f>IF(Input!B54=0,"",Input!B54)</f>
        <v/>
      </c>
      <c r="B54" s="162" t="str">
        <f>IF(Input!C54=0,"",Input!C54)</f>
        <v/>
      </c>
      <c r="C54" s="162" t="str">
        <f>IF(Input!D54=0,"",Input!D54)</f>
        <v/>
      </c>
      <c r="D54" s="162" t="str">
        <f>IF(Input!G54=0,"",Input!G54)</f>
        <v/>
      </c>
      <c r="E54" s="162" t="str">
        <f>IF(Input!H54=0,"",Input!H54)</f>
        <v/>
      </c>
      <c r="F54" s="162" t="str">
        <f>IF(Input!I54=0,"",Input!I54)</f>
        <v/>
      </c>
      <c r="G54" s="66" t="str">
        <f t="shared" si="0"/>
        <v/>
      </c>
      <c r="H54" s="66" t="str">
        <f t="shared" si="1"/>
        <v/>
      </c>
      <c r="I54" s="160" t="str">
        <f>FinalScores!G54</f>
        <v/>
      </c>
      <c r="J54" s="65" t="str">
        <f t="shared" si="2"/>
        <v/>
      </c>
      <c r="K54" s="65" t="str">
        <f t="shared" si="3"/>
        <v/>
      </c>
      <c r="L54" s="165" t="str">
        <f>IF(COUNTBLANK($A54:$F54)&gt;2,"",IF(Input!AE54=0,"NA",Input!AE54))</f>
        <v/>
      </c>
      <c r="M54" s="65" t="str">
        <f t="shared" si="4"/>
        <v/>
      </c>
      <c r="N54" s="65" t="str">
        <f t="shared" si="5"/>
        <v/>
      </c>
      <c r="O54" s="165" t="str">
        <f>IF(COUNTBLANK($A54:$F54)&gt;2,"",IF(Input!AF54=0,"NA",Input!AF54))</f>
        <v/>
      </c>
      <c r="P54" s="65" t="str">
        <f t="shared" si="6"/>
        <v/>
      </c>
      <c r="Q54" s="65" t="str">
        <f t="shared" si="7"/>
        <v/>
      </c>
      <c r="R54" s="165" t="str">
        <f>IF(COUNTBLANK($A54:$F54)&gt;2,"",IF(Input!AG54=0,"NA",Input!AG54))</f>
        <v/>
      </c>
      <c r="AN54" s="65" t="str">
        <f t="shared" si="8"/>
        <v/>
      </c>
      <c r="AO54" s="65" t="str">
        <f t="shared" si="9"/>
        <v/>
      </c>
      <c r="AP54" s="165" t="str">
        <f>IF(COUNTBLANK($A54:$F54)&gt;2,"",IF(Input!J54=0,"NA",Input!J54))</f>
        <v/>
      </c>
      <c r="AQ54" s="65" t="str">
        <f t="shared" si="10"/>
        <v/>
      </c>
      <c r="AR54" s="65" t="str">
        <f t="shared" si="11"/>
        <v/>
      </c>
      <c r="AS54" s="165" t="str">
        <f>IF(COUNTBLANK($A54:$F54)&gt;2,"",IF(Input!K54=0,"NA",Input!K54))</f>
        <v/>
      </c>
      <c r="AT54" s="65" t="str">
        <f t="shared" si="12"/>
        <v/>
      </c>
      <c r="AU54" s="65" t="str">
        <f t="shared" si="13"/>
        <v/>
      </c>
      <c r="AV54" s="165" t="str">
        <f>IF(COUNTBLANK($A54:$F54)&gt;2,"",IF(Input!L54=0,"NA",Input!L54))</f>
        <v/>
      </c>
      <c r="AW54" s="65" t="str">
        <f t="shared" si="14"/>
        <v/>
      </c>
      <c r="AX54" s="65" t="str">
        <f t="shared" si="15"/>
        <v/>
      </c>
      <c r="AY54" s="165" t="str">
        <f>IF(COUNTBLANK($A54:$F54)&gt;2,"",IF(Input!M54=0,"NA",Input!M54))</f>
        <v/>
      </c>
      <c r="AZ54" s="65" t="str">
        <f t="shared" si="16"/>
        <v/>
      </c>
      <c r="BA54" s="65" t="str">
        <f t="shared" si="17"/>
        <v/>
      </c>
      <c r="BB54" s="165" t="str">
        <f>IF(COUNTBLANK($A54:$F54)&gt;2,"",IF(Input!N54=0,"NA",Input!N54))</f>
        <v/>
      </c>
      <c r="BC54" s="65" t="str">
        <f t="shared" si="18"/>
        <v/>
      </c>
      <c r="BD54" s="65" t="str">
        <f t="shared" si="19"/>
        <v/>
      </c>
      <c r="BE54" s="165" t="str">
        <f>IF(COUNTBLANK($A54:$F54)&gt;2,"",IF(Input!O54=0,"NA",Input!O54))</f>
        <v/>
      </c>
      <c r="BF54" s="65" t="str">
        <f t="shared" si="20"/>
        <v/>
      </c>
      <c r="BG54" s="65" t="str">
        <f t="shared" si="21"/>
        <v/>
      </c>
      <c r="BH54" s="165" t="str">
        <f>IF(COUNTBLANK($A54:$F54)&gt;2,"",IF(Input!P54=0,"NA",Input!P54))</f>
        <v/>
      </c>
      <c r="BI54" s="65" t="str">
        <f t="shared" si="22"/>
        <v/>
      </c>
      <c r="BJ54" s="65" t="str">
        <f t="shared" si="23"/>
        <v/>
      </c>
      <c r="BK54" s="165" t="str">
        <f>IF(COUNTBLANK($A54:$F54)&gt;2,"",IF(Input!Q54=0,"NA",Input!Q54))</f>
        <v/>
      </c>
      <c r="BL54" s="65" t="str">
        <f t="shared" si="24"/>
        <v/>
      </c>
      <c r="BM54" s="65" t="str">
        <f t="shared" si="25"/>
        <v/>
      </c>
      <c r="BN54" s="165" t="str">
        <f>IF(COUNTBLANK($A54:$F54)&gt;2,"",IF(Input!R54=0,"NA",Input!R54))</f>
        <v/>
      </c>
      <c r="BO54" s="65" t="str">
        <f t="shared" si="26"/>
        <v/>
      </c>
      <c r="BP54" s="65" t="str">
        <f t="shared" si="27"/>
        <v/>
      </c>
      <c r="BQ54" s="165" t="str">
        <f>IF(COUNTBLANK($A54:$F54)&gt;2,"",IF(Input!S54=0,"NA",Input!S54))</f>
        <v/>
      </c>
      <c r="BR54" s="65" t="str">
        <f t="shared" si="28"/>
        <v/>
      </c>
      <c r="BS54" s="65" t="str">
        <f t="shared" si="29"/>
        <v/>
      </c>
      <c r="BT54" s="165" t="str">
        <f>IF(COUNTBLANK($A54:$F54)&gt;2,"",IF(Input!T54=0,"NA",Input!T54))</f>
        <v/>
      </c>
      <c r="BU54" s="65" t="str">
        <f t="shared" si="30"/>
        <v/>
      </c>
      <c r="BV54" s="65" t="str">
        <f t="shared" si="31"/>
        <v/>
      </c>
      <c r="BW54" s="165" t="str">
        <f>IF(COUNTBLANK($A54:$F54)&gt;2,"",IF(Input!U54=0,"NA",Input!U54))</f>
        <v/>
      </c>
      <c r="BX54" s="65" t="str">
        <f t="shared" si="32"/>
        <v/>
      </c>
      <c r="BY54" s="65" t="str">
        <f t="shared" si="33"/>
        <v/>
      </c>
      <c r="BZ54" s="165" t="str">
        <f>IF(COUNTBLANK($A54:$F54)&gt;2,"",IF(Input!V54=0,"NA",Input!V54))</f>
        <v/>
      </c>
      <c r="CA54" s="65" t="str">
        <f t="shared" si="34"/>
        <v/>
      </c>
      <c r="CB54" s="65" t="str">
        <f t="shared" si="35"/>
        <v/>
      </c>
      <c r="CC54" s="165" t="str">
        <f>IF(COUNTBLANK($A54:$F54)&gt;2,"",IF(Input!W54=0,"NA",Input!W54))</f>
        <v/>
      </c>
      <c r="CD54" s="65" t="str">
        <f t="shared" si="36"/>
        <v/>
      </c>
      <c r="CE54" s="65" t="str">
        <f t="shared" si="37"/>
        <v/>
      </c>
      <c r="CF54" s="165" t="str">
        <f>IF(COUNTBLANK($A54:$F54)&gt;2,"",IF(Input!X54=0,"NA",Input!X54))</f>
        <v/>
      </c>
      <c r="CG54" s="65" t="str">
        <f t="shared" si="38"/>
        <v/>
      </c>
      <c r="CH54" s="65" t="str">
        <f t="shared" si="39"/>
        <v/>
      </c>
      <c r="CI54" s="165" t="str">
        <f>IF(COUNTBLANK($A54:$F54)&gt;2,"",IF(Input!Y54=0,"NA",Input!Y54))</f>
        <v/>
      </c>
      <c r="CJ54" s="65" t="str">
        <f t="shared" si="40"/>
        <v/>
      </c>
      <c r="CK54" s="65" t="str">
        <f t="shared" si="41"/>
        <v/>
      </c>
      <c r="CL54" s="165" t="str">
        <f>IF(COUNTBLANK($A54:$F54)&gt;2,"",IF(Input!Z54=0,"NA",Input!Z54))</f>
        <v/>
      </c>
      <c r="CM54" s="65" t="str">
        <f t="shared" si="42"/>
        <v/>
      </c>
      <c r="CN54" s="65" t="str">
        <f t="shared" si="43"/>
        <v/>
      </c>
      <c r="CO54" s="165" t="str">
        <f>IF(COUNTBLANK($A54:$F54)&gt;2,"",IF(Input!AA54=0,"NA",Input!AA54))</f>
        <v/>
      </c>
      <c r="CP54" s="65" t="str">
        <f t="shared" si="44"/>
        <v/>
      </c>
      <c r="CQ54" s="65" t="str">
        <f t="shared" si="45"/>
        <v/>
      </c>
      <c r="CR54" s="165" t="str">
        <f>IF(COUNTBLANK($A54:$F54)&gt;2,"",IF(Input!AB54=0,"NA",Input!AB54))</f>
        <v/>
      </c>
      <c r="CS54" s="65" t="str">
        <f t="shared" si="46"/>
        <v/>
      </c>
      <c r="CT54" s="65" t="str">
        <f t="shared" si="47"/>
        <v/>
      </c>
      <c r="CU54" s="165" t="str">
        <f>IF(COUNTBLANK($A54:$F54)&gt;2,"",IF(Input!AC54=0,"NA",Input!AC54))</f>
        <v/>
      </c>
      <c r="CV54" s="65" t="str">
        <f t="shared" si="48"/>
        <v/>
      </c>
      <c r="CW54" s="65" t="str">
        <f t="shared" si="49"/>
        <v/>
      </c>
      <c r="CX54" s="165" t="str">
        <f>IF(COUNTBLANK($A54:$F54)&gt;2,"",IF(Input!AD54=0,"NA",Input!AD54))</f>
        <v/>
      </c>
    </row>
    <row r="55" spans="1:102" x14ac:dyDescent="0.25">
      <c r="A55" s="162" t="str">
        <f>IF(Input!B55=0,"",Input!B55)</f>
        <v/>
      </c>
      <c r="B55" s="162" t="str">
        <f>IF(Input!C55=0,"",Input!C55)</f>
        <v/>
      </c>
      <c r="C55" s="162" t="str">
        <f>IF(Input!D55=0,"",Input!D55)</f>
        <v/>
      </c>
      <c r="D55" s="162" t="str">
        <f>IF(Input!G55=0,"",Input!G55)</f>
        <v/>
      </c>
      <c r="E55" s="162" t="str">
        <f>IF(Input!H55=0,"",Input!H55)</f>
        <v/>
      </c>
      <c r="F55" s="162" t="str">
        <f>IF(Input!I55=0,"",Input!I55)</f>
        <v/>
      </c>
      <c r="G55" s="66" t="str">
        <f t="shared" si="0"/>
        <v/>
      </c>
      <c r="H55" s="66" t="str">
        <f t="shared" si="1"/>
        <v/>
      </c>
      <c r="I55" s="160" t="str">
        <f>FinalScores!G55</f>
        <v/>
      </c>
      <c r="J55" s="65" t="str">
        <f t="shared" si="2"/>
        <v/>
      </c>
      <c r="K55" s="65" t="str">
        <f t="shared" si="3"/>
        <v/>
      </c>
      <c r="L55" s="165" t="str">
        <f>IF(COUNTBLANK($A55:$F55)&gt;2,"",IF(Input!AE55=0,"NA",Input!AE55))</f>
        <v/>
      </c>
      <c r="M55" s="65" t="str">
        <f t="shared" si="4"/>
        <v/>
      </c>
      <c r="N55" s="65" t="str">
        <f t="shared" si="5"/>
        <v/>
      </c>
      <c r="O55" s="165" t="str">
        <f>IF(COUNTBLANK($A55:$F55)&gt;2,"",IF(Input!AF55=0,"NA",Input!AF55))</f>
        <v/>
      </c>
      <c r="P55" s="65" t="str">
        <f t="shared" si="6"/>
        <v/>
      </c>
      <c r="Q55" s="65" t="str">
        <f t="shared" si="7"/>
        <v/>
      </c>
      <c r="R55" s="165" t="str">
        <f>IF(COUNTBLANK($A55:$F55)&gt;2,"",IF(Input!AG55=0,"NA",Input!AG55))</f>
        <v/>
      </c>
      <c r="AN55" s="65" t="str">
        <f t="shared" si="8"/>
        <v/>
      </c>
      <c r="AO55" s="65" t="str">
        <f t="shared" si="9"/>
        <v/>
      </c>
      <c r="AP55" s="165" t="str">
        <f>IF(COUNTBLANK($A55:$F55)&gt;2,"",IF(Input!J55=0,"NA",Input!J55))</f>
        <v/>
      </c>
      <c r="AQ55" s="65" t="str">
        <f t="shared" si="10"/>
        <v/>
      </c>
      <c r="AR55" s="65" t="str">
        <f t="shared" si="11"/>
        <v/>
      </c>
      <c r="AS55" s="165" t="str">
        <f>IF(COUNTBLANK($A55:$F55)&gt;2,"",IF(Input!K55=0,"NA",Input!K55))</f>
        <v/>
      </c>
      <c r="AT55" s="65" t="str">
        <f t="shared" si="12"/>
        <v/>
      </c>
      <c r="AU55" s="65" t="str">
        <f t="shared" si="13"/>
        <v/>
      </c>
      <c r="AV55" s="165" t="str">
        <f>IF(COUNTBLANK($A55:$F55)&gt;2,"",IF(Input!L55=0,"NA",Input!L55))</f>
        <v/>
      </c>
      <c r="AW55" s="65" t="str">
        <f t="shared" si="14"/>
        <v/>
      </c>
      <c r="AX55" s="65" t="str">
        <f t="shared" si="15"/>
        <v/>
      </c>
      <c r="AY55" s="165" t="str">
        <f>IF(COUNTBLANK($A55:$F55)&gt;2,"",IF(Input!M55=0,"NA",Input!M55))</f>
        <v/>
      </c>
      <c r="AZ55" s="65" t="str">
        <f t="shared" si="16"/>
        <v/>
      </c>
      <c r="BA55" s="65" t="str">
        <f t="shared" si="17"/>
        <v/>
      </c>
      <c r="BB55" s="165" t="str">
        <f>IF(COUNTBLANK($A55:$F55)&gt;2,"",IF(Input!N55=0,"NA",Input!N55))</f>
        <v/>
      </c>
      <c r="BC55" s="65" t="str">
        <f t="shared" si="18"/>
        <v/>
      </c>
      <c r="BD55" s="65" t="str">
        <f t="shared" si="19"/>
        <v/>
      </c>
      <c r="BE55" s="165" t="str">
        <f>IF(COUNTBLANK($A55:$F55)&gt;2,"",IF(Input!O55=0,"NA",Input!O55))</f>
        <v/>
      </c>
      <c r="BF55" s="65" t="str">
        <f t="shared" si="20"/>
        <v/>
      </c>
      <c r="BG55" s="65" t="str">
        <f t="shared" si="21"/>
        <v/>
      </c>
      <c r="BH55" s="165" t="str">
        <f>IF(COUNTBLANK($A55:$F55)&gt;2,"",IF(Input!P55=0,"NA",Input!P55))</f>
        <v/>
      </c>
      <c r="BI55" s="65" t="str">
        <f t="shared" si="22"/>
        <v/>
      </c>
      <c r="BJ55" s="65" t="str">
        <f t="shared" si="23"/>
        <v/>
      </c>
      <c r="BK55" s="165" t="str">
        <f>IF(COUNTBLANK($A55:$F55)&gt;2,"",IF(Input!Q55=0,"NA",Input!Q55))</f>
        <v/>
      </c>
      <c r="BL55" s="65" t="str">
        <f t="shared" si="24"/>
        <v/>
      </c>
      <c r="BM55" s="65" t="str">
        <f t="shared" si="25"/>
        <v/>
      </c>
      <c r="BN55" s="165" t="str">
        <f>IF(COUNTBLANK($A55:$F55)&gt;2,"",IF(Input!R55=0,"NA",Input!R55))</f>
        <v/>
      </c>
      <c r="BO55" s="65" t="str">
        <f t="shared" si="26"/>
        <v/>
      </c>
      <c r="BP55" s="65" t="str">
        <f t="shared" si="27"/>
        <v/>
      </c>
      <c r="BQ55" s="165" t="str">
        <f>IF(COUNTBLANK($A55:$F55)&gt;2,"",IF(Input!S55=0,"NA",Input!S55))</f>
        <v/>
      </c>
      <c r="BR55" s="65" t="str">
        <f t="shared" si="28"/>
        <v/>
      </c>
      <c r="BS55" s="65" t="str">
        <f t="shared" si="29"/>
        <v/>
      </c>
      <c r="BT55" s="165" t="str">
        <f>IF(COUNTBLANK($A55:$F55)&gt;2,"",IF(Input!T55=0,"NA",Input!T55))</f>
        <v/>
      </c>
      <c r="BU55" s="65" t="str">
        <f t="shared" si="30"/>
        <v/>
      </c>
      <c r="BV55" s="65" t="str">
        <f t="shared" si="31"/>
        <v/>
      </c>
      <c r="BW55" s="165" t="str">
        <f>IF(COUNTBLANK($A55:$F55)&gt;2,"",IF(Input!U55=0,"NA",Input!U55))</f>
        <v/>
      </c>
      <c r="BX55" s="65" t="str">
        <f t="shared" si="32"/>
        <v/>
      </c>
      <c r="BY55" s="65" t="str">
        <f t="shared" si="33"/>
        <v/>
      </c>
      <c r="BZ55" s="165" t="str">
        <f>IF(COUNTBLANK($A55:$F55)&gt;2,"",IF(Input!V55=0,"NA",Input!V55))</f>
        <v/>
      </c>
      <c r="CA55" s="65" t="str">
        <f t="shared" si="34"/>
        <v/>
      </c>
      <c r="CB55" s="65" t="str">
        <f t="shared" si="35"/>
        <v/>
      </c>
      <c r="CC55" s="165" t="str">
        <f>IF(COUNTBLANK($A55:$F55)&gt;2,"",IF(Input!W55=0,"NA",Input!W55))</f>
        <v/>
      </c>
      <c r="CD55" s="65" t="str">
        <f t="shared" si="36"/>
        <v/>
      </c>
      <c r="CE55" s="65" t="str">
        <f t="shared" si="37"/>
        <v/>
      </c>
      <c r="CF55" s="165" t="str">
        <f>IF(COUNTBLANK($A55:$F55)&gt;2,"",IF(Input!X55=0,"NA",Input!X55))</f>
        <v/>
      </c>
      <c r="CG55" s="65" t="str">
        <f t="shared" si="38"/>
        <v/>
      </c>
      <c r="CH55" s="65" t="str">
        <f t="shared" si="39"/>
        <v/>
      </c>
      <c r="CI55" s="165" t="str">
        <f>IF(COUNTBLANK($A55:$F55)&gt;2,"",IF(Input!Y55=0,"NA",Input!Y55))</f>
        <v/>
      </c>
      <c r="CJ55" s="65" t="str">
        <f t="shared" si="40"/>
        <v/>
      </c>
      <c r="CK55" s="65" t="str">
        <f t="shared" si="41"/>
        <v/>
      </c>
      <c r="CL55" s="165" t="str">
        <f>IF(COUNTBLANK($A55:$F55)&gt;2,"",IF(Input!Z55=0,"NA",Input!Z55))</f>
        <v/>
      </c>
      <c r="CM55" s="65" t="str">
        <f t="shared" si="42"/>
        <v/>
      </c>
      <c r="CN55" s="65" t="str">
        <f t="shared" si="43"/>
        <v/>
      </c>
      <c r="CO55" s="165" t="str">
        <f>IF(COUNTBLANK($A55:$F55)&gt;2,"",IF(Input!AA55=0,"NA",Input!AA55))</f>
        <v/>
      </c>
      <c r="CP55" s="65" t="str">
        <f t="shared" si="44"/>
        <v/>
      </c>
      <c r="CQ55" s="65" t="str">
        <f t="shared" si="45"/>
        <v/>
      </c>
      <c r="CR55" s="165" t="str">
        <f>IF(COUNTBLANK($A55:$F55)&gt;2,"",IF(Input!AB55=0,"NA",Input!AB55))</f>
        <v/>
      </c>
      <c r="CS55" s="65" t="str">
        <f t="shared" si="46"/>
        <v/>
      </c>
      <c r="CT55" s="65" t="str">
        <f t="shared" si="47"/>
        <v/>
      </c>
      <c r="CU55" s="165" t="str">
        <f>IF(COUNTBLANK($A55:$F55)&gt;2,"",IF(Input!AC55=0,"NA",Input!AC55))</f>
        <v/>
      </c>
      <c r="CV55" s="65" t="str">
        <f t="shared" si="48"/>
        <v/>
      </c>
      <c r="CW55" s="65" t="str">
        <f t="shared" si="49"/>
        <v/>
      </c>
      <c r="CX55" s="165" t="str">
        <f>IF(COUNTBLANK($A55:$F55)&gt;2,"",IF(Input!AD55=0,"NA",Input!AD55))</f>
        <v/>
      </c>
    </row>
    <row r="56" spans="1:102" x14ac:dyDescent="0.25">
      <c r="A56" s="162" t="str">
        <f>IF(Input!B56=0,"",Input!B56)</f>
        <v/>
      </c>
      <c r="B56" s="162" t="str">
        <f>IF(Input!C56=0,"",Input!C56)</f>
        <v/>
      </c>
      <c r="C56" s="162" t="str">
        <f>IF(Input!D56=0,"",Input!D56)</f>
        <v/>
      </c>
      <c r="D56" s="162" t="str">
        <f>IF(Input!G56=0,"",Input!G56)</f>
        <v/>
      </c>
      <c r="E56" s="162" t="str">
        <f>IF(Input!H56=0,"",Input!H56)</f>
        <v/>
      </c>
      <c r="F56" s="162" t="str">
        <f>IF(Input!I56=0,"",Input!I56)</f>
        <v/>
      </c>
      <c r="G56" s="66" t="str">
        <f t="shared" si="0"/>
        <v/>
      </c>
      <c r="H56" s="66" t="str">
        <f t="shared" si="1"/>
        <v/>
      </c>
      <c r="I56" s="160" t="str">
        <f>FinalScores!G56</f>
        <v/>
      </c>
      <c r="J56" s="65" t="str">
        <f t="shared" si="2"/>
        <v/>
      </c>
      <c r="K56" s="65" t="str">
        <f t="shared" si="3"/>
        <v/>
      </c>
      <c r="L56" s="165" t="str">
        <f>IF(COUNTBLANK($A56:$F56)&gt;2,"",IF(Input!AE56=0,"NA",Input!AE56))</f>
        <v/>
      </c>
      <c r="M56" s="65" t="str">
        <f t="shared" si="4"/>
        <v/>
      </c>
      <c r="N56" s="65" t="str">
        <f t="shared" si="5"/>
        <v/>
      </c>
      <c r="O56" s="165" t="str">
        <f>IF(COUNTBLANK($A56:$F56)&gt;2,"",IF(Input!AF56=0,"NA",Input!AF56))</f>
        <v/>
      </c>
      <c r="P56" s="65" t="str">
        <f t="shared" si="6"/>
        <v/>
      </c>
      <c r="Q56" s="65" t="str">
        <f t="shared" si="7"/>
        <v/>
      </c>
      <c r="R56" s="165" t="str">
        <f>IF(COUNTBLANK($A56:$F56)&gt;2,"",IF(Input!AG56=0,"NA",Input!AG56))</f>
        <v/>
      </c>
      <c r="AN56" s="65" t="str">
        <f t="shared" si="8"/>
        <v/>
      </c>
      <c r="AO56" s="65" t="str">
        <f t="shared" si="9"/>
        <v/>
      </c>
      <c r="AP56" s="165" t="str">
        <f>IF(COUNTBLANK($A56:$F56)&gt;2,"",IF(Input!J56=0,"NA",Input!J56))</f>
        <v/>
      </c>
      <c r="AQ56" s="65" t="str">
        <f t="shared" si="10"/>
        <v/>
      </c>
      <c r="AR56" s="65" t="str">
        <f t="shared" si="11"/>
        <v/>
      </c>
      <c r="AS56" s="165" t="str">
        <f>IF(COUNTBLANK($A56:$F56)&gt;2,"",IF(Input!K56=0,"NA",Input!K56))</f>
        <v/>
      </c>
      <c r="AT56" s="65" t="str">
        <f t="shared" si="12"/>
        <v/>
      </c>
      <c r="AU56" s="65" t="str">
        <f t="shared" si="13"/>
        <v/>
      </c>
      <c r="AV56" s="165" t="str">
        <f>IF(COUNTBLANK($A56:$F56)&gt;2,"",IF(Input!L56=0,"NA",Input!L56))</f>
        <v/>
      </c>
      <c r="AW56" s="65" t="str">
        <f t="shared" si="14"/>
        <v/>
      </c>
      <c r="AX56" s="65" t="str">
        <f t="shared" si="15"/>
        <v/>
      </c>
      <c r="AY56" s="165" t="str">
        <f>IF(COUNTBLANK($A56:$F56)&gt;2,"",IF(Input!M56=0,"NA",Input!M56))</f>
        <v/>
      </c>
      <c r="AZ56" s="65" t="str">
        <f t="shared" si="16"/>
        <v/>
      </c>
      <c r="BA56" s="65" t="str">
        <f t="shared" si="17"/>
        <v/>
      </c>
      <c r="BB56" s="165" t="str">
        <f>IF(COUNTBLANK($A56:$F56)&gt;2,"",IF(Input!N56=0,"NA",Input!N56))</f>
        <v/>
      </c>
      <c r="BC56" s="65" t="str">
        <f t="shared" si="18"/>
        <v/>
      </c>
      <c r="BD56" s="65" t="str">
        <f t="shared" si="19"/>
        <v/>
      </c>
      <c r="BE56" s="165" t="str">
        <f>IF(COUNTBLANK($A56:$F56)&gt;2,"",IF(Input!O56=0,"NA",Input!O56))</f>
        <v/>
      </c>
      <c r="BF56" s="65" t="str">
        <f t="shared" si="20"/>
        <v/>
      </c>
      <c r="BG56" s="65" t="str">
        <f t="shared" si="21"/>
        <v/>
      </c>
      <c r="BH56" s="165" t="str">
        <f>IF(COUNTBLANK($A56:$F56)&gt;2,"",IF(Input!P56=0,"NA",Input!P56))</f>
        <v/>
      </c>
      <c r="BI56" s="65" t="str">
        <f t="shared" si="22"/>
        <v/>
      </c>
      <c r="BJ56" s="65" t="str">
        <f t="shared" si="23"/>
        <v/>
      </c>
      <c r="BK56" s="165" t="str">
        <f>IF(COUNTBLANK($A56:$F56)&gt;2,"",IF(Input!Q56=0,"NA",Input!Q56))</f>
        <v/>
      </c>
      <c r="BL56" s="65" t="str">
        <f t="shared" si="24"/>
        <v/>
      </c>
      <c r="BM56" s="65" t="str">
        <f t="shared" si="25"/>
        <v/>
      </c>
      <c r="BN56" s="165" t="str">
        <f>IF(COUNTBLANK($A56:$F56)&gt;2,"",IF(Input!R56=0,"NA",Input!R56))</f>
        <v/>
      </c>
      <c r="BO56" s="65" t="str">
        <f t="shared" si="26"/>
        <v/>
      </c>
      <c r="BP56" s="65" t="str">
        <f t="shared" si="27"/>
        <v/>
      </c>
      <c r="BQ56" s="165" t="str">
        <f>IF(COUNTBLANK($A56:$F56)&gt;2,"",IF(Input!S56=0,"NA",Input!S56))</f>
        <v/>
      </c>
      <c r="BR56" s="65" t="str">
        <f t="shared" si="28"/>
        <v/>
      </c>
      <c r="BS56" s="65" t="str">
        <f t="shared" si="29"/>
        <v/>
      </c>
      <c r="BT56" s="165" t="str">
        <f>IF(COUNTBLANK($A56:$F56)&gt;2,"",IF(Input!T56=0,"NA",Input!T56))</f>
        <v/>
      </c>
      <c r="BU56" s="65" t="str">
        <f t="shared" si="30"/>
        <v/>
      </c>
      <c r="BV56" s="65" t="str">
        <f t="shared" si="31"/>
        <v/>
      </c>
      <c r="BW56" s="165" t="str">
        <f>IF(COUNTBLANK($A56:$F56)&gt;2,"",IF(Input!U56=0,"NA",Input!U56))</f>
        <v/>
      </c>
      <c r="BX56" s="65" t="str">
        <f t="shared" si="32"/>
        <v/>
      </c>
      <c r="BY56" s="65" t="str">
        <f t="shared" si="33"/>
        <v/>
      </c>
      <c r="BZ56" s="165" t="str">
        <f>IF(COUNTBLANK($A56:$F56)&gt;2,"",IF(Input!V56=0,"NA",Input!V56))</f>
        <v/>
      </c>
      <c r="CA56" s="65" t="str">
        <f t="shared" si="34"/>
        <v/>
      </c>
      <c r="CB56" s="65" t="str">
        <f t="shared" si="35"/>
        <v/>
      </c>
      <c r="CC56" s="165" t="str">
        <f>IF(COUNTBLANK($A56:$F56)&gt;2,"",IF(Input!W56=0,"NA",Input!W56))</f>
        <v/>
      </c>
      <c r="CD56" s="65" t="str">
        <f t="shared" si="36"/>
        <v/>
      </c>
      <c r="CE56" s="65" t="str">
        <f t="shared" si="37"/>
        <v/>
      </c>
      <c r="CF56" s="165" t="str">
        <f>IF(COUNTBLANK($A56:$F56)&gt;2,"",IF(Input!X56=0,"NA",Input!X56))</f>
        <v/>
      </c>
      <c r="CG56" s="65" t="str">
        <f t="shared" si="38"/>
        <v/>
      </c>
      <c r="CH56" s="65" t="str">
        <f t="shared" si="39"/>
        <v/>
      </c>
      <c r="CI56" s="165" t="str">
        <f>IF(COUNTBLANK($A56:$F56)&gt;2,"",IF(Input!Y56=0,"NA",Input!Y56))</f>
        <v/>
      </c>
      <c r="CJ56" s="65" t="str">
        <f t="shared" si="40"/>
        <v/>
      </c>
      <c r="CK56" s="65" t="str">
        <f t="shared" si="41"/>
        <v/>
      </c>
      <c r="CL56" s="165" t="str">
        <f>IF(COUNTBLANK($A56:$F56)&gt;2,"",IF(Input!Z56=0,"NA",Input!Z56))</f>
        <v/>
      </c>
      <c r="CM56" s="65" t="str">
        <f t="shared" si="42"/>
        <v/>
      </c>
      <c r="CN56" s="65" t="str">
        <f t="shared" si="43"/>
        <v/>
      </c>
      <c r="CO56" s="165" t="str">
        <f>IF(COUNTBLANK($A56:$F56)&gt;2,"",IF(Input!AA56=0,"NA",Input!AA56))</f>
        <v/>
      </c>
      <c r="CP56" s="65" t="str">
        <f t="shared" si="44"/>
        <v/>
      </c>
      <c r="CQ56" s="65" t="str">
        <f t="shared" si="45"/>
        <v/>
      </c>
      <c r="CR56" s="165" t="str">
        <f>IF(COUNTBLANK($A56:$F56)&gt;2,"",IF(Input!AB56=0,"NA",Input!AB56))</f>
        <v/>
      </c>
      <c r="CS56" s="65" t="str">
        <f t="shared" si="46"/>
        <v/>
      </c>
      <c r="CT56" s="65" t="str">
        <f t="shared" si="47"/>
        <v/>
      </c>
      <c r="CU56" s="165" t="str">
        <f>IF(COUNTBLANK($A56:$F56)&gt;2,"",IF(Input!AC56=0,"NA",Input!AC56))</f>
        <v/>
      </c>
      <c r="CV56" s="65" t="str">
        <f t="shared" si="48"/>
        <v/>
      </c>
      <c r="CW56" s="65" t="str">
        <f t="shared" si="49"/>
        <v/>
      </c>
      <c r="CX56" s="165" t="str">
        <f>IF(COUNTBLANK($A56:$F56)&gt;2,"",IF(Input!AD56=0,"NA",Input!AD56))</f>
        <v/>
      </c>
    </row>
    <row r="57" spans="1:102" x14ac:dyDescent="0.25">
      <c r="A57" s="162" t="str">
        <f>IF(Input!B57=0,"",Input!B57)</f>
        <v/>
      </c>
      <c r="B57" s="162" t="str">
        <f>IF(Input!C57=0,"",Input!C57)</f>
        <v/>
      </c>
      <c r="C57" s="162" t="str">
        <f>IF(Input!D57=0,"",Input!D57)</f>
        <v/>
      </c>
      <c r="D57" s="162" t="str">
        <f>IF(Input!G57=0,"",Input!G57)</f>
        <v/>
      </c>
      <c r="E57" s="162" t="str">
        <f>IF(Input!H57=0,"",Input!H57)</f>
        <v/>
      </c>
      <c r="F57" s="162" t="str">
        <f>IF(Input!I57=0,"",Input!I57)</f>
        <v/>
      </c>
      <c r="G57" s="66" t="str">
        <f t="shared" si="0"/>
        <v/>
      </c>
      <c r="H57" s="66" t="str">
        <f t="shared" si="1"/>
        <v/>
      </c>
      <c r="I57" s="160" t="str">
        <f>FinalScores!G57</f>
        <v/>
      </c>
      <c r="J57" s="65" t="str">
        <f t="shared" si="2"/>
        <v/>
      </c>
      <c r="K57" s="65" t="str">
        <f t="shared" si="3"/>
        <v/>
      </c>
      <c r="L57" s="165" t="str">
        <f>IF(COUNTBLANK($A57:$F57)&gt;2,"",IF(Input!AE57=0,"NA",Input!AE57))</f>
        <v/>
      </c>
      <c r="M57" s="65" t="str">
        <f t="shared" si="4"/>
        <v/>
      </c>
      <c r="N57" s="65" t="str">
        <f t="shared" si="5"/>
        <v/>
      </c>
      <c r="O57" s="165" t="str">
        <f>IF(COUNTBLANK($A57:$F57)&gt;2,"",IF(Input!AF57=0,"NA",Input!AF57))</f>
        <v/>
      </c>
      <c r="P57" s="65" t="str">
        <f t="shared" si="6"/>
        <v/>
      </c>
      <c r="Q57" s="65" t="str">
        <f t="shared" si="7"/>
        <v/>
      </c>
      <c r="R57" s="165" t="str">
        <f>IF(COUNTBLANK($A57:$F57)&gt;2,"",IF(Input!AG57=0,"NA",Input!AG57))</f>
        <v/>
      </c>
      <c r="AN57" s="65" t="str">
        <f t="shared" si="8"/>
        <v/>
      </c>
      <c r="AO57" s="65" t="str">
        <f t="shared" si="9"/>
        <v/>
      </c>
      <c r="AP57" s="165" t="str">
        <f>IF(COUNTBLANK($A57:$F57)&gt;2,"",IF(Input!J57=0,"NA",Input!J57))</f>
        <v/>
      </c>
      <c r="AQ57" s="65" t="str">
        <f t="shared" si="10"/>
        <v/>
      </c>
      <c r="AR57" s="65" t="str">
        <f t="shared" si="11"/>
        <v/>
      </c>
      <c r="AS57" s="165" t="str">
        <f>IF(COUNTBLANK($A57:$F57)&gt;2,"",IF(Input!K57=0,"NA",Input!K57))</f>
        <v/>
      </c>
      <c r="AT57" s="65" t="str">
        <f t="shared" si="12"/>
        <v/>
      </c>
      <c r="AU57" s="65" t="str">
        <f t="shared" si="13"/>
        <v/>
      </c>
      <c r="AV57" s="165" t="str">
        <f>IF(COUNTBLANK($A57:$F57)&gt;2,"",IF(Input!L57=0,"NA",Input!L57))</f>
        <v/>
      </c>
      <c r="AW57" s="65" t="str">
        <f t="shared" si="14"/>
        <v/>
      </c>
      <c r="AX57" s="65" t="str">
        <f t="shared" si="15"/>
        <v/>
      </c>
      <c r="AY57" s="165" t="str">
        <f>IF(COUNTBLANK($A57:$F57)&gt;2,"",IF(Input!M57=0,"NA",Input!M57))</f>
        <v/>
      </c>
      <c r="AZ57" s="65" t="str">
        <f t="shared" si="16"/>
        <v/>
      </c>
      <c r="BA57" s="65" t="str">
        <f t="shared" si="17"/>
        <v/>
      </c>
      <c r="BB57" s="165" t="str">
        <f>IF(COUNTBLANK($A57:$F57)&gt;2,"",IF(Input!N57=0,"NA",Input!N57))</f>
        <v/>
      </c>
      <c r="BC57" s="65" t="str">
        <f t="shared" si="18"/>
        <v/>
      </c>
      <c r="BD57" s="65" t="str">
        <f t="shared" si="19"/>
        <v/>
      </c>
      <c r="BE57" s="165" t="str">
        <f>IF(COUNTBLANK($A57:$F57)&gt;2,"",IF(Input!O57=0,"NA",Input!O57))</f>
        <v/>
      </c>
      <c r="BF57" s="65" t="str">
        <f t="shared" si="20"/>
        <v/>
      </c>
      <c r="BG57" s="65" t="str">
        <f t="shared" si="21"/>
        <v/>
      </c>
      <c r="BH57" s="165" t="str">
        <f>IF(COUNTBLANK($A57:$F57)&gt;2,"",IF(Input!P57=0,"NA",Input!P57))</f>
        <v/>
      </c>
      <c r="BI57" s="65" t="str">
        <f t="shared" si="22"/>
        <v/>
      </c>
      <c r="BJ57" s="65" t="str">
        <f t="shared" si="23"/>
        <v/>
      </c>
      <c r="BK57" s="165" t="str">
        <f>IF(COUNTBLANK($A57:$F57)&gt;2,"",IF(Input!Q57=0,"NA",Input!Q57))</f>
        <v/>
      </c>
      <c r="BL57" s="65" t="str">
        <f t="shared" si="24"/>
        <v/>
      </c>
      <c r="BM57" s="65" t="str">
        <f t="shared" si="25"/>
        <v/>
      </c>
      <c r="BN57" s="165" t="str">
        <f>IF(COUNTBLANK($A57:$F57)&gt;2,"",IF(Input!R57=0,"NA",Input!R57))</f>
        <v/>
      </c>
      <c r="BO57" s="65" t="str">
        <f t="shared" si="26"/>
        <v/>
      </c>
      <c r="BP57" s="65" t="str">
        <f t="shared" si="27"/>
        <v/>
      </c>
      <c r="BQ57" s="165" t="str">
        <f>IF(COUNTBLANK($A57:$F57)&gt;2,"",IF(Input!S57=0,"NA",Input!S57))</f>
        <v/>
      </c>
      <c r="BR57" s="65" t="str">
        <f t="shared" si="28"/>
        <v/>
      </c>
      <c r="BS57" s="65" t="str">
        <f t="shared" si="29"/>
        <v/>
      </c>
      <c r="BT57" s="165" t="str">
        <f>IF(COUNTBLANK($A57:$F57)&gt;2,"",IF(Input!T57=0,"NA",Input!T57))</f>
        <v/>
      </c>
      <c r="BU57" s="65" t="str">
        <f t="shared" si="30"/>
        <v/>
      </c>
      <c r="BV57" s="65" t="str">
        <f t="shared" si="31"/>
        <v/>
      </c>
      <c r="BW57" s="165" t="str">
        <f>IF(COUNTBLANK($A57:$F57)&gt;2,"",IF(Input!U57=0,"NA",Input!U57))</f>
        <v/>
      </c>
      <c r="BX57" s="65" t="str">
        <f t="shared" si="32"/>
        <v/>
      </c>
      <c r="BY57" s="65" t="str">
        <f t="shared" si="33"/>
        <v/>
      </c>
      <c r="BZ57" s="165" t="str">
        <f>IF(COUNTBLANK($A57:$F57)&gt;2,"",IF(Input!V57=0,"NA",Input!V57))</f>
        <v/>
      </c>
      <c r="CA57" s="65" t="str">
        <f t="shared" si="34"/>
        <v/>
      </c>
      <c r="CB57" s="65" t="str">
        <f t="shared" si="35"/>
        <v/>
      </c>
      <c r="CC57" s="165" t="str">
        <f>IF(COUNTBLANK($A57:$F57)&gt;2,"",IF(Input!W57=0,"NA",Input!W57))</f>
        <v/>
      </c>
      <c r="CD57" s="65" t="str">
        <f t="shared" si="36"/>
        <v/>
      </c>
      <c r="CE57" s="65" t="str">
        <f t="shared" si="37"/>
        <v/>
      </c>
      <c r="CF57" s="165" t="str">
        <f>IF(COUNTBLANK($A57:$F57)&gt;2,"",IF(Input!X57=0,"NA",Input!X57))</f>
        <v/>
      </c>
      <c r="CG57" s="65" t="str">
        <f t="shared" si="38"/>
        <v/>
      </c>
      <c r="CH57" s="65" t="str">
        <f t="shared" si="39"/>
        <v/>
      </c>
      <c r="CI57" s="165" t="str">
        <f>IF(COUNTBLANK($A57:$F57)&gt;2,"",IF(Input!Y57=0,"NA",Input!Y57))</f>
        <v/>
      </c>
      <c r="CJ57" s="65" t="str">
        <f t="shared" si="40"/>
        <v/>
      </c>
      <c r="CK57" s="65" t="str">
        <f t="shared" si="41"/>
        <v/>
      </c>
      <c r="CL57" s="165" t="str">
        <f>IF(COUNTBLANK($A57:$F57)&gt;2,"",IF(Input!Z57=0,"NA",Input!Z57))</f>
        <v/>
      </c>
      <c r="CM57" s="65" t="str">
        <f t="shared" si="42"/>
        <v/>
      </c>
      <c r="CN57" s="65" t="str">
        <f t="shared" si="43"/>
        <v/>
      </c>
      <c r="CO57" s="165" t="str">
        <f>IF(COUNTBLANK($A57:$F57)&gt;2,"",IF(Input!AA57=0,"NA",Input!AA57))</f>
        <v/>
      </c>
      <c r="CP57" s="65" t="str">
        <f t="shared" si="44"/>
        <v/>
      </c>
      <c r="CQ57" s="65" t="str">
        <f t="shared" si="45"/>
        <v/>
      </c>
      <c r="CR57" s="165" t="str">
        <f>IF(COUNTBLANK($A57:$F57)&gt;2,"",IF(Input!AB57=0,"NA",Input!AB57))</f>
        <v/>
      </c>
      <c r="CS57" s="65" t="str">
        <f t="shared" si="46"/>
        <v/>
      </c>
      <c r="CT57" s="65" t="str">
        <f t="shared" si="47"/>
        <v/>
      </c>
      <c r="CU57" s="165" t="str">
        <f>IF(COUNTBLANK($A57:$F57)&gt;2,"",IF(Input!AC57=0,"NA",Input!AC57))</f>
        <v/>
      </c>
      <c r="CV57" s="65" t="str">
        <f t="shared" si="48"/>
        <v/>
      </c>
      <c r="CW57" s="65" t="str">
        <f t="shared" si="49"/>
        <v/>
      </c>
      <c r="CX57" s="165" t="str">
        <f>IF(COUNTBLANK($A57:$F57)&gt;2,"",IF(Input!AD57=0,"NA",Input!AD57))</f>
        <v/>
      </c>
    </row>
    <row r="58" spans="1:102" x14ac:dyDescent="0.25">
      <c r="A58" s="162" t="str">
        <f>IF(Input!B58=0,"",Input!B58)</f>
        <v/>
      </c>
      <c r="B58" s="162" t="str">
        <f>IF(Input!C58=0,"",Input!C58)</f>
        <v/>
      </c>
      <c r="C58" s="162" t="str">
        <f>IF(Input!D58=0,"",Input!D58)</f>
        <v/>
      </c>
      <c r="D58" s="162" t="str">
        <f>IF(Input!G58=0,"",Input!G58)</f>
        <v/>
      </c>
      <c r="E58" s="162" t="str">
        <f>IF(Input!H58=0,"",Input!H58)</f>
        <v/>
      </c>
      <c r="F58" s="162" t="str">
        <f>IF(Input!I58=0,"",Input!I58)</f>
        <v/>
      </c>
      <c r="G58" s="66" t="str">
        <f t="shared" si="0"/>
        <v/>
      </c>
      <c r="H58" s="66" t="str">
        <f t="shared" si="1"/>
        <v/>
      </c>
      <c r="I58" s="160" t="str">
        <f>FinalScores!G58</f>
        <v/>
      </c>
      <c r="J58" s="65" t="str">
        <f t="shared" si="2"/>
        <v/>
      </c>
      <c r="K58" s="65" t="str">
        <f t="shared" si="3"/>
        <v/>
      </c>
      <c r="L58" s="165" t="str">
        <f>IF(COUNTBLANK($A58:$F58)&gt;2,"",IF(Input!AE58=0,"NA",Input!AE58))</f>
        <v/>
      </c>
      <c r="M58" s="65" t="str">
        <f t="shared" si="4"/>
        <v/>
      </c>
      <c r="N58" s="65" t="str">
        <f t="shared" si="5"/>
        <v/>
      </c>
      <c r="O58" s="165" t="str">
        <f>IF(COUNTBLANK($A58:$F58)&gt;2,"",IF(Input!AF58=0,"NA",Input!AF58))</f>
        <v/>
      </c>
      <c r="P58" s="65" t="str">
        <f t="shared" si="6"/>
        <v/>
      </c>
      <c r="Q58" s="65" t="str">
        <f t="shared" si="7"/>
        <v/>
      </c>
      <c r="R58" s="165" t="str">
        <f>IF(COUNTBLANK($A58:$F58)&gt;2,"",IF(Input!AG58=0,"NA",Input!AG58))</f>
        <v/>
      </c>
      <c r="AN58" s="65" t="str">
        <f t="shared" si="8"/>
        <v/>
      </c>
      <c r="AO58" s="65" t="str">
        <f t="shared" si="9"/>
        <v/>
      </c>
      <c r="AP58" s="165" t="str">
        <f>IF(COUNTBLANK($A58:$F58)&gt;2,"",IF(Input!J58=0,"NA",Input!J58))</f>
        <v/>
      </c>
      <c r="AQ58" s="65" t="str">
        <f t="shared" si="10"/>
        <v/>
      </c>
      <c r="AR58" s="65" t="str">
        <f t="shared" si="11"/>
        <v/>
      </c>
      <c r="AS58" s="165" t="str">
        <f>IF(COUNTBLANK($A58:$F58)&gt;2,"",IF(Input!K58=0,"NA",Input!K58))</f>
        <v/>
      </c>
      <c r="AT58" s="65" t="str">
        <f t="shared" si="12"/>
        <v/>
      </c>
      <c r="AU58" s="65" t="str">
        <f t="shared" si="13"/>
        <v/>
      </c>
      <c r="AV58" s="165" t="str">
        <f>IF(COUNTBLANK($A58:$F58)&gt;2,"",IF(Input!L58=0,"NA",Input!L58))</f>
        <v/>
      </c>
      <c r="AW58" s="65" t="str">
        <f t="shared" si="14"/>
        <v/>
      </c>
      <c r="AX58" s="65" t="str">
        <f t="shared" si="15"/>
        <v/>
      </c>
      <c r="AY58" s="165" t="str">
        <f>IF(COUNTBLANK($A58:$F58)&gt;2,"",IF(Input!M58=0,"NA",Input!M58))</f>
        <v/>
      </c>
      <c r="AZ58" s="65" t="str">
        <f t="shared" si="16"/>
        <v/>
      </c>
      <c r="BA58" s="65" t="str">
        <f t="shared" si="17"/>
        <v/>
      </c>
      <c r="BB58" s="165" t="str">
        <f>IF(COUNTBLANK($A58:$F58)&gt;2,"",IF(Input!N58=0,"NA",Input!N58))</f>
        <v/>
      </c>
      <c r="BC58" s="65" t="str">
        <f t="shared" si="18"/>
        <v/>
      </c>
      <c r="BD58" s="65" t="str">
        <f t="shared" si="19"/>
        <v/>
      </c>
      <c r="BE58" s="165" t="str">
        <f>IF(COUNTBLANK($A58:$F58)&gt;2,"",IF(Input!O58=0,"NA",Input!O58))</f>
        <v/>
      </c>
      <c r="BF58" s="65" t="str">
        <f t="shared" si="20"/>
        <v/>
      </c>
      <c r="BG58" s="65" t="str">
        <f t="shared" si="21"/>
        <v/>
      </c>
      <c r="BH58" s="165" t="str">
        <f>IF(COUNTBLANK($A58:$F58)&gt;2,"",IF(Input!P58=0,"NA",Input!P58))</f>
        <v/>
      </c>
      <c r="BI58" s="65" t="str">
        <f t="shared" si="22"/>
        <v/>
      </c>
      <c r="BJ58" s="65" t="str">
        <f t="shared" si="23"/>
        <v/>
      </c>
      <c r="BK58" s="165" t="str">
        <f>IF(COUNTBLANK($A58:$F58)&gt;2,"",IF(Input!Q58=0,"NA",Input!Q58))</f>
        <v/>
      </c>
      <c r="BL58" s="65" t="str">
        <f t="shared" si="24"/>
        <v/>
      </c>
      <c r="BM58" s="65" t="str">
        <f t="shared" si="25"/>
        <v/>
      </c>
      <c r="BN58" s="165" t="str">
        <f>IF(COUNTBLANK($A58:$F58)&gt;2,"",IF(Input!R58=0,"NA",Input!R58))</f>
        <v/>
      </c>
      <c r="BO58" s="65" t="str">
        <f t="shared" si="26"/>
        <v/>
      </c>
      <c r="BP58" s="65" t="str">
        <f t="shared" si="27"/>
        <v/>
      </c>
      <c r="BQ58" s="165" t="str">
        <f>IF(COUNTBLANK($A58:$F58)&gt;2,"",IF(Input!S58=0,"NA",Input!S58))</f>
        <v/>
      </c>
      <c r="BR58" s="65" t="str">
        <f t="shared" si="28"/>
        <v/>
      </c>
      <c r="BS58" s="65" t="str">
        <f t="shared" si="29"/>
        <v/>
      </c>
      <c r="BT58" s="165" t="str">
        <f>IF(COUNTBLANK($A58:$F58)&gt;2,"",IF(Input!T58=0,"NA",Input!T58))</f>
        <v/>
      </c>
      <c r="BU58" s="65" t="str">
        <f t="shared" si="30"/>
        <v/>
      </c>
      <c r="BV58" s="65" t="str">
        <f t="shared" si="31"/>
        <v/>
      </c>
      <c r="BW58" s="165" t="str">
        <f>IF(COUNTBLANK($A58:$F58)&gt;2,"",IF(Input!U58=0,"NA",Input!U58))</f>
        <v/>
      </c>
      <c r="BX58" s="65" t="str">
        <f t="shared" si="32"/>
        <v/>
      </c>
      <c r="BY58" s="65" t="str">
        <f t="shared" si="33"/>
        <v/>
      </c>
      <c r="BZ58" s="165" t="str">
        <f>IF(COUNTBLANK($A58:$F58)&gt;2,"",IF(Input!V58=0,"NA",Input!V58))</f>
        <v/>
      </c>
      <c r="CA58" s="65" t="str">
        <f t="shared" si="34"/>
        <v/>
      </c>
      <c r="CB58" s="65" t="str">
        <f t="shared" si="35"/>
        <v/>
      </c>
      <c r="CC58" s="165" t="str">
        <f>IF(COUNTBLANK($A58:$F58)&gt;2,"",IF(Input!W58=0,"NA",Input!W58))</f>
        <v/>
      </c>
      <c r="CD58" s="65" t="str">
        <f t="shared" si="36"/>
        <v/>
      </c>
      <c r="CE58" s="65" t="str">
        <f t="shared" si="37"/>
        <v/>
      </c>
      <c r="CF58" s="165" t="str">
        <f>IF(COUNTBLANK($A58:$F58)&gt;2,"",IF(Input!X58=0,"NA",Input!X58))</f>
        <v/>
      </c>
      <c r="CG58" s="65" t="str">
        <f t="shared" si="38"/>
        <v/>
      </c>
      <c r="CH58" s="65" t="str">
        <f t="shared" si="39"/>
        <v/>
      </c>
      <c r="CI58" s="165" t="str">
        <f>IF(COUNTBLANK($A58:$F58)&gt;2,"",IF(Input!Y58=0,"NA",Input!Y58))</f>
        <v/>
      </c>
      <c r="CJ58" s="65" t="str">
        <f t="shared" si="40"/>
        <v/>
      </c>
      <c r="CK58" s="65" t="str">
        <f t="shared" si="41"/>
        <v/>
      </c>
      <c r="CL58" s="165" t="str">
        <f>IF(COUNTBLANK($A58:$F58)&gt;2,"",IF(Input!Z58=0,"NA",Input!Z58))</f>
        <v/>
      </c>
      <c r="CM58" s="65" t="str">
        <f t="shared" si="42"/>
        <v/>
      </c>
      <c r="CN58" s="65" t="str">
        <f t="shared" si="43"/>
        <v/>
      </c>
      <c r="CO58" s="165" t="str">
        <f>IF(COUNTBLANK($A58:$F58)&gt;2,"",IF(Input!AA58=0,"NA",Input!AA58))</f>
        <v/>
      </c>
      <c r="CP58" s="65" t="str">
        <f t="shared" si="44"/>
        <v/>
      </c>
      <c r="CQ58" s="65" t="str">
        <f t="shared" si="45"/>
        <v/>
      </c>
      <c r="CR58" s="165" t="str">
        <f>IF(COUNTBLANK($A58:$F58)&gt;2,"",IF(Input!AB58=0,"NA",Input!AB58))</f>
        <v/>
      </c>
      <c r="CS58" s="65" t="str">
        <f t="shared" si="46"/>
        <v/>
      </c>
      <c r="CT58" s="65" t="str">
        <f t="shared" si="47"/>
        <v/>
      </c>
      <c r="CU58" s="165" t="str">
        <f>IF(COUNTBLANK($A58:$F58)&gt;2,"",IF(Input!AC58=0,"NA",Input!AC58))</f>
        <v/>
      </c>
      <c r="CV58" s="65" t="str">
        <f t="shared" si="48"/>
        <v/>
      </c>
      <c r="CW58" s="65" t="str">
        <f t="shared" si="49"/>
        <v/>
      </c>
      <c r="CX58" s="165" t="str">
        <f>IF(COUNTBLANK($A58:$F58)&gt;2,"",IF(Input!AD58=0,"NA",Input!AD58))</f>
        <v/>
      </c>
    </row>
    <row r="59" spans="1:102" x14ac:dyDescent="0.25">
      <c r="A59" s="162" t="str">
        <f>IF(Input!B59=0,"",Input!B59)</f>
        <v/>
      </c>
      <c r="B59" s="162" t="str">
        <f>IF(Input!C59=0,"",Input!C59)</f>
        <v/>
      </c>
      <c r="C59" s="162" t="str">
        <f>IF(Input!D59=0,"",Input!D59)</f>
        <v/>
      </c>
      <c r="D59" s="162" t="str">
        <f>IF(Input!G59=0,"",Input!G59)</f>
        <v/>
      </c>
      <c r="E59" s="162" t="str">
        <f>IF(Input!H59=0,"",Input!H59)</f>
        <v/>
      </c>
      <c r="F59" s="162" t="str">
        <f>IF(Input!I59=0,"",Input!I59)</f>
        <v/>
      </c>
      <c r="G59" s="66" t="str">
        <f t="shared" si="0"/>
        <v/>
      </c>
      <c r="H59" s="66" t="str">
        <f t="shared" si="1"/>
        <v/>
      </c>
      <c r="I59" s="160" t="str">
        <f>FinalScores!G59</f>
        <v/>
      </c>
      <c r="J59" s="65" t="str">
        <f t="shared" si="2"/>
        <v/>
      </c>
      <c r="K59" s="65" t="str">
        <f t="shared" si="3"/>
        <v/>
      </c>
      <c r="L59" s="165" t="str">
        <f>IF(COUNTBLANK($A59:$F59)&gt;2,"",IF(Input!AE59=0,"NA",Input!AE59))</f>
        <v/>
      </c>
      <c r="M59" s="65" t="str">
        <f t="shared" si="4"/>
        <v/>
      </c>
      <c r="N59" s="65" t="str">
        <f t="shared" si="5"/>
        <v/>
      </c>
      <c r="O59" s="165" t="str">
        <f>IF(COUNTBLANK($A59:$F59)&gt;2,"",IF(Input!AF59=0,"NA",Input!AF59))</f>
        <v/>
      </c>
      <c r="P59" s="65" t="str">
        <f t="shared" si="6"/>
        <v/>
      </c>
      <c r="Q59" s="65" t="str">
        <f t="shared" si="7"/>
        <v/>
      </c>
      <c r="R59" s="165" t="str">
        <f>IF(COUNTBLANK($A59:$F59)&gt;2,"",IF(Input!AG59=0,"NA",Input!AG59))</f>
        <v/>
      </c>
      <c r="AN59" s="65" t="str">
        <f t="shared" si="8"/>
        <v/>
      </c>
      <c r="AO59" s="65" t="str">
        <f t="shared" si="9"/>
        <v/>
      </c>
      <c r="AP59" s="165" t="str">
        <f>IF(COUNTBLANK($A59:$F59)&gt;2,"",IF(Input!J59=0,"NA",Input!J59))</f>
        <v/>
      </c>
      <c r="AQ59" s="65" t="str">
        <f t="shared" si="10"/>
        <v/>
      </c>
      <c r="AR59" s="65" t="str">
        <f t="shared" si="11"/>
        <v/>
      </c>
      <c r="AS59" s="165" t="str">
        <f>IF(COUNTBLANK($A59:$F59)&gt;2,"",IF(Input!K59=0,"NA",Input!K59))</f>
        <v/>
      </c>
      <c r="AT59" s="65" t="str">
        <f t="shared" si="12"/>
        <v/>
      </c>
      <c r="AU59" s="65" t="str">
        <f t="shared" si="13"/>
        <v/>
      </c>
      <c r="AV59" s="165" t="str">
        <f>IF(COUNTBLANK($A59:$F59)&gt;2,"",IF(Input!L59=0,"NA",Input!L59))</f>
        <v/>
      </c>
      <c r="AW59" s="65" t="str">
        <f t="shared" si="14"/>
        <v/>
      </c>
      <c r="AX59" s="65" t="str">
        <f t="shared" si="15"/>
        <v/>
      </c>
      <c r="AY59" s="165" t="str">
        <f>IF(COUNTBLANK($A59:$F59)&gt;2,"",IF(Input!M59=0,"NA",Input!M59))</f>
        <v/>
      </c>
      <c r="AZ59" s="65" t="str">
        <f t="shared" si="16"/>
        <v/>
      </c>
      <c r="BA59" s="65" t="str">
        <f t="shared" si="17"/>
        <v/>
      </c>
      <c r="BB59" s="165" t="str">
        <f>IF(COUNTBLANK($A59:$F59)&gt;2,"",IF(Input!N59=0,"NA",Input!N59))</f>
        <v/>
      </c>
      <c r="BC59" s="65" t="str">
        <f t="shared" si="18"/>
        <v/>
      </c>
      <c r="BD59" s="65" t="str">
        <f t="shared" si="19"/>
        <v/>
      </c>
      <c r="BE59" s="165" t="str">
        <f>IF(COUNTBLANK($A59:$F59)&gt;2,"",IF(Input!O59=0,"NA",Input!O59))</f>
        <v/>
      </c>
      <c r="BF59" s="65" t="str">
        <f t="shared" si="20"/>
        <v/>
      </c>
      <c r="BG59" s="65" t="str">
        <f t="shared" si="21"/>
        <v/>
      </c>
      <c r="BH59" s="165" t="str">
        <f>IF(COUNTBLANK($A59:$F59)&gt;2,"",IF(Input!P59=0,"NA",Input!P59))</f>
        <v/>
      </c>
      <c r="BI59" s="65" t="str">
        <f t="shared" si="22"/>
        <v/>
      </c>
      <c r="BJ59" s="65" t="str">
        <f t="shared" si="23"/>
        <v/>
      </c>
      <c r="BK59" s="165" t="str">
        <f>IF(COUNTBLANK($A59:$F59)&gt;2,"",IF(Input!Q59=0,"NA",Input!Q59))</f>
        <v/>
      </c>
      <c r="BL59" s="65" t="str">
        <f t="shared" si="24"/>
        <v/>
      </c>
      <c r="BM59" s="65" t="str">
        <f t="shared" si="25"/>
        <v/>
      </c>
      <c r="BN59" s="165" t="str">
        <f>IF(COUNTBLANK($A59:$F59)&gt;2,"",IF(Input!R59=0,"NA",Input!R59))</f>
        <v/>
      </c>
      <c r="BO59" s="65" t="str">
        <f t="shared" si="26"/>
        <v/>
      </c>
      <c r="BP59" s="65" t="str">
        <f t="shared" si="27"/>
        <v/>
      </c>
      <c r="BQ59" s="165" t="str">
        <f>IF(COUNTBLANK($A59:$F59)&gt;2,"",IF(Input!S59=0,"NA",Input!S59))</f>
        <v/>
      </c>
      <c r="BR59" s="65" t="str">
        <f t="shared" si="28"/>
        <v/>
      </c>
      <c r="BS59" s="65" t="str">
        <f t="shared" si="29"/>
        <v/>
      </c>
      <c r="BT59" s="165" t="str">
        <f>IF(COUNTBLANK($A59:$F59)&gt;2,"",IF(Input!T59=0,"NA",Input!T59))</f>
        <v/>
      </c>
      <c r="BU59" s="65" t="str">
        <f t="shared" si="30"/>
        <v/>
      </c>
      <c r="BV59" s="65" t="str">
        <f t="shared" si="31"/>
        <v/>
      </c>
      <c r="BW59" s="165" t="str">
        <f>IF(COUNTBLANK($A59:$F59)&gt;2,"",IF(Input!U59=0,"NA",Input!U59))</f>
        <v/>
      </c>
      <c r="BX59" s="65" t="str">
        <f t="shared" si="32"/>
        <v/>
      </c>
      <c r="BY59" s="65" t="str">
        <f t="shared" si="33"/>
        <v/>
      </c>
      <c r="BZ59" s="165" t="str">
        <f>IF(COUNTBLANK($A59:$F59)&gt;2,"",IF(Input!V59=0,"NA",Input!V59))</f>
        <v/>
      </c>
      <c r="CA59" s="65" t="str">
        <f t="shared" si="34"/>
        <v/>
      </c>
      <c r="CB59" s="65" t="str">
        <f t="shared" si="35"/>
        <v/>
      </c>
      <c r="CC59" s="165" t="str">
        <f>IF(COUNTBLANK($A59:$F59)&gt;2,"",IF(Input!W59=0,"NA",Input!W59))</f>
        <v/>
      </c>
      <c r="CD59" s="65" t="str">
        <f t="shared" si="36"/>
        <v/>
      </c>
      <c r="CE59" s="65" t="str">
        <f t="shared" si="37"/>
        <v/>
      </c>
      <c r="CF59" s="165" t="str">
        <f>IF(COUNTBLANK($A59:$F59)&gt;2,"",IF(Input!X59=0,"NA",Input!X59))</f>
        <v/>
      </c>
      <c r="CG59" s="65" t="str">
        <f t="shared" si="38"/>
        <v/>
      </c>
      <c r="CH59" s="65" t="str">
        <f t="shared" si="39"/>
        <v/>
      </c>
      <c r="CI59" s="165" t="str">
        <f>IF(COUNTBLANK($A59:$F59)&gt;2,"",IF(Input!Y59=0,"NA",Input!Y59))</f>
        <v/>
      </c>
      <c r="CJ59" s="65" t="str">
        <f t="shared" si="40"/>
        <v/>
      </c>
      <c r="CK59" s="65" t="str">
        <f t="shared" si="41"/>
        <v/>
      </c>
      <c r="CL59" s="165" t="str">
        <f>IF(COUNTBLANK($A59:$F59)&gt;2,"",IF(Input!Z59=0,"NA",Input!Z59))</f>
        <v/>
      </c>
      <c r="CM59" s="65" t="str">
        <f t="shared" si="42"/>
        <v/>
      </c>
      <c r="CN59" s="65" t="str">
        <f t="shared" si="43"/>
        <v/>
      </c>
      <c r="CO59" s="165" t="str">
        <f>IF(COUNTBLANK($A59:$F59)&gt;2,"",IF(Input!AA59=0,"NA",Input!AA59))</f>
        <v/>
      </c>
      <c r="CP59" s="65" t="str">
        <f t="shared" si="44"/>
        <v/>
      </c>
      <c r="CQ59" s="65" t="str">
        <f t="shared" si="45"/>
        <v/>
      </c>
      <c r="CR59" s="165" t="str">
        <f>IF(COUNTBLANK($A59:$F59)&gt;2,"",IF(Input!AB59=0,"NA",Input!AB59))</f>
        <v/>
      </c>
      <c r="CS59" s="65" t="str">
        <f t="shared" si="46"/>
        <v/>
      </c>
      <c r="CT59" s="65" t="str">
        <f t="shared" si="47"/>
        <v/>
      </c>
      <c r="CU59" s="165" t="str">
        <f>IF(COUNTBLANK($A59:$F59)&gt;2,"",IF(Input!AC59=0,"NA",Input!AC59))</f>
        <v/>
      </c>
      <c r="CV59" s="65" t="str">
        <f t="shared" si="48"/>
        <v/>
      </c>
      <c r="CW59" s="65" t="str">
        <f t="shared" si="49"/>
        <v/>
      </c>
      <c r="CX59" s="165" t="str">
        <f>IF(COUNTBLANK($A59:$F59)&gt;2,"",IF(Input!AD59=0,"NA",Input!AD59))</f>
        <v/>
      </c>
    </row>
    <row r="60" spans="1:102" x14ac:dyDescent="0.25">
      <c r="A60" s="162" t="str">
        <f>IF(Input!B60=0,"",Input!B60)</f>
        <v/>
      </c>
      <c r="B60" s="162" t="str">
        <f>IF(Input!C60=0,"",Input!C60)</f>
        <v/>
      </c>
      <c r="C60" s="162" t="str">
        <f>IF(Input!D60=0,"",Input!D60)</f>
        <v/>
      </c>
      <c r="D60" s="162" t="str">
        <f>IF(Input!G60=0,"",Input!G60)</f>
        <v/>
      </c>
      <c r="E60" s="162" t="str">
        <f>IF(Input!H60=0,"",Input!H60)</f>
        <v/>
      </c>
      <c r="F60" s="162" t="str">
        <f>IF(Input!I60=0,"",Input!I60)</f>
        <v/>
      </c>
      <c r="G60" s="66" t="str">
        <f t="shared" si="0"/>
        <v/>
      </c>
      <c r="H60" s="66" t="str">
        <f t="shared" si="1"/>
        <v/>
      </c>
      <c r="I60" s="160" t="str">
        <f>FinalScores!G60</f>
        <v/>
      </c>
      <c r="J60" s="65" t="str">
        <f t="shared" si="2"/>
        <v/>
      </c>
      <c r="K60" s="65" t="str">
        <f t="shared" si="3"/>
        <v/>
      </c>
      <c r="L60" s="165" t="str">
        <f>IF(COUNTBLANK($A60:$F60)&gt;2,"",IF(Input!AE60=0,"NA",Input!AE60))</f>
        <v/>
      </c>
      <c r="M60" s="65" t="str">
        <f t="shared" si="4"/>
        <v/>
      </c>
      <c r="N60" s="65" t="str">
        <f t="shared" si="5"/>
        <v/>
      </c>
      <c r="O60" s="165" t="str">
        <f>IF(COUNTBLANK($A60:$F60)&gt;2,"",IF(Input!AF60=0,"NA",Input!AF60))</f>
        <v/>
      </c>
      <c r="P60" s="65" t="str">
        <f t="shared" si="6"/>
        <v/>
      </c>
      <c r="Q60" s="65" t="str">
        <f t="shared" si="7"/>
        <v/>
      </c>
      <c r="R60" s="165" t="str">
        <f>IF(COUNTBLANK($A60:$F60)&gt;2,"",IF(Input!AG60=0,"NA",Input!AG60))</f>
        <v/>
      </c>
      <c r="AN60" s="65" t="str">
        <f t="shared" si="8"/>
        <v/>
      </c>
      <c r="AO60" s="65" t="str">
        <f t="shared" si="9"/>
        <v/>
      </c>
      <c r="AP60" s="165" t="str">
        <f>IF(COUNTBLANK($A60:$F60)&gt;2,"",IF(Input!J60=0,"NA",Input!J60))</f>
        <v/>
      </c>
      <c r="AQ60" s="65" t="str">
        <f t="shared" si="10"/>
        <v/>
      </c>
      <c r="AR60" s="65" t="str">
        <f t="shared" si="11"/>
        <v/>
      </c>
      <c r="AS60" s="165" t="str">
        <f>IF(COUNTBLANK($A60:$F60)&gt;2,"",IF(Input!K60=0,"NA",Input!K60))</f>
        <v/>
      </c>
      <c r="AT60" s="65" t="str">
        <f t="shared" si="12"/>
        <v/>
      </c>
      <c r="AU60" s="65" t="str">
        <f t="shared" si="13"/>
        <v/>
      </c>
      <c r="AV60" s="165" t="str">
        <f>IF(COUNTBLANK($A60:$F60)&gt;2,"",IF(Input!L60=0,"NA",Input!L60))</f>
        <v/>
      </c>
      <c r="AW60" s="65" t="str">
        <f t="shared" si="14"/>
        <v/>
      </c>
      <c r="AX60" s="65" t="str">
        <f t="shared" si="15"/>
        <v/>
      </c>
      <c r="AY60" s="165" t="str">
        <f>IF(COUNTBLANK($A60:$F60)&gt;2,"",IF(Input!M60=0,"NA",Input!M60))</f>
        <v/>
      </c>
      <c r="AZ60" s="65" t="str">
        <f t="shared" si="16"/>
        <v/>
      </c>
      <c r="BA60" s="65" t="str">
        <f t="shared" si="17"/>
        <v/>
      </c>
      <c r="BB60" s="165" t="str">
        <f>IF(COUNTBLANK($A60:$F60)&gt;2,"",IF(Input!N60=0,"NA",Input!N60))</f>
        <v/>
      </c>
      <c r="BC60" s="65" t="str">
        <f t="shared" si="18"/>
        <v/>
      </c>
      <c r="BD60" s="65" t="str">
        <f t="shared" si="19"/>
        <v/>
      </c>
      <c r="BE60" s="165" t="str">
        <f>IF(COUNTBLANK($A60:$F60)&gt;2,"",IF(Input!O60=0,"NA",Input!O60))</f>
        <v/>
      </c>
      <c r="BF60" s="65" t="str">
        <f t="shared" si="20"/>
        <v/>
      </c>
      <c r="BG60" s="65" t="str">
        <f t="shared" si="21"/>
        <v/>
      </c>
      <c r="BH60" s="165" t="str">
        <f>IF(COUNTBLANK($A60:$F60)&gt;2,"",IF(Input!P60=0,"NA",Input!P60))</f>
        <v/>
      </c>
      <c r="BI60" s="65" t="str">
        <f t="shared" si="22"/>
        <v/>
      </c>
      <c r="BJ60" s="65" t="str">
        <f t="shared" si="23"/>
        <v/>
      </c>
      <c r="BK60" s="165" t="str">
        <f>IF(COUNTBLANK($A60:$F60)&gt;2,"",IF(Input!Q60=0,"NA",Input!Q60))</f>
        <v/>
      </c>
      <c r="BL60" s="65" t="str">
        <f t="shared" si="24"/>
        <v/>
      </c>
      <c r="BM60" s="65" t="str">
        <f t="shared" si="25"/>
        <v/>
      </c>
      <c r="BN60" s="165" t="str">
        <f>IF(COUNTBLANK($A60:$F60)&gt;2,"",IF(Input!R60=0,"NA",Input!R60))</f>
        <v/>
      </c>
      <c r="BO60" s="65" t="str">
        <f t="shared" si="26"/>
        <v/>
      </c>
      <c r="BP60" s="65" t="str">
        <f t="shared" si="27"/>
        <v/>
      </c>
      <c r="BQ60" s="165" t="str">
        <f>IF(COUNTBLANK($A60:$F60)&gt;2,"",IF(Input!S60=0,"NA",Input!S60))</f>
        <v/>
      </c>
      <c r="BR60" s="65" t="str">
        <f t="shared" si="28"/>
        <v/>
      </c>
      <c r="BS60" s="65" t="str">
        <f t="shared" si="29"/>
        <v/>
      </c>
      <c r="BT60" s="165" t="str">
        <f>IF(COUNTBLANK($A60:$F60)&gt;2,"",IF(Input!T60=0,"NA",Input!T60))</f>
        <v/>
      </c>
      <c r="BU60" s="65" t="str">
        <f t="shared" si="30"/>
        <v/>
      </c>
      <c r="BV60" s="65" t="str">
        <f t="shared" si="31"/>
        <v/>
      </c>
      <c r="BW60" s="165" t="str">
        <f>IF(COUNTBLANK($A60:$F60)&gt;2,"",IF(Input!U60=0,"NA",Input!U60))</f>
        <v/>
      </c>
      <c r="BX60" s="65" t="str">
        <f t="shared" si="32"/>
        <v/>
      </c>
      <c r="BY60" s="65" t="str">
        <f t="shared" si="33"/>
        <v/>
      </c>
      <c r="BZ60" s="165" t="str">
        <f>IF(COUNTBLANK($A60:$F60)&gt;2,"",IF(Input!V60=0,"NA",Input!V60))</f>
        <v/>
      </c>
      <c r="CA60" s="65" t="str">
        <f t="shared" si="34"/>
        <v/>
      </c>
      <c r="CB60" s="65" t="str">
        <f t="shared" si="35"/>
        <v/>
      </c>
      <c r="CC60" s="165" t="str">
        <f>IF(COUNTBLANK($A60:$F60)&gt;2,"",IF(Input!W60=0,"NA",Input!W60))</f>
        <v/>
      </c>
      <c r="CD60" s="65" t="str">
        <f t="shared" si="36"/>
        <v/>
      </c>
      <c r="CE60" s="65" t="str">
        <f t="shared" si="37"/>
        <v/>
      </c>
      <c r="CF60" s="165" t="str">
        <f>IF(COUNTBLANK($A60:$F60)&gt;2,"",IF(Input!X60=0,"NA",Input!X60))</f>
        <v/>
      </c>
      <c r="CG60" s="65" t="str">
        <f t="shared" si="38"/>
        <v/>
      </c>
      <c r="CH60" s="65" t="str">
        <f t="shared" si="39"/>
        <v/>
      </c>
      <c r="CI60" s="165" t="str">
        <f>IF(COUNTBLANK($A60:$F60)&gt;2,"",IF(Input!Y60=0,"NA",Input!Y60))</f>
        <v/>
      </c>
      <c r="CJ60" s="65" t="str">
        <f t="shared" si="40"/>
        <v/>
      </c>
      <c r="CK60" s="65" t="str">
        <f t="shared" si="41"/>
        <v/>
      </c>
      <c r="CL60" s="165" t="str">
        <f>IF(COUNTBLANK($A60:$F60)&gt;2,"",IF(Input!Z60=0,"NA",Input!Z60))</f>
        <v/>
      </c>
      <c r="CM60" s="65" t="str">
        <f t="shared" si="42"/>
        <v/>
      </c>
      <c r="CN60" s="65" t="str">
        <f t="shared" si="43"/>
        <v/>
      </c>
      <c r="CO60" s="165" t="str">
        <f>IF(COUNTBLANK($A60:$F60)&gt;2,"",IF(Input!AA60=0,"NA",Input!AA60))</f>
        <v/>
      </c>
      <c r="CP60" s="65" t="str">
        <f t="shared" si="44"/>
        <v/>
      </c>
      <c r="CQ60" s="65" t="str">
        <f t="shared" si="45"/>
        <v/>
      </c>
      <c r="CR60" s="165" t="str">
        <f>IF(COUNTBLANK($A60:$F60)&gt;2,"",IF(Input!AB60=0,"NA",Input!AB60))</f>
        <v/>
      </c>
      <c r="CS60" s="65" t="str">
        <f t="shared" si="46"/>
        <v/>
      </c>
      <c r="CT60" s="65" t="str">
        <f t="shared" si="47"/>
        <v/>
      </c>
      <c r="CU60" s="165" t="str">
        <f>IF(COUNTBLANK($A60:$F60)&gt;2,"",IF(Input!AC60=0,"NA",Input!AC60))</f>
        <v/>
      </c>
      <c r="CV60" s="65" t="str">
        <f t="shared" si="48"/>
        <v/>
      </c>
      <c r="CW60" s="65" t="str">
        <f t="shared" si="49"/>
        <v/>
      </c>
      <c r="CX60" s="165" t="str">
        <f>IF(COUNTBLANK($A60:$F60)&gt;2,"",IF(Input!AD60=0,"NA",Input!AD60))</f>
        <v/>
      </c>
    </row>
    <row r="61" spans="1:102" x14ac:dyDescent="0.25">
      <c r="A61" s="162" t="str">
        <f>IF(Input!B61=0,"",Input!B61)</f>
        <v/>
      </c>
      <c r="B61" s="162" t="str">
        <f>IF(Input!C61=0,"",Input!C61)</f>
        <v/>
      </c>
      <c r="C61" s="162" t="str">
        <f>IF(Input!D61=0,"",Input!D61)</f>
        <v/>
      </c>
      <c r="D61" s="162" t="str">
        <f>IF(Input!G61=0,"",Input!G61)</f>
        <v/>
      </c>
      <c r="E61" s="162" t="str">
        <f>IF(Input!H61=0,"",Input!H61)</f>
        <v/>
      </c>
      <c r="F61" s="162" t="str">
        <f>IF(Input!I61=0,"",Input!I61)</f>
        <v/>
      </c>
      <c r="G61" s="66" t="str">
        <f t="shared" si="0"/>
        <v/>
      </c>
      <c r="H61" s="66" t="str">
        <f t="shared" si="1"/>
        <v/>
      </c>
      <c r="I61" s="160" t="str">
        <f>FinalScores!G61</f>
        <v/>
      </c>
      <c r="J61" s="65" t="str">
        <f t="shared" si="2"/>
        <v/>
      </c>
      <c r="K61" s="65" t="str">
        <f t="shared" si="3"/>
        <v/>
      </c>
      <c r="L61" s="165" t="str">
        <f>IF(COUNTBLANK($A61:$F61)&gt;2,"",IF(Input!AE61=0,"NA",Input!AE61))</f>
        <v/>
      </c>
      <c r="M61" s="65" t="str">
        <f t="shared" si="4"/>
        <v/>
      </c>
      <c r="N61" s="65" t="str">
        <f t="shared" si="5"/>
        <v/>
      </c>
      <c r="O61" s="165" t="str">
        <f>IF(COUNTBLANK($A61:$F61)&gt;2,"",IF(Input!AF61=0,"NA",Input!AF61))</f>
        <v/>
      </c>
      <c r="P61" s="65" t="str">
        <f t="shared" si="6"/>
        <v/>
      </c>
      <c r="Q61" s="65" t="str">
        <f t="shared" si="7"/>
        <v/>
      </c>
      <c r="R61" s="165" t="str">
        <f>IF(COUNTBLANK($A61:$F61)&gt;2,"",IF(Input!AG61=0,"NA",Input!AG61))</f>
        <v/>
      </c>
      <c r="AN61" s="65" t="str">
        <f t="shared" si="8"/>
        <v/>
      </c>
      <c r="AO61" s="65" t="str">
        <f t="shared" si="9"/>
        <v/>
      </c>
      <c r="AP61" s="165" t="str">
        <f>IF(COUNTBLANK($A61:$F61)&gt;2,"",IF(Input!J61=0,"NA",Input!J61))</f>
        <v/>
      </c>
      <c r="AQ61" s="65" t="str">
        <f t="shared" si="10"/>
        <v/>
      </c>
      <c r="AR61" s="65" t="str">
        <f t="shared" si="11"/>
        <v/>
      </c>
      <c r="AS61" s="165" t="str">
        <f>IF(COUNTBLANK($A61:$F61)&gt;2,"",IF(Input!K61=0,"NA",Input!K61))</f>
        <v/>
      </c>
      <c r="AT61" s="65" t="str">
        <f t="shared" si="12"/>
        <v/>
      </c>
      <c r="AU61" s="65" t="str">
        <f t="shared" si="13"/>
        <v/>
      </c>
      <c r="AV61" s="165" t="str">
        <f>IF(COUNTBLANK($A61:$F61)&gt;2,"",IF(Input!L61=0,"NA",Input!L61))</f>
        <v/>
      </c>
      <c r="AW61" s="65" t="str">
        <f t="shared" si="14"/>
        <v/>
      </c>
      <c r="AX61" s="65" t="str">
        <f t="shared" si="15"/>
        <v/>
      </c>
      <c r="AY61" s="165" t="str">
        <f>IF(COUNTBLANK($A61:$F61)&gt;2,"",IF(Input!M61=0,"NA",Input!M61))</f>
        <v/>
      </c>
      <c r="AZ61" s="65" t="str">
        <f t="shared" si="16"/>
        <v/>
      </c>
      <c r="BA61" s="65" t="str">
        <f t="shared" si="17"/>
        <v/>
      </c>
      <c r="BB61" s="165" t="str">
        <f>IF(COUNTBLANK($A61:$F61)&gt;2,"",IF(Input!N61=0,"NA",Input!N61))</f>
        <v/>
      </c>
      <c r="BC61" s="65" t="str">
        <f t="shared" si="18"/>
        <v/>
      </c>
      <c r="BD61" s="65" t="str">
        <f t="shared" si="19"/>
        <v/>
      </c>
      <c r="BE61" s="165" t="str">
        <f>IF(COUNTBLANK($A61:$F61)&gt;2,"",IF(Input!O61=0,"NA",Input!O61))</f>
        <v/>
      </c>
      <c r="BF61" s="65" t="str">
        <f t="shared" si="20"/>
        <v/>
      </c>
      <c r="BG61" s="65" t="str">
        <f t="shared" si="21"/>
        <v/>
      </c>
      <c r="BH61" s="165" t="str">
        <f>IF(COUNTBLANK($A61:$F61)&gt;2,"",IF(Input!P61=0,"NA",Input!P61))</f>
        <v/>
      </c>
      <c r="BI61" s="65" t="str">
        <f t="shared" si="22"/>
        <v/>
      </c>
      <c r="BJ61" s="65" t="str">
        <f t="shared" si="23"/>
        <v/>
      </c>
      <c r="BK61" s="165" t="str">
        <f>IF(COUNTBLANK($A61:$F61)&gt;2,"",IF(Input!Q61=0,"NA",Input!Q61))</f>
        <v/>
      </c>
      <c r="BL61" s="65" t="str">
        <f t="shared" si="24"/>
        <v/>
      </c>
      <c r="BM61" s="65" t="str">
        <f t="shared" si="25"/>
        <v/>
      </c>
      <c r="BN61" s="165" t="str">
        <f>IF(COUNTBLANK($A61:$F61)&gt;2,"",IF(Input!R61=0,"NA",Input!R61))</f>
        <v/>
      </c>
      <c r="BO61" s="65" t="str">
        <f t="shared" si="26"/>
        <v/>
      </c>
      <c r="BP61" s="65" t="str">
        <f t="shared" si="27"/>
        <v/>
      </c>
      <c r="BQ61" s="165" t="str">
        <f>IF(COUNTBLANK($A61:$F61)&gt;2,"",IF(Input!S61=0,"NA",Input!S61))</f>
        <v/>
      </c>
      <c r="BR61" s="65" t="str">
        <f t="shared" si="28"/>
        <v/>
      </c>
      <c r="BS61" s="65" t="str">
        <f t="shared" si="29"/>
        <v/>
      </c>
      <c r="BT61" s="165" t="str">
        <f>IF(COUNTBLANK($A61:$F61)&gt;2,"",IF(Input!T61=0,"NA",Input!T61))</f>
        <v/>
      </c>
      <c r="BU61" s="65" t="str">
        <f t="shared" si="30"/>
        <v/>
      </c>
      <c r="BV61" s="65" t="str">
        <f t="shared" si="31"/>
        <v/>
      </c>
      <c r="BW61" s="165" t="str">
        <f>IF(COUNTBLANK($A61:$F61)&gt;2,"",IF(Input!U61=0,"NA",Input!U61))</f>
        <v/>
      </c>
      <c r="BX61" s="65" t="str">
        <f t="shared" si="32"/>
        <v/>
      </c>
      <c r="BY61" s="65" t="str">
        <f t="shared" si="33"/>
        <v/>
      </c>
      <c r="BZ61" s="165" t="str">
        <f>IF(COUNTBLANK($A61:$F61)&gt;2,"",IF(Input!V61=0,"NA",Input!V61))</f>
        <v/>
      </c>
      <c r="CA61" s="65" t="str">
        <f t="shared" si="34"/>
        <v/>
      </c>
      <c r="CB61" s="65" t="str">
        <f t="shared" si="35"/>
        <v/>
      </c>
      <c r="CC61" s="165" t="str">
        <f>IF(COUNTBLANK($A61:$F61)&gt;2,"",IF(Input!W61=0,"NA",Input!W61))</f>
        <v/>
      </c>
      <c r="CD61" s="65" t="str">
        <f t="shared" si="36"/>
        <v/>
      </c>
      <c r="CE61" s="65" t="str">
        <f t="shared" si="37"/>
        <v/>
      </c>
      <c r="CF61" s="165" t="str">
        <f>IF(COUNTBLANK($A61:$F61)&gt;2,"",IF(Input!X61=0,"NA",Input!X61))</f>
        <v/>
      </c>
      <c r="CG61" s="65" t="str">
        <f t="shared" si="38"/>
        <v/>
      </c>
      <c r="CH61" s="65" t="str">
        <f t="shared" si="39"/>
        <v/>
      </c>
      <c r="CI61" s="165" t="str">
        <f>IF(COUNTBLANK($A61:$F61)&gt;2,"",IF(Input!Y61=0,"NA",Input!Y61))</f>
        <v/>
      </c>
      <c r="CJ61" s="65" t="str">
        <f t="shared" si="40"/>
        <v/>
      </c>
      <c r="CK61" s="65" t="str">
        <f t="shared" si="41"/>
        <v/>
      </c>
      <c r="CL61" s="165" t="str">
        <f>IF(COUNTBLANK($A61:$F61)&gt;2,"",IF(Input!Z61=0,"NA",Input!Z61))</f>
        <v/>
      </c>
      <c r="CM61" s="65" t="str">
        <f t="shared" si="42"/>
        <v/>
      </c>
      <c r="CN61" s="65" t="str">
        <f t="shared" si="43"/>
        <v/>
      </c>
      <c r="CO61" s="165" t="str">
        <f>IF(COUNTBLANK($A61:$F61)&gt;2,"",IF(Input!AA61=0,"NA",Input!AA61))</f>
        <v/>
      </c>
      <c r="CP61" s="65" t="str">
        <f t="shared" si="44"/>
        <v/>
      </c>
      <c r="CQ61" s="65" t="str">
        <f t="shared" si="45"/>
        <v/>
      </c>
      <c r="CR61" s="165" t="str">
        <f>IF(COUNTBLANK($A61:$F61)&gt;2,"",IF(Input!AB61=0,"NA",Input!AB61))</f>
        <v/>
      </c>
      <c r="CS61" s="65" t="str">
        <f t="shared" si="46"/>
        <v/>
      </c>
      <c r="CT61" s="65" t="str">
        <f t="shared" si="47"/>
        <v/>
      </c>
      <c r="CU61" s="165" t="str">
        <f>IF(COUNTBLANK($A61:$F61)&gt;2,"",IF(Input!AC61=0,"NA",Input!AC61))</f>
        <v/>
      </c>
      <c r="CV61" s="65" t="str">
        <f t="shared" si="48"/>
        <v/>
      </c>
      <c r="CW61" s="65" t="str">
        <f t="shared" si="49"/>
        <v/>
      </c>
      <c r="CX61" s="165" t="str">
        <f>IF(COUNTBLANK($A61:$F61)&gt;2,"",IF(Input!AD61=0,"NA",Input!AD61))</f>
        <v/>
      </c>
    </row>
    <row r="62" spans="1:102" x14ac:dyDescent="0.25">
      <c r="A62" s="162" t="str">
        <f>IF(Input!B62=0,"",Input!B62)</f>
        <v/>
      </c>
      <c r="B62" s="162" t="str">
        <f>IF(Input!C62=0,"",Input!C62)</f>
        <v/>
      </c>
      <c r="C62" s="162" t="str">
        <f>IF(Input!D62=0,"",Input!D62)</f>
        <v/>
      </c>
      <c r="D62" s="162" t="str">
        <f>IF(Input!G62=0,"",Input!G62)</f>
        <v/>
      </c>
      <c r="E62" s="162" t="str">
        <f>IF(Input!H62=0,"",Input!H62)</f>
        <v/>
      </c>
      <c r="F62" s="162" t="str">
        <f>IF(Input!I62=0,"",Input!I62)</f>
        <v/>
      </c>
      <c r="G62" s="66" t="str">
        <f t="shared" si="0"/>
        <v/>
      </c>
      <c r="H62" s="66" t="str">
        <f t="shared" si="1"/>
        <v/>
      </c>
      <c r="I62" s="160" t="str">
        <f>FinalScores!G62</f>
        <v/>
      </c>
      <c r="J62" s="65" t="str">
        <f t="shared" si="2"/>
        <v/>
      </c>
      <c r="K62" s="65" t="str">
        <f t="shared" si="3"/>
        <v/>
      </c>
      <c r="L62" s="165" t="str">
        <f>IF(COUNTBLANK($A62:$F62)&gt;2,"",IF(Input!AE62=0,"NA",Input!AE62))</f>
        <v/>
      </c>
      <c r="M62" s="65" t="str">
        <f t="shared" si="4"/>
        <v/>
      </c>
      <c r="N62" s="65" t="str">
        <f t="shared" si="5"/>
        <v/>
      </c>
      <c r="O62" s="165" t="str">
        <f>IF(COUNTBLANK($A62:$F62)&gt;2,"",IF(Input!AF62=0,"NA",Input!AF62))</f>
        <v/>
      </c>
      <c r="P62" s="65" t="str">
        <f t="shared" si="6"/>
        <v/>
      </c>
      <c r="Q62" s="65" t="str">
        <f t="shared" si="7"/>
        <v/>
      </c>
      <c r="R62" s="165" t="str">
        <f>IF(COUNTBLANK($A62:$F62)&gt;2,"",IF(Input!AG62=0,"NA",Input!AG62))</f>
        <v/>
      </c>
      <c r="AN62" s="65" t="str">
        <f t="shared" si="8"/>
        <v/>
      </c>
      <c r="AO62" s="65" t="str">
        <f t="shared" si="9"/>
        <v/>
      </c>
      <c r="AP62" s="165" t="str">
        <f>IF(COUNTBLANK($A62:$F62)&gt;2,"",IF(Input!J62=0,"NA",Input!J62))</f>
        <v/>
      </c>
      <c r="AQ62" s="65" t="str">
        <f t="shared" si="10"/>
        <v/>
      </c>
      <c r="AR62" s="65" t="str">
        <f t="shared" si="11"/>
        <v/>
      </c>
      <c r="AS62" s="165" t="str">
        <f>IF(COUNTBLANK($A62:$F62)&gt;2,"",IF(Input!K62=0,"NA",Input!K62))</f>
        <v/>
      </c>
      <c r="AT62" s="65" t="str">
        <f t="shared" si="12"/>
        <v/>
      </c>
      <c r="AU62" s="65" t="str">
        <f t="shared" si="13"/>
        <v/>
      </c>
      <c r="AV62" s="165" t="str">
        <f>IF(COUNTBLANK($A62:$F62)&gt;2,"",IF(Input!L62=0,"NA",Input!L62))</f>
        <v/>
      </c>
      <c r="AW62" s="65" t="str">
        <f t="shared" si="14"/>
        <v/>
      </c>
      <c r="AX62" s="65" t="str">
        <f t="shared" si="15"/>
        <v/>
      </c>
      <c r="AY62" s="165" t="str">
        <f>IF(COUNTBLANK($A62:$F62)&gt;2,"",IF(Input!M62=0,"NA",Input!M62))</f>
        <v/>
      </c>
      <c r="AZ62" s="65" t="str">
        <f t="shared" si="16"/>
        <v/>
      </c>
      <c r="BA62" s="65" t="str">
        <f t="shared" si="17"/>
        <v/>
      </c>
      <c r="BB62" s="165" t="str">
        <f>IF(COUNTBLANK($A62:$F62)&gt;2,"",IF(Input!N62=0,"NA",Input!N62))</f>
        <v/>
      </c>
      <c r="BC62" s="65" t="str">
        <f t="shared" si="18"/>
        <v/>
      </c>
      <c r="BD62" s="65" t="str">
        <f t="shared" si="19"/>
        <v/>
      </c>
      <c r="BE62" s="165" t="str">
        <f>IF(COUNTBLANK($A62:$F62)&gt;2,"",IF(Input!O62=0,"NA",Input!O62))</f>
        <v/>
      </c>
      <c r="BF62" s="65" t="str">
        <f t="shared" si="20"/>
        <v/>
      </c>
      <c r="BG62" s="65" t="str">
        <f t="shared" si="21"/>
        <v/>
      </c>
      <c r="BH62" s="165" t="str">
        <f>IF(COUNTBLANK($A62:$F62)&gt;2,"",IF(Input!P62=0,"NA",Input!P62))</f>
        <v/>
      </c>
      <c r="BI62" s="65" t="str">
        <f t="shared" si="22"/>
        <v/>
      </c>
      <c r="BJ62" s="65" t="str">
        <f t="shared" si="23"/>
        <v/>
      </c>
      <c r="BK62" s="165" t="str">
        <f>IF(COUNTBLANK($A62:$F62)&gt;2,"",IF(Input!Q62=0,"NA",Input!Q62))</f>
        <v/>
      </c>
      <c r="BL62" s="65" t="str">
        <f t="shared" si="24"/>
        <v/>
      </c>
      <c r="BM62" s="65" t="str">
        <f t="shared" si="25"/>
        <v/>
      </c>
      <c r="BN62" s="165" t="str">
        <f>IF(COUNTBLANK($A62:$F62)&gt;2,"",IF(Input!R62=0,"NA",Input!R62))</f>
        <v/>
      </c>
      <c r="BO62" s="65" t="str">
        <f t="shared" si="26"/>
        <v/>
      </c>
      <c r="BP62" s="65" t="str">
        <f t="shared" si="27"/>
        <v/>
      </c>
      <c r="BQ62" s="165" t="str">
        <f>IF(COUNTBLANK($A62:$F62)&gt;2,"",IF(Input!S62=0,"NA",Input!S62))</f>
        <v/>
      </c>
      <c r="BR62" s="65" t="str">
        <f t="shared" si="28"/>
        <v/>
      </c>
      <c r="BS62" s="65" t="str">
        <f t="shared" si="29"/>
        <v/>
      </c>
      <c r="BT62" s="165" t="str">
        <f>IF(COUNTBLANK($A62:$F62)&gt;2,"",IF(Input!T62=0,"NA",Input!T62))</f>
        <v/>
      </c>
      <c r="BU62" s="65" t="str">
        <f t="shared" si="30"/>
        <v/>
      </c>
      <c r="BV62" s="65" t="str">
        <f t="shared" si="31"/>
        <v/>
      </c>
      <c r="BW62" s="165" t="str">
        <f>IF(COUNTBLANK($A62:$F62)&gt;2,"",IF(Input!U62=0,"NA",Input!U62))</f>
        <v/>
      </c>
      <c r="BX62" s="65" t="str">
        <f t="shared" si="32"/>
        <v/>
      </c>
      <c r="BY62" s="65" t="str">
        <f t="shared" si="33"/>
        <v/>
      </c>
      <c r="BZ62" s="165" t="str">
        <f>IF(COUNTBLANK($A62:$F62)&gt;2,"",IF(Input!V62=0,"NA",Input!V62))</f>
        <v/>
      </c>
      <c r="CA62" s="65" t="str">
        <f t="shared" si="34"/>
        <v/>
      </c>
      <c r="CB62" s="65" t="str">
        <f t="shared" si="35"/>
        <v/>
      </c>
      <c r="CC62" s="165" t="str">
        <f>IF(COUNTBLANK($A62:$F62)&gt;2,"",IF(Input!W62=0,"NA",Input!W62))</f>
        <v/>
      </c>
      <c r="CD62" s="65" t="str">
        <f t="shared" si="36"/>
        <v/>
      </c>
      <c r="CE62" s="65" t="str">
        <f t="shared" si="37"/>
        <v/>
      </c>
      <c r="CF62" s="165" t="str">
        <f>IF(COUNTBLANK($A62:$F62)&gt;2,"",IF(Input!X62=0,"NA",Input!X62))</f>
        <v/>
      </c>
      <c r="CG62" s="65" t="str">
        <f t="shared" si="38"/>
        <v/>
      </c>
      <c r="CH62" s="65" t="str">
        <f t="shared" si="39"/>
        <v/>
      </c>
      <c r="CI62" s="165" t="str">
        <f>IF(COUNTBLANK($A62:$F62)&gt;2,"",IF(Input!Y62=0,"NA",Input!Y62))</f>
        <v/>
      </c>
      <c r="CJ62" s="65" t="str">
        <f t="shared" si="40"/>
        <v/>
      </c>
      <c r="CK62" s="65" t="str">
        <f t="shared" si="41"/>
        <v/>
      </c>
      <c r="CL62" s="165" t="str">
        <f>IF(COUNTBLANK($A62:$F62)&gt;2,"",IF(Input!Z62=0,"NA",Input!Z62))</f>
        <v/>
      </c>
      <c r="CM62" s="65" t="str">
        <f t="shared" si="42"/>
        <v/>
      </c>
      <c r="CN62" s="65" t="str">
        <f t="shared" si="43"/>
        <v/>
      </c>
      <c r="CO62" s="165" t="str">
        <f>IF(COUNTBLANK($A62:$F62)&gt;2,"",IF(Input!AA62=0,"NA",Input!AA62))</f>
        <v/>
      </c>
      <c r="CP62" s="65" t="str">
        <f t="shared" si="44"/>
        <v/>
      </c>
      <c r="CQ62" s="65" t="str">
        <f t="shared" si="45"/>
        <v/>
      </c>
      <c r="CR62" s="165" t="str">
        <f>IF(COUNTBLANK($A62:$F62)&gt;2,"",IF(Input!AB62=0,"NA",Input!AB62))</f>
        <v/>
      </c>
      <c r="CS62" s="65" t="str">
        <f t="shared" si="46"/>
        <v/>
      </c>
      <c r="CT62" s="65" t="str">
        <f t="shared" si="47"/>
        <v/>
      </c>
      <c r="CU62" s="165" t="str">
        <f>IF(COUNTBLANK($A62:$F62)&gt;2,"",IF(Input!AC62=0,"NA",Input!AC62))</f>
        <v/>
      </c>
      <c r="CV62" s="65" t="str">
        <f t="shared" si="48"/>
        <v/>
      </c>
      <c r="CW62" s="65" t="str">
        <f t="shared" si="49"/>
        <v/>
      </c>
      <c r="CX62" s="165" t="str">
        <f>IF(COUNTBLANK($A62:$F62)&gt;2,"",IF(Input!AD62=0,"NA",Input!AD62))</f>
        <v/>
      </c>
    </row>
    <row r="63" spans="1:102" x14ac:dyDescent="0.25">
      <c r="A63" s="162" t="str">
        <f>IF(Input!B63=0,"",Input!B63)</f>
        <v/>
      </c>
      <c r="B63" s="162" t="str">
        <f>IF(Input!C63=0,"",Input!C63)</f>
        <v/>
      </c>
      <c r="C63" s="162" t="str">
        <f>IF(Input!D63=0,"",Input!D63)</f>
        <v/>
      </c>
      <c r="D63" s="162" t="str">
        <f>IF(Input!G63=0,"",Input!G63)</f>
        <v/>
      </c>
      <c r="E63" s="162" t="str">
        <f>IF(Input!H63=0,"",Input!H63)</f>
        <v/>
      </c>
      <c r="F63" s="162" t="str">
        <f>IF(Input!I63=0,"",Input!I63)</f>
        <v/>
      </c>
      <c r="G63" s="66" t="str">
        <f t="shared" si="0"/>
        <v/>
      </c>
      <c r="H63" s="66" t="str">
        <f t="shared" si="1"/>
        <v/>
      </c>
      <c r="I63" s="160" t="str">
        <f>FinalScores!G63</f>
        <v/>
      </c>
      <c r="J63" s="65" t="str">
        <f t="shared" si="2"/>
        <v/>
      </c>
      <c r="K63" s="65" t="str">
        <f t="shared" si="3"/>
        <v/>
      </c>
      <c r="L63" s="165" t="str">
        <f>IF(COUNTBLANK($A63:$F63)&gt;2,"",IF(Input!AE63=0,"NA",Input!AE63))</f>
        <v/>
      </c>
      <c r="M63" s="65" t="str">
        <f t="shared" si="4"/>
        <v/>
      </c>
      <c r="N63" s="65" t="str">
        <f t="shared" si="5"/>
        <v/>
      </c>
      <c r="O63" s="165" t="str">
        <f>IF(COUNTBLANK($A63:$F63)&gt;2,"",IF(Input!AF63=0,"NA",Input!AF63))</f>
        <v/>
      </c>
      <c r="P63" s="65" t="str">
        <f t="shared" si="6"/>
        <v/>
      </c>
      <c r="Q63" s="65" t="str">
        <f t="shared" si="7"/>
        <v/>
      </c>
      <c r="R63" s="165" t="str">
        <f>IF(COUNTBLANK($A63:$F63)&gt;2,"",IF(Input!AG63=0,"NA",Input!AG63))</f>
        <v/>
      </c>
      <c r="AN63" s="65" t="str">
        <f t="shared" si="8"/>
        <v/>
      </c>
      <c r="AO63" s="65" t="str">
        <f t="shared" si="9"/>
        <v/>
      </c>
      <c r="AP63" s="165" t="str">
        <f>IF(COUNTBLANK($A63:$F63)&gt;2,"",IF(Input!J63=0,"NA",Input!J63))</f>
        <v/>
      </c>
      <c r="AQ63" s="65" t="str">
        <f t="shared" si="10"/>
        <v/>
      </c>
      <c r="AR63" s="65" t="str">
        <f t="shared" si="11"/>
        <v/>
      </c>
      <c r="AS63" s="165" t="str">
        <f>IF(COUNTBLANK($A63:$F63)&gt;2,"",IF(Input!K63=0,"NA",Input!K63))</f>
        <v/>
      </c>
      <c r="AT63" s="65" t="str">
        <f t="shared" si="12"/>
        <v/>
      </c>
      <c r="AU63" s="65" t="str">
        <f t="shared" si="13"/>
        <v/>
      </c>
      <c r="AV63" s="165" t="str">
        <f>IF(COUNTBLANK($A63:$F63)&gt;2,"",IF(Input!L63=0,"NA",Input!L63))</f>
        <v/>
      </c>
      <c r="AW63" s="65" t="str">
        <f t="shared" si="14"/>
        <v/>
      </c>
      <c r="AX63" s="65" t="str">
        <f t="shared" si="15"/>
        <v/>
      </c>
      <c r="AY63" s="165" t="str">
        <f>IF(COUNTBLANK($A63:$F63)&gt;2,"",IF(Input!M63=0,"NA",Input!M63))</f>
        <v/>
      </c>
      <c r="AZ63" s="65" t="str">
        <f t="shared" si="16"/>
        <v/>
      </c>
      <c r="BA63" s="65" t="str">
        <f t="shared" si="17"/>
        <v/>
      </c>
      <c r="BB63" s="165" t="str">
        <f>IF(COUNTBLANK($A63:$F63)&gt;2,"",IF(Input!N63=0,"NA",Input!N63))</f>
        <v/>
      </c>
      <c r="BC63" s="65" t="str">
        <f t="shared" si="18"/>
        <v/>
      </c>
      <c r="BD63" s="65" t="str">
        <f t="shared" si="19"/>
        <v/>
      </c>
      <c r="BE63" s="165" t="str">
        <f>IF(COUNTBLANK($A63:$F63)&gt;2,"",IF(Input!O63=0,"NA",Input!O63))</f>
        <v/>
      </c>
      <c r="BF63" s="65" t="str">
        <f t="shared" si="20"/>
        <v/>
      </c>
      <c r="BG63" s="65" t="str">
        <f t="shared" si="21"/>
        <v/>
      </c>
      <c r="BH63" s="165" t="str">
        <f>IF(COUNTBLANK($A63:$F63)&gt;2,"",IF(Input!P63=0,"NA",Input!P63))</f>
        <v/>
      </c>
      <c r="BI63" s="65" t="str">
        <f t="shared" si="22"/>
        <v/>
      </c>
      <c r="BJ63" s="65" t="str">
        <f t="shared" si="23"/>
        <v/>
      </c>
      <c r="BK63" s="165" t="str">
        <f>IF(COUNTBLANK($A63:$F63)&gt;2,"",IF(Input!Q63=0,"NA",Input!Q63))</f>
        <v/>
      </c>
      <c r="BL63" s="65" t="str">
        <f t="shared" si="24"/>
        <v/>
      </c>
      <c r="BM63" s="65" t="str">
        <f t="shared" si="25"/>
        <v/>
      </c>
      <c r="BN63" s="165" t="str">
        <f>IF(COUNTBLANK($A63:$F63)&gt;2,"",IF(Input!R63=0,"NA",Input!R63))</f>
        <v/>
      </c>
      <c r="BO63" s="65" t="str">
        <f t="shared" si="26"/>
        <v/>
      </c>
      <c r="BP63" s="65" t="str">
        <f t="shared" si="27"/>
        <v/>
      </c>
      <c r="BQ63" s="165" t="str">
        <f>IF(COUNTBLANK($A63:$F63)&gt;2,"",IF(Input!S63=0,"NA",Input!S63))</f>
        <v/>
      </c>
      <c r="BR63" s="65" t="str">
        <f t="shared" si="28"/>
        <v/>
      </c>
      <c r="BS63" s="65" t="str">
        <f t="shared" si="29"/>
        <v/>
      </c>
      <c r="BT63" s="165" t="str">
        <f>IF(COUNTBLANK($A63:$F63)&gt;2,"",IF(Input!T63=0,"NA",Input!T63))</f>
        <v/>
      </c>
      <c r="BU63" s="65" t="str">
        <f t="shared" si="30"/>
        <v/>
      </c>
      <c r="BV63" s="65" t="str">
        <f t="shared" si="31"/>
        <v/>
      </c>
      <c r="BW63" s="165" t="str">
        <f>IF(COUNTBLANK($A63:$F63)&gt;2,"",IF(Input!U63=0,"NA",Input!U63))</f>
        <v/>
      </c>
      <c r="BX63" s="65" t="str">
        <f t="shared" si="32"/>
        <v/>
      </c>
      <c r="BY63" s="65" t="str">
        <f t="shared" si="33"/>
        <v/>
      </c>
      <c r="BZ63" s="165" t="str">
        <f>IF(COUNTBLANK($A63:$F63)&gt;2,"",IF(Input!V63=0,"NA",Input!V63))</f>
        <v/>
      </c>
      <c r="CA63" s="65" t="str">
        <f t="shared" si="34"/>
        <v/>
      </c>
      <c r="CB63" s="65" t="str">
        <f t="shared" si="35"/>
        <v/>
      </c>
      <c r="CC63" s="165" t="str">
        <f>IF(COUNTBLANK($A63:$F63)&gt;2,"",IF(Input!W63=0,"NA",Input!W63))</f>
        <v/>
      </c>
      <c r="CD63" s="65" t="str">
        <f t="shared" si="36"/>
        <v/>
      </c>
      <c r="CE63" s="65" t="str">
        <f t="shared" si="37"/>
        <v/>
      </c>
      <c r="CF63" s="165" t="str">
        <f>IF(COUNTBLANK($A63:$F63)&gt;2,"",IF(Input!X63=0,"NA",Input!X63))</f>
        <v/>
      </c>
      <c r="CG63" s="65" t="str">
        <f t="shared" si="38"/>
        <v/>
      </c>
      <c r="CH63" s="65" t="str">
        <f t="shared" si="39"/>
        <v/>
      </c>
      <c r="CI63" s="165" t="str">
        <f>IF(COUNTBLANK($A63:$F63)&gt;2,"",IF(Input!Y63=0,"NA",Input!Y63))</f>
        <v/>
      </c>
      <c r="CJ63" s="65" t="str">
        <f t="shared" si="40"/>
        <v/>
      </c>
      <c r="CK63" s="65" t="str">
        <f t="shared" si="41"/>
        <v/>
      </c>
      <c r="CL63" s="165" t="str">
        <f>IF(COUNTBLANK($A63:$F63)&gt;2,"",IF(Input!Z63=0,"NA",Input!Z63))</f>
        <v/>
      </c>
      <c r="CM63" s="65" t="str">
        <f t="shared" si="42"/>
        <v/>
      </c>
      <c r="CN63" s="65" t="str">
        <f t="shared" si="43"/>
        <v/>
      </c>
      <c r="CO63" s="165" t="str">
        <f>IF(COUNTBLANK($A63:$F63)&gt;2,"",IF(Input!AA63=0,"NA",Input!AA63))</f>
        <v/>
      </c>
      <c r="CP63" s="65" t="str">
        <f t="shared" si="44"/>
        <v/>
      </c>
      <c r="CQ63" s="65" t="str">
        <f t="shared" si="45"/>
        <v/>
      </c>
      <c r="CR63" s="165" t="str">
        <f>IF(COUNTBLANK($A63:$F63)&gt;2,"",IF(Input!AB63=0,"NA",Input!AB63))</f>
        <v/>
      </c>
      <c r="CS63" s="65" t="str">
        <f t="shared" si="46"/>
        <v/>
      </c>
      <c r="CT63" s="65" t="str">
        <f t="shared" si="47"/>
        <v/>
      </c>
      <c r="CU63" s="165" t="str">
        <f>IF(COUNTBLANK($A63:$F63)&gt;2,"",IF(Input!AC63=0,"NA",Input!AC63))</f>
        <v/>
      </c>
      <c r="CV63" s="65" t="str">
        <f t="shared" si="48"/>
        <v/>
      </c>
      <c r="CW63" s="65" t="str">
        <f t="shared" si="49"/>
        <v/>
      </c>
      <c r="CX63" s="165" t="str">
        <f>IF(COUNTBLANK($A63:$F63)&gt;2,"",IF(Input!AD63=0,"NA",Input!AD63))</f>
        <v/>
      </c>
    </row>
    <row r="64" spans="1:102" x14ac:dyDescent="0.25">
      <c r="A64" s="162" t="str">
        <f>IF(Input!B64=0,"",Input!B64)</f>
        <v/>
      </c>
      <c r="B64" s="162" t="str">
        <f>IF(Input!C64=0,"",Input!C64)</f>
        <v/>
      </c>
      <c r="C64" s="162" t="str">
        <f>IF(Input!D64=0,"",Input!D64)</f>
        <v/>
      </c>
      <c r="D64" s="162" t="str">
        <f>IF(Input!G64=0,"",Input!G64)</f>
        <v/>
      </c>
      <c r="E64" s="162" t="str">
        <f>IF(Input!H64=0,"",Input!H64)</f>
        <v/>
      </c>
      <c r="F64" s="162" t="str">
        <f>IF(Input!I64=0,"",Input!I64)</f>
        <v/>
      </c>
      <c r="G64" s="66" t="str">
        <f t="shared" si="0"/>
        <v/>
      </c>
      <c r="H64" s="66" t="str">
        <f t="shared" si="1"/>
        <v/>
      </c>
      <c r="I64" s="160" t="str">
        <f>FinalScores!G64</f>
        <v/>
      </c>
      <c r="J64" s="65" t="str">
        <f t="shared" si="2"/>
        <v/>
      </c>
      <c r="K64" s="65" t="str">
        <f t="shared" si="3"/>
        <v/>
      </c>
      <c r="L64" s="165" t="str">
        <f>IF(COUNTBLANK($A64:$F64)&gt;2,"",IF(Input!AE64=0,"NA",Input!AE64))</f>
        <v/>
      </c>
      <c r="M64" s="65" t="str">
        <f t="shared" si="4"/>
        <v/>
      </c>
      <c r="N64" s="65" t="str">
        <f t="shared" si="5"/>
        <v/>
      </c>
      <c r="O64" s="165" t="str">
        <f>IF(COUNTBLANK($A64:$F64)&gt;2,"",IF(Input!AF64=0,"NA",Input!AF64))</f>
        <v/>
      </c>
      <c r="P64" s="65" t="str">
        <f t="shared" si="6"/>
        <v/>
      </c>
      <c r="Q64" s="65" t="str">
        <f t="shared" si="7"/>
        <v/>
      </c>
      <c r="R64" s="165" t="str">
        <f>IF(COUNTBLANK($A64:$F64)&gt;2,"",IF(Input!AG64=0,"NA",Input!AG64))</f>
        <v/>
      </c>
      <c r="AN64" s="65" t="str">
        <f t="shared" si="8"/>
        <v/>
      </c>
      <c r="AO64" s="65" t="str">
        <f t="shared" si="9"/>
        <v/>
      </c>
      <c r="AP64" s="165" t="str">
        <f>IF(COUNTBLANK($A64:$F64)&gt;2,"",IF(Input!J64=0,"NA",Input!J64))</f>
        <v/>
      </c>
      <c r="AQ64" s="65" t="str">
        <f t="shared" si="10"/>
        <v/>
      </c>
      <c r="AR64" s="65" t="str">
        <f t="shared" si="11"/>
        <v/>
      </c>
      <c r="AS64" s="165" t="str">
        <f>IF(COUNTBLANK($A64:$F64)&gt;2,"",IF(Input!K64=0,"NA",Input!K64))</f>
        <v/>
      </c>
      <c r="AT64" s="65" t="str">
        <f t="shared" si="12"/>
        <v/>
      </c>
      <c r="AU64" s="65" t="str">
        <f t="shared" si="13"/>
        <v/>
      </c>
      <c r="AV64" s="165" t="str">
        <f>IF(COUNTBLANK($A64:$F64)&gt;2,"",IF(Input!L64=0,"NA",Input!L64))</f>
        <v/>
      </c>
      <c r="AW64" s="65" t="str">
        <f t="shared" si="14"/>
        <v/>
      </c>
      <c r="AX64" s="65" t="str">
        <f t="shared" si="15"/>
        <v/>
      </c>
      <c r="AY64" s="165" t="str">
        <f>IF(COUNTBLANK($A64:$F64)&gt;2,"",IF(Input!M64=0,"NA",Input!M64))</f>
        <v/>
      </c>
      <c r="AZ64" s="65" t="str">
        <f t="shared" si="16"/>
        <v/>
      </c>
      <c r="BA64" s="65" t="str">
        <f t="shared" si="17"/>
        <v/>
      </c>
      <c r="BB64" s="165" t="str">
        <f>IF(COUNTBLANK($A64:$F64)&gt;2,"",IF(Input!N64=0,"NA",Input!N64))</f>
        <v/>
      </c>
      <c r="BC64" s="65" t="str">
        <f t="shared" si="18"/>
        <v/>
      </c>
      <c r="BD64" s="65" t="str">
        <f t="shared" si="19"/>
        <v/>
      </c>
      <c r="BE64" s="165" t="str">
        <f>IF(COUNTBLANK($A64:$F64)&gt;2,"",IF(Input!O64=0,"NA",Input!O64))</f>
        <v/>
      </c>
      <c r="BF64" s="65" t="str">
        <f t="shared" si="20"/>
        <v/>
      </c>
      <c r="BG64" s="65" t="str">
        <f t="shared" si="21"/>
        <v/>
      </c>
      <c r="BH64" s="165" t="str">
        <f>IF(COUNTBLANK($A64:$F64)&gt;2,"",IF(Input!P64=0,"NA",Input!P64))</f>
        <v/>
      </c>
      <c r="BI64" s="65" t="str">
        <f t="shared" si="22"/>
        <v/>
      </c>
      <c r="BJ64" s="65" t="str">
        <f t="shared" si="23"/>
        <v/>
      </c>
      <c r="BK64" s="165" t="str">
        <f>IF(COUNTBLANK($A64:$F64)&gt;2,"",IF(Input!Q64=0,"NA",Input!Q64))</f>
        <v/>
      </c>
      <c r="BL64" s="65" t="str">
        <f t="shared" si="24"/>
        <v/>
      </c>
      <c r="BM64" s="65" t="str">
        <f t="shared" si="25"/>
        <v/>
      </c>
      <c r="BN64" s="165" t="str">
        <f>IF(COUNTBLANK($A64:$F64)&gt;2,"",IF(Input!R64=0,"NA",Input!R64))</f>
        <v/>
      </c>
      <c r="BO64" s="65" t="str">
        <f t="shared" si="26"/>
        <v/>
      </c>
      <c r="BP64" s="65" t="str">
        <f t="shared" si="27"/>
        <v/>
      </c>
      <c r="BQ64" s="165" t="str">
        <f>IF(COUNTBLANK($A64:$F64)&gt;2,"",IF(Input!S64=0,"NA",Input!S64))</f>
        <v/>
      </c>
      <c r="BR64" s="65" t="str">
        <f t="shared" si="28"/>
        <v/>
      </c>
      <c r="BS64" s="65" t="str">
        <f t="shared" si="29"/>
        <v/>
      </c>
      <c r="BT64" s="165" t="str">
        <f>IF(COUNTBLANK($A64:$F64)&gt;2,"",IF(Input!T64=0,"NA",Input!T64))</f>
        <v/>
      </c>
      <c r="BU64" s="65" t="str">
        <f t="shared" si="30"/>
        <v/>
      </c>
      <c r="BV64" s="65" t="str">
        <f t="shared" si="31"/>
        <v/>
      </c>
      <c r="BW64" s="165" t="str">
        <f>IF(COUNTBLANK($A64:$F64)&gt;2,"",IF(Input!U64=0,"NA",Input!U64))</f>
        <v/>
      </c>
      <c r="BX64" s="65" t="str">
        <f t="shared" si="32"/>
        <v/>
      </c>
      <c r="BY64" s="65" t="str">
        <f t="shared" si="33"/>
        <v/>
      </c>
      <c r="BZ64" s="165" t="str">
        <f>IF(COUNTBLANK($A64:$F64)&gt;2,"",IF(Input!V64=0,"NA",Input!V64))</f>
        <v/>
      </c>
      <c r="CA64" s="65" t="str">
        <f t="shared" si="34"/>
        <v/>
      </c>
      <c r="CB64" s="65" t="str">
        <f t="shared" si="35"/>
        <v/>
      </c>
      <c r="CC64" s="165" t="str">
        <f>IF(COUNTBLANK($A64:$F64)&gt;2,"",IF(Input!W64=0,"NA",Input!W64))</f>
        <v/>
      </c>
      <c r="CD64" s="65" t="str">
        <f t="shared" si="36"/>
        <v/>
      </c>
      <c r="CE64" s="65" t="str">
        <f t="shared" si="37"/>
        <v/>
      </c>
      <c r="CF64" s="165" t="str">
        <f>IF(COUNTBLANK($A64:$F64)&gt;2,"",IF(Input!X64=0,"NA",Input!X64))</f>
        <v/>
      </c>
      <c r="CG64" s="65" t="str">
        <f t="shared" si="38"/>
        <v/>
      </c>
      <c r="CH64" s="65" t="str">
        <f t="shared" si="39"/>
        <v/>
      </c>
      <c r="CI64" s="165" t="str">
        <f>IF(COUNTBLANK($A64:$F64)&gt;2,"",IF(Input!Y64=0,"NA",Input!Y64))</f>
        <v/>
      </c>
      <c r="CJ64" s="65" t="str">
        <f t="shared" si="40"/>
        <v/>
      </c>
      <c r="CK64" s="65" t="str">
        <f t="shared" si="41"/>
        <v/>
      </c>
      <c r="CL64" s="165" t="str">
        <f>IF(COUNTBLANK($A64:$F64)&gt;2,"",IF(Input!Z64=0,"NA",Input!Z64))</f>
        <v/>
      </c>
      <c r="CM64" s="65" t="str">
        <f t="shared" si="42"/>
        <v/>
      </c>
      <c r="CN64" s="65" t="str">
        <f t="shared" si="43"/>
        <v/>
      </c>
      <c r="CO64" s="165" t="str">
        <f>IF(COUNTBLANK($A64:$F64)&gt;2,"",IF(Input!AA64=0,"NA",Input!AA64))</f>
        <v/>
      </c>
      <c r="CP64" s="65" t="str">
        <f t="shared" si="44"/>
        <v/>
      </c>
      <c r="CQ64" s="65" t="str">
        <f t="shared" si="45"/>
        <v/>
      </c>
      <c r="CR64" s="165" t="str">
        <f>IF(COUNTBLANK($A64:$F64)&gt;2,"",IF(Input!AB64=0,"NA",Input!AB64))</f>
        <v/>
      </c>
      <c r="CS64" s="65" t="str">
        <f t="shared" si="46"/>
        <v/>
      </c>
      <c r="CT64" s="65" t="str">
        <f t="shared" si="47"/>
        <v/>
      </c>
      <c r="CU64" s="165" t="str">
        <f>IF(COUNTBLANK($A64:$F64)&gt;2,"",IF(Input!AC64=0,"NA",Input!AC64))</f>
        <v/>
      </c>
      <c r="CV64" s="65" t="str">
        <f t="shared" si="48"/>
        <v/>
      </c>
      <c r="CW64" s="65" t="str">
        <f t="shared" si="49"/>
        <v/>
      </c>
      <c r="CX64" s="165" t="str">
        <f>IF(COUNTBLANK($A64:$F64)&gt;2,"",IF(Input!AD64=0,"NA",Input!AD64))</f>
        <v/>
      </c>
    </row>
    <row r="65" spans="1:102" x14ac:dyDescent="0.25">
      <c r="A65" s="162" t="str">
        <f>IF(Input!B65=0,"",Input!B65)</f>
        <v/>
      </c>
      <c r="B65" s="162" t="str">
        <f>IF(Input!C65=0,"",Input!C65)</f>
        <v/>
      </c>
      <c r="C65" s="162" t="str">
        <f>IF(Input!D65=0,"",Input!D65)</f>
        <v/>
      </c>
      <c r="D65" s="162" t="str">
        <f>IF(Input!G65=0,"",Input!G65)</f>
        <v/>
      </c>
      <c r="E65" s="162" t="str">
        <f>IF(Input!H65=0,"",Input!H65)</f>
        <v/>
      </c>
      <c r="F65" s="162" t="str">
        <f>IF(Input!I65=0,"",Input!I65)</f>
        <v/>
      </c>
      <c r="G65" s="66" t="str">
        <f t="shared" si="0"/>
        <v/>
      </c>
      <c r="H65" s="66" t="str">
        <f t="shared" si="1"/>
        <v/>
      </c>
      <c r="I65" s="160" t="str">
        <f>FinalScores!G65</f>
        <v/>
      </c>
      <c r="J65" s="65" t="str">
        <f t="shared" si="2"/>
        <v/>
      </c>
      <c r="K65" s="65" t="str">
        <f t="shared" si="3"/>
        <v/>
      </c>
      <c r="L65" s="165" t="str">
        <f>IF(COUNTBLANK($A65:$F65)&gt;2,"",IF(Input!AE65=0,"NA",Input!AE65))</f>
        <v/>
      </c>
      <c r="M65" s="65" t="str">
        <f t="shared" si="4"/>
        <v/>
      </c>
      <c r="N65" s="65" t="str">
        <f t="shared" si="5"/>
        <v/>
      </c>
      <c r="O65" s="165" t="str">
        <f>IF(COUNTBLANK($A65:$F65)&gt;2,"",IF(Input!AF65=0,"NA",Input!AF65))</f>
        <v/>
      </c>
      <c r="P65" s="65" t="str">
        <f t="shared" si="6"/>
        <v/>
      </c>
      <c r="Q65" s="65" t="str">
        <f t="shared" si="7"/>
        <v/>
      </c>
      <c r="R65" s="165" t="str">
        <f>IF(COUNTBLANK($A65:$F65)&gt;2,"",IF(Input!AG65=0,"NA",Input!AG65))</f>
        <v/>
      </c>
      <c r="AN65" s="65" t="str">
        <f t="shared" si="8"/>
        <v/>
      </c>
      <c r="AO65" s="65" t="str">
        <f t="shared" si="9"/>
        <v/>
      </c>
      <c r="AP65" s="165" t="str">
        <f>IF(COUNTBLANK($A65:$F65)&gt;2,"",IF(Input!J65=0,"NA",Input!J65))</f>
        <v/>
      </c>
      <c r="AQ65" s="65" t="str">
        <f t="shared" si="10"/>
        <v/>
      </c>
      <c r="AR65" s="65" t="str">
        <f t="shared" si="11"/>
        <v/>
      </c>
      <c r="AS65" s="165" t="str">
        <f>IF(COUNTBLANK($A65:$F65)&gt;2,"",IF(Input!K65=0,"NA",Input!K65))</f>
        <v/>
      </c>
      <c r="AT65" s="65" t="str">
        <f t="shared" si="12"/>
        <v/>
      </c>
      <c r="AU65" s="65" t="str">
        <f t="shared" si="13"/>
        <v/>
      </c>
      <c r="AV65" s="165" t="str">
        <f>IF(COUNTBLANK($A65:$F65)&gt;2,"",IF(Input!L65=0,"NA",Input!L65))</f>
        <v/>
      </c>
      <c r="AW65" s="65" t="str">
        <f t="shared" si="14"/>
        <v/>
      </c>
      <c r="AX65" s="65" t="str">
        <f t="shared" si="15"/>
        <v/>
      </c>
      <c r="AY65" s="165" t="str">
        <f>IF(COUNTBLANK($A65:$F65)&gt;2,"",IF(Input!M65=0,"NA",Input!M65))</f>
        <v/>
      </c>
      <c r="AZ65" s="65" t="str">
        <f t="shared" si="16"/>
        <v/>
      </c>
      <c r="BA65" s="65" t="str">
        <f t="shared" si="17"/>
        <v/>
      </c>
      <c r="BB65" s="165" t="str">
        <f>IF(COUNTBLANK($A65:$F65)&gt;2,"",IF(Input!N65=0,"NA",Input!N65))</f>
        <v/>
      </c>
      <c r="BC65" s="65" t="str">
        <f t="shared" si="18"/>
        <v/>
      </c>
      <c r="BD65" s="65" t="str">
        <f t="shared" si="19"/>
        <v/>
      </c>
      <c r="BE65" s="165" t="str">
        <f>IF(COUNTBLANK($A65:$F65)&gt;2,"",IF(Input!O65=0,"NA",Input!O65))</f>
        <v/>
      </c>
      <c r="BF65" s="65" t="str">
        <f t="shared" si="20"/>
        <v/>
      </c>
      <c r="BG65" s="65" t="str">
        <f t="shared" si="21"/>
        <v/>
      </c>
      <c r="BH65" s="165" t="str">
        <f>IF(COUNTBLANK($A65:$F65)&gt;2,"",IF(Input!P65=0,"NA",Input!P65))</f>
        <v/>
      </c>
      <c r="BI65" s="65" t="str">
        <f t="shared" si="22"/>
        <v/>
      </c>
      <c r="BJ65" s="65" t="str">
        <f t="shared" si="23"/>
        <v/>
      </c>
      <c r="BK65" s="165" t="str">
        <f>IF(COUNTBLANK($A65:$F65)&gt;2,"",IF(Input!Q65=0,"NA",Input!Q65))</f>
        <v/>
      </c>
      <c r="BL65" s="65" t="str">
        <f t="shared" si="24"/>
        <v/>
      </c>
      <c r="BM65" s="65" t="str">
        <f t="shared" si="25"/>
        <v/>
      </c>
      <c r="BN65" s="165" t="str">
        <f>IF(COUNTBLANK($A65:$F65)&gt;2,"",IF(Input!R65=0,"NA",Input!R65))</f>
        <v/>
      </c>
      <c r="BO65" s="65" t="str">
        <f t="shared" si="26"/>
        <v/>
      </c>
      <c r="BP65" s="65" t="str">
        <f t="shared" si="27"/>
        <v/>
      </c>
      <c r="BQ65" s="165" t="str">
        <f>IF(COUNTBLANK($A65:$F65)&gt;2,"",IF(Input!S65=0,"NA",Input!S65))</f>
        <v/>
      </c>
      <c r="BR65" s="65" t="str">
        <f t="shared" si="28"/>
        <v/>
      </c>
      <c r="BS65" s="65" t="str">
        <f t="shared" si="29"/>
        <v/>
      </c>
      <c r="BT65" s="165" t="str">
        <f>IF(COUNTBLANK($A65:$F65)&gt;2,"",IF(Input!T65=0,"NA",Input!T65))</f>
        <v/>
      </c>
      <c r="BU65" s="65" t="str">
        <f t="shared" si="30"/>
        <v/>
      </c>
      <c r="BV65" s="65" t="str">
        <f t="shared" si="31"/>
        <v/>
      </c>
      <c r="BW65" s="165" t="str">
        <f>IF(COUNTBLANK($A65:$F65)&gt;2,"",IF(Input!U65=0,"NA",Input!U65))</f>
        <v/>
      </c>
      <c r="BX65" s="65" t="str">
        <f t="shared" si="32"/>
        <v/>
      </c>
      <c r="BY65" s="65" t="str">
        <f t="shared" si="33"/>
        <v/>
      </c>
      <c r="BZ65" s="165" t="str">
        <f>IF(COUNTBLANK($A65:$F65)&gt;2,"",IF(Input!V65=0,"NA",Input!V65))</f>
        <v/>
      </c>
      <c r="CA65" s="65" t="str">
        <f t="shared" si="34"/>
        <v/>
      </c>
      <c r="CB65" s="65" t="str">
        <f t="shared" si="35"/>
        <v/>
      </c>
      <c r="CC65" s="165" t="str">
        <f>IF(COUNTBLANK($A65:$F65)&gt;2,"",IF(Input!W65=0,"NA",Input!W65))</f>
        <v/>
      </c>
      <c r="CD65" s="65" t="str">
        <f t="shared" si="36"/>
        <v/>
      </c>
      <c r="CE65" s="65" t="str">
        <f t="shared" si="37"/>
        <v/>
      </c>
      <c r="CF65" s="165" t="str">
        <f>IF(COUNTBLANK($A65:$F65)&gt;2,"",IF(Input!X65=0,"NA",Input!X65))</f>
        <v/>
      </c>
      <c r="CG65" s="65" t="str">
        <f t="shared" si="38"/>
        <v/>
      </c>
      <c r="CH65" s="65" t="str">
        <f t="shared" si="39"/>
        <v/>
      </c>
      <c r="CI65" s="165" t="str">
        <f>IF(COUNTBLANK($A65:$F65)&gt;2,"",IF(Input!Y65=0,"NA",Input!Y65))</f>
        <v/>
      </c>
      <c r="CJ65" s="65" t="str">
        <f t="shared" si="40"/>
        <v/>
      </c>
      <c r="CK65" s="65" t="str">
        <f t="shared" si="41"/>
        <v/>
      </c>
      <c r="CL65" s="165" t="str">
        <f>IF(COUNTBLANK($A65:$F65)&gt;2,"",IF(Input!Z65=0,"NA",Input!Z65))</f>
        <v/>
      </c>
      <c r="CM65" s="65" t="str">
        <f t="shared" si="42"/>
        <v/>
      </c>
      <c r="CN65" s="65" t="str">
        <f t="shared" si="43"/>
        <v/>
      </c>
      <c r="CO65" s="165" t="str">
        <f>IF(COUNTBLANK($A65:$F65)&gt;2,"",IF(Input!AA65=0,"NA",Input!AA65))</f>
        <v/>
      </c>
      <c r="CP65" s="65" t="str">
        <f t="shared" si="44"/>
        <v/>
      </c>
      <c r="CQ65" s="65" t="str">
        <f t="shared" si="45"/>
        <v/>
      </c>
      <c r="CR65" s="165" t="str">
        <f>IF(COUNTBLANK($A65:$F65)&gt;2,"",IF(Input!AB65=0,"NA",Input!AB65))</f>
        <v/>
      </c>
      <c r="CS65" s="65" t="str">
        <f t="shared" si="46"/>
        <v/>
      </c>
      <c r="CT65" s="65" t="str">
        <f t="shared" si="47"/>
        <v/>
      </c>
      <c r="CU65" s="165" t="str">
        <f>IF(COUNTBLANK($A65:$F65)&gt;2,"",IF(Input!AC65=0,"NA",Input!AC65))</f>
        <v/>
      </c>
      <c r="CV65" s="65" t="str">
        <f t="shared" si="48"/>
        <v/>
      </c>
      <c r="CW65" s="65" t="str">
        <f t="shared" si="49"/>
        <v/>
      </c>
      <c r="CX65" s="165" t="str">
        <f>IF(COUNTBLANK($A65:$F65)&gt;2,"",IF(Input!AD65=0,"NA",Input!AD65))</f>
        <v/>
      </c>
    </row>
    <row r="66" spans="1:102" x14ac:dyDescent="0.25">
      <c r="A66" s="162" t="str">
        <f>IF(Input!B66=0,"",Input!B66)</f>
        <v/>
      </c>
      <c r="B66" s="162" t="str">
        <f>IF(Input!C66=0,"",Input!C66)</f>
        <v/>
      </c>
      <c r="C66" s="162" t="str">
        <f>IF(Input!D66=0,"",Input!D66)</f>
        <v/>
      </c>
      <c r="D66" s="162" t="str">
        <f>IF(Input!G66=0,"",Input!G66)</f>
        <v/>
      </c>
      <c r="E66" s="162" t="str">
        <f>IF(Input!H66=0,"",Input!H66)</f>
        <v/>
      </c>
      <c r="F66" s="162" t="str">
        <f>IF(Input!I66=0,"",Input!I66)</f>
        <v/>
      </c>
      <c r="G66" s="66" t="str">
        <f t="shared" si="0"/>
        <v/>
      </c>
      <c r="H66" s="66" t="str">
        <f t="shared" si="1"/>
        <v/>
      </c>
      <c r="I66" s="160" t="str">
        <f>FinalScores!G66</f>
        <v/>
      </c>
      <c r="J66" s="65" t="str">
        <f t="shared" si="2"/>
        <v/>
      </c>
      <c r="K66" s="65" t="str">
        <f t="shared" si="3"/>
        <v/>
      </c>
      <c r="L66" s="165" t="str">
        <f>IF(COUNTBLANK($A66:$F66)&gt;2,"",IF(Input!AE66=0,"NA",Input!AE66))</f>
        <v/>
      </c>
      <c r="M66" s="65" t="str">
        <f t="shared" si="4"/>
        <v/>
      </c>
      <c r="N66" s="65" t="str">
        <f t="shared" si="5"/>
        <v/>
      </c>
      <c r="O66" s="165" t="str">
        <f>IF(COUNTBLANK($A66:$F66)&gt;2,"",IF(Input!AF66=0,"NA",Input!AF66))</f>
        <v/>
      </c>
      <c r="P66" s="65" t="str">
        <f t="shared" si="6"/>
        <v/>
      </c>
      <c r="Q66" s="65" t="str">
        <f t="shared" si="7"/>
        <v/>
      </c>
      <c r="R66" s="165" t="str">
        <f>IF(COUNTBLANK($A66:$F66)&gt;2,"",IF(Input!AG66=0,"NA",Input!AG66))</f>
        <v/>
      </c>
      <c r="AN66" s="65" t="str">
        <f t="shared" si="8"/>
        <v/>
      </c>
      <c r="AO66" s="65" t="str">
        <f t="shared" si="9"/>
        <v/>
      </c>
      <c r="AP66" s="165" t="str">
        <f>IF(COUNTBLANK($A66:$F66)&gt;2,"",IF(Input!J66=0,"NA",Input!J66))</f>
        <v/>
      </c>
      <c r="AQ66" s="65" t="str">
        <f t="shared" si="10"/>
        <v/>
      </c>
      <c r="AR66" s="65" t="str">
        <f t="shared" si="11"/>
        <v/>
      </c>
      <c r="AS66" s="165" t="str">
        <f>IF(COUNTBLANK($A66:$F66)&gt;2,"",IF(Input!K66=0,"NA",Input!K66))</f>
        <v/>
      </c>
      <c r="AT66" s="65" t="str">
        <f t="shared" si="12"/>
        <v/>
      </c>
      <c r="AU66" s="65" t="str">
        <f t="shared" si="13"/>
        <v/>
      </c>
      <c r="AV66" s="165" t="str">
        <f>IF(COUNTBLANK($A66:$F66)&gt;2,"",IF(Input!L66=0,"NA",Input!L66))</f>
        <v/>
      </c>
      <c r="AW66" s="65" t="str">
        <f t="shared" si="14"/>
        <v/>
      </c>
      <c r="AX66" s="65" t="str">
        <f t="shared" si="15"/>
        <v/>
      </c>
      <c r="AY66" s="165" t="str">
        <f>IF(COUNTBLANK($A66:$F66)&gt;2,"",IF(Input!M66=0,"NA",Input!M66))</f>
        <v/>
      </c>
      <c r="AZ66" s="65" t="str">
        <f t="shared" si="16"/>
        <v/>
      </c>
      <c r="BA66" s="65" t="str">
        <f t="shared" si="17"/>
        <v/>
      </c>
      <c r="BB66" s="165" t="str">
        <f>IF(COUNTBLANK($A66:$F66)&gt;2,"",IF(Input!N66=0,"NA",Input!N66))</f>
        <v/>
      </c>
      <c r="BC66" s="65" t="str">
        <f t="shared" si="18"/>
        <v/>
      </c>
      <c r="BD66" s="65" t="str">
        <f t="shared" si="19"/>
        <v/>
      </c>
      <c r="BE66" s="165" t="str">
        <f>IF(COUNTBLANK($A66:$F66)&gt;2,"",IF(Input!O66=0,"NA",Input!O66))</f>
        <v/>
      </c>
      <c r="BF66" s="65" t="str">
        <f t="shared" si="20"/>
        <v/>
      </c>
      <c r="BG66" s="65" t="str">
        <f t="shared" si="21"/>
        <v/>
      </c>
      <c r="BH66" s="165" t="str">
        <f>IF(COUNTBLANK($A66:$F66)&gt;2,"",IF(Input!P66=0,"NA",Input!P66))</f>
        <v/>
      </c>
      <c r="BI66" s="65" t="str">
        <f t="shared" si="22"/>
        <v/>
      </c>
      <c r="BJ66" s="65" t="str">
        <f t="shared" si="23"/>
        <v/>
      </c>
      <c r="BK66" s="165" t="str">
        <f>IF(COUNTBLANK($A66:$F66)&gt;2,"",IF(Input!Q66=0,"NA",Input!Q66))</f>
        <v/>
      </c>
      <c r="BL66" s="65" t="str">
        <f t="shared" si="24"/>
        <v/>
      </c>
      <c r="BM66" s="65" t="str">
        <f t="shared" si="25"/>
        <v/>
      </c>
      <c r="BN66" s="165" t="str">
        <f>IF(COUNTBLANK($A66:$F66)&gt;2,"",IF(Input!R66=0,"NA",Input!R66))</f>
        <v/>
      </c>
      <c r="BO66" s="65" t="str">
        <f t="shared" si="26"/>
        <v/>
      </c>
      <c r="BP66" s="65" t="str">
        <f t="shared" si="27"/>
        <v/>
      </c>
      <c r="BQ66" s="165" t="str">
        <f>IF(COUNTBLANK($A66:$F66)&gt;2,"",IF(Input!S66=0,"NA",Input!S66))</f>
        <v/>
      </c>
      <c r="BR66" s="65" t="str">
        <f t="shared" si="28"/>
        <v/>
      </c>
      <c r="BS66" s="65" t="str">
        <f t="shared" si="29"/>
        <v/>
      </c>
      <c r="BT66" s="165" t="str">
        <f>IF(COUNTBLANK($A66:$F66)&gt;2,"",IF(Input!T66=0,"NA",Input!T66))</f>
        <v/>
      </c>
      <c r="BU66" s="65" t="str">
        <f t="shared" si="30"/>
        <v/>
      </c>
      <c r="BV66" s="65" t="str">
        <f t="shared" si="31"/>
        <v/>
      </c>
      <c r="BW66" s="165" t="str">
        <f>IF(COUNTBLANK($A66:$F66)&gt;2,"",IF(Input!U66=0,"NA",Input!U66))</f>
        <v/>
      </c>
      <c r="BX66" s="65" t="str">
        <f t="shared" si="32"/>
        <v/>
      </c>
      <c r="BY66" s="65" t="str">
        <f t="shared" si="33"/>
        <v/>
      </c>
      <c r="BZ66" s="165" t="str">
        <f>IF(COUNTBLANK($A66:$F66)&gt;2,"",IF(Input!V66=0,"NA",Input!V66))</f>
        <v/>
      </c>
      <c r="CA66" s="65" t="str">
        <f t="shared" si="34"/>
        <v/>
      </c>
      <c r="CB66" s="65" t="str">
        <f t="shared" si="35"/>
        <v/>
      </c>
      <c r="CC66" s="165" t="str">
        <f>IF(COUNTBLANK($A66:$F66)&gt;2,"",IF(Input!W66=0,"NA",Input!W66))</f>
        <v/>
      </c>
      <c r="CD66" s="65" t="str">
        <f t="shared" si="36"/>
        <v/>
      </c>
      <c r="CE66" s="65" t="str">
        <f t="shared" si="37"/>
        <v/>
      </c>
      <c r="CF66" s="165" t="str">
        <f>IF(COUNTBLANK($A66:$F66)&gt;2,"",IF(Input!X66=0,"NA",Input!X66))</f>
        <v/>
      </c>
      <c r="CG66" s="65" t="str">
        <f t="shared" si="38"/>
        <v/>
      </c>
      <c r="CH66" s="65" t="str">
        <f t="shared" si="39"/>
        <v/>
      </c>
      <c r="CI66" s="165" t="str">
        <f>IF(COUNTBLANK($A66:$F66)&gt;2,"",IF(Input!Y66=0,"NA",Input!Y66))</f>
        <v/>
      </c>
      <c r="CJ66" s="65" t="str">
        <f t="shared" si="40"/>
        <v/>
      </c>
      <c r="CK66" s="65" t="str">
        <f t="shared" si="41"/>
        <v/>
      </c>
      <c r="CL66" s="165" t="str">
        <f>IF(COUNTBLANK($A66:$F66)&gt;2,"",IF(Input!Z66=0,"NA",Input!Z66))</f>
        <v/>
      </c>
      <c r="CM66" s="65" t="str">
        <f t="shared" si="42"/>
        <v/>
      </c>
      <c r="CN66" s="65" t="str">
        <f t="shared" si="43"/>
        <v/>
      </c>
      <c r="CO66" s="165" t="str">
        <f>IF(COUNTBLANK($A66:$F66)&gt;2,"",IF(Input!AA66=0,"NA",Input!AA66))</f>
        <v/>
      </c>
      <c r="CP66" s="65" t="str">
        <f t="shared" si="44"/>
        <v/>
      </c>
      <c r="CQ66" s="65" t="str">
        <f t="shared" si="45"/>
        <v/>
      </c>
      <c r="CR66" s="165" t="str">
        <f>IF(COUNTBLANK($A66:$F66)&gt;2,"",IF(Input!AB66=0,"NA",Input!AB66))</f>
        <v/>
      </c>
      <c r="CS66" s="65" t="str">
        <f t="shared" si="46"/>
        <v/>
      </c>
      <c r="CT66" s="65" t="str">
        <f t="shared" si="47"/>
        <v/>
      </c>
      <c r="CU66" s="165" t="str">
        <f>IF(COUNTBLANK($A66:$F66)&gt;2,"",IF(Input!AC66=0,"NA",Input!AC66))</f>
        <v/>
      </c>
      <c r="CV66" s="65" t="str">
        <f t="shared" si="48"/>
        <v/>
      </c>
      <c r="CW66" s="65" t="str">
        <f t="shared" si="49"/>
        <v/>
      </c>
      <c r="CX66" s="165" t="str">
        <f>IF(COUNTBLANK($A66:$F66)&gt;2,"",IF(Input!AD66=0,"NA",Input!AD66))</f>
        <v/>
      </c>
    </row>
    <row r="67" spans="1:102" x14ac:dyDescent="0.25">
      <c r="A67" s="162" t="str">
        <f>IF(Input!B67=0,"",Input!B67)</f>
        <v/>
      </c>
      <c r="B67" s="162" t="str">
        <f>IF(Input!C67=0,"",Input!C67)</f>
        <v/>
      </c>
      <c r="C67" s="162" t="str">
        <f>IF(Input!D67=0,"",Input!D67)</f>
        <v/>
      </c>
      <c r="D67" s="162" t="str">
        <f>IF(Input!G67=0,"",Input!G67)</f>
        <v/>
      </c>
      <c r="E67" s="162" t="str">
        <f>IF(Input!H67=0,"",Input!H67)</f>
        <v/>
      </c>
      <c r="F67" s="162" t="str">
        <f>IF(Input!I67=0,"",Input!I67)</f>
        <v/>
      </c>
      <c r="G67" s="66" t="str">
        <f t="shared" ref="G67:G130" si="50">IF(COUNTBLANK(A67:F67)&gt;2,"","Paper")</f>
        <v/>
      </c>
      <c r="H67" s="66" t="str">
        <f t="shared" ref="H67:H130" si="51">IF(COUNTBLANK(A67:F67)&gt;2,"","McREL")</f>
        <v/>
      </c>
      <c r="I67" s="160" t="str">
        <f>FinalScores!G67</f>
        <v/>
      </c>
      <c r="J67" s="65" t="str">
        <f t="shared" ref="J67:J130" si="52">IF(COUNTBLANK(A67:F67)&gt;2,"","MC")</f>
        <v/>
      </c>
      <c r="K67" s="65" t="str">
        <f t="shared" ref="K67:K130" si="53">IF(COUNTBLANK($A67:$F67)&gt;2,"","Managing Change")</f>
        <v/>
      </c>
      <c r="L67" s="165" t="str">
        <f>IF(COUNTBLANK($A67:$F67)&gt;2,"",IF(Input!AE67=0,"NA",Input!AE67))</f>
        <v/>
      </c>
      <c r="M67" s="65" t="str">
        <f t="shared" ref="M67:M130" si="54">IF(COUNTBLANK($A67:$F67)&gt;2,"","MC")</f>
        <v/>
      </c>
      <c r="N67" s="65" t="str">
        <f t="shared" ref="N67:N130" si="55">IF(COUNTBLANK($A67:$F67)&gt;2,"","Change Agent")</f>
        <v/>
      </c>
      <c r="O67" s="165" t="str">
        <f>IF(COUNTBLANK($A67:$F67)&gt;2,"",IF(Input!AF67=0,"NA",Input!AF67))</f>
        <v/>
      </c>
      <c r="P67" s="65" t="str">
        <f t="shared" ref="P67:P130" si="56">IF(COUNTBLANK($A67:$F67)&gt;2,"","PC")</f>
        <v/>
      </c>
      <c r="Q67" s="65" t="str">
        <f t="shared" ref="Q67:Q130" si="57">IF(COUNTBLANK($A67:$F67)&gt;2,"","Purposeful Community")</f>
        <v/>
      </c>
      <c r="R67" s="165" t="str">
        <f>IF(COUNTBLANK($A67:$F67)&gt;2,"",IF(Input!AG67=0,"NA",Input!AG67))</f>
        <v/>
      </c>
      <c r="AN67" s="65" t="str">
        <f t="shared" ref="AN67:AN130" si="58">IF(COUNTBLANK($A67:$F67)&gt;2,"","MC")</f>
        <v/>
      </c>
      <c r="AO67" s="65" t="str">
        <f t="shared" ref="AO67:AO130" si="59">IF(COUNTBLANK($A67:$F67)&gt;2,"","Change Agent")</f>
        <v/>
      </c>
      <c r="AP67" s="165" t="str">
        <f>IF(COUNTBLANK($A67:$F67)&gt;2,"",IF(Input!J67=0,"NA",Input!J67))</f>
        <v/>
      </c>
      <c r="AQ67" s="65" t="str">
        <f t="shared" ref="AQ67:AQ130" si="60">IF(COUNTBLANK($A67:$F67)&gt;2,"","MC")</f>
        <v/>
      </c>
      <c r="AR67" s="65" t="str">
        <f t="shared" ref="AR67:AR130" si="61">IF(COUNTBLANK($A67:$F67)&gt;2,"","Flexibility")</f>
        <v/>
      </c>
      <c r="AS67" s="165" t="str">
        <f>IF(COUNTBLANK($A67:$F67)&gt;2,"",IF(Input!K67=0,"NA",Input!K67))</f>
        <v/>
      </c>
      <c r="AT67" s="65" t="str">
        <f t="shared" ref="AT67:AT130" si="62">IF(COUNTBLANK($A67:$F67)&gt;2,"","MC")</f>
        <v/>
      </c>
      <c r="AU67" s="65" t="str">
        <f t="shared" ref="AU67:AU130" si="63">IF(COUNTBLANK($A67:$F67)&gt;2,"","Ideals &amp; Beliefs")</f>
        <v/>
      </c>
      <c r="AV67" s="165" t="str">
        <f>IF(COUNTBLANK($A67:$F67)&gt;2,"",IF(Input!L67=0,"NA",Input!L67))</f>
        <v/>
      </c>
      <c r="AW67" s="65" t="str">
        <f t="shared" ref="AW67:AW130" si="64">IF(COUNTBLANK($A67:$F67)&gt;2,"","MC")</f>
        <v/>
      </c>
      <c r="AX67" s="65" t="str">
        <f t="shared" ref="AX67:AX130" si="65">IF(COUNTBLANK($A67:$F67)&gt;2,"","Intellectual Stimulation")</f>
        <v/>
      </c>
      <c r="AY67" s="165" t="str">
        <f>IF(COUNTBLANK($A67:$F67)&gt;2,"",IF(Input!M67=0,"NA",Input!M67))</f>
        <v/>
      </c>
      <c r="AZ67" s="65" t="str">
        <f t="shared" ref="AZ67:AZ130" si="66">IF(COUNTBLANK($A67:$F67)&gt;2,"","MC")</f>
        <v/>
      </c>
      <c r="BA67" s="65" t="str">
        <f t="shared" ref="BA67:BA130" si="67">IF(COUNTBLANK($A67:$F67)&gt;2,"","Knowledge of CIA")</f>
        <v/>
      </c>
      <c r="BB67" s="165" t="str">
        <f>IF(COUNTBLANK($A67:$F67)&gt;2,"",IF(Input!N67=0,"NA",Input!N67))</f>
        <v/>
      </c>
      <c r="BC67" s="65" t="str">
        <f t="shared" ref="BC67:BC130" si="68">IF(COUNTBLANK($A67:$F67)&gt;2,"","MC")</f>
        <v/>
      </c>
      <c r="BD67" s="65" t="str">
        <f t="shared" ref="BD67:BD130" si="69">IF(COUNTBLANK($A67:$F67)&gt;2,"","Monitor &amp; Evaluate")</f>
        <v/>
      </c>
      <c r="BE67" s="165" t="str">
        <f>IF(COUNTBLANK($A67:$F67)&gt;2,"",IF(Input!O67=0,"NA",Input!O67))</f>
        <v/>
      </c>
      <c r="BF67" s="65" t="str">
        <f t="shared" ref="BF67:BF130" si="70">IF(COUNTBLANK($A67:$F67)&gt;2,"","MC")</f>
        <v/>
      </c>
      <c r="BG67" s="65" t="str">
        <f t="shared" ref="BG67:BG130" si="71">IF(COUNTBLANK($A67:$F67)&gt;2,"","Optimize")</f>
        <v/>
      </c>
      <c r="BH67" s="165" t="str">
        <f>IF(COUNTBLANK($A67:$F67)&gt;2,"",IF(Input!P67=0,"NA",Input!P67))</f>
        <v/>
      </c>
      <c r="BI67" s="65" t="str">
        <f t="shared" ref="BI67:BI130" si="72">IF(COUNTBLANK($A67:$F67)&gt;2,"","FL")</f>
        <v/>
      </c>
      <c r="BJ67" s="65" t="str">
        <f t="shared" ref="BJ67:BJ130" si="73">IF(COUNTBLANK($A67:$F67)&gt;2,"","Contingent Rewards")</f>
        <v/>
      </c>
      <c r="BK67" s="165" t="str">
        <f>IF(COUNTBLANK($A67:$F67)&gt;2,"",IF(Input!Q67=0,"NA",Input!Q67))</f>
        <v/>
      </c>
      <c r="BL67" s="65" t="str">
        <f t="shared" ref="BL67:BL130" si="74">IF(COUNTBLANK($A67:$F67)&gt;2,"","FL")</f>
        <v/>
      </c>
      <c r="BM67" s="65" t="str">
        <f t="shared" ref="BM67:BM130" si="75">IF(COUNTBLANK($A67:$F67)&gt;2,"","Discipline")</f>
        <v/>
      </c>
      <c r="BN67" s="165" t="str">
        <f>IF(COUNTBLANK($A67:$F67)&gt;2,"",IF(Input!R67=0,"NA",Input!R67))</f>
        <v/>
      </c>
      <c r="BO67" s="65" t="str">
        <f t="shared" ref="BO67:BO130" si="76">IF(COUNTBLANK($A67:$F67)&gt;2,"","FL")</f>
        <v/>
      </c>
      <c r="BP67" s="65" t="str">
        <f t="shared" ref="BP67:BP130" si="77">IF(COUNTBLANK($A67:$F67)&gt;2,"","Focus")</f>
        <v/>
      </c>
      <c r="BQ67" s="165" t="str">
        <f>IF(COUNTBLANK($A67:$F67)&gt;2,"",IF(Input!S67=0,"NA",Input!S67))</f>
        <v/>
      </c>
      <c r="BR67" s="65" t="str">
        <f t="shared" ref="BR67:BR130" si="78">IF(COUNTBLANK($A67:$F67)&gt;2,"","FL")</f>
        <v/>
      </c>
      <c r="BS67" s="65" t="str">
        <f t="shared" ref="BS67:BS130" si="79">IF(COUNTBLANK($A67:$F67)&gt;2,"","Involvement of CIA")</f>
        <v/>
      </c>
      <c r="BT67" s="165" t="str">
        <f>IF(COUNTBLANK($A67:$F67)&gt;2,"",IF(Input!T67=0,"NA",Input!T67))</f>
        <v/>
      </c>
      <c r="BU67" s="65" t="str">
        <f t="shared" ref="BU67:BU130" si="80">IF(COUNTBLANK($A67:$F67)&gt;2,"","FL")</f>
        <v/>
      </c>
      <c r="BV67" s="65" t="str">
        <f t="shared" ref="BV67:BV130" si="81">IF(COUNTBLANK($A67:$F67)&gt;2,"","Order")</f>
        <v/>
      </c>
      <c r="BW67" s="165" t="str">
        <f>IF(COUNTBLANK($A67:$F67)&gt;2,"",IF(Input!U67=0,"NA",Input!U67))</f>
        <v/>
      </c>
      <c r="BX67" s="65" t="str">
        <f t="shared" ref="BX67:BX130" si="82">IF(COUNTBLANK($A67:$F67)&gt;2,"","FL")</f>
        <v/>
      </c>
      <c r="BY67" s="65" t="str">
        <f t="shared" ref="BY67:BY130" si="83">IF(COUNTBLANK($A67:$F67)&gt;2,"","Outreach")</f>
        <v/>
      </c>
      <c r="BZ67" s="165" t="str">
        <f>IF(COUNTBLANK($A67:$F67)&gt;2,"",IF(Input!V67=0,"NA",Input!V67))</f>
        <v/>
      </c>
      <c r="CA67" s="65" t="str">
        <f t="shared" ref="CA67:CA130" si="84">IF(COUNTBLANK($A67:$F67)&gt;2,"","FL")</f>
        <v/>
      </c>
      <c r="CB67" s="65" t="str">
        <f t="shared" ref="CB67:CB130" si="85">IF(COUNTBLANK($A67:$F67)&gt;2,"","Resources")</f>
        <v/>
      </c>
      <c r="CC67" s="165" t="str">
        <f>IF(COUNTBLANK($A67:$F67)&gt;2,"",IF(Input!W67=0,"NA",Input!W67))</f>
        <v/>
      </c>
      <c r="CD67" s="65" t="str">
        <f t="shared" ref="CD67:CD130" si="86">IF(COUNTBLANK($A67:$F67)&gt;2,"","PC")</f>
        <v/>
      </c>
      <c r="CE67" s="65" t="str">
        <f t="shared" ref="CE67:CE130" si="87">IF(COUNTBLANK($A67:$F67)&gt;2,"","Affirmation")</f>
        <v/>
      </c>
      <c r="CF67" s="165" t="str">
        <f>IF(COUNTBLANK($A67:$F67)&gt;2,"",IF(Input!X67=0,"NA",Input!X67))</f>
        <v/>
      </c>
      <c r="CG67" s="65" t="str">
        <f t="shared" ref="CG67:CG130" si="88">IF(COUNTBLANK($A67:$F67)&gt;2,"","PC")</f>
        <v/>
      </c>
      <c r="CH67" s="65" t="str">
        <f t="shared" ref="CH67:CH130" si="89">IF(COUNTBLANK($A67:$F67)&gt;2,"","Communication")</f>
        <v/>
      </c>
      <c r="CI67" s="165" t="str">
        <f>IF(COUNTBLANK($A67:$F67)&gt;2,"",IF(Input!Y67=0,"NA",Input!Y67))</f>
        <v/>
      </c>
      <c r="CJ67" s="65" t="str">
        <f t="shared" ref="CJ67:CJ130" si="90">IF(COUNTBLANK($A67:$F67)&gt;2,"","PC")</f>
        <v/>
      </c>
      <c r="CK67" s="65" t="str">
        <f t="shared" ref="CK67:CK130" si="91">IF(COUNTBLANK($A67:$F67)&gt;2,"","Culture")</f>
        <v/>
      </c>
      <c r="CL67" s="165" t="str">
        <f>IF(COUNTBLANK($A67:$F67)&gt;2,"",IF(Input!Z67=0,"NA",Input!Z67))</f>
        <v/>
      </c>
      <c r="CM67" s="65" t="str">
        <f t="shared" ref="CM67:CM130" si="92">IF(COUNTBLANK($A67:$F67)&gt;2,"","PC")</f>
        <v/>
      </c>
      <c r="CN67" s="65" t="str">
        <f t="shared" ref="CN67:CN130" si="93">IF(COUNTBLANK($A67:$F67)&gt;2,"","Input")</f>
        <v/>
      </c>
      <c r="CO67" s="165" t="str">
        <f>IF(COUNTBLANK($A67:$F67)&gt;2,"",IF(Input!AA67=0,"NA",Input!AA67))</f>
        <v/>
      </c>
      <c r="CP67" s="65" t="str">
        <f t="shared" ref="CP67:CP130" si="94">IF(COUNTBLANK($A67:$F67)&gt;2,"","PC")</f>
        <v/>
      </c>
      <c r="CQ67" s="65" t="str">
        <f t="shared" ref="CQ67:CQ130" si="95">IF(COUNTBLANK($A67:$F67)&gt;2,"","Relationships")</f>
        <v/>
      </c>
      <c r="CR67" s="165" t="str">
        <f>IF(COUNTBLANK($A67:$F67)&gt;2,"",IF(Input!AB67=0,"NA",Input!AB67))</f>
        <v/>
      </c>
      <c r="CS67" s="65" t="str">
        <f t="shared" ref="CS67:CS130" si="96">IF(COUNTBLANK($A67:$F67)&gt;2,"","PC")</f>
        <v/>
      </c>
      <c r="CT67" s="65" t="str">
        <f t="shared" ref="CT67:CT130" si="97">IF(COUNTBLANK($A67:$F67)&gt;2,"","Situational Awareness")</f>
        <v/>
      </c>
      <c r="CU67" s="165" t="str">
        <f>IF(COUNTBLANK($A67:$F67)&gt;2,"",IF(Input!AC67=0,"NA",Input!AC67))</f>
        <v/>
      </c>
      <c r="CV67" s="65" t="str">
        <f t="shared" ref="CV67:CV130" si="98">IF(COUNTBLANK($A67:$F67)&gt;2,"","PC")</f>
        <v/>
      </c>
      <c r="CW67" s="65" t="str">
        <f t="shared" ref="CW67:CW130" si="99">IF(COUNTBLANK($A67:$F67)&gt;2,"","Visibility")</f>
        <v/>
      </c>
      <c r="CX67" s="165" t="str">
        <f>IF(COUNTBLANK($A67:$F67)&gt;2,"",IF(Input!AD67=0,"NA",Input!AD67))</f>
        <v/>
      </c>
    </row>
    <row r="68" spans="1:102" x14ac:dyDescent="0.25">
      <c r="A68" s="162" t="str">
        <f>IF(Input!B68=0,"",Input!B68)</f>
        <v/>
      </c>
      <c r="B68" s="162" t="str">
        <f>IF(Input!C68=0,"",Input!C68)</f>
        <v/>
      </c>
      <c r="C68" s="162" t="str">
        <f>IF(Input!D68=0,"",Input!D68)</f>
        <v/>
      </c>
      <c r="D68" s="162" t="str">
        <f>IF(Input!G68=0,"",Input!G68)</f>
        <v/>
      </c>
      <c r="E68" s="162" t="str">
        <f>IF(Input!H68=0,"",Input!H68)</f>
        <v/>
      </c>
      <c r="F68" s="162" t="str">
        <f>IF(Input!I68=0,"",Input!I68)</f>
        <v/>
      </c>
      <c r="G68" s="66" t="str">
        <f t="shared" si="50"/>
        <v/>
      </c>
      <c r="H68" s="66" t="str">
        <f t="shared" si="51"/>
        <v/>
      </c>
      <c r="I68" s="160" t="str">
        <f>FinalScores!G68</f>
        <v/>
      </c>
      <c r="J68" s="65" t="str">
        <f t="shared" si="52"/>
        <v/>
      </c>
      <c r="K68" s="65" t="str">
        <f t="shared" si="53"/>
        <v/>
      </c>
      <c r="L68" s="165" t="str">
        <f>IF(COUNTBLANK($A68:$F68)&gt;2,"",IF(Input!AE68=0,"NA",Input!AE68))</f>
        <v/>
      </c>
      <c r="M68" s="65" t="str">
        <f t="shared" si="54"/>
        <v/>
      </c>
      <c r="N68" s="65" t="str">
        <f t="shared" si="55"/>
        <v/>
      </c>
      <c r="O68" s="165" t="str">
        <f>IF(COUNTBLANK($A68:$F68)&gt;2,"",IF(Input!AF68=0,"NA",Input!AF68))</f>
        <v/>
      </c>
      <c r="P68" s="65" t="str">
        <f t="shared" si="56"/>
        <v/>
      </c>
      <c r="Q68" s="65" t="str">
        <f t="shared" si="57"/>
        <v/>
      </c>
      <c r="R68" s="165" t="str">
        <f>IF(COUNTBLANK($A68:$F68)&gt;2,"",IF(Input!AG68=0,"NA",Input!AG68))</f>
        <v/>
      </c>
      <c r="AN68" s="65" t="str">
        <f t="shared" si="58"/>
        <v/>
      </c>
      <c r="AO68" s="65" t="str">
        <f t="shared" si="59"/>
        <v/>
      </c>
      <c r="AP68" s="165" t="str">
        <f>IF(COUNTBLANK($A68:$F68)&gt;2,"",IF(Input!J68=0,"NA",Input!J68))</f>
        <v/>
      </c>
      <c r="AQ68" s="65" t="str">
        <f t="shared" si="60"/>
        <v/>
      </c>
      <c r="AR68" s="65" t="str">
        <f t="shared" si="61"/>
        <v/>
      </c>
      <c r="AS68" s="165" t="str">
        <f>IF(COUNTBLANK($A68:$F68)&gt;2,"",IF(Input!K68=0,"NA",Input!K68))</f>
        <v/>
      </c>
      <c r="AT68" s="65" t="str">
        <f t="shared" si="62"/>
        <v/>
      </c>
      <c r="AU68" s="65" t="str">
        <f t="shared" si="63"/>
        <v/>
      </c>
      <c r="AV68" s="165" t="str">
        <f>IF(COUNTBLANK($A68:$F68)&gt;2,"",IF(Input!L68=0,"NA",Input!L68))</f>
        <v/>
      </c>
      <c r="AW68" s="65" t="str">
        <f t="shared" si="64"/>
        <v/>
      </c>
      <c r="AX68" s="65" t="str">
        <f t="shared" si="65"/>
        <v/>
      </c>
      <c r="AY68" s="165" t="str">
        <f>IF(COUNTBLANK($A68:$F68)&gt;2,"",IF(Input!M68=0,"NA",Input!M68))</f>
        <v/>
      </c>
      <c r="AZ68" s="65" t="str">
        <f t="shared" si="66"/>
        <v/>
      </c>
      <c r="BA68" s="65" t="str">
        <f t="shared" si="67"/>
        <v/>
      </c>
      <c r="BB68" s="165" t="str">
        <f>IF(COUNTBLANK($A68:$F68)&gt;2,"",IF(Input!N68=0,"NA",Input!N68))</f>
        <v/>
      </c>
      <c r="BC68" s="65" t="str">
        <f t="shared" si="68"/>
        <v/>
      </c>
      <c r="BD68" s="65" t="str">
        <f t="shared" si="69"/>
        <v/>
      </c>
      <c r="BE68" s="165" t="str">
        <f>IF(COUNTBLANK($A68:$F68)&gt;2,"",IF(Input!O68=0,"NA",Input!O68))</f>
        <v/>
      </c>
      <c r="BF68" s="65" t="str">
        <f t="shared" si="70"/>
        <v/>
      </c>
      <c r="BG68" s="65" t="str">
        <f t="shared" si="71"/>
        <v/>
      </c>
      <c r="BH68" s="165" t="str">
        <f>IF(COUNTBLANK($A68:$F68)&gt;2,"",IF(Input!P68=0,"NA",Input!P68))</f>
        <v/>
      </c>
      <c r="BI68" s="65" t="str">
        <f t="shared" si="72"/>
        <v/>
      </c>
      <c r="BJ68" s="65" t="str">
        <f t="shared" si="73"/>
        <v/>
      </c>
      <c r="BK68" s="165" t="str">
        <f>IF(COUNTBLANK($A68:$F68)&gt;2,"",IF(Input!Q68=0,"NA",Input!Q68))</f>
        <v/>
      </c>
      <c r="BL68" s="65" t="str">
        <f t="shared" si="74"/>
        <v/>
      </c>
      <c r="BM68" s="65" t="str">
        <f t="shared" si="75"/>
        <v/>
      </c>
      <c r="BN68" s="165" t="str">
        <f>IF(COUNTBLANK($A68:$F68)&gt;2,"",IF(Input!R68=0,"NA",Input!R68))</f>
        <v/>
      </c>
      <c r="BO68" s="65" t="str">
        <f t="shared" si="76"/>
        <v/>
      </c>
      <c r="BP68" s="65" t="str">
        <f t="shared" si="77"/>
        <v/>
      </c>
      <c r="BQ68" s="165" t="str">
        <f>IF(COUNTBLANK($A68:$F68)&gt;2,"",IF(Input!S68=0,"NA",Input!S68))</f>
        <v/>
      </c>
      <c r="BR68" s="65" t="str">
        <f t="shared" si="78"/>
        <v/>
      </c>
      <c r="BS68" s="65" t="str">
        <f t="shared" si="79"/>
        <v/>
      </c>
      <c r="BT68" s="165" t="str">
        <f>IF(COUNTBLANK($A68:$F68)&gt;2,"",IF(Input!T68=0,"NA",Input!T68))</f>
        <v/>
      </c>
      <c r="BU68" s="65" t="str">
        <f t="shared" si="80"/>
        <v/>
      </c>
      <c r="BV68" s="65" t="str">
        <f t="shared" si="81"/>
        <v/>
      </c>
      <c r="BW68" s="165" t="str">
        <f>IF(COUNTBLANK($A68:$F68)&gt;2,"",IF(Input!U68=0,"NA",Input!U68))</f>
        <v/>
      </c>
      <c r="BX68" s="65" t="str">
        <f t="shared" si="82"/>
        <v/>
      </c>
      <c r="BY68" s="65" t="str">
        <f t="shared" si="83"/>
        <v/>
      </c>
      <c r="BZ68" s="165" t="str">
        <f>IF(COUNTBLANK($A68:$F68)&gt;2,"",IF(Input!V68=0,"NA",Input!V68))</f>
        <v/>
      </c>
      <c r="CA68" s="65" t="str">
        <f t="shared" si="84"/>
        <v/>
      </c>
      <c r="CB68" s="65" t="str">
        <f t="shared" si="85"/>
        <v/>
      </c>
      <c r="CC68" s="165" t="str">
        <f>IF(COUNTBLANK($A68:$F68)&gt;2,"",IF(Input!W68=0,"NA",Input!W68))</f>
        <v/>
      </c>
      <c r="CD68" s="65" t="str">
        <f t="shared" si="86"/>
        <v/>
      </c>
      <c r="CE68" s="65" t="str">
        <f t="shared" si="87"/>
        <v/>
      </c>
      <c r="CF68" s="165" t="str">
        <f>IF(COUNTBLANK($A68:$F68)&gt;2,"",IF(Input!X68=0,"NA",Input!X68))</f>
        <v/>
      </c>
      <c r="CG68" s="65" t="str">
        <f t="shared" si="88"/>
        <v/>
      </c>
      <c r="CH68" s="65" t="str">
        <f t="shared" si="89"/>
        <v/>
      </c>
      <c r="CI68" s="165" t="str">
        <f>IF(COUNTBLANK($A68:$F68)&gt;2,"",IF(Input!Y68=0,"NA",Input!Y68))</f>
        <v/>
      </c>
      <c r="CJ68" s="65" t="str">
        <f t="shared" si="90"/>
        <v/>
      </c>
      <c r="CK68" s="65" t="str">
        <f t="shared" si="91"/>
        <v/>
      </c>
      <c r="CL68" s="165" t="str">
        <f>IF(COUNTBLANK($A68:$F68)&gt;2,"",IF(Input!Z68=0,"NA",Input!Z68))</f>
        <v/>
      </c>
      <c r="CM68" s="65" t="str">
        <f t="shared" si="92"/>
        <v/>
      </c>
      <c r="CN68" s="65" t="str">
        <f t="shared" si="93"/>
        <v/>
      </c>
      <c r="CO68" s="165" t="str">
        <f>IF(COUNTBLANK($A68:$F68)&gt;2,"",IF(Input!AA68=0,"NA",Input!AA68))</f>
        <v/>
      </c>
      <c r="CP68" s="65" t="str">
        <f t="shared" si="94"/>
        <v/>
      </c>
      <c r="CQ68" s="65" t="str">
        <f t="shared" si="95"/>
        <v/>
      </c>
      <c r="CR68" s="165" t="str">
        <f>IF(COUNTBLANK($A68:$F68)&gt;2,"",IF(Input!AB68=0,"NA",Input!AB68))</f>
        <v/>
      </c>
      <c r="CS68" s="65" t="str">
        <f t="shared" si="96"/>
        <v/>
      </c>
      <c r="CT68" s="65" t="str">
        <f t="shared" si="97"/>
        <v/>
      </c>
      <c r="CU68" s="165" t="str">
        <f>IF(COUNTBLANK($A68:$F68)&gt;2,"",IF(Input!AC68=0,"NA",Input!AC68))</f>
        <v/>
      </c>
      <c r="CV68" s="65" t="str">
        <f t="shared" si="98"/>
        <v/>
      </c>
      <c r="CW68" s="65" t="str">
        <f t="shared" si="99"/>
        <v/>
      </c>
      <c r="CX68" s="165" t="str">
        <f>IF(COUNTBLANK($A68:$F68)&gt;2,"",IF(Input!AD68=0,"NA",Input!AD68))</f>
        <v/>
      </c>
    </row>
    <row r="69" spans="1:102" x14ac:dyDescent="0.25">
      <c r="A69" s="162" t="str">
        <f>IF(Input!B69=0,"",Input!B69)</f>
        <v/>
      </c>
      <c r="B69" s="162" t="str">
        <f>IF(Input!C69=0,"",Input!C69)</f>
        <v/>
      </c>
      <c r="C69" s="162" t="str">
        <f>IF(Input!D69=0,"",Input!D69)</f>
        <v/>
      </c>
      <c r="D69" s="162" t="str">
        <f>IF(Input!G69=0,"",Input!G69)</f>
        <v/>
      </c>
      <c r="E69" s="162" t="str">
        <f>IF(Input!H69=0,"",Input!H69)</f>
        <v/>
      </c>
      <c r="F69" s="162" t="str">
        <f>IF(Input!I69=0,"",Input!I69)</f>
        <v/>
      </c>
      <c r="G69" s="66" t="str">
        <f t="shared" si="50"/>
        <v/>
      </c>
      <c r="H69" s="66" t="str">
        <f t="shared" si="51"/>
        <v/>
      </c>
      <c r="I69" s="160" t="str">
        <f>FinalScores!G69</f>
        <v/>
      </c>
      <c r="J69" s="65" t="str">
        <f t="shared" si="52"/>
        <v/>
      </c>
      <c r="K69" s="65" t="str">
        <f t="shared" si="53"/>
        <v/>
      </c>
      <c r="L69" s="165" t="str">
        <f>IF(COUNTBLANK($A69:$F69)&gt;2,"",IF(Input!AE69=0,"NA",Input!AE69))</f>
        <v/>
      </c>
      <c r="M69" s="65" t="str">
        <f t="shared" si="54"/>
        <v/>
      </c>
      <c r="N69" s="65" t="str">
        <f t="shared" si="55"/>
        <v/>
      </c>
      <c r="O69" s="165" t="str">
        <f>IF(COUNTBLANK($A69:$F69)&gt;2,"",IF(Input!AF69=0,"NA",Input!AF69))</f>
        <v/>
      </c>
      <c r="P69" s="65" t="str">
        <f t="shared" si="56"/>
        <v/>
      </c>
      <c r="Q69" s="65" t="str">
        <f t="shared" si="57"/>
        <v/>
      </c>
      <c r="R69" s="165" t="str">
        <f>IF(COUNTBLANK($A69:$F69)&gt;2,"",IF(Input!AG69=0,"NA",Input!AG69))</f>
        <v/>
      </c>
      <c r="AN69" s="65" t="str">
        <f t="shared" si="58"/>
        <v/>
      </c>
      <c r="AO69" s="65" t="str">
        <f t="shared" si="59"/>
        <v/>
      </c>
      <c r="AP69" s="165" t="str">
        <f>IF(COUNTBLANK($A69:$F69)&gt;2,"",IF(Input!J69=0,"NA",Input!J69))</f>
        <v/>
      </c>
      <c r="AQ69" s="65" t="str">
        <f t="shared" si="60"/>
        <v/>
      </c>
      <c r="AR69" s="65" t="str">
        <f t="shared" si="61"/>
        <v/>
      </c>
      <c r="AS69" s="165" t="str">
        <f>IF(COUNTBLANK($A69:$F69)&gt;2,"",IF(Input!K69=0,"NA",Input!K69))</f>
        <v/>
      </c>
      <c r="AT69" s="65" t="str">
        <f t="shared" si="62"/>
        <v/>
      </c>
      <c r="AU69" s="65" t="str">
        <f t="shared" si="63"/>
        <v/>
      </c>
      <c r="AV69" s="165" t="str">
        <f>IF(COUNTBLANK($A69:$F69)&gt;2,"",IF(Input!L69=0,"NA",Input!L69))</f>
        <v/>
      </c>
      <c r="AW69" s="65" t="str">
        <f t="shared" si="64"/>
        <v/>
      </c>
      <c r="AX69" s="65" t="str">
        <f t="shared" si="65"/>
        <v/>
      </c>
      <c r="AY69" s="165" t="str">
        <f>IF(COUNTBLANK($A69:$F69)&gt;2,"",IF(Input!M69=0,"NA",Input!M69))</f>
        <v/>
      </c>
      <c r="AZ69" s="65" t="str">
        <f t="shared" si="66"/>
        <v/>
      </c>
      <c r="BA69" s="65" t="str">
        <f t="shared" si="67"/>
        <v/>
      </c>
      <c r="BB69" s="165" t="str">
        <f>IF(COUNTBLANK($A69:$F69)&gt;2,"",IF(Input!N69=0,"NA",Input!N69))</f>
        <v/>
      </c>
      <c r="BC69" s="65" t="str">
        <f t="shared" si="68"/>
        <v/>
      </c>
      <c r="BD69" s="65" t="str">
        <f t="shared" si="69"/>
        <v/>
      </c>
      <c r="BE69" s="165" t="str">
        <f>IF(COUNTBLANK($A69:$F69)&gt;2,"",IF(Input!O69=0,"NA",Input!O69))</f>
        <v/>
      </c>
      <c r="BF69" s="65" t="str">
        <f t="shared" si="70"/>
        <v/>
      </c>
      <c r="BG69" s="65" t="str">
        <f t="shared" si="71"/>
        <v/>
      </c>
      <c r="BH69" s="165" t="str">
        <f>IF(COUNTBLANK($A69:$F69)&gt;2,"",IF(Input!P69=0,"NA",Input!P69))</f>
        <v/>
      </c>
      <c r="BI69" s="65" t="str">
        <f t="shared" si="72"/>
        <v/>
      </c>
      <c r="BJ69" s="65" t="str">
        <f t="shared" si="73"/>
        <v/>
      </c>
      <c r="BK69" s="165" t="str">
        <f>IF(COUNTBLANK($A69:$F69)&gt;2,"",IF(Input!Q69=0,"NA",Input!Q69))</f>
        <v/>
      </c>
      <c r="BL69" s="65" t="str">
        <f t="shared" si="74"/>
        <v/>
      </c>
      <c r="BM69" s="65" t="str">
        <f t="shared" si="75"/>
        <v/>
      </c>
      <c r="BN69" s="165" t="str">
        <f>IF(COUNTBLANK($A69:$F69)&gt;2,"",IF(Input!R69=0,"NA",Input!R69))</f>
        <v/>
      </c>
      <c r="BO69" s="65" t="str">
        <f t="shared" si="76"/>
        <v/>
      </c>
      <c r="BP69" s="65" t="str">
        <f t="shared" si="77"/>
        <v/>
      </c>
      <c r="BQ69" s="165" t="str">
        <f>IF(COUNTBLANK($A69:$F69)&gt;2,"",IF(Input!S69=0,"NA",Input!S69))</f>
        <v/>
      </c>
      <c r="BR69" s="65" t="str">
        <f t="shared" si="78"/>
        <v/>
      </c>
      <c r="BS69" s="65" t="str">
        <f t="shared" si="79"/>
        <v/>
      </c>
      <c r="BT69" s="165" t="str">
        <f>IF(COUNTBLANK($A69:$F69)&gt;2,"",IF(Input!T69=0,"NA",Input!T69))</f>
        <v/>
      </c>
      <c r="BU69" s="65" t="str">
        <f t="shared" si="80"/>
        <v/>
      </c>
      <c r="BV69" s="65" t="str">
        <f t="shared" si="81"/>
        <v/>
      </c>
      <c r="BW69" s="165" t="str">
        <f>IF(COUNTBLANK($A69:$F69)&gt;2,"",IF(Input!U69=0,"NA",Input!U69))</f>
        <v/>
      </c>
      <c r="BX69" s="65" t="str">
        <f t="shared" si="82"/>
        <v/>
      </c>
      <c r="BY69" s="65" t="str">
        <f t="shared" si="83"/>
        <v/>
      </c>
      <c r="BZ69" s="165" t="str">
        <f>IF(COUNTBLANK($A69:$F69)&gt;2,"",IF(Input!V69=0,"NA",Input!V69))</f>
        <v/>
      </c>
      <c r="CA69" s="65" t="str">
        <f t="shared" si="84"/>
        <v/>
      </c>
      <c r="CB69" s="65" t="str">
        <f t="shared" si="85"/>
        <v/>
      </c>
      <c r="CC69" s="165" t="str">
        <f>IF(COUNTBLANK($A69:$F69)&gt;2,"",IF(Input!W69=0,"NA",Input!W69))</f>
        <v/>
      </c>
      <c r="CD69" s="65" t="str">
        <f t="shared" si="86"/>
        <v/>
      </c>
      <c r="CE69" s="65" t="str">
        <f t="shared" si="87"/>
        <v/>
      </c>
      <c r="CF69" s="165" t="str">
        <f>IF(COUNTBLANK($A69:$F69)&gt;2,"",IF(Input!X69=0,"NA",Input!X69))</f>
        <v/>
      </c>
      <c r="CG69" s="65" t="str">
        <f t="shared" si="88"/>
        <v/>
      </c>
      <c r="CH69" s="65" t="str">
        <f t="shared" si="89"/>
        <v/>
      </c>
      <c r="CI69" s="165" t="str">
        <f>IF(COUNTBLANK($A69:$F69)&gt;2,"",IF(Input!Y69=0,"NA",Input!Y69))</f>
        <v/>
      </c>
      <c r="CJ69" s="65" t="str">
        <f t="shared" si="90"/>
        <v/>
      </c>
      <c r="CK69" s="65" t="str">
        <f t="shared" si="91"/>
        <v/>
      </c>
      <c r="CL69" s="165" t="str">
        <f>IF(COUNTBLANK($A69:$F69)&gt;2,"",IF(Input!Z69=0,"NA",Input!Z69))</f>
        <v/>
      </c>
      <c r="CM69" s="65" t="str">
        <f t="shared" si="92"/>
        <v/>
      </c>
      <c r="CN69" s="65" t="str">
        <f t="shared" si="93"/>
        <v/>
      </c>
      <c r="CO69" s="165" t="str">
        <f>IF(COUNTBLANK($A69:$F69)&gt;2,"",IF(Input!AA69=0,"NA",Input!AA69))</f>
        <v/>
      </c>
      <c r="CP69" s="65" t="str">
        <f t="shared" si="94"/>
        <v/>
      </c>
      <c r="CQ69" s="65" t="str">
        <f t="shared" si="95"/>
        <v/>
      </c>
      <c r="CR69" s="165" t="str">
        <f>IF(COUNTBLANK($A69:$F69)&gt;2,"",IF(Input!AB69=0,"NA",Input!AB69))</f>
        <v/>
      </c>
      <c r="CS69" s="65" t="str">
        <f t="shared" si="96"/>
        <v/>
      </c>
      <c r="CT69" s="65" t="str">
        <f t="shared" si="97"/>
        <v/>
      </c>
      <c r="CU69" s="165" t="str">
        <f>IF(COUNTBLANK($A69:$F69)&gt;2,"",IF(Input!AC69=0,"NA",Input!AC69))</f>
        <v/>
      </c>
      <c r="CV69" s="65" t="str">
        <f t="shared" si="98"/>
        <v/>
      </c>
      <c r="CW69" s="65" t="str">
        <f t="shared" si="99"/>
        <v/>
      </c>
      <c r="CX69" s="165" t="str">
        <f>IF(COUNTBLANK($A69:$F69)&gt;2,"",IF(Input!AD69=0,"NA",Input!AD69))</f>
        <v/>
      </c>
    </row>
    <row r="70" spans="1:102" x14ac:dyDescent="0.25">
      <c r="A70" s="162" t="str">
        <f>IF(Input!B70=0,"",Input!B70)</f>
        <v/>
      </c>
      <c r="B70" s="162" t="str">
        <f>IF(Input!C70=0,"",Input!C70)</f>
        <v/>
      </c>
      <c r="C70" s="162" t="str">
        <f>IF(Input!D70=0,"",Input!D70)</f>
        <v/>
      </c>
      <c r="D70" s="162" t="str">
        <f>IF(Input!G70=0,"",Input!G70)</f>
        <v/>
      </c>
      <c r="E70" s="162" t="str">
        <f>IF(Input!H70=0,"",Input!H70)</f>
        <v/>
      </c>
      <c r="F70" s="162" t="str">
        <f>IF(Input!I70=0,"",Input!I70)</f>
        <v/>
      </c>
      <c r="G70" s="66" t="str">
        <f t="shared" si="50"/>
        <v/>
      </c>
      <c r="H70" s="66" t="str">
        <f t="shared" si="51"/>
        <v/>
      </c>
      <c r="I70" s="160" t="str">
        <f>FinalScores!G70</f>
        <v/>
      </c>
      <c r="J70" s="65" t="str">
        <f t="shared" si="52"/>
        <v/>
      </c>
      <c r="K70" s="65" t="str">
        <f t="shared" si="53"/>
        <v/>
      </c>
      <c r="L70" s="165" t="str">
        <f>IF(COUNTBLANK($A70:$F70)&gt;2,"",IF(Input!AE70=0,"NA",Input!AE70))</f>
        <v/>
      </c>
      <c r="M70" s="65" t="str">
        <f t="shared" si="54"/>
        <v/>
      </c>
      <c r="N70" s="65" t="str">
        <f t="shared" si="55"/>
        <v/>
      </c>
      <c r="O70" s="165" t="str">
        <f>IF(COUNTBLANK($A70:$F70)&gt;2,"",IF(Input!AF70=0,"NA",Input!AF70))</f>
        <v/>
      </c>
      <c r="P70" s="65" t="str">
        <f t="shared" si="56"/>
        <v/>
      </c>
      <c r="Q70" s="65" t="str">
        <f t="shared" si="57"/>
        <v/>
      </c>
      <c r="R70" s="165" t="str">
        <f>IF(COUNTBLANK($A70:$F70)&gt;2,"",IF(Input!AG70=0,"NA",Input!AG70))</f>
        <v/>
      </c>
      <c r="AN70" s="65" t="str">
        <f t="shared" si="58"/>
        <v/>
      </c>
      <c r="AO70" s="65" t="str">
        <f t="shared" si="59"/>
        <v/>
      </c>
      <c r="AP70" s="165" t="str">
        <f>IF(COUNTBLANK($A70:$F70)&gt;2,"",IF(Input!J70=0,"NA",Input!J70))</f>
        <v/>
      </c>
      <c r="AQ70" s="65" t="str">
        <f t="shared" si="60"/>
        <v/>
      </c>
      <c r="AR70" s="65" t="str">
        <f t="shared" si="61"/>
        <v/>
      </c>
      <c r="AS70" s="165" t="str">
        <f>IF(COUNTBLANK($A70:$F70)&gt;2,"",IF(Input!K70=0,"NA",Input!K70))</f>
        <v/>
      </c>
      <c r="AT70" s="65" t="str">
        <f t="shared" si="62"/>
        <v/>
      </c>
      <c r="AU70" s="65" t="str">
        <f t="shared" si="63"/>
        <v/>
      </c>
      <c r="AV70" s="165" t="str">
        <f>IF(COUNTBLANK($A70:$F70)&gt;2,"",IF(Input!L70=0,"NA",Input!L70))</f>
        <v/>
      </c>
      <c r="AW70" s="65" t="str">
        <f t="shared" si="64"/>
        <v/>
      </c>
      <c r="AX70" s="65" t="str">
        <f t="shared" si="65"/>
        <v/>
      </c>
      <c r="AY70" s="165" t="str">
        <f>IF(COUNTBLANK($A70:$F70)&gt;2,"",IF(Input!M70=0,"NA",Input!M70))</f>
        <v/>
      </c>
      <c r="AZ70" s="65" t="str">
        <f t="shared" si="66"/>
        <v/>
      </c>
      <c r="BA70" s="65" t="str">
        <f t="shared" si="67"/>
        <v/>
      </c>
      <c r="BB70" s="165" t="str">
        <f>IF(COUNTBLANK($A70:$F70)&gt;2,"",IF(Input!N70=0,"NA",Input!N70))</f>
        <v/>
      </c>
      <c r="BC70" s="65" t="str">
        <f t="shared" si="68"/>
        <v/>
      </c>
      <c r="BD70" s="65" t="str">
        <f t="shared" si="69"/>
        <v/>
      </c>
      <c r="BE70" s="165" t="str">
        <f>IF(COUNTBLANK($A70:$F70)&gt;2,"",IF(Input!O70=0,"NA",Input!O70))</f>
        <v/>
      </c>
      <c r="BF70" s="65" t="str">
        <f t="shared" si="70"/>
        <v/>
      </c>
      <c r="BG70" s="65" t="str">
        <f t="shared" si="71"/>
        <v/>
      </c>
      <c r="BH70" s="165" t="str">
        <f>IF(COUNTBLANK($A70:$F70)&gt;2,"",IF(Input!P70=0,"NA",Input!P70))</f>
        <v/>
      </c>
      <c r="BI70" s="65" t="str">
        <f t="shared" si="72"/>
        <v/>
      </c>
      <c r="BJ70" s="65" t="str">
        <f t="shared" si="73"/>
        <v/>
      </c>
      <c r="BK70" s="165" t="str">
        <f>IF(COUNTBLANK($A70:$F70)&gt;2,"",IF(Input!Q70=0,"NA",Input!Q70))</f>
        <v/>
      </c>
      <c r="BL70" s="65" t="str">
        <f t="shared" si="74"/>
        <v/>
      </c>
      <c r="BM70" s="65" t="str">
        <f t="shared" si="75"/>
        <v/>
      </c>
      <c r="BN70" s="165" t="str">
        <f>IF(COUNTBLANK($A70:$F70)&gt;2,"",IF(Input!R70=0,"NA",Input!R70))</f>
        <v/>
      </c>
      <c r="BO70" s="65" t="str">
        <f t="shared" si="76"/>
        <v/>
      </c>
      <c r="BP70" s="65" t="str">
        <f t="shared" si="77"/>
        <v/>
      </c>
      <c r="BQ70" s="165" t="str">
        <f>IF(COUNTBLANK($A70:$F70)&gt;2,"",IF(Input!S70=0,"NA",Input!S70))</f>
        <v/>
      </c>
      <c r="BR70" s="65" t="str">
        <f t="shared" si="78"/>
        <v/>
      </c>
      <c r="BS70" s="65" t="str">
        <f t="shared" si="79"/>
        <v/>
      </c>
      <c r="BT70" s="165" t="str">
        <f>IF(COUNTBLANK($A70:$F70)&gt;2,"",IF(Input!T70=0,"NA",Input!T70))</f>
        <v/>
      </c>
      <c r="BU70" s="65" t="str">
        <f t="shared" si="80"/>
        <v/>
      </c>
      <c r="BV70" s="65" t="str">
        <f t="shared" si="81"/>
        <v/>
      </c>
      <c r="BW70" s="165" t="str">
        <f>IF(COUNTBLANK($A70:$F70)&gt;2,"",IF(Input!U70=0,"NA",Input!U70))</f>
        <v/>
      </c>
      <c r="BX70" s="65" t="str">
        <f t="shared" si="82"/>
        <v/>
      </c>
      <c r="BY70" s="65" t="str">
        <f t="shared" si="83"/>
        <v/>
      </c>
      <c r="BZ70" s="165" t="str">
        <f>IF(COUNTBLANK($A70:$F70)&gt;2,"",IF(Input!V70=0,"NA",Input!V70))</f>
        <v/>
      </c>
      <c r="CA70" s="65" t="str">
        <f t="shared" si="84"/>
        <v/>
      </c>
      <c r="CB70" s="65" t="str">
        <f t="shared" si="85"/>
        <v/>
      </c>
      <c r="CC70" s="165" t="str">
        <f>IF(COUNTBLANK($A70:$F70)&gt;2,"",IF(Input!W70=0,"NA",Input!W70))</f>
        <v/>
      </c>
      <c r="CD70" s="65" t="str">
        <f t="shared" si="86"/>
        <v/>
      </c>
      <c r="CE70" s="65" t="str">
        <f t="shared" si="87"/>
        <v/>
      </c>
      <c r="CF70" s="165" t="str">
        <f>IF(COUNTBLANK($A70:$F70)&gt;2,"",IF(Input!X70=0,"NA",Input!X70))</f>
        <v/>
      </c>
      <c r="CG70" s="65" t="str">
        <f t="shared" si="88"/>
        <v/>
      </c>
      <c r="CH70" s="65" t="str">
        <f t="shared" si="89"/>
        <v/>
      </c>
      <c r="CI70" s="165" t="str">
        <f>IF(COUNTBLANK($A70:$F70)&gt;2,"",IF(Input!Y70=0,"NA",Input!Y70))</f>
        <v/>
      </c>
      <c r="CJ70" s="65" t="str">
        <f t="shared" si="90"/>
        <v/>
      </c>
      <c r="CK70" s="65" t="str">
        <f t="shared" si="91"/>
        <v/>
      </c>
      <c r="CL70" s="165" t="str">
        <f>IF(COUNTBLANK($A70:$F70)&gt;2,"",IF(Input!Z70=0,"NA",Input!Z70))</f>
        <v/>
      </c>
      <c r="CM70" s="65" t="str">
        <f t="shared" si="92"/>
        <v/>
      </c>
      <c r="CN70" s="65" t="str">
        <f t="shared" si="93"/>
        <v/>
      </c>
      <c r="CO70" s="165" t="str">
        <f>IF(COUNTBLANK($A70:$F70)&gt;2,"",IF(Input!AA70=0,"NA",Input!AA70))</f>
        <v/>
      </c>
      <c r="CP70" s="65" t="str">
        <f t="shared" si="94"/>
        <v/>
      </c>
      <c r="CQ70" s="65" t="str">
        <f t="shared" si="95"/>
        <v/>
      </c>
      <c r="CR70" s="165" t="str">
        <f>IF(COUNTBLANK($A70:$F70)&gt;2,"",IF(Input!AB70=0,"NA",Input!AB70))</f>
        <v/>
      </c>
      <c r="CS70" s="65" t="str">
        <f t="shared" si="96"/>
        <v/>
      </c>
      <c r="CT70" s="65" t="str">
        <f t="shared" si="97"/>
        <v/>
      </c>
      <c r="CU70" s="165" t="str">
        <f>IF(COUNTBLANK($A70:$F70)&gt;2,"",IF(Input!AC70=0,"NA",Input!AC70))</f>
        <v/>
      </c>
      <c r="CV70" s="65" t="str">
        <f t="shared" si="98"/>
        <v/>
      </c>
      <c r="CW70" s="65" t="str">
        <f t="shared" si="99"/>
        <v/>
      </c>
      <c r="CX70" s="165" t="str">
        <f>IF(COUNTBLANK($A70:$F70)&gt;2,"",IF(Input!AD70=0,"NA",Input!AD70))</f>
        <v/>
      </c>
    </row>
    <row r="71" spans="1:102" x14ac:dyDescent="0.25">
      <c r="A71" s="162" t="str">
        <f>IF(Input!B71=0,"",Input!B71)</f>
        <v/>
      </c>
      <c r="B71" s="162" t="str">
        <f>IF(Input!C71=0,"",Input!C71)</f>
        <v/>
      </c>
      <c r="C71" s="162" t="str">
        <f>IF(Input!D71=0,"",Input!D71)</f>
        <v/>
      </c>
      <c r="D71" s="162" t="str">
        <f>IF(Input!G71=0,"",Input!G71)</f>
        <v/>
      </c>
      <c r="E71" s="162" t="str">
        <f>IF(Input!H71=0,"",Input!H71)</f>
        <v/>
      </c>
      <c r="F71" s="162" t="str">
        <f>IF(Input!I71=0,"",Input!I71)</f>
        <v/>
      </c>
      <c r="G71" s="66" t="str">
        <f t="shared" si="50"/>
        <v/>
      </c>
      <c r="H71" s="66" t="str">
        <f t="shared" si="51"/>
        <v/>
      </c>
      <c r="I71" s="160" t="str">
        <f>FinalScores!G71</f>
        <v/>
      </c>
      <c r="J71" s="65" t="str">
        <f t="shared" si="52"/>
        <v/>
      </c>
      <c r="K71" s="65" t="str">
        <f t="shared" si="53"/>
        <v/>
      </c>
      <c r="L71" s="165" t="str">
        <f>IF(COUNTBLANK($A71:$F71)&gt;2,"",IF(Input!AE71=0,"NA",Input!AE71))</f>
        <v/>
      </c>
      <c r="M71" s="65" t="str">
        <f t="shared" si="54"/>
        <v/>
      </c>
      <c r="N71" s="65" t="str">
        <f t="shared" si="55"/>
        <v/>
      </c>
      <c r="O71" s="165" t="str">
        <f>IF(COUNTBLANK($A71:$F71)&gt;2,"",IF(Input!AF71=0,"NA",Input!AF71))</f>
        <v/>
      </c>
      <c r="P71" s="65" t="str">
        <f t="shared" si="56"/>
        <v/>
      </c>
      <c r="Q71" s="65" t="str">
        <f t="shared" si="57"/>
        <v/>
      </c>
      <c r="R71" s="165" t="str">
        <f>IF(COUNTBLANK($A71:$F71)&gt;2,"",IF(Input!AG71=0,"NA",Input!AG71))</f>
        <v/>
      </c>
      <c r="AN71" s="65" t="str">
        <f t="shared" si="58"/>
        <v/>
      </c>
      <c r="AO71" s="65" t="str">
        <f t="shared" si="59"/>
        <v/>
      </c>
      <c r="AP71" s="165" t="str">
        <f>IF(COUNTBLANK($A71:$F71)&gt;2,"",IF(Input!J71=0,"NA",Input!J71))</f>
        <v/>
      </c>
      <c r="AQ71" s="65" t="str">
        <f t="shared" si="60"/>
        <v/>
      </c>
      <c r="AR71" s="65" t="str">
        <f t="shared" si="61"/>
        <v/>
      </c>
      <c r="AS71" s="165" t="str">
        <f>IF(COUNTBLANK($A71:$F71)&gt;2,"",IF(Input!K71=0,"NA",Input!K71))</f>
        <v/>
      </c>
      <c r="AT71" s="65" t="str">
        <f t="shared" si="62"/>
        <v/>
      </c>
      <c r="AU71" s="65" t="str">
        <f t="shared" si="63"/>
        <v/>
      </c>
      <c r="AV71" s="165" t="str">
        <f>IF(COUNTBLANK($A71:$F71)&gt;2,"",IF(Input!L71=0,"NA",Input!L71))</f>
        <v/>
      </c>
      <c r="AW71" s="65" t="str">
        <f t="shared" si="64"/>
        <v/>
      </c>
      <c r="AX71" s="65" t="str">
        <f t="shared" si="65"/>
        <v/>
      </c>
      <c r="AY71" s="165" t="str">
        <f>IF(COUNTBLANK($A71:$F71)&gt;2,"",IF(Input!M71=0,"NA",Input!M71))</f>
        <v/>
      </c>
      <c r="AZ71" s="65" t="str">
        <f t="shared" si="66"/>
        <v/>
      </c>
      <c r="BA71" s="65" t="str">
        <f t="shared" si="67"/>
        <v/>
      </c>
      <c r="BB71" s="165" t="str">
        <f>IF(COUNTBLANK($A71:$F71)&gt;2,"",IF(Input!N71=0,"NA",Input!N71))</f>
        <v/>
      </c>
      <c r="BC71" s="65" t="str">
        <f t="shared" si="68"/>
        <v/>
      </c>
      <c r="BD71" s="65" t="str">
        <f t="shared" si="69"/>
        <v/>
      </c>
      <c r="BE71" s="165" t="str">
        <f>IF(COUNTBLANK($A71:$F71)&gt;2,"",IF(Input!O71=0,"NA",Input!O71))</f>
        <v/>
      </c>
      <c r="BF71" s="65" t="str">
        <f t="shared" si="70"/>
        <v/>
      </c>
      <c r="BG71" s="65" t="str">
        <f t="shared" si="71"/>
        <v/>
      </c>
      <c r="BH71" s="165" t="str">
        <f>IF(COUNTBLANK($A71:$F71)&gt;2,"",IF(Input!P71=0,"NA",Input!P71))</f>
        <v/>
      </c>
      <c r="BI71" s="65" t="str">
        <f t="shared" si="72"/>
        <v/>
      </c>
      <c r="BJ71" s="65" t="str">
        <f t="shared" si="73"/>
        <v/>
      </c>
      <c r="BK71" s="165" t="str">
        <f>IF(COUNTBLANK($A71:$F71)&gt;2,"",IF(Input!Q71=0,"NA",Input!Q71))</f>
        <v/>
      </c>
      <c r="BL71" s="65" t="str">
        <f t="shared" si="74"/>
        <v/>
      </c>
      <c r="BM71" s="65" t="str">
        <f t="shared" si="75"/>
        <v/>
      </c>
      <c r="BN71" s="165" t="str">
        <f>IF(COUNTBLANK($A71:$F71)&gt;2,"",IF(Input!R71=0,"NA",Input!R71))</f>
        <v/>
      </c>
      <c r="BO71" s="65" t="str">
        <f t="shared" si="76"/>
        <v/>
      </c>
      <c r="BP71" s="65" t="str">
        <f t="shared" si="77"/>
        <v/>
      </c>
      <c r="BQ71" s="165" t="str">
        <f>IF(COUNTBLANK($A71:$F71)&gt;2,"",IF(Input!S71=0,"NA",Input!S71))</f>
        <v/>
      </c>
      <c r="BR71" s="65" t="str">
        <f t="shared" si="78"/>
        <v/>
      </c>
      <c r="BS71" s="65" t="str">
        <f t="shared" si="79"/>
        <v/>
      </c>
      <c r="BT71" s="165" t="str">
        <f>IF(COUNTBLANK($A71:$F71)&gt;2,"",IF(Input!T71=0,"NA",Input!T71))</f>
        <v/>
      </c>
      <c r="BU71" s="65" t="str">
        <f t="shared" si="80"/>
        <v/>
      </c>
      <c r="BV71" s="65" t="str">
        <f t="shared" si="81"/>
        <v/>
      </c>
      <c r="BW71" s="165" t="str">
        <f>IF(COUNTBLANK($A71:$F71)&gt;2,"",IF(Input!U71=0,"NA",Input!U71))</f>
        <v/>
      </c>
      <c r="BX71" s="65" t="str">
        <f t="shared" si="82"/>
        <v/>
      </c>
      <c r="BY71" s="65" t="str">
        <f t="shared" si="83"/>
        <v/>
      </c>
      <c r="BZ71" s="165" t="str">
        <f>IF(COUNTBLANK($A71:$F71)&gt;2,"",IF(Input!V71=0,"NA",Input!V71))</f>
        <v/>
      </c>
      <c r="CA71" s="65" t="str">
        <f t="shared" si="84"/>
        <v/>
      </c>
      <c r="CB71" s="65" t="str">
        <f t="shared" si="85"/>
        <v/>
      </c>
      <c r="CC71" s="165" t="str">
        <f>IF(COUNTBLANK($A71:$F71)&gt;2,"",IF(Input!W71=0,"NA",Input!W71))</f>
        <v/>
      </c>
      <c r="CD71" s="65" t="str">
        <f t="shared" si="86"/>
        <v/>
      </c>
      <c r="CE71" s="65" t="str">
        <f t="shared" si="87"/>
        <v/>
      </c>
      <c r="CF71" s="165" t="str">
        <f>IF(COUNTBLANK($A71:$F71)&gt;2,"",IF(Input!X71=0,"NA",Input!X71))</f>
        <v/>
      </c>
      <c r="CG71" s="65" t="str">
        <f t="shared" si="88"/>
        <v/>
      </c>
      <c r="CH71" s="65" t="str">
        <f t="shared" si="89"/>
        <v/>
      </c>
      <c r="CI71" s="165" t="str">
        <f>IF(COUNTBLANK($A71:$F71)&gt;2,"",IF(Input!Y71=0,"NA",Input!Y71))</f>
        <v/>
      </c>
      <c r="CJ71" s="65" t="str">
        <f t="shared" si="90"/>
        <v/>
      </c>
      <c r="CK71" s="65" t="str">
        <f t="shared" si="91"/>
        <v/>
      </c>
      <c r="CL71" s="165" t="str">
        <f>IF(COUNTBLANK($A71:$F71)&gt;2,"",IF(Input!Z71=0,"NA",Input!Z71))</f>
        <v/>
      </c>
      <c r="CM71" s="65" t="str">
        <f t="shared" si="92"/>
        <v/>
      </c>
      <c r="CN71" s="65" t="str">
        <f t="shared" si="93"/>
        <v/>
      </c>
      <c r="CO71" s="165" t="str">
        <f>IF(COUNTBLANK($A71:$F71)&gt;2,"",IF(Input!AA71=0,"NA",Input!AA71))</f>
        <v/>
      </c>
      <c r="CP71" s="65" t="str">
        <f t="shared" si="94"/>
        <v/>
      </c>
      <c r="CQ71" s="65" t="str">
        <f t="shared" si="95"/>
        <v/>
      </c>
      <c r="CR71" s="165" t="str">
        <f>IF(COUNTBLANK($A71:$F71)&gt;2,"",IF(Input!AB71=0,"NA",Input!AB71))</f>
        <v/>
      </c>
      <c r="CS71" s="65" t="str">
        <f t="shared" si="96"/>
        <v/>
      </c>
      <c r="CT71" s="65" t="str">
        <f t="shared" si="97"/>
        <v/>
      </c>
      <c r="CU71" s="165" t="str">
        <f>IF(COUNTBLANK($A71:$F71)&gt;2,"",IF(Input!AC71=0,"NA",Input!AC71))</f>
        <v/>
      </c>
      <c r="CV71" s="65" t="str">
        <f t="shared" si="98"/>
        <v/>
      </c>
      <c r="CW71" s="65" t="str">
        <f t="shared" si="99"/>
        <v/>
      </c>
      <c r="CX71" s="165" t="str">
        <f>IF(COUNTBLANK($A71:$F71)&gt;2,"",IF(Input!AD71=0,"NA",Input!AD71))</f>
        <v/>
      </c>
    </row>
    <row r="72" spans="1:102" x14ac:dyDescent="0.25">
      <c r="A72" s="162" t="str">
        <f>IF(Input!B72=0,"",Input!B72)</f>
        <v/>
      </c>
      <c r="B72" s="162" t="str">
        <f>IF(Input!C72=0,"",Input!C72)</f>
        <v/>
      </c>
      <c r="C72" s="162" t="str">
        <f>IF(Input!D72=0,"",Input!D72)</f>
        <v/>
      </c>
      <c r="D72" s="162" t="str">
        <f>IF(Input!G72=0,"",Input!G72)</f>
        <v/>
      </c>
      <c r="E72" s="162" t="str">
        <f>IF(Input!H72=0,"",Input!H72)</f>
        <v/>
      </c>
      <c r="F72" s="162" t="str">
        <f>IF(Input!I72=0,"",Input!I72)</f>
        <v/>
      </c>
      <c r="G72" s="66" t="str">
        <f t="shared" si="50"/>
        <v/>
      </c>
      <c r="H72" s="66" t="str">
        <f t="shared" si="51"/>
        <v/>
      </c>
      <c r="I72" s="160" t="str">
        <f>FinalScores!G72</f>
        <v/>
      </c>
      <c r="J72" s="65" t="str">
        <f t="shared" si="52"/>
        <v/>
      </c>
      <c r="K72" s="65" t="str">
        <f t="shared" si="53"/>
        <v/>
      </c>
      <c r="L72" s="165" t="str">
        <f>IF(COUNTBLANK($A72:$F72)&gt;2,"",IF(Input!AE72=0,"NA",Input!AE72))</f>
        <v/>
      </c>
      <c r="M72" s="65" t="str">
        <f t="shared" si="54"/>
        <v/>
      </c>
      <c r="N72" s="65" t="str">
        <f t="shared" si="55"/>
        <v/>
      </c>
      <c r="O72" s="165" t="str">
        <f>IF(COUNTBLANK($A72:$F72)&gt;2,"",IF(Input!AF72=0,"NA",Input!AF72))</f>
        <v/>
      </c>
      <c r="P72" s="65" t="str">
        <f t="shared" si="56"/>
        <v/>
      </c>
      <c r="Q72" s="65" t="str">
        <f t="shared" si="57"/>
        <v/>
      </c>
      <c r="R72" s="165" t="str">
        <f>IF(COUNTBLANK($A72:$F72)&gt;2,"",IF(Input!AG72=0,"NA",Input!AG72))</f>
        <v/>
      </c>
      <c r="AN72" s="65" t="str">
        <f t="shared" si="58"/>
        <v/>
      </c>
      <c r="AO72" s="65" t="str">
        <f t="shared" si="59"/>
        <v/>
      </c>
      <c r="AP72" s="165" t="str">
        <f>IF(COUNTBLANK($A72:$F72)&gt;2,"",IF(Input!J72=0,"NA",Input!J72))</f>
        <v/>
      </c>
      <c r="AQ72" s="65" t="str">
        <f t="shared" si="60"/>
        <v/>
      </c>
      <c r="AR72" s="65" t="str">
        <f t="shared" si="61"/>
        <v/>
      </c>
      <c r="AS72" s="165" t="str">
        <f>IF(COUNTBLANK($A72:$F72)&gt;2,"",IF(Input!K72=0,"NA",Input!K72))</f>
        <v/>
      </c>
      <c r="AT72" s="65" t="str">
        <f t="shared" si="62"/>
        <v/>
      </c>
      <c r="AU72" s="65" t="str">
        <f t="shared" si="63"/>
        <v/>
      </c>
      <c r="AV72" s="165" t="str">
        <f>IF(COUNTBLANK($A72:$F72)&gt;2,"",IF(Input!L72=0,"NA",Input!L72))</f>
        <v/>
      </c>
      <c r="AW72" s="65" t="str">
        <f t="shared" si="64"/>
        <v/>
      </c>
      <c r="AX72" s="65" t="str">
        <f t="shared" si="65"/>
        <v/>
      </c>
      <c r="AY72" s="165" t="str">
        <f>IF(COUNTBLANK($A72:$F72)&gt;2,"",IF(Input!M72=0,"NA",Input!M72))</f>
        <v/>
      </c>
      <c r="AZ72" s="65" t="str">
        <f t="shared" si="66"/>
        <v/>
      </c>
      <c r="BA72" s="65" t="str">
        <f t="shared" si="67"/>
        <v/>
      </c>
      <c r="BB72" s="165" t="str">
        <f>IF(COUNTBLANK($A72:$F72)&gt;2,"",IF(Input!N72=0,"NA",Input!N72))</f>
        <v/>
      </c>
      <c r="BC72" s="65" t="str">
        <f t="shared" si="68"/>
        <v/>
      </c>
      <c r="BD72" s="65" t="str">
        <f t="shared" si="69"/>
        <v/>
      </c>
      <c r="BE72" s="165" t="str">
        <f>IF(COUNTBLANK($A72:$F72)&gt;2,"",IF(Input!O72=0,"NA",Input!O72))</f>
        <v/>
      </c>
      <c r="BF72" s="65" t="str">
        <f t="shared" si="70"/>
        <v/>
      </c>
      <c r="BG72" s="65" t="str">
        <f t="shared" si="71"/>
        <v/>
      </c>
      <c r="BH72" s="165" t="str">
        <f>IF(COUNTBLANK($A72:$F72)&gt;2,"",IF(Input!P72=0,"NA",Input!P72))</f>
        <v/>
      </c>
      <c r="BI72" s="65" t="str">
        <f t="shared" si="72"/>
        <v/>
      </c>
      <c r="BJ72" s="65" t="str">
        <f t="shared" si="73"/>
        <v/>
      </c>
      <c r="BK72" s="165" t="str">
        <f>IF(COUNTBLANK($A72:$F72)&gt;2,"",IF(Input!Q72=0,"NA",Input!Q72))</f>
        <v/>
      </c>
      <c r="BL72" s="65" t="str">
        <f t="shared" si="74"/>
        <v/>
      </c>
      <c r="BM72" s="65" t="str">
        <f t="shared" si="75"/>
        <v/>
      </c>
      <c r="BN72" s="165" t="str">
        <f>IF(COUNTBLANK($A72:$F72)&gt;2,"",IF(Input!R72=0,"NA",Input!R72))</f>
        <v/>
      </c>
      <c r="BO72" s="65" t="str">
        <f t="shared" si="76"/>
        <v/>
      </c>
      <c r="BP72" s="65" t="str">
        <f t="shared" si="77"/>
        <v/>
      </c>
      <c r="BQ72" s="165" t="str">
        <f>IF(COUNTBLANK($A72:$F72)&gt;2,"",IF(Input!S72=0,"NA",Input!S72))</f>
        <v/>
      </c>
      <c r="BR72" s="65" t="str">
        <f t="shared" si="78"/>
        <v/>
      </c>
      <c r="BS72" s="65" t="str">
        <f t="shared" si="79"/>
        <v/>
      </c>
      <c r="BT72" s="165" t="str">
        <f>IF(COUNTBLANK($A72:$F72)&gt;2,"",IF(Input!T72=0,"NA",Input!T72))</f>
        <v/>
      </c>
      <c r="BU72" s="65" t="str">
        <f t="shared" si="80"/>
        <v/>
      </c>
      <c r="BV72" s="65" t="str">
        <f t="shared" si="81"/>
        <v/>
      </c>
      <c r="BW72" s="165" t="str">
        <f>IF(COUNTBLANK($A72:$F72)&gt;2,"",IF(Input!U72=0,"NA",Input!U72))</f>
        <v/>
      </c>
      <c r="BX72" s="65" t="str">
        <f t="shared" si="82"/>
        <v/>
      </c>
      <c r="BY72" s="65" t="str">
        <f t="shared" si="83"/>
        <v/>
      </c>
      <c r="BZ72" s="165" t="str">
        <f>IF(COUNTBLANK($A72:$F72)&gt;2,"",IF(Input!V72=0,"NA",Input!V72))</f>
        <v/>
      </c>
      <c r="CA72" s="65" t="str">
        <f t="shared" si="84"/>
        <v/>
      </c>
      <c r="CB72" s="65" t="str">
        <f t="shared" si="85"/>
        <v/>
      </c>
      <c r="CC72" s="165" t="str">
        <f>IF(COUNTBLANK($A72:$F72)&gt;2,"",IF(Input!W72=0,"NA",Input!W72))</f>
        <v/>
      </c>
      <c r="CD72" s="65" t="str">
        <f t="shared" si="86"/>
        <v/>
      </c>
      <c r="CE72" s="65" t="str">
        <f t="shared" si="87"/>
        <v/>
      </c>
      <c r="CF72" s="165" t="str">
        <f>IF(COUNTBLANK($A72:$F72)&gt;2,"",IF(Input!X72=0,"NA",Input!X72))</f>
        <v/>
      </c>
      <c r="CG72" s="65" t="str">
        <f t="shared" si="88"/>
        <v/>
      </c>
      <c r="CH72" s="65" t="str">
        <f t="shared" si="89"/>
        <v/>
      </c>
      <c r="CI72" s="165" t="str">
        <f>IF(COUNTBLANK($A72:$F72)&gt;2,"",IF(Input!Y72=0,"NA",Input!Y72))</f>
        <v/>
      </c>
      <c r="CJ72" s="65" t="str">
        <f t="shared" si="90"/>
        <v/>
      </c>
      <c r="CK72" s="65" t="str">
        <f t="shared" si="91"/>
        <v/>
      </c>
      <c r="CL72" s="165" t="str">
        <f>IF(COUNTBLANK($A72:$F72)&gt;2,"",IF(Input!Z72=0,"NA",Input!Z72))</f>
        <v/>
      </c>
      <c r="CM72" s="65" t="str">
        <f t="shared" si="92"/>
        <v/>
      </c>
      <c r="CN72" s="65" t="str">
        <f t="shared" si="93"/>
        <v/>
      </c>
      <c r="CO72" s="165" t="str">
        <f>IF(COUNTBLANK($A72:$F72)&gt;2,"",IF(Input!AA72=0,"NA",Input!AA72))</f>
        <v/>
      </c>
      <c r="CP72" s="65" t="str">
        <f t="shared" si="94"/>
        <v/>
      </c>
      <c r="CQ72" s="65" t="str">
        <f t="shared" si="95"/>
        <v/>
      </c>
      <c r="CR72" s="165" t="str">
        <f>IF(COUNTBLANK($A72:$F72)&gt;2,"",IF(Input!AB72=0,"NA",Input!AB72))</f>
        <v/>
      </c>
      <c r="CS72" s="65" t="str">
        <f t="shared" si="96"/>
        <v/>
      </c>
      <c r="CT72" s="65" t="str">
        <f t="shared" si="97"/>
        <v/>
      </c>
      <c r="CU72" s="165" t="str">
        <f>IF(COUNTBLANK($A72:$F72)&gt;2,"",IF(Input!AC72=0,"NA",Input!AC72))</f>
        <v/>
      </c>
      <c r="CV72" s="65" t="str">
        <f t="shared" si="98"/>
        <v/>
      </c>
      <c r="CW72" s="65" t="str">
        <f t="shared" si="99"/>
        <v/>
      </c>
      <c r="CX72" s="165" t="str">
        <f>IF(COUNTBLANK($A72:$F72)&gt;2,"",IF(Input!AD72=0,"NA",Input!AD72))</f>
        <v/>
      </c>
    </row>
    <row r="73" spans="1:102" x14ac:dyDescent="0.25">
      <c r="A73" s="162" t="str">
        <f>IF(Input!B73=0,"",Input!B73)</f>
        <v/>
      </c>
      <c r="B73" s="162" t="str">
        <f>IF(Input!C73=0,"",Input!C73)</f>
        <v/>
      </c>
      <c r="C73" s="162" t="str">
        <f>IF(Input!D73=0,"",Input!D73)</f>
        <v/>
      </c>
      <c r="D73" s="162" t="str">
        <f>IF(Input!G73=0,"",Input!G73)</f>
        <v/>
      </c>
      <c r="E73" s="162" t="str">
        <f>IF(Input!H73=0,"",Input!H73)</f>
        <v/>
      </c>
      <c r="F73" s="162" t="str">
        <f>IF(Input!I73=0,"",Input!I73)</f>
        <v/>
      </c>
      <c r="G73" s="66" t="str">
        <f t="shared" si="50"/>
        <v/>
      </c>
      <c r="H73" s="66" t="str">
        <f t="shared" si="51"/>
        <v/>
      </c>
      <c r="I73" s="160" t="str">
        <f>FinalScores!G73</f>
        <v/>
      </c>
      <c r="J73" s="65" t="str">
        <f t="shared" si="52"/>
        <v/>
      </c>
      <c r="K73" s="65" t="str">
        <f t="shared" si="53"/>
        <v/>
      </c>
      <c r="L73" s="165" t="str">
        <f>IF(COUNTBLANK($A73:$F73)&gt;2,"",IF(Input!AE73=0,"NA",Input!AE73))</f>
        <v/>
      </c>
      <c r="M73" s="65" t="str">
        <f t="shared" si="54"/>
        <v/>
      </c>
      <c r="N73" s="65" t="str">
        <f t="shared" si="55"/>
        <v/>
      </c>
      <c r="O73" s="165" t="str">
        <f>IF(COUNTBLANK($A73:$F73)&gt;2,"",IF(Input!AF73=0,"NA",Input!AF73))</f>
        <v/>
      </c>
      <c r="P73" s="65" t="str">
        <f t="shared" si="56"/>
        <v/>
      </c>
      <c r="Q73" s="65" t="str">
        <f t="shared" si="57"/>
        <v/>
      </c>
      <c r="R73" s="165" t="str">
        <f>IF(COUNTBLANK($A73:$F73)&gt;2,"",IF(Input!AG73=0,"NA",Input!AG73))</f>
        <v/>
      </c>
      <c r="AN73" s="65" t="str">
        <f t="shared" si="58"/>
        <v/>
      </c>
      <c r="AO73" s="65" t="str">
        <f t="shared" si="59"/>
        <v/>
      </c>
      <c r="AP73" s="165" t="str">
        <f>IF(COUNTBLANK($A73:$F73)&gt;2,"",IF(Input!J73=0,"NA",Input!J73))</f>
        <v/>
      </c>
      <c r="AQ73" s="65" t="str">
        <f t="shared" si="60"/>
        <v/>
      </c>
      <c r="AR73" s="65" t="str">
        <f t="shared" si="61"/>
        <v/>
      </c>
      <c r="AS73" s="165" t="str">
        <f>IF(COUNTBLANK($A73:$F73)&gt;2,"",IF(Input!K73=0,"NA",Input!K73))</f>
        <v/>
      </c>
      <c r="AT73" s="65" t="str">
        <f t="shared" si="62"/>
        <v/>
      </c>
      <c r="AU73" s="65" t="str">
        <f t="shared" si="63"/>
        <v/>
      </c>
      <c r="AV73" s="165" t="str">
        <f>IF(COUNTBLANK($A73:$F73)&gt;2,"",IF(Input!L73=0,"NA",Input!L73))</f>
        <v/>
      </c>
      <c r="AW73" s="65" t="str">
        <f t="shared" si="64"/>
        <v/>
      </c>
      <c r="AX73" s="65" t="str">
        <f t="shared" si="65"/>
        <v/>
      </c>
      <c r="AY73" s="165" t="str">
        <f>IF(COUNTBLANK($A73:$F73)&gt;2,"",IF(Input!M73=0,"NA",Input!M73))</f>
        <v/>
      </c>
      <c r="AZ73" s="65" t="str">
        <f t="shared" si="66"/>
        <v/>
      </c>
      <c r="BA73" s="65" t="str">
        <f t="shared" si="67"/>
        <v/>
      </c>
      <c r="BB73" s="165" t="str">
        <f>IF(COUNTBLANK($A73:$F73)&gt;2,"",IF(Input!N73=0,"NA",Input!N73))</f>
        <v/>
      </c>
      <c r="BC73" s="65" t="str">
        <f t="shared" si="68"/>
        <v/>
      </c>
      <c r="BD73" s="65" t="str">
        <f t="shared" si="69"/>
        <v/>
      </c>
      <c r="BE73" s="165" t="str">
        <f>IF(COUNTBLANK($A73:$F73)&gt;2,"",IF(Input!O73=0,"NA",Input!O73))</f>
        <v/>
      </c>
      <c r="BF73" s="65" t="str">
        <f t="shared" si="70"/>
        <v/>
      </c>
      <c r="BG73" s="65" t="str">
        <f t="shared" si="71"/>
        <v/>
      </c>
      <c r="BH73" s="165" t="str">
        <f>IF(COUNTBLANK($A73:$F73)&gt;2,"",IF(Input!P73=0,"NA",Input!P73))</f>
        <v/>
      </c>
      <c r="BI73" s="65" t="str">
        <f t="shared" si="72"/>
        <v/>
      </c>
      <c r="BJ73" s="65" t="str">
        <f t="shared" si="73"/>
        <v/>
      </c>
      <c r="BK73" s="165" t="str">
        <f>IF(COUNTBLANK($A73:$F73)&gt;2,"",IF(Input!Q73=0,"NA",Input!Q73))</f>
        <v/>
      </c>
      <c r="BL73" s="65" t="str">
        <f t="shared" si="74"/>
        <v/>
      </c>
      <c r="BM73" s="65" t="str">
        <f t="shared" si="75"/>
        <v/>
      </c>
      <c r="BN73" s="165" t="str">
        <f>IF(COUNTBLANK($A73:$F73)&gt;2,"",IF(Input!R73=0,"NA",Input!R73))</f>
        <v/>
      </c>
      <c r="BO73" s="65" t="str">
        <f t="shared" si="76"/>
        <v/>
      </c>
      <c r="BP73" s="65" t="str">
        <f t="shared" si="77"/>
        <v/>
      </c>
      <c r="BQ73" s="165" t="str">
        <f>IF(COUNTBLANK($A73:$F73)&gt;2,"",IF(Input!S73=0,"NA",Input!S73))</f>
        <v/>
      </c>
      <c r="BR73" s="65" t="str">
        <f t="shared" si="78"/>
        <v/>
      </c>
      <c r="BS73" s="65" t="str">
        <f t="shared" si="79"/>
        <v/>
      </c>
      <c r="BT73" s="165" t="str">
        <f>IF(COUNTBLANK($A73:$F73)&gt;2,"",IF(Input!T73=0,"NA",Input!T73))</f>
        <v/>
      </c>
      <c r="BU73" s="65" t="str">
        <f t="shared" si="80"/>
        <v/>
      </c>
      <c r="BV73" s="65" t="str">
        <f t="shared" si="81"/>
        <v/>
      </c>
      <c r="BW73" s="165" t="str">
        <f>IF(COUNTBLANK($A73:$F73)&gt;2,"",IF(Input!U73=0,"NA",Input!U73))</f>
        <v/>
      </c>
      <c r="BX73" s="65" t="str">
        <f t="shared" si="82"/>
        <v/>
      </c>
      <c r="BY73" s="65" t="str">
        <f t="shared" si="83"/>
        <v/>
      </c>
      <c r="BZ73" s="165" t="str">
        <f>IF(COUNTBLANK($A73:$F73)&gt;2,"",IF(Input!V73=0,"NA",Input!V73))</f>
        <v/>
      </c>
      <c r="CA73" s="65" t="str">
        <f t="shared" si="84"/>
        <v/>
      </c>
      <c r="CB73" s="65" t="str">
        <f t="shared" si="85"/>
        <v/>
      </c>
      <c r="CC73" s="165" t="str">
        <f>IF(COUNTBLANK($A73:$F73)&gt;2,"",IF(Input!W73=0,"NA",Input!W73))</f>
        <v/>
      </c>
      <c r="CD73" s="65" t="str">
        <f t="shared" si="86"/>
        <v/>
      </c>
      <c r="CE73" s="65" t="str">
        <f t="shared" si="87"/>
        <v/>
      </c>
      <c r="CF73" s="165" t="str">
        <f>IF(COUNTBLANK($A73:$F73)&gt;2,"",IF(Input!X73=0,"NA",Input!X73))</f>
        <v/>
      </c>
      <c r="CG73" s="65" t="str">
        <f t="shared" si="88"/>
        <v/>
      </c>
      <c r="CH73" s="65" t="str">
        <f t="shared" si="89"/>
        <v/>
      </c>
      <c r="CI73" s="165" t="str">
        <f>IF(COUNTBLANK($A73:$F73)&gt;2,"",IF(Input!Y73=0,"NA",Input!Y73))</f>
        <v/>
      </c>
      <c r="CJ73" s="65" t="str">
        <f t="shared" si="90"/>
        <v/>
      </c>
      <c r="CK73" s="65" t="str">
        <f t="shared" si="91"/>
        <v/>
      </c>
      <c r="CL73" s="165" t="str">
        <f>IF(COUNTBLANK($A73:$F73)&gt;2,"",IF(Input!Z73=0,"NA",Input!Z73))</f>
        <v/>
      </c>
      <c r="CM73" s="65" t="str">
        <f t="shared" si="92"/>
        <v/>
      </c>
      <c r="CN73" s="65" t="str">
        <f t="shared" si="93"/>
        <v/>
      </c>
      <c r="CO73" s="165" t="str">
        <f>IF(COUNTBLANK($A73:$F73)&gt;2,"",IF(Input!AA73=0,"NA",Input!AA73))</f>
        <v/>
      </c>
      <c r="CP73" s="65" t="str">
        <f t="shared" si="94"/>
        <v/>
      </c>
      <c r="CQ73" s="65" t="str">
        <f t="shared" si="95"/>
        <v/>
      </c>
      <c r="CR73" s="165" t="str">
        <f>IF(COUNTBLANK($A73:$F73)&gt;2,"",IF(Input!AB73=0,"NA",Input!AB73))</f>
        <v/>
      </c>
      <c r="CS73" s="65" t="str">
        <f t="shared" si="96"/>
        <v/>
      </c>
      <c r="CT73" s="65" t="str">
        <f t="shared" si="97"/>
        <v/>
      </c>
      <c r="CU73" s="165" t="str">
        <f>IF(COUNTBLANK($A73:$F73)&gt;2,"",IF(Input!AC73=0,"NA",Input!AC73))</f>
        <v/>
      </c>
      <c r="CV73" s="65" t="str">
        <f t="shared" si="98"/>
        <v/>
      </c>
      <c r="CW73" s="65" t="str">
        <f t="shared" si="99"/>
        <v/>
      </c>
      <c r="CX73" s="165" t="str">
        <f>IF(COUNTBLANK($A73:$F73)&gt;2,"",IF(Input!AD73=0,"NA",Input!AD73))</f>
        <v/>
      </c>
    </row>
    <row r="74" spans="1:102" x14ac:dyDescent="0.25">
      <c r="A74" s="162" t="str">
        <f>IF(Input!B74=0,"",Input!B74)</f>
        <v/>
      </c>
      <c r="B74" s="162" t="str">
        <f>IF(Input!C74=0,"",Input!C74)</f>
        <v/>
      </c>
      <c r="C74" s="162" t="str">
        <f>IF(Input!D74=0,"",Input!D74)</f>
        <v/>
      </c>
      <c r="D74" s="162" t="str">
        <f>IF(Input!G74=0,"",Input!G74)</f>
        <v/>
      </c>
      <c r="E74" s="162" t="str">
        <f>IF(Input!H74=0,"",Input!H74)</f>
        <v/>
      </c>
      <c r="F74" s="162" t="str">
        <f>IF(Input!I74=0,"",Input!I74)</f>
        <v/>
      </c>
      <c r="G74" s="66" t="str">
        <f t="shared" si="50"/>
        <v/>
      </c>
      <c r="H74" s="66" t="str">
        <f t="shared" si="51"/>
        <v/>
      </c>
      <c r="I74" s="160" t="str">
        <f>FinalScores!G74</f>
        <v/>
      </c>
      <c r="J74" s="65" t="str">
        <f t="shared" si="52"/>
        <v/>
      </c>
      <c r="K74" s="65" t="str">
        <f t="shared" si="53"/>
        <v/>
      </c>
      <c r="L74" s="165" t="str">
        <f>IF(COUNTBLANK($A74:$F74)&gt;2,"",IF(Input!AE74=0,"NA",Input!AE74))</f>
        <v/>
      </c>
      <c r="M74" s="65" t="str">
        <f t="shared" si="54"/>
        <v/>
      </c>
      <c r="N74" s="65" t="str">
        <f t="shared" si="55"/>
        <v/>
      </c>
      <c r="O74" s="165" t="str">
        <f>IF(COUNTBLANK($A74:$F74)&gt;2,"",IF(Input!AF74=0,"NA",Input!AF74))</f>
        <v/>
      </c>
      <c r="P74" s="65" t="str">
        <f t="shared" si="56"/>
        <v/>
      </c>
      <c r="Q74" s="65" t="str">
        <f t="shared" si="57"/>
        <v/>
      </c>
      <c r="R74" s="165" t="str">
        <f>IF(COUNTBLANK($A74:$F74)&gt;2,"",IF(Input!AG74=0,"NA",Input!AG74))</f>
        <v/>
      </c>
      <c r="AN74" s="65" t="str">
        <f t="shared" si="58"/>
        <v/>
      </c>
      <c r="AO74" s="65" t="str">
        <f t="shared" si="59"/>
        <v/>
      </c>
      <c r="AP74" s="165" t="str">
        <f>IF(COUNTBLANK($A74:$F74)&gt;2,"",IF(Input!J74=0,"NA",Input!J74))</f>
        <v/>
      </c>
      <c r="AQ74" s="65" t="str">
        <f t="shared" si="60"/>
        <v/>
      </c>
      <c r="AR74" s="65" t="str">
        <f t="shared" si="61"/>
        <v/>
      </c>
      <c r="AS74" s="165" t="str">
        <f>IF(COUNTBLANK($A74:$F74)&gt;2,"",IF(Input!K74=0,"NA",Input!K74))</f>
        <v/>
      </c>
      <c r="AT74" s="65" t="str">
        <f t="shared" si="62"/>
        <v/>
      </c>
      <c r="AU74" s="65" t="str">
        <f t="shared" si="63"/>
        <v/>
      </c>
      <c r="AV74" s="165" t="str">
        <f>IF(COUNTBLANK($A74:$F74)&gt;2,"",IF(Input!L74=0,"NA",Input!L74))</f>
        <v/>
      </c>
      <c r="AW74" s="65" t="str">
        <f t="shared" si="64"/>
        <v/>
      </c>
      <c r="AX74" s="65" t="str">
        <f t="shared" si="65"/>
        <v/>
      </c>
      <c r="AY74" s="165" t="str">
        <f>IF(COUNTBLANK($A74:$F74)&gt;2,"",IF(Input!M74=0,"NA",Input!M74))</f>
        <v/>
      </c>
      <c r="AZ74" s="65" t="str">
        <f t="shared" si="66"/>
        <v/>
      </c>
      <c r="BA74" s="65" t="str">
        <f t="shared" si="67"/>
        <v/>
      </c>
      <c r="BB74" s="165" t="str">
        <f>IF(COUNTBLANK($A74:$F74)&gt;2,"",IF(Input!N74=0,"NA",Input!N74))</f>
        <v/>
      </c>
      <c r="BC74" s="65" t="str">
        <f t="shared" si="68"/>
        <v/>
      </c>
      <c r="BD74" s="65" t="str">
        <f t="shared" si="69"/>
        <v/>
      </c>
      <c r="BE74" s="165" t="str">
        <f>IF(COUNTBLANK($A74:$F74)&gt;2,"",IF(Input!O74=0,"NA",Input!O74))</f>
        <v/>
      </c>
      <c r="BF74" s="65" t="str">
        <f t="shared" si="70"/>
        <v/>
      </c>
      <c r="BG74" s="65" t="str">
        <f t="shared" si="71"/>
        <v/>
      </c>
      <c r="BH74" s="165" t="str">
        <f>IF(COUNTBLANK($A74:$F74)&gt;2,"",IF(Input!P74=0,"NA",Input!P74))</f>
        <v/>
      </c>
      <c r="BI74" s="65" t="str">
        <f t="shared" si="72"/>
        <v/>
      </c>
      <c r="BJ74" s="65" t="str">
        <f t="shared" si="73"/>
        <v/>
      </c>
      <c r="BK74" s="165" t="str">
        <f>IF(COUNTBLANK($A74:$F74)&gt;2,"",IF(Input!Q74=0,"NA",Input!Q74))</f>
        <v/>
      </c>
      <c r="BL74" s="65" t="str">
        <f t="shared" si="74"/>
        <v/>
      </c>
      <c r="BM74" s="65" t="str">
        <f t="shared" si="75"/>
        <v/>
      </c>
      <c r="BN74" s="165" t="str">
        <f>IF(COUNTBLANK($A74:$F74)&gt;2,"",IF(Input!R74=0,"NA",Input!R74))</f>
        <v/>
      </c>
      <c r="BO74" s="65" t="str">
        <f t="shared" si="76"/>
        <v/>
      </c>
      <c r="BP74" s="65" t="str">
        <f t="shared" si="77"/>
        <v/>
      </c>
      <c r="BQ74" s="165" t="str">
        <f>IF(COUNTBLANK($A74:$F74)&gt;2,"",IF(Input!S74=0,"NA",Input!S74))</f>
        <v/>
      </c>
      <c r="BR74" s="65" t="str">
        <f t="shared" si="78"/>
        <v/>
      </c>
      <c r="BS74" s="65" t="str">
        <f t="shared" si="79"/>
        <v/>
      </c>
      <c r="BT74" s="165" t="str">
        <f>IF(COUNTBLANK($A74:$F74)&gt;2,"",IF(Input!T74=0,"NA",Input!T74))</f>
        <v/>
      </c>
      <c r="BU74" s="65" t="str">
        <f t="shared" si="80"/>
        <v/>
      </c>
      <c r="BV74" s="65" t="str">
        <f t="shared" si="81"/>
        <v/>
      </c>
      <c r="BW74" s="165" t="str">
        <f>IF(COUNTBLANK($A74:$F74)&gt;2,"",IF(Input!U74=0,"NA",Input!U74))</f>
        <v/>
      </c>
      <c r="BX74" s="65" t="str">
        <f t="shared" si="82"/>
        <v/>
      </c>
      <c r="BY74" s="65" t="str">
        <f t="shared" si="83"/>
        <v/>
      </c>
      <c r="BZ74" s="165" t="str">
        <f>IF(COUNTBLANK($A74:$F74)&gt;2,"",IF(Input!V74=0,"NA",Input!V74))</f>
        <v/>
      </c>
      <c r="CA74" s="65" t="str">
        <f t="shared" si="84"/>
        <v/>
      </c>
      <c r="CB74" s="65" t="str">
        <f t="shared" si="85"/>
        <v/>
      </c>
      <c r="CC74" s="165" t="str">
        <f>IF(COUNTBLANK($A74:$F74)&gt;2,"",IF(Input!W74=0,"NA",Input!W74))</f>
        <v/>
      </c>
      <c r="CD74" s="65" t="str">
        <f t="shared" si="86"/>
        <v/>
      </c>
      <c r="CE74" s="65" t="str">
        <f t="shared" si="87"/>
        <v/>
      </c>
      <c r="CF74" s="165" t="str">
        <f>IF(COUNTBLANK($A74:$F74)&gt;2,"",IF(Input!X74=0,"NA",Input!X74))</f>
        <v/>
      </c>
      <c r="CG74" s="65" t="str">
        <f t="shared" si="88"/>
        <v/>
      </c>
      <c r="CH74" s="65" t="str">
        <f t="shared" si="89"/>
        <v/>
      </c>
      <c r="CI74" s="165" t="str">
        <f>IF(COUNTBLANK($A74:$F74)&gt;2,"",IF(Input!Y74=0,"NA",Input!Y74))</f>
        <v/>
      </c>
      <c r="CJ74" s="65" t="str">
        <f t="shared" si="90"/>
        <v/>
      </c>
      <c r="CK74" s="65" t="str">
        <f t="shared" si="91"/>
        <v/>
      </c>
      <c r="CL74" s="165" t="str">
        <f>IF(COUNTBLANK($A74:$F74)&gt;2,"",IF(Input!Z74=0,"NA",Input!Z74))</f>
        <v/>
      </c>
      <c r="CM74" s="65" t="str">
        <f t="shared" si="92"/>
        <v/>
      </c>
      <c r="CN74" s="65" t="str">
        <f t="shared" si="93"/>
        <v/>
      </c>
      <c r="CO74" s="165" t="str">
        <f>IF(COUNTBLANK($A74:$F74)&gt;2,"",IF(Input!AA74=0,"NA",Input!AA74))</f>
        <v/>
      </c>
      <c r="CP74" s="65" t="str">
        <f t="shared" si="94"/>
        <v/>
      </c>
      <c r="CQ74" s="65" t="str">
        <f t="shared" si="95"/>
        <v/>
      </c>
      <c r="CR74" s="165" t="str">
        <f>IF(COUNTBLANK($A74:$F74)&gt;2,"",IF(Input!AB74=0,"NA",Input!AB74))</f>
        <v/>
      </c>
      <c r="CS74" s="65" t="str">
        <f t="shared" si="96"/>
        <v/>
      </c>
      <c r="CT74" s="65" t="str">
        <f t="shared" si="97"/>
        <v/>
      </c>
      <c r="CU74" s="165" t="str">
        <f>IF(COUNTBLANK($A74:$F74)&gt;2,"",IF(Input!AC74=0,"NA",Input!AC74))</f>
        <v/>
      </c>
      <c r="CV74" s="65" t="str">
        <f t="shared" si="98"/>
        <v/>
      </c>
      <c r="CW74" s="65" t="str">
        <f t="shared" si="99"/>
        <v/>
      </c>
      <c r="CX74" s="165" t="str">
        <f>IF(COUNTBLANK($A74:$F74)&gt;2,"",IF(Input!AD74=0,"NA",Input!AD74))</f>
        <v/>
      </c>
    </row>
    <row r="75" spans="1:102" x14ac:dyDescent="0.25">
      <c r="A75" s="162" t="str">
        <f>IF(Input!B75=0,"",Input!B75)</f>
        <v/>
      </c>
      <c r="B75" s="162" t="str">
        <f>IF(Input!C75=0,"",Input!C75)</f>
        <v/>
      </c>
      <c r="C75" s="162" t="str">
        <f>IF(Input!D75=0,"",Input!D75)</f>
        <v/>
      </c>
      <c r="D75" s="162" t="str">
        <f>IF(Input!G75=0,"",Input!G75)</f>
        <v/>
      </c>
      <c r="E75" s="162" t="str">
        <f>IF(Input!H75=0,"",Input!H75)</f>
        <v/>
      </c>
      <c r="F75" s="162" t="str">
        <f>IF(Input!I75=0,"",Input!I75)</f>
        <v/>
      </c>
      <c r="G75" s="66" t="str">
        <f t="shared" si="50"/>
        <v/>
      </c>
      <c r="H75" s="66" t="str">
        <f t="shared" si="51"/>
        <v/>
      </c>
      <c r="I75" s="160" t="str">
        <f>FinalScores!G75</f>
        <v/>
      </c>
      <c r="J75" s="65" t="str">
        <f t="shared" si="52"/>
        <v/>
      </c>
      <c r="K75" s="65" t="str">
        <f t="shared" si="53"/>
        <v/>
      </c>
      <c r="L75" s="165" t="str">
        <f>IF(COUNTBLANK($A75:$F75)&gt;2,"",IF(Input!AE75=0,"NA",Input!AE75))</f>
        <v/>
      </c>
      <c r="M75" s="65" t="str">
        <f t="shared" si="54"/>
        <v/>
      </c>
      <c r="N75" s="65" t="str">
        <f t="shared" si="55"/>
        <v/>
      </c>
      <c r="O75" s="165" t="str">
        <f>IF(COUNTBLANK($A75:$F75)&gt;2,"",IF(Input!AF75=0,"NA",Input!AF75))</f>
        <v/>
      </c>
      <c r="P75" s="65" t="str">
        <f t="shared" si="56"/>
        <v/>
      </c>
      <c r="Q75" s="65" t="str">
        <f t="shared" si="57"/>
        <v/>
      </c>
      <c r="R75" s="165" t="str">
        <f>IF(COUNTBLANK($A75:$F75)&gt;2,"",IF(Input!AG75=0,"NA",Input!AG75))</f>
        <v/>
      </c>
      <c r="AN75" s="65" t="str">
        <f t="shared" si="58"/>
        <v/>
      </c>
      <c r="AO75" s="65" t="str">
        <f t="shared" si="59"/>
        <v/>
      </c>
      <c r="AP75" s="165" t="str">
        <f>IF(COUNTBLANK($A75:$F75)&gt;2,"",IF(Input!J75=0,"NA",Input!J75))</f>
        <v/>
      </c>
      <c r="AQ75" s="65" t="str">
        <f t="shared" si="60"/>
        <v/>
      </c>
      <c r="AR75" s="65" t="str">
        <f t="shared" si="61"/>
        <v/>
      </c>
      <c r="AS75" s="165" t="str">
        <f>IF(COUNTBLANK($A75:$F75)&gt;2,"",IF(Input!K75=0,"NA",Input!K75))</f>
        <v/>
      </c>
      <c r="AT75" s="65" t="str">
        <f t="shared" si="62"/>
        <v/>
      </c>
      <c r="AU75" s="65" t="str">
        <f t="shared" si="63"/>
        <v/>
      </c>
      <c r="AV75" s="165" t="str">
        <f>IF(COUNTBLANK($A75:$F75)&gt;2,"",IF(Input!L75=0,"NA",Input!L75))</f>
        <v/>
      </c>
      <c r="AW75" s="65" t="str">
        <f t="shared" si="64"/>
        <v/>
      </c>
      <c r="AX75" s="65" t="str">
        <f t="shared" si="65"/>
        <v/>
      </c>
      <c r="AY75" s="165" t="str">
        <f>IF(COUNTBLANK($A75:$F75)&gt;2,"",IF(Input!M75=0,"NA",Input!M75))</f>
        <v/>
      </c>
      <c r="AZ75" s="65" t="str">
        <f t="shared" si="66"/>
        <v/>
      </c>
      <c r="BA75" s="65" t="str">
        <f t="shared" si="67"/>
        <v/>
      </c>
      <c r="BB75" s="165" t="str">
        <f>IF(COUNTBLANK($A75:$F75)&gt;2,"",IF(Input!N75=0,"NA",Input!N75))</f>
        <v/>
      </c>
      <c r="BC75" s="65" t="str">
        <f t="shared" si="68"/>
        <v/>
      </c>
      <c r="BD75" s="65" t="str">
        <f t="shared" si="69"/>
        <v/>
      </c>
      <c r="BE75" s="165" t="str">
        <f>IF(COUNTBLANK($A75:$F75)&gt;2,"",IF(Input!O75=0,"NA",Input!O75))</f>
        <v/>
      </c>
      <c r="BF75" s="65" t="str">
        <f t="shared" si="70"/>
        <v/>
      </c>
      <c r="BG75" s="65" t="str">
        <f t="shared" si="71"/>
        <v/>
      </c>
      <c r="BH75" s="165" t="str">
        <f>IF(COUNTBLANK($A75:$F75)&gt;2,"",IF(Input!P75=0,"NA",Input!P75))</f>
        <v/>
      </c>
      <c r="BI75" s="65" t="str">
        <f t="shared" si="72"/>
        <v/>
      </c>
      <c r="BJ75" s="65" t="str">
        <f t="shared" si="73"/>
        <v/>
      </c>
      <c r="BK75" s="165" t="str">
        <f>IF(COUNTBLANK($A75:$F75)&gt;2,"",IF(Input!Q75=0,"NA",Input!Q75))</f>
        <v/>
      </c>
      <c r="BL75" s="65" t="str">
        <f t="shared" si="74"/>
        <v/>
      </c>
      <c r="BM75" s="65" t="str">
        <f t="shared" si="75"/>
        <v/>
      </c>
      <c r="BN75" s="165" t="str">
        <f>IF(COUNTBLANK($A75:$F75)&gt;2,"",IF(Input!R75=0,"NA",Input!R75))</f>
        <v/>
      </c>
      <c r="BO75" s="65" t="str">
        <f t="shared" si="76"/>
        <v/>
      </c>
      <c r="BP75" s="65" t="str">
        <f t="shared" si="77"/>
        <v/>
      </c>
      <c r="BQ75" s="165" t="str">
        <f>IF(COUNTBLANK($A75:$F75)&gt;2,"",IF(Input!S75=0,"NA",Input!S75))</f>
        <v/>
      </c>
      <c r="BR75" s="65" t="str">
        <f t="shared" si="78"/>
        <v/>
      </c>
      <c r="BS75" s="65" t="str">
        <f t="shared" si="79"/>
        <v/>
      </c>
      <c r="BT75" s="165" t="str">
        <f>IF(COUNTBLANK($A75:$F75)&gt;2,"",IF(Input!T75=0,"NA",Input!T75))</f>
        <v/>
      </c>
      <c r="BU75" s="65" t="str">
        <f t="shared" si="80"/>
        <v/>
      </c>
      <c r="BV75" s="65" t="str">
        <f t="shared" si="81"/>
        <v/>
      </c>
      <c r="BW75" s="165" t="str">
        <f>IF(COUNTBLANK($A75:$F75)&gt;2,"",IF(Input!U75=0,"NA",Input!U75))</f>
        <v/>
      </c>
      <c r="BX75" s="65" t="str">
        <f t="shared" si="82"/>
        <v/>
      </c>
      <c r="BY75" s="65" t="str">
        <f t="shared" si="83"/>
        <v/>
      </c>
      <c r="BZ75" s="165" t="str">
        <f>IF(COUNTBLANK($A75:$F75)&gt;2,"",IF(Input!V75=0,"NA",Input!V75))</f>
        <v/>
      </c>
      <c r="CA75" s="65" t="str">
        <f t="shared" si="84"/>
        <v/>
      </c>
      <c r="CB75" s="65" t="str">
        <f t="shared" si="85"/>
        <v/>
      </c>
      <c r="CC75" s="165" t="str">
        <f>IF(COUNTBLANK($A75:$F75)&gt;2,"",IF(Input!W75=0,"NA",Input!W75))</f>
        <v/>
      </c>
      <c r="CD75" s="65" t="str">
        <f t="shared" si="86"/>
        <v/>
      </c>
      <c r="CE75" s="65" t="str">
        <f t="shared" si="87"/>
        <v/>
      </c>
      <c r="CF75" s="165" t="str">
        <f>IF(COUNTBLANK($A75:$F75)&gt;2,"",IF(Input!X75=0,"NA",Input!X75))</f>
        <v/>
      </c>
      <c r="CG75" s="65" t="str">
        <f t="shared" si="88"/>
        <v/>
      </c>
      <c r="CH75" s="65" t="str">
        <f t="shared" si="89"/>
        <v/>
      </c>
      <c r="CI75" s="165" t="str">
        <f>IF(COUNTBLANK($A75:$F75)&gt;2,"",IF(Input!Y75=0,"NA",Input!Y75))</f>
        <v/>
      </c>
      <c r="CJ75" s="65" t="str">
        <f t="shared" si="90"/>
        <v/>
      </c>
      <c r="CK75" s="65" t="str">
        <f t="shared" si="91"/>
        <v/>
      </c>
      <c r="CL75" s="165" t="str">
        <f>IF(COUNTBLANK($A75:$F75)&gt;2,"",IF(Input!Z75=0,"NA",Input!Z75))</f>
        <v/>
      </c>
      <c r="CM75" s="65" t="str">
        <f t="shared" si="92"/>
        <v/>
      </c>
      <c r="CN75" s="65" t="str">
        <f t="shared" si="93"/>
        <v/>
      </c>
      <c r="CO75" s="165" t="str">
        <f>IF(COUNTBLANK($A75:$F75)&gt;2,"",IF(Input!AA75=0,"NA",Input!AA75))</f>
        <v/>
      </c>
      <c r="CP75" s="65" t="str">
        <f t="shared" si="94"/>
        <v/>
      </c>
      <c r="CQ75" s="65" t="str">
        <f t="shared" si="95"/>
        <v/>
      </c>
      <c r="CR75" s="165" t="str">
        <f>IF(COUNTBLANK($A75:$F75)&gt;2,"",IF(Input!AB75=0,"NA",Input!AB75))</f>
        <v/>
      </c>
      <c r="CS75" s="65" t="str">
        <f t="shared" si="96"/>
        <v/>
      </c>
      <c r="CT75" s="65" t="str">
        <f t="shared" si="97"/>
        <v/>
      </c>
      <c r="CU75" s="165" t="str">
        <f>IF(COUNTBLANK($A75:$F75)&gt;2,"",IF(Input!AC75=0,"NA",Input!AC75))</f>
        <v/>
      </c>
      <c r="CV75" s="65" t="str">
        <f t="shared" si="98"/>
        <v/>
      </c>
      <c r="CW75" s="65" t="str">
        <f t="shared" si="99"/>
        <v/>
      </c>
      <c r="CX75" s="165" t="str">
        <f>IF(COUNTBLANK($A75:$F75)&gt;2,"",IF(Input!AD75=0,"NA",Input!AD75))</f>
        <v/>
      </c>
    </row>
    <row r="76" spans="1:102" x14ac:dyDescent="0.25">
      <c r="A76" s="162" t="str">
        <f>IF(Input!B76=0,"",Input!B76)</f>
        <v/>
      </c>
      <c r="B76" s="162" t="str">
        <f>IF(Input!C76=0,"",Input!C76)</f>
        <v/>
      </c>
      <c r="C76" s="162" t="str">
        <f>IF(Input!D76=0,"",Input!D76)</f>
        <v/>
      </c>
      <c r="D76" s="162" t="str">
        <f>IF(Input!G76=0,"",Input!G76)</f>
        <v/>
      </c>
      <c r="E76" s="162" t="str">
        <f>IF(Input!H76=0,"",Input!H76)</f>
        <v/>
      </c>
      <c r="F76" s="162" t="str">
        <f>IF(Input!I76=0,"",Input!I76)</f>
        <v/>
      </c>
      <c r="G76" s="66" t="str">
        <f t="shared" si="50"/>
        <v/>
      </c>
      <c r="H76" s="66" t="str">
        <f t="shared" si="51"/>
        <v/>
      </c>
      <c r="I76" s="160" t="str">
        <f>FinalScores!G76</f>
        <v/>
      </c>
      <c r="J76" s="65" t="str">
        <f t="shared" si="52"/>
        <v/>
      </c>
      <c r="K76" s="65" t="str">
        <f t="shared" si="53"/>
        <v/>
      </c>
      <c r="L76" s="165" t="str">
        <f>IF(COUNTBLANK($A76:$F76)&gt;2,"",IF(Input!AE76=0,"NA",Input!AE76))</f>
        <v/>
      </c>
      <c r="M76" s="65" t="str">
        <f t="shared" si="54"/>
        <v/>
      </c>
      <c r="N76" s="65" t="str">
        <f t="shared" si="55"/>
        <v/>
      </c>
      <c r="O76" s="165" t="str">
        <f>IF(COUNTBLANK($A76:$F76)&gt;2,"",IF(Input!AF76=0,"NA",Input!AF76))</f>
        <v/>
      </c>
      <c r="P76" s="65" t="str">
        <f t="shared" si="56"/>
        <v/>
      </c>
      <c r="Q76" s="65" t="str">
        <f t="shared" si="57"/>
        <v/>
      </c>
      <c r="R76" s="165" t="str">
        <f>IF(COUNTBLANK($A76:$F76)&gt;2,"",IF(Input!AG76=0,"NA",Input!AG76))</f>
        <v/>
      </c>
      <c r="AN76" s="65" t="str">
        <f t="shared" si="58"/>
        <v/>
      </c>
      <c r="AO76" s="65" t="str">
        <f t="shared" si="59"/>
        <v/>
      </c>
      <c r="AP76" s="165" t="str">
        <f>IF(COUNTBLANK($A76:$F76)&gt;2,"",IF(Input!J76=0,"NA",Input!J76))</f>
        <v/>
      </c>
      <c r="AQ76" s="65" t="str">
        <f t="shared" si="60"/>
        <v/>
      </c>
      <c r="AR76" s="65" t="str">
        <f t="shared" si="61"/>
        <v/>
      </c>
      <c r="AS76" s="165" t="str">
        <f>IF(COUNTBLANK($A76:$F76)&gt;2,"",IF(Input!K76=0,"NA",Input!K76))</f>
        <v/>
      </c>
      <c r="AT76" s="65" t="str">
        <f t="shared" si="62"/>
        <v/>
      </c>
      <c r="AU76" s="65" t="str">
        <f t="shared" si="63"/>
        <v/>
      </c>
      <c r="AV76" s="165" t="str">
        <f>IF(COUNTBLANK($A76:$F76)&gt;2,"",IF(Input!L76=0,"NA",Input!L76))</f>
        <v/>
      </c>
      <c r="AW76" s="65" t="str">
        <f t="shared" si="64"/>
        <v/>
      </c>
      <c r="AX76" s="65" t="str">
        <f t="shared" si="65"/>
        <v/>
      </c>
      <c r="AY76" s="165" t="str">
        <f>IF(COUNTBLANK($A76:$F76)&gt;2,"",IF(Input!M76=0,"NA",Input!M76))</f>
        <v/>
      </c>
      <c r="AZ76" s="65" t="str">
        <f t="shared" si="66"/>
        <v/>
      </c>
      <c r="BA76" s="65" t="str">
        <f t="shared" si="67"/>
        <v/>
      </c>
      <c r="BB76" s="165" t="str">
        <f>IF(COUNTBLANK($A76:$F76)&gt;2,"",IF(Input!N76=0,"NA",Input!N76))</f>
        <v/>
      </c>
      <c r="BC76" s="65" t="str">
        <f t="shared" si="68"/>
        <v/>
      </c>
      <c r="BD76" s="65" t="str">
        <f t="shared" si="69"/>
        <v/>
      </c>
      <c r="BE76" s="165" t="str">
        <f>IF(COUNTBLANK($A76:$F76)&gt;2,"",IF(Input!O76=0,"NA",Input!O76))</f>
        <v/>
      </c>
      <c r="BF76" s="65" t="str">
        <f t="shared" si="70"/>
        <v/>
      </c>
      <c r="BG76" s="65" t="str">
        <f t="shared" si="71"/>
        <v/>
      </c>
      <c r="BH76" s="165" t="str">
        <f>IF(COUNTBLANK($A76:$F76)&gt;2,"",IF(Input!P76=0,"NA",Input!P76))</f>
        <v/>
      </c>
      <c r="BI76" s="65" t="str">
        <f t="shared" si="72"/>
        <v/>
      </c>
      <c r="BJ76" s="65" t="str">
        <f t="shared" si="73"/>
        <v/>
      </c>
      <c r="BK76" s="165" t="str">
        <f>IF(COUNTBLANK($A76:$F76)&gt;2,"",IF(Input!Q76=0,"NA",Input!Q76))</f>
        <v/>
      </c>
      <c r="BL76" s="65" t="str">
        <f t="shared" si="74"/>
        <v/>
      </c>
      <c r="BM76" s="65" t="str">
        <f t="shared" si="75"/>
        <v/>
      </c>
      <c r="BN76" s="165" t="str">
        <f>IF(COUNTBLANK($A76:$F76)&gt;2,"",IF(Input!R76=0,"NA",Input!R76))</f>
        <v/>
      </c>
      <c r="BO76" s="65" t="str">
        <f t="shared" si="76"/>
        <v/>
      </c>
      <c r="BP76" s="65" t="str">
        <f t="shared" si="77"/>
        <v/>
      </c>
      <c r="BQ76" s="165" t="str">
        <f>IF(COUNTBLANK($A76:$F76)&gt;2,"",IF(Input!S76=0,"NA",Input!S76))</f>
        <v/>
      </c>
      <c r="BR76" s="65" t="str">
        <f t="shared" si="78"/>
        <v/>
      </c>
      <c r="BS76" s="65" t="str">
        <f t="shared" si="79"/>
        <v/>
      </c>
      <c r="BT76" s="165" t="str">
        <f>IF(COUNTBLANK($A76:$F76)&gt;2,"",IF(Input!T76=0,"NA",Input!T76))</f>
        <v/>
      </c>
      <c r="BU76" s="65" t="str">
        <f t="shared" si="80"/>
        <v/>
      </c>
      <c r="BV76" s="65" t="str">
        <f t="shared" si="81"/>
        <v/>
      </c>
      <c r="BW76" s="165" t="str">
        <f>IF(COUNTBLANK($A76:$F76)&gt;2,"",IF(Input!U76=0,"NA",Input!U76))</f>
        <v/>
      </c>
      <c r="BX76" s="65" t="str">
        <f t="shared" si="82"/>
        <v/>
      </c>
      <c r="BY76" s="65" t="str">
        <f t="shared" si="83"/>
        <v/>
      </c>
      <c r="BZ76" s="165" t="str">
        <f>IF(COUNTBLANK($A76:$F76)&gt;2,"",IF(Input!V76=0,"NA",Input!V76))</f>
        <v/>
      </c>
      <c r="CA76" s="65" t="str">
        <f t="shared" si="84"/>
        <v/>
      </c>
      <c r="CB76" s="65" t="str">
        <f t="shared" si="85"/>
        <v/>
      </c>
      <c r="CC76" s="165" t="str">
        <f>IF(COUNTBLANK($A76:$F76)&gt;2,"",IF(Input!W76=0,"NA",Input!W76))</f>
        <v/>
      </c>
      <c r="CD76" s="65" t="str">
        <f t="shared" si="86"/>
        <v/>
      </c>
      <c r="CE76" s="65" t="str">
        <f t="shared" si="87"/>
        <v/>
      </c>
      <c r="CF76" s="165" t="str">
        <f>IF(COUNTBLANK($A76:$F76)&gt;2,"",IF(Input!X76=0,"NA",Input!X76))</f>
        <v/>
      </c>
      <c r="CG76" s="65" t="str">
        <f t="shared" si="88"/>
        <v/>
      </c>
      <c r="CH76" s="65" t="str">
        <f t="shared" si="89"/>
        <v/>
      </c>
      <c r="CI76" s="165" t="str">
        <f>IF(COUNTBLANK($A76:$F76)&gt;2,"",IF(Input!Y76=0,"NA",Input!Y76))</f>
        <v/>
      </c>
      <c r="CJ76" s="65" t="str">
        <f t="shared" si="90"/>
        <v/>
      </c>
      <c r="CK76" s="65" t="str">
        <f t="shared" si="91"/>
        <v/>
      </c>
      <c r="CL76" s="165" t="str">
        <f>IF(COUNTBLANK($A76:$F76)&gt;2,"",IF(Input!Z76=0,"NA",Input!Z76))</f>
        <v/>
      </c>
      <c r="CM76" s="65" t="str">
        <f t="shared" si="92"/>
        <v/>
      </c>
      <c r="CN76" s="65" t="str">
        <f t="shared" si="93"/>
        <v/>
      </c>
      <c r="CO76" s="165" t="str">
        <f>IF(COUNTBLANK($A76:$F76)&gt;2,"",IF(Input!AA76=0,"NA",Input!AA76))</f>
        <v/>
      </c>
      <c r="CP76" s="65" t="str">
        <f t="shared" si="94"/>
        <v/>
      </c>
      <c r="CQ76" s="65" t="str">
        <f t="shared" si="95"/>
        <v/>
      </c>
      <c r="CR76" s="165" t="str">
        <f>IF(COUNTBLANK($A76:$F76)&gt;2,"",IF(Input!AB76=0,"NA",Input!AB76))</f>
        <v/>
      </c>
      <c r="CS76" s="65" t="str">
        <f t="shared" si="96"/>
        <v/>
      </c>
      <c r="CT76" s="65" t="str">
        <f t="shared" si="97"/>
        <v/>
      </c>
      <c r="CU76" s="165" t="str">
        <f>IF(COUNTBLANK($A76:$F76)&gt;2,"",IF(Input!AC76=0,"NA",Input!AC76))</f>
        <v/>
      </c>
      <c r="CV76" s="65" t="str">
        <f t="shared" si="98"/>
        <v/>
      </c>
      <c r="CW76" s="65" t="str">
        <f t="shared" si="99"/>
        <v/>
      </c>
      <c r="CX76" s="165" t="str">
        <f>IF(COUNTBLANK($A76:$F76)&gt;2,"",IF(Input!AD76=0,"NA",Input!AD76))</f>
        <v/>
      </c>
    </row>
    <row r="77" spans="1:102" x14ac:dyDescent="0.25">
      <c r="A77" s="162" t="str">
        <f>IF(Input!B77=0,"",Input!B77)</f>
        <v/>
      </c>
      <c r="B77" s="162" t="str">
        <f>IF(Input!C77=0,"",Input!C77)</f>
        <v/>
      </c>
      <c r="C77" s="162" t="str">
        <f>IF(Input!D77=0,"",Input!D77)</f>
        <v/>
      </c>
      <c r="D77" s="162" t="str">
        <f>IF(Input!G77=0,"",Input!G77)</f>
        <v/>
      </c>
      <c r="E77" s="162" t="str">
        <f>IF(Input!H77=0,"",Input!H77)</f>
        <v/>
      </c>
      <c r="F77" s="162" t="str">
        <f>IF(Input!I77=0,"",Input!I77)</f>
        <v/>
      </c>
      <c r="G77" s="66" t="str">
        <f t="shared" si="50"/>
        <v/>
      </c>
      <c r="H77" s="66" t="str">
        <f t="shared" si="51"/>
        <v/>
      </c>
      <c r="I77" s="160" t="str">
        <f>FinalScores!G77</f>
        <v/>
      </c>
      <c r="J77" s="65" t="str">
        <f t="shared" si="52"/>
        <v/>
      </c>
      <c r="K77" s="65" t="str">
        <f t="shared" si="53"/>
        <v/>
      </c>
      <c r="L77" s="165" t="str">
        <f>IF(COUNTBLANK($A77:$F77)&gt;2,"",IF(Input!AE77=0,"NA",Input!AE77))</f>
        <v/>
      </c>
      <c r="M77" s="65" t="str">
        <f t="shared" si="54"/>
        <v/>
      </c>
      <c r="N77" s="65" t="str">
        <f t="shared" si="55"/>
        <v/>
      </c>
      <c r="O77" s="165" t="str">
        <f>IF(COUNTBLANK($A77:$F77)&gt;2,"",IF(Input!AF77=0,"NA",Input!AF77))</f>
        <v/>
      </c>
      <c r="P77" s="65" t="str">
        <f t="shared" si="56"/>
        <v/>
      </c>
      <c r="Q77" s="65" t="str">
        <f t="shared" si="57"/>
        <v/>
      </c>
      <c r="R77" s="165" t="str">
        <f>IF(COUNTBLANK($A77:$F77)&gt;2,"",IF(Input!AG77=0,"NA",Input!AG77))</f>
        <v/>
      </c>
      <c r="AN77" s="65" t="str">
        <f t="shared" si="58"/>
        <v/>
      </c>
      <c r="AO77" s="65" t="str">
        <f t="shared" si="59"/>
        <v/>
      </c>
      <c r="AP77" s="165" t="str">
        <f>IF(COUNTBLANK($A77:$F77)&gt;2,"",IF(Input!J77=0,"NA",Input!J77))</f>
        <v/>
      </c>
      <c r="AQ77" s="65" t="str">
        <f t="shared" si="60"/>
        <v/>
      </c>
      <c r="AR77" s="65" t="str">
        <f t="shared" si="61"/>
        <v/>
      </c>
      <c r="AS77" s="165" t="str">
        <f>IF(COUNTBLANK($A77:$F77)&gt;2,"",IF(Input!K77=0,"NA",Input!K77))</f>
        <v/>
      </c>
      <c r="AT77" s="65" t="str">
        <f t="shared" si="62"/>
        <v/>
      </c>
      <c r="AU77" s="65" t="str">
        <f t="shared" si="63"/>
        <v/>
      </c>
      <c r="AV77" s="165" t="str">
        <f>IF(COUNTBLANK($A77:$F77)&gt;2,"",IF(Input!L77=0,"NA",Input!L77))</f>
        <v/>
      </c>
      <c r="AW77" s="65" t="str">
        <f t="shared" si="64"/>
        <v/>
      </c>
      <c r="AX77" s="65" t="str">
        <f t="shared" si="65"/>
        <v/>
      </c>
      <c r="AY77" s="165" t="str">
        <f>IF(COUNTBLANK($A77:$F77)&gt;2,"",IF(Input!M77=0,"NA",Input!M77))</f>
        <v/>
      </c>
      <c r="AZ77" s="65" t="str">
        <f t="shared" si="66"/>
        <v/>
      </c>
      <c r="BA77" s="65" t="str">
        <f t="shared" si="67"/>
        <v/>
      </c>
      <c r="BB77" s="165" t="str">
        <f>IF(COUNTBLANK($A77:$F77)&gt;2,"",IF(Input!N77=0,"NA",Input!N77))</f>
        <v/>
      </c>
      <c r="BC77" s="65" t="str">
        <f t="shared" si="68"/>
        <v/>
      </c>
      <c r="BD77" s="65" t="str">
        <f t="shared" si="69"/>
        <v/>
      </c>
      <c r="BE77" s="165" t="str">
        <f>IF(COUNTBLANK($A77:$F77)&gt;2,"",IF(Input!O77=0,"NA",Input!O77))</f>
        <v/>
      </c>
      <c r="BF77" s="65" t="str">
        <f t="shared" si="70"/>
        <v/>
      </c>
      <c r="BG77" s="65" t="str">
        <f t="shared" si="71"/>
        <v/>
      </c>
      <c r="BH77" s="165" t="str">
        <f>IF(COUNTBLANK($A77:$F77)&gt;2,"",IF(Input!P77=0,"NA",Input!P77))</f>
        <v/>
      </c>
      <c r="BI77" s="65" t="str">
        <f t="shared" si="72"/>
        <v/>
      </c>
      <c r="BJ77" s="65" t="str">
        <f t="shared" si="73"/>
        <v/>
      </c>
      <c r="BK77" s="165" t="str">
        <f>IF(COUNTBLANK($A77:$F77)&gt;2,"",IF(Input!Q77=0,"NA",Input!Q77))</f>
        <v/>
      </c>
      <c r="BL77" s="65" t="str">
        <f t="shared" si="74"/>
        <v/>
      </c>
      <c r="BM77" s="65" t="str">
        <f t="shared" si="75"/>
        <v/>
      </c>
      <c r="BN77" s="165" t="str">
        <f>IF(COUNTBLANK($A77:$F77)&gt;2,"",IF(Input!R77=0,"NA",Input!R77))</f>
        <v/>
      </c>
      <c r="BO77" s="65" t="str">
        <f t="shared" si="76"/>
        <v/>
      </c>
      <c r="BP77" s="65" t="str">
        <f t="shared" si="77"/>
        <v/>
      </c>
      <c r="BQ77" s="165" t="str">
        <f>IF(COUNTBLANK($A77:$F77)&gt;2,"",IF(Input!S77=0,"NA",Input!S77))</f>
        <v/>
      </c>
      <c r="BR77" s="65" t="str">
        <f t="shared" si="78"/>
        <v/>
      </c>
      <c r="BS77" s="65" t="str">
        <f t="shared" si="79"/>
        <v/>
      </c>
      <c r="BT77" s="165" t="str">
        <f>IF(COUNTBLANK($A77:$F77)&gt;2,"",IF(Input!T77=0,"NA",Input!T77))</f>
        <v/>
      </c>
      <c r="BU77" s="65" t="str">
        <f t="shared" si="80"/>
        <v/>
      </c>
      <c r="BV77" s="65" t="str">
        <f t="shared" si="81"/>
        <v/>
      </c>
      <c r="BW77" s="165" t="str">
        <f>IF(COUNTBLANK($A77:$F77)&gt;2,"",IF(Input!U77=0,"NA",Input!U77))</f>
        <v/>
      </c>
      <c r="BX77" s="65" t="str">
        <f t="shared" si="82"/>
        <v/>
      </c>
      <c r="BY77" s="65" t="str">
        <f t="shared" si="83"/>
        <v/>
      </c>
      <c r="BZ77" s="165" t="str">
        <f>IF(COUNTBLANK($A77:$F77)&gt;2,"",IF(Input!V77=0,"NA",Input!V77))</f>
        <v/>
      </c>
      <c r="CA77" s="65" t="str">
        <f t="shared" si="84"/>
        <v/>
      </c>
      <c r="CB77" s="65" t="str">
        <f t="shared" si="85"/>
        <v/>
      </c>
      <c r="CC77" s="165" t="str">
        <f>IF(COUNTBLANK($A77:$F77)&gt;2,"",IF(Input!W77=0,"NA",Input!W77))</f>
        <v/>
      </c>
      <c r="CD77" s="65" t="str">
        <f t="shared" si="86"/>
        <v/>
      </c>
      <c r="CE77" s="65" t="str">
        <f t="shared" si="87"/>
        <v/>
      </c>
      <c r="CF77" s="165" t="str">
        <f>IF(COUNTBLANK($A77:$F77)&gt;2,"",IF(Input!X77=0,"NA",Input!X77))</f>
        <v/>
      </c>
      <c r="CG77" s="65" t="str">
        <f t="shared" si="88"/>
        <v/>
      </c>
      <c r="CH77" s="65" t="str">
        <f t="shared" si="89"/>
        <v/>
      </c>
      <c r="CI77" s="165" t="str">
        <f>IF(COUNTBLANK($A77:$F77)&gt;2,"",IF(Input!Y77=0,"NA",Input!Y77))</f>
        <v/>
      </c>
      <c r="CJ77" s="65" t="str">
        <f t="shared" si="90"/>
        <v/>
      </c>
      <c r="CK77" s="65" t="str">
        <f t="shared" si="91"/>
        <v/>
      </c>
      <c r="CL77" s="165" t="str">
        <f>IF(COUNTBLANK($A77:$F77)&gt;2,"",IF(Input!Z77=0,"NA",Input!Z77))</f>
        <v/>
      </c>
      <c r="CM77" s="65" t="str">
        <f t="shared" si="92"/>
        <v/>
      </c>
      <c r="CN77" s="65" t="str">
        <f t="shared" si="93"/>
        <v/>
      </c>
      <c r="CO77" s="165" t="str">
        <f>IF(COUNTBLANK($A77:$F77)&gt;2,"",IF(Input!AA77=0,"NA",Input!AA77))</f>
        <v/>
      </c>
      <c r="CP77" s="65" t="str">
        <f t="shared" si="94"/>
        <v/>
      </c>
      <c r="CQ77" s="65" t="str">
        <f t="shared" si="95"/>
        <v/>
      </c>
      <c r="CR77" s="165" t="str">
        <f>IF(COUNTBLANK($A77:$F77)&gt;2,"",IF(Input!AB77=0,"NA",Input!AB77))</f>
        <v/>
      </c>
      <c r="CS77" s="65" t="str">
        <f t="shared" si="96"/>
        <v/>
      </c>
      <c r="CT77" s="65" t="str">
        <f t="shared" si="97"/>
        <v/>
      </c>
      <c r="CU77" s="165" t="str">
        <f>IF(COUNTBLANK($A77:$F77)&gt;2,"",IF(Input!AC77=0,"NA",Input!AC77))</f>
        <v/>
      </c>
      <c r="CV77" s="65" t="str">
        <f t="shared" si="98"/>
        <v/>
      </c>
      <c r="CW77" s="65" t="str">
        <f t="shared" si="99"/>
        <v/>
      </c>
      <c r="CX77" s="165" t="str">
        <f>IF(COUNTBLANK($A77:$F77)&gt;2,"",IF(Input!AD77=0,"NA",Input!AD77))</f>
        <v/>
      </c>
    </row>
    <row r="78" spans="1:102" x14ac:dyDescent="0.25">
      <c r="A78" s="162" t="str">
        <f>IF(Input!B78=0,"",Input!B78)</f>
        <v/>
      </c>
      <c r="B78" s="162" t="str">
        <f>IF(Input!C78=0,"",Input!C78)</f>
        <v/>
      </c>
      <c r="C78" s="162" t="str">
        <f>IF(Input!D78=0,"",Input!D78)</f>
        <v/>
      </c>
      <c r="D78" s="162" t="str">
        <f>IF(Input!G78=0,"",Input!G78)</f>
        <v/>
      </c>
      <c r="E78" s="162" t="str">
        <f>IF(Input!H78=0,"",Input!H78)</f>
        <v/>
      </c>
      <c r="F78" s="162" t="str">
        <f>IF(Input!I78=0,"",Input!I78)</f>
        <v/>
      </c>
      <c r="G78" s="66" t="str">
        <f t="shared" si="50"/>
        <v/>
      </c>
      <c r="H78" s="66" t="str">
        <f t="shared" si="51"/>
        <v/>
      </c>
      <c r="I78" s="160" t="str">
        <f>FinalScores!G78</f>
        <v/>
      </c>
      <c r="J78" s="65" t="str">
        <f t="shared" si="52"/>
        <v/>
      </c>
      <c r="K78" s="65" t="str">
        <f t="shared" si="53"/>
        <v/>
      </c>
      <c r="L78" s="165" t="str">
        <f>IF(COUNTBLANK($A78:$F78)&gt;2,"",IF(Input!AE78=0,"NA",Input!AE78))</f>
        <v/>
      </c>
      <c r="M78" s="65" t="str">
        <f t="shared" si="54"/>
        <v/>
      </c>
      <c r="N78" s="65" t="str">
        <f t="shared" si="55"/>
        <v/>
      </c>
      <c r="O78" s="165" t="str">
        <f>IF(COUNTBLANK($A78:$F78)&gt;2,"",IF(Input!AF78=0,"NA",Input!AF78))</f>
        <v/>
      </c>
      <c r="P78" s="65" t="str">
        <f t="shared" si="56"/>
        <v/>
      </c>
      <c r="Q78" s="65" t="str">
        <f t="shared" si="57"/>
        <v/>
      </c>
      <c r="R78" s="165" t="str">
        <f>IF(COUNTBLANK($A78:$F78)&gt;2,"",IF(Input!AG78=0,"NA",Input!AG78))</f>
        <v/>
      </c>
      <c r="AN78" s="65" t="str">
        <f t="shared" si="58"/>
        <v/>
      </c>
      <c r="AO78" s="65" t="str">
        <f t="shared" si="59"/>
        <v/>
      </c>
      <c r="AP78" s="165" t="str">
        <f>IF(COUNTBLANK($A78:$F78)&gt;2,"",IF(Input!J78=0,"NA",Input!J78))</f>
        <v/>
      </c>
      <c r="AQ78" s="65" t="str">
        <f t="shared" si="60"/>
        <v/>
      </c>
      <c r="AR78" s="65" t="str">
        <f t="shared" si="61"/>
        <v/>
      </c>
      <c r="AS78" s="165" t="str">
        <f>IF(COUNTBLANK($A78:$F78)&gt;2,"",IF(Input!K78=0,"NA",Input!K78))</f>
        <v/>
      </c>
      <c r="AT78" s="65" t="str">
        <f t="shared" si="62"/>
        <v/>
      </c>
      <c r="AU78" s="65" t="str">
        <f t="shared" si="63"/>
        <v/>
      </c>
      <c r="AV78" s="165" t="str">
        <f>IF(COUNTBLANK($A78:$F78)&gt;2,"",IF(Input!L78=0,"NA",Input!L78))</f>
        <v/>
      </c>
      <c r="AW78" s="65" t="str">
        <f t="shared" si="64"/>
        <v/>
      </c>
      <c r="AX78" s="65" t="str">
        <f t="shared" si="65"/>
        <v/>
      </c>
      <c r="AY78" s="165" t="str">
        <f>IF(COUNTBLANK($A78:$F78)&gt;2,"",IF(Input!M78=0,"NA",Input!M78))</f>
        <v/>
      </c>
      <c r="AZ78" s="65" t="str">
        <f t="shared" si="66"/>
        <v/>
      </c>
      <c r="BA78" s="65" t="str">
        <f t="shared" si="67"/>
        <v/>
      </c>
      <c r="BB78" s="165" t="str">
        <f>IF(COUNTBLANK($A78:$F78)&gt;2,"",IF(Input!N78=0,"NA",Input!N78))</f>
        <v/>
      </c>
      <c r="BC78" s="65" t="str">
        <f t="shared" si="68"/>
        <v/>
      </c>
      <c r="BD78" s="65" t="str">
        <f t="shared" si="69"/>
        <v/>
      </c>
      <c r="BE78" s="165" t="str">
        <f>IF(COUNTBLANK($A78:$F78)&gt;2,"",IF(Input!O78=0,"NA",Input!O78))</f>
        <v/>
      </c>
      <c r="BF78" s="65" t="str">
        <f t="shared" si="70"/>
        <v/>
      </c>
      <c r="BG78" s="65" t="str">
        <f t="shared" si="71"/>
        <v/>
      </c>
      <c r="BH78" s="165" t="str">
        <f>IF(COUNTBLANK($A78:$F78)&gt;2,"",IF(Input!P78=0,"NA",Input!P78))</f>
        <v/>
      </c>
      <c r="BI78" s="65" t="str">
        <f t="shared" si="72"/>
        <v/>
      </c>
      <c r="BJ78" s="65" t="str">
        <f t="shared" si="73"/>
        <v/>
      </c>
      <c r="BK78" s="165" t="str">
        <f>IF(COUNTBLANK($A78:$F78)&gt;2,"",IF(Input!Q78=0,"NA",Input!Q78))</f>
        <v/>
      </c>
      <c r="BL78" s="65" t="str">
        <f t="shared" si="74"/>
        <v/>
      </c>
      <c r="BM78" s="65" t="str">
        <f t="shared" si="75"/>
        <v/>
      </c>
      <c r="BN78" s="165" t="str">
        <f>IF(COUNTBLANK($A78:$F78)&gt;2,"",IF(Input!R78=0,"NA",Input!R78))</f>
        <v/>
      </c>
      <c r="BO78" s="65" t="str">
        <f t="shared" si="76"/>
        <v/>
      </c>
      <c r="BP78" s="65" t="str">
        <f t="shared" si="77"/>
        <v/>
      </c>
      <c r="BQ78" s="165" t="str">
        <f>IF(COUNTBLANK($A78:$F78)&gt;2,"",IF(Input!S78=0,"NA",Input!S78))</f>
        <v/>
      </c>
      <c r="BR78" s="65" t="str">
        <f t="shared" si="78"/>
        <v/>
      </c>
      <c r="BS78" s="65" t="str">
        <f t="shared" si="79"/>
        <v/>
      </c>
      <c r="BT78" s="165" t="str">
        <f>IF(COUNTBLANK($A78:$F78)&gt;2,"",IF(Input!T78=0,"NA",Input!T78))</f>
        <v/>
      </c>
      <c r="BU78" s="65" t="str">
        <f t="shared" si="80"/>
        <v/>
      </c>
      <c r="BV78" s="65" t="str">
        <f t="shared" si="81"/>
        <v/>
      </c>
      <c r="BW78" s="165" t="str">
        <f>IF(COUNTBLANK($A78:$F78)&gt;2,"",IF(Input!U78=0,"NA",Input!U78))</f>
        <v/>
      </c>
      <c r="BX78" s="65" t="str">
        <f t="shared" si="82"/>
        <v/>
      </c>
      <c r="BY78" s="65" t="str">
        <f t="shared" si="83"/>
        <v/>
      </c>
      <c r="BZ78" s="165" t="str">
        <f>IF(COUNTBLANK($A78:$F78)&gt;2,"",IF(Input!V78=0,"NA",Input!V78))</f>
        <v/>
      </c>
      <c r="CA78" s="65" t="str">
        <f t="shared" si="84"/>
        <v/>
      </c>
      <c r="CB78" s="65" t="str">
        <f t="shared" si="85"/>
        <v/>
      </c>
      <c r="CC78" s="165" t="str">
        <f>IF(COUNTBLANK($A78:$F78)&gt;2,"",IF(Input!W78=0,"NA",Input!W78))</f>
        <v/>
      </c>
      <c r="CD78" s="65" t="str">
        <f t="shared" si="86"/>
        <v/>
      </c>
      <c r="CE78" s="65" t="str">
        <f t="shared" si="87"/>
        <v/>
      </c>
      <c r="CF78" s="165" t="str">
        <f>IF(COUNTBLANK($A78:$F78)&gt;2,"",IF(Input!X78=0,"NA",Input!X78))</f>
        <v/>
      </c>
      <c r="CG78" s="65" t="str">
        <f t="shared" si="88"/>
        <v/>
      </c>
      <c r="CH78" s="65" t="str">
        <f t="shared" si="89"/>
        <v/>
      </c>
      <c r="CI78" s="165" t="str">
        <f>IF(COUNTBLANK($A78:$F78)&gt;2,"",IF(Input!Y78=0,"NA",Input!Y78))</f>
        <v/>
      </c>
      <c r="CJ78" s="65" t="str">
        <f t="shared" si="90"/>
        <v/>
      </c>
      <c r="CK78" s="65" t="str">
        <f t="shared" si="91"/>
        <v/>
      </c>
      <c r="CL78" s="165" t="str">
        <f>IF(COUNTBLANK($A78:$F78)&gt;2,"",IF(Input!Z78=0,"NA",Input!Z78))</f>
        <v/>
      </c>
      <c r="CM78" s="65" t="str">
        <f t="shared" si="92"/>
        <v/>
      </c>
      <c r="CN78" s="65" t="str">
        <f t="shared" si="93"/>
        <v/>
      </c>
      <c r="CO78" s="165" t="str">
        <f>IF(COUNTBLANK($A78:$F78)&gt;2,"",IF(Input!AA78=0,"NA",Input!AA78))</f>
        <v/>
      </c>
      <c r="CP78" s="65" t="str">
        <f t="shared" si="94"/>
        <v/>
      </c>
      <c r="CQ78" s="65" t="str">
        <f t="shared" si="95"/>
        <v/>
      </c>
      <c r="CR78" s="165" t="str">
        <f>IF(COUNTBLANK($A78:$F78)&gt;2,"",IF(Input!AB78=0,"NA",Input!AB78))</f>
        <v/>
      </c>
      <c r="CS78" s="65" t="str">
        <f t="shared" si="96"/>
        <v/>
      </c>
      <c r="CT78" s="65" t="str">
        <f t="shared" si="97"/>
        <v/>
      </c>
      <c r="CU78" s="165" t="str">
        <f>IF(COUNTBLANK($A78:$F78)&gt;2,"",IF(Input!AC78=0,"NA",Input!AC78))</f>
        <v/>
      </c>
      <c r="CV78" s="65" t="str">
        <f t="shared" si="98"/>
        <v/>
      </c>
      <c r="CW78" s="65" t="str">
        <f t="shared" si="99"/>
        <v/>
      </c>
      <c r="CX78" s="165" t="str">
        <f>IF(COUNTBLANK($A78:$F78)&gt;2,"",IF(Input!AD78=0,"NA",Input!AD78))</f>
        <v/>
      </c>
    </row>
    <row r="79" spans="1:102" x14ac:dyDescent="0.25">
      <c r="A79" s="162" t="str">
        <f>IF(Input!B79=0,"",Input!B79)</f>
        <v/>
      </c>
      <c r="B79" s="162" t="str">
        <f>IF(Input!C79=0,"",Input!C79)</f>
        <v/>
      </c>
      <c r="C79" s="162" t="str">
        <f>IF(Input!D79=0,"",Input!D79)</f>
        <v/>
      </c>
      <c r="D79" s="162" t="str">
        <f>IF(Input!G79=0,"",Input!G79)</f>
        <v/>
      </c>
      <c r="E79" s="162" t="str">
        <f>IF(Input!H79=0,"",Input!H79)</f>
        <v/>
      </c>
      <c r="F79" s="162" t="str">
        <f>IF(Input!I79=0,"",Input!I79)</f>
        <v/>
      </c>
      <c r="G79" s="66" t="str">
        <f t="shared" si="50"/>
        <v/>
      </c>
      <c r="H79" s="66" t="str">
        <f t="shared" si="51"/>
        <v/>
      </c>
      <c r="I79" s="160" t="str">
        <f>FinalScores!G79</f>
        <v/>
      </c>
      <c r="J79" s="65" t="str">
        <f t="shared" si="52"/>
        <v/>
      </c>
      <c r="K79" s="65" t="str">
        <f t="shared" si="53"/>
        <v/>
      </c>
      <c r="L79" s="165" t="str">
        <f>IF(COUNTBLANK($A79:$F79)&gt;2,"",IF(Input!AE79=0,"NA",Input!AE79))</f>
        <v/>
      </c>
      <c r="M79" s="65" t="str">
        <f t="shared" si="54"/>
        <v/>
      </c>
      <c r="N79" s="65" t="str">
        <f t="shared" si="55"/>
        <v/>
      </c>
      <c r="O79" s="165" t="str">
        <f>IF(COUNTBLANK($A79:$F79)&gt;2,"",IF(Input!AF79=0,"NA",Input!AF79))</f>
        <v/>
      </c>
      <c r="P79" s="65" t="str">
        <f t="shared" si="56"/>
        <v/>
      </c>
      <c r="Q79" s="65" t="str">
        <f t="shared" si="57"/>
        <v/>
      </c>
      <c r="R79" s="165" t="str">
        <f>IF(COUNTBLANK($A79:$F79)&gt;2,"",IF(Input!AG79=0,"NA",Input!AG79))</f>
        <v/>
      </c>
      <c r="AN79" s="65" t="str">
        <f t="shared" si="58"/>
        <v/>
      </c>
      <c r="AO79" s="65" t="str">
        <f t="shared" si="59"/>
        <v/>
      </c>
      <c r="AP79" s="165" t="str">
        <f>IF(COUNTBLANK($A79:$F79)&gt;2,"",IF(Input!J79=0,"NA",Input!J79))</f>
        <v/>
      </c>
      <c r="AQ79" s="65" t="str">
        <f t="shared" si="60"/>
        <v/>
      </c>
      <c r="AR79" s="65" t="str">
        <f t="shared" si="61"/>
        <v/>
      </c>
      <c r="AS79" s="165" t="str">
        <f>IF(COUNTBLANK($A79:$F79)&gt;2,"",IF(Input!K79=0,"NA",Input!K79))</f>
        <v/>
      </c>
      <c r="AT79" s="65" t="str">
        <f t="shared" si="62"/>
        <v/>
      </c>
      <c r="AU79" s="65" t="str">
        <f t="shared" si="63"/>
        <v/>
      </c>
      <c r="AV79" s="165" t="str">
        <f>IF(COUNTBLANK($A79:$F79)&gt;2,"",IF(Input!L79=0,"NA",Input!L79))</f>
        <v/>
      </c>
      <c r="AW79" s="65" t="str">
        <f t="shared" si="64"/>
        <v/>
      </c>
      <c r="AX79" s="65" t="str">
        <f t="shared" si="65"/>
        <v/>
      </c>
      <c r="AY79" s="165" t="str">
        <f>IF(COUNTBLANK($A79:$F79)&gt;2,"",IF(Input!M79=0,"NA",Input!M79))</f>
        <v/>
      </c>
      <c r="AZ79" s="65" t="str">
        <f t="shared" si="66"/>
        <v/>
      </c>
      <c r="BA79" s="65" t="str">
        <f t="shared" si="67"/>
        <v/>
      </c>
      <c r="BB79" s="165" t="str">
        <f>IF(COUNTBLANK($A79:$F79)&gt;2,"",IF(Input!N79=0,"NA",Input!N79))</f>
        <v/>
      </c>
      <c r="BC79" s="65" t="str">
        <f t="shared" si="68"/>
        <v/>
      </c>
      <c r="BD79" s="65" t="str">
        <f t="shared" si="69"/>
        <v/>
      </c>
      <c r="BE79" s="165" t="str">
        <f>IF(COUNTBLANK($A79:$F79)&gt;2,"",IF(Input!O79=0,"NA",Input!O79))</f>
        <v/>
      </c>
      <c r="BF79" s="65" t="str">
        <f t="shared" si="70"/>
        <v/>
      </c>
      <c r="BG79" s="65" t="str">
        <f t="shared" si="71"/>
        <v/>
      </c>
      <c r="BH79" s="165" t="str">
        <f>IF(COUNTBLANK($A79:$F79)&gt;2,"",IF(Input!P79=0,"NA",Input!P79))</f>
        <v/>
      </c>
      <c r="BI79" s="65" t="str">
        <f t="shared" si="72"/>
        <v/>
      </c>
      <c r="BJ79" s="65" t="str">
        <f t="shared" si="73"/>
        <v/>
      </c>
      <c r="BK79" s="165" t="str">
        <f>IF(COUNTBLANK($A79:$F79)&gt;2,"",IF(Input!Q79=0,"NA",Input!Q79))</f>
        <v/>
      </c>
      <c r="BL79" s="65" t="str">
        <f t="shared" si="74"/>
        <v/>
      </c>
      <c r="BM79" s="65" t="str">
        <f t="shared" si="75"/>
        <v/>
      </c>
      <c r="BN79" s="165" t="str">
        <f>IF(COUNTBLANK($A79:$F79)&gt;2,"",IF(Input!R79=0,"NA",Input!R79))</f>
        <v/>
      </c>
      <c r="BO79" s="65" t="str">
        <f t="shared" si="76"/>
        <v/>
      </c>
      <c r="BP79" s="65" t="str">
        <f t="shared" si="77"/>
        <v/>
      </c>
      <c r="BQ79" s="165" t="str">
        <f>IF(COUNTBLANK($A79:$F79)&gt;2,"",IF(Input!S79=0,"NA",Input!S79))</f>
        <v/>
      </c>
      <c r="BR79" s="65" t="str">
        <f t="shared" si="78"/>
        <v/>
      </c>
      <c r="BS79" s="65" t="str">
        <f t="shared" si="79"/>
        <v/>
      </c>
      <c r="BT79" s="165" t="str">
        <f>IF(COUNTBLANK($A79:$F79)&gt;2,"",IF(Input!T79=0,"NA",Input!T79))</f>
        <v/>
      </c>
      <c r="BU79" s="65" t="str">
        <f t="shared" si="80"/>
        <v/>
      </c>
      <c r="BV79" s="65" t="str">
        <f t="shared" si="81"/>
        <v/>
      </c>
      <c r="BW79" s="165" t="str">
        <f>IF(COUNTBLANK($A79:$F79)&gt;2,"",IF(Input!U79=0,"NA",Input!U79))</f>
        <v/>
      </c>
      <c r="BX79" s="65" t="str">
        <f t="shared" si="82"/>
        <v/>
      </c>
      <c r="BY79" s="65" t="str">
        <f t="shared" si="83"/>
        <v/>
      </c>
      <c r="BZ79" s="165" t="str">
        <f>IF(COUNTBLANK($A79:$F79)&gt;2,"",IF(Input!V79=0,"NA",Input!V79))</f>
        <v/>
      </c>
      <c r="CA79" s="65" t="str">
        <f t="shared" si="84"/>
        <v/>
      </c>
      <c r="CB79" s="65" t="str">
        <f t="shared" si="85"/>
        <v/>
      </c>
      <c r="CC79" s="165" t="str">
        <f>IF(COUNTBLANK($A79:$F79)&gt;2,"",IF(Input!W79=0,"NA",Input!W79))</f>
        <v/>
      </c>
      <c r="CD79" s="65" t="str">
        <f t="shared" si="86"/>
        <v/>
      </c>
      <c r="CE79" s="65" t="str">
        <f t="shared" si="87"/>
        <v/>
      </c>
      <c r="CF79" s="165" t="str">
        <f>IF(COUNTBLANK($A79:$F79)&gt;2,"",IF(Input!X79=0,"NA",Input!X79))</f>
        <v/>
      </c>
      <c r="CG79" s="65" t="str">
        <f t="shared" si="88"/>
        <v/>
      </c>
      <c r="CH79" s="65" t="str">
        <f t="shared" si="89"/>
        <v/>
      </c>
      <c r="CI79" s="165" t="str">
        <f>IF(COUNTBLANK($A79:$F79)&gt;2,"",IF(Input!Y79=0,"NA",Input!Y79))</f>
        <v/>
      </c>
      <c r="CJ79" s="65" t="str">
        <f t="shared" si="90"/>
        <v/>
      </c>
      <c r="CK79" s="65" t="str">
        <f t="shared" si="91"/>
        <v/>
      </c>
      <c r="CL79" s="165" t="str">
        <f>IF(COUNTBLANK($A79:$F79)&gt;2,"",IF(Input!Z79=0,"NA",Input!Z79))</f>
        <v/>
      </c>
      <c r="CM79" s="65" t="str">
        <f t="shared" si="92"/>
        <v/>
      </c>
      <c r="CN79" s="65" t="str">
        <f t="shared" si="93"/>
        <v/>
      </c>
      <c r="CO79" s="165" t="str">
        <f>IF(COUNTBLANK($A79:$F79)&gt;2,"",IF(Input!AA79=0,"NA",Input!AA79))</f>
        <v/>
      </c>
      <c r="CP79" s="65" t="str">
        <f t="shared" si="94"/>
        <v/>
      </c>
      <c r="CQ79" s="65" t="str">
        <f t="shared" si="95"/>
        <v/>
      </c>
      <c r="CR79" s="165" t="str">
        <f>IF(COUNTBLANK($A79:$F79)&gt;2,"",IF(Input!AB79=0,"NA",Input!AB79))</f>
        <v/>
      </c>
      <c r="CS79" s="65" t="str">
        <f t="shared" si="96"/>
        <v/>
      </c>
      <c r="CT79" s="65" t="str">
        <f t="shared" si="97"/>
        <v/>
      </c>
      <c r="CU79" s="165" t="str">
        <f>IF(COUNTBLANK($A79:$F79)&gt;2,"",IF(Input!AC79=0,"NA",Input!AC79))</f>
        <v/>
      </c>
      <c r="CV79" s="65" t="str">
        <f t="shared" si="98"/>
        <v/>
      </c>
      <c r="CW79" s="65" t="str">
        <f t="shared" si="99"/>
        <v/>
      </c>
      <c r="CX79" s="165" t="str">
        <f>IF(COUNTBLANK($A79:$F79)&gt;2,"",IF(Input!AD79=0,"NA",Input!AD79))</f>
        <v/>
      </c>
    </row>
    <row r="80" spans="1:102" x14ac:dyDescent="0.25">
      <c r="A80" s="162" t="str">
        <f>IF(Input!B80=0,"",Input!B80)</f>
        <v/>
      </c>
      <c r="B80" s="162" t="str">
        <f>IF(Input!C80=0,"",Input!C80)</f>
        <v/>
      </c>
      <c r="C80" s="162" t="str">
        <f>IF(Input!D80=0,"",Input!D80)</f>
        <v/>
      </c>
      <c r="D80" s="162" t="str">
        <f>IF(Input!G80=0,"",Input!G80)</f>
        <v/>
      </c>
      <c r="E80" s="162" t="str">
        <f>IF(Input!H80=0,"",Input!H80)</f>
        <v/>
      </c>
      <c r="F80" s="162" t="str">
        <f>IF(Input!I80=0,"",Input!I80)</f>
        <v/>
      </c>
      <c r="G80" s="66" t="str">
        <f t="shared" si="50"/>
        <v/>
      </c>
      <c r="H80" s="66" t="str">
        <f t="shared" si="51"/>
        <v/>
      </c>
      <c r="I80" s="160" t="str">
        <f>FinalScores!G80</f>
        <v/>
      </c>
      <c r="J80" s="65" t="str">
        <f t="shared" si="52"/>
        <v/>
      </c>
      <c r="K80" s="65" t="str">
        <f t="shared" si="53"/>
        <v/>
      </c>
      <c r="L80" s="165" t="str">
        <f>IF(COUNTBLANK($A80:$F80)&gt;2,"",IF(Input!AE80=0,"NA",Input!AE80))</f>
        <v/>
      </c>
      <c r="M80" s="65" t="str">
        <f t="shared" si="54"/>
        <v/>
      </c>
      <c r="N80" s="65" t="str">
        <f t="shared" si="55"/>
        <v/>
      </c>
      <c r="O80" s="165" t="str">
        <f>IF(COUNTBLANK($A80:$F80)&gt;2,"",IF(Input!AF80=0,"NA",Input!AF80))</f>
        <v/>
      </c>
      <c r="P80" s="65" t="str">
        <f t="shared" si="56"/>
        <v/>
      </c>
      <c r="Q80" s="65" t="str">
        <f t="shared" si="57"/>
        <v/>
      </c>
      <c r="R80" s="165" t="str">
        <f>IF(COUNTBLANK($A80:$F80)&gt;2,"",IF(Input!AG80=0,"NA",Input!AG80))</f>
        <v/>
      </c>
      <c r="AN80" s="65" t="str">
        <f t="shared" si="58"/>
        <v/>
      </c>
      <c r="AO80" s="65" t="str">
        <f t="shared" si="59"/>
        <v/>
      </c>
      <c r="AP80" s="165" t="str">
        <f>IF(COUNTBLANK($A80:$F80)&gt;2,"",IF(Input!J80=0,"NA",Input!J80))</f>
        <v/>
      </c>
      <c r="AQ80" s="65" t="str">
        <f t="shared" si="60"/>
        <v/>
      </c>
      <c r="AR80" s="65" t="str">
        <f t="shared" si="61"/>
        <v/>
      </c>
      <c r="AS80" s="165" t="str">
        <f>IF(COUNTBLANK($A80:$F80)&gt;2,"",IF(Input!K80=0,"NA",Input!K80))</f>
        <v/>
      </c>
      <c r="AT80" s="65" t="str">
        <f t="shared" si="62"/>
        <v/>
      </c>
      <c r="AU80" s="65" t="str">
        <f t="shared" si="63"/>
        <v/>
      </c>
      <c r="AV80" s="165" t="str">
        <f>IF(COUNTBLANK($A80:$F80)&gt;2,"",IF(Input!L80=0,"NA",Input!L80))</f>
        <v/>
      </c>
      <c r="AW80" s="65" t="str">
        <f t="shared" si="64"/>
        <v/>
      </c>
      <c r="AX80" s="65" t="str">
        <f t="shared" si="65"/>
        <v/>
      </c>
      <c r="AY80" s="165" t="str">
        <f>IF(COUNTBLANK($A80:$F80)&gt;2,"",IF(Input!M80=0,"NA",Input!M80))</f>
        <v/>
      </c>
      <c r="AZ80" s="65" t="str">
        <f t="shared" si="66"/>
        <v/>
      </c>
      <c r="BA80" s="65" t="str">
        <f t="shared" si="67"/>
        <v/>
      </c>
      <c r="BB80" s="165" t="str">
        <f>IF(COUNTBLANK($A80:$F80)&gt;2,"",IF(Input!N80=0,"NA",Input!N80))</f>
        <v/>
      </c>
      <c r="BC80" s="65" t="str">
        <f t="shared" si="68"/>
        <v/>
      </c>
      <c r="BD80" s="65" t="str">
        <f t="shared" si="69"/>
        <v/>
      </c>
      <c r="BE80" s="165" t="str">
        <f>IF(COUNTBLANK($A80:$F80)&gt;2,"",IF(Input!O80=0,"NA",Input!O80))</f>
        <v/>
      </c>
      <c r="BF80" s="65" t="str">
        <f t="shared" si="70"/>
        <v/>
      </c>
      <c r="BG80" s="65" t="str">
        <f t="shared" si="71"/>
        <v/>
      </c>
      <c r="BH80" s="165" t="str">
        <f>IF(COUNTBLANK($A80:$F80)&gt;2,"",IF(Input!P80=0,"NA",Input!P80))</f>
        <v/>
      </c>
      <c r="BI80" s="65" t="str">
        <f t="shared" si="72"/>
        <v/>
      </c>
      <c r="BJ80" s="65" t="str">
        <f t="shared" si="73"/>
        <v/>
      </c>
      <c r="BK80" s="165" t="str">
        <f>IF(COUNTBLANK($A80:$F80)&gt;2,"",IF(Input!Q80=0,"NA",Input!Q80))</f>
        <v/>
      </c>
      <c r="BL80" s="65" t="str">
        <f t="shared" si="74"/>
        <v/>
      </c>
      <c r="BM80" s="65" t="str">
        <f t="shared" si="75"/>
        <v/>
      </c>
      <c r="BN80" s="165" t="str">
        <f>IF(COUNTBLANK($A80:$F80)&gt;2,"",IF(Input!R80=0,"NA",Input!R80))</f>
        <v/>
      </c>
      <c r="BO80" s="65" t="str">
        <f t="shared" si="76"/>
        <v/>
      </c>
      <c r="BP80" s="65" t="str">
        <f t="shared" si="77"/>
        <v/>
      </c>
      <c r="BQ80" s="165" t="str">
        <f>IF(COUNTBLANK($A80:$F80)&gt;2,"",IF(Input!S80=0,"NA",Input!S80))</f>
        <v/>
      </c>
      <c r="BR80" s="65" t="str">
        <f t="shared" si="78"/>
        <v/>
      </c>
      <c r="BS80" s="65" t="str">
        <f t="shared" si="79"/>
        <v/>
      </c>
      <c r="BT80" s="165" t="str">
        <f>IF(COUNTBLANK($A80:$F80)&gt;2,"",IF(Input!T80=0,"NA",Input!T80))</f>
        <v/>
      </c>
      <c r="BU80" s="65" t="str">
        <f t="shared" si="80"/>
        <v/>
      </c>
      <c r="BV80" s="65" t="str">
        <f t="shared" si="81"/>
        <v/>
      </c>
      <c r="BW80" s="165" t="str">
        <f>IF(COUNTBLANK($A80:$F80)&gt;2,"",IF(Input!U80=0,"NA",Input!U80))</f>
        <v/>
      </c>
      <c r="BX80" s="65" t="str">
        <f t="shared" si="82"/>
        <v/>
      </c>
      <c r="BY80" s="65" t="str">
        <f t="shared" si="83"/>
        <v/>
      </c>
      <c r="BZ80" s="165" t="str">
        <f>IF(COUNTBLANK($A80:$F80)&gt;2,"",IF(Input!V80=0,"NA",Input!V80))</f>
        <v/>
      </c>
      <c r="CA80" s="65" t="str">
        <f t="shared" si="84"/>
        <v/>
      </c>
      <c r="CB80" s="65" t="str">
        <f t="shared" si="85"/>
        <v/>
      </c>
      <c r="CC80" s="165" t="str">
        <f>IF(COUNTBLANK($A80:$F80)&gt;2,"",IF(Input!W80=0,"NA",Input!W80))</f>
        <v/>
      </c>
      <c r="CD80" s="65" t="str">
        <f t="shared" si="86"/>
        <v/>
      </c>
      <c r="CE80" s="65" t="str">
        <f t="shared" si="87"/>
        <v/>
      </c>
      <c r="CF80" s="165" t="str">
        <f>IF(COUNTBLANK($A80:$F80)&gt;2,"",IF(Input!X80=0,"NA",Input!X80))</f>
        <v/>
      </c>
      <c r="CG80" s="65" t="str">
        <f t="shared" si="88"/>
        <v/>
      </c>
      <c r="CH80" s="65" t="str">
        <f t="shared" si="89"/>
        <v/>
      </c>
      <c r="CI80" s="165" t="str">
        <f>IF(COUNTBLANK($A80:$F80)&gt;2,"",IF(Input!Y80=0,"NA",Input!Y80))</f>
        <v/>
      </c>
      <c r="CJ80" s="65" t="str">
        <f t="shared" si="90"/>
        <v/>
      </c>
      <c r="CK80" s="65" t="str">
        <f t="shared" si="91"/>
        <v/>
      </c>
      <c r="CL80" s="165" t="str">
        <f>IF(COUNTBLANK($A80:$F80)&gt;2,"",IF(Input!Z80=0,"NA",Input!Z80))</f>
        <v/>
      </c>
      <c r="CM80" s="65" t="str">
        <f t="shared" si="92"/>
        <v/>
      </c>
      <c r="CN80" s="65" t="str">
        <f t="shared" si="93"/>
        <v/>
      </c>
      <c r="CO80" s="165" t="str">
        <f>IF(COUNTBLANK($A80:$F80)&gt;2,"",IF(Input!AA80=0,"NA",Input!AA80))</f>
        <v/>
      </c>
      <c r="CP80" s="65" t="str">
        <f t="shared" si="94"/>
        <v/>
      </c>
      <c r="CQ80" s="65" t="str">
        <f t="shared" si="95"/>
        <v/>
      </c>
      <c r="CR80" s="165" t="str">
        <f>IF(COUNTBLANK($A80:$F80)&gt;2,"",IF(Input!AB80=0,"NA",Input!AB80))</f>
        <v/>
      </c>
      <c r="CS80" s="65" t="str">
        <f t="shared" si="96"/>
        <v/>
      </c>
      <c r="CT80" s="65" t="str">
        <f t="shared" si="97"/>
        <v/>
      </c>
      <c r="CU80" s="165" t="str">
        <f>IF(COUNTBLANK($A80:$F80)&gt;2,"",IF(Input!AC80=0,"NA",Input!AC80))</f>
        <v/>
      </c>
      <c r="CV80" s="65" t="str">
        <f t="shared" si="98"/>
        <v/>
      </c>
      <c r="CW80" s="65" t="str">
        <f t="shared" si="99"/>
        <v/>
      </c>
      <c r="CX80" s="165" t="str">
        <f>IF(COUNTBLANK($A80:$F80)&gt;2,"",IF(Input!AD80=0,"NA",Input!AD80))</f>
        <v/>
      </c>
    </row>
    <row r="81" spans="1:102" x14ac:dyDescent="0.25">
      <c r="A81" s="162" t="str">
        <f>IF(Input!B81=0,"",Input!B81)</f>
        <v/>
      </c>
      <c r="B81" s="162" t="str">
        <f>IF(Input!C81=0,"",Input!C81)</f>
        <v/>
      </c>
      <c r="C81" s="162" t="str">
        <f>IF(Input!D81=0,"",Input!D81)</f>
        <v/>
      </c>
      <c r="D81" s="162" t="str">
        <f>IF(Input!G81=0,"",Input!G81)</f>
        <v/>
      </c>
      <c r="E81" s="162" t="str">
        <f>IF(Input!H81=0,"",Input!H81)</f>
        <v/>
      </c>
      <c r="F81" s="162" t="str">
        <f>IF(Input!I81=0,"",Input!I81)</f>
        <v/>
      </c>
      <c r="G81" s="66" t="str">
        <f t="shared" si="50"/>
        <v/>
      </c>
      <c r="H81" s="66" t="str">
        <f t="shared" si="51"/>
        <v/>
      </c>
      <c r="I81" s="160" t="str">
        <f>FinalScores!G81</f>
        <v/>
      </c>
      <c r="J81" s="65" t="str">
        <f t="shared" si="52"/>
        <v/>
      </c>
      <c r="K81" s="65" t="str">
        <f t="shared" si="53"/>
        <v/>
      </c>
      <c r="L81" s="165" t="str">
        <f>IF(COUNTBLANK($A81:$F81)&gt;2,"",IF(Input!AE81=0,"NA",Input!AE81))</f>
        <v/>
      </c>
      <c r="M81" s="65" t="str">
        <f t="shared" si="54"/>
        <v/>
      </c>
      <c r="N81" s="65" t="str">
        <f t="shared" si="55"/>
        <v/>
      </c>
      <c r="O81" s="165" t="str">
        <f>IF(COUNTBLANK($A81:$F81)&gt;2,"",IF(Input!AF81=0,"NA",Input!AF81))</f>
        <v/>
      </c>
      <c r="P81" s="65" t="str">
        <f t="shared" si="56"/>
        <v/>
      </c>
      <c r="Q81" s="65" t="str">
        <f t="shared" si="57"/>
        <v/>
      </c>
      <c r="R81" s="165" t="str">
        <f>IF(COUNTBLANK($A81:$F81)&gt;2,"",IF(Input!AG81=0,"NA",Input!AG81))</f>
        <v/>
      </c>
      <c r="AN81" s="65" t="str">
        <f t="shared" si="58"/>
        <v/>
      </c>
      <c r="AO81" s="65" t="str">
        <f t="shared" si="59"/>
        <v/>
      </c>
      <c r="AP81" s="165" t="str">
        <f>IF(COUNTBLANK($A81:$F81)&gt;2,"",IF(Input!J81=0,"NA",Input!J81))</f>
        <v/>
      </c>
      <c r="AQ81" s="65" t="str">
        <f t="shared" si="60"/>
        <v/>
      </c>
      <c r="AR81" s="65" t="str">
        <f t="shared" si="61"/>
        <v/>
      </c>
      <c r="AS81" s="165" t="str">
        <f>IF(COUNTBLANK($A81:$F81)&gt;2,"",IF(Input!K81=0,"NA",Input!K81))</f>
        <v/>
      </c>
      <c r="AT81" s="65" t="str">
        <f t="shared" si="62"/>
        <v/>
      </c>
      <c r="AU81" s="65" t="str">
        <f t="shared" si="63"/>
        <v/>
      </c>
      <c r="AV81" s="165" t="str">
        <f>IF(COUNTBLANK($A81:$F81)&gt;2,"",IF(Input!L81=0,"NA",Input!L81))</f>
        <v/>
      </c>
      <c r="AW81" s="65" t="str">
        <f t="shared" si="64"/>
        <v/>
      </c>
      <c r="AX81" s="65" t="str">
        <f t="shared" si="65"/>
        <v/>
      </c>
      <c r="AY81" s="165" t="str">
        <f>IF(COUNTBLANK($A81:$F81)&gt;2,"",IF(Input!M81=0,"NA",Input!M81))</f>
        <v/>
      </c>
      <c r="AZ81" s="65" t="str">
        <f t="shared" si="66"/>
        <v/>
      </c>
      <c r="BA81" s="65" t="str">
        <f t="shared" si="67"/>
        <v/>
      </c>
      <c r="BB81" s="165" t="str">
        <f>IF(COUNTBLANK($A81:$F81)&gt;2,"",IF(Input!N81=0,"NA",Input!N81))</f>
        <v/>
      </c>
      <c r="BC81" s="65" t="str">
        <f t="shared" si="68"/>
        <v/>
      </c>
      <c r="BD81" s="65" t="str">
        <f t="shared" si="69"/>
        <v/>
      </c>
      <c r="BE81" s="165" t="str">
        <f>IF(COUNTBLANK($A81:$F81)&gt;2,"",IF(Input!O81=0,"NA",Input!O81))</f>
        <v/>
      </c>
      <c r="BF81" s="65" t="str">
        <f t="shared" si="70"/>
        <v/>
      </c>
      <c r="BG81" s="65" t="str">
        <f t="shared" si="71"/>
        <v/>
      </c>
      <c r="BH81" s="165" t="str">
        <f>IF(COUNTBLANK($A81:$F81)&gt;2,"",IF(Input!P81=0,"NA",Input!P81))</f>
        <v/>
      </c>
      <c r="BI81" s="65" t="str">
        <f t="shared" si="72"/>
        <v/>
      </c>
      <c r="BJ81" s="65" t="str">
        <f t="shared" si="73"/>
        <v/>
      </c>
      <c r="BK81" s="165" t="str">
        <f>IF(COUNTBLANK($A81:$F81)&gt;2,"",IF(Input!Q81=0,"NA",Input!Q81))</f>
        <v/>
      </c>
      <c r="BL81" s="65" t="str">
        <f t="shared" si="74"/>
        <v/>
      </c>
      <c r="BM81" s="65" t="str">
        <f t="shared" si="75"/>
        <v/>
      </c>
      <c r="BN81" s="165" t="str">
        <f>IF(COUNTBLANK($A81:$F81)&gt;2,"",IF(Input!R81=0,"NA",Input!R81))</f>
        <v/>
      </c>
      <c r="BO81" s="65" t="str">
        <f t="shared" si="76"/>
        <v/>
      </c>
      <c r="BP81" s="65" t="str">
        <f t="shared" si="77"/>
        <v/>
      </c>
      <c r="BQ81" s="165" t="str">
        <f>IF(COUNTBLANK($A81:$F81)&gt;2,"",IF(Input!S81=0,"NA",Input!S81))</f>
        <v/>
      </c>
      <c r="BR81" s="65" t="str">
        <f t="shared" si="78"/>
        <v/>
      </c>
      <c r="BS81" s="65" t="str">
        <f t="shared" si="79"/>
        <v/>
      </c>
      <c r="BT81" s="165" t="str">
        <f>IF(COUNTBLANK($A81:$F81)&gt;2,"",IF(Input!T81=0,"NA",Input!T81))</f>
        <v/>
      </c>
      <c r="BU81" s="65" t="str">
        <f t="shared" si="80"/>
        <v/>
      </c>
      <c r="BV81" s="65" t="str">
        <f t="shared" si="81"/>
        <v/>
      </c>
      <c r="BW81" s="165" t="str">
        <f>IF(COUNTBLANK($A81:$F81)&gt;2,"",IF(Input!U81=0,"NA",Input!U81))</f>
        <v/>
      </c>
      <c r="BX81" s="65" t="str">
        <f t="shared" si="82"/>
        <v/>
      </c>
      <c r="BY81" s="65" t="str">
        <f t="shared" si="83"/>
        <v/>
      </c>
      <c r="BZ81" s="165" t="str">
        <f>IF(COUNTBLANK($A81:$F81)&gt;2,"",IF(Input!V81=0,"NA",Input!V81))</f>
        <v/>
      </c>
      <c r="CA81" s="65" t="str">
        <f t="shared" si="84"/>
        <v/>
      </c>
      <c r="CB81" s="65" t="str">
        <f t="shared" si="85"/>
        <v/>
      </c>
      <c r="CC81" s="165" t="str">
        <f>IF(COUNTBLANK($A81:$F81)&gt;2,"",IF(Input!W81=0,"NA",Input!W81))</f>
        <v/>
      </c>
      <c r="CD81" s="65" t="str">
        <f t="shared" si="86"/>
        <v/>
      </c>
      <c r="CE81" s="65" t="str">
        <f t="shared" si="87"/>
        <v/>
      </c>
      <c r="CF81" s="165" t="str">
        <f>IF(COUNTBLANK($A81:$F81)&gt;2,"",IF(Input!X81=0,"NA",Input!X81))</f>
        <v/>
      </c>
      <c r="CG81" s="65" t="str">
        <f t="shared" si="88"/>
        <v/>
      </c>
      <c r="CH81" s="65" t="str">
        <f t="shared" si="89"/>
        <v/>
      </c>
      <c r="CI81" s="165" t="str">
        <f>IF(COUNTBLANK($A81:$F81)&gt;2,"",IF(Input!Y81=0,"NA",Input!Y81))</f>
        <v/>
      </c>
      <c r="CJ81" s="65" t="str">
        <f t="shared" si="90"/>
        <v/>
      </c>
      <c r="CK81" s="65" t="str">
        <f t="shared" si="91"/>
        <v/>
      </c>
      <c r="CL81" s="165" t="str">
        <f>IF(COUNTBLANK($A81:$F81)&gt;2,"",IF(Input!Z81=0,"NA",Input!Z81))</f>
        <v/>
      </c>
      <c r="CM81" s="65" t="str">
        <f t="shared" si="92"/>
        <v/>
      </c>
      <c r="CN81" s="65" t="str">
        <f t="shared" si="93"/>
        <v/>
      </c>
      <c r="CO81" s="165" t="str">
        <f>IF(COUNTBLANK($A81:$F81)&gt;2,"",IF(Input!AA81=0,"NA",Input!AA81))</f>
        <v/>
      </c>
      <c r="CP81" s="65" t="str">
        <f t="shared" si="94"/>
        <v/>
      </c>
      <c r="CQ81" s="65" t="str">
        <f t="shared" si="95"/>
        <v/>
      </c>
      <c r="CR81" s="165" t="str">
        <f>IF(COUNTBLANK($A81:$F81)&gt;2,"",IF(Input!AB81=0,"NA",Input!AB81))</f>
        <v/>
      </c>
      <c r="CS81" s="65" t="str">
        <f t="shared" si="96"/>
        <v/>
      </c>
      <c r="CT81" s="65" t="str">
        <f t="shared" si="97"/>
        <v/>
      </c>
      <c r="CU81" s="165" t="str">
        <f>IF(COUNTBLANK($A81:$F81)&gt;2,"",IF(Input!AC81=0,"NA",Input!AC81))</f>
        <v/>
      </c>
      <c r="CV81" s="65" t="str">
        <f t="shared" si="98"/>
        <v/>
      </c>
      <c r="CW81" s="65" t="str">
        <f t="shared" si="99"/>
        <v/>
      </c>
      <c r="CX81" s="165" t="str">
        <f>IF(COUNTBLANK($A81:$F81)&gt;2,"",IF(Input!AD81=0,"NA",Input!AD81))</f>
        <v/>
      </c>
    </row>
    <row r="82" spans="1:102" x14ac:dyDescent="0.25">
      <c r="A82" s="162" t="str">
        <f>IF(Input!B82=0,"",Input!B82)</f>
        <v/>
      </c>
      <c r="B82" s="162" t="str">
        <f>IF(Input!C82=0,"",Input!C82)</f>
        <v/>
      </c>
      <c r="C82" s="162" t="str">
        <f>IF(Input!D82=0,"",Input!D82)</f>
        <v/>
      </c>
      <c r="D82" s="162" t="str">
        <f>IF(Input!G82=0,"",Input!G82)</f>
        <v/>
      </c>
      <c r="E82" s="162" t="str">
        <f>IF(Input!H82=0,"",Input!H82)</f>
        <v/>
      </c>
      <c r="F82" s="162" t="str">
        <f>IF(Input!I82=0,"",Input!I82)</f>
        <v/>
      </c>
      <c r="G82" s="66" t="str">
        <f t="shared" si="50"/>
        <v/>
      </c>
      <c r="H82" s="66" t="str">
        <f t="shared" si="51"/>
        <v/>
      </c>
      <c r="I82" s="160" t="str">
        <f>FinalScores!G82</f>
        <v/>
      </c>
      <c r="J82" s="65" t="str">
        <f t="shared" si="52"/>
        <v/>
      </c>
      <c r="K82" s="65" t="str">
        <f t="shared" si="53"/>
        <v/>
      </c>
      <c r="L82" s="165" t="str">
        <f>IF(COUNTBLANK($A82:$F82)&gt;2,"",IF(Input!AE82=0,"NA",Input!AE82))</f>
        <v/>
      </c>
      <c r="M82" s="65" t="str">
        <f t="shared" si="54"/>
        <v/>
      </c>
      <c r="N82" s="65" t="str">
        <f t="shared" si="55"/>
        <v/>
      </c>
      <c r="O82" s="165" t="str">
        <f>IF(COUNTBLANK($A82:$F82)&gt;2,"",IF(Input!AF82=0,"NA",Input!AF82))</f>
        <v/>
      </c>
      <c r="P82" s="65" t="str">
        <f t="shared" si="56"/>
        <v/>
      </c>
      <c r="Q82" s="65" t="str">
        <f t="shared" si="57"/>
        <v/>
      </c>
      <c r="R82" s="165" t="str">
        <f>IF(COUNTBLANK($A82:$F82)&gt;2,"",IF(Input!AG82=0,"NA",Input!AG82))</f>
        <v/>
      </c>
      <c r="AN82" s="65" t="str">
        <f t="shared" si="58"/>
        <v/>
      </c>
      <c r="AO82" s="65" t="str">
        <f t="shared" si="59"/>
        <v/>
      </c>
      <c r="AP82" s="165" t="str">
        <f>IF(COUNTBLANK($A82:$F82)&gt;2,"",IF(Input!J82=0,"NA",Input!J82))</f>
        <v/>
      </c>
      <c r="AQ82" s="65" t="str">
        <f t="shared" si="60"/>
        <v/>
      </c>
      <c r="AR82" s="65" t="str">
        <f t="shared" si="61"/>
        <v/>
      </c>
      <c r="AS82" s="165" t="str">
        <f>IF(COUNTBLANK($A82:$F82)&gt;2,"",IF(Input!K82=0,"NA",Input!K82))</f>
        <v/>
      </c>
      <c r="AT82" s="65" t="str">
        <f t="shared" si="62"/>
        <v/>
      </c>
      <c r="AU82" s="65" t="str">
        <f t="shared" si="63"/>
        <v/>
      </c>
      <c r="AV82" s="165" t="str">
        <f>IF(COUNTBLANK($A82:$F82)&gt;2,"",IF(Input!L82=0,"NA",Input!L82))</f>
        <v/>
      </c>
      <c r="AW82" s="65" t="str">
        <f t="shared" si="64"/>
        <v/>
      </c>
      <c r="AX82" s="65" t="str">
        <f t="shared" si="65"/>
        <v/>
      </c>
      <c r="AY82" s="165" t="str">
        <f>IF(COUNTBLANK($A82:$F82)&gt;2,"",IF(Input!M82=0,"NA",Input!M82))</f>
        <v/>
      </c>
      <c r="AZ82" s="65" t="str">
        <f t="shared" si="66"/>
        <v/>
      </c>
      <c r="BA82" s="65" t="str">
        <f t="shared" si="67"/>
        <v/>
      </c>
      <c r="BB82" s="165" t="str">
        <f>IF(COUNTBLANK($A82:$F82)&gt;2,"",IF(Input!N82=0,"NA",Input!N82))</f>
        <v/>
      </c>
      <c r="BC82" s="65" t="str">
        <f t="shared" si="68"/>
        <v/>
      </c>
      <c r="BD82" s="65" t="str">
        <f t="shared" si="69"/>
        <v/>
      </c>
      <c r="BE82" s="165" t="str">
        <f>IF(COUNTBLANK($A82:$F82)&gt;2,"",IF(Input!O82=0,"NA",Input!O82))</f>
        <v/>
      </c>
      <c r="BF82" s="65" t="str">
        <f t="shared" si="70"/>
        <v/>
      </c>
      <c r="BG82" s="65" t="str">
        <f t="shared" si="71"/>
        <v/>
      </c>
      <c r="BH82" s="165" t="str">
        <f>IF(COUNTBLANK($A82:$F82)&gt;2,"",IF(Input!P82=0,"NA",Input!P82))</f>
        <v/>
      </c>
      <c r="BI82" s="65" t="str">
        <f t="shared" si="72"/>
        <v/>
      </c>
      <c r="BJ82" s="65" t="str">
        <f t="shared" si="73"/>
        <v/>
      </c>
      <c r="BK82" s="165" t="str">
        <f>IF(COUNTBLANK($A82:$F82)&gt;2,"",IF(Input!Q82=0,"NA",Input!Q82))</f>
        <v/>
      </c>
      <c r="BL82" s="65" t="str">
        <f t="shared" si="74"/>
        <v/>
      </c>
      <c r="BM82" s="65" t="str">
        <f t="shared" si="75"/>
        <v/>
      </c>
      <c r="BN82" s="165" t="str">
        <f>IF(COUNTBLANK($A82:$F82)&gt;2,"",IF(Input!R82=0,"NA",Input!R82))</f>
        <v/>
      </c>
      <c r="BO82" s="65" t="str">
        <f t="shared" si="76"/>
        <v/>
      </c>
      <c r="BP82" s="65" t="str">
        <f t="shared" si="77"/>
        <v/>
      </c>
      <c r="BQ82" s="165" t="str">
        <f>IF(COUNTBLANK($A82:$F82)&gt;2,"",IF(Input!S82=0,"NA",Input!S82))</f>
        <v/>
      </c>
      <c r="BR82" s="65" t="str">
        <f t="shared" si="78"/>
        <v/>
      </c>
      <c r="BS82" s="65" t="str">
        <f t="shared" si="79"/>
        <v/>
      </c>
      <c r="BT82" s="165" t="str">
        <f>IF(COUNTBLANK($A82:$F82)&gt;2,"",IF(Input!T82=0,"NA",Input!T82))</f>
        <v/>
      </c>
      <c r="BU82" s="65" t="str">
        <f t="shared" si="80"/>
        <v/>
      </c>
      <c r="BV82" s="65" t="str">
        <f t="shared" si="81"/>
        <v/>
      </c>
      <c r="BW82" s="165" t="str">
        <f>IF(COUNTBLANK($A82:$F82)&gt;2,"",IF(Input!U82=0,"NA",Input!U82))</f>
        <v/>
      </c>
      <c r="BX82" s="65" t="str">
        <f t="shared" si="82"/>
        <v/>
      </c>
      <c r="BY82" s="65" t="str">
        <f t="shared" si="83"/>
        <v/>
      </c>
      <c r="BZ82" s="165" t="str">
        <f>IF(COUNTBLANK($A82:$F82)&gt;2,"",IF(Input!V82=0,"NA",Input!V82))</f>
        <v/>
      </c>
      <c r="CA82" s="65" t="str">
        <f t="shared" si="84"/>
        <v/>
      </c>
      <c r="CB82" s="65" t="str">
        <f t="shared" si="85"/>
        <v/>
      </c>
      <c r="CC82" s="165" t="str">
        <f>IF(COUNTBLANK($A82:$F82)&gt;2,"",IF(Input!W82=0,"NA",Input!W82))</f>
        <v/>
      </c>
      <c r="CD82" s="65" t="str">
        <f t="shared" si="86"/>
        <v/>
      </c>
      <c r="CE82" s="65" t="str">
        <f t="shared" si="87"/>
        <v/>
      </c>
      <c r="CF82" s="165" t="str">
        <f>IF(COUNTBLANK($A82:$F82)&gt;2,"",IF(Input!X82=0,"NA",Input!X82))</f>
        <v/>
      </c>
      <c r="CG82" s="65" t="str">
        <f t="shared" si="88"/>
        <v/>
      </c>
      <c r="CH82" s="65" t="str">
        <f t="shared" si="89"/>
        <v/>
      </c>
      <c r="CI82" s="165" t="str">
        <f>IF(COUNTBLANK($A82:$F82)&gt;2,"",IF(Input!Y82=0,"NA",Input!Y82))</f>
        <v/>
      </c>
      <c r="CJ82" s="65" t="str">
        <f t="shared" si="90"/>
        <v/>
      </c>
      <c r="CK82" s="65" t="str">
        <f t="shared" si="91"/>
        <v/>
      </c>
      <c r="CL82" s="165" t="str">
        <f>IF(COUNTBLANK($A82:$F82)&gt;2,"",IF(Input!Z82=0,"NA",Input!Z82))</f>
        <v/>
      </c>
      <c r="CM82" s="65" t="str">
        <f t="shared" si="92"/>
        <v/>
      </c>
      <c r="CN82" s="65" t="str">
        <f t="shared" si="93"/>
        <v/>
      </c>
      <c r="CO82" s="165" t="str">
        <f>IF(COUNTBLANK($A82:$F82)&gt;2,"",IF(Input!AA82=0,"NA",Input!AA82))</f>
        <v/>
      </c>
      <c r="CP82" s="65" t="str">
        <f t="shared" si="94"/>
        <v/>
      </c>
      <c r="CQ82" s="65" t="str">
        <f t="shared" si="95"/>
        <v/>
      </c>
      <c r="CR82" s="165" t="str">
        <f>IF(COUNTBLANK($A82:$F82)&gt;2,"",IF(Input!AB82=0,"NA",Input!AB82))</f>
        <v/>
      </c>
      <c r="CS82" s="65" t="str">
        <f t="shared" si="96"/>
        <v/>
      </c>
      <c r="CT82" s="65" t="str">
        <f t="shared" si="97"/>
        <v/>
      </c>
      <c r="CU82" s="165" t="str">
        <f>IF(COUNTBLANK($A82:$F82)&gt;2,"",IF(Input!AC82=0,"NA",Input!AC82))</f>
        <v/>
      </c>
      <c r="CV82" s="65" t="str">
        <f t="shared" si="98"/>
        <v/>
      </c>
      <c r="CW82" s="65" t="str">
        <f t="shared" si="99"/>
        <v/>
      </c>
      <c r="CX82" s="165" t="str">
        <f>IF(COUNTBLANK($A82:$F82)&gt;2,"",IF(Input!AD82=0,"NA",Input!AD82))</f>
        <v/>
      </c>
    </row>
    <row r="83" spans="1:102" x14ac:dyDescent="0.25">
      <c r="A83" s="162" t="str">
        <f>IF(Input!B83=0,"",Input!B83)</f>
        <v/>
      </c>
      <c r="B83" s="162" t="str">
        <f>IF(Input!C83=0,"",Input!C83)</f>
        <v/>
      </c>
      <c r="C83" s="162" t="str">
        <f>IF(Input!D83=0,"",Input!D83)</f>
        <v/>
      </c>
      <c r="D83" s="162" t="str">
        <f>IF(Input!G83=0,"",Input!G83)</f>
        <v/>
      </c>
      <c r="E83" s="162" t="str">
        <f>IF(Input!H83=0,"",Input!H83)</f>
        <v/>
      </c>
      <c r="F83" s="162" t="str">
        <f>IF(Input!I83=0,"",Input!I83)</f>
        <v/>
      </c>
      <c r="G83" s="66" t="str">
        <f t="shared" si="50"/>
        <v/>
      </c>
      <c r="H83" s="66" t="str">
        <f t="shared" si="51"/>
        <v/>
      </c>
      <c r="I83" s="160" t="str">
        <f>FinalScores!G83</f>
        <v/>
      </c>
      <c r="J83" s="65" t="str">
        <f t="shared" si="52"/>
        <v/>
      </c>
      <c r="K83" s="65" t="str">
        <f t="shared" si="53"/>
        <v/>
      </c>
      <c r="L83" s="165" t="str">
        <f>IF(COUNTBLANK($A83:$F83)&gt;2,"",IF(Input!AE83=0,"NA",Input!AE83))</f>
        <v/>
      </c>
      <c r="M83" s="65" t="str">
        <f t="shared" si="54"/>
        <v/>
      </c>
      <c r="N83" s="65" t="str">
        <f t="shared" si="55"/>
        <v/>
      </c>
      <c r="O83" s="165" t="str">
        <f>IF(COUNTBLANK($A83:$F83)&gt;2,"",IF(Input!AF83=0,"NA",Input!AF83))</f>
        <v/>
      </c>
      <c r="P83" s="65" t="str">
        <f t="shared" si="56"/>
        <v/>
      </c>
      <c r="Q83" s="65" t="str">
        <f t="shared" si="57"/>
        <v/>
      </c>
      <c r="R83" s="165" t="str">
        <f>IF(COUNTBLANK($A83:$F83)&gt;2,"",IF(Input!AG83=0,"NA",Input!AG83))</f>
        <v/>
      </c>
      <c r="AN83" s="65" t="str">
        <f t="shared" si="58"/>
        <v/>
      </c>
      <c r="AO83" s="65" t="str">
        <f t="shared" si="59"/>
        <v/>
      </c>
      <c r="AP83" s="165" t="str">
        <f>IF(COUNTBLANK($A83:$F83)&gt;2,"",IF(Input!J83=0,"NA",Input!J83))</f>
        <v/>
      </c>
      <c r="AQ83" s="65" t="str">
        <f t="shared" si="60"/>
        <v/>
      </c>
      <c r="AR83" s="65" t="str">
        <f t="shared" si="61"/>
        <v/>
      </c>
      <c r="AS83" s="165" t="str">
        <f>IF(COUNTBLANK($A83:$F83)&gt;2,"",IF(Input!K83=0,"NA",Input!K83))</f>
        <v/>
      </c>
      <c r="AT83" s="65" t="str">
        <f t="shared" si="62"/>
        <v/>
      </c>
      <c r="AU83" s="65" t="str">
        <f t="shared" si="63"/>
        <v/>
      </c>
      <c r="AV83" s="165" t="str">
        <f>IF(COUNTBLANK($A83:$F83)&gt;2,"",IF(Input!L83=0,"NA",Input!L83))</f>
        <v/>
      </c>
      <c r="AW83" s="65" t="str">
        <f t="shared" si="64"/>
        <v/>
      </c>
      <c r="AX83" s="65" t="str">
        <f t="shared" si="65"/>
        <v/>
      </c>
      <c r="AY83" s="165" t="str">
        <f>IF(COUNTBLANK($A83:$F83)&gt;2,"",IF(Input!M83=0,"NA",Input!M83))</f>
        <v/>
      </c>
      <c r="AZ83" s="65" t="str">
        <f t="shared" si="66"/>
        <v/>
      </c>
      <c r="BA83" s="65" t="str">
        <f t="shared" si="67"/>
        <v/>
      </c>
      <c r="BB83" s="165" t="str">
        <f>IF(COUNTBLANK($A83:$F83)&gt;2,"",IF(Input!N83=0,"NA",Input!N83))</f>
        <v/>
      </c>
      <c r="BC83" s="65" t="str">
        <f t="shared" si="68"/>
        <v/>
      </c>
      <c r="BD83" s="65" t="str">
        <f t="shared" si="69"/>
        <v/>
      </c>
      <c r="BE83" s="165" t="str">
        <f>IF(COUNTBLANK($A83:$F83)&gt;2,"",IF(Input!O83=0,"NA",Input!O83))</f>
        <v/>
      </c>
      <c r="BF83" s="65" t="str">
        <f t="shared" si="70"/>
        <v/>
      </c>
      <c r="BG83" s="65" t="str">
        <f t="shared" si="71"/>
        <v/>
      </c>
      <c r="BH83" s="165" t="str">
        <f>IF(COUNTBLANK($A83:$F83)&gt;2,"",IF(Input!P83=0,"NA",Input!P83))</f>
        <v/>
      </c>
      <c r="BI83" s="65" t="str">
        <f t="shared" si="72"/>
        <v/>
      </c>
      <c r="BJ83" s="65" t="str">
        <f t="shared" si="73"/>
        <v/>
      </c>
      <c r="BK83" s="165" t="str">
        <f>IF(COUNTBLANK($A83:$F83)&gt;2,"",IF(Input!Q83=0,"NA",Input!Q83))</f>
        <v/>
      </c>
      <c r="BL83" s="65" t="str">
        <f t="shared" si="74"/>
        <v/>
      </c>
      <c r="BM83" s="65" t="str">
        <f t="shared" si="75"/>
        <v/>
      </c>
      <c r="BN83" s="165" t="str">
        <f>IF(COUNTBLANK($A83:$F83)&gt;2,"",IF(Input!R83=0,"NA",Input!R83))</f>
        <v/>
      </c>
      <c r="BO83" s="65" t="str">
        <f t="shared" si="76"/>
        <v/>
      </c>
      <c r="BP83" s="65" t="str">
        <f t="shared" si="77"/>
        <v/>
      </c>
      <c r="BQ83" s="165" t="str">
        <f>IF(COUNTBLANK($A83:$F83)&gt;2,"",IF(Input!S83=0,"NA",Input!S83))</f>
        <v/>
      </c>
      <c r="BR83" s="65" t="str">
        <f t="shared" si="78"/>
        <v/>
      </c>
      <c r="BS83" s="65" t="str">
        <f t="shared" si="79"/>
        <v/>
      </c>
      <c r="BT83" s="165" t="str">
        <f>IF(COUNTBLANK($A83:$F83)&gt;2,"",IF(Input!T83=0,"NA",Input!T83))</f>
        <v/>
      </c>
      <c r="BU83" s="65" t="str">
        <f t="shared" si="80"/>
        <v/>
      </c>
      <c r="BV83" s="65" t="str">
        <f t="shared" si="81"/>
        <v/>
      </c>
      <c r="BW83" s="165" t="str">
        <f>IF(COUNTBLANK($A83:$F83)&gt;2,"",IF(Input!U83=0,"NA",Input!U83))</f>
        <v/>
      </c>
      <c r="BX83" s="65" t="str">
        <f t="shared" si="82"/>
        <v/>
      </c>
      <c r="BY83" s="65" t="str">
        <f t="shared" si="83"/>
        <v/>
      </c>
      <c r="BZ83" s="165" t="str">
        <f>IF(COUNTBLANK($A83:$F83)&gt;2,"",IF(Input!V83=0,"NA",Input!V83))</f>
        <v/>
      </c>
      <c r="CA83" s="65" t="str">
        <f t="shared" si="84"/>
        <v/>
      </c>
      <c r="CB83" s="65" t="str">
        <f t="shared" si="85"/>
        <v/>
      </c>
      <c r="CC83" s="165" t="str">
        <f>IF(COUNTBLANK($A83:$F83)&gt;2,"",IF(Input!W83=0,"NA",Input!W83))</f>
        <v/>
      </c>
      <c r="CD83" s="65" t="str">
        <f t="shared" si="86"/>
        <v/>
      </c>
      <c r="CE83" s="65" t="str">
        <f t="shared" si="87"/>
        <v/>
      </c>
      <c r="CF83" s="165" t="str">
        <f>IF(COUNTBLANK($A83:$F83)&gt;2,"",IF(Input!X83=0,"NA",Input!X83))</f>
        <v/>
      </c>
      <c r="CG83" s="65" t="str">
        <f t="shared" si="88"/>
        <v/>
      </c>
      <c r="CH83" s="65" t="str">
        <f t="shared" si="89"/>
        <v/>
      </c>
      <c r="CI83" s="165" t="str">
        <f>IF(COUNTBLANK($A83:$F83)&gt;2,"",IF(Input!Y83=0,"NA",Input!Y83))</f>
        <v/>
      </c>
      <c r="CJ83" s="65" t="str">
        <f t="shared" si="90"/>
        <v/>
      </c>
      <c r="CK83" s="65" t="str">
        <f t="shared" si="91"/>
        <v/>
      </c>
      <c r="CL83" s="165" t="str">
        <f>IF(COUNTBLANK($A83:$F83)&gt;2,"",IF(Input!Z83=0,"NA",Input!Z83))</f>
        <v/>
      </c>
      <c r="CM83" s="65" t="str">
        <f t="shared" si="92"/>
        <v/>
      </c>
      <c r="CN83" s="65" t="str">
        <f t="shared" si="93"/>
        <v/>
      </c>
      <c r="CO83" s="165" t="str">
        <f>IF(COUNTBLANK($A83:$F83)&gt;2,"",IF(Input!AA83=0,"NA",Input!AA83))</f>
        <v/>
      </c>
      <c r="CP83" s="65" t="str">
        <f t="shared" si="94"/>
        <v/>
      </c>
      <c r="CQ83" s="65" t="str">
        <f t="shared" si="95"/>
        <v/>
      </c>
      <c r="CR83" s="165" t="str">
        <f>IF(COUNTBLANK($A83:$F83)&gt;2,"",IF(Input!AB83=0,"NA",Input!AB83))</f>
        <v/>
      </c>
      <c r="CS83" s="65" t="str">
        <f t="shared" si="96"/>
        <v/>
      </c>
      <c r="CT83" s="65" t="str">
        <f t="shared" si="97"/>
        <v/>
      </c>
      <c r="CU83" s="165" t="str">
        <f>IF(COUNTBLANK($A83:$F83)&gt;2,"",IF(Input!AC83=0,"NA",Input!AC83))</f>
        <v/>
      </c>
      <c r="CV83" s="65" t="str">
        <f t="shared" si="98"/>
        <v/>
      </c>
      <c r="CW83" s="65" t="str">
        <f t="shared" si="99"/>
        <v/>
      </c>
      <c r="CX83" s="165" t="str">
        <f>IF(COUNTBLANK($A83:$F83)&gt;2,"",IF(Input!AD83=0,"NA",Input!AD83))</f>
        <v/>
      </c>
    </row>
    <row r="84" spans="1:102" x14ac:dyDescent="0.25">
      <c r="A84" s="162" t="str">
        <f>IF(Input!B84=0,"",Input!B84)</f>
        <v/>
      </c>
      <c r="B84" s="162" t="str">
        <f>IF(Input!C84=0,"",Input!C84)</f>
        <v/>
      </c>
      <c r="C84" s="162" t="str">
        <f>IF(Input!D84=0,"",Input!D84)</f>
        <v/>
      </c>
      <c r="D84" s="162" t="str">
        <f>IF(Input!G84=0,"",Input!G84)</f>
        <v/>
      </c>
      <c r="E84" s="162" t="str">
        <f>IF(Input!H84=0,"",Input!H84)</f>
        <v/>
      </c>
      <c r="F84" s="162" t="str">
        <f>IF(Input!I84=0,"",Input!I84)</f>
        <v/>
      </c>
      <c r="G84" s="66" t="str">
        <f t="shared" si="50"/>
        <v/>
      </c>
      <c r="H84" s="66" t="str">
        <f t="shared" si="51"/>
        <v/>
      </c>
      <c r="I84" s="160" t="str">
        <f>FinalScores!G84</f>
        <v/>
      </c>
      <c r="J84" s="65" t="str">
        <f t="shared" si="52"/>
        <v/>
      </c>
      <c r="K84" s="65" t="str">
        <f t="shared" si="53"/>
        <v/>
      </c>
      <c r="L84" s="165" t="str">
        <f>IF(COUNTBLANK($A84:$F84)&gt;2,"",IF(Input!AE84=0,"NA",Input!AE84))</f>
        <v/>
      </c>
      <c r="M84" s="65" t="str">
        <f t="shared" si="54"/>
        <v/>
      </c>
      <c r="N84" s="65" t="str">
        <f t="shared" si="55"/>
        <v/>
      </c>
      <c r="O84" s="165" t="str">
        <f>IF(COUNTBLANK($A84:$F84)&gt;2,"",IF(Input!AF84=0,"NA",Input!AF84))</f>
        <v/>
      </c>
      <c r="P84" s="65" t="str">
        <f t="shared" si="56"/>
        <v/>
      </c>
      <c r="Q84" s="65" t="str">
        <f t="shared" si="57"/>
        <v/>
      </c>
      <c r="R84" s="165" t="str">
        <f>IF(COUNTBLANK($A84:$F84)&gt;2,"",IF(Input!AG84=0,"NA",Input!AG84))</f>
        <v/>
      </c>
      <c r="AN84" s="65" t="str">
        <f t="shared" si="58"/>
        <v/>
      </c>
      <c r="AO84" s="65" t="str">
        <f t="shared" si="59"/>
        <v/>
      </c>
      <c r="AP84" s="165" t="str">
        <f>IF(COUNTBLANK($A84:$F84)&gt;2,"",IF(Input!J84=0,"NA",Input!J84))</f>
        <v/>
      </c>
      <c r="AQ84" s="65" t="str">
        <f t="shared" si="60"/>
        <v/>
      </c>
      <c r="AR84" s="65" t="str">
        <f t="shared" si="61"/>
        <v/>
      </c>
      <c r="AS84" s="165" t="str">
        <f>IF(COUNTBLANK($A84:$F84)&gt;2,"",IF(Input!K84=0,"NA",Input!K84))</f>
        <v/>
      </c>
      <c r="AT84" s="65" t="str">
        <f t="shared" si="62"/>
        <v/>
      </c>
      <c r="AU84" s="65" t="str">
        <f t="shared" si="63"/>
        <v/>
      </c>
      <c r="AV84" s="165" t="str">
        <f>IF(COUNTBLANK($A84:$F84)&gt;2,"",IF(Input!L84=0,"NA",Input!L84))</f>
        <v/>
      </c>
      <c r="AW84" s="65" t="str">
        <f t="shared" si="64"/>
        <v/>
      </c>
      <c r="AX84" s="65" t="str">
        <f t="shared" si="65"/>
        <v/>
      </c>
      <c r="AY84" s="165" t="str">
        <f>IF(COUNTBLANK($A84:$F84)&gt;2,"",IF(Input!M84=0,"NA",Input!M84))</f>
        <v/>
      </c>
      <c r="AZ84" s="65" t="str">
        <f t="shared" si="66"/>
        <v/>
      </c>
      <c r="BA84" s="65" t="str">
        <f t="shared" si="67"/>
        <v/>
      </c>
      <c r="BB84" s="165" t="str">
        <f>IF(COUNTBLANK($A84:$F84)&gt;2,"",IF(Input!N84=0,"NA",Input!N84))</f>
        <v/>
      </c>
      <c r="BC84" s="65" t="str">
        <f t="shared" si="68"/>
        <v/>
      </c>
      <c r="BD84" s="65" t="str">
        <f t="shared" si="69"/>
        <v/>
      </c>
      <c r="BE84" s="165" t="str">
        <f>IF(COUNTBLANK($A84:$F84)&gt;2,"",IF(Input!O84=0,"NA",Input!O84))</f>
        <v/>
      </c>
      <c r="BF84" s="65" t="str">
        <f t="shared" si="70"/>
        <v/>
      </c>
      <c r="BG84" s="65" t="str">
        <f t="shared" si="71"/>
        <v/>
      </c>
      <c r="BH84" s="165" t="str">
        <f>IF(COUNTBLANK($A84:$F84)&gt;2,"",IF(Input!P84=0,"NA",Input!P84))</f>
        <v/>
      </c>
      <c r="BI84" s="65" t="str">
        <f t="shared" si="72"/>
        <v/>
      </c>
      <c r="BJ84" s="65" t="str">
        <f t="shared" si="73"/>
        <v/>
      </c>
      <c r="BK84" s="165" t="str">
        <f>IF(COUNTBLANK($A84:$F84)&gt;2,"",IF(Input!Q84=0,"NA",Input!Q84))</f>
        <v/>
      </c>
      <c r="BL84" s="65" t="str">
        <f t="shared" si="74"/>
        <v/>
      </c>
      <c r="BM84" s="65" t="str">
        <f t="shared" si="75"/>
        <v/>
      </c>
      <c r="BN84" s="165" t="str">
        <f>IF(COUNTBLANK($A84:$F84)&gt;2,"",IF(Input!R84=0,"NA",Input!R84))</f>
        <v/>
      </c>
      <c r="BO84" s="65" t="str">
        <f t="shared" si="76"/>
        <v/>
      </c>
      <c r="BP84" s="65" t="str">
        <f t="shared" si="77"/>
        <v/>
      </c>
      <c r="BQ84" s="165" t="str">
        <f>IF(COUNTBLANK($A84:$F84)&gt;2,"",IF(Input!S84=0,"NA",Input!S84))</f>
        <v/>
      </c>
      <c r="BR84" s="65" t="str">
        <f t="shared" si="78"/>
        <v/>
      </c>
      <c r="BS84" s="65" t="str">
        <f t="shared" si="79"/>
        <v/>
      </c>
      <c r="BT84" s="165" t="str">
        <f>IF(COUNTBLANK($A84:$F84)&gt;2,"",IF(Input!T84=0,"NA",Input!T84))</f>
        <v/>
      </c>
      <c r="BU84" s="65" t="str">
        <f t="shared" si="80"/>
        <v/>
      </c>
      <c r="BV84" s="65" t="str">
        <f t="shared" si="81"/>
        <v/>
      </c>
      <c r="BW84" s="165" t="str">
        <f>IF(COUNTBLANK($A84:$F84)&gt;2,"",IF(Input!U84=0,"NA",Input!U84))</f>
        <v/>
      </c>
      <c r="BX84" s="65" t="str">
        <f t="shared" si="82"/>
        <v/>
      </c>
      <c r="BY84" s="65" t="str">
        <f t="shared" si="83"/>
        <v/>
      </c>
      <c r="BZ84" s="165" t="str">
        <f>IF(COUNTBLANK($A84:$F84)&gt;2,"",IF(Input!V84=0,"NA",Input!V84))</f>
        <v/>
      </c>
      <c r="CA84" s="65" t="str">
        <f t="shared" si="84"/>
        <v/>
      </c>
      <c r="CB84" s="65" t="str">
        <f t="shared" si="85"/>
        <v/>
      </c>
      <c r="CC84" s="165" t="str">
        <f>IF(COUNTBLANK($A84:$F84)&gt;2,"",IF(Input!W84=0,"NA",Input!W84))</f>
        <v/>
      </c>
      <c r="CD84" s="65" t="str">
        <f t="shared" si="86"/>
        <v/>
      </c>
      <c r="CE84" s="65" t="str">
        <f t="shared" si="87"/>
        <v/>
      </c>
      <c r="CF84" s="165" t="str">
        <f>IF(COUNTBLANK($A84:$F84)&gt;2,"",IF(Input!X84=0,"NA",Input!X84))</f>
        <v/>
      </c>
      <c r="CG84" s="65" t="str">
        <f t="shared" si="88"/>
        <v/>
      </c>
      <c r="CH84" s="65" t="str">
        <f t="shared" si="89"/>
        <v/>
      </c>
      <c r="CI84" s="165" t="str">
        <f>IF(COUNTBLANK($A84:$F84)&gt;2,"",IF(Input!Y84=0,"NA",Input!Y84))</f>
        <v/>
      </c>
      <c r="CJ84" s="65" t="str">
        <f t="shared" si="90"/>
        <v/>
      </c>
      <c r="CK84" s="65" t="str">
        <f t="shared" si="91"/>
        <v/>
      </c>
      <c r="CL84" s="165" t="str">
        <f>IF(COUNTBLANK($A84:$F84)&gt;2,"",IF(Input!Z84=0,"NA",Input!Z84))</f>
        <v/>
      </c>
      <c r="CM84" s="65" t="str">
        <f t="shared" si="92"/>
        <v/>
      </c>
      <c r="CN84" s="65" t="str">
        <f t="shared" si="93"/>
        <v/>
      </c>
      <c r="CO84" s="165" t="str">
        <f>IF(COUNTBLANK($A84:$F84)&gt;2,"",IF(Input!AA84=0,"NA",Input!AA84))</f>
        <v/>
      </c>
      <c r="CP84" s="65" t="str">
        <f t="shared" si="94"/>
        <v/>
      </c>
      <c r="CQ84" s="65" t="str">
        <f t="shared" si="95"/>
        <v/>
      </c>
      <c r="CR84" s="165" t="str">
        <f>IF(COUNTBLANK($A84:$F84)&gt;2,"",IF(Input!AB84=0,"NA",Input!AB84))</f>
        <v/>
      </c>
      <c r="CS84" s="65" t="str">
        <f t="shared" si="96"/>
        <v/>
      </c>
      <c r="CT84" s="65" t="str">
        <f t="shared" si="97"/>
        <v/>
      </c>
      <c r="CU84" s="165" t="str">
        <f>IF(COUNTBLANK($A84:$F84)&gt;2,"",IF(Input!AC84=0,"NA",Input!AC84))</f>
        <v/>
      </c>
      <c r="CV84" s="65" t="str">
        <f t="shared" si="98"/>
        <v/>
      </c>
      <c r="CW84" s="65" t="str">
        <f t="shared" si="99"/>
        <v/>
      </c>
      <c r="CX84" s="165" t="str">
        <f>IF(COUNTBLANK($A84:$F84)&gt;2,"",IF(Input!AD84=0,"NA",Input!AD84))</f>
        <v/>
      </c>
    </row>
    <row r="85" spans="1:102" x14ac:dyDescent="0.25">
      <c r="A85" s="162" t="str">
        <f>IF(Input!B85=0,"",Input!B85)</f>
        <v/>
      </c>
      <c r="B85" s="162" t="str">
        <f>IF(Input!C85=0,"",Input!C85)</f>
        <v/>
      </c>
      <c r="C85" s="162" t="str">
        <f>IF(Input!D85=0,"",Input!D85)</f>
        <v/>
      </c>
      <c r="D85" s="162" t="str">
        <f>IF(Input!G85=0,"",Input!G85)</f>
        <v/>
      </c>
      <c r="E85" s="162" t="str">
        <f>IF(Input!H85=0,"",Input!H85)</f>
        <v/>
      </c>
      <c r="F85" s="162" t="str">
        <f>IF(Input!I85=0,"",Input!I85)</f>
        <v/>
      </c>
      <c r="G85" s="66" t="str">
        <f t="shared" si="50"/>
        <v/>
      </c>
      <c r="H85" s="66" t="str">
        <f t="shared" si="51"/>
        <v/>
      </c>
      <c r="I85" s="160" t="str">
        <f>FinalScores!G85</f>
        <v/>
      </c>
      <c r="J85" s="65" t="str">
        <f t="shared" si="52"/>
        <v/>
      </c>
      <c r="K85" s="65" t="str">
        <f t="shared" si="53"/>
        <v/>
      </c>
      <c r="L85" s="165" t="str">
        <f>IF(COUNTBLANK($A85:$F85)&gt;2,"",IF(Input!AE85=0,"NA",Input!AE85))</f>
        <v/>
      </c>
      <c r="M85" s="65" t="str">
        <f t="shared" si="54"/>
        <v/>
      </c>
      <c r="N85" s="65" t="str">
        <f t="shared" si="55"/>
        <v/>
      </c>
      <c r="O85" s="165" t="str">
        <f>IF(COUNTBLANK($A85:$F85)&gt;2,"",IF(Input!AF85=0,"NA",Input!AF85))</f>
        <v/>
      </c>
      <c r="P85" s="65" t="str">
        <f t="shared" si="56"/>
        <v/>
      </c>
      <c r="Q85" s="65" t="str">
        <f t="shared" si="57"/>
        <v/>
      </c>
      <c r="R85" s="165" t="str">
        <f>IF(COUNTBLANK($A85:$F85)&gt;2,"",IF(Input!AG85=0,"NA",Input!AG85))</f>
        <v/>
      </c>
      <c r="AN85" s="65" t="str">
        <f t="shared" si="58"/>
        <v/>
      </c>
      <c r="AO85" s="65" t="str">
        <f t="shared" si="59"/>
        <v/>
      </c>
      <c r="AP85" s="165" t="str">
        <f>IF(COUNTBLANK($A85:$F85)&gt;2,"",IF(Input!J85=0,"NA",Input!J85))</f>
        <v/>
      </c>
      <c r="AQ85" s="65" t="str">
        <f t="shared" si="60"/>
        <v/>
      </c>
      <c r="AR85" s="65" t="str">
        <f t="shared" si="61"/>
        <v/>
      </c>
      <c r="AS85" s="165" t="str">
        <f>IF(COUNTBLANK($A85:$F85)&gt;2,"",IF(Input!K85=0,"NA",Input!K85))</f>
        <v/>
      </c>
      <c r="AT85" s="65" t="str">
        <f t="shared" si="62"/>
        <v/>
      </c>
      <c r="AU85" s="65" t="str">
        <f t="shared" si="63"/>
        <v/>
      </c>
      <c r="AV85" s="165" t="str">
        <f>IF(COUNTBLANK($A85:$F85)&gt;2,"",IF(Input!L85=0,"NA",Input!L85))</f>
        <v/>
      </c>
      <c r="AW85" s="65" t="str">
        <f t="shared" si="64"/>
        <v/>
      </c>
      <c r="AX85" s="65" t="str">
        <f t="shared" si="65"/>
        <v/>
      </c>
      <c r="AY85" s="165" t="str">
        <f>IF(COUNTBLANK($A85:$F85)&gt;2,"",IF(Input!M85=0,"NA",Input!M85))</f>
        <v/>
      </c>
      <c r="AZ85" s="65" t="str">
        <f t="shared" si="66"/>
        <v/>
      </c>
      <c r="BA85" s="65" t="str">
        <f t="shared" si="67"/>
        <v/>
      </c>
      <c r="BB85" s="165" t="str">
        <f>IF(COUNTBLANK($A85:$F85)&gt;2,"",IF(Input!N85=0,"NA",Input!N85))</f>
        <v/>
      </c>
      <c r="BC85" s="65" t="str">
        <f t="shared" si="68"/>
        <v/>
      </c>
      <c r="BD85" s="65" t="str">
        <f t="shared" si="69"/>
        <v/>
      </c>
      <c r="BE85" s="165" t="str">
        <f>IF(COUNTBLANK($A85:$F85)&gt;2,"",IF(Input!O85=0,"NA",Input!O85))</f>
        <v/>
      </c>
      <c r="BF85" s="65" t="str">
        <f t="shared" si="70"/>
        <v/>
      </c>
      <c r="BG85" s="65" t="str">
        <f t="shared" si="71"/>
        <v/>
      </c>
      <c r="BH85" s="165" t="str">
        <f>IF(COUNTBLANK($A85:$F85)&gt;2,"",IF(Input!P85=0,"NA",Input!P85))</f>
        <v/>
      </c>
      <c r="BI85" s="65" t="str">
        <f t="shared" si="72"/>
        <v/>
      </c>
      <c r="BJ85" s="65" t="str">
        <f t="shared" si="73"/>
        <v/>
      </c>
      <c r="BK85" s="165" t="str">
        <f>IF(COUNTBLANK($A85:$F85)&gt;2,"",IF(Input!Q85=0,"NA",Input!Q85))</f>
        <v/>
      </c>
      <c r="BL85" s="65" t="str">
        <f t="shared" si="74"/>
        <v/>
      </c>
      <c r="BM85" s="65" t="str">
        <f t="shared" si="75"/>
        <v/>
      </c>
      <c r="BN85" s="165" t="str">
        <f>IF(COUNTBLANK($A85:$F85)&gt;2,"",IF(Input!R85=0,"NA",Input!R85))</f>
        <v/>
      </c>
      <c r="BO85" s="65" t="str">
        <f t="shared" si="76"/>
        <v/>
      </c>
      <c r="BP85" s="65" t="str">
        <f t="shared" si="77"/>
        <v/>
      </c>
      <c r="BQ85" s="165" t="str">
        <f>IF(COUNTBLANK($A85:$F85)&gt;2,"",IF(Input!S85=0,"NA",Input!S85))</f>
        <v/>
      </c>
      <c r="BR85" s="65" t="str">
        <f t="shared" si="78"/>
        <v/>
      </c>
      <c r="BS85" s="65" t="str">
        <f t="shared" si="79"/>
        <v/>
      </c>
      <c r="BT85" s="165" t="str">
        <f>IF(COUNTBLANK($A85:$F85)&gt;2,"",IF(Input!T85=0,"NA",Input!T85))</f>
        <v/>
      </c>
      <c r="BU85" s="65" t="str">
        <f t="shared" si="80"/>
        <v/>
      </c>
      <c r="BV85" s="65" t="str">
        <f t="shared" si="81"/>
        <v/>
      </c>
      <c r="BW85" s="165" t="str">
        <f>IF(COUNTBLANK($A85:$F85)&gt;2,"",IF(Input!U85=0,"NA",Input!U85))</f>
        <v/>
      </c>
      <c r="BX85" s="65" t="str">
        <f t="shared" si="82"/>
        <v/>
      </c>
      <c r="BY85" s="65" t="str">
        <f t="shared" si="83"/>
        <v/>
      </c>
      <c r="BZ85" s="165" t="str">
        <f>IF(COUNTBLANK($A85:$F85)&gt;2,"",IF(Input!V85=0,"NA",Input!V85))</f>
        <v/>
      </c>
      <c r="CA85" s="65" t="str">
        <f t="shared" si="84"/>
        <v/>
      </c>
      <c r="CB85" s="65" t="str">
        <f t="shared" si="85"/>
        <v/>
      </c>
      <c r="CC85" s="165" t="str">
        <f>IF(COUNTBLANK($A85:$F85)&gt;2,"",IF(Input!W85=0,"NA",Input!W85))</f>
        <v/>
      </c>
      <c r="CD85" s="65" t="str">
        <f t="shared" si="86"/>
        <v/>
      </c>
      <c r="CE85" s="65" t="str">
        <f t="shared" si="87"/>
        <v/>
      </c>
      <c r="CF85" s="165" t="str">
        <f>IF(COUNTBLANK($A85:$F85)&gt;2,"",IF(Input!X85=0,"NA",Input!X85))</f>
        <v/>
      </c>
      <c r="CG85" s="65" t="str">
        <f t="shared" si="88"/>
        <v/>
      </c>
      <c r="CH85" s="65" t="str">
        <f t="shared" si="89"/>
        <v/>
      </c>
      <c r="CI85" s="165" t="str">
        <f>IF(COUNTBLANK($A85:$F85)&gt;2,"",IF(Input!Y85=0,"NA",Input!Y85))</f>
        <v/>
      </c>
      <c r="CJ85" s="65" t="str">
        <f t="shared" si="90"/>
        <v/>
      </c>
      <c r="CK85" s="65" t="str">
        <f t="shared" si="91"/>
        <v/>
      </c>
      <c r="CL85" s="165" t="str">
        <f>IF(COUNTBLANK($A85:$F85)&gt;2,"",IF(Input!Z85=0,"NA",Input!Z85))</f>
        <v/>
      </c>
      <c r="CM85" s="65" t="str">
        <f t="shared" si="92"/>
        <v/>
      </c>
      <c r="CN85" s="65" t="str">
        <f t="shared" si="93"/>
        <v/>
      </c>
      <c r="CO85" s="165" t="str">
        <f>IF(COUNTBLANK($A85:$F85)&gt;2,"",IF(Input!AA85=0,"NA",Input!AA85))</f>
        <v/>
      </c>
      <c r="CP85" s="65" t="str">
        <f t="shared" si="94"/>
        <v/>
      </c>
      <c r="CQ85" s="65" t="str">
        <f t="shared" si="95"/>
        <v/>
      </c>
      <c r="CR85" s="165" t="str">
        <f>IF(COUNTBLANK($A85:$F85)&gt;2,"",IF(Input!AB85=0,"NA",Input!AB85))</f>
        <v/>
      </c>
      <c r="CS85" s="65" t="str">
        <f t="shared" si="96"/>
        <v/>
      </c>
      <c r="CT85" s="65" t="str">
        <f t="shared" si="97"/>
        <v/>
      </c>
      <c r="CU85" s="165" t="str">
        <f>IF(COUNTBLANK($A85:$F85)&gt;2,"",IF(Input!AC85=0,"NA",Input!AC85))</f>
        <v/>
      </c>
      <c r="CV85" s="65" t="str">
        <f t="shared" si="98"/>
        <v/>
      </c>
      <c r="CW85" s="65" t="str">
        <f t="shared" si="99"/>
        <v/>
      </c>
      <c r="CX85" s="165" t="str">
        <f>IF(COUNTBLANK($A85:$F85)&gt;2,"",IF(Input!AD85=0,"NA",Input!AD85))</f>
        <v/>
      </c>
    </row>
    <row r="86" spans="1:102" x14ac:dyDescent="0.25">
      <c r="A86" s="162" t="str">
        <f>IF(Input!B86=0,"",Input!B86)</f>
        <v/>
      </c>
      <c r="B86" s="162" t="str">
        <f>IF(Input!C86=0,"",Input!C86)</f>
        <v/>
      </c>
      <c r="C86" s="162" t="str">
        <f>IF(Input!D86=0,"",Input!D86)</f>
        <v/>
      </c>
      <c r="D86" s="162" t="str">
        <f>IF(Input!G86=0,"",Input!G86)</f>
        <v/>
      </c>
      <c r="E86" s="162" t="str">
        <f>IF(Input!H86=0,"",Input!H86)</f>
        <v/>
      </c>
      <c r="F86" s="162" t="str">
        <f>IF(Input!I86=0,"",Input!I86)</f>
        <v/>
      </c>
      <c r="G86" s="66" t="str">
        <f t="shared" si="50"/>
        <v/>
      </c>
      <c r="H86" s="66" t="str">
        <f t="shared" si="51"/>
        <v/>
      </c>
      <c r="I86" s="160" t="str">
        <f>FinalScores!G86</f>
        <v/>
      </c>
      <c r="J86" s="65" t="str">
        <f t="shared" si="52"/>
        <v/>
      </c>
      <c r="K86" s="65" t="str">
        <f t="shared" si="53"/>
        <v/>
      </c>
      <c r="L86" s="165" t="str">
        <f>IF(COUNTBLANK($A86:$F86)&gt;2,"",IF(Input!AE86=0,"NA",Input!AE86))</f>
        <v/>
      </c>
      <c r="M86" s="65" t="str">
        <f t="shared" si="54"/>
        <v/>
      </c>
      <c r="N86" s="65" t="str">
        <f t="shared" si="55"/>
        <v/>
      </c>
      <c r="O86" s="165" t="str">
        <f>IF(COUNTBLANK($A86:$F86)&gt;2,"",IF(Input!AF86=0,"NA",Input!AF86))</f>
        <v/>
      </c>
      <c r="P86" s="65" t="str">
        <f t="shared" si="56"/>
        <v/>
      </c>
      <c r="Q86" s="65" t="str">
        <f t="shared" si="57"/>
        <v/>
      </c>
      <c r="R86" s="165" t="str">
        <f>IF(COUNTBLANK($A86:$F86)&gt;2,"",IF(Input!AG86=0,"NA",Input!AG86))</f>
        <v/>
      </c>
      <c r="AN86" s="65" t="str">
        <f t="shared" si="58"/>
        <v/>
      </c>
      <c r="AO86" s="65" t="str">
        <f t="shared" si="59"/>
        <v/>
      </c>
      <c r="AP86" s="165" t="str">
        <f>IF(COUNTBLANK($A86:$F86)&gt;2,"",IF(Input!J86=0,"NA",Input!J86))</f>
        <v/>
      </c>
      <c r="AQ86" s="65" t="str">
        <f t="shared" si="60"/>
        <v/>
      </c>
      <c r="AR86" s="65" t="str">
        <f t="shared" si="61"/>
        <v/>
      </c>
      <c r="AS86" s="165" t="str">
        <f>IF(COUNTBLANK($A86:$F86)&gt;2,"",IF(Input!K86=0,"NA",Input!K86))</f>
        <v/>
      </c>
      <c r="AT86" s="65" t="str">
        <f t="shared" si="62"/>
        <v/>
      </c>
      <c r="AU86" s="65" t="str">
        <f t="shared" si="63"/>
        <v/>
      </c>
      <c r="AV86" s="165" t="str">
        <f>IF(COUNTBLANK($A86:$F86)&gt;2,"",IF(Input!L86=0,"NA",Input!L86))</f>
        <v/>
      </c>
      <c r="AW86" s="65" t="str">
        <f t="shared" si="64"/>
        <v/>
      </c>
      <c r="AX86" s="65" t="str">
        <f t="shared" si="65"/>
        <v/>
      </c>
      <c r="AY86" s="165" t="str">
        <f>IF(COUNTBLANK($A86:$F86)&gt;2,"",IF(Input!M86=0,"NA",Input!M86))</f>
        <v/>
      </c>
      <c r="AZ86" s="65" t="str">
        <f t="shared" si="66"/>
        <v/>
      </c>
      <c r="BA86" s="65" t="str">
        <f t="shared" si="67"/>
        <v/>
      </c>
      <c r="BB86" s="165" t="str">
        <f>IF(COUNTBLANK($A86:$F86)&gt;2,"",IF(Input!N86=0,"NA",Input!N86))</f>
        <v/>
      </c>
      <c r="BC86" s="65" t="str">
        <f t="shared" si="68"/>
        <v/>
      </c>
      <c r="BD86" s="65" t="str">
        <f t="shared" si="69"/>
        <v/>
      </c>
      <c r="BE86" s="165" t="str">
        <f>IF(COUNTBLANK($A86:$F86)&gt;2,"",IF(Input!O86=0,"NA",Input!O86))</f>
        <v/>
      </c>
      <c r="BF86" s="65" t="str">
        <f t="shared" si="70"/>
        <v/>
      </c>
      <c r="BG86" s="65" t="str">
        <f t="shared" si="71"/>
        <v/>
      </c>
      <c r="BH86" s="165" t="str">
        <f>IF(COUNTBLANK($A86:$F86)&gt;2,"",IF(Input!P86=0,"NA",Input!P86))</f>
        <v/>
      </c>
      <c r="BI86" s="65" t="str">
        <f t="shared" si="72"/>
        <v/>
      </c>
      <c r="BJ86" s="65" t="str">
        <f t="shared" si="73"/>
        <v/>
      </c>
      <c r="BK86" s="165" t="str">
        <f>IF(COUNTBLANK($A86:$F86)&gt;2,"",IF(Input!Q86=0,"NA",Input!Q86))</f>
        <v/>
      </c>
      <c r="BL86" s="65" t="str">
        <f t="shared" si="74"/>
        <v/>
      </c>
      <c r="BM86" s="65" t="str">
        <f t="shared" si="75"/>
        <v/>
      </c>
      <c r="BN86" s="165" t="str">
        <f>IF(COUNTBLANK($A86:$F86)&gt;2,"",IF(Input!R86=0,"NA",Input!R86))</f>
        <v/>
      </c>
      <c r="BO86" s="65" t="str">
        <f t="shared" si="76"/>
        <v/>
      </c>
      <c r="BP86" s="65" t="str">
        <f t="shared" si="77"/>
        <v/>
      </c>
      <c r="BQ86" s="165" t="str">
        <f>IF(COUNTBLANK($A86:$F86)&gt;2,"",IF(Input!S86=0,"NA",Input!S86))</f>
        <v/>
      </c>
      <c r="BR86" s="65" t="str">
        <f t="shared" si="78"/>
        <v/>
      </c>
      <c r="BS86" s="65" t="str">
        <f t="shared" si="79"/>
        <v/>
      </c>
      <c r="BT86" s="165" t="str">
        <f>IF(COUNTBLANK($A86:$F86)&gt;2,"",IF(Input!T86=0,"NA",Input!T86))</f>
        <v/>
      </c>
      <c r="BU86" s="65" t="str">
        <f t="shared" si="80"/>
        <v/>
      </c>
      <c r="BV86" s="65" t="str">
        <f t="shared" si="81"/>
        <v/>
      </c>
      <c r="BW86" s="165" t="str">
        <f>IF(COUNTBLANK($A86:$F86)&gt;2,"",IF(Input!U86=0,"NA",Input!U86))</f>
        <v/>
      </c>
      <c r="BX86" s="65" t="str">
        <f t="shared" si="82"/>
        <v/>
      </c>
      <c r="BY86" s="65" t="str">
        <f t="shared" si="83"/>
        <v/>
      </c>
      <c r="BZ86" s="165" t="str">
        <f>IF(COUNTBLANK($A86:$F86)&gt;2,"",IF(Input!V86=0,"NA",Input!V86))</f>
        <v/>
      </c>
      <c r="CA86" s="65" t="str">
        <f t="shared" si="84"/>
        <v/>
      </c>
      <c r="CB86" s="65" t="str">
        <f t="shared" si="85"/>
        <v/>
      </c>
      <c r="CC86" s="165" t="str">
        <f>IF(COUNTBLANK($A86:$F86)&gt;2,"",IF(Input!W86=0,"NA",Input!W86))</f>
        <v/>
      </c>
      <c r="CD86" s="65" t="str">
        <f t="shared" si="86"/>
        <v/>
      </c>
      <c r="CE86" s="65" t="str">
        <f t="shared" si="87"/>
        <v/>
      </c>
      <c r="CF86" s="165" t="str">
        <f>IF(COUNTBLANK($A86:$F86)&gt;2,"",IF(Input!X86=0,"NA",Input!X86))</f>
        <v/>
      </c>
      <c r="CG86" s="65" t="str">
        <f t="shared" si="88"/>
        <v/>
      </c>
      <c r="CH86" s="65" t="str">
        <f t="shared" si="89"/>
        <v/>
      </c>
      <c r="CI86" s="165" t="str">
        <f>IF(COUNTBLANK($A86:$F86)&gt;2,"",IF(Input!Y86=0,"NA",Input!Y86))</f>
        <v/>
      </c>
      <c r="CJ86" s="65" t="str">
        <f t="shared" si="90"/>
        <v/>
      </c>
      <c r="CK86" s="65" t="str">
        <f t="shared" si="91"/>
        <v/>
      </c>
      <c r="CL86" s="165" t="str">
        <f>IF(COUNTBLANK($A86:$F86)&gt;2,"",IF(Input!Z86=0,"NA",Input!Z86))</f>
        <v/>
      </c>
      <c r="CM86" s="65" t="str">
        <f t="shared" si="92"/>
        <v/>
      </c>
      <c r="CN86" s="65" t="str">
        <f t="shared" si="93"/>
        <v/>
      </c>
      <c r="CO86" s="165" t="str">
        <f>IF(COUNTBLANK($A86:$F86)&gt;2,"",IF(Input!AA86=0,"NA",Input!AA86))</f>
        <v/>
      </c>
      <c r="CP86" s="65" t="str">
        <f t="shared" si="94"/>
        <v/>
      </c>
      <c r="CQ86" s="65" t="str">
        <f t="shared" si="95"/>
        <v/>
      </c>
      <c r="CR86" s="165" t="str">
        <f>IF(COUNTBLANK($A86:$F86)&gt;2,"",IF(Input!AB86=0,"NA",Input!AB86))</f>
        <v/>
      </c>
      <c r="CS86" s="65" t="str">
        <f t="shared" si="96"/>
        <v/>
      </c>
      <c r="CT86" s="65" t="str">
        <f t="shared" si="97"/>
        <v/>
      </c>
      <c r="CU86" s="165" t="str">
        <f>IF(COUNTBLANK($A86:$F86)&gt;2,"",IF(Input!AC86=0,"NA",Input!AC86))</f>
        <v/>
      </c>
      <c r="CV86" s="65" t="str">
        <f t="shared" si="98"/>
        <v/>
      </c>
      <c r="CW86" s="65" t="str">
        <f t="shared" si="99"/>
        <v/>
      </c>
      <c r="CX86" s="165" t="str">
        <f>IF(COUNTBLANK($A86:$F86)&gt;2,"",IF(Input!AD86=0,"NA",Input!AD86))</f>
        <v/>
      </c>
    </row>
    <row r="87" spans="1:102" x14ac:dyDescent="0.25">
      <c r="A87" s="162" t="str">
        <f>IF(Input!B87=0,"",Input!B87)</f>
        <v/>
      </c>
      <c r="B87" s="162" t="str">
        <f>IF(Input!C87=0,"",Input!C87)</f>
        <v/>
      </c>
      <c r="C87" s="162" t="str">
        <f>IF(Input!D87=0,"",Input!D87)</f>
        <v/>
      </c>
      <c r="D87" s="162" t="str">
        <f>IF(Input!G87=0,"",Input!G87)</f>
        <v/>
      </c>
      <c r="E87" s="162" t="str">
        <f>IF(Input!H87=0,"",Input!H87)</f>
        <v/>
      </c>
      <c r="F87" s="162" t="str">
        <f>IF(Input!I87=0,"",Input!I87)</f>
        <v/>
      </c>
      <c r="G87" s="66" t="str">
        <f t="shared" si="50"/>
        <v/>
      </c>
      <c r="H87" s="66" t="str">
        <f t="shared" si="51"/>
        <v/>
      </c>
      <c r="I87" s="160" t="str">
        <f>FinalScores!G87</f>
        <v/>
      </c>
      <c r="J87" s="65" t="str">
        <f t="shared" si="52"/>
        <v/>
      </c>
      <c r="K87" s="65" t="str">
        <f t="shared" si="53"/>
        <v/>
      </c>
      <c r="L87" s="165" t="str">
        <f>IF(COUNTBLANK($A87:$F87)&gt;2,"",IF(Input!AE87=0,"NA",Input!AE87))</f>
        <v/>
      </c>
      <c r="M87" s="65" t="str">
        <f t="shared" si="54"/>
        <v/>
      </c>
      <c r="N87" s="65" t="str">
        <f t="shared" si="55"/>
        <v/>
      </c>
      <c r="O87" s="165" t="str">
        <f>IF(COUNTBLANK($A87:$F87)&gt;2,"",IF(Input!AF87=0,"NA",Input!AF87))</f>
        <v/>
      </c>
      <c r="P87" s="65" t="str">
        <f t="shared" si="56"/>
        <v/>
      </c>
      <c r="Q87" s="65" t="str">
        <f t="shared" si="57"/>
        <v/>
      </c>
      <c r="R87" s="165" t="str">
        <f>IF(COUNTBLANK($A87:$F87)&gt;2,"",IF(Input!AG87=0,"NA",Input!AG87))</f>
        <v/>
      </c>
      <c r="AN87" s="65" t="str">
        <f t="shared" si="58"/>
        <v/>
      </c>
      <c r="AO87" s="65" t="str">
        <f t="shared" si="59"/>
        <v/>
      </c>
      <c r="AP87" s="165" t="str">
        <f>IF(COUNTBLANK($A87:$F87)&gt;2,"",IF(Input!J87=0,"NA",Input!J87))</f>
        <v/>
      </c>
      <c r="AQ87" s="65" t="str">
        <f t="shared" si="60"/>
        <v/>
      </c>
      <c r="AR87" s="65" t="str">
        <f t="shared" si="61"/>
        <v/>
      </c>
      <c r="AS87" s="165" t="str">
        <f>IF(COUNTBLANK($A87:$F87)&gt;2,"",IF(Input!K87=0,"NA",Input!K87))</f>
        <v/>
      </c>
      <c r="AT87" s="65" t="str">
        <f t="shared" si="62"/>
        <v/>
      </c>
      <c r="AU87" s="65" t="str">
        <f t="shared" si="63"/>
        <v/>
      </c>
      <c r="AV87" s="165" t="str">
        <f>IF(COUNTBLANK($A87:$F87)&gt;2,"",IF(Input!L87=0,"NA",Input!L87))</f>
        <v/>
      </c>
      <c r="AW87" s="65" t="str">
        <f t="shared" si="64"/>
        <v/>
      </c>
      <c r="AX87" s="65" t="str">
        <f t="shared" si="65"/>
        <v/>
      </c>
      <c r="AY87" s="165" t="str">
        <f>IF(COUNTBLANK($A87:$F87)&gt;2,"",IF(Input!M87=0,"NA",Input!M87))</f>
        <v/>
      </c>
      <c r="AZ87" s="65" t="str">
        <f t="shared" si="66"/>
        <v/>
      </c>
      <c r="BA87" s="65" t="str">
        <f t="shared" si="67"/>
        <v/>
      </c>
      <c r="BB87" s="165" t="str">
        <f>IF(COUNTBLANK($A87:$F87)&gt;2,"",IF(Input!N87=0,"NA",Input!N87))</f>
        <v/>
      </c>
      <c r="BC87" s="65" t="str">
        <f t="shared" si="68"/>
        <v/>
      </c>
      <c r="BD87" s="65" t="str">
        <f t="shared" si="69"/>
        <v/>
      </c>
      <c r="BE87" s="165" t="str">
        <f>IF(COUNTBLANK($A87:$F87)&gt;2,"",IF(Input!O87=0,"NA",Input!O87))</f>
        <v/>
      </c>
      <c r="BF87" s="65" t="str">
        <f t="shared" si="70"/>
        <v/>
      </c>
      <c r="BG87" s="65" t="str">
        <f t="shared" si="71"/>
        <v/>
      </c>
      <c r="BH87" s="165" t="str">
        <f>IF(COUNTBLANK($A87:$F87)&gt;2,"",IF(Input!P87=0,"NA",Input!P87))</f>
        <v/>
      </c>
      <c r="BI87" s="65" t="str">
        <f t="shared" si="72"/>
        <v/>
      </c>
      <c r="BJ87" s="65" t="str">
        <f t="shared" si="73"/>
        <v/>
      </c>
      <c r="BK87" s="165" t="str">
        <f>IF(COUNTBLANK($A87:$F87)&gt;2,"",IF(Input!Q87=0,"NA",Input!Q87))</f>
        <v/>
      </c>
      <c r="BL87" s="65" t="str">
        <f t="shared" si="74"/>
        <v/>
      </c>
      <c r="BM87" s="65" t="str">
        <f t="shared" si="75"/>
        <v/>
      </c>
      <c r="BN87" s="165" t="str">
        <f>IF(COUNTBLANK($A87:$F87)&gt;2,"",IF(Input!R87=0,"NA",Input!R87))</f>
        <v/>
      </c>
      <c r="BO87" s="65" t="str">
        <f t="shared" si="76"/>
        <v/>
      </c>
      <c r="BP87" s="65" t="str">
        <f t="shared" si="77"/>
        <v/>
      </c>
      <c r="BQ87" s="165" t="str">
        <f>IF(COUNTBLANK($A87:$F87)&gt;2,"",IF(Input!S87=0,"NA",Input!S87))</f>
        <v/>
      </c>
      <c r="BR87" s="65" t="str">
        <f t="shared" si="78"/>
        <v/>
      </c>
      <c r="BS87" s="65" t="str">
        <f t="shared" si="79"/>
        <v/>
      </c>
      <c r="BT87" s="165" t="str">
        <f>IF(COUNTBLANK($A87:$F87)&gt;2,"",IF(Input!T87=0,"NA",Input!T87))</f>
        <v/>
      </c>
      <c r="BU87" s="65" t="str">
        <f t="shared" si="80"/>
        <v/>
      </c>
      <c r="BV87" s="65" t="str">
        <f t="shared" si="81"/>
        <v/>
      </c>
      <c r="BW87" s="165" t="str">
        <f>IF(COUNTBLANK($A87:$F87)&gt;2,"",IF(Input!U87=0,"NA",Input!U87))</f>
        <v/>
      </c>
      <c r="BX87" s="65" t="str">
        <f t="shared" si="82"/>
        <v/>
      </c>
      <c r="BY87" s="65" t="str">
        <f t="shared" si="83"/>
        <v/>
      </c>
      <c r="BZ87" s="165" t="str">
        <f>IF(COUNTBLANK($A87:$F87)&gt;2,"",IF(Input!V87=0,"NA",Input!V87))</f>
        <v/>
      </c>
      <c r="CA87" s="65" t="str">
        <f t="shared" si="84"/>
        <v/>
      </c>
      <c r="CB87" s="65" t="str">
        <f t="shared" si="85"/>
        <v/>
      </c>
      <c r="CC87" s="165" t="str">
        <f>IF(COUNTBLANK($A87:$F87)&gt;2,"",IF(Input!W87=0,"NA",Input!W87))</f>
        <v/>
      </c>
      <c r="CD87" s="65" t="str">
        <f t="shared" si="86"/>
        <v/>
      </c>
      <c r="CE87" s="65" t="str">
        <f t="shared" si="87"/>
        <v/>
      </c>
      <c r="CF87" s="165" t="str">
        <f>IF(COUNTBLANK($A87:$F87)&gt;2,"",IF(Input!X87=0,"NA",Input!X87))</f>
        <v/>
      </c>
      <c r="CG87" s="65" t="str">
        <f t="shared" si="88"/>
        <v/>
      </c>
      <c r="CH87" s="65" t="str">
        <f t="shared" si="89"/>
        <v/>
      </c>
      <c r="CI87" s="165" t="str">
        <f>IF(COUNTBLANK($A87:$F87)&gt;2,"",IF(Input!Y87=0,"NA",Input!Y87))</f>
        <v/>
      </c>
      <c r="CJ87" s="65" t="str">
        <f t="shared" si="90"/>
        <v/>
      </c>
      <c r="CK87" s="65" t="str">
        <f t="shared" si="91"/>
        <v/>
      </c>
      <c r="CL87" s="165" t="str">
        <f>IF(COUNTBLANK($A87:$F87)&gt;2,"",IF(Input!Z87=0,"NA",Input!Z87))</f>
        <v/>
      </c>
      <c r="CM87" s="65" t="str">
        <f t="shared" si="92"/>
        <v/>
      </c>
      <c r="CN87" s="65" t="str">
        <f t="shared" si="93"/>
        <v/>
      </c>
      <c r="CO87" s="165" t="str">
        <f>IF(COUNTBLANK($A87:$F87)&gt;2,"",IF(Input!AA87=0,"NA",Input!AA87))</f>
        <v/>
      </c>
      <c r="CP87" s="65" t="str">
        <f t="shared" si="94"/>
        <v/>
      </c>
      <c r="CQ87" s="65" t="str">
        <f t="shared" si="95"/>
        <v/>
      </c>
      <c r="CR87" s="165" t="str">
        <f>IF(COUNTBLANK($A87:$F87)&gt;2,"",IF(Input!AB87=0,"NA",Input!AB87))</f>
        <v/>
      </c>
      <c r="CS87" s="65" t="str">
        <f t="shared" si="96"/>
        <v/>
      </c>
      <c r="CT87" s="65" t="str">
        <f t="shared" si="97"/>
        <v/>
      </c>
      <c r="CU87" s="165" t="str">
        <f>IF(COUNTBLANK($A87:$F87)&gt;2,"",IF(Input!AC87=0,"NA",Input!AC87))</f>
        <v/>
      </c>
      <c r="CV87" s="65" t="str">
        <f t="shared" si="98"/>
        <v/>
      </c>
      <c r="CW87" s="65" t="str">
        <f t="shared" si="99"/>
        <v/>
      </c>
      <c r="CX87" s="165" t="str">
        <f>IF(COUNTBLANK($A87:$F87)&gt;2,"",IF(Input!AD87=0,"NA",Input!AD87))</f>
        <v/>
      </c>
    </row>
    <row r="88" spans="1:102" x14ac:dyDescent="0.25">
      <c r="A88" s="162" t="str">
        <f>IF(Input!B88=0,"",Input!B88)</f>
        <v/>
      </c>
      <c r="B88" s="162" t="str">
        <f>IF(Input!C88=0,"",Input!C88)</f>
        <v/>
      </c>
      <c r="C88" s="162" t="str">
        <f>IF(Input!D88=0,"",Input!D88)</f>
        <v/>
      </c>
      <c r="D88" s="162" t="str">
        <f>IF(Input!G88=0,"",Input!G88)</f>
        <v/>
      </c>
      <c r="E88" s="162" t="str">
        <f>IF(Input!H88=0,"",Input!H88)</f>
        <v/>
      </c>
      <c r="F88" s="162" t="str">
        <f>IF(Input!I88=0,"",Input!I88)</f>
        <v/>
      </c>
      <c r="G88" s="66" t="str">
        <f t="shared" si="50"/>
        <v/>
      </c>
      <c r="H88" s="66" t="str">
        <f t="shared" si="51"/>
        <v/>
      </c>
      <c r="I88" s="160" t="str">
        <f>FinalScores!G88</f>
        <v/>
      </c>
      <c r="J88" s="65" t="str">
        <f t="shared" si="52"/>
        <v/>
      </c>
      <c r="K88" s="65" t="str">
        <f t="shared" si="53"/>
        <v/>
      </c>
      <c r="L88" s="165" t="str">
        <f>IF(COUNTBLANK($A88:$F88)&gt;2,"",IF(Input!AE88=0,"NA",Input!AE88))</f>
        <v/>
      </c>
      <c r="M88" s="65" t="str">
        <f t="shared" si="54"/>
        <v/>
      </c>
      <c r="N88" s="65" t="str">
        <f t="shared" si="55"/>
        <v/>
      </c>
      <c r="O88" s="165" t="str">
        <f>IF(COUNTBLANK($A88:$F88)&gt;2,"",IF(Input!AF88=0,"NA",Input!AF88))</f>
        <v/>
      </c>
      <c r="P88" s="65" t="str">
        <f t="shared" si="56"/>
        <v/>
      </c>
      <c r="Q88" s="65" t="str">
        <f t="shared" si="57"/>
        <v/>
      </c>
      <c r="R88" s="165" t="str">
        <f>IF(COUNTBLANK($A88:$F88)&gt;2,"",IF(Input!AG88=0,"NA",Input!AG88))</f>
        <v/>
      </c>
      <c r="AN88" s="65" t="str">
        <f t="shared" si="58"/>
        <v/>
      </c>
      <c r="AO88" s="65" t="str">
        <f t="shared" si="59"/>
        <v/>
      </c>
      <c r="AP88" s="165" t="str">
        <f>IF(COUNTBLANK($A88:$F88)&gt;2,"",IF(Input!J88=0,"NA",Input!J88))</f>
        <v/>
      </c>
      <c r="AQ88" s="65" t="str">
        <f t="shared" si="60"/>
        <v/>
      </c>
      <c r="AR88" s="65" t="str">
        <f t="shared" si="61"/>
        <v/>
      </c>
      <c r="AS88" s="165" t="str">
        <f>IF(COUNTBLANK($A88:$F88)&gt;2,"",IF(Input!K88=0,"NA",Input!K88))</f>
        <v/>
      </c>
      <c r="AT88" s="65" t="str">
        <f t="shared" si="62"/>
        <v/>
      </c>
      <c r="AU88" s="65" t="str">
        <f t="shared" si="63"/>
        <v/>
      </c>
      <c r="AV88" s="165" t="str">
        <f>IF(COUNTBLANK($A88:$F88)&gt;2,"",IF(Input!L88=0,"NA",Input!L88))</f>
        <v/>
      </c>
      <c r="AW88" s="65" t="str">
        <f t="shared" si="64"/>
        <v/>
      </c>
      <c r="AX88" s="65" t="str">
        <f t="shared" si="65"/>
        <v/>
      </c>
      <c r="AY88" s="165" t="str">
        <f>IF(COUNTBLANK($A88:$F88)&gt;2,"",IF(Input!M88=0,"NA",Input!M88))</f>
        <v/>
      </c>
      <c r="AZ88" s="65" t="str">
        <f t="shared" si="66"/>
        <v/>
      </c>
      <c r="BA88" s="65" t="str">
        <f t="shared" si="67"/>
        <v/>
      </c>
      <c r="BB88" s="165" t="str">
        <f>IF(COUNTBLANK($A88:$F88)&gt;2,"",IF(Input!N88=0,"NA",Input!N88))</f>
        <v/>
      </c>
      <c r="BC88" s="65" t="str">
        <f t="shared" si="68"/>
        <v/>
      </c>
      <c r="BD88" s="65" t="str">
        <f t="shared" si="69"/>
        <v/>
      </c>
      <c r="BE88" s="165" t="str">
        <f>IF(COUNTBLANK($A88:$F88)&gt;2,"",IF(Input!O88=0,"NA",Input!O88))</f>
        <v/>
      </c>
      <c r="BF88" s="65" t="str">
        <f t="shared" si="70"/>
        <v/>
      </c>
      <c r="BG88" s="65" t="str">
        <f t="shared" si="71"/>
        <v/>
      </c>
      <c r="BH88" s="165" t="str">
        <f>IF(COUNTBLANK($A88:$F88)&gt;2,"",IF(Input!P88=0,"NA",Input!P88))</f>
        <v/>
      </c>
      <c r="BI88" s="65" t="str">
        <f t="shared" si="72"/>
        <v/>
      </c>
      <c r="BJ88" s="65" t="str">
        <f t="shared" si="73"/>
        <v/>
      </c>
      <c r="BK88" s="165" t="str">
        <f>IF(COUNTBLANK($A88:$F88)&gt;2,"",IF(Input!Q88=0,"NA",Input!Q88))</f>
        <v/>
      </c>
      <c r="BL88" s="65" t="str">
        <f t="shared" si="74"/>
        <v/>
      </c>
      <c r="BM88" s="65" t="str">
        <f t="shared" si="75"/>
        <v/>
      </c>
      <c r="BN88" s="165" t="str">
        <f>IF(COUNTBLANK($A88:$F88)&gt;2,"",IF(Input!R88=0,"NA",Input!R88))</f>
        <v/>
      </c>
      <c r="BO88" s="65" t="str">
        <f t="shared" si="76"/>
        <v/>
      </c>
      <c r="BP88" s="65" t="str">
        <f t="shared" si="77"/>
        <v/>
      </c>
      <c r="BQ88" s="165" t="str">
        <f>IF(COUNTBLANK($A88:$F88)&gt;2,"",IF(Input!S88=0,"NA",Input!S88))</f>
        <v/>
      </c>
      <c r="BR88" s="65" t="str">
        <f t="shared" si="78"/>
        <v/>
      </c>
      <c r="BS88" s="65" t="str">
        <f t="shared" si="79"/>
        <v/>
      </c>
      <c r="BT88" s="165" t="str">
        <f>IF(COUNTBLANK($A88:$F88)&gt;2,"",IF(Input!T88=0,"NA",Input!T88))</f>
        <v/>
      </c>
      <c r="BU88" s="65" t="str">
        <f t="shared" si="80"/>
        <v/>
      </c>
      <c r="BV88" s="65" t="str">
        <f t="shared" si="81"/>
        <v/>
      </c>
      <c r="BW88" s="165" t="str">
        <f>IF(COUNTBLANK($A88:$F88)&gt;2,"",IF(Input!U88=0,"NA",Input!U88))</f>
        <v/>
      </c>
      <c r="BX88" s="65" t="str">
        <f t="shared" si="82"/>
        <v/>
      </c>
      <c r="BY88" s="65" t="str">
        <f t="shared" si="83"/>
        <v/>
      </c>
      <c r="BZ88" s="165" t="str">
        <f>IF(COUNTBLANK($A88:$F88)&gt;2,"",IF(Input!V88=0,"NA",Input!V88))</f>
        <v/>
      </c>
      <c r="CA88" s="65" t="str">
        <f t="shared" si="84"/>
        <v/>
      </c>
      <c r="CB88" s="65" t="str">
        <f t="shared" si="85"/>
        <v/>
      </c>
      <c r="CC88" s="165" t="str">
        <f>IF(COUNTBLANK($A88:$F88)&gt;2,"",IF(Input!W88=0,"NA",Input!W88))</f>
        <v/>
      </c>
      <c r="CD88" s="65" t="str">
        <f t="shared" si="86"/>
        <v/>
      </c>
      <c r="CE88" s="65" t="str">
        <f t="shared" si="87"/>
        <v/>
      </c>
      <c r="CF88" s="165" t="str">
        <f>IF(COUNTBLANK($A88:$F88)&gt;2,"",IF(Input!X88=0,"NA",Input!X88))</f>
        <v/>
      </c>
      <c r="CG88" s="65" t="str">
        <f t="shared" si="88"/>
        <v/>
      </c>
      <c r="CH88" s="65" t="str">
        <f t="shared" si="89"/>
        <v/>
      </c>
      <c r="CI88" s="165" t="str">
        <f>IF(COUNTBLANK($A88:$F88)&gt;2,"",IF(Input!Y88=0,"NA",Input!Y88))</f>
        <v/>
      </c>
      <c r="CJ88" s="65" t="str">
        <f t="shared" si="90"/>
        <v/>
      </c>
      <c r="CK88" s="65" t="str">
        <f t="shared" si="91"/>
        <v/>
      </c>
      <c r="CL88" s="165" t="str">
        <f>IF(COUNTBLANK($A88:$F88)&gt;2,"",IF(Input!Z88=0,"NA",Input!Z88))</f>
        <v/>
      </c>
      <c r="CM88" s="65" t="str">
        <f t="shared" si="92"/>
        <v/>
      </c>
      <c r="CN88" s="65" t="str">
        <f t="shared" si="93"/>
        <v/>
      </c>
      <c r="CO88" s="165" t="str">
        <f>IF(COUNTBLANK($A88:$F88)&gt;2,"",IF(Input!AA88=0,"NA",Input!AA88))</f>
        <v/>
      </c>
      <c r="CP88" s="65" t="str">
        <f t="shared" si="94"/>
        <v/>
      </c>
      <c r="CQ88" s="65" t="str">
        <f t="shared" si="95"/>
        <v/>
      </c>
      <c r="CR88" s="165" t="str">
        <f>IF(COUNTBLANK($A88:$F88)&gt;2,"",IF(Input!AB88=0,"NA",Input!AB88))</f>
        <v/>
      </c>
      <c r="CS88" s="65" t="str">
        <f t="shared" si="96"/>
        <v/>
      </c>
      <c r="CT88" s="65" t="str">
        <f t="shared" si="97"/>
        <v/>
      </c>
      <c r="CU88" s="165" t="str">
        <f>IF(COUNTBLANK($A88:$F88)&gt;2,"",IF(Input!AC88=0,"NA",Input!AC88))</f>
        <v/>
      </c>
      <c r="CV88" s="65" t="str">
        <f t="shared" si="98"/>
        <v/>
      </c>
      <c r="CW88" s="65" t="str">
        <f t="shared" si="99"/>
        <v/>
      </c>
      <c r="CX88" s="165" t="str">
        <f>IF(COUNTBLANK($A88:$F88)&gt;2,"",IF(Input!AD88=0,"NA",Input!AD88))</f>
        <v/>
      </c>
    </row>
    <row r="89" spans="1:102" x14ac:dyDescent="0.25">
      <c r="A89" s="162" t="str">
        <f>IF(Input!B89=0,"",Input!B89)</f>
        <v/>
      </c>
      <c r="B89" s="162" t="str">
        <f>IF(Input!C89=0,"",Input!C89)</f>
        <v/>
      </c>
      <c r="C89" s="162" t="str">
        <f>IF(Input!D89=0,"",Input!D89)</f>
        <v/>
      </c>
      <c r="D89" s="162" t="str">
        <f>IF(Input!G89=0,"",Input!G89)</f>
        <v/>
      </c>
      <c r="E89" s="162" t="str">
        <f>IF(Input!H89=0,"",Input!H89)</f>
        <v/>
      </c>
      <c r="F89" s="162" t="str">
        <f>IF(Input!I89=0,"",Input!I89)</f>
        <v/>
      </c>
      <c r="G89" s="66" t="str">
        <f t="shared" si="50"/>
        <v/>
      </c>
      <c r="H89" s="66" t="str">
        <f t="shared" si="51"/>
        <v/>
      </c>
      <c r="I89" s="160" t="str">
        <f>FinalScores!G89</f>
        <v/>
      </c>
      <c r="J89" s="65" t="str">
        <f t="shared" si="52"/>
        <v/>
      </c>
      <c r="K89" s="65" t="str">
        <f t="shared" si="53"/>
        <v/>
      </c>
      <c r="L89" s="165" t="str">
        <f>IF(COUNTBLANK($A89:$F89)&gt;2,"",IF(Input!AE89=0,"NA",Input!AE89))</f>
        <v/>
      </c>
      <c r="M89" s="65" t="str">
        <f t="shared" si="54"/>
        <v/>
      </c>
      <c r="N89" s="65" t="str">
        <f t="shared" si="55"/>
        <v/>
      </c>
      <c r="O89" s="165" t="str">
        <f>IF(COUNTBLANK($A89:$F89)&gt;2,"",IF(Input!AF89=0,"NA",Input!AF89))</f>
        <v/>
      </c>
      <c r="P89" s="65" t="str">
        <f t="shared" si="56"/>
        <v/>
      </c>
      <c r="Q89" s="65" t="str">
        <f t="shared" si="57"/>
        <v/>
      </c>
      <c r="R89" s="165" t="str">
        <f>IF(COUNTBLANK($A89:$F89)&gt;2,"",IF(Input!AG89=0,"NA",Input!AG89))</f>
        <v/>
      </c>
      <c r="AN89" s="65" t="str">
        <f t="shared" si="58"/>
        <v/>
      </c>
      <c r="AO89" s="65" t="str">
        <f t="shared" si="59"/>
        <v/>
      </c>
      <c r="AP89" s="165" t="str">
        <f>IF(COUNTBLANK($A89:$F89)&gt;2,"",IF(Input!J89=0,"NA",Input!J89))</f>
        <v/>
      </c>
      <c r="AQ89" s="65" t="str">
        <f t="shared" si="60"/>
        <v/>
      </c>
      <c r="AR89" s="65" t="str">
        <f t="shared" si="61"/>
        <v/>
      </c>
      <c r="AS89" s="165" t="str">
        <f>IF(COUNTBLANK($A89:$F89)&gt;2,"",IF(Input!K89=0,"NA",Input!K89))</f>
        <v/>
      </c>
      <c r="AT89" s="65" t="str">
        <f t="shared" si="62"/>
        <v/>
      </c>
      <c r="AU89" s="65" t="str">
        <f t="shared" si="63"/>
        <v/>
      </c>
      <c r="AV89" s="165" t="str">
        <f>IF(COUNTBLANK($A89:$F89)&gt;2,"",IF(Input!L89=0,"NA",Input!L89))</f>
        <v/>
      </c>
      <c r="AW89" s="65" t="str">
        <f t="shared" si="64"/>
        <v/>
      </c>
      <c r="AX89" s="65" t="str">
        <f t="shared" si="65"/>
        <v/>
      </c>
      <c r="AY89" s="165" t="str">
        <f>IF(COUNTBLANK($A89:$F89)&gt;2,"",IF(Input!M89=0,"NA",Input!M89))</f>
        <v/>
      </c>
      <c r="AZ89" s="65" t="str">
        <f t="shared" si="66"/>
        <v/>
      </c>
      <c r="BA89" s="65" t="str">
        <f t="shared" si="67"/>
        <v/>
      </c>
      <c r="BB89" s="165" t="str">
        <f>IF(COUNTBLANK($A89:$F89)&gt;2,"",IF(Input!N89=0,"NA",Input!N89))</f>
        <v/>
      </c>
      <c r="BC89" s="65" t="str">
        <f t="shared" si="68"/>
        <v/>
      </c>
      <c r="BD89" s="65" t="str">
        <f t="shared" si="69"/>
        <v/>
      </c>
      <c r="BE89" s="165" t="str">
        <f>IF(COUNTBLANK($A89:$F89)&gt;2,"",IF(Input!O89=0,"NA",Input!O89))</f>
        <v/>
      </c>
      <c r="BF89" s="65" t="str">
        <f t="shared" si="70"/>
        <v/>
      </c>
      <c r="BG89" s="65" t="str">
        <f t="shared" si="71"/>
        <v/>
      </c>
      <c r="BH89" s="165" t="str">
        <f>IF(COUNTBLANK($A89:$F89)&gt;2,"",IF(Input!P89=0,"NA",Input!P89))</f>
        <v/>
      </c>
      <c r="BI89" s="65" t="str">
        <f t="shared" si="72"/>
        <v/>
      </c>
      <c r="BJ89" s="65" t="str">
        <f t="shared" si="73"/>
        <v/>
      </c>
      <c r="BK89" s="165" t="str">
        <f>IF(COUNTBLANK($A89:$F89)&gt;2,"",IF(Input!Q89=0,"NA",Input!Q89))</f>
        <v/>
      </c>
      <c r="BL89" s="65" t="str">
        <f t="shared" si="74"/>
        <v/>
      </c>
      <c r="BM89" s="65" t="str">
        <f t="shared" si="75"/>
        <v/>
      </c>
      <c r="BN89" s="165" t="str">
        <f>IF(COUNTBLANK($A89:$F89)&gt;2,"",IF(Input!R89=0,"NA",Input!R89))</f>
        <v/>
      </c>
      <c r="BO89" s="65" t="str">
        <f t="shared" si="76"/>
        <v/>
      </c>
      <c r="BP89" s="65" t="str">
        <f t="shared" si="77"/>
        <v/>
      </c>
      <c r="BQ89" s="165" t="str">
        <f>IF(COUNTBLANK($A89:$F89)&gt;2,"",IF(Input!S89=0,"NA",Input!S89))</f>
        <v/>
      </c>
      <c r="BR89" s="65" t="str">
        <f t="shared" si="78"/>
        <v/>
      </c>
      <c r="BS89" s="65" t="str">
        <f t="shared" si="79"/>
        <v/>
      </c>
      <c r="BT89" s="165" t="str">
        <f>IF(COUNTBLANK($A89:$F89)&gt;2,"",IF(Input!T89=0,"NA",Input!T89))</f>
        <v/>
      </c>
      <c r="BU89" s="65" t="str">
        <f t="shared" si="80"/>
        <v/>
      </c>
      <c r="BV89" s="65" t="str">
        <f t="shared" si="81"/>
        <v/>
      </c>
      <c r="BW89" s="165" t="str">
        <f>IF(COUNTBLANK($A89:$F89)&gt;2,"",IF(Input!U89=0,"NA",Input!U89))</f>
        <v/>
      </c>
      <c r="BX89" s="65" t="str">
        <f t="shared" si="82"/>
        <v/>
      </c>
      <c r="BY89" s="65" t="str">
        <f t="shared" si="83"/>
        <v/>
      </c>
      <c r="BZ89" s="165" t="str">
        <f>IF(COUNTBLANK($A89:$F89)&gt;2,"",IF(Input!V89=0,"NA",Input!V89))</f>
        <v/>
      </c>
      <c r="CA89" s="65" t="str">
        <f t="shared" si="84"/>
        <v/>
      </c>
      <c r="CB89" s="65" t="str">
        <f t="shared" si="85"/>
        <v/>
      </c>
      <c r="CC89" s="165" t="str">
        <f>IF(COUNTBLANK($A89:$F89)&gt;2,"",IF(Input!W89=0,"NA",Input!W89))</f>
        <v/>
      </c>
      <c r="CD89" s="65" t="str">
        <f t="shared" si="86"/>
        <v/>
      </c>
      <c r="CE89" s="65" t="str">
        <f t="shared" si="87"/>
        <v/>
      </c>
      <c r="CF89" s="165" t="str">
        <f>IF(COUNTBLANK($A89:$F89)&gt;2,"",IF(Input!X89=0,"NA",Input!X89))</f>
        <v/>
      </c>
      <c r="CG89" s="65" t="str">
        <f t="shared" si="88"/>
        <v/>
      </c>
      <c r="CH89" s="65" t="str">
        <f t="shared" si="89"/>
        <v/>
      </c>
      <c r="CI89" s="165" t="str">
        <f>IF(COUNTBLANK($A89:$F89)&gt;2,"",IF(Input!Y89=0,"NA",Input!Y89))</f>
        <v/>
      </c>
      <c r="CJ89" s="65" t="str">
        <f t="shared" si="90"/>
        <v/>
      </c>
      <c r="CK89" s="65" t="str">
        <f t="shared" si="91"/>
        <v/>
      </c>
      <c r="CL89" s="165" t="str">
        <f>IF(COUNTBLANK($A89:$F89)&gt;2,"",IF(Input!Z89=0,"NA",Input!Z89))</f>
        <v/>
      </c>
      <c r="CM89" s="65" t="str">
        <f t="shared" si="92"/>
        <v/>
      </c>
      <c r="CN89" s="65" t="str">
        <f t="shared" si="93"/>
        <v/>
      </c>
      <c r="CO89" s="165" t="str">
        <f>IF(COUNTBLANK($A89:$F89)&gt;2,"",IF(Input!AA89=0,"NA",Input!AA89))</f>
        <v/>
      </c>
      <c r="CP89" s="65" t="str">
        <f t="shared" si="94"/>
        <v/>
      </c>
      <c r="CQ89" s="65" t="str">
        <f t="shared" si="95"/>
        <v/>
      </c>
      <c r="CR89" s="165" t="str">
        <f>IF(COUNTBLANK($A89:$F89)&gt;2,"",IF(Input!AB89=0,"NA",Input!AB89))</f>
        <v/>
      </c>
      <c r="CS89" s="65" t="str">
        <f t="shared" si="96"/>
        <v/>
      </c>
      <c r="CT89" s="65" t="str">
        <f t="shared" si="97"/>
        <v/>
      </c>
      <c r="CU89" s="165" t="str">
        <f>IF(COUNTBLANK($A89:$F89)&gt;2,"",IF(Input!AC89=0,"NA",Input!AC89))</f>
        <v/>
      </c>
      <c r="CV89" s="65" t="str">
        <f t="shared" si="98"/>
        <v/>
      </c>
      <c r="CW89" s="65" t="str">
        <f t="shared" si="99"/>
        <v/>
      </c>
      <c r="CX89" s="165" t="str">
        <f>IF(COUNTBLANK($A89:$F89)&gt;2,"",IF(Input!AD89=0,"NA",Input!AD89))</f>
        <v/>
      </c>
    </row>
    <row r="90" spans="1:102" x14ac:dyDescent="0.25">
      <c r="A90" s="162" t="str">
        <f>IF(Input!B90=0,"",Input!B90)</f>
        <v/>
      </c>
      <c r="B90" s="162" t="str">
        <f>IF(Input!C90=0,"",Input!C90)</f>
        <v/>
      </c>
      <c r="C90" s="162" t="str">
        <f>IF(Input!D90=0,"",Input!D90)</f>
        <v/>
      </c>
      <c r="D90" s="162" t="str">
        <f>IF(Input!G90=0,"",Input!G90)</f>
        <v/>
      </c>
      <c r="E90" s="162" t="str">
        <f>IF(Input!H90=0,"",Input!H90)</f>
        <v/>
      </c>
      <c r="F90" s="162" t="str">
        <f>IF(Input!I90=0,"",Input!I90)</f>
        <v/>
      </c>
      <c r="G90" s="66" t="str">
        <f t="shared" si="50"/>
        <v/>
      </c>
      <c r="H90" s="66" t="str">
        <f t="shared" si="51"/>
        <v/>
      </c>
      <c r="I90" s="160" t="str">
        <f>FinalScores!G90</f>
        <v/>
      </c>
      <c r="J90" s="65" t="str">
        <f t="shared" si="52"/>
        <v/>
      </c>
      <c r="K90" s="65" t="str">
        <f t="shared" si="53"/>
        <v/>
      </c>
      <c r="L90" s="165" t="str">
        <f>IF(COUNTBLANK($A90:$F90)&gt;2,"",IF(Input!AE90=0,"NA",Input!AE90))</f>
        <v/>
      </c>
      <c r="M90" s="65" t="str">
        <f t="shared" si="54"/>
        <v/>
      </c>
      <c r="N90" s="65" t="str">
        <f t="shared" si="55"/>
        <v/>
      </c>
      <c r="O90" s="165" t="str">
        <f>IF(COUNTBLANK($A90:$F90)&gt;2,"",IF(Input!AF90=0,"NA",Input!AF90))</f>
        <v/>
      </c>
      <c r="P90" s="65" t="str">
        <f t="shared" si="56"/>
        <v/>
      </c>
      <c r="Q90" s="65" t="str">
        <f t="shared" si="57"/>
        <v/>
      </c>
      <c r="R90" s="165" t="str">
        <f>IF(COUNTBLANK($A90:$F90)&gt;2,"",IF(Input!AG90=0,"NA",Input!AG90))</f>
        <v/>
      </c>
      <c r="AN90" s="65" t="str">
        <f t="shared" si="58"/>
        <v/>
      </c>
      <c r="AO90" s="65" t="str">
        <f t="shared" si="59"/>
        <v/>
      </c>
      <c r="AP90" s="165" t="str">
        <f>IF(COUNTBLANK($A90:$F90)&gt;2,"",IF(Input!J90=0,"NA",Input!J90))</f>
        <v/>
      </c>
      <c r="AQ90" s="65" t="str">
        <f t="shared" si="60"/>
        <v/>
      </c>
      <c r="AR90" s="65" t="str">
        <f t="shared" si="61"/>
        <v/>
      </c>
      <c r="AS90" s="165" t="str">
        <f>IF(COUNTBLANK($A90:$F90)&gt;2,"",IF(Input!K90=0,"NA",Input!K90))</f>
        <v/>
      </c>
      <c r="AT90" s="65" t="str">
        <f t="shared" si="62"/>
        <v/>
      </c>
      <c r="AU90" s="65" t="str">
        <f t="shared" si="63"/>
        <v/>
      </c>
      <c r="AV90" s="165" t="str">
        <f>IF(COUNTBLANK($A90:$F90)&gt;2,"",IF(Input!L90=0,"NA",Input!L90))</f>
        <v/>
      </c>
      <c r="AW90" s="65" t="str">
        <f t="shared" si="64"/>
        <v/>
      </c>
      <c r="AX90" s="65" t="str">
        <f t="shared" si="65"/>
        <v/>
      </c>
      <c r="AY90" s="165" t="str">
        <f>IF(COUNTBLANK($A90:$F90)&gt;2,"",IF(Input!M90=0,"NA",Input!M90))</f>
        <v/>
      </c>
      <c r="AZ90" s="65" t="str">
        <f t="shared" si="66"/>
        <v/>
      </c>
      <c r="BA90" s="65" t="str">
        <f t="shared" si="67"/>
        <v/>
      </c>
      <c r="BB90" s="165" t="str">
        <f>IF(COUNTBLANK($A90:$F90)&gt;2,"",IF(Input!N90=0,"NA",Input!N90))</f>
        <v/>
      </c>
      <c r="BC90" s="65" t="str">
        <f t="shared" si="68"/>
        <v/>
      </c>
      <c r="BD90" s="65" t="str">
        <f t="shared" si="69"/>
        <v/>
      </c>
      <c r="BE90" s="165" t="str">
        <f>IF(COUNTBLANK($A90:$F90)&gt;2,"",IF(Input!O90=0,"NA",Input!O90))</f>
        <v/>
      </c>
      <c r="BF90" s="65" t="str">
        <f t="shared" si="70"/>
        <v/>
      </c>
      <c r="BG90" s="65" t="str">
        <f t="shared" si="71"/>
        <v/>
      </c>
      <c r="BH90" s="165" t="str">
        <f>IF(COUNTBLANK($A90:$F90)&gt;2,"",IF(Input!P90=0,"NA",Input!P90))</f>
        <v/>
      </c>
      <c r="BI90" s="65" t="str">
        <f t="shared" si="72"/>
        <v/>
      </c>
      <c r="BJ90" s="65" t="str">
        <f t="shared" si="73"/>
        <v/>
      </c>
      <c r="BK90" s="165" t="str">
        <f>IF(COUNTBLANK($A90:$F90)&gt;2,"",IF(Input!Q90=0,"NA",Input!Q90))</f>
        <v/>
      </c>
      <c r="BL90" s="65" t="str">
        <f t="shared" si="74"/>
        <v/>
      </c>
      <c r="BM90" s="65" t="str">
        <f t="shared" si="75"/>
        <v/>
      </c>
      <c r="BN90" s="165" t="str">
        <f>IF(COUNTBLANK($A90:$F90)&gt;2,"",IF(Input!R90=0,"NA",Input!R90))</f>
        <v/>
      </c>
      <c r="BO90" s="65" t="str">
        <f t="shared" si="76"/>
        <v/>
      </c>
      <c r="BP90" s="65" t="str">
        <f t="shared" si="77"/>
        <v/>
      </c>
      <c r="BQ90" s="165" t="str">
        <f>IF(COUNTBLANK($A90:$F90)&gt;2,"",IF(Input!S90=0,"NA",Input!S90))</f>
        <v/>
      </c>
      <c r="BR90" s="65" t="str">
        <f t="shared" si="78"/>
        <v/>
      </c>
      <c r="BS90" s="65" t="str">
        <f t="shared" si="79"/>
        <v/>
      </c>
      <c r="BT90" s="165" t="str">
        <f>IF(COUNTBLANK($A90:$F90)&gt;2,"",IF(Input!T90=0,"NA",Input!T90))</f>
        <v/>
      </c>
      <c r="BU90" s="65" t="str">
        <f t="shared" si="80"/>
        <v/>
      </c>
      <c r="BV90" s="65" t="str">
        <f t="shared" si="81"/>
        <v/>
      </c>
      <c r="BW90" s="165" t="str">
        <f>IF(COUNTBLANK($A90:$F90)&gt;2,"",IF(Input!U90=0,"NA",Input!U90))</f>
        <v/>
      </c>
      <c r="BX90" s="65" t="str">
        <f t="shared" si="82"/>
        <v/>
      </c>
      <c r="BY90" s="65" t="str">
        <f t="shared" si="83"/>
        <v/>
      </c>
      <c r="BZ90" s="165" t="str">
        <f>IF(COUNTBLANK($A90:$F90)&gt;2,"",IF(Input!V90=0,"NA",Input!V90))</f>
        <v/>
      </c>
      <c r="CA90" s="65" t="str">
        <f t="shared" si="84"/>
        <v/>
      </c>
      <c r="CB90" s="65" t="str">
        <f t="shared" si="85"/>
        <v/>
      </c>
      <c r="CC90" s="165" t="str">
        <f>IF(COUNTBLANK($A90:$F90)&gt;2,"",IF(Input!W90=0,"NA",Input!W90))</f>
        <v/>
      </c>
      <c r="CD90" s="65" t="str">
        <f t="shared" si="86"/>
        <v/>
      </c>
      <c r="CE90" s="65" t="str">
        <f t="shared" si="87"/>
        <v/>
      </c>
      <c r="CF90" s="165" t="str">
        <f>IF(COUNTBLANK($A90:$F90)&gt;2,"",IF(Input!X90=0,"NA",Input!X90))</f>
        <v/>
      </c>
      <c r="CG90" s="65" t="str">
        <f t="shared" si="88"/>
        <v/>
      </c>
      <c r="CH90" s="65" t="str">
        <f t="shared" si="89"/>
        <v/>
      </c>
      <c r="CI90" s="165" t="str">
        <f>IF(COUNTBLANK($A90:$F90)&gt;2,"",IF(Input!Y90=0,"NA",Input!Y90))</f>
        <v/>
      </c>
      <c r="CJ90" s="65" t="str">
        <f t="shared" si="90"/>
        <v/>
      </c>
      <c r="CK90" s="65" t="str">
        <f t="shared" si="91"/>
        <v/>
      </c>
      <c r="CL90" s="165" t="str">
        <f>IF(COUNTBLANK($A90:$F90)&gt;2,"",IF(Input!Z90=0,"NA",Input!Z90))</f>
        <v/>
      </c>
      <c r="CM90" s="65" t="str">
        <f t="shared" si="92"/>
        <v/>
      </c>
      <c r="CN90" s="65" t="str">
        <f t="shared" si="93"/>
        <v/>
      </c>
      <c r="CO90" s="165" t="str">
        <f>IF(COUNTBLANK($A90:$F90)&gt;2,"",IF(Input!AA90=0,"NA",Input!AA90))</f>
        <v/>
      </c>
      <c r="CP90" s="65" t="str">
        <f t="shared" si="94"/>
        <v/>
      </c>
      <c r="CQ90" s="65" t="str">
        <f t="shared" si="95"/>
        <v/>
      </c>
      <c r="CR90" s="165" t="str">
        <f>IF(COUNTBLANK($A90:$F90)&gt;2,"",IF(Input!AB90=0,"NA",Input!AB90))</f>
        <v/>
      </c>
      <c r="CS90" s="65" t="str">
        <f t="shared" si="96"/>
        <v/>
      </c>
      <c r="CT90" s="65" t="str">
        <f t="shared" si="97"/>
        <v/>
      </c>
      <c r="CU90" s="165" t="str">
        <f>IF(COUNTBLANK($A90:$F90)&gt;2,"",IF(Input!AC90=0,"NA",Input!AC90))</f>
        <v/>
      </c>
      <c r="CV90" s="65" t="str">
        <f t="shared" si="98"/>
        <v/>
      </c>
      <c r="CW90" s="65" t="str">
        <f t="shared" si="99"/>
        <v/>
      </c>
      <c r="CX90" s="165" t="str">
        <f>IF(COUNTBLANK($A90:$F90)&gt;2,"",IF(Input!AD90=0,"NA",Input!AD90))</f>
        <v/>
      </c>
    </row>
    <row r="91" spans="1:102" x14ac:dyDescent="0.25">
      <c r="A91" s="162" t="str">
        <f>IF(Input!B91=0,"",Input!B91)</f>
        <v/>
      </c>
      <c r="B91" s="162" t="str">
        <f>IF(Input!C91=0,"",Input!C91)</f>
        <v/>
      </c>
      <c r="C91" s="162" t="str">
        <f>IF(Input!D91=0,"",Input!D91)</f>
        <v/>
      </c>
      <c r="D91" s="162" t="str">
        <f>IF(Input!G91=0,"",Input!G91)</f>
        <v/>
      </c>
      <c r="E91" s="162" t="str">
        <f>IF(Input!H91=0,"",Input!H91)</f>
        <v/>
      </c>
      <c r="F91" s="162" t="str">
        <f>IF(Input!I91=0,"",Input!I91)</f>
        <v/>
      </c>
      <c r="G91" s="66" t="str">
        <f t="shared" si="50"/>
        <v/>
      </c>
      <c r="H91" s="66" t="str">
        <f t="shared" si="51"/>
        <v/>
      </c>
      <c r="I91" s="160" t="str">
        <f>FinalScores!G91</f>
        <v/>
      </c>
      <c r="J91" s="65" t="str">
        <f t="shared" si="52"/>
        <v/>
      </c>
      <c r="K91" s="65" t="str">
        <f t="shared" si="53"/>
        <v/>
      </c>
      <c r="L91" s="165" t="str">
        <f>IF(COUNTBLANK($A91:$F91)&gt;2,"",IF(Input!AE91=0,"NA",Input!AE91))</f>
        <v/>
      </c>
      <c r="M91" s="65" t="str">
        <f t="shared" si="54"/>
        <v/>
      </c>
      <c r="N91" s="65" t="str">
        <f t="shared" si="55"/>
        <v/>
      </c>
      <c r="O91" s="165" t="str">
        <f>IF(COUNTBLANK($A91:$F91)&gt;2,"",IF(Input!AF91=0,"NA",Input!AF91))</f>
        <v/>
      </c>
      <c r="P91" s="65" t="str">
        <f t="shared" si="56"/>
        <v/>
      </c>
      <c r="Q91" s="65" t="str">
        <f t="shared" si="57"/>
        <v/>
      </c>
      <c r="R91" s="165" t="str">
        <f>IF(COUNTBLANK($A91:$F91)&gt;2,"",IF(Input!AG91=0,"NA",Input!AG91))</f>
        <v/>
      </c>
      <c r="AN91" s="65" t="str">
        <f t="shared" si="58"/>
        <v/>
      </c>
      <c r="AO91" s="65" t="str">
        <f t="shared" si="59"/>
        <v/>
      </c>
      <c r="AP91" s="165" t="str">
        <f>IF(COUNTBLANK($A91:$F91)&gt;2,"",IF(Input!J91=0,"NA",Input!J91))</f>
        <v/>
      </c>
      <c r="AQ91" s="65" t="str">
        <f t="shared" si="60"/>
        <v/>
      </c>
      <c r="AR91" s="65" t="str">
        <f t="shared" si="61"/>
        <v/>
      </c>
      <c r="AS91" s="165" t="str">
        <f>IF(COUNTBLANK($A91:$F91)&gt;2,"",IF(Input!K91=0,"NA",Input!K91))</f>
        <v/>
      </c>
      <c r="AT91" s="65" t="str">
        <f t="shared" si="62"/>
        <v/>
      </c>
      <c r="AU91" s="65" t="str">
        <f t="shared" si="63"/>
        <v/>
      </c>
      <c r="AV91" s="165" t="str">
        <f>IF(COUNTBLANK($A91:$F91)&gt;2,"",IF(Input!L91=0,"NA",Input!L91))</f>
        <v/>
      </c>
      <c r="AW91" s="65" t="str">
        <f t="shared" si="64"/>
        <v/>
      </c>
      <c r="AX91" s="65" t="str">
        <f t="shared" si="65"/>
        <v/>
      </c>
      <c r="AY91" s="165" t="str">
        <f>IF(COUNTBLANK($A91:$F91)&gt;2,"",IF(Input!M91=0,"NA",Input!M91))</f>
        <v/>
      </c>
      <c r="AZ91" s="65" t="str">
        <f t="shared" si="66"/>
        <v/>
      </c>
      <c r="BA91" s="65" t="str">
        <f t="shared" si="67"/>
        <v/>
      </c>
      <c r="BB91" s="165" t="str">
        <f>IF(COUNTBLANK($A91:$F91)&gt;2,"",IF(Input!N91=0,"NA",Input!N91))</f>
        <v/>
      </c>
      <c r="BC91" s="65" t="str">
        <f t="shared" si="68"/>
        <v/>
      </c>
      <c r="BD91" s="65" t="str">
        <f t="shared" si="69"/>
        <v/>
      </c>
      <c r="BE91" s="165" t="str">
        <f>IF(COUNTBLANK($A91:$F91)&gt;2,"",IF(Input!O91=0,"NA",Input!O91))</f>
        <v/>
      </c>
      <c r="BF91" s="65" t="str">
        <f t="shared" si="70"/>
        <v/>
      </c>
      <c r="BG91" s="65" t="str">
        <f t="shared" si="71"/>
        <v/>
      </c>
      <c r="BH91" s="165" t="str">
        <f>IF(COUNTBLANK($A91:$F91)&gt;2,"",IF(Input!P91=0,"NA",Input!P91))</f>
        <v/>
      </c>
      <c r="BI91" s="65" t="str">
        <f t="shared" si="72"/>
        <v/>
      </c>
      <c r="BJ91" s="65" t="str">
        <f t="shared" si="73"/>
        <v/>
      </c>
      <c r="BK91" s="165" t="str">
        <f>IF(COUNTBLANK($A91:$F91)&gt;2,"",IF(Input!Q91=0,"NA",Input!Q91))</f>
        <v/>
      </c>
      <c r="BL91" s="65" t="str">
        <f t="shared" si="74"/>
        <v/>
      </c>
      <c r="BM91" s="65" t="str">
        <f t="shared" si="75"/>
        <v/>
      </c>
      <c r="BN91" s="165" t="str">
        <f>IF(COUNTBLANK($A91:$F91)&gt;2,"",IF(Input!R91=0,"NA",Input!R91))</f>
        <v/>
      </c>
      <c r="BO91" s="65" t="str">
        <f t="shared" si="76"/>
        <v/>
      </c>
      <c r="BP91" s="65" t="str">
        <f t="shared" si="77"/>
        <v/>
      </c>
      <c r="BQ91" s="165" t="str">
        <f>IF(COUNTBLANK($A91:$F91)&gt;2,"",IF(Input!S91=0,"NA",Input!S91))</f>
        <v/>
      </c>
      <c r="BR91" s="65" t="str">
        <f t="shared" si="78"/>
        <v/>
      </c>
      <c r="BS91" s="65" t="str">
        <f t="shared" si="79"/>
        <v/>
      </c>
      <c r="BT91" s="165" t="str">
        <f>IF(COUNTBLANK($A91:$F91)&gt;2,"",IF(Input!T91=0,"NA",Input!T91))</f>
        <v/>
      </c>
      <c r="BU91" s="65" t="str">
        <f t="shared" si="80"/>
        <v/>
      </c>
      <c r="BV91" s="65" t="str">
        <f t="shared" si="81"/>
        <v/>
      </c>
      <c r="BW91" s="165" t="str">
        <f>IF(COUNTBLANK($A91:$F91)&gt;2,"",IF(Input!U91=0,"NA",Input!U91))</f>
        <v/>
      </c>
      <c r="BX91" s="65" t="str">
        <f t="shared" si="82"/>
        <v/>
      </c>
      <c r="BY91" s="65" t="str">
        <f t="shared" si="83"/>
        <v/>
      </c>
      <c r="BZ91" s="165" t="str">
        <f>IF(COUNTBLANK($A91:$F91)&gt;2,"",IF(Input!V91=0,"NA",Input!V91))</f>
        <v/>
      </c>
      <c r="CA91" s="65" t="str">
        <f t="shared" si="84"/>
        <v/>
      </c>
      <c r="CB91" s="65" t="str">
        <f t="shared" si="85"/>
        <v/>
      </c>
      <c r="CC91" s="165" t="str">
        <f>IF(COUNTBLANK($A91:$F91)&gt;2,"",IF(Input!W91=0,"NA",Input!W91))</f>
        <v/>
      </c>
      <c r="CD91" s="65" t="str">
        <f t="shared" si="86"/>
        <v/>
      </c>
      <c r="CE91" s="65" t="str">
        <f t="shared" si="87"/>
        <v/>
      </c>
      <c r="CF91" s="165" t="str">
        <f>IF(COUNTBLANK($A91:$F91)&gt;2,"",IF(Input!X91=0,"NA",Input!X91))</f>
        <v/>
      </c>
      <c r="CG91" s="65" t="str">
        <f t="shared" si="88"/>
        <v/>
      </c>
      <c r="CH91" s="65" t="str">
        <f t="shared" si="89"/>
        <v/>
      </c>
      <c r="CI91" s="165" t="str">
        <f>IF(COUNTBLANK($A91:$F91)&gt;2,"",IF(Input!Y91=0,"NA",Input!Y91))</f>
        <v/>
      </c>
      <c r="CJ91" s="65" t="str">
        <f t="shared" si="90"/>
        <v/>
      </c>
      <c r="CK91" s="65" t="str">
        <f t="shared" si="91"/>
        <v/>
      </c>
      <c r="CL91" s="165" t="str">
        <f>IF(COUNTBLANK($A91:$F91)&gt;2,"",IF(Input!Z91=0,"NA",Input!Z91))</f>
        <v/>
      </c>
      <c r="CM91" s="65" t="str">
        <f t="shared" si="92"/>
        <v/>
      </c>
      <c r="CN91" s="65" t="str">
        <f t="shared" si="93"/>
        <v/>
      </c>
      <c r="CO91" s="165" t="str">
        <f>IF(COUNTBLANK($A91:$F91)&gt;2,"",IF(Input!AA91=0,"NA",Input!AA91))</f>
        <v/>
      </c>
      <c r="CP91" s="65" t="str">
        <f t="shared" si="94"/>
        <v/>
      </c>
      <c r="CQ91" s="65" t="str">
        <f t="shared" si="95"/>
        <v/>
      </c>
      <c r="CR91" s="165" t="str">
        <f>IF(COUNTBLANK($A91:$F91)&gt;2,"",IF(Input!AB91=0,"NA",Input!AB91))</f>
        <v/>
      </c>
      <c r="CS91" s="65" t="str">
        <f t="shared" si="96"/>
        <v/>
      </c>
      <c r="CT91" s="65" t="str">
        <f t="shared" si="97"/>
        <v/>
      </c>
      <c r="CU91" s="165" t="str">
        <f>IF(COUNTBLANK($A91:$F91)&gt;2,"",IF(Input!AC91=0,"NA",Input!AC91))</f>
        <v/>
      </c>
      <c r="CV91" s="65" t="str">
        <f t="shared" si="98"/>
        <v/>
      </c>
      <c r="CW91" s="65" t="str">
        <f t="shared" si="99"/>
        <v/>
      </c>
      <c r="CX91" s="165" t="str">
        <f>IF(COUNTBLANK($A91:$F91)&gt;2,"",IF(Input!AD91=0,"NA",Input!AD91))</f>
        <v/>
      </c>
    </row>
    <row r="92" spans="1:102" x14ac:dyDescent="0.25">
      <c r="A92" s="162" t="str">
        <f>IF(Input!B92=0,"",Input!B92)</f>
        <v/>
      </c>
      <c r="B92" s="162" t="str">
        <f>IF(Input!C92=0,"",Input!C92)</f>
        <v/>
      </c>
      <c r="C92" s="162" t="str">
        <f>IF(Input!D92=0,"",Input!D92)</f>
        <v/>
      </c>
      <c r="D92" s="162" t="str">
        <f>IF(Input!G92=0,"",Input!G92)</f>
        <v/>
      </c>
      <c r="E92" s="162" t="str">
        <f>IF(Input!H92=0,"",Input!H92)</f>
        <v/>
      </c>
      <c r="F92" s="162" t="str">
        <f>IF(Input!I92=0,"",Input!I92)</f>
        <v/>
      </c>
      <c r="G92" s="66" t="str">
        <f t="shared" si="50"/>
        <v/>
      </c>
      <c r="H92" s="66" t="str">
        <f t="shared" si="51"/>
        <v/>
      </c>
      <c r="I92" s="160" t="str">
        <f>FinalScores!G92</f>
        <v/>
      </c>
      <c r="J92" s="65" t="str">
        <f t="shared" si="52"/>
        <v/>
      </c>
      <c r="K92" s="65" t="str">
        <f t="shared" si="53"/>
        <v/>
      </c>
      <c r="L92" s="165" t="str">
        <f>IF(COUNTBLANK($A92:$F92)&gt;2,"",IF(Input!AE92=0,"NA",Input!AE92))</f>
        <v/>
      </c>
      <c r="M92" s="65" t="str">
        <f t="shared" si="54"/>
        <v/>
      </c>
      <c r="N92" s="65" t="str">
        <f t="shared" si="55"/>
        <v/>
      </c>
      <c r="O92" s="165" t="str">
        <f>IF(COUNTBLANK($A92:$F92)&gt;2,"",IF(Input!AF92=0,"NA",Input!AF92))</f>
        <v/>
      </c>
      <c r="P92" s="65" t="str">
        <f t="shared" si="56"/>
        <v/>
      </c>
      <c r="Q92" s="65" t="str">
        <f t="shared" si="57"/>
        <v/>
      </c>
      <c r="R92" s="165" t="str">
        <f>IF(COUNTBLANK($A92:$F92)&gt;2,"",IF(Input!AG92=0,"NA",Input!AG92))</f>
        <v/>
      </c>
      <c r="AN92" s="65" t="str">
        <f t="shared" si="58"/>
        <v/>
      </c>
      <c r="AO92" s="65" t="str">
        <f t="shared" si="59"/>
        <v/>
      </c>
      <c r="AP92" s="165" t="str">
        <f>IF(COUNTBLANK($A92:$F92)&gt;2,"",IF(Input!J92=0,"NA",Input!J92))</f>
        <v/>
      </c>
      <c r="AQ92" s="65" t="str">
        <f t="shared" si="60"/>
        <v/>
      </c>
      <c r="AR92" s="65" t="str">
        <f t="shared" si="61"/>
        <v/>
      </c>
      <c r="AS92" s="165" t="str">
        <f>IF(COUNTBLANK($A92:$F92)&gt;2,"",IF(Input!K92=0,"NA",Input!K92))</f>
        <v/>
      </c>
      <c r="AT92" s="65" t="str">
        <f t="shared" si="62"/>
        <v/>
      </c>
      <c r="AU92" s="65" t="str">
        <f t="shared" si="63"/>
        <v/>
      </c>
      <c r="AV92" s="165" t="str">
        <f>IF(COUNTBLANK($A92:$F92)&gt;2,"",IF(Input!L92=0,"NA",Input!L92))</f>
        <v/>
      </c>
      <c r="AW92" s="65" t="str">
        <f t="shared" si="64"/>
        <v/>
      </c>
      <c r="AX92" s="65" t="str">
        <f t="shared" si="65"/>
        <v/>
      </c>
      <c r="AY92" s="165" t="str">
        <f>IF(COUNTBLANK($A92:$F92)&gt;2,"",IF(Input!M92=0,"NA",Input!M92))</f>
        <v/>
      </c>
      <c r="AZ92" s="65" t="str">
        <f t="shared" si="66"/>
        <v/>
      </c>
      <c r="BA92" s="65" t="str">
        <f t="shared" si="67"/>
        <v/>
      </c>
      <c r="BB92" s="165" t="str">
        <f>IF(COUNTBLANK($A92:$F92)&gt;2,"",IF(Input!N92=0,"NA",Input!N92))</f>
        <v/>
      </c>
      <c r="BC92" s="65" t="str">
        <f t="shared" si="68"/>
        <v/>
      </c>
      <c r="BD92" s="65" t="str">
        <f t="shared" si="69"/>
        <v/>
      </c>
      <c r="BE92" s="165" t="str">
        <f>IF(COUNTBLANK($A92:$F92)&gt;2,"",IF(Input!O92=0,"NA",Input!O92))</f>
        <v/>
      </c>
      <c r="BF92" s="65" t="str">
        <f t="shared" si="70"/>
        <v/>
      </c>
      <c r="BG92" s="65" t="str">
        <f t="shared" si="71"/>
        <v/>
      </c>
      <c r="BH92" s="165" t="str">
        <f>IF(COUNTBLANK($A92:$F92)&gt;2,"",IF(Input!P92=0,"NA",Input!P92))</f>
        <v/>
      </c>
      <c r="BI92" s="65" t="str">
        <f t="shared" si="72"/>
        <v/>
      </c>
      <c r="BJ92" s="65" t="str">
        <f t="shared" si="73"/>
        <v/>
      </c>
      <c r="BK92" s="165" t="str">
        <f>IF(COUNTBLANK($A92:$F92)&gt;2,"",IF(Input!Q92=0,"NA",Input!Q92))</f>
        <v/>
      </c>
      <c r="BL92" s="65" t="str">
        <f t="shared" si="74"/>
        <v/>
      </c>
      <c r="BM92" s="65" t="str">
        <f t="shared" si="75"/>
        <v/>
      </c>
      <c r="BN92" s="165" t="str">
        <f>IF(COUNTBLANK($A92:$F92)&gt;2,"",IF(Input!R92=0,"NA",Input!R92))</f>
        <v/>
      </c>
      <c r="BO92" s="65" t="str">
        <f t="shared" si="76"/>
        <v/>
      </c>
      <c r="BP92" s="65" t="str">
        <f t="shared" si="77"/>
        <v/>
      </c>
      <c r="BQ92" s="165" t="str">
        <f>IF(COUNTBLANK($A92:$F92)&gt;2,"",IF(Input!S92=0,"NA",Input!S92))</f>
        <v/>
      </c>
      <c r="BR92" s="65" t="str">
        <f t="shared" si="78"/>
        <v/>
      </c>
      <c r="BS92" s="65" t="str">
        <f t="shared" si="79"/>
        <v/>
      </c>
      <c r="BT92" s="165" t="str">
        <f>IF(COUNTBLANK($A92:$F92)&gt;2,"",IF(Input!T92=0,"NA",Input!T92))</f>
        <v/>
      </c>
      <c r="BU92" s="65" t="str">
        <f t="shared" si="80"/>
        <v/>
      </c>
      <c r="BV92" s="65" t="str">
        <f t="shared" si="81"/>
        <v/>
      </c>
      <c r="BW92" s="165" t="str">
        <f>IF(COUNTBLANK($A92:$F92)&gt;2,"",IF(Input!U92=0,"NA",Input!U92))</f>
        <v/>
      </c>
      <c r="BX92" s="65" t="str">
        <f t="shared" si="82"/>
        <v/>
      </c>
      <c r="BY92" s="65" t="str">
        <f t="shared" si="83"/>
        <v/>
      </c>
      <c r="BZ92" s="165" t="str">
        <f>IF(COUNTBLANK($A92:$F92)&gt;2,"",IF(Input!V92=0,"NA",Input!V92))</f>
        <v/>
      </c>
      <c r="CA92" s="65" t="str">
        <f t="shared" si="84"/>
        <v/>
      </c>
      <c r="CB92" s="65" t="str">
        <f t="shared" si="85"/>
        <v/>
      </c>
      <c r="CC92" s="165" t="str">
        <f>IF(COUNTBLANK($A92:$F92)&gt;2,"",IF(Input!W92=0,"NA",Input!W92))</f>
        <v/>
      </c>
      <c r="CD92" s="65" t="str">
        <f t="shared" si="86"/>
        <v/>
      </c>
      <c r="CE92" s="65" t="str">
        <f t="shared" si="87"/>
        <v/>
      </c>
      <c r="CF92" s="165" t="str">
        <f>IF(COUNTBLANK($A92:$F92)&gt;2,"",IF(Input!X92=0,"NA",Input!X92))</f>
        <v/>
      </c>
      <c r="CG92" s="65" t="str">
        <f t="shared" si="88"/>
        <v/>
      </c>
      <c r="CH92" s="65" t="str">
        <f t="shared" si="89"/>
        <v/>
      </c>
      <c r="CI92" s="165" t="str">
        <f>IF(COUNTBLANK($A92:$F92)&gt;2,"",IF(Input!Y92=0,"NA",Input!Y92))</f>
        <v/>
      </c>
      <c r="CJ92" s="65" t="str">
        <f t="shared" si="90"/>
        <v/>
      </c>
      <c r="CK92" s="65" t="str">
        <f t="shared" si="91"/>
        <v/>
      </c>
      <c r="CL92" s="165" t="str">
        <f>IF(COUNTBLANK($A92:$F92)&gt;2,"",IF(Input!Z92=0,"NA",Input!Z92))</f>
        <v/>
      </c>
      <c r="CM92" s="65" t="str">
        <f t="shared" si="92"/>
        <v/>
      </c>
      <c r="CN92" s="65" t="str">
        <f t="shared" si="93"/>
        <v/>
      </c>
      <c r="CO92" s="165" t="str">
        <f>IF(COUNTBLANK($A92:$F92)&gt;2,"",IF(Input!AA92=0,"NA",Input!AA92))</f>
        <v/>
      </c>
      <c r="CP92" s="65" t="str">
        <f t="shared" si="94"/>
        <v/>
      </c>
      <c r="CQ92" s="65" t="str">
        <f t="shared" si="95"/>
        <v/>
      </c>
      <c r="CR92" s="165" t="str">
        <f>IF(COUNTBLANK($A92:$F92)&gt;2,"",IF(Input!AB92=0,"NA",Input!AB92))</f>
        <v/>
      </c>
      <c r="CS92" s="65" t="str">
        <f t="shared" si="96"/>
        <v/>
      </c>
      <c r="CT92" s="65" t="str">
        <f t="shared" si="97"/>
        <v/>
      </c>
      <c r="CU92" s="165" t="str">
        <f>IF(COUNTBLANK($A92:$F92)&gt;2,"",IF(Input!AC92=0,"NA",Input!AC92))</f>
        <v/>
      </c>
      <c r="CV92" s="65" t="str">
        <f t="shared" si="98"/>
        <v/>
      </c>
      <c r="CW92" s="65" t="str">
        <f t="shared" si="99"/>
        <v/>
      </c>
      <c r="CX92" s="165" t="str">
        <f>IF(COUNTBLANK($A92:$F92)&gt;2,"",IF(Input!AD92=0,"NA",Input!AD92))</f>
        <v/>
      </c>
    </row>
    <row r="93" spans="1:102" x14ac:dyDescent="0.25">
      <c r="A93" s="162" t="str">
        <f>IF(Input!B93=0,"",Input!B93)</f>
        <v/>
      </c>
      <c r="B93" s="162" t="str">
        <f>IF(Input!C93=0,"",Input!C93)</f>
        <v/>
      </c>
      <c r="C93" s="162" t="str">
        <f>IF(Input!D93=0,"",Input!D93)</f>
        <v/>
      </c>
      <c r="D93" s="162" t="str">
        <f>IF(Input!G93=0,"",Input!G93)</f>
        <v/>
      </c>
      <c r="E93" s="162" t="str">
        <f>IF(Input!H93=0,"",Input!H93)</f>
        <v/>
      </c>
      <c r="F93" s="162" t="str">
        <f>IF(Input!I93=0,"",Input!I93)</f>
        <v/>
      </c>
      <c r="G93" s="66" t="str">
        <f t="shared" si="50"/>
        <v/>
      </c>
      <c r="H93" s="66" t="str">
        <f t="shared" si="51"/>
        <v/>
      </c>
      <c r="I93" s="160" t="str">
        <f>FinalScores!G93</f>
        <v/>
      </c>
      <c r="J93" s="65" t="str">
        <f t="shared" si="52"/>
        <v/>
      </c>
      <c r="K93" s="65" t="str">
        <f t="shared" si="53"/>
        <v/>
      </c>
      <c r="L93" s="165" t="str">
        <f>IF(COUNTBLANK($A93:$F93)&gt;2,"",IF(Input!AE93=0,"NA",Input!AE93))</f>
        <v/>
      </c>
      <c r="M93" s="65" t="str">
        <f t="shared" si="54"/>
        <v/>
      </c>
      <c r="N93" s="65" t="str">
        <f t="shared" si="55"/>
        <v/>
      </c>
      <c r="O93" s="165" t="str">
        <f>IF(COUNTBLANK($A93:$F93)&gt;2,"",IF(Input!AF93=0,"NA",Input!AF93))</f>
        <v/>
      </c>
      <c r="P93" s="65" t="str">
        <f t="shared" si="56"/>
        <v/>
      </c>
      <c r="Q93" s="65" t="str">
        <f t="shared" si="57"/>
        <v/>
      </c>
      <c r="R93" s="165" t="str">
        <f>IF(COUNTBLANK($A93:$F93)&gt;2,"",IF(Input!AG93=0,"NA",Input!AG93))</f>
        <v/>
      </c>
      <c r="AN93" s="65" t="str">
        <f t="shared" si="58"/>
        <v/>
      </c>
      <c r="AO93" s="65" t="str">
        <f t="shared" si="59"/>
        <v/>
      </c>
      <c r="AP93" s="165" t="str">
        <f>IF(COUNTBLANK($A93:$F93)&gt;2,"",IF(Input!J93=0,"NA",Input!J93))</f>
        <v/>
      </c>
      <c r="AQ93" s="65" t="str">
        <f t="shared" si="60"/>
        <v/>
      </c>
      <c r="AR93" s="65" t="str">
        <f t="shared" si="61"/>
        <v/>
      </c>
      <c r="AS93" s="165" t="str">
        <f>IF(COUNTBLANK($A93:$F93)&gt;2,"",IF(Input!K93=0,"NA",Input!K93))</f>
        <v/>
      </c>
      <c r="AT93" s="65" t="str">
        <f t="shared" si="62"/>
        <v/>
      </c>
      <c r="AU93" s="65" t="str">
        <f t="shared" si="63"/>
        <v/>
      </c>
      <c r="AV93" s="165" t="str">
        <f>IF(COUNTBLANK($A93:$F93)&gt;2,"",IF(Input!L93=0,"NA",Input!L93))</f>
        <v/>
      </c>
      <c r="AW93" s="65" t="str">
        <f t="shared" si="64"/>
        <v/>
      </c>
      <c r="AX93" s="65" t="str">
        <f t="shared" si="65"/>
        <v/>
      </c>
      <c r="AY93" s="165" t="str">
        <f>IF(COUNTBLANK($A93:$F93)&gt;2,"",IF(Input!M93=0,"NA",Input!M93))</f>
        <v/>
      </c>
      <c r="AZ93" s="65" t="str">
        <f t="shared" si="66"/>
        <v/>
      </c>
      <c r="BA93" s="65" t="str">
        <f t="shared" si="67"/>
        <v/>
      </c>
      <c r="BB93" s="165" t="str">
        <f>IF(COUNTBLANK($A93:$F93)&gt;2,"",IF(Input!N93=0,"NA",Input!N93))</f>
        <v/>
      </c>
      <c r="BC93" s="65" t="str">
        <f t="shared" si="68"/>
        <v/>
      </c>
      <c r="BD93" s="65" t="str">
        <f t="shared" si="69"/>
        <v/>
      </c>
      <c r="BE93" s="165" t="str">
        <f>IF(COUNTBLANK($A93:$F93)&gt;2,"",IF(Input!O93=0,"NA",Input!O93))</f>
        <v/>
      </c>
      <c r="BF93" s="65" t="str">
        <f t="shared" si="70"/>
        <v/>
      </c>
      <c r="BG93" s="65" t="str">
        <f t="shared" si="71"/>
        <v/>
      </c>
      <c r="BH93" s="165" t="str">
        <f>IF(COUNTBLANK($A93:$F93)&gt;2,"",IF(Input!P93=0,"NA",Input!P93))</f>
        <v/>
      </c>
      <c r="BI93" s="65" t="str">
        <f t="shared" si="72"/>
        <v/>
      </c>
      <c r="BJ93" s="65" t="str">
        <f t="shared" si="73"/>
        <v/>
      </c>
      <c r="BK93" s="165" t="str">
        <f>IF(COUNTBLANK($A93:$F93)&gt;2,"",IF(Input!Q93=0,"NA",Input!Q93))</f>
        <v/>
      </c>
      <c r="BL93" s="65" t="str">
        <f t="shared" si="74"/>
        <v/>
      </c>
      <c r="BM93" s="65" t="str">
        <f t="shared" si="75"/>
        <v/>
      </c>
      <c r="BN93" s="165" t="str">
        <f>IF(COUNTBLANK($A93:$F93)&gt;2,"",IF(Input!R93=0,"NA",Input!R93))</f>
        <v/>
      </c>
      <c r="BO93" s="65" t="str">
        <f t="shared" si="76"/>
        <v/>
      </c>
      <c r="BP93" s="65" t="str">
        <f t="shared" si="77"/>
        <v/>
      </c>
      <c r="BQ93" s="165" t="str">
        <f>IF(COUNTBLANK($A93:$F93)&gt;2,"",IF(Input!S93=0,"NA",Input!S93))</f>
        <v/>
      </c>
      <c r="BR93" s="65" t="str">
        <f t="shared" si="78"/>
        <v/>
      </c>
      <c r="BS93" s="65" t="str">
        <f t="shared" si="79"/>
        <v/>
      </c>
      <c r="BT93" s="165" t="str">
        <f>IF(COUNTBLANK($A93:$F93)&gt;2,"",IF(Input!T93=0,"NA",Input!T93))</f>
        <v/>
      </c>
      <c r="BU93" s="65" t="str">
        <f t="shared" si="80"/>
        <v/>
      </c>
      <c r="BV93" s="65" t="str">
        <f t="shared" si="81"/>
        <v/>
      </c>
      <c r="BW93" s="165" t="str">
        <f>IF(COUNTBLANK($A93:$F93)&gt;2,"",IF(Input!U93=0,"NA",Input!U93))</f>
        <v/>
      </c>
      <c r="BX93" s="65" t="str">
        <f t="shared" si="82"/>
        <v/>
      </c>
      <c r="BY93" s="65" t="str">
        <f t="shared" si="83"/>
        <v/>
      </c>
      <c r="BZ93" s="165" t="str">
        <f>IF(COUNTBLANK($A93:$F93)&gt;2,"",IF(Input!V93=0,"NA",Input!V93))</f>
        <v/>
      </c>
      <c r="CA93" s="65" t="str">
        <f t="shared" si="84"/>
        <v/>
      </c>
      <c r="CB93" s="65" t="str">
        <f t="shared" si="85"/>
        <v/>
      </c>
      <c r="CC93" s="165" t="str">
        <f>IF(COUNTBLANK($A93:$F93)&gt;2,"",IF(Input!W93=0,"NA",Input!W93))</f>
        <v/>
      </c>
      <c r="CD93" s="65" t="str">
        <f t="shared" si="86"/>
        <v/>
      </c>
      <c r="CE93" s="65" t="str">
        <f t="shared" si="87"/>
        <v/>
      </c>
      <c r="CF93" s="165" t="str">
        <f>IF(COUNTBLANK($A93:$F93)&gt;2,"",IF(Input!X93=0,"NA",Input!X93))</f>
        <v/>
      </c>
      <c r="CG93" s="65" t="str">
        <f t="shared" si="88"/>
        <v/>
      </c>
      <c r="CH93" s="65" t="str">
        <f t="shared" si="89"/>
        <v/>
      </c>
      <c r="CI93" s="165" t="str">
        <f>IF(COUNTBLANK($A93:$F93)&gt;2,"",IF(Input!Y93=0,"NA",Input!Y93))</f>
        <v/>
      </c>
      <c r="CJ93" s="65" t="str">
        <f t="shared" si="90"/>
        <v/>
      </c>
      <c r="CK93" s="65" t="str">
        <f t="shared" si="91"/>
        <v/>
      </c>
      <c r="CL93" s="165" t="str">
        <f>IF(COUNTBLANK($A93:$F93)&gt;2,"",IF(Input!Z93=0,"NA",Input!Z93))</f>
        <v/>
      </c>
      <c r="CM93" s="65" t="str">
        <f t="shared" si="92"/>
        <v/>
      </c>
      <c r="CN93" s="65" t="str">
        <f t="shared" si="93"/>
        <v/>
      </c>
      <c r="CO93" s="165" t="str">
        <f>IF(COUNTBLANK($A93:$F93)&gt;2,"",IF(Input!AA93=0,"NA",Input!AA93))</f>
        <v/>
      </c>
      <c r="CP93" s="65" t="str">
        <f t="shared" si="94"/>
        <v/>
      </c>
      <c r="CQ93" s="65" t="str">
        <f t="shared" si="95"/>
        <v/>
      </c>
      <c r="CR93" s="165" t="str">
        <f>IF(COUNTBLANK($A93:$F93)&gt;2,"",IF(Input!AB93=0,"NA",Input!AB93))</f>
        <v/>
      </c>
      <c r="CS93" s="65" t="str">
        <f t="shared" si="96"/>
        <v/>
      </c>
      <c r="CT93" s="65" t="str">
        <f t="shared" si="97"/>
        <v/>
      </c>
      <c r="CU93" s="165" t="str">
        <f>IF(COUNTBLANK($A93:$F93)&gt;2,"",IF(Input!AC93=0,"NA",Input!AC93))</f>
        <v/>
      </c>
      <c r="CV93" s="65" t="str">
        <f t="shared" si="98"/>
        <v/>
      </c>
      <c r="CW93" s="65" t="str">
        <f t="shared" si="99"/>
        <v/>
      </c>
      <c r="CX93" s="165" t="str">
        <f>IF(COUNTBLANK($A93:$F93)&gt;2,"",IF(Input!AD93=0,"NA",Input!AD93))</f>
        <v/>
      </c>
    </row>
    <row r="94" spans="1:102" x14ac:dyDescent="0.25">
      <c r="A94" s="162" t="str">
        <f>IF(Input!B94=0,"",Input!B94)</f>
        <v/>
      </c>
      <c r="B94" s="162" t="str">
        <f>IF(Input!C94=0,"",Input!C94)</f>
        <v/>
      </c>
      <c r="C94" s="162" t="str">
        <f>IF(Input!D94=0,"",Input!D94)</f>
        <v/>
      </c>
      <c r="D94" s="162" t="str">
        <f>IF(Input!G94=0,"",Input!G94)</f>
        <v/>
      </c>
      <c r="E94" s="162" t="str">
        <f>IF(Input!H94=0,"",Input!H94)</f>
        <v/>
      </c>
      <c r="F94" s="162" t="str">
        <f>IF(Input!I94=0,"",Input!I94)</f>
        <v/>
      </c>
      <c r="G94" s="66" t="str">
        <f t="shared" si="50"/>
        <v/>
      </c>
      <c r="H94" s="66" t="str">
        <f t="shared" si="51"/>
        <v/>
      </c>
      <c r="I94" s="160" t="str">
        <f>FinalScores!G94</f>
        <v/>
      </c>
      <c r="J94" s="65" t="str">
        <f t="shared" si="52"/>
        <v/>
      </c>
      <c r="K94" s="65" t="str">
        <f t="shared" si="53"/>
        <v/>
      </c>
      <c r="L94" s="165" t="str">
        <f>IF(COUNTBLANK($A94:$F94)&gt;2,"",IF(Input!AE94=0,"NA",Input!AE94))</f>
        <v/>
      </c>
      <c r="M94" s="65" t="str">
        <f t="shared" si="54"/>
        <v/>
      </c>
      <c r="N94" s="65" t="str">
        <f t="shared" si="55"/>
        <v/>
      </c>
      <c r="O94" s="165" t="str">
        <f>IF(COUNTBLANK($A94:$F94)&gt;2,"",IF(Input!AF94=0,"NA",Input!AF94))</f>
        <v/>
      </c>
      <c r="P94" s="65" t="str">
        <f t="shared" si="56"/>
        <v/>
      </c>
      <c r="Q94" s="65" t="str">
        <f t="shared" si="57"/>
        <v/>
      </c>
      <c r="R94" s="165" t="str">
        <f>IF(COUNTBLANK($A94:$F94)&gt;2,"",IF(Input!AG94=0,"NA",Input!AG94))</f>
        <v/>
      </c>
      <c r="AN94" s="65" t="str">
        <f t="shared" si="58"/>
        <v/>
      </c>
      <c r="AO94" s="65" t="str">
        <f t="shared" si="59"/>
        <v/>
      </c>
      <c r="AP94" s="165" t="str">
        <f>IF(COUNTBLANK($A94:$F94)&gt;2,"",IF(Input!J94=0,"NA",Input!J94))</f>
        <v/>
      </c>
      <c r="AQ94" s="65" t="str">
        <f t="shared" si="60"/>
        <v/>
      </c>
      <c r="AR94" s="65" t="str">
        <f t="shared" si="61"/>
        <v/>
      </c>
      <c r="AS94" s="165" t="str">
        <f>IF(COUNTBLANK($A94:$F94)&gt;2,"",IF(Input!K94=0,"NA",Input!K94))</f>
        <v/>
      </c>
      <c r="AT94" s="65" t="str">
        <f t="shared" si="62"/>
        <v/>
      </c>
      <c r="AU94" s="65" t="str">
        <f t="shared" si="63"/>
        <v/>
      </c>
      <c r="AV94" s="165" t="str">
        <f>IF(COUNTBLANK($A94:$F94)&gt;2,"",IF(Input!L94=0,"NA",Input!L94))</f>
        <v/>
      </c>
      <c r="AW94" s="65" t="str">
        <f t="shared" si="64"/>
        <v/>
      </c>
      <c r="AX94" s="65" t="str">
        <f t="shared" si="65"/>
        <v/>
      </c>
      <c r="AY94" s="165" t="str">
        <f>IF(COUNTBLANK($A94:$F94)&gt;2,"",IF(Input!M94=0,"NA",Input!M94))</f>
        <v/>
      </c>
      <c r="AZ94" s="65" t="str">
        <f t="shared" si="66"/>
        <v/>
      </c>
      <c r="BA94" s="65" t="str">
        <f t="shared" si="67"/>
        <v/>
      </c>
      <c r="BB94" s="165" t="str">
        <f>IF(COUNTBLANK($A94:$F94)&gt;2,"",IF(Input!N94=0,"NA",Input!N94))</f>
        <v/>
      </c>
      <c r="BC94" s="65" t="str">
        <f t="shared" si="68"/>
        <v/>
      </c>
      <c r="BD94" s="65" t="str">
        <f t="shared" si="69"/>
        <v/>
      </c>
      <c r="BE94" s="165" t="str">
        <f>IF(COUNTBLANK($A94:$F94)&gt;2,"",IF(Input!O94=0,"NA",Input!O94))</f>
        <v/>
      </c>
      <c r="BF94" s="65" t="str">
        <f t="shared" si="70"/>
        <v/>
      </c>
      <c r="BG94" s="65" t="str">
        <f t="shared" si="71"/>
        <v/>
      </c>
      <c r="BH94" s="165" t="str">
        <f>IF(COUNTBLANK($A94:$F94)&gt;2,"",IF(Input!P94=0,"NA",Input!P94))</f>
        <v/>
      </c>
      <c r="BI94" s="65" t="str">
        <f t="shared" si="72"/>
        <v/>
      </c>
      <c r="BJ94" s="65" t="str">
        <f t="shared" si="73"/>
        <v/>
      </c>
      <c r="BK94" s="165" t="str">
        <f>IF(COUNTBLANK($A94:$F94)&gt;2,"",IF(Input!Q94=0,"NA",Input!Q94))</f>
        <v/>
      </c>
      <c r="BL94" s="65" t="str">
        <f t="shared" si="74"/>
        <v/>
      </c>
      <c r="BM94" s="65" t="str">
        <f t="shared" si="75"/>
        <v/>
      </c>
      <c r="BN94" s="165" t="str">
        <f>IF(COUNTBLANK($A94:$F94)&gt;2,"",IF(Input!R94=0,"NA",Input!R94))</f>
        <v/>
      </c>
      <c r="BO94" s="65" t="str">
        <f t="shared" si="76"/>
        <v/>
      </c>
      <c r="BP94" s="65" t="str">
        <f t="shared" si="77"/>
        <v/>
      </c>
      <c r="BQ94" s="165" t="str">
        <f>IF(COUNTBLANK($A94:$F94)&gt;2,"",IF(Input!S94=0,"NA",Input!S94))</f>
        <v/>
      </c>
      <c r="BR94" s="65" t="str">
        <f t="shared" si="78"/>
        <v/>
      </c>
      <c r="BS94" s="65" t="str">
        <f t="shared" si="79"/>
        <v/>
      </c>
      <c r="BT94" s="165" t="str">
        <f>IF(COUNTBLANK($A94:$F94)&gt;2,"",IF(Input!T94=0,"NA",Input!T94))</f>
        <v/>
      </c>
      <c r="BU94" s="65" t="str">
        <f t="shared" si="80"/>
        <v/>
      </c>
      <c r="BV94" s="65" t="str">
        <f t="shared" si="81"/>
        <v/>
      </c>
      <c r="BW94" s="165" t="str">
        <f>IF(COUNTBLANK($A94:$F94)&gt;2,"",IF(Input!U94=0,"NA",Input!U94))</f>
        <v/>
      </c>
      <c r="BX94" s="65" t="str">
        <f t="shared" si="82"/>
        <v/>
      </c>
      <c r="BY94" s="65" t="str">
        <f t="shared" si="83"/>
        <v/>
      </c>
      <c r="BZ94" s="165" t="str">
        <f>IF(COUNTBLANK($A94:$F94)&gt;2,"",IF(Input!V94=0,"NA",Input!V94))</f>
        <v/>
      </c>
      <c r="CA94" s="65" t="str">
        <f t="shared" si="84"/>
        <v/>
      </c>
      <c r="CB94" s="65" t="str">
        <f t="shared" si="85"/>
        <v/>
      </c>
      <c r="CC94" s="165" t="str">
        <f>IF(COUNTBLANK($A94:$F94)&gt;2,"",IF(Input!W94=0,"NA",Input!W94))</f>
        <v/>
      </c>
      <c r="CD94" s="65" t="str">
        <f t="shared" si="86"/>
        <v/>
      </c>
      <c r="CE94" s="65" t="str">
        <f t="shared" si="87"/>
        <v/>
      </c>
      <c r="CF94" s="165" t="str">
        <f>IF(COUNTBLANK($A94:$F94)&gt;2,"",IF(Input!X94=0,"NA",Input!X94))</f>
        <v/>
      </c>
      <c r="CG94" s="65" t="str">
        <f t="shared" si="88"/>
        <v/>
      </c>
      <c r="CH94" s="65" t="str">
        <f t="shared" si="89"/>
        <v/>
      </c>
      <c r="CI94" s="165" t="str">
        <f>IF(COUNTBLANK($A94:$F94)&gt;2,"",IF(Input!Y94=0,"NA",Input!Y94))</f>
        <v/>
      </c>
      <c r="CJ94" s="65" t="str">
        <f t="shared" si="90"/>
        <v/>
      </c>
      <c r="CK94" s="65" t="str">
        <f t="shared" si="91"/>
        <v/>
      </c>
      <c r="CL94" s="165" t="str">
        <f>IF(COUNTBLANK($A94:$F94)&gt;2,"",IF(Input!Z94=0,"NA",Input!Z94))</f>
        <v/>
      </c>
      <c r="CM94" s="65" t="str">
        <f t="shared" si="92"/>
        <v/>
      </c>
      <c r="CN94" s="65" t="str">
        <f t="shared" si="93"/>
        <v/>
      </c>
      <c r="CO94" s="165" t="str">
        <f>IF(COUNTBLANK($A94:$F94)&gt;2,"",IF(Input!AA94=0,"NA",Input!AA94))</f>
        <v/>
      </c>
      <c r="CP94" s="65" t="str">
        <f t="shared" si="94"/>
        <v/>
      </c>
      <c r="CQ94" s="65" t="str">
        <f t="shared" si="95"/>
        <v/>
      </c>
      <c r="CR94" s="165" t="str">
        <f>IF(COUNTBLANK($A94:$F94)&gt;2,"",IF(Input!AB94=0,"NA",Input!AB94))</f>
        <v/>
      </c>
      <c r="CS94" s="65" t="str">
        <f t="shared" si="96"/>
        <v/>
      </c>
      <c r="CT94" s="65" t="str">
        <f t="shared" si="97"/>
        <v/>
      </c>
      <c r="CU94" s="165" t="str">
        <f>IF(COUNTBLANK($A94:$F94)&gt;2,"",IF(Input!AC94=0,"NA",Input!AC94))</f>
        <v/>
      </c>
      <c r="CV94" s="65" t="str">
        <f t="shared" si="98"/>
        <v/>
      </c>
      <c r="CW94" s="65" t="str">
        <f t="shared" si="99"/>
        <v/>
      </c>
      <c r="CX94" s="165" t="str">
        <f>IF(COUNTBLANK($A94:$F94)&gt;2,"",IF(Input!AD94=0,"NA",Input!AD94))</f>
        <v/>
      </c>
    </row>
    <row r="95" spans="1:102" x14ac:dyDescent="0.25">
      <c r="A95" s="162" t="str">
        <f>IF(Input!B95=0,"",Input!B95)</f>
        <v/>
      </c>
      <c r="B95" s="162" t="str">
        <f>IF(Input!C95=0,"",Input!C95)</f>
        <v/>
      </c>
      <c r="C95" s="162" t="str">
        <f>IF(Input!D95=0,"",Input!D95)</f>
        <v/>
      </c>
      <c r="D95" s="162" t="str">
        <f>IF(Input!G95=0,"",Input!G95)</f>
        <v/>
      </c>
      <c r="E95" s="162" t="str">
        <f>IF(Input!H95=0,"",Input!H95)</f>
        <v/>
      </c>
      <c r="F95" s="162" t="str">
        <f>IF(Input!I95=0,"",Input!I95)</f>
        <v/>
      </c>
      <c r="G95" s="66" t="str">
        <f t="shared" si="50"/>
        <v/>
      </c>
      <c r="H95" s="66" t="str">
        <f t="shared" si="51"/>
        <v/>
      </c>
      <c r="I95" s="160" t="str">
        <f>FinalScores!G95</f>
        <v/>
      </c>
      <c r="J95" s="65" t="str">
        <f t="shared" si="52"/>
        <v/>
      </c>
      <c r="K95" s="65" t="str">
        <f t="shared" si="53"/>
        <v/>
      </c>
      <c r="L95" s="165" t="str">
        <f>IF(COUNTBLANK($A95:$F95)&gt;2,"",IF(Input!AE95=0,"NA",Input!AE95))</f>
        <v/>
      </c>
      <c r="M95" s="65" t="str">
        <f t="shared" si="54"/>
        <v/>
      </c>
      <c r="N95" s="65" t="str">
        <f t="shared" si="55"/>
        <v/>
      </c>
      <c r="O95" s="165" t="str">
        <f>IF(COUNTBLANK($A95:$F95)&gt;2,"",IF(Input!AF95=0,"NA",Input!AF95))</f>
        <v/>
      </c>
      <c r="P95" s="65" t="str">
        <f t="shared" si="56"/>
        <v/>
      </c>
      <c r="Q95" s="65" t="str">
        <f t="shared" si="57"/>
        <v/>
      </c>
      <c r="R95" s="165" t="str">
        <f>IF(COUNTBLANK($A95:$F95)&gt;2,"",IF(Input!AG95=0,"NA",Input!AG95))</f>
        <v/>
      </c>
      <c r="AN95" s="65" t="str">
        <f t="shared" si="58"/>
        <v/>
      </c>
      <c r="AO95" s="65" t="str">
        <f t="shared" si="59"/>
        <v/>
      </c>
      <c r="AP95" s="165" t="str">
        <f>IF(COUNTBLANK($A95:$F95)&gt;2,"",IF(Input!J95=0,"NA",Input!J95))</f>
        <v/>
      </c>
      <c r="AQ95" s="65" t="str">
        <f t="shared" si="60"/>
        <v/>
      </c>
      <c r="AR95" s="65" t="str">
        <f t="shared" si="61"/>
        <v/>
      </c>
      <c r="AS95" s="165" t="str">
        <f>IF(COUNTBLANK($A95:$F95)&gt;2,"",IF(Input!K95=0,"NA",Input!K95))</f>
        <v/>
      </c>
      <c r="AT95" s="65" t="str">
        <f t="shared" si="62"/>
        <v/>
      </c>
      <c r="AU95" s="65" t="str">
        <f t="shared" si="63"/>
        <v/>
      </c>
      <c r="AV95" s="165" t="str">
        <f>IF(COUNTBLANK($A95:$F95)&gt;2,"",IF(Input!L95=0,"NA",Input!L95))</f>
        <v/>
      </c>
      <c r="AW95" s="65" t="str">
        <f t="shared" si="64"/>
        <v/>
      </c>
      <c r="AX95" s="65" t="str">
        <f t="shared" si="65"/>
        <v/>
      </c>
      <c r="AY95" s="165" t="str">
        <f>IF(COUNTBLANK($A95:$F95)&gt;2,"",IF(Input!M95=0,"NA",Input!M95))</f>
        <v/>
      </c>
      <c r="AZ95" s="65" t="str">
        <f t="shared" si="66"/>
        <v/>
      </c>
      <c r="BA95" s="65" t="str">
        <f t="shared" si="67"/>
        <v/>
      </c>
      <c r="BB95" s="165" t="str">
        <f>IF(COUNTBLANK($A95:$F95)&gt;2,"",IF(Input!N95=0,"NA",Input!N95))</f>
        <v/>
      </c>
      <c r="BC95" s="65" t="str">
        <f t="shared" si="68"/>
        <v/>
      </c>
      <c r="BD95" s="65" t="str">
        <f t="shared" si="69"/>
        <v/>
      </c>
      <c r="BE95" s="165" t="str">
        <f>IF(COUNTBLANK($A95:$F95)&gt;2,"",IF(Input!O95=0,"NA",Input!O95))</f>
        <v/>
      </c>
      <c r="BF95" s="65" t="str">
        <f t="shared" si="70"/>
        <v/>
      </c>
      <c r="BG95" s="65" t="str">
        <f t="shared" si="71"/>
        <v/>
      </c>
      <c r="BH95" s="165" t="str">
        <f>IF(COUNTBLANK($A95:$F95)&gt;2,"",IF(Input!P95=0,"NA",Input!P95))</f>
        <v/>
      </c>
      <c r="BI95" s="65" t="str">
        <f t="shared" si="72"/>
        <v/>
      </c>
      <c r="BJ95" s="65" t="str">
        <f t="shared" si="73"/>
        <v/>
      </c>
      <c r="BK95" s="165" t="str">
        <f>IF(COUNTBLANK($A95:$F95)&gt;2,"",IF(Input!Q95=0,"NA",Input!Q95))</f>
        <v/>
      </c>
      <c r="BL95" s="65" t="str">
        <f t="shared" si="74"/>
        <v/>
      </c>
      <c r="BM95" s="65" t="str">
        <f t="shared" si="75"/>
        <v/>
      </c>
      <c r="BN95" s="165" t="str">
        <f>IF(COUNTBLANK($A95:$F95)&gt;2,"",IF(Input!R95=0,"NA",Input!R95))</f>
        <v/>
      </c>
      <c r="BO95" s="65" t="str">
        <f t="shared" si="76"/>
        <v/>
      </c>
      <c r="BP95" s="65" t="str">
        <f t="shared" si="77"/>
        <v/>
      </c>
      <c r="BQ95" s="165" t="str">
        <f>IF(COUNTBLANK($A95:$F95)&gt;2,"",IF(Input!S95=0,"NA",Input!S95))</f>
        <v/>
      </c>
      <c r="BR95" s="65" t="str">
        <f t="shared" si="78"/>
        <v/>
      </c>
      <c r="BS95" s="65" t="str">
        <f t="shared" si="79"/>
        <v/>
      </c>
      <c r="BT95" s="165" t="str">
        <f>IF(COUNTBLANK($A95:$F95)&gt;2,"",IF(Input!T95=0,"NA",Input!T95))</f>
        <v/>
      </c>
      <c r="BU95" s="65" t="str">
        <f t="shared" si="80"/>
        <v/>
      </c>
      <c r="BV95" s="65" t="str">
        <f t="shared" si="81"/>
        <v/>
      </c>
      <c r="BW95" s="165" t="str">
        <f>IF(COUNTBLANK($A95:$F95)&gt;2,"",IF(Input!U95=0,"NA",Input!U95))</f>
        <v/>
      </c>
      <c r="BX95" s="65" t="str">
        <f t="shared" si="82"/>
        <v/>
      </c>
      <c r="BY95" s="65" t="str">
        <f t="shared" si="83"/>
        <v/>
      </c>
      <c r="BZ95" s="165" t="str">
        <f>IF(COUNTBLANK($A95:$F95)&gt;2,"",IF(Input!V95=0,"NA",Input!V95))</f>
        <v/>
      </c>
      <c r="CA95" s="65" t="str">
        <f t="shared" si="84"/>
        <v/>
      </c>
      <c r="CB95" s="65" t="str">
        <f t="shared" si="85"/>
        <v/>
      </c>
      <c r="CC95" s="165" t="str">
        <f>IF(COUNTBLANK($A95:$F95)&gt;2,"",IF(Input!W95=0,"NA",Input!W95))</f>
        <v/>
      </c>
      <c r="CD95" s="65" t="str">
        <f t="shared" si="86"/>
        <v/>
      </c>
      <c r="CE95" s="65" t="str">
        <f t="shared" si="87"/>
        <v/>
      </c>
      <c r="CF95" s="165" t="str">
        <f>IF(COUNTBLANK($A95:$F95)&gt;2,"",IF(Input!X95=0,"NA",Input!X95))</f>
        <v/>
      </c>
      <c r="CG95" s="65" t="str">
        <f t="shared" si="88"/>
        <v/>
      </c>
      <c r="CH95" s="65" t="str">
        <f t="shared" si="89"/>
        <v/>
      </c>
      <c r="CI95" s="165" t="str">
        <f>IF(COUNTBLANK($A95:$F95)&gt;2,"",IF(Input!Y95=0,"NA",Input!Y95))</f>
        <v/>
      </c>
      <c r="CJ95" s="65" t="str">
        <f t="shared" si="90"/>
        <v/>
      </c>
      <c r="CK95" s="65" t="str">
        <f t="shared" si="91"/>
        <v/>
      </c>
      <c r="CL95" s="165" t="str">
        <f>IF(COUNTBLANK($A95:$F95)&gt;2,"",IF(Input!Z95=0,"NA",Input!Z95))</f>
        <v/>
      </c>
      <c r="CM95" s="65" t="str">
        <f t="shared" si="92"/>
        <v/>
      </c>
      <c r="CN95" s="65" t="str">
        <f t="shared" si="93"/>
        <v/>
      </c>
      <c r="CO95" s="165" t="str">
        <f>IF(COUNTBLANK($A95:$F95)&gt;2,"",IF(Input!AA95=0,"NA",Input!AA95))</f>
        <v/>
      </c>
      <c r="CP95" s="65" t="str">
        <f t="shared" si="94"/>
        <v/>
      </c>
      <c r="CQ95" s="65" t="str">
        <f t="shared" si="95"/>
        <v/>
      </c>
      <c r="CR95" s="165" t="str">
        <f>IF(COUNTBLANK($A95:$F95)&gt;2,"",IF(Input!AB95=0,"NA",Input!AB95))</f>
        <v/>
      </c>
      <c r="CS95" s="65" t="str">
        <f t="shared" si="96"/>
        <v/>
      </c>
      <c r="CT95" s="65" t="str">
        <f t="shared" si="97"/>
        <v/>
      </c>
      <c r="CU95" s="165" t="str">
        <f>IF(COUNTBLANK($A95:$F95)&gt;2,"",IF(Input!AC95=0,"NA",Input!AC95))</f>
        <v/>
      </c>
      <c r="CV95" s="65" t="str">
        <f t="shared" si="98"/>
        <v/>
      </c>
      <c r="CW95" s="65" t="str">
        <f t="shared" si="99"/>
        <v/>
      </c>
      <c r="CX95" s="165" t="str">
        <f>IF(COUNTBLANK($A95:$F95)&gt;2,"",IF(Input!AD95=0,"NA",Input!AD95))</f>
        <v/>
      </c>
    </row>
    <row r="96" spans="1:102" x14ac:dyDescent="0.25">
      <c r="A96" s="162" t="str">
        <f>IF(Input!B96=0,"",Input!B96)</f>
        <v/>
      </c>
      <c r="B96" s="162" t="str">
        <f>IF(Input!C96=0,"",Input!C96)</f>
        <v/>
      </c>
      <c r="C96" s="162" t="str">
        <f>IF(Input!D96=0,"",Input!D96)</f>
        <v/>
      </c>
      <c r="D96" s="162" t="str">
        <f>IF(Input!G96=0,"",Input!G96)</f>
        <v/>
      </c>
      <c r="E96" s="162" t="str">
        <f>IF(Input!H96=0,"",Input!H96)</f>
        <v/>
      </c>
      <c r="F96" s="162" t="str">
        <f>IF(Input!I96=0,"",Input!I96)</f>
        <v/>
      </c>
      <c r="G96" s="66" t="str">
        <f t="shared" si="50"/>
        <v/>
      </c>
      <c r="H96" s="66" t="str">
        <f t="shared" si="51"/>
        <v/>
      </c>
      <c r="I96" s="160" t="str">
        <f>FinalScores!G96</f>
        <v/>
      </c>
      <c r="J96" s="65" t="str">
        <f t="shared" si="52"/>
        <v/>
      </c>
      <c r="K96" s="65" t="str">
        <f t="shared" si="53"/>
        <v/>
      </c>
      <c r="L96" s="165" t="str">
        <f>IF(COUNTBLANK($A96:$F96)&gt;2,"",IF(Input!AE96=0,"NA",Input!AE96))</f>
        <v/>
      </c>
      <c r="M96" s="65" t="str">
        <f t="shared" si="54"/>
        <v/>
      </c>
      <c r="N96" s="65" t="str">
        <f t="shared" si="55"/>
        <v/>
      </c>
      <c r="O96" s="165" t="str">
        <f>IF(COUNTBLANK($A96:$F96)&gt;2,"",IF(Input!AF96=0,"NA",Input!AF96))</f>
        <v/>
      </c>
      <c r="P96" s="65" t="str">
        <f t="shared" si="56"/>
        <v/>
      </c>
      <c r="Q96" s="65" t="str">
        <f t="shared" si="57"/>
        <v/>
      </c>
      <c r="R96" s="165" t="str">
        <f>IF(COUNTBLANK($A96:$F96)&gt;2,"",IF(Input!AG96=0,"NA",Input!AG96))</f>
        <v/>
      </c>
      <c r="AN96" s="65" t="str">
        <f t="shared" si="58"/>
        <v/>
      </c>
      <c r="AO96" s="65" t="str">
        <f t="shared" si="59"/>
        <v/>
      </c>
      <c r="AP96" s="165" t="str">
        <f>IF(COUNTBLANK($A96:$F96)&gt;2,"",IF(Input!J96=0,"NA",Input!J96))</f>
        <v/>
      </c>
      <c r="AQ96" s="65" t="str">
        <f t="shared" si="60"/>
        <v/>
      </c>
      <c r="AR96" s="65" t="str">
        <f t="shared" si="61"/>
        <v/>
      </c>
      <c r="AS96" s="165" t="str">
        <f>IF(COUNTBLANK($A96:$F96)&gt;2,"",IF(Input!K96=0,"NA",Input!K96))</f>
        <v/>
      </c>
      <c r="AT96" s="65" t="str">
        <f t="shared" si="62"/>
        <v/>
      </c>
      <c r="AU96" s="65" t="str">
        <f t="shared" si="63"/>
        <v/>
      </c>
      <c r="AV96" s="165" t="str">
        <f>IF(COUNTBLANK($A96:$F96)&gt;2,"",IF(Input!L96=0,"NA",Input!L96))</f>
        <v/>
      </c>
      <c r="AW96" s="65" t="str">
        <f t="shared" si="64"/>
        <v/>
      </c>
      <c r="AX96" s="65" t="str">
        <f t="shared" si="65"/>
        <v/>
      </c>
      <c r="AY96" s="165" t="str">
        <f>IF(COUNTBLANK($A96:$F96)&gt;2,"",IF(Input!M96=0,"NA",Input!M96))</f>
        <v/>
      </c>
      <c r="AZ96" s="65" t="str">
        <f t="shared" si="66"/>
        <v/>
      </c>
      <c r="BA96" s="65" t="str">
        <f t="shared" si="67"/>
        <v/>
      </c>
      <c r="BB96" s="165" t="str">
        <f>IF(COUNTBLANK($A96:$F96)&gt;2,"",IF(Input!N96=0,"NA",Input!N96))</f>
        <v/>
      </c>
      <c r="BC96" s="65" t="str">
        <f t="shared" si="68"/>
        <v/>
      </c>
      <c r="BD96" s="65" t="str">
        <f t="shared" si="69"/>
        <v/>
      </c>
      <c r="BE96" s="165" t="str">
        <f>IF(COUNTBLANK($A96:$F96)&gt;2,"",IF(Input!O96=0,"NA",Input!O96))</f>
        <v/>
      </c>
      <c r="BF96" s="65" t="str">
        <f t="shared" si="70"/>
        <v/>
      </c>
      <c r="BG96" s="65" t="str">
        <f t="shared" si="71"/>
        <v/>
      </c>
      <c r="BH96" s="165" t="str">
        <f>IF(COUNTBLANK($A96:$F96)&gt;2,"",IF(Input!P96=0,"NA",Input!P96))</f>
        <v/>
      </c>
      <c r="BI96" s="65" t="str">
        <f t="shared" si="72"/>
        <v/>
      </c>
      <c r="BJ96" s="65" t="str">
        <f t="shared" si="73"/>
        <v/>
      </c>
      <c r="BK96" s="165" t="str">
        <f>IF(COUNTBLANK($A96:$F96)&gt;2,"",IF(Input!Q96=0,"NA",Input!Q96))</f>
        <v/>
      </c>
      <c r="BL96" s="65" t="str">
        <f t="shared" si="74"/>
        <v/>
      </c>
      <c r="BM96" s="65" t="str">
        <f t="shared" si="75"/>
        <v/>
      </c>
      <c r="BN96" s="165" t="str">
        <f>IF(COUNTBLANK($A96:$F96)&gt;2,"",IF(Input!R96=0,"NA",Input!R96))</f>
        <v/>
      </c>
      <c r="BO96" s="65" t="str">
        <f t="shared" si="76"/>
        <v/>
      </c>
      <c r="BP96" s="65" t="str">
        <f t="shared" si="77"/>
        <v/>
      </c>
      <c r="BQ96" s="165" t="str">
        <f>IF(COUNTBLANK($A96:$F96)&gt;2,"",IF(Input!S96=0,"NA",Input!S96))</f>
        <v/>
      </c>
      <c r="BR96" s="65" t="str">
        <f t="shared" si="78"/>
        <v/>
      </c>
      <c r="BS96" s="65" t="str">
        <f t="shared" si="79"/>
        <v/>
      </c>
      <c r="BT96" s="165" t="str">
        <f>IF(COUNTBLANK($A96:$F96)&gt;2,"",IF(Input!T96=0,"NA",Input!T96))</f>
        <v/>
      </c>
      <c r="BU96" s="65" t="str">
        <f t="shared" si="80"/>
        <v/>
      </c>
      <c r="BV96" s="65" t="str">
        <f t="shared" si="81"/>
        <v/>
      </c>
      <c r="BW96" s="165" t="str">
        <f>IF(COUNTBLANK($A96:$F96)&gt;2,"",IF(Input!U96=0,"NA",Input!U96))</f>
        <v/>
      </c>
      <c r="BX96" s="65" t="str">
        <f t="shared" si="82"/>
        <v/>
      </c>
      <c r="BY96" s="65" t="str">
        <f t="shared" si="83"/>
        <v/>
      </c>
      <c r="BZ96" s="165" t="str">
        <f>IF(COUNTBLANK($A96:$F96)&gt;2,"",IF(Input!V96=0,"NA",Input!V96))</f>
        <v/>
      </c>
      <c r="CA96" s="65" t="str">
        <f t="shared" si="84"/>
        <v/>
      </c>
      <c r="CB96" s="65" t="str">
        <f t="shared" si="85"/>
        <v/>
      </c>
      <c r="CC96" s="165" t="str">
        <f>IF(COUNTBLANK($A96:$F96)&gt;2,"",IF(Input!W96=0,"NA",Input!W96))</f>
        <v/>
      </c>
      <c r="CD96" s="65" t="str">
        <f t="shared" si="86"/>
        <v/>
      </c>
      <c r="CE96" s="65" t="str">
        <f t="shared" si="87"/>
        <v/>
      </c>
      <c r="CF96" s="165" t="str">
        <f>IF(COUNTBLANK($A96:$F96)&gt;2,"",IF(Input!X96=0,"NA",Input!X96))</f>
        <v/>
      </c>
      <c r="CG96" s="65" t="str">
        <f t="shared" si="88"/>
        <v/>
      </c>
      <c r="CH96" s="65" t="str">
        <f t="shared" si="89"/>
        <v/>
      </c>
      <c r="CI96" s="165" t="str">
        <f>IF(COUNTBLANK($A96:$F96)&gt;2,"",IF(Input!Y96=0,"NA",Input!Y96))</f>
        <v/>
      </c>
      <c r="CJ96" s="65" t="str">
        <f t="shared" si="90"/>
        <v/>
      </c>
      <c r="CK96" s="65" t="str">
        <f t="shared" si="91"/>
        <v/>
      </c>
      <c r="CL96" s="165" t="str">
        <f>IF(COUNTBLANK($A96:$F96)&gt;2,"",IF(Input!Z96=0,"NA",Input!Z96))</f>
        <v/>
      </c>
      <c r="CM96" s="65" t="str">
        <f t="shared" si="92"/>
        <v/>
      </c>
      <c r="CN96" s="65" t="str">
        <f t="shared" si="93"/>
        <v/>
      </c>
      <c r="CO96" s="165" t="str">
        <f>IF(COUNTBLANK($A96:$F96)&gt;2,"",IF(Input!AA96=0,"NA",Input!AA96))</f>
        <v/>
      </c>
      <c r="CP96" s="65" t="str">
        <f t="shared" si="94"/>
        <v/>
      </c>
      <c r="CQ96" s="65" t="str">
        <f t="shared" si="95"/>
        <v/>
      </c>
      <c r="CR96" s="165" t="str">
        <f>IF(COUNTBLANK($A96:$F96)&gt;2,"",IF(Input!AB96=0,"NA",Input!AB96))</f>
        <v/>
      </c>
      <c r="CS96" s="65" t="str">
        <f t="shared" si="96"/>
        <v/>
      </c>
      <c r="CT96" s="65" t="str">
        <f t="shared" si="97"/>
        <v/>
      </c>
      <c r="CU96" s="165" t="str">
        <f>IF(COUNTBLANK($A96:$F96)&gt;2,"",IF(Input!AC96=0,"NA",Input!AC96))</f>
        <v/>
      </c>
      <c r="CV96" s="65" t="str">
        <f t="shared" si="98"/>
        <v/>
      </c>
      <c r="CW96" s="65" t="str">
        <f t="shared" si="99"/>
        <v/>
      </c>
      <c r="CX96" s="165" t="str">
        <f>IF(COUNTBLANK($A96:$F96)&gt;2,"",IF(Input!AD96=0,"NA",Input!AD96))</f>
        <v/>
      </c>
    </row>
    <row r="97" spans="1:102" x14ac:dyDescent="0.25">
      <c r="A97" s="162" t="str">
        <f>IF(Input!B97=0,"",Input!B97)</f>
        <v/>
      </c>
      <c r="B97" s="162" t="str">
        <f>IF(Input!C97=0,"",Input!C97)</f>
        <v/>
      </c>
      <c r="C97" s="162" t="str">
        <f>IF(Input!D97=0,"",Input!D97)</f>
        <v/>
      </c>
      <c r="D97" s="162" t="str">
        <f>IF(Input!G97=0,"",Input!G97)</f>
        <v/>
      </c>
      <c r="E97" s="162" t="str">
        <f>IF(Input!H97=0,"",Input!H97)</f>
        <v/>
      </c>
      <c r="F97" s="162" t="str">
        <f>IF(Input!I97=0,"",Input!I97)</f>
        <v/>
      </c>
      <c r="G97" s="66" t="str">
        <f t="shared" si="50"/>
        <v/>
      </c>
      <c r="H97" s="66" t="str">
        <f t="shared" si="51"/>
        <v/>
      </c>
      <c r="I97" s="160" t="str">
        <f>FinalScores!G97</f>
        <v/>
      </c>
      <c r="J97" s="65" t="str">
        <f t="shared" si="52"/>
        <v/>
      </c>
      <c r="K97" s="65" t="str">
        <f t="shared" si="53"/>
        <v/>
      </c>
      <c r="L97" s="165" t="str">
        <f>IF(COUNTBLANK($A97:$F97)&gt;2,"",IF(Input!AE97=0,"NA",Input!AE97))</f>
        <v/>
      </c>
      <c r="M97" s="65" t="str">
        <f t="shared" si="54"/>
        <v/>
      </c>
      <c r="N97" s="65" t="str">
        <f t="shared" si="55"/>
        <v/>
      </c>
      <c r="O97" s="165" t="str">
        <f>IF(COUNTBLANK($A97:$F97)&gt;2,"",IF(Input!AF97=0,"NA",Input!AF97))</f>
        <v/>
      </c>
      <c r="P97" s="65" t="str">
        <f t="shared" si="56"/>
        <v/>
      </c>
      <c r="Q97" s="65" t="str">
        <f t="shared" si="57"/>
        <v/>
      </c>
      <c r="R97" s="165" t="str">
        <f>IF(COUNTBLANK($A97:$F97)&gt;2,"",IF(Input!AG97=0,"NA",Input!AG97))</f>
        <v/>
      </c>
      <c r="AN97" s="65" t="str">
        <f t="shared" si="58"/>
        <v/>
      </c>
      <c r="AO97" s="65" t="str">
        <f t="shared" si="59"/>
        <v/>
      </c>
      <c r="AP97" s="165" t="str">
        <f>IF(COUNTBLANK($A97:$F97)&gt;2,"",IF(Input!J97=0,"NA",Input!J97))</f>
        <v/>
      </c>
      <c r="AQ97" s="65" t="str">
        <f t="shared" si="60"/>
        <v/>
      </c>
      <c r="AR97" s="65" t="str">
        <f t="shared" si="61"/>
        <v/>
      </c>
      <c r="AS97" s="165" t="str">
        <f>IF(COUNTBLANK($A97:$F97)&gt;2,"",IF(Input!K97=0,"NA",Input!K97))</f>
        <v/>
      </c>
      <c r="AT97" s="65" t="str">
        <f t="shared" si="62"/>
        <v/>
      </c>
      <c r="AU97" s="65" t="str">
        <f t="shared" si="63"/>
        <v/>
      </c>
      <c r="AV97" s="165" t="str">
        <f>IF(COUNTBLANK($A97:$F97)&gt;2,"",IF(Input!L97=0,"NA",Input!L97))</f>
        <v/>
      </c>
      <c r="AW97" s="65" t="str">
        <f t="shared" si="64"/>
        <v/>
      </c>
      <c r="AX97" s="65" t="str">
        <f t="shared" si="65"/>
        <v/>
      </c>
      <c r="AY97" s="165" t="str">
        <f>IF(COUNTBLANK($A97:$F97)&gt;2,"",IF(Input!M97=0,"NA",Input!M97))</f>
        <v/>
      </c>
      <c r="AZ97" s="65" t="str">
        <f t="shared" si="66"/>
        <v/>
      </c>
      <c r="BA97" s="65" t="str">
        <f t="shared" si="67"/>
        <v/>
      </c>
      <c r="BB97" s="165" t="str">
        <f>IF(COUNTBLANK($A97:$F97)&gt;2,"",IF(Input!N97=0,"NA",Input!N97))</f>
        <v/>
      </c>
      <c r="BC97" s="65" t="str">
        <f t="shared" si="68"/>
        <v/>
      </c>
      <c r="BD97" s="65" t="str">
        <f t="shared" si="69"/>
        <v/>
      </c>
      <c r="BE97" s="165" t="str">
        <f>IF(COUNTBLANK($A97:$F97)&gt;2,"",IF(Input!O97=0,"NA",Input!O97))</f>
        <v/>
      </c>
      <c r="BF97" s="65" t="str">
        <f t="shared" si="70"/>
        <v/>
      </c>
      <c r="BG97" s="65" t="str">
        <f t="shared" si="71"/>
        <v/>
      </c>
      <c r="BH97" s="165" t="str">
        <f>IF(COUNTBLANK($A97:$F97)&gt;2,"",IF(Input!P97=0,"NA",Input!P97))</f>
        <v/>
      </c>
      <c r="BI97" s="65" t="str">
        <f t="shared" si="72"/>
        <v/>
      </c>
      <c r="BJ97" s="65" t="str">
        <f t="shared" si="73"/>
        <v/>
      </c>
      <c r="BK97" s="165" t="str">
        <f>IF(COUNTBLANK($A97:$F97)&gt;2,"",IF(Input!Q97=0,"NA",Input!Q97))</f>
        <v/>
      </c>
      <c r="BL97" s="65" t="str">
        <f t="shared" si="74"/>
        <v/>
      </c>
      <c r="BM97" s="65" t="str">
        <f t="shared" si="75"/>
        <v/>
      </c>
      <c r="BN97" s="165" t="str">
        <f>IF(COUNTBLANK($A97:$F97)&gt;2,"",IF(Input!R97=0,"NA",Input!R97))</f>
        <v/>
      </c>
      <c r="BO97" s="65" t="str">
        <f t="shared" si="76"/>
        <v/>
      </c>
      <c r="BP97" s="65" t="str">
        <f t="shared" si="77"/>
        <v/>
      </c>
      <c r="BQ97" s="165" t="str">
        <f>IF(COUNTBLANK($A97:$F97)&gt;2,"",IF(Input!S97=0,"NA",Input!S97))</f>
        <v/>
      </c>
      <c r="BR97" s="65" t="str">
        <f t="shared" si="78"/>
        <v/>
      </c>
      <c r="BS97" s="65" t="str">
        <f t="shared" si="79"/>
        <v/>
      </c>
      <c r="BT97" s="165" t="str">
        <f>IF(COUNTBLANK($A97:$F97)&gt;2,"",IF(Input!T97=0,"NA",Input!T97))</f>
        <v/>
      </c>
      <c r="BU97" s="65" t="str">
        <f t="shared" si="80"/>
        <v/>
      </c>
      <c r="BV97" s="65" t="str">
        <f t="shared" si="81"/>
        <v/>
      </c>
      <c r="BW97" s="165" t="str">
        <f>IF(COUNTBLANK($A97:$F97)&gt;2,"",IF(Input!U97=0,"NA",Input!U97))</f>
        <v/>
      </c>
      <c r="BX97" s="65" t="str">
        <f t="shared" si="82"/>
        <v/>
      </c>
      <c r="BY97" s="65" t="str">
        <f t="shared" si="83"/>
        <v/>
      </c>
      <c r="BZ97" s="165" t="str">
        <f>IF(COUNTBLANK($A97:$F97)&gt;2,"",IF(Input!V97=0,"NA",Input!V97))</f>
        <v/>
      </c>
      <c r="CA97" s="65" t="str">
        <f t="shared" si="84"/>
        <v/>
      </c>
      <c r="CB97" s="65" t="str">
        <f t="shared" si="85"/>
        <v/>
      </c>
      <c r="CC97" s="165" t="str">
        <f>IF(COUNTBLANK($A97:$F97)&gt;2,"",IF(Input!W97=0,"NA",Input!W97))</f>
        <v/>
      </c>
      <c r="CD97" s="65" t="str">
        <f t="shared" si="86"/>
        <v/>
      </c>
      <c r="CE97" s="65" t="str">
        <f t="shared" si="87"/>
        <v/>
      </c>
      <c r="CF97" s="165" t="str">
        <f>IF(COUNTBLANK($A97:$F97)&gt;2,"",IF(Input!X97=0,"NA",Input!X97))</f>
        <v/>
      </c>
      <c r="CG97" s="65" t="str">
        <f t="shared" si="88"/>
        <v/>
      </c>
      <c r="CH97" s="65" t="str">
        <f t="shared" si="89"/>
        <v/>
      </c>
      <c r="CI97" s="165" t="str">
        <f>IF(COUNTBLANK($A97:$F97)&gt;2,"",IF(Input!Y97=0,"NA",Input!Y97))</f>
        <v/>
      </c>
      <c r="CJ97" s="65" t="str">
        <f t="shared" si="90"/>
        <v/>
      </c>
      <c r="CK97" s="65" t="str">
        <f t="shared" si="91"/>
        <v/>
      </c>
      <c r="CL97" s="165" t="str">
        <f>IF(COUNTBLANK($A97:$F97)&gt;2,"",IF(Input!Z97=0,"NA",Input!Z97))</f>
        <v/>
      </c>
      <c r="CM97" s="65" t="str">
        <f t="shared" si="92"/>
        <v/>
      </c>
      <c r="CN97" s="65" t="str">
        <f t="shared" si="93"/>
        <v/>
      </c>
      <c r="CO97" s="165" t="str">
        <f>IF(COUNTBLANK($A97:$F97)&gt;2,"",IF(Input!AA97=0,"NA",Input!AA97))</f>
        <v/>
      </c>
      <c r="CP97" s="65" t="str">
        <f t="shared" si="94"/>
        <v/>
      </c>
      <c r="CQ97" s="65" t="str">
        <f t="shared" si="95"/>
        <v/>
      </c>
      <c r="CR97" s="165" t="str">
        <f>IF(COUNTBLANK($A97:$F97)&gt;2,"",IF(Input!AB97=0,"NA",Input!AB97))</f>
        <v/>
      </c>
      <c r="CS97" s="65" t="str">
        <f t="shared" si="96"/>
        <v/>
      </c>
      <c r="CT97" s="65" t="str">
        <f t="shared" si="97"/>
        <v/>
      </c>
      <c r="CU97" s="165" t="str">
        <f>IF(COUNTBLANK($A97:$F97)&gt;2,"",IF(Input!AC97=0,"NA",Input!AC97))</f>
        <v/>
      </c>
      <c r="CV97" s="65" t="str">
        <f t="shared" si="98"/>
        <v/>
      </c>
      <c r="CW97" s="65" t="str">
        <f t="shared" si="99"/>
        <v/>
      </c>
      <c r="CX97" s="165" t="str">
        <f>IF(COUNTBLANK($A97:$F97)&gt;2,"",IF(Input!AD97=0,"NA",Input!AD97))</f>
        <v/>
      </c>
    </row>
    <row r="98" spans="1:102" x14ac:dyDescent="0.25">
      <c r="A98" s="162" t="str">
        <f>IF(Input!B98=0,"",Input!B98)</f>
        <v/>
      </c>
      <c r="B98" s="162" t="str">
        <f>IF(Input!C98=0,"",Input!C98)</f>
        <v/>
      </c>
      <c r="C98" s="162" t="str">
        <f>IF(Input!D98=0,"",Input!D98)</f>
        <v/>
      </c>
      <c r="D98" s="162" t="str">
        <f>IF(Input!G98=0,"",Input!G98)</f>
        <v/>
      </c>
      <c r="E98" s="162" t="str">
        <f>IF(Input!H98=0,"",Input!H98)</f>
        <v/>
      </c>
      <c r="F98" s="162" t="str">
        <f>IF(Input!I98=0,"",Input!I98)</f>
        <v/>
      </c>
      <c r="G98" s="66" t="str">
        <f t="shared" si="50"/>
        <v/>
      </c>
      <c r="H98" s="66" t="str">
        <f t="shared" si="51"/>
        <v/>
      </c>
      <c r="I98" s="160" t="str">
        <f>FinalScores!G98</f>
        <v/>
      </c>
      <c r="J98" s="65" t="str">
        <f t="shared" si="52"/>
        <v/>
      </c>
      <c r="K98" s="65" t="str">
        <f t="shared" si="53"/>
        <v/>
      </c>
      <c r="L98" s="165" t="str">
        <f>IF(COUNTBLANK($A98:$F98)&gt;2,"",IF(Input!AE98=0,"NA",Input!AE98))</f>
        <v/>
      </c>
      <c r="M98" s="65" t="str">
        <f t="shared" si="54"/>
        <v/>
      </c>
      <c r="N98" s="65" t="str">
        <f t="shared" si="55"/>
        <v/>
      </c>
      <c r="O98" s="165" t="str">
        <f>IF(COUNTBLANK($A98:$F98)&gt;2,"",IF(Input!AF98=0,"NA",Input!AF98))</f>
        <v/>
      </c>
      <c r="P98" s="65" t="str">
        <f t="shared" si="56"/>
        <v/>
      </c>
      <c r="Q98" s="65" t="str">
        <f t="shared" si="57"/>
        <v/>
      </c>
      <c r="R98" s="165" t="str">
        <f>IF(COUNTBLANK($A98:$F98)&gt;2,"",IF(Input!AG98=0,"NA",Input!AG98))</f>
        <v/>
      </c>
      <c r="AN98" s="65" t="str">
        <f t="shared" si="58"/>
        <v/>
      </c>
      <c r="AO98" s="65" t="str">
        <f t="shared" si="59"/>
        <v/>
      </c>
      <c r="AP98" s="165" t="str">
        <f>IF(COUNTBLANK($A98:$F98)&gt;2,"",IF(Input!J98=0,"NA",Input!J98))</f>
        <v/>
      </c>
      <c r="AQ98" s="65" t="str">
        <f t="shared" si="60"/>
        <v/>
      </c>
      <c r="AR98" s="65" t="str">
        <f t="shared" si="61"/>
        <v/>
      </c>
      <c r="AS98" s="165" t="str">
        <f>IF(COUNTBLANK($A98:$F98)&gt;2,"",IF(Input!K98=0,"NA",Input!K98))</f>
        <v/>
      </c>
      <c r="AT98" s="65" t="str">
        <f t="shared" si="62"/>
        <v/>
      </c>
      <c r="AU98" s="65" t="str">
        <f t="shared" si="63"/>
        <v/>
      </c>
      <c r="AV98" s="165" t="str">
        <f>IF(COUNTBLANK($A98:$F98)&gt;2,"",IF(Input!L98=0,"NA",Input!L98))</f>
        <v/>
      </c>
      <c r="AW98" s="65" t="str">
        <f t="shared" si="64"/>
        <v/>
      </c>
      <c r="AX98" s="65" t="str">
        <f t="shared" si="65"/>
        <v/>
      </c>
      <c r="AY98" s="165" t="str">
        <f>IF(COUNTBLANK($A98:$F98)&gt;2,"",IF(Input!M98=0,"NA",Input!M98))</f>
        <v/>
      </c>
      <c r="AZ98" s="65" t="str">
        <f t="shared" si="66"/>
        <v/>
      </c>
      <c r="BA98" s="65" t="str">
        <f t="shared" si="67"/>
        <v/>
      </c>
      <c r="BB98" s="165" t="str">
        <f>IF(COUNTBLANK($A98:$F98)&gt;2,"",IF(Input!N98=0,"NA",Input!N98))</f>
        <v/>
      </c>
      <c r="BC98" s="65" t="str">
        <f t="shared" si="68"/>
        <v/>
      </c>
      <c r="BD98" s="65" t="str">
        <f t="shared" si="69"/>
        <v/>
      </c>
      <c r="BE98" s="165" t="str">
        <f>IF(COUNTBLANK($A98:$F98)&gt;2,"",IF(Input!O98=0,"NA",Input!O98))</f>
        <v/>
      </c>
      <c r="BF98" s="65" t="str">
        <f t="shared" si="70"/>
        <v/>
      </c>
      <c r="BG98" s="65" t="str">
        <f t="shared" si="71"/>
        <v/>
      </c>
      <c r="BH98" s="165" t="str">
        <f>IF(COUNTBLANK($A98:$F98)&gt;2,"",IF(Input!P98=0,"NA",Input!P98))</f>
        <v/>
      </c>
      <c r="BI98" s="65" t="str">
        <f t="shared" si="72"/>
        <v/>
      </c>
      <c r="BJ98" s="65" t="str">
        <f t="shared" si="73"/>
        <v/>
      </c>
      <c r="BK98" s="165" t="str">
        <f>IF(COUNTBLANK($A98:$F98)&gt;2,"",IF(Input!Q98=0,"NA",Input!Q98))</f>
        <v/>
      </c>
      <c r="BL98" s="65" t="str">
        <f t="shared" si="74"/>
        <v/>
      </c>
      <c r="BM98" s="65" t="str">
        <f t="shared" si="75"/>
        <v/>
      </c>
      <c r="BN98" s="165" t="str">
        <f>IF(COUNTBLANK($A98:$F98)&gt;2,"",IF(Input!R98=0,"NA",Input!R98))</f>
        <v/>
      </c>
      <c r="BO98" s="65" t="str">
        <f t="shared" si="76"/>
        <v/>
      </c>
      <c r="BP98" s="65" t="str">
        <f t="shared" si="77"/>
        <v/>
      </c>
      <c r="BQ98" s="165" t="str">
        <f>IF(COUNTBLANK($A98:$F98)&gt;2,"",IF(Input!S98=0,"NA",Input!S98))</f>
        <v/>
      </c>
      <c r="BR98" s="65" t="str">
        <f t="shared" si="78"/>
        <v/>
      </c>
      <c r="BS98" s="65" t="str">
        <f t="shared" si="79"/>
        <v/>
      </c>
      <c r="BT98" s="165" t="str">
        <f>IF(COUNTBLANK($A98:$F98)&gt;2,"",IF(Input!T98=0,"NA",Input!T98))</f>
        <v/>
      </c>
      <c r="BU98" s="65" t="str">
        <f t="shared" si="80"/>
        <v/>
      </c>
      <c r="BV98" s="65" t="str">
        <f t="shared" si="81"/>
        <v/>
      </c>
      <c r="BW98" s="165" t="str">
        <f>IF(COUNTBLANK($A98:$F98)&gt;2,"",IF(Input!U98=0,"NA",Input!U98))</f>
        <v/>
      </c>
      <c r="BX98" s="65" t="str">
        <f t="shared" si="82"/>
        <v/>
      </c>
      <c r="BY98" s="65" t="str">
        <f t="shared" si="83"/>
        <v/>
      </c>
      <c r="BZ98" s="165" t="str">
        <f>IF(COUNTBLANK($A98:$F98)&gt;2,"",IF(Input!V98=0,"NA",Input!V98))</f>
        <v/>
      </c>
      <c r="CA98" s="65" t="str">
        <f t="shared" si="84"/>
        <v/>
      </c>
      <c r="CB98" s="65" t="str">
        <f t="shared" si="85"/>
        <v/>
      </c>
      <c r="CC98" s="165" t="str">
        <f>IF(COUNTBLANK($A98:$F98)&gt;2,"",IF(Input!W98=0,"NA",Input!W98))</f>
        <v/>
      </c>
      <c r="CD98" s="65" t="str">
        <f t="shared" si="86"/>
        <v/>
      </c>
      <c r="CE98" s="65" t="str">
        <f t="shared" si="87"/>
        <v/>
      </c>
      <c r="CF98" s="165" t="str">
        <f>IF(COUNTBLANK($A98:$F98)&gt;2,"",IF(Input!X98=0,"NA",Input!X98))</f>
        <v/>
      </c>
      <c r="CG98" s="65" t="str">
        <f t="shared" si="88"/>
        <v/>
      </c>
      <c r="CH98" s="65" t="str">
        <f t="shared" si="89"/>
        <v/>
      </c>
      <c r="CI98" s="165" t="str">
        <f>IF(COUNTBLANK($A98:$F98)&gt;2,"",IF(Input!Y98=0,"NA",Input!Y98))</f>
        <v/>
      </c>
      <c r="CJ98" s="65" t="str">
        <f t="shared" si="90"/>
        <v/>
      </c>
      <c r="CK98" s="65" t="str">
        <f t="shared" si="91"/>
        <v/>
      </c>
      <c r="CL98" s="165" t="str">
        <f>IF(COUNTBLANK($A98:$F98)&gt;2,"",IF(Input!Z98=0,"NA",Input!Z98))</f>
        <v/>
      </c>
      <c r="CM98" s="65" t="str">
        <f t="shared" si="92"/>
        <v/>
      </c>
      <c r="CN98" s="65" t="str">
        <f t="shared" si="93"/>
        <v/>
      </c>
      <c r="CO98" s="165" t="str">
        <f>IF(COUNTBLANK($A98:$F98)&gt;2,"",IF(Input!AA98=0,"NA",Input!AA98))</f>
        <v/>
      </c>
      <c r="CP98" s="65" t="str">
        <f t="shared" si="94"/>
        <v/>
      </c>
      <c r="CQ98" s="65" t="str">
        <f t="shared" si="95"/>
        <v/>
      </c>
      <c r="CR98" s="165" t="str">
        <f>IF(COUNTBLANK($A98:$F98)&gt;2,"",IF(Input!AB98=0,"NA",Input!AB98))</f>
        <v/>
      </c>
      <c r="CS98" s="65" t="str">
        <f t="shared" si="96"/>
        <v/>
      </c>
      <c r="CT98" s="65" t="str">
        <f t="shared" si="97"/>
        <v/>
      </c>
      <c r="CU98" s="165" t="str">
        <f>IF(COUNTBLANK($A98:$F98)&gt;2,"",IF(Input!AC98=0,"NA",Input!AC98))</f>
        <v/>
      </c>
      <c r="CV98" s="65" t="str">
        <f t="shared" si="98"/>
        <v/>
      </c>
      <c r="CW98" s="65" t="str">
        <f t="shared" si="99"/>
        <v/>
      </c>
      <c r="CX98" s="165" t="str">
        <f>IF(COUNTBLANK($A98:$F98)&gt;2,"",IF(Input!AD98=0,"NA",Input!AD98))</f>
        <v/>
      </c>
    </row>
    <row r="99" spans="1:102" x14ac:dyDescent="0.25">
      <c r="A99" s="162" t="str">
        <f>IF(Input!B99=0,"",Input!B99)</f>
        <v/>
      </c>
      <c r="B99" s="162" t="str">
        <f>IF(Input!C99=0,"",Input!C99)</f>
        <v/>
      </c>
      <c r="C99" s="162" t="str">
        <f>IF(Input!D99=0,"",Input!D99)</f>
        <v/>
      </c>
      <c r="D99" s="162" t="str">
        <f>IF(Input!G99=0,"",Input!G99)</f>
        <v/>
      </c>
      <c r="E99" s="162" t="str">
        <f>IF(Input!H99=0,"",Input!H99)</f>
        <v/>
      </c>
      <c r="F99" s="162" t="str">
        <f>IF(Input!I99=0,"",Input!I99)</f>
        <v/>
      </c>
      <c r="G99" s="66" t="str">
        <f t="shared" si="50"/>
        <v/>
      </c>
      <c r="H99" s="66" t="str">
        <f t="shared" si="51"/>
        <v/>
      </c>
      <c r="I99" s="160" t="str">
        <f>FinalScores!G99</f>
        <v/>
      </c>
      <c r="J99" s="65" t="str">
        <f t="shared" si="52"/>
        <v/>
      </c>
      <c r="K99" s="65" t="str">
        <f t="shared" si="53"/>
        <v/>
      </c>
      <c r="L99" s="165" t="str">
        <f>IF(COUNTBLANK($A99:$F99)&gt;2,"",IF(Input!AE99=0,"NA",Input!AE99))</f>
        <v/>
      </c>
      <c r="M99" s="65" t="str">
        <f t="shared" si="54"/>
        <v/>
      </c>
      <c r="N99" s="65" t="str">
        <f t="shared" si="55"/>
        <v/>
      </c>
      <c r="O99" s="165" t="str">
        <f>IF(COUNTBLANK($A99:$F99)&gt;2,"",IF(Input!AF99=0,"NA",Input!AF99))</f>
        <v/>
      </c>
      <c r="P99" s="65" t="str">
        <f t="shared" si="56"/>
        <v/>
      </c>
      <c r="Q99" s="65" t="str">
        <f t="shared" si="57"/>
        <v/>
      </c>
      <c r="R99" s="165" t="str">
        <f>IF(COUNTBLANK($A99:$F99)&gt;2,"",IF(Input!AG99=0,"NA",Input!AG99))</f>
        <v/>
      </c>
      <c r="AN99" s="65" t="str">
        <f t="shared" si="58"/>
        <v/>
      </c>
      <c r="AO99" s="65" t="str">
        <f t="shared" si="59"/>
        <v/>
      </c>
      <c r="AP99" s="165" t="str">
        <f>IF(COUNTBLANK($A99:$F99)&gt;2,"",IF(Input!J99=0,"NA",Input!J99))</f>
        <v/>
      </c>
      <c r="AQ99" s="65" t="str">
        <f t="shared" si="60"/>
        <v/>
      </c>
      <c r="AR99" s="65" t="str">
        <f t="shared" si="61"/>
        <v/>
      </c>
      <c r="AS99" s="165" t="str">
        <f>IF(COUNTBLANK($A99:$F99)&gt;2,"",IF(Input!K99=0,"NA",Input!K99))</f>
        <v/>
      </c>
      <c r="AT99" s="65" t="str">
        <f t="shared" si="62"/>
        <v/>
      </c>
      <c r="AU99" s="65" t="str">
        <f t="shared" si="63"/>
        <v/>
      </c>
      <c r="AV99" s="165" t="str">
        <f>IF(COUNTBLANK($A99:$F99)&gt;2,"",IF(Input!L99=0,"NA",Input!L99))</f>
        <v/>
      </c>
      <c r="AW99" s="65" t="str">
        <f t="shared" si="64"/>
        <v/>
      </c>
      <c r="AX99" s="65" t="str">
        <f t="shared" si="65"/>
        <v/>
      </c>
      <c r="AY99" s="165" t="str">
        <f>IF(COUNTBLANK($A99:$F99)&gt;2,"",IF(Input!M99=0,"NA",Input!M99))</f>
        <v/>
      </c>
      <c r="AZ99" s="65" t="str">
        <f t="shared" si="66"/>
        <v/>
      </c>
      <c r="BA99" s="65" t="str">
        <f t="shared" si="67"/>
        <v/>
      </c>
      <c r="BB99" s="165" t="str">
        <f>IF(COUNTBLANK($A99:$F99)&gt;2,"",IF(Input!N99=0,"NA",Input!N99))</f>
        <v/>
      </c>
      <c r="BC99" s="65" t="str">
        <f t="shared" si="68"/>
        <v/>
      </c>
      <c r="BD99" s="65" t="str">
        <f t="shared" si="69"/>
        <v/>
      </c>
      <c r="BE99" s="165" t="str">
        <f>IF(COUNTBLANK($A99:$F99)&gt;2,"",IF(Input!O99=0,"NA",Input!O99))</f>
        <v/>
      </c>
      <c r="BF99" s="65" t="str">
        <f t="shared" si="70"/>
        <v/>
      </c>
      <c r="BG99" s="65" t="str">
        <f t="shared" si="71"/>
        <v/>
      </c>
      <c r="BH99" s="165" t="str">
        <f>IF(COUNTBLANK($A99:$F99)&gt;2,"",IF(Input!P99=0,"NA",Input!P99))</f>
        <v/>
      </c>
      <c r="BI99" s="65" t="str">
        <f t="shared" si="72"/>
        <v/>
      </c>
      <c r="BJ99" s="65" t="str">
        <f t="shared" si="73"/>
        <v/>
      </c>
      <c r="BK99" s="165" t="str">
        <f>IF(COUNTBLANK($A99:$F99)&gt;2,"",IF(Input!Q99=0,"NA",Input!Q99))</f>
        <v/>
      </c>
      <c r="BL99" s="65" t="str">
        <f t="shared" si="74"/>
        <v/>
      </c>
      <c r="BM99" s="65" t="str">
        <f t="shared" si="75"/>
        <v/>
      </c>
      <c r="BN99" s="165" t="str">
        <f>IF(COUNTBLANK($A99:$F99)&gt;2,"",IF(Input!R99=0,"NA",Input!R99))</f>
        <v/>
      </c>
      <c r="BO99" s="65" t="str">
        <f t="shared" si="76"/>
        <v/>
      </c>
      <c r="BP99" s="65" t="str">
        <f t="shared" si="77"/>
        <v/>
      </c>
      <c r="BQ99" s="165" t="str">
        <f>IF(COUNTBLANK($A99:$F99)&gt;2,"",IF(Input!S99=0,"NA",Input!S99))</f>
        <v/>
      </c>
      <c r="BR99" s="65" t="str">
        <f t="shared" si="78"/>
        <v/>
      </c>
      <c r="BS99" s="65" t="str">
        <f t="shared" si="79"/>
        <v/>
      </c>
      <c r="BT99" s="165" t="str">
        <f>IF(COUNTBLANK($A99:$F99)&gt;2,"",IF(Input!T99=0,"NA",Input!T99))</f>
        <v/>
      </c>
      <c r="BU99" s="65" t="str">
        <f t="shared" si="80"/>
        <v/>
      </c>
      <c r="BV99" s="65" t="str">
        <f t="shared" si="81"/>
        <v/>
      </c>
      <c r="BW99" s="165" t="str">
        <f>IF(COUNTBLANK($A99:$F99)&gt;2,"",IF(Input!U99=0,"NA",Input!U99))</f>
        <v/>
      </c>
      <c r="BX99" s="65" t="str">
        <f t="shared" si="82"/>
        <v/>
      </c>
      <c r="BY99" s="65" t="str">
        <f t="shared" si="83"/>
        <v/>
      </c>
      <c r="BZ99" s="165" t="str">
        <f>IF(COUNTBLANK($A99:$F99)&gt;2,"",IF(Input!V99=0,"NA",Input!V99))</f>
        <v/>
      </c>
      <c r="CA99" s="65" t="str">
        <f t="shared" si="84"/>
        <v/>
      </c>
      <c r="CB99" s="65" t="str">
        <f t="shared" si="85"/>
        <v/>
      </c>
      <c r="CC99" s="165" t="str">
        <f>IF(COUNTBLANK($A99:$F99)&gt;2,"",IF(Input!W99=0,"NA",Input!W99))</f>
        <v/>
      </c>
      <c r="CD99" s="65" t="str">
        <f t="shared" si="86"/>
        <v/>
      </c>
      <c r="CE99" s="65" t="str">
        <f t="shared" si="87"/>
        <v/>
      </c>
      <c r="CF99" s="165" t="str">
        <f>IF(COUNTBLANK($A99:$F99)&gt;2,"",IF(Input!X99=0,"NA",Input!X99))</f>
        <v/>
      </c>
      <c r="CG99" s="65" t="str">
        <f t="shared" si="88"/>
        <v/>
      </c>
      <c r="CH99" s="65" t="str">
        <f t="shared" si="89"/>
        <v/>
      </c>
      <c r="CI99" s="165" t="str">
        <f>IF(COUNTBLANK($A99:$F99)&gt;2,"",IF(Input!Y99=0,"NA",Input!Y99))</f>
        <v/>
      </c>
      <c r="CJ99" s="65" t="str">
        <f t="shared" si="90"/>
        <v/>
      </c>
      <c r="CK99" s="65" t="str">
        <f t="shared" si="91"/>
        <v/>
      </c>
      <c r="CL99" s="165" t="str">
        <f>IF(COUNTBLANK($A99:$F99)&gt;2,"",IF(Input!Z99=0,"NA",Input!Z99))</f>
        <v/>
      </c>
      <c r="CM99" s="65" t="str">
        <f t="shared" si="92"/>
        <v/>
      </c>
      <c r="CN99" s="65" t="str">
        <f t="shared" si="93"/>
        <v/>
      </c>
      <c r="CO99" s="165" t="str">
        <f>IF(COUNTBLANK($A99:$F99)&gt;2,"",IF(Input!AA99=0,"NA",Input!AA99))</f>
        <v/>
      </c>
      <c r="CP99" s="65" t="str">
        <f t="shared" si="94"/>
        <v/>
      </c>
      <c r="CQ99" s="65" t="str">
        <f t="shared" si="95"/>
        <v/>
      </c>
      <c r="CR99" s="165" t="str">
        <f>IF(COUNTBLANK($A99:$F99)&gt;2,"",IF(Input!AB99=0,"NA",Input!AB99))</f>
        <v/>
      </c>
      <c r="CS99" s="65" t="str">
        <f t="shared" si="96"/>
        <v/>
      </c>
      <c r="CT99" s="65" t="str">
        <f t="shared" si="97"/>
        <v/>
      </c>
      <c r="CU99" s="165" t="str">
        <f>IF(COUNTBLANK($A99:$F99)&gt;2,"",IF(Input!AC99=0,"NA",Input!AC99))</f>
        <v/>
      </c>
      <c r="CV99" s="65" t="str">
        <f t="shared" si="98"/>
        <v/>
      </c>
      <c r="CW99" s="65" t="str">
        <f t="shared" si="99"/>
        <v/>
      </c>
      <c r="CX99" s="165" t="str">
        <f>IF(COUNTBLANK($A99:$F99)&gt;2,"",IF(Input!AD99=0,"NA",Input!AD99))</f>
        <v/>
      </c>
    </row>
    <row r="100" spans="1:102" x14ac:dyDescent="0.25">
      <c r="A100" s="162" t="str">
        <f>IF(Input!B100=0,"",Input!B100)</f>
        <v/>
      </c>
      <c r="B100" s="162" t="str">
        <f>IF(Input!C100=0,"",Input!C100)</f>
        <v/>
      </c>
      <c r="C100" s="162" t="str">
        <f>IF(Input!D100=0,"",Input!D100)</f>
        <v/>
      </c>
      <c r="D100" s="162" t="str">
        <f>IF(Input!G100=0,"",Input!G100)</f>
        <v/>
      </c>
      <c r="E100" s="162" t="str">
        <f>IF(Input!H100=0,"",Input!H100)</f>
        <v/>
      </c>
      <c r="F100" s="162" t="str">
        <f>IF(Input!I100=0,"",Input!I100)</f>
        <v/>
      </c>
      <c r="G100" s="66" t="str">
        <f t="shared" si="50"/>
        <v/>
      </c>
      <c r="H100" s="66" t="str">
        <f t="shared" si="51"/>
        <v/>
      </c>
      <c r="I100" s="160" t="str">
        <f>FinalScores!G100</f>
        <v/>
      </c>
      <c r="J100" s="65" t="str">
        <f t="shared" si="52"/>
        <v/>
      </c>
      <c r="K100" s="65" t="str">
        <f t="shared" si="53"/>
        <v/>
      </c>
      <c r="L100" s="165" t="str">
        <f>IF(COUNTBLANK($A100:$F100)&gt;2,"",IF(Input!AE100=0,"NA",Input!AE100))</f>
        <v/>
      </c>
      <c r="M100" s="65" t="str">
        <f t="shared" si="54"/>
        <v/>
      </c>
      <c r="N100" s="65" t="str">
        <f t="shared" si="55"/>
        <v/>
      </c>
      <c r="O100" s="165" t="str">
        <f>IF(COUNTBLANK($A100:$F100)&gt;2,"",IF(Input!AF100=0,"NA",Input!AF100))</f>
        <v/>
      </c>
      <c r="P100" s="65" t="str">
        <f t="shared" si="56"/>
        <v/>
      </c>
      <c r="Q100" s="65" t="str">
        <f t="shared" si="57"/>
        <v/>
      </c>
      <c r="R100" s="165" t="str">
        <f>IF(COUNTBLANK($A100:$F100)&gt;2,"",IF(Input!AG100=0,"NA",Input!AG100))</f>
        <v/>
      </c>
      <c r="AN100" s="65" t="str">
        <f t="shared" si="58"/>
        <v/>
      </c>
      <c r="AO100" s="65" t="str">
        <f t="shared" si="59"/>
        <v/>
      </c>
      <c r="AP100" s="165" t="str">
        <f>IF(COUNTBLANK($A100:$F100)&gt;2,"",IF(Input!J100=0,"NA",Input!J100))</f>
        <v/>
      </c>
      <c r="AQ100" s="65" t="str">
        <f t="shared" si="60"/>
        <v/>
      </c>
      <c r="AR100" s="65" t="str">
        <f t="shared" si="61"/>
        <v/>
      </c>
      <c r="AS100" s="165" t="str">
        <f>IF(COUNTBLANK($A100:$F100)&gt;2,"",IF(Input!K100=0,"NA",Input!K100))</f>
        <v/>
      </c>
      <c r="AT100" s="65" t="str">
        <f t="shared" si="62"/>
        <v/>
      </c>
      <c r="AU100" s="65" t="str">
        <f t="shared" si="63"/>
        <v/>
      </c>
      <c r="AV100" s="165" t="str">
        <f>IF(COUNTBLANK($A100:$F100)&gt;2,"",IF(Input!L100=0,"NA",Input!L100))</f>
        <v/>
      </c>
      <c r="AW100" s="65" t="str">
        <f t="shared" si="64"/>
        <v/>
      </c>
      <c r="AX100" s="65" t="str">
        <f t="shared" si="65"/>
        <v/>
      </c>
      <c r="AY100" s="165" t="str">
        <f>IF(COUNTBLANK($A100:$F100)&gt;2,"",IF(Input!M100=0,"NA",Input!M100))</f>
        <v/>
      </c>
      <c r="AZ100" s="65" t="str">
        <f t="shared" si="66"/>
        <v/>
      </c>
      <c r="BA100" s="65" t="str">
        <f t="shared" si="67"/>
        <v/>
      </c>
      <c r="BB100" s="165" t="str">
        <f>IF(COUNTBLANK($A100:$F100)&gt;2,"",IF(Input!N100=0,"NA",Input!N100))</f>
        <v/>
      </c>
      <c r="BC100" s="65" t="str">
        <f t="shared" si="68"/>
        <v/>
      </c>
      <c r="BD100" s="65" t="str">
        <f t="shared" si="69"/>
        <v/>
      </c>
      <c r="BE100" s="165" t="str">
        <f>IF(COUNTBLANK($A100:$F100)&gt;2,"",IF(Input!O100=0,"NA",Input!O100))</f>
        <v/>
      </c>
      <c r="BF100" s="65" t="str">
        <f t="shared" si="70"/>
        <v/>
      </c>
      <c r="BG100" s="65" t="str">
        <f t="shared" si="71"/>
        <v/>
      </c>
      <c r="BH100" s="165" t="str">
        <f>IF(COUNTBLANK($A100:$F100)&gt;2,"",IF(Input!P100=0,"NA",Input!P100))</f>
        <v/>
      </c>
      <c r="BI100" s="65" t="str">
        <f t="shared" si="72"/>
        <v/>
      </c>
      <c r="BJ100" s="65" t="str">
        <f t="shared" si="73"/>
        <v/>
      </c>
      <c r="BK100" s="165" t="str">
        <f>IF(COUNTBLANK($A100:$F100)&gt;2,"",IF(Input!Q100=0,"NA",Input!Q100))</f>
        <v/>
      </c>
      <c r="BL100" s="65" t="str">
        <f t="shared" si="74"/>
        <v/>
      </c>
      <c r="BM100" s="65" t="str">
        <f t="shared" si="75"/>
        <v/>
      </c>
      <c r="BN100" s="165" t="str">
        <f>IF(COUNTBLANK($A100:$F100)&gt;2,"",IF(Input!R100=0,"NA",Input!R100))</f>
        <v/>
      </c>
      <c r="BO100" s="65" t="str">
        <f t="shared" si="76"/>
        <v/>
      </c>
      <c r="BP100" s="65" t="str">
        <f t="shared" si="77"/>
        <v/>
      </c>
      <c r="BQ100" s="165" t="str">
        <f>IF(COUNTBLANK($A100:$F100)&gt;2,"",IF(Input!S100=0,"NA",Input!S100))</f>
        <v/>
      </c>
      <c r="BR100" s="65" t="str">
        <f t="shared" si="78"/>
        <v/>
      </c>
      <c r="BS100" s="65" t="str">
        <f t="shared" si="79"/>
        <v/>
      </c>
      <c r="BT100" s="165" t="str">
        <f>IF(COUNTBLANK($A100:$F100)&gt;2,"",IF(Input!T100=0,"NA",Input!T100))</f>
        <v/>
      </c>
      <c r="BU100" s="65" t="str">
        <f t="shared" si="80"/>
        <v/>
      </c>
      <c r="BV100" s="65" t="str">
        <f t="shared" si="81"/>
        <v/>
      </c>
      <c r="BW100" s="165" t="str">
        <f>IF(COUNTBLANK($A100:$F100)&gt;2,"",IF(Input!U100=0,"NA",Input!U100))</f>
        <v/>
      </c>
      <c r="BX100" s="65" t="str">
        <f t="shared" si="82"/>
        <v/>
      </c>
      <c r="BY100" s="65" t="str">
        <f t="shared" si="83"/>
        <v/>
      </c>
      <c r="BZ100" s="165" t="str">
        <f>IF(COUNTBLANK($A100:$F100)&gt;2,"",IF(Input!V100=0,"NA",Input!V100))</f>
        <v/>
      </c>
      <c r="CA100" s="65" t="str">
        <f t="shared" si="84"/>
        <v/>
      </c>
      <c r="CB100" s="65" t="str">
        <f t="shared" si="85"/>
        <v/>
      </c>
      <c r="CC100" s="165" t="str">
        <f>IF(COUNTBLANK($A100:$F100)&gt;2,"",IF(Input!W100=0,"NA",Input!W100))</f>
        <v/>
      </c>
      <c r="CD100" s="65" t="str">
        <f t="shared" si="86"/>
        <v/>
      </c>
      <c r="CE100" s="65" t="str">
        <f t="shared" si="87"/>
        <v/>
      </c>
      <c r="CF100" s="165" t="str">
        <f>IF(COUNTBLANK($A100:$F100)&gt;2,"",IF(Input!X100=0,"NA",Input!X100))</f>
        <v/>
      </c>
      <c r="CG100" s="65" t="str">
        <f t="shared" si="88"/>
        <v/>
      </c>
      <c r="CH100" s="65" t="str">
        <f t="shared" si="89"/>
        <v/>
      </c>
      <c r="CI100" s="165" t="str">
        <f>IF(COUNTBLANK($A100:$F100)&gt;2,"",IF(Input!Y100=0,"NA",Input!Y100))</f>
        <v/>
      </c>
      <c r="CJ100" s="65" t="str">
        <f t="shared" si="90"/>
        <v/>
      </c>
      <c r="CK100" s="65" t="str">
        <f t="shared" si="91"/>
        <v/>
      </c>
      <c r="CL100" s="165" t="str">
        <f>IF(COUNTBLANK($A100:$F100)&gt;2,"",IF(Input!Z100=0,"NA",Input!Z100))</f>
        <v/>
      </c>
      <c r="CM100" s="65" t="str">
        <f t="shared" si="92"/>
        <v/>
      </c>
      <c r="CN100" s="65" t="str">
        <f t="shared" si="93"/>
        <v/>
      </c>
      <c r="CO100" s="165" t="str">
        <f>IF(COUNTBLANK($A100:$F100)&gt;2,"",IF(Input!AA100=0,"NA",Input!AA100))</f>
        <v/>
      </c>
      <c r="CP100" s="65" t="str">
        <f t="shared" si="94"/>
        <v/>
      </c>
      <c r="CQ100" s="65" t="str">
        <f t="shared" si="95"/>
        <v/>
      </c>
      <c r="CR100" s="165" t="str">
        <f>IF(COUNTBLANK($A100:$F100)&gt;2,"",IF(Input!AB100=0,"NA",Input!AB100))</f>
        <v/>
      </c>
      <c r="CS100" s="65" t="str">
        <f t="shared" si="96"/>
        <v/>
      </c>
      <c r="CT100" s="65" t="str">
        <f t="shared" si="97"/>
        <v/>
      </c>
      <c r="CU100" s="165" t="str">
        <f>IF(COUNTBLANK($A100:$F100)&gt;2,"",IF(Input!AC100=0,"NA",Input!AC100))</f>
        <v/>
      </c>
      <c r="CV100" s="65" t="str">
        <f t="shared" si="98"/>
        <v/>
      </c>
      <c r="CW100" s="65" t="str">
        <f t="shared" si="99"/>
        <v/>
      </c>
      <c r="CX100" s="165" t="str">
        <f>IF(COUNTBLANK($A100:$F100)&gt;2,"",IF(Input!AD100=0,"NA",Input!AD100))</f>
        <v/>
      </c>
    </row>
    <row r="101" spans="1:102" x14ac:dyDescent="0.25">
      <c r="A101" s="162" t="str">
        <f>IF(Input!B101=0,"",Input!B101)</f>
        <v/>
      </c>
      <c r="B101" s="162" t="str">
        <f>IF(Input!C101=0,"",Input!C101)</f>
        <v/>
      </c>
      <c r="C101" s="162" t="str">
        <f>IF(Input!D101=0,"",Input!D101)</f>
        <v/>
      </c>
      <c r="D101" s="162" t="str">
        <f>IF(Input!G101=0,"",Input!G101)</f>
        <v/>
      </c>
      <c r="E101" s="162" t="str">
        <f>IF(Input!H101=0,"",Input!H101)</f>
        <v/>
      </c>
      <c r="F101" s="162" t="str">
        <f>IF(Input!I101=0,"",Input!I101)</f>
        <v/>
      </c>
      <c r="G101" s="66" t="str">
        <f t="shared" si="50"/>
        <v/>
      </c>
      <c r="H101" s="66" t="str">
        <f t="shared" si="51"/>
        <v/>
      </c>
      <c r="I101" s="160" t="str">
        <f>FinalScores!G101</f>
        <v/>
      </c>
      <c r="J101" s="65" t="str">
        <f t="shared" si="52"/>
        <v/>
      </c>
      <c r="K101" s="65" t="str">
        <f t="shared" si="53"/>
        <v/>
      </c>
      <c r="L101" s="165" t="str">
        <f>IF(COUNTBLANK($A101:$F101)&gt;2,"",IF(Input!AE101=0,"NA",Input!AE101))</f>
        <v/>
      </c>
      <c r="M101" s="65" t="str">
        <f t="shared" si="54"/>
        <v/>
      </c>
      <c r="N101" s="65" t="str">
        <f t="shared" si="55"/>
        <v/>
      </c>
      <c r="O101" s="165" t="str">
        <f>IF(COUNTBLANK($A101:$F101)&gt;2,"",IF(Input!AF101=0,"NA",Input!AF101))</f>
        <v/>
      </c>
      <c r="P101" s="65" t="str">
        <f t="shared" si="56"/>
        <v/>
      </c>
      <c r="Q101" s="65" t="str">
        <f t="shared" si="57"/>
        <v/>
      </c>
      <c r="R101" s="165" t="str">
        <f>IF(COUNTBLANK($A101:$F101)&gt;2,"",IF(Input!AG101=0,"NA",Input!AG101))</f>
        <v/>
      </c>
      <c r="AN101" s="65" t="str">
        <f t="shared" si="58"/>
        <v/>
      </c>
      <c r="AO101" s="65" t="str">
        <f t="shared" si="59"/>
        <v/>
      </c>
      <c r="AP101" s="165" t="str">
        <f>IF(COUNTBLANK($A101:$F101)&gt;2,"",IF(Input!J101=0,"NA",Input!J101))</f>
        <v/>
      </c>
      <c r="AQ101" s="65" t="str">
        <f t="shared" si="60"/>
        <v/>
      </c>
      <c r="AR101" s="65" t="str">
        <f t="shared" si="61"/>
        <v/>
      </c>
      <c r="AS101" s="165" t="str">
        <f>IF(COUNTBLANK($A101:$F101)&gt;2,"",IF(Input!K101=0,"NA",Input!K101))</f>
        <v/>
      </c>
      <c r="AT101" s="65" t="str">
        <f t="shared" si="62"/>
        <v/>
      </c>
      <c r="AU101" s="65" t="str">
        <f t="shared" si="63"/>
        <v/>
      </c>
      <c r="AV101" s="165" t="str">
        <f>IF(COUNTBLANK($A101:$F101)&gt;2,"",IF(Input!L101=0,"NA",Input!L101))</f>
        <v/>
      </c>
      <c r="AW101" s="65" t="str">
        <f t="shared" si="64"/>
        <v/>
      </c>
      <c r="AX101" s="65" t="str">
        <f t="shared" si="65"/>
        <v/>
      </c>
      <c r="AY101" s="165" t="str">
        <f>IF(COUNTBLANK($A101:$F101)&gt;2,"",IF(Input!M101=0,"NA",Input!M101))</f>
        <v/>
      </c>
      <c r="AZ101" s="65" t="str">
        <f t="shared" si="66"/>
        <v/>
      </c>
      <c r="BA101" s="65" t="str">
        <f t="shared" si="67"/>
        <v/>
      </c>
      <c r="BB101" s="165" t="str">
        <f>IF(COUNTBLANK($A101:$F101)&gt;2,"",IF(Input!N101=0,"NA",Input!N101))</f>
        <v/>
      </c>
      <c r="BC101" s="65" t="str">
        <f t="shared" si="68"/>
        <v/>
      </c>
      <c r="BD101" s="65" t="str">
        <f t="shared" si="69"/>
        <v/>
      </c>
      <c r="BE101" s="165" t="str">
        <f>IF(COUNTBLANK($A101:$F101)&gt;2,"",IF(Input!O101=0,"NA",Input!O101))</f>
        <v/>
      </c>
      <c r="BF101" s="65" t="str">
        <f t="shared" si="70"/>
        <v/>
      </c>
      <c r="BG101" s="65" t="str">
        <f t="shared" si="71"/>
        <v/>
      </c>
      <c r="BH101" s="165" t="str">
        <f>IF(COUNTBLANK($A101:$F101)&gt;2,"",IF(Input!P101=0,"NA",Input!P101))</f>
        <v/>
      </c>
      <c r="BI101" s="65" t="str">
        <f t="shared" si="72"/>
        <v/>
      </c>
      <c r="BJ101" s="65" t="str">
        <f t="shared" si="73"/>
        <v/>
      </c>
      <c r="BK101" s="165" t="str">
        <f>IF(COUNTBLANK($A101:$F101)&gt;2,"",IF(Input!Q101=0,"NA",Input!Q101))</f>
        <v/>
      </c>
      <c r="BL101" s="65" t="str">
        <f t="shared" si="74"/>
        <v/>
      </c>
      <c r="BM101" s="65" t="str">
        <f t="shared" si="75"/>
        <v/>
      </c>
      <c r="BN101" s="165" t="str">
        <f>IF(COUNTBLANK($A101:$F101)&gt;2,"",IF(Input!R101=0,"NA",Input!R101))</f>
        <v/>
      </c>
      <c r="BO101" s="65" t="str">
        <f t="shared" si="76"/>
        <v/>
      </c>
      <c r="BP101" s="65" t="str">
        <f t="shared" si="77"/>
        <v/>
      </c>
      <c r="BQ101" s="165" t="str">
        <f>IF(COUNTBLANK($A101:$F101)&gt;2,"",IF(Input!S101=0,"NA",Input!S101))</f>
        <v/>
      </c>
      <c r="BR101" s="65" t="str">
        <f t="shared" si="78"/>
        <v/>
      </c>
      <c r="BS101" s="65" t="str">
        <f t="shared" si="79"/>
        <v/>
      </c>
      <c r="BT101" s="165" t="str">
        <f>IF(COUNTBLANK($A101:$F101)&gt;2,"",IF(Input!T101=0,"NA",Input!T101))</f>
        <v/>
      </c>
      <c r="BU101" s="65" t="str">
        <f t="shared" si="80"/>
        <v/>
      </c>
      <c r="BV101" s="65" t="str">
        <f t="shared" si="81"/>
        <v/>
      </c>
      <c r="BW101" s="165" t="str">
        <f>IF(COUNTBLANK($A101:$F101)&gt;2,"",IF(Input!U101=0,"NA",Input!U101))</f>
        <v/>
      </c>
      <c r="BX101" s="65" t="str">
        <f t="shared" si="82"/>
        <v/>
      </c>
      <c r="BY101" s="65" t="str">
        <f t="shared" si="83"/>
        <v/>
      </c>
      <c r="BZ101" s="165" t="str">
        <f>IF(COUNTBLANK($A101:$F101)&gt;2,"",IF(Input!V101=0,"NA",Input!V101))</f>
        <v/>
      </c>
      <c r="CA101" s="65" t="str">
        <f t="shared" si="84"/>
        <v/>
      </c>
      <c r="CB101" s="65" t="str">
        <f t="shared" si="85"/>
        <v/>
      </c>
      <c r="CC101" s="165" t="str">
        <f>IF(COUNTBLANK($A101:$F101)&gt;2,"",IF(Input!W101=0,"NA",Input!W101))</f>
        <v/>
      </c>
      <c r="CD101" s="65" t="str">
        <f t="shared" si="86"/>
        <v/>
      </c>
      <c r="CE101" s="65" t="str">
        <f t="shared" si="87"/>
        <v/>
      </c>
      <c r="CF101" s="165" t="str">
        <f>IF(COUNTBLANK($A101:$F101)&gt;2,"",IF(Input!X101=0,"NA",Input!X101))</f>
        <v/>
      </c>
      <c r="CG101" s="65" t="str">
        <f t="shared" si="88"/>
        <v/>
      </c>
      <c r="CH101" s="65" t="str">
        <f t="shared" si="89"/>
        <v/>
      </c>
      <c r="CI101" s="165" t="str">
        <f>IF(COUNTBLANK($A101:$F101)&gt;2,"",IF(Input!Y101=0,"NA",Input!Y101))</f>
        <v/>
      </c>
      <c r="CJ101" s="65" t="str">
        <f t="shared" si="90"/>
        <v/>
      </c>
      <c r="CK101" s="65" t="str">
        <f t="shared" si="91"/>
        <v/>
      </c>
      <c r="CL101" s="165" t="str">
        <f>IF(COUNTBLANK($A101:$F101)&gt;2,"",IF(Input!Z101=0,"NA",Input!Z101))</f>
        <v/>
      </c>
      <c r="CM101" s="65" t="str">
        <f t="shared" si="92"/>
        <v/>
      </c>
      <c r="CN101" s="65" t="str">
        <f t="shared" si="93"/>
        <v/>
      </c>
      <c r="CO101" s="165" t="str">
        <f>IF(COUNTBLANK($A101:$F101)&gt;2,"",IF(Input!AA101=0,"NA",Input!AA101))</f>
        <v/>
      </c>
      <c r="CP101" s="65" t="str">
        <f t="shared" si="94"/>
        <v/>
      </c>
      <c r="CQ101" s="65" t="str">
        <f t="shared" si="95"/>
        <v/>
      </c>
      <c r="CR101" s="165" t="str">
        <f>IF(COUNTBLANK($A101:$F101)&gt;2,"",IF(Input!AB101=0,"NA",Input!AB101))</f>
        <v/>
      </c>
      <c r="CS101" s="65" t="str">
        <f t="shared" si="96"/>
        <v/>
      </c>
      <c r="CT101" s="65" t="str">
        <f t="shared" si="97"/>
        <v/>
      </c>
      <c r="CU101" s="165" t="str">
        <f>IF(COUNTBLANK($A101:$F101)&gt;2,"",IF(Input!AC101=0,"NA",Input!AC101))</f>
        <v/>
      </c>
      <c r="CV101" s="65" t="str">
        <f t="shared" si="98"/>
        <v/>
      </c>
      <c r="CW101" s="65" t="str">
        <f t="shared" si="99"/>
        <v/>
      </c>
      <c r="CX101" s="165" t="str">
        <f>IF(COUNTBLANK($A101:$F101)&gt;2,"",IF(Input!AD101=0,"NA",Input!AD101))</f>
        <v/>
      </c>
    </row>
    <row r="102" spans="1:102" x14ac:dyDescent="0.25">
      <c r="A102" s="162" t="str">
        <f>IF(Input!B102=0,"",Input!B102)</f>
        <v/>
      </c>
      <c r="B102" s="162" t="str">
        <f>IF(Input!C102=0,"",Input!C102)</f>
        <v/>
      </c>
      <c r="C102" s="162" t="str">
        <f>IF(Input!D102=0,"",Input!D102)</f>
        <v/>
      </c>
      <c r="D102" s="162" t="str">
        <f>IF(Input!G102=0,"",Input!G102)</f>
        <v/>
      </c>
      <c r="E102" s="162" t="str">
        <f>IF(Input!H102=0,"",Input!H102)</f>
        <v/>
      </c>
      <c r="F102" s="162" t="str">
        <f>IF(Input!I102=0,"",Input!I102)</f>
        <v/>
      </c>
      <c r="G102" s="66" t="str">
        <f t="shared" si="50"/>
        <v/>
      </c>
      <c r="H102" s="66" t="str">
        <f t="shared" si="51"/>
        <v/>
      </c>
      <c r="I102" s="160" t="str">
        <f>FinalScores!G102</f>
        <v/>
      </c>
      <c r="J102" s="65" t="str">
        <f t="shared" si="52"/>
        <v/>
      </c>
      <c r="K102" s="65" t="str">
        <f t="shared" si="53"/>
        <v/>
      </c>
      <c r="L102" s="165" t="str">
        <f>IF(COUNTBLANK($A102:$F102)&gt;2,"",IF(Input!AE102=0,"NA",Input!AE102))</f>
        <v/>
      </c>
      <c r="M102" s="65" t="str">
        <f t="shared" si="54"/>
        <v/>
      </c>
      <c r="N102" s="65" t="str">
        <f t="shared" si="55"/>
        <v/>
      </c>
      <c r="O102" s="165" t="str">
        <f>IF(COUNTBLANK($A102:$F102)&gt;2,"",IF(Input!AF102=0,"NA",Input!AF102))</f>
        <v/>
      </c>
      <c r="P102" s="65" t="str">
        <f t="shared" si="56"/>
        <v/>
      </c>
      <c r="Q102" s="65" t="str">
        <f t="shared" si="57"/>
        <v/>
      </c>
      <c r="R102" s="165" t="str">
        <f>IF(COUNTBLANK($A102:$F102)&gt;2,"",IF(Input!AG102=0,"NA",Input!AG102))</f>
        <v/>
      </c>
      <c r="AN102" s="65" t="str">
        <f t="shared" si="58"/>
        <v/>
      </c>
      <c r="AO102" s="65" t="str">
        <f t="shared" si="59"/>
        <v/>
      </c>
      <c r="AP102" s="165" t="str">
        <f>IF(COUNTBLANK($A102:$F102)&gt;2,"",IF(Input!J102=0,"NA",Input!J102))</f>
        <v/>
      </c>
      <c r="AQ102" s="65" t="str">
        <f t="shared" si="60"/>
        <v/>
      </c>
      <c r="AR102" s="65" t="str">
        <f t="shared" si="61"/>
        <v/>
      </c>
      <c r="AS102" s="165" t="str">
        <f>IF(COUNTBLANK($A102:$F102)&gt;2,"",IF(Input!K102=0,"NA",Input!K102))</f>
        <v/>
      </c>
      <c r="AT102" s="65" t="str">
        <f t="shared" si="62"/>
        <v/>
      </c>
      <c r="AU102" s="65" t="str">
        <f t="shared" si="63"/>
        <v/>
      </c>
      <c r="AV102" s="165" t="str">
        <f>IF(COUNTBLANK($A102:$F102)&gt;2,"",IF(Input!L102=0,"NA",Input!L102))</f>
        <v/>
      </c>
      <c r="AW102" s="65" t="str">
        <f t="shared" si="64"/>
        <v/>
      </c>
      <c r="AX102" s="65" t="str">
        <f t="shared" si="65"/>
        <v/>
      </c>
      <c r="AY102" s="165" t="str">
        <f>IF(COUNTBLANK($A102:$F102)&gt;2,"",IF(Input!M102=0,"NA",Input!M102))</f>
        <v/>
      </c>
      <c r="AZ102" s="65" t="str">
        <f t="shared" si="66"/>
        <v/>
      </c>
      <c r="BA102" s="65" t="str">
        <f t="shared" si="67"/>
        <v/>
      </c>
      <c r="BB102" s="165" t="str">
        <f>IF(COUNTBLANK($A102:$F102)&gt;2,"",IF(Input!N102=0,"NA",Input!N102))</f>
        <v/>
      </c>
      <c r="BC102" s="65" t="str">
        <f t="shared" si="68"/>
        <v/>
      </c>
      <c r="BD102" s="65" t="str">
        <f t="shared" si="69"/>
        <v/>
      </c>
      <c r="BE102" s="165" t="str">
        <f>IF(COUNTBLANK($A102:$F102)&gt;2,"",IF(Input!O102=0,"NA",Input!O102))</f>
        <v/>
      </c>
      <c r="BF102" s="65" t="str">
        <f t="shared" si="70"/>
        <v/>
      </c>
      <c r="BG102" s="65" t="str">
        <f t="shared" si="71"/>
        <v/>
      </c>
      <c r="BH102" s="165" t="str">
        <f>IF(COUNTBLANK($A102:$F102)&gt;2,"",IF(Input!P102=0,"NA",Input!P102))</f>
        <v/>
      </c>
      <c r="BI102" s="65" t="str">
        <f t="shared" si="72"/>
        <v/>
      </c>
      <c r="BJ102" s="65" t="str">
        <f t="shared" si="73"/>
        <v/>
      </c>
      <c r="BK102" s="165" t="str">
        <f>IF(COUNTBLANK($A102:$F102)&gt;2,"",IF(Input!Q102=0,"NA",Input!Q102))</f>
        <v/>
      </c>
      <c r="BL102" s="65" t="str">
        <f t="shared" si="74"/>
        <v/>
      </c>
      <c r="BM102" s="65" t="str">
        <f t="shared" si="75"/>
        <v/>
      </c>
      <c r="BN102" s="165" t="str">
        <f>IF(COUNTBLANK($A102:$F102)&gt;2,"",IF(Input!R102=0,"NA",Input!R102))</f>
        <v/>
      </c>
      <c r="BO102" s="65" t="str">
        <f t="shared" si="76"/>
        <v/>
      </c>
      <c r="BP102" s="65" t="str">
        <f t="shared" si="77"/>
        <v/>
      </c>
      <c r="BQ102" s="165" t="str">
        <f>IF(COUNTBLANK($A102:$F102)&gt;2,"",IF(Input!S102=0,"NA",Input!S102))</f>
        <v/>
      </c>
      <c r="BR102" s="65" t="str">
        <f t="shared" si="78"/>
        <v/>
      </c>
      <c r="BS102" s="65" t="str">
        <f t="shared" si="79"/>
        <v/>
      </c>
      <c r="BT102" s="165" t="str">
        <f>IF(COUNTBLANK($A102:$F102)&gt;2,"",IF(Input!T102=0,"NA",Input!T102))</f>
        <v/>
      </c>
      <c r="BU102" s="65" t="str">
        <f t="shared" si="80"/>
        <v/>
      </c>
      <c r="BV102" s="65" t="str">
        <f t="shared" si="81"/>
        <v/>
      </c>
      <c r="BW102" s="165" t="str">
        <f>IF(COUNTBLANK($A102:$F102)&gt;2,"",IF(Input!U102=0,"NA",Input!U102))</f>
        <v/>
      </c>
      <c r="BX102" s="65" t="str">
        <f t="shared" si="82"/>
        <v/>
      </c>
      <c r="BY102" s="65" t="str">
        <f t="shared" si="83"/>
        <v/>
      </c>
      <c r="BZ102" s="165" t="str">
        <f>IF(COUNTBLANK($A102:$F102)&gt;2,"",IF(Input!V102=0,"NA",Input!V102))</f>
        <v/>
      </c>
      <c r="CA102" s="65" t="str">
        <f t="shared" si="84"/>
        <v/>
      </c>
      <c r="CB102" s="65" t="str">
        <f t="shared" si="85"/>
        <v/>
      </c>
      <c r="CC102" s="165" t="str">
        <f>IF(COUNTBLANK($A102:$F102)&gt;2,"",IF(Input!W102=0,"NA",Input!W102))</f>
        <v/>
      </c>
      <c r="CD102" s="65" t="str">
        <f t="shared" si="86"/>
        <v/>
      </c>
      <c r="CE102" s="65" t="str">
        <f t="shared" si="87"/>
        <v/>
      </c>
      <c r="CF102" s="165" t="str">
        <f>IF(COUNTBLANK($A102:$F102)&gt;2,"",IF(Input!X102=0,"NA",Input!X102))</f>
        <v/>
      </c>
      <c r="CG102" s="65" t="str">
        <f t="shared" si="88"/>
        <v/>
      </c>
      <c r="CH102" s="65" t="str">
        <f t="shared" si="89"/>
        <v/>
      </c>
      <c r="CI102" s="165" t="str">
        <f>IF(COUNTBLANK($A102:$F102)&gt;2,"",IF(Input!Y102=0,"NA",Input!Y102))</f>
        <v/>
      </c>
      <c r="CJ102" s="65" t="str">
        <f t="shared" si="90"/>
        <v/>
      </c>
      <c r="CK102" s="65" t="str">
        <f t="shared" si="91"/>
        <v/>
      </c>
      <c r="CL102" s="165" t="str">
        <f>IF(COUNTBLANK($A102:$F102)&gt;2,"",IF(Input!Z102=0,"NA",Input!Z102))</f>
        <v/>
      </c>
      <c r="CM102" s="65" t="str">
        <f t="shared" si="92"/>
        <v/>
      </c>
      <c r="CN102" s="65" t="str">
        <f t="shared" si="93"/>
        <v/>
      </c>
      <c r="CO102" s="165" t="str">
        <f>IF(COUNTBLANK($A102:$F102)&gt;2,"",IF(Input!AA102=0,"NA",Input!AA102))</f>
        <v/>
      </c>
      <c r="CP102" s="65" t="str">
        <f t="shared" si="94"/>
        <v/>
      </c>
      <c r="CQ102" s="65" t="str">
        <f t="shared" si="95"/>
        <v/>
      </c>
      <c r="CR102" s="165" t="str">
        <f>IF(COUNTBLANK($A102:$F102)&gt;2,"",IF(Input!AB102=0,"NA",Input!AB102))</f>
        <v/>
      </c>
      <c r="CS102" s="65" t="str">
        <f t="shared" si="96"/>
        <v/>
      </c>
      <c r="CT102" s="65" t="str">
        <f t="shared" si="97"/>
        <v/>
      </c>
      <c r="CU102" s="165" t="str">
        <f>IF(COUNTBLANK($A102:$F102)&gt;2,"",IF(Input!AC102=0,"NA",Input!AC102))</f>
        <v/>
      </c>
      <c r="CV102" s="65" t="str">
        <f t="shared" si="98"/>
        <v/>
      </c>
      <c r="CW102" s="65" t="str">
        <f t="shared" si="99"/>
        <v/>
      </c>
      <c r="CX102" s="165" t="str">
        <f>IF(COUNTBLANK($A102:$F102)&gt;2,"",IF(Input!AD102=0,"NA",Input!AD102))</f>
        <v/>
      </c>
    </row>
    <row r="103" spans="1:102" x14ac:dyDescent="0.25">
      <c r="A103" s="162" t="str">
        <f>IF(Input!B103=0,"",Input!B103)</f>
        <v/>
      </c>
      <c r="B103" s="162" t="str">
        <f>IF(Input!C103=0,"",Input!C103)</f>
        <v/>
      </c>
      <c r="C103" s="162" t="str">
        <f>IF(Input!D103=0,"",Input!D103)</f>
        <v/>
      </c>
      <c r="D103" s="162" t="str">
        <f>IF(Input!G103=0,"",Input!G103)</f>
        <v/>
      </c>
      <c r="E103" s="162" t="str">
        <f>IF(Input!H103=0,"",Input!H103)</f>
        <v/>
      </c>
      <c r="F103" s="162" t="str">
        <f>IF(Input!I103=0,"",Input!I103)</f>
        <v/>
      </c>
      <c r="G103" s="66" t="str">
        <f t="shared" si="50"/>
        <v/>
      </c>
      <c r="H103" s="66" t="str">
        <f t="shared" si="51"/>
        <v/>
      </c>
      <c r="I103" s="160" t="str">
        <f>FinalScores!G103</f>
        <v/>
      </c>
      <c r="J103" s="65" t="str">
        <f t="shared" si="52"/>
        <v/>
      </c>
      <c r="K103" s="65" t="str">
        <f t="shared" si="53"/>
        <v/>
      </c>
      <c r="L103" s="165" t="str">
        <f>IF(COUNTBLANK($A103:$F103)&gt;2,"",IF(Input!AE103=0,"NA",Input!AE103))</f>
        <v/>
      </c>
      <c r="M103" s="65" t="str">
        <f t="shared" si="54"/>
        <v/>
      </c>
      <c r="N103" s="65" t="str">
        <f t="shared" si="55"/>
        <v/>
      </c>
      <c r="O103" s="165" t="str">
        <f>IF(COUNTBLANK($A103:$F103)&gt;2,"",IF(Input!AF103=0,"NA",Input!AF103))</f>
        <v/>
      </c>
      <c r="P103" s="65" t="str">
        <f t="shared" si="56"/>
        <v/>
      </c>
      <c r="Q103" s="65" t="str">
        <f t="shared" si="57"/>
        <v/>
      </c>
      <c r="R103" s="165" t="str">
        <f>IF(COUNTBLANK($A103:$F103)&gt;2,"",IF(Input!AG103=0,"NA",Input!AG103))</f>
        <v/>
      </c>
      <c r="AN103" s="65" t="str">
        <f t="shared" si="58"/>
        <v/>
      </c>
      <c r="AO103" s="65" t="str">
        <f t="shared" si="59"/>
        <v/>
      </c>
      <c r="AP103" s="165" t="str">
        <f>IF(COUNTBLANK($A103:$F103)&gt;2,"",IF(Input!J103=0,"NA",Input!J103))</f>
        <v/>
      </c>
      <c r="AQ103" s="65" t="str">
        <f t="shared" si="60"/>
        <v/>
      </c>
      <c r="AR103" s="65" t="str">
        <f t="shared" si="61"/>
        <v/>
      </c>
      <c r="AS103" s="165" t="str">
        <f>IF(COUNTBLANK($A103:$F103)&gt;2,"",IF(Input!K103=0,"NA",Input!K103))</f>
        <v/>
      </c>
      <c r="AT103" s="65" t="str">
        <f t="shared" si="62"/>
        <v/>
      </c>
      <c r="AU103" s="65" t="str">
        <f t="shared" si="63"/>
        <v/>
      </c>
      <c r="AV103" s="165" t="str">
        <f>IF(COUNTBLANK($A103:$F103)&gt;2,"",IF(Input!L103=0,"NA",Input!L103))</f>
        <v/>
      </c>
      <c r="AW103" s="65" t="str">
        <f t="shared" si="64"/>
        <v/>
      </c>
      <c r="AX103" s="65" t="str">
        <f t="shared" si="65"/>
        <v/>
      </c>
      <c r="AY103" s="165" t="str">
        <f>IF(COUNTBLANK($A103:$F103)&gt;2,"",IF(Input!M103=0,"NA",Input!M103))</f>
        <v/>
      </c>
      <c r="AZ103" s="65" t="str">
        <f t="shared" si="66"/>
        <v/>
      </c>
      <c r="BA103" s="65" t="str">
        <f t="shared" si="67"/>
        <v/>
      </c>
      <c r="BB103" s="165" t="str">
        <f>IF(COUNTBLANK($A103:$F103)&gt;2,"",IF(Input!N103=0,"NA",Input!N103))</f>
        <v/>
      </c>
      <c r="BC103" s="65" t="str">
        <f t="shared" si="68"/>
        <v/>
      </c>
      <c r="BD103" s="65" t="str">
        <f t="shared" si="69"/>
        <v/>
      </c>
      <c r="BE103" s="165" t="str">
        <f>IF(COUNTBLANK($A103:$F103)&gt;2,"",IF(Input!O103=0,"NA",Input!O103))</f>
        <v/>
      </c>
      <c r="BF103" s="65" t="str">
        <f t="shared" si="70"/>
        <v/>
      </c>
      <c r="BG103" s="65" t="str">
        <f t="shared" si="71"/>
        <v/>
      </c>
      <c r="BH103" s="165" t="str">
        <f>IF(COUNTBLANK($A103:$F103)&gt;2,"",IF(Input!P103=0,"NA",Input!P103))</f>
        <v/>
      </c>
      <c r="BI103" s="65" t="str">
        <f t="shared" si="72"/>
        <v/>
      </c>
      <c r="BJ103" s="65" t="str">
        <f t="shared" si="73"/>
        <v/>
      </c>
      <c r="BK103" s="165" t="str">
        <f>IF(COUNTBLANK($A103:$F103)&gt;2,"",IF(Input!Q103=0,"NA",Input!Q103))</f>
        <v/>
      </c>
      <c r="BL103" s="65" t="str">
        <f t="shared" si="74"/>
        <v/>
      </c>
      <c r="BM103" s="65" t="str">
        <f t="shared" si="75"/>
        <v/>
      </c>
      <c r="BN103" s="165" t="str">
        <f>IF(COUNTBLANK($A103:$F103)&gt;2,"",IF(Input!R103=0,"NA",Input!R103))</f>
        <v/>
      </c>
      <c r="BO103" s="65" t="str">
        <f t="shared" si="76"/>
        <v/>
      </c>
      <c r="BP103" s="65" t="str">
        <f t="shared" si="77"/>
        <v/>
      </c>
      <c r="BQ103" s="165" t="str">
        <f>IF(COUNTBLANK($A103:$F103)&gt;2,"",IF(Input!S103=0,"NA",Input!S103))</f>
        <v/>
      </c>
      <c r="BR103" s="65" t="str">
        <f t="shared" si="78"/>
        <v/>
      </c>
      <c r="BS103" s="65" t="str">
        <f t="shared" si="79"/>
        <v/>
      </c>
      <c r="BT103" s="165" t="str">
        <f>IF(COUNTBLANK($A103:$F103)&gt;2,"",IF(Input!T103=0,"NA",Input!T103))</f>
        <v/>
      </c>
      <c r="BU103" s="65" t="str">
        <f t="shared" si="80"/>
        <v/>
      </c>
      <c r="BV103" s="65" t="str">
        <f t="shared" si="81"/>
        <v/>
      </c>
      <c r="BW103" s="165" t="str">
        <f>IF(COUNTBLANK($A103:$F103)&gt;2,"",IF(Input!U103=0,"NA",Input!U103))</f>
        <v/>
      </c>
      <c r="BX103" s="65" t="str">
        <f t="shared" si="82"/>
        <v/>
      </c>
      <c r="BY103" s="65" t="str">
        <f t="shared" si="83"/>
        <v/>
      </c>
      <c r="BZ103" s="165" t="str">
        <f>IF(COUNTBLANK($A103:$F103)&gt;2,"",IF(Input!V103=0,"NA",Input!V103))</f>
        <v/>
      </c>
      <c r="CA103" s="65" t="str">
        <f t="shared" si="84"/>
        <v/>
      </c>
      <c r="CB103" s="65" t="str">
        <f t="shared" si="85"/>
        <v/>
      </c>
      <c r="CC103" s="165" t="str">
        <f>IF(COUNTBLANK($A103:$F103)&gt;2,"",IF(Input!W103=0,"NA",Input!W103))</f>
        <v/>
      </c>
      <c r="CD103" s="65" t="str">
        <f t="shared" si="86"/>
        <v/>
      </c>
      <c r="CE103" s="65" t="str">
        <f t="shared" si="87"/>
        <v/>
      </c>
      <c r="CF103" s="165" t="str">
        <f>IF(COUNTBLANK($A103:$F103)&gt;2,"",IF(Input!X103=0,"NA",Input!X103))</f>
        <v/>
      </c>
      <c r="CG103" s="65" t="str">
        <f t="shared" si="88"/>
        <v/>
      </c>
      <c r="CH103" s="65" t="str">
        <f t="shared" si="89"/>
        <v/>
      </c>
      <c r="CI103" s="165" t="str">
        <f>IF(COUNTBLANK($A103:$F103)&gt;2,"",IF(Input!Y103=0,"NA",Input!Y103))</f>
        <v/>
      </c>
      <c r="CJ103" s="65" t="str">
        <f t="shared" si="90"/>
        <v/>
      </c>
      <c r="CK103" s="65" t="str">
        <f t="shared" si="91"/>
        <v/>
      </c>
      <c r="CL103" s="165" t="str">
        <f>IF(COUNTBLANK($A103:$F103)&gt;2,"",IF(Input!Z103=0,"NA",Input!Z103))</f>
        <v/>
      </c>
      <c r="CM103" s="65" t="str">
        <f t="shared" si="92"/>
        <v/>
      </c>
      <c r="CN103" s="65" t="str">
        <f t="shared" si="93"/>
        <v/>
      </c>
      <c r="CO103" s="165" t="str">
        <f>IF(COUNTBLANK($A103:$F103)&gt;2,"",IF(Input!AA103=0,"NA",Input!AA103))</f>
        <v/>
      </c>
      <c r="CP103" s="65" t="str">
        <f t="shared" si="94"/>
        <v/>
      </c>
      <c r="CQ103" s="65" t="str">
        <f t="shared" si="95"/>
        <v/>
      </c>
      <c r="CR103" s="165" t="str">
        <f>IF(COUNTBLANK($A103:$F103)&gt;2,"",IF(Input!AB103=0,"NA",Input!AB103))</f>
        <v/>
      </c>
      <c r="CS103" s="65" t="str">
        <f t="shared" si="96"/>
        <v/>
      </c>
      <c r="CT103" s="65" t="str">
        <f t="shared" si="97"/>
        <v/>
      </c>
      <c r="CU103" s="165" t="str">
        <f>IF(COUNTBLANK($A103:$F103)&gt;2,"",IF(Input!AC103=0,"NA",Input!AC103))</f>
        <v/>
      </c>
      <c r="CV103" s="65" t="str">
        <f t="shared" si="98"/>
        <v/>
      </c>
      <c r="CW103" s="65" t="str">
        <f t="shared" si="99"/>
        <v/>
      </c>
      <c r="CX103" s="165" t="str">
        <f>IF(COUNTBLANK($A103:$F103)&gt;2,"",IF(Input!AD103=0,"NA",Input!AD103))</f>
        <v/>
      </c>
    </row>
    <row r="104" spans="1:102" x14ac:dyDescent="0.25">
      <c r="A104" s="162" t="str">
        <f>IF(Input!B104=0,"",Input!B104)</f>
        <v/>
      </c>
      <c r="B104" s="162" t="str">
        <f>IF(Input!C104=0,"",Input!C104)</f>
        <v/>
      </c>
      <c r="C104" s="162" t="str">
        <f>IF(Input!D104=0,"",Input!D104)</f>
        <v/>
      </c>
      <c r="D104" s="162" t="str">
        <f>IF(Input!G104=0,"",Input!G104)</f>
        <v/>
      </c>
      <c r="E104" s="162" t="str">
        <f>IF(Input!H104=0,"",Input!H104)</f>
        <v/>
      </c>
      <c r="F104" s="162" t="str">
        <f>IF(Input!I104=0,"",Input!I104)</f>
        <v/>
      </c>
      <c r="G104" s="66" t="str">
        <f t="shared" si="50"/>
        <v/>
      </c>
      <c r="H104" s="66" t="str">
        <f t="shared" si="51"/>
        <v/>
      </c>
      <c r="I104" s="160" t="str">
        <f>FinalScores!G104</f>
        <v/>
      </c>
      <c r="J104" s="65" t="str">
        <f t="shared" si="52"/>
        <v/>
      </c>
      <c r="K104" s="65" t="str">
        <f t="shared" si="53"/>
        <v/>
      </c>
      <c r="L104" s="165" t="str">
        <f>IF(COUNTBLANK($A104:$F104)&gt;2,"",IF(Input!AE104=0,"NA",Input!AE104))</f>
        <v/>
      </c>
      <c r="M104" s="65" t="str">
        <f t="shared" si="54"/>
        <v/>
      </c>
      <c r="N104" s="65" t="str">
        <f t="shared" si="55"/>
        <v/>
      </c>
      <c r="O104" s="165" t="str">
        <f>IF(COUNTBLANK($A104:$F104)&gt;2,"",IF(Input!AF104=0,"NA",Input!AF104))</f>
        <v/>
      </c>
      <c r="P104" s="65" t="str">
        <f t="shared" si="56"/>
        <v/>
      </c>
      <c r="Q104" s="65" t="str">
        <f t="shared" si="57"/>
        <v/>
      </c>
      <c r="R104" s="165" t="str">
        <f>IF(COUNTBLANK($A104:$F104)&gt;2,"",IF(Input!AG104=0,"NA",Input!AG104))</f>
        <v/>
      </c>
      <c r="AN104" s="65" t="str">
        <f t="shared" si="58"/>
        <v/>
      </c>
      <c r="AO104" s="65" t="str">
        <f t="shared" si="59"/>
        <v/>
      </c>
      <c r="AP104" s="165" t="str">
        <f>IF(COUNTBLANK($A104:$F104)&gt;2,"",IF(Input!J104=0,"NA",Input!J104))</f>
        <v/>
      </c>
      <c r="AQ104" s="65" t="str">
        <f t="shared" si="60"/>
        <v/>
      </c>
      <c r="AR104" s="65" t="str">
        <f t="shared" si="61"/>
        <v/>
      </c>
      <c r="AS104" s="165" t="str">
        <f>IF(COUNTBLANK($A104:$F104)&gt;2,"",IF(Input!K104=0,"NA",Input!K104))</f>
        <v/>
      </c>
      <c r="AT104" s="65" t="str">
        <f t="shared" si="62"/>
        <v/>
      </c>
      <c r="AU104" s="65" t="str">
        <f t="shared" si="63"/>
        <v/>
      </c>
      <c r="AV104" s="165" t="str">
        <f>IF(COUNTBLANK($A104:$F104)&gt;2,"",IF(Input!L104=0,"NA",Input!L104))</f>
        <v/>
      </c>
      <c r="AW104" s="65" t="str">
        <f t="shared" si="64"/>
        <v/>
      </c>
      <c r="AX104" s="65" t="str">
        <f t="shared" si="65"/>
        <v/>
      </c>
      <c r="AY104" s="165" t="str">
        <f>IF(COUNTBLANK($A104:$F104)&gt;2,"",IF(Input!M104=0,"NA",Input!M104))</f>
        <v/>
      </c>
      <c r="AZ104" s="65" t="str">
        <f t="shared" si="66"/>
        <v/>
      </c>
      <c r="BA104" s="65" t="str">
        <f t="shared" si="67"/>
        <v/>
      </c>
      <c r="BB104" s="165" t="str">
        <f>IF(COUNTBLANK($A104:$F104)&gt;2,"",IF(Input!N104=0,"NA",Input!N104))</f>
        <v/>
      </c>
      <c r="BC104" s="65" t="str">
        <f t="shared" si="68"/>
        <v/>
      </c>
      <c r="BD104" s="65" t="str">
        <f t="shared" si="69"/>
        <v/>
      </c>
      <c r="BE104" s="165" t="str">
        <f>IF(COUNTBLANK($A104:$F104)&gt;2,"",IF(Input!O104=0,"NA",Input!O104))</f>
        <v/>
      </c>
      <c r="BF104" s="65" t="str">
        <f t="shared" si="70"/>
        <v/>
      </c>
      <c r="BG104" s="65" t="str">
        <f t="shared" si="71"/>
        <v/>
      </c>
      <c r="BH104" s="165" t="str">
        <f>IF(COUNTBLANK($A104:$F104)&gt;2,"",IF(Input!P104=0,"NA",Input!P104))</f>
        <v/>
      </c>
      <c r="BI104" s="65" t="str">
        <f t="shared" si="72"/>
        <v/>
      </c>
      <c r="BJ104" s="65" t="str">
        <f t="shared" si="73"/>
        <v/>
      </c>
      <c r="BK104" s="165" t="str">
        <f>IF(COUNTBLANK($A104:$F104)&gt;2,"",IF(Input!Q104=0,"NA",Input!Q104))</f>
        <v/>
      </c>
      <c r="BL104" s="65" t="str">
        <f t="shared" si="74"/>
        <v/>
      </c>
      <c r="BM104" s="65" t="str">
        <f t="shared" si="75"/>
        <v/>
      </c>
      <c r="BN104" s="165" t="str">
        <f>IF(COUNTBLANK($A104:$F104)&gt;2,"",IF(Input!R104=0,"NA",Input!R104))</f>
        <v/>
      </c>
      <c r="BO104" s="65" t="str">
        <f t="shared" si="76"/>
        <v/>
      </c>
      <c r="BP104" s="65" t="str">
        <f t="shared" si="77"/>
        <v/>
      </c>
      <c r="BQ104" s="165" t="str">
        <f>IF(COUNTBLANK($A104:$F104)&gt;2,"",IF(Input!S104=0,"NA",Input!S104))</f>
        <v/>
      </c>
      <c r="BR104" s="65" t="str">
        <f t="shared" si="78"/>
        <v/>
      </c>
      <c r="BS104" s="65" t="str">
        <f t="shared" si="79"/>
        <v/>
      </c>
      <c r="BT104" s="165" t="str">
        <f>IF(COUNTBLANK($A104:$F104)&gt;2,"",IF(Input!T104=0,"NA",Input!T104))</f>
        <v/>
      </c>
      <c r="BU104" s="65" t="str">
        <f t="shared" si="80"/>
        <v/>
      </c>
      <c r="BV104" s="65" t="str">
        <f t="shared" si="81"/>
        <v/>
      </c>
      <c r="BW104" s="165" t="str">
        <f>IF(COUNTBLANK($A104:$F104)&gt;2,"",IF(Input!U104=0,"NA",Input!U104))</f>
        <v/>
      </c>
      <c r="BX104" s="65" t="str">
        <f t="shared" si="82"/>
        <v/>
      </c>
      <c r="BY104" s="65" t="str">
        <f t="shared" si="83"/>
        <v/>
      </c>
      <c r="BZ104" s="165" t="str">
        <f>IF(COUNTBLANK($A104:$F104)&gt;2,"",IF(Input!V104=0,"NA",Input!V104))</f>
        <v/>
      </c>
      <c r="CA104" s="65" t="str">
        <f t="shared" si="84"/>
        <v/>
      </c>
      <c r="CB104" s="65" t="str">
        <f t="shared" si="85"/>
        <v/>
      </c>
      <c r="CC104" s="165" t="str">
        <f>IF(COUNTBLANK($A104:$F104)&gt;2,"",IF(Input!W104=0,"NA",Input!W104))</f>
        <v/>
      </c>
      <c r="CD104" s="65" t="str">
        <f t="shared" si="86"/>
        <v/>
      </c>
      <c r="CE104" s="65" t="str">
        <f t="shared" si="87"/>
        <v/>
      </c>
      <c r="CF104" s="165" t="str">
        <f>IF(COUNTBLANK($A104:$F104)&gt;2,"",IF(Input!X104=0,"NA",Input!X104))</f>
        <v/>
      </c>
      <c r="CG104" s="65" t="str">
        <f t="shared" si="88"/>
        <v/>
      </c>
      <c r="CH104" s="65" t="str">
        <f t="shared" si="89"/>
        <v/>
      </c>
      <c r="CI104" s="165" t="str">
        <f>IF(COUNTBLANK($A104:$F104)&gt;2,"",IF(Input!Y104=0,"NA",Input!Y104))</f>
        <v/>
      </c>
      <c r="CJ104" s="65" t="str">
        <f t="shared" si="90"/>
        <v/>
      </c>
      <c r="CK104" s="65" t="str">
        <f t="shared" si="91"/>
        <v/>
      </c>
      <c r="CL104" s="165" t="str">
        <f>IF(COUNTBLANK($A104:$F104)&gt;2,"",IF(Input!Z104=0,"NA",Input!Z104))</f>
        <v/>
      </c>
      <c r="CM104" s="65" t="str">
        <f t="shared" si="92"/>
        <v/>
      </c>
      <c r="CN104" s="65" t="str">
        <f t="shared" si="93"/>
        <v/>
      </c>
      <c r="CO104" s="165" t="str">
        <f>IF(COUNTBLANK($A104:$F104)&gt;2,"",IF(Input!AA104=0,"NA",Input!AA104))</f>
        <v/>
      </c>
      <c r="CP104" s="65" t="str">
        <f t="shared" si="94"/>
        <v/>
      </c>
      <c r="CQ104" s="65" t="str">
        <f t="shared" si="95"/>
        <v/>
      </c>
      <c r="CR104" s="165" t="str">
        <f>IF(COUNTBLANK($A104:$F104)&gt;2,"",IF(Input!AB104=0,"NA",Input!AB104))</f>
        <v/>
      </c>
      <c r="CS104" s="65" t="str">
        <f t="shared" si="96"/>
        <v/>
      </c>
      <c r="CT104" s="65" t="str">
        <f t="shared" si="97"/>
        <v/>
      </c>
      <c r="CU104" s="165" t="str">
        <f>IF(COUNTBLANK($A104:$F104)&gt;2,"",IF(Input!AC104=0,"NA",Input!AC104))</f>
        <v/>
      </c>
      <c r="CV104" s="65" t="str">
        <f t="shared" si="98"/>
        <v/>
      </c>
      <c r="CW104" s="65" t="str">
        <f t="shared" si="99"/>
        <v/>
      </c>
      <c r="CX104" s="165" t="str">
        <f>IF(COUNTBLANK($A104:$F104)&gt;2,"",IF(Input!AD104=0,"NA",Input!AD104))</f>
        <v/>
      </c>
    </row>
    <row r="105" spans="1:102" x14ac:dyDescent="0.25">
      <c r="A105" s="162" t="str">
        <f>IF(Input!B105=0,"",Input!B105)</f>
        <v/>
      </c>
      <c r="B105" s="162" t="str">
        <f>IF(Input!C105=0,"",Input!C105)</f>
        <v/>
      </c>
      <c r="C105" s="162" t="str">
        <f>IF(Input!D105=0,"",Input!D105)</f>
        <v/>
      </c>
      <c r="D105" s="162" t="str">
        <f>IF(Input!G105=0,"",Input!G105)</f>
        <v/>
      </c>
      <c r="E105" s="162" t="str">
        <f>IF(Input!H105=0,"",Input!H105)</f>
        <v/>
      </c>
      <c r="F105" s="162" t="str">
        <f>IF(Input!I105=0,"",Input!I105)</f>
        <v/>
      </c>
      <c r="G105" s="66" t="str">
        <f t="shared" si="50"/>
        <v/>
      </c>
      <c r="H105" s="66" t="str">
        <f t="shared" si="51"/>
        <v/>
      </c>
      <c r="I105" s="160" t="str">
        <f>FinalScores!G105</f>
        <v/>
      </c>
      <c r="J105" s="65" t="str">
        <f t="shared" si="52"/>
        <v/>
      </c>
      <c r="K105" s="65" t="str">
        <f t="shared" si="53"/>
        <v/>
      </c>
      <c r="L105" s="165" t="str">
        <f>IF(COUNTBLANK($A105:$F105)&gt;2,"",IF(Input!AE105=0,"NA",Input!AE105))</f>
        <v/>
      </c>
      <c r="M105" s="65" t="str">
        <f t="shared" si="54"/>
        <v/>
      </c>
      <c r="N105" s="65" t="str">
        <f t="shared" si="55"/>
        <v/>
      </c>
      <c r="O105" s="165" t="str">
        <f>IF(COUNTBLANK($A105:$F105)&gt;2,"",IF(Input!AF105=0,"NA",Input!AF105))</f>
        <v/>
      </c>
      <c r="P105" s="65" t="str">
        <f t="shared" si="56"/>
        <v/>
      </c>
      <c r="Q105" s="65" t="str">
        <f t="shared" si="57"/>
        <v/>
      </c>
      <c r="R105" s="165" t="str">
        <f>IF(COUNTBLANK($A105:$F105)&gt;2,"",IF(Input!AG105=0,"NA",Input!AG105))</f>
        <v/>
      </c>
      <c r="AN105" s="65" t="str">
        <f t="shared" si="58"/>
        <v/>
      </c>
      <c r="AO105" s="65" t="str">
        <f t="shared" si="59"/>
        <v/>
      </c>
      <c r="AP105" s="165" t="str">
        <f>IF(COUNTBLANK($A105:$F105)&gt;2,"",IF(Input!J105=0,"NA",Input!J105))</f>
        <v/>
      </c>
      <c r="AQ105" s="65" t="str">
        <f t="shared" si="60"/>
        <v/>
      </c>
      <c r="AR105" s="65" t="str">
        <f t="shared" si="61"/>
        <v/>
      </c>
      <c r="AS105" s="165" t="str">
        <f>IF(COUNTBLANK($A105:$F105)&gt;2,"",IF(Input!K105=0,"NA",Input!K105))</f>
        <v/>
      </c>
      <c r="AT105" s="65" t="str">
        <f t="shared" si="62"/>
        <v/>
      </c>
      <c r="AU105" s="65" t="str">
        <f t="shared" si="63"/>
        <v/>
      </c>
      <c r="AV105" s="165" t="str">
        <f>IF(COUNTBLANK($A105:$F105)&gt;2,"",IF(Input!L105=0,"NA",Input!L105))</f>
        <v/>
      </c>
      <c r="AW105" s="65" t="str">
        <f t="shared" si="64"/>
        <v/>
      </c>
      <c r="AX105" s="65" t="str">
        <f t="shared" si="65"/>
        <v/>
      </c>
      <c r="AY105" s="165" t="str">
        <f>IF(COUNTBLANK($A105:$F105)&gt;2,"",IF(Input!M105=0,"NA",Input!M105))</f>
        <v/>
      </c>
      <c r="AZ105" s="65" t="str">
        <f t="shared" si="66"/>
        <v/>
      </c>
      <c r="BA105" s="65" t="str">
        <f t="shared" si="67"/>
        <v/>
      </c>
      <c r="BB105" s="165" t="str">
        <f>IF(COUNTBLANK($A105:$F105)&gt;2,"",IF(Input!N105=0,"NA",Input!N105))</f>
        <v/>
      </c>
      <c r="BC105" s="65" t="str">
        <f t="shared" si="68"/>
        <v/>
      </c>
      <c r="BD105" s="65" t="str">
        <f t="shared" si="69"/>
        <v/>
      </c>
      <c r="BE105" s="165" t="str">
        <f>IF(COUNTBLANK($A105:$F105)&gt;2,"",IF(Input!O105=0,"NA",Input!O105))</f>
        <v/>
      </c>
      <c r="BF105" s="65" t="str">
        <f t="shared" si="70"/>
        <v/>
      </c>
      <c r="BG105" s="65" t="str">
        <f t="shared" si="71"/>
        <v/>
      </c>
      <c r="BH105" s="165" t="str">
        <f>IF(COUNTBLANK($A105:$F105)&gt;2,"",IF(Input!P105=0,"NA",Input!P105))</f>
        <v/>
      </c>
      <c r="BI105" s="65" t="str">
        <f t="shared" si="72"/>
        <v/>
      </c>
      <c r="BJ105" s="65" t="str">
        <f t="shared" si="73"/>
        <v/>
      </c>
      <c r="BK105" s="165" t="str">
        <f>IF(COUNTBLANK($A105:$F105)&gt;2,"",IF(Input!Q105=0,"NA",Input!Q105))</f>
        <v/>
      </c>
      <c r="BL105" s="65" t="str">
        <f t="shared" si="74"/>
        <v/>
      </c>
      <c r="BM105" s="65" t="str">
        <f t="shared" si="75"/>
        <v/>
      </c>
      <c r="BN105" s="165" t="str">
        <f>IF(COUNTBLANK($A105:$F105)&gt;2,"",IF(Input!R105=0,"NA",Input!R105))</f>
        <v/>
      </c>
      <c r="BO105" s="65" t="str">
        <f t="shared" si="76"/>
        <v/>
      </c>
      <c r="BP105" s="65" t="str">
        <f t="shared" si="77"/>
        <v/>
      </c>
      <c r="BQ105" s="165" t="str">
        <f>IF(COUNTBLANK($A105:$F105)&gt;2,"",IF(Input!S105=0,"NA",Input!S105))</f>
        <v/>
      </c>
      <c r="BR105" s="65" t="str">
        <f t="shared" si="78"/>
        <v/>
      </c>
      <c r="BS105" s="65" t="str">
        <f t="shared" si="79"/>
        <v/>
      </c>
      <c r="BT105" s="165" t="str">
        <f>IF(COUNTBLANK($A105:$F105)&gt;2,"",IF(Input!T105=0,"NA",Input!T105))</f>
        <v/>
      </c>
      <c r="BU105" s="65" t="str">
        <f t="shared" si="80"/>
        <v/>
      </c>
      <c r="BV105" s="65" t="str">
        <f t="shared" si="81"/>
        <v/>
      </c>
      <c r="BW105" s="165" t="str">
        <f>IF(COUNTBLANK($A105:$F105)&gt;2,"",IF(Input!U105=0,"NA",Input!U105))</f>
        <v/>
      </c>
      <c r="BX105" s="65" t="str">
        <f t="shared" si="82"/>
        <v/>
      </c>
      <c r="BY105" s="65" t="str">
        <f t="shared" si="83"/>
        <v/>
      </c>
      <c r="BZ105" s="165" t="str">
        <f>IF(COUNTBLANK($A105:$F105)&gt;2,"",IF(Input!V105=0,"NA",Input!V105))</f>
        <v/>
      </c>
      <c r="CA105" s="65" t="str">
        <f t="shared" si="84"/>
        <v/>
      </c>
      <c r="CB105" s="65" t="str">
        <f t="shared" si="85"/>
        <v/>
      </c>
      <c r="CC105" s="165" t="str">
        <f>IF(COUNTBLANK($A105:$F105)&gt;2,"",IF(Input!W105=0,"NA",Input!W105))</f>
        <v/>
      </c>
      <c r="CD105" s="65" t="str">
        <f t="shared" si="86"/>
        <v/>
      </c>
      <c r="CE105" s="65" t="str">
        <f t="shared" si="87"/>
        <v/>
      </c>
      <c r="CF105" s="165" t="str">
        <f>IF(COUNTBLANK($A105:$F105)&gt;2,"",IF(Input!X105=0,"NA",Input!X105))</f>
        <v/>
      </c>
      <c r="CG105" s="65" t="str">
        <f t="shared" si="88"/>
        <v/>
      </c>
      <c r="CH105" s="65" t="str">
        <f t="shared" si="89"/>
        <v/>
      </c>
      <c r="CI105" s="165" t="str">
        <f>IF(COUNTBLANK($A105:$F105)&gt;2,"",IF(Input!Y105=0,"NA",Input!Y105))</f>
        <v/>
      </c>
      <c r="CJ105" s="65" t="str">
        <f t="shared" si="90"/>
        <v/>
      </c>
      <c r="CK105" s="65" t="str">
        <f t="shared" si="91"/>
        <v/>
      </c>
      <c r="CL105" s="165" t="str">
        <f>IF(COUNTBLANK($A105:$F105)&gt;2,"",IF(Input!Z105=0,"NA",Input!Z105))</f>
        <v/>
      </c>
      <c r="CM105" s="65" t="str">
        <f t="shared" si="92"/>
        <v/>
      </c>
      <c r="CN105" s="65" t="str">
        <f t="shared" si="93"/>
        <v/>
      </c>
      <c r="CO105" s="165" t="str">
        <f>IF(COUNTBLANK($A105:$F105)&gt;2,"",IF(Input!AA105=0,"NA",Input!AA105))</f>
        <v/>
      </c>
      <c r="CP105" s="65" t="str">
        <f t="shared" si="94"/>
        <v/>
      </c>
      <c r="CQ105" s="65" t="str">
        <f t="shared" si="95"/>
        <v/>
      </c>
      <c r="CR105" s="165" t="str">
        <f>IF(COUNTBLANK($A105:$F105)&gt;2,"",IF(Input!AB105=0,"NA",Input!AB105))</f>
        <v/>
      </c>
      <c r="CS105" s="65" t="str">
        <f t="shared" si="96"/>
        <v/>
      </c>
      <c r="CT105" s="65" t="str">
        <f t="shared" si="97"/>
        <v/>
      </c>
      <c r="CU105" s="165" t="str">
        <f>IF(COUNTBLANK($A105:$F105)&gt;2,"",IF(Input!AC105=0,"NA",Input!AC105))</f>
        <v/>
      </c>
      <c r="CV105" s="65" t="str">
        <f t="shared" si="98"/>
        <v/>
      </c>
      <c r="CW105" s="65" t="str">
        <f t="shared" si="99"/>
        <v/>
      </c>
      <c r="CX105" s="165" t="str">
        <f>IF(COUNTBLANK($A105:$F105)&gt;2,"",IF(Input!AD105=0,"NA",Input!AD105))</f>
        <v/>
      </c>
    </row>
    <row r="106" spans="1:102" x14ac:dyDescent="0.25">
      <c r="A106" s="162" t="str">
        <f>IF(Input!B106=0,"",Input!B106)</f>
        <v/>
      </c>
      <c r="B106" s="162" t="str">
        <f>IF(Input!C106=0,"",Input!C106)</f>
        <v/>
      </c>
      <c r="C106" s="162" t="str">
        <f>IF(Input!D106=0,"",Input!D106)</f>
        <v/>
      </c>
      <c r="D106" s="162" t="str">
        <f>IF(Input!G106=0,"",Input!G106)</f>
        <v/>
      </c>
      <c r="E106" s="162" t="str">
        <f>IF(Input!H106=0,"",Input!H106)</f>
        <v/>
      </c>
      <c r="F106" s="162" t="str">
        <f>IF(Input!I106=0,"",Input!I106)</f>
        <v/>
      </c>
      <c r="G106" s="66" t="str">
        <f t="shared" si="50"/>
        <v/>
      </c>
      <c r="H106" s="66" t="str">
        <f t="shared" si="51"/>
        <v/>
      </c>
      <c r="I106" s="160" t="str">
        <f>FinalScores!G106</f>
        <v/>
      </c>
      <c r="J106" s="65" t="str">
        <f t="shared" si="52"/>
        <v/>
      </c>
      <c r="K106" s="65" t="str">
        <f t="shared" si="53"/>
        <v/>
      </c>
      <c r="L106" s="165" t="str">
        <f>IF(COUNTBLANK($A106:$F106)&gt;2,"",IF(Input!AE106=0,"NA",Input!AE106))</f>
        <v/>
      </c>
      <c r="M106" s="65" t="str">
        <f t="shared" si="54"/>
        <v/>
      </c>
      <c r="N106" s="65" t="str">
        <f t="shared" si="55"/>
        <v/>
      </c>
      <c r="O106" s="165" t="str">
        <f>IF(COUNTBLANK($A106:$F106)&gt;2,"",IF(Input!AF106=0,"NA",Input!AF106))</f>
        <v/>
      </c>
      <c r="P106" s="65" t="str">
        <f t="shared" si="56"/>
        <v/>
      </c>
      <c r="Q106" s="65" t="str">
        <f t="shared" si="57"/>
        <v/>
      </c>
      <c r="R106" s="165" t="str">
        <f>IF(COUNTBLANK($A106:$F106)&gt;2,"",IF(Input!AG106=0,"NA",Input!AG106))</f>
        <v/>
      </c>
      <c r="AN106" s="65" t="str">
        <f t="shared" si="58"/>
        <v/>
      </c>
      <c r="AO106" s="65" t="str">
        <f t="shared" si="59"/>
        <v/>
      </c>
      <c r="AP106" s="165" t="str">
        <f>IF(COUNTBLANK($A106:$F106)&gt;2,"",IF(Input!J106=0,"NA",Input!J106))</f>
        <v/>
      </c>
      <c r="AQ106" s="65" t="str">
        <f t="shared" si="60"/>
        <v/>
      </c>
      <c r="AR106" s="65" t="str">
        <f t="shared" si="61"/>
        <v/>
      </c>
      <c r="AS106" s="165" t="str">
        <f>IF(COUNTBLANK($A106:$F106)&gt;2,"",IF(Input!K106=0,"NA",Input!K106))</f>
        <v/>
      </c>
      <c r="AT106" s="65" t="str">
        <f t="shared" si="62"/>
        <v/>
      </c>
      <c r="AU106" s="65" t="str">
        <f t="shared" si="63"/>
        <v/>
      </c>
      <c r="AV106" s="165" t="str">
        <f>IF(COUNTBLANK($A106:$F106)&gt;2,"",IF(Input!L106=0,"NA",Input!L106))</f>
        <v/>
      </c>
      <c r="AW106" s="65" t="str">
        <f t="shared" si="64"/>
        <v/>
      </c>
      <c r="AX106" s="65" t="str">
        <f t="shared" si="65"/>
        <v/>
      </c>
      <c r="AY106" s="165" t="str">
        <f>IF(COUNTBLANK($A106:$F106)&gt;2,"",IF(Input!M106=0,"NA",Input!M106))</f>
        <v/>
      </c>
      <c r="AZ106" s="65" t="str">
        <f t="shared" si="66"/>
        <v/>
      </c>
      <c r="BA106" s="65" t="str">
        <f t="shared" si="67"/>
        <v/>
      </c>
      <c r="BB106" s="165" t="str">
        <f>IF(COUNTBLANK($A106:$F106)&gt;2,"",IF(Input!N106=0,"NA",Input!N106))</f>
        <v/>
      </c>
      <c r="BC106" s="65" t="str">
        <f t="shared" si="68"/>
        <v/>
      </c>
      <c r="BD106" s="65" t="str">
        <f t="shared" si="69"/>
        <v/>
      </c>
      <c r="BE106" s="165" t="str">
        <f>IF(COUNTBLANK($A106:$F106)&gt;2,"",IF(Input!O106=0,"NA",Input!O106))</f>
        <v/>
      </c>
      <c r="BF106" s="65" t="str">
        <f t="shared" si="70"/>
        <v/>
      </c>
      <c r="BG106" s="65" t="str">
        <f t="shared" si="71"/>
        <v/>
      </c>
      <c r="BH106" s="165" t="str">
        <f>IF(COUNTBLANK($A106:$F106)&gt;2,"",IF(Input!P106=0,"NA",Input!P106))</f>
        <v/>
      </c>
      <c r="BI106" s="65" t="str">
        <f t="shared" si="72"/>
        <v/>
      </c>
      <c r="BJ106" s="65" t="str">
        <f t="shared" si="73"/>
        <v/>
      </c>
      <c r="BK106" s="165" t="str">
        <f>IF(COUNTBLANK($A106:$F106)&gt;2,"",IF(Input!Q106=0,"NA",Input!Q106))</f>
        <v/>
      </c>
      <c r="BL106" s="65" t="str">
        <f t="shared" si="74"/>
        <v/>
      </c>
      <c r="BM106" s="65" t="str">
        <f t="shared" si="75"/>
        <v/>
      </c>
      <c r="BN106" s="165" t="str">
        <f>IF(COUNTBLANK($A106:$F106)&gt;2,"",IF(Input!R106=0,"NA",Input!R106))</f>
        <v/>
      </c>
      <c r="BO106" s="65" t="str">
        <f t="shared" si="76"/>
        <v/>
      </c>
      <c r="BP106" s="65" t="str">
        <f t="shared" si="77"/>
        <v/>
      </c>
      <c r="BQ106" s="165" t="str">
        <f>IF(COUNTBLANK($A106:$F106)&gt;2,"",IF(Input!S106=0,"NA",Input!S106))</f>
        <v/>
      </c>
      <c r="BR106" s="65" t="str">
        <f t="shared" si="78"/>
        <v/>
      </c>
      <c r="BS106" s="65" t="str">
        <f t="shared" si="79"/>
        <v/>
      </c>
      <c r="BT106" s="165" t="str">
        <f>IF(COUNTBLANK($A106:$F106)&gt;2,"",IF(Input!T106=0,"NA",Input!T106))</f>
        <v/>
      </c>
      <c r="BU106" s="65" t="str">
        <f t="shared" si="80"/>
        <v/>
      </c>
      <c r="BV106" s="65" t="str">
        <f t="shared" si="81"/>
        <v/>
      </c>
      <c r="BW106" s="165" t="str">
        <f>IF(COUNTBLANK($A106:$F106)&gt;2,"",IF(Input!U106=0,"NA",Input!U106))</f>
        <v/>
      </c>
      <c r="BX106" s="65" t="str">
        <f t="shared" si="82"/>
        <v/>
      </c>
      <c r="BY106" s="65" t="str">
        <f t="shared" si="83"/>
        <v/>
      </c>
      <c r="BZ106" s="165" t="str">
        <f>IF(COUNTBLANK($A106:$F106)&gt;2,"",IF(Input!V106=0,"NA",Input!V106))</f>
        <v/>
      </c>
      <c r="CA106" s="65" t="str">
        <f t="shared" si="84"/>
        <v/>
      </c>
      <c r="CB106" s="65" t="str">
        <f t="shared" si="85"/>
        <v/>
      </c>
      <c r="CC106" s="165" t="str">
        <f>IF(COUNTBLANK($A106:$F106)&gt;2,"",IF(Input!W106=0,"NA",Input!W106))</f>
        <v/>
      </c>
      <c r="CD106" s="65" t="str">
        <f t="shared" si="86"/>
        <v/>
      </c>
      <c r="CE106" s="65" t="str">
        <f t="shared" si="87"/>
        <v/>
      </c>
      <c r="CF106" s="165" t="str">
        <f>IF(COUNTBLANK($A106:$F106)&gt;2,"",IF(Input!X106=0,"NA",Input!X106))</f>
        <v/>
      </c>
      <c r="CG106" s="65" t="str">
        <f t="shared" si="88"/>
        <v/>
      </c>
      <c r="CH106" s="65" t="str">
        <f t="shared" si="89"/>
        <v/>
      </c>
      <c r="CI106" s="165" t="str">
        <f>IF(COUNTBLANK($A106:$F106)&gt;2,"",IF(Input!Y106=0,"NA",Input!Y106))</f>
        <v/>
      </c>
      <c r="CJ106" s="65" t="str">
        <f t="shared" si="90"/>
        <v/>
      </c>
      <c r="CK106" s="65" t="str">
        <f t="shared" si="91"/>
        <v/>
      </c>
      <c r="CL106" s="165" t="str">
        <f>IF(COUNTBLANK($A106:$F106)&gt;2,"",IF(Input!Z106=0,"NA",Input!Z106))</f>
        <v/>
      </c>
      <c r="CM106" s="65" t="str">
        <f t="shared" si="92"/>
        <v/>
      </c>
      <c r="CN106" s="65" t="str">
        <f t="shared" si="93"/>
        <v/>
      </c>
      <c r="CO106" s="165" t="str">
        <f>IF(COUNTBLANK($A106:$F106)&gt;2,"",IF(Input!AA106=0,"NA",Input!AA106))</f>
        <v/>
      </c>
      <c r="CP106" s="65" t="str">
        <f t="shared" si="94"/>
        <v/>
      </c>
      <c r="CQ106" s="65" t="str">
        <f t="shared" si="95"/>
        <v/>
      </c>
      <c r="CR106" s="165" t="str">
        <f>IF(COUNTBLANK($A106:$F106)&gt;2,"",IF(Input!AB106=0,"NA",Input!AB106))</f>
        <v/>
      </c>
      <c r="CS106" s="65" t="str">
        <f t="shared" si="96"/>
        <v/>
      </c>
      <c r="CT106" s="65" t="str">
        <f t="shared" si="97"/>
        <v/>
      </c>
      <c r="CU106" s="165" t="str">
        <f>IF(COUNTBLANK($A106:$F106)&gt;2,"",IF(Input!AC106=0,"NA",Input!AC106))</f>
        <v/>
      </c>
      <c r="CV106" s="65" t="str">
        <f t="shared" si="98"/>
        <v/>
      </c>
      <c r="CW106" s="65" t="str">
        <f t="shared" si="99"/>
        <v/>
      </c>
      <c r="CX106" s="165" t="str">
        <f>IF(COUNTBLANK($A106:$F106)&gt;2,"",IF(Input!AD106=0,"NA",Input!AD106))</f>
        <v/>
      </c>
    </row>
    <row r="107" spans="1:102" x14ac:dyDescent="0.25">
      <c r="A107" s="162" t="str">
        <f>IF(Input!B107=0,"",Input!B107)</f>
        <v/>
      </c>
      <c r="B107" s="162" t="str">
        <f>IF(Input!C107=0,"",Input!C107)</f>
        <v/>
      </c>
      <c r="C107" s="162" t="str">
        <f>IF(Input!D107=0,"",Input!D107)</f>
        <v/>
      </c>
      <c r="D107" s="162" t="str">
        <f>IF(Input!G107=0,"",Input!G107)</f>
        <v/>
      </c>
      <c r="E107" s="162" t="str">
        <f>IF(Input!H107=0,"",Input!H107)</f>
        <v/>
      </c>
      <c r="F107" s="162" t="str">
        <f>IF(Input!I107=0,"",Input!I107)</f>
        <v/>
      </c>
      <c r="G107" s="66" t="str">
        <f t="shared" si="50"/>
        <v/>
      </c>
      <c r="H107" s="66" t="str">
        <f t="shared" si="51"/>
        <v/>
      </c>
      <c r="I107" s="160" t="str">
        <f>FinalScores!G107</f>
        <v/>
      </c>
      <c r="J107" s="65" t="str">
        <f t="shared" si="52"/>
        <v/>
      </c>
      <c r="K107" s="65" t="str">
        <f t="shared" si="53"/>
        <v/>
      </c>
      <c r="L107" s="165" t="str">
        <f>IF(COUNTBLANK($A107:$F107)&gt;2,"",IF(Input!AE107=0,"NA",Input!AE107))</f>
        <v/>
      </c>
      <c r="M107" s="65" t="str">
        <f t="shared" si="54"/>
        <v/>
      </c>
      <c r="N107" s="65" t="str">
        <f t="shared" si="55"/>
        <v/>
      </c>
      <c r="O107" s="165" t="str">
        <f>IF(COUNTBLANK($A107:$F107)&gt;2,"",IF(Input!AF107=0,"NA",Input!AF107))</f>
        <v/>
      </c>
      <c r="P107" s="65" t="str">
        <f t="shared" si="56"/>
        <v/>
      </c>
      <c r="Q107" s="65" t="str">
        <f t="shared" si="57"/>
        <v/>
      </c>
      <c r="R107" s="165" t="str">
        <f>IF(COUNTBLANK($A107:$F107)&gt;2,"",IF(Input!AG107=0,"NA",Input!AG107))</f>
        <v/>
      </c>
      <c r="AN107" s="65" t="str">
        <f t="shared" si="58"/>
        <v/>
      </c>
      <c r="AO107" s="65" t="str">
        <f t="shared" si="59"/>
        <v/>
      </c>
      <c r="AP107" s="165" t="str">
        <f>IF(COUNTBLANK($A107:$F107)&gt;2,"",IF(Input!J107=0,"NA",Input!J107))</f>
        <v/>
      </c>
      <c r="AQ107" s="65" t="str">
        <f t="shared" si="60"/>
        <v/>
      </c>
      <c r="AR107" s="65" t="str">
        <f t="shared" si="61"/>
        <v/>
      </c>
      <c r="AS107" s="165" t="str">
        <f>IF(COUNTBLANK($A107:$F107)&gt;2,"",IF(Input!K107=0,"NA",Input!K107))</f>
        <v/>
      </c>
      <c r="AT107" s="65" t="str">
        <f t="shared" si="62"/>
        <v/>
      </c>
      <c r="AU107" s="65" t="str">
        <f t="shared" si="63"/>
        <v/>
      </c>
      <c r="AV107" s="165" t="str">
        <f>IF(COUNTBLANK($A107:$F107)&gt;2,"",IF(Input!L107=0,"NA",Input!L107))</f>
        <v/>
      </c>
      <c r="AW107" s="65" t="str">
        <f t="shared" si="64"/>
        <v/>
      </c>
      <c r="AX107" s="65" t="str">
        <f t="shared" si="65"/>
        <v/>
      </c>
      <c r="AY107" s="165" t="str">
        <f>IF(COUNTBLANK($A107:$F107)&gt;2,"",IF(Input!M107=0,"NA",Input!M107))</f>
        <v/>
      </c>
      <c r="AZ107" s="65" t="str">
        <f t="shared" si="66"/>
        <v/>
      </c>
      <c r="BA107" s="65" t="str">
        <f t="shared" si="67"/>
        <v/>
      </c>
      <c r="BB107" s="165" t="str">
        <f>IF(COUNTBLANK($A107:$F107)&gt;2,"",IF(Input!N107=0,"NA",Input!N107))</f>
        <v/>
      </c>
      <c r="BC107" s="65" t="str">
        <f t="shared" si="68"/>
        <v/>
      </c>
      <c r="BD107" s="65" t="str">
        <f t="shared" si="69"/>
        <v/>
      </c>
      <c r="BE107" s="165" t="str">
        <f>IF(COUNTBLANK($A107:$F107)&gt;2,"",IF(Input!O107=0,"NA",Input!O107))</f>
        <v/>
      </c>
      <c r="BF107" s="65" t="str">
        <f t="shared" si="70"/>
        <v/>
      </c>
      <c r="BG107" s="65" t="str">
        <f t="shared" si="71"/>
        <v/>
      </c>
      <c r="BH107" s="165" t="str">
        <f>IF(COUNTBLANK($A107:$F107)&gt;2,"",IF(Input!P107=0,"NA",Input!P107))</f>
        <v/>
      </c>
      <c r="BI107" s="65" t="str">
        <f t="shared" si="72"/>
        <v/>
      </c>
      <c r="BJ107" s="65" t="str">
        <f t="shared" si="73"/>
        <v/>
      </c>
      <c r="BK107" s="165" t="str">
        <f>IF(COUNTBLANK($A107:$F107)&gt;2,"",IF(Input!Q107=0,"NA",Input!Q107))</f>
        <v/>
      </c>
      <c r="BL107" s="65" t="str">
        <f t="shared" si="74"/>
        <v/>
      </c>
      <c r="BM107" s="65" t="str">
        <f t="shared" si="75"/>
        <v/>
      </c>
      <c r="BN107" s="165" t="str">
        <f>IF(COUNTBLANK($A107:$F107)&gt;2,"",IF(Input!R107=0,"NA",Input!R107))</f>
        <v/>
      </c>
      <c r="BO107" s="65" t="str">
        <f t="shared" si="76"/>
        <v/>
      </c>
      <c r="BP107" s="65" t="str">
        <f t="shared" si="77"/>
        <v/>
      </c>
      <c r="BQ107" s="165" t="str">
        <f>IF(COUNTBLANK($A107:$F107)&gt;2,"",IF(Input!S107=0,"NA",Input!S107))</f>
        <v/>
      </c>
      <c r="BR107" s="65" t="str">
        <f t="shared" si="78"/>
        <v/>
      </c>
      <c r="BS107" s="65" t="str">
        <f t="shared" si="79"/>
        <v/>
      </c>
      <c r="BT107" s="165" t="str">
        <f>IF(COUNTBLANK($A107:$F107)&gt;2,"",IF(Input!T107=0,"NA",Input!T107))</f>
        <v/>
      </c>
      <c r="BU107" s="65" t="str">
        <f t="shared" si="80"/>
        <v/>
      </c>
      <c r="BV107" s="65" t="str">
        <f t="shared" si="81"/>
        <v/>
      </c>
      <c r="BW107" s="165" t="str">
        <f>IF(COUNTBLANK($A107:$F107)&gt;2,"",IF(Input!U107=0,"NA",Input!U107))</f>
        <v/>
      </c>
      <c r="BX107" s="65" t="str">
        <f t="shared" si="82"/>
        <v/>
      </c>
      <c r="BY107" s="65" t="str">
        <f t="shared" si="83"/>
        <v/>
      </c>
      <c r="BZ107" s="165" t="str">
        <f>IF(COUNTBLANK($A107:$F107)&gt;2,"",IF(Input!V107=0,"NA",Input!V107))</f>
        <v/>
      </c>
      <c r="CA107" s="65" t="str">
        <f t="shared" si="84"/>
        <v/>
      </c>
      <c r="CB107" s="65" t="str">
        <f t="shared" si="85"/>
        <v/>
      </c>
      <c r="CC107" s="165" t="str">
        <f>IF(COUNTBLANK($A107:$F107)&gt;2,"",IF(Input!W107=0,"NA",Input!W107))</f>
        <v/>
      </c>
      <c r="CD107" s="65" t="str">
        <f t="shared" si="86"/>
        <v/>
      </c>
      <c r="CE107" s="65" t="str">
        <f t="shared" si="87"/>
        <v/>
      </c>
      <c r="CF107" s="165" t="str">
        <f>IF(COUNTBLANK($A107:$F107)&gt;2,"",IF(Input!X107=0,"NA",Input!X107))</f>
        <v/>
      </c>
      <c r="CG107" s="65" t="str">
        <f t="shared" si="88"/>
        <v/>
      </c>
      <c r="CH107" s="65" t="str">
        <f t="shared" si="89"/>
        <v/>
      </c>
      <c r="CI107" s="165" t="str">
        <f>IF(COUNTBLANK($A107:$F107)&gt;2,"",IF(Input!Y107=0,"NA",Input!Y107))</f>
        <v/>
      </c>
      <c r="CJ107" s="65" t="str">
        <f t="shared" si="90"/>
        <v/>
      </c>
      <c r="CK107" s="65" t="str">
        <f t="shared" si="91"/>
        <v/>
      </c>
      <c r="CL107" s="165" t="str">
        <f>IF(COUNTBLANK($A107:$F107)&gt;2,"",IF(Input!Z107=0,"NA",Input!Z107))</f>
        <v/>
      </c>
      <c r="CM107" s="65" t="str">
        <f t="shared" si="92"/>
        <v/>
      </c>
      <c r="CN107" s="65" t="str">
        <f t="shared" si="93"/>
        <v/>
      </c>
      <c r="CO107" s="165" t="str">
        <f>IF(COUNTBLANK($A107:$F107)&gt;2,"",IF(Input!AA107=0,"NA",Input!AA107))</f>
        <v/>
      </c>
      <c r="CP107" s="65" t="str">
        <f t="shared" si="94"/>
        <v/>
      </c>
      <c r="CQ107" s="65" t="str">
        <f t="shared" si="95"/>
        <v/>
      </c>
      <c r="CR107" s="165" t="str">
        <f>IF(COUNTBLANK($A107:$F107)&gt;2,"",IF(Input!AB107=0,"NA",Input!AB107))</f>
        <v/>
      </c>
      <c r="CS107" s="65" t="str">
        <f t="shared" si="96"/>
        <v/>
      </c>
      <c r="CT107" s="65" t="str">
        <f t="shared" si="97"/>
        <v/>
      </c>
      <c r="CU107" s="165" t="str">
        <f>IF(COUNTBLANK($A107:$F107)&gt;2,"",IF(Input!AC107=0,"NA",Input!AC107))</f>
        <v/>
      </c>
      <c r="CV107" s="65" t="str">
        <f t="shared" si="98"/>
        <v/>
      </c>
      <c r="CW107" s="65" t="str">
        <f t="shared" si="99"/>
        <v/>
      </c>
      <c r="CX107" s="165" t="str">
        <f>IF(COUNTBLANK($A107:$F107)&gt;2,"",IF(Input!AD107=0,"NA",Input!AD107))</f>
        <v/>
      </c>
    </row>
    <row r="108" spans="1:102" x14ac:dyDescent="0.25">
      <c r="A108" s="162" t="str">
        <f>IF(Input!B108=0,"",Input!B108)</f>
        <v/>
      </c>
      <c r="B108" s="162" t="str">
        <f>IF(Input!C108=0,"",Input!C108)</f>
        <v/>
      </c>
      <c r="C108" s="162" t="str">
        <f>IF(Input!D108=0,"",Input!D108)</f>
        <v/>
      </c>
      <c r="D108" s="162" t="str">
        <f>IF(Input!G108=0,"",Input!G108)</f>
        <v/>
      </c>
      <c r="E108" s="162" t="str">
        <f>IF(Input!H108=0,"",Input!H108)</f>
        <v/>
      </c>
      <c r="F108" s="162" t="str">
        <f>IF(Input!I108=0,"",Input!I108)</f>
        <v/>
      </c>
      <c r="G108" s="66" t="str">
        <f t="shared" si="50"/>
        <v/>
      </c>
      <c r="H108" s="66" t="str">
        <f t="shared" si="51"/>
        <v/>
      </c>
      <c r="I108" s="160" t="str">
        <f>FinalScores!G108</f>
        <v/>
      </c>
      <c r="J108" s="65" t="str">
        <f t="shared" si="52"/>
        <v/>
      </c>
      <c r="K108" s="65" t="str">
        <f t="shared" si="53"/>
        <v/>
      </c>
      <c r="L108" s="165" t="str">
        <f>IF(COUNTBLANK($A108:$F108)&gt;2,"",IF(Input!AE108=0,"NA",Input!AE108))</f>
        <v/>
      </c>
      <c r="M108" s="65" t="str">
        <f t="shared" si="54"/>
        <v/>
      </c>
      <c r="N108" s="65" t="str">
        <f t="shared" si="55"/>
        <v/>
      </c>
      <c r="O108" s="165" t="str">
        <f>IF(COUNTBLANK($A108:$F108)&gt;2,"",IF(Input!AF108=0,"NA",Input!AF108))</f>
        <v/>
      </c>
      <c r="P108" s="65" t="str">
        <f t="shared" si="56"/>
        <v/>
      </c>
      <c r="Q108" s="65" t="str">
        <f t="shared" si="57"/>
        <v/>
      </c>
      <c r="R108" s="165" t="str">
        <f>IF(COUNTBLANK($A108:$F108)&gt;2,"",IF(Input!AG108=0,"NA",Input!AG108))</f>
        <v/>
      </c>
      <c r="AN108" s="65" t="str">
        <f t="shared" si="58"/>
        <v/>
      </c>
      <c r="AO108" s="65" t="str">
        <f t="shared" si="59"/>
        <v/>
      </c>
      <c r="AP108" s="165" t="str">
        <f>IF(COUNTBLANK($A108:$F108)&gt;2,"",IF(Input!J108=0,"NA",Input!J108))</f>
        <v/>
      </c>
      <c r="AQ108" s="65" t="str">
        <f t="shared" si="60"/>
        <v/>
      </c>
      <c r="AR108" s="65" t="str">
        <f t="shared" si="61"/>
        <v/>
      </c>
      <c r="AS108" s="165" t="str">
        <f>IF(COUNTBLANK($A108:$F108)&gt;2,"",IF(Input!K108=0,"NA",Input!K108))</f>
        <v/>
      </c>
      <c r="AT108" s="65" t="str">
        <f t="shared" si="62"/>
        <v/>
      </c>
      <c r="AU108" s="65" t="str">
        <f t="shared" si="63"/>
        <v/>
      </c>
      <c r="AV108" s="165" t="str">
        <f>IF(COUNTBLANK($A108:$F108)&gt;2,"",IF(Input!L108=0,"NA",Input!L108))</f>
        <v/>
      </c>
      <c r="AW108" s="65" t="str">
        <f t="shared" si="64"/>
        <v/>
      </c>
      <c r="AX108" s="65" t="str">
        <f t="shared" si="65"/>
        <v/>
      </c>
      <c r="AY108" s="165" t="str">
        <f>IF(COUNTBLANK($A108:$F108)&gt;2,"",IF(Input!M108=0,"NA",Input!M108))</f>
        <v/>
      </c>
      <c r="AZ108" s="65" t="str">
        <f t="shared" si="66"/>
        <v/>
      </c>
      <c r="BA108" s="65" t="str">
        <f t="shared" si="67"/>
        <v/>
      </c>
      <c r="BB108" s="165" t="str">
        <f>IF(COUNTBLANK($A108:$F108)&gt;2,"",IF(Input!N108=0,"NA",Input!N108))</f>
        <v/>
      </c>
      <c r="BC108" s="65" t="str">
        <f t="shared" si="68"/>
        <v/>
      </c>
      <c r="BD108" s="65" t="str">
        <f t="shared" si="69"/>
        <v/>
      </c>
      <c r="BE108" s="165" t="str">
        <f>IF(COUNTBLANK($A108:$F108)&gt;2,"",IF(Input!O108=0,"NA",Input!O108))</f>
        <v/>
      </c>
      <c r="BF108" s="65" t="str">
        <f t="shared" si="70"/>
        <v/>
      </c>
      <c r="BG108" s="65" t="str">
        <f t="shared" si="71"/>
        <v/>
      </c>
      <c r="BH108" s="165" t="str">
        <f>IF(COUNTBLANK($A108:$F108)&gt;2,"",IF(Input!P108=0,"NA",Input!P108))</f>
        <v/>
      </c>
      <c r="BI108" s="65" t="str">
        <f t="shared" si="72"/>
        <v/>
      </c>
      <c r="BJ108" s="65" t="str">
        <f t="shared" si="73"/>
        <v/>
      </c>
      <c r="BK108" s="165" t="str">
        <f>IF(COUNTBLANK($A108:$F108)&gt;2,"",IF(Input!Q108=0,"NA",Input!Q108))</f>
        <v/>
      </c>
      <c r="BL108" s="65" t="str">
        <f t="shared" si="74"/>
        <v/>
      </c>
      <c r="BM108" s="65" t="str">
        <f t="shared" si="75"/>
        <v/>
      </c>
      <c r="BN108" s="165" t="str">
        <f>IF(COUNTBLANK($A108:$F108)&gt;2,"",IF(Input!R108=0,"NA",Input!R108))</f>
        <v/>
      </c>
      <c r="BO108" s="65" t="str">
        <f t="shared" si="76"/>
        <v/>
      </c>
      <c r="BP108" s="65" t="str">
        <f t="shared" si="77"/>
        <v/>
      </c>
      <c r="BQ108" s="165" t="str">
        <f>IF(COUNTBLANK($A108:$F108)&gt;2,"",IF(Input!S108=0,"NA",Input!S108))</f>
        <v/>
      </c>
      <c r="BR108" s="65" t="str">
        <f t="shared" si="78"/>
        <v/>
      </c>
      <c r="BS108" s="65" t="str">
        <f t="shared" si="79"/>
        <v/>
      </c>
      <c r="BT108" s="165" t="str">
        <f>IF(COUNTBLANK($A108:$F108)&gt;2,"",IF(Input!T108=0,"NA",Input!T108))</f>
        <v/>
      </c>
      <c r="BU108" s="65" t="str">
        <f t="shared" si="80"/>
        <v/>
      </c>
      <c r="BV108" s="65" t="str">
        <f t="shared" si="81"/>
        <v/>
      </c>
      <c r="BW108" s="165" t="str">
        <f>IF(COUNTBLANK($A108:$F108)&gt;2,"",IF(Input!U108=0,"NA",Input!U108))</f>
        <v/>
      </c>
      <c r="BX108" s="65" t="str">
        <f t="shared" si="82"/>
        <v/>
      </c>
      <c r="BY108" s="65" t="str">
        <f t="shared" si="83"/>
        <v/>
      </c>
      <c r="BZ108" s="165" t="str">
        <f>IF(COUNTBLANK($A108:$F108)&gt;2,"",IF(Input!V108=0,"NA",Input!V108))</f>
        <v/>
      </c>
      <c r="CA108" s="65" t="str">
        <f t="shared" si="84"/>
        <v/>
      </c>
      <c r="CB108" s="65" t="str">
        <f t="shared" si="85"/>
        <v/>
      </c>
      <c r="CC108" s="165" t="str">
        <f>IF(COUNTBLANK($A108:$F108)&gt;2,"",IF(Input!W108=0,"NA",Input!W108))</f>
        <v/>
      </c>
      <c r="CD108" s="65" t="str">
        <f t="shared" si="86"/>
        <v/>
      </c>
      <c r="CE108" s="65" t="str">
        <f t="shared" si="87"/>
        <v/>
      </c>
      <c r="CF108" s="165" t="str">
        <f>IF(COUNTBLANK($A108:$F108)&gt;2,"",IF(Input!X108=0,"NA",Input!X108))</f>
        <v/>
      </c>
      <c r="CG108" s="65" t="str">
        <f t="shared" si="88"/>
        <v/>
      </c>
      <c r="CH108" s="65" t="str">
        <f t="shared" si="89"/>
        <v/>
      </c>
      <c r="CI108" s="165" t="str">
        <f>IF(COUNTBLANK($A108:$F108)&gt;2,"",IF(Input!Y108=0,"NA",Input!Y108))</f>
        <v/>
      </c>
      <c r="CJ108" s="65" t="str">
        <f t="shared" si="90"/>
        <v/>
      </c>
      <c r="CK108" s="65" t="str">
        <f t="shared" si="91"/>
        <v/>
      </c>
      <c r="CL108" s="165" t="str">
        <f>IF(COUNTBLANK($A108:$F108)&gt;2,"",IF(Input!Z108=0,"NA",Input!Z108))</f>
        <v/>
      </c>
      <c r="CM108" s="65" t="str">
        <f t="shared" si="92"/>
        <v/>
      </c>
      <c r="CN108" s="65" t="str">
        <f t="shared" si="93"/>
        <v/>
      </c>
      <c r="CO108" s="165" t="str">
        <f>IF(COUNTBLANK($A108:$F108)&gt;2,"",IF(Input!AA108=0,"NA",Input!AA108))</f>
        <v/>
      </c>
      <c r="CP108" s="65" t="str">
        <f t="shared" si="94"/>
        <v/>
      </c>
      <c r="CQ108" s="65" t="str">
        <f t="shared" si="95"/>
        <v/>
      </c>
      <c r="CR108" s="165" t="str">
        <f>IF(COUNTBLANK($A108:$F108)&gt;2,"",IF(Input!AB108=0,"NA",Input!AB108))</f>
        <v/>
      </c>
      <c r="CS108" s="65" t="str">
        <f t="shared" si="96"/>
        <v/>
      </c>
      <c r="CT108" s="65" t="str">
        <f t="shared" si="97"/>
        <v/>
      </c>
      <c r="CU108" s="165" t="str">
        <f>IF(COUNTBLANK($A108:$F108)&gt;2,"",IF(Input!AC108=0,"NA",Input!AC108))</f>
        <v/>
      </c>
      <c r="CV108" s="65" t="str">
        <f t="shared" si="98"/>
        <v/>
      </c>
      <c r="CW108" s="65" t="str">
        <f t="shared" si="99"/>
        <v/>
      </c>
      <c r="CX108" s="165" t="str">
        <f>IF(COUNTBLANK($A108:$F108)&gt;2,"",IF(Input!AD108=0,"NA",Input!AD108))</f>
        <v/>
      </c>
    </row>
    <row r="109" spans="1:102" x14ac:dyDescent="0.25">
      <c r="A109" s="162" t="str">
        <f>IF(Input!B109=0,"",Input!B109)</f>
        <v/>
      </c>
      <c r="B109" s="162" t="str">
        <f>IF(Input!C109=0,"",Input!C109)</f>
        <v/>
      </c>
      <c r="C109" s="162" t="str">
        <f>IF(Input!D109=0,"",Input!D109)</f>
        <v/>
      </c>
      <c r="D109" s="162" t="str">
        <f>IF(Input!G109=0,"",Input!G109)</f>
        <v/>
      </c>
      <c r="E109" s="162" t="str">
        <f>IF(Input!H109=0,"",Input!H109)</f>
        <v/>
      </c>
      <c r="F109" s="162" t="str">
        <f>IF(Input!I109=0,"",Input!I109)</f>
        <v/>
      </c>
      <c r="G109" s="66" t="str">
        <f t="shared" si="50"/>
        <v/>
      </c>
      <c r="H109" s="66" t="str">
        <f t="shared" si="51"/>
        <v/>
      </c>
      <c r="I109" s="160" t="str">
        <f>FinalScores!G109</f>
        <v/>
      </c>
      <c r="J109" s="65" t="str">
        <f t="shared" si="52"/>
        <v/>
      </c>
      <c r="K109" s="65" t="str">
        <f t="shared" si="53"/>
        <v/>
      </c>
      <c r="L109" s="165" t="str">
        <f>IF(COUNTBLANK($A109:$F109)&gt;2,"",IF(Input!AE109=0,"NA",Input!AE109))</f>
        <v/>
      </c>
      <c r="M109" s="65" t="str">
        <f t="shared" si="54"/>
        <v/>
      </c>
      <c r="N109" s="65" t="str">
        <f t="shared" si="55"/>
        <v/>
      </c>
      <c r="O109" s="165" t="str">
        <f>IF(COUNTBLANK($A109:$F109)&gt;2,"",IF(Input!AF109=0,"NA",Input!AF109))</f>
        <v/>
      </c>
      <c r="P109" s="65" t="str">
        <f t="shared" si="56"/>
        <v/>
      </c>
      <c r="Q109" s="65" t="str">
        <f t="shared" si="57"/>
        <v/>
      </c>
      <c r="R109" s="165" t="str">
        <f>IF(COUNTBLANK($A109:$F109)&gt;2,"",IF(Input!AG109=0,"NA",Input!AG109))</f>
        <v/>
      </c>
      <c r="AN109" s="65" t="str">
        <f t="shared" si="58"/>
        <v/>
      </c>
      <c r="AO109" s="65" t="str">
        <f t="shared" si="59"/>
        <v/>
      </c>
      <c r="AP109" s="165" t="str">
        <f>IF(COUNTBLANK($A109:$F109)&gt;2,"",IF(Input!J109=0,"NA",Input!J109))</f>
        <v/>
      </c>
      <c r="AQ109" s="65" t="str">
        <f t="shared" si="60"/>
        <v/>
      </c>
      <c r="AR109" s="65" t="str">
        <f t="shared" si="61"/>
        <v/>
      </c>
      <c r="AS109" s="165" t="str">
        <f>IF(COUNTBLANK($A109:$F109)&gt;2,"",IF(Input!K109=0,"NA",Input!K109))</f>
        <v/>
      </c>
      <c r="AT109" s="65" t="str">
        <f t="shared" si="62"/>
        <v/>
      </c>
      <c r="AU109" s="65" t="str">
        <f t="shared" si="63"/>
        <v/>
      </c>
      <c r="AV109" s="165" t="str">
        <f>IF(COUNTBLANK($A109:$F109)&gt;2,"",IF(Input!L109=0,"NA",Input!L109))</f>
        <v/>
      </c>
      <c r="AW109" s="65" t="str">
        <f t="shared" si="64"/>
        <v/>
      </c>
      <c r="AX109" s="65" t="str">
        <f t="shared" si="65"/>
        <v/>
      </c>
      <c r="AY109" s="165" t="str">
        <f>IF(COUNTBLANK($A109:$F109)&gt;2,"",IF(Input!M109=0,"NA",Input!M109))</f>
        <v/>
      </c>
      <c r="AZ109" s="65" t="str">
        <f t="shared" si="66"/>
        <v/>
      </c>
      <c r="BA109" s="65" t="str">
        <f t="shared" si="67"/>
        <v/>
      </c>
      <c r="BB109" s="165" t="str">
        <f>IF(COUNTBLANK($A109:$F109)&gt;2,"",IF(Input!N109=0,"NA",Input!N109))</f>
        <v/>
      </c>
      <c r="BC109" s="65" t="str">
        <f t="shared" si="68"/>
        <v/>
      </c>
      <c r="BD109" s="65" t="str">
        <f t="shared" si="69"/>
        <v/>
      </c>
      <c r="BE109" s="165" t="str">
        <f>IF(COUNTBLANK($A109:$F109)&gt;2,"",IF(Input!O109=0,"NA",Input!O109))</f>
        <v/>
      </c>
      <c r="BF109" s="65" t="str">
        <f t="shared" si="70"/>
        <v/>
      </c>
      <c r="BG109" s="65" t="str">
        <f t="shared" si="71"/>
        <v/>
      </c>
      <c r="BH109" s="165" t="str">
        <f>IF(COUNTBLANK($A109:$F109)&gt;2,"",IF(Input!P109=0,"NA",Input!P109))</f>
        <v/>
      </c>
      <c r="BI109" s="65" t="str">
        <f t="shared" si="72"/>
        <v/>
      </c>
      <c r="BJ109" s="65" t="str">
        <f t="shared" si="73"/>
        <v/>
      </c>
      <c r="BK109" s="165" t="str">
        <f>IF(COUNTBLANK($A109:$F109)&gt;2,"",IF(Input!Q109=0,"NA",Input!Q109))</f>
        <v/>
      </c>
      <c r="BL109" s="65" t="str">
        <f t="shared" si="74"/>
        <v/>
      </c>
      <c r="BM109" s="65" t="str">
        <f t="shared" si="75"/>
        <v/>
      </c>
      <c r="BN109" s="165" t="str">
        <f>IF(COUNTBLANK($A109:$F109)&gt;2,"",IF(Input!R109=0,"NA",Input!R109))</f>
        <v/>
      </c>
      <c r="BO109" s="65" t="str">
        <f t="shared" si="76"/>
        <v/>
      </c>
      <c r="BP109" s="65" t="str">
        <f t="shared" si="77"/>
        <v/>
      </c>
      <c r="BQ109" s="165" t="str">
        <f>IF(COUNTBLANK($A109:$F109)&gt;2,"",IF(Input!S109=0,"NA",Input!S109))</f>
        <v/>
      </c>
      <c r="BR109" s="65" t="str">
        <f t="shared" si="78"/>
        <v/>
      </c>
      <c r="BS109" s="65" t="str">
        <f t="shared" si="79"/>
        <v/>
      </c>
      <c r="BT109" s="165" t="str">
        <f>IF(COUNTBLANK($A109:$F109)&gt;2,"",IF(Input!T109=0,"NA",Input!T109))</f>
        <v/>
      </c>
      <c r="BU109" s="65" t="str">
        <f t="shared" si="80"/>
        <v/>
      </c>
      <c r="BV109" s="65" t="str">
        <f t="shared" si="81"/>
        <v/>
      </c>
      <c r="BW109" s="165" t="str">
        <f>IF(COUNTBLANK($A109:$F109)&gt;2,"",IF(Input!U109=0,"NA",Input!U109))</f>
        <v/>
      </c>
      <c r="BX109" s="65" t="str">
        <f t="shared" si="82"/>
        <v/>
      </c>
      <c r="BY109" s="65" t="str">
        <f t="shared" si="83"/>
        <v/>
      </c>
      <c r="BZ109" s="165" t="str">
        <f>IF(COUNTBLANK($A109:$F109)&gt;2,"",IF(Input!V109=0,"NA",Input!V109))</f>
        <v/>
      </c>
      <c r="CA109" s="65" t="str">
        <f t="shared" si="84"/>
        <v/>
      </c>
      <c r="CB109" s="65" t="str">
        <f t="shared" si="85"/>
        <v/>
      </c>
      <c r="CC109" s="165" t="str">
        <f>IF(COUNTBLANK($A109:$F109)&gt;2,"",IF(Input!W109=0,"NA",Input!W109))</f>
        <v/>
      </c>
      <c r="CD109" s="65" t="str">
        <f t="shared" si="86"/>
        <v/>
      </c>
      <c r="CE109" s="65" t="str">
        <f t="shared" si="87"/>
        <v/>
      </c>
      <c r="CF109" s="165" t="str">
        <f>IF(COUNTBLANK($A109:$F109)&gt;2,"",IF(Input!X109=0,"NA",Input!X109))</f>
        <v/>
      </c>
      <c r="CG109" s="65" t="str">
        <f t="shared" si="88"/>
        <v/>
      </c>
      <c r="CH109" s="65" t="str">
        <f t="shared" si="89"/>
        <v/>
      </c>
      <c r="CI109" s="165" t="str">
        <f>IF(COUNTBLANK($A109:$F109)&gt;2,"",IF(Input!Y109=0,"NA",Input!Y109))</f>
        <v/>
      </c>
      <c r="CJ109" s="65" t="str">
        <f t="shared" si="90"/>
        <v/>
      </c>
      <c r="CK109" s="65" t="str">
        <f t="shared" si="91"/>
        <v/>
      </c>
      <c r="CL109" s="165" t="str">
        <f>IF(COUNTBLANK($A109:$F109)&gt;2,"",IF(Input!Z109=0,"NA",Input!Z109))</f>
        <v/>
      </c>
      <c r="CM109" s="65" t="str">
        <f t="shared" si="92"/>
        <v/>
      </c>
      <c r="CN109" s="65" t="str">
        <f t="shared" si="93"/>
        <v/>
      </c>
      <c r="CO109" s="165" t="str">
        <f>IF(COUNTBLANK($A109:$F109)&gt;2,"",IF(Input!AA109=0,"NA",Input!AA109))</f>
        <v/>
      </c>
      <c r="CP109" s="65" t="str">
        <f t="shared" si="94"/>
        <v/>
      </c>
      <c r="CQ109" s="65" t="str">
        <f t="shared" si="95"/>
        <v/>
      </c>
      <c r="CR109" s="165" t="str">
        <f>IF(COUNTBLANK($A109:$F109)&gt;2,"",IF(Input!AB109=0,"NA",Input!AB109))</f>
        <v/>
      </c>
      <c r="CS109" s="65" t="str">
        <f t="shared" si="96"/>
        <v/>
      </c>
      <c r="CT109" s="65" t="str">
        <f t="shared" si="97"/>
        <v/>
      </c>
      <c r="CU109" s="165" t="str">
        <f>IF(COUNTBLANK($A109:$F109)&gt;2,"",IF(Input!AC109=0,"NA",Input!AC109))</f>
        <v/>
      </c>
      <c r="CV109" s="65" t="str">
        <f t="shared" si="98"/>
        <v/>
      </c>
      <c r="CW109" s="65" t="str">
        <f t="shared" si="99"/>
        <v/>
      </c>
      <c r="CX109" s="165" t="str">
        <f>IF(COUNTBLANK($A109:$F109)&gt;2,"",IF(Input!AD109=0,"NA",Input!AD109))</f>
        <v/>
      </c>
    </row>
    <row r="110" spans="1:102" x14ac:dyDescent="0.25">
      <c r="A110" s="162" t="str">
        <f>IF(Input!B110=0,"",Input!B110)</f>
        <v/>
      </c>
      <c r="B110" s="162" t="str">
        <f>IF(Input!C110=0,"",Input!C110)</f>
        <v/>
      </c>
      <c r="C110" s="162" t="str">
        <f>IF(Input!D110=0,"",Input!D110)</f>
        <v/>
      </c>
      <c r="D110" s="162" t="str">
        <f>IF(Input!G110=0,"",Input!G110)</f>
        <v/>
      </c>
      <c r="E110" s="162" t="str">
        <f>IF(Input!H110=0,"",Input!H110)</f>
        <v/>
      </c>
      <c r="F110" s="162" t="str">
        <f>IF(Input!I110=0,"",Input!I110)</f>
        <v/>
      </c>
      <c r="G110" s="66" t="str">
        <f t="shared" si="50"/>
        <v/>
      </c>
      <c r="H110" s="66" t="str">
        <f t="shared" si="51"/>
        <v/>
      </c>
      <c r="I110" s="160" t="str">
        <f>FinalScores!G110</f>
        <v/>
      </c>
      <c r="J110" s="65" t="str">
        <f t="shared" si="52"/>
        <v/>
      </c>
      <c r="K110" s="65" t="str">
        <f t="shared" si="53"/>
        <v/>
      </c>
      <c r="L110" s="165" t="str">
        <f>IF(COUNTBLANK($A110:$F110)&gt;2,"",IF(Input!AE110=0,"NA",Input!AE110))</f>
        <v/>
      </c>
      <c r="M110" s="65" t="str">
        <f t="shared" si="54"/>
        <v/>
      </c>
      <c r="N110" s="65" t="str">
        <f t="shared" si="55"/>
        <v/>
      </c>
      <c r="O110" s="165" t="str">
        <f>IF(COUNTBLANK($A110:$F110)&gt;2,"",IF(Input!AF110=0,"NA",Input!AF110))</f>
        <v/>
      </c>
      <c r="P110" s="65" t="str">
        <f t="shared" si="56"/>
        <v/>
      </c>
      <c r="Q110" s="65" t="str">
        <f t="shared" si="57"/>
        <v/>
      </c>
      <c r="R110" s="165" t="str">
        <f>IF(COUNTBLANK($A110:$F110)&gt;2,"",IF(Input!AG110=0,"NA",Input!AG110))</f>
        <v/>
      </c>
      <c r="AN110" s="65" t="str">
        <f t="shared" si="58"/>
        <v/>
      </c>
      <c r="AO110" s="65" t="str">
        <f t="shared" si="59"/>
        <v/>
      </c>
      <c r="AP110" s="165" t="str">
        <f>IF(COUNTBLANK($A110:$F110)&gt;2,"",IF(Input!J110=0,"NA",Input!J110))</f>
        <v/>
      </c>
      <c r="AQ110" s="65" t="str">
        <f t="shared" si="60"/>
        <v/>
      </c>
      <c r="AR110" s="65" t="str">
        <f t="shared" si="61"/>
        <v/>
      </c>
      <c r="AS110" s="165" t="str">
        <f>IF(COUNTBLANK($A110:$F110)&gt;2,"",IF(Input!K110=0,"NA",Input!K110))</f>
        <v/>
      </c>
      <c r="AT110" s="65" t="str">
        <f t="shared" si="62"/>
        <v/>
      </c>
      <c r="AU110" s="65" t="str">
        <f t="shared" si="63"/>
        <v/>
      </c>
      <c r="AV110" s="165" t="str">
        <f>IF(COUNTBLANK($A110:$F110)&gt;2,"",IF(Input!L110=0,"NA",Input!L110))</f>
        <v/>
      </c>
      <c r="AW110" s="65" t="str">
        <f t="shared" si="64"/>
        <v/>
      </c>
      <c r="AX110" s="65" t="str">
        <f t="shared" si="65"/>
        <v/>
      </c>
      <c r="AY110" s="165" t="str">
        <f>IF(COUNTBLANK($A110:$F110)&gt;2,"",IF(Input!M110=0,"NA",Input!M110))</f>
        <v/>
      </c>
      <c r="AZ110" s="65" t="str">
        <f t="shared" si="66"/>
        <v/>
      </c>
      <c r="BA110" s="65" t="str">
        <f t="shared" si="67"/>
        <v/>
      </c>
      <c r="BB110" s="165" t="str">
        <f>IF(COUNTBLANK($A110:$F110)&gt;2,"",IF(Input!N110=0,"NA",Input!N110))</f>
        <v/>
      </c>
      <c r="BC110" s="65" t="str">
        <f t="shared" si="68"/>
        <v/>
      </c>
      <c r="BD110" s="65" t="str">
        <f t="shared" si="69"/>
        <v/>
      </c>
      <c r="BE110" s="165" t="str">
        <f>IF(COUNTBLANK($A110:$F110)&gt;2,"",IF(Input!O110=0,"NA",Input!O110))</f>
        <v/>
      </c>
      <c r="BF110" s="65" t="str">
        <f t="shared" si="70"/>
        <v/>
      </c>
      <c r="BG110" s="65" t="str">
        <f t="shared" si="71"/>
        <v/>
      </c>
      <c r="BH110" s="165" t="str">
        <f>IF(COUNTBLANK($A110:$F110)&gt;2,"",IF(Input!P110=0,"NA",Input!P110))</f>
        <v/>
      </c>
      <c r="BI110" s="65" t="str">
        <f t="shared" si="72"/>
        <v/>
      </c>
      <c r="BJ110" s="65" t="str">
        <f t="shared" si="73"/>
        <v/>
      </c>
      <c r="BK110" s="165" t="str">
        <f>IF(COUNTBLANK($A110:$F110)&gt;2,"",IF(Input!Q110=0,"NA",Input!Q110))</f>
        <v/>
      </c>
      <c r="BL110" s="65" t="str">
        <f t="shared" si="74"/>
        <v/>
      </c>
      <c r="BM110" s="65" t="str">
        <f t="shared" si="75"/>
        <v/>
      </c>
      <c r="BN110" s="165" t="str">
        <f>IF(COUNTBLANK($A110:$F110)&gt;2,"",IF(Input!R110=0,"NA",Input!R110))</f>
        <v/>
      </c>
      <c r="BO110" s="65" t="str">
        <f t="shared" si="76"/>
        <v/>
      </c>
      <c r="BP110" s="65" t="str">
        <f t="shared" si="77"/>
        <v/>
      </c>
      <c r="BQ110" s="165" t="str">
        <f>IF(COUNTBLANK($A110:$F110)&gt;2,"",IF(Input!S110=0,"NA",Input!S110))</f>
        <v/>
      </c>
      <c r="BR110" s="65" t="str">
        <f t="shared" si="78"/>
        <v/>
      </c>
      <c r="BS110" s="65" t="str">
        <f t="shared" si="79"/>
        <v/>
      </c>
      <c r="BT110" s="165" t="str">
        <f>IF(COUNTBLANK($A110:$F110)&gt;2,"",IF(Input!T110=0,"NA",Input!T110))</f>
        <v/>
      </c>
      <c r="BU110" s="65" t="str">
        <f t="shared" si="80"/>
        <v/>
      </c>
      <c r="BV110" s="65" t="str">
        <f t="shared" si="81"/>
        <v/>
      </c>
      <c r="BW110" s="165" t="str">
        <f>IF(COUNTBLANK($A110:$F110)&gt;2,"",IF(Input!U110=0,"NA",Input!U110))</f>
        <v/>
      </c>
      <c r="BX110" s="65" t="str">
        <f t="shared" si="82"/>
        <v/>
      </c>
      <c r="BY110" s="65" t="str">
        <f t="shared" si="83"/>
        <v/>
      </c>
      <c r="BZ110" s="165" t="str">
        <f>IF(COUNTBLANK($A110:$F110)&gt;2,"",IF(Input!V110=0,"NA",Input!V110))</f>
        <v/>
      </c>
      <c r="CA110" s="65" t="str">
        <f t="shared" si="84"/>
        <v/>
      </c>
      <c r="CB110" s="65" t="str">
        <f t="shared" si="85"/>
        <v/>
      </c>
      <c r="CC110" s="165" t="str">
        <f>IF(COUNTBLANK($A110:$F110)&gt;2,"",IF(Input!W110=0,"NA",Input!W110))</f>
        <v/>
      </c>
      <c r="CD110" s="65" t="str">
        <f t="shared" si="86"/>
        <v/>
      </c>
      <c r="CE110" s="65" t="str">
        <f t="shared" si="87"/>
        <v/>
      </c>
      <c r="CF110" s="165" t="str">
        <f>IF(COUNTBLANK($A110:$F110)&gt;2,"",IF(Input!X110=0,"NA",Input!X110))</f>
        <v/>
      </c>
      <c r="CG110" s="65" t="str">
        <f t="shared" si="88"/>
        <v/>
      </c>
      <c r="CH110" s="65" t="str">
        <f t="shared" si="89"/>
        <v/>
      </c>
      <c r="CI110" s="165" t="str">
        <f>IF(COUNTBLANK($A110:$F110)&gt;2,"",IF(Input!Y110=0,"NA",Input!Y110))</f>
        <v/>
      </c>
      <c r="CJ110" s="65" t="str">
        <f t="shared" si="90"/>
        <v/>
      </c>
      <c r="CK110" s="65" t="str">
        <f t="shared" si="91"/>
        <v/>
      </c>
      <c r="CL110" s="165" t="str">
        <f>IF(COUNTBLANK($A110:$F110)&gt;2,"",IF(Input!Z110=0,"NA",Input!Z110))</f>
        <v/>
      </c>
      <c r="CM110" s="65" t="str">
        <f t="shared" si="92"/>
        <v/>
      </c>
      <c r="CN110" s="65" t="str">
        <f t="shared" si="93"/>
        <v/>
      </c>
      <c r="CO110" s="165" t="str">
        <f>IF(COUNTBLANK($A110:$F110)&gt;2,"",IF(Input!AA110=0,"NA",Input!AA110))</f>
        <v/>
      </c>
      <c r="CP110" s="65" t="str">
        <f t="shared" si="94"/>
        <v/>
      </c>
      <c r="CQ110" s="65" t="str">
        <f t="shared" si="95"/>
        <v/>
      </c>
      <c r="CR110" s="165" t="str">
        <f>IF(COUNTBLANK($A110:$F110)&gt;2,"",IF(Input!AB110=0,"NA",Input!AB110))</f>
        <v/>
      </c>
      <c r="CS110" s="65" t="str">
        <f t="shared" si="96"/>
        <v/>
      </c>
      <c r="CT110" s="65" t="str">
        <f t="shared" si="97"/>
        <v/>
      </c>
      <c r="CU110" s="165" t="str">
        <f>IF(COUNTBLANK($A110:$F110)&gt;2,"",IF(Input!AC110=0,"NA",Input!AC110))</f>
        <v/>
      </c>
      <c r="CV110" s="65" t="str">
        <f t="shared" si="98"/>
        <v/>
      </c>
      <c r="CW110" s="65" t="str">
        <f t="shared" si="99"/>
        <v/>
      </c>
      <c r="CX110" s="165" t="str">
        <f>IF(COUNTBLANK($A110:$F110)&gt;2,"",IF(Input!AD110=0,"NA",Input!AD110))</f>
        <v/>
      </c>
    </row>
    <row r="111" spans="1:102" x14ac:dyDescent="0.25">
      <c r="A111" s="162" t="str">
        <f>IF(Input!B111=0,"",Input!B111)</f>
        <v/>
      </c>
      <c r="B111" s="162" t="str">
        <f>IF(Input!C111=0,"",Input!C111)</f>
        <v/>
      </c>
      <c r="C111" s="162" t="str">
        <f>IF(Input!D111=0,"",Input!D111)</f>
        <v/>
      </c>
      <c r="D111" s="162" t="str">
        <f>IF(Input!G111=0,"",Input!G111)</f>
        <v/>
      </c>
      <c r="E111" s="162" t="str">
        <f>IF(Input!H111=0,"",Input!H111)</f>
        <v/>
      </c>
      <c r="F111" s="162" t="str">
        <f>IF(Input!I111=0,"",Input!I111)</f>
        <v/>
      </c>
      <c r="G111" s="66" t="str">
        <f t="shared" si="50"/>
        <v/>
      </c>
      <c r="H111" s="66" t="str">
        <f t="shared" si="51"/>
        <v/>
      </c>
      <c r="I111" s="160" t="str">
        <f>FinalScores!G111</f>
        <v/>
      </c>
      <c r="J111" s="65" t="str">
        <f t="shared" si="52"/>
        <v/>
      </c>
      <c r="K111" s="65" t="str">
        <f t="shared" si="53"/>
        <v/>
      </c>
      <c r="L111" s="165" t="str">
        <f>IF(COUNTBLANK($A111:$F111)&gt;2,"",IF(Input!AE111=0,"NA",Input!AE111))</f>
        <v/>
      </c>
      <c r="M111" s="65" t="str">
        <f t="shared" si="54"/>
        <v/>
      </c>
      <c r="N111" s="65" t="str">
        <f t="shared" si="55"/>
        <v/>
      </c>
      <c r="O111" s="165" t="str">
        <f>IF(COUNTBLANK($A111:$F111)&gt;2,"",IF(Input!AF111=0,"NA",Input!AF111))</f>
        <v/>
      </c>
      <c r="P111" s="65" t="str">
        <f t="shared" si="56"/>
        <v/>
      </c>
      <c r="Q111" s="65" t="str">
        <f t="shared" si="57"/>
        <v/>
      </c>
      <c r="R111" s="165" t="str">
        <f>IF(COUNTBLANK($A111:$F111)&gt;2,"",IF(Input!AG111=0,"NA",Input!AG111))</f>
        <v/>
      </c>
      <c r="AN111" s="65" t="str">
        <f t="shared" si="58"/>
        <v/>
      </c>
      <c r="AO111" s="65" t="str">
        <f t="shared" si="59"/>
        <v/>
      </c>
      <c r="AP111" s="165" t="str">
        <f>IF(COUNTBLANK($A111:$F111)&gt;2,"",IF(Input!J111=0,"NA",Input!J111))</f>
        <v/>
      </c>
      <c r="AQ111" s="65" t="str">
        <f t="shared" si="60"/>
        <v/>
      </c>
      <c r="AR111" s="65" t="str">
        <f t="shared" si="61"/>
        <v/>
      </c>
      <c r="AS111" s="165" t="str">
        <f>IF(COUNTBLANK($A111:$F111)&gt;2,"",IF(Input!K111=0,"NA",Input!K111))</f>
        <v/>
      </c>
      <c r="AT111" s="65" t="str">
        <f t="shared" si="62"/>
        <v/>
      </c>
      <c r="AU111" s="65" t="str">
        <f t="shared" si="63"/>
        <v/>
      </c>
      <c r="AV111" s="165" t="str">
        <f>IF(COUNTBLANK($A111:$F111)&gt;2,"",IF(Input!L111=0,"NA",Input!L111))</f>
        <v/>
      </c>
      <c r="AW111" s="65" t="str">
        <f t="shared" si="64"/>
        <v/>
      </c>
      <c r="AX111" s="65" t="str">
        <f t="shared" si="65"/>
        <v/>
      </c>
      <c r="AY111" s="165" t="str">
        <f>IF(COUNTBLANK($A111:$F111)&gt;2,"",IF(Input!M111=0,"NA",Input!M111))</f>
        <v/>
      </c>
      <c r="AZ111" s="65" t="str">
        <f t="shared" si="66"/>
        <v/>
      </c>
      <c r="BA111" s="65" t="str">
        <f t="shared" si="67"/>
        <v/>
      </c>
      <c r="BB111" s="165" t="str">
        <f>IF(COUNTBLANK($A111:$F111)&gt;2,"",IF(Input!N111=0,"NA",Input!N111))</f>
        <v/>
      </c>
      <c r="BC111" s="65" t="str">
        <f t="shared" si="68"/>
        <v/>
      </c>
      <c r="BD111" s="65" t="str">
        <f t="shared" si="69"/>
        <v/>
      </c>
      <c r="BE111" s="165" t="str">
        <f>IF(COUNTBLANK($A111:$F111)&gt;2,"",IF(Input!O111=0,"NA",Input!O111))</f>
        <v/>
      </c>
      <c r="BF111" s="65" t="str">
        <f t="shared" si="70"/>
        <v/>
      </c>
      <c r="BG111" s="65" t="str">
        <f t="shared" si="71"/>
        <v/>
      </c>
      <c r="BH111" s="165" t="str">
        <f>IF(COUNTBLANK($A111:$F111)&gt;2,"",IF(Input!P111=0,"NA",Input!P111))</f>
        <v/>
      </c>
      <c r="BI111" s="65" t="str">
        <f t="shared" si="72"/>
        <v/>
      </c>
      <c r="BJ111" s="65" t="str">
        <f t="shared" si="73"/>
        <v/>
      </c>
      <c r="BK111" s="165" t="str">
        <f>IF(COUNTBLANK($A111:$F111)&gt;2,"",IF(Input!Q111=0,"NA",Input!Q111))</f>
        <v/>
      </c>
      <c r="BL111" s="65" t="str">
        <f t="shared" si="74"/>
        <v/>
      </c>
      <c r="BM111" s="65" t="str">
        <f t="shared" si="75"/>
        <v/>
      </c>
      <c r="BN111" s="165" t="str">
        <f>IF(COUNTBLANK($A111:$F111)&gt;2,"",IF(Input!R111=0,"NA",Input!R111))</f>
        <v/>
      </c>
      <c r="BO111" s="65" t="str">
        <f t="shared" si="76"/>
        <v/>
      </c>
      <c r="BP111" s="65" t="str">
        <f t="shared" si="77"/>
        <v/>
      </c>
      <c r="BQ111" s="165" t="str">
        <f>IF(COUNTBLANK($A111:$F111)&gt;2,"",IF(Input!S111=0,"NA",Input!S111))</f>
        <v/>
      </c>
      <c r="BR111" s="65" t="str">
        <f t="shared" si="78"/>
        <v/>
      </c>
      <c r="BS111" s="65" t="str">
        <f t="shared" si="79"/>
        <v/>
      </c>
      <c r="BT111" s="165" t="str">
        <f>IF(COUNTBLANK($A111:$F111)&gt;2,"",IF(Input!T111=0,"NA",Input!T111))</f>
        <v/>
      </c>
      <c r="BU111" s="65" t="str">
        <f t="shared" si="80"/>
        <v/>
      </c>
      <c r="BV111" s="65" t="str">
        <f t="shared" si="81"/>
        <v/>
      </c>
      <c r="BW111" s="165" t="str">
        <f>IF(COUNTBLANK($A111:$F111)&gt;2,"",IF(Input!U111=0,"NA",Input!U111))</f>
        <v/>
      </c>
      <c r="BX111" s="65" t="str">
        <f t="shared" si="82"/>
        <v/>
      </c>
      <c r="BY111" s="65" t="str">
        <f t="shared" si="83"/>
        <v/>
      </c>
      <c r="BZ111" s="165" t="str">
        <f>IF(COUNTBLANK($A111:$F111)&gt;2,"",IF(Input!V111=0,"NA",Input!V111))</f>
        <v/>
      </c>
      <c r="CA111" s="65" t="str">
        <f t="shared" si="84"/>
        <v/>
      </c>
      <c r="CB111" s="65" t="str">
        <f t="shared" si="85"/>
        <v/>
      </c>
      <c r="CC111" s="165" t="str">
        <f>IF(COUNTBLANK($A111:$F111)&gt;2,"",IF(Input!W111=0,"NA",Input!W111))</f>
        <v/>
      </c>
      <c r="CD111" s="65" t="str">
        <f t="shared" si="86"/>
        <v/>
      </c>
      <c r="CE111" s="65" t="str">
        <f t="shared" si="87"/>
        <v/>
      </c>
      <c r="CF111" s="165" t="str">
        <f>IF(COUNTBLANK($A111:$F111)&gt;2,"",IF(Input!X111=0,"NA",Input!X111))</f>
        <v/>
      </c>
      <c r="CG111" s="65" t="str">
        <f t="shared" si="88"/>
        <v/>
      </c>
      <c r="CH111" s="65" t="str">
        <f t="shared" si="89"/>
        <v/>
      </c>
      <c r="CI111" s="165" t="str">
        <f>IF(COUNTBLANK($A111:$F111)&gt;2,"",IF(Input!Y111=0,"NA",Input!Y111))</f>
        <v/>
      </c>
      <c r="CJ111" s="65" t="str">
        <f t="shared" si="90"/>
        <v/>
      </c>
      <c r="CK111" s="65" t="str">
        <f t="shared" si="91"/>
        <v/>
      </c>
      <c r="CL111" s="165" t="str">
        <f>IF(COUNTBLANK($A111:$F111)&gt;2,"",IF(Input!Z111=0,"NA",Input!Z111))</f>
        <v/>
      </c>
      <c r="CM111" s="65" t="str">
        <f t="shared" si="92"/>
        <v/>
      </c>
      <c r="CN111" s="65" t="str">
        <f t="shared" si="93"/>
        <v/>
      </c>
      <c r="CO111" s="165" t="str">
        <f>IF(COUNTBLANK($A111:$F111)&gt;2,"",IF(Input!AA111=0,"NA",Input!AA111))</f>
        <v/>
      </c>
      <c r="CP111" s="65" t="str">
        <f t="shared" si="94"/>
        <v/>
      </c>
      <c r="CQ111" s="65" t="str">
        <f t="shared" si="95"/>
        <v/>
      </c>
      <c r="CR111" s="165" t="str">
        <f>IF(COUNTBLANK($A111:$F111)&gt;2,"",IF(Input!AB111=0,"NA",Input!AB111))</f>
        <v/>
      </c>
      <c r="CS111" s="65" t="str">
        <f t="shared" si="96"/>
        <v/>
      </c>
      <c r="CT111" s="65" t="str">
        <f t="shared" si="97"/>
        <v/>
      </c>
      <c r="CU111" s="165" t="str">
        <f>IF(COUNTBLANK($A111:$F111)&gt;2,"",IF(Input!AC111=0,"NA",Input!AC111))</f>
        <v/>
      </c>
      <c r="CV111" s="65" t="str">
        <f t="shared" si="98"/>
        <v/>
      </c>
      <c r="CW111" s="65" t="str">
        <f t="shared" si="99"/>
        <v/>
      </c>
      <c r="CX111" s="165" t="str">
        <f>IF(COUNTBLANK($A111:$F111)&gt;2,"",IF(Input!AD111=0,"NA",Input!AD111))</f>
        <v/>
      </c>
    </row>
    <row r="112" spans="1:102" x14ac:dyDescent="0.25">
      <c r="A112" s="162" t="str">
        <f>IF(Input!B112=0,"",Input!B112)</f>
        <v/>
      </c>
      <c r="B112" s="162" t="str">
        <f>IF(Input!C112=0,"",Input!C112)</f>
        <v/>
      </c>
      <c r="C112" s="162" t="str">
        <f>IF(Input!D112=0,"",Input!D112)</f>
        <v/>
      </c>
      <c r="D112" s="162" t="str">
        <f>IF(Input!G112=0,"",Input!G112)</f>
        <v/>
      </c>
      <c r="E112" s="162" t="str">
        <f>IF(Input!H112=0,"",Input!H112)</f>
        <v/>
      </c>
      <c r="F112" s="162" t="str">
        <f>IF(Input!I112=0,"",Input!I112)</f>
        <v/>
      </c>
      <c r="G112" s="66" t="str">
        <f t="shared" si="50"/>
        <v/>
      </c>
      <c r="H112" s="66" t="str">
        <f t="shared" si="51"/>
        <v/>
      </c>
      <c r="I112" s="160" t="str">
        <f>FinalScores!G112</f>
        <v/>
      </c>
      <c r="J112" s="65" t="str">
        <f t="shared" si="52"/>
        <v/>
      </c>
      <c r="K112" s="65" t="str">
        <f t="shared" si="53"/>
        <v/>
      </c>
      <c r="L112" s="165" t="str">
        <f>IF(COUNTBLANK($A112:$F112)&gt;2,"",IF(Input!AE112=0,"NA",Input!AE112))</f>
        <v/>
      </c>
      <c r="M112" s="65" t="str">
        <f t="shared" si="54"/>
        <v/>
      </c>
      <c r="N112" s="65" t="str">
        <f t="shared" si="55"/>
        <v/>
      </c>
      <c r="O112" s="165" t="str">
        <f>IF(COUNTBLANK($A112:$F112)&gt;2,"",IF(Input!AF112=0,"NA",Input!AF112))</f>
        <v/>
      </c>
      <c r="P112" s="65" t="str">
        <f t="shared" si="56"/>
        <v/>
      </c>
      <c r="Q112" s="65" t="str">
        <f t="shared" si="57"/>
        <v/>
      </c>
      <c r="R112" s="165" t="str">
        <f>IF(COUNTBLANK($A112:$F112)&gt;2,"",IF(Input!AG112=0,"NA",Input!AG112))</f>
        <v/>
      </c>
      <c r="AN112" s="65" t="str">
        <f t="shared" si="58"/>
        <v/>
      </c>
      <c r="AO112" s="65" t="str">
        <f t="shared" si="59"/>
        <v/>
      </c>
      <c r="AP112" s="165" t="str">
        <f>IF(COUNTBLANK($A112:$F112)&gt;2,"",IF(Input!J112=0,"NA",Input!J112))</f>
        <v/>
      </c>
      <c r="AQ112" s="65" t="str">
        <f t="shared" si="60"/>
        <v/>
      </c>
      <c r="AR112" s="65" t="str">
        <f t="shared" si="61"/>
        <v/>
      </c>
      <c r="AS112" s="165" t="str">
        <f>IF(COUNTBLANK($A112:$F112)&gt;2,"",IF(Input!K112=0,"NA",Input!K112))</f>
        <v/>
      </c>
      <c r="AT112" s="65" t="str">
        <f t="shared" si="62"/>
        <v/>
      </c>
      <c r="AU112" s="65" t="str">
        <f t="shared" si="63"/>
        <v/>
      </c>
      <c r="AV112" s="165" t="str">
        <f>IF(COUNTBLANK($A112:$F112)&gt;2,"",IF(Input!L112=0,"NA",Input!L112))</f>
        <v/>
      </c>
      <c r="AW112" s="65" t="str">
        <f t="shared" si="64"/>
        <v/>
      </c>
      <c r="AX112" s="65" t="str">
        <f t="shared" si="65"/>
        <v/>
      </c>
      <c r="AY112" s="165" t="str">
        <f>IF(COUNTBLANK($A112:$F112)&gt;2,"",IF(Input!M112=0,"NA",Input!M112))</f>
        <v/>
      </c>
      <c r="AZ112" s="65" t="str">
        <f t="shared" si="66"/>
        <v/>
      </c>
      <c r="BA112" s="65" t="str">
        <f t="shared" si="67"/>
        <v/>
      </c>
      <c r="BB112" s="165" t="str">
        <f>IF(COUNTBLANK($A112:$F112)&gt;2,"",IF(Input!N112=0,"NA",Input!N112))</f>
        <v/>
      </c>
      <c r="BC112" s="65" t="str">
        <f t="shared" si="68"/>
        <v/>
      </c>
      <c r="BD112" s="65" t="str">
        <f t="shared" si="69"/>
        <v/>
      </c>
      <c r="BE112" s="165" t="str">
        <f>IF(COUNTBLANK($A112:$F112)&gt;2,"",IF(Input!O112=0,"NA",Input!O112))</f>
        <v/>
      </c>
      <c r="BF112" s="65" t="str">
        <f t="shared" si="70"/>
        <v/>
      </c>
      <c r="BG112" s="65" t="str">
        <f t="shared" si="71"/>
        <v/>
      </c>
      <c r="BH112" s="165" t="str">
        <f>IF(COUNTBLANK($A112:$F112)&gt;2,"",IF(Input!P112=0,"NA",Input!P112))</f>
        <v/>
      </c>
      <c r="BI112" s="65" t="str">
        <f t="shared" si="72"/>
        <v/>
      </c>
      <c r="BJ112" s="65" t="str">
        <f t="shared" si="73"/>
        <v/>
      </c>
      <c r="BK112" s="165" t="str">
        <f>IF(COUNTBLANK($A112:$F112)&gt;2,"",IF(Input!Q112=0,"NA",Input!Q112))</f>
        <v/>
      </c>
      <c r="BL112" s="65" t="str">
        <f t="shared" si="74"/>
        <v/>
      </c>
      <c r="BM112" s="65" t="str">
        <f t="shared" si="75"/>
        <v/>
      </c>
      <c r="BN112" s="165" t="str">
        <f>IF(COUNTBLANK($A112:$F112)&gt;2,"",IF(Input!R112=0,"NA",Input!R112))</f>
        <v/>
      </c>
      <c r="BO112" s="65" t="str">
        <f t="shared" si="76"/>
        <v/>
      </c>
      <c r="BP112" s="65" t="str">
        <f t="shared" si="77"/>
        <v/>
      </c>
      <c r="BQ112" s="165" t="str">
        <f>IF(COUNTBLANK($A112:$F112)&gt;2,"",IF(Input!S112=0,"NA",Input!S112))</f>
        <v/>
      </c>
      <c r="BR112" s="65" t="str">
        <f t="shared" si="78"/>
        <v/>
      </c>
      <c r="BS112" s="65" t="str">
        <f t="shared" si="79"/>
        <v/>
      </c>
      <c r="BT112" s="165" t="str">
        <f>IF(COUNTBLANK($A112:$F112)&gt;2,"",IF(Input!T112=0,"NA",Input!T112))</f>
        <v/>
      </c>
      <c r="BU112" s="65" t="str">
        <f t="shared" si="80"/>
        <v/>
      </c>
      <c r="BV112" s="65" t="str">
        <f t="shared" si="81"/>
        <v/>
      </c>
      <c r="BW112" s="165" t="str">
        <f>IF(COUNTBLANK($A112:$F112)&gt;2,"",IF(Input!U112=0,"NA",Input!U112))</f>
        <v/>
      </c>
      <c r="BX112" s="65" t="str">
        <f t="shared" si="82"/>
        <v/>
      </c>
      <c r="BY112" s="65" t="str">
        <f t="shared" si="83"/>
        <v/>
      </c>
      <c r="BZ112" s="165" t="str">
        <f>IF(COUNTBLANK($A112:$F112)&gt;2,"",IF(Input!V112=0,"NA",Input!V112))</f>
        <v/>
      </c>
      <c r="CA112" s="65" t="str">
        <f t="shared" si="84"/>
        <v/>
      </c>
      <c r="CB112" s="65" t="str">
        <f t="shared" si="85"/>
        <v/>
      </c>
      <c r="CC112" s="165" t="str">
        <f>IF(COUNTBLANK($A112:$F112)&gt;2,"",IF(Input!W112=0,"NA",Input!W112))</f>
        <v/>
      </c>
      <c r="CD112" s="65" t="str">
        <f t="shared" si="86"/>
        <v/>
      </c>
      <c r="CE112" s="65" t="str">
        <f t="shared" si="87"/>
        <v/>
      </c>
      <c r="CF112" s="165" t="str">
        <f>IF(COUNTBLANK($A112:$F112)&gt;2,"",IF(Input!X112=0,"NA",Input!X112))</f>
        <v/>
      </c>
      <c r="CG112" s="65" t="str">
        <f t="shared" si="88"/>
        <v/>
      </c>
      <c r="CH112" s="65" t="str">
        <f t="shared" si="89"/>
        <v/>
      </c>
      <c r="CI112" s="165" t="str">
        <f>IF(COUNTBLANK($A112:$F112)&gt;2,"",IF(Input!Y112=0,"NA",Input!Y112))</f>
        <v/>
      </c>
      <c r="CJ112" s="65" t="str">
        <f t="shared" si="90"/>
        <v/>
      </c>
      <c r="CK112" s="65" t="str">
        <f t="shared" si="91"/>
        <v/>
      </c>
      <c r="CL112" s="165" t="str">
        <f>IF(COUNTBLANK($A112:$F112)&gt;2,"",IF(Input!Z112=0,"NA",Input!Z112))</f>
        <v/>
      </c>
      <c r="CM112" s="65" t="str">
        <f t="shared" si="92"/>
        <v/>
      </c>
      <c r="CN112" s="65" t="str">
        <f t="shared" si="93"/>
        <v/>
      </c>
      <c r="CO112" s="165" t="str">
        <f>IF(COUNTBLANK($A112:$F112)&gt;2,"",IF(Input!AA112=0,"NA",Input!AA112))</f>
        <v/>
      </c>
      <c r="CP112" s="65" t="str">
        <f t="shared" si="94"/>
        <v/>
      </c>
      <c r="CQ112" s="65" t="str">
        <f t="shared" si="95"/>
        <v/>
      </c>
      <c r="CR112" s="165" t="str">
        <f>IF(COUNTBLANK($A112:$F112)&gt;2,"",IF(Input!AB112=0,"NA",Input!AB112))</f>
        <v/>
      </c>
      <c r="CS112" s="65" t="str">
        <f t="shared" si="96"/>
        <v/>
      </c>
      <c r="CT112" s="65" t="str">
        <f t="shared" si="97"/>
        <v/>
      </c>
      <c r="CU112" s="165" t="str">
        <f>IF(COUNTBLANK($A112:$F112)&gt;2,"",IF(Input!AC112=0,"NA",Input!AC112))</f>
        <v/>
      </c>
      <c r="CV112" s="65" t="str">
        <f t="shared" si="98"/>
        <v/>
      </c>
      <c r="CW112" s="65" t="str">
        <f t="shared" si="99"/>
        <v/>
      </c>
      <c r="CX112" s="165" t="str">
        <f>IF(COUNTBLANK($A112:$F112)&gt;2,"",IF(Input!AD112=0,"NA",Input!AD112))</f>
        <v/>
      </c>
    </row>
    <row r="113" spans="1:102" x14ac:dyDescent="0.25">
      <c r="A113" s="162" t="str">
        <f>IF(Input!B113=0,"",Input!B113)</f>
        <v/>
      </c>
      <c r="B113" s="162" t="str">
        <f>IF(Input!C113=0,"",Input!C113)</f>
        <v/>
      </c>
      <c r="C113" s="162" t="str">
        <f>IF(Input!D113=0,"",Input!D113)</f>
        <v/>
      </c>
      <c r="D113" s="162" t="str">
        <f>IF(Input!G113=0,"",Input!G113)</f>
        <v/>
      </c>
      <c r="E113" s="162" t="str">
        <f>IF(Input!H113=0,"",Input!H113)</f>
        <v/>
      </c>
      <c r="F113" s="162" t="str">
        <f>IF(Input!I113=0,"",Input!I113)</f>
        <v/>
      </c>
      <c r="G113" s="66" t="str">
        <f t="shared" si="50"/>
        <v/>
      </c>
      <c r="H113" s="66" t="str">
        <f t="shared" si="51"/>
        <v/>
      </c>
      <c r="I113" s="160" t="str">
        <f>FinalScores!G113</f>
        <v/>
      </c>
      <c r="J113" s="65" t="str">
        <f t="shared" si="52"/>
        <v/>
      </c>
      <c r="K113" s="65" t="str">
        <f t="shared" si="53"/>
        <v/>
      </c>
      <c r="L113" s="165" t="str">
        <f>IF(COUNTBLANK($A113:$F113)&gt;2,"",IF(Input!AE113=0,"NA",Input!AE113))</f>
        <v/>
      </c>
      <c r="M113" s="65" t="str">
        <f t="shared" si="54"/>
        <v/>
      </c>
      <c r="N113" s="65" t="str">
        <f t="shared" si="55"/>
        <v/>
      </c>
      <c r="O113" s="165" t="str">
        <f>IF(COUNTBLANK($A113:$F113)&gt;2,"",IF(Input!AF113=0,"NA",Input!AF113))</f>
        <v/>
      </c>
      <c r="P113" s="65" t="str">
        <f t="shared" si="56"/>
        <v/>
      </c>
      <c r="Q113" s="65" t="str">
        <f t="shared" si="57"/>
        <v/>
      </c>
      <c r="R113" s="165" t="str">
        <f>IF(COUNTBLANK($A113:$F113)&gt;2,"",IF(Input!AG113=0,"NA",Input!AG113))</f>
        <v/>
      </c>
      <c r="AN113" s="65" t="str">
        <f t="shared" si="58"/>
        <v/>
      </c>
      <c r="AO113" s="65" t="str">
        <f t="shared" si="59"/>
        <v/>
      </c>
      <c r="AP113" s="165" t="str">
        <f>IF(COUNTBLANK($A113:$F113)&gt;2,"",IF(Input!J113=0,"NA",Input!J113))</f>
        <v/>
      </c>
      <c r="AQ113" s="65" t="str">
        <f t="shared" si="60"/>
        <v/>
      </c>
      <c r="AR113" s="65" t="str">
        <f t="shared" si="61"/>
        <v/>
      </c>
      <c r="AS113" s="165" t="str">
        <f>IF(COUNTBLANK($A113:$F113)&gt;2,"",IF(Input!K113=0,"NA",Input!K113))</f>
        <v/>
      </c>
      <c r="AT113" s="65" t="str">
        <f t="shared" si="62"/>
        <v/>
      </c>
      <c r="AU113" s="65" t="str">
        <f t="shared" si="63"/>
        <v/>
      </c>
      <c r="AV113" s="165" t="str">
        <f>IF(COUNTBLANK($A113:$F113)&gt;2,"",IF(Input!L113=0,"NA",Input!L113))</f>
        <v/>
      </c>
      <c r="AW113" s="65" t="str">
        <f t="shared" si="64"/>
        <v/>
      </c>
      <c r="AX113" s="65" t="str">
        <f t="shared" si="65"/>
        <v/>
      </c>
      <c r="AY113" s="165" t="str">
        <f>IF(COUNTBLANK($A113:$F113)&gt;2,"",IF(Input!M113=0,"NA",Input!M113))</f>
        <v/>
      </c>
      <c r="AZ113" s="65" t="str">
        <f t="shared" si="66"/>
        <v/>
      </c>
      <c r="BA113" s="65" t="str">
        <f t="shared" si="67"/>
        <v/>
      </c>
      <c r="BB113" s="165" t="str">
        <f>IF(COUNTBLANK($A113:$F113)&gt;2,"",IF(Input!N113=0,"NA",Input!N113))</f>
        <v/>
      </c>
      <c r="BC113" s="65" t="str">
        <f t="shared" si="68"/>
        <v/>
      </c>
      <c r="BD113" s="65" t="str">
        <f t="shared" si="69"/>
        <v/>
      </c>
      <c r="BE113" s="165" t="str">
        <f>IF(COUNTBLANK($A113:$F113)&gt;2,"",IF(Input!O113=0,"NA",Input!O113))</f>
        <v/>
      </c>
      <c r="BF113" s="65" t="str">
        <f t="shared" si="70"/>
        <v/>
      </c>
      <c r="BG113" s="65" t="str">
        <f t="shared" si="71"/>
        <v/>
      </c>
      <c r="BH113" s="165" t="str">
        <f>IF(COUNTBLANK($A113:$F113)&gt;2,"",IF(Input!P113=0,"NA",Input!P113))</f>
        <v/>
      </c>
      <c r="BI113" s="65" t="str">
        <f t="shared" si="72"/>
        <v/>
      </c>
      <c r="BJ113" s="65" t="str">
        <f t="shared" si="73"/>
        <v/>
      </c>
      <c r="BK113" s="165" t="str">
        <f>IF(COUNTBLANK($A113:$F113)&gt;2,"",IF(Input!Q113=0,"NA",Input!Q113))</f>
        <v/>
      </c>
      <c r="BL113" s="65" t="str">
        <f t="shared" si="74"/>
        <v/>
      </c>
      <c r="BM113" s="65" t="str">
        <f t="shared" si="75"/>
        <v/>
      </c>
      <c r="BN113" s="165" t="str">
        <f>IF(COUNTBLANK($A113:$F113)&gt;2,"",IF(Input!R113=0,"NA",Input!R113))</f>
        <v/>
      </c>
      <c r="BO113" s="65" t="str">
        <f t="shared" si="76"/>
        <v/>
      </c>
      <c r="BP113" s="65" t="str">
        <f t="shared" si="77"/>
        <v/>
      </c>
      <c r="BQ113" s="165" t="str">
        <f>IF(COUNTBLANK($A113:$F113)&gt;2,"",IF(Input!S113=0,"NA",Input!S113))</f>
        <v/>
      </c>
      <c r="BR113" s="65" t="str">
        <f t="shared" si="78"/>
        <v/>
      </c>
      <c r="BS113" s="65" t="str">
        <f t="shared" si="79"/>
        <v/>
      </c>
      <c r="BT113" s="165" t="str">
        <f>IF(COUNTBLANK($A113:$F113)&gt;2,"",IF(Input!T113=0,"NA",Input!T113))</f>
        <v/>
      </c>
      <c r="BU113" s="65" t="str">
        <f t="shared" si="80"/>
        <v/>
      </c>
      <c r="BV113" s="65" t="str">
        <f t="shared" si="81"/>
        <v/>
      </c>
      <c r="BW113" s="165" t="str">
        <f>IF(COUNTBLANK($A113:$F113)&gt;2,"",IF(Input!U113=0,"NA",Input!U113))</f>
        <v/>
      </c>
      <c r="BX113" s="65" t="str">
        <f t="shared" si="82"/>
        <v/>
      </c>
      <c r="BY113" s="65" t="str">
        <f t="shared" si="83"/>
        <v/>
      </c>
      <c r="BZ113" s="165" t="str">
        <f>IF(COUNTBLANK($A113:$F113)&gt;2,"",IF(Input!V113=0,"NA",Input!V113))</f>
        <v/>
      </c>
      <c r="CA113" s="65" t="str">
        <f t="shared" si="84"/>
        <v/>
      </c>
      <c r="CB113" s="65" t="str">
        <f t="shared" si="85"/>
        <v/>
      </c>
      <c r="CC113" s="165" t="str">
        <f>IF(COUNTBLANK($A113:$F113)&gt;2,"",IF(Input!W113=0,"NA",Input!W113))</f>
        <v/>
      </c>
      <c r="CD113" s="65" t="str">
        <f t="shared" si="86"/>
        <v/>
      </c>
      <c r="CE113" s="65" t="str">
        <f t="shared" si="87"/>
        <v/>
      </c>
      <c r="CF113" s="165" t="str">
        <f>IF(COUNTBLANK($A113:$F113)&gt;2,"",IF(Input!X113=0,"NA",Input!X113))</f>
        <v/>
      </c>
      <c r="CG113" s="65" t="str">
        <f t="shared" si="88"/>
        <v/>
      </c>
      <c r="CH113" s="65" t="str">
        <f t="shared" si="89"/>
        <v/>
      </c>
      <c r="CI113" s="165" t="str">
        <f>IF(COUNTBLANK($A113:$F113)&gt;2,"",IF(Input!Y113=0,"NA",Input!Y113))</f>
        <v/>
      </c>
      <c r="CJ113" s="65" t="str">
        <f t="shared" si="90"/>
        <v/>
      </c>
      <c r="CK113" s="65" t="str">
        <f t="shared" si="91"/>
        <v/>
      </c>
      <c r="CL113" s="165" t="str">
        <f>IF(COUNTBLANK($A113:$F113)&gt;2,"",IF(Input!Z113=0,"NA",Input!Z113))</f>
        <v/>
      </c>
      <c r="CM113" s="65" t="str">
        <f t="shared" si="92"/>
        <v/>
      </c>
      <c r="CN113" s="65" t="str">
        <f t="shared" si="93"/>
        <v/>
      </c>
      <c r="CO113" s="165" t="str">
        <f>IF(COUNTBLANK($A113:$F113)&gt;2,"",IF(Input!AA113=0,"NA",Input!AA113))</f>
        <v/>
      </c>
      <c r="CP113" s="65" t="str">
        <f t="shared" si="94"/>
        <v/>
      </c>
      <c r="CQ113" s="65" t="str">
        <f t="shared" si="95"/>
        <v/>
      </c>
      <c r="CR113" s="165" t="str">
        <f>IF(COUNTBLANK($A113:$F113)&gt;2,"",IF(Input!AB113=0,"NA",Input!AB113))</f>
        <v/>
      </c>
      <c r="CS113" s="65" t="str">
        <f t="shared" si="96"/>
        <v/>
      </c>
      <c r="CT113" s="65" t="str">
        <f t="shared" si="97"/>
        <v/>
      </c>
      <c r="CU113" s="165" t="str">
        <f>IF(COUNTBLANK($A113:$F113)&gt;2,"",IF(Input!AC113=0,"NA",Input!AC113))</f>
        <v/>
      </c>
      <c r="CV113" s="65" t="str">
        <f t="shared" si="98"/>
        <v/>
      </c>
      <c r="CW113" s="65" t="str">
        <f t="shared" si="99"/>
        <v/>
      </c>
      <c r="CX113" s="165" t="str">
        <f>IF(COUNTBLANK($A113:$F113)&gt;2,"",IF(Input!AD113=0,"NA",Input!AD113))</f>
        <v/>
      </c>
    </row>
    <row r="114" spans="1:102" x14ac:dyDescent="0.25">
      <c r="A114" s="162" t="str">
        <f>IF(Input!B114=0,"",Input!B114)</f>
        <v/>
      </c>
      <c r="B114" s="162" t="str">
        <f>IF(Input!C114=0,"",Input!C114)</f>
        <v/>
      </c>
      <c r="C114" s="162" t="str">
        <f>IF(Input!D114=0,"",Input!D114)</f>
        <v/>
      </c>
      <c r="D114" s="162" t="str">
        <f>IF(Input!G114=0,"",Input!G114)</f>
        <v/>
      </c>
      <c r="E114" s="162" t="str">
        <f>IF(Input!H114=0,"",Input!H114)</f>
        <v/>
      </c>
      <c r="F114" s="162" t="str">
        <f>IF(Input!I114=0,"",Input!I114)</f>
        <v/>
      </c>
      <c r="G114" s="66" t="str">
        <f t="shared" si="50"/>
        <v/>
      </c>
      <c r="H114" s="66" t="str">
        <f t="shared" si="51"/>
        <v/>
      </c>
      <c r="I114" s="160" t="str">
        <f>FinalScores!G114</f>
        <v/>
      </c>
      <c r="J114" s="65" t="str">
        <f t="shared" si="52"/>
        <v/>
      </c>
      <c r="K114" s="65" t="str">
        <f t="shared" si="53"/>
        <v/>
      </c>
      <c r="L114" s="165" t="str">
        <f>IF(COUNTBLANK($A114:$F114)&gt;2,"",IF(Input!AE114=0,"NA",Input!AE114))</f>
        <v/>
      </c>
      <c r="M114" s="65" t="str">
        <f t="shared" si="54"/>
        <v/>
      </c>
      <c r="N114" s="65" t="str">
        <f t="shared" si="55"/>
        <v/>
      </c>
      <c r="O114" s="165" t="str">
        <f>IF(COUNTBLANK($A114:$F114)&gt;2,"",IF(Input!AF114=0,"NA",Input!AF114))</f>
        <v/>
      </c>
      <c r="P114" s="65" t="str">
        <f t="shared" si="56"/>
        <v/>
      </c>
      <c r="Q114" s="65" t="str">
        <f t="shared" si="57"/>
        <v/>
      </c>
      <c r="R114" s="165" t="str">
        <f>IF(COUNTBLANK($A114:$F114)&gt;2,"",IF(Input!AG114=0,"NA",Input!AG114))</f>
        <v/>
      </c>
      <c r="AN114" s="65" t="str">
        <f t="shared" si="58"/>
        <v/>
      </c>
      <c r="AO114" s="65" t="str">
        <f t="shared" si="59"/>
        <v/>
      </c>
      <c r="AP114" s="165" t="str">
        <f>IF(COUNTBLANK($A114:$F114)&gt;2,"",IF(Input!J114=0,"NA",Input!J114))</f>
        <v/>
      </c>
      <c r="AQ114" s="65" t="str">
        <f t="shared" si="60"/>
        <v/>
      </c>
      <c r="AR114" s="65" t="str">
        <f t="shared" si="61"/>
        <v/>
      </c>
      <c r="AS114" s="165" t="str">
        <f>IF(COUNTBLANK($A114:$F114)&gt;2,"",IF(Input!K114=0,"NA",Input!K114))</f>
        <v/>
      </c>
      <c r="AT114" s="65" t="str">
        <f t="shared" si="62"/>
        <v/>
      </c>
      <c r="AU114" s="65" t="str">
        <f t="shared" si="63"/>
        <v/>
      </c>
      <c r="AV114" s="165" t="str">
        <f>IF(COUNTBLANK($A114:$F114)&gt;2,"",IF(Input!L114=0,"NA",Input!L114))</f>
        <v/>
      </c>
      <c r="AW114" s="65" t="str">
        <f t="shared" si="64"/>
        <v/>
      </c>
      <c r="AX114" s="65" t="str">
        <f t="shared" si="65"/>
        <v/>
      </c>
      <c r="AY114" s="165" t="str">
        <f>IF(COUNTBLANK($A114:$F114)&gt;2,"",IF(Input!M114=0,"NA",Input!M114))</f>
        <v/>
      </c>
      <c r="AZ114" s="65" t="str">
        <f t="shared" si="66"/>
        <v/>
      </c>
      <c r="BA114" s="65" t="str">
        <f t="shared" si="67"/>
        <v/>
      </c>
      <c r="BB114" s="165" t="str">
        <f>IF(COUNTBLANK($A114:$F114)&gt;2,"",IF(Input!N114=0,"NA",Input!N114))</f>
        <v/>
      </c>
      <c r="BC114" s="65" t="str">
        <f t="shared" si="68"/>
        <v/>
      </c>
      <c r="BD114" s="65" t="str">
        <f t="shared" si="69"/>
        <v/>
      </c>
      <c r="BE114" s="165" t="str">
        <f>IF(COUNTBLANK($A114:$F114)&gt;2,"",IF(Input!O114=0,"NA",Input!O114))</f>
        <v/>
      </c>
      <c r="BF114" s="65" t="str">
        <f t="shared" si="70"/>
        <v/>
      </c>
      <c r="BG114" s="65" t="str">
        <f t="shared" si="71"/>
        <v/>
      </c>
      <c r="BH114" s="165" t="str">
        <f>IF(COUNTBLANK($A114:$F114)&gt;2,"",IF(Input!P114=0,"NA",Input!P114))</f>
        <v/>
      </c>
      <c r="BI114" s="65" t="str">
        <f t="shared" si="72"/>
        <v/>
      </c>
      <c r="BJ114" s="65" t="str">
        <f t="shared" si="73"/>
        <v/>
      </c>
      <c r="BK114" s="165" t="str">
        <f>IF(COUNTBLANK($A114:$F114)&gt;2,"",IF(Input!Q114=0,"NA",Input!Q114))</f>
        <v/>
      </c>
      <c r="BL114" s="65" t="str">
        <f t="shared" si="74"/>
        <v/>
      </c>
      <c r="BM114" s="65" t="str">
        <f t="shared" si="75"/>
        <v/>
      </c>
      <c r="BN114" s="165" t="str">
        <f>IF(COUNTBLANK($A114:$F114)&gt;2,"",IF(Input!R114=0,"NA",Input!R114))</f>
        <v/>
      </c>
      <c r="BO114" s="65" t="str">
        <f t="shared" si="76"/>
        <v/>
      </c>
      <c r="BP114" s="65" t="str">
        <f t="shared" si="77"/>
        <v/>
      </c>
      <c r="BQ114" s="165" t="str">
        <f>IF(COUNTBLANK($A114:$F114)&gt;2,"",IF(Input!S114=0,"NA",Input!S114))</f>
        <v/>
      </c>
      <c r="BR114" s="65" t="str">
        <f t="shared" si="78"/>
        <v/>
      </c>
      <c r="BS114" s="65" t="str">
        <f t="shared" si="79"/>
        <v/>
      </c>
      <c r="BT114" s="165" t="str">
        <f>IF(COUNTBLANK($A114:$F114)&gt;2,"",IF(Input!T114=0,"NA",Input!T114))</f>
        <v/>
      </c>
      <c r="BU114" s="65" t="str">
        <f t="shared" si="80"/>
        <v/>
      </c>
      <c r="BV114" s="65" t="str">
        <f t="shared" si="81"/>
        <v/>
      </c>
      <c r="BW114" s="165" t="str">
        <f>IF(COUNTBLANK($A114:$F114)&gt;2,"",IF(Input!U114=0,"NA",Input!U114))</f>
        <v/>
      </c>
      <c r="BX114" s="65" t="str">
        <f t="shared" si="82"/>
        <v/>
      </c>
      <c r="BY114" s="65" t="str">
        <f t="shared" si="83"/>
        <v/>
      </c>
      <c r="BZ114" s="165" t="str">
        <f>IF(COUNTBLANK($A114:$F114)&gt;2,"",IF(Input!V114=0,"NA",Input!V114))</f>
        <v/>
      </c>
      <c r="CA114" s="65" t="str">
        <f t="shared" si="84"/>
        <v/>
      </c>
      <c r="CB114" s="65" t="str">
        <f t="shared" si="85"/>
        <v/>
      </c>
      <c r="CC114" s="165" t="str">
        <f>IF(COUNTBLANK($A114:$F114)&gt;2,"",IF(Input!W114=0,"NA",Input!W114))</f>
        <v/>
      </c>
      <c r="CD114" s="65" t="str">
        <f t="shared" si="86"/>
        <v/>
      </c>
      <c r="CE114" s="65" t="str">
        <f t="shared" si="87"/>
        <v/>
      </c>
      <c r="CF114" s="165" t="str">
        <f>IF(COUNTBLANK($A114:$F114)&gt;2,"",IF(Input!X114=0,"NA",Input!X114))</f>
        <v/>
      </c>
      <c r="CG114" s="65" t="str">
        <f t="shared" si="88"/>
        <v/>
      </c>
      <c r="CH114" s="65" t="str">
        <f t="shared" si="89"/>
        <v/>
      </c>
      <c r="CI114" s="165" t="str">
        <f>IF(COUNTBLANK($A114:$F114)&gt;2,"",IF(Input!Y114=0,"NA",Input!Y114))</f>
        <v/>
      </c>
      <c r="CJ114" s="65" t="str">
        <f t="shared" si="90"/>
        <v/>
      </c>
      <c r="CK114" s="65" t="str">
        <f t="shared" si="91"/>
        <v/>
      </c>
      <c r="CL114" s="165" t="str">
        <f>IF(COUNTBLANK($A114:$F114)&gt;2,"",IF(Input!Z114=0,"NA",Input!Z114))</f>
        <v/>
      </c>
      <c r="CM114" s="65" t="str">
        <f t="shared" si="92"/>
        <v/>
      </c>
      <c r="CN114" s="65" t="str">
        <f t="shared" si="93"/>
        <v/>
      </c>
      <c r="CO114" s="165" t="str">
        <f>IF(COUNTBLANK($A114:$F114)&gt;2,"",IF(Input!AA114=0,"NA",Input!AA114))</f>
        <v/>
      </c>
      <c r="CP114" s="65" t="str">
        <f t="shared" si="94"/>
        <v/>
      </c>
      <c r="CQ114" s="65" t="str">
        <f t="shared" si="95"/>
        <v/>
      </c>
      <c r="CR114" s="165" t="str">
        <f>IF(COUNTBLANK($A114:$F114)&gt;2,"",IF(Input!AB114=0,"NA",Input!AB114))</f>
        <v/>
      </c>
      <c r="CS114" s="65" t="str">
        <f t="shared" si="96"/>
        <v/>
      </c>
      <c r="CT114" s="65" t="str">
        <f t="shared" si="97"/>
        <v/>
      </c>
      <c r="CU114" s="165" t="str">
        <f>IF(COUNTBLANK($A114:$F114)&gt;2,"",IF(Input!AC114=0,"NA",Input!AC114))</f>
        <v/>
      </c>
      <c r="CV114" s="65" t="str">
        <f t="shared" si="98"/>
        <v/>
      </c>
      <c r="CW114" s="65" t="str">
        <f t="shared" si="99"/>
        <v/>
      </c>
      <c r="CX114" s="165" t="str">
        <f>IF(COUNTBLANK($A114:$F114)&gt;2,"",IF(Input!AD114=0,"NA",Input!AD114))</f>
        <v/>
      </c>
    </row>
    <row r="115" spans="1:102" x14ac:dyDescent="0.25">
      <c r="A115" s="162" t="str">
        <f>IF(Input!B115=0,"",Input!B115)</f>
        <v/>
      </c>
      <c r="B115" s="162" t="str">
        <f>IF(Input!C115=0,"",Input!C115)</f>
        <v/>
      </c>
      <c r="C115" s="162" t="str">
        <f>IF(Input!D115=0,"",Input!D115)</f>
        <v/>
      </c>
      <c r="D115" s="162" t="str">
        <f>IF(Input!G115=0,"",Input!G115)</f>
        <v/>
      </c>
      <c r="E115" s="162" t="str">
        <f>IF(Input!H115=0,"",Input!H115)</f>
        <v/>
      </c>
      <c r="F115" s="162" t="str">
        <f>IF(Input!I115=0,"",Input!I115)</f>
        <v/>
      </c>
      <c r="G115" s="66" t="str">
        <f t="shared" si="50"/>
        <v/>
      </c>
      <c r="H115" s="66" t="str">
        <f t="shared" si="51"/>
        <v/>
      </c>
      <c r="I115" s="160" t="str">
        <f>FinalScores!G115</f>
        <v/>
      </c>
      <c r="J115" s="65" t="str">
        <f t="shared" si="52"/>
        <v/>
      </c>
      <c r="K115" s="65" t="str">
        <f t="shared" si="53"/>
        <v/>
      </c>
      <c r="L115" s="165" t="str">
        <f>IF(COUNTBLANK($A115:$F115)&gt;2,"",IF(Input!AE115=0,"NA",Input!AE115))</f>
        <v/>
      </c>
      <c r="M115" s="65" t="str">
        <f t="shared" si="54"/>
        <v/>
      </c>
      <c r="N115" s="65" t="str">
        <f t="shared" si="55"/>
        <v/>
      </c>
      <c r="O115" s="165" t="str">
        <f>IF(COUNTBLANK($A115:$F115)&gt;2,"",IF(Input!AF115=0,"NA",Input!AF115))</f>
        <v/>
      </c>
      <c r="P115" s="65" t="str">
        <f t="shared" si="56"/>
        <v/>
      </c>
      <c r="Q115" s="65" t="str">
        <f t="shared" si="57"/>
        <v/>
      </c>
      <c r="R115" s="165" t="str">
        <f>IF(COUNTBLANK($A115:$F115)&gt;2,"",IF(Input!AG115=0,"NA",Input!AG115))</f>
        <v/>
      </c>
      <c r="AN115" s="65" t="str">
        <f t="shared" si="58"/>
        <v/>
      </c>
      <c r="AO115" s="65" t="str">
        <f t="shared" si="59"/>
        <v/>
      </c>
      <c r="AP115" s="165" t="str">
        <f>IF(COUNTBLANK($A115:$F115)&gt;2,"",IF(Input!J115=0,"NA",Input!J115))</f>
        <v/>
      </c>
      <c r="AQ115" s="65" t="str">
        <f t="shared" si="60"/>
        <v/>
      </c>
      <c r="AR115" s="65" t="str">
        <f t="shared" si="61"/>
        <v/>
      </c>
      <c r="AS115" s="165" t="str">
        <f>IF(COUNTBLANK($A115:$F115)&gt;2,"",IF(Input!K115=0,"NA",Input!K115))</f>
        <v/>
      </c>
      <c r="AT115" s="65" t="str">
        <f t="shared" si="62"/>
        <v/>
      </c>
      <c r="AU115" s="65" t="str">
        <f t="shared" si="63"/>
        <v/>
      </c>
      <c r="AV115" s="165" t="str">
        <f>IF(COUNTBLANK($A115:$F115)&gt;2,"",IF(Input!L115=0,"NA",Input!L115))</f>
        <v/>
      </c>
      <c r="AW115" s="65" t="str">
        <f t="shared" si="64"/>
        <v/>
      </c>
      <c r="AX115" s="65" t="str">
        <f t="shared" si="65"/>
        <v/>
      </c>
      <c r="AY115" s="165" t="str">
        <f>IF(COUNTBLANK($A115:$F115)&gt;2,"",IF(Input!M115=0,"NA",Input!M115))</f>
        <v/>
      </c>
      <c r="AZ115" s="65" t="str">
        <f t="shared" si="66"/>
        <v/>
      </c>
      <c r="BA115" s="65" t="str">
        <f t="shared" si="67"/>
        <v/>
      </c>
      <c r="BB115" s="165" t="str">
        <f>IF(COUNTBLANK($A115:$F115)&gt;2,"",IF(Input!N115=0,"NA",Input!N115))</f>
        <v/>
      </c>
      <c r="BC115" s="65" t="str">
        <f t="shared" si="68"/>
        <v/>
      </c>
      <c r="BD115" s="65" t="str">
        <f t="shared" si="69"/>
        <v/>
      </c>
      <c r="BE115" s="165" t="str">
        <f>IF(COUNTBLANK($A115:$F115)&gt;2,"",IF(Input!O115=0,"NA",Input!O115))</f>
        <v/>
      </c>
      <c r="BF115" s="65" t="str">
        <f t="shared" si="70"/>
        <v/>
      </c>
      <c r="BG115" s="65" t="str">
        <f t="shared" si="71"/>
        <v/>
      </c>
      <c r="BH115" s="165" t="str">
        <f>IF(COUNTBLANK($A115:$F115)&gt;2,"",IF(Input!P115=0,"NA",Input!P115))</f>
        <v/>
      </c>
      <c r="BI115" s="65" t="str">
        <f t="shared" si="72"/>
        <v/>
      </c>
      <c r="BJ115" s="65" t="str">
        <f t="shared" si="73"/>
        <v/>
      </c>
      <c r="BK115" s="165" t="str">
        <f>IF(COUNTBLANK($A115:$F115)&gt;2,"",IF(Input!Q115=0,"NA",Input!Q115))</f>
        <v/>
      </c>
      <c r="BL115" s="65" t="str">
        <f t="shared" si="74"/>
        <v/>
      </c>
      <c r="BM115" s="65" t="str">
        <f t="shared" si="75"/>
        <v/>
      </c>
      <c r="BN115" s="165" t="str">
        <f>IF(COUNTBLANK($A115:$F115)&gt;2,"",IF(Input!R115=0,"NA",Input!R115))</f>
        <v/>
      </c>
      <c r="BO115" s="65" t="str">
        <f t="shared" si="76"/>
        <v/>
      </c>
      <c r="BP115" s="65" t="str">
        <f t="shared" si="77"/>
        <v/>
      </c>
      <c r="BQ115" s="165" t="str">
        <f>IF(COUNTBLANK($A115:$F115)&gt;2,"",IF(Input!S115=0,"NA",Input!S115))</f>
        <v/>
      </c>
      <c r="BR115" s="65" t="str">
        <f t="shared" si="78"/>
        <v/>
      </c>
      <c r="BS115" s="65" t="str">
        <f t="shared" si="79"/>
        <v/>
      </c>
      <c r="BT115" s="165" t="str">
        <f>IF(COUNTBLANK($A115:$F115)&gt;2,"",IF(Input!T115=0,"NA",Input!T115))</f>
        <v/>
      </c>
      <c r="BU115" s="65" t="str">
        <f t="shared" si="80"/>
        <v/>
      </c>
      <c r="BV115" s="65" t="str">
        <f t="shared" si="81"/>
        <v/>
      </c>
      <c r="BW115" s="165" t="str">
        <f>IF(COUNTBLANK($A115:$F115)&gt;2,"",IF(Input!U115=0,"NA",Input!U115))</f>
        <v/>
      </c>
      <c r="BX115" s="65" t="str">
        <f t="shared" si="82"/>
        <v/>
      </c>
      <c r="BY115" s="65" t="str">
        <f t="shared" si="83"/>
        <v/>
      </c>
      <c r="BZ115" s="165" t="str">
        <f>IF(COUNTBLANK($A115:$F115)&gt;2,"",IF(Input!V115=0,"NA",Input!V115))</f>
        <v/>
      </c>
      <c r="CA115" s="65" t="str">
        <f t="shared" si="84"/>
        <v/>
      </c>
      <c r="CB115" s="65" t="str">
        <f t="shared" si="85"/>
        <v/>
      </c>
      <c r="CC115" s="165" t="str">
        <f>IF(COUNTBLANK($A115:$F115)&gt;2,"",IF(Input!W115=0,"NA",Input!W115))</f>
        <v/>
      </c>
      <c r="CD115" s="65" t="str">
        <f t="shared" si="86"/>
        <v/>
      </c>
      <c r="CE115" s="65" t="str">
        <f t="shared" si="87"/>
        <v/>
      </c>
      <c r="CF115" s="165" t="str">
        <f>IF(COUNTBLANK($A115:$F115)&gt;2,"",IF(Input!X115=0,"NA",Input!X115))</f>
        <v/>
      </c>
      <c r="CG115" s="65" t="str">
        <f t="shared" si="88"/>
        <v/>
      </c>
      <c r="CH115" s="65" t="str">
        <f t="shared" si="89"/>
        <v/>
      </c>
      <c r="CI115" s="165" t="str">
        <f>IF(COUNTBLANK($A115:$F115)&gt;2,"",IF(Input!Y115=0,"NA",Input!Y115))</f>
        <v/>
      </c>
      <c r="CJ115" s="65" t="str">
        <f t="shared" si="90"/>
        <v/>
      </c>
      <c r="CK115" s="65" t="str">
        <f t="shared" si="91"/>
        <v/>
      </c>
      <c r="CL115" s="165" t="str">
        <f>IF(COUNTBLANK($A115:$F115)&gt;2,"",IF(Input!Z115=0,"NA",Input!Z115))</f>
        <v/>
      </c>
      <c r="CM115" s="65" t="str">
        <f t="shared" si="92"/>
        <v/>
      </c>
      <c r="CN115" s="65" t="str">
        <f t="shared" si="93"/>
        <v/>
      </c>
      <c r="CO115" s="165" t="str">
        <f>IF(COUNTBLANK($A115:$F115)&gt;2,"",IF(Input!AA115=0,"NA",Input!AA115))</f>
        <v/>
      </c>
      <c r="CP115" s="65" t="str">
        <f t="shared" si="94"/>
        <v/>
      </c>
      <c r="CQ115" s="65" t="str">
        <f t="shared" si="95"/>
        <v/>
      </c>
      <c r="CR115" s="165" t="str">
        <f>IF(COUNTBLANK($A115:$F115)&gt;2,"",IF(Input!AB115=0,"NA",Input!AB115))</f>
        <v/>
      </c>
      <c r="CS115" s="65" t="str">
        <f t="shared" si="96"/>
        <v/>
      </c>
      <c r="CT115" s="65" t="str">
        <f t="shared" si="97"/>
        <v/>
      </c>
      <c r="CU115" s="165" t="str">
        <f>IF(COUNTBLANK($A115:$F115)&gt;2,"",IF(Input!AC115=0,"NA",Input!AC115))</f>
        <v/>
      </c>
      <c r="CV115" s="65" t="str">
        <f t="shared" si="98"/>
        <v/>
      </c>
      <c r="CW115" s="65" t="str">
        <f t="shared" si="99"/>
        <v/>
      </c>
      <c r="CX115" s="165" t="str">
        <f>IF(COUNTBLANK($A115:$F115)&gt;2,"",IF(Input!AD115=0,"NA",Input!AD115))</f>
        <v/>
      </c>
    </row>
    <row r="116" spans="1:102" x14ac:dyDescent="0.25">
      <c r="A116" s="162" t="str">
        <f>IF(Input!B116=0,"",Input!B116)</f>
        <v/>
      </c>
      <c r="B116" s="162" t="str">
        <f>IF(Input!C116=0,"",Input!C116)</f>
        <v/>
      </c>
      <c r="C116" s="162" t="str">
        <f>IF(Input!D116=0,"",Input!D116)</f>
        <v/>
      </c>
      <c r="D116" s="162" t="str">
        <f>IF(Input!G116=0,"",Input!G116)</f>
        <v/>
      </c>
      <c r="E116" s="162" t="str">
        <f>IF(Input!H116=0,"",Input!H116)</f>
        <v/>
      </c>
      <c r="F116" s="162" t="str">
        <f>IF(Input!I116=0,"",Input!I116)</f>
        <v/>
      </c>
      <c r="G116" s="66" t="str">
        <f t="shared" si="50"/>
        <v/>
      </c>
      <c r="H116" s="66" t="str">
        <f t="shared" si="51"/>
        <v/>
      </c>
      <c r="I116" s="160" t="str">
        <f>FinalScores!G116</f>
        <v/>
      </c>
      <c r="J116" s="65" t="str">
        <f t="shared" si="52"/>
        <v/>
      </c>
      <c r="K116" s="65" t="str">
        <f t="shared" si="53"/>
        <v/>
      </c>
      <c r="L116" s="165" t="str">
        <f>IF(COUNTBLANK($A116:$F116)&gt;2,"",IF(Input!AE116=0,"NA",Input!AE116))</f>
        <v/>
      </c>
      <c r="M116" s="65" t="str">
        <f t="shared" si="54"/>
        <v/>
      </c>
      <c r="N116" s="65" t="str">
        <f t="shared" si="55"/>
        <v/>
      </c>
      <c r="O116" s="165" t="str">
        <f>IF(COUNTBLANK($A116:$F116)&gt;2,"",IF(Input!AF116=0,"NA",Input!AF116))</f>
        <v/>
      </c>
      <c r="P116" s="65" t="str">
        <f t="shared" si="56"/>
        <v/>
      </c>
      <c r="Q116" s="65" t="str">
        <f t="shared" si="57"/>
        <v/>
      </c>
      <c r="R116" s="165" t="str">
        <f>IF(COUNTBLANK($A116:$F116)&gt;2,"",IF(Input!AG116=0,"NA",Input!AG116))</f>
        <v/>
      </c>
      <c r="AN116" s="65" t="str">
        <f t="shared" si="58"/>
        <v/>
      </c>
      <c r="AO116" s="65" t="str">
        <f t="shared" si="59"/>
        <v/>
      </c>
      <c r="AP116" s="165" t="str">
        <f>IF(COUNTBLANK($A116:$F116)&gt;2,"",IF(Input!J116=0,"NA",Input!J116))</f>
        <v/>
      </c>
      <c r="AQ116" s="65" t="str">
        <f t="shared" si="60"/>
        <v/>
      </c>
      <c r="AR116" s="65" t="str">
        <f t="shared" si="61"/>
        <v/>
      </c>
      <c r="AS116" s="165" t="str">
        <f>IF(COUNTBLANK($A116:$F116)&gt;2,"",IF(Input!K116=0,"NA",Input!K116))</f>
        <v/>
      </c>
      <c r="AT116" s="65" t="str">
        <f t="shared" si="62"/>
        <v/>
      </c>
      <c r="AU116" s="65" t="str">
        <f t="shared" si="63"/>
        <v/>
      </c>
      <c r="AV116" s="165" t="str">
        <f>IF(COUNTBLANK($A116:$F116)&gt;2,"",IF(Input!L116=0,"NA",Input!L116))</f>
        <v/>
      </c>
      <c r="AW116" s="65" t="str">
        <f t="shared" si="64"/>
        <v/>
      </c>
      <c r="AX116" s="65" t="str">
        <f t="shared" si="65"/>
        <v/>
      </c>
      <c r="AY116" s="165" t="str">
        <f>IF(COUNTBLANK($A116:$F116)&gt;2,"",IF(Input!M116=0,"NA",Input!M116))</f>
        <v/>
      </c>
      <c r="AZ116" s="65" t="str">
        <f t="shared" si="66"/>
        <v/>
      </c>
      <c r="BA116" s="65" t="str">
        <f t="shared" si="67"/>
        <v/>
      </c>
      <c r="BB116" s="165" t="str">
        <f>IF(COUNTBLANK($A116:$F116)&gt;2,"",IF(Input!N116=0,"NA",Input!N116))</f>
        <v/>
      </c>
      <c r="BC116" s="65" t="str">
        <f t="shared" si="68"/>
        <v/>
      </c>
      <c r="BD116" s="65" t="str">
        <f t="shared" si="69"/>
        <v/>
      </c>
      <c r="BE116" s="165" t="str">
        <f>IF(COUNTBLANK($A116:$F116)&gt;2,"",IF(Input!O116=0,"NA",Input!O116))</f>
        <v/>
      </c>
      <c r="BF116" s="65" t="str">
        <f t="shared" si="70"/>
        <v/>
      </c>
      <c r="BG116" s="65" t="str">
        <f t="shared" si="71"/>
        <v/>
      </c>
      <c r="BH116" s="165" t="str">
        <f>IF(COUNTBLANK($A116:$F116)&gt;2,"",IF(Input!P116=0,"NA",Input!P116))</f>
        <v/>
      </c>
      <c r="BI116" s="65" t="str">
        <f t="shared" si="72"/>
        <v/>
      </c>
      <c r="BJ116" s="65" t="str">
        <f t="shared" si="73"/>
        <v/>
      </c>
      <c r="BK116" s="165" t="str">
        <f>IF(COUNTBLANK($A116:$F116)&gt;2,"",IF(Input!Q116=0,"NA",Input!Q116))</f>
        <v/>
      </c>
      <c r="BL116" s="65" t="str">
        <f t="shared" si="74"/>
        <v/>
      </c>
      <c r="BM116" s="65" t="str">
        <f t="shared" si="75"/>
        <v/>
      </c>
      <c r="BN116" s="165" t="str">
        <f>IF(COUNTBLANK($A116:$F116)&gt;2,"",IF(Input!R116=0,"NA",Input!R116))</f>
        <v/>
      </c>
      <c r="BO116" s="65" t="str">
        <f t="shared" si="76"/>
        <v/>
      </c>
      <c r="BP116" s="65" t="str">
        <f t="shared" si="77"/>
        <v/>
      </c>
      <c r="BQ116" s="165" t="str">
        <f>IF(COUNTBLANK($A116:$F116)&gt;2,"",IF(Input!S116=0,"NA",Input!S116))</f>
        <v/>
      </c>
      <c r="BR116" s="65" t="str">
        <f t="shared" si="78"/>
        <v/>
      </c>
      <c r="BS116" s="65" t="str">
        <f t="shared" si="79"/>
        <v/>
      </c>
      <c r="BT116" s="165" t="str">
        <f>IF(COUNTBLANK($A116:$F116)&gt;2,"",IF(Input!T116=0,"NA",Input!T116))</f>
        <v/>
      </c>
      <c r="BU116" s="65" t="str">
        <f t="shared" si="80"/>
        <v/>
      </c>
      <c r="BV116" s="65" t="str">
        <f t="shared" si="81"/>
        <v/>
      </c>
      <c r="BW116" s="165" t="str">
        <f>IF(COUNTBLANK($A116:$F116)&gt;2,"",IF(Input!U116=0,"NA",Input!U116))</f>
        <v/>
      </c>
      <c r="BX116" s="65" t="str">
        <f t="shared" si="82"/>
        <v/>
      </c>
      <c r="BY116" s="65" t="str">
        <f t="shared" si="83"/>
        <v/>
      </c>
      <c r="BZ116" s="165" t="str">
        <f>IF(COUNTBLANK($A116:$F116)&gt;2,"",IF(Input!V116=0,"NA",Input!V116))</f>
        <v/>
      </c>
      <c r="CA116" s="65" t="str">
        <f t="shared" si="84"/>
        <v/>
      </c>
      <c r="CB116" s="65" t="str">
        <f t="shared" si="85"/>
        <v/>
      </c>
      <c r="CC116" s="165" t="str">
        <f>IF(COUNTBLANK($A116:$F116)&gt;2,"",IF(Input!W116=0,"NA",Input!W116))</f>
        <v/>
      </c>
      <c r="CD116" s="65" t="str">
        <f t="shared" si="86"/>
        <v/>
      </c>
      <c r="CE116" s="65" t="str">
        <f t="shared" si="87"/>
        <v/>
      </c>
      <c r="CF116" s="165" t="str">
        <f>IF(COUNTBLANK($A116:$F116)&gt;2,"",IF(Input!X116=0,"NA",Input!X116))</f>
        <v/>
      </c>
      <c r="CG116" s="65" t="str">
        <f t="shared" si="88"/>
        <v/>
      </c>
      <c r="CH116" s="65" t="str">
        <f t="shared" si="89"/>
        <v/>
      </c>
      <c r="CI116" s="165" t="str">
        <f>IF(COUNTBLANK($A116:$F116)&gt;2,"",IF(Input!Y116=0,"NA",Input!Y116))</f>
        <v/>
      </c>
      <c r="CJ116" s="65" t="str">
        <f t="shared" si="90"/>
        <v/>
      </c>
      <c r="CK116" s="65" t="str">
        <f t="shared" si="91"/>
        <v/>
      </c>
      <c r="CL116" s="165" t="str">
        <f>IF(COUNTBLANK($A116:$F116)&gt;2,"",IF(Input!Z116=0,"NA",Input!Z116))</f>
        <v/>
      </c>
      <c r="CM116" s="65" t="str">
        <f t="shared" si="92"/>
        <v/>
      </c>
      <c r="CN116" s="65" t="str">
        <f t="shared" si="93"/>
        <v/>
      </c>
      <c r="CO116" s="165" t="str">
        <f>IF(COUNTBLANK($A116:$F116)&gt;2,"",IF(Input!AA116=0,"NA",Input!AA116))</f>
        <v/>
      </c>
      <c r="CP116" s="65" t="str">
        <f t="shared" si="94"/>
        <v/>
      </c>
      <c r="CQ116" s="65" t="str">
        <f t="shared" si="95"/>
        <v/>
      </c>
      <c r="CR116" s="165" t="str">
        <f>IF(COUNTBLANK($A116:$F116)&gt;2,"",IF(Input!AB116=0,"NA",Input!AB116))</f>
        <v/>
      </c>
      <c r="CS116" s="65" t="str">
        <f t="shared" si="96"/>
        <v/>
      </c>
      <c r="CT116" s="65" t="str">
        <f t="shared" si="97"/>
        <v/>
      </c>
      <c r="CU116" s="165" t="str">
        <f>IF(COUNTBLANK($A116:$F116)&gt;2,"",IF(Input!AC116=0,"NA",Input!AC116))</f>
        <v/>
      </c>
      <c r="CV116" s="65" t="str">
        <f t="shared" si="98"/>
        <v/>
      </c>
      <c r="CW116" s="65" t="str">
        <f t="shared" si="99"/>
        <v/>
      </c>
      <c r="CX116" s="165" t="str">
        <f>IF(COUNTBLANK($A116:$F116)&gt;2,"",IF(Input!AD116=0,"NA",Input!AD116))</f>
        <v/>
      </c>
    </row>
    <row r="117" spans="1:102" x14ac:dyDescent="0.25">
      <c r="A117" s="162" t="str">
        <f>IF(Input!B117=0,"",Input!B117)</f>
        <v/>
      </c>
      <c r="B117" s="162" t="str">
        <f>IF(Input!C117=0,"",Input!C117)</f>
        <v/>
      </c>
      <c r="C117" s="162" t="str">
        <f>IF(Input!D117=0,"",Input!D117)</f>
        <v/>
      </c>
      <c r="D117" s="162" t="str">
        <f>IF(Input!G117=0,"",Input!G117)</f>
        <v/>
      </c>
      <c r="E117" s="162" t="str">
        <f>IF(Input!H117=0,"",Input!H117)</f>
        <v/>
      </c>
      <c r="F117" s="162" t="str">
        <f>IF(Input!I117=0,"",Input!I117)</f>
        <v/>
      </c>
      <c r="G117" s="66" t="str">
        <f t="shared" si="50"/>
        <v/>
      </c>
      <c r="H117" s="66" t="str">
        <f t="shared" si="51"/>
        <v/>
      </c>
      <c r="I117" s="160" t="str">
        <f>FinalScores!G117</f>
        <v/>
      </c>
      <c r="J117" s="65" t="str">
        <f t="shared" si="52"/>
        <v/>
      </c>
      <c r="K117" s="65" t="str">
        <f t="shared" si="53"/>
        <v/>
      </c>
      <c r="L117" s="165" t="str">
        <f>IF(COUNTBLANK($A117:$F117)&gt;2,"",IF(Input!AE117=0,"NA",Input!AE117))</f>
        <v/>
      </c>
      <c r="M117" s="65" t="str">
        <f t="shared" si="54"/>
        <v/>
      </c>
      <c r="N117" s="65" t="str">
        <f t="shared" si="55"/>
        <v/>
      </c>
      <c r="O117" s="165" t="str">
        <f>IF(COUNTBLANK($A117:$F117)&gt;2,"",IF(Input!AF117=0,"NA",Input!AF117))</f>
        <v/>
      </c>
      <c r="P117" s="65" t="str">
        <f t="shared" si="56"/>
        <v/>
      </c>
      <c r="Q117" s="65" t="str">
        <f t="shared" si="57"/>
        <v/>
      </c>
      <c r="R117" s="165" t="str">
        <f>IF(COUNTBLANK($A117:$F117)&gt;2,"",IF(Input!AG117=0,"NA",Input!AG117))</f>
        <v/>
      </c>
      <c r="AN117" s="65" t="str">
        <f t="shared" si="58"/>
        <v/>
      </c>
      <c r="AO117" s="65" t="str">
        <f t="shared" si="59"/>
        <v/>
      </c>
      <c r="AP117" s="165" t="str">
        <f>IF(COUNTBLANK($A117:$F117)&gt;2,"",IF(Input!J117=0,"NA",Input!J117))</f>
        <v/>
      </c>
      <c r="AQ117" s="65" t="str">
        <f t="shared" si="60"/>
        <v/>
      </c>
      <c r="AR117" s="65" t="str">
        <f t="shared" si="61"/>
        <v/>
      </c>
      <c r="AS117" s="165" t="str">
        <f>IF(COUNTBLANK($A117:$F117)&gt;2,"",IF(Input!K117=0,"NA",Input!K117))</f>
        <v/>
      </c>
      <c r="AT117" s="65" t="str">
        <f t="shared" si="62"/>
        <v/>
      </c>
      <c r="AU117" s="65" t="str">
        <f t="shared" si="63"/>
        <v/>
      </c>
      <c r="AV117" s="165" t="str">
        <f>IF(COUNTBLANK($A117:$F117)&gt;2,"",IF(Input!L117=0,"NA",Input!L117))</f>
        <v/>
      </c>
      <c r="AW117" s="65" t="str">
        <f t="shared" si="64"/>
        <v/>
      </c>
      <c r="AX117" s="65" t="str">
        <f t="shared" si="65"/>
        <v/>
      </c>
      <c r="AY117" s="165" t="str">
        <f>IF(COUNTBLANK($A117:$F117)&gt;2,"",IF(Input!M117=0,"NA",Input!M117))</f>
        <v/>
      </c>
      <c r="AZ117" s="65" t="str">
        <f t="shared" si="66"/>
        <v/>
      </c>
      <c r="BA117" s="65" t="str">
        <f t="shared" si="67"/>
        <v/>
      </c>
      <c r="BB117" s="165" t="str">
        <f>IF(COUNTBLANK($A117:$F117)&gt;2,"",IF(Input!N117=0,"NA",Input!N117))</f>
        <v/>
      </c>
      <c r="BC117" s="65" t="str">
        <f t="shared" si="68"/>
        <v/>
      </c>
      <c r="BD117" s="65" t="str">
        <f t="shared" si="69"/>
        <v/>
      </c>
      <c r="BE117" s="165" t="str">
        <f>IF(COUNTBLANK($A117:$F117)&gt;2,"",IF(Input!O117=0,"NA",Input!O117))</f>
        <v/>
      </c>
      <c r="BF117" s="65" t="str">
        <f t="shared" si="70"/>
        <v/>
      </c>
      <c r="BG117" s="65" t="str">
        <f t="shared" si="71"/>
        <v/>
      </c>
      <c r="BH117" s="165" t="str">
        <f>IF(COUNTBLANK($A117:$F117)&gt;2,"",IF(Input!P117=0,"NA",Input!P117))</f>
        <v/>
      </c>
      <c r="BI117" s="65" t="str">
        <f t="shared" si="72"/>
        <v/>
      </c>
      <c r="BJ117" s="65" t="str">
        <f t="shared" si="73"/>
        <v/>
      </c>
      <c r="BK117" s="165" t="str">
        <f>IF(COUNTBLANK($A117:$F117)&gt;2,"",IF(Input!Q117=0,"NA",Input!Q117))</f>
        <v/>
      </c>
      <c r="BL117" s="65" t="str">
        <f t="shared" si="74"/>
        <v/>
      </c>
      <c r="BM117" s="65" t="str">
        <f t="shared" si="75"/>
        <v/>
      </c>
      <c r="BN117" s="165" t="str">
        <f>IF(COUNTBLANK($A117:$F117)&gt;2,"",IF(Input!R117=0,"NA",Input!R117))</f>
        <v/>
      </c>
      <c r="BO117" s="65" t="str">
        <f t="shared" si="76"/>
        <v/>
      </c>
      <c r="BP117" s="65" t="str">
        <f t="shared" si="77"/>
        <v/>
      </c>
      <c r="BQ117" s="165" t="str">
        <f>IF(COUNTBLANK($A117:$F117)&gt;2,"",IF(Input!S117=0,"NA",Input!S117))</f>
        <v/>
      </c>
      <c r="BR117" s="65" t="str">
        <f t="shared" si="78"/>
        <v/>
      </c>
      <c r="BS117" s="65" t="str">
        <f t="shared" si="79"/>
        <v/>
      </c>
      <c r="BT117" s="165" t="str">
        <f>IF(COUNTBLANK($A117:$F117)&gt;2,"",IF(Input!T117=0,"NA",Input!T117))</f>
        <v/>
      </c>
      <c r="BU117" s="65" t="str">
        <f t="shared" si="80"/>
        <v/>
      </c>
      <c r="BV117" s="65" t="str">
        <f t="shared" si="81"/>
        <v/>
      </c>
      <c r="BW117" s="165" t="str">
        <f>IF(COUNTBLANK($A117:$F117)&gt;2,"",IF(Input!U117=0,"NA",Input!U117))</f>
        <v/>
      </c>
      <c r="BX117" s="65" t="str">
        <f t="shared" si="82"/>
        <v/>
      </c>
      <c r="BY117" s="65" t="str">
        <f t="shared" si="83"/>
        <v/>
      </c>
      <c r="BZ117" s="165" t="str">
        <f>IF(COUNTBLANK($A117:$F117)&gt;2,"",IF(Input!V117=0,"NA",Input!V117))</f>
        <v/>
      </c>
      <c r="CA117" s="65" t="str">
        <f t="shared" si="84"/>
        <v/>
      </c>
      <c r="CB117" s="65" t="str">
        <f t="shared" si="85"/>
        <v/>
      </c>
      <c r="CC117" s="165" t="str">
        <f>IF(COUNTBLANK($A117:$F117)&gt;2,"",IF(Input!W117=0,"NA",Input!W117))</f>
        <v/>
      </c>
      <c r="CD117" s="65" t="str">
        <f t="shared" si="86"/>
        <v/>
      </c>
      <c r="CE117" s="65" t="str">
        <f t="shared" si="87"/>
        <v/>
      </c>
      <c r="CF117" s="165" t="str">
        <f>IF(COUNTBLANK($A117:$F117)&gt;2,"",IF(Input!X117=0,"NA",Input!X117))</f>
        <v/>
      </c>
      <c r="CG117" s="65" t="str">
        <f t="shared" si="88"/>
        <v/>
      </c>
      <c r="CH117" s="65" t="str">
        <f t="shared" si="89"/>
        <v/>
      </c>
      <c r="CI117" s="165" t="str">
        <f>IF(COUNTBLANK($A117:$F117)&gt;2,"",IF(Input!Y117=0,"NA",Input!Y117))</f>
        <v/>
      </c>
      <c r="CJ117" s="65" t="str">
        <f t="shared" si="90"/>
        <v/>
      </c>
      <c r="CK117" s="65" t="str">
        <f t="shared" si="91"/>
        <v/>
      </c>
      <c r="CL117" s="165" t="str">
        <f>IF(COUNTBLANK($A117:$F117)&gt;2,"",IF(Input!Z117=0,"NA",Input!Z117))</f>
        <v/>
      </c>
      <c r="CM117" s="65" t="str">
        <f t="shared" si="92"/>
        <v/>
      </c>
      <c r="CN117" s="65" t="str">
        <f t="shared" si="93"/>
        <v/>
      </c>
      <c r="CO117" s="165" t="str">
        <f>IF(COUNTBLANK($A117:$F117)&gt;2,"",IF(Input!AA117=0,"NA",Input!AA117))</f>
        <v/>
      </c>
      <c r="CP117" s="65" t="str">
        <f t="shared" si="94"/>
        <v/>
      </c>
      <c r="CQ117" s="65" t="str">
        <f t="shared" si="95"/>
        <v/>
      </c>
      <c r="CR117" s="165" t="str">
        <f>IF(COUNTBLANK($A117:$F117)&gt;2,"",IF(Input!AB117=0,"NA",Input!AB117))</f>
        <v/>
      </c>
      <c r="CS117" s="65" t="str">
        <f t="shared" si="96"/>
        <v/>
      </c>
      <c r="CT117" s="65" t="str">
        <f t="shared" si="97"/>
        <v/>
      </c>
      <c r="CU117" s="165" t="str">
        <f>IF(COUNTBLANK($A117:$F117)&gt;2,"",IF(Input!AC117=0,"NA",Input!AC117))</f>
        <v/>
      </c>
      <c r="CV117" s="65" t="str">
        <f t="shared" si="98"/>
        <v/>
      </c>
      <c r="CW117" s="65" t="str">
        <f t="shared" si="99"/>
        <v/>
      </c>
      <c r="CX117" s="165" t="str">
        <f>IF(COUNTBLANK($A117:$F117)&gt;2,"",IF(Input!AD117=0,"NA",Input!AD117))</f>
        <v/>
      </c>
    </row>
    <row r="118" spans="1:102" x14ac:dyDescent="0.25">
      <c r="A118" s="162" t="str">
        <f>IF(Input!B118=0,"",Input!B118)</f>
        <v/>
      </c>
      <c r="B118" s="162" t="str">
        <f>IF(Input!C118=0,"",Input!C118)</f>
        <v/>
      </c>
      <c r="C118" s="162" t="str">
        <f>IF(Input!D118=0,"",Input!D118)</f>
        <v/>
      </c>
      <c r="D118" s="162" t="str">
        <f>IF(Input!G118=0,"",Input!G118)</f>
        <v/>
      </c>
      <c r="E118" s="162" t="str">
        <f>IF(Input!H118=0,"",Input!H118)</f>
        <v/>
      </c>
      <c r="F118" s="162" t="str">
        <f>IF(Input!I118=0,"",Input!I118)</f>
        <v/>
      </c>
      <c r="G118" s="66" t="str">
        <f t="shared" si="50"/>
        <v/>
      </c>
      <c r="H118" s="66" t="str">
        <f t="shared" si="51"/>
        <v/>
      </c>
      <c r="I118" s="160" t="str">
        <f>FinalScores!G118</f>
        <v/>
      </c>
      <c r="J118" s="65" t="str">
        <f t="shared" si="52"/>
        <v/>
      </c>
      <c r="K118" s="65" t="str">
        <f t="shared" si="53"/>
        <v/>
      </c>
      <c r="L118" s="165" t="str">
        <f>IF(COUNTBLANK($A118:$F118)&gt;2,"",IF(Input!AE118=0,"NA",Input!AE118))</f>
        <v/>
      </c>
      <c r="M118" s="65" t="str">
        <f t="shared" si="54"/>
        <v/>
      </c>
      <c r="N118" s="65" t="str">
        <f t="shared" si="55"/>
        <v/>
      </c>
      <c r="O118" s="165" t="str">
        <f>IF(COUNTBLANK($A118:$F118)&gt;2,"",IF(Input!AF118=0,"NA",Input!AF118))</f>
        <v/>
      </c>
      <c r="P118" s="65" t="str">
        <f t="shared" si="56"/>
        <v/>
      </c>
      <c r="Q118" s="65" t="str">
        <f t="shared" si="57"/>
        <v/>
      </c>
      <c r="R118" s="165" t="str">
        <f>IF(COUNTBLANK($A118:$F118)&gt;2,"",IF(Input!AG118=0,"NA",Input!AG118))</f>
        <v/>
      </c>
      <c r="AN118" s="65" t="str">
        <f t="shared" si="58"/>
        <v/>
      </c>
      <c r="AO118" s="65" t="str">
        <f t="shared" si="59"/>
        <v/>
      </c>
      <c r="AP118" s="165" t="str">
        <f>IF(COUNTBLANK($A118:$F118)&gt;2,"",IF(Input!J118=0,"NA",Input!J118))</f>
        <v/>
      </c>
      <c r="AQ118" s="65" t="str">
        <f t="shared" si="60"/>
        <v/>
      </c>
      <c r="AR118" s="65" t="str">
        <f t="shared" si="61"/>
        <v/>
      </c>
      <c r="AS118" s="165" t="str">
        <f>IF(COUNTBLANK($A118:$F118)&gt;2,"",IF(Input!K118=0,"NA",Input!K118))</f>
        <v/>
      </c>
      <c r="AT118" s="65" t="str">
        <f t="shared" si="62"/>
        <v/>
      </c>
      <c r="AU118" s="65" t="str">
        <f t="shared" si="63"/>
        <v/>
      </c>
      <c r="AV118" s="165" t="str">
        <f>IF(COUNTBLANK($A118:$F118)&gt;2,"",IF(Input!L118=0,"NA",Input!L118))</f>
        <v/>
      </c>
      <c r="AW118" s="65" t="str">
        <f t="shared" si="64"/>
        <v/>
      </c>
      <c r="AX118" s="65" t="str">
        <f t="shared" si="65"/>
        <v/>
      </c>
      <c r="AY118" s="165" t="str">
        <f>IF(COUNTBLANK($A118:$F118)&gt;2,"",IF(Input!M118=0,"NA",Input!M118))</f>
        <v/>
      </c>
      <c r="AZ118" s="65" t="str">
        <f t="shared" si="66"/>
        <v/>
      </c>
      <c r="BA118" s="65" t="str">
        <f t="shared" si="67"/>
        <v/>
      </c>
      <c r="BB118" s="165" t="str">
        <f>IF(COUNTBLANK($A118:$F118)&gt;2,"",IF(Input!N118=0,"NA",Input!N118))</f>
        <v/>
      </c>
      <c r="BC118" s="65" t="str">
        <f t="shared" si="68"/>
        <v/>
      </c>
      <c r="BD118" s="65" t="str">
        <f t="shared" si="69"/>
        <v/>
      </c>
      <c r="BE118" s="165" t="str">
        <f>IF(COUNTBLANK($A118:$F118)&gt;2,"",IF(Input!O118=0,"NA",Input!O118))</f>
        <v/>
      </c>
      <c r="BF118" s="65" t="str">
        <f t="shared" si="70"/>
        <v/>
      </c>
      <c r="BG118" s="65" t="str">
        <f t="shared" si="71"/>
        <v/>
      </c>
      <c r="BH118" s="165" t="str">
        <f>IF(COUNTBLANK($A118:$F118)&gt;2,"",IF(Input!P118=0,"NA",Input!P118))</f>
        <v/>
      </c>
      <c r="BI118" s="65" t="str">
        <f t="shared" si="72"/>
        <v/>
      </c>
      <c r="BJ118" s="65" t="str">
        <f t="shared" si="73"/>
        <v/>
      </c>
      <c r="BK118" s="165" t="str">
        <f>IF(COUNTBLANK($A118:$F118)&gt;2,"",IF(Input!Q118=0,"NA",Input!Q118))</f>
        <v/>
      </c>
      <c r="BL118" s="65" t="str">
        <f t="shared" si="74"/>
        <v/>
      </c>
      <c r="BM118" s="65" t="str">
        <f t="shared" si="75"/>
        <v/>
      </c>
      <c r="BN118" s="165" t="str">
        <f>IF(COUNTBLANK($A118:$F118)&gt;2,"",IF(Input!R118=0,"NA",Input!R118))</f>
        <v/>
      </c>
      <c r="BO118" s="65" t="str">
        <f t="shared" si="76"/>
        <v/>
      </c>
      <c r="BP118" s="65" t="str">
        <f t="shared" si="77"/>
        <v/>
      </c>
      <c r="BQ118" s="165" t="str">
        <f>IF(COUNTBLANK($A118:$F118)&gt;2,"",IF(Input!S118=0,"NA",Input!S118))</f>
        <v/>
      </c>
      <c r="BR118" s="65" t="str">
        <f t="shared" si="78"/>
        <v/>
      </c>
      <c r="BS118" s="65" t="str">
        <f t="shared" si="79"/>
        <v/>
      </c>
      <c r="BT118" s="165" t="str">
        <f>IF(COUNTBLANK($A118:$F118)&gt;2,"",IF(Input!T118=0,"NA",Input!T118))</f>
        <v/>
      </c>
      <c r="BU118" s="65" t="str">
        <f t="shared" si="80"/>
        <v/>
      </c>
      <c r="BV118" s="65" t="str">
        <f t="shared" si="81"/>
        <v/>
      </c>
      <c r="BW118" s="165" t="str">
        <f>IF(COUNTBLANK($A118:$F118)&gt;2,"",IF(Input!U118=0,"NA",Input!U118))</f>
        <v/>
      </c>
      <c r="BX118" s="65" t="str">
        <f t="shared" si="82"/>
        <v/>
      </c>
      <c r="BY118" s="65" t="str">
        <f t="shared" si="83"/>
        <v/>
      </c>
      <c r="BZ118" s="165" t="str">
        <f>IF(COUNTBLANK($A118:$F118)&gt;2,"",IF(Input!V118=0,"NA",Input!V118))</f>
        <v/>
      </c>
      <c r="CA118" s="65" t="str">
        <f t="shared" si="84"/>
        <v/>
      </c>
      <c r="CB118" s="65" t="str">
        <f t="shared" si="85"/>
        <v/>
      </c>
      <c r="CC118" s="165" t="str">
        <f>IF(COUNTBLANK($A118:$F118)&gt;2,"",IF(Input!W118=0,"NA",Input!W118))</f>
        <v/>
      </c>
      <c r="CD118" s="65" t="str">
        <f t="shared" si="86"/>
        <v/>
      </c>
      <c r="CE118" s="65" t="str">
        <f t="shared" si="87"/>
        <v/>
      </c>
      <c r="CF118" s="165" t="str">
        <f>IF(COUNTBLANK($A118:$F118)&gt;2,"",IF(Input!X118=0,"NA",Input!X118))</f>
        <v/>
      </c>
      <c r="CG118" s="65" t="str">
        <f t="shared" si="88"/>
        <v/>
      </c>
      <c r="CH118" s="65" t="str">
        <f t="shared" si="89"/>
        <v/>
      </c>
      <c r="CI118" s="165" t="str">
        <f>IF(COUNTBLANK($A118:$F118)&gt;2,"",IF(Input!Y118=0,"NA",Input!Y118))</f>
        <v/>
      </c>
      <c r="CJ118" s="65" t="str">
        <f t="shared" si="90"/>
        <v/>
      </c>
      <c r="CK118" s="65" t="str">
        <f t="shared" si="91"/>
        <v/>
      </c>
      <c r="CL118" s="165" t="str">
        <f>IF(COUNTBLANK($A118:$F118)&gt;2,"",IF(Input!Z118=0,"NA",Input!Z118))</f>
        <v/>
      </c>
      <c r="CM118" s="65" t="str">
        <f t="shared" si="92"/>
        <v/>
      </c>
      <c r="CN118" s="65" t="str">
        <f t="shared" si="93"/>
        <v/>
      </c>
      <c r="CO118" s="165" t="str">
        <f>IF(COUNTBLANK($A118:$F118)&gt;2,"",IF(Input!AA118=0,"NA",Input!AA118))</f>
        <v/>
      </c>
      <c r="CP118" s="65" t="str">
        <f t="shared" si="94"/>
        <v/>
      </c>
      <c r="CQ118" s="65" t="str">
        <f t="shared" si="95"/>
        <v/>
      </c>
      <c r="CR118" s="165" t="str">
        <f>IF(COUNTBLANK($A118:$F118)&gt;2,"",IF(Input!AB118=0,"NA",Input!AB118))</f>
        <v/>
      </c>
      <c r="CS118" s="65" t="str">
        <f t="shared" si="96"/>
        <v/>
      </c>
      <c r="CT118" s="65" t="str">
        <f t="shared" si="97"/>
        <v/>
      </c>
      <c r="CU118" s="165" t="str">
        <f>IF(COUNTBLANK($A118:$F118)&gt;2,"",IF(Input!AC118=0,"NA",Input!AC118))</f>
        <v/>
      </c>
      <c r="CV118" s="65" t="str">
        <f t="shared" si="98"/>
        <v/>
      </c>
      <c r="CW118" s="65" t="str">
        <f t="shared" si="99"/>
        <v/>
      </c>
      <c r="CX118" s="165" t="str">
        <f>IF(COUNTBLANK($A118:$F118)&gt;2,"",IF(Input!AD118=0,"NA",Input!AD118))</f>
        <v/>
      </c>
    </row>
    <row r="119" spans="1:102" x14ac:dyDescent="0.25">
      <c r="A119" s="162" t="str">
        <f>IF(Input!B119=0,"",Input!B119)</f>
        <v/>
      </c>
      <c r="B119" s="162" t="str">
        <f>IF(Input!C119=0,"",Input!C119)</f>
        <v/>
      </c>
      <c r="C119" s="162" t="str">
        <f>IF(Input!D119=0,"",Input!D119)</f>
        <v/>
      </c>
      <c r="D119" s="162" t="str">
        <f>IF(Input!G119=0,"",Input!G119)</f>
        <v/>
      </c>
      <c r="E119" s="162" t="str">
        <f>IF(Input!H119=0,"",Input!H119)</f>
        <v/>
      </c>
      <c r="F119" s="162" t="str">
        <f>IF(Input!I119=0,"",Input!I119)</f>
        <v/>
      </c>
      <c r="G119" s="66" t="str">
        <f t="shared" si="50"/>
        <v/>
      </c>
      <c r="H119" s="66" t="str">
        <f t="shared" si="51"/>
        <v/>
      </c>
      <c r="I119" s="160" t="str">
        <f>FinalScores!G119</f>
        <v/>
      </c>
      <c r="J119" s="65" t="str">
        <f t="shared" si="52"/>
        <v/>
      </c>
      <c r="K119" s="65" t="str">
        <f t="shared" si="53"/>
        <v/>
      </c>
      <c r="L119" s="165" t="str">
        <f>IF(COUNTBLANK($A119:$F119)&gt;2,"",IF(Input!AE119=0,"NA",Input!AE119))</f>
        <v/>
      </c>
      <c r="M119" s="65" t="str">
        <f t="shared" si="54"/>
        <v/>
      </c>
      <c r="N119" s="65" t="str">
        <f t="shared" si="55"/>
        <v/>
      </c>
      <c r="O119" s="165" t="str">
        <f>IF(COUNTBLANK($A119:$F119)&gt;2,"",IF(Input!AF119=0,"NA",Input!AF119))</f>
        <v/>
      </c>
      <c r="P119" s="65" t="str">
        <f t="shared" si="56"/>
        <v/>
      </c>
      <c r="Q119" s="65" t="str">
        <f t="shared" si="57"/>
        <v/>
      </c>
      <c r="R119" s="165" t="str">
        <f>IF(COUNTBLANK($A119:$F119)&gt;2,"",IF(Input!AG119=0,"NA",Input!AG119))</f>
        <v/>
      </c>
      <c r="AN119" s="65" t="str">
        <f t="shared" si="58"/>
        <v/>
      </c>
      <c r="AO119" s="65" t="str">
        <f t="shared" si="59"/>
        <v/>
      </c>
      <c r="AP119" s="165" t="str">
        <f>IF(COUNTBLANK($A119:$F119)&gt;2,"",IF(Input!J119=0,"NA",Input!J119))</f>
        <v/>
      </c>
      <c r="AQ119" s="65" t="str">
        <f t="shared" si="60"/>
        <v/>
      </c>
      <c r="AR119" s="65" t="str">
        <f t="shared" si="61"/>
        <v/>
      </c>
      <c r="AS119" s="165" t="str">
        <f>IF(COUNTBLANK($A119:$F119)&gt;2,"",IF(Input!K119=0,"NA",Input!K119))</f>
        <v/>
      </c>
      <c r="AT119" s="65" t="str">
        <f t="shared" si="62"/>
        <v/>
      </c>
      <c r="AU119" s="65" t="str">
        <f t="shared" si="63"/>
        <v/>
      </c>
      <c r="AV119" s="165" t="str">
        <f>IF(COUNTBLANK($A119:$F119)&gt;2,"",IF(Input!L119=0,"NA",Input!L119))</f>
        <v/>
      </c>
      <c r="AW119" s="65" t="str">
        <f t="shared" si="64"/>
        <v/>
      </c>
      <c r="AX119" s="65" t="str">
        <f t="shared" si="65"/>
        <v/>
      </c>
      <c r="AY119" s="165" t="str">
        <f>IF(COUNTBLANK($A119:$F119)&gt;2,"",IF(Input!M119=0,"NA",Input!M119))</f>
        <v/>
      </c>
      <c r="AZ119" s="65" t="str">
        <f t="shared" si="66"/>
        <v/>
      </c>
      <c r="BA119" s="65" t="str">
        <f t="shared" si="67"/>
        <v/>
      </c>
      <c r="BB119" s="165" t="str">
        <f>IF(COUNTBLANK($A119:$F119)&gt;2,"",IF(Input!N119=0,"NA",Input!N119))</f>
        <v/>
      </c>
      <c r="BC119" s="65" t="str">
        <f t="shared" si="68"/>
        <v/>
      </c>
      <c r="BD119" s="65" t="str">
        <f t="shared" si="69"/>
        <v/>
      </c>
      <c r="BE119" s="165" t="str">
        <f>IF(COUNTBLANK($A119:$F119)&gt;2,"",IF(Input!O119=0,"NA",Input!O119))</f>
        <v/>
      </c>
      <c r="BF119" s="65" t="str">
        <f t="shared" si="70"/>
        <v/>
      </c>
      <c r="BG119" s="65" t="str">
        <f t="shared" si="71"/>
        <v/>
      </c>
      <c r="BH119" s="165" t="str">
        <f>IF(COUNTBLANK($A119:$F119)&gt;2,"",IF(Input!P119=0,"NA",Input!P119))</f>
        <v/>
      </c>
      <c r="BI119" s="65" t="str">
        <f t="shared" si="72"/>
        <v/>
      </c>
      <c r="BJ119" s="65" t="str">
        <f t="shared" si="73"/>
        <v/>
      </c>
      <c r="BK119" s="165" t="str">
        <f>IF(COUNTBLANK($A119:$F119)&gt;2,"",IF(Input!Q119=0,"NA",Input!Q119))</f>
        <v/>
      </c>
      <c r="BL119" s="65" t="str">
        <f t="shared" si="74"/>
        <v/>
      </c>
      <c r="BM119" s="65" t="str">
        <f t="shared" si="75"/>
        <v/>
      </c>
      <c r="BN119" s="165" t="str">
        <f>IF(COUNTBLANK($A119:$F119)&gt;2,"",IF(Input!R119=0,"NA",Input!R119))</f>
        <v/>
      </c>
      <c r="BO119" s="65" t="str">
        <f t="shared" si="76"/>
        <v/>
      </c>
      <c r="BP119" s="65" t="str">
        <f t="shared" si="77"/>
        <v/>
      </c>
      <c r="BQ119" s="165" t="str">
        <f>IF(COUNTBLANK($A119:$F119)&gt;2,"",IF(Input!S119=0,"NA",Input!S119))</f>
        <v/>
      </c>
      <c r="BR119" s="65" t="str">
        <f t="shared" si="78"/>
        <v/>
      </c>
      <c r="BS119" s="65" t="str">
        <f t="shared" si="79"/>
        <v/>
      </c>
      <c r="BT119" s="165" t="str">
        <f>IF(COUNTBLANK($A119:$F119)&gt;2,"",IF(Input!T119=0,"NA",Input!T119))</f>
        <v/>
      </c>
      <c r="BU119" s="65" t="str">
        <f t="shared" si="80"/>
        <v/>
      </c>
      <c r="BV119" s="65" t="str">
        <f t="shared" si="81"/>
        <v/>
      </c>
      <c r="BW119" s="165" t="str">
        <f>IF(COUNTBLANK($A119:$F119)&gt;2,"",IF(Input!U119=0,"NA",Input!U119))</f>
        <v/>
      </c>
      <c r="BX119" s="65" t="str">
        <f t="shared" si="82"/>
        <v/>
      </c>
      <c r="BY119" s="65" t="str">
        <f t="shared" si="83"/>
        <v/>
      </c>
      <c r="BZ119" s="165" t="str">
        <f>IF(COUNTBLANK($A119:$F119)&gt;2,"",IF(Input!V119=0,"NA",Input!V119))</f>
        <v/>
      </c>
      <c r="CA119" s="65" t="str">
        <f t="shared" si="84"/>
        <v/>
      </c>
      <c r="CB119" s="65" t="str">
        <f t="shared" si="85"/>
        <v/>
      </c>
      <c r="CC119" s="165" t="str">
        <f>IF(COUNTBLANK($A119:$F119)&gt;2,"",IF(Input!W119=0,"NA",Input!W119))</f>
        <v/>
      </c>
      <c r="CD119" s="65" t="str">
        <f t="shared" si="86"/>
        <v/>
      </c>
      <c r="CE119" s="65" t="str">
        <f t="shared" si="87"/>
        <v/>
      </c>
      <c r="CF119" s="165" t="str">
        <f>IF(COUNTBLANK($A119:$F119)&gt;2,"",IF(Input!X119=0,"NA",Input!X119))</f>
        <v/>
      </c>
      <c r="CG119" s="65" t="str">
        <f t="shared" si="88"/>
        <v/>
      </c>
      <c r="CH119" s="65" t="str">
        <f t="shared" si="89"/>
        <v/>
      </c>
      <c r="CI119" s="165" t="str">
        <f>IF(COUNTBLANK($A119:$F119)&gt;2,"",IF(Input!Y119=0,"NA",Input!Y119))</f>
        <v/>
      </c>
      <c r="CJ119" s="65" t="str">
        <f t="shared" si="90"/>
        <v/>
      </c>
      <c r="CK119" s="65" t="str">
        <f t="shared" si="91"/>
        <v/>
      </c>
      <c r="CL119" s="165" t="str">
        <f>IF(COUNTBLANK($A119:$F119)&gt;2,"",IF(Input!Z119=0,"NA",Input!Z119))</f>
        <v/>
      </c>
      <c r="CM119" s="65" t="str">
        <f t="shared" si="92"/>
        <v/>
      </c>
      <c r="CN119" s="65" t="str">
        <f t="shared" si="93"/>
        <v/>
      </c>
      <c r="CO119" s="165" t="str">
        <f>IF(COUNTBLANK($A119:$F119)&gt;2,"",IF(Input!AA119=0,"NA",Input!AA119))</f>
        <v/>
      </c>
      <c r="CP119" s="65" t="str">
        <f t="shared" si="94"/>
        <v/>
      </c>
      <c r="CQ119" s="65" t="str">
        <f t="shared" si="95"/>
        <v/>
      </c>
      <c r="CR119" s="165" t="str">
        <f>IF(COUNTBLANK($A119:$F119)&gt;2,"",IF(Input!AB119=0,"NA",Input!AB119))</f>
        <v/>
      </c>
      <c r="CS119" s="65" t="str">
        <f t="shared" si="96"/>
        <v/>
      </c>
      <c r="CT119" s="65" t="str">
        <f t="shared" si="97"/>
        <v/>
      </c>
      <c r="CU119" s="165" t="str">
        <f>IF(COUNTBLANK($A119:$F119)&gt;2,"",IF(Input!AC119=0,"NA",Input!AC119))</f>
        <v/>
      </c>
      <c r="CV119" s="65" t="str">
        <f t="shared" si="98"/>
        <v/>
      </c>
      <c r="CW119" s="65" t="str">
        <f t="shared" si="99"/>
        <v/>
      </c>
      <c r="CX119" s="165" t="str">
        <f>IF(COUNTBLANK($A119:$F119)&gt;2,"",IF(Input!AD119=0,"NA",Input!AD119))</f>
        <v/>
      </c>
    </row>
    <row r="120" spans="1:102" x14ac:dyDescent="0.25">
      <c r="A120" s="162" t="str">
        <f>IF(Input!B120=0,"",Input!B120)</f>
        <v/>
      </c>
      <c r="B120" s="162" t="str">
        <f>IF(Input!C120=0,"",Input!C120)</f>
        <v/>
      </c>
      <c r="C120" s="162" t="str">
        <f>IF(Input!D120=0,"",Input!D120)</f>
        <v/>
      </c>
      <c r="D120" s="162" t="str">
        <f>IF(Input!G120=0,"",Input!G120)</f>
        <v/>
      </c>
      <c r="E120" s="162" t="str">
        <f>IF(Input!H120=0,"",Input!H120)</f>
        <v/>
      </c>
      <c r="F120" s="162" t="str">
        <f>IF(Input!I120=0,"",Input!I120)</f>
        <v/>
      </c>
      <c r="G120" s="66" t="str">
        <f t="shared" si="50"/>
        <v/>
      </c>
      <c r="H120" s="66" t="str">
        <f t="shared" si="51"/>
        <v/>
      </c>
      <c r="I120" s="160" t="str">
        <f>FinalScores!G120</f>
        <v/>
      </c>
      <c r="J120" s="65" t="str">
        <f t="shared" si="52"/>
        <v/>
      </c>
      <c r="K120" s="65" t="str">
        <f t="shared" si="53"/>
        <v/>
      </c>
      <c r="L120" s="165" t="str">
        <f>IF(COUNTBLANK($A120:$F120)&gt;2,"",IF(Input!AE120=0,"NA",Input!AE120))</f>
        <v/>
      </c>
      <c r="M120" s="65" t="str">
        <f t="shared" si="54"/>
        <v/>
      </c>
      <c r="N120" s="65" t="str">
        <f t="shared" si="55"/>
        <v/>
      </c>
      <c r="O120" s="165" t="str">
        <f>IF(COUNTBLANK($A120:$F120)&gt;2,"",IF(Input!AF120=0,"NA",Input!AF120))</f>
        <v/>
      </c>
      <c r="P120" s="65" t="str">
        <f t="shared" si="56"/>
        <v/>
      </c>
      <c r="Q120" s="65" t="str">
        <f t="shared" si="57"/>
        <v/>
      </c>
      <c r="R120" s="165" t="str">
        <f>IF(COUNTBLANK($A120:$F120)&gt;2,"",IF(Input!AG120=0,"NA",Input!AG120))</f>
        <v/>
      </c>
      <c r="AN120" s="65" t="str">
        <f t="shared" si="58"/>
        <v/>
      </c>
      <c r="AO120" s="65" t="str">
        <f t="shared" si="59"/>
        <v/>
      </c>
      <c r="AP120" s="165" t="str">
        <f>IF(COUNTBLANK($A120:$F120)&gt;2,"",IF(Input!J120=0,"NA",Input!J120))</f>
        <v/>
      </c>
      <c r="AQ120" s="65" t="str">
        <f t="shared" si="60"/>
        <v/>
      </c>
      <c r="AR120" s="65" t="str">
        <f t="shared" si="61"/>
        <v/>
      </c>
      <c r="AS120" s="165" t="str">
        <f>IF(COUNTBLANK($A120:$F120)&gt;2,"",IF(Input!K120=0,"NA",Input!K120))</f>
        <v/>
      </c>
      <c r="AT120" s="65" t="str">
        <f t="shared" si="62"/>
        <v/>
      </c>
      <c r="AU120" s="65" t="str">
        <f t="shared" si="63"/>
        <v/>
      </c>
      <c r="AV120" s="165" t="str">
        <f>IF(COUNTBLANK($A120:$F120)&gt;2,"",IF(Input!L120=0,"NA",Input!L120))</f>
        <v/>
      </c>
      <c r="AW120" s="65" t="str">
        <f t="shared" si="64"/>
        <v/>
      </c>
      <c r="AX120" s="65" t="str">
        <f t="shared" si="65"/>
        <v/>
      </c>
      <c r="AY120" s="165" t="str">
        <f>IF(COUNTBLANK($A120:$F120)&gt;2,"",IF(Input!M120=0,"NA",Input!M120))</f>
        <v/>
      </c>
      <c r="AZ120" s="65" t="str">
        <f t="shared" si="66"/>
        <v/>
      </c>
      <c r="BA120" s="65" t="str">
        <f t="shared" si="67"/>
        <v/>
      </c>
      <c r="BB120" s="165" t="str">
        <f>IF(COUNTBLANK($A120:$F120)&gt;2,"",IF(Input!N120=0,"NA",Input!N120))</f>
        <v/>
      </c>
      <c r="BC120" s="65" t="str">
        <f t="shared" si="68"/>
        <v/>
      </c>
      <c r="BD120" s="65" t="str">
        <f t="shared" si="69"/>
        <v/>
      </c>
      <c r="BE120" s="165" t="str">
        <f>IF(COUNTBLANK($A120:$F120)&gt;2,"",IF(Input!O120=0,"NA",Input!O120))</f>
        <v/>
      </c>
      <c r="BF120" s="65" t="str">
        <f t="shared" si="70"/>
        <v/>
      </c>
      <c r="BG120" s="65" t="str">
        <f t="shared" si="71"/>
        <v/>
      </c>
      <c r="BH120" s="165" t="str">
        <f>IF(COUNTBLANK($A120:$F120)&gt;2,"",IF(Input!P120=0,"NA",Input!P120))</f>
        <v/>
      </c>
      <c r="BI120" s="65" t="str">
        <f t="shared" si="72"/>
        <v/>
      </c>
      <c r="BJ120" s="65" t="str">
        <f t="shared" si="73"/>
        <v/>
      </c>
      <c r="BK120" s="165" t="str">
        <f>IF(COUNTBLANK($A120:$F120)&gt;2,"",IF(Input!Q120=0,"NA",Input!Q120))</f>
        <v/>
      </c>
      <c r="BL120" s="65" t="str">
        <f t="shared" si="74"/>
        <v/>
      </c>
      <c r="BM120" s="65" t="str">
        <f t="shared" si="75"/>
        <v/>
      </c>
      <c r="BN120" s="165" t="str">
        <f>IF(COUNTBLANK($A120:$F120)&gt;2,"",IF(Input!R120=0,"NA",Input!R120))</f>
        <v/>
      </c>
      <c r="BO120" s="65" t="str">
        <f t="shared" si="76"/>
        <v/>
      </c>
      <c r="BP120" s="65" t="str">
        <f t="shared" si="77"/>
        <v/>
      </c>
      <c r="BQ120" s="165" t="str">
        <f>IF(COUNTBLANK($A120:$F120)&gt;2,"",IF(Input!S120=0,"NA",Input!S120))</f>
        <v/>
      </c>
      <c r="BR120" s="65" t="str">
        <f t="shared" si="78"/>
        <v/>
      </c>
      <c r="BS120" s="65" t="str">
        <f t="shared" si="79"/>
        <v/>
      </c>
      <c r="BT120" s="165" t="str">
        <f>IF(COUNTBLANK($A120:$F120)&gt;2,"",IF(Input!T120=0,"NA",Input!T120))</f>
        <v/>
      </c>
      <c r="BU120" s="65" t="str">
        <f t="shared" si="80"/>
        <v/>
      </c>
      <c r="BV120" s="65" t="str">
        <f t="shared" si="81"/>
        <v/>
      </c>
      <c r="BW120" s="165" t="str">
        <f>IF(COUNTBLANK($A120:$F120)&gt;2,"",IF(Input!U120=0,"NA",Input!U120))</f>
        <v/>
      </c>
      <c r="BX120" s="65" t="str">
        <f t="shared" si="82"/>
        <v/>
      </c>
      <c r="BY120" s="65" t="str">
        <f t="shared" si="83"/>
        <v/>
      </c>
      <c r="BZ120" s="165" t="str">
        <f>IF(COUNTBLANK($A120:$F120)&gt;2,"",IF(Input!V120=0,"NA",Input!V120))</f>
        <v/>
      </c>
      <c r="CA120" s="65" t="str">
        <f t="shared" si="84"/>
        <v/>
      </c>
      <c r="CB120" s="65" t="str">
        <f t="shared" si="85"/>
        <v/>
      </c>
      <c r="CC120" s="165" t="str">
        <f>IF(COUNTBLANK($A120:$F120)&gt;2,"",IF(Input!W120=0,"NA",Input!W120))</f>
        <v/>
      </c>
      <c r="CD120" s="65" t="str">
        <f t="shared" si="86"/>
        <v/>
      </c>
      <c r="CE120" s="65" t="str">
        <f t="shared" si="87"/>
        <v/>
      </c>
      <c r="CF120" s="165" t="str">
        <f>IF(COUNTBLANK($A120:$F120)&gt;2,"",IF(Input!X120=0,"NA",Input!X120))</f>
        <v/>
      </c>
      <c r="CG120" s="65" t="str">
        <f t="shared" si="88"/>
        <v/>
      </c>
      <c r="CH120" s="65" t="str">
        <f t="shared" si="89"/>
        <v/>
      </c>
      <c r="CI120" s="165" t="str">
        <f>IF(COUNTBLANK($A120:$F120)&gt;2,"",IF(Input!Y120=0,"NA",Input!Y120))</f>
        <v/>
      </c>
      <c r="CJ120" s="65" t="str">
        <f t="shared" si="90"/>
        <v/>
      </c>
      <c r="CK120" s="65" t="str">
        <f t="shared" si="91"/>
        <v/>
      </c>
      <c r="CL120" s="165" t="str">
        <f>IF(COUNTBLANK($A120:$F120)&gt;2,"",IF(Input!Z120=0,"NA",Input!Z120))</f>
        <v/>
      </c>
      <c r="CM120" s="65" t="str">
        <f t="shared" si="92"/>
        <v/>
      </c>
      <c r="CN120" s="65" t="str">
        <f t="shared" si="93"/>
        <v/>
      </c>
      <c r="CO120" s="165" t="str">
        <f>IF(COUNTBLANK($A120:$F120)&gt;2,"",IF(Input!AA120=0,"NA",Input!AA120))</f>
        <v/>
      </c>
      <c r="CP120" s="65" t="str">
        <f t="shared" si="94"/>
        <v/>
      </c>
      <c r="CQ120" s="65" t="str">
        <f t="shared" si="95"/>
        <v/>
      </c>
      <c r="CR120" s="165" t="str">
        <f>IF(COUNTBLANK($A120:$F120)&gt;2,"",IF(Input!AB120=0,"NA",Input!AB120))</f>
        <v/>
      </c>
      <c r="CS120" s="65" t="str">
        <f t="shared" si="96"/>
        <v/>
      </c>
      <c r="CT120" s="65" t="str">
        <f t="shared" si="97"/>
        <v/>
      </c>
      <c r="CU120" s="165" t="str">
        <f>IF(COUNTBLANK($A120:$F120)&gt;2,"",IF(Input!AC120=0,"NA",Input!AC120))</f>
        <v/>
      </c>
      <c r="CV120" s="65" t="str">
        <f t="shared" si="98"/>
        <v/>
      </c>
      <c r="CW120" s="65" t="str">
        <f t="shared" si="99"/>
        <v/>
      </c>
      <c r="CX120" s="165" t="str">
        <f>IF(COUNTBLANK($A120:$F120)&gt;2,"",IF(Input!AD120=0,"NA",Input!AD120))</f>
        <v/>
      </c>
    </row>
    <row r="121" spans="1:102" x14ac:dyDescent="0.25">
      <c r="A121" s="162" t="str">
        <f>IF(Input!B121=0,"",Input!B121)</f>
        <v/>
      </c>
      <c r="B121" s="162" t="str">
        <f>IF(Input!C121=0,"",Input!C121)</f>
        <v/>
      </c>
      <c r="C121" s="162" t="str">
        <f>IF(Input!D121=0,"",Input!D121)</f>
        <v/>
      </c>
      <c r="D121" s="162" t="str">
        <f>IF(Input!G121=0,"",Input!G121)</f>
        <v/>
      </c>
      <c r="E121" s="162" t="str">
        <f>IF(Input!H121=0,"",Input!H121)</f>
        <v/>
      </c>
      <c r="F121" s="162" t="str">
        <f>IF(Input!I121=0,"",Input!I121)</f>
        <v/>
      </c>
      <c r="G121" s="66" t="str">
        <f t="shared" si="50"/>
        <v/>
      </c>
      <c r="H121" s="66" t="str">
        <f t="shared" si="51"/>
        <v/>
      </c>
      <c r="I121" s="160" t="str">
        <f>FinalScores!G121</f>
        <v/>
      </c>
      <c r="J121" s="65" t="str">
        <f t="shared" si="52"/>
        <v/>
      </c>
      <c r="K121" s="65" t="str">
        <f t="shared" si="53"/>
        <v/>
      </c>
      <c r="L121" s="165" t="str">
        <f>IF(COUNTBLANK($A121:$F121)&gt;2,"",IF(Input!AE121=0,"NA",Input!AE121))</f>
        <v/>
      </c>
      <c r="M121" s="65" t="str">
        <f t="shared" si="54"/>
        <v/>
      </c>
      <c r="N121" s="65" t="str">
        <f t="shared" si="55"/>
        <v/>
      </c>
      <c r="O121" s="165" t="str">
        <f>IF(COUNTBLANK($A121:$F121)&gt;2,"",IF(Input!AF121=0,"NA",Input!AF121))</f>
        <v/>
      </c>
      <c r="P121" s="65" t="str">
        <f t="shared" si="56"/>
        <v/>
      </c>
      <c r="Q121" s="65" t="str">
        <f t="shared" si="57"/>
        <v/>
      </c>
      <c r="R121" s="165" t="str">
        <f>IF(COUNTBLANK($A121:$F121)&gt;2,"",IF(Input!AG121=0,"NA",Input!AG121))</f>
        <v/>
      </c>
      <c r="AN121" s="65" t="str">
        <f t="shared" si="58"/>
        <v/>
      </c>
      <c r="AO121" s="65" t="str">
        <f t="shared" si="59"/>
        <v/>
      </c>
      <c r="AP121" s="165" t="str">
        <f>IF(COUNTBLANK($A121:$F121)&gt;2,"",IF(Input!J121=0,"NA",Input!J121))</f>
        <v/>
      </c>
      <c r="AQ121" s="65" t="str">
        <f t="shared" si="60"/>
        <v/>
      </c>
      <c r="AR121" s="65" t="str">
        <f t="shared" si="61"/>
        <v/>
      </c>
      <c r="AS121" s="165" t="str">
        <f>IF(COUNTBLANK($A121:$F121)&gt;2,"",IF(Input!K121=0,"NA",Input!K121))</f>
        <v/>
      </c>
      <c r="AT121" s="65" t="str">
        <f t="shared" si="62"/>
        <v/>
      </c>
      <c r="AU121" s="65" t="str">
        <f t="shared" si="63"/>
        <v/>
      </c>
      <c r="AV121" s="165" t="str">
        <f>IF(COUNTBLANK($A121:$F121)&gt;2,"",IF(Input!L121=0,"NA",Input!L121))</f>
        <v/>
      </c>
      <c r="AW121" s="65" t="str">
        <f t="shared" si="64"/>
        <v/>
      </c>
      <c r="AX121" s="65" t="str">
        <f t="shared" si="65"/>
        <v/>
      </c>
      <c r="AY121" s="165" t="str">
        <f>IF(COUNTBLANK($A121:$F121)&gt;2,"",IF(Input!M121=0,"NA",Input!M121))</f>
        <v/>
      </c>
      <c r="AZ121" s="65" t="str">
        <f t="shared" si="66"/>
        <v/>
      </c>
      <c r="BA121" s="65" t="str">
        <f t="shared" si="67"/>
        <v/>
      </c>
      <c r="BB121" s="165" t="str">
        <f>IF(COUNTBLANK($A121:$F121)&gt;2,"",IF(Input!N121=0,"NA",Input!N121))</f>
        <v/>
      </c>
      <c r="BC121" s="65" t="str">
        <f t="shared" si="68"/>
        <v/>
      </c>
      <c r="BD121" s="65" t="str">
        <f t="shared" si="69"/>
        <v/>
      </c>
      <c r="BE121" s="165" t="str">
        <f>IF(COUNTBLANK($A121:$F121)&gt;2,"",IF(Input!O121=0,"NA",Input!O121))</f>
        <v/>
      </c>
      <c r="BF121" s="65" t="str">
        <f t="shared" si="70"/>
        <v/>
      </c>
      <c r="BG121" s="65" t="str">
        <f t="shared" si="71"/>
        <v/>
      </c>
      <c r="BH121" s="165" t="str">
        <f>IF(COUNTBLANK($A121:$F121)&gt;2,"",IF(Input!P121=0,"NA",Input!P121))</f>
        <v/>
      </c>
      <c r="BI121" s="65" t="str">
        <f t="shared" si="72"/>
        <v/>
      </c>
      <c r="BJ121" s="65" t="str">
        <f t="shared" si="73"/>
        <v/>
      </c>
      <c r="BK121" s="165" t="str">
        <f>IF(COUNTBLANK($A121:$F121)&gt;2,"",IF(Input!Q121=0,"NA",Input!Q121))</f>
        <v/>
      </c>
      <c r="BL121" s="65" t="str">
        <f t="shared" si="74"/>
        <v/>
      </c>
      <c r="BM121" s="65" t="str">
        <f t="shared" si="75"/>
        <v/>
      </c>
      <c r="BN121" s="165" t="str">
        <f>IF(COUNTBLANK($A121:$F121)&gt;2,"",IF(Input!R121=0,"NA",Input!R121))</f>
        <v/>
      </c>
      <c r="BO121" s="65" t="str">
        <f t="shared" si="76"/>
        <v/>
      </c>
      <c r="BP121" s="65" t="str">
        <f t="shared" si="77"/>
        <v/>
      </c>
      <c r="BQ121" s="165" t="str">
        <f>IF(COUNTBLANK($A121:$F121)&gt;2,"",IF(Input!S121=0,"NA",Input!S121))</f>
        <v/>
      </c>
      <c r="BR121" s="65" t="str">
        <f t="shared" si="78"/>
        <v/>
      </c>
      <c r="BS121" s="65" t="str">
        <f t="shared" si="79"/>
        <v/>
      </c>
      <c r="BT121" s="165" t="str">
        <f>IF(COUNTBLANK($A121:$F121)&gt;2,"",IF(Input!T121=0,"NA",Input!T121))</f>
        <v/>
      </c>
      <c r="BU121" s="65" t="str">
        <f t="shared" si="80"/>
        <v/>
      </c>
      <c r="BV121" s="65" t="str">
        <f t="shared" si="81"/>
        <v/>
      </c>
      <c r="BW121" s="165" t="str">
        <f>IF(COUNTBLANK($A121:$F121)&gt;2,"",IF(Input!U121=0,"NA",Input!U121))</f>
        <v/>
      </c>
      <c r="BX121" s="65" t="str">
        <f t="shared" si="82"/>
        <v/>
      </c>
      <c r="BY121" s="65" t="str">
        <f t="shared" si="83"/>
        <v/>
      </c>
      <c r="BZ121" s="165" t="str">
        <f>IF(COUNTBLANK($A121:$F121)&gt;2,"",IF(Input!V121=0,"NA",Input!V121))</f>
        <v/>
      </c>
      <c r="CA121" s="65" t="str">
        <f t="shared" si="84"/>
        <v/>
      </c>
      <c r="CB121" s="65" t="str">
        <f t="shared" si="85"/>
        <v/>
      </c>
      <c r="CC121" s="165" t="str">
        <f>IF(COUNTBLANK($A121:$F121)&gt;2,"",IF(Input!W121=0,"NA",Input!W121))</f>
        <v/>
      </c>
      <c r="CD121" s="65" t="str">
        <f t="shared" si="86"/>
        <v/>
      </c>
      <c r="CE121" s="65" t="str">
        <f t="shared" si="87"/>
        <v/>
      </c>
      <c r="CF121" s="165" t="str">
        <f>IF(COUNTBLANK($A121:$F121)&gt;2,"",IF(Input!X121=0,"NA",Input!X121))</f>
        <v/>
      </c>
      <c r="CG121" s="65" t="str">
        <f t="shared" si="88"/>
        <v/>
      </c>
      <c r="CH121" s="65" t="str">
        <f t="shared" si="89"/>
        <v/>
      </c>
      <c r="CI121" s="165" t="str">
        <f>IF(COUNTBLANK($A121:$F121)&gt;2,"",IF(Input!Y121=0,"NA",Input!Y121))</f>
        <v/>
      </c>
      <c r="CJ121" s="65" t="str">
        <f t="shared" si="90"/>
        <v/>
      </c>
      <c r="CK121" s="65" t="str">
        <f t="shared" si="91"/>
        <v/>
      </c>
      <c r="CL121" s="165" t="str">
        <f>IF(COUNTBLANK($A121:$F121)&gt;2,"",IF(Input!Z121=0,"NA",Input!Z121))</f>
        <v/>
      </c>
      <c r="CM121" s="65" t="str">
        <f t="shared" si="92"/>
        <v/>
      </c>
      <c r="CN121" s="65" t="str">
        <f t="shared" si="93"/>
        <v/>
      </c>
      <c r="CO121" s="165" t="str">
        <f>IF(COUNTBLANK($A121:$F121)&gt;2,"",IF(Input!AA121=0,"NA",Input!AA121))</f>
        <v/>
      </c>
      <c r="CP121" s="65" t="str">
        <f t="shared" si="94"/>
        <v/>
      </c>
      <c r="CQ121" s="65" t="str">
        <f t="shared" si="95"/>
        <v/>
      </c>
      <c r="CR121" s="165" t="str">
        <f>IF(COUNTBLANK($A121:$F121)&gt;2,"",IF(Input!AB121=0,"NA",Input!AB121))</f>
        <v/>
      </c>
      <c r="CS121" s="65" t="str">
        <f t="shared" si="96"/>
        <v/>
      </c>
      <c r="CT121" s="65" t="str">
        <f t="shared" si="97"/>
        <v/>
      </c>
      <c r="CU121" s="165" t="str">
        <f>IF(COUNTBLANK($A121:$F121)&gt;2,"",IF(Input!AC121=0,"NA",Input!AC121))</f>
        <v/>
      </c>
      <c r="CV121" s="65" t="str">
        <f t="shared" si="98"/>
        <v/>
      </c>
      <c r="CW121" s="65" t="str">
        <f t="shared" si="99"/>
        <v/>
      </c>
      <c r="CX121" s="165" t="str">
        <f>IF(COUNTBLANK($A121:$F121)&gt;2,"",IF(Input!AD121=0,"NA",Input!AD121))</f>
        <v/>
      </c>
    </row>
    <row r="122" spans="1:102" x14ac:dyDescent="0.25">
      <c r="A122" s="162" t="str">
        <f>IF(Input!B122=0,"",Input!B122)</f>
        <v/>
      </c>
      <c r="B122" s="162" t="str">
        <f>IF(Input!C122=0,"",Input!C122)</f>
        <v/>
      </c>
      <c r="C122" s="162" t="str">
        <f>IF(Input!D122=0,"",Input!D122)</f>
        <v/>
      </c>
      <c r="D122" s="162" t="str">
        <f>IF(Input!G122=0,"",Input!G122)</f>
        <v/>
      </c>
      <c r="E122" s="162" t="str">
        <f>IF(Input!H122=0,"",Input!H122)</f>
        <v/>
      </c>
      <c r="F122" s="162" t="str">
        <f>IF(Input!I122=0,"",Input!I122)</f>
        <v/>
      </c>
      <c r="G122" s="66" t="str">
        <f t="shared" si="50"/>
        <v/>
      </c>
      <c r="H122" s="66" t="str">
        <f t="shared" si="51"/>
        <v/>
      </c>
      <c r="I122" s="160" t="str">
        <f>FinalScores!G122</f>
        <v/>
      </c>
      <c r="J122" s="65" t="str">
        <f t="shared" si="52"/>
        <v/>
      </c>
      <c r="K122" s="65" t="str">
        <f t="shared" si="53"/>
        <v/>
      </c>
      <c r="L122" s="165" t="str">
        <f>IF(COUNTBLANK($A122:$F122)&gt;2,"",IF(Input!AE122=0,"NA",Input!AE122))</f>
        <v/>
      </c>
      <c r="M122" s="65" t="str">
        <f t="shared" si="54"/>
        <v/>
      </c>
      <c r="N122" s="65" t="str">
        <f t="shared" si="55"/>
        <v/>
      </c>
      <c r="O122" s="165" t="str">
        <f>IF(COUNTBLANK($A122:$F122)&gt;2,"",IF(Input!AF122=0,"NA",Input!AF122))</f>
        <v/>
      </c>
      <c r="P122" s="65" t="str">
        <f t="shared" si="56"/>
        <v/>
      </c>
      <c r="Q122" s="65" t="str">
        <f t="shared" si="57"/>
        <v/>
      </c>
      <c r="R122" s="165" t="str">
        <f>IF(COUNTBLANK($A122:$F122)&gt;2,"",IF(Input!AG122=0,"NA",Input!AG122))</f>
        <v/>
      </c>
      <c r="AN122" s="65" t="str">
        <f t="shared" si="58"/>
        <v/>
      </c>
      <c r="AO122" s="65" t="str">
        <f t="shared" si="59"/>
        <v/>
      </c>
      <c r="AP122" s="165" t="str">
        <f>IF(COUNTBLANK($A122:$F122)&gt;2,"",IF(Input!J122=0,"NA",Input!J122))</f>
        <v/>
      </c>
      <c r="AQ122" s="65" t="str">
        <f t="shared" si="60"/>
        <v/>
      </c>
      <c r="AR122" s="65" t="str">
        <f t="shared" si="61"/>
        <v/>
      </c>
      <c r="AS122" s="165" t="str">
        <f>IF(COUNTBLANK($A122:$F122)&gt;2,"",IF(Input!K122=0,"NA",Input!K122))</f>
        <v/>
      </c>
      <c r="AT122" s="65" t="str">
        <f t="shared" si="62"/>
        <v/>
      </c>
      <c r="AU122" s="65" t="str">
        <f t="shared" si="63"/>
        <v/>
      </c>
      <c r="AV122" s="165" t="str">
        <f>IF(COUNTBLANK($A122:$F122)&gt;2,"",IF(Input!L122=0,"NA",Input!L122))</f>
        <v/>
      </c>
      <c r="AW122" s="65" t="str">
        <f t="shared" si="64"/>
        <v/>
      </c>
      <c r="AX122" s="65" t="str">
        <f t="shared" si="65"/>
        <v/>
      </c>
      <c r="AY122" s="165" t="str">
        <f>IF(COUNTBLANK($A122:$F122)&gt;2,"",IF(Input!M122=0,"NA",Input!M122))</f>
        <v/>
      </c>
      <c r="AZ122" s="65" t="str">
        <f t="shared" si="66"/>
        <v/>
      </c>
      <c r="BA122" s="65" t="str">
        <f t="shared" si="67"/>
        <v/>
      </c>
      <c r="BB122" s="165" t="str">
        <f>IF(COUNTBLANK($A122:$F122)&gt;2,"",IF(Input!N122=0,"NA",Input!N122))</f>
        <v/>
      </c>
      <c r="BC122" s="65" t="str">
        <f t="shared" si="68"/>
        <v/>
      </c>
      <c r="BD122" s="65" t="str">
        <f t="shared" si="69"/>
        <v/>
      </c>
      <c r="BE122" s="165" t="str">
        <f>IF(COUNTBLANK($A122:$F122)&gt;2,"",IF(Input!O122=0,"NA",Input!O122))</f>
        <v/>
      </c>
      <c r="BF122" s="65" t="str">
        <f t="shared" si="70"/>
        <v/>
      </c>
      <c r="BG122" s="65" t="str">
        <f t="shared" si="71"/>
        <v/>
      </c>
      <c r="BH122" s="165" t="str">
        <f>IF(COUNTBLANK($A122:$F122)&gt;2,"",IF(Input!P122=0,"NA",Input!P122))</f>
        <v/>
      </c>
      <c r="BI122" s="65" t="str">
        <f t="shared" si="72"/>
        <v/>
      </c>
      <c r="BJ122" s="65" t="str">
        <f t="shared" si="73"/>
        <v/>
      </c>
      <c r="BK122" s="165" t="str">
        <f>IF(COUNTBLANK($A122:$F122)&gt;2,"",IF(Input!Q122=0,"NA",Input!Q122))</f>
        <v/>
      </c>
      <c r="BL122" s="65" t="str">
        <f t="shared" si="74"/>
        <v/>
      </c>
      <c r="BM122" s="65" t="str">
        <f t="shared" si="75"/>
        <v/>
      </c>
      <c r="BN122" s="165" t="str">
        <f>IF(COUNTBLANK($A122:$F122)&gt;2,"",IF(Input!R122=0,"NA",Input!R122))</f>
        <v/>
      </c>
      <c r="BO122" s="65" t="str">
        <f t="shared" si="76"/>
        <v/>
      </c>
      <c r="BP122" s="65" t="str">
        <f t="shared" si="77"/>
        <v/>
      </c>
      <c r="BQ122" s="165" t="str">
        <f>IF(COUNTBLANK($A122:$F122)&gt;2,"",IF(Input!S122=0,"NA",Input!S122))</f>
        <v/>
      </c>
      <c r="BR122" s="65" t="str">
        <f t="shared" si="78"/>
        <v/>
      </c>
      <c r="BS122" s="65" t="str">
        <f t="shared" si="79"/>
        <v/>
      </c>
      <c r="BT122" s="165" t="str">
        <f>IF(COUNTBLANK($A122:$F122)&gt;2,"",IF(Input!T122=0,"NA",Input!T122))</f>
        <v/>
      </c>
      <c r="BU122" s="65" t="str">
        <f t="shared" si="80"/>
        <v/>
      </c>
      <c r="BV122" s="65" t="str">
        <f t="shared" si="81"/>
        <v/>
      </c>
      <c r="BW122" s="165" t="str">
        <f>IF(COUNTBLANK($A122:$F122)&gt;2,"",IF(Input!U122=0,"NA",Input!U122))</f>
        <v/>
      </c>
      <c r="BX122" s="65" t="str">
        <f t="shared" si="82"/>
        <v/>
      </c>
      <c r="BY122" s="65" t="str">
        <f t="shared" si="83"/>
        <v/>
      </c>
      <c r="BZ122" s="165" t="str">
        <f>IF(COUNTBLANK($A122:$F122)&gt;2,"",IF(Input!V122=0,"NA",Input!V122))</f>
        <v/>
      </c>
      <c r="CA122" s="65" t="str">
        <f t="shared" si="84"/>
        <v/>
      </c>
      <c r="CB122" s="65" t="str">
        <f t="shared" si="85"/>
        <v/>
      </c>
      <c r="CC122" s="165" t="str">
        <f>IF(COUNTBLANK($A122:$F122)&gt;2,"",IF(Input!W122=0,"NA",Input!W122))</f>
        <v/>
      </c>
      <c r="CD122" s="65" t="str">
        <f t="shared" si="86"/>
        <v/>
      </c>
      <c r="CE122" s="65" t="str">
        <f t="shared" si="87"/>
        <v/>
      </c>
      <c r="CF122" s="165" t="str">
        <f>IF(COUNTBLANK($A122:$F122)&gt;2,"",IF(Input!X122=0,"NA",Input!X122))</f>
        <v/>
      </c>
      <c r="CG122" s="65" t="str">
        <f t="shared" si="88"/>
        <v/>
      </c>
      <c r="CH122" s="65" t="str">
        <f t="shared" si="89"/>
        <v/>
      </c>
      <c r="CI122" s="165" t="str">
        <f>IF(COUNTBLANK($A122:$F122)&gt;2,"",IF(Input!Y122=0,"NA",Input!Y122))</f>
        <v/>
      </c>
      <c r="CJ122" s="65" t="str">
        <f t="shared" si="90"/>
        <v/>
      </c>
      <c r="CK122" s="65" t="str">
        <f t="shared" si="91"/>
        <v/>
      </c>
      <c r="CL122" s="165" t="str">
        <f>IF(COUNTBLANK($A122:$F122)&gt;2,"",IF(Input!Z122=0,"NA",Input!Z122))</f>
        <v/>
      </c>
      <c r="CM122" s="65" t="str">
        <f t="shared" si="92"/>
        <v/>
      </c>
      <c r="CN122" s="65" t="str">
        <f t="shared" si="93"/>
        <v/>
      </c>
      <c r="CO122" s="165" t="str">
        <f>IF(COUNTBLANK($A122:$F122)&gt;2,"",IF(Input!AA122=0,"NA",Input!AA122))</f>
        <v/>
      </c>
      <c r="CP122" s="65" t="str">
        <f t="shared" si="94"/>
        <v/>
      </c>
      <c r="CQ122" s="65" t="str">
        <f t="shared" si="95"/>
        <v/>
      </c>
      <c r="CR122" s="165" t="str">
        <f>IF(COUNTBLANK($A122:$F122)&gt;2,"",IF(Input!AB122=0,"NA",Input!AB122))</f>
        <v/>
      </c>
      <c r="CS122" s="65" t="str">
        <f t="shared" si="96"/>
        <v/>
      </c>
      <c r="CT122" s="65" t="str">
        <f t="shared" si="97"/>
        <v/>
      </c>
      <c r="CU122" s="165" t="str">
        <f>IF(COUNTBLANK($A122:$F122)&gt;2,"",IF(Input!AC122=0,"NA",Input!AC122))</f>
        <v/>
      </c>
      <c r="CV122" s="65" t="str">
        <f t="shared" si="98"/>
        <v/>
      </c>
      <c r="CW122" s="65" t="str">
        <f t="shared" si="99"/>
        <v/>
      </c>
      <c r="CX122" s="165" t="str">
        <f>IF(COUNTBLANK($A122:$F122)&gt;2,"",IF(Input!AD122=0,"NA",Input!AD122))</f>
        <v/>
      </c>
    </row>
    <row r="123" spans="1:102" x14ac:dyDescent="0.25">
      <c r="A123" s="162" t="str">
        <f>IF(Input!B123=0,"",Input!B123)</f>
        <v/>
      </c>
      <c r="B123" s="162" t="str">
        <f>IF(Input!C123=0,"",Input!C123)</f>
        <v/>
      </c>
      <c r="C123" s="162" t="str">
        <f>IF(Input!D123=0,"",Input!D123)</f>
        <v/>
      </c>
      <c r="D123" s="162" t="str">
        <f>IF(Input!G123=0,"",Input!G123)</f>
        <v/>
      </c>
      <c r="E123" s="162" t="str">
        <f>IF(Input!H123=0,"",Input!H123)</f>
        <v/>
      </c>
      <c r="F123" s="162" t="str">
        <f>IF(Input!I123=0,"",Input!I123)</f>
        <v/>
      </c>
      <c r="G123" s="66" t="str">
        <f t="shared" si="50"/>
        <v/>
      </c>
      <c r="H123" s="66" t="str">
        <f t="shared" si="51"/>
        <v/>
      </c>
      <c r="I123" s="160" t="str">
        <f>FinalScores!G123</f>
        <v/>
      </c>
      <c r="J123" s="65" t="str">
        <f t="shared" si="52"/>
        <v/>
      </c>
      <c r="K123" s="65" t="str">
        <f t="shared" si="53"/>
        <v/>
      </c>
      <c r="L123" s="165" t="str">
        <f>IF(COUNTBLANK($A123:$F123)&gt;2,"",IF(Input!AE123=0,"NA",Input!AE123))</f>
        <v/>
      </c>
      <c r="M123" s="65" t="str">
        <f t="shared" si="54"/>
        <v/>
      </c>
      <c r="N123" s="65" t="str">
        <f t="shared" si="55"/>
        <v/>
      </c>
      <c r="O123" s="165" t="str">
        <f>IF(COUNTBLANK($A123:$F123)&gt;2,"",IF(Input!AF123=0,"NA",Input!AF123))</f>
        <v/>
      </c>
      <c r="P123" s="65" t="str">
        <f t="shared" si="56"/>
        <v/>
      </c>
      <c r="Q123" s="65" t="str">
        <f t="shared" si="57"/>
        <v/>
      </c>
      <c r="R123" s="165" t="str">
        <f>IF(COUNTBLANK($A123:$F123)&gt;2,"",IF(Input!AG123=0,"NA",Input!AG123))</f>
        <v/>
      </c>
      <c r="AN123" s="65" t="str">
        <f t="shared" si="58"/>
        <v/>
      </c>
      <c r="AO123" s="65" t="str">
        <f t="shared" si="59"/>
        <v/>
      </c>
      <c r="AP123" s="165" t="str">
        <f>IF(COUNTBLANK($A123:$F123)&gt;2,"",IF(Input!J123=0,"NA",Input!J123))</f>
        <v/>
      </c>
      <c r="AQ123" s="65" t="str">
        <f t="shared" si="60"/>
        <v/>
      </c>
      <c r="AR123" s="65" t="str">
        <f t="shared" si="61"/>
        <v/>
      </c>
      <c r="AS123" s="165" t="str">
        <f>IF(COUNTBLANK($A123:$F123)&gt;2,"",IF(Input!K123=0,"NA",Input!K123))</f>
        <v/>
      </c>
      <c r="AT123" s="65" t="str">
        <f t="shared" si="62"/>
        <v/>
      </c>
      <c r="AU123" s="65" t="str">
        <f t="shared" si="63"/>
        <v/>
      </c>
      <c r="AV123" s="165" t="str">
        <f>IF(COUNTBLANK($A123:$F123)&gt;2,"",IF(Input!L123=0,"NA",Input!L123))</f>
        <v/>
      </c>
      <c r="AW123" s="65" t="str">
        <f t="shared" si="64"/>
        <v/>
      </c>
      <c r="AX123" s="65" t="str">
        <f t="shared" si="65"/>
        <v/>
      </c>
      <c r="AY123" s="165" t="str">
        <f>IF(COUNTBLANK($A123:$F123)&gt;2,"",IF(Input!M123=0,"NA",Input!M123))</f>
        <v/>
      </c>
      <c r="AZ123" s="65" t="str">
        <f t="shared" si="66"/>
        <v/>
      </c>
      <c r="BA123" s="65" t="str">
        <f t="shared" si="67"/>
        <v/>
      </c>
      <c r="BB123" s="165" t="str">
        <f>IF(COUNTBLANK($A123:$F123)&gt;2,"",IF(Input!N123=0,"NA",Input!N123))</f>
        <v/>
      </c>
      <c r="BC123" s="65" t="str">
        <f t="shared" si="68"/>
        <v/>
      </c>
      <c r="BD123" s="65" t="str">
        <f t="shared" si="69"/>
        <v/>
      </c>
      <c r="BE123" s="165" t="str">
        <f>IF(COUNTBLANK($A123:$F123)&gt;2,"",IF(Input!O123=0,"NA",Input!O123))</f>
        <v/>
      </c>
      <c r="BF123" s="65" t="str">
        <f t="shared" si="70"/>
        <v/>
      </c>
      <c r="BG123" s="65" t="str">
        <f t="shared" si="71"/>
        <v/>
      </c>
      <c r="BH123" s="165" t="str">
        <f>IF(COUNTBLANK($A123:$F123)&gt;2,"",IF(Input!P123=0,"NA",Input!P123))</f>
        <v/>
      </c>
      <c r="BI123" s="65" t="str">
        <f t="shared" si="72"/>
        <v/>
      </c>
      <c r="BJ123" s="65" t="str">
        <f t="shared" si="73"/>
        <v/>
      </c>
      <c r="BK123" s="165" t="str">
        <f>IF(COUNTBLANK($A123:$F123)&gt;2,"",IF(Input!Q123=0,"NA",Input!Q123))</f>
        <v/>
      </c>
      <c r="BL123" s="65" t="str">
        <f t="shared" si="74"/>
        <v/>
      </c>
      <c r="BM123" s="65" t="str">
        <f t="shared" si="75"/>
        <v/>
      </c>
      <c r="BN123" s="165" t="str">
        <f>IF(COUNTBLANK($A123:$F123)&gt;2,"",IF(Input!R123=0,"NA",Input!R123))</f>
        <v/>
      </c>
      <c r="BO123" s="65" t="str">
        <f t="shared" si="76"/>
        <v/>
      </c>
      <c r="BP123" s="65" t="str">
        <f t="shared" si="77"/>
        <v/>
      </c>
      <c r="BQ123" s="165" t="str">
        <f>IF(COUNTBLANK($A123:$F123)&gt;2,"",IF(Input!S123=0,"NA",Input!S123))</f>
        <v/>
      </c>
      <c r="BR123" s="65" t="str">
        <f t="shared" si="78"/>
        <v/>
      </c>
      <c r="BS123" s="65" t="str">
        <f t="shared" si="79"/>
        <v/>
      </c>
      <c r="BT123" s="165" t="str">
        <f>IF(COUNTBLANK($A123:$F123)&gt;2,"",IF(Input!T123=0,"NA",Input!T123))</f>
        <v/>
      </c>
      <c r="BU123" s="65" t="str">
        <f t="shared" si="80"/>
        <v/>
      </c>
      <c r="BV123" s="65" t="str">
        <f t="shared" si="81"/>
        <v/>
      </c>
      <c r="BW123" s="165" t="str">
        <f>IF(COUNTBLANK($A123:$F123)&gt;2,"",IF(Input!U123=0,"NA",Input!U123))</f>
        <v/>
      </c>
      <c r="BX123" s="65" t="str">
        <f t="shared" si="82"/>
        <v/>
      </c>
      <c r="BY123" s="65" t="str">
        <f t="shared" si="83"/>
        <v/>
      </c>
      <c r="BZ123" s="165" t="str">
        <f>IF(COUNTBLANK($A123:$F123)&gt;2,"",IF(Input!V123=0,"NA",Input!V123))</f>
        <v/>
      </c>
      <c r="CA123" s="65" t="str">
        <f t="shared" si="84"/>
        <v/>
      </c>
      <c r="CB123" s="65" t="str">
        <f t="shared" si="85"/>
        <v/>
      </c>
      <c r="CC123" s="165" t="str">
        <f>IF(COUNTBLANK($A123:$F123)&gt;2,"",IF(Input!W123=0,"NA",Input!W123))</f>
        <v/>
      </c>
      <c r="CD123" s="65" t="str">
        <f t="shared" si="86"/>
        <v/>
      </c>
      <c r="CE123" s="65" t="str">
        <f t="shared" si="87"/>
        <v/>
      </c>
      <c r="CF123" s="165" t="str">
        <f>IF(COUNTBLANK($A123:$F123)&gt;2,"",IF(Input!X123=0,"NA",Input!X123))</f>
        <v/>
      </c>
      <c r="CG123" s="65" t="str">
        <f t="shared" si="88"/>
        <v/>
      </c>
      <c r="CH123" s="65" t="str">
        <f t="shared" si="89"/>
        <v/>
      </c>
      <c r="CI123" s="165" t="str">
        <f>IF(COUNTBLANK($A123:$F123)&gt;2,"",IF(Input!Y123=0,"NA",Input!Y123))</f>
        <v/>
      </c>
      <c r="CJ123" s="65" t="str">
        <f t="shared" si="90"/>
        <v/>
      </c>
      <c r="CK123" s="65" t="str">
        <f t="shared" si="91"/>
        <v/>
      </c>
      <c r="CL123" s="165" t="str">
        <f>IF(COUNTBLANK($A123:$F123)&gt;2,"",IF(Input!Z123=0,"NA",Input!Z123))</f>
        <v/>
      </c>
      <c r="CM123" s="65" t="str">
        <f t="shared" si="92"/>
        <v/>
      </c>
      <c r="CN123" s="65" t="str">
        <f t="shared" si="93"/>
        <v/>
      </c>
      <c r="CO123" s="165" t="str">
        <f>IF(COUNTBLANK($A123:$F123)&gt;2,"",IF(Input!AA123=0,"NA",Input!AA123))</f>
        <v/>
      </c>
      <c r="CP123" s="65" t="str">
        <f t="shared" si="94"/>
        <v/>
      </c>
      <c r="CQ123" s="65" t="str">
        <f t="shared" si="95"/>
        <v/>
      </c>
      <c r="CR123" s="165" t="str">
        <f>IF(COUNTBLANK($A123:$F123)&gt;2,"",IF(Input!AB123=0,"NA",Input!AB123))</f>
        <v/>
      </c>
      <c r="CS123" s="65" t="str">
        <f t="shared" si="96"/>
        <v/>
      </c>
      <c r="CT123" s="65" t="str">
        <f t="shared" si="97"/>
        <v/>
      </c>
      <c r="CU123" s="165" t="str">
        <f>IF(COUNTBLANK($A123:$F123)&gt;2,"",IF(Input!AC123=0,"NA",Input!AC123))</f>
        <v/>
      </c>
      <c r="CV123" s="65" t="str">
        <f t="shared" si="98"/>
        <v/>
      </c>
      <c r="CW123" s="65" t="str">
        <f t="shared" si="99"/>
        <v/>
      </c>
      <c r="CX123" s="165" t="str">
        <f>IF(COUNTBLANK($A123:$F123)&gt;2,"",IF(Input!AD123=0,"NA",Input!AD123))</f>
        <v/>
      </c>
    </row>
    <row r="124" spans="1:102" x14ac:dyDescent="0.25">
      <c r="A124" s="162" t="str">
        <f>IF(Input!B124=0,"",Input!B124)</f>
        <v/>
      </c>
      <c r="B124" s="162" t="str">
        <f>IF(Input!C124=0,"",Input!C124)</f>
        <v/>
      </c>
      <c r="C124" s="162" t="str">
        <f>IF(Input!D124=0,"",Input!D124)</f>
        <v/>
      </c>
      <c r="D124" s="162" t="str">
        <f>IF(Input!G124=0,"",Input!G124)</f>
        <v/>
      </c>
      <c r="E124" s="162" t="str">
        <f>IF(Input!H124=0,"",Input!H124)</f>
        <v/>
      </c>
      <c r="F124" s="162" t="str">
        <f>IF(Input!I124=0,"",Input!I124)</f>
        <v/>
      </c>
      <c r="G124" s="66" t="str">
        <f t="shared" si="50"/>
        <v/>
      </c>
      <c r="H124" s="66" t="str">
        <f t="shared" si="51"/>
        <v/>
      </c>
      <c r="I124" s="160" t="str">
        <f>FinalScores!G124</f>
        <v/>
      </c>
      <c r="J124" s="65" t="str">
        <f t="shared" si="52"/>
        <v/>
      </c>
      <c r="K124" s="65" t="str">
        <f t="shared" si="53"/>
        <v/>
      </c>
      <c r="L124" s="165" t="str">
        <f>IF(COUNTBLANK($A124:$F124)&gt;2,"",IF(Input!AE124=0,"NA",Input!AE124))</f>
        <v/>
      </c>
      <c r="M124" s="65" t="str">
        <f t="shared" si="54"/>
        <v/>
      </c>
      <c r="N124" s="65" t="str">
        <f t="shared" si="55"/>
        <v/>
      </c>
      <c r="O124" s="165" t="str">
        <f>IF(COUNTBLANK($A124:$F124)&gt;2,"",IF(Input!AF124=0,"NA",Input!AF124))</f>
        <v/>
      </c>
      <c r="P124" s="65" t="str">
        <f t="shared" si="56"/>
        <v/>
      </c>
      <c r="Q124" s="65" t="str">
        <f t="shared" si="57"/>
        <v/>
      </c>
      <c r="R124" s="165" t="str">
        <f>IF(COUNTBLANK($A124:$F124)&gt;2,"",IF(Input!AG124=0,"NA",Input!AG124))</f>
        <v/>
      </c>
      <c r="AN124" s="65" t="str">
        <f t="shared" si="58"/>
        <v/>
      </c>
      <c r="AO124" s="65" t="str">
        <f t="shared" si="59"/>
        <v/>
      </c>
      <c r="AP124" s="165" t="str">
        <f>IF(COUNTBLANK($A124:$F124)&gt;2,"",IF(Input!J124=0,"NA",Input!J124))</f>
        <v/>
      </c>
      <c r="AQ124" s="65" t="str">
        <f t="shared" si="60"/>
        <v/>
      </c>
      <c r="AR124" s="65" t="str">
        <f t="shared" si="61"/>
        <v/>
      </c>
      <c r="AS124" s="165" t="str">
        <f>IF(COUNTBLANK($A124:$F124)&gt;2,"",IF(Input!K124=0,"NA",Input!K124))</f>
        <v/>
      </c>
      <c r="AT124" s="65" t="str">
        <f t="shared" si="62"/>
        <v/>
      </c>
      <c r="AU124" s="65" t="str">
        <f t="shared" si="63"/>
        <v/>
      </c>
      <c r="AV124" s="165" t="str">
        <f>IF(COUNTBLANK($A124:$F124)&gt;2,"",IF(Input!L124=0,"NA",Input!L124))</f>
        <v/>
      </c>
      <c r="AW124" s="65" t="str">
        <f t="shared" si="64"/>
        <v/>
      </c>
      <c r="AX124" s="65" t="str">
        <f t="shared" si="65"/>
        <v/>
      </c>
      <c r="AY124" s="165" t="str">
        <f>IF(COUNTBLANK($A124:$F124)&gt;2,"",IF(Input!M124=0,"NA",Input!M124))</f>
        <v/>
      </c>
      <c r="AZ124" s="65" t="str">
        <f t="shared" si="66"/>
        <v/>
      </c>
      <c r="BA124" s="65" t="str">
        <f t="shared" si="67"/>
        <v/>
      </c>
      <c r="BB124" s="165" t="str">
        <f>IF(COUNTBLANK($A124:$F124)&gt;2,"",IF(Input!N124=0,"NA",Input!N124))</f>
        <v/>
      </c>
      <c r="BC124" s="65" t="str">
        <f t="shared" si="68"/>
        <v/>
      </c>
      <c r="BD124" s="65" t="str">
        <f t="shared" si="69"/>
        <v/>
      </c>
      <c r="BE124" s="165" t="str">
        <f>IF(COUNTBLANK($A124:$F124)&gt;2,"",IF(Input!O124=0,"NA",Input!O124))</f>
        <v/>
      </c>
      <c r="BF124" s="65" t="str">
        <f t="shared" si="70"/>
        <v/>
      </c>
      <c r="BG124" s="65" t="str">
        <f t="shared" si="71"/>
        <v/>
      </c>
      <c r="BH124" s="165" t="str">
        <f>IF(COUNTBLANK($A124:$F124)&gt;2,"",IF(Input!P124=0,"NA",Input!P124))</f>
        <v/>
      </c>
      <c r="BI124" s="65" t="str">
        <f t="shared" si="72"/>
        <v/>
      </c>
      <c r="BJ124" s="65" t="str">
        <f t="shared" si="73"/>
        <v/>
      </c>
      <c r="BK124" s="165" t="str">
        <f>IF(COUNTBLANK($A124:$F124)&gt;2,"",IF(Input!Q124=0,"NA",Input!Q124))</f>
        <v/>
      </c>
      <c r="BL124" s="65" t="str">
        <f t="shared" si="74"/>
        <v/>
      </c>
      <c r="BM124" s="65" t="str">
        <f t="shared" si="75"/>
        <v/>
      </c>
      <c r="BN124" s="165" t="str">
        <f>IF(COUNTBLANK($A124:$F124)&gt;2,"",IF(Input!R124=0,"NA",Input!R124))</f>
        <v/>
      </c>
      <c r="BO124" s="65" t="str">
        <f t="shared" si="76"/>
        <v/>
      </c>
      <c r="BP124" s="65" t="str">
        <f t="shared" si="77"/>
        <v/>
      </c>
      <c r="BQ124" s="165" t="str">
        <f>IF(COUNTBLANK($A124:$F124)&gt;2,"",IF(Input!S124=0,"NA",Input!S124))</f>
        <v/>
      </c>
      <c r="BR124" s="65" t="str">
        <f t="shared" si="78"/>
        <v/>
      </c>
      <c r="BS124" s="65" t="str">
        <f t="shared" si="79"/>
        <v/>
      </c>
      <c r="BT124" s="165" t="str">
        <f>IF(COUNTBLANK($A124:$F124)&gt;2,"",IF(Input!T124=0,"NA",Input!T124))</f>
        <v/>
      </c>
      <c r="BU124" s="65" t="str">
        <f t="shared" si="80"/>
        <v/>
      </c>
      <c r="BV124" s="65" t="str">
        <f t="shared" si="81"/>
        <v/>
      </c>
      <c r="BW124" s="165" t="str">
        <f>IF(COUNTBLANK($A124:$F124)&gt;2,"",IF(Input!U124=0,"NA",Input!U124))</f>
        <v/>
      </c>
      <c r="BX124" s="65" t="str">
        <f t="shared" si="82"/>
        <v/>
      </c>
      <c r="BY124" s="65" t="str">
        <f t="shared" si="83"/>
        <v/>
      </c>
      <c r="BZ124" s="165" t="str">
        <f>IF(COUNTBLANK($A124:$F124)&gt;2,"",IF(Input!V124=0,"NA",Input!V124))</f>
        <v/>
      </c>
      <c r="CA124" s="65" t="str">
        <f t="shared" si="84"/>
        <v/>
      </c>
      <c r="CB124" s="65" t="str">
        <f t="shared" si="85"/>
        <v/>
      </c>
      <c r="CC124" s="165" t="str">
        <f>IF(COUNTBLANK($A124:$F124)&gt;2,"",IF(Input!W124=0,"NA",Input!W124))</f>
        <v/>
      </c>
      <c r="CD124" s="65" t="str">
        <f t="shared" si="86"/>
        <v/>
      </c>
      <c r="CE124" s="65" t="str">
        <f t="shared" si="87"/>
        <v/>
      </c>
      <c r="CF124" s="165" t="str">
        <f>IF(COUNTBLANK($A124:$F124)&gt;2,"",IF(Input!X124=0,"NA",Input!X124))</f>
        <v/>
      </c>
      <c r="CG124" s="65" t="str">
        <f t="shared" si="88"/>
        <v/>
      </c>
      <c r="CH124" s="65" t="str">
        <f t="shared" si="89"/>
        <v/>
      </c>
      <c r="CI124" s="165" t="str">
        <f>IF(COUNTBLANK($A124:$F124)&gt;2,"",IF(Input!Y124=0,"NA",Input!Y124))</f>
        <v/>
      </c>
      <c r="CJ124" s="65" t="str">
        <f t="shared" si="90"/>
        <v/>
      </c>
      <c r="CK124" s="65" t="str">
        <f t="shared" si="91"/>
        <v/>
      </c>
      <c r="CL124" s="165" t="str">
        <f>IF(COUNTBLANK($A124:$F124)&gt;2,"",IF(Input!Z124=0,"NA",Input!Z124))</f>
        <v/>
      </c>
      <c r="CM124" s="65" t="str">
        <f t="shared" si="92"/>
        <v/>
      </c>
      <c r="CN124" s="65" t="str">
        <f t="shared" si="93"/>
        <v/>
      </c>
      <c r="CO124" s="165" t="str">
        <f>IF(COUNTBLANK($A124:$F124)&gt;2,"",IF(Input!AA124=0,"NA",Input!AA124))</f>
        <v/>
      </c>
      <c r="CP124" s="65" t="str">
        <f t="shared" si="94"/>
        <v/>
      </c>
      <c r="CQ124" s="65" t="str">
        <f t="shared" si="95"/>
        <v/>
      </c>
      <c r="CR124" s="165" t="str">
        <f>IF(COUNTBLANK($A124:$F124)&gt;2,"",IF(Input!AB124=0,"NA",Input!AB124))</f>
        <v/>
      </c>
      <c r="CS124" s="65" t="str">
        <f t="shared" si="96"/>
        <v/>
      </c>
      <c r="CT124" s="65" t="str">
        <f t="shared" si="97"/>
        <v/>
      </c>
      <c r="CU124" s="165" t="str">
        <f>IF(COUNTBLANK($A124:$F124)&gt;2,"",IF(Input!AC124=0,"NA",Input!AC124))</f>
        <v/>
      </c>
      <c r="CV124" s="65" t="str">
        <f t="shared" si="98"/>
        <v/>
      </c>
      <c r="CW124" s="65" t="str">
        <f t="shared" si="99"/>
        <v/>
      </c>
      <c r="CX124" s="165" t="str">
        <f>IF(COUNTBLANK($A124:$F124)&gt;2,"",IF(Input!AD124=0,"NA",Input!AD124))</f>
        <v/>
      </c>
    </row>
    <row r="125" spans="1:102" x14ac:dyDescent="0.25">
      <c r="A125" s="162" t="str">
        <f>IF(Input!B125=0,"",Input!B125)</f>
        <v/>
      </c>
      <c r="B125" s="162" t="str">
        <f>IF(Input!C125=0,"",Input!C125)</f>
        <v/>
      </c>
      <c r="C125" s="162" t="str">
        <f>IF(Input!D125=0,"",Input!D125)</f>
        <v/>
      </c>
      <c r="D125" s="162" t="str">
        <f>IF(Input!G125=0,"",Input!G125)</f>
        <v/>
      </c>
      <c r="E125" s="162" t="str">
        <f>IF(Input!H125=0,"",Input!H125)</f>
        <v/>
      </c>
      <c r="F125" s="162" t="str">
        <f>IF(Input!I125=0,"",Input!I125)</f>
        <v/>
      </c>
      <c r="G125" s="66" t="str">
        <f t="shared" si="50"/>
        <v/>
      </c>
      <c r="H125" s="66" t="str">
        <f t="shared" si="51"/>
        <v/>
      </c>
      <c r="I125" s="160" t="str">
        <f>FinalScores!G125</f>
        <v/>
      </c>
      <c r="J125" s="65" t="str">
        <f t="shared" si="52"/>
        <v/>
      </c>
      <c r="K125" s="65" t="str">
        <f t="shared" si="53"/>
        <v/>
      </c>
      <c r="L125" s="165" t="str">
        <f>IF(COUNTBLANK($A125:$F125)&gt;2,"",IF(Input!AE125=0,"NA",Input!AE125))</f>
        <v/>
      </c>
      <c r="M125" s="65" t="str">
        <f t="shared" si="54"/>
        <v/>
      </c>
      <c r="N125" s="65" t="str">
        <f t="shared" si="55"/>
        <v/>
      </c>
      <c r="O125" s="165" t="str">
        <f>IF(COUNTBLANK($A125:$F125)&gt;2,"",IF(Input!AF125=0,"NA",Input!AF125))</f>
        <v/>
      </c>
      <c r="P125" s="65" t="str">
        <f t="shared" si="56"/>
        <v/>
      </c>
      <c r="Q125" s="65" t="str">
        <f t="shared" si="57"/>
        <v/>
      </c>
      <c r="R125" s="165" t="str">
        <f>IF(COUNTBLANK($A125:$F125)&gt;2,"",IF(Input!AG125=0,"NA",Input!AG125))</f>
        <v/>
      </c>
      <c r="AN125" s="65" t="str">
        <f t="shared" si="58"/>
        <v/>
      </c>
      <c r="AO125" s="65" t="str">
        <f t="shared" si="59"/>
        <v/>
      </c>
      <c r="AP125" s="165" t="str">
        <f>IF(COUNTBLANK($A125:$F125)&gt;2,"",IF(Input!J125=0,"NA",Input!J125))</f>
        <v/>
      </c>
      <c r="AQ125" s="65" t="str">
        <f t="shared" si="60"/>
        <v/>
      </c>
      <c r="AR125" s="65" t="str">
        <f t="shared" si="61"/>
        <v/>
      </c>
      <c r="AS125" s="165" t="str">
        <f>IF(COUNTBLANK($A125:$F125)&gt;2,"",IF(Input!K125=0,"NA",Input!K125))</f>
        <v/>
      </c>
      <c r="AT125" s="65" t="str">
        <f t="shared" si="62"/>
        <v/>
      </c>
      <c r="AU125" s="65" t="str">
        <f t="shared" si="63"/>
        <v/>
      </c>
      <c r="AV125" s="165" t="str">
        <f>IF(COUNTBLANK($A125:$F125)&gt;2,"",IF(Input!L125=0,"NA",Input!L125))</f>
        <v/>
      </c>
      <c r="AW125" s="65" t="str">
        <f t="shared" si="64"/>
        <v/>
      </c>
      <c r="AX125" s="65" t="str">
        <f t="shared" si="65"/>
        <v/>
      </c>
      <c r="AY125" s="165" t="str">
        <f>IF(COUNTBLANK($A125:$F125)&gt;2,"",IF(Input!M125=0,"NA",Input!M125))</f>
        <v/>
      </c>
      <c r="AZ125" s="65" t="str">
        <f t="shared" si="66"/>
        <v/>
      </c>
      <c r="BA125" s="65" t="str">
        <f t="shared" si="67"/>
        <v/>
      </c>
      <c r="BB125" s="165" t="str">
        <f>IF(COUNTBLANK($A125:$F125)&gt;2,"",IF(Input!N125=0,"NA",Input!N125))</f>
        <v/>
      </c>
      <c r="BC125" s="65" t="str">
        <f t="shared" si="68"/>
        <v/>
      </c>
      <c r="BD125" s="65" t="str">
        <f t="shared" si="69"/>
        <v/>
      </c>
      <c r="BE125" s="165" t="str">
        <f>IF(COUNTBLANK($A125:$F125)&gt;2,"",IF(Input!O125=0,"NA",Input!O125))</f>
        <v/>
      </c>
      <c r="BF125" s="65" t="str">
        <f t="shared" si="70"/>
        <v/>
      </c>
      <c r="BG125" s="65" t="str">
        <f t="shared" si="71"/>
        <v/>
      </c>
      <c r="BH125" s="165" t="str">
        <f>IF(COUNTBLANK($A125:$F125)&gt;2,"",IF(Input!P125=0,"NA",Input!P125))</f>
        <v/>
      </c>
      <c r="BI125" s="65" t="str">
        <f t="shared" si="72"/>
        <v/>
      </c>
      <c r="BJ125" s="65" t="str">
        <f t="shared" si="73"/>
        <v/>
      </c>
      <c r="BK125" s="165" t="str">
        <f>IF(COUNTBLANK($A125:$F125)&gt;2,"",IF(Input!Q125=0,"NA",Input!Q125))</f>
        <v/>
      </c>
      <c r="BL125" s="65" t="str">
        <f t="shared" si="74"/>
        <v/>
      </c>
      <c r="BM125" s="65" t="str">
        <f t="shared" si="75"/>
        <v/>
      </c>
      <c r="BN125" s="165" t="str">
        <f>IF(COUNTBLANK($A125:$F125)&gt;2,"",IF(Input!R125=0,"NA",Input!R125))</f>
        <v/>
      </c>
      <c r="BO125" s="65" t="str">
        <f t="shared" si="76"/>
        <v/>
      </c>
      <c r="BP125" s="65" t="str">
        <f t="shared" si="77"/>
        <v/>
      </c>
      <c r="BQ125" s="165" t="str">
        <f>IF(COUNTBLANK($A125:$F125)&gt;2,"",IF(Input!S125=0,"NA",Input!S125))</f>
        <v/>
      </c>
      <c r="BR125" s="65" t="str">
        <f t="shared" si="78"/>
        <v/>
      </c>
      <c r="BS125" s="65" t="str">
        <f t="shared" si="79"/>
        <v/>
      </c>
      <c r="BT125" s="165" t="str">
        <f>IF(COUNTBLANK($A125:$F125)&gt;2,"",IF(Input!T125=0,"NA",Input!T125))</f>
        <v/>
      </c>
      <c r="BU125" s="65" t="str">
        <f t="shared" si="80"/>
        <v/>
      </c>
      <c r="BV125" s="65" t="str">
        <f t="shared" si="81"/>
        <v/>
      </c>
      <c r="BW125" s="165" t="str">
        <f>IF(COUNTBLANK($A125:$F125)&gt;2,"",IF(Input!U125=0,"NA",Input!U125))</f>
        <v/>
      </c>
      <c r="BX125" s="65" t="str">
        <f t="shared" si="82"/>
        <v/>
      </c>
      <c r="BY125" s="65" t="str">
        <f t="shared" si="83"/>
        <v/>
      </c>
      <c r="BZ125" s="165" t="str">
        <f>IF(COUNTBLANK($A125:$F125)&gt;2,"",IF(Input!V125=0,"NA",Input!V125))</f>
        <v/>
      </c>
      <c r="CA125" s="65" t="str">
        <f t="shared" si="84"/>
        <v/>
      </c>
      <c r="CB125" s="65" t="str">
        <f t="shared" si="85"/>
        <v/>
      </c>
      <c r="CC125" s="165" t="str">
        <f>IF(COUNTBLANK($A125:$F125)&gt;2,"",IF(Input!W125=0,"NA",Input!W125))</f>
        <v/>
      </c>
      <c r="CD125" s="65" t="str">
        <f t="shared" si="86"/>
        <v/>
      </c>
      <c r="CE125" s="65" t="str">
        <f t="shared" si="87"/>
        <v/>
      </c>
      <c r="CF125" s="165" t="str">
        <f>IF(COUNTBLANK($A125:$F125)&gt;2,"",IF(Input!X125=0,"NA",Input!X125))</f>
        <v/>
      </c>
      <c r="CG125" s="65" t="str">
        <f t="shared" si="88"/>
        <v/>
      </c>
      <c r="CH125" s="65" t="str">
        <f t="shared" si="89"/>
        <v/>
      </c>
      <c r="CI125" s="165" t="str">
        <f>IF(COUNTBLANK($A125:$F125)&gt;2,"",IF(Input!Y125=0,"NA",Input!Y125))</f>
        <v/>
      </c>
      <c r="CJ125" s="65" t="str">
        <f t="shared" si="90"/>
        <v/>
      </c>
      <c r="CK125" s="65" t="str">
        <f t="shared" si="91"/>
        <v/>
      </c>
      <c r="CL125" s="165" t="str">
        <f>IF(COUNTBLANK($A125:$F125)&gt;2,"",IF(Input!Z125=0,"NA",Input!Z125))</f>
        <v/>
      </c>
      <c r="CM125" s="65" t="str">
        <f t="shared" si="92"/>
        <v/>
      </c>
      <c r="CN125" s="65" t="str">
        <f t="shared" si="93"/>
        <v/>
      </c>
      <c r="CO125" s="165" t="str">
        <f>IF(COUNTBLANK($A125:$F125)&gt;2,"",IF(Input!AA125=0,"NA",Input!AA125))</f>
        <v/>
      </c>
      <c r="CP125" s="65" t="str">
        <f t="shared" si="94"/>
        <v/>
      </c>
      <c r="CQ125" s="65" t="str">
        <f t="shared" si="95"/>
        <v/>
      </c>
      <c r="CR125" s="165" t="str">
        <f>IF(COUNTBLANK($A125:$F125)&gt;2,"",IF(Input!AB125=0,"NA",Input!AB125))</f>
        <v/>
      </c>
      <c r="CS125" s="65" t="str">
        <f t="shared" si="96"/>
        <v/>
      </c>
      <c r="CT125" s="65" t="str">
        <f t="shared" si="97"/>
        <v/>
      </c>
      <c r="CU125" s="165" t="str">
        <f>IF(COUNTBLANK($A125:$F125)&gt;2,"",IF(Input!AC125=0,"NA",Input!AC125))</f>
        <v/>
      </c>
      <c r="CV125" s="65" t="str">
        <f t="shared" si="98"/>
        <v/>
      </c>
      <c r="CW125" s="65" t="str">
        <f t="shared" si="99"/>
        <v/>
      </c>
      <c r="CX125" s="165" t="str">
        <f>IF(COUNTBLANK($A125:$F125)&gt;2,"",IF(Input!AD125=0,"NA",Input!AD125))</f>
        <v/>
      </c>
    </row>
    <row r="126" spans="1:102" x14ac:dyDescent="0.25">
      <c r="A126" s="162" t="str">
        <f>IF(Input!B126=0,"",Input!B126)</f>
        <v/>
      </c>
      <c r="B126" s="162" t="str">
        <f>IF(Input!C126=0,"",Input!C126)</f>
        <v/>
      </c>
      <c r="C126" s="162" t="str">
        <f>IF(Input!D126=0,"",Input!D126)</f>
        <v/>
      </c>
      <c r="D126" s="162" t="str">
        <f>IF(Input!G126=0,"",Input!G126)</f>
        <v/>
      </c>
      <c r="E126" s="162" t="str">
        <f>IF(Input!H126=0,"",Input!H126)</f>
        <v/>
      </c>
      <c r="F126" s="162" t="str">
        <f>IF(Input!I126=0,"",Input!I126)</f>
        <v/>
      </c>
      <c r="G126" s="66" t="str">
        <f t="shared" si="50"/>
        <v/>
      </c>
      <c r="H126" s="66" t="str">
        <f t="shared" si="51"/>
        <v/>
      </c>
      <c r="I126" s="160" t="str">
        <f>FinalScores!G126</f>
        <v/>
      </c>
      <c r="J126" s="65" t="str">
        <f t="shared" si="52"/>
        <v/>
      </c>
      <c r="K126" s="65" t="str">
        <f t="shared" si="53"/>
        <v/>
      </c>
      <c r="L126" s="165" t="str">
        <f>IF(COUNTBLANK($A126:$F126)&gt;2,"",IF(Input!AE126=0,"NA",Input!AE126))</f>
        <v/>
      </c>
      <c r="M126" s="65" t="str">
        <f t="shared" si="54"/>
        <v/>
      </c>
      <c r="N126" s="65" t="str">
        <f t="shared" si="55"/>
        <v/>
      </c>
      <c r="O126" s="165" t="str">
        <f>IF(COUNTBLANK($A126:$F126)&gt;2,"",IF(Input!AF126=0,"NA",Input!AF126))</f>
        <v/>
      </c>
      <c r="P126" s="65" t="str">
        <f t="shared" si="56"/>
        <v/>
      </c>
      <c r="Q126" s="65" t="str">
        <f t="shared" si="57"/>
        <v/>
      </c>
      <c r="R126" s="165" t="str">
        <f>IF(COUNTBLANK($A126:$F126)&gt;2,"",IF(Input!AG126=0,"NA",Input!AG126))</f>
        <v/>
      </c>
      <c r="AN126" s="65" t="str">
        <f t="shared" si="58"/>
        <v/>
      </c>
      <c r="AO126" s="65" t="str">
        <f t="shared" si="59"/>
        <v/>
      </c>
      <c r="AP126" s="165" t="str">
        <f>IF(COUNTBLANK($A126:$F126)&gt;2,"",IF(Input!J126=0,"NA",Input!J126))</f>
        <v/>
      </c>
      <c r="AQ126" s="65" t="str">
        <f t="shared" si="60"/>
        <v/>
      </c>
      <c r="AR126" s="65" t="str">
        <f t="shared" si="61"/>
        <v/>
      </c>
      <c r="AS126" s="165" t="str">
        <f>IF(COUNTBLANK($A126:$F126)&gt;2,"",IF(Input!K126=0,"NA",Input!K126))</f>
        <v/>
      </c>
      <c r="AT126" s="65" t="str">
        <f t="shared" si="62"/>
        <v/>
      </c>
      <c r="AU126" s="65" t="str">
        <f t="shared" si="63"/>
        <v/>
      </c>
      <c r="AV126" s="165" t="str">
        <f>IF(COUNTBLANK($A126:$F126)&gt;2,"",IF(Input!L126=0,"NA",Input!L126))</f>
        <v/>
      </c>
      <c r="AW126" s="65" t="str">
        <f t="shared" si="64"/>
        <v/>
      </c>
      <c r="AX126" s="65" t="str">
        <f t="shared" si="65"/>
        <v/>
      </c>
      <c r="AY126" s="165" t="str">
        <f>IF(COUNTBLANK($A126:$F126)&gt;2,"",IF(Input!M126=0,"NA",Input!M126))</f>
        <v/>
      </c>
      <c r="AZ126" s="65" t="str">
        <f t="shared" si="66"/>
        <v/>
      </c>
      <c r="BA126" s="65" t="str">
        <f t="shared" si="67"/>
        <v/>
      </c>
      <c r="BB126" s="165" t="str">
        <f>IF(COUNTBLANK($A126:$F126)&gt;2,"",IF(Input!N126=0,"NA",Input!N126))</f>
        <v/>
      </c>
      <c r="BC126" s="65" t="str">
        <f t="shared" si="68"/>
        <v/>
      </c>
      <c r="BD126" s="65" t="str">
        <f t="shared" si="69"/>
        <v/>
      </c>
      <c r="BE126" s="165" t="str">
        <f>IF(COUNTBLANK($A126:$F126)&gt;2,"",IF(Input!O126=0,"NA",Input!O126))</f>
        <v/>
      </c>
      <c r="BF126" s="65" t="str">
        <f t="shared" si="70"/>
        <v/>
      </c>
      <c r="BG126" s="65" t="str">
        <f t="shared" si="71"/>
        <v/>
      </c>
      <c r="BH126" s="165" t="str">
        <f>IF(COUNTBLANK($A126:$F126)&gt;2,"",IF(Input!P126=0,"NA",Input!P126))</f>
        <v/>
      </c>
      <c r="BI126" s="65" t="str">
        <f t="shared" si="72"/>
        <v/>
      </c>
      <c r="BJ126" s="65" t="str">
        <f t="shared" si="73"/>
        <v/>
      </c>
      <c r="BK126" s="165" t="str">
        <f>IF(COUNTBLANK($A126:$F126)&gt;2,"",IF(Input!Q126=0,"NA",Input!Q126))</f>
        <v/>
      </c>
      <c r="BL126" s="65" t="str">
        <f t="shared" si="74"/>
        <v/>
      </c>
      <c r="BM126" s="65" t="str">
        <f t="shared" si="75"/>
        <v/>
      </c>
      <c r="BN126" s="165" t="str">
        <f>IF(COUNTBLANK($A126:$F126)&gt;2,"",IF(Input!R126=0,"NA",Input!R126))</f>
        <v/>
      </c>
      <c r="BO126" s="65" t="str">
        <f t="shared" si="76"/>
        <v/>
      </c>
      <c r="BP126" s="65" t="str">
        <f t="shared" si="77"/>
        <v/>
      </c>
      <c r="BQ126" s="165" t="str">
        <f>IF(COUNTBLANK($A126:$F126)&gt;2,"",IF(Input!S126=0,"NA",Input!S126))</f>
        <v/>
      </c>
      <c r="BR126" s="65" t="str">
        <f t="shared" si="78"/>
        <v/>
      </c>
      <c r="BS126" s="65" t="str">
        <f t="shared" si="79"/>
        <v/>
      </c>
      <c r="BT126" s="165" t="str">
        <f>IF(COUNTBLANK($A126:$F126)&gt;2,"",IF(Input!T126=0,"NA",Input!T126))</f>
        <v/>
      </c>
      <c r="BU126" s="65" t="str">
        <f t="shared" si="80"/>
        <v/>
      </c>
      <c r="BV126" s="65" t="str">
        <f t="shared" si="81"/>
        <v/>
      </c>
      <c r="BW126" s="165" t="str">
        <f>IF(COUNTBLANK($A126:$F126)&gt;2,"",IF(Input!U126=0,"NA",Input!U126))</f>
        <v/>
      </c>
      <c r="BX126" s="65" t="str">
        <f t="shared" si="82"/>
        <v/>
      </c>
      <c r="BY126" s="65" t="str">
        <f t="shared" si="83"/>
        <v/>
      </c>
      <c r="BZ126" s="165" t="str">
        <f>IF(COUNTBLANK($A126:$F126)&gt;2,"",IF(Input!V126=0,"NA",Input!V126))</f>
        <v/>
      </c>
      <c r="CA126" s="65" t="str">
        <f t="shared" si="84"/>
        <v/>
      </c>
      <c r="CB126" s="65" t="str">
        <f t="shared" si="85"/>
        <v/>
      </c>
      <c r="CC126" s="165" t="str">
        <f>IF(COUNTBLANK($A126:$F126)&gt;2,"",IF(Input!W126=0,"NA",Input!W126))</f>
        <v/>
      </c>
      <c r="CD126" s="65" t="str">
        <f t="shared" si="86"/>
        <v/>
      </c>
      <c r="CE126" s="65" t="str">
        <f t="shared" si="87"/>
        <v/>
      </c>
      <c r="CF126" s="165" t="str">
        <f>IF(COUNTBLANK($A126:$F126)&gt;2,"",IF(Input!X126=0,"NA",Input!X126))</f>
        <v/>
      </c>
      <c r="CG126" s="65" t="str">
        <f t="shared" si="88"/>
        <v/>
      </c>
      <c r="CH126" s="65" t="str">
        <f t="shared" si="89"/>
        <v/>
      </c>
      <c r="CI126" s="165" t="str">
        <f>IF(COUNTBLANK($A126:$F126)&gt;2,"",IF(Input!Y126=0,"NA",Input!Y126))</f>
        <v/>
      </c>
      <c r="CJ126" s="65" t="str">
        <f t="shared" si="90"/>
        <v/>
      </c>
      <c r="CK126" s="65" t="str">
        <f t="shared" si="91"/>
        <v/>
      </c>
      <c r="CL126" s="165" t="str">
        <f>IF(COUNTBLANK($A126:$F126)&gt;2,"",IF(Input!Z126=0,"NA",Input!Z126))</f>
        <v/>
      </c>
      <c r="CM126" s="65" t="str">
        <f t="shared" si="92"/>
        <v/>
      </c>
      <c r="CN126" s="65" t="str">
        <f t="shared" si="93"/>
        <v/>
      </c>
      <c r="CO126" s="165" t="str">
        <f>IF(COUNTBLANK($A126:$F126)&gt;2,"",IF(Input!AA126=0,"NA",Input!AA126))</f>
        <v/>
      </c>
      <c r="CP126" s="65" t="str">
        <f t="shared" si="94"/>
        <v/>
      </c>
      <c r="CQ126" s="65" t="str">
        <f t="shared" si="95"/>
        <v/>
      </c>
      <c r="CR126" s="165" t="str">
        <f>IF(COUNTBLANK($A126:$F126)&gt;2,"",IF(Input!AB126=0,"NA",Input!AB126))</f>
        <v/>
      </c>
      <c r="CS126" s="65" t="str">
        <f t="shared" si="96"/>
        <v/>
      </c>
      <c r="CT126" s="65" t="str">
        <f t="shared" si="97"/>
        <v/>
      </c>
      <c r="CU126" s="165" t="str">
        <f>IF(COUNTBLANK($A126:$F126)&gt;2,"",IF(Input!AC126=0,"NA",Input!AC126))</f>
        <v/>
      </c>
      <c r="CV126" s="65" t="str">
        <f t="shared" si="98"/>
        <v/>
      </c>
      <c r="CW126" s="65" t="str">
        <f t="shared" si="99"/>
        <v/>
      </c>
      <c r="CX126" s="165" t="str">
        <f>IF(COUNTBLANK($A126:$F126)&gt;2,"",IF(Input!AD126=0,"NA",Input!AD126))</f>
        <v/>
      </c>
    </row>
    <row r="127" spans="1:102" x14ac:dyDescent="0.25">
      <c r="A127" s="162" t="str">
        <f>IF(Input!B127=0,"",Input!B127)</f>
        <v/>
      </c>
      <c r="B127" s="162" t="str">
        <f>IF(Input!C127=0,"",Input!C127)</f>
        <v/>
      </c>
      <c r="C127" s="162" t="str">
        <f>IF(Input!D127=0,"",Input!D127)</f>
        <v/>
      </c>
      <c r="D127" s="162" t="str">
        <f>IF(Input!G127=0,"",Input!G127)</f>
        <v/>
      </c>
      <c r="E127" s="162" t="str">
        <f>IF(Input!H127=0,"",Input!H127)</f>
        <v/>
      </c>
      <c r="F127" s="162" t="str">
        <f>IF(Input!I127=0,"",Input!I127)</f>
        <v/>
      </c>
      <c r="G127" s="66" t="str">
        <f t="shared" si="50"/>
        <v/>
      </c>
      <c r="H127" s="66" t="str">
        <f t="shared" si="51"/>
        <v/>
      </c>
      <c r="I127" s="160" t="str">
        <f>FinalScores!G127</f>
        <v/>
      </c>
      <c r="J127" s="65" t="str">
        <f t="shared" si="52"/>
        <v/>
      </c>
      <c r="K127" s="65" t="str">
        <f t="shared" si="53"/>
        <v/>
      </c>
      <c r="L127" s="165" t="str">
        <f>IF(COUNTBLANK($A127:$F127)&gt;2,"",IF(Input!AE127=0,"NA",Input!AE127))</f>
        <v/>
      </c>
      <c r="M127" s="65" t="str">
        <f t="shared" si="54"/>
        <v/>
      </c>
      <c r="N127" s="65" t="str">
        <f t="shared" si="55"/>
        <v/>
      </c>
      <c r="O127" s="165" t="str">
        <f>IF(COUNTBLANK($A127:$F127)&gt;2,"",IF(Input!AF127=0,"NA",Input!AF127))</f>
        <v/>
      </c>
      <c r="P127" s="65" t="str">
        <f t="shared" si="56"/>
        <v/>
      </c>
      <c r="Q127" s="65" t="str">
        <f t="shared" si="57"/>
        <v/>
      </c>
      <c r="R127" s="165" t="str">
        <f>IF(COUNTBLANK($A127:$F127)&gt;2,"",IF(Input!AG127=0,"NA",Input!AG127))</f>
        <v/>
      </c>
      <c r="AN127" s="65" t="str">
        <f t="shared" si="58"/>
        <v/>
      </c>
      <c r="AO127" s="65" t="str">
        <f t="shared" si="59"/>
        <v/>
      </c>
      <c r="AP127" s="165" t="str">
        <f>IF(COUNTBLANK($A127:$F127)&gt;2,"",IF(Input!J127=0,"NA",Input!J127))</f>
        <v/>
      </c>
      <c r="AQ127" s="65" t="str">
        <f t="shared" si="60"/>
        <v/>
      </c>
      <c r="AR127" s="65" t="str">
        <f t="shared" si="61"/>
        <v/>
      </c>
      <c r="AS127" s="165" t="str">
        <f>IF(COUNTBLANK($A127:$F127)&gt;2,"",IF(Input!K127=0,"NA",Input!K127))</f>
        <v/>
      </c>
      <c r="AT127" s="65" t="str">
        <f t="shared" si="62"/>
        <v/>
      </c>
      <c r="AU127" s="65" t="str">
        <f t="shared" si="63"/>
        <v/>
      </c>
      <c r="AV127" s="165" t="str">
        <f>IF(COUNTBLANK($A127:$F127)&gt;2,"",IF(Input!L127=0,"NA",Input!L127))</f>
        <v/>
      </c>
      <c r="AW127" s="65" t="str">
        <f t="shared" si="64"/>
        <v/>
      </c>
      <c r="AX127" s="65" t="str">
        <f t="shared" si="65"/>
        <v/>
      </c>
      <c r="AY127" s="165" t="str">
        <f>IF(COUNTBLANK($A127:$F127)&gt;2,"",IF(Input!M127=0,"NA",Input!M127))</f>
        <v/>
      </c>
      <c r="AZ127" s="65" t="str">
        <f t="shared" si="66"/>
        <v/>
      </c>
      <c r="BA127" s="65" t="str">
        <f t="shared" si="67"/>
        <v/>
      </c>
      <c r="BB127" s="165" t="str">
        <f>IF(COUNTBLANK($A127:$F127)&gt;2,"",IF(Input!N127=0,"NA",Input!N127))</f>
        <v/>
      </c>
      <c r="BC127" s="65" t="str">
        <f t="shared" si="68"/>
        <v/>
      </c>
      <c r="BD127" s="65" t="str">
        <f t="shared" si="69"/>
        <v/>
      </c>
      <c r="BE127" s="165" t="str">
        <f>IF(COUNTBLANK($A127:$F127)&gt;2,"",IF(Input!O127=0,"NA",Input!O127))</f>
        <v/>
      </c>
      <c r="BF127" s="65" t="str">
        <f t="shared" si="70"/>
        <v/>
      </c>
      <c r="BG127" s="65" t="str">
        <f t="shared" si="71"/>
        <v/>
      </c>
      <c r="BH127" s="165" t="str">
        <f>IF(COUNTBLANK($A127:$F127)&gt;2,"",IF(Input!P127=0,"NA",Input!P127))</f>
        <v/>
      </c>
      <c r="BI127" s="65" t="str">
        <f t="shared" si="72"/>
        <v/>
      </c>
      <c r="BJ127" s="65" t="str">
        <f t="shared" si="73"/>
        <v/>
      </c>
      <c r="BK127" s="165" t="str">
        <f>IF(COUNTBLANK($A127:$F127)&gt;2,"",IF(Input!Q127=0,"NA",Input!Q127))</f>
        <v/>
      </c>
      <c r="BL127" s="65" t="str">
        <f t="shared" si="74"/>
        <v/>
      </c>
      <c r="BM127" s="65" t="str">
        <f t="shared" si="75"/>
        <v/>
      </c>
      <c r="BN127" s="165" t="str">
        <f>IF(COUNTBLANK($A127:$F127)&gt;2,"",IF(Input!R127=0,"NA",Input!R127))</f>
        <v/>
      </c>
      <c r="BO127" s="65" t="str">
        <f t="shared" si="76"/>
        <v/>
      </c>
      <c r="BP127" s="65" t="str">
        <f t="shared" si="77"/>
        <v/>
      </c>
      <c r="BQ127" s="165" t="str">
        <f>IF(COUNTBLANK($A127:$F127)&gt;2,"",IF(Input!S127=0,"NA",Input!S127))</f>
        <v/>
      </c>
      <c r="BR127" s="65" t="str">
        <f t="shared" si="78"/>
        <v/>
      </c>
      <c r="BS127" s="65" t="str">
        <f t="shared" si="79"/>
        <v/>
      </c>
      <c r="BT127" s="165" t="str">
        <f>IF(COUNTBLANK($A127:$F127)&gt;2,"",IF(Input!T127=0,"NA",Input!T127))</f>
        <v/>
      </c>
      <c r="BU127" s="65" t="str">
        <f t="shared" si="80"/>
        <v/>
      </c>
      <c r="BV127" s="65" t="str">
        <f t="shared" si="81"/>
        <v/>
      </c>
      <c r="BW127" s="165" t="str">
        <f>IF(COUNTBLANK($A127:$F127)&gt;2,"",IF(Input!U127=0,"NA",Input!U127))</f>
        <v/>
      </c>
      <c r="BX127" s="65" t="str">
        <f t="shared" si="82"/>
        <v/>
      </c>
      <c r="BY127" s="65" t="str">
        <f t="shared" si="83"/>
        <v/>
      </c>
      <c r="BZ127" s="165" t="str">
        <f>IF(COUNTBLANK($A127:$F127)&gt;2,"",IF(Input!V127=0,"NA",Input!V127))</f>
        <v/>
      </c>
      <c r="CA127" s="65" t="str">
        <f t="shared" si="84"/>
        <v/>
      </c>
      <c r="CB127" s="65" t="str">
        <f t="shared" si="85"/>
        <v/>
      </c>
      <c r="CC127" s="165" t="str">
        <f>IF(COUNTBLANK($A127:$F127)&gt;2,"",IF(Input!W127=0,"NA",Input!W127))</f>
        <v/>
      </c>
      <c r="CD127" s="65" t="str">
        <f t="shared" si="86"/>
        <v/>
      </c>
      <c r="CE127" s="65" t="str">
        <f t="shared" si="87"/>
        <v/>
      </c>
      <c r="CF127" s="165" t="str">
        <f>IF(COUNTBLANK($A127:$F127)&gt;2,"",IF(Input!X127=0,"NA",Input!X127))</f>
        <v/>
      </c>
      <c r="CG127" s="65" t="str">
        <f t="shared" si="88"/>
        <v/>
      </c>
      <c r="CH127" s="65" t="str">
        <f t="shared" si="89"/>
        <v/>
      </c>
      <c r="CI127" s="165" t="str">
        <f>IF(COUNTBLANK($A127:$F127)&gt;2,"",IF(Input!Y127=0,"NA",Input!Y127))</f>
        <v/>
      </c>
      <c r="CJ127" s="65" t="str">
        <f t="shared" si="90"/>
        <v/>
      </c>
      <c r="CK127" s="65" t="str">
        <f t="shared" si="91"/>
        <v/>
      </c>
      <c r="CL127" s="165" t="str">
        <f>IF(COUNTBLANK($A127:$F127)&gt;2,"",IF(Input!Z127=0,"NA",Input!Z127))</f>
        <v/>
      </c>
      <c r="CM127" s="65" t="str">
        <f t="shared" si="92"/>
        <v/>
      </c>
      <c r="CN127" s="65" t="str">
        <f t="shared" si="93"/>
        <v/>
      </c>
      <c r="CO127" s="165" t="str">
        <f>IF(COUNTBLANK($A127:$F127)&gt;2,"",IF(Input!AA127=0,"NA",Input!AA127))</f>
        <v/>
      </c>
      <c r="CP127" s="65" t="str">
        <f t="shared" si="94"/>
        <v/>
      </c>
      <c r="CQ127" s="65" t="str">
        <f t="shared" si="95"/>
        <v/>
      </c>
      <c r="CR127" s="165" t="str">
        <f>IF(COUNTBLANK($A127:$F127)&gt;2,"",IF(Input!AB127=0,"NA",Input!AB127))</f>
        <v/>
      </c>
      <c r="CS127" s="65" t="str">
        <f t="shared" si="96"/>
        <v/>
      </c>
      <c r="CT127" s="65" t="str">
        <f t="shared" si="97"/>
        <v/>
      </c>
      <c r="CU127" s="165" t="str">
        <f>IF(COUNTBLANK($A127:$F127)&gt;2,"",IF(Input!AC127=0,"NA",Input!AC127))</f>
        <v/>
      </c>
      <c r="CV127" s="65" t="str">
        <f t="shared" si="98"/>
        <v/>
      </c>
      <c r="CW127" s="65" t="str">
        <f t="shared" si="99"/>
        <v/>
      </c>
      <c r="CX127" s="165" t="str">
        <f>IF(COUNTBLANK($A127:$F127)&gt;2,"",IF(Input!AD127=0,"NA",Input!AD127))</f>
        <v/>
      </c>
    </row>
    <row r="128" spans="1:102" x14ac:dyDescent="0.25">
      <c r="A128" s="162" t="str">
        <f>IF(Input!B128=0,"",Input!B128)</f>
        <v/>
      </c>
      <c r="B128" s="162" t="str">
        <f>IF(Input!C128=0,"",Input!C128)</f>
        <v/>
      </c>
      <c r="C128" s="162" t="str">
        <f>IF(Input!D128=0,"",Input!D128)</f>
        <v/>
      </c>
      <c r="D128" s="162" t="str">
        <f>IF(Input!G128=0,"",Input!G128)</f>
        <v/>
      </c>
      <c r="E128" s="162" t="str">
        <f>IF(Input!H128=0,"",Input!H128)</f>
        <v/>
      </c>
      <c r="F128" s="162" t="str">
        <f>IF(Input!I128=0,"",Input!I128)</f>
        <v/>
      </c>
      <c r="G128" s="66" t="str">
        <f t="shared" si="50"/>
        <v/>
      </c>
      <c r="H128" s="66" t="str">
        <f t="shared" si="51"/>
        <v/>
      </c>
      <c r="I128" s="160" t="str">
        <f>FinalScores!G128</f>
        <v/>
      </c>
      <c r="J128" s="65" t="str">
        <f t="shared" si="52"/>
        <v/>
      </c>
      <c r="K128" s="65" t="str">
        <f t="shared" si="53"/>
        <v/>
      </c>
      <c r="L128" s="165" t="str">
        <f>IF(COUNTBLANK($A128:$F128)&gt;2,"",IF(Input!AE128=0,"NA",Input!AE128))</f>
        <v/>
      </c>
      <c r="M128" s="65" t="str">
        <f t="shared" si="54"/>
        <v/>
      </c>
      <c r="N128" s="65" t="str">
        <f t="shared" si="55"/>
        <v/>
      </c>
      <c r="O128" s="165" t="str">
        <f>IF(COUNTBLANK($A128:$F128)&gt;2,"",IF(Input!AF128=0,"NA",Input!AF128))</f>
        <v/>
      </c>
      <c r="P128" s="65" t="str">
        <f t="shared" si="56"/>
        <v/>
      </c>
      <c r="Q128" s="65" t="str">
        <f t="shared" si="57"/>
        <v/>
      </c>
      <c r="R128" s="165" t="str">
        <f>IF(COUNTBLANK($A128:$F128)&gt;2,"",IF(Input!AG128=0,"NA",Input!AG128))</f>
        <v/>
      </c>
      <c r="AN128" s="65" t="str">
        <f t="shared" si="58"/>
        <v/>
      </c>
      <c r="AO128" s="65" t="str">
        <f t="shared" si="59"/>
        <v/>
      </c>
      <c r="AP128" s="165" t="str">
        <f>IF(COUNTBLANK($A128:$F128)&gt;2,"",IF(Input!J128=0,"NA",Input!J128))</f>
        <v/>
      </c>
      <c r="AQ128" s="65" t="str">
        <f t="shared" si="60"/>
        <v/>
      </c>
      <c r="AR128" s="65" t="str">
        <f t="shared" si="61"/>
        <v/>
      </c>
      <c r="AS128" s="165" t="str">
        <f>IF(COUNTBLANK($A128:$F128)&gt;2,"",IF(Input!K128=0,"NA",Input!K128))</f>
        <v/>
      </c>
      <c r="AT128" s="65" t="str">
        <f t="shared" si="62"/>
        <v/>
      </c>
      <c r="AU128" s="65" t="str">
        <f t="shared" si="63"/>
        <v/>
      </c>
      <c r="AV128" s="165" t="str">
        <f>IF(COUNTBLANK($A128:$F128)&gt;2,"",IF(Input!L128=0,"NA",Input!L128))</f>
        <v/>
      </c>
      <c r="AW128" s="65" t="str">
        <f t="shared" si="64"/>
        <v/>
      </c>
      <c r="AX128" s="65" t="str">
        <f t="shared" si="65"/>
        <v/>
      </c>
      <c r="AY128" s="165" t="str">
        <f>IF(COUNTBLANK($A128:$F128)&gt;2,"",IF(Input!M128=0,"NA",Input!M128))</f>
        <v/>
      </c>
      <c r="AZ128" s="65" t="str">
        <f t="shared" si="66"/>
        <v/>
      </c>
      <c r="BA128" s="65" t="str">
        <f t="shared" si="67"/>
        <v/>
      </c>
      <c r="BB128" s="165" t="str">
        <f>IF(COUNTBLANK($A128:$F128)&gt;2,"",IF(Input!N128=0,"NA",Input!N128))</f>
        <v/>
      </c>
      <c r="BC128" s="65" t="str">
        <f t="shared" si="68"/>
        <v/>
      </c>
      <c r="BD128" s="65" t="str">
        <f t="shared" si="69"/>
        <v/>
      </c>
      <c r="BE128" s="165" t="str">
        <f>IF(COUNTBLANK($A128:$F128)&gt;2,"",IF(Input!O128=0,"NA",Input!O128))</f>
        <v/>
      </c>
      <c r="BF128" s="65" t="str">
        <f t="shared" si="70"/>
        <v/>
      </c>
      <c r="BG128" s="65" t="str">
        <f t="shared" si="71"/>
        <v/>
      </c>
      <c r="BH128" s="165" t="str">
        <f>IF(COUNTBLANK($A128:$F128)&gt;2,"",IF(Input!P128=0,"NA",Input!P128))</f>
        <v/>
      </c>
      <c r="BI128" s="65" t="str">
        <f t="shared" si="72"/>
        <v/>
      </c>
      <c r="BJ128" s="65" t="str">
        <f t="shared" si="73"/>
        <v/>
      </c>
      <c r="BK128" s="165" t="str">
        <f>IF(COUNTBLANK($A128:$F128)&gt;2,"",IF(Input!Q128=0,"NA",Input!Q128))</f>
        <v/>
      </c>
      <c r="BL128" s="65" t="str">
        <f t="shared" si="74"/>
        <v/>
      </c>
      <c r="BM128" s="65" t="str">
        <f t="shared" si="75"/>
        <v/>
      </c>
      <c r="BN128" s="165" t="str">
        <f>IF(COUNTBLANK($A128:$F128)&gt;2,"",IF(Input!R128=0,"NA",Input!R128))</f>
        <v/>
      </c>
      <c r="BO128" s="65" t="str">
        <f t="shared" si="76"/>
        <v/>
      </c>
      <c r="BP128" s="65" t="str">
        <f t="shared" si="77"/>
        <v/>
      </c>
      <c r="BQ128" s="165" t="str">
        <f>IF(COUNTBLANK($A128:$F128)&gt;2,"",IF(Input!S128=0,"NA",Input!S128))</f>
        <v/>
      </c>
      <c r="BR128" s="65" t="str">
        <f t="shared" si="78"/>
        <v/>
      </c>
      <c r="BS128" s="65" t="str">
        <f t="shared" si="79"/>
        <v/>
      </c>
      <c r="BT128" s="165" t="str">
        <f>IF(COUNTBLANK($A128:$F128)&gt;2,"",IF(Input!T128=0,"NA",Input!T128))</f>
        <v/>
      </c>
      <c r="BU128" s="65" t="str">
        <f t="shared" si="80"/>
        <v/>
      </c>
      <c r="BV128" s="65" t="str">
        <f t="shared" si="81"/>
        <v/>
      </c>
      <c r="BW128" s="165" t="str">
        <f>IF(COUNTBLANK($A128:$F128)&gt;2,"",IF(Input!U128=0,"NA",Input!U128))</f>
        <v/>
      </c>
      <c r="BX128" s="65" t="str">
        <f t="shared" si="82"/>
        <v/>
      </c>
      <c r="BY128" s="65" t="str">
        <f t="shared" si="83"/>
        <v/>
      </c>
      <c r="BZ128" s="165" t="str">
        <f>IF(COUNTBLANK($A128:$F128)&gt;2,"",IF(Input!V128=0,"NA",Input!V128))</f>
        <v/>
      </c>
      <c r="CA128" s="65" t="str">
        <f t="shared" si="84"/>
        <v/>
      </c>
      <c r="CB128" s="65" t="str">
        <f t="shared" si="85"/>
        <v/>
      </c>
      <c r="CC128" s="165" t="str">
        <f>IF(COUNTBLANK($A128:$F128)&gt;2,"",IF(Input!W128=0,"NA",Input!W128))</f>
        <v/>
      </c>
      <c r="CD128" s="65" t="str">
        <f t="shared" si="86"/>
        <v/>
      </c>
      <c r="CE128" s="65" t="str">
        <f t="shared" si="87"/>
        <v/>
      </c>
      <c r="CF128" s="165" t="str">
        <f>IF(COUNTBLANK($A128:$F128)&gt;2,"",IF(Input!X128=0,"NA",Input!X128))</f>
        <v/>
      </c>
      <c r="CG128" s="65" t="str">
        <f t="shared" si="88"/>
        <v/>
      </c>
      <c r="CH128" s="65" t="str">
        <f t="shared" si="89"/>
        <v/>
      </c>
      <c r="CI128" s="165" t="str">
        <f>IF(COUNTBLANK($A128:$F128)&gt;2,"",IF(Input!Y128=0,"NA",Input!Y128))</f>
        <v/>
      </c>
      <c r="CJ128" s="65" t="str">
        <f t="shared" si="90"/>
        <v/>
      </c>
      <c r="CK128" s="65" t="str">
        <f t="shared" si="91"/>
        <v/>
      </c>
      <c r="CL128" s="165" t="str">
        <f>IF(COUNTBLANK($A128:$F128)&gt;2,"",IF(Input!Z128=0,"NA",Input!Z128))</f>
        <v/>
      </c>
      <c r="CM128" s="65" t="str">
        <f t="shared" si="92"/>
        <v/>
      </c>
      <c r="CN128" s="65" t="str">
        <f t="shared" si="93"/>
        <v/>
      </c>
      <c r="CO128" s="165" t="str">
        <f>IF(COUNTBLANK($A128:$F128)&gt;2,"",IF(Input!AA128=0,"NA",Input!AA128))</f>
        <v/>
      </c>
      <c r="CP128" s="65" t="str">
        <f t="shared" si="94"/>
        <v/>
      </c>
      <c r="CQ128" s="65" t="str">
        <f t="shared" si="95"/>
        <v/>
      </c>
      <c r="CR128" s="165" t="str">
        <f>IF(COUNTBLANK($A128:$F128)&gt;2,"",IF(Input!AB128=0,"NA",Input!AB128))</f>
        <v/>
      </c>
      <c r="CS128" s="65" t="str">
        <f t="shared" si="96"/>
        <v/>
      </c>
      <c r="CT128" s="65" t="str">
        <f t="shared" si="97"/>
        <v/>
      </c>
      <c r="CU128" s="165" t="str">
        <f>IF(COUNTBLANK($A128:$F128)&gt;2,"",IF(Input!AC128=0,"NA",Input!AC128))</f>
        <v/>
      </c>
      <c r="CV128" s="65" t="str">
        <f t="shared" si="98"/>
        <v/>
      </c>
      <c r="CW128" s="65" t="str">
        <f t="shared" si="99"/>
        <v/>
      </c>
      <c r="CX128" s="165" t="str">
        <f>IF(COUNTBLANK($A128:$F128)&gt;2,"",IF(Input!AD128=0,"NA",Input!AD128))</f>
        <v/>
      </c>
    </row>
    <row r="129" spans="1:102" x14ac:dyDescent="0.25">
      <c r="A129" s="162" t="str">
        <f>IF(Input!B129=0,"",Input!B129)</f>
        <v/>
      </c>
      <c r="B129" s="162" t="str">
        <f>IF(Input!C129=0,"",Input!C129)</f>
        <v/>
      </c>
      <c r="C129" s="162" t="str">
        <f>IF(Input!D129=0,"",Input!D129)</f>
        <v/>
      </c>
      <c r="D129" s="162" t="str">
        <f>IF(Input!G129=0,"",Input!G129)</f>
        <v/>
      </c>
      <c r="E129" s="162" t="str">
        <f>IF(Input!H129=0,"",Input!H129)</f>
        <v/>
      </c>
      <c r="F129" s="162" t="str">
        <f>IF(Input!I129=0,"",Input!I129)</f>
        <v/>
      </c>
      <c r="G129" s="66" t="str">
        <f t="shared" si="50"/>
        <v/>
      </c>
      <c r="H129" s="66" t="str">
        <f t="shared" si="51"/>
        <v/>
      </c>
      <c r="I129" s="160" t="str">
        <f>FinalScores!G129</f>
        <v/>
      </c>
      <c r="J129" s="65" t="str">
        <f t="shared" si="52"/>
        <v/>
      </c>
      <c r="K129" s="65" t="str">
        <f t="shared" si="53"/>
        <v/>
      </c>
      <c r="L129" s="165" t="str">
        <f>IF(COUNTBLANK($A129:$F129)&gt;2,"",IF(Input!AE129=0,"NA",Input!AE129))</f>
        <v/>
      </c>
      <c r="M129" s="65" t="str">
        <f t="shared" si="54"/>
        <v/>
      </c>
      <c r="N129" s="65" t="str">
        <f t="shared" si="55"/>
        <v/>
      </c>
      <c r="O129" s="165" t="str">
        <f>IF(COUNTBLANK($A129:$F129)&gt;2,"",IF(Input!AF129=0,"NA",Input!AF129))</f>
        <v/>
      </c>
      <c r="P129" s="65" t="str">
        <f t="shared" si="56"/>
        <v/>
      </c>
      <c r="Q129" s="65" t="str">
        <f t="shared" si="57"/>
        <v/>
      </c>
      <c r="R129" s="165" t="str">
        <f>IF(COUNTBLANK($A129:$F129)&gt;2,"",IF(Input!AG129=0,"NA",Input!AG129))</f>
        <v/>
      </c>
      <c r="AN129" s="65" t="str">
        <f t="shared" si="58"/>
        <v/>
      </c>
      <c r="AO129" s="65" t="str">
        <f t="shared" si="59"/>
        <v/>
      </c>
      <c r="AP129" s="165" t="str">
        <f>IF(COUNTBLANK($A129:$F129)&gt;2,"",IF(Input!J129=0,"NA",Input!J129))</f>
        <v/>
      </c>
      <c r="AQ129" s="65" t="str">
        <f t="shared" si="60"/>
        <v/>
      </c>
      <c r="AR129" s="65" t="str">
        <f t="shared" si="61"/>
        <v/>
      </c>
      <c r="AS129" s="165" t="str">
        <f>IF(COUNTBLANK($A129:$F129)&gt;2,"",IF(Input!K129=0,"NA",Input!K129))</f>
        <v/>
      </c>
      <c r="AT129" s="65" t="str">
        <f t="shared" si="62"/>
        <v/>
      </c>
      <c r="AU129" s="65" t="str">
        <f t="shared" si="63"/>
        <v/>
      </c>
      <c r="AV129" s="165" t="str">
        <f>IF(COUNTBLANK($A129:$F129)&gt;2,"",IF(Input!L129=0,"NA",Input!L129))</f>
        <v/>
      </c>
      <c r="AW129" s="65" t="str">
        <f t="shared" si="64"/>
        <v/>
      </c>
      <c r="AX129" s="65" t="str">
        <f t="shared" si="65"/>
        <v/>
      </c>
      <c r="AY129" s="165" t="str">
        <f>IF(COUNTBLANK($A129:$F129)&gt;2,"",IF(Input!M129=0,"NA",Input!M129))</f>
        <v/>
      </c>
      <c r="AZ129" s="65" t="str">
        <f t="shared" si="66"/>
        <v/>
      </c>
      <c r="BA129" s="65" t="str">
        <f t="shared" si="67"/>
        <v/>
      </c>
      <c r="BB129" s="165" t="str">
        <f>IF(COUNTBLANK($A129:$F129)&gt;2,"",IF(Input!N129=0,"NA",Input!N129))</f>
        <v/>
      </c>
      <c r="BC129" s="65" t="str">
        <f t="shared" si="68"/>
        <v/>
      </c>
      <c r="BD129" s="65" t="str">
        <f t="shared" si="69"/>
        <v/>
      </c>
      <c r="BE129" s="165" t="str">
        <f>IF(COUNTBLANK($A129:$F129)&gt;2,"",IF(Input!O129=0,"NA",Input!O129))</f>
        <v/>
      </c>
      <c r="BF129" s="65" t="str">
        <f t="shared" si="70"/>
        <v/>
      </c>
      <c r="BG129" s="65" t="str">
        <f t="shared" si="71"/>
        <v/>
      </c>
      <c r="BH129" s="165" t="str">
        <f>IF(COUNTBLANK($A129:$F129)&gt;2,"",IF(Input!P129=0,"NA",Input!P129))</f>
        <v/>
      </c>
      <c r="BI129" s="65" t="str">
        <f t="shared" si="72"/>
        <v/>
      </c>
      <c r="BJ129" s="65" t="str">
        <f t="shared" si="73"/>
        <v/>
      </c>
      <c r="BK129" s="165" t="str">
        <f>IF(COUNTBLANK($A129:$F129)&gt;2,"",IF(Input!Q129=0,"NA",Input!Q129))</f>
        <v/>
      </c>
      <c r="BL129" s="65" t="str">
        <f t="shared" si="74"/>
        <v/>
      </c>
      <c r="BM129" s="65" t="str">
        <f t="shared" si="75"/>
        <v/>
      </c>
      <c r="BN129" s="165" t="str">
        <f>IF(COUNTBLANK($A129:$F129)&gt;2,"",IF(Input!R129=0,"NA",Input!R129))</f>
        <v/>
      </c>
      <c r="BO129" s="65" t="str">
        <f t="shared" si="76"/>
        <v/>
      </c>
      <c r="BP129" s="65" t="str">
        <f t="shared" si="77"/>
        <v/>
      </c>
      <c r="BQ129" s="165" t="str">
        <f>IF(COUNTBLANK($A129:$F129)&gt;2,"",IF(Input!S129=0,"NA",Input!S129))</f>
        <v/>
      </c>
      <c r="BR129" s="65" t="str">
        <f t="shared" si="78"/>
        <v/>
      </c>
      <c r="BS129" s="65" t="str">
        <f t="shared" si="79"/>
        <v/>
      </c>
      <c r="BT129" s="165" t="str">
        <f>IF(COUNTBLANK($A129:$F129)&gt;2,"",IF(Input!T129=0,"NA",Input!T129))</f>
        <v/>
      </c>
      <c r="BU129" s="65" t="str">
        <f t="shared" si="80"/>
        <v/>
      </c>
      <c r="BV129" s="65" t="str">
        <f t="shared" si="81"/>
        <v/>
      </c>
      <c r="BW129" s="165" t="str">
        <f>IF(COUNTBLANK($A129:$F129)&gt;2,"",IF(Input!U129=0,"NA",Input!U129))</f>
        <v/>
      </c>
      <c r="BX129" s="65" t="str">
        <f t="shared" si="82"/>
        <v/>
      </c>
      <c r="BY129" s="65" t="str">
        <f t="shared" si="83"/>
        <v/>
      </c>
      <c r="BZ129" s="165" t="str">
        <f>IF(COUNTBLANK($A129:$F129)&gt;2,"",IF(Input!V129=0,"NA",Input!V129))</f>
        <v/>
      </c>
      <c r="CA129" s="65" t="str">
        <f t="shared" si="84"/>
        <v/>
      </c>
      <c r="CB129" s="65" t="str">
        <f t="shared" si="85"/>
        <v/>
      </c>
      <c r="CC129" s="165" t="str">
        <f>IF(COUNTBLANK($A129:$F129)&gt;2,"",IF(Input!W129=0,"NA",Input!W129))</f>
        <v/>
      </c>
      <c r="CD129" s="65" t="str">
        <f t="shared" si="86"/>
        <v/>
      </c>
      <c r="CE129" s="65" t="str">
        <f t="shared" si="87"/>
        <v/>
      </c>
      <c r="CF129" s="165" t="str">
        <f>IF(COUNTBLANK($A129:$F129)&gt;2,"",IF(Input!X129=0,"NA",Input!X129))</f>
        <v/>
      </c>
      <c r="CG129" s="65" t="str">
        <f t="shared" si="88"/>
        <v/>
      </c>
      <c r="CH129" s="65" t="str">
        <f t="shared" si="89"/>
        <v/>
      </c>
      <c r="CI129" s="165" t="str">
        <f>IF(COUNTBLANK($A129:$F129)&gt;2,"",IF(Input!Y129=0,"NA",Input!Y129))</f>
        <v/>
      </c>
      <c r="CJ129" s="65" t="str">
        <f t="shared" si="90"/>
        <v/>
      </c>
      <c r="CK129" s="65" t="str">
        <f t="shared" si="91"/>
        <v/>
      </c>
      <c r="CL129" s="165" t="str">
        <f>IF(COUNTBLANK($A129:$F129)&gt;2,"",IF(Input!Z129=0,"NA",Input!Z129))</f>
        <v/>
      </c>
      <c r="CM129" s="65" t="str">
        <f t="shared" si="92"/>
        <v/>
      </c>
      <c r="CN129" s="65" t="str">
        <f t="shared" si="93"/>
        <v/>
      </c>
      <c r="CO129" s="165" t="str">
        <f>IF(COUNTBLANK($A129:$F129)&gt;2,"",IF(Input!AA129=0,"NA",Input!AA129))</f>
        <v/>
      </c>
      <c r="CP129" s="65" t="str">
        <f t="shared" si="94"/>
        <v/>
      </c>
      <c r="CQ129" s="65" t="str">
        <f t="shared" si="95"/>
        <v/>
      </c>
      <c r="CR129" s="165" t="str">
        <f>IF(COUNTBLANK($A129:$F129)&gt;2,"",IF(Input!AB129=0,"NA",Input!AB129))</f>
        <v/>
      </c>
      <c r="CS129" s="65" t="str">
        <f t="shared" si="96"/>
        <v/>
      </c>
      <c r="CT129" s="65" t="str">
        <f t="shared" si="97"/>
        <v/>
      </c>
      <c r="CU129" s="165" t="str">
        <f>IF(COUNTBLANK($A129:$F129)&gt;2,"",IF(Input!AC129=0,"NA",Input!AC129))</f>
        <v/>
      </c>
      <c r="CV129" s="65" t="str">
        <f t="shared" si="98"/>
        <v/>
      </c>
      <c r="CW129" s="65" t="str">
        <f t="shared" si="99"/>
        <v/>
      </c>
      <c r="CX129" s="165" t="str">
        <f>IF(COUNTBLANK($A129:$F129)&gt;2,"",IF(Input!AD129=0,"NA",Input!AD129))</f>
        <v/>
      </c>
    </row>
    <row r="130" spans="1:102" x14ac:dyDescent="0.25">
      <c r="A130" s="162" t="str">
        <f>IF(Input!B130=0,"",Input!B130)</f>
        <v/>
      </c>
      <c r="B130" s="162" t="str">
        <f>IF(Input!C130=0,"",Input!C130)</f>
        <v/>
      </c>
      <c r="C130" s="162" t="str">
        <f>IF(Input!D130=0,"",Input!D130)</f>
        <v/>
      </c>
      <c r="D130" s="162" t="str">
        <f>IF(Input!G130=0,"",Input!G130)</f>
        <v/>
      </c>
      <c r="E130" s="162" t="str">
        <f>IF(Input!H130=0,"",Input!H130)</f>
        <v/>
      </c>
      <c r="F130" s="162" t="str">
        <f>IF(Input!I130=0,"",Input!I130)</f>
        <v/>
      </c>
      <c r="G130" s="66" t="str">
        <f t="shared" si="50"/>
        <v/>
      </c>
      <c r="H130" s="66" t="str">
        <f t="shared" si="51"/>
        <v/>
      </c>
      <c r="I130" s="160" t="str">
        <f>FinalScores!G130</f>
        <v/>
      </c>
      <c r="J130" s="65" t="str">
        <f t="shared" si="52"/>
        <v/>
      </c>
      <c r="K130" s="65" t="str">
        <f t="shared" si="53"/>
        <v/>
      </c>
      <c r="L130" s="165" t="str">
        <f>IF(COUNTBLANK($A130:$F130)&gt;2,"",IF(Input!AE130=0,"NA",Input!AE130))</f>
        <v/>
      </c>
      <c r="M130" s="65" t="str">
        <f t="shared" si="54"/>
        <v/>
      </c>
      <c r="N130" s="65" t="str">
        <f t="shared" si="55"/>
        <v/>
      </c>
      <c r="O130" s="165" t="str">
        <f>IF(COUNTBLANK($A130:$F130)&gt;2,"",IF(Input!AF130=0,"NA",Input!AF130))</f>
        <v/>
      </c>
      <c r="P130" s="65" t="str">
        <f t="shared" si="56"/>
        <v/>
      </c>
      <c r="Q130" s="65" t="str">
        <f t="shared" si="57"/>
        <v/>
      </c>
      <c r="R130" s="165" t="str">
        <f>IF(COUNTBLANK($A130:$F130)&gt;2,"",IF(Input!AG130=0,"NA",Input!AG130))</f>
        <v/>
      </c>
      <c r="AN130" s="65" t="str">
        <f t="shared" si="58"/>
        <v/>
      </c>
      <c r="AO130" s="65" t="str">
        <f t="shared" si="59"/>
        <v/>
      </c>
      <c r="AP130" s="165" t="str">
        <f>IF(COUNTBLANK($A130:$F130)&gt;2,"",IF(Input!J130=0,"NA",Input!J130))</f>
        <v/>
      </c>
      <c r="AQ130" s="65" t="str">
        <f t="shared" si="60"/>
        <v/>
      </c>
      <c r="AR130" s="65" t="str">
        <f t="shared" si="61"/>
        <v/>
      </c>
      <c r="AS130" s="165" t="str">
        <f>IF(COUNTBLANK($A130:$F130)&gt;2,"",IF(Input!K130=0,"NA",Input!K130))</f>
        <v/>
      </c>
      <c r="AT130" s="65" t="str">
        <f t="shared" si="62"/>
        <v/>
      </c>
      <c r="AU130" s="65" t="str">
        <f t="shared" si="63"/>
        <v/>
      </c>
      <c r="AV130" s="165" t="str">
        <f>IF(COUNTBLANK($A130:$F130)&gt;2,"",IF(Input!L130=0,"NA",Input!L130))</f>
        <v/>
      </c>
      <c r="AW130" s="65" t="str">
        <f t="shared" si="64"/>
        <v/>
      </c>
      <c r="AX130" s="65" t="str">
        <f t="shared" si="65"/>
        <v/>
      </c>
      <c r="AY130" s="165" t="str">
        <f>IF(COUNTBLANK($A130:$F130)&gt;2,"",IF(Input!M130=0,"NA",Input!M130))</f>
        <v/>
      </c>
      <c r="AZ130" s="65" t="str">
        <f t="shared" si="66"/>
        <v/>
      </c>
      <c r="BA130" s="65" t="str">
        <f t="shared" si="67"/>
        <v/>
      </c>
      <c r="BB130" s="165" t="str">
        <f>IF(COUNTBLANK($A130:$F130)&gt;2,"",IF(Input!N130=0,"NA",Input!N130))</f>
        <v/>
      </c>
      <c r="BC130" s="65" t="str">
        <f t="shared" si="68"/>
        <v/>
      </c>
      <c r="BD130" s="65" t="str">
        <f t="shared" si="69"/>
        <v/>
      </c>
      <c r="BE130" s="165" t="str">
        <f>IF(COUNTBLANK($A130:$F130)&gt;2,"",IF(Input!O130=0,"NA",Input!O130))</f>
        <v/>
      </c>
      <c r="BF130" s="65" t="str">
        <f t="shared" si="70"/>
        <v/>
      </c>
      <c r="BG130" s="65" t="str">
        <f t="shared" si="71"/>
        <v/>
      </c>
      <c r="BH130" s="165" t="str">
        <f>IF(COUNTBLANK($A130:$F130)&gt;2,"",IF(Input!P130=0,"NA",Input!P130))</f>
        <v/>
      </c>
      <c r="BI130" s="65" t="str">
        <f t="shared" si="72"/>
        <v/>
      </c>
      <c r="BJ130" s="65" t="str">
        <f t="shared" si="73"/>
        <v/>
      </c>
      <c r="BK130" s="165" t="str">
        <f>IF(COUNTBLANK($A130:$F130)&gt;2,"",IF(Input!Q130=0,"NA",Input!Q130))</f>
        <v/>
      </c>
      <c r="BL130" s="65" t="str">
        <f t="shared" si="74"/>
        <v/>
      </c>
      <c r="BM130" s="65" t="str">
        <f t="shared" si="75"/>
        <v/>
      </c>
      <c r="BN130" s="165" t="str">
        <f>IF(COUNTBLANK($A130:$F130)&gt;2,"",IF(Input!R130=0,"NA",Input!R130))</f>
        <v/>
      </c>
      <c r="BO130" s="65" t="str">
        <f t="shared" si="76"/>
        <v/>
      </c>
      <c r="BP130" s="65" t="str">
        <f t="shared" si="77"/>
        <v/>
      </c>
      <c r="BQ130" s="165" t="str">
        <f>IF(COUNTBLANK($A130:$F130)&gt;2,"",IF(Input!S130=0,"NA",Input!S130))</f>
        <v/>
      </c>
      <c r="BR130" s="65" t="str">
        <f t="shared" si="78"/>
        <v/>
      </c>
      <c r="BS130" s="65" t="str">
        <f t="shared" si="79"/>
        <v/>
      </c>
      <c r="BT130" s="165" t="str">
        <f>IF(COUNTBLANK($A130:$F130)&gt;2,"",IF(Input!T130=0,"NA",Input!T130))</f>
        <v/>
      </c>
      <c r="BU130" s="65" t="str">
        <f t="shared" si="80"/>
        <v/>
      </c>
      <c r="BV130" s="65" t="str">
        <f t="shared" si="81"/>
        <v/>
      </c>
      <c r="BW130" s="165" t="str">
        <f>IF(COUNTBLANK($A130:$F130)&gt;2,"",IF(Input!U130=0,"NA",Input!U130))</f>
        <v/>
      </c>
      <c r="BX130" s="65" t="str">
        <f t="shared" si="82"/>
        <v/>
      </c>
      <c r="BY130" s="65" t="str">
        <f t="shared" si="83"/>
        <v/>
      </c>
      <c r="BZ130" s="165" t="str">
        <f>IF(COUNTBLANK($A130:$F130)&gt;2,"",IF(Input!V130=0,"NA",Input!V130))</f>
        <v/>
      </c>
      <c r="CA130" s="65" t="str">
        <f t="shared" si="84"/>
        <v/>
      </c>
      <c r="CB130" s="65" t="str">
        <f t="shared" si="85"/>
        <v/>
      </c>
      <c r="CC130" s="165" t="str">
        <f>IF(COUNTBLANK($A130:$F130)&gt;2,"",IF(Input!W130=0,"NA",Input!W130))</f>
        <v/>
      </c>
      <c r="CD130" s="65" t="str">
        <f t="shared" si="86"/>
        <v/>
      </c>
      <c r="CE130" s="65" t="str">
        <f t="shared" si="87"/>
        <v/>
      </c>
      <c r="CF130" s="165" t="str">
        <f>IF(COUNTBLANK($A130:$F130)&gt;2,"",IF(Input!X130=0,"NA",Input!X130))</f>
        <v/>
      </c>
      <c r="CG130" s="65" t="str">
        <f t="shared" si="88"/>
        <v/>
      </c>
      <c r="CH130" s="65" t="str">
        <f t="shared" si="89"/>
        <v/>
      </c>
      <c r="CI130" s="165" t="str">
        <f>IF(COUNTBLANK($A130:$F130)&gt;2,"",IF(Input!Y130=0,"NA",Input!Y130))</f>
        <v/>
      </c>
      <c r="CJ130" s="65" t="str">
        <f t="shared" si="90"/>
        <v/>
      </c>
      <c r="CK130" s="65" t="str">
        <f t="shared" si="91"/>
        <v/>
      </c>
      <c r="CL130" s="165" t="str">
        <f>IF(COUNTBLANK($A130:$F130)&gt;2,"",IF(Input!Z130=0,"NA",Input!Z130))</f>
        <v/>
      </c>
      <c r="CM130" s="65" t="str">
        <f t="shared" si="92"/>
        <v/>
      </c>
      <c r="CN130" s="65" t="str">
        <f t="shared" si="93"/>
        <v/>
      </c>
      <c r="CO130" s="165" t="str">
        <f>IF(COUNTBLANK($A130:$F130)&gt;2,"",IF(Input!AA130=0,"NA",Input!AA130))</f>
        <v/>
      </c>
      <c r="CP130" s="65" t="str">
        <f t="shared" si="94"/>
        <v/>
      </c>
      <c r="CQ130" s="65" t="str">
        <f t="shared" si="95"/>
        <v/>
      </c>
      <c r="CR130" s="165" t="str">
        <f>IF(COUNTBLANK($A130:$F130)&gt;2,"",IF(Input!AB130=0,"NA",Input!AB130))</f>
        <v/>
      </c>
      <c r="CS130" s="65" t="str">
        <f t="shared" si="96"/>
        <v/>
      </c>
      <c r="CT130" s="65" t="str">
        <f t="shared" si="97"/>
        <v/>
      </c>
      <c r="CU130" s="165" t="str">
        <f>IF(COUNTBLANK($A130:$F130)&gt;2,"",IF(Input!AC130=0,"NA",Input!AC130))</f>
        <v/>
      </c>
      <c r="CV130" s="65" t="str">
        <f t="shared" si="98"/>
        <v/>
      </c>
      <c r="CW130" s="65" t="str">
        <f t="shared" si="99"/>
        <v/>
      </c>
      <c r="CX130" s="165" t="str">
        <f>IF(COUNTBLANK($A130:$F130)&gt;2,"",IF(Input!AD130=0,"NA",Input!AD130))</f>
        <v/>
      </c>
    </row>
    <row r="131" spans="1:102" x14ac:dyDescent="0.25">
      <c r="A131" s="162" t="str">
        <f>IF(Input!B131=0,"",Input!B131)</f>
        <v/>
      </c>
      <c r="B131" s="162" t="str">
        <f>IF(Input!C131=0,"",Input!C131)</f>
        <v/>
      </c>
      <c r="C131" s="162" t="str">
        <f>IF(Input!D131=0,"",Input!D131)</f>
        <v/>
      </c>
      <c r="D131" s="162" t="str">
        <f>IF(Input!G131=0,"",Input!G131)</f>
        <v/>
      </c>
      <c r="E131" s="162" t="str">
        <f>IF(Input!H131=0,"",Input!H131)</f>
        <v/>
      </c>
      <c r="F131" s="162" t="str">
        <f>IF(Input!I131=0,"",Input!I131)</f>
        <v/>
      </c>
      <c r="G131" s="66" t="str">
        <f t="shared" ref="G131:G194" si="100">IF(COUNTBLANK(A131:F131)&gt;2,"","Paper")</f>
        <v/>
      </c>
      <c r="H131" s="66" t="str">
        <f t="shared" ref="H131:H194" si="101">IF(COUNTBLANK(A131:F131)&gt;2,"","McREL")</f>
        <v/>
      </c>
      <c r="I131" s="160" t="str">
        <f>FinalScores!G131</f>
        <v/>
      </c>
      <c r="J131" s="65" t="str">
        <f t="shared" ref="J131:J194" si="102">IF(COUNTBLANK(A131:F131)&gt;2,"","MC")</f>
        <v/>
      </c>
      <c r="K131" s="65" t="str">
        <f t="shared" ref="K131:K194" si="103">IF(COUNTBLANK($A131:$F131)&gt;2,"","Managing Change")</f>
        <v/>
      </c>
      <c r="L131" s="165" t="str">
        <f>IF(COUNTBLANK($A131:$F131)&gt;2,"",IF(Input!AE131=0,"NA",Input!AE131))</f>
        <v/>
      </c>
      <c r="M131" s="65" t="str">
        <f t="shared" ref="M131:M194" si="104">IF(COUNTBLANK($A131:$F131)&gt;2,"","MC")</f>
        <v/>
      </c>
      <c r="N131" s="65" t="str">
        <f t="shared" ref="N131:N194" si="105">IF(COUNTBLANK($A131:$F131)&gt;2,"","Change Agent")</f>
        <v/>
      </c>
      <c r="O131" s="165" t="str">
        <f>IF(COUNTBLANK($A131:$F131)&gt;2,"",IF(Input!AF131=0,"NA",Input!AF131))</f>
        <v/>
      </c>
      <c r="P131" s="65" t="str">
        <f t="shared" ref="P131:P194" si="106">IF(COUNTBLANK($A131:$F131)&gt;2,"","PC")</f>
        <v/>
      </c>
      <c r="Q131" s="65" t="str">
        <f t="shared" ref="Q131:Q194" si="107">IF(COUNTBLANK($A131:$F131)&gt;2,"","Purposeful Community")</f>
        <v/>
      </c>
      <c r="R131" s="165" t="str">
        <f>IF(COUNTBLANK($A131:$F131)&gt;2,"",IF(Input!AG131=0,"NA",Input!AG131))</f>
        <v/>
      </c>
      <c r="AN131" s="65" t="str">
        <f t="shared" ref="AN131:AN194" si="108">IF(COUNTBLANK($A131:$F131)&gt;2,"","MC")</f>
        <v/>
      </c>
      <c r="AO131" s="65" t="str">
        <f t="shared" ref="AO131:AO194" si="109">IF(COUNTBLANK($A131:$F131)&gt;2,"","Change Agent")</f>
        <v/>
      </c>
      <c r="AP131" s="165" t="str">
        <f>IF(COUNTBLANK($A131:$F131)&gt;2,"",IF(Input!J131=0,"NA",Input!J131))</f>
        <v/>
      </c>
      <c r="AQ131" s="65" t="str">
        <f t="shared" ref="AQ131:AQ194" si="110">IF(COUNTBLANK($A131:$F131)&gt;2,"","MC")</f>
        <v/>
      </c>
      <c r="AR131" s="65" t="str">
        <f t="shared" ref="AR131:AR194" si="111">IF(COUNTBLANK($A131:$F131)&gt;2,"","Flexibility")</f>
        <v/>
      </c>
      <c r="AS131" s="165" t="str">
        <f>IF(COUNTBLANK($A131:$F131)&gt;2,"",IF(Input!K131=0,"NA",Input!K131))</f>
        <v/>
      </c>
      <c r="AT131" s="65" t="str">
        <f t="shared" ref="AT131:AT194" si="112">IF(COUNTBLANK($A131:$F131)&gt;2,"","MC")</f>
        <v/>
      </c>
      <c r="AU131" s="65" t="str">
        <f t="shared" ref="AU131:AU194" si="113">IF(COUNTBLANK($A131:$F131)&gt;2,"","Ideals &amp; Beliefs")</f>
        <v/>
      </c>
      <c r="AV131" s="165" t="str">
        <f>IF(COUNTBLANK($A131:$F131)&gt;2,"",IF(Input!L131=0,"NA",Input!L131))</f>
        <v/>
      </c>
      <c r="AW131" s="65" t="str">
        <f t="shared" ref="AW131:AW194" si="114">IF(COUNTBLANK($A131:$F131)&gt;2,"","MC")</f>
        <v/>
      </c>
      <c r="AX131" s="65" t="str">
        <f t="shared" ref="AX131:AX194" si="115">IF(COUNTBLANK($A131:$F131)&gt;2,"","Intellectual Stimulation")</f>
        <v/>
      </c>
      <c r="AY131" s="165" t="str">
        <f>IF(COUNTBLANK($A131:$F131)&gt;2,"",IF(Input!M131=0,"NA",Input!M131))</f>
        <v/>
      </c>
      <c r="AZ131" s="65" t="str">
        <f t="shared" ref="AZ131:AZ194" si="116">IF(COUNTBLANK($A131:$F131)&gt;2,"","MC")</f>
        <v/>
      </c>
      <c r="BA131" s="65" t="str">
        <f t="shared" ref="BA131:BA194" si="117">IF(COUNTBLANK($A131:$F131)&gt;2,"","Knowledge of CIA")</f>
        <v/>
      </c>
      <c r="BB131" s="165" t="str">
        <f>IF(COUNTBLANK($A131:$F131)&gt;2,"",IF(Input!N131=0,"NA",Input!N131))</f>
        <v/>
      </c>
      <c r="BC131" s="65" t="str">
        <f t="shared" ref="BC131:BC194" si="118">IF(COUNTBLANK($A131:$F131)&gt;2,"","MC")</f>
        <v/>
      </c>
      <c r="BD131" s="65" t="str">
        <f t="shared" ref="BD131:BD194" si="119">IF(COUNTBLANK($A131:$F131)&gt;2,"","Monitor &amp; Evaluate")</f>
        <v/>
      </c>
      <c r="BE131" s="165" t="str">
        <f>IF(COUNTBLANK($A131:$F131)&gt;2,"",IF(Input!O131=0,"NA",Input!O131))</f>
        <v/>
      </c>
      <c r="BF131" s="65" t="str">
        <f t="shared" ref="BF131:BF194" si="120">IF(COUNTBLANK($A131:$F131)&gt;2,"","MC")</f>
        <v/>
      </c>
      <c r="BG131" s="65" t="str">
        <f t="shared" ref="BG131:BG194" si="121">IF(COUNTBLANK($A131:$F131)&gt;2,"","Optimize")</f>
        <v/>
      </c>
      <c r="BH131" s="165" t="str">
        <f>IF(COUNTBLANK($A131:$F131)&gt;2,"",IF(Input!P131=0,"NA",Input!P131))</f>
        <v/>
      </c>
      <c r="BI131" s="65" t="str">
        <f t="shared" ref="BI131:BI194" si="122">IF(COUNTBLANK($A131:$F131)&gt;2,"","FL")</f>
        <v/>
      </c>
      <c r="BJ131" s="65" t="str">
        <f t="shared" ref="BJ131:BJ194" si="123">IF(COUNTBLANK($A131:$F131)&gt;2,"","Contingent Rewards")</f>
        <v/>
      </c>
      <c r="BK131" s="165" t="str">
        <f>IF(COUNTBLANK($A131:$F131)&gt;2,"",IF(Input!Q131=0,"NA",Input!Q131))</f>
        <v/>
      </c>
      <c r="BL131" s="65" t="str">
        <f t="shared" ref="BL131:BL194" si="124">IF(COUNTBLANK($A131:$F131)&gt;2,"","FL")</f>
        <v/>
      </c>
      <c r="BM131" s="65" t="str">
        <f t="shared" ref="BM131:BM194" si="125">IF(COUNTBLANK($A131:$F131)&gt;2,"","Discipline")</f>
        <v/>
      </c>
      <c r="BN131" s="165" t="str">
        <f>IF(COUNTBLANK($A131:$F131)&gt;2,"",IF(Input!R131=0,"NA",Input!R131))</f>
        <v/>
      </c>
      <c r="BO131" s="65" t="str">
        <f t="shared" ref="BO131:BO194" si="126">IF(COUNTBLANK($A131:$F131)&gt;2,"","FL")</f>
        <v/>
      </c>
      <c r="BP131" s="65" t="str">
        <f t="shared" ref="BP131:BP194" si="127">IF(COUNTBLANK($A131:$F131)&gt;2,"","Focus")</f>
        <v/>
      </c>
      <c r="BQ131" s="165" t="str">
        <f>IF(COUNTBLANK($A131:$F131)&gt;2,"",IF(Input!S131=0,"NA",Input!S131))</f>
        <v/>
      </c>
      <c r="BR131" s="65" t="str">
        <f t="shared" ref="BR131:BR194" si="128">IF(COUNTBLANK($A131:$F131)&gt;2,"","FL")</f>
        <v/>
      </c>
      <c r="BS131" s="65" t="str">
        <f t="shared" ref="BS131:BS194" si="129">IF(COUNTBLANK($A131:$F131)&gt;2,"","Involvement of CIA")</f>
        <v/>
      </c>
      <c r="BT131" s="165" t="str">
        <f>IF(COUNTBLANK($A131:$F131)&gt;2,"",IF(Input!T131=0,"NA",Input!T131))</f>
        <v/>
      </c>
      <c r="BU131" s="65" t="str">
        <f t="shared" ref="BU131:BU194" si="130">IF(COUNTBLANK($A131:$F131)&gt;2,"","FL")</f>
        <v/>
      </c>
      <c r="BV131" s="65" t="str">
        <f t="shared" ref="BV131:BV194" si="131">IF(COUNTBLANK($A131:$F131)&gt;2,"","Order")</f>
        <v/>
      </c>
      <c r="BW131" s="165" t="str">
        <f>IF(COUNTBLANK($A131:$F131)&gt;2,"",IF(Input!U131=0,"NA",Input!U131))</f>
        <v/>
      </c>
      <c r="BX131" s="65" t="str">
        <f t="shared" ref="BX131:BX194" si="132">IF(COUNTBLANK($A131:$F131)&gt;2,"","FL")</f>
        <v/>
      </c>
      <c r="BY131" s="65" t="str">
        <f t="shared" ref="BY131:BY194" si="133">IF(COUNTBLANK($A131:$F131)&gt;2,"","Outreach")</f>
        <v/>
      </c>
      <c r="BZ131" s="165" t="str">
        <f>IF(COUNTBLANK($A131:$F131)&gt;2,"",IF(Input!V131=0,"NA",Input!V131))</f>
        <v/>
      </c>
      <c r="CA131" s="65" t="str">
        <f t="shared" ref="CA131:CA194" si="134">IF(COUNTBLANK($A131:$F131)&gt;2,"","FL")</f>
        <v/>
      </c>
      <c r="CB131" s="65" t="str">
        <f t="shared" ref="CB131:CB194" si="135">IF(COUNTBLANK($A131:$F131)&gt;2,"","Resources")</f>
        <v/>
      </c>
      <c r="CC131" s="165" t="str">
        <f>IF(COUNTBLANK($A131:$F131)&gt;2,"",IF(Input!W131=0,"NA",Input!W131))</f>
        <v/>
      </c>
      <c r="CD131" s="65" t="str">
        <f t="shared" ref="CD131:CD194" si="136">IF(COUNTBLANK($A131:$F131)&gt;2,"","PC")</f>
        <v/>
      </c>
      <c r="CE131" s="65" t="str">
        <f t="shared" ref="CE131:CE194" si="137">IF(COUNTBLANK($A131:$F131)&gt;2,"","Affirmation")</f>
        <v/>
      </c>
      <c r="CF131" s="165" t="str">
        <f>IF(COUNTBLANK($A131:$F131)&gt;2,"",IF(Input!X131=0,"NA",Input!X131))</f>
        <v/>
      </c>
      <c r="CG131" s="65" t="str">
        <f t="shared" ref="CG131:CG194" si="138">IF(COUNTBLANK($A131:$F131)&gt;2,"","PC")</f>
        <v/>
      </c>
      <c r="CH131" s="65" t="str">
        <f t="shared" ref="CH131:CH194" si="139">IF(COUNTBLANK($A131:$F131)&gt;2,"","Communication")</f>
        <v/>
      </c>
      <c r="CI131" s="165" t="str">
        <f>IF(COUNTBLANK($A131:$F131)&gt;2,"",IF(Input!Y131=0,"NA",Input!Y131))</f>
        <v/>
      </c>
      <c r="CJ131" s="65" t="str">
        <f t="shared" ref="CJ131:CJ194" si="140">IF(COUNTBLANK($A131:$F131)&gt;2,"","PC")</f>
        <v/>
      </c>
      <c r="CK131" s="65" t="str">
        <f t="shared" ref="CK131:CK194" si="141">IF(COUNTBLANK($A131:$F131)&gt;2,"","Culture")</f>
        <v/>
      </c>
      <c r="CL131" s="165" t="str">
        <f>IF(COUNTBLANK($A131:$F131)&gt;2,"",IF(Input!Z131=0,"NA",Input!Z131))</f>
        <v/>
      </c>
      <c r="CM131" s="65" t="str">
        <f t="shared" ref="CM131:CM194" si="142">IF(COUNTBLANK($A131:$F131)&gt;2,"","PC")</f>
        <v/>
      </c>
      <c r="CN131" s="65" t="str">
        <f t="shared" ref="CN131:CN194" si="143">IF(COUNTBLANK($A131:$F131)&gt;2,"","Input")</f>
        <v/>
      </c>
      <c r="CO131" s="165" t="str">
        <f>IF(COUNTBLANK($A131:$F131)&gt;2,"",IF(Input!AA131=0,"NA",Input!AA131))</f>
        <v/>
      </c>
      <c r="CP131" s="65" t="str">
        <f t="shared" ref="CP131:CP194" si="144">IF(COUNTBLANK($A131:$F131)&gt;2,"","PC")</f>
        <v/>
      </c>
      <c r="CQ131" s="65" t="str">
        <f t="shared" ref="CQ131:CQ194" si="145">IF(COUNTBLANK($A131:$F131)&gt;2,"","Relationships")</f>
        <v/>
      </c>
      <c r="CR131" s="165" t="str">
        <f>IF(COUNTBLANK($A131:$F131)&gt;2,"",IF(Input!AB131=0,"NA",Input!AB131))</f>
        <v/>
      </c>
      <c r="CS131" s="65" t="str">
        <f t="shared" ref="CS131:CS194" si="146">IF(COUNTBLANK($A131:$F131)&gt;2,"","PC")</f>
        <v/>
      </c>
      <c r="CT131" s="65" t="str">
        <f t="shared" ref="CT131:CT194" si="147">IF(COUNTBLANK($A131:$F131)&gt;2,"","Situational Awareness")</f>
        <v/>
      </c>
      <c r="CU131" s="165" t="str">
        <f>IF(COUNTBLANK($A131:$F131)&gt;2,"",IF(Input!AC131=0,"NA",Input!AC131))</f>
        <v/>
      </c>
      <c r="CV131" s="65" t="str">
        <f t="shared" ref="CV131:CV194" si="148">IF(COUNTBLANK($A131:$F131)&gt;2,"","PC")</f>
        <v/>
      </c>
      <c r="CW131" s="65" t="str">
        <f t="shared" ref="CW131:CW194" si="149">IF(COUNTBLANK($A131:$F131)&gt;2,"","Visibility")</f>
        <v/>
      </c>
      <c r="CX131" s="165" t="str">
        <f>IF(COUNTBLANK($A131:$F131)&gt;2,"",IF(Input!AD131=0,"NA",Input!AD131))</f>
        <v/>
      </c>
    </row>
    <row r="132" spans="1:102" x14ac:dyDescent="0.25">
      <c r="A132" s="162" t="str">
        <f>IF(Input!B132=0,"",Input!B132)</f>
        <v/>
      </c>
      <c r="B132" s="162" t="str">
        <f>IF(Input!C132=0,"",Input!C132)</f>
        <v/>
      </c>
      <c r="C132" s="162" t="str">
        <f>IF(Input!D132=0,"",Input!D132)</f>
        <v/>
      </c>
      <c r="D132" s="162" t="str">
        <f>IF(Input!G132=0,"",Input!G132)</f>
        <v/>
      </c>
      <c r="E132" s="162" t="str">
        <f>IF(Input!H132=0,"",Input!H132)</f>
        <v/>
      </c>
      <c r="F132" s="162" t="str">
        <f>IF(Input!I132=0,"",Input!I132)</f>
        <v/>
      </c>
      <c r="G132" s="66" t="str">
        <f t="shared" si="100"/>
        <v/>
      </c>
      <c r="H132" s="66" t="str">
        <f t="shared" si="101"/>
        <v/>
      </c>
      <c r="I132" s="160" t="str">
        <f>FinalScores!G132</f>
        <v/>
      </c>
      <c r="J132" s="65" t="str">
        <f t="shared" si="102"/>
        <v/>
      </c>
      <c r="K132" s="65" t="str">
        <f t="shared" si="103"/>
        <v/>
      </c>
      <c r="L132" s="165" t="str">
        <f>IF(COUNTBLANK($A132:$F132)&gt;2,"",IF(Input!AE132=0,"NA",Input!AE132))</f>
        <v/>
      </c>
      <c r="M132" s="65" t="str">
        <f t="shared" si="104"/>
        <v/>
      </c>
      <c r="N132" s="65" t="str">
        <f t="shared" si="105"/>
        <v/>
      </c>
      <c r="O132" s="165" t="str">
        <f>IF(COUNTBLANK($A132:$F132)&gt;2,"",IF(Input!AF132=0,"NA",Input!AF132))</f>
        <v/>
      </c>
      <c r="P132" s="65" t="str">
        <f t="shared" si="106"/>
        <v/>
      </c>
      <c r="Q132" s="65" t="str">
        <f t="shared" si="107"/>
        <v/>
      </c>
      <c r="R132" s="165" t="str">
        <f>IF(COUNTBLANK($A132:$F132)&gt;2,"",IF(Input!AG132=0,"NA",Input!AG132))</f>
        <v/>
      </c>
      <c r="AN132" s="65" t="str">
        <f t="shared" si="108"/>
        <v/>
      </c>
      <c r="AO132" s="65" t="str">
        <f t="shared" si="109"/>
        <v/>
      </c>
      <c r="AP132" s="165" t="str">
        <f>IF(COUNTBLANK($A132:$F132)&gt;2,"",IF(Input!J132=0,"NA",Input!J132))</f>
        <v/>
      </c>
      <c r="AQ132" s="65" t="str">
        <f t="shared" si="110"/>
        <v/>
      </c>
      <c r="AR132" s="65" t="str">
        <f t="shared" si="111"/>
        <v/>
      </c>
      <c r="AS132" s="165" t="str">
        <f>IF(COUNTBLANK($A132:$F132)&gt;2,"",IF(Input!K132=0,"NA",Input!K132))</f>
        <v/>
      </c>
      <c r="AT132" s="65" t="str">
        <f t="shared" si="112"/>
        <v/>
      </c>
      <c r="AU132" s="65" t="str">
        <f t="shared" si="113"/>
        <v/>
      </c>
      <c r="AV132" s="165" t="str">
        <f>IF(COUNTBLANK($A132:$F132)&gt;2,"",IF(Input!L132=0,"NA",Input!L132))</f>
        <v/>
      </c>
      <c r="AW132" s="65" t="str">
        <f t="shared" si="114"/>
        <v/>
      </c>
      <c r="AX132" s="65" t="str">
        <f t="shared" si="115"/>
        <v/>
      </c>
      <c r="AY132" s="165" t="str">
        <f>IF(COUNTBLANK($A132:$F132)&gt;2,"",IF(Input!M132=0,"NA",Input!M132))</f>
        <v/>
      </c>
      <c r="AZ132" s="65" t="str">
        <f t="shared" si="116"/>
        <v/>
      </c>
      <c r="BA132" s="65" t="str">
        <f t="shared" si="117"/>
        <v/>
      </c>
      <c r="BB132" s="165" t="str">
        <f>IF(COUNTBLANK($A132:$F132)&gt;2,"",IF(Input!N132=0,"NA",Input!N132))</f>
        <v/>
      </c>
      <c r="BC132" s="65" t="str">
        <f t="shared" si="118"/>
        <v/>
      </c>
      <c r="BD132" s="65" t="str">
        <f t="shared" si="119"/>
        <v/>
      </c>
      <c r="BE132" s="165" t="str">
        <f>IF(COUNTBLANK($A132:$F132)&gt;2,"",IF(Input!O132=0,"NA",Input!O132))</f>
        <v/>
      </c>
      <c r="BF132" s="65" t="str">
        <f t="shared" si="120"/>
        <v/>
      </c>
      <c r="BG132" s="65" t="str">
        <f t="shared" si="121"/>
        <v/>
      </c>
      <c r="BH132" s="165" t="str">
        <f>IF(COUNTBLANK($A132:$F132)&gt;2,"",IF(Input!P132=0,"NA",Input!P132))</f>
        <v/>
      </c>
      <c r="BI132" s="65" t="str">
        <f t="shared" si="122"/>
        <v/>
      </c>
      <c r="BJ132" s="65" t="str">
        <f t="shared" si="123"/>
        <v/>
      </c>
      <c r="BK132" s="165" t="str">
        <f>IF(COUNTBLANK($A132:$F132)&gt;2,"",IF(Input!Q132=0,"NA",Input!Q132))</f>
        <v/>
      </c>
      <c r="BL132" s="65" t="str">
        <f t="shared" si="124"/>
        <v/>
      </c>
      <c r="BM132" s="65" t="str">
        <f t="shared" si="125"/>
        <v/>
      </c>
      <c r="BN132" s="165" t="str">
        <f>IF(COUNTBLANK($A132:$F132)&gt;2,"",IF(Input!R132=0,"NA",Input!R132))</f>
        <v/>
      </c>
      <c r="BO132" s="65" t="str">
        <f t="shared" si="126"/>
        <v/>
      </c>
      <c r="BP132" s="65" t="str">
        <f t="shared" si="127"/>
        <v/>
      </c>
      <c r="BQ132" s="165" t="str">
        <f>IF(COUNTBLANK($A132:$F132)&gt;2,"",IF(Input!S132=0,"NA",Input!S132))</f>
        <v/>
      </c>
      <c r="BR132" s="65" t="str">
        <f t="shared" si="128"/>
        <v/>
      </c>
      <c r="BS132" s="65" t="str">
        <f t="shared" si="129"/>
        <v/>
      </c>
      <c r="BT132" s="165" t="str">
        <f>IF(COUNTBLANK($A132:$F132)&gt;2,"",IF(Input!T132=0,"NA",Input!T132))</f>
        <v/>
      </c>
      <c r="BU132" s="65" t="str">
        <f t="shared" si="130"/>
        <v/>
      </c>
      <c r="BV132" s="65" t="str">
        <f t="shared" si="131"/>
        <v/>
      </c>
      <c r="BW132" s="165" t="str">
        <f>IF(COUNTBLANK($A132:$F132)&gt;2,"",IF(Input!U132=0,"NA",Input!U132))</f>
        <v/>
      </c>
      <c r="BX132" s="65" t="str">
        <f t="shared" si="132"/>
        <v/>
      </c>
      <c r="BY132" s="65" t="str">
        <f t="shared" si="133"/>
        <v/>
      </c>
      <c r="BZ132" s="165" t="str">
        <f>IF(COUNTBLANK($A132:$F132)&gt;2,"",IF(Input!V132=0,"NA",Input!V132))</f>
        <v/>
      </c>
      <c r="CA132" s="65" t="str">
        <f t="shared" si="134"/>
        <v/>
      </c>
      <c r="CB132" s="65" t="str">
        <f t="shared" si="135"/>
        <v/>
      </c>
      <c r="CC132" s="165" t="str">
        <f>IF(COUNTBLANK($A132:$F132)&gt;2,"",IF(Input!W132=0,"NA",Input!W132))</f>
        <v/>
      </c>
      <c r="CD132" s="65" t="str">
        <f t="shared" si="136"/>
        <v/>
      </c>
      <c r="CE132" s="65" t="str">
        <f t="shared" si="137"/>
        <v/>
      </c>
      <c r="CF132" s="165" t="str">
        <f>IF(COUNTBLANK($A132:$F132)&gt;2,"",IF(Input!X132=0,"NA",Input!X132))</f>
        <v/>
      </c>
      <c r="CG132" s="65" t="str">
        <f t="shared" si="138"/>
        <v/>
      </c>
      <c r="CH132" s="65" t="str">
        <f t="shared" si="139"/>
        <v/>
      </c>
      <c r="CI132" s="165" t="str">
        <f>IF(COUNTBLANK($A132:$F132)&gt;2,"",IF(Input!Y132=0,"NA",Input!Y132))</f>
        <v/>
      </c>
      <c r="CJ132" s="65" t="str">
        <f t="shared" si="140"/>
        <v/>
      </c>
      <c r="CK132" s="65" t="str">
        <f t="shared" si="141"/>
        <v/>
      </c>
      <c r="CL132" s="165" t="str">
        <f>IF(COUNTBLANK($A132:$F132)&gt;2,"",IF(Input!Z132=0,"NA",Input!Z132))</f>
        <v/>
      </c>
      <c r="CM132" s="65" t="str">
        <f t="shared" si="142"/>
        <v/>
      </c>
      <c r="CN132" s="65" t="str">
        <f t="shared" si="143"/>
        <v/>
      </c>
      <c r="CO132" s="165" t="str">
        <f>IF(COUNTBLANK($A132:$F132)&gt;2,"",IF(Input!AA132=0,"NA",Input!AA132))</f>
        <v/>
      </c>
      <c r="CP132" s="65" t="str">
        <f t="shared" si="144"/>
        <v/>
      </c>
      <c r="CQ132" s="65" t="str">
        <f t="shared" si="145"/>
        <v/>
      </c>
      <c r="CR132" s="165" t="str">
        <f>IF(COUNTBLANK($A132:$F132)&gt;2,"",IF(Input!AB132=0,"NA",Input!AB132))</f>
        <v/>
      </c>
      <c r="CS132" s="65" t="str">
        <f t="shared" si="146"/>
        <v/>
      </c>
      <c r="CT132" s="65" t="str">
        <f t="shared" si="147"/>
        <v/>
      </c>
      <c r="CU132" s="165" t="str">
        <f>IF(COUNTBLANK($A132:$F132)&gt;2,"",IF(Input!AC132=0,"NA",Input!AC132))</f>
        <v/>
      </c>
      <c r="CV132" s="65" t="str">
        <f t="shared" si="148"/>
        <v/>
      </c>
      <c r="CW132" s="65" t="str">
        <f t="shared" si="149"/>
        <v/>
      </c>
      <c r="CX132" s="165" t="str">
        <f>IF(COUNTBLANK($A132:$F132)&gt;2,"",IF(Input!AD132=0,"NA",Input!AD132))</f>
        <v/>
      </c>
    </row>
    <row r="133" spans="1:102" x14ac:dyDescent="0.25">
      <c r="A133" s="162" t="str">
        <f>IF(Input!B133=0,"",Input!B133)</f>
        <v/>
      </c>
      <c r="B133" s="162" t="str">
        <f>IF(Input!C133=0,"",Input!C133)</f>
        <v/>
      </c>
      <c r="C133" s="162" t="str">
        <f>IF(Input!D133=0,"",Input!D133)</f>
        <v/>
      </c>
      <c r="D133" s="162" t="str">
        <f>IF(Input!G133=0,"",Input!G133)</f>
        <v/>
      </c>
      <c r="E133" s="162" t="str">
        <f>IF(Input!H133=0,"",Input!H133)</f>
        <v/>
      </c>
      <c r="F133" s="162" t="str">
        <f>IF(Input!I133=0,"",Input!I133)</f>
        <v/>
      </c>
      <c r="G133" s="66" t="str">
        <f t="shared" si="100"/>
        <v/>
      </c>
      <c r="H133" s="66" t="str">
        <f t="shared" si="101"/>
        <v/>
      </c>
      <c r="I133" s="160" t="str">
        <f>FinalScores!G133</f>
        <v/>
      </c>
      <c r="J133" s="65" t="str">
        <f t="shared" si="102"/>
        <v/>
      </c>
      <c r="K133" s="65" t="str">
        <f t="shared" si="103"/>
        <v/>
      </c>
      <c r="L133" s="165" t="str">
        <f>IF(COUNTBLANK($A133:$F133)&gt;2,"",IF(Input!AE133=0,"NA",Input!AE133))</f>
        <v/>
      </c>
      <c r="M133" s="65" t="str">
        <f t="shared" si="104"/>
        <v/>
      </c>
      <c r="N133" s="65" t="str">
        <f t="shared" si="105"/>
        <v/>
      </c>
      <c r="O133" s="165" t="str">
        <f>IF(COUNTBLANK($A133:$F133)&gt;2,"",IF(Input!AF133=0,"NA",Input!AF133))</f>
        <v/>
      </c>
      <c r="P133" s="65" t="str">
        <f t="shared" si="106"/>
        <v/>
      </c>
      <c r="Q133" s="65" t="str">
        <f t="shared" si="107"/>
        <v/>
      </c>
      <c r="R133" s="165" t="str">
        <f>IF(COUNTBLANK($A133:$F133)&gt;2,"",IF(Input!AG133=0,"NA",Input!AG133))</f>
        <v/>
      </c>
      <c r="AN133" s="65" t="str">
        <f t="shared" si="108"/>
        <v/>
      </c>
      <c r="AO133" s="65" t="str">
        <f t="shared" si="109"/>
        <v/>
      </c>
      <c r="AP133" s="165" t="str">
        <f>IF(COUNTBLANK($A133:$F133)&gt;2,"",IF(Input!J133=0,"NA",Input!J133))</f>
        <v/>
      </c>
      <c r="AQ133" s="65" t="str">
        <f t="shared" si="110"/>
        <v/>
      </c>
      <c r="AR133" s="65" t="str">
        <f t="shared" si="111"/>
        <v/>
      </c>
      <c r="AS133" s="165" t="str">
        <f>IF(COUNTBLANK($A133:$F133)&gt;2,"",IF(Input!K133=0,"NA",Input!K133))</f>
        <v/>
      </c>
      <c r="AT133" s="65" t="str">
        <f t="shared" si="112"/>
        <v/>
      </c>
      <c r="AU133" s="65" t="str">
        <f t="shared" si="113"/>
        <v/>
      </c>
      <c r="AV133" s="165" t="str">
        <f>IF(COUNTBLANK($A133:$F133)&gt;2,"",IF(Input!L133=0,"NA",Input!L133))</f>
        <v/>
      </c>
      <c r="AW133" s="65" t="str">
        <f t="shared" si="114"/>
        <v/>
      </c>
      <c r="AX133" s="65" t="str">
        <f t="shared" si="115"/>
        <v/>
      </c>
      <c r="AY133" s="165" t="str">
        <f>IF(COUNTBLANK($A133:$F133)&gt;2,"",IF(Input!M133=0,"NA",Input!M133))</f>
        <v/>
      </c>
      <c r="AZ133" s="65" t="str">
        <f t="shared" si="116"/>
        <v/>
      </c>
      <c r="BA133" s="65" t="str">
        <f t="shared" si="117"/>
        <v/>
      </c>
      <c r="BB133" s="165" t="str">
        <f>IF(COUNTBLANK($A133:$F133)&gt;2,"",IF(Input!N133=0,"NA",Input!N133))</f>
        <v/>
      </c>
      <c r="BC133" s="65" t="str">
        <f t="shared" si="118"/>
        <v/>
      </c>
      <c r="BD133" s="65" t="str">
        <f t="shared" si="119"/>
        <v/>
      </c>
      <c r="BE133" s="165" t="str">
        <f>IF(COUNTBLANK($A133:$F133)&gt;2,"",IF(Input!O133=0,"NA",Input!O133))</f>
        <v/>
      </c>
      <c r="BF133" s="65" t="str">
        <f t="shared" si="120"/>
        <v/>
      </c>
      <c r="BG133" s="65" t="str">
        <f t="shared" si="121"/>
        <v/>
      </c>
      <c r="BH133" s="165" t="str">
        <f>IF(COUNTBLANK($A133:$F133)&gt;2,"",IF(Input!P133=0,"NA",Input!P133))</f>
        <v/>
      </c>
      <c r="BI133" s="65" t="str">
        <f t="shared" si="122"/>
        <v/>
      </c>
      <c r="BJ133" s="65" t="str">
        <f t="shared" si="123"/>
        <v/>
      </c>
      <c r="BK133" s="165" t="str">
        <f>IF(COUNTBLANK($A133:$F133)&gt;2,"",IF(Input!Q133=0,"NA",Input!Q133))</f>
        <v/>
      </c>
      <c r="BL133" s="65" t="str">
        <f t="shared" si="124"/>
        <v/>
      </c>
      <c r="BM133" s="65" t="str">
        <f t="shared" si="125"/>
        <v/>
      </c>
      <c r="BN133" s="165" t="str">
        <f>IF(COUNTBLANK($A133:$F133)&gt;2,"",IF(Input!R133=0,"NA",Input!R133))</f>
        <v/>
      </c>
      <c r="BO133" s="65" t="str">
        <f t="shared" si="126"/>
        <v/>
      </c>
      <c r="BP133" s="65" t="str">
        <f t="shared" si="127"/>
        <v/>
      </c>
      <c r="BQ133" s="165" t="str">
        <f>IF(COUNTBLANK($A133:$F133)&gt;2,"",IF(Input!S133=0,"NA",Input!S133))</f>
        <v/>
      </c>
      <c r="BR133" s="65" t="str">
        <f t="shared" si="128"/>
        <v/>
      </c>
      <c r="BS133" s="65" t="str">
        <f t="shared" si="129"/>
        <v/>
      </c>
      <c r="BT133" s="165" t="str">
        <f>IF(COUNTBLANK($A133:$F133)&gt;2,"",IF(Input!T133=0,"NA",Input!T133))</f>
        <v/>
      </c>
      <c r="BU133" s="65" t="str">
        <f t="shared" si="130"/>
        <v/>
      </c>
      <c r="BV133" s="65" t="str">
        <f t="shared" si="131"/>
        <v/>
      </c>
      <c r="BW133" s="165" t="str">
        <f>IF(COUNTBLANK($A133:$F133)&gt;2,"",IF(Input!U133=0,"NA",Input!U133))</f>
        <v/>
      </c>
      <c r="BX133" s="65" t="str">
        <f t="shared" si="132"/>
        <v/>
      </c>
      <c r="BY133" s="65" t="str">
        <f t="shared" si="133"/>
        <v/>
      </c>
      <c r="BZ133" s="165" t="str">
        <f>IF(COUNTBLANK($A133:$F133)&gt;2,"",IF(Input!V133=0,"NA",Input!V133))</f>
        <v/>
      </c>
      <c r="CA133" s="65" t="str">
        <f t="shared" si="134"/>
        <v/>
      </c>
      <c r="CB133" s="65" t="str">
        <f t="shared" si="135"/>
        <v/>
      </c>
      <c r="CC133" s="165" t="str">
        <f>IF(COUNTBLANK($A133:$F133)&gt;2,"",IF(Input!W133=0,"NA",Input!W133))</f>
        <v/>
      </c>
      <c r="CD133" s="65" t="str">
        <f t="shared" si="136"/>
        <v/>
      </c>
      <c r="CE133" s="65" t="str">
        <f t="shared" si="137"/>
        <v/>
      </c>
      <c r="CF133" s="165" t="str">
        <f>IF(COUNTBLANK($A133:$F133)&gt;2,"",IF(Input!X133=0,"NA",Input!X133))</f>
        <v/>
      </c>
      <c r="CG133" s="65" t="str">
        <f t="shared" si="138"/>
        <v/>
      </c>
      <c r="CH133" s="65" t="str">
        <f t="shared" si="139"/>
        <v/>
      </c>
      <c r="CI133" s="165" t="str">
        <f>IF(COUNTBLANK($A133:$F133)&gt;2,"",IF(Input!Y133=0,"NA",Input!Y133))</f>
        <v/>
      </c>
      <c r="CJ133" s="65" t="str">
        <f t="shared" si="140"/>
        <v/>
      </c>
      <c r="CK133" s="65" t="str">
        <f t="shared" si="141"/>
        <v/>
      </c>
      <c r="CL133" s="165" t="str">
        <f>IF(COUNTBLANK($A133:$F133)&gt;2,"",IF(Input!Z133=0,"NA",Input!Z133))</f>
        <v/>
      </c>
      <c r="CM133" s="65" t="str">
        <f t="shared" si="142"/>
        <v/>
      </c>
      <c r="CN133" s="65" t="str">
        <f t="shared" si="143"/>
        <v/>
      </c>
      <c r="CO133" s="165" t="str">
        <f>IF(COUNTBLANK($A133:$F133)&gt;2,"",IF(Input!AA133=0,"NA",Input!AA133))</f>
        <v/>
      </c>
      <c r="CP133" s="65" t="str">
        <f t="shared" si="144"/>
        <v/>
      </c>
      <c r="CQ133" s="65" t="str">
        <f t="shared" si="145"/>
        <v/>
      </c>
      <c r="CR133" s="165" t="str">
        <f>IF(COUNTBLANK($A133:$F133)&gt;2,"",IF(Input!AB133=0,"NA",Input!AB133))</f>
        <v/>
      </c>
      <c r="CS133" s="65" t="str">
        <f t="shared" si="146"/>
        <v/>
      </c>
      <c r="CT133" s="65" t="str">
        <f t="shared" si="147"/>
        <v/>
      </c>
      <c r="CU133" s="165" t="str">
        <f>IF(COUNTBLANK($A133:$F133)&gt;2,"",IF(Input!AC133=0,"NA",Input!AC133))</f>
        <v/>
      </c>
      <c r="CV133" s="65" t="str">
        <f t="shared" si="148"/>
        <v/>
      </c>
      <c r="CW133" s="65" t="str">
        <f t="shared" si="149"/>
        <v/>
      </c>
      <c r="CX133" s="165" t="str">
        <f>IF(COUNTBLANK($A133:$F133)&gt;2,"",IF(Input!AD133=0,"NA",Input!AD133))</f>
        <v/>
      </c>
    </row>
    <row r="134" spans="1:102" x14ac:dyDescent="0.25">
      <c r="A134" s="162" t="str">
        <f>IF(Input!B134=0,"",Input!B134)</f>
        <v/>
      </c>
      <c r="B134" s="162" t="str">
        <f>IF(Input!C134=0,"",Input!C134)</f>
        <v/>
      </c>
      <c r="C134" s="162" t="str">
        <f>IF(Input!D134=0,"",Input!D134)</f>
        <v/>
      </c>
      <c r="D134" s="162" t="str">
        <f>IF(Input!G134=0,"",Input!G134)</f>
        <v/>
      </c>
      <c r="E134" s="162" t="str">
        <f>IF(Input!H134=0,"",Input!H134)</f>
        <v/>
      </c>
      <c r="F134" s="162" t="str">
        <f>IF(Input!I134=0,"",Input!I134)</f>
        <v/>
      </c>
      <c r="G134" s="66" t="str">
        <f t="shared" si="100"/>
        <v/>
      </c>
      <c r="H134" s="66" t="str">
        <f t="shared" si="101"/>
        <v/>
      </c>
      <c r="I134" s="160" t="str">
        <f>FinalScores!G134</f>
        <v/>
      </c>
      <c r="J134" s="65" t="str">
        <f t="shared" si="102"/>
        <v/>
      </c>
      <c r="K134" s="65" t="str">
        <f t="shared" si="103"/>
        <v/>
      </c>
      <c r="L134" s="165" t="str">
        <f>IF(COUNTBLANK($A134:$F134)&gt;2,"",IF(Input!AE134=0,"NA",Input!AE134))</f>
        <v/>
      </c>
      <c r="M134" s="65" t="str">
        <f t="shared" si="104"/>
        <v/>
      </c>
      <c r="N134" s="65" t="str">
        <f t="shared" si="105"/>
        <v/>
      </c>
      <c r="O134" s="165" t="str">
        <f>IF(COUNTBLANK($A134:$F134)&gt;2,"",IF(Input!AF134=0,"NA",Input!AF134))</f>
        <v/>
      </c>
      <c r="P134" s="65" t="str">
        <f t="shared" si="106"/>
        <v/>
      </c>
      <c r="Q134" s="65" t="str">
        <f t="shared" si="107"/>
        <v/>
      </c>
      <c r="R134" s="165" t="str">
        <f>IF(COUNTBLANK($A134:$F134)&gt;2,"",IF(Input!AG134=0,"NA",Input!AG134))</f>
        <v/>
      </c>
      <c r="AN134" s="65" t="str">
        <f t="shared" si="108"/>
        <v/>
      </c>
      <c r="AO134" s="65" t="str">
        <f t="shared" si="109"/>
        <v/>
      </c>
      <c r="AP134" s="165" t="str">
        <f>IF(COUNTBLANK($A134:$F134)&gt;2,"",IF(Input!J134=0,"NA",Input!J134))</f>
        <v/>
      </c>
      <c r="AQ134" s="65" t="str">
        <f t="shared" si="110"/>
        <v/>
      </c>
      <c r="AR134" s="65" t="str">
        <f t="shared" si="111"/>
        <v/>
      </c>
      <c r="AS134" s="165" t="str">
        <f>IF(COUNTBLANK($A134:$F134)&gt;2,"",IF(Input!K134=0,"NA",Input!K134))</f>
        <v/>
      </c>
      <c r="AT134" s="65" t="str">
        <f t="shared" si="112"/>
        <v/>
      </c>
      <c r="AU134" s="65" t="str">
        <f t="shared" si="113"/>
        <v/>
      </c>
      <c r="AV134" s="165" t="str">
        <f>IF(COUNTBLANK($A134:$F134)&gt;2,"",IF(Input!L134=0,"NA",Input!L134))</f>
        <v/>
      </c>
      <c r="AW134" s="65" t="str">
        <f t="shared" si="114"/>
        <v/>
      </c>
      <c r="AX134" s="65" t="str">
        <f t="shared" si="115"/>
        <v/>
      </c>
      <c r="AY134" s="165" t="str">
        <f>IF(COUNTBLANK($A134:$F134)&gt;2,"",IF(Input!M134=0,"NA",Input!M134))</f>
        <v/>
      </c>
      <c r="AZ134" s="65" t="str">
        <f t="shared" si="116"/>
        <v/>
      </c>
      <c r="BA134" s="65" t="str">
        <f t="shared" si="117"/>
        <v/>
      </c>
      <c r="BB134" s="165" t="str">
        <f>IF(COUNTBLANK($A134:$F134)&gt;2,"",IF(Input!N134=0,"NA",Input!N134))</f>
        <v/>
      </c>
      <c r="BC134" s="65" t="str">
        <f t="shared" si="118"/>
        <v/>
      </c>
      <c r="BD134" s="65" t="str">
        <f t="shared" si="119"/>
        <v/>
      </c>
      <c r="BE134" s="165" t="str">
        <f>IF(COUNTBLANK($A134:$F134)&gt;2,"",IF(Input!O134=0,"NA",Input!O134))</f>
        <v/>
      </c>
      <c r="BF134" s="65" t="str">
        <f t="shared" si="120"/>
        <v/>
      </c>
      <c r="BG134" s="65" t="str">
        <f t="shared" si="121"/>
        <v/>
      </c>
      <c r="BH134" s="165" t="str">
        <f>IF(COUNTBLANK($A134:$F134)&gt;2,"",IF(Input!P134=0,"NA",Input!P134))</f>
        <v/>
      </c>
      <c r="BI134" s="65" t="str">
        <f t="shared" si="122"/>
        <v/>
      </c>
      <c r="BJ134" s="65" t="str">
        <f t="shared" si="123"/>
        <v/>
      </c>
      <c r="BK134" s="165" t="str">
        <f>IF(COUNTBLANK($A134:$F134)&gt;2,"",IF(Input!Q134=0,"NA",Input!Q134))</f>
        <v/>
      </c>
      <c r="BL134" s="65" t="str">
        <f t="shared" si="124"/>
        <v/>
      </c>
      <c r="BM134" s="65" t="str">
        <f t="shared" si="125"/>
        <v/>
      </c>
      <c r="BN134" s="165" t="str">
        <f>IF(COUNTBLANK($A134:$F134)&gt;2,"",IF(Input!R134=0,"NA",Input!R134))</f>
        <v/>
      </c>
      <c r="BO134" s="65" t="str">
        <f t="shared" si="126"/>
        <v/>
      </c>
      <c r="BP134" s="65" t="str">
        <f t="shared" si="127"/>
        <v/>
      </c>
      <c r="BQ134" s="165" t="str">
        <f>IF(COUNTBLANK($A134:$F134)&gt;2,"",IF(Input!S134=0,"NA",Input!S134))</f>
        <v/>
      </c>
      <c r="BR134" s="65" t="str">
        <f t="shared" si="128"/>
        <v/>
      </c>
      <c r="BS134" s="65" t="str">
        <f t="shared" si="129"/>
        <v/>
      </c>
      <c r="BT134" s="165" t="str">
        <f>IF(COUNTBLANK($A134:$F134)&gt;2,"",IF(Input!T134=0,"NA",Input!T134))</f>
        <v/>
      </c>
      <c r="BU134" s="65" t="str">
        <f t="shared" si="130"/>
        <v/>
      </c>
      <c r="BV134" s="65" t="str">
        <f t="shared" si="131"/>
        <v/>
      </c>
      <c r="BW134" s="165" t="str">
        <f>IF(COUNTBLANK($A134:$F134)&gt;2,"",IF(Input!U134=0,"NA",Input!U134))</f>
        <v/>
      </c>
      <c r="BX134" s="65" t="str">
        <f t="shared" si="132"/>
        <v/>
      </c>
      <c r="BY134" s="65" t="str">
        <f t="shared" si="133"/>
        <v/>
      </c>
      <c r="BZ134" s="165" t="str">
        <f>IF(COUNTBLANK($A134:$F134)&gt;2,"",IF(Input!V134=0,"NA",Input!V134))</f>
        <v/>
      </c>
      <c r="CA134" s="65" t="str">
        <f t="shared" si="134"/>
        <v/>
      </c>
      <c r="CB134" s="65" t="str">
        <f t="shared" si="135"/>
        <v/>
      </c>
      <c r="CC134" s="165" t="str">
        <f>IF(COUNTBLANK($A134:$F134)&gt;2,"",IF(Input!W134=0,"NA",Input!W134))</f>
        <v/>
      </c>
      <c r="CD134" s="65" t="str">
        <f t="shared" si="136"/>
        <v/>
      </c>
      <c r="CE134" s="65" t="str">
        <f t="shared" si="137"/>
        <v/>
      </c>
      <c r="CF134" s="165" t="str">
        <f>IF(COUNTBLANK($A134:$F134)&gt;2,"",IF(Input!X134=0,"NA",Input!X134))</f>
        <v/>
      </c>
      <c r="CG134" s="65" t="str">
        <f t="shared" si="138"/>
        <v/>
      </c>
      <c r="CH134" s="65" t="str">
        <f t="shared" si="139"/>
        <v/>
      </c>
      <c r="CI134" s="165" t="str">
        <f>IF(COUNTBLANK($A134:$F134)&gt;2,"",IF(Input!Y134=0,"NA",Input!Y134))</f>
        <v/>
      </c>
      <c r="CJ134" s="65" t="str">
        <f t="shared" si="140"/>
        <v/>
      </c>
      <c r="CK134" s="65" t="str">
        <f t="shared" si="141"/>
        <v/>
      </c>
      <c r="CL134" s="165" t="str">
        <f>IF(COUNTBLANK($A134:$F134)&gt;2,"",IF(Input!Z134=0,"NA",Input!Z134))</f>
        <v/>
      </c>
      <c r="CM134" s="65" t="str">
        <f t="shared" si="142"/>
        <v/>
      </c>
      <c r="CN134" s="65" t="str">
        <f t="shared" si="143"/>
        <v/>
      </c>
      <c r="CO134" s="165" t="str">
        <f>IF(COUNTBLANK($A134:$F134)&gt;2,"",IF(Input!AA134=0,"NA",Input!AA134))</f>
        <v/>
      </c>
      <c r="CP134" s="65" t="str">
        <f t="shared" si="144"/>
        <v/>
      </c>
      <c r="CQ134" s="65" t="str">
        <f t="shared" si="145"/>
        <v/>
      </c>
      <c r="CR134" s="165" t="str">
        <f>IF(COUNTBLANK($A134:$F134)&gt;2,"",IF(Input!AB134=0,"NA",Input!AB134))</f>
        <v/>
      </c>
      <c r="CS134" s="65" t="str">
        <f t="shared" si="146"/>
        <v/>
      </c>
      <c r="CT134" s="65" t="str">
        <f t="shared" si="147"/>
        <v/>
      </c>
      <c r="CU134" s="165" t="str">
        <f>IF(COUNTBLANK($A134:$F134)&gt;2,"",IF(Input!AC134=0,"NA",Input!AC134))</f>
        <v/>
      </c>
      <c r="CV134" s="65" t="str">
        <f t="shared" si="148"/>
        <v/>
      </c>
      <c r="CW134" s="65" t="str">
        <f t="shared" si="149"/>
        <v/>
      </c>
      <c r="CX134" s="165" t="str">
        <f>IF(COUNTBLANK($A134:$F134)&gt;2,"",IF(Input!AD134=0,"NA",Input!AD134))</f>
        <v/>
      </c>
    </row>
    <row r="135" spans="1:102" x14ac:dyDescent="0.25">
      <c r="A135" s="162" t="str">
        <f>IF(Input!B135=0,"",Input!B135)</f>
        <v/>
      </c>
      <c r="B135" s="162" t="str">
        <f>IF(Input!C135=0,"",Input!C135)</f>
        <v/>
      </c>
      <c r="C135" s="162" t="str">
        <f>IF(Input!D135=0,"",Input!D135)</f>
        <v/>
      </c>
      <c r="D135" s="162" t="str">
        <f>IF(Input!G135=0,"",Input!G135)</f>
        <v/>
      </c>
      <c r="E135" s="162" t="str">
        <f>IF(Input!H135=0,"",Input!H135)</f>
        <v/>
      </c>
      <c r="F135" s="162" t="str">
        <f>IF(Input!I135=0,"",Input!I135)</f>
        <v/>
      </c>
      <c r="G135" s="66" t="str">
        <f t="shared" si="100"/>
        <v/>
      </c>
      <c r="H135" s="66" t="str">
        <f t="shared" si="101"/>
        <v/>
      </c>
      <c r="I135" s="160" t="str">
        <f>FinalScores!G135</f>
        <v/>
      </c>
      <c r="J135" s="65" t="str">
        <f t="shared" si="102"/>
        <v/>
      </c>
      <c r="K135" s="65" t="str">
        <f t="shared" si="103"/>
        <v/>
      </c>
      <c r="L135" s="165" t="str">
        <f>IF(COUNTBLANK($A135:$F135)&gt;2,"",IF(Input!AE135=0,"NA",Input!AE135))</f>
        <v/>
      </c>
      <c r="M135" s="65" t="str">
        <f t="shared" si="104"/>
        <v/>
      </c>
      <c r="N135" s="65" t="str">
        <f t="shared" si="105"/>
        <v/>
      </c>
      <c r="O135" s="165" t="str">
        <f>IF(COUNTBLANK($A135:$F135)&gt;2,"",IF(Input!AF135=0,"NA",Input!AF135))</f>
        <v/>
      </c>
      <c r="P135" s="65" t="str">
        <f t="shared" si="106"/>
        <v/>
      </c>
      <c r="Q135" s="65" t="str">
        <f t="shared" si="107"/>
        <v/>
      </c>
      <c r="R135" s="165" t="str">
        <f>IF(COUNTBLANK($A135:$F135)&gt;2,"",IF(Input!AG135=0,"NA",Input!AG135))</f>
        <v/>
      </c>
      <c r="AN135" s="65" t="str">
        <f t="shared" si="108"/>
        <v/>
      </c>
      <c r="AO135" s="65" t="str">
        <f t="shared" si="109"/>
        <v/>
      </c>
      <c r="AP135" s="165" t="str">
        <f>IF(COUNTBLANK($A135:$F135)&gt;2,"",IF(Input!J135=0,"NA",Input!J135))</f>
        <v/>
      </c>
      <c r="AQ135" s="65" t="str">
        <f t="shared" si="110"/>
        <v/>
      </c>
      <c r="AR135" s="65" t="str">
        <f t="shared" si="111"/>
        <v/>
      </c>
      <c r="AS135" s="165" t="str">
        <f>IF(COUNTBLANK($A135:$F135)&gt;2,"",IF(Input!K135=0,"NA",Input!K135))</f>
        <v/>
      </c>
      <c r="AT135" s="65" t="str">
        <f t="shared" si="112"/>
        <v/>
      </c>
      <c r="AU135" s="65" t="str">
        <f t="shared" si="113"/>
        <v/>
      </c>
      <c r="AV135" s="165" t="str">
        <f>IF(COUNTBLANK($A135:$F135)&gt;2,"",IF(Input!L135=0,"NA",Input!L135))</f>
        <v/>
      </c>
      <c r="AW135" s="65" t="str">
        <f t="shared" si="114"/>
        <v/>
      </c>
      <c r="AX135" s="65" t="str">
        <f t="shared" si="115"/>
        <v/>
      </c>
      <c r="AY135" s="165" t="str">
        <f>IF(COUNTBLANK($A135:$F135)&gt;2,"",IF(Input!M135=0,"NA",Input!M135))</f>
        <v/>
      </c>
      <c r="AZ135" s="65" t="str">
        <f t="shared" si="116"/>
        <v/>
      </c>
      <c r="BA135" s="65" t="str">
        <f t="shared" si="117"/>
        <v/>
      </c>
      <c r="BB135" s="165" t="str">
        <f>IF(COUNTBLANK($A135:$F135)&gt;2,"",IF(Input!N135=0,"NA",Input!N135))</f>
        <v/>
      </c>
      <c r="BC135" s="65" t="str">
        <f t="shared" si="118"/>
        <v/>
      </c>
      <c r="BD135" s="65" t="str">
        <f t="shared" si="119"/>
        <v/>
      </c>
      <c r="BE135" s="165" t="str">
        <f>IF(COUNTBLANK($A135:$F135)&gt;2,"",IF(Input!O135=0,"NA",Input!O135))</f>
        <v/>
      </c>
      <c r="BF135" s="65" t="str">
        <f t="shared" si="120"/>
        <v/>
      </c>
      <c r="BG135" s="65" t="str">
        <f t="shared" si="121"/>
        <v/>
      </c>
      <c r="BH135" s="165" t="str">
        <f>IF(COUNTBLANK($A135:$F135)&gt;2,"",IF(Input!P135=0,"NA",Input!P135))</f>
        <v/>
      </c>
      <c r="BI135" s="65" t="str">
        <f t="shared" si="122"/>
        <v/>
      </c>
      <c r="BJ135" s="65" t="str">
        <f t="shared" si="123"/>
        <v/>
      </c>
      <c r="BK135" s="165" t="str">
        <f>IF(COUNTBLANK($A135:$F135)&gt;2,"",IF(Input!Q135=0,"NA",Input!Q135))</f>
        <v/>
      </c>
      <c r="BL135" s="65" t="str">
        <f t="shared" si="124"/>
        <v/>
      </c>
      <c r="BM135" s="65" t="str">
        <f t="shared" si="125"/>
        <v/>
      </c>
      <c r="BN135" s="165" t="str">
        <f>IF(COUNTBLANK($A135:$F135)&gt;2,"",IF(Input!R135=0,"NA",Input!R135))</f>
        <v/>
      </c>
      <c r="BO135" s="65" t="str">
        <f t="shared" si="126"/>
        <v/>
      </c>
      <c r="BP135" s="65" t="str">
        <f t="shared" si="127"/>
        <v/>
      </c>
      <c r="BQ135" s="165" t="str">
        <f>IF(COUNTBLANK($A135:$F135)&gt;2,"",IF(Input!S135=0,"NA",Input!S135))</f>
        <v/>
      </c>
      <c r="BR135" s="65" t="str">
        <f t="shared" si="128"/>
        <v/>
      </c>
      <c r="BS135" s="65" t="str">
        <f t="shared" si="129"/>
        <v/>
      </c>
      <c r="BT135" s="165" t="str">
        <f>IF(COUNTBLANK($A135:$F135)&gt;2,"",IF(Input!T135=0,"NA",Input!T135))</f>
        <v/>
      </c>
      <c r="BU135" s="65" t="str">
        <f t="shared" si="130"/>
        <v/>
      </c>
      <c r="BV135" s="65" t="str">
        <f t="shared" si="131"/>
        <v/>
      </c>
      <c r="BW135" s="165" t="str">
        <f>IF(COUNTBLANK($A135:$F135)&gt;2,"",IF(Input!U135=0,"NA",Input!U135))</f>
        <v/>
      </c>
      <c r="BX135" s="65" t="str">
        <f t="shared" si="132"/>
        <v/>
      </c>
      <c r="BY135" s="65" t="str">
        <f t="shared" si="133"/>
        <v/>
      </c>
      <c r="BZ135" s="165" t="str">
        <f>IF(COUNTBLANK($A135:$F135)&gt;2,"",IF(Input!V135=0,"NA",Input!V135))</f>
        <v/>
      </c>
      <c r="CA135" s="65" t="str">
        <f t="shared" si="134"/>
        <v/>
      </c>
      <c r="CB135" s="65" t="str">
        <f t="shared" si="135"/>
        <v/>
      </c>
      <c r="CC135" s="165" t="str">
        <f>IF(COUNTBLANK($A135:$F135)&gt;2,"",IF(Input!W135=0,"NA",Input!W135))</f>
        <v/>
      </c>
      <c r="CD135" s="65" t="str">
        <f t="shared" si="136"/>
        <v/>
      </c>
      <c r="CE135" s="65" t="str">
        <f t="shared" si="137"/>
        <v/>
      </c>
      <c r="CF135" s="165" t="str">
        <f>IF(COUNTBLANK($A135:$F135)&gt;2,"",IF(Input!X135=0,"NA",Input!X135))</f>
        <v/>
      </c>
      <c r="CG135" s="65" t="str">
        <f t="shared" si="138"/>
        <v/>
      </c>
      <c r="CH135" s="65" t="str">
        <f t="shared" si="139"/>
        <v/>
      </c>
      <c r="CI135" s="165" t="str">
        <f>IF(COUNTBLANK($A135:$F135)&gt;2,"",IF(Input!Y135=0,"NA",Input!Y135))</f>
        <v/>
      </c>
      <c r="CJ135" s="65" t="str">
        <f t="shared" si="140"/>
        <v/>
      </c>
      <c r="CK135" s="65" t="str">
        <f t="shared" si="141"/>
        <v/>
      </c>
      <c r="CL135" s="165" t="str">
        <f>IF(COUNTBLANK($A135:$F135)&gt;2,"",IF(Input!Z135=0,"NA",Input!Z135))</f>
        <v/>
      </c>
      <c r="CM135" s="65" t="str">
        <f t="shared" si="142"/>
        <v/>
      </c>
      <c r="CN135" s="65" t="str">
        <f t="shared" si="143"/>
        <v/>
      </c>
      <c r="CO135" s="165" t="str">
        <f>IF(COUNTBLANK($A135:$F135)&gt;2,"",IF(Input!AA135=0,"NA",Input!AA135))</f>
        <v/>
      </c>
      <c r="CP135" s="65" t="str">
        <f t="shared" si="144"/>
        <v/>
      </c>
      <c r="CQ135" s="65" t="str">
        <f t="shared" si="145"/>
        <v/>
      </c>
      <c r="CR135" s="165" t="str">
        <f>IF(COUNTBLANK($A135:$F135)&gt;2,"",IF(Input!AB135=0,"NA",Input!AB135))</f>
        <v/>
      </c>
      <c r="CS135" s="65" t="str">
        <f t="shared" si="146"/>
        <v/>
      </c>
      <c r="CT135" s="65" t="str">
        <f t="shared" si="147"/>
        <v/>
      </c>
      <c r="CU135" s="165" t="str">
        <f>IF(COUNTBLANK($A135:$F135)&gt;2,"",IF(Input!AC135=0,"NA",Input!AC135))</f>
        <v/>
      </c>
      <c r="CV135" s="65" t="str">
        <f t="shared" si="148"/>
        <v/>
      </c>
      <c r="CW135" s="65" t="str">
        <f t="shared" si="149"/>
        <v/>
      </c>
      <c r="CX135" s="165" t="str">
        <f>IF(COUNTBLANK($A135:$F135)&gt;2,"",IF(Input!AD135=0,"NA",Input!AD135))</f>
        <v/>
      </c>
    </row>
    <row r="136" spans="1:102" x14ac:dyDescent="0.25">
      <c r="A136" s="162" t="str">
        <f>IF(Input!B136=0,"",Input!B136)</f>
        <v/>
      </c>
      <c r="B136" s="162" t="str">
        <f>IF(Input!C136=0,"",Input!C136)</f>
        <v/>
      </c>
      <c r="C136" s="162" t="str">
        <f>IF(Input!D136=0,"",Input!D136)</f>
        <v/>
      </c>
      <c r="D136" s="162" t="str">
        <f>IF(Input!G136=0,"",Input!G136)</f>
        <v/>
      </c>
      <c r="E136" s="162" t="str">
        <f>IF(Input!H136=0,"",Input!H136)</f>
        <v/>
      </c>
      <c r="F136" s="162" t="str">
        <f>IF(Input!I136=0,"",Input!I136)</f>
        <v/>
      </c>
      <c r="G136" s="66" t="str">
        <f t="shared" si="100"/>
        <v/>
      </c>
      <c r="H136" s="66" t="str">
        <f t="shared" si="101"/>
        <v/>
      </c>
      <c r="I136" s="160" t="str">
        <f>FinalScores!G136</f>
        <v/>
      </c>
      <c r="J136" s="65" t="str">
        <f t="shared" si="102"/>
        <v/>
      </c>
      <c r="K136" s="65" t="str">
        <f t="shared" si="103"/>
        <v/>
      </c>
      <c r="L136" s="165" t="str">
        <f>IF(COUNTBLANK($A136:$F136)&gt;2,"",IF(Input!AE136=0,"NA",Input!AE136))</f>
        <v/>
      </c>
      <c r="M136" s="65" t="str">
        <f t="shared" si="104"/>
        <v/>
      </c>
      <c r="N136" s="65" t="str">
        <f t="shared" si="105"/>
        <v/>
      </c>
      <c r="O136" s="165" t="str">
        <f>IF(COUNTBLANK($A136:$F136)&gt;2,"",IF(Input!AF136=0,"NA",Input!AF136))</f>
        <v/>
      </c>
      <c r="P136" s="65" t="str">
        <f t="shared" si="106"/>
        <v/>
      </c>
      <c r="Q136" s="65" t="str">
        <f t="shared" si="107"/>
        <v/>
      </c>
      <c r="R136" s="165" t="str">
        <f>IF(COUNTBLANK($A136:$F136)&gt;2,"",IF(Input!AG136=0,"NA",Input!AG136))</f>
        <v/>
      </c>
      <c r="AN136" s="65" t="str">
        <f t="shared" si="108"/>
        <v/>
      </c>
      <c r="AO136" s="65" t="str">
        <f t="shared" si="109"/>
        <v/>
      </c>
      <c r="AP136" s="165" t="str">
        <f>IF(COUNTBLANK($A136:$F136)&gt;2,"",IF(Input!J136=0,"NA",Input!J136))</f>
        <v/>
      </c>
      <c r="AQ136" s="65" t="str">
        <f t="shared" si="110"/>
        <v/>
      </c>
      <c r="AR136" s="65" t="str">
        <f t="shared" si="111"/>
        <v/>
      </c>
      <c r="AS136" s="165" t="str">
        <f>IF(COUNTBLANK($A136:$F136)&gt;2,"",IF(Input!K136=0,"NA",Input!K136))</f>
        <v/>
      </c>
      <c r="AT136" s="65" t="str">
        <f t="shared" si="112"/>
        <v/>
      </c>
      <c r="AU136" s="65" t="str">
        <f t="shared" si="113"/>
        <v/>
      </c>
      <c r="AV136" s="165" t="str">
        <f>IF(COUNTBLANK($A136:$F136)&gt;2,"",IF(Input!L136=0,"NA",Input!L136))</f>
        <v/>
      </c>
      <c r="AW136" s="65" t="str">
        <f t="shared" si="114"/>
        <v/>
      </c>
      <c r="AX136" s="65" t="str">
        <f t="shared" si="115"/>
        <v/>
      </c>
      <c r="AY136" s="165" t="str">
        <f>IF(COUNTBLANK($A136:$F136)&gt;2,"",IF(Input!M136=0,"NA",Input!M136))</f>
        <v/>
      </c>
      <c r="AZ136" s="65" t="str">
        <f t="shared" si="116"/>
        <v/>
      </c>
      <c r="BA136" s="65" t="str">
        <f t="shared" si="117"/>
        <v/>
      </c>
      <c r="BB136" s="165" t="str">
        <f>IF(COUNTBLANK($A136:$F136)&gt;2,"",IF(Input!N136=0,"NA",Input!N136))</f>
        <v/>
      </c>
      <c r="BC136" s="65" t="str">
        <f t="shared" si="118"/>
        <v/>
      </c>
      <c r="BD136" s="65" t="str">
        <f t="shared" si="119"/>
        <v/>
      </c>
      <c r="BE136" s="165" t="str">
        <f>IF(COUNTBLANK($A136:$F136)&gt;2,"",IF(Input!O136=0,"NA",Input!O136))</f>
        <v/>
      </c>
      <c r="BF136" s="65" t="str">
        <f t="shared" si="120"/>
        <v/>
      </c>
      <c r="BG136" s="65" t="str">
        <f t="shared" si="121"/>
        <v/>
      </c>
      <c r="BH136" s="165" t="str">
        <f>IF(COUNTBLANK($A136:$F136)&gt;2,"",IF(Input!P136=0,"NA",Input!P136))</f>
        <v/>
      </c>
      <c r="BI136" s="65" t="str">
        <f t="shared" si="122"/>
        <v/>
      </c>
      <c r="BJ136" s="65" t="str">
        <f t="shared" si="123"/>
        <v/>
      </c>
      <c r="BK136" s="165" t="str">
        <f>IF(COUNTBLANK($A136:$F136)&gt;2,"",IF(Input!Q136=0,"NA",Input!Q136))</f>
        <v/>
      </c>
      <c r="BL136" s="65" t="str">
        <f t="shared" si="124"/>
        <v/>
      </c>
      <c r="BM136" s="65" t="str">
        <f t="shared" si="125"/>
        <v/>
      </c>
      <c r="BN136" s="165" t="str">
        <f>IF(COUNTBLANK($A136:$F136)&gt;2,"",IF(Input!R136=0,"NA",Input!R136))</f>
        <v/>
      </c>
      <c r="BO136" s="65" t="str">
        <f t="shared" si="126"/>
        <v/>
      </c>
      <c r="BP136" s="65" t="str">
        <f t="shared" si="127"/>
        <v/>
      </c>
      <c r="BQ136" s="165" t="str">
        <f>IF(COUNTBLANK($A136:$F136)&gt;2,"",IF(Input!S136=0,"NA",Input!S136))</f>
        <v/>
      </c>
      <c r="BR136" s="65" t="str">
        <f t="shared" si="128"/>
        <v/>
      </c>
      <c r="BS136" s="65" t="str">
        <f t="shared" si="129"/>
        <v/>
      </c>
      <c r="BT136" s="165" t="str">
        <f>IF(COUNTBLANK($A136:$F136)&gt;2,"",IF(Input!T136=0,"NA",Input!T136))</f>
        <v/>
      </c>
      <c r="BU136" s="65" t="str">
        <f t="shared" si="130"/>
        <v/>
      </c>
      <c r="BV136" s="65" t="str">
        <f t="shared" si="131"/>
        <v/>
      </c>
      <c r="BW136" s="165" t="str">
        <f>IF(COUNTBLANK($A136:$F136)&gt;2,"",IF(Input!U136=0,"NA",Input!U136))</f>
        <v/>
      </c>
      <c r="BX136" s="65" t="str">
        <f t="shared" si="132"/>
        <v/>
      </c>
      <c r="BY136" s="65" t="str">
        <f t="shared" si="133"/>
        <v/>
      </c>
      <c r="BZ136" s="165" t="str">
        <f>IF(COUNTBLANK($A136:$F136)&gt;2,"",IF(Input!V136=0,"NA",Input!V136))</f>
        <v/>
      </c>
      <c r="CA136" s="65" t="str">
        <f t="shared" si="134"/>
        <v/>
      </c>
      <c r="CB136" s="65" t="str">
        <f t="shared" si="135"/>
        <v/>
      </c>
      <c r="CC136" s="165" t="str">
        <f>IF(COUNTBLANK($A136:$F136)&gt;2,"",IF(Input!W136=0,"NA",Input!W136))</f>
        <v/>
      </c>
      <c r="CD136" s="65" t="str">
        <f t="shared" si="136"/>
        <v/>
      </c>
      <c r="CE136" s="65" t="str">
        <f t="shared" si="137"/>
        <v/>
      </c>
      <c r="CF136" s="165" t="str">
        <f>IF(COUNTBLANK($A136:$F136)&gt;2,"",IF(Input!X136=0,"NA",Input!X136))</f>
        <v/>
      </c>
      <c r="CG136" s="65" t="str">
        <f t="shared" si="138"/>
        <v/>
      </c>
      <c r="CH136" s="65" t="str">
        <f t="shared" si="139"/>
        <v/>
      </c>
      <c r="CI136" s="165" t="str">
        <f>IF(COUNTBLANK($A136:$F136)&gt;2,"",IF(Input!Y136=0,"NA",Input!Y136))</f>
        <v/>
      </c>
      <c r="CJ136" s="65" t="str">
        <f t="shared" si="140"/>
        <v/>
      </c>
      <c r="CK136" s="65" t="str">
        <f t="shared" si="141"/>
        <v/>
      </c>
      <c r="CL136" s="165" t="str">
        <f>IF(COUNTBLANK($A136:$F136)&gt;2,"",IF(Input!Z136=0,"NA",Input!Z136))</f>
        <v/>
      </c>
      <c r="CM136" s="65" t="str">
        <f t="shared" si="142"/>
        <v/>
      </c>
      <c r="CN136" s="65" t="str">
        <f t="shared" si="143"/>
        <v/>
      </c>
      <c r="CO136" s="165" t="str">
        <f>IF(COUNTBLANK($A136:$F136)&gt;2,"",IF(Input!AA136=0,"NA",Input!AA136))</f>
        <v/>
      </c>
      <c r="CP136" s="65" t="str">
        <f t="shared" si="144"/>
        <v/>
      </c>
      <c r="CQ136" s="65" t="str">
        <f t="shared" si="145"/>
        <v/>
      </c>
      <c r="CR136" s="165" t="str">
        <f>IF(COUNTBLANK($A136:$F136)&gt;2,"",IF(Input!AB136=0,"NA",Input!AB136))</f>
        <v/>
      </c>
      <c r="CS136" s="65" t="str">
        <f t="shared" si="146"/>
        <v/>
      </c>
      <c r="CT136" s="65" t="str">
        <f t="shared" si="147"/>
        <v/>
      </c>
      <c r="CU136" s="165" t="str">
        <f>IF(COUNTBLANK($A136:$F136)&gt;2,"",IF(Input!AC136=0,"NA",Input!AC136))</f>
        <v/>
      </c>
      <c r="CV136" s="65" t="str">
        <f t="shared" si="148"/>
        <v/>
      </c>
      <c r="CW136" s="65" t="str">
        <f t="shared" si="149"/>
        <v/>
      </c>
      <c r="CX136" s="165" t="str">
        <f>IF(COUNTBLANK($A136:$F136)&gt;2,"",IF(Input!AD136=0,"NA",Input!AD136))</f>
        <v/>
      </c>
    </row>
    <row r="137" spans="1:102" x14ac:dyDescent="0.25">
      <c r="A137" s="162" t="str">
        <f>IF(Input!B137=0,"",Input!B137)</f>
        <v/>
      </c>
      <c r="B137" s="162" t="str">
        <f>IF(Input!C137=0,"",Input!C137)</f>
        <v/>
      </c>
      <c r="C137" s="162" t="str">
        <f>IF(Input!D137=0,"",Input!D137)</f>
        <v/>
      </c>
      <c r="D137" s="162" t="str">
        <f>IF(Input!G137=0,"",Input!G137)</f>
        <v/>
      </c>
      <c r="E137" s="162" t="str">
        <f>IF(Input!H137=0,"",Input!H137)</f>
        <v/>
      </c>
      <c r="F137" s="162" t="str">
        <f>IF(Input!I137=0,"",Input!I137)</f>
        <v/>
      </c>
      <c r="G137" s="66" t="str">
        <f t="shared" si="100"/>
        <v/>
      </c>
      <c r="H137" s="66" t="str">
        <f t="shared" si="101"/>
        <v/>
      </c>
      <c r="I137" s="160" t="str">
        <f>FinalScores!G137</f>
        <v/>
      </c>
      <c r="J137" s="65" t="str">
        <f t="shared" si="102"/>
        <v/>
      </c>
      <c r="K137" s="65" t="str">
        <f t="shared" si="103"/>
        <v/>
      </c>
      <c r="L137" s="165" t="str">
        <f>IF(COUNTBLANK($A137:$F137)&gt;2,"",IF(Input!AE137=0,"NA",Input!AE137))</f>
        <v/>
      </c>
      <c r="M137" s="65" t="str">
        <f t="shared" si="104"/>
        <v/>
      </c>
      <c r="N137" s="65" t="str">
        <f t="shared" si="105"/>
        <v/>
      </c>
      <c r="O137" s="165" t="str">
        <f>IF(COUNTBLANK($A137:$F137)&gt;2,"",IF(Input!AF137=0,"NA",Input!AF137))</f>
        <v/>
      </c>
      <c r="P137" s="65" t="str">
        <f t="shared" si="106"/>
        <v/>
      </c>
      <c r="Q137" s="65" t="str">
        <f t="shared" si="107"/>
        <v/>
      </c>
      <c r="R137" s="165" t="str">
        <f>IF(COUNTBLANK($A137:$F137)&gt;2,"",IF(Input!AG137=0,"NA",Input!AG137))</f>
        <v/>
      </c>
      <c r="AN137" s="65" t="str">
        <f t="shared" si="108"/>
        <v/>
      </c>
      <c r="AO137" s="65" t="str">
        <f t="shared" si="109"/>
        <v/>
      </c>
      <c r="AP137" s="165" t="str">
        <f>IF(COUNTBLANK($A137:$F137)&gt;2,"",IF(Input!J137=0,"NA",Input!J137))</f>
        <v/>
      </c>
      <c r="AQ137" s="65" t="str">
        <f t="shared" si="110"/>
        <v/>
      </c>
      <c r="AR137" s="65" t="str">
        <f t="shared" si="111"/>
        <v/>
      </c>
      <c r="AS137" s="165" t="str">
        <f>IF(COUNTBLANK($A137:$F137)&gt;2,"",IF(Input!K137=0,"NA",Input!K137))</f>
        <v/>
      </c>
      <c r="AT137" s="65" t="str">
        <f t="shared" si="112"/>
        <v/>
      </c>
      <c r="AU137" s="65" t="str">
        <f t="shared" si="113"/>
        <v/>
      </c>
      <c r="AV137" s="165" t="str">
        <f>IF(COUNTBLANK($A137:$F137)&gt;2,"",IF(Input!L137=0,"NA",Input!L137))</f>
        <v/>
      </c>
      <c r="AW137" s="65" t="str">
        <f t="shared" si="114"/>
        <v/>
      </c>
      <c r="AX137" s="65" t="str">
        <f t="shared" si="115"/>
        <v/>
      </c>
      <c r="AY137" s="165" t="str">
        <f>IF(COUNTBLANK($A137:$F137)&gt;2,"",IF(Input!M137=0,"NA",Input!M137))</f>
        <v/>
      </c>
      <c r="AZ137" s="65" t="str">
        <f t="shared" si="116"/>
        <v/>
      </c>
      <c r="BA137" s="65" t="str">
        <f t="shared" si="117"/>
        <v/>
      </c>
      <c r="BB137" s="165" t="str">
        <f>IF(COUNTBLANK($A137:$F137)&gt;2,"",IF(Input!N137=0,"NA",Input!N137))</f>
        <v/>
      </c>
      <c r="BC137" s="65" t="str">
        <f t="shared" si="118"/>
        <v/>
      </c>
      <c r="BD137" s="65" t="str">
        <f t="shared" si="119"/>
        <v/>
      </c>
      <c r="BE137" s="165" t="str">
        <f>IF(COUNTBLANK($A137:$F137)&gt;2,"",IF(Input!O137=0,"NA",Input!O137))</f>
        <v/>
      </c>
      <c r="BF137" s="65" t="str">
        <f t="shared" si="120"/>
        <v/>
      </c>
      <c r="BG137" s="65" t="str">
        <f t="shared" si="121"/>
        <v/>
      </c>
      <c r="BH137" s="165" t="str">
        <f>IF(COUNTBLANK($A137:$F137)&gt;2,"",IF(Input!P137=0,"NA",Input!P137))</f>
        <v/>
      </c>
      <c r="BI137" s="65" t="str">
        <f t="shared" si="122"/>
        <v/>
      </c>
      <c r="BJ137" s="65" t="str">
        <f t="shared" si="123"/>
        <v/>
      </c>
      <c r="BK137" s="165" t="str">
        <f>IF(COUNTBLANK($A137:$F137)&gt;2,"",IF(Input!Q137=0,"NA",Input!Q137))</f>
        <v/>
      </c>
      <c r="BL137" s="65" t="str">
        <f t="shared" si="124"/>
        <v/>
      </c>
      <c r="BM137" s="65" t="str">
        <f t="shared" si="125"/>
        <v/>
      </c>
      <c r="BN137" s="165" t="str">
        <f>IF(COUNTBLANK($A137:$F137)&gt;2,"",IF(Input!R137=0,"NA",Input!R137))</f>
        <v/>
      </c>
      <c r="BO137" s="65" t="str">
        <f t="shared" si="126"/>
        <v/>
      </c>
      <c r="BP137" s="65" t="str">
        <f t="shared" si="127"/>
        <v/>
      </c>
      <c r="BQ137" s="165" t="str">
        <f>IF(COUNTBLANK($A137:$F137)&gt;2,"",IF(Input!S137=0,"NA",Input!S137))</f>
        <v/>
      </c>
      <c r="BR137" s="65" t="str">
        <f t="shared" si="128"/>
        <v/>
      </c>
      <c r="BS137" s="65" t="str">
        <f t="shared" si="129"/>
        <v/>
      </c>
      <c r="BT137" s="165" t="str">
        <f>IF(COUNTBLANK($A137:$F137)&gt;2,"",IF(Input!T137=0,"NA",Input!T137))</f>
        <v/>
      </c>
      <c r="BU137" s="65" t="str">
        <f t="shared" si="130"/>
        <v/>
      </c>
      <c r="BV137" s="65" t="str">
        <f t="shared" si="131"/>
        <v/>
      </c>
      <c r="BW137" s="165" t="str">
        <f>IF(COUNTBLANK($A137:$F137)&gt;2,"",IF(Input!U137=0,"NA",Input!U137))</f>
        <v/>
      </c>
      <c r="BX137" s="65" t="str">
        <f t="shared" si="132"/>
        <v/>
      </c>
      <c r="BY137" s="65" t="str">
        <f t="shared" si="133"/>
        <v/>
      </c>
      <c r="BZ137" s="165" t="str">
        <f>IF(COUNTBLANK($A137:$F137)&gt;2,"",IF(Input!V137=0,"NA",Input!V137))</f>
        <v/>
      </c>
      <c r="CA137" s="65" t="str">
        <f t="shared" si="134"/>
        <v/>
      </c>
      <c r="CB137" s="65" t="str">
        <f t="shared" si="135"/>
        <v/>
      </c>
      <c r="CC137" s="165" t="str">
        <f>IF(COUNTBLANK($A137:$F137)&gt;2,"",IF(Input!W137=0,"NA",Input!W137))</f>
        <v/>
      </c>
      <c r="CD137" s="65" t="str">
        <f t="shared" si="136"/>
        <v/>
      </c>
      <c r="CE137" s="65" t="str">
        <f t="shared" si="137"/>
        <v/>
      </c>
      <c r="CF137" s="165" t="str">
        <f>IF(COUNTBLANK($A137:$F137)&gt;2,"",IF(Input!X137=0,"NA",Input!X137))</f>
        <v/>
      </c>
      <c r="CG137" s="65" t="str">
        <f t="shared" si="138"/>
        <v/>
      </c>
      <c r="CH137" s="65" t="str">
        <f t="shared" si="139"/>
        <v/>
      </c>
      <c r="CI137" s="165" t="str">
        <f>IF(COUNTBLANK($A137:$F137)&gt;2,"",IF(Input!Y137=0,"NA",Input!Y137))</f>
        <v/>
      </c>
      <c r="CJ137" s="65" t="str">
        <f t="shared" si="140"/>
        <v/>
      </c>
      <c r="CK137" s="65" t="str">
        <f t="shared" si="141"/>
        <v/>
      </c>
      <c r="CL137" s="165" t="str">
        <f>IF(COUNTBLANK($A137:$F137)&gt;2,"",IF(Input!Z137=0,"NA",Input!Z137))</f>
        <v/>
      </c>
      <c r="CM137" s="65" t="str">
        <f t="shared" si="142"/>
        <v/>
      </c>
      <c r="CN137" s="65" t="str">
        <f t="shared" si="143"/>
        <v/>
      </c>
      <c r="CO137" s="165" t="str">
        <f>IF(COUNTBLANK($A137:$F137)&gt;2,"",IF(Input!AA137=0,"NA",Input!AA137))</f>
        <v/>
      </c>
      <c r="CP137" s="65" t="str">
        <f t="shared" si="144"/>
        <v/>
      </c>
      <c r="CQ137" s="65" t="str">
        <f t="shared" si="145"/>
        <v/>
      </c>
      <c r="CR137" s="165" t="str">
        <f>IF(COUNTBLANK($A137:$F137)&gt;2,"",IF(Input!AB137=0,"NA",Input!AB137))</f>
        <v/>
      </c>
      <c r="CS137" s="65" t="str">
        <f t="shared" si="146"/>
        <v/>
      </c>
      <c r="CT137" s="65" t="str">
        <f t="shared" si="147"/>
        <v/>
      </c>
      <c r="CU137" s="165" t="str">
        <f>IF(COUNTBLANK($A137:$F137)&gt;2,"",IF(Input!AC137=0,"NA",Input!AC137))</f>
        <v/>
      </c>
      <c r="CV137" s="65" t="str">
        <f t="shared" si="148"/>
        <v/>
      </c>
      <c r="CW137" s="65" t="str">
        <f t="shared" si="149"/>
        <v/>
      </c>
      <c r="CX137" s="165" t="str">
        <f>IF(COUNTBLANK($A137:$F137)&gt;2,"",IF(Input!AD137=0,"NA",Input!AD137))</f>
        <v/>
      </c>
    </row>
    <row r="138" spans="1:102" x14ac:dyDescent="0.25">
      <c r="A138" s="162" t="str">
        <f>IF(Input!B138=0,"",Input!B138)</f>
        <v/>
      </c>
      <c r="B138" s="162" t="str">
        <f>IF(Input!C138=0,"",Input!C138)</f>
        <v/>
      </c>
      <c r="C138" s="162" t="str">
        <f>IF(Input!D138=0,"",Input!D138)</f>
        <v/>
      </c>
      <c r="D138" s="162" t="str">
        <f>IF(Input!G138=0,"",Input!G138)</f>
        <v/>
      </c>
      <c r="E138" s="162" t="str">
        <f>IF(Input!H138=0,"",Input!H138)</f>
        <v/>
      </c>
      <c r="F138" s="162" t="str">
        <f>IF(Input!I138=0,"",Input!I138)</f>
        <v/>
      </c>
      <c r="G138" s="66" t="str">
        <f t="shared" si="100"/>
        <v/>
      </c>
      <c r="H138" s="66" t="str">
        <f t="shared" si="101"/>
        <v/>
      </c>
      <c r="I138" s="160" t="str">
        <f>FinalScores!G138</f>
        <v/>
      </c>
      <c r="J138" s="65" t="str">
        <f t="shared" si="102"/>
        <v/>
      </c>
      <c r="K138" s="65" t="str">
        <f t="shared" si="103"/>
        <v/>
      </c>
      <c r="L138" s="165" t="str">
        <f>IF(COUNTBLANK($A138:$F138)&gt;2,"",IF(Input!AE138=0,"NA",Input!AE138))</f>
        <v/>
      </c>
      <c r="M138" s="65" t="str">
        <f t="shared" si="104"/>
        <v/>
      </c>
      <c r="N138" s="65" t="str">
        <f t="shared" si="105"/>
        <v/>
      </c>
      <c r="O138" s="165" t="str">
        <f>IF(COUNTBLANK($A138:$F138)&gt;2,"",IF(Input!AF138=0,"NA",Input!AF138))</f>
        <v/>
      </c>
      <c r="P138" s="65" t="str">
        <f t="shared" si="106"/>
        <v/>
      </c>
      <c r="Q138" s="65" t="str">
        <f t="shared" si="107"/>
        <v/>
      </c>
      <c r="R138" s="165" t="str">
        <f>IF(COUNTBLANK($A138:$F138)&gt;2,"",IF(Input!AG138=0,"NA",Input!AG138))</f>
        <v/>
      </c>
      <c r="AN138" s="65" t="str">
        <f t="shared" si="108"/>
        <v/>
      </c>
      <c r="AO138" s="65" t="str">
        <f t="shared" si="109"/>
        <v/>
      </c>
      <c r="AP138" s="165" t="str">
        <f>IF(COUNTBLANK($A138:$F138)&gt;2,"",IF(Input!J138=0,"NA",Input!J138))</f>
        <v/>
      </c>
      <c r="AQ138" s="65" t="str">
        <f t="shared" si="110"/>
        <v/>
      </c>
      <c r="AR138" s="65" t="str">
        <f t="shared" si="111"/>
        <v/>
      </c>
      <c r="AS138" s="165" t="str">
        <f>IF(COUNTBLANK($A138:$F138)&gt;2,"",IF(Input!K138=0,"NA",Input!K138))</f>
        <v/>
      </c>
      <c r="AT138" s="65" t="str">
        <f t="shared" si="112"/>
        <v/>
      </c>
      <c r="AU138" s="65" t="str">
        <f t="shared" si="113"/>
        <v/>
      </c>
      <c r="AV138" s="165" t="str">
        <f>IF(COUNTBLANK($A138:$F138)&gt;2,"",IF(Input!L138=0,"NA",Input!L138))</f>
        <v/>
      </c>
      <c r="AW138" s="65" t="str">
        <f t="shared" si="114"/>
        <v/>
      </c>
      <c r="AX138" s="65" t="str">
        <f t="shared" si="115"/>
        <v/>
      </c>
      <c r="AY138" s="165" t="str">
        <f>IF(COUNTBLANK($A138:$F138)&gt;2,"",IF(Input!M138=0,"NA",Input!M138))</f>
        <v/>
      </c>
      <c r="AZ138" s="65" t="str">
        <f t="shared" si="116"/>
        <v/>
      </c>
      <c r="BA138" s="65" t="str">
        <f t="shared" si="117"/>
        <v/>
      </c>
      <c r="BB138" s="165" t="str">
        <f>IF(COUNTBLANK($A138:$F138)&gt;2,"",IF(Input!N138=0,"NA",Input!N138))</f>
        <v/>
      </c>
      <c r="BC138" s="65" t="str">
        <f t="shared" si="118"/>
        <v/>
      </c>
      <c r="BD138" s="65" t="str">
        <f t="shared" si="119"/>
        <v/>
      </c>
      <c r="BE138" s="165" t="str">
        <f>IF(COUNTBLANK($A138:$F138)&gt;2,"",IF(Input!O138=0,"NA",Input!O138))</f>
        <v/>
      </c>
      <c r="BF138" s="65" t="str">
        <f t="shared" si="120"/>
        <v/>
      </c>
      <c r="BG138" s="65" t="str">
        <f t="shared" si="121"/>
        <v/>
      </c>
      <c r="BH138" s="165" t="str">
        <f>IF(COUNTBLANK($A138:$F138)&gt;2,"",IF(Input!P138=0,"NA",Input!P138))</f>
        <v/>
      </c>
      <c r="BI138" s="65" t="str">
        <f t="shared" si="122"/>
        <v/>
      </c>
      <c r="BJ138" s="65" t="str">
        <f t="shared" si="123"/>
        <v/>
      </c>
      <c r="BK138" s="165" t="str">
        <f>IF(COUNTBLANK($A138:$F138)&gt;2,"",IF(Input!Q138=0,"NA",Input!Q138))</f>
        <v/>
      </c>
      <c r="BL138" s="65" t="str">
        <f t="shared" si="124"/>
        <v/>
      </c>
      <c r="BM138" s="65" t="str">
        <f t="shared" si="125"/>
        <v/>
      </c>
      <c r="BN138" s="165" t="str">
        <f>IF(COUNTBLANK($A138:$F138)&gt;2,"",IF(Input!R138=0,"NA",Input!R138))</f>
        <v/>
      </c>
      <c r="BO138" s="65" t="str">
        <f t="shared" si="126"/>
        <v/>
      </c>
      <c r="BP138" s="65" t="str">
        <f t="shared" si="127"/>
        <v/>
      </c>
      <c r="BQ138" s="165" t="str">
        <f>IF(COUNTBLANK($A138:$F138)&gt;2,"",IF(Input!S138=0,"NA",Input!S138))</f>
        <v/>
      </c>
      <c r="BR138" s="65" t="str">
        <f t="shared" si="128"/>
        <v/>
      </c>
      <c r="BS138" s="65" t="str">
        <f t="shared" si="129"/>
        <v/>
      </c>
      <c r="BT138" s="165" t="str">
        <f>IF(COUNTBLANK($A138:$F138)&gt;2,"",IF(Input!T138=0,"NA",Input!T138))</f>
        <v/>
      </c>
      <c r="BU138" s="65" t="str">
        <f t="shared" si="130"/>
        <v/>
      </c>
      <c r="BV138" s="65" t="str">
        <f t="shared" si="131"/>
        <v/>
      </c>
      <c r="BW138" s="165" t="str">
        <f>IF(COUNTBLANK($A138:$F138)&gt;2,"",IF(Input!U138=0,"NA",Input!U138))</f>
        <v/>
      </c>
      <c r="BX138" s="65" t="str">
        <f t="shared" si="132"/>
        <v/>
      </c>
      <c r="BY138" s="65" t="str">
        <f t="shared" si="133"/>
        <v/>
      </c>
      <c r="BZ138" s="165" t="str">
        <f>IF(COUNTBLANK($A138:$F138)&gt;2,"",IF(Input!V138=0,"NA",Input!V138))</f>
        <v/>
      </c>
      <c r="CA138" s="65" t="str">
        <f t="shared" si="134"/>
        <v/>
      </c>
      <c r="CB138" s="65" t="str">
        <f t="shared" si="135"/>
        <v/>
      </c>
      <c r="CC138" s="165" t="str">
        <f>IF(COUNTBLANK($A138:$F138)&gt;2,"",IF(Input!W138=0,"NA",Input!W138))</f>
        <v/>
      </c>
      <c r="CD138" s="65" t="str">
        <f t="shared" si="136"/>
        <v/>
      </c>
      <c r="CE138" s="65" t="str">
        <f t="shared" si="137"/>
        <v/>
      </c>
      <c r="CF138" s="165" t="str">
        <f>IF(COUNTBLANK($A138:$F138)&gt;2,"",IF(Input!X138=0,"NA",Input!X138))</f>
        <v/>
      </c>
      <c r="CG138" s="65" t="str">
        <f t="shared" si="138"/>
        <v/>
      </c>
      <c r="CH138" s="65" t="str">
        <f t="shared" si="139"/>
        <v/>
      </c>
      <c r="CI138" s="165" t="str">
        <f>IF(COUNTBLANK($A138:$F138)&gt;2,"",IF(Input!Y138=0,"NA",Input!Y138))</f>
        <v/>
      </c>
      <c r="CJ138" s="65" t="str">
        <f t="shared" si="140"/>
        <v/>
      </c>
      <c r="CK138" s="65" t="str">
        <f t="shared" si="141"/>
        <v/>
      </c>
      <c r="CL138" s="165" t="str">
        <f>IF(COUNTBLANK($A138:$F138)&gt;2,"",IF(Input!Z138=0,"NA",Input!Z138))</f>
        <v/>
      </c>
      <c r="CM138" s="65" t="str">
        <f t="shared" si="142"/>
        <v/>
      </c>
      <c r="CN138" s="65" t="str">
        <f t="shared" si="143"/>
        <v/>
      </c>
      <c r="CO138" s="165" t="str">
        <f>IF(COUNTBLANK($A138:$F138)&gt;2,"",IF(Input!AA138=0,"NA",Input!AA138))</f>
        <v/>
      </c>
      <c r="CP138" s="65" t="str">
        <f t="shared" si="144"/>
        <v/>
      </c>
      <c r="CQ138" s="65" t="str">
        <f t="shared" si="145"/>
        <v/>
      </c>
      <c r="CR138" s="165" t="str">
        <f>IF(COUNTBLANK($A138:$F138)&gt;2,"",IF(Input!AB138=0,"NA",Input!AB138))</f>
        <v/>
      </c>
      <c r="CS138" s="65" t="str">
        <f t="shared" si="146"/>
        <v/>
      </c>
      <c r="CT138" s="65" t="str">
        <f t="shared" si="147"/>
        <v/>
      </c>
      <c r="CU138" s="165" t="str">
        <f>IF(COUNTBLANK($A138:$F138)&gt;2,"",IF(Input!AC138=0,"NA",Input!AC138))</f>
        <v/>
      </c>
      <c r="CV138" s="65" t="str">
        <f t="shared" si="148"/>
        <v/>
      </c>
      <c r="CW138" s="65" t="str">
        <f t="shared" si="149"/>
        <v/>
      </c>
      <c r="CX138" s="165" t="str">
        <f>IF(COUNTBLANK($A138:$F138)&gt;2,"",IF(Input!AD138=0,"NA",Input!AD138))</f>
        <v/>
      </c>
    </row>
    <row r="139" spans="1:102" x14ac:dyDescent="0.25">
      <c r="A139" s="162" t="str">
        <f>IF(Input!B139=0,"",Input!B139)</f>
        <v/>
      </c>
      <c r="B139" s="162" t="str">
        <f>IF(Input!C139=0,"",Input!C139)</f>
        <v/>
      </c>
      <c r="C139" s="162" t="str">
        <f>IF(Input!D139=0,"",Input!D139)</f>
        <v/>
      </c>
      <c r="D139" s="162" t="str">
        <f>IF(Input!G139=0,"",Input!G139)</f>
        <v/>
      </c>
      <c r="E139" s="162" t="str">
        <f>IF(Input!H139=0,"",Input!H139)</f>
        <v/>
      </c>
      <c r="F139" s="162" t="str">
        <f>IF(Input!I139=0,"",Input!I139)</f>
        <v/>
      </c>
      <c r="G139" s="66" t="str">
        <f t="shared" si="100"/>
        <v/>
      </c>
      <c r="H139" s="66" t="str">
        <f t="shared" si="101"/>
        <v/>
      </c>
      <c r="I139" s="160" t="str">
        <f>FinalScores!G139</f>
        <v/>
      </c>
      <c r="J139" s="65" t="str">
        <f t="shared" si="102"/>
        <v/>
      </c>
      <c r="K139" s="65" t="str">
        <f t="shared" si="103"/>
        <v/>
      </c>
      <c r="L139" s="165" t="str">
        <f>IF(COUNTBLANK($A139:$F139)&gt;2,"",IF(Input!AE139=0,"NA",Input!AE139))</f>
        <v/>
      </c>
      <c r="M139" s="65" t="str">
        <f t="shared" si="104"/>
        <v/>
      </c>
      <c r="N139" s="65" t="str">
        <f t="shared" si="105"/>
        <v/>
      </c>
      <c r="O139" s="165" t="str">
        <f>IF(COUNTBLANK($A139:$F139)&gt;2,"",IF(Input!AF139=0,"NA",Input!AF139))</f>
        <v/>
      </c>
      <c r="P139" s="65" t="str">
        <f t="shared" si="106"/>
        <v/>
      </c>
      <c r="Q139" s="65" t="str">
        <f t="shared" si="107"/>
        <v/>
      </c>
      <c r="R139" s="165" t="str">
        <f>IF(COUNTBLANK($A139:$F139)&gt;2,"",IF(Input!AG139=0,"NA",Input!AG139))</f>
        <v/>
      </c>
      <c r="AN139" s="65" t="str">
        <f t="shared" si="108"/>
        <v/>
      </c>
      <c r="AO139" s="65" t="str">
        <f t="shared" si="109"/>
        <v/>
      </c>
      <c r="AP139" s="165" t="str">
        <f>IF(COUNTBLANK($A139:$F139)&gt;2,"",IF(Input!J139=0,"NA",Input!J139))</f>
        <v/>
      </c>
      <c r="AQ139" s="65" t="str">
        <f t="shared" si="110"/>
        <v/>
      </c>
      <c r="AR139" s="65" t="str">
        <f t="shared" si="111"/>
        <v/>
      </c>
      <c r="AS139" s="165" t="str">
        <f>IF(COUNTBLANK($A139:$F139)&gt;2,"",IF(Input!K139=0,"NA",Input!K139))</f>
        <v/>
      </c>
      <c r="AT139" s="65" t="str">
        <f t="shared" si="112"/>
        <v/>
      </c>
      <c r="AU139" s="65" t="str">
        <f t="shared" si="113"/>
        <v/>
      </c>
      <c r="AV139" s="165" t="str">
        <f>IF(COUNTBLANK($A139:$F139)&gt;2,"",IF(Input!L139=0,"NA",Input!L139))</f>
        <v/>
      </c>
      <c r="AW139" s="65" t="str">
        <f t="shared" si="114"/>
        <v/>
      </c>
      <c r="AX139" s="65" t="str">
        <f t="shared" si="115"/>
        <v/>
      </c>
      <c r="AY139" s="165" t="str">
        <f>IF(COUNTBLANK($A139:$F139)&gt;2,"",IF(Input!M139=0,"NA",Input!M139))</f>
        <v/>
      </c>
      <c r="AZ139" s="65" t="str">
        <f t="shared" si="116"/>
        <v/>
      </c>
      <c r="BA139" s="65" t="str">
        <f t="shared" si="117"/>
        <v/>
      </c>
      <c r="BB139" s="165" t="str">
        <f>IF(COUNTBLANK($A139:$F139)&gt;2,"",IF(Input!N139=0,"NA",Input!N139))</f>
        <v/>
      </c>
      <c r="BC139" s="65" t="str">
        <f t="shared" si="118"/>
        <v/>
      </c>
      <c r="BD139" s="65" t="str">
        <f t="shared" si="119"/>
        <v/>
      </c>
      <c r="BE139" s="165" t="str">
        <f>IF(COUNTBLANK($A139:$F139)&gt;2,"",IF(Input!O139=0,"NA",Input!O139))</f>
        <v/>
      </c>
      <c r="BF139" s="65" t="str">
        <f t="shared" si="120"/>
        <v/>
      </c>
      <c r="BG139" s="65" t="str">
        <f t="shared" si="121"/>
        <v/>
      </c>
      <c r="BH139" s="165" t="str">
        <f>IF(COUNTBLANK($A139:$F139)&gt;2,"",IF(Input!P139=0,"NA",Input!P139))</f>
        <v/>
      </c>
      <c r="BI139" s="65" t="str">
        <f t="shared" si="122"/>
        <v/>
      </c>
      <c r="BJ139" s="65" t="str">
        <f t="shared" si="123"/>
        <v/>
      </c>
      <c r="BK139" s="165" t="str">
        <f>IF(COUNTBLANK($A139:$F139)&gt;2,"",IF(Input!Q139=0,"NA",Input!Q139))</f>
        <v/>
      </c>
      <c r="BL139" s="65" t="str">
        <f t="shared" si="124"/>
        <v/>
      </c>
      <c r="BM139" s="65" t="str">
        <f t="shared" si="125"/>
        <v/>
      </c>
      <c r="BN139" s="165" t="str">
        <f>IF(COUNTBLANK($A139:$F139)&gt;2,"",IF(Input!R139=0,"NA",Input!R139))</f>
        <v/>
      </c>
      <c r="BO139" s="65" t="str">
        <f t="shared" si="126"/>
        <v/>
      </c>
      <c r="BP139" s="65" t="str">
        <f t="shared" si="127"/>
        <v/>
      </c>
      <c r="BQ139" s="165" t="str">
        <f>IF(COUNTBLANK($A139:$F139)&gt;2,"",IF(Input!S139=0,"NA",Input!S139))</f>
        <v/>
      </c>
      <c r="BR139" s="65" t="str">
        <f t="shared" si="128"/>
        <v/>
      </c>
      <c r="BS139" s="65" t="str">
        <f t="shared" si="129"/>
        <v/>
      </c>
      <c r="BT139" s="165" t="str">
        <f>IF(COUNTBLANK($A139:$F139)&gt;2,"",IF(Input!T139=0,"NA",Input!T139))</f>
        <v/>
      </c>
      <c r="BU139" s="65" t="str">
        <f t="shared" si="130"/>
        <v/>
      </c>
      <c r="BV139" s="65" t="str">
        <f t="shared" si="131"/>
        <v/>
      </c>
      <c r="BW139" s="165" t="str">
        <f>IF(COUNTBLANK($A139:$F139)&gt;2,"",IF(Input!U139=0,"NA",Input!U139))</f>
        <v/>
      </c>
      <c r="BX139" s="65" t="str">
        <f t="shared" si="132"/>
        <v/>
      </c>
      <c r="BY139" s="65" t="str">
        <f t="shared" si="133"/>
        <v/>
      </c>
      <c r="BZ139" s="165" t="str">
        <f>IF(COUNTBLANK($A139:$F139)&gt;2,"",IF(Input!V139=0,"NA",Input!V139))</f>
        <v/>
      </c>
      <c r="CA139" s="65" t="str">
        <f t="shared" si="134"/>
        <v/>
      </c>
      <c r="CB139" s="65" t="str">
        <f t="shared" si="135"/>
        <v/>
      </c>
      <c r="CC139" s="165" t="str">
        <f>IF(COUNTBLANK($A139:$F139)&gt;2,"",IF(Input!W139=0,"NA",Input!W139))</f>
        <v/>
      </c>
      <c r="CD139" s="65" t="str">
        <f t="shared" si="136"/>
        <v/>
      </c>
      <c r="CE139" s="65" t="str">
        <f t="shared" si="137"/>
        <v/>
      </c>
      <c r="CF139" s="165" t="str">
        <f>IF(COUNTBLANK($A139:$F139)&gt;2,"",IF(Input!X139=0,"NA",Input!X139))</f>
        <v/>
      </c>
      <c r="CG139" s="65" t="str">
        <f t="shared" si="138"/>
        <v/>
      </c>
      <c r="CH139" s="65" t="str">
        <f t="shared" si="139"/>
        <v/>
      </c>
      <c r="CI139" s="165" t="str">
        <f>IF(COUNTBLANK($A139:$F139)&gt;2,"",IF(Input!Y139=0,"NA",Input!Y139))</f>
        <v/>
      </c>
      <c r="CJ139" s="65" t="str">
        <f t="shared" si="140"/>
        <v/>
      </c>
      <c r="CK139" s="65" t="str">
        <f t="shared" si="141"/>
        <v/>
      </c>
      <c r="CL139" s="165" t="str">
        <f>IF(COUNTBLANK($A139:$F139)&gt;2,"",IF(Input!Z139=0,"NA",Input!Z139))</f>
        <v/>
      </c>
      <c r="CM139" s="65" t="str">
        <f t="shared" si="142"/>
        <v/>
      </c>
      <c r="CN139" s="65" t="str">
        <f t="shared" si="143"/>
        <v/>
      </c>
      <c r="CO139" s="165" t="str">
        <f>IF(COUNTBLANK($A139:$F139)&gt;2,"",IF(Input!AA139=0,"NA",Input!AA139))</f>
        <v/>
      </c>
      <c r="CP139" s="65" t="str">
        <f t="shared" si="144"/>
        <v/>
      </c>
      <c r="CQ139" s="65" t="str">
        <f t="shared" si="145"/>
        <v/>
      </c>
      <c r="CR139" s="165" t="str">
        <f>IF(COUNTBLANK($A139:$F139)&gt;2,"",IF(Input!AB139=0,"NA",Input!AB139))</f>
        <v/>
      </c>
      <c r="CS139" s="65" t="str">
        <f t="shared" si="146"/>
        <v/>
      </c>
      <c r="CT139" s="65" t="str">
        <f t="shared" si="147"/>
        <v/>
      </c>
      <c r="CU139" s="165" t="str">
        <f>IF(COUNTBLANK($A139:$F139)&gt;2,"",IF(Input!AC139=0,"NA",Input!AC139))</f>
        <v/>
      </c>
      <c r="CV139" s="65" t="str">
        <f t="shared" si="148"/>
        <v/>
      </c>
      <c r="CW139" s="65" t="str">
        <f t="shared" si="149"/>
        <v/>
      </c>
      <c r="CX139" s="165" t="str">
        <f>IF(COUNTBLANK($A139:$F139)&gt;2,"",IF(Input!AD139=0,"NA",Input!AD139))</f>
        <v/>
      </c>
    </row>
    <row r="140" spans="1:102" x14ac:dyDescent="0.25">
      <c r="A140" s="162" t="str">
        <f>IF(Input!B140=0,"",Input!B140)</f>
        <v/>
      </c>
      <c r="B140" s="162" t="str">
        <f>IF(Input!C140=0,"",Input!C140)</f>
        <v/>
      </c>
      <c r="C140" s="162" t="str">
        <f>IF(Input!D140=0,"",Input!D140)</f>
        <v/>
      </c>
      <c r="D140" s="162" t="str">
        <f>IF(Input!G140=0,"",Input!G140)</f>
        <v/>
      </c>
      <c r="E140" s="162" t="str">
        <f>IF(Input!H140=0,"",Input!H140)</f>
        <v/>
      </c>
      <c r="F140" s="162" t="str">
        <f>IF(Input!I140=0,"",Input!I140)</f>
        <v/>
      </c>
      <c r="G140" s="66" t="str">
        <f t="shared" si="100"/>
        <v/>
      </c>
      <c r="H140" s="66" t="str">
        <f t="shared" si="101"/>
        <v/>
      </c>
      <c r="I140" s="160" t="str">
        <f>FinalScores!G140</f>
        <v/>
      </c>
      <c r="J140" s="65" t="str">
        <f t="shared" si="102"/>
        <v/>
      </c>
      <c r="K140" s="65" t="str">
        <f t="shared" si="103"/>
        <v/>
      </c>
      <c r="L140" s="165" t="str">
        <f>IF(COUNTBLANK($A140:$F140)&gt;2,"",IF(Input!AE140=0,"NA",Input!AE140))</f>
        <v/>
      </c>
      <c r="M140" s="65" t="str">
        <f t="shared" si="104"/>
        <v/>
      </c>
      <c r="N140" s="65" t="str">
        <f t="shared" si="105"/>
        <v/>
      </c>
      <c r="O140" s="165" t="str">
        <f>IF(COUNTBLANK($A140:$F140)&gt;2,"",IF(Input!AF140=0,"NA",Input!AF140))</f>
        <v/>
      </c>
      <c r="P140" s="65" t="str">
        <f t="shared" si="106"/>
        <v/>
      </c>
      <c r="Q140" s="65" t="str">
        <f t="shared" si="107"/>
        <v/>
      </c>
      <c r="R140" s="165" t="str">
        <f>IF(COUNTBLANK($A140:$F140)&gt;2,"",IF(Input!AG140=0,"NA",Input!AG140))</f>
        <v/>
      </c>
      <c r="AN140" s="65" t="str">
        <f t="shared" si="108"/>
        <v/>
      </c>
      <c r="AO140" s="65" t="str">
        <f t="shared" si="109"/>
        <v/>
      </c>
      <c r="AP140" s="165" t="str">
        <f>IF(COUNTBLANK($A140:$F140)&gt;2,"",IF(Input!J140=0,"NA",Input!J140))</f>
        <v/>
      </c>
      <c r="AQ140" s="65" t="str">
        <f t="shared" si="110"/>
        <v/>
      </c>
      <c r="AR140" s="65" t="str">
        <f t="shared" si="111"/>
        <v/>
      </c>
      <c r="AS140" s="165" t="str">
        <f>IF(COUNTBLANK($A140:$F140)&gt;2,"",IF(Input!K140=0,"NA",Input!K140))</f>
        <v/>
      </c>
      <c r="AT140" s="65" t="str">
        <f t="shared" si="112"/>
        <v/>
      </c>
      <c r="AU140" s="65" t="str">
        <f t="shared" si="113"/>
        <v/>
      </c>
      <c r="AV140" s="165" t="str">
        <f>IF(COUNTBLANK($A140:$F140)&gt;2,"",IF(Input!L140=0,"NA",Input!L140))</f>
        <v/>
      </c>
      <c r="AW140" s="65" t="str">
        <f t="shared" si="114"/>
        <v/>
      </c>
      <c r="AX140" s="65" t="str">
        <f t="shared" si="115"/>
        <v/>
      </c>
      <c r="AY140" s="165" t="str">
        <f>IF(COUNTBLANK($A140:$F140)&gt;2,"",IF(Input!M140=0,"NA",Input!M140))</f>
        <v/>
      </c>
      <c r="AZ140" s="65" t="str">
        <f t="shared" si="116"/>
        <v/>
      </c>
      <c r="BA140" s="65" t="str">
        <f t="shared" si="117"/>
        <v/>
      </c>
      <c r="BB140" s="165" t="str">
        <f>IF(COUNTBLANK($A140:$F140)&gt;2,"",IF(Input!N140=0,"NA",Input!N140))</f>
        <v/>
      </c>
      <c r="BC140" s="65" t="str">
        <f t="shared" si="118"/>
        <v/>
      </c>
      <c r="BD140" s="65" t="str">
        <f t="shared" si="119"/>
        <v/>
      </c>
      <c r="BE140" s="165" t="str">
        <f>IF(COUNTBLANK($A140:$F140)&gt;2,"",IF(Input!O140=0,"NA",Input!O140))</f>
        <v/>
      </c>
      <c r="BF140" s="65" t="str">
        <f t="shared" si="120"/>
        <v/>
      </c>
      <c r="BG140" s="65" t="str">
        <f t="shared" si="121"/>
        <v/>
      </c>
      <c r="BH140" s="165" t="str">
        <f>IF(COUNTBLANK($A140:$F140)&gt;2,"",IF(Input!P140=0,"NA",Input!P140))</f>
        <v/>
      </c>
      <c r="BI140" s="65" t="str">
        <f t="shared" si="122"/>
        <v/>
      </c>
      <c r="BJ140" s="65" t="str">
        <f t="shared" si="123"/>
        <v/>
      </c>
      <c r="BK140" s="165" t="str">
        <f>IF(COUNTBLANK($A140:$F140)&gt;2,"",IF(Input!Q140=0,"NA",Input!Q140))</f>
        <v/>
      </c>
      <c r="BL140" s="65" t="str">
        <f t="shared" si="124"/>
        <v/>
      </c>
      <c r="BM140" s="65" t="str">
        <f t="shared" si="125"/>
        <v/>
      </c>
      <c r="BN140" s="165" t="str">
        <f>IF(COUNTBLANK($A140:$F140)&gt;2,"",IF(Input!R140=0,"NA",Input!R140))</f>
        <v/>
      </c>
      <c r="BO140" s="65" t="str">
        <f t="shared" si="126"/>
        <v/>
      </c>
      <c r="BP140" s="65" t="str">
        <f t="shared" si="127"/>
        <v/>
      </c>
      <c r="BQ140" s="165" t="str">
        <f>IF(COUNTBLANK($A140:$F140)&gt;2,"",IF(Input!S140=0,"NA",Input!S140))</f>
        <v/>
      </c>
      <c r="BR140" s="65" t="str">
        <f t="shared" si="128"/>
        <v/>
      </c>
      <c r="BS140" s="65" t="str">
        <f t="shared" si="129"/>
        <v/>
      </c>
      <c r="BT140" s="165" t="str">
        <f>IF(COUNTBLANK($A140:$F140)&gt;2,"",IF(Input!T140=0,"NA",Input!T140))</f>
        <v/>
      </c>
      <c r="BU140" s="65" t="str">
        <f t="shared" si="130"/>
        <v/>
      </c>
      <c r="BV140" s="65" t="str">
        <f t="shared" si="131"/>
        <v/>
      </c>
      <c r="BW140" s="165" t="str">
        <f>IF(COUNTBLANK($A140:$F140)&gt;2,"",IF(Input!U140=0,"NA",Input!U140))</f>
        <v/>
      </c>
      <c r="BX140" s="65" t="str">
        <f t="shared" si="132"/>
        <v/>
      </c>
      <c r="BY140" s="65" t="str">
        <f t="shared" si="133"/>
        <v/>
      </c>
      <c r="BZ140" s="165" t="str">
        <f>IF(COUNTBLANK($A140:$F140)&gt;2,"",IF(Input!V140=0,"NA",Input!V140))</f>
        <v/>
      </c>
      <c r="CA140" s="65" t="str">
        <f t="shared" si="134"/>
        <v/>
      </c>
      <c r="CB140" s="65" t="str">
        <f t="shared" si="135"/>
        <v/>
      </c>
      <c r="CC140" s="165" t="str">
        <f>IF(COUNTBLANK($A140:$F140)&gt;2,"",IF(Input!W140=0,"NA",Input!W140))</f>
        <v/>
      </c>
      <c r="CD140" s="65" t="str">
        <f t="shared" si="136"/>
        <v/>
      </c>
      <c r="CE140" s="65" t="str">
        <f t="shared" si="137"/>
        <v/>
      </c>
      <c r="CF140" s="165" t="str">
        <f>IF(COUNTBLANK($A140:$F140)&gt;2,"",IF(Input!X140=0,"NA",Input!X140))</f>
        <v/>
      </c>
      <c r="CG140" s="65" t="str">
        <f t="shared" si="138"/>
        <v/>
      </c>
      <c r="CH140" s="65" t="str">
        <f t="shared" si="139"/>
        <v/>
      </c>
      <c r="CI140" s="165" t="str">
        <f>IF(COUNTBLANK($A140:$F140)&gt;2,"",IF(Input!Y140=0,"NA",Input!Y140))</f>
        <v/>
      </c>
      <c r="CJ140" s="65" t="str">
        <f t="shared" si="140"/>
        <v/>
      </c>
      <c r="CK140" s="65" t="str">
        <f t="shared" si="141"/>
        <v/>
      </c>
      <c r="CL140" s="165" t="str">
        <f>IF(COUNTBLANK($A140:$F140)&gt;2,"",IF(Input!Z140=0,"NA",Input!Z140))</f>
        <v/>
      </c>
      <c r="CM140" s="65" t="str">
        <f t="shared" si="142"/>
        <v/>
      </c>
      <c r="CN140" s="65" t="str">
        <f t="shared" si="143"/>
        <v/>
      </c>
      <c r="CO140" s="165" t="str">
        <f>IF(COUNTBLANK($A140:$F140)&gt;2,"",IF(Input!AA140=0,"NA",Input!AA140))</f>
        <v/>
      </c>
      <c r="CP140" s="65" t="str">
        <f t="shared" si="144"/>
        <v/>
      </c>
      <c r="CQ140" s="65" t="str">
        <f t="shared" si="145"/>
        <v/>
      </c>
      <c r="CR140" s="165" t="str">
        <f>IF(COUNTBLANK($A140:$F140)&gt;2,"",IF(Input!AB140=0,"NA",Input!AB140))</f>
        <v/>
      </c>
      <c r="CS140" s="65" t="str">
        <f t="shared" si="146"/>
        <v/>
      </c>
      <c r="CT140" s="65" t="str">
        <f t="shared" si="147"/>
        <v/>
      </c>
      <c r="CU140" s="165" t="str">
        <f>IF(COUNTBLANK($A140:$F140)&gt;2,"",IF(Input!AC140=0,"NA",Input!AC140))</f>
        <v/>
      </c>
      <c r="CV140" s="65" t="str">
        <f t="shared" si="148"/>
        <v/>
      </c>
      <c r="CW140" s="65" t="str">
        <f t="shared" si="149"/>
        <v/>
      </c>
      <c r="CX140" s="165" t="str">
        <f>IF(COUNTBLANK($A140:$F140)&gt;2,"",IF(Input!AD140=0,"NA",Input!AD140))</f>
        <v/>
      </c>
    </row>
    <row r="141" spans="1:102" x14ac:dyDescent="0.25">
      <c r="A141" s="162" t="str">
        <f>IF(Input!B141=0,"",Input!B141)</f>
        <v/>
      </c>
      <c r="B141" s="162" t="str">
        <f>IF(Input!C141=0,"",Input!C141)</f>
        <v/>
      </c>
      <c r="C141" s="162" t="str">
        <f>IF(Input!D141=0,"",Input!D141)</f>
        <v/>
      </c>
      <c r="D141" s="162" t="str">
        <f>IF(Input!G141=0,"",Input!G141)</f>
        <v/>
      </c>
      <c r="E141" s="162" t="str">
        <f>IF(Input!H141=0,"",Input!H141)</f>
        <v/>
      </c>
      <c r="F141" s="162" t="str">
        <f>IF(Input!I141=0,"",Input!I141)</f>
        <v/>
      </c>
      <c r="G141" s="66" t="str">
        <f t="shared" si="100"/>
        <v/>
      </c>
      <c r="H141" s="66" t="str">
        <f t="shared" si="101"/>
        <v/>
      </c>
      <c r="I141" s="160" t="str">
        <f>FinalScores!G141</f>
        <v/>
      </c>
      <c r="J141" s="65" t="str">
        <f t="shared" si="102"/>
        <v/>
      </c>
      <c r="K141" s="65" t="str">
        <f t="shared" si="103"/>
        <v/>
      </c>
      <c r="L141" s="165" t="str">
        <f>IF(COUNTBLANK($A141:$F141)&gt;2,"",IF(Input!AE141=0,"NA",Input!AE141))</f>
        <v/>
      </c>
      <c r="M141" s="65" t="str">
        <f t="shared" si="104"/>
        <v/>
      </c>
      <c r="N141" s="65" t="str">
        <f t="shared" si="105"/>
        <v/>
      </c>
      <c r="O141" s="165" t="str">
        <f>IF(COUNTBLANK($A141:$F141)&gt;2,"",IF(Input!AF141=0,"NA",Input!AF141))</f>
        <v/>
      </c>
      <c r="P141" s="65" t="str">
        <f t="shared" si="106"/>
        <v/>
      </c>
      <c r="Q141" s="65" t="str">
        <f t="shared" si="107"/>
        <v/>
      </c>
      <c r="R141" s="165" t="str">
        <f>IF(COUNTBLANK($A141:$F141)&gt;2,"",IF(Input!AG141=0,"NA",Input!AG141))</f>
        <v/>
      </c>
      <c r="AN141" s="65" t="str">
        <f t="shared" si="108"/>
        <v/>
      </c>
      <c r="AO141" s="65" t="str">
        <f t="shared" si="109"/>
        <v/>
      </c>
      <c r="AP141" s="165" t="str">
        <f>IF(COUNTBLANK($A141:$F141)&gt;2,"",IF(Input!J141=0,"NA",Input!J141))</f>
        <v/>
      </c>
      <c r="AQ141" s="65" t="str">
        <f t="shared" si="110"/>
        <v/>
      </c>
      <c r="AR141" s="65" t="str">
        <f t="shared" si="111"/>
        <v/>
      </c>
      <c r="AS141" s="165" t="str">
        <f>IF(COUNTBLANK($A141:$F141)&gt;2,"",IF(Input!K141=0,"NA",Input!K141))</f>
        <v/>
      </c>
      <c r="AT141" s="65" t="str">
        <f t="shared" si="112"/>
        <v/>
      </c>
      <c r="AU141" s="65" t="str">
        <f t="shared" si="113"/>
        <v/>
      </c>
      <c r="AV141" s="165" t="str">
        <f>IF(COUNTBLANK($A141:$F141)&gt;2,"",IF(Input!L141=0,"NA",Input!L141))</f>
        <v/>
      </c>
      <c r="AW141" s="65" t="str">
        <f t="shared" si="114"/>
        <v/>
      </c>
      <c r="AX141" s="65" t="str">
        <f t="shared" si="115"/>
        <v/>
      </c>
      <c r="AY141" s="165" t="str">
        <f>IF(COUNTBLANK($A141:$F141)&gt;2,"",IF(Input!M141=0,"NA",Input!M141))</f>
        <v/>
      </c>
      <c r="AZ141" s="65" t="str">
        <f t="shared" si="116"/>
        <v/>
      </c>
      <c r="BA141" s="65" t="str">
        <f t="shared" si="117"/>
        <v/>
      </c>
      <c r="BB141" s="165" t="str">
        <f>IF(COUNTBLANK($A141:$F141)&gt;2,"",IF(Input!N141=0,"NA",Input!N141))</f>
        <v/>
      </c>
      <c r="BC141" s="65" t="str">
        <f t="shared" si="118"/>
        <v/>
      </c>
      <c r="BD141" s="65" t="str">
        <f t="shared" si="119"/>
        <v/>
      </c>
      <c r="BE141" s="165" t="str">
        <f>IF(COUNTBLANK($A141:$F141)&gt;2,"",IF(Input!O141=0,"NA",Input!O141))</f>
        <v/>
      </c>
      <c r="BF141" s="65" t="str">
        <f t="shared" si="120"/>
        <v/>
      </c>
      <c r="BG141" s="65" t="str">
        <f t="shared" si="121"/>
        <v/>
      </c>
      <c r="BH141" s="165" t="str">
        <f>IF(COUNTBLANK($A141:$F141)&gt;2,"",IF(Input!P141=0,"NA",Input!P141))</f>
        <v/>
      </c>
      <c r="BI141" s="65" t="str">
        <f t="shared" si="122"/>
        <v/>
      </c>
      <c r="BJ141" s="65" t="str">
        <f t="shared" si="123"/>
        <v/>
      </c>
      <c r="BK141" s="165" t="str">
        <f>IF(COUNTBLANK($A141:$F141)&gt;2,"",IF(Input!Q141=0,"NA",Input!Q141))</f>
        <v/>
      </c>
      <c r="BL141" s="65" t="str">
        <f t="shared" si="124"/>
        <v/>
      </c>
      <c r="BM141" s="65" t="str">
        <f t="shared" si="125"/>
        <v/>
      </c>
      <c r="BN141" s="165" t="str">
        <f>IF(COUNTBLANK($A141:$F141)&gt;2,"",IF(Input!R141=0,"NA",Input!R141))</f>
        <v/>
      </c>
      <c r="BO141" s="65" t="str">
        <f t="shared" si="126"/>
        <v/>
      </c>
      <c r="BP141" s="65" t="str">
        <f t="shared" si="127"/>
        <v/>
      </c>
      <c r="BQ141" s="165" t="str">
        <f>IF(COUNTBLANK($A141:$F141)&gt;2,"",IF(Input!S141=0,"NA",Input!S141))</f>
        <v/>
      </c>
      <c r="BR141" s="65" t="str">
        <f t="shared" si="128"/>
        <v/>
      </c>
      <c r="BS141" s="65" t="str">
        <f t="shared" si="129"/>
        <v/>
      </c>
      <c r="BT141" s="165" t="str">
        <f>IF(COUNTBLANK($A141:$F141)&gt;2,"",IF(Input!T141=0,"NA",Input!T141))</f>
        <v/>
      </c>
      <c r="BU141" s="65" t="str">
        <f t="shared" si="130"/>
        <v/>
      </c>
      <c r="BV141" s="65" t="str">
        <f t="shared" si="131"/>
        <v/>
      </c>
      <c r="BW141" s="165" t="str">
        <f>IF(COUNTBLANK($A141:$F141)&gt;2,"",IF(Input!U141=0,"NA",Input!U141))</f>
        <v/>
      </c>
      <c r="BX141" s="65" t="str">
        <f t="shared" si="132"/>
        <v/>
      </c>
      <c r="BY141" s="65" t="str">
        <f t="shared" si="133"/>
        <v/>
      </c>
      <c r="BZ141" s="165" t="str">
        <f>IF(COUNTBLANK($A141:$F141)&gt;2,"",IF(Input!V141=0,"NA",Input!V141))</f>
        <v/>
      </c>
      <c r="CA141" s="65" t="str">
        <f t="shared" si="134"/>
        <v/>
      </c>
      <c r="CB141" s="65" t="str">
        <f t="shared" si="135"/>
        <v/>
      </c>
      <c r="CC141" s="165" t="str">
        <f>IF(COUNTBLANK($A141:$F141)&gt;2,"",IF(Input!W141=0,"NA",Input!W141))</f>
        <v/>
      </c>
      <c r="CD141" s="65" t="str">
        <f t="shared" si="136"/>
        <v/>
      </c>
      <c r="CE141" s="65" t="str">
        <f t="shared" si="137"/>
        <v/>
      </c>
      <c r="CF141" s="165" t="str">
        <f>IF(COUNTBLANK($A141:$F141)&gt;2,"",IF(Input!X141=0,"NA",Input!X141))</f>
        <v/>
      </c>
      <c r="CG141" s="65" t="str">
        <f t="shared" si="138"/>
        <v/>
      </c>
      <c r="CH141" s="65" t="str">
        <f t="shared" si="139"/>
        <v/>
      </c>
      <c r="CI141" s="165" t="str">
        <f>IF(COUNTBLANK($A141:$F141)&gt;2,"",IF(Input!Y141=0,"NA",Input!Y141))</f>
        <v/>
      </c>
      <c r="CJ141" s="65" t="str">
        <f t="shared" si="140"/>
        <v/>
      </c>
      <c r="CK141" s="65" t="str">
        <f t="shared" si="141"/>
        <v/>
      </c>
      <c r="CL141" s="165" t="str">
        <f>IF(COUNTBLANK($A141:$F141)&gt;2,"",IF(Input!Z141=0,"NA",Input!Z141))</f>
        <v/>
      </c>
      <c r="CM141" s="65" t="str">
        <f t="shared" si="142"/>
        <v/>
      </c>
      <c r="CN141" s="65" t="str">
        <f t="shared" si="143"/>
        <v/>
      </c>
      <c r="CO141" s="165" t="str">
        <f>IF(COUNTBLANK($A141:$F141)&gt;2,"",IF(Input!AA141=0,"NA",Input!AA141))</f>
        <v/>
      </c>
      <c r="CP141" s="65" t="str">
        <f t="shared" si="144"/>
        <v/>
      </c>
      <c r="CQ141" s="65" t="str">
        <f t="shared" si="145"/>
        <v/>
      </c>
      <c r="CR141" s="165" t="str">
        <f>IF(COUNTBLANK($A141:$F141)&gt;2,"",IF(Input!AB141=0,"NA",Input!AB141))</f>
        <v/>
      </c>
      <c r="CS141" s="65" t="str">
        <f t="shared" si="146"/>
        <v/>
      </c>
      <c r="CT141" s="65" t="str">
        <f t="shared" si="147"/>
        <v/>
      </c>
      <c r="CU141" s="165" t="str">
        <f>IF(COUNTBLANK($A141:$F141)&gt;2,"",IF(Input!AC141=0,"NA",Input!AC141))</f>
        <v/>
      </c>
      <c r="CV141" s="65" t="str">
        <f t="shared" si="148"/>
        <v/>
      </c>
      <c r="CW141" s="65" t="str">
        <f t="shared" si="149"/>
        <v/>
      </c>
      <c r="CX141" s="165" t="str">
        <f>IF(COUNTBLANK($A141:$F141)&gt;2,"",IF(Input!AD141=0,"NA",Input!AD141))</f>
        <v/>
      </c>
    </row>
    <row r="142" spans="1:102" x14ac:dyDescent="0.25">
      <c r="A142" s="162" t="str">
        <f>IF(Input!B142=0,"",Input!B142)</f>
        <v/>
      </c>
      <c r="B142" s="162" t="str">
        <f>IF(Input!C142=0,"",Input!C142)</f>
        <v/>
      </c>
      <c r="C142" s="162" t="str">
        <f>IF(Input!D142=0,"",Input!D142)</f>
        <v/>
      </c>
      <c r="D142" s="162" t="str">
        <f>IF(Input!G142=0,"",Input!G142)</f>
        <v/>
      </c>
      <c r="E142" s="162" t="str">
        <f>IF(Input!H142=0,"",Input!H142)</f>
        <v/>
      </c>
      <c r="F142" s="162" t="str">
        <f>IF(Input!I142=0,"",Input!I142)</f>
        <v/>
      </c>
      <c r="G142" s="66" t="str">
        <f t="shared" si="100"/>
        <v/>
      </c>
      <c r="H142" s="66" t="str">
        <f t="shared" si="101"/>
        <v/>
      </c>
      <c r="I142" s="160" t="str">
        <f>FinalScores!G142</f>
        <v/>
      </c>
      <c r="J142" s="65" t="str">
        <f t="shared" si="102"/>
        <v/>
      </c>
      <c r="K142" s="65" t="str">
        <f t="shared" si="103"/>
        <v/>
      </c>
      <c r="L142" s="165" t="str">
        <f>IF(COUNTBLANK($A142:$F142)&gt;2,"",IF(Input!AE142=0,"NA",Input!AE142))</f>
        <v/>
      </c>
      <c r="M142" s="65" t="str">
        <f t="shared" si="104"/>
        <v/>
      </c>
      <c r="N142" s="65" t="str">
        <f t="shared" si="105"/>
        <v/>
      </c>
      <c r="O142" s="165" t="str">
        <f>IF(COUNTBLANK($A142:$F142)&gt;2,"",IF(Input!AF142=0,"NA",Input!AF142))</f>
        <v/>
      </c>
      <c r="P142" s="65" t="str">
        <f t="shared" si="106"/>
        <v/>
      </c>
      <c r="Q142" s="65" t="str">
        <f t="shared" si="107"/>
        <v/>
      </c>
      <c r="R142" s="165" t="str">
        <f>IF(COUNTBLANK($A142:$F142)&gt;2,"",IF(Input!AG142=0,"NA",Input!AG142))</f>
        <v/>
      </c>
      <c r="AN142" s="65" t="str">
        <f t="shared" si="108"/>
        <v/>
      </c>
      <c r="AO142" s="65" t="str">
        <f t="shared" si="109"/>
        <v/>
      </c>
      <c r="AP142" s="165" t="str">
        <f>IF(COUNTBLANK($A142:$F142)&gt;2,"",IF(Input!J142=0,"NA",Input!J142))</f>
        <v/>
      </c>
      <c r="AQ142" s="65" t="str">
        <f t="shared" si="110"/>
        <v/>
      </c>
      <c r="AR142" s="65" t="str">
        <f t="shared" si="111"/>
        <v/>
      </c>
      <c r="AS142" s="165" t="str">
        <f>IF(COUNTBLANK($A142:$F142)&gt;2,"",IF(Input!K142=0,"NA",Input!K142))</f>
        <v/>
      </c>
      <c r="AT142" s="65" t="str">
        <f t="shared" si="112"/>
        <v/>
      </c>
      <c r="AU142" s="65" t="str">
        <f t="shared" si="113"/>
        <v/>
      </c>
      <c r="AV142" s="165" t="str">
        <f>IF(COUNTBLANK($A142:$F142)&gt;2,"",IF(Input!L142=0,"NA",Input!L142))</f>
        <v/>
      </c>
      <c r="AW142" s="65" t="str">
        <f t="shared" si="114"/>
        <v/>
      </c>
      <c r="AX142" s="65" t="str">
        <f t="shared" si="115"/>
        <v/>
      </c>
      <c r="AY142" s="165" t="str">
        <f>IF(COUNTBLANK($A142:$F142)&gt;2,"",IF(Input!M142=0,"NA",Input!M142))</f>
        <v/>
      </c>
      <c r="AZ142" s="65" t="str">
        <f t="shared" si="116"/>
        <v/>
      </c>
      <c r="BA142" s="65" t="str">
        <f t="shared" si="117"/>
        <v/>
      </c>
      <c r="BB142" s="165" t="str">
        <f>IF(COUNTBLANK($A142:$F142)&gt;2,"",IF(Input!N142=0,"NA",Input!N142))</f>
        <v/>
      </c>
      <c r="BC142" s="65" t="str">
        <f t="shared" si="118"/>
        <v/>
      </c>
      <c r="BD142" s="65" t="str">
        <f t="shared" si="119"/>
        <v/>
      </c>
      <c r="BE142" s="165" t="str">
        <f>IF(COUNTBLANK($A142:$F142)&gt;2,"",IF(Input!O142=0,"NA",Input!O142))</f>
        <v/>
      </c>
      <c r="BF142" s="65" t="str">
        <f t="shared" si="120"/>
        <v/>
      </c>
      <c r="BG142" s="65" t="str">
        <f t="shared" si="121"/>
        <v/>
      </c>
      <c r="BH142" s="165" t="str">
        <f>IF(COUNTBLANK($A142:$F142)&gt;2,"",IF(Input!P142=0,"NA",Input!P142))</f>
        <v/>
      </c>
      <c r="BI142" s="65" t="str">
        <f t="shared" si="122"/>
        <v/>
      </c>
      <c r="BJ142" s="65" t="str">
        <f t="shared" si="123"/>
        <v/>
      </c>
      <c r="BK142" s="165" t="str">
        <f>IF(COUNTBLANK($A142:$F142)&gt;2,"",IF(Input!Q142=0,"NA",Input!Q142))</f>
        <v/>
      </c>
      <c r="BL142" s="65" t="str">
        <f t="shared" si="124"/>
        <v/>
      </c>
      <c r="BM142" s="65" t="str">
        <f t="shared" si="125"/>
        <v/>
      </c>
      <c r="BN142" s="165" t="str">
        <f>IF(COUNTBLANK($A142:$F142)&gt;2,"",IF(Input!R142=0,"NA",Input!R142))</f>
        <v/>
      </c>
      <c r="BO142" s="65" t="str">
        <f t="shared" si="126"/>
        <v/>
      </c>
      <c r="BP142" s="65" t="str">
        <f t="shared" si="127"/>
        <v/>
      </c>
      <c r="BQ142" s="165" t="str">
        <f>IF(COUNTBLANK($A142:$F142)&gt;2,"",IF(Input!S142=0,"NA",Input!S142))</f>
        <v/>
      </c>
      <c r="BR142" s="65" t="str">
        <f t="shared" si="128"/>
        <v/>
      </c>
      <c r="BS142" s="65" t="str">
        <f t="shared" si="129"/>
        <v/>
      </c>
      <c r="BT142" s="165" t="str">
        <f>IF(COUNTBLANK($A142:$F142)&gt;2,"",IF(Input!T142=0,"NA",Input!T142))</f>
        <v/>
      </c>
      <c r="BU142" s="65" t="str">
        <f t="shared" si="130"/>
        <v/>
      </c>
      <c r="BV142" s="65" t="str">
        <f t="shared" si="131"/>
        <v/>
      </c>
      <c r="BW142" s="165" t="str">
        <f>IF(COUNTBLANK($A142:$F142)&gt;2,"",IF(Input!U142=0,"NA",Input!U142))</f>
        <v/>
      </c>
      <c r="BX142" s="65" t="str">
        <f t="shared" si="132"/>
        <v/>
      </c>
      <c r="BY142" s="65" t="str">
        <f t="shared" si="133"/>
        <v/>
      </c>
      <c r="BZ142" s="165" t="str">
        <f>IF(COUNTBLANK($A142:$F142)&gt;2,"",IF(Input!V142=0,"NA",Input!V142))</f>
        <v/>
      </c>
      <c r="CA142" s="65" t="str">
        <f t="shared" si="134"/>
        <v/>
      </c>
      <c r="CB142" s="65" t="str">
        <f t="shared" si="135"/>
        <v/>
      </c>
      <c r="CC142" s="165" t="str">
        <f>IF(COUNTBLANK($A142:$F142)&gt;2,"",IF(Input!W142=0,"NA",Input!W142))</f>
        <v/>
      </c>
      <c r="CD142" s="65" t="str">
        <f t="shared" si="136"/>
        <v/>
      </c>
      <c r="CE142" s="65" t="str">
        <f t="shared" si="137"/>
        <v/>
      </c>
      <c r="CF142" s="165" t="str">
        <f>IF(COUNTBLANK($A142:$F142)&gt;2,"",IF(Input!X142=0,"NA",Input!X142))</f>
        <v/>
      </c>
      <c r="CG142" s="65" t="str">
        <f t="shared" si="138"/>
        <v/>
      </c>
      <c r="CH142" s="65" t="str">
        <f t="shared" si="139"/>
        <v/>
      </c>
      <c r="CI142" s="165" t="str">
        <f>IF(COUNTBLANK($A142:$F142)&gt;2,"",IF(Input!Y142=0,"NA",Input!Y142))</f>
        <v/>
      </c>
      <c r="CJ142" s="65" t="str">
        <f t="shared" si="140"/>
        <v/>
      </c>
      <c r="CK142" s="65" t="str">
        <f t="shared" si="141"/>
        <v/>
      </c>
      <c r="CL142" s="165" t="str">
        <f>IF(COUNTBLANK($A142:$F142)&gt;2,"",IF(Input!Z142=0,"NA",Input!Z142))</f>
        <v/>
      </c>
      <c r="CM142" s="65" t="str">
        <f t="shared" si="142"/>
        <v/>
      </c>
      <c r="CN142" s="65" t="str">
        <f t="shared" si="143"/>
        <v/>
      </c>
      <c r="CO142" s="165" t="str">
        <f>IF(COUNTBLANK($A142:$F142)&gt;2,"",IF(Input!AA142=0,"NA",Input!AA142))</f>
        <v/>
      </c>
      <c r="CP142" s="65" t="str">
        <f t="shared" si="144"/>
        <v/>
      </c>
      <c r="CQ142" s="65" t="str">
        <f t="shared" si="145"/>
        <v/>
      </c>
      <c r="CR142" s="165" t="str">
        <f>IF(COUNTBLANK($A142:$F142)&gt;2,"",IF(Input!AB142=0,"NA",Input!AB142))</f>
        <v/>
      </c>
      <c r="CS142" s="65" t="str">
        <f t="shared" si="146"/>
        <v/>
      </c>
      <c r="CT142" s="65" t="str">
        <f t="shared" si="147"/>
        <v/>
      </c>
      <c r="CU142" s="165" t="str">
        <f>IF(COUNTBLANK($A142:$F142)&gt;2,"",IF(Input!AC142=0,"NA",Input!AC142))</f>
        <v/>
      </c>
      <c r="CV142" s="65" t="str">
        <f t="shared" si="148"/>
        <v/>
      </c>
      <c r="CW142" s="65" t="str">
        <f t="shared" si="149"/>
        <v/>
      </c>
      <c r="CX142" s="165" t="str">
        <f>IF(COUNTBLANK($A142:$F142)&gt;2,"",IF(Input!AD142=0,"NA",Input!AD142))</f>
        <v/>
      </c>
    </row>
    <row r="143" spans="1:102" x14ac:dyDescent="0.25">
      <c r="A143" s="162" t="str">
        <f>IF(Input!B143=0,"",Input!B143)</f>
        <v/>
      </c>
      <c r="B143" s="162" t="str">
        <f>IF(Input!C143=0,"",Input!C143)</f>
        <v/>
      </c>
      <c r="C143" s="162" t="str">
        <f>IF(Input!D143=0,"",Input!D143)</f>
        <v/>
      </c>
      <c r="D143" s="162" t="str">
        <f>IF(Input!G143=0,"",Input!G143)</f>
        <v/>
      </c>
      <c r="E143" s="162" t="str">
        <f>IF(Input!H143=0,"",Input!H143)</f>
        <v/>
      </c>
      <c r="F143" s="162" t="str">
        <f>IF(Input!I143=0,"",Input!I143)</f>
        <v/>
      </c>
      <c r="G143" s="66" t="str">
        <f t="shared" si="100"/>
        <v/>
      </c>
      <c r="H143" s="66" t="str">
        <f t="shared" si="101"/>
        <v/>
      </c>
      <c r="I143" s="160" t="str">
        <f>FinalScores!G143</f>
        <v/>
      </c>
      <c r="J143" s="65" t="str">
        <f t="shared" si="102"/>
        <v/>
      </c>
      <c r="K143" s="65" t="str">
        <f t="shared" si="103"/>
        <v/>
      </c>
      <c r="L143" s="165" t="str">
        <f>IF(COUNTBLANK($A143:$F143)&gt;2,"",IF(Input!AE143=0,"NA",Input!AE143))</f>
        <v/>
      </c>
      <c r="M143" s="65" t="str">
        <f t="shared" si="104"/>
        <v/>
      </c>
      <c r="N143" s="65" t="str">
        <f t="shared" si="105"/>
        <v/>
      </c>
      <c r="O143" s="165" t="str">
        <f>IF(COUNTBLANK($A143:$F143)&gt;2,"",IF(Input!AF143=0,"NA",Input!AF143))</f>
        <v/>
      </c>
      <c r="P143" s="65" t="str">
        <f t="shared" si="106"/>
        <v/>
      </c>
      <c r="Q143" s="65" t="str">
        <f t="shared" si="107"/>
        <v/>
      </c>
      <c r="R143" s="165" t="str">
        <f>IF(COUNTBLANK($A143:$F143)&gt;2,"",IF(Input!AG143=0,"NA",Input!AG143))</f>
        <v/>
      </c>
      <c r="AN143" s="65" t="str">
        <f t="shared" si="108"/>
        <v/>
      </c>
      <c r="AO143" s="65" t="str">
        <f t="shared" si="109"/>
        <v/>
      </c>
      <c r="AP143" s="165" t="str">
        <f>IF(COUNTBLANK($A143:$F143)&gt;2,"",IF(Input!J143=0,"NA",Input!J143))</f>
        <v/>
      </c>
      <c r="AQ143" s="65" t="str">
        <f t="shared" si="110"/>
        <v/>
      </c>
      <c r="AR143" s="65" t="str">
        <f t="shared" si="111"/>
        <v/>
      </c>
      <c r="AS143" s="165" t="str">
        <f>IF(COUNTBLANK($A143:$F143)&gt;2,"",IF(Input!K143=0,"NA",Input!K143))</f>
        <v/>
      </c>
      <c r="AT143" s="65" t="str">
        <f t="shared" si="112"/>
        <v/>
      </c>
      <c r="AU143" s="65" t="str">
        <f t="shared" si="113"/>
        <v/>
      </c>
      <c r="AV143" s="165" t="str">
        <f>IF(COUNTBLANK($A143:$F143)&gt;2,"",IF(Input!L143=0,"NA",Input!L143))</f>
        <v/>
      </c>
      <c r="AW143" s="65" t="str">
        <f t="shared" si="114"/>
        <v/>
      </c>
      <c r="AX143" s="65" t="str">
        <f t="shared" si="115"/>
        <v/>
      </c>
      <c r="AY143" s="165" t="str">
        <f>IF(COUNTBLANK($A143:$F143)&gt;2,"",IF(Input!M143=0,"NA",Input!M143))</f>
        <v/>
      </c>
      <c r="AZ143" s="65" t="str">
        <f t="shared" si="116"/>
        <v/>
      </c>
      <c r="BA143" s="65" t="str">
        <f t="shared" si="117"/>
        <v/>
      </c>
      <c r="BB143" s="165" t="str">
        <f>IF(COUNTBLANK($A143:$F143)&gt;2,"",IF(Input!N143=0,"NA",Input!N143))</f>
        <v/>
      </c>
      <c r="BC143" s="65" t="str">
        <f t="shared" si="118"/>
        <v/>
      </c>
      <c r="BD143" s="65" t="str">
        <f t="shared" si="119"/>
        <v/>
      </c>
      <c r="BE143" s="165" t="str">
        <f>IF(COUNTBLANK($A143:$F143)&gt;2,"",IF(Input!O143=0,"NA",Input!O143))</f>
        <v/>
      </c>
      <c r="BF143" s="65" t="str">
        <f t="shared" si="120"/>
        <v/>
      </c>
      <c r="BG143" s="65" t="str">
        <f t="shared" si="121"/>
        <v/>
      </c>
      <c r="BH143" s="165" t="str">
        <f>IF(COUNTBLANK($A143:$F143)&gt;2,"",IF(Input!P143=0,"NA",Input!P143))</f>
        <v/>
      </c>
      <c r="BI143" s="65" t="str">
        <f t="shared" si="122"/>
        <v/>
      </c>
      <c r="BJ143" s="65" t="str">
        <f t="shared" si="123"/>
        <v/>
      </c>
      <c r="BK143" s="165" t="str">
        <f>IF(COUNTBLANK($A143:$F143)&gt;2,"",IF(Input!Q143=0,"NA",Input!Q143))</f>
        <v/>
      </c>
      <c r="BL143" s="65" t="str">
        <f t="shared" si="124"/>
        <v/>
      </c>
      <c r="BM143" s="65" t="str">
        <f t="shared" si="125"/>
        <v/>
      </c>
      <c r="BN143" s="165" t="str">
        <f>IF(COUNTBLANK($A143:$F143)&gt;2,"",IF(Input!R143=0,"NA",Input!R143))</f>
        <v/>
      </c>
      <c r="BO143" s="65" t="str">
        <f t="shared" si="126"/>
        <v/>
      </c>
      <c r="BP143" s="65" t="str">
        <f t="shared" si="127"/>
        <v/>
      </c>
      <c r="BQ143" s="165" t="str">
        <f>IF(COUNTBLANK($A143:$F143)&gt;2,"",IF(Input!S143=0,"NA",Input!S143))</f>
        <v/>
      </c>
      <c r="BR143" s="65" t="str">
        <f t="shared" si="128"/>
        <v/>
      </c>
      <c r="BS143" s="65" t="str">
        <f t="shared" si="129"/>
        <v/>
      </c>
      <c r="BT143" s="165" t="str">
        <f>IF(COUNTBLANK($A143:$F143)&gt;2,"",IF(Input!T143=0,"NA",Input!T143))</f>
        <v/>
      </c>
      <c r="BU143" s="65" t="str">
        <f t="shared" si="130"/>
        <v/>
      </c>
      <c r="BV143" s="65" t="str">
        <f t="shared" si="131"/>
        <v/>
      </c>
      <c r="BW143" s="165" t="str">
        <f>IF(COUNTBLANK($A143:$F143)&gt;2,"",IF(Input!U143=0,"NA",Input!U143))</f>
        <v/>
      </c>
      <c r="BX143" s="65" t="str">
        <f t="shared" si="132"/>
        <v/>
      </c>
      <c r="BY143" s="65" t="str">
        <f t="shared" si="133"/>
        <v/>
      </c>
      <c r="BZ143" s="165" t="str">
        <f>IF(COUNTBLANK($A143:$F143)&gt;2,"",IF(Input!V143=0,"NA",Input!V143))</f>
        <v/>
      </c>
      <c r="CA143" s="65" t="str">
        <f t="shared" si="134"/>
        <v/>
      </c>
      <c r="CB143" s="65" t="str">
        <f t="shared" si="135"/>
        <v/>
      </c>
      <c r="CC143" s="165" t="str">
        <f>IF(COUNTBLANK($A143:$F143)&gt;2,"",IF(Input!W143=0,"NA",Input!W143))</f>
        <v/>
      </c>
      <c r="CD143" s="65" t="str">
        <f t="shared" si="136"/>
        <v/>
      </c>
      <c r="CE143" s="65" t="str">
        <f t="shared" si="137"/>
        <v/>
      </c>
      <c r="CF143" s="165" t="str">
        <f>IF(COUNTBLANK($A143:$F143)&gt;2,"",IF(Input!X143=0,"NA",Input!X143))</f>
        <v/>
      </c>
      <c r="CG143" s="65" t="str">
        <f t="shared" si="138"/>
        <v/>
      </c>
      <c r="CH143" s="65" t="str">
        <f t="shared" si="139"/>
        <v/>
      </c>
      <c r="CI143" s="165" t="str">
        <f>IF(COUNTBLANK($A143:$F143)&gt;2,"",IF(Input!Y143=0,"NA",Input!Y143))</f>
        <v/>
      </c>
      <c r="CJ143" s="65" t="str">
        <f t="shared" si="140"/>
        <v/>
      </c>
      <c r="CK143" s="65" t="str">
        <f t="shared" si="141"/>
        <v/>
      </c>
      <c r="CL143" s="165" t="str">
        <f>IF(COUNTBLANK($A143:$F143)&gt;2,"",IF(Input!Z143=0,"NA",Input!Z143))</f>
        <v/>
      </c>
      <c r="CM143" s="65" t="str">
        <f t="shared" si="142"/>
        <v/>
      </c>
      <c r="CN143" s="65" t="str">
        <f t="shared" si="143"/>
        <v/>
      </c>
      <c r="CO143" s="165" t="str">
        <f>IF(COUNTBLANK($A143:$F143)&gt;2,"",IF(Input!AA143=0,"NA",Input!AA143))</f>
        <v/>
      </c>
      <c r="CP143" s="65" t="str">
        <f t="shared" si="144"/>
        <v/>
      </c>
      <c r="CQ143" s="65" t="str">
        <f t="shared" si="145"/>
        <v/>
      </c>
      <c r="CR143" s="165" t="str">
        <f>IF(COUNTBLANK($A143:$F143)&gt;2,"",IF(Input!AB143=0,"NA",Input!AB143))</f>
        <v/>
      </c>
      <c r="CS143" s="65" t="str">
        <f t="shared" si="146"/>
        <v/>
      </c>
      <c r="CT143" s="65" t="str">
        <f t="shared" si="147"/>
        <v/>
      </c>
      <c r="CU143" s="165" t="str">
        <f>IF(COUNTBLANK($A143:$F143)&gt;2,"",IF(Input!AC143=0,"NA",Input!AC143))</f>
        <v/>
      </c>
      <c r="CV143" s="65" t="str">
        <f t="shared" si="148"/>
        <v/>
      </c>
      <c r="CW143" s="65" t="str">
        <f t="shared" si="149"/>
        <v/>
      </c>
      <c r="CX143" s="165" t="str">
        <f>IF(COUNTBLANK($A143:$F143)&gt;2,"",IF(Input!AD143=0,"NA",Input!AD143))</f>
        <v/>
      </c>
    </row>
    <row r="144" spans="1:102" x14ac:dyDescent="0.25">
      <c r="A144" s="162" t="str">
        <f>IF(Input!B144=0,"",Input!B144)</f>
        <v/>
      </c>
      <c r="B144" s="162" t="str">
        <f>IF(Input!C144=0,"",Input!C144)</f>
        <v/>
      </c>
      <c r="C144" s="162" t="str">
        <f>IF(Input!D144=0,"",Input!D144)</f>
        <v/>
      </c>
      <c r="D144" s="162" t="str">
        <f>IF(Input!G144=0,"",Input!G144)</f>
        <v/>
      </c>
      <c r="E144" s="162" t="str">
        <f>IF(Input!H144=0,"",Input!H144)</f>
        <v/>
      </c>
      <c r="F144" s="162" t="str">
        <f>IF(Input!I144=0,"",Input!I144)</f>
        <v/>
      </c>
      <c r="G144" s="66" t="str">
        <f t="shared" si="100"/>
        <v/>
      </c>
      <c r="H144" s="66" t="str">
        <f t="shared" si="101"/>
        <v/>
      </c>
      <c r="I144" s="160" t="str">
        <f>FinalScores!G144</f>
        <v/>
      </c>
      <c r="J144" s="65" t="str">
        <f t="shared" si="102"/>
        <v/>
      </c>
      <c r="K144" s="65" t="str">
        <f t="shared" si="103"/>
        <v/>
      </c>
      <c r="L144" s="165" t="str">
        <f>IF(COUNTBLANK($A144:$F144)&gt;2,"",IF(Input!AE144=0,"NA",Input!AE144))</f>
        <v/>
      </c>
      <c r="M144" s="65" t="str">
        <f t="shared" si="104"/>
        <v/>
      </c>
      <c r="N144" s="65" t="str">
        <f t="shared" si="105"/>
        <v/>
      </c>
      <c r="O144" s="165" t="str">
        <f>IF(COUNTBLANK($A144:$F144)&gt;2,"",IF(Input!AF144=0,"NA",Input!AF144))</f>
        <v/>
      </c>
      <c r="P144" s="65" t="str">
        <f t="shared" si="106"/>
        <v/>
      </c>
      <c r="Q144" s="65" t="str">
        <f t="shared" si="107"/>
        <v/>
      </c>
      <c r="R144" s="165" t="str">
        <f>IF(COUNTBLANK($A144:$F144)&gt;2,"",IF(Input!AG144=0,"NA",Input!AG144))</f>
        <v/>
      </c>
      <c r="AN144" s="65" t="str">
        <f t="shared" si="108"/>
        <v/>
      </c>
      <c r="AO144" s="65" t="str">
        <f t="shared" si="109"/>
        <v/>
      </c>
      <c r="AP144" s="165" t="str">
        <f>IF(COUNTBLANK($A144:$F144)&gt;2,"",IF(Input!J144=0,"NA",Input!J144))</f>
        <v/>
      </c>
      <c r="AQ144" s="65" t="str">
        <f t="shared" si="110"/>
        <v/>
      </c>
      <c r="AR144" s="65" t="str">
        <f t="shared" si="111"/>
        <v/>
      </c>
      <c r="AS144" s="165" t="str">
        <f>IF(COUNTBLANK($A144:$F144)&gt;2,"",IF(Input!K144=0,"NA",Input!K144))</f>
        <v/>
      </c>
      <c r="AT144" s="65" t="str">
        <f t="shared" si="112"/>
        <v/>
      </c>
      <c r="AU144" s="65" t="str">
        <f t="shared" si="113"/>
        <v/>
      </c>
      <c r="AV144" s="165" t="str">
        <f>IF(COUNTBLANK($A144:$F144)&gt;2,"",IF(Input!L144=0,"NA",Input!L144))</f>
        <v/>
      </c>
      <c r="AW144" s="65" t="str">
        <f t="shared" si="114"/>
        <v/>
      </c>
      <c r="AX144" s="65" t="str">
        <f t="shared" si="115"/>
        <v/>
      </c>
      <c r="AY144" s="165" t="str">
        <f>IF(COUNTBLANK($A144:$F144)&gt;2,"",IF(Input!M144=0,"NA",Input!M144))</f>
        <v/>
      </c>
      <c r="AZ144" s="65" t="str">
        <f t="shared" si="116"/>
        <v/>
      </c>
      <c r="BA144" s="65" t="str">
        <f t="shared" si="117"/>
        <v/>
      </c>
      <c r="BB144" s="165" t="str">
        <f>IF(COUNTBLANK($A144:$F144)&gt;2,"",IF(Input!N144=0,"NA",Input!N144))</f>
        <v/>
      </c>
      <c r="BC144" s="65" t="str">
        <f t="shared" si="118"/>
        <v/>
      </c>
      <c r="BD144" s="65" t="str">
        <f t="shared" si="119"/>
        <v/>
      </c>
      <c r="BE144" s="165" t="str">
        <f>IF(COUNTBLANK($A144:$F144)&gt;2,"",IF(Input!O144=0,"NA",Input!O144))</f>
        <v/>
      </c>
      <c r="BF144" s="65" t="str">
        <f t="shared" si="120"/>
        <v/>
      </c>
      <c r="BG144" s="65" t="str">
        <f t="shared" si="121"/>
        <v/>
      </c>
      <c r="BH144" s="165" t="str">
        <f>IF(COUNTBLANK($A144:$F144)&gt;2,"",IF(Input!P144=0,"NA",Input!P144))</f>
        <v/>
      </c>
      <c r="BI144" s="65" t="str">
        <f t="shared" si="122"/>
        <v/>
      </c>
      <c r="BJ144" s="65" t="str">
        <f t="shared" si="123"/>
        <v/>
      </c>
      <c r="BK144" s="165" t="str">
        <f>IF(COUNTBLANK($A144:$F144)&gt;2,"",IF(Input!Q144=0,"NA",Input!Q144))</f>
        <v/>
      </c>
      <c r="BL144" s="65" t="str">
        <f t="shared" si="124"/>
        <v/>
      </c>
      <c r="BM144" s="65" t="str">
        <f t="shared" si="125"/>
        <v/>
      </c>
      <c r="BN144" s="165" t="str">
        <f>IF(COUNTBLANK($A144:$F144)&gt;2,"",IF(Input!R144=0,"NA",Input!R144))</f>
        <v/>
      </c>
      <c r="BO144" s="65" t="str">
        <f t="shared" si="126"/>
        <v/>
      </c>
      <c r="BP144" s="65" t="str">
        <f t="shared" si="127"/>
        <v/>
      </c>
      <c r="BQ144" s="165" t="str">
        <f>IF(COUNTBLANK($A144:$F144)&gt;2,"",IF(Input!S144=0,"NA",Input!S144))</f>
        <v/>
      </c>
      <c r="BR144" s="65" t="str">
        <f t="shared" si="128"/>
        <v/>
      </c>
      <c r="BS144" s="65" t="str">
        <f t="shared" si="129"/>
        <v/>
      </c>
      <c r="BT144" s="165" t="str">
        <f>IF(COUNTBLANK($A144:$F144)&gt;2,"",IF(Input!T144=0,"NA",Input!T144))</f>
        <v/>
      </c>
      <c r="BU144" s="65" t="str">
        <f t="shared" si="130"/>
        <v/>
      </c>
      <c r="BV144" s="65" t="str">
        <f t="shared" si="131"/>
        <v/>
      </c>
      <c r="BW144" s="165" t="str">
        <f>IF(COUNTBLANK($A144:$F144)&gt;2,"",IF(Input!U144=0,"NA",Input!U144))</f>
        <v/>
      </c>
      <c r="BX144" s="65" t="str">
        <f t="shared" si="132"/>
        <v/>
      </c>
      <c r="BY144" s="65" t="str">
        <f t="shared" si="133"/>
        <v/>
      </c>
      <c r="BZ144" s="165" t="str">
        <f>IF(COUNTBLANK($A144:$F144)&gt;2,"",IF(Input!V144=0,"NA",Input!V144))</f>
        <v/>
      </c>
      <c r="CA144" s="65" t="str">
        <f t="shared" si="134"/>
        <v/>
      </c>
      <c r="CB144" s="65" t="str">
        <f t="shared" si="135"/>
        <v/>
      </c>
      <c r="CC144" s="165" t="str">
        <f>IF(COUNTBLANK($A144:$F144)&gt;2,"",IF(Input!W144=0,"NA",Input!W144))</f>
        <v/>
      </c>
      <c r="CD144" s="65" t="str">
        <f t="shared" si="136"/>
        <v/>
      </c>
      <c r="CE144" s="65" t="str">
        <f t="shared" si="137"/>
        <v/>
      </c>
      <c r="CF144" s="165" t="str">
        <f>IF(COUNTBLANK($A144:$F144)&gt;2,"",IF(Input!X144=0,"NA",Input!X144))</f>
        <v/>
      </c>
      <c r="CG144" s="65" t="str">
        <f t="shared" si="138"/>
        <v/>
      </c>
      <c r="CH144" s="65" t="str">
        <f t="shared" si="139"/>
        <v/>
      </c>
      <c r="CI144" s="165" t="str">
        <f>IF(COUNTBLANK($A144:$F144)&gt;2,"",IF(Input!Y144=0,"NA",Input!Y144))</f>
        <v/>
      </c>
      <c r="CJ144" s="65" t="str">
        <f t="shared" si="140"/>
        <v/>
      </c>
      <c r="CK144" s="65" t="str">
        <f t="shared" si="141"/>
        <v/>
      </c>
      <c r="CL144" s="165" t="str">
        <f>IF(COUNTBLANK($A144:$F144)&gt;2,"",IF(Input!Z144=0,"NA",Input!Z144))</f>
        <v/>
      </c>
      <c r="CM144" s="65" t="str">
        <f t="shared" si="142"/>
        <v/>
      </c>
      <c r="CN144" s="65" t="str">
        <f t="shared" si="143"/>
        <v/>
      </c>
      <c r="CO144" s="165" t="str">
        <f>IF(COUNTBLANK($A144:$F144)&gt;2,"",IF(Input!AA144=0,"NA",Input!AA144))</f>
        <v/>
      </c>
      <c r="CP144" s="65" t="str">
        <f t="shared" si="144"/>
        <v/>
      </c>
      <c r="CQ144" s="65" t="str">
        <f t="shared" si="145"/>
        <v/>
      </c>
      <c r="CR144" s="165" t="str">
        <f>IF(COUNTBLANK($A144:$F144)&gt;2,"",IF(Input!AB144=0,"NA",Input!AB144))</f>
        <v/>
      </c>
      <c r="CS144" s="65" t="str">
        <f t="shared" si="146"/>
        <v/>
      </c>
      <c r="CT144" s="65" t="str">
        <f t="shared" si="147"/>
        <v/>
      </c>
      <c r="CU144" s="165" t="str">
        <f>IF(COUNTBLANK($A144:$F144)&gt;2,"",IF(Input!AC144=0,"NA",Input!AC144))</f>
        <v/>
      </c>
      <c r="CV144" s="65" t="str">
        <f t="shared" si="148"/>
        <v/>
      </c>
      <c r="CW144" s="65" t="str">
        <f t="shared" si="149"/>
        <v/>
      </c>
      <c r="CX144" s="165" t="str">
        <f>IF(COUNTBLANK($A144:$F144)&gt;2,"",IF(Input!AD144=0,"NA",Input!AD144))</f>
        <v/>
      </c>
    </row>
    <row r="145" spans="1:102" x14ac:dyDescent="0.25">
      <c r="A145" s="162" t="str">
        <f>IF(Input!B145=0,"",Input!B145)</f>
        <v/>
      </c>
      <c r="B145" s="162" t="str">
        <f>IF(Input!C145=0,"",Input!C145)</f>
        <v/>
      </c>
      <c r="C145" s="162" t="str">
        <f>IF(Input!D145=0,"",Input!D145)</f>
        <v/>
      </c>
      <c r="D145" s="162" t="str">
        <f>IF(Input!G145=0,"",Input!G145)</f>
        <v/>
      </c>
      <c r="E145" s="162" t="str">
        <f>IF(Input!H145=0,"",Input!H145)</f>
        <v/>
      </c>
      <c r="F145" s="162" t="str">
        <f>IF(Input!I145=0,"",Input!I145)</f>
        <v/>
      </c>
      <c r="G145" s="66" t="str">
        <f t="shared" si="100"/>
        <v/>
      </c>
      <c r="H145" s="66" t="str">
        <f t="shared" si="101"/>
        <v/>
      </c>
      <c r="I145" s="160" t="str">
        <f>FinalScores!G145</f>
        <v/>
      </c>
      <c r="J145" s="65" t="str">
        <f t="shared" si="102"/>
        <v/>
      </c>
      <c r="K145" s="65" t="str">
        <f t="shared" si="103"/>
        <v/>
      </c>
      <c r="L145" s="165" t="str">
        <f>IF(COUNTBLANK($A145:$F145)&gt;2,"",IF(Input!AE145=0,"NA",Input!AE145))</f>
        <v/>
      </c>
      <c r="M145" s="65" t="str">
        <f t="shared" si="104"/>
        <v/>
      </c>
      <c r="N145" s="65" t="str">
        <f t="shared" si="105"/>
        <v/>
      </c>
      <c r="O145" s="165" t="str">
        <f>IF(COUNTBLANK($A145:$F145)&gt;2,"",IF(Input!AF145=0,"NA",Input!AF145))</f>
        <v/>
      </c>
      <c r="P145" s="65" t="str">
        <f t="shared" si="106"/>
        <v/>
      </c>
      <c r="Q145" s="65" t="str">
        <f t="shared" si="107"/>
        <v/>
      </c>
      <c r="R145" s="165" t="str">
        <f>IF(COUNTBLANK($A145:$F145)&gt;2,"",IF(Input!AG145=0,"NA",Input!AG145))</f>
        <v/>
      </c>
      <c r="AN145" s="65" t="str">
        <f t="shared" si="108"/>
        <v/>
      </c>
      <c r="AO145" s="65" t="str">
        <f t="shared" si="109"/>
        <v/>
      </c>
      <c r="AP145" s="165" t="str">
        <f>IF(COUNTBLANK($A145:$F145)&gt;2,"",IF(Input!J145=0,"NA",Input!J145))</f>
        <v/>
      </c>
      <c r="AQ145" s="65" t="str">
        <f t="shared" si="110"/>
        <v/>
      </c>
      <c r="AR145" s="65" t="str">
        <f t="shared" si="111"/>
        <v/>
      </c>
      <c r="AS145" s="165" t="str">
        <f>IF(COUNTBLANK($A145:$F145)&gt;2,"",IF(Input!K145=0,"NA",Input!K145))</f>
        <v/>
      </c>
      <c r="AT145" s="65" t="str">
        <f t="shared" si="112"/>
        <v/>
      </c>
      <c r="AU145" s="65" t="str">
        <f t="shared" si="113"/>
        <v/>
      </c>
      <c r="AV145" s="165" t="str">
        <f>IF(COUNTBLANK($A145:$F145)&gt;2,"",IF(Input!L145=0,"NA",Input!L145))</f>
        <v/>
      </c>
      <c r="AW145" s="65" t="str">
        <f t="shared" si="114"/>
        <v/>
      </c>
      <c r="AX145" s="65" t="str">
        <f t="shared" si="115"/>
        <v/>
      </c>
      <c r="AY145" s="165" t="str">
        <f>IF(COUNTBLANK($A145:$F145)&gt;2,"",IF(Input!M145=0,"NA",Input!M145))</f>
        <v/>
      </c>
      <c r="AZ145" s="65" t="str">
        <f t="shared" si="116"/>
        <v/>
      </c>
      <c r="BA145" s="65" t="str">
        <f t="shared" si="117"/>
        <v/>
      </c>
      <c r="BB145" s="165" t="str">
        <f>IF(COUNTBLANK($A145:$F145)&gt;2,"",IF(Input!N145=0,"NA",Input!N145))</f>
        <v/>
      </c>
      <c r="BC145" s="65" t="str">
        <f t="shared" si="118"/>
        <v/>
      </c>
      <c r="BD145" s="65" t="str">
        <f t="shared" si="119"/>
        <v/>
      </c>
      <c r="BE145" s="165" t="str">
        <f>IF(COUNTBLANK($A145:$F145)&gt;2,"",IF(Input!O145=0,"NA",Input!O145))</f>
        <v/>
      </c>
      <c r="BF145" s="65" t="str">
        <f t="shared" si="120"/>
        <v/>
      </c>
      <c r="BG145" s="65" t="str">
        <f t="shared" si="121"/>
        <v/>
      </c>
      <c r="BH145" s="165" t="str">
        <f>IF(COUNTBLANK($A145:$F145)&gt;2,"",IF(Input!P145=0,"NA",Input!P145))</f>
        <v/>
      </c>
      <c r="BI145" s="65" t="str">
        <f t="shared" si="122"/>
        <v/>
      </c>
      <c r="BJ145" s="65" t="str">
        <f t="shared" si="123"/>
        <v/>
      </c>
      <c r="BK145" s="165" t="str">
        <f>IF(COUNTBLANK($A145:$F145)&gt;2,"",IF(Input!Q145=0,"NA",Input!Q145))</f>
        <v/>
      </c>
      <c r="BL145" s="65" t="str">
        <f t="shared" si="124"/>
        <v/>
      </c>
      <c r="BM145" s="65" t="str">
        <f t="shared" si="125"/>
        <v/>
      </c>
      <c r="BN145" s="165" t="str">
        <f>IF(COUNTBLANK($A145:$F145)&gt;2,"",IF(Input!R145=0,"NA",Input!R145))</f>
        <v/>
      </c>
      <c r="BO145" s="65" t="str">
        <f t="shared" si="126"/>
        <v/>
      </c>
      <c r="BP145" s="65" t="str">
        <f t="shared" si="127"/>
        <v/>
      </c>
      <c r="BQ145" s="165" t="str">
        <f>IF(COUNTBLANK($A145:$F145)&gt;2,"",IF(Input!S145=0,"NA",Input!S145))</f>
        <v/>
      </c>
      <c r="BR145" s="65" t="str">
        <f t="shared" si="128"/>
        <v/>
      </c>
      <c r="BS145" s="65" t="str">
        <f t="shared" si="129"/>
        <v/>
      </c>
      <c r="BT145" s="165" t="str">
        <f>IF(COUNTBLANK($A145:$F145)&gt;2,"",IF(Input!T145=0,"NA",Input!T145))</f>
        <v/>
      </c>
      <c r="BU145" s="65" t="str">
        <f t="shared" si="130"/>
        <v/>
      </c>
      <c r="BV145" s="65" t="str">
        <f t="shared" si="131"/>
        <v/>
      </c>
      <c r="BW145" s="165" t="str">
        <f>IF(COUNTBLANK($A145:$F145)&gt;2,"",IF(Input!U145=0,"NA",Input!U145))</f>
        <v/>
      </c>
      <c r="BX145" s="65" t="str">
        <f t="shared" si="132"/>
        <v/>
      </c>
      <c r="BY145" s="65" t="str">
        <f t="shared" si="133"/>
        <v/>
      </c>
      <c r="BZ145" s="165" t="str">
        <f>IF(COUNTBLANK($A145:$F145)&gt;2,"",IF(Input!V145=0,"NA",Input!V145))</f>
        <v/>
      </c>
      <c r="CA145" s="65" t="str">
        <f t="shared" si="134"/>
        <v/>
      </c>
      <c r="CB145" s="65" t="str">
        <f t="shared" si="135"/>
        <v/>
      </c>
      <c r="CC145" s="165" t="str">
        <f>IF(COUNTBLANK($A145:$F145)&gt;2,"",IF(Input!W145=0,"NA",Input!W145))</f>
        <v/>
      </c>
      <c r="CD145" s="65" t="str">
        <f t="shared" si="136"/>
        <v/>
      </c>
      <c r="CE145" s="65" t="str">
        <f t="shared" si="137"/>
        <v/>
      </c>
      <c r="CF145" s="165" t="str">
        <f>IF(COUNTBLANK($A145:$F145)&gt;2,"",IF(Input!X145=0,"NA",Input!X145))</f>
        <v/>
      </c>
      <c r="CG145" s="65" t="str">
        <f t="shared" si="138"/>
        <v/>
      </c>
      <c r="CH145" s="65" t="str">
        <f t="shared" si="139"/>
        <v/>
      </c>
      <c r="CI145" s="165" t="str">
        <f>IF(COUNTBLANK($A145:$F145)&gt;2,"",IF(Input!Y145=0,"NA",Input!Y145))</f>
        <v/>
      </c>
      <c r="CJ145" s="65" t="str">
        <f t="shared" si="140"/>
        <v/>
      </c>
      <c r="CK145" s="65" t="str">
        <f t="shared" si="141"/>
        <v/>
      </c>
      <c r="CL145" s="165" t="str">
        <f>IF(COUNTBLANK($A145:$F145)&gt;2,"",IF(Input!Z145=0,"NA",Input!Z145))</f>
        <v/>
      </c>
      <c r="CM145" s="65" t="str">
        <f t="shared" si="142"/>
        <v/>
      </c>
      <c r="CN145" s="65" t="str">
        <f t="shared" si="143"/>
        <v/>
      </c>
      <c r="CO145" s="165" t="str">
        <f>IF(COUNTBLANK($A145:$F145)&gt;2,"",IF(Input!AA145=0,"NA",Input!AA145))</f>
        <v/>
      </c>
      <c r="CP145" s="65" t="str">
        <f t="shared" si="144"/>
        <v/>
      </c>
      <c r="CQ145" s="65" t="str">
        <f t="shared" si="145"/>
        <v/>
      </c>
      <c r="CR145" s="165" t="str">
        <f>IF(COUNTBLANK($A145:$F145)&gt;2,"",IF(Input!AB145=0,"NA",Input!AB145))</f>
        <v/>
      </c>
      <c r="CS145" s="65" t="str">
        <f t="shared" si="146"/>
        <v/>
      </c>
      <c r="CT145" s="65" t="str">
        <f t="shared" si="147"/>
        <v/>
      </c>
      <c r="CU145" s="165" t="str">
        <f>IF(COUNTBLANK($A145:$F145)&gt;2,"",IF(Input!AC145=0,"NA",Input!AC145))</f>
        <v/>
      </c>
      <c r="CV145" s="65" t="str">
        <f t="shared" si="148"/>
        <v/>
      </c>
      <c r="CW145" s="65" t="str">
        <f t="shared" si="149"/>
        <v/>
      </c>
      <c r="CX145" s="165" t="str">
        <f>IF(COUNTBLANK($A145:$F145)&gt;2,"",IF(Input!AD145=0,"NA",Input!AD145))</f>
        <v/>
      </c>
    </row>
    <row r="146" spans="1:102" x14ac:dyDescent="0.25">
      <c r="A146" s="162" t="str">
        <f>IF(Input!B146=0,"",Input!B146)</f>
        <v/>
      </c>
      <c r="B146" s="162" t="str">
        <f>IF(Input!C146=0,"",Input!C146)</f>
        <v/>
      </c>
      <c r="C146" s="162" t="str">
        <f>IF(Input!D146=0,"",Input!D146)</f>
        <v/>
      </c>
      <c r="D146" s="162" t="str">
        <f>IF(Input!G146=0,"",Input!G146)</f>
        <v/>
      </c>
      <c r="E146" s="162" t="str">
        <f>IF(Input!H146=0,"",Input!H146)</f>
        <v/>
      </c>
      <c r="F146" s="162" t="str">
        <f>IF(Input!I146=0,"",Input!I146)</f>
        <v/>
      </c>
      <c r="G146" s="66" t="str">
        <f t="shared" si="100"/>
        <v/>
      </c>
      <c r="H146" s="66" t="str">
        <f t="shared" si="101"/>
        <v/>
      </c>
      <c r="I146" s="160" t="str">
        <f>FinalScores!G146</f>
        <v/>
      </c>
      <c r="J146" s="65" t="str">
        <f t="shared" si="102"/>
        <v/>
      </c>
      <c r="K146" s="65" t="str">
        <f t="shared" si="103"/>
        <v/>
      </c>
      <c r="L146" s="165" t="str">
        <f>IF(COUNTBLANK($A146:$F146)&gt;2,"",IF(Input!AE146=0,"NA",Input!AE146))</f>
        <v/>
      </c>
      <c r="M146" s="65" t="str">
        <f t="shared" si="104"/>
        <v/>
      </c>
      <c r="N146" s="65" t="str">
        <f t="shared" si="105"/>
        <v/>
      </c>
      <c r="O146" s="165" t="str">
        <f>IF(COUNTBLANK($A146:$F146)&gt;2,"",IF(Input!AF146=0,"NA",Input!AF146))</f>
        <v/>
      </c>
      <c r="P146" s="65" t="str">
        <f t="shared" si="106"/>
        <v/>
      </c>
      <c r="Q146" s="65" t="str">
        <f t="shared" si="107"/>
        <v/>
      </c>
      <c r="R146" s="165" t="str">
        <f>IF(COUNTBLANK($A146:$F146)&gt;2,"",IF(Input!AG146=0,"NA",Input!AG146))</f>
        <v/>
      </c>
      <c r="AN146" s="65" t="str">
        <f t="shared" si="108"/>
        <v/>
      </c>
      <c r="AO146" s="65" t="str">
        <f t="shared" si="109"/>
        <v/>
      </c>
      <c r="AP146" s="165" t="str">
        <f>IF(COUNTBLANK($A146:$F146)&gt;2,"",IF(Input!J146=0,"NA",Input!J146))</f>
        <v/>
      </c>
      <c r="AQ146" s="65" t="str">
        <f t="shared" si="110"/>
        <v/>
      </c>
      <c r="AR146" s="65" t="str">
        <f t="shared" si="111"/>
        <v/>
      </c>
      <c r="AS146" s="165" t="str">
        <f>IF(COUNTBLANK($A146:$F146)&gt;2,"",IF(Input!K146=0,"NA",Input!K146))</f>
        <v/>
      </c>
      <c r="AT146" s="65" t="str">
        <f t="shared" si="112"/>
        <v/>
      </c>
      <c r="AU146" s="65" t="str">
        <f t="shared" si="113"/>
        <v/>
      </c>
      <c r="AV146" s="165" t="str">
        <f>IF(COUNTBLANK($A146:$F146)&gt;2,"",IF(Input!L146=0,"NA",Input!L146))</f>
        <v/>
      </c>
      <c r="AW146" s="65" t="str">
        <f t="shared" si="114"/>
        <v/>
      </c>
      <c r="AX146" s="65" t="str">
        <f t="shared" si="115"/>
        <v/>
      </c>
      <c r="AY146" s="165" t="str">
        <f>IF(COUNTBLANK($A146:$F146)&gt;2,"",IF(Input!M146=0,"NA",Input!M146))</f>
        <v/>
      </c>
      <c r="AZ146" s="65" t="str">
        <f t="shared" si="116"/>
        <v/>
      </c>
      <c r="BA146" s="65" t="str">
        <f t="shared" si="117"/>
        <v/>
      </c>
      <c r="BB146" s="165" t="str">
        <f>IF(COUNTBLANK($A146:$F146)&gt;2,"",IF(Input!N146=0,"NA",Input!N146))</f>
        <v/>
      </c>
      <c r="BC146" s="65" t="str">
        <f t="shared" si="118"/>
        <v/>
      </c>
      <c r="BD146" s="65" t="str">
        <f t="shared" si="119"/>
        <v/>
      </c>
      <c r="BE146" s="165" t="str">
        <f>IF(COUNTBLANK($A146:$F146)&gt;2,"",IF(Input!O146=0,"NA",Input!O146))</f>
        <v/>
      </c>
      <c r="BF146" s="65" t="str">
        <f t="shared" si="120"/>
        <v/>
      </c>
      <c r="BG146" s="65" t="str">
        <f t="shared" si="121"/>
        <v/>
      </c>
      <c r="BH146" s="165" t="str">
        <f>IF(COUNTBLANK($A146:$F146)&gt;2,"",IF(Input!P146=0,"NA",Input!P146))</f>
        <v/>
      </c>
      <c r="BI146" s="65" t="str">
        <f t="shared" si="122"/>
        <v/>
      </c>
      <c r="BJ146" s="65" t="str">
        <f t="shared" si="123"/>
        <v/>
      </c>
      <c r="BK146" s="165" t="str">
        <f>IF(COUNTBLANK($A146:$F146)&gt;2,"",IF(Input!Q146=0,"NA",Input!Q146))</f>
        <v/>
      </c>
      <c r="BL146" s="65" t="str">
        <f t="shared" si="124"/>
        <v/>
      </c>
      <c r="BM146" s="65" t="str">
        <f t="shared" si="125"/>
        <v/>
      </c>
      <c r="BN146" s="165" t="str">
        <f>IF(COUNTBLANK($A146:$F146)&gt;2,"",IF(Input!R146=0,"NA",Input!R146))</f>
        <v/>
      </c>
      <c r="BO146" s="65" t="str">
        <f t="shared" si="126"/>
        <v/>
      </c>
      <c r="BP146" s="65" t="str">
        <f t="shared" si="127"/>
        <v/>
      </c>
      <c r="BQ146" s="165" t="str">
        <f>IF(COUNTBLANK($A146:$F146)&gt;2,"",IF(Input!S146=0,"NA",Input!S146))</f>
        <v/>
      </c>
      <c r="BR146" s="65" t="str">
        <f t="shared" si="128"/>
        <v/>
      </c>
      <c r="BS146" s="65" t="str">
        <f t="shared" si="129"/>
        <v/>
      </c>
      <c r="BT146" s="165" t="str">
        <f>IF(COUNTBLANK($A146:$F146)&gt;2,"",IF(Input!T146=0,"NA",Input!T146))</f>
        <v/>
      </c>
      <c r="BU146" s="65" t="str">
        <f t="shared" si="130"/>
        <v/>
      </c>
      <c r="BV146" s="65" t="str">
        <f t="shared" si="131"/>
        <v/>
      </c>
      <c r="BW146" s="165" t="str">
        <f>IF(COUNTBLANK($A146:$F146)&gt;2,"",IF(Input!U146=0,"NA",Input!U146))</f>
        <v/>
      </c>
      <c r="BX146" s="65" t="str">
        <f t="shared" si="132"/>
        <v/>
      </c>
      <c r="BY146" s="65" t="str">
        <f t="shared" si="133"/>
        <v/>
      </c>
      <c r="BZ146" s="165" t="str">
        <f>IF(COUNTBLANK($A146:$F146)&gt;2,"",IF(Input!V146=0,"NA",Input!V146))</f>
        <v/>
      </c>
      <c r="CA146" s="65" t="str">
        <f t="shared" si="134"/>
        <v/>
      </c>
      <c r="CB146" s="65" t="str">
        <f t="shared" si="135"/>
        <v/>
      </c>
      <c r="CC146" s="165" t="str">
        <f>IF(COUNTBLANK($A146:$F146)&gt;2,"",IF(Input!W146=0,"NA",Input!W146))</f>
        <v/>
      </c>
      <c r="CD146" s="65" t="str">
        <f t="shared" si="136"/>
        <v/>
      </c>
      <c r="CE146" s="65" t="str">
        <f t="shared" si="137"/>
        <v/>
      </c>
      <c r="CF146" s="165" t="str">
        <f>IF(COUNTBLANK($A146:$F146)&gt;2,"",IF(Input!X146=0,"NA",Input!X146))</f>
        <v/>
      </c>
      <c r="CG146" s="65" t="str">
        <f t="shared" si="138"/>
        <v/>
      </c>
      <c r="CH146" s="65" t="str">
        <f t="shared" si="139"/>
        <v/>
      </c>
      <c r="CI146" s="165" t="str">
        <f>IF(COUNTBLANK($A146:$F146)&gt;2,"",IF(Input!Y146=0,"NA",Input!Y146))</f>
        <v/>
      </c>
      <c r="CJ146" s="65" t="str">
        <f t="shared" si="140"/>
        <v/>
      </c>
      <c r="CK146" s="65" t="str">
        <f t="shared" si="141"/>
        <v/>
      </c>
      <c r="CL146" s="165" t="str">
        <f>IF(COUNTBLANK($A146:$F146)&gt;2,"",IF(Input!Z146=0,"NA",Input!Z146))</f>
        <v/>
      </c>
      <c r="CM146" s="65" t="str">
        <f t="shared" si="142"/>
        <v/>
      </c>
      <c r="CN146" s="65" t="str">
        <f t="shared" si="143"/>
        <v/>
      </c>
      <c r="CO146" s="165" t="str">
        <f>IF(COUNTBLANK($A146:$F146)&gt;2,"",IF(Input!AA146=0,"NA",Input!AA146))</f>
        <v/>
      </c>
      <c r="CP146" s="65" t="str">
        <f t="shared" si="144"/>
        <v/>
      </c>
      <c r="CQ146" s="65" t="str">
        <f t="shared" si="145"/>
        <v/>
      </c>
      <c r="CR146" s="165" t="str">
        <f>IF(COUNTBLANK($A146:$F146)&gt;2,"",IF(Input!AB146=0,"NA",Input!AB146))</f>
        <v/>
      </c>
      <c r="CS146" s="65" t="str">
        <f t="shared" si="146"/>
        <v/>
      </c>
      <c r="CT146" s="65" t="str">
        <f t="shared" si="147"/>
        <v/>
      </c>
      <c r="CU146" s="165" t="str">
        <f>IF(COUNTBLANK($A146:$F146)&gt;2,"",IF(Input!AC146=0,"NA",Input!AC146))</f>
        <v/>
      </c>
      <c r="CV146" s="65" t="str">
        <f t="shared" si="148"/>
        <v/>
      </c>
      <c r="CW146" s="65" t="str">
        <f t="shared" si="149"/>
        <v/>
      </c>
      <c r="CX146" s="165" t="str">
        <f>IF(COUNTBLANK($A146:$F146)&gt;2,"",IF(Input!AD146=0,"NA",Input!AD146))</f>
        <v/>
      </c>
    </row>
    <row r="147" spans="1:102" x14ac:dyDescent="0.25">
      <c r="A147" s="162" t="str">
        <f>IF(Input!B147=0,"",Input!B147)</f>
        <v/>
      </c>
      <c r="B147" s="162" t="str">
        <f>IF(Input!C147=0,"",Input!C147)</f>
        <v/>
      </c>
      <c r="C147" s="162" t="str">
        <f>IF(Input!D147=0,"",Input!D147)</f>
        <v/>
      </c>
      <c r="D147" s="162" t="str">
        <f>IF(Input!G147=0,"",Input!G147)</f>
        <v/>
      </c>
      <c r="E147" s="162" t="str">
        <f>IF(Input!H147=0,"",Input!H147)</f>
        <v/>
      </c>
      <c r="F147" s="162" t="str">
        <f>IF(Input!I147=0,"",Input!I147)</f>
        <v/>
      </c>
      <c r="G147" s="66" t="str">
        <f t="shared" si="100"/>
        <v/>
      </c>
      <c r="H147" s="66" t="str">
        <f t="shared" si="101"/>
        <v/>
      </c>
      <c r="I147" s="160" t="str">
        <f>FinalScores!G147</f>
        <v/>
      </c>
      <c r="J147" s="65" t="str">
        <f t="shared" si="102"/>
        <v/>
      </c>
      <c r="K147" s="65" t="str">
        <f t="shared" si="103"/>
        <v/>
      </c>
      <c r="L147" s="165" t="str">
        <f>IF(COUNTBLANK($A147:$F147)&gt;2,"",IF(Input!AE147=0,"NA",Input!AE147))</f>
        <v/>
      </c>
      <c r="M147" s="65" t="str">
        <f t="shared" si="104"/>
        <v/>
      </c>
      <c r="N147" s="65" t="str">
        <f t="shared" si="105"/>
        <v/>
      </c>
      <c r="O147" s="165" t="str">
        <f>IF(COUNTBLANK($A147:$F147)&gt;2,"",IF(Input!AF147=0,"NA",Input!AF147))</f>
        <v/>
      </c>
      <c r="P147" s="65" t="str">
        <f t="shared" si="106"/>
        <v/>
      </c>
      <c r="Q147" s="65" t="str">
        <f t="shared" si="107"/>
        <v/>
      </c>
      <c r="R147" s="165" t="str">
        <f>IF(COUNTBLANK($A147:$F147)&gt;2,"",IF(Input!AG147=0,"NA",Input!AG147))</f>
        <v/>
      </c>
      <c r="AN147" s="65" t="str">
        <f t="shared" si="108"/>
        <v/>
      </c>
      <c r="AO147" s="65" t="str">
        <f t="shared" si="109"/>
        <v/>
      </c>
      <c r="AP147" s="165" t="str">
        <f>IF(COUNTBLANK($A147:$F147)&gt;2,"",IF(Input!J147=0,"NA",Input!J147))</f>
        <v/>
      </c>
      <c r="AQ147" s="65" t="str">
        <f t="shared" si="110"/>
        <v/>
      </c>
      <c r="AR147" s="65" t="str">
        <f t="shared" si="111"/>
        <v/>
      </c>
      <c r="AS147" s="165" t="str">
        <f>IF(COUNTBLANK($A147:$F147)&gt;2,"",IF(Input!K147=0,"NA",Input!K147))</f>
        <v/>
      </c>
      <c r="AT147" s="65" t="str">
        <f t="shared" si="112"/>
        <v/>
      </c>
      <c r="AU147" s="65" t="str">
        <f t="shared" si="113"/>
        <v/>
      </c>
      <c r="AV147" s="165" t="str">
        <f>IF(COUNTBLANK($A147:$F147)&gt;2,"",IF(Input!L147=0,"NA",Input!L147))</f>
        <v/>
      </c>
      <c r="AW147" s="65" t="str">
        <f t="shared" si="114"/>
        <v/>
      </c>
      <c r="AX147" s="65" t="str">
        <f t="shared" si="115"/>
        <v/>
      </c>
      <c r="AY147" s="165" t="str">
        <f>IF(COUNTBLANK($A147:$F147)&gt;2,"",IF(Input!M147=0,"NA",Input!M147))</f>
        <v/>
      </c>
      <c r="AZ147" s="65" t="str">
        <f t="shared" si="116"/>
        <v/>
      </c>
      <c r="BA147" s="65" t="str">
        <f t="shared" si="117"/>
        <v/>
      </c>
      <c r="BB147" s="165" t="str">
        <f>IF(COUNTBLANK($A147:$F147)&gt;2,"",IF(Input!N147=0,"NA",Input!N147))</f>
        <v/>
      </c>
      <c r="BC147" s="65" t="str">
        <f t="shared" si="118"/>
        <v/>
      </c>
      <c r="BD147" s="65" t="str">
        <f t="shared" si="119"/>
        <v/>
      </c>
      <c r="BE147" s="165" t="str">
        <f>IF(COUNTBLANK($A147:$F147)&gt;2,"",IF(Input!O147=0,"NA",Input!O147))</f>
        <v/>
      </c>
      <c r="BF147" s="65" t="str">
        <f t="shared" si="120"/>
        <v/>
      </c>
      <c r="BG147" s="65" t="str">
        <f t="shared" si="121"/>
        <v/>
      </c>
      <c r="BH147" s="165" t="str">
        <f>IF(COUNTBLANK($A147:$F147)&gt;2,"",IF(Input!P147=0,"NA",Input!P147))</f>
        <v/>
      </c>
      <c r="BI147" s="65" t="str">
        <f t="shared" si="122"/>
        <v/>
      </c>
      <c r="BJ147" s="65" t="str">
        <f t="shared" si="123"/>
        <v/>
      </c>
      <c r="BK147" s="165" t="str">
        <f>IF(COUNTBLANK($A147:$F147)&gt;2,"",IF(Input!Q147=0,"NA",Input!Q147))</f>
        <v/>
      </c>
      <c r="BL147" s="65" t="str">
        <f t="shared" si="124"/>
        <v/>
      </c>
      <c r="BM147" s="65" t="str">
        <f t="shared" si="125"/>
        <v/>
      </c>
      <c r="BN147" s="165" t="str">
        <f>IF(COUNTBLANK($A147:$F147)&gt;2,"",IF(Input!R147=0,"NA",Input!R147))</f>
        <v/>
      </c>
      <c r="BO147" s="65" t="str">
        <f t="shared" si="126"/>
        <v/>
      </c>
      <c r="BP147" s="65" t="str">
        <f t="shared" si="127"/>
        <v/>
      </c>
      <c r="BQ147" s="165" t="str">
        <f>IF(COUNTBLANK($A147:$F147)&gt;2,"",IF(Input!S147=0,"NA",Input!S147))</f>
        <v/>
      </c>
      <c r="BR147" s="65" t="str">
        <f t="shared" si="128"/>
        <v/>
      </c>
      <c r="BS147" s="65" t="str">
        <f t="shared" si="129"/>
        <v/>
      </c>
      <c r="BT147" s="165" t="str">
        <f>IF(COUNTBLANK($A147:$F147)&gt;2,"",IF(Input!T147=0,"NA",Input!T147))</f>
        <v/>
      </c>
      <c r="BU147" s="65" t="str">
        <f t="shared" si="130"/>
        <v/>
      </c>
      <c r="BV147" s="65" t="str">
        <f t="shared" si="131"/>
        <v/>
      </c>
      <c r="BW147" s="165" t="str">
        <f>IF(COUNTBLANK($A147:$F147)&gt;2,"",IF(Input!U147=0,"NA",Input!U147))</f>
        <v/>
      </c>
      <c r="BX147" s="65" t="str">
        <f t="shared" si="132"/>
        <v/>
      </c>
      <c r="BY147" s="65" t="str">
        <f t="shared" si="133"/>
        <v/>
      </c>
      <c r="BZ147" s="165" t="str">
        <f>IF(COUNTBLANK($A147:$F147)&gt;2,"",IF(Input!V147=0,"NA",Input!V147))</f>
        <v/>
      </c>
      <c r="CA147" s="65" t="str">
        <f t="shared" si="134"/>
        <v/>
      </c>
      <c r="CB147" s="65" t="str">
        <f t="shared" si="135"/>
        <v/>
      </c>
      <c r="CC147" s="165" t="str">
        <f>IF(COUNTBLANK($A147:$F147)&gt;2,"",IF(Input!W147=0,"NA",Input!W147))</f>
        <v/>
      </c>
      <c r="CD147" s="65" t="str">
        <f t="shared" si="136"/>
        <v/>
      </c>
      <c r="CE147" s="65" t="str">
        <f t="shared" si="137"/>
        <v/>
      </c>
      <c r="CF147" s="165" t="str">
        <f>IF(COUNTBLANK($A147:$F147)&gt;2,"",IF(Input!X147=0,"NA",Input!X147))</f>
        <v/>
      </c>
      <c r="CG147" s="65" t="str">
        <f t="shared" si="138"/>
        <v/>
      </c>
      <c r="CH147" s="65" t="str">
        <f t="shared" si="139"/>
        <v/>
      </c>
      <c r="CI147" s="165" t="str">
        <f>IF(COUNTBLANK($A147:$F147)&gt;2,"",IF(Input!Y147=0,"NA",Input!Y147))</f>
        <v/>
      </c>
      <c r="CJ147" s="65" t="str">
        <f t="shared" si="140"/>
        <v/>
      </c>
      <c r="CK147" s="65" t="str">
        <f t="shared" si="141"/>
        <v/>
      </c>
      <c r="CL147" s="165" t="str">
        <f>IF(COUNTBLANK($A147:$F147)&gt;2,"",IF(Input!Z147=0,"NA",Input!Z147))</f>
        <v/>
      </c>
      <c r="CM147" s="65" t="str">
        <f t="shared" si="142"/>
        <v/>
      </c>
      <c r="CN147" s="65" t="str">
        <f t="shared" si="143"/>
        <v/>
      </c>
      <c r="CO147" s="165" t="str">
        <f>IF(COUNTBLANK($A147:$F147)&gt;2,"",IF(Input!AA147=0,"NA",Input!AA147))</f>
        <v/>
      </c>
      <c r="CP147" s="65" t="str">
        <f t="shared" si="144"/>
        <v/>
      </c>
      <c r="CQ147" s="65" t="str">
        <f t="shared" si="145"/>
        <v/>
      </c>
      <c r="CR147" s="165" t="str">
        <f>IF(COUNTBLANK($A147:$F147)&gt;2,"",IF(Input!AB147=0,"NA",Input!AB147))</f>
        <v/>
      </c>
      <c r="CS147" s="65" t="str">
        <f t="shared" si="146"/>
        <v/>
      </c>
      <c r="CT147" s="65" t="str">
        <f t="shared" si="147"/>
        <v/>
      </c>
      <c r="CU147" s="165" t="str">
        <f>IF(COUNTBLANK($A147:$F147)&gt;2,"",IF(Input!AC147=0,"NA",Input!AC147))</f>
        <v/>
      </c>
      <c r="CV147" s="65" t="str">
        <f t="shared" si="148"/>
        <v/>
      </c>
      <c r="CW147" s="65" t="str">
        <f t="shared" si="149"/>
        <v/>
      </c>
      <c r="CX147" s="165" t="str">
        <f>IF(COUNTBLANK($A147:$F147)&gt;2,"",IF(Input!AD147=0,"NA",Input!AD147))</f>
        <v/>
      </c>
    </row>
    <row r="148" spans="1:102" x14ac:dyDescent="0.25">
      <c r="A148" s="162" t="str">
        <f>IF(Input!B148=0,"",Input!B148)</f>
        <v/>
      </c>
      <c r="B148" s="162" t="str">
        <f>IF(Input!C148=0,"",Input!C148)</f>
        <v/>
      </c>
      <c r="C148" s="162" t="str">
        <f>IF(Input!D148=0,"",Input!D148)</f>
        <v/>
      </c>
      <c r="D148" s="162" t="str">
        <f>IF(Input!G148=0,"",Input!G148)</f>
        <v/>
      </c>
      <c r="E148" s="162" t="str">
        <f>IF(Input!H148=0,"",Input!H148)</f>
        <v/>
      </c>
      <c r="F148" s="162" t="str">
        <f>IF(Input!I148=0,"",Input!I148)</f>
        <v/>
      </c>
      <c r="G148" s="66" t="str">
        <f t="shared" si="100"/>
        <v/>
      </c>
      <c r="H148" s="66" t="str">
        <f t="shared" si="101"/>
        <v/>
      </c>
      <c r="I148" s="160" t="str">
        <f>FinalScores!G148</f>
        <v/>
      </c>
      <c r="J148" s="65" t="str">
        <f t="shared" si="102"/>
        <v/>
      </c>
      <c r="K148" s="65" t="str">
        <f t="shared" si="103"/>
        <v/>
      </c>
      <c r="L148" s="165" t="str">
        <f>IF(COUNTBLANK($A148:$F148)&gt;2,"",IF(Input!AE148=0,"NA",Input!AE148))</f>
        <v/>
      </c>
      <c r="M148" s="65" t="str">
        <f t="shared" si="104"/>
        <v/>
      </c>
      <c r="N148" s="65" t="str">
        <f t="shared" si="105"/>
        <v/>
      </c>
      <c r="O148" s="165" t="str">
        <f>IF(COUNTBLANK($A148:$F148)&gt;2,"",IF(Input!AF148=0,"NA",Input!AF148))</f>
        <v/>
      </c>
      <c r="P148" s="65" t="str">
        <f t="shared" si="106"/>
        <v/>
      </c>
      <c r="Q148" s="65" t="str">
        <f t="shared" si="107"/>
        <v/>
      </c>
      <c r="R148" s="165" t="str">
        <f>IF(COUNTBLANK($A148:$F148)&gt;2,"",IF(Input!AG148=0,"NA",Input!AG148))</f>
        <v/>
      </c>
      <c r="AN148" s="65" t="str">
        <f t="shared" si="108"/>
        <v/>
      </c>
      <c r="AO148" s="65" t="str">
        <f t="shared" si="109"/>
        <v/>
      </c>
      <c r="AP148" s="165" t="str">
        <f>IF(COUNTBLANK($A148:$F148)&gt;2,"",IF(Input!J148=0,"NA",Input!J148))</f>
        <v/>
      </c>
      <c r="AQ148" s="65" t="str">
        <f t="shared" si="110"/>
        <v/>
      </c>
      <c r="AR148" s="65" t="str">
        <f t="shared" si="111"/>
        <v/>
      </c>
      <c r="AS148" s="165" t="str">
        <f>IF(COUNTBLANK($A148:$F148)&gt;2,"",IF(Input!K148=0,"NA",Input!K148))</f>
        <v/>
      </c>
      <c r="AT148" s="65" t="str">
        <f t="shared" si="112"/>
        <v/>
      </c>
      <c r="AU148" s="65" t="str">
        <f t="shared" si="113"/>
        <v/>
      </c>
      <c r="AV148" s="165" t="str">
        <f>IF(COUNTBLANK($A148:$F148)&gt;2,"",IF(Input!L148=0,"NA",Input!L148))</f>
        <v/>
      </c>
      <c r="AW148" s="65" t="str">
        <f t="shared" si="114"/>
        <v/>
      </c>
      <c r="AX148" s="65" t="str">
        <f t="shared" si="115"/>
        <v/>
      </c>
      <c r="AY148" s="165" t="str">
        <f>IF(COUNTBLANK($A148:$F148)&gt;2,"",IF(Input!M148=0,"NA",Input!M148))</f>
        <v/>
      </c>
      <c r="AZ148" s="65" t="str">
        <f t="shared" si="116"/>
        <v/>
      </c>
      <c r="BA148" s="65" t="str">
        <f t="shared" si="117"/>
        <v/>
      </c>
      <c r="BB148" s="165" t="str">
        <f>IF(COUNTBLANK($A148:$F148)&gt;2,"",IF(Input!N148=0,"NA",Input!N148))</f>
        <v/>
      </c>
      <c r="BC148" s="65" t="str">
        <f t="shared" si="118"/>
        <v/>
      </c>
      <c r="BD148" s="65" t="str">
        <f t="shared" si="119"/>
        <v/>
      </c>
      <c r="BE148" s="165" t="str">
        <f>IF(COUNTBLANK($A148:$F148)&gt;2,"",IF(Input!O148=0,"NA",Input!O148))</f>
        <v/>
      </c>
      <c r="BF148" s="65" t="str">
        <f t="shared" si="120"/>
        <v/>
      </c>
      <c r="BG148" s="65" t="str">
        <f t="shared" si="121"/>
        <v/>
      </c>
      <c r="BH148" s="165" t="str">
        <f>IF(COUNTBLANK($A148:$F148)&gt;2,"",IF(Input!P148=0,"NA",Input!P148))</f>
        <v/>
      </c>
      <c r="BI148" s="65" t="str">
        <f t="shared" si="122"/>
        <v/>
      </c>
      <c r="BJ148" s="65" t="str">
        <f t="shared" si="123"/>
        <v/>
      </c>
      <c r="BK148" s="165" t="str">
        <f>IF(COUNTBLANK($A148:$F148)&gt;2,"",IF(Input!Q148=0,"NA",Input!Q148))</f>
        <v/>
      </c>
      <c r="BL148" s="65" t="str">
        <f t="shared" si="124"/>
        <v/>
      </c>
      <c r="BM148" s="65" t="str">
        <f t="shared" si="125"/>
        <v/>
      </c>
      <c r="BN148" s="165" t="str">
        <f>IF(COUNTBLANK($A148:$F148)&gt;2,"",IF(Input!R148=0,"NA",Input!R148))</f>
        <v/>
      </c>
      <c r="BO148" s="65" t="str">
        <f t="shared" si="126"/>
        <v/>
      </c>
      <c r="BP148" s="65" t="str">
        <f t="shared" si="127"/>
        <v/>
      </c>
      <c r="BQ148" s="165" t="str">
        <f>IF(COUNTBLANK($A148:$F148)&gt;2,"",IF(Input!S148=0,"NA",Input!S148))</f>
        <v/>
      </c>
      <c r="BR148" s="65" t="str">
        <f t="shared" si="128"/>
        <v/>
      </c>
      <c r="BS148" s="65" t="str">
        <f t="shared" si="129"/>
        <v/>
      </c>
      <c r="BT148" s="165" t="str">
        <f>IF(COUNTBLANK($A148:$F148)&gt;2,"",IF(Input!T148=0,"NA",Input!T148))</f>
        <v/>
      </c>
      <c r="BU148" s="65" t="str">
        <f t="shared" si="130"/>
        <v/>
      </c>
      <c r="BV148" s="65" t="str">
        <f t="shared" si="131"/>
        <v/>
      </c>
      <c r="BW148" s="165" t="str">
        <f>IF(COUNTBLANK($A148:$F148)&gt;2,"",IF(Input!U148=0,"NA",Input!U148))</f>
        <v/>
      </c>
      <c r="BX148" s="65" t="str">
        <f t="shared" si="132"/>
        <v/>
      </c>
      <c r="BY148" s="65" t="str">
        <f t="shared" si="133"/>
        <v/>
      </c>
      <c r="BZ148" s="165" t="str">
        <f>IF(COUNTBLANK($A148:$F148)&gt;2,"",IF(Input!V148=0,"NA",Input!V148))</f>
        <v/>
      </c>
      <c r="CA148" s="65" t="str">
        <f t="shared" si="134"/>
        <v/>
      </c>
      <c r="CB148" s="65" t="str">
        <f t="shared" si="135"/>
        <v/>
      </c>
      <c r="CC148" s="165" t="str">
        <f>IF(COUNTBLANK($A148:$F148)&gt;2,"",IF(Input!W148=0,"NA",Input!W148))</f>
        <v/>
      </c>
      <c r="CD148" s="65" t="str">
        <f t="shared" si="136"/>
        <v/>
      </c>
      <c r="CE148" s="65" t="str">
        <f t="shared" si="137"/>
        <v/>
      </c>
      <c r="CF148" s="165" t="str">
        <f>IF(COUNTBLANK($A148:$F148)&gt;2,"",IF(Input!X148=0,"NA",Input!X148))</f>
        <v/>
      </c>
      <c r="CG148" s="65" t="str">
        <f t="shared" si="138"/>
        <v/>
      </c>
      <c r="CH148" s="65" t="str">
        <f t="shared" si="139"/>
        <v/>
      </c>
      <c r="CI148" s="165" t="str">
        <f>IF(COUNTBLANK($A148:$F148)&gt;2,"",IF(Input!Y148=0,"NA",Input!Y148))</f>
        <v/>
      </c>
      <c r="CJ148" s="65" t="str">
        <f t="shared" si="140"/>
        <v/>
      </c>
      <c r="CK148" s="65" t="str">
        <f t="shared" si="141"/>
        <v/>
      </c>
      <c r="CL148" s="165" t="str">
        <f>IF(COUNTBLANK($A148:$F148)&gt;2,"",IF(Input!Z148=0,"NA",Input!Z148))</f>
        <v/>
      </c>
      <c r="CM148" s="65" t="str">
        <f t="shared" si="142"/>
        <v/>
      </c>
      <c r="CN148" s="65" t="str">
        <f t="shared" si="143"/>
        <v/>
      </c>
      <c r="CO148" s="165" t="str">
        <f>IF(COUNTBLANK($A148:$F148)&gt;2,"",IF(Input!AA148=0,"NA",Input!AA148))</f>
        <v/>
      </c>
      <c r="CP148" s="65" t="str">
        <f t="shared" si="144"/>
        <v/>
      </c>
      <c r="CQ148" s="65" t="str">
        <f t="shared" si="145"/>
        <v/>
      </c>
      <c r="CR148" s="165" t="str">
        <f>IF(COUNTBLANK($A148:$F148)&gt;2,"",IF(Input!AB148=0,"NA",Input!AB148))</f>
        <v/>
      </c>
      <c r="CS148" s="65" t="str">
        <f t="shared" si="146"/>
        <v/>
      </c>
      <c r="CT148" s="65" t="str">
        <f t="shared" si="147"/>
        <v/>
      </c>
      <c r="CU148" s="165" t="str">
        <f>IF(COUNTBLANK($A148:$F148)&gt;2,"",IF(Input!AC148=0,"NA",Input!AC148))</f>
        <v/>
      </c>
      <c r="CV148" s="65" t="str">
        <f t="shared" si="148"/>
        <v/>
      </c>
      <c r="CW148" s="65" t="str">
        <f t="shared" si="149"/>
        <v/>
      </c>
      <c r="CX148" s="165" t="str">
        <f>IF(COUNTBLANK($A148:$F148)&gt;2,"",IF(Input!AD148=0,"NA",Input!AD148))</f>
        <v/>
      </c>
    </row>
    <row r="149" spans="1:102" x14ac:dyDescent="0.25">
      <c r="A149" s="162" t="str">
        <f>IF(Input!B149=0,"",Input!B149)</f>
        <v/>
      </c>
      <c r="B149" s="162" t="str">
        <f>IF(Input!C149=0,"",Input!C149)</f>
        <v/>
      </c>
      <c r="C149" s="162" t="str">
        <f>IF(Input!D149=0,"",Input!D149)</f>
        <v/>
      </c>
      <c r="D149" s="162" t="str">
        <f>IF(Input!G149=0,"",Input!G149)</f>
        <v/>
      </c>
      <c r="E149" s="162" t="str">
        <f>IF(Input!H149=0,"",Input!H149)</f>
        <v/>
      </c>
      <c r="F149" s="162" t="str">
        <f>IF(Input!I149=0,"",Input!I149)</f>
        <v/>
      </c>
      <c r="G149" s="66" t="str">
        <f t="shared" si="100"/>
        <v/>
      </c>
      <c r="H149" s="66" t="str">
        <f t="shared" si="101"/>
        <v/>
      </c>
      <c r="I149" s="160" t="str">
        <f>FinalScores!G149</f>
        <v/>
      </c>
      <c r="J149" s="65" t="str">
        <f t="shared" si="102"/>
        <v/>
      </c>
      <c r="K149" s="65" t="str">
        <f t="shared" si="103"/>
        <v/>
      </c>
      <c r="L149" s="165" t="str">
        <f>IF(COUNTBLANK($A149:$F149)&gt;2,"",IF(Input!AE149=0,"NA",Input!AE149))</f>
        <v/>
      </c>
      <c r="M149" s="65" t="str">
        <f t="shared" si="104"/>
        <v/>
      </c>
      <c r="N149" s="65" t="str">
        <f t="shared" si="105"/>
        <v/>
      </c>
      <c r="O149" s="165" t="str">
        <f>IF(COUNTBLANK($A149:$F149)&gt;2,"",IF(Input!AF149=0,"NA",Input!AF149))</f>
        <v/>
      </c>
      <c r="P149" s="65" t="str">
        <f t="shared" si="106"/>
        <v/>
      </c>
      <c r="Q149" s="65" t="str">
        <f t="shared" si="107"/>
        <v/>
      </c>
      <c r="R149" s="165" t="str">
        <f>IF(COUNTBLANK($A149:$F149)&gt;2,"",IF(Input!AG149=0,"NA",Input!AG149))</f>
        <v/>
      </c>
      <c r="AN149" s="65" t="str">
        <f t="shared" si="108"/>
        <v/>
      </c>
      <c r="AO149" s="65" t="str">
        <f t="shared" si="109"/>
        <v/>
      </c>
      <c r="AP149" s="165" t="str">
        <f>IF(COUNTBLANK($A149:$F149)&gt;2,"",IF(Input!J149=0,"NA",Input!J149))</f>
        <v/>
      </c>
      <c r="AQ149" s="65" t="str">
        <f t="shared" si="110"/>
        <v/>
      </c>
      <c r="AR149" s="65" t="str">
        <f t="shared" si="111"/>
        <v/>
      </c>
      <c r="AS149" s="165" t="str">
        <f>IF(COUNTBLANK($A149:$F149)&gt;2,"",IF(Input!K149=0,"NA",Input!K149))</f>
        <v/>
      </c>
      <c r="AT149" s="65" t="str">
        <f t="shared" si="112"/>
        <v/>
      </c>
      <c r="AU149" s="65" t="str">
        <f t="shared" si="113"/>
        <v/>
      </c>
      <c r="AV149" s="165" t="str">
        <f>IF(COUNTBLANK($A149:$F149)&gt;2,"",IF(Input!L149=0,"NA",Input!L149))</f>
        <v/>
      </c>
      <c r="AW149" s="65" t="str">
        <f t="shared" si="114"/>
        <v/>
      </c>
      <c r="AX149" s="65" t="str">
        <f t="shared" si="115"/>
        <v/>
      </c>
      <c r="AY149" s="165" t="str">
        <f>IF(COUNTBLANK($A149:$F149)&gt;2,"",IF(Input!M149=0,"NA",Input!M149))</f>
        <v/>
      </c>
      <c r="AZ149" s="65" t="str">
        <f t="shared" si="116"/>
        <v/>
      </c>
      <c r="BA149" s="65" t="str">
        <f t="shared" si="117"/>
        <v/>
      </c>
      <c r="BB149" s="165" t="str">
        <f>IF(COUNTBLANK($A149:$F149)&gt;2,"",IF(Input!N149=0,"NA",Input!N149))</f>
        <v/>
      </c>
      <c r="BC149" s="65" t="str">
        <f t="shared" si="118"/>
        <v/>
      </c>
      <c r="BD149" s="65" t="str">
        <f t="shared" si="119"/>
        <v/>
      </c>
      <c r="BE149" s="165" t="str">
        <f>IF(COUNTBLANK($A149:$F149)&gt;2,"",IF(Input!O149=0,"NA",Input!O149))</f>
        <v/>
      </c>
      <c r="BF149" s="65" t="str">
        <f t="shared" si="120"/>
        <v/>
      </c>
      <c r="BG149" s="65" t="str">
        <f t="shared" si="121"/>
        <v/>
      </c>
      <c r="BH149" s="165" t="str">
        <f>IF(COUNTBLANK($A149:$F149)&gt;2,"",IF(Input!P149=0,"NA",Input!P149))</f>
        <v/>
      </c>
      <c r="BI149" s="65" t="str">
        <f t="shared" si="122"/>
        <v/>
      </c>
      <c r="BJ149" s="65" t="str">
        <f t="shared" si="123"/>
        <v/>
      </c>
      <c r="BK149" s="165" t="str">
        <f>IF(COUNTBLANK($A149:$F149)&gt;2,"",IF(Input!Q149=0,"NA",Input!Q149))</f>
        <v/>
      </c>
      <c r="BL149" s="65" t="str">
        <f t="shared" si="124"/>
        <v/>
      </c>
      <c r="BM149" s="65" t="str">
        <f t="shared" si="125"/>
        <v/>
      </c>
      <c r="BN149" s="165" t="str">
        <f>IF(COUNTBLANK($A149:$F149)&gt;2,"",IF(Input!R149=0,"NA",Input!R149))</f>
        <v/>
      </c>
      <c r="BO149" s="65" t="str">
        <f t="shared" si="126"/>
        <v/>
      </c>
      <c r="BP149" s="65" t="str">
        <f t="shared" si="127"/>
        <v/>
      </c>
      <c r="BQ149" s="165" t="str">
        <f>IF(COUNTBLANK($A149:$F149)&gt;2,"",IF(Input!S149=0,"NA",Input!S149))</f>
        <v/>
      </c>
      <c r="BR149" s="65" t="str">
        <f t="shared" si="128"/>
        <v/>
      </c>
      <c r="BS149" s="65" t="str">
        <f t="shared" si="129"/>
        <v/>
      </c>
      <c r="BT149" s="165" t="str">
        <f>IF(COUNTBLANK($A149:$F149)&gt;2,"",IF(Input!T149=0,"NA",Input!T149))</f>
        <v/>
      </c>
      <c r="BU149" s="65" t="str">
        <f t="shared" si="130"/>
        <v/>
      </c>
      <c r="BV149" s="65" t="str">
        <f t="shared" si="131"/>
        <v/>
      </c>
      <c r="BW149" s="165" t="str">
        <f>IF(COUNTBLANK($A149:$F149)&gt;2,"",IF(Input!U149=0,"NA",Input!U149))</f>
        <v/>
      </c>
      <c r="BX149" s="65" t="str">
        <f t="shared" si="132"/>
        <v/>
      </c>
      <c r="BY149" s="65" t="str">
        <f t="shared" si="133"/>
        <v/>
      </c>
      <c r="BZ149" s="165" t="str">
        <f>IF(COUNTBLANK($A149:$F149)&gt;2,"",IF(Input!V149=0,"NA",Input!V149))</f>
        <v/>
      </c>
      <c r="CA149" s="65" t="str">
        <f t="shared" si="134"/>
        <v/>
      </c>
      <c r="CB149" s="65" t="str">
        <f t="shared" si="135"/>
        <v/>
      </c>
      <c r="CC149" s="165" t="str">
        <f>IF(COUNTBLANK($A149:$F149)&gt;2,"",IF(Input!W149=0,"NA",Input!W149))</f>
        <v/>
      </c>
      <c r="CD149" s="65" t="str">
        <f t="shared" si="136"/>
        <v/>
      </c>
      <c r="CE149" s="65" t="str">
        <f t="shared" si="137"/>
        <v/>
      </c>
      <c r="CF149" s="165" t="str">
        <f>IF(COUNTBLANK($A149:$F149)&gt;2,"",IF(Input!X149=0,"NA",Input!X149))</f>
        <v/>
      </c>
      <c r="CG149" s="65" t="str">
        <f t="shared" si="138"/>
        <v/>
      </c>
      <c r="CH149" s="65" t="str">
        <f t="shared" si="139"/>
        <v/>
      </c>
      <c r="CI149" s="165" t="str">
        <f>IF(COUNTBLANK($A149:$F149)&gt;2,"",IF(Input!Y149=0,"NA",Input!Y149))</f>
        <v/>
      </c>
      <c r="CJ149" s="65" t="str">
        <f t="shared" si="140"/>
        <v/>
      </c>
      <c r="CK149" s="65" t="str">
        <f t="shared" si="141"/>
        <v/>
      </c>
      <c r="CL149" s="165" t="str">
        <f>IF(COUNTBLANK($A149:$F149)&gt;2,"",IF(Input!Z149=0,"NA",Input!Z149))</f>
        <v/>
      </c>
      <c r="CM149" s="65" t="str">
        <f t="shared" si="142"/>
        <v/>
      </c>
      <c r="CN149" s="65" t="str">
        <f t="shared" si="143"/>
        <v/>
      </c>
      <c r="CO149" s="165" t="str">
        <f>IF(COUNTBLANK($A149:$F149)&gt;2,"",IF(Input!AA149=0,"NA",Input!AA149))</f>
        <v/>
      </c>
      <c r="CP149" s="65" t="str">
        <f t="shared" si="144"/>
        <v/>
      </c>
      <c r="CQ149" s="65" t="str">
        <f t="shared" si="145"/>
        <v/>
      </c>
      <c r="CR149" s="165" t="str">
        <f>IF(COUNTBLANK($A149:$F149)&gt;2,"",IF(Input!AB149=0,"NA",Input!AB149))</f>
        <v/>
      </c>
      <c r="CS149" s="65" t="str">
        <f t="shared" si="146"/>
        <v/>
      </c>
      <c r="CT149" s="65" t="str">
        <f t="shared" si="147"/>
        <v/>
      </c>
      <c r="CU149" s="165" t="str">
        <f>IF(COUNTBLANK($A149:$F149)&gt;2,"",IF(Input!AC149=0,"NA",Input!AC149))</f>
        <v/>
      </c>
      <c r="CV149" s="65" t="str">
        <f t="shared" si="148"/>
        <v/>
      </c>
      <c r="CW149" s="65" t="str">
        <f t="shared" si="149"/>
        <v/>
      </c>
      <c r="CX149" s="165" t="str">
        <f>IF(COUNTBLANK($A149:$F149)&gt;2,"",IF(Input!AD149=0,"NA",Input!AD149))</f>
        <v/>
      </c>
    </row>
    <row r="150" spans="1:102" x14ac:dyDescent="0.25">
      <c r="A150" s="162" t="str">
        <f>IF(Input!B150=0,"",Input!B150)</f>
        <v/>
      </c>
      <c r="B150" s="162" t="str">
        <f>IF(Input!C150=0,"",Input!C150)</f>
        <v/>
      </c>
      <c r="C150" s="162" t="str">
        <f>IF(Input!D150=0,"",Input!D150)</f>
        <v/>
      </c>
      <c r="D150" s="162" t="str">
        <f>IF(Input!G150=0,"",Input!G150)</f>
        <v/>
      </c>
      <c r="E150" s="162" t="str">
        <f>IF(Input!H150=0,"",Input!H150)</f>
        <v/>
      </c>
      <c r="F150" s="162" t="str">
        <f>IF(Input!I150=0,"",Input!I150)</f>
        <v/>
      </c>
      <c r="G150" s="66" t="str">
        <f t="shared" si="100"/>
        <v/>
      </c>
      <c r="H150" s="66" t="str">
        <f t="shared" si="101"/>
        <v/>
      </c>
      <c r="I150" s="160" t="str">
        <f>FinalScores!G150</f>
        <v/>
      </c>
      <c r="J150" s="65" t="str">
        <f t="shared" si="102"/>
        <v/>
      </c>
      <c r="K150" s="65" t="str">
        <f t="shared" si="103"/>
        <v/>
      </c>
      <c r="L150" s="165" t="str">
        <f>IF(COUNTBLANK($A150:$F150)&gt;2,"",IF(Input!AE150=0,"NA",Input!AE150))</f>
        <v/>
      </c>
      <c r="M150" s="65" t="str">
        <f t="shared" si="104"/>
        <v/>
      </c>
      <c r="N150" s="65" t="str">
        <f t="shared" si="105"/>
        <v/>
      </c>
      <c r="O150" s="165" t="str">
        <f>IF(COUNTBLANK($A150:$F150)&gt;2,"",IF(Input!AF150=0,"NA",Input!AF150))</f>
        <v/>
      </c>
      <c r="P150" s="65" t="str">
        <f t="shared" si="106"/>
        <v/>
      </c>
      <c r="Q150" s="65" t="str">
        <f t="shared" si="107"/>
        <v/>
      </c>
      <c r="R150" s="165" t="str">
        <f>IF(COUNTBLANK($A150:$F150)&gt;2,"",IF(Input!AG150=0,"NA",Input!AG150))</f>
        <v/>
      </c>
      <c r="AN150" s="65" t="str">
        <f t="shared" si="108"/>
        <v/>
      </c>
      <c r="AO150" s="65" t="str">
        <f t="shared" si="109"/>
        <v/>
      </c>
      <c r="AP150" s="165" t="str">
        <f>IF(COUNTBLANK($A150:$F150)&gt;2,"",IF(Input!J150=0,"NA",Input!J150))</f>
        <v/>
      </c>
      <c r="AQ150" s="65" t="str">
        <f t="shared" si="110"/>
        <v/>
      </c>
      <c r="AR150" s="65" t="str">
        <f t="shared" si="111"/>
        <v/>
      </c>
      <c r="AS150" s="165" t="str">
        <f>IF(COUNTBLANK($A150:$F150)&gt;2,"",IF(Input!K150=0,"NA",Input!K150))</f>
        <v/>
      </c>
      <c r="AT150" s="65" t="str">
        <f t="shared" si="112"/>
        <v/>
      </c>
      <c r="AU150" s="65" t="str">
        <f t="shared" si="113"/>
        <v/>
      </c>
      <c r="AV150" s="165" t="str">
        <f>IF(COUNTBLANK($A150:$F150)&gt;2,"",IF(Input!L150=0,"NA",Input!L150))</f>
        <v/>
      </c>
      <c r="AW150" s="65" t="str">
        <f t="shared" si="114"/>
        <v/>
      </c>
      <c r="AX150" s="65" t="str">
        <f t="shared" si="115"/>
        <v/>
      </c>
      <c r="AY150" s="165" t="str">
        <f>IF(COUNTBLANK($A150:$F150)&gt;2,"",IF(Input!M150=0,"NA",Input!M150))</f>
        <v/>
      </c>
      <c r="AZ150" s="65" t="str">
        <f t="shared" si="116"/>
        <v/>
      </c>
      <c r="BA150" s="65" t="str">
        <f t="shared" si="117"/>
        <v/>
      </c>
      <c r="BB150" s="165" t="str">
        <f>IF(COUNTBLANK($A150:$F150)&gt;2,"",IF(Input!N150=0,"NA",Input!N150))</f>
        <v/>
      </c>
      <c r="BC150" s="65" t="str">
        <f t="shared" si="118"/>
        <v/>
      </c>
      <c r="BD150" s="65" t="str">
        <f t="shared" si="119"/>
        <v/>
      </c>
      <c r="BE150" s="165" t="str">
        <f>IF(COUNTBLANK($A150:$F150)&gt;2,"",IF(Input!O150=0,"NA",Input!O150))</f>
        <v/>
      </c>
      <c r="BF150" s="65" t="str">
        <f t="shared" si="120"/>
        <v/>
      </c>
      <c r="BG150" s="65" t="str">
        <f t="shared" si="121"/>
        <v/>
      </c>
      <c r="BH150" s="165" t="str">
        <f>IF(COUNTBLANK($A150:$F150)&gt;2,"",IF(Input!P150=0,"NA",Input!P150))</f>
        <v/>
      </c>
      <c r="BI150" s="65" t="str">
        <f t="shared" si="122"/>
        <v/>
      </c>
      <c r="BJ150" s="65" t="str">
        <f t="shared" si="123"/>
        <v/>
      </c>
      <c r="BK150" s="165" t="str">
        <f>IF(COUNTBLANK($A150:$F150)&gt;2,"",IF(Input!Q150=0,"NA",Input!Q150))</f>
        <v/>
      </c>
      <c r="BL150" s="65" t="str">
        <f t="shared" si="124"/>
        <v/>
      </c>
      <c r="BM150" s="65" t="str">
        <f t="shared" si="125"/>
        <v/>
      </c>
      <c r="BN150" s="165" t="str">
        <f>IF(COUNTBLANK($A150:$F150)&gt;2,"",IF(Input!R150=0,"NA",Input!R150))</f>
        <v/>
      </c>
      <c r="BO150" s="65" t="str">
        <f t="shared" si="126"/>
        <v/>
      </c>
      <c r="BP150" s="65" t="str">
        <f t="shared" si="127"/>
        <v/>
      </c>
      <c r="BQ150" s="165" t="str">
        <f>IF(COUNTBLANK($A150:$F150)&gt;2,"",IF(Input!S150=0,"NA",Input!S150))</f>
        <v/>
      </c>
      <c r="BR150" s="65" t="str">
        <f t="shared" si="128"/>
        <v/>
      </c>
      <c r="BS150" s="65" t="str">
        <f t="shared" si="129"/>
        <v/>
      </c>
      <c r="BT150" s="165" t="str">
        <f>IF(COUNTBLANK($A150:$F150)&gt;2,"",IF(Input!T150=0,"NA",Input!T150))</f>
        <v/>
      </c>
      <c r="BU150" s="65" t="str">
        <f t="shared" si="130"/>
        <v/>
      </c>
      <c r="BV150" s="65" t="str">
        <f t="shared" si="131"/>
        <v/>
      </c>
      <c r="BW150" s="165" t="str">
        <f>IF(COUNTBLANK($A150:$F150)&gt;2,"",IF(Input!U150=0,"NA",Input!U150))</f>
        <v/>
      </c>
      <c r="BX150" s="65" t="str">
        <f t="shared" si="132"/>
        <v/>
      </c>
      <c r="BY150" s="65" t="str">
        <f t="shared" si="133"/>
        <v/>
      </c>
      <c r="BZ150" s="165" t="str">
        <f>IF(COUNTBLANK($A150:$F150)&gt;2,"",IF(Input!V150=0,"NA",Input!V150))</f>
        <v/>
      </c>
      <c r="CA150" s="65" t="str">
        <f t="shared" si="134"/>
        <v/>
      </c>
      <c r="CB150" s="65" t="str">
        <f t="shared" si="135"/>
        <v/>
      </c>
      <c r="CC150" s="165" t="str">
        <f>IF(COUNTBLANK($A150:$F150)&gt;2,"",IF(Input!W150=0,"NA",Input!W150))</f>
        <v/>
      </c>
      <c r="CD150" s="65" t="str">
        <f t="shared" si="136"/>
        <v/>
      </c>
      <c r="CE150" s="65" t="str">
        <f t="shared" si="137"/>
        <v/>
      </c>
      <c r="CF150" s="165" t="str">
        <f>IF(COUNTBLANK($A150:$F150)&gt;2,"",IF(Input!X150=0,"NA",Input!X150))</f>
        <v/>
      </c>
      <c r="CG150" s="65" t="str">
        <f t="shared" si="138"/>
        <v/>
      </c>
      <c r="CH150" s="65" t="str">
        <f t="shared" si="139"/>
        <v/>
      </c>
      <c r="CI150" s="165" t="str">
        <f>IF(COUNTBLANK($A150:$F150)&gt;2,"",IF(Input!Y150=0,"NA",Input!Y150))</f>
        <v/>
      </c>
      <c r="CJ150" s="65" t="str">
        <f t="shared" si="140"/>
        <v/>
      </c>
      <c r="CK150" s="65" t="str">
        <f t="shared" si="141"/>
        <v/>
      </c>
      <c r="CL150" s="165" t="str">
        <f>IF(COUNTBLANK($A150:$F150)&gt;2,"",IF(Input!Z150=0,"NA",Input!Z150))</f>
        <v/>
      </c>
      <c r="CM150" s="65" t="str">
        <f t="shared" si="142"/>
        <v/>
      </c>
      <c r="CN150" s="65" t="str">
        <f t="shared" si="143"/>
        <v/>
      </c>
      <c r="CO150" s="165" t="str">
        <f>IF(COUNTBLANK($A150:$F150)&gt;2,"",IF(Input!AA150=0,"NA",Input!AA150))</f>
        <v/>
      </c>
      <c r="CP150" s="65" t="str">
        <f t="shared" si="144"/>
        <v/>
      </c>
      <c r="CQ150" s="65" t="str">
        <f t="shared" si="145"/>
        <v/>
      </c>
      <c r="CR150" s="165" t="str">
        <f>IF(COUNTBLANK($A150:$F150)&gt;2,"",IF(Input!AB150=0,"NA",Input!AB150))</f>
        <v/>
      </c>
      <c r="CS150" s="65" t="str">
        <f t="shared" si="146"/>
        <v/>
      </c>
      <c r="CT150" s="65" t="str">
        <f t="shared" si="147"/>
        <v/>
      </c>
      <c r="CU150" s="165" t="str">
        <f>IF(COUNTBLANK($A150:$F150)&gt;2,"",IF(Input!AC150=0,"NA",Input!AC150))</f>
        <v/>
      </c>
      <c r="CV150" s="65" t="str">
        <f t="shared" si="148"/>
        <v/>
      </c>
      <c r="CW150" s="65" t="str">
        <f t="shared" si="149"/>
        <v/>
      </c>
      <c r="CX150" s="165" t="str">
        <f>IF(COUNTBLANK($A150:$F150)&gt;2,"",IF(Input!AD150=0,"NA",Input!AD150))</f>
        <v/>
      </c>
    </row>
    <row r="151" spans="1:102" x14ac:dyDescent="0.25">
      <c r="A151" s="162" t="str">
        <f>IF(Input!B151=0,"",Input!B151)</f>
        <v/>
      </c>
      <c r="B151" s="162" t="str">
        <f>IF(Input!C151=0,"",Input!C151)</f>
        <v/>
      </c>
      <c r="C151" s="162" t="str">
        <f>IF(Input!D151=0,"",Input!D151)</f>
        <v/>
      </c>
      <c r="D151" s="162" t="str">
        <f>IF(Input!G151=0,"",Input!G151)</f>
        <v/>
      </c>
      <c r="E151" s="162" t="str">
        <f>IF(Input!H151=0,"",Input!H151)</f>
        <v/>
      </c>
      <c r="F151" s="162" t="str">
        <f>IF(Input!I151=0,"",Input!I151)</f>
        <v/>
      </c>
      <c r="G151" s="66" t="str">
        <f t="shared" si="100"/>
        <v/>
      </c>
      <c r="H151" s="66" t="str">
        <f t="shared" si="101"/>
        <v/>
      </c>
      <c r="I151" s="160" t="str">
        <f>FinalScores!G151</f>
        <v/>
      </c>
      <c r="J151" s="65" t="str">
        <f t="shared" si="102"/>
        <v/>
      </c>
      <c r="K151" s="65" t="str">
        <f t="shared" si="103"/>
        <v/>
      </c>
      <c r="L151" s="165" t="str">
        <f>IF(COUNTBLANK($A151:$F151)&gt;2,"",IF(Input!AE151=0,"NA",Input!AE151))</f>
        <v/>
      </c>
      <c r="M151" s="65" t="str">
        <f t="shared" si="104"/>
        <v/>
      </c>
      <c r="N151" s="65" t="str">
        <f t="shared" si="105"/>
        <v/>
      </c>
      <c r="O151" s="165" t="str">
        <f>IF(COUNTBLANK($A151:$F151)&gt;2,"",IF(Input!AF151=0,"NA",Input!AF151))</f>
        <v/>
      </c>
      <c r="P151" s="65" t="str">
        <f t="shared" si="106"/>
        <v/>
      </c>
      <c r="Q151" s="65" t="str">
        <f t="shared" si="107"/>
        <v/>
      </c>
      <c r="R151" s="165" t="str">
        <f>IF(COUNTBLANK($A151:$F151)&gt;2,"",IF(Input!AG151=0,"NA",Input!AG151))</f>
        <v/>
      </c>
      <c r="AN151" s="65" t="str">
        <f t="shared" si="108"/>
        <v/>
      </c>
      <c r="AO151" s="65" t="str">
        <f t="shared" si="109"/>
        <v/>
      </c>
      <c r="AP151" s="165" t="str">
        <f>IF(COUNTBLANK($A151:$F151)&gt;2,"",IF(Input!J151=0,"NA",Input!J151))</f>
        <v/>
      </c>
      <c r="AQ151" s="65" t="str">
        <f t="shared" si="110"/>
        <v/>
      </c>
      <c r="AR151" s="65" t="str">
        <f t="shared" si="111"/>
        <v/>
      </c>
      <c r="AS151" s="165" t="str">
        <f>IF(COUNTBLANK($A151:$F151)&gt;2,"",IF(Input!K151=0,"NA",Input!K151))</f>
        <v/>
      </c>
      <c r="AT151" s="65" t="str">
        <f t="shared" si="112"/>
        <v/>
      </c>
      <c r="AU151" s="65" t="str">
        <f t="shared" si="113"/>
        <v/>
      </c>
      <c r="AV151" s="165" t="str">
        <f>IF(COUNTBLANK($A151:$F151)&gt;2,"",IF(Input!L151=0,"NA",Input!L151))</f>
        <v/>
      </c>
      <c r="AW151" s="65" t="str">
        <f t="shared" si="114"/>
        <v/>
      </c>
      <c r="AX151" s="65" t="str">
        <f t="shared" si="115"/>
        <v/>
      </c>
      <c r="AY151" s="165" t="str">
        <f>IF(COUNTBLANK($A151:$F151)&gt;2,"",IF(Input!M151=0,"NA",Input!M151))</f>
        <v/>
      </c>
      <c r="AZ151" s="65" t="str">
        <f t="shared" si="116"/>
        <v/>
      </c>
      <c r="BA151" s="65" t="str">
        <f t="shared" si="117"/>
        <v/>
      </c>
      <c r="BB151" s="165" t="str">
        <f>IF(COUNTBLANK($A151:$F151)&gt;2,"",IF(Input!N151=0,"NA",Input!N151))</f>
        <v/>
      </c>
      <c r="BC151" s="65" t="str">
        <f t="shared" si="118"/>
        <v/>
      </c>
      <c r="BD151" s="65" t="str">
        <f t="shared" si="119"/>
        <v/>
      </c>
      <c r="BE151" s="165" t="str">
        <f>IF(COUNTBLANK($A151:$F151)&gt;2,"",IF(Input!O151=0,"NA",Input!O151))</f>
        <v/>
      </c>
      <c r="BF151" s="65" t="str">
        <f t="shared" si="120"/>
        <v/>
      </c>
      <c r="BG151" s="65" t="str">
        <f t="shared" si="121"/>
        <v/>
      </c>
      <c r="BH151" s="165" t="str">
        <f>IF(COUNTBLANK($A151:$F151)&gt;2,"",IF(Input!P151=0,"NA",Input!P151))</f>
        <v/>
      </c>
      <c r="BI151" s="65" t="str">
        <f t="shared" si="122"/>
        <v/>
      </c>
      <c r="BJ151" s="65" t="str">
        <f t="shared" si="123"/>
        <v/>
      </c>
      <c r="BK151" s="165" t="str">
        <f>IF(COUNTBLANK($A151:$F151)&gt;2,"",IF(Input!Q151=0,"NA",Input!Q151))</f>
        <v/>
      </c>
      <c r="BL151" s="65" t="str">
        <f t="shared" si="124"/>
        <v/>
      </c>
      <c r="BM151" s="65" t="str">
        <f t="shared" si="125"/>
        <v/>
      </c>
      <c r="BN151" s="165" t="str">
        <f>IF(COUNTBLANK($A151:$F151)&gt;2,"",IF(Input!R151=0,"NA",Input!R151))</f>
        <v/>
      </c>
      <c r="BO151" s="65" t="str">
        <f t="shared" si="126"/>
        <v/>
      </c>
      <c r="BP151" s="65" t="str">
        <f t="shared" si="127"/>
        <v/>
      </c>
      <c r="BQ151" s="165" t="str">
        <f>IF(COUNTBLANK($A151:$F151)&gt;2,"",IF(Input!S151=0,"NA",Input!S151))</f>
        <v/>
      </c>
      <c r="BR151" s="65" t="str">
        <f t="shared" si="128"/>
        <v/>
      </c>
      <c r="BS151" s="65" t="str">
        <f t="shared" si="129"/>
        <v/>
      </c>
      <c r="BT151" s="165" t="str">
        <f>IF(COUNTBLANK($A151:$F151)&gt;2,"",IF(Input!T151=0,"NA",Input!T151))</f>
        <v/>
      </c>
      <c r="BU151" s="65" t="str">
        <f t="shared" si="130"/>
        <v/>
      </c>
      <c r="BV151" s="65" t="str">
        <f t="shared" si="131"/>
        <v/>
      </c>
      <c r="BW151" s="165" t="str">
        <f>IF(COUNTBLANK($A151:$F151)&gt;2,"",IF(Input!U151=0,"NA",Input!U151))</f>
        <v/>
      </c>
      <c r="BX151" s="65" t="str">
        <f t="shared" si="132"/>
        <v/>
      </c>
      <c r="BY151" s="65" t="str">
        <f t="shared" si="133"/>
        <v/>
      </c>
      <c r="BZ151" s="165" t="str">
        <f>IF(COUNTBLANK($A151:$F151)&gt;2,"",IF(Input!V151=0,"NA",Input!V151))</f>
        <v/>
      </c>
      <c r="CA151" s="65" t="str">
        <f t="shared" si="134"/>
        <v/>
      </c>
      <c r="CB151" s="65" t="str">
        <f t="shared" si="135"/>
        <v/>
      </c>
      <c r="CC151" s="165" t="str">
        <f>IF(COUNTBLANK($A151:$F151)&gt;2,"",IF(Input!W151=0,"NA",Input!W151))</f>
        <v/>
      </c>
      <c r="CD151" s="65" t="str">
        <f t="shared" si="136"/>
        <v/>
      </c>
      <c r="CE151" s="65" t="str">
        <f t="shared" si="137"/>
        <v/>
      </c>
      <c r="CF151" s="165" t="str">
        <f>IF(COUNTBLANK($A151:$F151)&gt;2,"",IF(Input!X151=0,"NA",Input!X151))</f>
        <v/>
      </c>
      <c r="CG151" s="65" t="str">
        <f t="shared" si="138"/>
        <v/>
      </c>
      <c r="CH151" s="65" t="str">
        <f t="shared" si="139"/>
        <v/>
      </c>
      <c r="CI151" s="165" t="str">
        <f>IF(COUNTBLANK($A151:$F151)&gt;2,"",IF(Input!Y151=0,"NA",Input!Y151))</f>
        <v/>
      </c>
      <c r="CJ151" s="65" t="str">
        <f t="shared" si="140"/>
        <v/>
      </c>
      <c r="CK151" s="65" t="str">
        <f t="shared" si="141"/>
        <v/>
      </c>
      <c r="CL151" s="165" t="str">
        <f>IF(COUNTBLANK($A151:$F151)&gt;2,"",IF(Input!Z151=0,"NA",Input!Z151))</f>
        <v/>
      </c>
      <c r="CM151" s="65" t="str">
        <f t="shared" si="142"/>
        <v/>
      </c>
      <c r="CN151" s="65" t="str">
        <f t="shared" si="143"/>
        <v/>
      </c>
      <c r="CO151" s="165" t="str">
        <f>IF(COUNTBLANK($A151:$F151)&gt;2,"",IF(Input!AA151=0,"NA",Input!AA151))</f>
        <v/>
      </c>
      <c r="CP151" s="65" t="str">
        <f t="shared" si="144"/>
        <v/>
      </c>
      <c r="CQ151" s="65" t="str">
        <f t="shared" si="145"/>
        <v/>
      </c>
      <c r="CR151" s="165" t="str">
        <f>IF(COUNTBLANK($A151:$F151)&gt;2,"",IF(Input!AB151=0,"NA",Input!AB151))</f>
        <v/>
      </c>
      <c r="CS151" s="65" t="str">
        <f t="shared" si="146"/>
        <v/>
      </c>
      <c r="CT151" s="65" t="str">
        <f t="shared" si="147"/>
        <v/>
      </c>
      <c r="CU151" s="165" t="str">
        <f>IF(COUNTBLANK($A151:$F151)&gt;2,"",IF(Input!AC151=0,"NA",Input!AC151))</f>
        <v/>
      </c>
      <c r="CV151" s="65" t="str">
        <f t="shared" si="148"/>
        <v/>
      </c>
      <c r="CW151" s="65" t="str">
        <f t="shared" si="149"/>
        <v/>
      </c>
      <c r="CX151" s="165" t="str">
        <f>IF(COUNTBLANK($A151:$F151)&gt;2,"",IF(Input!AD151=0,"NA",Input!AD151))</f>
        <v/>
      </c>
    </row>
    <row r="152" spans="1:102" x14ac:dyDescent="0.25">
      <c r="A152" s="162" t="str">
        <f>IF(Input!B152=0,"",Input!B152)</f>
        <v/>
      </c>
      <c r="B152" s="162" t="str">
        <f>IF(Input!C152=0,"",Input!C152)</f>
        <v/>
      </c>
      <c r="C152" s="162" t="str">
        <f>IF(Input!D152=0,"",Input!D152)</f>
        <v/>
      </c>
      <c r="D152" s="162" t="str">
        <f>IF(Input!G152=0,"",Input!G152)</f>
        <v/>
      </c>
      <c r="E152" s="162" t="str">
        <f>IF(Input!H152=0,"",Input!H152)</f>
        <v/>
      </c>
      <c r="F152" s="162" t="str">
        <f>IF(Input!I152=0,"",Input!I152)</f>
        <v/>
      </c>
      <c r="G152" s="66" t="str">
        <f t="shared" si="100"/>
        <v/>
      </c>
      <c r="H152" s="66" t="str">
        <f t="shared" si="101"/>
        <v/>
      </c>
      <c r="I152" s="160" t="str">
        <f>FinalScores!G152</f>
        <v/>
      </c>
      <c r="J152" s="65" t="str">
        <f t="shared" si="102"/>
        <v/>
      </c>
      <c r="K152" s="65" t="str">
        <f t="shared" si="103"/>
        <v/>
      </c>
      <c r="L152" s="165" t="str">
        <f>IF(COUNTBLANK($A152:$F152)&gt;2,"",IF(Input!AE152=0,"NA",Input!AE152))</f>
        <v/>
      </c>
      <c r="M152" s="65" t="str">
        <f t="shared" si="104"/>
        <v/>
      </c>
      <c r="N152" s="65" t="str">
        <f t="shared" si="105"/>
        <v/>
      </c>
      <c r="O152" s="165" t="str">
        <f>IF(COUNTBLANK($A152:$F152)&gt;2,"",IF(Input!AF152=0,"NA",Input!AF152))</f>
        <v/>
      </c>
      <c r="P152" s="65" t="str">
        <f t="shared" si="106"/>
        <v/>
      </c>
      <c r="Q152" s="65" t="str">
        <f t="shared" si="107"/>
        <v/>
      </c>
      <c r="R152" s="165" t="str">
        <f>IF(COUNTBLANK($A152:$F152)&gt;2,"",IF(Input!AG152=0,"NA",Input!AG152))</f>
        <v/>
      </c>
      <c r="AN152" s="65" t="str">
        <f t="shared" si="108"/>
        <v/>
      </c>
      <c r="AO152" s="65" t="str">
        <f t="shared" si="109"/>
        <v/>
      </c>
      <c r="AP152" s="165" t="str">
        <f>IF(COUNTBLANK($A152:$F152)&gt;2,"",IF(Input!J152=0,"NA",Input!J152))</f>
        <v/>
      </c>
      <c r="AQ152" s="65" t="str">
        <f t="shared" si="110"/>
        <v/>
      </c>
      <c r="AR152" s="65" t="str">
        <f t="shared" si="111"/>
        <v/>
      </c>
      <c r="AS152" s="165" t="str">
        <f>IF(COUNTBLANK($A152:$F152)&gt;2,"",IF(Input!K152=0,"NA",Input!K152))</f>
        <v/>
      </c>
      <c r="AT152" s="65" t="str">
        <f t="shared" si="112"/>
        <v/>
      </c>
      <c r="AU152" s="65" t="str">
        <f t="shared" si="113"/>
        <v/>
      </c>
      <c r="AV152" s="165" t="str">
        <f>IF(COUNTBLANK($A152:$F152)&gt;2,"",IF(Input!L152=0,"NA",Input!L152))</f>
        <v/>
      </c>
      <c r="AW152" s="65" t="str">
        <f t="shared" si="114"/>
        <v/>
      </c>
      <c r="AX152" s="65" t="str">
        <f t="shared" si="115"/>
        <v/>
      </c>
      <c r="AY152" s="165" t="str">
        <f>IF(COUNTBLANK($A152:$F152)&gt;2,"",IF(Input!M152=0,"NA",Input!M152))</f>
        <v/>
      </c>
      <c r="AZ152" s="65" t="str">
        <f t="shared" si="116"/>
        <v/>
      </c>
      <c r="BA152" s="65" t="str">
        <f t="shared" si="117"/>
        <v/>
      </c>
      <c r="BB152" s="165" t="str">
        <f>IF(COUNTBLANK($A152:$F152)&gt;2,"",IF(Input!N152=0,"NA",Input!N152))</f>
        <v/>
      </c>
      <c r="BC152" s="65" t="str">
        <f t="shared" si="118"/>
        <v/>
      </c>
      <c r="BD152" s="65" t="str">
        <f t="shared" si="119"/>
        <v/>
      </c>
      <c r="BE152" s="165" t="str">
        <f>IF(COUNTBLANK($A152:$F152)&gt;2,"",IF(Input!O152=0,"NA",Input!O152))</f>
        <v/>
      </c>
      <c r="BF152" s="65" t="str">
        <f t="shared" si="120"/>
        <v/>
      </c>
      <c r="BG152" s="65" t="str">
        <f t="shared" si="121"/>
        <v/>
      </c>
      <c r="BH152" s="165" t="str">
        <f>IF(COUNTBLANK($A152:$F152)&gt;2,"",IF(Input!P152=0,"NA",Input!P152))</f>
        <v/>
      </c>
      <c r="BI152" s="65" t="str">
        <f t="shared" si="122"/>
        <v/>
      </c>
      <c r="BJ152" s="65" t="str">
        <f t="shared" si="123"/>
        <v/>
      </c>
      <c r="BK152" s="165" t="str">
        <f>IF(COUNTBLANK($A152:$F152)&gt;2,"",IF(Input!Q152=0,"NA",Input!Q152))</f>
        <v/>
      </c>
      <c r="BL152" s="65" t="str">
        <f t="shared" si="124"/>
        <v/>
      </c>
      <c r="BM152" s="65" t="str">
        <f t="shared" si="125"/>
        <v/>
      </c>
      <c r="BN152" s="165" t="str">
        <f>IF(COUNTBLANK($A152:$F152)&gt;2,"",IF(Input!R152=0,"NA",Input!R152))</f>
        <v/>
      </c>
      <c r="BO152" s="65" t="str">
        <f t="shared" si="126"/>
        <v/>
      </c>
      <c r="BP152" s="65" t="str">
        <f t="shared" si="127"/>
        <v/>
      </c>
      <c r="BQ152" s="165" t="str">
        <f>IF(COUNTBLANK($A152:$F152)&gt;2,"",IF(Input!S152=0,"NA",Input!S152))</f>
        <v/>
      </c>
      <c r="BR152" s="65" t="str">
        <f t="shared" si="128"/>
        <v/>
      </c>
      <c r="BS152" s="65" t="str">
        <f t="shared" si="129"/>
        <v/>
      </c>
      <c r="BT152" s="165" t="str">
        <f>IF(COUNTBLANK($A152:$F152)&gt;2,"",IF(Input!T152=0,"NA",Input!T152))</f>
        <v/>
      </c>
      <c r="BU152" s="65" t="str">
        <f t="shared" si="130"/>
        <v/>
      </c>
      <c r="BV152" s="65" t="str">
        <f t="shared" si="131"/>
        <v/>
      </c>
      <c r="BW152" s="165" t="str">
        <f>IF(COUNTBLANK($A152:$F152)&gt;2,"",IF(Input!U152=0,"NA",Input!U152))</f>
        <v/>
      </c>
      <c r="BX152" s="65" t="str">
        <f t="shared" si="132"/>
        <v/>
      </c>
      <c r="BY152" s="65" t="str">
        <f t="shared" si="133"/>
        <v/>
      </c>
      <c r="BZ152" s="165" t="str">
        <f>IF(COUNTBLANK($A152:$F152)&gt;2,"",IF(Input!V152=0,"NA",Input!V152))</f>
        <v/>
      </c>
      <c r="CA152" s="65" t="str">
        <f t="shared" si="134"/>
        <v/>
      </c>
      <c r="CB152" s="65" t="str">
        <f t="shared" si="135"/>
        <v/>
      </c>
      <c r="CC152" s="165" t="str">
        <f>IF(COUNTBLANK($A152:$F152)&gt;2,"",IF(Input!W152=0,"NA",Input!W152))</f>
        <v/>
      </c>
      <c r="CD152" s="65" t="str">
        <f t="shared" si="136"/>
        <v/>
      </c>
      <c r="CE152" s="65" t="str">
        <f t="shared" si="137"/>
        <v/>
      </c>
      <c r="CF152" s="165" t="str">
        <f>IF(COUNTBLANK($A152:$F152)&gt;2,"",IF(Input!X152=0,"NA",Input!X152))</f>
        <v/>
      </c>
      <c r="CG152" s="65" t="str">
        <f t="shared" si="138"/>
        <v/>
      </c>
      <c r="CH152" s="65" t="str">
        <f t="shared" si="139"/>
        <v/>
      </c>
      <c r="CI152" s="165" t="str">
        <f>IF(COUNTBLANK($A152:$F152)&gt;2,"",IF(Input!Y152=0,"NA",Input!Y152))</f>
        <v/>
      </c>
      <c r="CJ152" s="65" t="str">
        <f t="shared" si="140"/>
        <v/>
      </c>
      <c r="CK152" s="65" t="str">
        <f t="shared" si="141"/>
        <v/>
      </c>
      <c r="CL152" s="165" t="str">
        <f>IF(COUNTBLANK($A152:$F152)&gt;2,"",IF(Input!Z152=0,"NA",Input!Z152))</f>
        <v/>
      </c>
      <c r="CM152" s="65" t="str">
        <f t="shared" si="142"/>
        <v/>
      </c>
      <c r="CN152" s="65" t="str">
        <f t="shared" si="143"/>
        <v/>
      </c>
      <c r="CO152" s="165" t="str">
        <f>IF(COUNTBLANK($A152:$F152)&gt;2,"",IF(Input!AA152=0,"NA",Input!AA152))</f>
        <v/>
      </c>
      <c r="CP152" s="65" t="str">
        <f t="shared" si="144"/>
        <v/>
      </c>
      <c r="CQ152" s="65" t="str">
        <f t="shared" si="145"/>
        <v/>
      </c>
      <c r="CR152" s="165" t="str">
        <f>IF(COUNTBLANK($A152:$F152)&gt;2,"",IF(Input!AB152=0,"NA",Input!AB152))</f>
        <v/>
      </c>
      <c r="CS152" s="65" t="str">
        <f t="shared" si="146"/>
        <v/>
      </c>
      <c r="CT152" s="65" t="str">
        <f t="shared" si="147"/>
        <v/>
      </c>
      <c r="CU152" s="165" t="str">
        <f>IF(COUNTBLANK($A152:$F152)&gt;2,"",IF(Input!AC152=0,"NA",Input!AC152))</f>
        <v/>
      </c>
      <c r="CV152" s="65" t="str">
        <f t="shared" si="148"/>
        <v/>
      </c>
      <c r="CW152" s="65" t="str">
        <f t="shared" si="149"/>
        <v/>
      </c>
      <c r="CX152" s="165" t="str">
        <f>IF(COUNTBLANK($A152:$F152)&gt;2,"",IF(Input!AD152=0,"NA",Input!AD152))</f>
        <v/>
      </c>
    </row>
    <row r="153" spans="1:102" x14ac:dyDescent="0.25">
      <c r="A153" s="162" t="str">
        <f>IF(Input!B153=0,"",Input!B153)</f>
        <v/>
      </c>
      <c r="B153" s="162" t="str">
        <f>IF(Input!C153=0,"",Input!C153)</f>
        <v/>
      </c>
      <c r="C153" s="162" t="str">
        <f>IF(Input!D153=0,"",Input!D153)</f>
        <v/>
      </c>
      <c r="D153" s="162" t="str">
        <f>IF(Input!G153=0,"",Input!G153)</f>
        <v/>
      </c>
      <c r="E153" s="162" t="str">
        <f>IF(Input!H153=0,"",Input!H153)</f>
        <v/>
      </c>
      <c r="F153" s="162" t="str">
        <f>IF(Input!I153=0,"",Input!I153)</f>
        <v/>
      </c>
      <c r="G153" s="66" t="str">
        <f t="shared" si="100"/>
        <v/>
      </c>
      <c r="H153" s="66" t="str">
        <f t="shared" si="101"/>
        <v/>
      </c>
      <c r="I153" s="160" t="str">
        <f>FinalScores!G153</f>
        <v/>
      </c>
      <c r="J153" s="65" t="str">
        <f t="shared" si="102"/>
        <v/>
      </c>
      <c r="K153" s="65" t="str">
        <f t="shared" si="103"/>
        <v/>
      </c>
      <c r="L153" s="165" t="str">
        <f>IF(COUNTBLANK($A153:$F153)&gt;2,"",IF(Input!AE153=0,"NA",Input!AE153))</f>
        <v/>
      </c>
      <c r="M153" s="65" t="str">
        <f t="shared" si="104"/>
        <v/>
      </c>
      <c r="N153" s="65" t="str">
        <f t="shared" si="105"/>
        <v/>
      </c>
      <c r="O153" s="165" t="str">
        <f>IF(COUNTBLANK($A153:$F153)&gt;2,"",IF(Input!AF153=0,"NA",Input!AF153))</f>
        <v/>
      </c>
      <c r="P153" s="65" t="str">
        <f t="shared" si="106"/>
        <v/>
      </c>
      <c r="Q153" s="65" t="str">
        <f t="shared" si="107"/>
        <v/>
      </c>
      <c r="R153" s="165" t="str">
        <f>IF(COUNTBLANK($A153:$F153)&gt;2,"",IF(Input!AG153=0,"NA",Input!AG153))</f>
        <v/>
      </c>
      <c r="AN153" s="65" t="str">
        <f t="shared" si="108"/>
        <v/>
      </c>
      <c r="AO153" s="65" t="str">
        <f t="shared" si="109"/>
        <v/>
      </c>
      <c r="AP153" s="165" t="str">
        <f>IF(COUNTBLANK($A153:$F153)&gt;2,"",IF(Input!J153=0,"NA",Input!J153))</f>
        <v/>
      </c>
      <c r="AQ153" s="65" t="str">
        <f t="shared" si="110"/>
        <v/>
      </c>
      <c r="AR153" s="65" t="str">
        <f t="shared" si="111"/>
        <v/>
      </c>
      <c r="AS153" s="165" t="str">
        <f>IF(COUNTBLANK($A153:$F153)&gt;2,"",IF(Input!K153=0,"NA",Input!K153))</f>
        <v/>
      </c>
      <c r="AT153" s="65" t="str">
        <f t="shared" si="112"/>
        <v/>
      </c>
      <c r="AU153" s="65" t="str">
        <f t="shared" si="113"/>
        <v/>
      </c>
      <c r="AV153" s="165" t="str">
        <f>IF(COUNTBLANK($A153:$F153)&gt;2,"",IF(Input!L153=0,"NA",Input!L153))</f>
        <v/>
      </c>
      <c r="AW153" s="65" t="str">
        <f t="shared" si="114"/>
        <v/>
      </c>
      <c r="AX153" s="65" t="str">
        <f t="shared" si="115"/>
        <v/>
      </c>
      <c r="AY153" s="165" t="str">
        <f>IF(COUNTBLANK($A153:$F153)&gt;2,"",IF(Input!M153=0,"NA",Input!M153))</f>
        <v/>
      </c>
      <c r="AZ153" s="65" t="str">
        <f t="shared" si="116"/>
        <v/>
      </c>
      <c r="BA153" s="65" t="str">
        <f t="shared" si="117"/>
        <v/>
      </c>
      <c r="BB153" s="165" t="str">
        <f>IF(COUNTBLANK($A153:$F153)&gt;2,"",IF(Input!N153=0,"NA",Input!N153))</f>
        <v/>
      </c>
      <c r="BC153" s="65" t="str">
        <f t="shared" si="118"/>
        <v/>
      </c>
      <c r="BD153" s="65" t="str">
        <f t="shared" si="119"/>
        <v/>
      </c>
      <c r="BE153" s="165" t="str">
        <f>IF(COUNTBLANK($A153:$F153)&gt;2,"",IF(Input!O153=0,"NA",Input!O153))</f>
        <v/>
      </c>
      <c r="BF153" s="65" t="str">
        <f t="shared" si="120"/>
        <v/>
      </c>
      <c r="BG153" s="65" t="str">
        <f t="shared" si="121"/>
        <v/>
      </c>
      <c r="BH153" s="165" t="str">
        <f>IF(COUNTBLANK($A153:$F153)&gt;2,"",IF(Input!P153=0,"NA",Input!P153))</f>
        <v/>
      </c>
      <c r="BI153" s="65" t="str">
        <f t="shared" si="122"/>
        <v/>
      </c>
      <c r="BJ153" s="65" t="str">
        <f t="shared" si="123"/>
        <v/>
      </c>
      <c r="BK153" s="165" t="str">
        <f>IF(COUNTBLANK($A153:$F153)&gt;2,"",IF(Input!Q153=0,"NA",Input!Q153))</f>
        <v/>
      </c>
      <c r="BL153" s="65" t="str">
        <f t="shared" si="124"/>
        <v/>
      </c>
      <c r="BM153" s="65" t="str">
        <f t="shared" si="125"/>
        <v/>
      </c>
      <c r="BN153" s="165" t="str">
        <f>IF(COUNTBLANK($A153:$F153)&gt;2,"",IF(Input!R153=0,"NA",Input!R153))</f>
        <v/>
      </c>
      <c r="BO153" s="65" t="str">
        <f t="shared" si="126"/>
        <v/>
      </c>
      <c r="BP153" s="65" t="str">
        <f t="shared" si="127"/>
        <v/>
      </c>
      <c r="BQ153" s="165" t="str">
        <f>IF(COUNTBLANK($A153:$F153)&gt;2,"",IF(Input!S153=0,"NA",Input!S153))</f>
        <v/>
      </c>
      <c r="BR153" s="65" t="str">
        <f t="shared" si="128"/>
        <v/>
      </c>
      <c r="BS153" s="65" t="str">
        <f t="shared" si="129"/>
        <v/>
      </c>
      <c r="BT153" s="165" t="str">
        <f>IF(COUNTBLANK($A153:$F153)&gt;2,"",IF(Input!T153=0,"NA",Input!T153))</f>
        <v/>
      </c>
      <c r="BU153" s="65" t="str">
        <f t="shared" si="130"/>
        <v/>
      </c>
      <c r="BV153" s="65" t="str">
        <f t="shared" si="131"/>
        <v/>
      </c>
      <c r="BW153" s="165" t="str">
        <f>IF(COUNTBLANK($A153:$F153)&gt;2,"",IF(Input!U153=0,"NA",Input!U153))</f>
        <v/>
      </c>
      <c r="BX153" s="65" t="str">
        <f t="shared" si="132"/>
        <v/>
      </c>
      <c r="BY153" s="65" t="str">
        <f t="shared" si="133"/>
        <v/>
      </c>
      <c r="BZ153" s="165" t="str">
        <f>IF(COUNTBLANK($A153:$F153)&gt;2,"",IF(Input!V153=0,"NA",Input!V153))</f>
        <v/>
      </c>
      <c r="CA153" s="65" t="str">
        <f t="shared" si="134"/>
        <v/>
      </c>
      <c r="CB153" s="65" t="str">
        <f t="shared" si="135"/>
        <v/>
      </c>
      <c r="CC153" s="165" t="str">
        <f>IF(COUNTBLANK($A153:$F153)&gt;2,"",IF(Input!W153=0,"NA",Input!W153))</f>
        <v/>
      </c>
      <c r="CD153" s="65" t="str">
        <f t="shared" si="136"/>
        <v/>
      </c>
      <c r="CE153" s="65" t="str">
        <f t="shared" si="137"/>
        <v/>
      </c>
      <c r="CF153" s="165" t="str">
        <f>IF(COUNTBLANK($A153:$F153)&gt;2,"",IF(Input!X153=0,"NA",Input!X153))</f>
        <v/>
      </c>
      <c r="CG153" s="65" t="str">
        <f t="shared" si="138"/>
        <v/>
      </c>
      <c r="CH153" s="65" t="str">
        <f t="shared" si="139"/>
        <v/>
      </c>
      <c r="CI153" s="165" t="str">
        <f>IF(COUNTBLANK($A153:$F153)&gt;2,"",IF(Input!Y153=0,"NA",Input!Y153))</f>
        <v/>
      </c>
      <c r="CJ153" s="65" t="str">
        <f t="shared" si="140"/>
        <v/>
      </c>
      <c r="CK153" s="65" t="str">
        <f t="shared" si="141"/>
        <v/>
      </c>
      <c r="CL153" s="165" t="str">
        <f>IF(COUNTBLANK($A153:$F153)&gt;2,"",IF(Input!Z153=0,"NA",Input!Z153))</f>
        <v/>
      </c>
      <c r="CM153" s="65" t="str">
        <f t="shared" si="142"/>
        <v/>
      </c>
      <c r="CN153" s="65" t="str">
        <f t="shared" si="143"/>
        <v/>
      </c>
      <c r="CO153" s="165" t="str">
        <f>IF(COUNTBLANK($A153:$F153)&gt;2,"",IF(Input!AA153=0,"NA",Input!AA153))</f>
        <v/>
      </c>
      <c r="CP153" s="65" t="str">
        <f t="shared" si="144"/>
        <v/>
      </c>
      <c r="CQ153" s="65" t="str">
        <f t="shared" si="145"/>
        <v/>
      </c>
      <c r="CR153" s="165" t="str">
        <f>IF(COUNTBLANK($A153:$F153)&gt;2,"",IF(Input!AB153=0,"NA",Input!AB153))</f>
        <v/>
      </c>
      <c r="CS153" s="65" t="str">
        <f t="shared" si="146"/>
        <v/>
      </c>
      <c r="CT153" s="65" t="str">
        <f t="shared" si="147"/>
        <v/>
      </c>
      <c r="CU153" s="165" t="str">
        <f>IF(COUNTBLANK($A153:$F153)&gt;2,"",IF(Input!AC153=0,"NA",Input!AC153))</f>
        <v/>
      </c>
      <c r="CV153" s="65" t="str">
        <f t="shared" si="148"/>
        <v/>
      </c>
      <c r="CW153" s="65" t="str">
        <f t="shared" si="149"/>
        <v/>
      </c>
      <c r="CX153" s="165" t="str">
        <f>IF(COUNTBLANK($A153:$F153)&gt;2,"",IF(Input!AD153=0,"NA",Input!AD153))</f>
        <v/>
      </c>
    </row>
    <row r="154" spans="1:102" x14ac:dyDescent="0.25">
      <c r="A154" s="162" t="str">
        <f>IF(Input!B154=0,"",Input!B154)</f>
        <v/>
      </c>
      <c r="B154" s="162" t="str">
        <f>IF(Input!C154=0,"",Input!C154)</f>
        <v/>
      </c>
      <c r="C154" s="162" t="str">
        <f>IF(Input!D154=0,"",Input!D154)</f>
        <v/>
      </c>
      <c r="D154" s="162" t="str">
        <f>IF(Input!G154=0,"",Input!G154)</f>
        <v/>
      </c>
      <c r="E154" s="162" t="str">
        <f>IF(Input!H154=0,"",Input!H154)</f>
        <v/>
      </c>
      <c r="F154" s="162" t="str">
        <f>IF(Input!I154=0,"",Input!I154)</f>
        <v/>
      </c>
      <c r="G154" s="66" t="str">
        <f t="shared" si="100"/>
        <v/>
      </c>
      <c r="H154" s="66" t="str">
        <f t="shared" si="101"/>
        <v/>
      </c>
      <c r="I154" s="160" t="str">
        <f>FinalScores!G154</f>
        <v/>
      </c>
      <c r="J154" s="65" t="str">
        <f t="shared" si="102"/>
        <v/>
      </c>
      <c r="K154" s="65" t="str">
        <f t="shared" si="103"/>
        <v/>
      </c>
      <c r="L154" s="165" t="str">
        <f>IF(COUNTBLANK($A154:$F154)&gt;2,"",IF(Input!AE154=0,"NA",Input!AE154))</f>
        <v/>
      </c>
      <c r="M154" s="65" t="str">
        <f t="shared" si="104"/>
        <v/>
      </c>
      <c r="N154" s="65" t="str">
        <f t="shared" si="105"/>
        <v/>
      </c>
      <c r="O154" s="165" t="str">
        <f>IF(COUNTBLANK($A154:$F154)&gt;2,"",IF(Input!AF154=0,"NA",Input!AF154))</f>
        <v/>
      </c>
      <c r="P154" s="65" t="str">
        <f t="shared" si="106"/>
        <v/>
      </c>
      <c r="Q154" s="65" t="str">
        <f t="shared" si="107"/>
        <v/>
      </c>
      <c r="R154" s="165" t="str">
        <f>IF(COUNTBLANK($A154:$F154)&gt;2,"",IF(Input!AG154=0,"NA",Input!AG154))</f>
        <v/>
      </c>
      <c r="AN154" s="65" t="str">
        <f t="shared" si="108"/>
        <v/>
      </c>
      <c r="AO154" s="65" t="str">
        <f t="shared" si="109"/>
        <v/>
      </c>
      <c r="AP154" s="165" t="str">
        <f>IF(COUNTBLANK($A154:$F154)&gt;2,"",IF(Input!J154=0,"NA",Input!J154))</f>
        <v/>
      </c>
      <c r="AQ154" s="65" t="str">
        <f t="shared" si="110"/>
        <v/>
      </c>
      <c r="AR154" s="65" t="str">
        <f t="shared" si="111"/>
        <v/>
      </c>
      <c r="AS154" s="165" t="str">
        <f>IF(COUNTBLANK($A154:$F154)&gt;2,"",IF(Input!K154=0,"NA",Input!K154))</f>
        <v/>
      </c>
      <c r="AT154" s="65" t="str">
        <f t="shared" si="112"/>
        <v/>
      </c>
      <c r="AU154" s="65" t="str">
        <f t="shared" si="113"/>
        <v/>
      </c>
      <c r="AV154" s="165" t="str">
        <f>IF(COUNTBLANK($A154:$F154)&gt;2,"",IF(Input!L154=0,"NA",Input!L154))</f>
        <v/>
      </c>
      <c r="AW154" s="65" t="str">
        <f t="shared" si="114"/>
        <v/>
      </c>
      <c r="AX154" s="65" t="str">
        <f t="shared" si="115"/>
        <v/>
      </c>
      <c r="AY154" s="165" t="str">
        <f>IF(COUNTBLANK($A154:$F154)&gt;2,"",IF(Input!M154=0,"NA",Input!M154))</f>
        <v/>
      </c>
      <c r="AZ154" s="65" t="str">
        <f t="shared" si="116"/>
        <v/>
      </c>
      <c r="BA154" s="65" t="str">
        <f t="shared" si="117"/>
        <v/>
      </c>
      <c r="BB154" s="165" t="str">
        <f>IF(COUNTBLANK($A154:$F154)&gt;2,"",IF(Input!N154=0,"NA",Input!N154))</f>
        <v/>
      </c>
      <c r="BC154" s="65" t="str">
        <f t="shared" si="118"/>
        <v/>
      </c>
      <c r="BD154" s="65" t="str">
        <f t="shared" si="119"/>
        <v/>
      </c>
      <c r="BE154" s="165" t="str">
        <f>IF(COUNTBLANK($A154:$F154)&gt;2,"",IF(Input!O154=0,"NA",Input!O154))</f>
        <v/>
      </c>
      <c r="BF154" s="65" t="str">
        <f t="shared" si="120"/>
        <v/>
      </c>
      <c r="BG154" s="65" t="str">
        <f t="shared" si="121"/>
        <v/>
      </c>
      <c r="BH154" s="165" t="str">
        <f>IF(COUNTBLANK($A154:$F154)&gt;2,"",IF(Input!P154=0,"NA",Input!P154))</f>
        <v/>
      </c>
      <c r="BI154" s="65" t="str">
        <f t="shared" si="122"/>
        <v/>
      </c>
      <c r="BJ154" s="65" t="str">
        <f t="shared" si="123"/>
        <v/>
      </c>
      <c r="BK154" s="165" t="str">
        <f>IF(COUNTBLANK($A154:$F154)&gt;2,"",IF(Input!Q154=0,"NA",Input!Q154))</f>
        <v/>
      </c>
      <c r="BL154" s="65" t="str">
        <f t="shared" si="124"/>
        <v/>
      </c>
      <c r="BM154" s="65" t="str">
        <f t="shared" si="125"/>
        <v/>
      </c>
      <c r="BN154" s="165" t="str">
        <f>IF(COUNTBLANK($A154:$F154)&gt;2,"",IF(Input!R154=0,"NA",Input!R154))</f>
        <v/>
      </c>
      <c r="BO154" s="65" t="str">
        <f t="shared" si="126"/>
        <v/>
      </c>
      <c r="BP154" s="65" t="str">
        <f t="shared" si="127"/>
        <v/>
      </c>
      <c r="BQ154" s="165" t="str">
        <f>IF(COUNTBLANK($A154:$F154)&gt;2,"",IF(Input!S154=0,"NA",Input!S154))</f>
        <v/>
      </c>
      <c r="BR154" s="65" t="str">
        <f t="shared" si="128"/>
        <v/>
      </c>
      <c r="BS154" s="65" t="str">
        <f t="shared" si="129"/>
        <v/>
      </c>
      <c r="BT154" s="165" t="str">
        <f>IF(COUNTBLANK($A154:$F154)&gt;2,"",IF(Input!T154=0,"NA",Input!T154))</f>
        <v/>
      </c>
      <c r="BU154" s="65" t="str">
        <f t="shared" si="130"/>
        <v/>
      </c>
      <c r="BV154" s="65" t="str">
        <f t="shared" si="131"/>
        <v/>
      </c>
      <c r="BW154" s="165" t="str">
        <f>IF(COUNTBLANK($A154:$F154)&gt;2,"",IF(Input!U154=0,"NA",Input!U154))</f>
        <v/>
      </c>
      <c r="BX154" s="65" t="str">
        <f t="shared" si="132"/>
        <v/>
      </c>
      <c r="BY154" s="65" t="str">
        <f t="shared" si="133"/>
        <v/>
      </c>
      <c r="BZ154" s="165" t="str">
        <f>IF(COUNTBLANK($A154:$F154)&gt;2,"",IF(Input!V154=0,"NA",Input!V154))</f>
        <v/>
      </c>
      <c r="CA154" s="65" t="str">
        <f t="shared" si="134"/>
        <v/>
      </c>
      <c r="CB154" s="65" t="str">
        <f t="shared" si="135"/>
        <v/>
      </c>
      <c r="CC154" s="165" t="str">
        <f>IF(COUNTBLANK($A154:$F154)&gt;2,"",IF(Input!W154=0,"NA",Input!W154))</f>
        <v/>
      </c>
      <c r="CD154" s="65" t="str">
        <f t="shared" si="136"/>
        <v/>
      </c>
      <c r="CE154" s="65" t="str">
        <f t="shared" si="137"/>
        <v/>
      </c>
      <c r="CF154" s="165" t="str">
        <f>IF(COUNTBLANK($A154:$F154)&gt;2,"",IF(Input!X154=0,"NA",Input!X154))</f>
        <v/>
      </c>
      <c r="CG154" s="65" t="str">
        <f t="shared" si="138"/>
        <v/>
      </c>
      <c r="CH154" s="65" t="str">
        <f t="shared" si="139"/>
        <v/>
      </c>
      <c r="CI154" s="165" t="str">
        <f>IF(COUNTBLANK($A154:$F154)&gt;2,"",IF(Input!Y154=0,"NA",Input!Y154))</f>
        <v/>
      </c>
      <c r="CJ154" s="65" t="str">
        <f t="shared" si="140"/>
        <v/>
      </c>
      <c r="CK154" s="65" t="str">
        <f t="shared" si="141"/>
        <v/>
      </c>
      <c r="CL154" s="165" t="str">
        <f>IF(COUNTBLANK($A154:$F154)&gt;2,"",IF(Input!Z154=0,"NA",Input!Z154))</f>
        <v/>
      </c>
      <c r="CM154" s="65" t="str">
        <f t="shared" si="142"/>
        <v/>
      </c>
      <c r="CN154" s="65" t="str">
        <f t="shared" si="143"/>
        <v/>
      </c>
      <c r="CO154" s="165" t="str">
        <f>IF(COUNTBLANK($A154:$F154)&gt;2,"",IF(Input!AA154=0,"NA",Input!AA154))</f>
        <v/>
      </c>
      <c r="CP154" s="65" t="str">
        <f t="shared" si="144"/>
        <v/>
      </c>
      <c r="CQ154" s="65" t="str">
        <f t="shared" si="145"/>
        <v/>
      </c>
      <c r="CR154" s="165" t="str">
        <f>IF(COUNTBLANK($A154:$F154)&gt;2,"",IF(Input!AB154=0,"NA",Input!AB154))</f>
        <v/>
      </c>
      <c r="CS154" s="65" t="str">
        <f t="shared" si="146"/>
        <v/>
      </c>
      <c r="CT154" s="65" t="str">
        <f t="shared" si="147"/>
        <v/>
      </c>
      <c r="CU154" s="165" t="str">
        <f>IF(COUNTBLANK($A154:$F154)&gt;2,"",IF(Input!AC154=0,"NA",Input!AC154))</f>
        <v/>
      </c>
      <c r="CV154" s="65" t="str">
        <f t="shared" si="148"/>
        <v/>
      </c>
      <c r="CW154" s="65" t="str">
        <f t="shared" si="149"/>
        <v/>
      </c>
      <c r="CX154" s="165" t="str">
        <f>IF(COUNTBLANK($A154:$F154)&gt;2,"",IF(Input!AD154=0,"NA",Input!AD154))</f>
        <v/>
      </c>
    </row>
    <row r="155" spans="1:102" x14ac:dyDescent="0.25">
      <c r="A155" s="162" t="str">
        <f>IF(Input!B155=0,"",Input!B155)</f>
        <v/>
      </c>
      <c r="B155" s="162" t="str">
        <f>IF(Input!C155=0,"",Input!C155)</f>
        <v/>
      </c>
      <c r="C155" s="162" t="str">
        <f>IF(Input!D155=0,"",Input!D155)</f>
        <v/>
      </c>
      <c r="D155" s="162" t="str">
        <f>IF(Input!G155=0,"",Input!G155)</f>
        <v/>
      </c>
      <c r="E155" s="162" t="str">
        <f>IF(Input!H155=0,"",Input!H155)</f>
        <v/>
      </c>
      <c r="F155" s="162" t="str">
        <f>IF(Input!I155=0,"",Input!I155)</f>
        <v/>
      </c>
      <c r="G155" s="66" t="str">
        <f t="shared" si="100"/>
        <v/>
      </c>
      <c r="H155" s="66" t="str">
        <f t="shared" si="101"/>
        <v/>
      </c>
      <c r="I155" s="160" t="str">
        <f>FinalScores!G155</f>
        <v/>
      </c>
      <c r="J155" s="65" t="str">
        <f t="shared" si="102"/>
        <v/>
      </c>
      <c r="K155" s="65" t="str">
        <f t="shared" si="103"/>
        <v/>
      </c>
      <c r="L155" s="165" t="str">
        <f>IF(COUNTBLANK($A155:$F155)&gt;2,"",IF(Input!AE155=0,"NA",Input!AE155))</f>
        <v/>
      </c>
      <c r="M155" s="65" t="str">
        <f t="shared" si="104"/>
        <v/>
      </c>
      <c r="N155" s="65" t="str">
        <f t="shared" si="105"/>
        <v/>
      </c>
      <c r="O155" s="165" t="str">
        <f>IF(COUNTBLANK($A155:$F155)&gt;2,"",IF(Input!AF155=0,"NA",Input!AF155))</f>
        <v/>
      </c>
      <c r="P155" s="65" t="str">
        <f t="shared" si="106"/>
        <v/>
      </c>
      <c r="Q155" s="65" t="str">
        <f t="shared" si="107"/>
        <v/>
      </c>
      <c r="R155" s="165" t="str">
        <f>IF(COUNTBLANK($A155:$F155)&gt;2,"",IF(Input!AG155=0,"NA",Input!AG155))</f>
        <v/>
      </c>
      <c r="AN155" s="65" t="str">
        <f t="shared" si="108"/>
        <v/>
      </c>
      <c r="AO155" s="65" t="str">
        <f t="shared" si="109"/>
        <v/>
      </c>
      <c r="AP155" s="165" t="str">
        <f>IF(COUNTBLANK($A155:$F155)&gt;2,"",IF(Input!J155=0,"NA",Input!J155))</f>
        <v/>
      </c>
      <c r="AQ155" s="65" t="str">
        <f t="shared" si="110"/>
        <v/>
      </c>
      <c r="AR155" s="65" t="str">
        <f t="shared" si="111"/>
        <v/>
      </c>
      <c r="AS155" s="165" t="str">
        <f>IF(COUNTBLANK($A155:$F155)&gt;2,"",IF(Input!K155=0,"NA",Input!K155))</f>
        <v/>
      </c>
      <c r="AT155" s="65" t="str">
        <f t="shared" si="112"/>
        <v/>
      </c>
      <c r="AU155" s="65" t="str">
        <f t="shared" si="113"/>
        <v/>
      </c>
      <c r="AV155" s="165" t="str">
        <f>IF(COUNTBLANK($A155:$F155)&gt;2,"",IF(Input!L155=0,"NA",Input!L155))</f>
        <v/>
      </c>
      <c r="AW155" s="65" t="str">
        <f t="shared" si="114"/>
        <v/>
      </c>
      <c r="AX155" s="65" t="str">
        <f t="shared" si="115"/>
        <v/>
      </c>
      <c r="AY155" s="165" t="str">
        <f>IF(COUNTBLANK($A155:$F155)&gt;2,"",IF(Input!M155=0,"NA",Input!M155))</f>
        <v/>
      </c>
      <c r="AZ155" s="65" t="str">
        <f t="shared" si="116"/>
        <v/>
      </c>
      <c r="BA155" s="65" t="str">
        <f t="shared" si="117"/>
        <v/>
      </c>
      <c r="BB155" s="165" t="str">
        <f>IF(COUNTBLANK($A155:$F155)&gt;2,"",IF(Input!N155=0,"NA",Input!N155))</f>
        <v/>
      </c>
      <c r="BC155" s="65" t="str">
        <f t="shared" si="118"/>
        <v/>
      </c>
      <c r="BD155" s="65" t="str">
        <f t="shared" si="119"/>
        <v/>
      </c>
      <c r="BE155" s="165" t="str">
        <f>IF(COUNTBLANK($A155:$F155)&gt;2,"",IF(Input!O155=0,"NA",Input!O155))</f>
        <v/>
      </c>
      <c r="BF155" s="65" t="str">
        <f t="shared" si="120"/>
        <v/>
      </c>
      <c r="BG155" s="65" t="str">
        <f t="shared" si="121"/>
        <v/>
      </c>
      <c r="BH155" s="165" t="str">
        <f>IF(COUNTBLANK($A155:$F155)&gt;2,"",IF(Input!P155=0,"NA",Input!P155))</f>
        <v/>
      </c>
      <c r="BI155" s="65" t="str">
        <f t="shared" si="122"/>
        <v/>
      </c>
      <c r="BJ155" s="65" t="str">
        <f t="shared" si="123"/>
        <v/>
      </c>
      <c r="BK155" s="165" t="str">
        <f>IF(COUNTBLANK($A155:$F155)&gt;2,"",IF(Input!Q155=0,"NA",Input!Q155))</f>
        <v/>
      </c>
      <c r="BL155" s="65" t="str">
        <f t="shared" si="124"/>
        <v/>
      </c>
      <c r="BM155" s="65" t="str">
        <f t="shared" si="125"/>
        <v/>
      </c>
      <c r="BN155" s="165" t="str">
        <f>IF(COUNTBLANK($A155:$F155)&gt;2,"",IF(Input!R155=0,"NA",Input!R155))</f>
        <v/>
      </c>
      <c r="BO155" s="65" t="str">
        <f t="shared" si="126"/>
        <v/>
      </c>
      <c r="BP155" s="65" t="str">
        <f t="shared" si="127"/>
        <v/>
      </c>
      <c r="BQ155" s="165" t="str">
        <f>IF(COUNTBLANK($A155:$F155)&gt;2,"",IF(Input!S155=0,"NA",Input!S155))</f>
        <v/>
      </c>
      <c r="BR155" s="65" t="str">
        <f t="shared" si="128"/>
        <v/>
      </c>
      <c r="BS155" s="65" t="str">
        <f t="shared" si="129"/>
        <v/>
      </c>
      <c r="BT155" s="165" t="str">
        <f>IF(COUNTBLANK($A155:$F155)&gt;2,"",IF(Input!T155=0,"NA",Input!T155))</f>
        <v/>
      </c>
      <c r="BU155" s="65" t="str">
        <f t="shared" si="130"/>
        <v/>
      </c>
      <c r="BV155" s="65" t="str">
        <f t="shared" si="131"/>
        <v/>
      </c>
      <c r="BW155" s="165" t="str">
        <f>IF(COUNTBLANK($A155:$F155)&gt;2,"",IF(Input!U155=0,"NA",Input!U155))</f>
        <v/>
      </c>
      <c r="BX155" s="65" t="str">
        <f t="shared" si="132"/>
        <v/>
      </c>
      <c r="BY155" s="65" t="str">
        <f t="shared" si="133"/>
        <v/>
      </c>
      <c r="BZ155" s="165" t="str">
        <f>IF(COUNTBLANK($A155:$F155)&gt;2,"",IF(Input!V155=0,"NA",Input!V155))</f>
        <v/>
      </c>
      <c r="CA155" s="65" t="str">
        <f t="shared" si="134"/>
        <v/>
      </c>
      <c r="CB155" s="65" t="str">
        <f t="shared" si="135"/>
        <v/>
      </c>
      <c r="CC155" s="165" t="str">
        <f>IF(COUNTBLANK($A155:$F155)&gt;2,"",IF(Input!W155=0,"NA",Input!W155))</f>
        <v/>
      </c>
      <c r="CD155" s="65" t="str">
        <f t="shared" si="136"/>
        <v/>
      </c>
      <c r="CE155" s="65" t="str">
        <f t="shared" si="137"/>
        <v/>
      </c>
      <c r="CF155" s="165" t="str">
        <f>IF(COUNTBLANK($A155:$F155)&gt;2,"",IF(Input!X155=0,"NA",Input!X155))</f>
        <v/>
      </c>
      <c r="CG155" s="65" t="str">
        <f t="shared" si="138"/>
        <v/>
      </c>
      <c r="CH155" s="65" t="str">
        <f t="shared" si="139"/>
        <v/>
      </c>
      <c r="CI155" s="165" t="str">
        <f>IF(COUNTBLANK($A155:$F155)&gt;2,"",IF(Input!Y155=0,"NA",Input!Y155))</f>
        <v/>
      </c>
      <c r="CJ155" s="65" t="str">
        <f t="shared" si="140"/>
        <v/>
      </c>
      <c r="CK155" s="65" t="str">
        <f t="shared" si="141"/>
        <v/>
      </c>
      <c r="CL155" s="165" t="str">
        <f>IF(COUNTBLANK($A155:$F155)&gt;2,"",IF(Input!Z155=0,"NA",Input!Z155))</f>
        <v/>
      </c>
      <c r="CM155" s="65" t="str">
        <f t="shared" si="142"/>
        <v/>
      </c>
      <c r="CN155" s="65" t="str">
        <f t="shared" si="143"/>
        <v/>
      </c>
      <c r="CO155" s="165" t="str">
        <f>IF(COUNTBLANK($A155:$F155)&gt;2,"",IF(Input!AA155=0,"NA",Input!AA155))</f>
        <v/>
      </c>
      <c r="CP155" s="65" t="str">
        <f t="shared" si="144"/>
        <v/>
      </c>
      <c r="CQ155" s="65" t="str">
        <f t="shared" si="145"/>
        <v/>
      </c>
      <c r="CR155" s="165" t="str">
        <f>IF(COUNTBLANK($A155:$F155)&gt;2,"",IF(Input!AB155=0,"NA",Input!AB155))</f>
        <v/>
      </c>
      <c r="CS155" s="65" t="str">
        <f t="shared" si="146"/>
        <v/>
      </c>
      <c r="CT155" s="65" t="str">
        <f t="shared" si="147"/>
        <v/>
      </c>
      <c r="CU155" s="165" t="str">
        <f>IF(COUNTBLANK($A155:$F155)&gt;2,"",IF(Input!AC155=0,"NA",Input!AC155))</f>
        <v/>
      </c>
      <c r="CV155" s="65" t="str">
        <f t="shared" si="148"/>
        <v/>
      </c>
      <c r="CW155" s="65" t="str">
        <f t="shared" si="149"/>
        <v/>
      </c>
      <c r="CX155" s="165" t="str">
        <f>IF(COUNTBLANK($A155:$F155)&gt;2,"",IF(Input!AD155=0,"NA",Input!AD155))</f>
        <v/>
      </c>
    </row>
    <row r="156" spans="1:102" x14ac:dyDescent="0.25">
      <c r="A156" s="162" t="str">
        <f>IF(Input!B156=0,"",Input!B156)</f>
        <v/>
      </c>
      <c r="B156" s="162" t="str">
        <f>IF(Input!C156=0,"",Input!C156)</f>
        <v/>
      </c>
      <c r="C156" s="162" t="str">
        <f>IF(Input!D156=0,"",Input!D156)</f>
        <v/>
      </c>
      <c r="D156" s="162" t="str">
        <f>IF(Input!G156=0,"",Input!G156)</f>
        <v/>
      </c>
      <c r="E156" s="162" t="str">
        <f>IF(Input!H156=0,"",Input!H156)</f>
        <v/>
      </c>
      <c r="F156" s="162" t="str">
        <f>IF(Input!I156=0,"",Input!I156)</f>
        <v/>
      </c>
      <c r="G156" s="66" t="str">
        <f t="shared" si="100"/>
        <v/>
      </c>
      <c r="H156" s="66" t="str">
        <f t="shared" si="101"/>
        <v/>
      </c>
      <c r="I156" s="160" t="str">
        <f>FinalScores!G156</f>
        <v/>
      </c>
      <c r="J156" s="65" t="str">
        <f t="shared" si="102"/>
        <v/>
      </c>
      <c r="K156" s="65" t="str">
        <f t="shared" si="103"/>
        <v/>
      </c>
      <c r="L156" s="165" t="str">
        <f>IF(COUNTBLANK($A156:$F156)&gt;2,"",IF(Input!AE156=0,"NA",Input!AE156))</f>
        <v/>
      </c>
      <c r="M156" s="65" t="str">
        <f t="shared" si="104"/>
        <v/>
      </c>
      <c r="N156" s="65" t="str">
        <f t="shared" si="105"/>
        <v/>
      </c>
      <c r="O156" s="165" t="str">
        <f>IF(COUNTBLANK($A156:$F156)&gt;2,"",IF(Input!AF156=0,"NA",Input!AF156))</f>
        <v/>
      </c>
      <c r="P156" s="65" t="str">
        <f t="shared" si="106"/>
        <v/>
      </c>
      <c r="Q156" s="65" t="str">
        <f t="shared" si="107"/>
        <v/>
      </c>
      <c r="R156" s="165" t="str">
        <f>IF(COUNTBLANK($A156:$F156)&gt;2,"",IF(Input!AG156=0,"NA",Input!AG156))</f>
        <v/>
      </c>
      <c r="AN156" s="65" t="str">
        <f t="shared" si="108"/>
        <v/>
      </c>
      <c r="AO156" s="65" t="str">
        <f t="shared" si="109"/>
        <v/>
      </c>
      <c r="AP156" s="165" t="str">
        <f>IF(COUNTBLANK($A156:$F156)&gt;2,"",IF(Input!J156=0,"NA",Input!J156))</f>
        <v/>
      </c>
      <c r="AQ156" s="65" t="str">
        <f t="shared" si="110"/>
        <v/>
      </c>
      <c r="AR156" s="65" t="str">
        <f t="shared" si="111"/>
        <v/>
      </c>
      <c r="AS156" s="165" t="str">
        <f>IF(COUNTBLANK($A156:$F156)&gt;2,"",IF(Input!K156=0,"NA",Input!K156))</f>
        <v/>
      </c>
      <c r="AT156" s="65" t="str">
        <f t="shared" si="112"/>
        <v/>
      </c>
      <c r="AU156" s="65" t="str">
        <f t="shared" si="113"/>
        <v/>
      </c>
      <c r="AV156" s="165" t="str">
        <f>IF(COUNTBLANK($A156:$F156)&gt;2,"",IF(Input!L156=0,"NA",Input!L156))</f>
        <v/>
      </c>
      <c r="AW156" s="65" t="str">
        <f t="shared" si="114"/>
        <v/>
      </c>
      <c r="AX156" s="65" t="str">
        <f t="shared" si="115"/>
        <v/>
      </c>
      <c r="AY156" s="165" t="str">
        <f>IF(COUNTBLANK($A156:$F156)&gt;2,"",IF(Input!M156=0,"NA",Input!M156))</f>
        <v/>
      </c>
      <c r="AZ156" s="65" t="str">
        <f t="shared" si="116"/>
        <v/>
      </c>
      <c r="BA156" s="65" t="str">
        <f t="shared" si="117"/>
        <v/>
      </c>
      <c r="BB156" s="165" t="str">
        <f>IF(COUNTBLANK($A156:$F156)&gt;2,"",IF(Input!N156=0,"NA",Input!N156))</f>
        <v/>
      </c>
      <c r="BC156" s="65" t="str">
        <f t="shared" si="118"/>
        <v/>
      </c>
      <c r="BD156" s="65" t="str">
        <f t="shared" si="119"/>
        <v/>
      </c>
      <c r="BE156" s="165" t="str">
        <f>IF(COUNTBLANK($A156:$F156)&gt;2,"",IF(Input!O156=0,"NA",Input!O156))</f>
        <v/>
      </c>
      <c r="BF156" s="65" t="str">
        <f t="shared" si="120"/>
        <v/>
      </c>
      <c r="BG156" s="65" t="str">
        <f t="shared" si="121"/>
        <v/>
      </c>
      <c r="BH156" s="165" t="str">
        <f>IF(COUNTBLANK($A156:$F156)&gt;2,"",IF(Input!P156=0,"NA",Input!P156))</f>
        <v/>
      </c>
      <c r="BI156" s="65" t="str">
        <f t="shared" si="122"/>
        <v/>
      </c>
      <c r="BJ156" s="65" t="str">
        <f t="shared" si="123"/>
        <v/>
      </c>
      <c r="BK156" s="165" t="str">
        <f>IF(COUNTBLANK($A156:$F156)&gt;2,"",IF(Input!Q156=0,"NA",Input!Q156))</f>
        <v/>
      </c>
      <c r="BL156" s="65" t="str">
        <f t="shared" si="124"/>
        <v/>
      </c>
      <c r="BM156" s="65" t="str">
        <f t="shared" si="125"/>
        <v/>
      </c>
      <c r="BN156" s="165" t="str">
        <f>IF(COUNTBLANK($A156:$F156)&gt;2,"",IF(Input!R156=0,"NA",Input!R156))</f>
        <v/>
      </c>
      <c r="BO156" s="65" t="str">
        <f t="shared" si="126"/>
        <v/>
      </c>
      <c r="BP156" s="65" t="str">
        <f t="shared" si="127"/>
        <v/>
      </c>
      <c r="BQ156" s="165" t="str">
        <f>IF(COUNTBLANK($A156:$F156)&gt;2,"",IF(Input!S156=0,"NA",Input!S156))</f>
        <v/>
      </c>
      <c r="BR156" s="65" t="str">
        <f t="shared" si="128"/>
        <v/>
      </c>
      <c r="BS156" s="65" t="str">
        <f t="shared" si="129"/>
        <v/>
      </c>
      <c r="BT156" s="165" t="str">
        <f>IF(COUNTBLANK($A156:$F156)&gt;2,"",IF(Input!T156=0,"NA",Input!T156))</f>
        <v/>
      </c>
      <c r="BU156" s="65" t="str">
        <f t="shared" si="130"/>
        <v/>
      </c>
      <c r="BV156" s="65" t="str">
        <f t="shared" si="131"/>
        <v/>
      </c>
      <c r="BW156" s="165" t="str">
        <f>IF(COUNTBLANK($A156:$F156)&gt;2,"",IF(Input!U156=0,"NA",Input!U156))</f>
        <v/>
      </c>
      <c r="BX156" s="65" t="str">
        <f t="shared" si="132"/>
        <v/>
      </c>
      <c r="BY156" s="65" t="str">
        <f t="shared" si="133"/>
        <v/>
      </c>
      <c r="BZ156" s="165" t="str">
        <f>IF(COUNTBLANK($A156:$F156)&gt;2,"",IF(Input!V156=0,"NA",Input!V156))</f>
        <v/>
      </c>
      <c r="CA156" s="65" t="str">
        <f t="shared" si="134"/>
        <v/>
      </c>
      <c r="CB156" s="65" t="str">
        <f t="shared" si="135"/>
        <v/>
      </c>
      <c r="CC156" s="165" t="str">
        <f>IF(COUNTBLANK($A156:$F156)&gt;2,"",IF(Input!W156=0,"NA",Input!W156))</f>
        <v/>
      </c>
      <c r="CD156" s="65" t="str">
        <f t="shared" si="136"/>
        <v/>
      </c>
      <c r="CE156" s="65" t="str">
        <f t="shared" si="137"/>
        <v/>
      </c>
      <c r="CF156" s="165" t="str">
        <f>IF(COUNTBLANK($A156:$F156)&gt;2,"",IF(Input!X156=0,"NA",Input!X156))</f>
        <v/>
      </c>
      <c r="CG156" s="65" t="str">
        <f t="shared" si="138"/>
        <v/>
      </c>
      <c r="CH156" s="65" t="str">
        <f t="shared" si="139"/>
        <v/>
      </c>
      <c r="CI156" s="165" t="str">
        <f>IF(COUNTBLANK($A156:$F156)&gt;2,"",IF(Input!Y156=0,"NA",Input!Y156))</f>
        <v/>
      </c>
      <c r="CJ156" s="65" t="str">
        <f t="shared" si="140"/>
        <v/>
      </c>
      <c r="CK156" s="65" t="str">
        <f t="shared" si="141"/>
        <v/>
      </c>
      <c r="CL156" s="165" t="str">
        <f>IF(COUNTBLANK($A156:$F156)&gt;2,"",IF(Input!Z156=0,"NA",Input!Z156))</f>
        <v/>
      </c>
      <c r="CM156" s="65" t="str">
        <f t="shared" si="142"/>
        <v/>
      </c>
      <c r="CN156" s="65" t="str">
        <f t="shared" si="143"/>
        <v/>
      </c>
      <c r="CO156" s="165" t="str">
        <f>IF(COUNTBLANK($A156:$F156)&gt;2,"",IF(Input!AA156=0,"NA",Input!AA156))</f>
        <v/>
      </c>
      <c r="CP156" s="65" t="str">
        <f t="shared" si="144"/>
        <v/>
      </c>
      <c r="CQ156" s="65" t="str">
        <f t="shared" si="145"/>
        <v/>
      </c>
      <c r="CR156" s="165" t="str">
        <f>IF(COUNTBLANK($A156:$F156)&gt;2,"",IF(Input!AB156=0,"NA",Input!AB156))</f>
        <v/>
      </c>
      <c r="CS156" s="65" t="str">
        <f t="shared" si="146"/>
        <v/>
      </c>
      <c r="CT156" s="65" t="str">
        <f t="shared" si="147"/>
        <v/>
      </c>
      <c r="CU156" s="165" t="str">
        <f>IF(COUNTBLANK($A156:$F156)&gt;2,"",IF(Input!AC156=0,"NA",Input!AC156))</f>
        <v/>
      </c>
      <c r="CV156" s="65" t="str">
        <f t="shared" si="148"/>
        <v/>
      </c>
      <c r="CW156" s="65" t="str">
        <f t="shared" si="149"/>
        <v/>
      </c>
      <c r="CX156" s="165" t="str">
        <f>IF(COUNTBLANK($A156:$F156)&gt;2,"",IF(Input!AD156=0,"NA",Input!AD156))</f>
        <v/>
      </c>
    </row>
    <row r="157" spans="1:102" x14ac:dyDescent="0.25">
      <c r="A157" s="162" t="str">
        <f>IF(Input!B157=0,"",Input!B157)</f>
        <v/>
      </c>
      <c r="B157" s="162" t="str">
        <f>IF(Input!C157=0,"",Input!C157)</f>
        <v/>
      </c>
      <c r="C157" s="162" t="str">
        <f>IF(Input!D157=0,"",Input!D157)</f>
        <v/>
      </c>
      <c r="D157" s="162" t="str">
        <f>IF(Input!G157=0,"",Input!G157)</f>
        <v/>
      </c>
      <c r="E157" s="162" t="str">
        <f>IF(Input!H157=0,"",Input!H157)</f>
        <v/>
      </c>
      <c r="F157" s="162" t="str">
        <f>IF(Input!I157=0,"",Input!I157)</f>
        <v/>
      </c>
      <c r="G157" s="66" t="str">
        <f t="shared" si="100"/>
        <v/>
      </c>
      <c r="H157" s="66" t="str">
        <f t="shared" si="101"/>
        <v/>
      </c>
      <c r="I157" s="160" t="str">
        <f>FinalScores!G157</f>
        <v/>
      </c>
      <c r="J157" s="65" t="str">
        <f t="shared" si="102"/>
        <v/>
      </c>
      <c r="K157" s="65" t="str">
        <f t="shared" si="103"/>
        <v/>
      </c>
      <c r="L157" s="165" t="str">
        <f>IF(COUNTBLANK($A157:$F157)&gt;2,"",IF(Input!AE157=0,"NA",Input!AE157))</f>
        <v/>
      </c>
      <c r="M157" s="65" t="str">
        <f t="shared" si="104"/>
        <v/>
      </c>
      <c r="N157" s="65" t="str">
        <f t="shared" si="105"/>
        <v/>
      </c>
      <c r="O157" s="165" t="str">
        <f>IF(COUNTBLANK($A157:$F157)&gt;2,"",IF(Input!AF157=0,"NA",Input!AF157))</f>
        <v/>
      </c>
      <c r="P157" s="65" t="str">
        <f t="shared" si="106"/>
        <v/>
      </c>
      <c r="Q157" s="65" t="str">
        <f t="shared" si="107"/>
        <v/>
      </c>
      <c r="R157" s="165" t="str">
        <f>IF(COUNTBLANK($A157:$F157)&gt;2,"",IF(Input!AG157=0,"NA",Input!AG157))</f>
        <v/>
      </c>
      <c r="AN157" s="65" t="str">
        <f t="shared" si="108"/>
        <v/>
      </c>
      <c r="AO157" s="65" t="str">
        <f t="shared" si="109"/>
        <v/>
      </c>
      <c r="AP157" s="165" t="str">
        <f>IF(COUNTBLANK($A157:$F157)&gt;2,"",IF(Input!J157=0,"NA",Input!J157))</f>
        <v/>
      </c>
      <c r="AQ157" s="65" t="str">
        <f t="shared" si="110"/>
        <v/>
      </c>
      <c r="AR157" s="65" t="str">
        <f t="shared" si="111"/>
        <v/>
      </c>
      <c r="AS157" s="165" t="str">
        <f>IF(COUNTBLANK($A157:$F157)&gt;2,"",IF(Input!K157=0,"NA",Input!K157))</f>
        <v/>
      </c>
      <c r="AT157" s="65" t="str">
        <f t="shared" si="112"/>
        <v/>
      </c>
      <c r="AU157" s="65" t="str">
        <f t="shared" si="113"/>
        <v/>
      </c>
      <c r="AV157" s="165" t="str">
        <f>IF(COUNTBLANK($A157:$F157)&gt;2,"",IF(Input!L157=0,"NA",Input!L157))</f>
        <v/>
      </c>
      <c r="AW157" s="65" t="str">
        <f t="shared" si="114"/>
        <v/>
      </c>
      <c r="AX157" s="65" t="str">
        <f t="shared" si="115"/>
        <v/>
      </c>
      <c r="AY157" s="165" t="str">
        <f>IF(COUNTBLANK($A157:$F157)&gt;2,"",IF(Input!M157=0,"NA",Input!M157))</f>
        <v/>
      </c>
      <c r="AZ157" s="65" t="str">
        <f t="shared" si="116"/>
        <v/>
      </c>
      <c r="BA157" s="65" t="str">
        <f t="shared" si="117"/>
        <v/>
      </c>
      <c r="BB157" s="165" t="str">
        <f>IF(COUNTBLANK($A157:$F157)&gt;2,"",IF(Input!N157=0,"NA",Input!N157))</f>
        <v/>
      </c>
      <c r="BC157" s="65" t="str">
        <f t="shared" si="118"/>
        <v/>
      </c>
      <c r="BD157" s="65" t="str">
        <f t="shared" si="119"/>
        <v/>
      </c>
      <c r="BE157" s="165" t="str">
        <f>IF(COUNTBLANK($A157:$F157)&gt;2,"",IF(Input!O157=0,"NA",Input!O157))</f>
        <v/>
      </c>
      <c r="BF157" s="65" t="str">
        <f t="shared" si="120"/>
        <v/>
      </c>
      <c r="BG157" s="65" t="str">
        <f t="shared" si="121"/>
        <v/>
      </c>
      <c r="BH157" s="165" t="str">
        <f>IF(COUNTBLANK($A157:$F157)&gt;2,"",IF(Input!P157=0,"NA",Input!P157))</f>
        <v/>
      </c>
      <c r="BI157" s="65" t="str">
        <f t="shared" si="122"/>
        <v/>
      </c>
      <c r="BJ157" s="65" t="str">
        <f t="shared" si="123"/>
        <v/>
      </c>
      <c r="BK157" s="165" t="str">
        <f>IF(COUNTBLANK($A157:$F157)&gt;2,"",IF(Input!Q157=0,"NA",Input!Q157))</f>
        <v/>
      </c>
      <c r="BL157" s="65" t="str">
        <f t="shared" si="124"/>
        <v/>
      </c>
      <c r="BM157" s="65" t="str">
        <f t="shared" si="125"/>
        <v/>
      </c>
      <c r="BN157" s="165" t="str">
        <f>IF(COUNTBLANK($A157:$F157)&gt;2,"",IF(Input!R157=0,"NA",Input!R157))</f>
        <v/>
      </c>
      <c r="BO157" s="65" t="str">
        <f t="shared" si="126"/>
        <v/>
      </c>
      <c r="BP157" s="65" t="str">
        <f t="shared" si="127"/>
        <v/>
      </c>
      <c r="BQ157" s="165" t="str">
        <f>IF(COUNTBLANK($A157:$F157)&gt;2,"",IF(Input!S157=0,"NA",Input!S157))</f>
        <v/>
      </c>
      <c r="BR157" s="65" t="str">
        <f t="shared" si="128"/>
        <v/>
      </c>
      <c r="BS157" s="65" t="str">
        <f t="shared" si="129"/>
        <v/>
      </c>
      <c r="BT157" s="165" t="str">
        <f>IF(COUNTBLANK($A157:$F157)&gt;2,"",IF(Input!T157=0,"NA",Input!T157))</f>
        <v/>
      </c>
      <c r="BU157" s="65" t="str">
        <f t="shared" si="130"/>
        <v/>
      </c>
      <c r="BV157" s="65" t="str">
        <f t="shared" si="131"/>
        <v/>
      </c>
      <c r="BW157" s="165" t="str">
        <f>IF(COUNTBLANK($A157:$F157)&gt;2,"",IF(Input!U157=0,"NA",Input!U157))</f>
        <v/>
      </c>
      <c r="BX157" s="65" t="str">
        <f t="shared" si="132"/>
        <v/>
      </c>
      <c r="BY157" s="65" t="str">
        <f t="shared" si="133"/>
        <v/>
      </c>
      <c r="BZ157" s="165" t="str">
        <f>IF(COUNTBLANK($A157:$F157)&gt;2,"",IF(Input!V157=0,"NA",Input!V157))</f>
        <v/>
      </c>
      <c r="CA157" s="65" t="str">
        <f t="shared" si="134"/>
        <v/>
      </c>
      <c r="CB157" s="65" t="str">
        <f t="shared" si="135"/>
        <v/>
      </c>
      <c r="CC157" s="165" t="str">
        <f>IF(COUNTBLANK($A157:$F157)&gt;2,"",IF(Input!W157=0,"NA",Input!W157))</f>
        <v/>
      </c>
      <c r="CD157" s="65" t="str">
        <f t="shared" si="136"/>
        <v/>
      </c>
      <c r="CE157" s="65" t="str">
        <f t="shared" si="137"/>
        <v/>
      </c>
      <c r="CF157" s="165" t="str">
        <f>IF(COUNTBLANK($A157:$F157)&gt;2,"",IF(Input!X157=0,"NA",Input!X157))</f>
        <v/>
      </c>
      <c r="CG157" s="65" t="str">
        <f t="shared" si="138"/>
        <v/>
      </c>
      <c r="CH157" s="65" t="str">
        <f t="shared" si="139"/>
        <v/>
      </c>
      <c r="CI157" s="165" t="str">
        <f>IF(COUNTBLANK($A157:$F157)&gt;2,"",IF(Input!Y157=0,"NA",Input!Y157))</f>
        <v/>
      </c>
      <c r="CJ157" s="65" t="str">
        <f t="shared" si="140"/>
        <v/>
      </c>
      <c r="CK157" s="65" t="str">
        <f t="shared" si="141"/>
        <v/>
      </c>
      <c r="CL157" s="165" t="str">
        <f>IF(COUNTBLANK($A157:$F157)&gt;2,"",IF(Input!Z157=0,"NA",Input!Z157))</f>
        <v/>
      </c>
      <c r="CM157" s="65" t="str">
        <f t="shared" si="142"/>
        <v/>
      </c>
      <c r="CN157" s="65" t="str">
        <f t="shared" si="143"/>
        <v/>
      </c>
      <c r="CO157" s="165" t="str">
        <f>IF(COUNTBLANK($A157:$F157)&gt;2,"",IF(Input!AA157=0,"NA",Input!AA157))</f>
        <v/>
      </c>
      <c r="CP157" s="65" t="str">
        <f t="shared" si="144"/>
        <v/>
      </c>
      <c r="CQ157" s="65" t="str">
        <f t="shared" si="145"/>
        <v/>
      </c>
      <c r="CR157" s="165" t="str">
        <f>IF(COUNTBLANK($A157:$F157)&gt;2,"",IF(Input!AB157=0,"NA",Input!AB157))</f>
        <v/>
      </c>
      <c r="CS157" s="65" t="str">
        <f t="shared" si="146"/>
        <v/>
      </c>
      <c r="CT157" s="65" t="str">
        <f t="shared" si="147"/>
        <v/>
      </c>
      <c r="CU157" s="165" t="str">
        <f>IF(COUNTBLANK($A157:$F157)&gt;2,"",IF(Input!AC157=0,"NA",Input!AC157))</f>
        <v/>
      </c>
      <c r="CV157" s="65" t="str">
        <f t="shared" si="148"/>
        <v/>
      </c>
      <c r="CW157" s="65" t="str">
        <f t="shared" si="149"/>
        <v/>
      </c>
      <c r="CX157" s="165" t="str">
        <f>IF(COUNTBLANK($A157:$F157)&gt;2,"",IF(Input!AD157=0,"NA",Input!AD157))</f>
        <v/>
      </c>
    </row>
    <row r="158" spans="1:102" x14ac:dyDescent="0.25">
      <c r="A158" s="162" t="str">
        <f>IF(Input!B158=0,"",Input!B158)</f>
        <v/>
      </c>
      <c r="B158" s="162" t="str">
        <f>IF(Input!C158=0,"",Input!C158)</f>
        <v/>
      </c>
      <c r="C158" s="162" t="str">
        <f>IF(Input!D158=0,"",Input!D158)</f>
        <v/>
      </c>
      <c r="D158" s="162" t="str">
        <f>IF(Input!G158=0,"",Input!G158)</f>
        <v/>
      </c>
      <c r="E158" s="162" t="str">
        <f>IF(Input!H158=0,"",Input!H158)</f>
        <v/>
      </c>
      <c r="F158" s="162" t="str">
        <f>IF(Input!I158=0,"",Input!I158)</f>
        <v/>
      </c>
      <c r="G158" s="66" t="str">
        <f t="shared" si="100"/>
        <v/>
      </c>
      <c r="H158" s="66" t="str">
        <f t="shared" si="101"/>
        <v/>
      </c>
      <c r="I158" s="160" t="str">
        <f>FinalScores!G158</f>
        <v/>
      </c>
      <c r="J158" s="65" t="str">
        <f t="shared" si="102"/>
        <v/>
      </c>
      <c r="K158" s="65" t="str">
        <f t="shared" si="103"/>
        <v/>
      </c>
      <c r="L158" s="165" t="str">
        <f>IF(COUNTBLANK($A158:$F158)&gt;2,"",IF(Input!AE158=0,"NA",Input!AE158))</f>
        <v/>
      </c>
      <c r="M158" s="65" t="str">
        <f t="shared" si="104"/>
        <v/>
      </c>
      <c r="N158" s="65" t="str">
        <f t="shared" si="105"/>
        <v/>
      </c>
      <c r="O158" s="165" t="str">
        <f>IF(COUNTBLANK($A158:$F158)&gt;2,"",IF(Input!AF158=0,"NA",Input!AF158))</f>
        <v/>
      </c>
      <c r="P158" s="65" t="str">
        <f t="shared" si="106"/>
        <v/>
      </c>
      <c r="Q158" s="65" t="str">
        <f t="shared" si="107"/>
        <v/>
      </c>
      <c r="R158" s="165" t="str">
        <f>IF(COUNTBLANK($A158:$F158)&gt;2,"",IF(Input!AG158=0,"NA",Input!AG158))</f>
        <v/>
      </c>
      <c r="AN158" s="65" t="str">
        <f t="shared" si="108"/>
        <v/>
      </c>
      <c r="AO158" s="65" t="str">
        <f t="shared" si="109"/>
        <v/>
      </c>
      <c r="AP158" s="165" t="str">
        <f>IF(COUNTBLANK($A158:$F158)&gt;2,"",IF(Input!J158=0,"NA",Input!J158))</f>
        <v/>
      </c>
      <c r="AQ158" s="65" t="str">
        <f t="shared" si="110"/>
        <v/>
      </c>
      <c r="AR158" s="65" t="str">
        <f t="shared" si="111"/>
        <v/>
      </c>
      <c r="AS158" s="165" t="str">
        <f>IF(COUNTBLANK($A158:$F158)&gt;2,"",IF(Input!K158=0,"NA",Input!K158))</f>
        <v/>
      </c>
      <c r="AT158" s="65" t="str">
        <f t="shared" si="112"/>
        <v/>
      </c>
      <c r="AU158" s="65" t="str">
        <f t="shared" si="113"/>
        <v/>
      </c>
      <c r="AV158" s="165" t="str">
        <f>IF(COUNTBLANK($A158:$F158)&gt;2,"",IF(Input!L158=0,"NA",Input!L158))</f>
        <v/>
      </c>
      <c r="AW158" s="65" t="str">
        <f t="shared" si="114"/>
        <v/>
      </c>
      <c r="AX158" s="65" t="str">
        <f t="shared" si="115"/>
        <v/>
      </c>
      <c r="AY158" s="165" t="str">
        <f>IF(COUNTBLANK($A158:$F158)&gt;2,"",IF(Input!M158=0,"NA",Input!M158))</f>
        <v/>
      </c>
      <c r="AZ158" s="65" t="str">
        <f t="shared" si="116"/>
        <v/>
      </c>
      <c r="BA158" s="65" t="str">
        <f t="shared" si="117"/>
        <v/>
      </c>
      <c r="BB158" s="165" t="str">
        <f>IF(COUNTBLANK($A158:$F158)&gt;2,"",IF(Input!N158=0,"NA",Input!N158))</f>
        <v/>
      </c>
      <c r="BC158" s="65" t="str">
        <f t="shared" si="118"/>
        <v/>
      </c>
      <c r="BD158" s="65" t="str">
        <f t="shared" si="119"/>
        <v/>
      </c>
      <c r="BE158" s="165" t="str">
        <f>IF(COUNTBLANK($A158:$F158)&gt;2,"",IF(Input!O158=0,"NA",Input!O158))</f>
        <v/>
      </c>
      <c r="BF158" s="65" t="str">
        <f t="shared" si="120"/>
        <v/>
      </c>
      <c r="BG158" s="65" t="str">
        <f t="shared" si="121"/>
        <v/>
      </c>
      <c r="BH158" s="165" t="str">
        <f>IF(COUNTBLANK($A158:$F158)&gt;2,"",IF(Input!P158=0,"NA",Input!P158))</f>
        <v/>
      </c>
      <c r="BI158" s="65" t="str">
        <f t="shared" si="122"/>
        <v/>
      </c>
      <c r="BJ158" s="65" t="str">
        <f t="shared" si="123"/>
        <v/>
      </c>
      <c r="BK158" s="165" t="str">
        <f>IF(COUNTBLANK($A158:$F158)&gt;2,"",IF(Input!Q158=0,"NA",Input!Q158))</f>
        <v/>
      </c>
      <c r="BL158" s="65" t="str">
        <f t="shared" si="124"/>
        <v/>
      </c>
      <c r="BM158" s="65" t="str">
        <f t="shared" si="125"/>
        <v/>
      </c>
      <c r="BN158" s="165" t="str">
        <f>IF(COUNTBLANK($A158:$F158)&gt;2,"",IF(Input!R158=0,"NA",Input!R158))</f>
        <v/>
      </c>
      <c r="BO158" s="65" t="str">
        <f t="shared" si="126"/>
        <v/>
      </c>
      <c r="BP158" s="65" t="str">
        <f t="shared" si="127"/>
        <v/>
      </c>
      <c r="BQ158" s="165" t="str">
        <f>IF(COUNTBLANK($A158:$F158)&gt;2,"",IF(Input!S158=0,"NA",Input!S158))</f>
        <v/>
      </c>
      <c r="BR158" s="65" t="str">
        <f t="shared" si="128"/>
        <v/>
      </c>
      <c r="BS158" s="65" t="str">
        <f t="shared" si="129"/>
        <v/>
      </c>
      <c r="BT158" s="165" t="str">
        <f>IF(COUNTBLANK($A158:$F158)&gt;2,"",IF(Input!T158=0,"NA",Input!T158))</f>
        <v/>
      </c>
      <c r="BU158" s="65" t="str">
        <f t="shared" si="130"/>
        <v/>
      </c>
      <c r="BV158" s="65" t="str">
        <f t="shared" si="131"/>
        <v/>
      </c>
      <c r="BW158" s="165" t="str">
        <f>IF(COUNTBLANK($A158:$F158)&gt;2,"",IF(Input!U158=0,"NA",Input!U158))</f>
        <v/>
      </c>
      <c r="BX158" s="65" t="str">
        <f t="shared" si="132"/>
        <v/>
      </c>
      <c r="BY158" s="65" t="str">
        <f t="shared" si="133"/>
        <v/>
      </c>
      <c r="BZ158" s="165" t="str">
        <f>IF(COUNTBLANK($A158:$F158)&gt;2,"",IF(Input!V158=0,"NA",Input!V158))</f>
        <v/>
      </c>
      <c r="CA158" s="65" t="str">
        <f t="shared" si="134"/>
        <v/>
      </c>
      <c r="CB158" s="65" t="str">
        <f t="shared" si="135"/>
        <v/>
      </c>
      <c r="CC158" s="165" t="str">
        <f>IF(COUNTBLANK($A158:$F158)&gt;2,"",IF(Input!W158=0,"NA",Input!W158))</f>
        <v/>
      </c>
      <c r="CD158" s="65" t="str">
        <f t="shared" si="136"/>
        <v/>
      </c>
      <c r="CE158" s="65" t="str">
        <f t="shared" si="137"/>
        <v/>
      </c>
      <c r="CF158" s="165" t="str">
        <f>IF(COUNTBLANK($A158:$F158)&gt;2,"",IF(Input!X158=0,"NA",Input!X158))</f>
        <v/>
      </c>
      <c r="CG158" s="65" t="str">
        <f t="shared" si="138"/>
        <v/>
      </c>
      <c r="CH158" s="65" t="str">
        <f t="shared" si="139"/>
        <v/>
      </c>
      <c r="CI158" s="165" t="str">
        <f>IF(COUNTBLANK($A158:$F158)&gt;2,"",IF(Input!Y158=0,"NA",Input!Y158))</f>
        <v/>
      </c>
      <c r="CJ158" s="65" t="str">
        <f t="shared" si="140"/>
        <v/>
      </c>
      <c r="CK158" s="65" t="str">
        <f t="shared" si="141"/>
        <v/>
      </c>
      <c r="CL158" s="165" t="str">
        <f>IF(COUNTBLANK($A158:$F158)&gt;2,"",IF(Input!Z158=0,"NA",Input!Z158))</f>
        <v/>
      </c>
      <c r="CM158" s="65" t="str">
        <f t="shared" si="142"/>
        <v/>
      </c>
      <c r="CN158" s="65" t="str">
        <f t="shared" si="143"/>
        <v/>
      </c>
      <c r="CO158" s="165" t="str">
        <f>IF(COUNTBLANK($A158:$F158)&gt;2,"",IF(Input!AA158=0,"NA",Input!AA158))</f>
        <v/>
      </c>
      <c r="CP158" s="65" t="str">
        <f t="shared" si="144"/>
        <v/>
      </c>
      <c r="CQ158" s="65" t="str">
        <f t="shared" si="145"/>
        <v/>
      </c>
      <c r="CR158" s="165" t="str">
        <f>IF(COUNTBLANK($A158:$F158)&gt;2,"",IF(Input!AB158=0,"NA",Input!AB158))</f>
        <v/>
      </c>
      <c r="CS158" s="65" t="str">
        <f t="shared" si="146"/>
        <v/>
      </c>
      <c r="CT158" s="65" t="str">
        <f t="shared" si="147"/>
        <v/>
      </c>
      <c r="CU158" s="165" t="str">
        <f>IF(COUNTBLANK($A158:$F158)&gt;2,"",IF(Input!AC158=0,"NA",Input!AC158))</f>
        <v/>
      </c>
      <c r="CV158" s="65" t="str">
        <f t="shared" si="148"/>
        <v/>
      </c>
      <c r="CW158" s="65" t="str">
        <f t="shared" si="149"/>
        <v/>
      </c>
      <c r="CX158" s="165" t="str">
        <f>IF(COUNTBLANK($A158:$F158)&gt;2,"",IF(Input!AD158=0,"NA",Input!AD158))</f>
        <v/>
      </c>
    </row>
    <row r="159" spans="1:102" x14ac:dyDescent="0.25">
      <c r="A159" s="162" t="str">
        <f>IF(Input!B159=0,"",Input!B159)</f>
        <v/>
      </c>
      <c r="B159" s="162" t="str">
        <f>IF(Input!C159=0,"",Input!C159)</f>
        <v/>
      </c>
      <c r="C159" s="162" t="str">
        <f>IF(Input!D159=0,"",Input!D159)</f>
        <v/>
      </c>
      <c r="D159" s="162" t="str">
        <f>IF(Input!G159=0,"",Input!G159)</f>
        <v/>
      </c>
      <c r="E159" s="162" t="str">
        <f>IF(Input!H159=0,"",Input!H159)</f>
        <v/>
      </c>
      <c r="F159" s="162" t="str">
        <f>IF(Input!I159=0,"",Input!I159)</f>
        <v/>
      </c>
      <c r="G159" s="66" t="str">
        <f t="shared" si="100"/>
        <v/>
      </c>
      <c r="H159" s="66" t="str">
        <f t="shared" si="101"/>
        <v/>
      </c>
      <c r="I159" s="160" t="str">
        <f>FinalScores!G159</f>
        <v/>
      </c>
      <c r="J159" s="65" t="str">
        <f t="shared" si="102"/>
        <v/>
      </c>
      <c r="K159" s="65" t="str">
        <f t="shared" si="103"/>
        <v/>
      </c>
      <c r="L159" s="165" t="str">
        <f>IF(COUNTBLANK($A159:$F159)&gt;2,"",IF(Input!AE159=0,"NA",Input!AE159))</f>
        <v/>
      </c>
      <c r="M159" s="65" t="str">
        <f t="shared" si="104"/>
        <v/>
      </c>
      <c r="N159" s="65" t="str">
        <f t="shared" si="105"/>
        <v/>
      </c>
      <c r="O159" s="165" t="str">
        <f>IF(COUNTBLANK($A159:$F159)&gt;2,"",IF(Input!AF159=0,"NA",Input!AF159))</f>
        <v/>
      </c>
      <c r="P159" s="65" t="str">
        <f t="shared" si="106"/>
        <v/>
      </c>
      <c r="Q159" s="65" t="str">
        <f t="shared" si="107"/>
        <v/>
      </c>
      <c r="R159" s="165" t="str">
        <f>IF(COUNTBLANK($A159:$F159)&gt;2,"",IF(Input!AG159=0,"NA",Input!AG159))</f>
        <v/>
      </c>
      <c r="AN159" s="65" t="str">
        <f t="shared" si="108"/>
        <v/>
      </c>
      <c r="AO159" s="65" t="str">
        <f t="shared" si="109"/>
        <v/>
      </c>
      <c r="AP159" s="165" t="str">
        <f>IF(COUNTBLANK($A159:$F159)&gt;2,"",IF(Input!J159=0,"NA",Input!J159))</f>
        <v/>
      </c>
      <c r="AQ159" s="65" t="str">
        <f t="shared" si="110"/>
        <v/>
      </c>
      <c r="AR159" s="65" t="str">
        <f t="shared" si="111"/>
        <v/>
      </c>
      <c r="AS159" s="165" t="str">
        <f>IF(COUNTBLANK($A159:$F159)&gt;2,"",IF(Input!K159=0,"NA",Input!K159))</f>
        <v/>
      </c>
      <c r="AT159" s="65" t="str">
        <f t="shared" si="112"/>
        <v/>
      </c>
      <c r="AU159" s="65" t="str">
        <f t="shared" si="113"/>
        <v/>
      </c>
      <c r="AV159" s="165" t="str">
        <f>IF(COUNTBLANK($A159:$F159)&gt;2,"",IF(Input!L159=0,"NA",Input!L159))</f>
        <v/>
      </c>
      <c r="AW159" s="65" t="str">
        <f t="shared" si="114"/>
        <v/>
      </c>
      <c r="AX159" s="65" t="str">
        <f t="shared" si="115"/>
        <v/>
      </c>
      <c r="AY159" s="165" t="str">
        <f>IF(COUNTBLANK($A159:$F159)&gt;2,"",IF(Input!M159=0,"NA",Input!M159))</f>
        <v/>
      </c>
      <c r="AZ159" s="65" t="str">
        <f t="shared" si="116"/>
        <v/>
      </c>
      <c r="BA159" s="65" t="str">
        <f t="shared" si="117"/>
        <v/>
      </c>
      <c r="BB159" s="165" t="str">
        <f>IF(COUNTBLANK($A159:$F159)&gt;2,"",IF(Input!N159=0,"NA",Input!N159))</f>
        <v/>
      </c>
      <c r="BC159" s="65" t="str">
        <f t="shared" si="118"/>
        <v/>
      </c>
      <c r="BD159" s="65" t="str">
        <f t="shared" si="119"/>
        <v/>
      </c>
      <c r="BE159" s="165" t="str">
        <f>IF(COUNTBLANK($A159:$F159)&gt;2,"",IF(Input!O159=0,"NA",Input!O159))</f>
        <v/>
      </c>
      <c r="BF159" s="65" t="str">
        <f t="shared" si="120"/>
        <v/>
      </c>
      <c r="BG159" s="65" t="str">
        <f t="shared" si="121"/>
        <v/>
      </c>
      <c r="BH159" s="165" t="str">
        <f>IF(COUNTBLANK($A159:$F159)&gt;2,"",IF(Input!P159=0,"NA",Input!P159))</f>
        <v/>
      </c>
      <c r="BI159" s="65" t="str">
        <f t="shared" si="122"/>
        <v/>
      </c>
      <c r="BJ159" s="65" t="str">
        <f t="shared" si="123"/>
        <v/>
      </c>
      <c r="BK159" s="165" t="str">
        <f>IF(COUNTBLANK($A159:$F159)&gt;2,"",IF(Input!Q159=0,"NA",Input!Q159))</f>
        <v/>
      </c>
      <c r="BL159" s="65" t="str">
        <f t="shared" si="124"/>
        <v/>
      </c>
      <c r="BM159" s="65" t="str">
        <f t="shared" si="125"/>
        <v/>
      </c>
      <c r="BN159" s="165" t="str">
        <f>IF(COUNTBLANK($A159:$F159)&gt;2,"",IF(Input!R159=0,"NA",Input!R159))</f>
        <v/>
      </c>
      <c r="BO159" s="65" t="str">
        <f t="shared" si="126"/>
        <v/>
      </c>
      <c r="BP159" s="65" t="str">
        <f t="shared" si="127"/>
        <v/>
      </c>
      <c r="BQ159" s="165" t="str">
        <f>IF(COUNTBLANK($A159:$F159)&gt;2,"",IF(Input!S159=0,"NA",Input!S159))</f>
        <v/>
      </c>
      <c r="BR159" s="65" t="str">
        <f t="shared" si="128"/>
        <v/>
      </c>
      <c r="BS159" s="65" t="str">
        <f t="shared" si="129"/>
        <v/>
      </c>
      <c r="BT159" s="165" t="str">
        <f>IF(COUNTBLANK($A159:$F159)&gt;2,"",IF(Input!T159=0,"NA",Input!T159))</f>
        <v/>
      </c>
      <c r="BU159" s="65" t="str">
        <f t="shared" si="130"/>
        <v/>
      </c>
      <c r="BV159" s="65" t="str">
        <f t="shared" si="131"/>
        <v/>
      </c>
      <c r="BW159" s="165" t="str">
        <f>IF(COUNTBLANK($A159:$F159)&gt;2,"",IF(Input!U159=0,"NA",Input!U159))</f>
        <v/>
      </c>
      <c r="BX159" s="65" t="str">
        <f t="shared" si="132"/>
        <v/>
      </c>
      <c r="BY159" s="65" t="str">
        <f t="shared" si="133"/>
        <v/>
      </c>
      <c r="BZ159" s="165" t="str">
        <f>IF(COUNTBLANK($A159:$F159)&gt;2,"",IF(Input!V159=0,"NA",Input!V159))</f>
        <v/>
      </c>
      <c r="CA159" s="65" t="str">
        <f t="shared" si="134"/>
        <v/>
      </c>
      <c r="CB159" s="65" t="str">
        <f t="shared" si="135"/>
        <v/>
      </c>
      <c r="CC159" s="165" t="str">
        <f>IF(COUNTBLANK($A159:$F159)&gt;2,"",IF(Input!W159=0,"NA",Input!W159))</f>
        <v/>
      </c>
      <c r="CD159" s="65" t="str">
        <f t="shared" si="136"/>
        <v/>
      </c>
      <c r="CE159" s="65" t="str">
        <f t="shared" si="137"/>
        <v/>
      </c>
      <c r="CF159" s="165" t="str">
        <f>IF(COUNTBLANK($A159:$F159)&gt;2,"",IF(Input!X159=0,"NA",Input!X159))</f>
        <v/>
      </c>
      <c r="CG159" s="65" t="str">
        <f t="shared" si="138"/>
        <v/>
      </c>
      <c r="CH159" s="65" t="str">
        <f t="shared" si="139"/>
        <v/>
      </c>
      <c r="CI159" s="165" t="str">
        <f>IF(COUNTBLANK($A159:$F159)&gt;2,"",IF(Input!Y159=0,"NA",Input!Y159))</f>
        <v/>
      </c>
      <c r="CJ159" s="65" t="str">
        <f t="shared" si="140"/>
        <v/>
      </c>
      <c r="CK159" s="65" t="str">
        <f t="shared" si="141"/>
        <v/>
      </c>
      <c r="CL159" s="165" t="str">
        <f>IF(COUNTBLANK($A159:$F159)&gt;2,"",IF(Input!Z159=0,"NA",Input!Z159))</f>
        <v/>
      </c>
      <c r="CM159" s="65" t="str">
        <f t="shared" si="142"/>
        <v/>
      </c>
      <c r="CN159" s="65" t="str">
        <f t="shared" si="143"/>
        <v/>
      </c>
      <c r="CO159" s="165" t="str">
        <f>IF(COUNTBLANK($A159:$F159)&gt;2,"",IF(Input!AA159=0,"NA",Input!AA159))</f>
        <v/>
      </c>
      <c r="CP159" s="65" t="str">
        <f t="shared" si="144"/>
        <v/>
      </c>
      <c r="CQ159" s="65" t="str">
        <f t="shared" si="145"/>
        <v/>
      </c>
      <c r="CR159" s="165" t="str">
        <f>IF(COUNTBLANK($A159:$F159)&gt;2,"",IF(Input!AB159=0,"NA",Input!AB159))</f>
        <v/>
      </c>
      <c r="CS159" s="65" t="str">
        <f t="shared" si="146"/>
        <v/>
      </c>
      <c r="CT159" s="65" t="str">
        <f t="shared" si="147"/>
        <v/>
      </c>
      <c r="CU159" s="165" t="str">
        <f>IF(COUNTBLANK($A159:$F159)&gt;2,"",IF(Input!AC159=0,"NA",Input!AC159))</f>
        <v/>
      </c>
      <c r="CV159" s="65" t="str">
        <f t="shared" si="148"/>
        <v/>
      </c>
      <c r="CW159" s="65" t="str">
        <f t="shared" si="149"/>
        <v/>
      </c>
      <c r="CX159" s="165" t="str">
        <f>IF(COUNTBLANK($A159:$F159)&gt;2,"",IF(Input!AD159=0,"NA",Input!AD159))</f>
        <v/>
      </c>
    </row>
    <row r="160" spans="1:102" x14ac:dyDescent="0.25">
      <c r="A160" s="162" t="str">
        <f>IF(Input!B160=0,"",Input!B160)</f>
        <v/>
      </c>
      <c r="B160" s="162" t="str">
        <f>IF(Input!C160=0,"",Input!C160)</f>
        <v/>
      </c>
      <c r="C160" s="162" t="str">
        <f>IF(Input!D160=0,"",Input!D160)</f>
        <v/>
      </c>
      <c r="D160" s="162" t="str">
        <f>IF(Input!G160=0,"",Input!G160)</f>
        <v/>
      </c>
      <c r="E160" s="162" t="str">
        <f>IF(Input!H160=0,"",Input!H160)</f>
        <v/>
      </c>
      <c r="F160" s="162" t="str">
        <f>IF(Input!I160=0,"",Input!I160)</f>
        <v/>
      </c>
      <c r="G160" s="66" t="str">
        <f t="shared" si="100"/>
        <v/>
      </c>
      <c r="H160" s="66" t="str">
        <f t="shared" si="101"/>
        <v/>
      </c>
      <c r="I160" s="160" t="str">
        <f>FinalScores!G160</f>
        <v/>
      </c>
      <c r="J160" s="65" t="str">
        <f t="shared" si="102"/>
        <v/>
      </c>
      <c r="K160" s="65" t="str">
        <f t="shared" si="103"/>
        <v/>
      </c>
      <c r="L160" s="165" t="str">
        <f>IF(COUNTBLANK($A160:$F160)&gt;2,"",IF(Input!AE160=0,"NA",Input!AE160))</f>
        <v/>
      </c>
      <c r="M160" s="65" t="str">
        <f t="shared" si="104"/>
        <v/>
      </c>
      <c r="N160" s="65" t="str">
        <f t="shared" si="105"/>
        <v/>
      </c>
      <c r="O160" s="165" t="str">
        <f>IF(COUNTBLANK($A160:$F160)&gt;2,"",IF(Input!AF160=0,"NA",Input!AF160))</f>
        <v/>
      </c>
      <c r="P160" s="65" t="str">
        <f t="shared" si="106"/>
        <v/>
      </c>
      <c r="Q160" s="65" t="str">
        <f t="shared" si="107"/>
        <v/>
      </c>
      <c r="R160" s="165" t="str">
        <f>IF(COUNTBLANK($A160:$F160)&gt;2,"",IF(Input!AG160=0,"NA",Input!AG160))</f>
        <v/>
      </c>
      <c r="AN160" s="65" t="str">
        <f t="shared" si="108"/>
        <v/>
      </c>
      <c r="AO160" s="65" t="str">
        <f t="shared" si="109"/>
        <v/>
      </c>
      <c r="AP160" s="165" t="str">
        <f>IF(COUNTBLANK($A160:$F160)&gt;2,"",IF(Input!J160=0,"NA",Input!J160))</f>
        <v/>
      </c>
      <c r="AQ160" s="65" t="str">
        <f t="shared" si="110"/>
        <v/>
      </c>
      <c r="AR160" s="65" t="str">
        <f t="shared" si="111"/>
        <v/>
      </c>
      <c r="AS160" s="165" t="str">
        <f>IF(COUNTBLANK($A160:$F160)&gt;2,"",IF(Input!K160=0,"NA",Input!K160))</f>
        <v/>
      </c>
      <c r="AT160" s="65" t="str">
        <f t="shared" si="112"/>
        <v/>
      </c>
      <c r="AU160" s="65" t="str">
        <f t="shared" si="113"/>
        <v/>
      </c>
      <c r="AV160" s="165" t="str">
        <f>IF(COUNTBLANK($A160:$F160)&gt;2,"",IF(Input!L160=0,"NA",Input!L160))</f>
        <v/>
      </c>
      <c r="AW160" s="65" t="str">
        <f t="shared" si="114"/>
        <v/>
      </c>
      <c r="AX160" s="65" t="str">
        <f t="shared" si="115"/>
        <v/>
      </c>
      <c r="AY160" s="165" t="str">
        <f>IF(COUNTBLANK($A160:$F160)&gt;2,"",IF(Input!M160=0,"NA",Input!M160))</f>
        <v/>
      </c>
      <c r="AZ160" s="65" t="str">
        <f t="shared" si="116"/>
        <v/>
      </c>
      <c r="BA160" s="65" t="str">
        <f t="shared" si="117"/>
        <v/>
      </c>
      <c r="BB160" s="165" t="str">
        <f>IF(COUNTBLANK($A160:$F160)&gt;2,"",IF(Input!N160=0,"NA",Input!N160))</f>
        <v/>
      </c>
      <c r="BC160" s="65" t="str">
        <f t="shared" si="118"/>
        <v/>
      </c>
      <c r="BD160" s="65" t="str">
        <f t="shared" si="119"/>
        <v/>
      </c>
      <c r="BE160" s="165" t="str">
        <f>IF(COUNTBLANK($A160:$F160)&gt;2,"",IF(Input!O160=0,"NA",Input!O160))</f>
        <v/>
      </c>
      <c r="BF160" s="65" t="str">
        <f t="shared" si="120"/>
        <v/>
      </c>
      <c r="BG160" s="65" t="str">
        <f t="shared" si="121"/>
        <v/>
      </c>
      <c r="BH160" s="165" t="str">
        <f>IF(COUNTBLANK($A160:$F160)&gt;2,"",IF(Input!P160=0,"NA",Input!P160))</f>
        <v/>
      </c>
      <c r="BI160" s="65" t="str">
        <f t="shared" si="122"/>
        <v/>
      </c>
      <c r="BJ160" s="65" t="str">
        <f t="shared" si="123"/>
        <v/>
      </c>
      <c r="BK160" s="165" t="str">
        <f>IF(COUNTBLANK($A160:$F160)&gt;2,"",IF(Input!Q160=0,"NA",Input!Q160))</f>
        <v/>
      </c>
      <c r="BL160" s="65" t="str">
        <f t="shared" si="124"/>
        <v/>
      </c>
      <c r="BM160" s="65" t="str">
        <f t="shared" si="125"/>
        <v/>
      </c>
      <c r="BN160" s="165" t="str">
        <f>IF(COUNTBLANK($A160:$F160)&gt;2,"",IF(Input!R160=0,"NA",Input!R160))</f>
        <v/>
      </c>
      <c r="BO160" s="65" t="str">
        <f t="shared" si="126"/>
        <v/>
      </c>
      <c r="BP160" s="65" t="str">
        <f t="shared" si="127"/>
        <v/>
      </c>
      <c r="BQ160" s="165" t="str">
        <f>IF(COUNTBLANK($A160:$F160)&gt;2,"",IF(Input!S160=0,"NA",Input!S160))</f>
        <v/>
      </c>
      <c r="BR160" s="65" t="str">
        <f t="shared" si="128"/>
        <v/>
      </c>
      <c r="BS160" s="65" t="str">
        <f t="shared" si="129"/>
        <v/>
      </c>
      <c r="BT160" s="165" t="str">
        <f>IF(COUNTBLANK($A160:$F160)&gt;2,"",IF(Input!T160=0,"NA",Input!T160))</f>
        <v/>
      </c>
      <c r="BU160" s="65" t="str">
        <f t="shared" si="130"/>
        <v/>
      </c>
      <c r="BV160" s="65" t="str">
        <f t="shared" si="131"/>
        <v/>
      </c>
      <c r="BW160" s="165" t="str">
        <f>IF(COUNTBLANK($A160:$F160)&gt;2,"",IF(Input!U160=0,"NA",Input!U160))</f>
        <v/>
      </c>
      <c r="BX160" s="65" t="str">
        <f t="shared" si="132"/>
        <v/>
      </c>
      <c r="BY160" s="65" t="str">
        <f t="shared" si="133"/>
        <v/>
      </c>
      <c r="BZ160" s="165" t="str">
        <f>IF(COUNTBLANK($A160:$F160)&gt;2,"",IF(Input!V160=0,"NA",Input!V160))</f>
        <v/>
      </c>
      <c r="CA160" s="65" t="str">
        <f t="shared" si="134"/>
        <v/>
      </c>
      <c r="CB160" s="65" t="str">
        <f t="shared" si="135"/>
        <v/>
      </c>
      <c r="CC160" s="165" t="str">
        <f>IF(COUNTBLANK($A160:$F160)&gt;2,"",IF(Input!W160=0,"NA",Input!W160))</f>
        <v/>
      </c>
      <c r="CD160" s="65" t="str">
        <f t="shared" si="136"/>
        <v/>
      </c>
      <c r="CE160" s="65" t="str">
        <f t="shared" si="137"/>
        <v/>
      </c>
      <c r="CF160" s="165" t="str">
        <f>IF(COUNTBLANK($A160:$F160)&gt;2,"",IF(Input!X160=0,"NA",Input!X160))</f>
        <v/>
      </c>
      <c r="CG160" s="65" t="str">
        <f t="shared" si="138"/>
        <v/>
      </c>
      <c r="CH160" s="65" t="str">
        <f t="shared" si="139"/>
        <v/>
      </c>
      <c r="CI160" s="165" t="str">
        <f>IF(COUNTBLANK($A160:$F160)&gt;2,"",IF(Input!Y160=0,"NA",Input!Y160))</f>
        <v/>
      </c>
      <c r="CJ160" s="65" t="str">
        <f t="shared" si="140"/>
        <v/>
      </c>
      <c r="CK160" s="65" t="str">
        <f t="shared" si="141"/>
        <v/>
      </c>
      <c r="CL160" s="165" t="str">
        <f>IF(COUNTBLANK($A160:$F160)&gt;2,"",IF(Input!Z160=0,"NA",Input!Z160))</f>
        <v/>
      </c>
      <c r="CM160" s="65" t="str">
        <f t="shared" si="142"/>
        <v/>
      </c>
      <c r="CN160" s="65" t="str">
        <f t="shared" si="143"/>
        <v/>
      </c>
      <c r="CO160" s="165" t="str">
        <f>IF(COUNTBLANK($A160:$F160)&gt;2,"",IF(Input!AA160=0,"NA",Input!AA160))</f>
        <v/>
      </c>
      <c r="CP160" s="65" t="str">
        <f t="shared" si="144"/>
        <v/>
      </c>
      <c r="CQ160" s="65" t="str">
        <f t="shared" si="145"/>
        <v/>
      </c>
      <c r="CR160" s="165" t="str">
        <f>IF(COUNTBLANK($A160:$F160)&gt;2,"",IF(Input!AB160=0,"NA",Input!AB160))</f>
        <v/>
      </c>
      <c r="CS160" s="65" t="str">
        <f t="shared" si="146"/>
        <v/>
      </c>
      <c r="CT160" s="65" t="str">
        <f t="shared" si="147"/>
        <v/>
      </c>
      <c r="CU160" s="165" t="str">
        <f>IF(COUNTBLANK($A160:$F160)&gt;2,"",IF(Input!AC160=0,"NA",Input!AC160))</f>
        <v/>
      </c>
      <c r="CV160" s="65" t="str">
        <f t="shared" si="148"/>
        <v/>
      </c>
      <c r="CW160" s="65" t="str">
        <f t="shared" si="149"/>
        <v/>
      </c>
      <c r="CX160" s="165" t="str">
        <f>IF(COUNTBLANK($A160:$F160)&gt;2,"",IF(Input!AD160=0,"NA",Input!AD160))</f>
        <v/>
      </c>
    </row>
    <row r="161" spans="1:102" x14ac:dyDescent="0.25">
      <c r="A161" s="162" t="str">
        <f>IF(Input!B161=0,"",Input!B161)</f>
        <v/>
      </c>
      <c r="B161" s="162" t="str">
        <f>IF(Input!C161=0,"",Input!C161)</f>
        <v/>
      </c>
      <c r="C161" s="162" t="str">
        <f>IF(Input!D161=0,"",Input!D161)</f>
        <v/>
      </c>
      <c r="D161" s="162" t="str">
        <f>IF(Input!G161=0,"",Input!G161)</f>
        <v/>
      </c>
      <c r="E161" s="162" t="str">
        <f>IF(Input!H161=0,"",Input!H161)</f>
        <v/>
      </c>
      <c r="F161" s="162" t="str">
        <f>IF(Input!I161=0,"",Input!I161)</f>
        <v/>
      </c>
      <c r="G161" s="66" t="str">
        <f t="shared" si="100"/>
        <v/>
      </c>
      <c r="H161" s="66" t="str">
        <f t="shared" si="101"/>
        <v/>
      </c>
      <c r="I161" s="160" t="str">
        <f>FinalScores!G161</f>
        <v/>
      </c>
      <c r="J161" s="65" t="str">
        <f t="shared" si="102"/>
        <v/>
      </c>
      <c r="K161" s="65" t="str">
        <f t="shared" si="103"/>
        <v/>
      </c>
      <c r="L161" s="165" t="str">
        <f>IF(COUNTBLANK($A161:$F161)&gt;2,"",IF(Input!AE161=0,"NA",Input!AE161))</f>
        <v/>
      </c>
      <c r="M161" s="65" t="str">
        <f t="shared" si="104"/>
        <v/>
      </c>
      <c r="N161" s="65" t="str">
        <f t="shared" si="105"/>
        <v/>
      </c>
      <c r="O161" s="165" t="str">
        <f>IF(COUNTBLANK($A161:$F161)&gt;2,"",IF(Input!AF161=0,"NA",Input!AF161))</f>
        <v/>
      </c>
      <c r="P161" s="65" t="str">
        <f t="shared" si="106"/>
        <v/>
      </c>
      <c r="Q161" s="65" t="str">
        <f t="shared" si="107"/>
        <v/>
      </c>
      <c r="R161" s="165" t="str">
        <f>IF(COUNTBLANK($A161:$F161)&gt;2,"",IF(Input!AG161=0,"NA",Input!AG161))</f>
        <v/>
      </c>
      <c r="AN161" s="65" t="str">
        <f t="shared" si="108"/>
        <v/>
      </c>
      <c r="AO161" s="65" t="str">
        <f t="shared" si="109"/>
        <v/>
      </c>
      <c r="AP161" s="165" t="str">
        <f>IF(COUNTBLANK($A161:$F161)&gt;2,"",IF(Input!J161=0,"NA",Input!J161))</f>
        <v/>
      </c>
      <c r="AQ161" s="65" t="str">
        <f t="shared" si="110"/>
        <v/>
      </c>
      <c r="AR161" s="65" t="str">
        <f t="shared" si="111"/>
        <v/>
      </c>
      <c r="AS161" s="165" t="str">
        <f>IF(COUNTBLANK($A161:$F161)&gt;2,"",IF(Input!K161=0,"NA",Input!K161))</f>
        <v/>
      </c>
      <c r="AT161" s="65" t="str">
        <f t="shared" si="112"/>
        <v/>
      </c>
      <c r="AU161" s="65" t="str">
        <f t="shared" si="113"/>
        <v/>
      </c>
      <c r="AV161" s="165" t="str">
        <f>IF(COUNTBLANK($A161:$F161)&gt;2,"",IF(Input!L161=0,"NA",Input!L161))</f>
        <v/>
      </c>
      <c r="AW161" s="65" t="str">
        <f t="shared" si="114"/>
        <v/>
      </c>
      <c r="AX161" s="65" t="str">
        <f t="shared" si="115"/>
        <v/>
      </c>
      <c r="AY161" s="165" t="str">
        <f>IF(COUNTBLANK($A161:$F161)&gt;2,"",IF(Input!M161=0,"NA",Input!M161))</f>
        <v/>
      </c>
      <c r="AZ161" s="65" t="str">
        <f t="shared" si="116"/>
        <v/>
      </c>
      <c r="BA161" s="65" t="str">
        <f t="shared" si="117"/>
        <v/>
      </c>
      <c r="BB161" s="165" t="str">
        <f>IF(COUNTBLANK($A161:$F161)&gt;2,"",IF(Input!N161=0,"NA",Input!N161))</f>
        <v/>
      </c>
      <c r="BC161" s="65" t="str">
        <f t="shared" si="118"/>
        <v/>
      </c>
      <c r="BD161" s="65" t="str">
        <f t="shared" si="119"/>
        <v/>
      </c>
      <c r="BE161" s="165" t="str">
        <f>IF(COUNTBLANK($A161:$F161)&gt;2,"",IF(Input!O161=0,"NA",Input!O161))</f>
        <v/>
      </c>
      <c r="BF161" s="65" t="str">
        <f t="shared" si="120"/>
        <v/>
      </c>
      <c r="BG161" s="65" t="str">
        <f t="shared" si="121"/>
        <v/>
      </c>
      <c r="BH161" s="165" t="str">
        <f>IF(COUNTBLANK($A161:$F161)&gt;2,"",IF(Input!P161=0,"NA",Input!P161))</f>
        <v/>
      </c>
      <c r="BI161" s="65" t="str">
        <f t="shared" si="122"/>
        <v/>
      </c>
      <c r="BJ161" s="65" t="str">
        <f t="shared" si="123"/>
        <v/>
      </c>
      <c r="BK161" s="165" t="str">
        <f>IF(COUNTBLANK($A161:$F161)&gt;2,"",IF(Input!Q161=0,"NA",Input!Q161))</f>
        <v/>
      </c>
      <c r="BL161" s="65" t="str">
        <f t="shared" si="124"/>
        <v/>
      </c>
      <c r="BM161" s="65" t="str">
        <f t="shared" si="125"/>
        <v/>
      </c>
      <c r="BN161" s="165" t="str">
        <f>IF(COUNTBLANK($A161:$F161)&gt;2,"",IF(Input!R161=0,"NA",Input!R161))</f>
        <v/>
      </c>
      <c r="BO161" s="65" t="str">
        <f t="shared" si="126"/>
        <v/>
      </c>
      <c r="BP161" s="65" t="str">
        <f t="shared" si="127"/>
        <v/>
      </c>
      <c r="BQ161" s="165" t="str">
        <f>IF(COUNTBLANK($A161:$F161)&gt;2,"",IF(Input!S161=0,"NA",Input!S161))</f>
        <v/>
      </c>
      <c r="BR161" s="65" t="str">
        <f t="shared" si="128"/>
        <v/>
      </c>
      <c r="BS161" s="65" t="str">
        <f t="shared" si="129"/>
        <v/>
      </c>
      <c r="BT161" s="165" t="str">
        <f>IF(COUNTBLANK($A161:$F161)&gt;2,"",IF(Input!T161=0,"NA",Input!T161))</f>
        <v/>
      </c>
      <c r="BU161" s="65" t="str">
        <f t="shared" si="130"/>
        <v/>
      </c>
      <c r="BV161" s="65" t="str">
        <f t="shared" si="131"/>
        <v/>
      </c>
      <c r="BW161" s="165" t="str">
        <f>IF(COUNTBLANK($A161:$F161)&gt;2,"",IF(Input!U161=0,"NA",Input!U161))</f>
        <v/>
      </c>
      <c r="BX161" s="65" t="str">
        <f t="shared" si="132"/>
        <v/>
      </c>
      <c r="BY161" s="65" t="str">
        <f t="shared" si="133"/>
        <v/>
      </c>
      <c r="BZ161" s="165" t="str">
        <f>IF(COUNTBLANK($A161:$F161)&gt;2,"",IF(Input!V161=0,"NA",Input!V161))</f>
        <v/>
      </c>
      <c r="CA161" s="65" t="str">
        <f t="shared" si="134"/>
        <v/>
      </c>
      <c r="CB161" s="65" t="str">
        <f t="shared" si="135"/>
        <v/>
      </c>
      <c r="CC161" s="165" t="str">
        <f>IF(COUNTBLANK($A161:$F161)&gt;2,"",IF(Input!W161=0,"NA",Input!W161))</f>
        <v/>
      </c>
      <c r="CD161" s="65" t="str">
        <f t="shared" si="136"/>
        <v/>
      </c>
      <c r="CE161" s="65" t="str">
        <f t="shared" si="137"/>
        <v/>
      </c>
      <c r="CF161" s="165" t="str">
        <f>IF(COUNTBLANK($A161:$F161)&gt;2,"",IF(Input!X161=0,"NA",Input!X161))</f>
        <v/>
      </c>
      <c r="CG161" s="65" t="str">
        <f t="shared" si="138"/>
        <v/>
      </c>
      <c r="CH161" s="65" t="str">
        <f t="shared" si="139"/>
        <v/>
      </c>
      <c r="CI161" s="165" t="str">
        <f>IF(COUNTBLANK($A161:$F161)&gt;2,"",IF(Input!Y161=0,"NA",Input!Y161))</f>
        <v/>
      </c>
      <c r="CJ161" s="65" t="str">
        <f t="shared" si="140"/>
        <v/>
      </c>
      <c r="CK161" s="65" t="str">
        <f t="shared" si="141"/>
        <v/>
      </c>
      <c r="CL161" s="165" t="str">
        <f>IF(COUNTBLANK($A161:$F161)&gt;2,"",IF(Input!Z161=0,"NA",Input!Z161))</f>
        <v/>
      </c>
      <c r="CM161" s="65" t="str">
        <f t="shared" si="142"/>
        <v/>
      </c>
      <c r="CN161" s="65" t="str">
        <f t="shared" si="143"/>
        <v/>
      </c>
      <c r="CO161" s="165" t="str">
        <f>IF(COUNTBLANK($A161:$F161)&gt;2,"",IF(Input!AA161=0,"NA",Input!AA161))</f>
        <v/>
      </c>
      <c r="CP161" s="65" t="str">
        <f t="shared" si="144"/>
        <v/>
      </c>
      <c r="CQ161" s="65" t="str">
        <f t="shared" si="145"/>
        <v/>
      </c>
      <c r="CR161" s="165" t="str">
        <f>IF(COUNTBLANK($A161:$F161)&gt;2,"",IF(Input!AB161=0,"NA",Input!AB161))</f>
        <v/>
      </c>
      <c r="CS161" s="65" t="str">
        <f t="shared" si="146"/>
        <v/>
      </c>
      <c r="CT161" s="65" t="str">
        <f t="shared" si="147"/>
        <v/>
      </c>
      <c r="CU161" s="165" t="str">
        <f>IF(COUNTBLANK($A161:$F161)&gt;2,"",IF(Input!AC161=0,"NA",Input!AC161))</f>
        <v/>
      </c>
      <c r="CV161" s="65" t="str">
        <f t="shared" si="148"/>
        <v/>
      </c>
      <c r="CW161" s="65" t="str">
        <f t="shared" si="149"/>
        <v/>
      </c>
      <c r="CX161" s="165" t="str">
        <f>IF(COUNTBLANK($A161:$F161)&gt;2,"",IF(Input!AD161=0,"NA",Input!AD161))</f>
        <v/>
      </c>
    </row>
    <row r="162" spans="1:102" x14ac:dyDescent="0.25">
      <c r="A162" s="162" t="str">
        <f>IF(Input!B162=0,"",Input!B162)</f>
        <v/>
      </c>
      <c r="B162" s="162" t="str">
        <f>IF(Input!C162=0,"",Input!C162)</f>
        <v/>
      </c>
      <c r="C162" s="162" t="str">
        <f>IF(Input!D162=0,"",Input!D162)</f>
        <v/>
      </c>
      <c r="D162" s="162" t="str">
        <f>IF(Input!G162=0,"",Input!G162)</f>
        <v/>
      </c>
      <c r="E162" s="162" t="str">
        <f>IF(Input!H162=0,"",Input!H162)</f>
        <v/>
      </c>
      <c r="F162" s="162" t="str">
        <f>IF(Input!I162=0,"",Input!I162)</f>
        <v/>
      </c>
      <c r="G162" s="66" t="str">
        <f t="shared" si="100"/>
        <v/>
      </c>
      <c r="H162" s="66" t="str">
        <f t="shared" si="101"/>
        <v/>
      </c>
      <c r="I162" s="160" t="str">
        <f>FinalScores!G162</f>
        <v/>
      </c>
      <c r="J162" s="65" t="str">
        <f t="shared" si="102"/>
        <v/>
      </c>
      <c r="K162" s="65" t="str">
        <f t="shared" si="103"/>
        <v/>
      </c>
      <c r="L162" s="165" t="str">
        <f>IF(COUNTBLANK($A162:$F162)&gt;2,"",IF(Input!AE162=0,"NA",Input!AE162))</f>
        <v/>
      </c>
      <c r="M162" s="65" t="str">
        <f t="shared" si="104"/>
        <v/>
      </c>
      <c r="N162" s="65" t="str">
        <f t="shared" si="105"/>
        <v/>
      </c>
      <c r="O162" s="165" t="str">
        <f>IF(COUNTBLANK($A162:$F162)&gt;2,"",IF(Input!AF162=0,"NA",Input!AF162))</f>
        <v/>
      </c>
      <c r="P162" s="65" t="str">
        <f t="shared" si="106"/>
        <v/>
      </c>
      <c r="Q162" s="65" t="str">
        <f t="shared" si="107"/>
        <v/>
      </c>
      <c r="R162" s="165" t="str">
        <f>IF(COUNTBLANK($A162:$F162)&gt;2,"",IF(Input!AG162=0,"NA",Input!AG162))</f>
        <v/>
      </c>
      <c r="AN162" s="65" t="str">
        <f t="shared" si="108"/>
        <v/>
      </c>
      <c r="AO162" s="65" t="str">
        <f t="shared" si="109"/>
        <v/>
      </c>
      <c r="AP162" s="165" t="str">
        <f>IF(COUNTBLANK($A162:$F162)&gt;2,"",IF(Input!J162=0,"NA",Input!J162))</f>
        <v/>
      </c>
      <c r="AQ162" s="65" t="str">
        <f t="shared" si="110"/>
        <v/>
      </c>
      <c r="AR162" s="65" t="str">
        <f t="shared" si="111"/>
        <v/>
      </c>
      <c r="AS162" s="165" t="str">
        <f>IF(COUNTBLANK($A162:$F162)&gt;2,"",IF(Input!K162=0,"NA",Input!K162))</f>
        <v/>
      </c>
      <c r="AT162" s="65" t="str">
        <f t="shared" si="112"/>
        <v/>
      </c>
      <c r="AU162" s="65" t="str">
        <f t="shared" si="113"/>
        <v/>
      </c>
      <c r="AV162" s="165" t="str">
        <f>IF(COUNTBLANK($A162:$F162)&gt;2,"",IF(Input!L162=0,"NA",Input!L162))</f>
        <v/>
      </c>
      <c r="AW162" s="65" t="str">
        <f t="shared" si="114"/>
        <v/>
      </c>
      <c r="AX162" s="65" t="str">
        <f t="shared" si="115"/>
        <v/>
      </c>
      <c r="AY162" s="165" t="str">
        <f>IF(COUNTBLANK($A162:$F162)&gt;2,"",IF(Input!M162=0,"NA",Input!M162))</f>
        <v/>
      </c>
      <c r="AZ162" s="65" t="str">
        <f t="shared" si="116"/>
        <v/>
      </c>
      <c r="BA162" s="65" t="str">
        <f t="shared" si="117"/>
        <v/>
      </c>
      <c r="BB162" s="165" t="str">
        <f>IF(COUNTBLANK($A162:$F162)&gt;2,"",IF(Input!N162=0,"NA",Input!N162))</f>
        <v/>
      </c>
      <c r="BC162" s="65" t="str">
        <f t="shared" si="118"/>
        <v/>
      </c>
      <c r="BD162" s="65" t="str">
        <f t="shared" si="119"/>
        <v/>
      </c>
      <c r="BE162" s="165" t="str">
        <f>IF(COUNTBLANK($A162:$F162)&gt;2,"",IF(Input!O162=0,"NA",Input!O162))</f>
        <v/>
      </c>
      <c r="BF162" s="65" t="str">
        <f t="shared" si="120"/>
        <v/>
      </c>
      <c r="BG162" s="65" t="str">
        <f t="shared" si="121"/>
        <v/>
      </c>
      <c r="BH162" s="165" t="str">
        <f>IF(COUNTBLANK($A162:$F162)&gt;2,"",IF(Input!P162=0,"NA",Input!P162))</f>
        <v/>
      </c>
      <c r="BI162" s="65" t="str">
        <f t="shared" si="122"/>
        <v/>
      </c>
      <c r="BJ162" s="65" t="str">
        <f t="shared" si="123"/>
        <v/>
      </c>
      <c r="BK162" s="165" t="str">
        <f>IF(COUNTBLANK($A162:$F162)&gt;2,"",IF(Input!Q162=0,"NA",Input!Q162))</f>
        <v/>
      </c>
      <c r="BL162" s="65" t="str">
        <f t="shared" si="124"/>
        <v/>
      </c>
      <c r="BM162" s="65" t="str">
        <f t="shared" si="125"/>
        <v/>
      </c>
      <c r="BN162" s="165" t="str">
        <f>IF(COUNTBLANK($A162:$F162)&gt;2,"",IF(Input!R162=0,"NA",Input!R162))</f>
        <v/>
      </c>
      <c r="BO162" s="65" t="str">
        <f t="shared" si="126"/>
        <v/>
      </c>
      <c r="BP162" s="65" t="str">
        <f t="shared" si="127"/>
        <v/>
      </c>
      <c r="BQ162" s="165" t="str">
        <f>IF(COUNTBLANK($A162:$F162)&gt;2,"",IF(Input!S162=0,"NA",Input!S162))</f>
        <v/>
      </c>
      <c r="BR162" s="65" t="str">
        <f t="shared" si="128"/>
        <v/>
      </c>
      <c r="BS162" s="65" t="str">
        <f t="shared" si="129"/>
        <v/>
      </c>
      <c r="BT162" s="165" t="str">
        <f>IF(COUNTBLANK($A162:$F162)&gt;2,"",IF(Input!T162=0,"NA",Input!T162))</f>
        <v/>
      </c>
      <c r="BU162" s="65" t="str">
        <f t="shared" si="130"/>
        <v/>
      </c>
      <c r="BV162" s="65" t="str">
        <f t="shared" si="131"/>
        <v/>
      </c>
      <c r="BW162" s="165" t="str">
        <f>IF(COUNTBLANK($A162:$F162)&gt;2,"",IF(Input!U162=0,"NA",Input!U162))</f>
        <v/>
      </c>
      <c r="BX162" s="65" t="str">
        <f t="shared" si="132"/>
        <v/>
      </c>
      <c r="BY162" s="65" t="str">
        <f t="shared" si="133"/>
        <v/>
      </c>
      <c r="BZ162" s="165" t="str">
        <f>IF(COUNTBLANK($A162:$F162)&gt;2,"",IF(Input!V162=0,"NA",Input!V162))</f>
        <v/>
      </c>
      <c r="CA162" s="65" t="str">
        <f t="shared" si="134"/>
        <v/>
      </c>
      <c r="CB162" s="65" t="str">
        <f t="shared" si="135"/>
        <v/>
      </c>
      <c r="CC162" s="165" t="str">
        <f>IF(COUNTBLANK($A162:$F162)&gt;2,"",IF(Input!W162=0,"NA",Input!W162))</f>
        <v/>
      </c>
      <c r="CD162" s="65" t="str">
        <f t="shared" si="136"/>
        <v/>
      </c>
      <c r="CE162" s="65" t="str">
        <f t="shared" si="137"/>
        <v/>
      </c>
      <c r="CF162" s="165" t="str">
        <f>IF(COUNTBLANK($A162:$F162)&gt;2,"",IF(Input!X162=0,"NA",Input!X162))</f>
        <v/>
      </c>
      <c r="CG162" s="65" t="str">
        <f t="shared" si="138"/>
        <v/>
      </c>
      <c r="CH162" s="65" t="str">
        <f t="shared" si="139"/>
        <v/>
      </c>
      <c r="CI162" s="165" t="str">
        <f>IF(COUNTBLANK($A162:$F162)&gt;2,"",IF(Input!Y162=0,"NA",Input!Y162))</f>
        <v/>
      </c>
      <c r="CJ162" s="65" t="str">
        <f t="shared" si="140"/>
        <v/>
      </c>
      <c r="CK162" s="65" t="str">
        <f t="shared" si="141"/>
        <v/>
      </c>
      <c r="CL162" s="165" t="str">
        <f>IF(COUNTBLANK($A162:$F162)&gt;2,"",IF(Input!Z162=0,"NA",Input!Z162))</f>
        <v/>
      </c>
      <c r="CM162" s="65" t="str">
        <f t="shared" si="142"/>
        <v/>
      </c>
      <c r="CN162" s="65" t="str">
        <f t="shared" si="143"/>
        <v/>
      </c>
      <c r="CO162" s="165" t="str">
        <f>IF(COUNTBLANK($A162:$F162)&gt;2,"",IF(Input!AA162=0,"NA",Input!AA162))</f>
        <v/>
      </c>
      <c r="CP162" s="65" t="str">
        <f t="shared" si="144"/>
        <v/>
      </c>
      <c r="CQ162" s="65" t="str">
        <f t="shared" si="145"/>
        <v/>
      </c>
      <c r="CR162" s="165" t="str">
        <f>IF(COUNTBLANK($A162:$F162)&gt;2,"",IF(Input!AB162=0,"NA",Input!AB162))</f>
        <v/>
      </c>
      <c r="CS162" s="65" t="str">
        <f t="shared" si="146"/>
        <v/>
      </c>
      <c r="CT162" s="65" t="str">
        <f t="shared" si="147"/>
        <v/>
      </c>
      <c r="CU162" s="165" t="str">
        <f>IF(COUNTBLANK($A162:$F162)&gt;2,"",IF(Input!AC162=0,"NA",Input!AC162))</f>
        <v/>
      </c>
      <c r="CV162" s="65" t="str">
        <f t="shared" si="148"/>
        <v/>
      </c>
      <c r="CW162" s="65" t="str">
        <f t="shared" si="149"/>
        <v/>
      </c>
      <c r="CX162" s="165" t="str">
        <f>IF(COUNTBLANK($A162:$F162)&gt;2,"",IF(Input!AD162=0,"NA",Input!AD162))</f>
        <v/>
      </c>
    </row>
    <row r="163" spans="1:102" x14ac:dyDescent="0.25">
      <c r="A163" s="162" t="str">
        <f>IF(Input!B163=0,"",Input!B163)</f>
        <v/>
      </c>
      <c r="B163" s="162" t="str">
        <f>IF(Input!C163=0,"",Input!C163)</f>
        <v/>
      </c>
      <c r="C163" s="162" t="str">
        <f>IF(Input!D163=0,"",Input!D163)</f>
        <v/>
      </c>
      <c r="D163" s="162" t="str">
        <f>IF(Input!G163=0,"",Input!G163)</f>
        <v/>
      </c>
      <c r="E163" s="162" t="str">
        <f>IF(Input!H163=0,"",Input!H163)</f>
        <v/>
      </c>
      <c r="F163" s="162" t="str">
        <f>IF(Input!I163=0,"",Input!I163)</f>
        <v/>
      </c>
      <c r="G163" s="66" t="str">
        <f t="shared" si="100"/>
        <v/>
      </c>
      <c r="H163" s="66" t="str">
        <f t="shared" si="101"/>
        <v/>
      </c>
      <c r="I163" s="160" t="str">
        <f>FinalScores!G163</f>
        <v/>
      </c>
      <c r="J163" s="65" t="str">
        <f t="shared" si="102"/>
        <v/>
      </c>
      <c r="K163" s="65" t="str">
        <f t="shared" si="103"/>
        <v/>
      </c>
      <c r="L163" s="165" t="str">
        <f>IF(COUNTBLANK($A163:$F163)&gt;2,"",IF(Input!AE163=0,"NA",Input!AE163))</f>
        <v/>
      </c>
      <c r="M163" s="65" t="str">
        <f t="shared" si="104"/>
        <v/>
      </c>
      <c r="N163" s="65" t="str">
        <f t="shared" si="105"/>
        <v/>
      </c>
      <c r="O163" s="165" t="str">
        <f>IF(COUNTBLANK($A163:$F163)&gt;2,"",IF(Input!AF163=0,"NA",Input!AF163))</f>
        <v/>
      </c>
      <c r="P163" s="65" t="str">
        <f t="shared" si="106"/>
        <v/>
      </c>
      <c r="Q163" s="65" t="str">
        <f t="shared" si="107"/>
        <v/>
      </c>
      <c r="R163" s="165" t="str">
        <f>IF(COUNTBLANK($A163:$F163)&gt;2,"",IF(Input!AG163=0,"NA",Input!AG163))</f>
        <v/>
      </c>
      <c r="AN163" s="65" t="str">
        <f t="shared" si="108"/>
        <v/>
      </c>
      <c r="AO163" s="65" t="str">
        <f t="shared" si="109"/>
        <v/>
      </c>
      <c r="AP163" s="165" t="str">
        <f>IF(COUNTBLANK($A163:$F163)&gt;2,"",IF(Input!J163=0,"NA",Input!J163))</f>
        <v/>
      </c>
      <c r="AQ163" s="65" t="str">
        <f t="shared" si="110"/>
        <v/>
      </c>
      <c r="AR163" s="65" t="str">
        <f t="shared" si="111"/>
        <v/>
      </c>
      <c r="AS163" s="165" t="str">
        <f>IF(COUNTBLANK($A163:$F163)&gt;2,"",IF(Input!K163=0,"NA",Input!K163))</f>
        <v/>
      </c>
      <c r="AT163" s="65" t="str">
        <f t="shared" si="112"/>
        <v/>
      </c>
      <c r="AU163" s="65" t="str">
        <f t="shared" si="113"/>
        <v/>
      </c>
      <c r="AV163" s="165" t="str">
        <f>IF(COUNTBLANK($A163:$F163)&gt;2,"",IF(Input!L163=0,"NA",Input!L163))</f>
        <v/>
      </c>
      <c r="AW163" s="65" t="str">
        <f t="shared" si="114"/>
        <v/>
      </c>
      <c r="AX163" s="65" t="str">
        <f t="shared" si="115"/>
        <v/>
      </c>
      <c r="AY163" s="165" t="str">
        <f>IF(COUNTBLANK($A163:$F163)&gt;2,"",IF(Input!M163=0,"NA",Input!M163))</f>
        <v/>
      </c>
      <c r="AZ163" s="65" t="str">
        <f t="shared" si="116"/>
        <v/>
      </c>
      <c r="BA163" s="65" t="str">
        <f t="shared" si="117"/>
        <v/>
      </c>
      <c r="BB163" s="165" t="str">
        <f>IF(COUNTBLANK($A163:$F163)&gt;2,"",IF(Input!N163=0,"NA",Input!N163))</f>
        <v/>
      </c>
      <c r="BC163" s="65" t="str">
        <f t="shared" si="118"/>
        <v/>
      </c>
      <c r="BD163" s="65" t="str">
        <f t="shared" si="119"/>
        <v/>
      </c>
      <c r="BE163" s="165" t="str">
        <f>IF(COUNTBLANK($A163:$F163)&gt;2,"",IF(Input!O163=0,"NA",Input!O163))</f>
        <v/>
      </c>
      <c r="BF163" s="65" t="str">
        <f t="shared" si="120"/>
        <v/>
      </c>
      <c r="BG163" s="65" t="str">
        <f t="shared" si="121"/>
        <v/>
      </c>
      <c r="BH163" s="165" t="str">
        <f>IF(COUNTBLANK($A163:$F163)&gt;2,"",IF(Input!P163=0,"NA",Input!P163))</f>
        <v/>
      </c>
      <c r="BI163" s="65" t="str">
        <f t="shared" si="122"/>
        <v/>
      </c>
      <c r="BJ163" s="65" t="str">
        <f t="shared" si="123"/>
        <v/>
      </c>
      <c r="BK163" s="165" t="str">
        <f>IF(COUNTBLANK($A163:$F163)&gt;2,"",IF(Input!Q163=0,"NA",Input!Q163))</f>
        <v/>
      </c>
      <c r="BL163" s="65" t="str">
        <f t="shared" si="124"/>
        <v/>
      </c>
      <c r="BM163" s="65" t="str">
        <f t="shared" si="125"/>
        <v/>
      </c>
      <c r="BN163" s="165" t="str">
        <f>IF(COUNTBLANK($A163:$F163)&gt;2,"",IF(Input!R163=0,"NA",Input!R163))</f>
        <v/>
      </c>
      <c r="BO163" s="65" t="str">
        <f t="shared" si="126"/>
        <v/>
      </c>
      <c r="BP163" s="65" t="str">
        <f t="shared" si="127"/>
        <v/>
      </c>
      <c r="BQ163" s="165" t="str">
        <f>IF(COUNTBLANK($A163:$F163)&gt;2,"",IF(Input!S163=0,"NA",Input!S163))</f>
        <v/>
      </c>
      <c r="BR163" s="65" t="str">
        <f t="shared" si="128"/>
        <v/>
      </c>
      <c r="BS163" s="65" t="str">
        <f t="shared" si="129"/>
        <v/>
      </c>
      <c r="BT163" s="165" t="str">
        <f>IF(COUNTBLANK($A163:$F163)&gt;2,"",IF(Input!T163=0,"NA",Input!T163))</f>
        <v/>
      </c>
      <c r="BU163" s="65" t="str">
        <f t="shared" si="130"/>
        <v/>
      </c>
      <c r="BV163" s="65" t="str">
        <f t="shared" si="131"/>
        <v/>
      </c>
      <c r="BW163" s="165" t="str">
        <f>IF(COUNTBLANK($A163:$F163)&gt;2,"",IF(Input!U163=0,"NA",Input!U163))</f>
        <v/>
      </c>
      <c r="BX163" s="65" t="str">
        <f t="shared" si="132"/>
        <v/>
      </c>
      <c r="BY163" s="65" t="str">
        <f t="shared" si="133"/>
        <v/>
      </c>
      <c r="BZ163" s="165" t="str">
        <f>IF(COUNTBLANK($A163:$F163)&gt;2,"",IF(Input!V163=0,"NA",Input!V163))</f>
        <v/>
      </c>
      <c r="CA163" s="65" t="str">
        <f t="shared" si="134"/>
        <v/>
      </c>
      <c r="CB163" s="65" t="str">
        <f t="shared" si="135"/>
        <v/>
      </c>
      <c r="CC163" s="165" t="str">
        <f>IF(COUNTBLANK($A163:$F163)&gt;2,"",IF(Input!W163=0,"NA",Input!W163))</f>
        <v/>
      </c>
      <c r="CD163" s="65" t="str">
        <f t="shared" si="136"/>
        <v/>
      </c>
      <c r="CE163" s="65" t="str">
        <f t="shared" si="137"/>
        <v/>
      </c>
      <c r="CF163" s="165" t="str">
        <f>IF(COUNTBLANK($A163:$F163)&gt;2,"",IF(Input!X163=0,"NA",Input!X163))</f>
        <v/>
      </c>
      <c r="CG163" s="65" t="str">
        <f t="shared" si="138"/>
        <v/>
      </c>
      <c r="CH163" s="65" t="str">
        <f t="shared" si="139"/>
        <v/>
      </c>
      <c r="CI163" s="165" t="str">
        <f>IF(COUNTBLANK($A163:$F163)&gt;2,"",IF(Input!Y163=0,"NA",Input!Y163))</f>
        <v/>
      </c>
      <c r="CJ163" s="65" t="str">
        <f t="shared" si="140"/>
        <v/>
      </c>
      <c r="CK163" s="65" t="str">
        <f t="shared" si="141"/>
        <v/>
      </c>
      <c r="CL163" s="165" t="str">
        <f>IF(COUNTBLANK($A163:$F163)&gt;2,"",IF(Input!Z163=0,"NA",Input!Z163))</f>
        <v/>
      </c>
      <c r="CM163" s="65" t="str">
        <f t="shared" si="142"/>
        <v/>
      </c>
      <c r="CN163" s="65" t="str">
        <f t="shared" si="143"/>
        <v/>
      </c>
      <c r="CO163" s="165" t="str">
        <f>IF(COUNTBLANK($A163:$F163)&gt;2,"",IF(Input!AA163=0,"NA",Input!AA163))</f>
        <v/>
      </c>
      <c r="CP163" s="65" t="str">
        <f t="shared" si="144"/>
        <v/>
      </c>
      <c r="CQ163" s="65" t="str">
        <f t="shared" si="145"/>
        <v/>
      </c>
      <c r="CR163" s="165" t="str">
        <f>IF(COUNTBLANK($A163:$F163)&gt;2,"",IF(Input!AB163=0,"NA",Input!AB163))</f>
        <v/>
      </c>
      <c r="CS163" s="65" t="str">
        <f t="shared" si="146"/>
        <v/>
      </c>
      <c r="CT163" s="65" t="str">
        <f t="shared" si="147"/>
        <v/>
      </c>
      <c r="CU163" s="165" t="str">
        <f>IF(COUNTBLANK($A163:$F163)&gt;2,"",IF(Input!AC163=0,"NA",Input!AC163))</f>
        <v/>
      </c>
      <c r="CV163" s="65" t="str">
        <f t="shared" si="148"/>
        <v/>
      </c>
      <c r="CW163" s="65" t="str">
        <f t="shared" si="149"/>
        <v/>
      </c>
      <c r="CX163" s="165" t="str">
        <f>IF(COUNTBLANK($A163:$F163)&gt;2,"",IF(Input!AD163=0,"NA",Input!AD163))</f>
        <v/>
      </c>
    </row>
    <row r="164" spans="1:102" x14ac:dyDescent="0.25">
      <c r="A164" s="162" t="str">
        <f>IF(Input!B164=0,"",Input!B164)</f>
        <v/>
      </c>
      <c r="B164" s="162" t="str">
        <f>IF(Input!C164=0,"",Input!C164)</f>
        <v/>
      </c>
      <c r="C164" s="162" t="str">
        <f>IF(Input!D164=0,"",Input!D164)</f>
        <v/>
      </c>
      <c r="D164" s="162" t="str">
        <f>IF(Input!G164=0,"",Input!G164)</f>
        <v/>
      </c>
      <c r="E164" s="162" t="str">
        <f>IF(Input!H164=0,"",Input!H164)</f>
        <v/>
      </c>
      <c r="F164" s="162" t="str">
        <f>IF(Input!I164=0,"",Input!I164)</f>
        <v/>
      </c>
      <c r="G164" s="66" t="str">
        <f t="shared" si="100"/>
        <v/>
      </c>
      <c r="H164" s="66" t="str">
        <f t="shared" si="101"/>
        <v/>
      </c>
      <c r="I164" s="160" t="str">
        <f>FinalScores!G164</f>
        <v/>
      </c>
      <c r="J164" s="65" t="str">
        <f t="shared" si="102"/>
        <v/>
      </c>
      <c r="K164" s="65" t="str">
        <f t="shared" si="103"/>
        <v/>
      </c>
      <c r="L164" s="165" t="str">
        <f>IF(COUNTBLANK($A164:$F164)&gt;2,"",IF(Input!AE164=0,"NA",Input!AE164))</f>
        <v/>
      </c>
      <c r="M164" s="65" t="str">
        <f t="shared" si="104"/>
        <v/>
      </c>
      <c r="N164" s="65" t="str">
        <f t="shared" si="105"/>
        <v/>
      </c>
      <c r="O164" s="165" t="str">
        <f>IF(COUNTBLANK($A164:$F164)&gt;2,"",IF(Input!AF164=0,"NA",Input!AF164))</f>
        <v/>
      </c>
      <c r="P164" s="65" t="str">
        <f t="shared" si="106"/>
        <v/>
      </c>
      <c r="Q164" s="65" t="str">
        <f t="shared" si="107"/>
        <v/>
      </c>
      <c r="R164" s="165" t="str">
        <f>IF(COUNTBLANK($A164:$F164)&gt;2,"",IF(Input!AG164=0,"NA",Input!AG164))</f>
        <v/>
      </c>
      <c r="AN164" s="65" t="str">
        <f t="shared" si="108"/>
        <v/>
      </c>
      <c r="AO164" s="65" t="str">
        <f t="shared" si="109"/>
        <v/>
      </c>
      <c r="AP164" s="165" t="str">
        <f>IF(COUNTBLANK($A164:$F164)&gt;2,"",IF(Input!J164=0,"NA",Input!J164))</f>
        <v/>
      </c>
      <c r="AQ164" s="65" t="str">
        <f t="shared" si="110"/>
        <v/>
      </c>
      <c r="AR164" s="65" t="str">
        <f t="shared" si="111"/>
        <v/>
      </c>
      <c r="AS164" s="165" t="str">
        <f>IF(COUNTBLANK($A164:$F164)&gt;2,"",IF(Input!K164=0,"NA",Input!K164))</f>
        <v/>
      </c>
      <c r="AT164" s="65" t="str">
        <f t="shared" si="112"/>
        <v/>
      </c>
      <c r="AU164" s="65" t="str">
        <f t="shared" si="113"/>
        <v/>
      </c>
      <c r="AV164" s="165" t="str">
        <f>IF(COUNTBLANK($A164:$F164)&gt;2,"",IF(Input!L164=0,"NA",Input!L164))</f>
        <v/>
      </c>
      <c r="AW164" s="65" t="str">
        <f t="shared" si="114"/>
        <v/>
      </c>
      <c r="AX164" s="65" t="str">
        <f t="shared" si="115"/>
        <v/>
      </c>
      <c r="AY164" s="165" t="str">
        <f>IF(COUNTBLANK($A164:$F164)&gt;2,"",IF(Input!M164=0,"NA",Input!M164))</f>
        <v/>
      </c>
      <c r="AZ164" s="65" t="str">
        <f t="shared" si="116"/>
        <v/>
      </c>
      <c r="BA164" s="65" t="str">
        <f t="shared" si="117"/>
        <v/>
      </c>
      <c r="BB164" s="165" t="str">
        <f>IF(COUNTBLANK($A164:$F164)&gt;2,"",IF(Input!N164=0,"NA",Input!N164))</f>
        <v/>
      </c>
      <c r="BC164" s="65" t="str">
        <f t="shared" si="118"/>
        <v/>
      </c>
      <c r="BD164" s="65" t="str">
        <f t="shared" si="119"/>
        <v/>
      </c>
      <c r="BE164" s="165" t="str">
        <f>IF(COUNTBLANK($A164:$F164)&gt;2,"",IF(Input!O164=0,"NA",Input!O164))</f>
        <v/>
      </c>
      <c r="BF164" s="65" t="str">
        <f t="shared" si="120"/>
        <v/>
      </c>
      <c r="BG164" s="65" t="str">
        <f t="shared" si="121"/>
        <v/>
      </c>
      <c r="BH164" s="165" t="str">
        <f>IF(COUNTBLANK($A164:$F164)&gt;2,"",IF(Input!P164=0,"NA",Input!P164))</f>
        <v/>
      </c>
      <c r="BI164" s="65" t="str">
        <f t="shared" si="122"/>
        <v/>
      </c>
      <c r="BJ164" s="65" t="str">
        <f t="shared" si="123"/>
        <v/>
      </c>
      <c r="BK164" s="165" t="str">
        <f>IF(COUNTBLANK($A164:$F164)&gt;2,"",IF(Input!Q164=0,"NA",Input!Q164))</f>
        <v/>
      </c>
      <c r="BL164" s="65" t="str">
        <f t="shared" si="124"/>
        <v/>
      </c>
      <c r="BM164" s="65" t="str">
        <f t="shared" si="125"/>
        <v/>
      </c>
      <c r="BN164" s="165" t="str">
        <f>IF(COUNTBLANK($A164:$F164)&gt;2,"",IF(Input!R164=0,"NA",Input!R164))</f>
        <v/>
      </c>
      <c r="BO164" s="65" t="str">
        <f t="shared" si="126"/>
        <v/>
      </c>
      <c r="BP164" s="65" t="str">
        <f t="shared" si="127"/>
        <v/>
      </c>
      <c r="BQ164" s="165" t="str">
        <f>IF(COUNTBLANK($A164:$F164)&gt;2,"",IF(Input!S164=0,"NA",Input!S164))</f>
        <v/>
      </c>
      <c r="BR164" s="65" t="str">
        <f t="shared" si="128"/>
        <v/>
      </c>
      <c r="BS164" s="65" t="str">
        <f t="shared" si="129"/>
        <v/>
      </c>
      <c r="BT164" s="165" t="str">
        <f>IF(COUNTBLANK($A164:$F164)&gt;2,"",IF(Input!T164=0,"NA",Input!T164))</f>
        <v/>
      </c>
      <c r="BU164" s="65" t="str">
        <f t="shared" si="130"/>
        <v/>
      </c>
      <c r="BV164" s="65" t="str">
        <f t="shared" si="131"/>
        <v/>
      </c>
      <c r="BW164" s="165" t="str">
        <f>IF(COUNTBLANK($A164:$F164)&gt;2,"",IF(Input!U164=0,"NA",Input!U164))</f>
        <v/>
      </c>
      <c r="BX164" s="65" t="str">
        <f t="shared" si="132"/>
        <v/>
      </c>
      <c r="BY164" s="65" t="str">
        <f t="shared" si="133"/>
        <v/>
      </c>
      <c r="BZ164" s="165" t="str">
        <f>IF(COUNTBLANK($A164:$F164)&gt;2,"",IF(Input!V164=0,"NA",Input!V164))</f>
        <v/>
      </c>
      <c r="CA164" s="65" t="str">
        <f t="shared" si="134"/>
        <v/>
      </c>
      <c r="CB164" s="65" t="str">
        <f t="shared" si="135"/>
        <v/>
      </c>
      <c r="CC164" s="165" t="str">
        <f>IF(COUNTBLANK($A164:$F164)&gt;2,"",IF(Input!W164=0,"NA",Input!W164))</f>
        <v/>
      </c>
      <c r="CD164" s="65" t="str">
        <f t="shared" si="136"/>
        <v/>
      </c>
      <c r="CE164" s="65" t="str">
        <f t="shared" si="137"/>
        <v/>
      </c>
      <c r="CF164" s="165" t="str">
        <f>IF(COUNTBLANK($A164:$F164)&gt;2,"",IF(Input!X164=0,"NA",Input!X164))</f>
        <v/>
      </c>
      <c r="CG164" s="65" t="str">
        <f t="shared" si="138"/>
        <v/>
      </c>
      <c r="CH164" s="65" t="str">
        <f t="shared" si="139"/>
        <v/>
      </c>
      <c r="CI164" s="165" t="str">
        <f>IF(COUNTBLANK($A164:$F164)&gt;2,"",IF(Input!Y164=0,"NA",Input!Y164))</f>
        <v/>
      </c>
      <c r="CJ164" s="65" t="str">
        <f t="shared" si="140"/>
        <v/>
      </c>
      <c r="CK164" s="65" t="str">
        <f t="shared" si="141"/>
        <v/>
      </c>
      <c r="CL164" s="165" t="str">
        <f>IF(COUNTBLANK($A164:$F164)&gt;2,"",IF(Input!Z164=0,"NA",Input!Z164))</f>
        <v/>
      </c>
      <c r="CM164" s="65" t="str">
        <f t="shared" si="142"/>
        <v/>
      </c>
      <c r="CN164" s="65" t="str">
        <f t="shared" si="143"/>
        <v/>
      </c>
      <c r="CO164" s="165" t="str">
        <f>IF(COUNTBLANK($A164:$F164)&gt;2,"",IF(Input!AA164=0,"NA",Input!AA164))</f>
        <v/>
      </c>
      <c r="CP164" s="65" t="str">
        <f t="shared" si="144"/>
        <v/>
      </c>
      <c r="CQ164" s="65" t="str">
        <f t="shared" si="145"/>
        <v/>
      </c>
      <c r="CR164" s="165" t="str">
        <f>IF(COUNTBLANK($A164:$F164)&gt;2,"",IF(Input!AB164=0,"NA",Input!AB164))</f>
        <v/>
      </c>
      <c r="CS164" s="65" t="str">
        <f t="shared" si="146"/>
        <v/>
      </c>
      <c r="CT164" s="65" t="str">
        <f t="shared" si="147"/>
        <v/>
      </c>
      <c r="CU164" s="165" t="str">
        <f>IF(COUNTBLANK($A164:$F164)&gt;2,"",IF(Input!AC164=0,"NA",Input!AC164))</f>
        <v/>
      </c>
      <c r="CV164" s="65" t="str">
        <f t="shared" si="148"/>
        <v/>
      </c>
      <c r="CW164" s="65" t="str">
        <f t="shared" si="149"/>
        <v/>
      </c>
      <c r="CX164" s="165" t="str">
        <f>IF(COUNTBLANK($A164:$F164)&gt;2,"",IF(Input!AD164=0,"NA",Input!AD164))</f>
        <v/>
      </c>
    </row>
    <row r="165" spans="1:102" x14ac:dyDescent="0.25">
      <c r="A165" s="162" t="str">
        <f>IF(Input!B165=0,"",Input!B165)</f>
        <v/>
      </c>
      <c r="B165" s="162" t="str">
        <f>IF(Input!C165=0,"",Input!C165)</f>
        <v/>
      </c>
      <c r="C165" s="162" t="str">
        <f>IF(Input!D165=0,"",Input!D165)</f>
        <v/>
      </c>
      <c r="D165" s="162" t="str">
        <f>IF(Input!G165=0,"",Input!G165)</f>
        <v/>
      </c>
      <c r="E165" s="162" t="str">
        <f>IF(Input!H165=0,"",Input!H165)</f>
        <v/>
      </c>
      <c r="F165" s="162" t="str">
        <f>IF(Input!I165=0,"",Input!I165)</f>
        <v/>
      </c>
      <c r="G165" s="66" t="str">
        <f t="shared" si="100"/>
        <v/>
      </c>
      <c r="H165" s="66" t="str">
        <f t="shared" si="101"/>
        <v/>
      </c>
      <c r="I165" s="160" t="str">
        <f>FinalScores!G165</f>
        <v/>
      </c>
      <c r="J165" s="65" t="str">
        <f t="shared" si="102"/>
        <v/>
      </c>
      <c r="K165" s="65" t="str">
        <f t="shared" si="103"/>
        <v/>
      </c>
      <c r="L165" s="165" t="str">
        <f>IF(COUNTBLANK($A165:$F165)&gt;2,"",IF(Input!AE165=0,"NA",Input!AE165))</f>
        <v/>
      </c>
      <c r="M165" s="65" t="str">
        <f t="shared" si="104"/>
        <v/>
      </c>
      <c r="N165" s="65" t="str">
        <f t="shared" si="105"/>
        <v/>
      </c>
      <c r="O165" s="165" t="str">
        <f>IF(COUNTBLANK($A165:$F165)&gt;2,"",IF(Input!AF165=0,"NA",Input!AF165))</f>
        <v/>
      </c>
      <c r="P165" s="65" t="str">
        <f t="shared" si="106"/>
        <v/>
      </c>
      <c r="Q165" s="65" t="str">
        <f t="shared" si="107"/>
        <v/>
      </c>
      <c r="R165" s="165" t="str">
        <f>IF(COUNTBLANK($A165:$F165)&gt;2,"",IF(Input!AG165=0,"NA",Input!AG165))</f>
        <v/>
      </c>
      <c r="AN165" s="65" t="str">
        <f t="shared" si="108"/>
        <v/>
      </c>
      <c r="AO165" s="65" t="str">
        <f t="shared" si="109"/>
        <v/>
      </c>
      <c r="AP165" s="165" t="str">
        <f>IF(COUNTBLANK($A165:$F165)&gt;2,"",IF(Input!J165=0,"NA",Input!J165))</f>
        <v/>
      </c>
      <c r="AQ165" s="65" t="str">
        <f t="shared" si="110"/>
        <v/>
      </c>
      <c r="AR165" s="65" t="str">
        <f t="shared" si="111"/>
        <v/>
      </c>
      <c r="AS165" s="165" t="str">
        <f>IF(COUNTBLANK($A165:$F165)&gt;2,"",IF(Input!K165=0,"NA",Input!K165))</f>
        <v/>
      </c>
      <c r="AT165" s="65" t="str">
        <f t="shared" si="112"/>
        <v/>
      </c>
      <c r="AU165" s="65" t="str">
        <f t="shared" si="113"/>
        <v/>
      </c>
      <c r="AV165" s="165" t="str">
        <f>IF(COUNTBLANK($A165:$F165)&gt;2,"",IF(Input!L165=0,"NA",Input!L165))</f>
        <v/>
      </c>
      <c r="AW165" s="65" t="str">
        <f t="shared" si="114"/>
        <v/>
      </c>
      <c r="AX165" s="65" t="str">
        <f t="shared" si="115"/>
        <v/>
      </c>
      <c r="AY165" s="165" t="str">
        <f>IF(COUNTBLANK($A165:$F165)&gt;2,"",IF(Input!M165=0,"NA",Input!M165))</f>
        <v/>
      </c>
      <c r="AZ165" s="65" t="str">
        <f t="shared" si="116"/>
        <v/>
      </c>
      <c r="BA165" s="65" t="str">
        <f t="shared" si="117"/>
        <v/>
      </c>
      <c r="BB165" s="165" t="str">
        <f>IF(COUNTBLANK($A165:$F165)&gt;2,"",IF(Input!N165=0,"NA",Input!N165))</f>
        <v/>
      </c>
      <c r="BC165" s="65" t="str">
        <f t="shared" si="118"/>
        <v/>
      </c>
      <c r="BD165" s="65" t="str">
        <f t="shared" si="119"/>
        <v/>
      </c>
      <c r="BE165" s="165" t="str">
        <f>IF(COUNTBLANK($A165:$F165)&gt;2,"",IF(Input!O165=0,"NA",Input!O165))</f>
        <v/>
      </c>
      <c r="BF165" s="65" t="str">
        <f t="shared" si="120"/>
        <v/>
      </c>
      <c r="BG165" s="65" t="str">
        <f t="shared" si="121"/>
        <v/>
      </c>
      <c r="BH165" s="165" t="str">
        <f>IF(COUNTBLANK($A165:$F165)&gt;2,"",IF(Input!P165=0,"NA",Input!P165))</f>
        <v/>
      </c>
      <c r="BI165" s="65" t="str">
        <f t="shared" si="122"/>
        <v/>
      </c>
      <c r="BJ165" s="65" t="str">
        <f t="shared" si="123"/>
        <v/>
      </c>
      <c r="BK165" s="165" t="str">
        <f>IF(COUNTBLANK($A165:$F165)&gt;2,"",IF(Input!Q165=0,"NA",Input!Q165))</f>
        <v/>
      </c>
      <c r="BL165" s="65" t="str">
        <f t="shared" si="124"/>
        <v/>
      </c>
      <c r="BM165" s="65" t="str">
        <f t="shared" si="125"/>
        <v/>
      </c>
      <c r="BN165" s="165" t="str">
        <f>IF(COUNTBLANK($A165:$F165)&gt;2,"",IF(Input!R165=0,"NA",Input!R165))</f>
        <v/>
      </c>
      <c r="BO165" s="65" t="str">
        <f t="shared" si="126"/>
        <v/>
      </c>
      <c r="BP165" s="65" t="str">
        <f t="shared" si="127"/>
        <v/>
      </c>
      <c r="BQ165" s="165" t="str">
        <f>IF(COUNTBLANK($A165:$F165)&gt;2,"",IF(Input!S165=0,"NA",Input!S165))</f>
        <v/>
      </c>
      <c r="BR165" s="65" t="str">
        <f t="shared" si="128"/>
        <v/>
      </c>
      <c r="BS165" s="65" t="str">
        <f t="shared" si="129"/>
        <v/>
      </c>
      <c r="BT165" s="165" t="str">
        <f>IF(COUNTBLANK($A165:$F165)&gt;2,"",IF(Input!T165=0,"NA",Input!T165))</f>
        <v/>
      </c>
      <c r="BU165" s="65" t="str">
        <f t="shared" si="130"/>
        <v/>
      </c>
      <c r="BV165" s="65" t="str">
        <f t="shared" si="131"/>
        <v/>
      </c>
      <c r="BW165" s="165" t="str">
        <f>IF(COUNTBLANK($A165:$F165)&gt;2,"",IF(Input!U165=0,"NA",Input!U165))</f>
        <v/>
      </c>
      <c r="BX165" s="65" t="str">
        <f t="shared" si="132"/>
        <v/>
      </c>
      <c r="BY165" s="65" t="str">
        <f t="shared" si="133"/>
        <v/>
      </c>
      <c r="BZ165" s="165" t="str">
        <f>IF(COUNTBLANK($A165:$F165)&gt;2,"",IF(Input!V165=0,"NA",Input!V165))</f>
        <v/>
      </c>
      <c r="CA165" s="65" t="str">
        <f t="shared" si="134"/>
        <v/>
      </c>
      <c r="CB165" s="65" t="str">
        <f t="shared" si="135"/>
        <v/>
      </c>
      <c r="CC165" s="165" t="str">
        <f>IF(COUNTBLANK($A165:$F165)&gt;2,"",IF(Input!W165=0,"NA",Input!W165))</f>
        <v/>
      </c>
      <c r="CD165" s="65" t="str">
        <f t="shared" si="136"/>
        <v/>
      </c>
      <c r="CE165" s="65" t="str">
        <f t="shared" si="137"/>
        <v/>
      </c>
      <c r="CF165" s="165" t="str">
        <f>IF(COUNTBLANK($A165:$F165)&gt;2,"",IF(Input!X165=0,"NA",Input!X165))</f>
        <v/>
      </c>
      <c r="CG165" s="65" t="str">
        <f t="shared" si="138"/>
        <v/>
      </c>
      <c r="CH165" s="65" t="str">
        <f t="shared" si="139"/>
        <v/>
      </c>
      <c r="CI165" s="165" t="str">
        <f>IF(COUNTBLANK($A165:$F165)&gt;2,"",IF(Input!Y165=0,"NA",Input!Y165))</f>
        <v/>
      </c>
      <c r="CJ165" s="65" t="str">
        <f t="shared" si="140"/>
        <v/>
      </c>
      <c r="CK165" s="65" t="str">
        <f t="shared" si="141"/>
        <v/>
      </c>
      <c r="CL165" s="165" t="str">
        <f>IF(COUNTBLANK($A165:$F165)&gt;2,"",IF(Input!Z165=0,"NA",Input!Z165))</f>
        <v/>
      </c>
      <c r="CM165" s="65" t="str">
        <f t="shared" si="142"/>
        <v/>
      </c>
      <c r="CN165" s="65" t="str">
        <f t="shared" si="143"/>
        <v/>
      </c>
      <c r="CO165" s="165" t="str">
        <f>IF(COUNTBLANK($A165:$F165)&gt;2,"",IF(Input!AA165=0,"NA",Input!AA165))</f>
        <v/>
      </c>
      <c r="CP165" s="65" t="str">
        <f t="shared" si="144"/>
        <v/>
      </c>
      <c r="CQ165" s="65" t="str">
        <f t="shared" si="145"/>
        <v/>
      </c>
      <c r="CR165" s="165" t="str">
        <f>IF(COUNTBLANK($A165:$F165)&gt;2,"",IF(Input!AB165=0,"NA",Input!AB165))</f>
        <v/>
      </c>
      <c r="CS165" s="65" t="str">
        <f t="shared" si="146"/>
        <v/>
      </c>
      <c r="CT165" s="65" t="str">
        <f t="shared" si="147"/>
        <v/>
      </c>
      <c r="CU165" s="165" t="str">
        <f>IF(COUNTBLANK($A165:$F165)&gt;2,"",IF(Input!AC165=0,"NA",Input!AC165))</f>
        <v/>
      </c>
      <c r="CV165" s="65" t="str">
        <f t="shared" si="148"/>
        <v/>
      </c>
      <c r="CW165" s="65" t="str">
        <f t="shared" si="149"/>
        <v/>
      </c>
      <c r="CX165" s="165" t="str">
        <f>IF(COUNTBLANK($A165:$F165)&gt;2,"",IF(Input!AD165=0,"NA",Input!AD165))</f>
        <v/>
      </c>
    </row>
    <row r="166" spans="1:102" x14ac:dyDescent="0.25">
      <c r="A166" s="162" t="str">
        <f>IF(Input!B166=0,"",Input!B166)</f>
        <v/>
      </c>
      <c r="B166" s="162" t="str">
        <f>IF(Input!C166=0,"",Input!C166)</f>
        <v/>
      </c>
      <c r="C166" s="162" t="str">
        <f>IF(Input!D166=0,"",Input!D166)</f>
        <v/>
      </c>
      <c r="D166" s="162" t="str">
        <f>IF(Input!G166=0,"",Input!G166)</f>
        <v/>
      </c>
      <c r="E166" s="162" t="str">
        <f>IF(Input!H166=0,"",Input!H166)</f>
        <v/>
      </c>
      <c r="F166" s="162" t="str">
        <f>IF(Input!I166=0,"",Input!I166)</f>
        <v/>
      </c>
      <c r="G166" s="66" t="str">
        <f t="shared" si="100"/>
        <v/>
      </c>
      <c r="H166" s="66" t="str">
        <f t="shared" si="101"/>
        <v/>
      </c>
      <c r="I166" s="160" t="str">
        <f>FinalScores!G166</f>
        <v/>
      </c>
      <c r="J166" s="65" t="str">
        <f t="shared" si="102"/>
        <v/>
      </c>
      <c r="K166" s="65" t="str">
        <f t="shared" si="103"/>
        <v/>
      </c>
      <c r="L166" s="165" t="str">
        <f>IF(COUNTBLANK($A166:$F166)&gt;2,"",IF(Input!AE166=0,"NA",Input!AE166))</f>
        <v/>
      </c>
      <c r="M166" s="65" t="str">
        <f t="shared" si="104"/>
        <v/>
      </c>
      <c r="N166" s="65" t="str">
        <f t="shared" si="105"/>
        <v/>
      </c>
      <c r="O166" s="165" t="str">
        <f>IF(COUNTBLANK($A166:$F166)&gt;2,"",IF(Input!AF166=0,"NA",Input!AF166))</f>
        <v/>
      </c>
      <c r="P166" s="65" t="str">
        <f t="shared" si="106"/>
        <v/>
      </c>
      <c r="Q166" s="65" t="str">
        <f t="shared" si="107"/>
        <v/>
      </c>
      <c r="R166" s="165" t="str">
        <f>IF(COUNTBLANK($A166:$F166)&gt;2,"",IF(Input!AG166=0,"NA",Input!AG166))</f>
        <v/>
      </c>
      <c r="AN166" s="65" t="str">
        <f t="shared" si="108"/>
        <v/>
      </c>
      <c r="AO166" s="65" t="str">
        <f t="shared" si="109"/>
        <v/>
      </c>
      <c r="AP166" s="165" t="str">
        <f>IF(COUNTBLANK($A166:$F166)&gt;2,"",IF(Input!J166=0,"NA",Input!J166))</f>
        <v/>
      </c>
      <c r="AQ166" s="65" t="str">
        <f t="shared" si="110"/>
        <v/>
      </c>
      <c r="AR166" s="65" t="str">
        <f t="shared" si="111"/>
        <v/>
      </c>
      <c r="AS166" s="165" t="str">
        <f>IF(COUNTBLANK($A166:$F166)&gt;2,"",IF(Input!K166=0,"NA",Input!K166))</f>
        <v/>
      </c>
      <c r="AT166" s="65" t="str">
        <f t="shared" si="112"/>
        <v/>
      </c>
      <c r="AU166" s="65" t="str">
        <f t="shared" si="113"/>
        <v/>
      </c>
      <c r="AV166" s="165" t="str">
        <f>IF(COUNTBLANK($A166:$F166)&gt;2,"",IF(Input!L166=0,"NA",Input!L166))</f>
        <v/>
      </c>
      <c r="AW166" s="65" t="str">
        <f t="shared" si="114"/>
        <v/>
      </c>
      <c r="AX166" s="65" t="str">
        <f t="shared" si="115"/>
        <v/>
      </c>
      <c r="AY166" s="165" t="str">
        <f>IF(COUNTBLANK($A166:$F166)&gt;2,"",IF(Input!M166=0,"NA",Input!M166))</f>
        <v/>
      </c>
      <c r="AZ166" s="65" t="str">
        <f t="shared" si="116"/>
        <v/>
      </c>
      <c r="BA166" s="65" t="str">
        <f t="shared" si="117"/>
        <v/>
      </c>
      <c r="BB166" s="165" t="str">
        <f>IF(COUNTBLANK($A166:$F166)&gt;2,"",IF(Input!N166=0,"NA",Input!N166))</f>
        <v/>
      </c>
      <c r="BC166" s="65" t="str">
        <f t="shared" si="118"/>
        <v/>
      </c>
      <c r="BD166" s="65" t="str">
        <f t="shared" si="119"/>
        <v/>
      </c>
      <c r="BE166" s="165" t="str">
        <f>IF(COUNTBLANK($A166:$F166)&gt;2,"",IF(Input!O166=0,"NA",Input!O166))</f>
        <v/>
      </c>
      <c r="BF166" s="65" t="str">
        <f t="shared" si="120"/>
        <v/>
      </c>
      <c r="BG166" s="65" t="str">
        <f t="shared" si="121"/>
        <v/>
      </c>
      <c r="BH166" s="165" t="str">
        <f>IF(COUNTBLANK($A166:$F166)&gt;2,"",IF(Input!P166=0,"NA",Input!P166))</f>
        <v/>
      </c>
      <c r="BI166" s="65" t="str">
        <f t="shared" si="122"/>
        <v/>
      </c>
      <c r="BJ166" s="65" t="str">
        <f t="shared" si="123"/>
        <v/>
      </c>
      <c r="BK166" s="165" t="str">
        <f>IF(COUNTBLANK($A166:$F166)&gt;2,"",IF(Input!Q166=0,"NA",Input!Q166))</f>
        <v/>
      </c>
      <c r="BL166" s="65" t="str">
        <f t="shared" si="124"/>
        <v/>
      </c>
      <c r="BM166" s="65" t="str">
        <f t="shared" si="125"/>
        <v/>
      </c>
      <c r="BN166" s="165" t="str">
        <f>IF(COUNTBLANK($A166:$F166)&gt;2,"",IF(Input!R166=0,"NA",Input!R166))</f>
        <v/>
      </c>
      <c r="BO166" s="65" t="str">
        <f t="shared" si="126"/>
        <v/>
      </c>
      <c r="BP166" s="65" t="str">
        <f t="shared" si="127"/>
        <v/>
      </c>
      <c r="BQ166" s="165" t="str">
        <f>IF(COUNTBLANK($A166:$F166)&gt;2,"",IF(Input!S166=0,"NA",Input!S166))</f>
        <v/>
      </c>
      <c r="BR166" s="65" t="str">
        <f t="shared" si="128"/>
        <v/>
      </c>
      <c r="BS166" s="65" t="str">
        <f t="shared" si="129"/>
        <v/>
      </c>
      <c r="BT166" s="165" t="str">
        <f>IF(COUNTBLANK($A166:$F166)&gt;2,"",IF(Input!T166=0,"NA",Input!T166))</f>
        <v/>
      </c>
      <c r="BU166" s="65" t="str">
        <f t="shared" si="130"/>
        <v/>
      </c>
      <c r="BV166" s="65" t="str">
        <f t="shared" si="131"/>
        <v/>
      </c>
      <c r="BW166" s="165" t="str">
        <f>IF(COUNTBLANK($A166:$F166)&gt;2,"",IF(Input!U166=0,"NA",Input!U166))</f>
        <v/>
      </c>
      <c r="BX166" s="65" t="str">
        <f t="shared" si="132"/>
        <v/>
      </c>
      <c r="BY166" s="65" t="str">
        <f t="shared" si="133"/>
        <v/>
      </c>
      <c r="BZ166" s="165" t="str">
        <f>IF(COUNTBLANK($A166:$F166)&gt;2,"",IF(Input!V166=0,"NA",Input!V166))</f>
        <v/>
      </c>
      <c r="CA166" s="65" t="str">
        <f t="shared" si="134"/>
        <v/>
      </c>
      <c r="CB166" s="65" t="str">
        <f t="shared" si="135"/>
        <v/>
      </c>
      <c r="CC166" s="165" t="str">
        <f>IF(COUNTBLANK($A166:$F166)&gt;2,"",IF(Input!W166=0,"NA",Input!W166))</f>
        <v/>
      </c>
      <c r="CD166" s="65" t="str">
        <f t="shared" si="136"/>
        <v/>
      </c>
      <c r="CE166" s="65" t="str">
        <f t="shared" si="137"/>
        <v/>
      </c>
      <c r="CF166" s="165" t="str">
        <f>IF(COUNTBLANK($A166:$F166)&gt;2,"",IF(Input!X166=0,"NA",Input!X166))</f>
        <v/>
      </c>
      <c r="CG166" s="65" t="str">
        <f t="shared" si="138"/>
        <v/>
      </c>
      <c r="CH166" s="65" t="str">
        <f t="shared" si="139"/>
        <v/>
      </c>
      <c r="CI166" s="165" t="str">
        <f>IF(COUNTBLANK($A166:$F166)&gt;2,"",IF(Input!Y166=0,"NA",Input!Y166))</f>
        <v/>
      </c>
      <c r="CJ166" s="65" t="str">
        <f t="shared" si="140"/>
        <v/>
      </c>
      <c r="CK166" s="65" t="str">
        <f t="shared" si="141"/>
        <v/>
      </c>
      <c r="CL166" s="165" t="str">
        <f>IF(COUNTBLANK($A166:$F166)&gt;2,"",IF(Input!Z166=0,"NA",Input!Z166))</f>
        <v/>
      </c>
      <c r="CM166" s="65" t="str">
        <f t="shared" si="142"/>
        <v/>
      </c>
      <c r="CN166" s="65" t="str">
        <f t="shared" si="143"/>
        <v/>
      </c>
      <c r="CO166" s="165" t="str">
        <f>IF(COUNTBLANK($A166:$F166)&gt;2,"",IF(Input!AA166=0,"NA",Input!AA166))</f>
        <v/>
      </c>
      <c r="CP166" s="65" t="str">
        <f t="shared" si="144"/>
        <v/>
      </c>
      <c r="CQ166" s="65" t="str">
        <f t="shared" si="145"/>
        <v/>
      </c>
      <c r="CR166" s="165" t="str">
        <f>IF(COUNTBLANK($A166:$F166)&gt;2,"",IF(Input!AB166=0,"NA",Input!AB166))</f>
        <v/>
      </c>
      <c r="CS166" s="65" t="str">
        <f t="shared" si="146"/>
        <v/>
      </c>
      <c r="CT166" s="65" t="str">
        <f t="shared" si="147"/>
        <v/>
      </c>
      <c r="CU166" s="165" t="str">
        <f>IF(COUNTBLANK($A166:$F166)&gt;2,"",IF(Input!AC166=0,"NA",Input!AC166))</f>
        <v/>
      </c>
      <c r="CV166" s="65" t="str">
        <f t="shared" si="148"/>
        <v/>
      </c>
      <c r="CW166" s="65" t="str">
        <f t="shared" si="149"/>
        <v/>
      </c>
      <c r="CX166" s="165" t="str">
        <f>IF(COUNTBLANK($A166:$F166)&gt;2,"",IF(Input!AD166=0,"NA",Input!AD166))</f>
        <v/>
      </c>
    </row>
    <row r="167" spans="1:102" x14ac:dyDescent="0.25">
      <c r="A167" s="162" t="str">
        <f>IF(Input!B167=0,"",Input!B167)</f>
        <v/>
      </c>
      <c r="B167" s="162" t="str">
        <f>IF(Input!C167=0,"",Input!C167)</f>
        <v/>
      </c>
      <c r="C167" s="162" t="str">
        <f>IF(Input!D167=0,"",Input!D167)</f>
        <v/>
      </c>
      <c r="D167" s="162" t="str">
        <f>IF(Input!G167=0,"",Input!G167)</f>
        <v/>
      </c>
      <c r="E167" s="162" t="str">
        <f>IF(Input!H167=0,"",Input!H167)</f>
        <v/>
      </c>
      <c r="F167" s="162" t="str">
        <f>IF(Input!I167=0,"",Input!I167)</f>
        <v/>
      </c>
      <c r="G167" s="66" t="str">
        <f t="shared" si="100"/>
        <v/>
      </c>
      <c r="H167" s="66" t="str">
        <f t="shared" si="101"/>
        <v/>
      </c>
      <c r="I167" s="160" t="str">
        <f>FinalScores!G167</f>
        <v/>
      </c>
      <c r="J167" s="65" t="str">
        <f t="shared" si="102"/>
        <v/>
      </c>
      <c r="K167" s="65" t="str">
        <f t="shared" si="103"/>
        <v/>
      </c>
      <c r="L167" s="165" t="str">
        <f>IF(COUNTBLANK($A167:$F167)&gt;2,"",IF(Input!AE167=0,"NA",Input!AE167))</f>
        <v/>
      </c>
      <c r="M167" s="65" t="str">
        <f t="shared" si="104"/>
        <v/>
      </c>
      <c r="N167" s="65" t="str">
        <f t="shared" si="105"/>
        <v/>
      </c>
      <c r="O167" s="165" t="str">
        <f>IF(COUNTBLANK($A167:$F167)&gt;2,"",IF(Input!AF167=0,"NA",Input!AF167))</f>
        <v/>
      </c>
      <c r="P167" s="65" t="str">
        <f t="shared" si="106"/>
        <v/>
      </c>
      <c r="Q167" s="65" t="str">
        <f t="shared" si="107"/>
        <v/>
      </c>
      <c r="R167" s="165" t="str">
        <f>IF(COUNTBLANK($A167:$F167)&gt;2,"",IF(Input!AG167=0,"NA",Input!AG167))</f>
        <v/>
      </c>
      <c r="AN167" s="65" t="str">
        <f t="shared" si="108"/>
        <v/>
      </c>
      <c r="AO167" s="65" t="str">
        <f t="shared" si="109"/>
        <v/>
      </c>
      <c r="AP167" s="165" t="str">
        <f>IF(COUNTBLANK($A167:$F167)&gt;2,"",IF(Input!J167=0,"NA",Input!J167))</f>
        <v/>
      </c>
      <c r="AQ167" s="65" t="str">
        <f t="shared" si="110"/>
        <v/>
      </c>
      <c r="AR167" s="65" t="str">
        <f t="shared" si="111"/>
        <v/>
      </c>
      <c r="AS167" s="165" t="str">
        <f>IF(COUNTBLANK($A167:$F167)&gt;2,"",IF(Input!K167=0,"NA",Input!K167))</f>
        <v/>
      </c>
      <c r="AT167" s="65" t="str">
        <f t="shared" si="112"/>
        <v/>
      </c>
      <c r="AU167" s="65" t="str">
        <f t="shared" si="113"/>
        <v/>
      </c>
      <c r="AV167" s="165" t="str">
        <f>IF(COUNTBLANK($A167:$F167)&gt;2,"",IF(Input!L167=0,"NA",Input!L167))</f>
        <v/>
      </c>
      <c r="AW167" s="65" t="str">
        <f t="shared" si="114"/>
        <v/>
      </c>
      <c r="AX167" s="65" t="str">
        <f t="shared" si="115"/>
        <v/>
      </c>
      <c r="AY167" s="165" t="str">
        <f>IF(COUNTBLANK($A167:$F167)&gt;2,"",IF(Input!M167=0,"NA",Input!M167))</f>
        <v/>
      </c>
      <c r="AZ167" s="65" t="str">
        <f t="shared" si="116"/>
        <v/>
      </c>
      <c r="BA167" s="65" t="str">
        <f t="shared" si="117"/>
        <v/>
      </c>
      <c r="BB167" s="165" t="str">
        <f>IF(COUNTBLANK($A167:$F167)&gt;2,"",IF(Input!N167=0,"NA",Input!N167))</f>
        <v/>
      </c>
      <c r="BC167" s="65" t="str">
        <f t="shared" si="118"/>
        <v/>
      </c>
      <c r="BD167" s="65" t="str">
        <f t="shared" si="119"/>
        <v/>
      </c>
      <c r="BE167" s="165" t="str">
        <f>IF(COUNTBLANK($A167:$F167)&gt;2,"",IF(Input!O167=0,"NA",Input!O167))</f>
        <v/>
      </c>
      <c r="BF167" s="65" t="str">
        <f t="shared" si="120"/>
        <v/>
      </c>
      <c r="BG167" s="65" t="str">
        <f t="shared" si="121"/>
        <v/>
      </c>
      <c r="BH167" s="165" t="str">
        <f>IF(COUNTBLANK($A167:$F167)&gt;2,"",IF(Input!P167=0,"NA",Input!P167))</f>
        <v/>
      </c>
      <c r="BI167" s="65" t="str">
        <f t="shared" si="122"/>
        <v/>
      </c>
      <c r="BJ167" s="65" t="str">
        <f t="shared" si="123"/>
        <v/>
      </c>
      <c r="BK167" s="165" t="str">
        <f>IF(COUNTBLANK($A167:$F167)&gt;2,"",IF(Input!Q167=0,"NA",Input!Q167))</f>
        <v/>
      </c>
      <c r="BL167" s="65" t="str">
        <f t="shared" si="124"/>
        <v/>
      </c>
      <c r="BM167" s="65" t="str">
        <f t="shared" si="125"/>
        <v/>
      </c>
      <c r="BN167" s="165" t="str">
        <f>IF(COUNTBLANK($A167:$F167)&gt;2,"",IF(Input!R167=0,"NA",Input!R167))</f>
        <v/>
      </c>
      <c r="BO167" s="65" t="str">
        <f t="shared" si="126"/>
        <v/>
      </c>
      <c r="BP167" s="65" t="str">
        <f t="shared" si="127"/>
        <v/>
      </c>
      <c r="BQ167" s="165" t="str">
        <f>IF(COUNTBLANK($A167:$F167)&gt;2,"",IF(Input!S167=0,"NA",Input!S167))</f>
        <v/>
      </c>
      <c r="BR167" s="65" t="str">
        <f t="shared" si="128"/>
        <v/>
      </c>
      <c r="BS167" s="65" t="str">
        <f t="shared" si="129"/>
        <v/>
      </c>
      <c r="BT167" s="165" t="str">
        <f>IF(COUNTBLANK($A167:$F167)&gt;2,"",IF(Input!T167=0,"NA",Input!T167))</f>
        <v/>
      </c>
      <c r="BU167" s="65" t="str">
        <f t="shared" si="130"/>
        <v/>
      </c>
      <c r="BV167" s="65" t="str">
        <f t="shared" si="131"/>
        <v/>
      </c>
      <c r="BW167" s="165" t="str">
        <f>IF(COUNTBLANK($A167:$F167)&gt;2,"",IF(Input!U167=0,"NA",Input!U167))</f>
        <v/>
      </c>
      <c r="BX167" s="65" t="str">
        <f t="shared" si="132"/>
        <v/>
      </c>
      <c r="BY167" s="65" t="str">
        <f t="shared" si="133"/>
        <v/>
      </c>
      <c r="BZ167" s="165" t="str">
        <f>IF(COUNTBLANK($A167:$F167)&gt;2,"",IF(Input!V167=0,"NA",Input!V167))</f>
        <v/>
      </c>
      <c r="CA167" s="65" t="str">
        <f t="shared" si="134"/>
        <v/>
      </c>
      <c r="CB167" s="65" t="str">
        <f t="shared" si="135"/>
        <v/>
      </c>
      <c r="CC167" s="165" t="str">
        <f>IF(COUNTBLANK($A167:$F167)&gt;2,"",IF(Input!W167=0,"NA",Input!W167))</f>
        <v/>
      </c>
      <c r="CD167" s="65" t="str">
        <f t="shared" si="136"/>
        <v/>
      </c>
      <c r="CE167" s="65" t="str">
        <f t="shared" si="137"/>
        <v/>
      </c>
      <c r="CF167" s="165" t="str">
        <f>IF(COUNTBLANK($A167:$F167)&gt;2,"",IF(Input!X167=0,"NA",Input!X167))</f>
        <v/>
      </c>
      <c r="CG167" s="65" t="str">
        <f t="shared" si="138"/>
        <v/>
      </c>
      <c r="CH167" s="65" t="str">
        <f t="shared" si="139"/>
        <v/>
      </c>
      <c r="CI167" s="165" t="str">
        <f>IF(COUNTBLANK($A167:$F167)&gt;2,"",IF(Input!Y167=0,"NA",Input!Y167))</f>
        <v/>
      </c>
      <c r="CJ167" s="65" t="str">
        <f t="shared" si="140"/>
        <v/>
      </c>
      <c r="CK167" s="65" t="str">
        <f t="shared" si="141"/>
        <v/>
      </c>
      <c r="CL167" s="165" t="str">
        <f>IF(COUNTBLANK($A167:$F167)&gt;2,"",IF(Input!Z167=0,"NA",Input!Z167))</f>
        <v/>
      </c>
      <c r="CM167" s="65" t="str">
        <f t="shared" si="142"/>
        <v/>
      </c>
      <c r="CN167" s="65" t="str">
        <f t="shared" si="143"/>
        <v/>
      </c>
      <c r="CO167" s="165" t="str">
        <f>IF(COUNTBLANK($A167:$F167)&gt;2,"",IF(Input!AA167=0,"NA",Input!AA167))</f>
        <v/>
      </c>
      <c r="CP167" s="65" t="str">
        <f t="shared" si="144"/>
        <v/>
      </c>
      <c r="CQ167" s="65" t="str">
        <f t="shared" si="145"/>
        <v/>
      </c>
      <c r="CR167" s="165" t="str">
        <f>IF(COUNTBLANK($A167:$F167)&gt;2,"",IF(Input!AB167=0,"NA",Input!AB167))</f>
        <v/>
      </c>
      <c r="CS167" s="65" t="str">
        <f t="shared" si="146"/>
        <v/>
      </c>
      <c r="CT167" s="65" t="str">
        <f t="shared" si="147"/>
        <v/>
      </c>
      <c r="CU167" s="165" t="str">
        <f>IF(COUNTBLANK($A167:$F167)&gt;2,"",IF(Input!AC167=0,"NA",Input!AC167))</f>
        <v/>
      </c>
      <c r="CV167" s="65" t="str">
        <f t="shared" si="148"/>
        <v/>
      </c>
      <c r="CW167" s="65" t="str">
        <f t="shared" si="149"/>
        <v/>
      </c>
      <c r="CX167" s="165" t="str">
        <f>IF(COUNTBLANK($A167:$F167)&gt;2,"",IF(Input!AD167=0,"NA",Input!AD167))</f>
        <v/>
      </c>
    </row>
    <row r="168" spans="1:102" x14ac:dyDescent="0.25">
      <c r="A168" s="162" t="str">
        <f>IF(Input!B168=0,"",Input!B168)</f>
        <v/>
      </c>
      <c r="B168" s="162" t="str">
        <f>IF(Input!C168=0,"",Input!C168)</f>
        <v/>
      </c>
      <c r="C168" s="162" t="str">
        <f>IF(Input!D168=0,"",Input!D168)</f>
        <v/>
      </c>
      <c r="D168" s="162" t="str">
        <f>IF(Input!G168=0,"",Input!G168)</f>
        <v/>
      </c>
      <c r="E168" s="162" t="str">
        <f>IF(Input!H168=0,"",Input!H168)</f>
        <v/>
      </c>
      <c r="F168" s="162" t="str">
        <f>IF(Input!I168=0,"",Input!I168)</f>
        <v/>
      </c>
      <c r="G168" s="66" t="str">
        <f t="shared" si="100"/>
        <v/>
      </c>
      <c r="H168" s="66" t="str">
        <f t="shared" si="101"/>
        <v/>
      </c>
      <c r="I168" s="160" t="str">
        <f>FinalScores!G168</f>
        <v/>
      </c>
      <c r="J168" s="65" t="str">
        <f t="shared" si="102"/>
        <v/>
      </c>
      <c r="K168" s="65" t="str">
        <f t="shared" si="103"/>
        <v/>
      </c>
      <c r="L168" s="165" t="str">
        <f>IF(COUNTBLANK($A168:$F168)&gt;2,"",IF(Input!AE168=0,"NA",Input!AE168))</f>
        <v/>
      </c>
      <c r="M168" s="65" t="str">
        <f t="shared" si="104"/>
        <v/>
      </c>
      <c r="N168" s="65" t="str">
        <f t="shared" si="105"/>
        <v/>
      </c>
      <c r="O168" s="165" t="str">
        <f>IF(COUNTBLANK($A168:$F168)&gt;2,"",IF(Input!AF168=0,"NA",Input!AF168))</f>
        <v/>
      </c>
      <c r="P168" s="65" t="str">
        <f t="shared" si="106"/>
        <v/>
      </c>
      <c r="Q168" s="65" t="str">
        <f t="shared" si="107"/>
        <v/>
      </c>
      <c r="R168" s="165" t="str">
        <f>IF(COUNTBLANK($A168:$F168)&gt;2,"",IF(Input!AG168=0,"NA",Input!AG168))</f>
        <v/>
      </c>
      <c r="AN168" s="65" t="str">
        <f t="shared" si="108"/>
        <v/>
      </c>
      <c r="AO168" s="65" t="str">
        <f t="shared" si="109"/>
        <v/>
      </c>
      <c r="AP168" s="165" t="str">
        <f>IF(COUNTBLANK($A168:$F168)&gt;2,"",IF(Input!J168=0,"NA",Input!J168))</f>
        <v/>
      </c>
      <c r="AQ168" s="65" t="str">
        <f t="shared" si="110"/>
        <v/>
      </c>
      <c r="AR168" s="65" t="str">
        <f t="shared" si="111"/>
        <v/>
      </c>
      <c r="AS168" s="165" t="str">
        <f>IF(COUNTBLANK($A168:$F168)&gt;2,"",IF(Input!K168=0,"NA",Input!K168))</f>
        <v/>
      </c>
      <c r="AT168" s="65" t="str">
        <f t="shared" si="112"/>
        <v/>
      </c>
      <c r="AU168" s="65" t="str">
        <f t="shared" si="113"/>
        <v/>
      </c>
      <c r="AV168" s="165" t="str">
        <f>IF(COUNTBLANK($A168:$F168)&gt;2,"",IF(Input!L168=0,"NA",Input!L168))</f>
        <v/>
      </c>
      <c r="AW168" s="65" t="str">
        <f t="shared" si="114"/>
        <v/>
      </c>
      <c r="AX168" s="65" t="str">
        <f t="shared" si="115"/>
        <v/>
      </c>
      <c r="AY168" s="165" t="str">
        <f>IF(COUNTBLANK($A168:$F168)&gt;2,"",IF(Input!M168=0,"NA",Input!M168))</f>
        <v/>
      </c>
      <c r="AZ168" s="65" t="str">
        <f t="shared" si="116"/>
        <v/>
      </c>
      <c r="BA168" s="65" t="str">
        <f t="shared" si="117"/>
        <v/>
      </c>
      <c r="BB168" s="165" t="str">
        <f>IF(COUNTBLANK($A168:$F168)&gt;2,"",IF(Input!N168=0,"NA",Input!N168))</f>
        <v/>
      </c>
      <c r="BC168" s="65" t="str">
        <f t="shared" si="118"/>
        <v/>
      </c>
      <c r="BD168" s="65" t="str">
        <f t="shared" si="119"/>
        <v/>
      </c>
      <c r="BE168" s="165" t="str">
        <f>IF(COUNTBLANK($A168:$F168)&gt;2,"",IF(Input!O168=0,"NA",Input!O168))</f>
        <v/>
      </c>
      <c r="BF168" s="65" t="str">
        <f t="shared" si="120"/>
        <v/>
      </c>
      <c r="BG168" s="65" t="str">
        <f t="shared" si="121"/>
        <v/>
      </c>
      <c r="BH168" s="165" t="str">
        <f>IF(COUNTBLANK($A168:$F168)&gt;2,"",IF(Input!P168=0,"NA",Input!P168))</f>
        <v/>
      </c>
      <c r="BI168" s="65" t="str">
        <f t="shared" si="122"/>
        <v/>
      </c>
      <c r="BJ168" s="65" t="str">
        <f t="shared" si="123"/>
        <v/>
      </c>
      <c r="BK168" s="165" t="str">
        <f>IF(COUNTBLANK($A168:$F168)&gt;2,"",IF(Input!Q168=0,"NA",Input!Q168))</f>
        <v/>
      </c>
      <c r="BL168" s="65" t="str">
        <f t="shared" si="124"/>
        <v/>
      </c>
      <c r="BM168" s="65" t="str">
        <f t="shared" si="125"/>
        <v/>
      </c>
      <c r="BN168" s="165" t="str">
        <f>IF(COUNTBLANK($A168:$F168)&gt;2,"",IF(Input!R168=0,"NA",Input!R168))</f>
        <v/>
      </c>
      <c r="BO168" s="65" t="str">
        <f t="shared" si="126"/>
        <v/>
      </c>
      <c r="BP168" s="65" t="str">
        <f t="shared" si="127"/>
        <v/>
      </c>
      <c r="BQ168" s="165" t="str">
        <f>IF(COUNTBLANK($A168:$F168)&gt;2,"",IF(Input!S168=0,"NA",Input!S168))</f>
        <v/>
      </c>
      <c r="BR168" s="65" t="str">
        <f t="shared" si="128"/>
        <v/>
      </c>
      <c r="BS168" s="65" t="str">
        <f t="shared" si="129"/>
        <v/>
      </c>
      <c r="BT168" s="165" t="str">
        <f>IF(COUNTBLANK($A168:$F168)&gt;2,"",IF(Input!T168=0,"NA",Input!T168))</f>
        <v/>
      </c>
      <c r="BU168" s="65" t="str">
        <f t="shared" si="130"/>
        <v/>
      </c>
      <c r="BV168" s="65" t="str">
        <f t="shared" si="131"/>
        <v/>
      </c>
      <c r="BW168" s="165" t="str">
        <f>IF(COUNTBLANK($A168:$F168)&gt;2,"",IF(Input!U168=0,"NA",Input!U168))</f>
        <v/>
      </c>
      <c r="BX168" s="65" t="str">
        <f t="shared" si="132"/>
        <v/>
      </c>
      <c r="BY168" s="65" t="str">
        <f t="shared" si="133"/>
        <v/>
      </c>
      <c r="BZ168" s="165" t="str">
        <f>IF(COUNTBLANK($A168:$F168)&gt;2,"",IF(Input!V168=0,"NA",Input!V168))</f>
        <v/>
      </c>
      <c r="CA168" s="65" t="str">
        <f t="shared" si="134"/>
        <v/>
      </c>
      <c r="CB168" s="65" t="str">
        <f t="shared" si="135"/>
        <v/>
      </c>
      <c r="CC168" s="165" t="str">
        <f>IF(COUNTBLANK($A168:$F168)&gt;2,"",IF(Input!W168=0,"NA",Input!W168))</f>
        <v/>
      </c>
      <c r="CD168" s="65" t="str">
        <f t="shared" si="136"/>
        <v/>
      </c>
      <c r="CE168" s="65" t="str">
        <f t="shared" si="137"/>
        <v/>
      </c>
      <c r="CF168" s="165" t="str">
        <f>IF(COUNTBLANK($A168:$F168)&gt;2,"",IF(Input!X168=0,"NA",Input!X168))</f>
        <v/>
      </c>
      <c r="CG168" s="65" t="str">
        <f t="shared" si="138"/>
        <v/>
      </c>
      <c r="CH168" s="65" t="str">
        <f t="shared" si="139"/>
        <v/>
      </c>
      <c r="CI168" s="165" t="str">
        <f>IF(COUNTBLANK($A168:$F168)&gt;2,"",IF(Input!Y168=0,"NA",Input!Y168))</f>
        <v/>
      </c>
      <c r="CJ168" s="65" t="str">
        <f t="shared" si="140"/>
        <v/>
      </c>
      <c r="CK168" s="65" t="str">
        <f t="shared" si="141"/>
        <v/>
      </c>
      <c r="CL168" s="165" t="str">
        <f>IF(COUNTBLANK($A168:$F168)&gt;2,"",IF(Input!Z168=0,"NA",Input!Z168))</f>
        <v/>
      </c>
      <c r="CM168" s="65" t="str">
        <f t="shared" si="142"/>
        <v/>
      </c>
      <c r="CN168" s="65" t="str">
        <f t="shared" si="143"/>
        <v/>
      </c>
      <c r="CO168" s="165" t="str">
        <f>IF(COUNTBLANK($A168:$F168)&gt;2,"",IF(Input!AA168=0,"NA",Input!AA168))</f>
        <v/>
      </c>
      <c r="CP168" s="65" t="str">
        <f t="shared" si="144"/>
        <v/>
      </c>
      <c r="CQ168" s="65" t="str">
        <f t="shared" si="145"/>
        <v/>
      </c>
      <c r="CR168" s="165" t="str">
        <f>IF(COUNTBLANK($A168:$F168)&gt;2,"",IF(Input!AB168=0,"NA",Input!AB168))</f>
        <v/>
      </c>
      <c r="CS168" s="65" t="str">
        <f t="shared" si="146"/>
        <v/>
      </c>
      <c r="CT168" s="65" t="str">
        <f t="shared" si="147"/>
        <v/>
      </c>
      <c r="CU168" s="165" t="str">
        <f>IF(COUNTBLANK($A168:$F168)&gt;2,"",IF(Input!AC168=0,"NA",Input!AC168))</f>
        <v/>
      </c>
      <c r="CV168" s="65" t="str">
        <f t="shared" si="148"/>
        <v/>
      </c>
      <c r="CW168" s="65" t="str">
        <f t="shared" si="149"/>
        <v/>
      </c>
      <c r="CX168" s="165" t="str">
        <f>IF(COUNTBLANK($A168:$F168)&gt;2,"",IF(Input!AD168=0,"NA",Input!AD168))</f>
        <v/>
      </c>
    </row>
    <row r="169" spans="1:102" x14ac:dyDescent="0.25">
      <c r="A169" s="162" t="str">
        <f>IF(Input!B169=0,"",Input!B169)</f>
        <v/>
      </c>
      <c r="B169" s="162" t="str">
        <f>IF(Input!C169=0,"",Input!C169)</f>
        <v/>
      </c>
      <c r="C169" s="162" t="str">
        <f>IF(Input!D169=0,"",Input!D169)</f>
        <v/>
      </c>
      <c r="D169" s="162" t="str">
        <f>IF(Input!G169=0,"",Input!G169)</f>
        <v/>
      </c>
      <c r="E169" s="162" t="str">
        <f>IF(Input!H169=0,"",Input!H169)</f>
        <v/>
      </c>
      <c r="F169" s="162" t="str">
        <f>IF(Input!I169=0,"",Input!I169)</f>
        <v/>
      </c>
      <c r="G169" s="66" t="str">
        <f t="shared" si="100"/>
        <v/>
      </c>
      <c r="H169" s="66" t="str">
        <f t="shared" si="101"/>
        <v/>
      </c>
      <c r="I169" s="160" t="str">
        <f>FinalScores!G169</f>
        <v/>
      </c>
      <c r="J169" s="65" t="str">
        <f t="shared" si="102"/>
        <v/>
      </c>
      <c r="K169" s="65" t="str">
        <f t="shared" si="103"/>
        <v/>
      </c>
      <c r="L169" s="165" t="str">
        <f>IF(COUNTBLANK($A169:$F169)&gt;2,"",IF(Input!AE169=0,"NA",Input!AE169))</f>
        <v/>
      </c>
      <c r="M169" s="65" t="str">
        <f t="shared" si="104"/>
        <v/>
      </c>
      <c r="N169" s="65" t="str">
        <f t="shared" si="105"/>
        <v/>
      </c>
      <c r="O169" s="165" t="str">
        <f>IF(COUNTBLANK($A169:$F169)&gt;2,"",IF(Input!AF169=0,"NA",Input!AF169))</f>
        <v/>
      </c>
      <c r="P169" s="65" t="str">
        <f t="shared" si="106"/>
        <v/>
      </c>
      <c r="Q169" s="65" t="str">
        <f t="shared" si="107"/>
        <v/>
      </c>
      <c r="R169" s="165" t="str">
        <f>IF(COUNTBLANK($A169:$F169)&gt;2,"",IF(Input!AG169=0,"NA",Input!AG169))</f>
        <v/>
      </c>
      <c r="AN169" s="65" t="str">
        <f t="shared" si="108"/>
        <v/>
      </c>
      <c r="AO169" s="65" t="str">
        <f t="shared" si="109"/>
        <v/>
      </c>
      <c r="AP169" s="165" t="str">
        <f>IF(COUNTBLANK($A169:$F169)&gt;2,"",IF(Input!J169=0,"NA",Input!J169))</f>
        <v/>
      </c>
      <c r="AQ169" s="65" t="str">
        <f t="shared" si="110"/>
        <v/>
      </c>
      <c r="AR169" s="65" t="str">
        <f t="shared" si="111"/>
        <v/>
      </c>
      <c r="AS169" s="165" t="str">
        <f>IF(COUNTBLANK($A169:$F169)&gt;2,"",IF(Input!K169=0,"NA",Input!K169))</f>
        <v/>
      </c>
      <c r="AT169" s="65" t="str">
        <f t="shared" si="112"/>
        <v/>
      </c>
      <c r="AU169" s="65" t="str">
        <f t="shared" si="113"/>
        <v/>
      </c>
      <c r="AV169" s="165" t="str">
        <f>IF(COUNTBLANK($A169:$F169)&gt;2,"",IF(Input!L169=0,"NA",Input!L169))</f>
        <v/>
      </c>
      <c r="AW169" s="65" t="str">
        <f t="shared" si="114"/>
        <v/>
      </c>
      <c r="AX169" s="65" t="str">
        <f t="shared" si="115"/>
        <v/>
      </c>
      <c r="AY169" s="165" t="str">
        <f>IF(COUNTBLANK($A169:$F169)&gt;2,"",IF(Input!M169=0,"NA",Input!M169))</f>
        <v/>
      </c>
      <c r="AZ169" s="65" t="str">
        <f t="shared" si="116"/>
        <v/>
      </c>
      <c r="BA169" s="65" t="str">
        <f t="shared" si="117"/>
        <v/>
      </c>
      <c r="BB169" s="165" t="str">
        <f>IF(COUNTBLANK($A169:$F169)&gt;2,"",IF(Input!N169=0,"NA",Input!N169))</f>
        <v/>
      </c>
      <c r="BC169" s="65" t="str">
        <f t="shared" si="118"/>
        <v/>
      </c>
      <c r="BD169" s="65" t="str">
        <f t="shared" si="119"/>
        <v/>
      </c>
      <c r="BE169" s="165" t="str">
        <f>IF(COUNTBLANK($A169:$F169)&gt;2,"",IF(Input!O169=0,"NA",Input!O169))</f>
        <v/>
      </c>
      <c r="BF169" s="65" t="str">
        <f t="shared" si="120"/>
        <v/>
      </c>
      <c r="BG169" s="65" t="str">
        <f t="shared" si="121"/>
        <v/>
      </c>
      <c r="BH169" s="165" t="str">
        <f>IF(COUNTBLANK($A169:$F169)&gt;2,"",IF(Input!P169=0,"NA",Input!P169))</f>
        <v/>
      </c>
      <c r="BI169" s="65" t="str">
        <f t="shared" si="122"/>
        <v/>
      </c>
      <c r="BJ169" s="65" t="str">
        <f t="shared" si="123"/>
        <v/>
      </c>
      <c r="BK169" s="165" t="str">
        <f>IF(COUNTBLANK($A169:$F169)&gt;2,"",IF(Input!Q169=0,"NA",Input!Q169))</f>
        <v/>
      </c>
      <c r="BL169" s="65" t="str">
        <f t="shared" si="124"/>
        <v/>
      </c>
      <c r="BM169" s="65" t="str">
        <f t="shared" si="125"/>
        <v/>
      </c>
      <c r="BN169" s="165" t="str">
        <f>IF(COUNTBLANK($A169:$F169)&gt;2,"",IF(Input!R169=0,"NA",Input!R169))</f>
        <v/>
      </c>
      <c r="BO169" s="65" t="str">
        <f t="shared" si="126"/>
        <v/>
      </c>
      <c r="BP169" s="65" t="str">
        <f t="shared" si="127"/>
        <v/>
      </c>
      <c r="BQ169" s="165" t="str">
        <f>IF(COUNTBLANK($A169:$F169)&gt;2,"",IF(Input!S169=0,"NA",Input!S169))</f>
        <v/>
      </c>
      <c r="BR169" s="65" t="str">
        <f t="shared" si="128"/>
        <v/>
      </c>
      <c r="BS169" s="65" t="str">
        <f t="shared" si="129"/>
        <v/>
      </c>
      <c r="BT169" s="165" t="str">
        <f>IF(COUNTBLANK($A169:$F169)&gt;2,"",IF(Input!T169=0,"NA",Input!T169))</f>
        <v/>
      </c>
      <c r="BU169" s="65" t="str">
        <f t="shared" si="130"/>
        <v/>
      </c>
      <c r="BV169" s="65" t="str">
        <f t="shared" si="131"/>
        <v/>
      </c>
      <c r="BW169" s="165" t="str">
        <f>IF(COUNTBLANK($A169:$F169)&gt;2,"",IF(Input!U169=0,"NA",Input!U169))</f>
        <v/>
      </c>
      <c r="BX169" s="65" t="str">
        <f t="shared" si="132"/>
        <v/>
      </c>
      <c r="BY169" s="65" t="str">
        <f t="shared" si="133"/>
        <v/>
      </c>
      <c r="BZ169" s="165" t="str">
        <f>IF(COUNTBLANK($A169:$F169)&gt;2,"",IF(Input!V169=0,"NA",Input!V169))</f>
        <v/>
      </c>
      <c r="CA169" s="65" t="str">
        <f t="shared" si="134"/>
        <v/>
      </c>
      <c r="CB169" s="65" t="str">
        <f t="shared" si="135"/>
        <v/>
      </c>
      <c r="CC169" s="165" t="str">
        <f>IF(COUNTBLANK($A169:$F169)&gt;2,"",IF(Input!W169=0,"NA",Input!W169))</f>
        <v/>
      </c>
      <c r="CD169" s="65" t="str">
        <f t="shared" si="136"/>
        <v/>
      </c>
      <c r="CE169" s="65" t="str">
        <f t="shared" si="137"/>
        <v/>
      </c>
      <c r="CF169" s="165" t="str">
        <f>IF(COUNTBLANK($A169:$F169)&gt;2,"",IF(Input!X169=0,"NA",Input!X169))</f>
        <v/>
      </c>
      <c r="CG169" s="65" t="str">
        <f t="shared" si="138"/>
        <v/>
      </c>
      <c r="CH169" s="65" t="str">
        <f t="shared" si="139"/>
        <v/>
      </c>
      <c r="CI169" s="165" t="str">
        <f>IF(COUNTBLANK($A169:$F169)&gt;2,"",IF(Input!Y169=0,"NA",Input!Y169))</f>
        <v/>
      </c>
      <c r="CJ169" s="65" t="str">
        <f t="shared" si="140"/>
        <v/>
      </c>
      <c r="CK169" s="65" t="str">
        <f t="shared" si="141"/>
        <v/>
      </c>
      <c r="CL169" s="165" t="str">
        <f>IF(COUNTBLANK($A169:$F169)&gt;2,"",IF(Input!Z169=0,"NA",Input!Z169))</f>
        <v/>
      </c>
      <c r="CM169" s="65" t="str">
        <f t="shared" si="142"/>
        <v/>
      </c>
      <c r="CN169" s="65" t="str">
        <f t="shared" si="143"/>
        <v/>
      </c>
      <c r="CO169" s="165" t="str">
        <f>IF(COUNTBLANK($A169:$F169)&gt;2,"",IF(Input!AA169=0,"NA",Input!AA169))</f>
        <v/>
      </c>
      <c r="CP169" s="65" t="str">
        <f t="shared" si="144"/>
        <v/>
      </c>
      <c r="CQ169" s="65" t="str">
        <f t="shared" si="145"/>
        <v/>
      </c>
      <c r="CR169" s="165" t="str">
        <f>IF(COUNTBLANK($A169:$F169)&gt;2,"",IF(Input!AB169=0,"NA",Input!AB169))</f>
        <v/>
      </c>
      <c r="CS169" s="65" t="str">
        <f t="shared" si="146"/>
        <v/>
      </c>
      <c r="CT169" s="65" t="str">
        <f t="shared" si="147"/>
        <v/>
      </c>
      <c r="CU169" s="165" t="str">
        <f>IF(COUNTBLANK($A169:$F169)&gt;2,"",IF(Input!AC169=0,"NA",Input!AC169))</f>
        <v/>
      </c>
      <c r="CV169" s="65" t="str">
        <f t="shared" si="148"/>
        <v/>
      </c>
      <c r="CW169" s="65" t="str">
        <f t="shared" si="149"/>
        <v/>
      </c>
      <c r="CX169" s="165" t="str">
        <f>IF(COUNTBLANK($A169:$F169)&gt;2,"",IF(Input!AD169=0,"NA",Input!AD169))</f>
        <v/>
      </c>
    </row>
    <row r="170" spans="1:102" x14ac:dyDescent="0.25">
      <c r="A170" s="162" t="str">
        <f>IF(Input!B170=0,"",Input!B170)</f>
        <v/>
      </c>
      <c r="B170" s="162" t="str">
        <f>IF(Input!C170=0,"",Input!C170)</f>
        <v/>
      </c>
      <c r="C170" s="162" t="str">
        <f>IF(Input!D170=0,"",Input!D170)</f>
        <v/>
      </c>
      <c r="D170" s="162" t="str">
        <f>IF(Input!G170=0,"",Input!G170)</f>
        <v/>
      </c>
      <c r="E170" s="162" t="str">
        <f>IF(Input!H170=0,"",Input!H170)</f>
        <v/>
      </c>
      <c r="F170" s="162" t="str">
        <f>IF(Input!I170=0,"",Input!I170)</f>
        <v/>
      </c>
      <c r="G170" s="66" t="str">
        <f t="shared" si="100"/>
        <v/>
      </c>
      <c r="H170" s="66" t="str">
        <f t="shared" si="101"/>
        <v/>
      </c>
      <c r="I170" s="160" t="str">
        <f>FinalScores!G170</f>
        <v/>
      </c>
      <c r="J170" s="65" t="str">
        <f t="shared" si="102"/>
        <v/>
      </c>
      <c r="K170" s="65" t="str">
        <f t="shared" si="103"/>
        <v/>
      </c>
      <c r="L170" s="165" t="str">
        <f>IF(COUNTBLANK($A170:$F170)&gt;2,"",IF(Input!AE170=0,"NA",Input!AE170))</f>
        <v/>
      </c>
      <c r="M170" s="65" t="str">
        <f t="shared" si="104"/>
        <v/>
      </c>
      <c r="N170" s="65" t="str">
        <f t="shared" si="105"/>
        <v/>
      </c>
      <c r="O170" s="165" t="str">
        <f>IF(COUNTBLANK($A170:$F170)&gt;2,"",IF(Input!AF170=0,"NA",Input!AF170))</f>
        <v/>
      </c>
      <c r="P170" s="65" t="str">
        <f t="shared" si="106"/>
        <v/>
      </c>
      <c r="Q170" s="65" t="str">
        <f t="shared" si="107"/>
        <v/>
      </c>
      <c r="R170" s="165" t="str">
        <f>IF(COUNTBLANK($A170:$F170)&gt;2,"",IF(Input!AG170=0,"NA",Input!AG170))</f>
        <v/>
      </c>
      <c r="AN170" s="65" t="str">
        <f t="shared" si="108"/>
        <v/>
      </c>
      <c r="AO170" s="65" t="str">
        <f t="shared" si="109"/>
        <v/>
      </c>
      <c r="AP170" s="165" t="str">
        <f>IF(COUNTBLANK($A170:$F170)&gt;2,"",IF(Input!J170=0,"NA",Input!J170))</f>
        <v/>
      </c>
      <c r="AQ170" s="65" t="str">
        <f t="shared" si="110"/>
        <v/>
      </c>
      <c r="AR170" s="65" t="str">
        <f t="shared" si="111"/>
        <v/>
      </c>
      <c r="AS170" s="165" t="str">
        <f>IF(COUNTBLANK($A170:$F170)&gt;2,"",IF(Input!K170=0,"NA",Input!K170))</f>
        <v/>
      </c>
      <c r="AT170" s="65" t="str">
        <f t="shared" si="112"/>
        <v/>
      </c>
      <c r="AU170" s="65" t="str">
        <f t="shared" si="113"/>
        <v/>
      </c>
      <c r="AV170" s="165" t="str">
        <f>IF(COUNTBLANK($A170:$F170)&gt;2,"",IF(Input!L170=0,"NA",Input!L170))</f>
        <v/>
      </c>
      <c r="AW170" s="65" t="str">
        <f t="shared" si="114"/>
        <v/>
      </c>
      <c r="AX170" s="65" t="str">
        <f t="shared" si="115"/>
        <v/>
      </c>
      <c r="AY170" s="165" t="str">
        <f>IF(COUNTBLANK($A170:$F170)&gt;2,"",IF(Input!M170=0,"NA",Input!M170))</f>
        <v/>
      </c>
      <c r="AZ170" s="65" t="str">
        <f t="shared" si="116"/>
        <v/>
      </c>
      <c r="BA170" s="65" t="str">
        <f t="shared" si="117"/>
        <v/>
      </c>
      <c r="BB170" s="165" t="str">
        <f>IF(COUNTBLANK($A170:$F170)&gt;2,"",IF(Input!N170=0,"NA",Input!N170))</f>
        <v/>
      </c>
      <c r="BC170" s="65" t="str">
        <f t="shared" si="118"/>
        <v/>
      </c>
      <c r="BD170" s="65" t="str">
        <f t="shared" si="119"/>
        <v/>
      </c>
      <c r="BE170" s="165" t="str">
        <f>IF(COUNTBLANK($A170:$F170)&gt;2,"",IF(Input!O170=0,"NA",Input!O170))</f>
        <v/>
      </c>
      <c r="BF170" s="65" t="str">
        <f t="shared" si="120"/>
        <v/>
      </c>
      <c r="BG170" s="65" t="str">
        <f t="shared" si="121"/>
        <v/>
      </c>
      <c r="BH170" s="165" t="str">
        <f>IF(COUNTBLANK($A170:$F170)&gt;2,"",IF(Input!P170=0,"NA",Input!P170))</f>
        <v/>
      </c>
      <c r="BI170" s="65" t="str">
        <f t="shared" si="122"/>
        <v/>
      </c>
      <c r="BJ170" s="65" t="str">
        <f t="shared" si="123"/>
        <v/>
      </c>
      <c r="BK170" s="165" t="str">
        <f>IF(COUNTBLANK($A170:$F170)&gt;2,"",IF(Input!Q170=0,"NA",Input!Q170))</f>
        <v/>
      </c>
      <c r="BL170" s="65" t="str">
        <f t="shared" si="124"/>
        <v/>
      </c>
      <c r="BM170" s="65" t="str">
        <f t="shared" si="125"/>
        <v/>
      </c>
      <c r="BN170" s="165" t="str">
        <f>IF(COUNTBLANK($A170:$F170)&gt;2,"",IF(Input!R170=0,"NA",Input!R170))</f>
        <v/>
      </c>
      <c r="BO170" s="65" t="str">
        <f t="shared" si="126"/>
        <v/>
      </c>
      <c r="BP170" s="65" t="str">
        <f t="shared" si="127"/>
        <v/>
      </c>
      <c r="BQ170" s="165" t="str">
        <f>IF(COUNTBLANK($A170:$F170)&gt;2,"",IF(Input!S170=0,"NA",Input!S170))</f>
        <v/>
      </c>
      <c r="BR170" s="65" t="str">
        <f t="shared" si="128"/>
        <v/>
      </c>
      <c r="BS170" s="65" t="str">
        <f t="shared" si="129"/>
        <v/>
      </c>
      <c r="BT170" s="165" t="str">
        <f>IF(COUNTBLANK($A170:$F170)&gt;2,"",IF(Input!T170=0,"NA",Input!T170))</f>
        <v/>
      </c>
      <c r="BU170" s="65" t="str">
        <f t="shared" si="130"/>
        <v/>
      </c>
      <c r="BV170" s="65" t="str">
        <f t="shared" si="131"/>
        <v/>
      </c>
      <c r="BW170" s="165" t="str">
        <f>IF(COUNTBLANK($A170:$F170)&gt;2,"",IF(Input!U170=0,"NA",Input!U170))</f>
        <v/>
      </c>
      <c r="BX170" s="65" t="str">
        <f t="shared" si="132"/>
        <v/>
      </c>
      <c r="BY170" s="65" t="str">
        <f t="shared" si="133"/>
        <v/>
      </c>
      <c r="BZ170" s="165" t="str">
        <f>IF(COUNTBLANK($A170:$F170)&gt;2,"",IF(Input!V170=0,"NA",Input!V170))</f>
        <v/>
      </c>
      <c r="CA170" s="65" t="str">
        <f t="shared" si="134"/>
        <v/>
      </c>
      <c r="CB170" s="65" t="str">
        <f t="shared" si="135"/>
        <v/>
      </c>
      <c r="CC170" s="165" t="str">
        <f>IF(COUNTBLANK($A170:$F170)&gt;2,"",IF(Input!W170=0,"NA",Input!W170))</f>
        <v/>
      </c>
      <c r="CD170" s="65" t="str">
        <f t="shared" si="136"/>
        <v/>
      </c>
      <c r="CE170" s="65" t="str">
        <f t="shared" si="137"/>
        <v/>
      </c>
      <c r="CF170" s="165" t="str">
        <f>IF(COUNTBLANK($A170:$F170)&gt;2,"",IF(Input!X170=0,"NA",Input!X170))</f>
        <v/>
      </c>
      <c r="CG170" s="65" t="str">
        <f t="shared" si="138"/>
        <v/>
      </c>
      <c r="CH170" s="65" t="str">
        <f t="shared" si="139"/>
        <v/>
      </c>
      <c r="CI170" s="165" t="str">
        <f>IF(COUNTBLANK($A170:$F170)&gt;2,"",IF(Input!Y170=0,"NA",Input!Y170))</f>
        <v/>
      </c>
      <c r="CJ170" s="65" t="str">
        <f t="shared" si="140"/>
        <v/>
      </c>
      <c r="CK170" s="65" t="str">
        <f t="shared" si="141"/>
        <v/>
      </c>
      <c r="CL170" s="165" t="str">
        <f>IF(COUNTBLANK($A170:$F170)&gt;2,"",IF(Input!Z170=0,"NA",Input!Z170))</f>
        <v/>
      </c>
      <c r="CM170" s="65" t="str">
        <f t="shared" si="142"/>
        <v/>
      </c>
      <c r="CN170" s="65" t="str">
        <f t="shared" si="143"/>
        <v/>
      </c>
      <c r="CO170" s="165" t="str">
        <f>IF(COUNTBLANK($A170:$F170)&gt;2,"",IF(Input!AA170=0,"NA",Input!AA170))</f>
        <v/>
      </c>
      <c r="CP170" s="65" t="str">
        <f t="shared" si="144"/>
        <v/>
      </c>
      <c r="CQ170" s="65" t="str">
        <f t="shared" si="145"/>
        <v/>
      </c>
      <c r="CR170" s="165" t="str">
        <f>IF(COUNTBLANK($A170:$F170)&gt;2,"",IF(Input!AB170=0,"NA",Input!AB170))</f>
        <v/>
      </c>
      <c r="CS170" s="65" t="str">
        <f t="shared" si="146"/>
        <v/>
      </c>
      <c r="CT170" s="65" t="str">
        <f t="shared" si="147"/>
        <v/>
      </c>
      <c r="CU170" s="165" t="str">
        <f>IF(COUNTBLANK($A170:$F170)&gt;2,"",IF(Input!AC170=0,"NA",Input!AC170))</f>
        <v/>
      </c>
      <c r="CV170" s="65" t="str">
        <f t="shared" si="148"/>
        <v/>
      </c>
      <c r="CW170" s="65" t="str">
        <f t="shared" si="149"/>
        <v/>
      </c>
      <c r="CX170" s="165" t="str">
        <f>IF(COUNTBLANK($A170:$F170)&gt;2,"",IF(Input!AD170=0,"NA",Input!AD170))</f>
        <v/>
      </c>
    </row>
    <row r="171" spans="1:102" x14ac:dyDescent="0.25">
      <c r="A171" s="162" t="str">
        <f>IF(Input!B171=0,"",Input!B171)</f>
        <v/>
      </c>
      <c r="B171" s="162" t="str">
        <f>IF(Input!C171=0,"",Input!C171)</f>
        <v/>
      </c>
      <c r="C171" s="162" t="str">
        <f>IF(Input!D171=0,"",Input!D171)</f>
        <v/>
      </c>
      <c r="D171" s="162" t="str">
        <f>IF(Input!G171=0,"",Input!G171)</f>
        <v/>
      </c>
      <c r="E171" s="162" t="str">
        <f>IF(Input!H171=0,"",Input!H171)</f>
        <v/>
      </c>
      <c r="F171" s="162" t="str">
        <f>IF(Input!I171=0,"",Input!I171)</f>
        <v/>
      </c>
      <c r="G171" s="66" t="str">
        <f t="shared" si="100"/>
        <v/>
      </c>
      <c r="H171" s="66" t="str">
        <f t="shared" si="101"/>
        <v/>
      </c>
      <c r="I171" s="160" t="str">
        <f>FinalScores!G171</f>
        <v/>
      </c>
      <c r="J171" s="65" t="str">
        <f t="shared" si="102"/>
        <v/>
      </c>
      <c r="K171" s="65" t="str">
        <f t="shared" si="103"/>
        <v/>
      </c>
      <c r="L171" s="165" t="str">
        <f>IF(COUNTBLANK($A171:$F171)&gt;2,"",IF(Input!AE171=0,"NA",Input!AE171))</f>
        <v/>
      </c>
      <c r="M171" s="65" t="str">
        <f t="shared" si="104"/>
        <v/>
      </c>
      <c r="N171" s="65" t="str">
        <f t="shared" si="105"/>
        <v/>
      </c>
      <c r="O171" s="165" t="str">
        <f>IF(COUNTBLANK($A171:$F171)&gt;2,"",IF(Input!AF171=0,"NA",Input!AF171))</f>
        <v/>
      </c>
      <c r="P171" s="65" t="str">
        <f t="shared" si="106"/>
        <v/>
      </c>
      <c r="Q171" s="65" t="str">
        <f t="shared" si="107"/>
        <v/>
      </c>
      <c r="R171" s="165" t="str">
        <f>IF(COUNTBLANK($A171:$F171)&gt;2,"",IF(Input!AG171=0,"NA",Input!AG171))</f>
        <v/>
      </c>
      <c r="AN171" s="65" t="str">
        <f t="shared" si="108"/>
        <v/>
      </c>
      <c r="AO171" s="65" t="str">
        <f t="shared" si="109"/>
        <v/>
      </c>
      <c r="AP171" s="165" t="str">
        <f>IF(COUNTBLANK($A171:$F171)&gt;2,"",IF(Input!J171=0,"NA",Input!J171))</f>
        <v/>
      </c>
      <c r="AQ171" s="65" t="str">
        <f t="shared" si="110"/>
        <v/>
      </c>
      <c r="AR171" s="65" t="str">
        <f t="shared" si="111"/>
        <v/>
      </c>
      <c r="AS171" s="165" t="str">
        <f>IF(COUNTBLANK($A171:$F171)&gt;2,"",IF(Input!K171=0,"NA",Input!K171))</f>
        <v/>
      </c>
      <c r="AT171" s="65" t="str">
        <f t="shared" si="112"/>
        <v/>
      </c>
      <c r="AU171" s="65" t="str">
        <f t="shared" si="113"/>
        <v/>
      </c>
      <c r="AV171" s="165" t="str">
        <f>IF(COUNTBLANK($A171:$F171)&gt;2,"",IF(Input!L171=0,"NA",Input!L171))</f>
        <v/>
      </c>
      <c r="AW171" s="65" t="str">
        <f t="shared" si="114"/>
        <v/>
      </c>
      <c r="AX171" s="65" t="str">
        <f t="shared" si="115"/>
        <v/>
      </c>
      <c r="AY171" s="165" t="str">
        <f>IF(COUNTBLANK($A171:$F171)&gt;2,"",IF(Input!M171=0,"NA",Input!M171))</f>
        <v/>
      </c>
      <c r="AZ171" s="65" t="str">
        <f t="shared" si="116"/>
        <v/>
      </c>
      <c r="BA171" s="65" t="str">
        <f t="shared" si="117"/>
        <v/>
      </c>
      <c r="BB171" s="165" t="str">
        <f>IF(COUNTBLANK($A171:$F171)&gt;2,"",IF(Input!N171=0,"NA",Input!N171))</f>
        <v/>
      </c>
      <c r="BC171" s="65" t="str">
        <f t="shared" si="118"/>
        <v/>
      </c>
      <c r="BD171" s="65" t="str">
        <f t="shared" si="119"/>
        <v/>
      </c>
      <c r="BE171" s="165" t="str">
        <f>IF(COUNTBLANK($A171:$F171)&gt;2,"",IF(Input!O171=0,"NA",Input!O171))</f>
        <v/>
      </c>
      <c r="BF171" s="65" t="str">
        <f t="shared" si="120"/>
        <v/>
      </c>
      <c r="BG171" s="65" t="str">
        <f t="shared" si="121"/>
        <v/>
      </c>
      <c r="BH171" s="165" t="str">
        <f>IF(COUNTBLANK($A171:$F171)&gt;2,"",IF(Input!P171=0,"NA",Input!P171))</f>
        <v/>
      </c>
      <c r="BI171" s="65" t="str">
        <f t="shared" si="122"/>
        <v/>
      </c>
      <c r="BJ171" s="65" t="str">
        <f t="shared" si="123"/>
        <v/>
      </c>
      <c r="BK171" s="165" t="str">
        <f>IF(COUNTBLANK($A171:$F171)&gt;2,"",IF(Input!Q171=0,"NA",Input!Q171))</f>
        <v/>
      </c>
      <c r="BL171" s="65" t="str">
        <f t="shared" si="124"/>
        <v/>
      </c>
      <c r="BM171" s="65" t="str">
        <f t="shared" si="125"/>
        <v/>
      </c>
      <c r="BN171" s="165" t="str">
        <f>IF(COUNTBLANK($A171:$F171)&gt;2,"",IF(Input!R171=0,"NA",Input!R171))</f>
        <v/>
      </c>
      <c r="BO171" s="65" t="str">
        <f t="shared" si="126"/>
        <v/>
      </c>
      <c r="BP171" s="65" t="str">
        <f t="shared" si="127"/>
        <v/>
      </c>
      <c r="BQ171" s="165" t="str">
        <f>IF(COUNTBLANK($A171:$F171)&gt;2,"",IF(Input!S171=0,"NA",Input!S171))</f>
        <v/>
      </c>
      <c r="BR171" s="65" t="str">
        <f t="shared" si="128"/>
        <v/>
      </c>
      <c r="BS171" s="65" t="str">
        <f t="shared" si="129"/>
        <v/>
      </c>
      <c r="BT171" s="165" t="str">
        <f>IF(COUNTBLANK($A171:$F171)&gt;2,"",IF(Input!T171=0,"NA",Input!T171))</f>
        <v/>
      </c>
      <c r="BU171" s="65" t="str">
        <f t="shared" si="130"/>
        <v/>
      </c>
      <c r="BV171" s="65" t="str">
        <f t="shared" si="131"/>
        <v/>
      </c>
      <c r="BW171" s="165" t="str">
        <f>IF(COUNTBLANK($A171:$F171)&gt;2,"",IF(Input!U171=0,"NA",Input!U171))</f>
        <v/>
      </c>
      <c r="BX171" s="65" t="str">
        <f t="shared" si="132"/>
        <v/>
      </c>
      <c r="BY171" s="65" t="str">
        <f t="shared" si="133"/>
        <v/>
      </c>
      <c r="BZ171" s="165" t="str">
        <f>IF(COUNTBLANK($A171:$F171)&gt;2,"",IF(Input!V171=0,"NA",Input!V171))</f>
        <v/>
      </c>
      <c r="CA171" s="65" t="str">
        <f t="shared" si="134"/>
        <v/>
      </c>
      <c r="CB171" s="65" t="str">
        <f t="shared" si="135"/>
        <v/>
      </c>
      <c r="CC171" s="165" t="str">
        <f>IF(COUNTBLANK($A171:$F171)&gt;2,"",IF(Input!W171=0,"NA",Input!W171))</f>
        <v/>
      </c>
      <c r="CD171" s="65" t="str">
        <f t="shared" si="136"/>
        <v/>
      </c>
      <c r="CE171" s="65" t="str">
        <f t="shared" si="137"/>
        <v/>
      </c>
      <c r="CF171" s="165" t="str">
        <f>IF(COUNTBLANK($A171:$F171)&gt;2,"",IF(Input!X171=0,"NA",Input!X171))</f>
        <v/>
      </c>
      <c r="CG171" s="65" t="str">
        <f t="shared" si="138"/>
        <v/>
      </c>
      <c r="CH171" s="65" t="str">
        <f t="shared" si="139"/>
        <v/>
      </c>
      <c r="CI171" s="165" t="str">
        <f>IF(COUNTBLANK($A171:$F171)&gt;2,"",IF(Input!Y171=0,"NA",Input!Y171))</f>
        <v/>
      </c>
      <c r="CJ171" s="65" t="str">
        <f t="shared" si="140"/>
        <v/>
      </c>
      <c r="CK171" s="65" t="str">
        <f t="shared" si="141"/>
        <v/>
      </c>
      <c r="CL171" s="165" t="str">
        <f>IF(COUNTBLANK($A171:$F171)&gt;2,"",IF(Input!Z171=0,"NA",Input!Z171))</f>
        <v/>
      </c>
      <c r="CM171" s="65" t="str">
        <f t="shared" si="142"/>
        <v/>
      </c>
      <c r="CN171" s="65" t="str">
        <f t="shared" si="143"/>
        <v/>
      </c>
      <c r="CO171" s="165" t="str">
        <f>IF(COUNTBLANK($A171:$F171)&gt;2,"",IF(Input!AA171=0,"NA",Input!AA171))</f>
        <v/>
      </c>
      <c r="CP171" s="65" t="str">
        <f t="shared" si="144"/>
        <v/>
      </c>
      <c r="CQ171" s="65" t="str">
        <f t="shared" si="145"/>
        <v/>
      </c>
      <c r="CR171" s="165" t="str">
        <f>IF(COUNTBLANK($A171:$F171)&gt;2,"",IF(Input!AB171=0,"NA",Input!AB171))</f>
        <v/>
      </c>
      <c r="CS171" s="65" t="str">
        <f t="shared" si="146"/>
        <v/>
      </c>
      <c r="CT171" s="65" t="str">
        <f t="shared" si="147"/>
        <v/>
      </c>
      <c r="CU171" s="165" t="str">
        <f>IF(COUNTBLANK($A171:$F171)&gt;2,"",IF(Input!AC171=0,"NA",Input!AC171))</f>
        <v/>
      </c>
      <c r="CV171" s="65" t="str">
        <f t="shared" si="148"/>
        <v/>
      </c>
      <c r="CW171" s="65" t="str">
        <f t="shared" si="149"/>
        <v/>
      </c>
      <c r="CX171" s="165" t="str">
        <f>IF(COUNTBLANK($A171:$F171)&gt;2,"",IF(Input!AD171=0,"NA",Input!AD171))</f>
        <v/>
      </c>
    </row>
    <row r="172" spans="1:102" x14ac:dyDescent="0.25">
      <c r="A172" s="162" t="str">
        <f>IF(Input!B172=0,"",Input!B172)</f>
        <v/>
      </c>
      <c r="B172" s="162" t="str">
        <f>IF(Input!C172=0,"",Input!C172)</f>
        <v/>
      </c>
      <c r="C172" s="162" t="str">
        <f>IF(Input!D172=0,"",Input!D172)</f>
        <v/>
      </c>
      <c r="D172" s="162" t="str">
        <f>IF(Input!G172=0,"",Input!G172)</f>
        <v/>
      </c>
      <c r="E172" s="162" t="str">
        <f>IF(Input!H172=0,"",Input!H172)</f>
        <v/>
      </c>
      <c r="F172" s="162" t="str">
        <f>IF(Input!I172=0,"",Input!I172)</f>
        <v/>
      </c>
      <c r="G172" s="66" t="str">
        <f t="shared" si="100"/>
        <v/>
      </c>
      <c r="H172" s="66" t="str">
        <f t="shared" si="101"/>
        <v/>
      </c>
      <c r="I172" s="160" t="str">
        <f>FinalScores!G172</f>
        <v/>
      </c>
      <c r="J172" s="65" t="str">
        <f t="shared" si="102"/>
        <v/>
      </c>
      <c r="K172" s="65" t="str">
        <f t="shared" si="103"/>
        <v/>
      </c>
      <c r="L172" s="165" t="str">
        <f>IF(COUNTBLANK($A172:$F172)&gt;2,"",IF(Input!AE172=0,"NA",Input!AE172))</f>
        <v/>
      </c>
      <c r="M172" s="65" t="str">
        <f t="shared" si="104"/>
        <v/>
      </c>
      <c r="N172" s="65" t="str">
        <f t="shared" si="105"/>
        <v/>
      </c>
      <c r="O172" s="165" t="str">
        <f>IF(COUNTBLANK($A172:$F172)&gt;2,"",IF(Input!AF172=0,"NA",Input!AF172))</f>
        <v/>
      </c>
      <c r="P172" s="65" t="str">
        <f t="shared" si="106"/>
        <v/>
      </c>
      <c r="Q172" s="65" t="str">
        <f t="shared" si="107"/>
        <v/>
      </c>
      <c r="R172" s="165" t="str">
        <f>IF(COUNTBLANK($A172:$F172)&gt;2,"",IF(Input!AG172=0,"NA",Input!AG172))</f>
        <v/>
      </c>
      <c r="AN172" s="65" t="str">
        <f t="shared" si="108"/>
        <v/>
      </c>
      <c r="AO172" s="65" t="str">
        <f t="shared" si="109"/>
        <v/>
      </c>
      <c r="AP172" s="165" t="str">
        <f>IF(COUNTBLANK($A172:$F172)&gt;2,"",IF(Input!J172=0,"NA",Input!J172))</f>
        <v/>
      </c>
      <c r="AQ172" s="65" t="str">
        <f t="shared" si="110"/>
        <v/>
      </c>
      <c r="AR172" s="65" t="str">
        <f t="shared" si="111"/>
        <v/>
      </c>
      <c r="AS172" s="165" t="str">
        <f>IF(COUNTBLANK($A172:$F172)&gt;2,"",IF(Input!K172=0,"NA",Input!K172))</f>
        <v/>
      </c>
      <c r="AT172" s="65" t="str">
        <f t="shared" si="112"/>
        <v/>
      </c>
      <c r="AU172" s="65" t="str">
        <f t="shared" si="113"/>
        <v/>
      </c>
      <c r="AV172" s="165" t="str">
        <f>IF(COUNTBLANK($A172:$F172)&gt;2,"",IF(Input!L172=0,"NA",Input!L172))</f>
        <v/>
      </c>
      <c r="AW172" s="65" t="str">
        <f t="shared" si="114"/>
        <v/>
      </c>
      <c r="AX172" s="65" t="str">
        <f t="shared" si="115"/>
        <v/>
      </c>
      <c r="AY172" s="165" t="str">
        <f>IF(COUNTBLANK($A172:$F172)&gt;2,"",IF(Input!M172=0,"NA",Input!M172))</f>
        <v/>
      </c>
      <c r="AZ172" s="65" t="str">
        <f t="shared" si="116"/>
        <v/>
      </c>
      <c r="BA172" s="65" t="str">
        <f t="shared" si="117"/>
        <v/>
      </c>
      <c r="BB172" s="165" t="str">
        <f>IF(COUNTBLANK($A172:$F172)&gt;2,"",IF(Input!N172=0,"NA",Input!N172))</f>
        <v/>
      </c>
      <c r="BC172" s="65" t="str">
        <f t="shared" si="118"/>
        <v/>
      </c>
      <c r="BD172" s="65" t="str">
        <f t="shared" si="119"/>
        <v/>
      </c>
      <c r="BE172" s="165" t="str">
        <f>IF(COUNTBLANK($A172:$F172)&gt;2,"",IF(Input!O172=0,"NA",Input!O172))</f>
        <v/>
      </c>
      <c r="BF172" s="65" t="str">
        <f t="shared" si="120"/>
        <v/>
      </c>
      <c r="BG172" s="65" t="str">
        <f t="shared" si="121"/>
        <v/>
      </c>
      <c r="BH172" s="165" t="str">
        <f>IF(COUNTBLANK($A172:$F172)&gt;2,"",IF(Input!P172=0,"NA",Input!P172))</f>
        <v/>
      </c>
      <c r="BI172" s="65" t="str">
        <f t="shared" si="122"/>
        <v/>
      </c>
      <c r="BJ172" s="65" t="str">
        <f t="shared" si="123"/>
        <v/>
      </c>
      <c r="BK172" s="165" t="str">
        <f>IF(COUNTBLANK($A172:$F172)&gt;2,"",IF(Input!Q172=0,"NA",Input!Q172))</f>
        <v/>
      </c>
      <c r="BL172" s="65" t="str">
        <f t="shared" si="124"/>
        <v/>
      </c>
      <c r="BM172" s="65" t="str">
        <f t="shared" si="125"/>
        <v/>
      </c>
      <c r="BN172" s="165" t="str">
        <f>IF(COUNTBLANK($A172:$F172)&gt;2,"",IF(Input!R172=0,"NA",Input!R172))</f>
        <v/>
      </c>
      <c r="BO172" s="65" t="str">
        <f t="shared" si="126"/>
        <v/>
      </c>
      <c r="BP172" s="65" t="str">
        <f t="shared" si="127"/>
        <v/>
      </c>
      <c r="BQ172" s="165" t="str">
        <f>IF(COUNTBLANK($A172:$F172)&gt;2,"",IF(Input!S172=0,"NA",Input!S172))</f>
        <v/>
      </c>
      <c r="BR172" s="65" t="str">
        <f t="shared" si="128"/>
        <v/>
      </c>
      <c r="BS172" s="65" t="str">
        <f t="shared" si="129"/>
        <v/>
      </c>
      <c r="BT172" s="165" t="str">
        <f>IF(COUNTBLANK($A172:$F172)&gt;2,"",IF(Input!T172=0,"NA",Input!T172))</f>
        <v/>
      </c>
      <c r="BU172" s="65" t="str">
        <f t="shared" si="130"/>
        <v/>
      </c>
      <c r="BV172" s="65" t="str">
        <f t="shared" si="131"/>
        <v/>
      </c>
      <c r="BW172" s="165" t="str">
        <f>IF(COUNTBLANK($A172:$F172)&gt;2,"",IF(Input!U172=0,"NA",Input!U172))</f>
        <v/>
      </c>
      <c r="BX172" s="65" t="str">
        <f t="shared" si="132"/>
        <v/>
      </c>
      <c r="BY172" s="65" t="str">
        <f t="shared" si="133"/>
        <v/>
      </c>
      <c r="BZ172" s="165" t="str">
        <f>IF(COUNTBLANK($A172:$F172)&gt;2,"",IF(Input!V172=0,"NA",Input!V172))</f>
        <v/>
      </c>
      <c r="CA172" s="65" t="str">
        <f t="shared" si="134"/>
        <v/>
      </c>
      <c r="CB172" s="65" t="str">
        <f t="shared" si="135"/>
        <v/>
      </c>
      <c r="CC172" s="165" t="str">
        <f>IF(COUNTBLANK($A172:$F172)&gt;2,"",IF(Input!W172=0,"NA",Input!W172))</f>
        <v/>
      </c>
      <c r="CD172" s="65" t="str">
        <f t="shared" si="136"/>
        <v/>
      </c>
      <c r="CE172" s="65" t="str">
        <f t="shared" si="137"/>
        <v/>
      </c>
      <c r="CF172" s="165" t="str">
        <f>IF(COUNTBLANK($A172:$F172)&gt;2,"",IF(Input!X172=0,"NA",Input!X172))</f>
        <v/>
      </c>
      <c r="CG172" s="65" t="str">
        <f t="shared" si="138"/>
        <v/>
      </c>
      <c r="CH172" s="65" t="str">
        <f t="shared" si="139"/>
        <v/>
      </c>
      <c r="CI172" s="165" t="str">
        <f>IF(COUNTBLANK($A172:$F172)&gt;2,"",IF(Input!Y172=0,"NA",Input!Y172))</f>
        <v/>
      </c>
      <c r="CJ172" s="65" t="str">
        <f t="shared" si="140"/>
        <v/>
      </c>
      <c r="CK172" s="65" t="str">
        <f t="shared" si="141"/>
        <v/>
      </c>
      <c r="CL172" s="165" t="str">
        <f>IF(COUNTBLANK($A172:$F172)&gt;2,"",IF(Input!Z172=0,"NA",Input!Z172))</f>
        <v/>
      </c>
      <c r="CM172" s="65" t="str">
        <f t="shared" si="142"/>
        <v/>
      </c>
      <c r="CN172" s="65" t="str">
        <f t="shared" si="143"/>
        <v/>
      </c>
      <c r="CO172" s="165" t="str">
        <f>IF(COUNTBLANK($A172:$F172)&gt;2,"",IF(Input!AA172=0,"NA",Input!AA172))</f>
        <v/>
      </c>
      <c r="CP172" s="65" t="str">
        <f t="shared" si="144"/>
        <v/>
      </c>
      <c r="CQ172" s="65" t="str">
        <f t="shared" si="145"/>
        <v/>
      </c>
      <c r="CR172" s="165" t="str">
        <f>IF(COUNTBLANK($A172:$F172)&gt;2,"",IF(Input!AB172=0,"NA",Input!AB172))</f>
        <v/>
      </c>
      <c r="CS172" s="65" t="str">
        <f t="shared" si="146"/>
        <v/>
      </c>
      <c r="CT172" s="65" t="str">
        <f t="shared" si="147"/>
        <v/>
      </c>
      <c r="CU172" s="165" t="str">
        <f>IF(COUNTBLANK($A172:$F172)&gt;2,"",IF(Input!AC172=0,"NA",Input!AC172))</f>
        <v/>
      </c>
      <c r="CV172" s="65" t="str">
        <f t="shared" si="148"/>
        <v/>
      </c>
      <c r="CW172" s="65" t="str">
        <f t="shared" si="149"/>
        <v/>
      </c>
      <c r="CX172" s="165" t="str">
        <f>IF(COUNTBLANK($A172:$F172)&gt;2,"",IF(Input!AD172=0,"NA",Input!AD172))</f>
        <v/>
      </c>
    </row>
    <row r="173" spans="1:102" x14ac:dyDescent="0.25">
      <c r="A173" s="162" t="str">
        <f>IF(Input!B173=0,"",Input!B173)</f>
        <v/>
      </c>
      <c r="B173" s="162" t="str">
        <f>IF(Input!C173=0,"",Input!C173)</f>
        <v/>
      </c>
      <c r="C173" s="162" t="str">
        <f>IF(Input!D173=0,"",Input!D173)</f>
        <v/>
      </c>
      <c r="D173" s="162" t="str">
        <f>IF(Input!G173=0,"",Input!G173)</f>
        <v/>
      </c>
      <c r="E173" s="162" t="str">
        <f>IF(Input!H173=0,"",Input!H173)</f>
        <v/>
      </c>
      <c r="F173" s="162" t="str">
        <f>IF(Input!I173=0,"",Input!I173)</f>
        <v/>
      </c>
      <c r="G173" s="66" t="str">
        <f t="shared" si="100"/>
        <v/>
      </c>
      <c r="H173" s="66" t="str">
        <f t="shared" si="101"/>
        <v/>
      </c>
      <c r="I173" s="160" t="str">
        <f>FinalScores!G173</f>
        <v/>
      </c>
      <c r="J173" s="65" t="str">
        <f t="shared" si="102"/>
        <v/>
      </c>
      <c r="K173" s="65" t="str">
        <f t="shared" si="103"/>
        <v/>
      </c>
      <c r="L173" s="165" t="str">
        <f>IF(COUNTBLANK($A173:$F173)&gt;2,"",IF(Input!AE173=0,"NA",Input!AE173))</f>
        <v/>
      </c>
      <c r="M173" s="65" t="str">
        <f t="shared" si="104"/>
        <v/>
      </c>
      <c r="N173" s="65" t="str">
        <f t="shared" si="105"/>
        <v/>
      </c>
      <c r="O173" s="165" t="str">
        <f>IF(COUNTBLANK($A173:$F173)&gt;2,"",IF(Input!AF173=0,"NA",Input!AF173))</f>
        <v/>
      </c>
      <c r="P173" s="65" t="str">
        <f t="shared" si="106"/>
        <v/>
      </c>
      <c r="Q173" s="65" t="str">
        <f t="shared" si="107"/>
        <v/>
      </c>
      <c r="R173" s="165" t="str">
        <f>IF(COUNTBLANK($A173:$F173)&gt;2,"",IF(Input!AG173=0,"NA",Input!AG173))</f>
        <v/>
      </c>
      <c r="AN173" s="65" t="str">
        <f t="shared" si="108"/>
        <v/>
      </c>
      <c r="AO173" s="65" t="str">
        <f t="shared" si="109"/>
        <v/>
      </c>
      <c r="AP173" s="165" t="str">
        <f>IF(COUNTBLANK($A173:$F173)&gt;2,"",IF(Input!J173=0,"NA",Input!J173))</f>
        <v/>
      </c>
      <c r="AQ173" s="65" t="str">
        <f t="shared" si="110"/>
        <v/>
      </c>
      <c r="AR173" s="65" t="str">
        <f t="shared" si="111"/>
        <v/>
      </c>
      <c r="AS173" s="165" t="str">
        <f>IF(COUNTBLANK($A173:$F173)&gt;2,"",IF(Input!K173=0,"NA",Input!K173))</f>
        <v/>
      </c>
      <c r="AT173" s="65" t="str">
        <f t="shared" si="112"/>
        <v/>
      </c>
      <c r="AU173" s="65" t="str">
        <f t="shared" si="113"/>
        <v/>
      </c>
      <c r="AV173" s="165" t="str">
        <f>IF(COUNTBLANK($A173:$F173)&gt;2,"",IF(Input!L173=0,"NA",Input!L173))</f>
        <v/>
      </c>
      <c r="AW173" s="65" t="str">
        <f t="shared" si="114"/>
        <v/>
      </c>
      <c r="AX173" s="65" t="str">
        <f t="shared" si="115"/>
        <v/>
      </c>
      <c r="AY173" s="165" t="str">
        <f>IF(COUNTBLANK($A173:$F173)&gt;2,"",IF(Input!M173=0,"NA",Input!M173))</f>
        <v/>
      </c>
      <c r="AZ173" s="65" t="str">
        <f t="shared" si="116"/>
        <v/>
      </c>
      <c r="BA173" s="65" t="str">
        <f t="shared" si="117"/>
        <v/>
      </c>
      <c r="BB173" s="165" t="str">
        <f>IF(COUNTBLANK($A173:$F173)&gt;2,"",IF(Input!N173=0,"NA",Input!N173))</f>
        <v/>
      </c>
      <c r="BC173" s="65" t="str">
        <f t="shared" si="118"/>
        <v/>
      </c>
      <c r="BD173" s="65" t="str">
        <f t="shared" si="119"/>
        <v/>
      </c>
      <c r="BE173" s="165" t="str">
        <f>IF(COUNTBLANK($A173:$F173)&gt;2,"",IF(Input!O173=0,"NA",Input!O173))</f>
        <v/>
      </c>
      <c r="BF173" s="65" t="str">
        <f t="shared" si="120"/>
        <v/>
      </c>
      <c r="BG173" s="65" t="str">
        <f t="shared" si="121"/>
        <v/>
      </c>
      <c r="BH173" s="165" t="str">
        <f>IF(COUNTBLANK($A173:$F173)&gt;2,"",IF(Input!P173=0,"NA",Input!P173))</f>
        <v/>
      </c>
      <c r="BI173" s="65" t="str">
        <f t="shared" si="122"/>
        <v/>
      </c>
      <c r="BJ173" s="65" t="str">
        <f t="shared" si="123"/>
        <v/>
      </c>
      <c r="BK173" s="165" t="str">
        <f>IF(COUNTBLANK($A173:$F173)&gt;2,"",IF(Input!Q173=0,"NA",Input!Q173))</f>
        <v/>
      </c>
      <c r="BL173" s="65" t="str">
        <f t="shared" si="124"/>
        <v/>
      </c>
      <c r="BM173" s="65" t="str">
        <f t="shared" si="125"/>
        <v/>
      </c>
      <c r="BN173" s="165" t="str">
        <f>IF(COUNTBLANK($A173:$F173)&gt;2,"",IF(Input!R173=0,"NA",Input!R173))</f>
        <v/>
      </c>
      <c r="BO173" s="65" t="str">
        <f t="shared" si="126"/>
        <v/>
      </c>
      <c r="BP173" s="65" t="str">
        <f t="shared" si="127"/>
        <v/>
      </c>
      <c r="BQ173" s="165" t="str">
        <f>IF(COUNTBLANK($A173:$F173)&gt;2,"",IF(Input!S173=0,"NA",Input!S173))</f>
        <v/>
      </c>
      <c r="BR173" s="65" t="str">
        <f t="shared" si="128"/>
        <v/>
      </c>
      <c r="BS173" s="65" t="str">
        <f t="shared" si="129"/>
        <v/>
      </c>
      <c r="BT173" s="165" t="str">
        <f>IF(COUNTBLANK($A173:$F173)&gt;2,"",IF(Input!T173=0,"NA",Input!T173))</f>
        <v/>
      </c>
      <c r="BU173" s="65" t="str">
        <f t="shared" si="130"/>
        <v/>
      </c>
      <c r="BV173" s="65" t="str">
        <f t="shared" si="131"/>
        <v/>
      </c>
      <c r="BW173" s="165" t="str">
        <f>IF(COUNTBLANK($A173:$F173)&gt;2,"",IF(Input!U173=0,"NA",Input!U173))</f>
        <v/>
      </c>
      <c r="BX173" s="65" t="str">
        <f t="shared" si="132"/>
        <v/>
      </c>
      <c r="BY173" s="65" t="str">
        <f t="shared" si="133"/>
        <v/>
      </c>
      <c r="BZ173" s="165" t="str">
        <f>IF(COUNTBLANK($A173:$F173)&gt;2,"",IF(Input!V173=0,"NA",Input!V173))</f>
        <v/>
      </c>
      <c r="CA173" s="65" t="str">
        <f t="shared" si="134"/>
        <v/>
      </c>
      <c r="CB173" s="65" t="str">
        <f t="shared" si="135"/>
        <v/>
      </c>
      <c r="CC173" s="165" t="str">
        <f>IF(COUNTBLANK($A173:$F173)&gt;2,"",IF(Input!W173=0,"NA",Input!W173))</f>
        <v/>
      </c>
      <c r="CD173" s="65" t="str">
        <f t="shared" si="136"/>
        <v/>
      </c>
      <c r="CE173" s="65" t="str">
        <f t="shared" si="137"/>
        <v/>
      </c>
      <c r="CF173" s="165" t="str">
        <f>IF(COUNTBLANK($A173:$F173)&gt;2,"",IF(Input!X173=0,"NA",Input!X173))</f>
        <v/>
      </c>
      <c r="CG173" s="65" t="str">
        <f t="shared" si="138"/>
        <v/>
      </c>
      <c r="CH173" s="65" t="str">
        <f t="shared" si="139"/>
        <v/>
      </c>
      <c r="CI173" s="165" t="str">
        <f>IF(COUNTBLANK($A173:$F173)&gt;2,"",IF(Input!Y173=0,"NA",Input!Y173))</f>
        <v/>
      </c>
      <c r="CJ173" s="65" t="str">
        <f t="shared" si="140"/>
        <v/>
      </c>
      <c r="CK173" s="65" t="str">
        <f t="shared" si="141"/>
        <v/>
      </c>
      <c r="CL173" s="165" t="str">
        <f>IF(COUNTBLANK($A173:$F173)&gt;2,"",IF(Input!Z173=0,"NA",Input!Z173))</f>
        <v/>
      </c>
      <c r="CM173" s="65" t="str">
        <f t="shared" si="142"/>
        <v/>
      </c>
      <c r="CN173" s="65" t="str">
        <f t="shared" si="143"/>
        <v/>
      </c>
      <c r="CO173" s="165" t="str">
        <f>IF(COUNTBLANK($A173:$F173)&gt;2,"",IF(Input!AA173=0,"NA",Input!AA173))</f>
        <v/>
      </c>
      <c r="CP173" s="65" t="str">
        <f t="shared" si="144"/>
        <v/>
      </c>
      <c r="CQ173" s="65" t="str">
        <f t="shared" si="145"/>
        <v/>
      </c>
      <c r="CR173" s="165" t="str">
        <f>IF(COUNTBLANK($A173:$F173)&gt;2,"",IF(Input!AB173=0,"NA",Input!AB173))</f>
        <v/>
      </c>
      <c r="CS173" s="65" t="str">
        <f t="shared" si="146"/>
        <v/>
      </c>
      <c r="CT173" s="65" t="str">
        <f t="shared" si="147"/>
        <v/>
      </c>
      <c r="CU173" s="165" t="str">
        <f>IF(COUNTBLANK($A173:$F173)&gt;2,"",IF(Input!AC173=0,"NA",Input!AC173))</f>
        <v/>
      </c>
      <c r="CV173" s="65" t="str">
        <f t="shared" si="148"/>
        <v/>
      </c>
      <c r="CW173" s="65" t="str">
        <f t="shared" si="149"/>
        <v/>
      </c>
      <c r="CX173" s="165" t="str">
        <f>IF(COUNTBLANK($A173:$F173)&gt;2,"",IF(Input!AD173=0,"NA",Input!AD173))</f>
        <v/>
      </c>
    </row>
    <row r="174" spans="1:102" x14ac:dyDescent="0.25">
      <c r="A174" s="162" t="str">
        <f>IF(Input!B174=0,"",Input!B174)</f>
        <v/>
      </c>
      <c r="B174" s="162" t="str">
        <f>IF(Input!C174=0,"",Input!C174)</f>
        <v/>
      </c>
      <c r="C174" s="162" t="str">
        <f>IF(Input!D174=0,"",Input!D174)</f>
        <v/>
      </c>
      <c r="D174" s="162" t="str">
        <f>IF(Input!G174=0,"",Input!G174)</f>
        <v/>
      </c>
      <c r="E174" s="162" t="str">
        <f>IF(Input!H174=0,"",Input!H174)</f>
        <v/>
      </c>
      <c r="F174" s="162" t="str">
        <f>IF(Input!I174=0,"",Input!I174)</f>
        <v/>
      </c>
      <c r="G174" s="66" t="str">
        <f t="shared" si="100"/>
        <v/>
      </c>
      <c r="H174" s="66" t="str">
        <f t="shared" si="101"/>
        <v/>
      </c>
      <c r="I174" s="160" t="str">
        <f>FinalScores!G174</f>
        <v/>
      </c>
      <c r="J174" s="65" t="str">
        <f t="shared" si="102"/>
        <v/>
      </c>
      <c r="K174" s="65" t="str">
        <f t="shared" si="103"/>
        <v/>
      </c>
      <c r="L174" s="165" t="str">
        <f>IF(COUNTBLANK($A174:$F174)&gt;2,"",IF(Input!AE174=0,"NA",Input!AE174))</f>
        <v/>
      </c>
      <c r="M174" s="65" t="str">
        <f t="shared" si="104"/>
        <v/>
      </c>
      <c r="N174" s="65" t="str">
        <f t="shared" si="105"/>
        <v/>
      </c>
      <c r="O174" s="165" t="str">
        <f>IF(COUNTBLANK($A174:$F174)&gt;2,"",IF(Input!AF174=0,"NA",Input!AF174))</f>
        <v/>
      </c>
      <c r="P174" s="65" t="str">
        <f t="shared" si="106"/>
        <v/>
      </c>
      <c r="Q174" s="65" t="str">
        <f t="shared" si="107"/>
        <v/>
      </c>
      <c r="R174" s="165" t="str">
        <f>IF(COUNTBLANK($A174:$F174)&gt;2,"",IF(Input!AG174=0,"NA",Input!AG174))</f>
        <v/>
      </c>
      <c r="AN174" s="65" t="str">
        <f t="shared" si="108"/>
        <v/>
      </c>
      <c r="AO174" s="65" t="str">
        <f t="shared" si="109"/>
        <v/>
      </c>
      <c r="AP174" s="165" t="str">
        <f>IF(COUNTBLANK($A174:$F174)&gt;2,"",IF(Input!J174=0,"NA",Input!J174))</f>
        <v/>
      </c>
      <c r="AQ174" s="65" t="str">
        <f t="shared" si="110"/>
        <v/>
      </c>
      <c r="AR174" s="65" t="str">
        <f t="shared" si="111"/>
        <v/>
      </c>
      <c r="AS174" s="165" t="str">
        <f>IF(COUNTBLANK($A174:$F174)&gt;2,"",IF(Input!K174=0,"NA",Input!K174))</f>
        <v/>
      </c>
      <c r="AT174" s="65" t="str">
        <f t="shared" si="112"/>
        <v/>
      </c>
      <c r="AU174" s="65" t="str">
        <f t="shared" si="113"/>
        <v/>
      </c>
      <c r="AV174" s="165" t="str">
        <f>IF(COUNTBLANK($A174:$F174)&gt;2,"",IF(Input!L174=0,"NA",Input!L174))</f>
        <v/>
      </c>
      <c r="AW174" s="65" t="str">
        <f t="shared" si="114"/>
        <v/>
      </c>
      <c r="AX174" s="65" t="str">
        <f t="shared" si="115"/>
        <v/>
      </c>
      <c r="AY174" s="165" t="str">
        <f>IF(COUNTBLANK($A174:$F174)&gt;2,"",IF(Input!M174=0,"NA",Input!M174))</f>
        <v/>
      </c>
      <c r="AZ174" s="65" t="str">
        <f t="shared" si="116"/>
        <v/>
      </c>
      <c r="BA174" s="65" t="str">
        <f t="shared" si="117"/>
        <v/>
      </c>
      <c r="BB174" s="165" t="str">
        <f>IF(COUNTBLANK($A174:$F174)&gt;2,"",IF(Input!N174=0,"NA",Input!N174))</f>
        <v/>
      </c>
      <c r="BC174" s="65" t="str">
        <f t="shared" si="118"/>
        <v/>
      </c>
      <c r="BD174" s="65" t="str">
        <f t="shared" si="119"/>
        <v/>
      </c>
      <c r="BE174" s="165" t="str">
        <f>IF(COUNTBLANK($A174:$F174)&gt;2,"",IF(Input!O174=0,"NA",Input!O174))</f>
        <v/>
      </c>
      <c r="BF174" s="65" t="str">
        <f t="shared" si="120"/>
        <v/>
      </c>
      <c r="BG174" s="65" t="str">
        <f t="shared" si="121"/>
        <v/>
      </c>
      <c r="BH174" s="165" t="str">
        <f>IF(COUNTBLANK($A174:$F174)&gt;2,"",IF(Input!P174=0,"NA",Input!P174))</f>
        <v/>
      </c>
      <c r="BI174" s="65" t="str">
        <f t="shared" si="122"/>
        <v/>
      </c>
      <c r="BJ174" s="65" t="str">
        <f t="shared" si="123"/>
        <v/>
      </c>
      <c r="BK174" s="165" t="str">
        <f>IF(COUNTBLANK($A174:$F174)&gt;2,"",IF(Input!Q174=0,"NA",Input!Q174))</f>
        <v/>
      </c>
      <c r="BL174" s="65" t="str">
        <f t="shared" si="124"/>
        <v/>
      </c>
      <c r="BM174" s="65" t="str">
        <f t="shared" si="125"/>
        <v/>
      </c>
      <c r="BN174" s="165" t="str">
        <f>IF(COUNTBLANK($A174:$F174)&gt;2,"",IF(Input!R174=0,"NA",Input!R174))</f>
        <v/>
      </c>
      <c r="BO174" s="65" t="str">
        <f t="shared" si="126"/>
        <v/>
      </c>
      <c r="BP174" s="65" t="str">
        <f t="shared" si="127"/>
        <v/>
      </c>
      <c r="BQ174" s="165" t="str">
        <f>IF(COUNTBLANK($A174:$F174)&gt;2,"",IF(Input!S174=0,"NA",Input!S174))</f>
        <v/>
      </c>
      <c r="BR174" s="65" t="str">
        <f t="shared" si="128"/>
        <v/>
      </c>
      <c r="BS174" s="65" t="str">
        <f t="shared" si="129"/>
        <v/>
      </c>
      <c r="BT174" s="165" t="str">
        <f>IF(COUNTBLANK($A174:$F174)&gt;2,"",IF(Input!T174=0,"NA",Input!T174))</f>
        <v/>
      </c>
      <c r="BU174" s="65" t="str">
        <f t="shared" si="130"/>
        <v/>
      </c>
      <c r="BV174" s="65" t="str">
        <f t="shared" si="131"/>
        <v/>
      </c>
      <c r="BW174" s="165" t="str">
        <f>IF(COUNTBLANK($A174:$F174)&gt;2,"",IF(Input!U174=0,"NA",Input!U174))</f>
        <v/>
      </c>
      <c r="BX174" s="65" t="str">
        <f t="shared" si="132"/>
        <v/>
      </c>
      <c r="BY174" s="65" t="str">
        <f t="shared" si="133"/>
        <v/>
      </c>
      <c r="BZ174" s="165" t="str">
        <f>IF(COUNTBLANK($A174:$F174)&gt;2,"",IF(Input!V174=0,"NA",Input!V174))</f>
        <v/>
      </c>
      <c r="CA174" s="65" t="str">
        <f t="shared" si="134"/>
        <v/>
      </c>
      <c r="CB174" s="65" t="str">
        <f t="shared" si="135"/>
        <v/>
      </c>
      <c r="CC174" s="165" t="str">
        <f>IF(COUNTBLANK($A174:$F174)&gt;2,"",IF(Input!W174=0,"NA",Input!W174))</f>
        <v/>
      </c>
      <c r="CD174" s="65" t="str">
        <f t="shared" si="136"/>
        <v/>
      </c>
      <c r="CE174" s="65" t="str">
        <f t="shared" si="137"/>
        <v/>
      </c>
      <c r="CF174" s="165" t="str">
        <f>IF(COUNTBLANK($A174:$F174)&gt;2,"",IF(Input!X174=0,"NA",Input!X174))</f>
        <v/>
      </c>
      <c r="CG174" s="65" t="str">
        <f t="shared" si="138"/>
        <v/>
      </c>
      <c r="CH174" s="65" t="str">
        <f t="shared" si="139"/>
        <v/>
      </c>
      <c r="CI174" s="165" t="str">
        <f>IF(COUNTBLANK($A174:$F174)&gt;2,"",IF(Input!Y174=0,"NA",Input!Y174))</f>
        <v/>
      </c>
      <c r="CJ174" s="65" t="str">
        <f t="shared" si="140"/>
        <v/>
      </c>
      <c r="CK174" s="65" t="str">
        <f t="shared" si="141"/>
        <v/>
      </c>
      <c r="CL174" s="165" t="str">
        <f>IF(COUNTBLANK($A174:$F174)&gt;2,"",IF(Input!Z174=0,"NA",Input!Z174))</f>
        <v/>
      </c>
      <c r="CM174" s="65" t="str">
        <f t="shared" si="142"/>
        <v/>
      </c>
      <c r="CN174" s="65" t="str">
        <f t="shared" si="143"/>
        <v/>
      </c>
      <c r="CO174" s="165" t="str">
        <f>IF(COUNTBLANK($A174:$F174)&gt;2,"",IF(Input!AA174=0,"NA",Input!AA174))</f>
        <v/>
      </c>
      <c r="CP174" s="65" t="str">
        <f t="shared" si="144"/>
        <v/>
      </c>
      <c r="CQ174" s="65" t="str">
        <f t="shared" si="145"/>
        <v/>
      </c>
      <c r="CR174" s="165" t="str">
        <f>IF(COUNTBLANK($A174:$F174)&gt;2,"",IF(Input!AB174=0,"NA",Input!AB174))</f>
        <v/>
      </c>
      <c r="CS174" s="65" t="str">
        <f t="shared" si="146"/>
        <v/>
      </c>
      <c r="CT174" s="65" t="str">
        <f t="shared" si="147"/>
        <v/>
      </c>
      <c r="CU174" s="165" t="str">
        <f>IF(COUNTBLANK($A174:$F174)&gt;2,"",IF(Input!AC174=0,"NA",Input!AC174))</f>
        <v/>
      </c>
      <c r="CV174" s="65" t="str">
        <f t="shared" si="148"/>
        <v/>
      </c>
      <c r="CW174" s="65" t="str">
        <f t="shared" si="149"/>
        <v/>
      </c>
      <c r="CX174" s="165" t="str">
        <f>IF(COUNTBLANK($A174:$F174)&gt;2,"",IF(Input!AD174=0,"NA",Input!AD174))</f>
        <v/>
      </c>
    </row>
    <row r="175" spans="1:102" x14ac:dyDescent="0.25">
      <c r="A175" s="162" t="str">
        <f>IF(Input!B175=0,"",Input!B175)</f>
        <v/>
      </c>
      <c r="B175" s="162" t="str">
        <f>IF(Input!C175=0,"",Input!C175)</f>
        <v/>
      </c>
      <c r="C175" s="162" t="str">
        <f>IF(Input!D175=0,"",Input!D175)</f>
        <v/>
      </c>
      <c r="D175" s="162" t="str">
        <f>IF(Input!G175=0,"",Input!G175)</f>
        <v/>
      </c>
      <c r="E175" s="162" t="str">
        <f>IF(Input!H175=0,"",Input!H175)</f>
        <v/>
      </c>
      <c r="F175" s="162" t="str">
        <f>IF(Input!I175=0,"",Input!I175)</f>
        <v/>
      </c>
      <c r="G175" s="66" t="str">
        <f t="shared" si="100"/>
        <v/>
      </c>
      <c r="H175" s="66" t="str">
        <f t="shared" si="101"/>
        <v/>
      </c>
      <c r="I175" s="160" t="str">
        <f>FinalScores!G175</f>
        <v/>
      </c>
      <c r="J175" s="65" t="str">
        <f t="shared" si="102"/>
        <v/>
      </c>
      <c r="K175" s="65" t="str">
        <f t="shared" si="103"/>
        <v/>
      </c>
      <c r="L175" s="165" t="str">
        <f>IF(COUNTBLANK($A175:$F175)&gt;2,"",IF(Input!AE175=0,"NA",Input!AE175))</f>
        <v/>
      </c>
      <c r="M175" s="65" t="str">
        <f t="shared" si="104"/>
        <v/>
      </c>
      <c r="N175" s="65" t="str">
        <f t="shared" si="105"/>
        <v/>
      </c>
      <c r="O175" s="165" t="str">
        <f>IF(COUNTBLANK($A175:$F175)&gt;2,"",IF(Input!AF175=0,"NA",Input!AF175))</f>
        <v/>
      </c>
      <c r="P175" s="65" t="str">
        <f t="shared" si="106"/>
        <v/>
      </c>
      <c r="Q175" s="65" t="str">
        <f t="shared" si="107"/>
        <v/>
      </c>
      <c r="R175" s="165" t="str">
        <f>IF(COUNTBLANK($A175:$F175)&gt;2,"",IF(Input!AG175=0,"NA",Input!AG175))</f>
        <v/>
      </c>
      <c r="AN175" s="65" t="str">
        <f t="shared" si="108"/>
        <v/>
      </c>
      <c r="AO175" s="65" t="str">
        <f t="shared" si="109"/>
        <v/>
      </c>
      <c r="AP175" s="165" t="str">
        <f>IF(COUNTBLANK($A175:$F175)&gt;2,"",IF(Input!J175=0,"NA",Input!J175))</f>
        <v/>
      </c>
      <c r="AQ175" s="65" t="str">
        <f t="shared" si="110"/>
        <v/>
      </c>
      <c r="AR175" s="65" t="str">
        <f t="shared" si="111"/>
        <v/>
      </c>
      <c r="AS175" s="165" t="str">
        <f>IF(COUNTBLANK($A175:$F175)&gt;2,"",IF(Input!K175=0,"NA",Input!K175))</f>
        <v/>
      </c>
      <c r="AT175" s="65" t="str">
        <f t="shared" si="112"/>
        <v/>
      </c>
      <c r="AU175" s="65" t="str">
        <f t="shared" si="113"/>
        <v/>
      </c>
      <c r="AV175" s="165" t="str">
        <f>IF(COUNTBLANK($A175:$F175)&gt;2,"",IF(Input!L175=0,"NA",Input!L175))</f>
        <v/>
      </c>
      <c r="AW175" s="65" t="str">
        <f t="shared" si="114"/>
        <v/>
      </c>
      <c r="AX175" s="65" t="str">
        <f t="shared" si="115"/>
        <v/>
      </c>
      <c r="AY175" s="165" t="str">
        <f>IF(COUNTBLANK($A175:$F175)&gt;2,"",IF(Input!M175=0,"NA",Input!M175))</f>
        <v/>
      </c>
      <c r="AZ175" s="65" t="str">
        <f t="shared" si="116"/>
        <v/>
      </c>
      <c r="BA175" s="65" t="str">
        <f t="shared" si="117"/>
        <v/>
      </c>
      <c r="BB175" s="165" t="str">
        <f>IF(COUNTBLANK($A175:$F175)&gt;2,"",IF(Input!N175=0,"NA",Input!N175))</f>
        <v/>
      </c>
      <c r="BC175" s="65" t="str">
        <f t="shared" si="118"/>
        <v/>
      </c>
      <c r="BD175" s="65" t="str">
        <f t="shared" si="119"/>
        <v/>
      </c>
      <c r="BE175" s="165" t="str">
        <f>IF(COUNTBLANK($A175:$F175)&gt;2,"",IF(Input!O175=0,"NA",Input!O175))</f>
        <v/>
      </c>
      <c r="BF175" s="65" t="str">
        <f t="shared" si="120"/>
        <v/>
      </c>
      <c r="BG175" s="65" t="str">
        <f t="shared" si="121"/>
        <v/>
      </c>
      <c r="BH175" s="165" t="str">
        <f>IF(COUNTBLANK($A175:$F175)&gt;2,"",IF(Input!P175=0,"NA",Input!P175))</f>
        <v/>
      </c>
      <c r="BI175" s="65" t="str">
        <f t="shared" si="122"/>
        <v/>
      </c>
      <c r="BJ175" s="65" t="str">
        <f t="shared" si="123"/>
        <v/>
      </c>
      <c r="BK175" s="165" t="str">
        <f>IF(COUNTBLANK($A175:$F175)&gt;2,"",IF(Input!Q175=0,"NA",Input!Q175))</f>
        <v/>
      </c>
      <c r="BL175" s="65" t="str">
        <f t="shared" si="124"/>
        <v/>
      </c>
      <c r="BM175" s="65" t="str">
        <f t="shared" si="125"/>
        <v/>
      </c>
      <c r="BN175" s="165" t="str">
        <f>IF(COUNTBLANK($A175:$F175)&gt;2,"",IF(Input!R175=0,"NA",Input!R175))</f>
        <v/>
      </c>
      <c r="BO175" s="65" t="str">
        <f t="shared" si="126"/>
        <v/>
      </c>
      <c r="BP175" s="65" t="str">
        <f t="shared" si="127"/>
        <v/>
      </c>
      <c r="BQ175" s="165" t="str">
        <f>IF(COUNTBLANK($A175:$F175)&gt;2,"",IF(Input!S175=0,"NA",Input!S175))</f>
        <v/>
      </c>
      <c r="BR175" s="65" t="str">
        <f t="shared" si="128"/>
        <v/>
      </c>
      <c r="BS175" s="65" t="str">
        <f t="shared" si="129"/>
        <v/>
      </c>
      <c r="BT175" s="165" t="str">
        <f>IF(COUNTBLANK($A175:$F175)&gt;2,"",IF(Input!T175=0,"NA",Input!T175))</f>
        <v/>
      </c>
      <c r="BU175" s="65" t="str">
        <f t="shared" si="130"/>
        <v/>
      </c>
      <c r="BV175" s="65" t="str">
        <f t="shared" si="131"/>
        <v/>
      </c>
      <c r="BW175" s="165" t="str">
        <f>IF(COUNTBLANK($A175:$F175)&gt;2,"",IF(Input!U175=0,"NA",Input!U175))</f>
        <v/>
      </c>
      <c r="BX175" s="65" t="str">
        <f t="shared" si="132"/>
        <v/>
      </c>
      <c r="BY175" s="65" t="str">
        <f t="shared" si="133"/>
        <v/>
      </c>
      <c r="BZ175" s="165" t="str">
        <f>IF(COUNTBLANK($A175:$F175)&gt;2,"",IF(Input!V175=0,"NA",Input!V175))</f>
        <v/>
      </c>
      <c r="CA175" s="65" t="str">
        <f t="shared" si="134"/>
        <v/>
      </c>
      <c r="CB175" s="65" t="str">
        <f t="shared" si="135"/>
        <v/>
      </c>
      <c r="CC175" s="165" t="str">
        <f>IF(COUNTBLANK($A175:$F175)&gt;2,"",IF(Input!W175=0,"NA",Input!W175))</f>
        <v/>
      </c>
      <c r="CD175" s="65" t="str">
        <f t="shared" si="136"/>
        <v/>
      </c>
      <c r="CE175" s="65" t="str">
        <f t="shared" si="137"/>
        <v/>
      </c>
      <c r="CF175" s="165" t="str">
        <f>IF(COUNTBLANK($A175:$F175)&gt;2,"",IF(Input!X175=0,"NA",Input!X175))</f>
        <v/>
      </c>
      <c r="CG175" s="65" t="str">
        <f t="shared" si="138"/>
        <v/>
      </c>
      <c r="CH175" s="65" t="str">
        <f t="shared" si="139"/>
        <v/>
      </c>
      <c r="CI175" s="165" t="str">
        <f>IF(COUNTBLANK($A175:$F175)&gt;2,"",IF(Input!Y175=0,"NA",Input!Y175))</f>
        <v/>
      </c>
      <c r="CJ175" s="65" t="str">
        <f t="shared" si="140"/>
        <v/>
      </c>
      <c r="CK175" s="65" t="str">
        <f t="shared" si="141"/>
        <v/>
      </c>
      <c r="CL175" s="165" t="str">
        <f>IF(COUNTBLANK($A175:$F175)&gt;2,"",IF(Input!Z175=0,"NA",Input!Z175))</f>
        <v/>
      </c>
      <c r="CM175" s="65" t="str">
        <f t="shared" si="142"/>
        <v/>
      </c>
      <c r="CN175" s="65" t="str">
        <f t="shared" si="143"/>
        <v/>
      </c>
      <c r="CO175" s="165" t="str">
        <f>IF(COUNTBLANK($A175:$F175)&gt;2,"",IF(Input!AA175=0,"NA",Input!AA175))</f>
        <v/>
      </c>
      <c r="CP175" s="65" t="str">
        <f t="shared" si="144"/>
        <v/>
      </c>
      <c r="CQ175" s="65" t="str">
        <f t="shared" si="145"/>
        <v/>
      </c>
      <c r="CR175" s="165" t="str">
        <f>IF(COUNTBLANK($A175:$F175)&gt;2,"",IF(Input!AB175=0,"NA",Input!AB175))</f>
        <v/>
      </c>
      <c r="CS175" s="65" t="str">
        <f t="shared" si="146"/>
        <v/>
      </c>
      <c r="CT175" s="65" t="str">
        <f t="shared" si="147"/>
        <v/>
      </c>
      <c r="CU175" s="165" t="str">
        <f>IF(COUNTBLANK($A175:$F175)&gt;2,"",IF(Input!AC175=0,"NA",Input!AC175))</f>
        <v/>
      </c>
      <c r="CV175" s="65" t="str">
        <f t="shared" si="148"/>
        <v/>
      </c>
      <c r="CW175" s="65" t="str">
        <f t="shared" si="149"/>
        <v/>
      </c>
      <c r="CX175" s="165" t="str">
        <f>IF(COUNTBLANK($A175:$F175)&gt;2,"",IF(Input!AD175=0,"NA",Input!AD175))</f>
        <v/>
      </c>
    </row>
    <row r="176" spans="1:102" x14ac:dyDescent="0.25">
      <c r="A176" s="162" t="str">
        <f>IF(Input!B176=0,"",Input!B176)</f>
        <v/>
      </c>
      <c r="B176" s="162" t="str">
        <f>IF(Input!C176=0,"",Input!C176)</f>
        <v/>
      </c>
      <c r="C176" s="162" t="str">
        <f>IF(Input!D176=0,"",Input!D176)</f>
        <v/>
      </c>
      <c r="D176" s="162" t="str">
        <f>IF(Input!G176=0,"",Input!G176)</f>
        <v/>
      </c>
      <c r="E176" s="162" t="str">
        <f>IF(Input!H176=0,"",Input!H176)</f>
        <v/>
      </c>
      <c r="F176" s="162" t="str">
        <f>IF(Input!I176=0,"",Input!I176)</f>
        <v/>
      </c>
      <c r="G176" s="66" t="str">
        <f t="shared" si="100"/>
        <v/>
      </c>
      <c r="H176" s="66" t="str">
        <f t="shared" si="101"/>
        <v/>
      </c>
      <c r="I176" s="160" t="str">
        <f>FinalScores!G176</f>
        <v/>
      </c>
      <c r="J176" s="65" t="str">
        <f t="shared" si="102"/>
        <v/>
      </c>
      <c r="K176" s="65" t="str">
        <f t="shared" si="103"/>
        <v/>
      </c>
      <c r="L176" s="165" t="str">
        <f>IF(COUNTBLANK($A176:$F176)&gt;2,"",IF(Input!AE176=0,"NA",Input!AE176))</f>
        <v/>
      </c>
      <c r="M176" s="65" t="str">
        <f t="shared" si="104"/>
        <v/>
      </c>
      <c r="N176" s="65" t="str">
        <f t="shared" si="105"/>
        <v/>
      </c>
      <c r="O176" s="165" t="str">
        <f>IF(COUNTBLANK($A176:$F176)&gt;2,"",IF(Input!AF176=0,"NA",Input!AF176))</f>
        <v/>
      </c>
      <c r="P176" s="65" t="str">
        <f t="shared" si="106"/>
        <v/>
      </c>
      <c r="Q176" s="65" t="str">
        <f t="shared" si="107"/>
        <v/>
      </c>
      <c r="R176" s="165" t="str">
        <f>IF(COUNTBLANK($A176:$F176)&gt;2,"",IF(Input!AG176=0,"NA",Input!AG176))</f>
        <v/>
      </c>
      <c r="AN176" s="65" t="str">
        <f t="shared" si="108"/>
        <v/>
      </c>
      <c r="AO176" s="65" t="str">
        <f t="shared" si="109"/>
        <v/>
      </c>
      <c r="AP176" s="165" t="str">
        <f>IF(COUNTBLANK($A176:$F176)&gt;2,"",IF(Input!J176=0,"NA",Input!J176))</f>
        <v/>
      </c>
      <c r="AQ176" s="65" t="str">
        <f t="shared" si="110"/>
        <v/>
      </c>
      <c r="AR176" s="65" t="str">
        <f t="shared" si="111"/>
        <v/>
      </c>
      <c r="AS176" s="165" t="str">
        <f>IF(COUNTBLANK($A176:$F176)&gt;2,"",IF(Input!K176=0,"NA",Input!K176))</f>
        <v/>
      </c>
      <c r="AT176" s="65" t="str">
        <f t="shared" si="112"/>
        <v/>
      </c>
      <c r="AU176" s="65" t="str">
        <f t="shared" si="113"/>
        <v/>
      </c>
      <c r="AV176" s="165" t="str">
        <f>IF(COUNTBLANK($A176:$F176)&gt;2,"",IF(Input!L176=0,"NA",Input!L176))</f>
        <v/>
      </c>
      <c r="AW176" s="65" t="str">
        <f t="shared" si="114"/>
        <v/>
      </c>
      <c r="AX176" s="65" t="str">
        <f t="shared" si="115"/>
        <v/>
      </c>
      <c r="AY176" s="165" t="str">
        <f>IF(COUNTBLANK($A176:$F176)&gt;2,"",IF(Input!M176=0,"NA",Input!M176))</f>
        <v/>
      </c>
      <c r="AZ176" s="65" t="str">
        <f t="shared" si="116"/>
        <v/>
      </c>
      <c r="BA176" s="65" t="str">
        <f t="shared" si="117"/>
        <v/>
      </c>
      <c r="BB176" s="165" t="str">
        <f>IF(COUNTBLANK($A176:$F176)&gt;2,"",IF(Input!N176=0,"NA",Input!N176))</f>
        <v/>
      </c>
      <c r="BC176" s="65" t="str">
        <f t="shared" si="118"/>
        <v/>
      </c>
      <c r="BD176" s="65" t="str">
        <f t="shared" si="119"/>
        <v/>
      </c>
      <c r="BE176" s="165" t="str">
        <f>IF(COUNTBLANK($A176:$F176)&gt;2,"",IF(Input!O176=0,"NA",Input!O176))</f>
        <v/>
      </c>
      <c r="BF176" s="65" t="str">
        <f t="shared" si="120"/>
        <v/>
      </c>
      <c r="BG176" s="65" t="str">
        <f t="shared" si="121"/>
        <v/>
      </c>
      <c r="BH176" s="165" t="str">
        <f>IF(COUNTBLANK($A176:$F176)&gt;2,"",IF(Input!P176=0,"NA",Input!P176))</f>
        <v/>
      </c>
      <c r="BI176" s="65" t="str">
        <f t="shared" si="122"/>
        <v/>
      </c>
      <c r="BJ176" s="65" t="str">
        <f t="shared" si="123"/>
        <v/>
      </c>
      <c r="BK176" s="165" t="str">
        <f>IF(COUNTBLANK($A176:$F176)&gt;2,"",IF(Input!Q176=0,"NA",Input!Q176))</f>
        <v/>
      </c>
      <c r="BL176" s="65" t="str">
        <f t="shared" si="124"/>
        <v/>
      </c>
      <c r="BM176" s="65" t="str">
        <f t="shared" si="125"/>
        <v/>
      </c>
      <c r="BN176" s="165" t="str">
        <f>IF(COUNTBLANK($A176:$F176)&gt;2,"",IF(Input!R176=0,"NA",Input!R176))</f>
        <v/>
      </c>
      <c r="BO176" s="65" t="str">
        <f t="shared" si="126"/>
        <v/>
      </c>
      <c r="BP176" s="65" t="str">
        <f t="shared" si="127"/>
        <v/>
      </c>
      <c r="BQ176" s="165" t="str">
        <f>IF(COUNTBLANK($A176:$F176)&gt;2,"",IF(Input!S176=0,"NA",Input!S176))</f>
        <v/>
      </c>
      <c r="BR176" s="65" t="str">
        <f t="shared" si="128"/>
        <v/>
      </c>
      <c r="BS176" s="65" t="str">
        <f t="shared" si="129"/>
        <v/>
      </c>
      <c r="BT176" s="165" t="str">
        <f>IF(COUNTBLANK($A176:$F176)&gt;2,"",IF(Input!T176=0,"NA",Input!T176))</f>
        <v/>
      </c>
      <c r="BU176" s="65" t="str">
        <f t="shared" si="130"/>
        <v/>
      </c>
      <c r="BV176" s="65" t="str">
        <f t="shared" si="131"/>
        <v/>
      </c>
      <c r="BW176" s="165" t="str">
        <f>IF(COUNTBLANK($A176:$F176)&gt;2,"",IF(Input!U176=0,"NA",Input!U176))</f>
        <v/>
      </c>
      <c r="BX176" s="65" t="str">
        <f t="shared" si="132"/>
        <v/>
      </c>
      <c r="BY176" s="65" t="str">
        <f t="shared" si="133"/>
        <v/>
      </c>
      <c r="BZ176" s="165" t="str">
        <f>IF(COUNTBLANK($A176:$F176)&gt;2,"",IF(Input!V176=0,"NA",Input!V176))</f>
        <v/>
      </c>
      <c r="CA176" s="65" t="str">
        <f t="shared" si="134"/>
        <v/>
      </c>
      <c r="CB176" s="65" t="str">
        <f t="shared" si="135"/>
        <v/>
      </c>
      <c r="CC176" s="165" t="str">
        <f>IF(COUNTBLANK($A176:$F176)&gt;2,"",IF(Input!W176=0,"NA",Input!W176))</f>
        <v/>
      </c>
      <c r="CD176" s="65" t="str">
        <f t="shared" si="136"/>
        <v/>
      </c>
      <c r="CE176" s="65" t="str">
        <f t="shared" si="137"/>
        <v/>
      </c>
      <c r="CF176" s="165" t="str">
        <f>IF(COUNTBLANK($A176:$F176)&gt;2,"",IF(Input!X176=0,"NA",Input!X176))</f>
        <v/>
      </c>
      <c r="CG176" s="65" t="str">
        <f t="shared" si="138"/>
        <v/>
      </c>
      <c r="CH176" s="65" t="str">
        <f t="shared" si="139"/>
        <v/>
      </c>
      <c r="CI176" s="165" t="str">
        <f>IF(COUNTBLANK($A176:$F176)&gt;2,"",IF(Input!Y176=0,"NA",Input!Y176))</f>
        <v/>
      </c>
      <c r="CJ176" s="65" t="str">
        <f t="shared" si="140"/>
        <v/>
      </c>
      <c r="CK176" s="65" t="str">
        <f t="shared" si="141"/>
        <v/>
      </c>
      <c r="CL176" s="165" t="str">
        <f>IF(COUNTBLANK($A176:$F176)&gt;2,"",IF(Input!Z176=0,"NA",Input!Z176))</f>
        <v/>
      </c>
      <c r="CM176" s="65" t="str">
        <f t="shared" si="142"/>
        <v/>
      </c>
      <c r="CN176" s="65" t="str">
        <f t="shared" si="143"/>
        <v/>
      </c>
      <c r="CO176" s="165" t="str">
        <f>IF(COUNTBLANK($A176:$F176)&gt;2,"",IF(Input!AA176=0,"NA",Input!AA176))</f>
        <v/>
      </c>
      <c r="CP176" s="65" t="str">
        <f t="shared" si="144"/>
        <v/>
      </c>
      <c r="CQ176" s="65" t="str">
        <f t="shared" si="145"/>
        <v/>
      </c>
      <c r="CR176" s="165" t="str">
        <f>IF(COUNTBLANK($A176:$F176)&gt;2,"",IF(Input!AB176=0,"NA",Input!AB176))</f>
        <v/>
      </c>
      <c r="CS176" s="65" t="str">
        <f t="shared" si="146"/>
        <v/>
      </c>
      <c r="CT176" s="65" t="str">
        <f t="shared" si="147"/>
        <v/>
      </c>
      <c r="CU176" s="165" t="str">
        <f>IF(COUNTBLANK($A176:$F176)&gt;2,"",IF(Input!AC176=0,"NA",Input!AC176))</f>
        <v/>
      </c>
      <c r="CV176" s="65" t="str">
        <f t="shared" si="148"/>
        <v/>
      </c>
      <c r="CW176" s="65" t="str">
        <f t="shared" si="149"/>
        <v/>
      </c>
      <c r="CX176" s="165" t="str">
        <f>IF(COUNTBLANK($A176:$F176)&gt;2,"",IF(Input!AD176=0,"NA",Input!AD176))</f>
        <v/>
      </c>
    </row>
    <row r="177" spans="1:102" x14ac:dyDescent="0.25">
      <c r="A177" s="162" t="str">
        <f>IF(Input!B177=0,"",Input!B177)</f>
        <v/>
      </c>
      <c r="B177" s="162" t="str">
        <f>IF(Input!C177=0,"",Input!C177)</f>
        <v/>
      </c>
      <c r="C177" s="162" t="str">
        <f>IF(Input!D177=0,"",Input!D177)</f>
        <v/>
      </c>
      <c r="D177" s="162" t="str">
        <f>IF(Input!G177=0,"",Input!G177)</f>
        <v/>
      </c>
      <c r="E177" s="162" t="str">
        <f>IF(Input!H177=0,"",Input!H177)</f>
        <v/>
      </c>
      <c r="F177" s="162" t="str">
        <f>IF(Input!I177=0,"",Input!I177)</f>
        <v/>
      </c>
      <c r="G177" s="66" t="str">
        <f t="shared" si="100"/>
        <v/>
      </c>
      <c r="H177" s="66" t="str">
        <f t="shared" si="101"/>
        <v/>
      </c>
      <c r="I177" s="160" t="str">
        <f>FinalScores!G177</f>
        <v/>
      </c>
      <c r="J177" s="65" t="str">
        <f t="shared" si="102"/>
        <v/>
      </c>
      <c r="K177" s="65" t="str">
        <f t="shared" si="103"/>
        <v/>
      </c>
      <c r="L177" s="165" t="str">
        <f>IF(COUNTBLANK($A177:$F177)&gt;2,"",IF(Input!AE177=0,"NA",Input!AE177))</f>
        <v/>
      </c>
      <c r="M177" s="65" t="str">
        <f t="shared" si="104"/>
        <v/>
      </c>
      <c r="N177" s="65" t="str">
        <f t="shared" si="105"/>
        <v/>
      </c>
      <c r="O177" s="165" t="str">
        <f>IF(COUNTBLANK($A177:$F177)&gt;2,"",IF(Input!AF177=0,"NA",Input!AF177))</f>
        <v/>
      </c>
      <c r="P177" s="65" t="str">
        <f t="shared" si="106"/>
        <v/>
      </c>
      <c r="Q177" s="65" t="str">
        <f t="shared" si="107"/>
        <v/>
      </c>
      <c r="R177" s="165" t="str">
        <f>IF(COUNTBLANK($A177:$F177)&gt;2,"",IF(Input!AG177=0,"NA",Input!AG177))</f>
        <v/>
      </c>
      <c r="AN177" s="65" t="str">
        <f t="shared" si="108"/>
        <v/>
      </c>
      <c r="AO177" s="65" t="str">
        <f t="shared" si="109"/>
        <v/>
      </c>
      <c r="AP177" s="165" t="str">
        <f>IF(COUNTBLANK($A177:$F177)&gt;2,"",IF(Input!J177=0,"NA",Input!J177))</f>
        <v/>
      </c>
      <c r="AQ177" s="65" t="str">
        <f t="shared" si="110"/>
        <v/>
      </c>
      <c r="AR177" s="65" t="str">
        <f t="shared" si="111"/>
        <v/>
      </c>
      <c r="AS177" s="165" t="str">
        <f>IF(COUNTBLANK($A177:$F177)&gt;2,"",IF(Input!K177=0,"NA",Input!K177))</f>
        <v/>
      </c>
      <c r="AT177" s="65" t="str">
        <f t="shared" si="112"/>
        <v/>
      </c>
      <c r="AU177" s="65" t="str">
        <f t="shared" si="113"/>
        <v/>
      </c>
      <c r="AV177" s="165" t="str">
        <f>IF(COUNTBLANK($A177:$F177)&gt;2,"",IF(Input!L177=0,"NA",Input!L177))</f>
        <v/>
      </c>
      <c r="AW177" s="65" t="str">
        <f t="shared" si="114"/>
        <v/>
      </c>
      <c r="AX177" s="65" t="str">
        <f t="shared" si="115"/>
        <v/>
      </c>
      <c r="AY177" s="165" t="str">
        <f>IF(COUNTBLANK($A177:$F177)&gt;2,"",IF(Input!M177=0,"NA",Input!M177))</f>
        <v/>
      </c>
      <c r="AZ177" s="65" t="str">
        <f t="shared" si="116"/>
        <v/>
      </c>
      <c r="BA177" s="65" t="str">
        <f t="shared" si="117"/>
        <v/>
      </c>
      <c r="BB177" s="165" t="str">
        <f>IF(COUNTBLANK($A177:$F177)&gt;2,"",IF(Input!N177=0,"NA",Input!N177))</f>
        <v/>
      </c>
      <c r="BC177" s="65" t="str">
        <f t="shared" si="118"/>
        <v/>
      </c>
      <c r="BD177" s="65" t="str">
        <f t="shared" si="119"/>
        <v/>
      </c>
      <c r="BE177" s="165" t="str">
        <f>IF(COUNTBLANK($A177:$F177)&gt;2,"",IF(Input!O177=0,"NA",Input!O177))</f>
        <v/>
      </c>
      <c r="BF177" s="65" t="str">
        <f t="shared" si="120"/>
        <v/>
      </c>
      <c r="BG177" s="65" t="str">
        <f t="shared" si="121"/>
        <v/>
      </c>
      <c r="BH177" s="165" t="str">
        <f>IF(COUNTBLANK($A177:$F177)&gt;2,"",IF(Input!P177=0,"NA",Input!P177))</f>
        <v/>
      </c>
      <c r="BI177" s="65" t="str">
        <f t="shared" si="122"/>
        <v/>
      </c>
      <c r="BJ177" s="65" t="str">
        <f t="shared" si="123"/>
        <v/>
      </c>
      <c r="BK177" s="165" t="str">
        <f>IF(COUNTBLANK($A177:$F177)&gt;2,"",IF(Input!Q177=0,"NA",Input!Q177))</f>
        <v/>
      </c>
      <c r="BL177" s="65" t="str">
        <f t="shared" si="124"/>
        <v/>
      </c>
      <c r="BM177" s="65" t="str">
        <f t="shared" si="125"/>
        <v/>
      </c>
      <c r="BN177" s="165" t="str">
        <f>IF(COUNTBLANK($A177:$F177)&gt;2,"",IF(Input!R177=0,"NA",Input!R177))</f>
        <v/>
      </c>
      <c r="BO177" s="65" t="str">
        <f t="shared" si="126"/>
        <v/>
      </c>
      <c r="BP177" s="65" t="str">
        <f t="shared" si="127"/>
        <v/>
      </c>
      <c r="BQ177" s="165" t="str">
        <f>IF(COUNTBLANK($A177:$F177)&gt;2,"",IF(Input!S177=0,"NA",Input!S177))</f>
        <v/>
      </c>
      <c r="BR177" s="65" t="str">
        <f t="shared" si="128"/>
        <v/>
      </c>
      <c r="BS177" s="65" t="str">
        <f t="shared" si="129"/>
        <v/>
      </c>
      <c r="BT177" s="165" t="str">
        <f>IF(COUNTBLANK($A177:$F177)&gt;2,"",IF(Input!T177=0,"NA",Input!T177))</f>
        <v/>
      </c>
      <c r="BU177" s="65" t="str">
        <f t="shared" si="130"/>
        <v/>
      </c>
      <c r="BV177" s="65" t="str">
        <f t="shared" si="131"/>
        <v/>
      </c>
      <c r="BW177" s="165" t="str">
        <f>IF(COUNTBLANK($A177:$F177)&gt;2,"",IF(Input!U177=0,"NA",Input!U177))</f>
        <v/>
      </c>
      <c r="BX177" s="65" t="str">
        <f t="shared" si="132"/>
        <v/>
      </c>
      <c r="BY177" s="65" t="str">
        <f t="shared" si="133"/>
        <v/>
      </c>
      <c r="BZ177" s="165" t="str">
        <f>IF(COUNTBLANK($A177:$F177)&gt;2,"",IF(Input!V177=0,"NA",Input!V177))</f>
        <v/>
      </c>
      <c r="CA177" s="65" t="str">
        <f t="shared" si="134"/>
        <v/>
      </c>
      <c r="CB177" s="65" t="str">
        <f t="shared" si="135"/>
        <v/>
      </c>
      <c r="CC177" s="165" t="str">
        <f>IF(COUNTBLANK($A177:$F177)&gt;2,"",IF(Input!W177=0,"NA",Input!W177))</f>
        <v/>
      </c>
      <c r="CD177" s="65" t="str">
        <f t="shared" si="136"/>
        <v/>
      </c>
      <c r="CE177" s="65" t="str">
        <f t="shared" si="137"/>
        <v/>
      </c>
      <c r="CF177" s="165" t="str">
        <f>IF(COUNTBLANK($A177:$F177)&gt;2,"",IF(Input!X177=0,"NA",Input!X177))</f>
        <v/>
      </c>
      <c r="CG177" s="65" t="str">
        <f t="shared" si="138"/>
        <v/>
      </c>
      <c r="CH177" s="65" t="str">
        <f t="shared" si="139"/>
        <v/>
      </c>
      <c r="CI177" s="165" t="str">
        <f>IF(COUNTBLANK($A177:$F177)&gt;2,"",IF(Input!Y177=0,"NA",Input!Y177))</f>
        <v/>
      </c>
      <c r="CJ177" s="65" t="str">
        <f t="shared" si="140"/>
        <v/>
      </c>
      <c r="CK177" s="65" t="str">
        <f t="shared" si="141"/>
        <v/>
      </c>
      <c r="CL177" s="165" t="str">
        <f>IF(COUNTBLANK($A177:$F177)&gt;2,"",IF(Input!Z177=0,"NA",Input!Z177))</f>
        <v/>
      </c>
      <c r="CM177" s="65" t="str">
        <f t="shared" si="142"/>
        <v/>
      </c>
      <c r="CN177" s="65" t="str">
        <f t="shared" si="143"/>
        <v/>
      </c>
      <c r="CO177" s="165" t="str">
        <f>IF(COUNTBLANK($A177:$F177)&gt;2,"",IF(Input!AA177=0,"NA",Input!AA177))</f>
        <v/>
      </c>
      <c r="CP177" s="65" t="str">
        <f t="shared" si="144"/>
        <v/>
      </c>
      <c r="CQ177" s="65" t="str">
        <f t="shared" si="145"/>
        <v/>
      </c>
      <c r="CR177" s="165" t="str">
        <f>IF(COUNTBLANK($A177:$F177)&gt;2,"",IF(Input!AB177=0,"NA",Input!AB177))</f>
        <v/>
      </c>
      <c r="CS177" s="65" t="str">
        <f t="shared" si="146"/>
        <v/>
      </c>
      <c r="CT177" s="65" t="str">
        <f t="shared" si="147"/>
        <v/>
      </c>
      <c r="CU177" s="165" t="str">
        <f>IF(COUNTBLANK($A177:$F177)&gt;2,"",IF(Input!AC177=0,"NA",Input!AC177))</f>
        <v/>
      </c>
      <c r="CV177" s="65" t="str">
        <f t="shared" si="148"/>
        <v/>
      </c>
      <c r="CW177" s="65" t="str">
        <f t="shared" si="149"/>
        <v/>
      </c>
      <c r="CX177" s="165" t="str">
        <f>IF(COUNTBLANK($A177:$F177)&gt;2,"",IF(Input!AD177=0,"NA",Input!AD177))</f>
        <v/>
      </c>
    </row>
    <row r="178" spans="1:102" x14ac:dyDescent="0.25">
      <c r="A178" s="162" t="str">
        <f>IF(Input!B178=0,"",Input!B178)</f>
        <v/>
      </c>
      <c r="B178" s="162" t="str">
        <f>IF(Input!C178=0,"",Input!C178)</f>
        <v/>
      </c>
      <c r="C178" s="162" t="str">
        <f>IF(Input!D178=0,"",Input!D178)</f>
        <v/>
      </c>
      <c r="D178" s="162" t="str">
        <f>IF(Input!G178=0,"",Input!G178)</f>
        <v/>
      </c>
      <c r="E178" s="162" t="str">
        <f>IF(Input!H178=0,"",Input!H178)</f>
        <v/>
      </c>
      <c r="F178" s="162" t="str">
        <f>IF(Input!I178=0,"",Input!I178)</f>
        <v/>
      </c>
      <c r="G178" s="66" t="str">
        <f t="shared" si="100"/>
        <v/>
      </c>
      <c r="H178" s="66" t="str">
        <f t="shared" si="101"/>
        <v/>
      </c>
      <c r="I178" s="160" t="str">
        <f>FinalScores!G178</f>
        <v/>
      </c>
      <c r="J178" s="65" t="str">
        <f t="shared" si="102"/>
        <v/>
      </c>
      <c r="K178" s="65" t="str">
        <f t="shared" si="103"/>
        <v/>
      </c>
      <c r="L178" s="165" t="str">
        <f>IF(COUNTBLANK($A178:$F178)&gt;2,"",IF(Input!AE178=0,"NA",Input!AE178))</f>
        <v/>
      </c>
      <c r="M178" s="65" t="str">
        <f t="shared" si="104"/>
        <v/>
      </c>
      <c r="N178" s="65" t="str">
        <f t="shared" si="105"/>
        <v/>
      </c>
      <c r="O178" s="165" t="str">
        <f>IF(COUNTBLANK($A178:$F178)&gt;2,"",IF(Input!AF178=0,"NA",Input!AF178))</f>
        <v/>
      </c>
      <c r="P178" s="65" t="str">
        <f t="shared" si="106"/>
        <v/>
      </c>
      <c r="Q178" s="65" t="str">
        <f t="shared" si="107"/>
        <v/>
      </c>
      <c r="R178" s="165" t="str">
        <f>IF(COUNTBLANK($A178:$F178)&gt;2,"",IF(Input!AG178=0,"NA",Input!AG178))</f>
        <v/>
      </c>
      <c r="AN178" s="65" t="str">
        <f t="shared" si="108"/>
        <v/>
      </c>
      <c r="AO178" s="65" t="str">
        <f t="shared" si="109"/>
        <v/>
      </c>
      <c r="AP178" s="165" t="str">
        <f>IF(COUNTBLANK($A178:$F178)&gt;2,"",IF(Input!J178=0,"NA",Input!J178))</f>
        <v/>
      </c>
      <c r="AQ178" s="65" t="str">
        <f t="shared" si="110"/>
        <v/>
      </c>
      <c r="AR178" s="65" t="str">
        <f t="shared" si="111"/>
        <v/>
      </c>
      <c r="AS178" s="165" t="str">
        <f>IF(COUNTBLANK($A178:$F178)&gt;2,"",IF(Input!K178=0,"NA",Input!K178))</f>
        <v/>
      </c>
      <c r="AT178" s="65" t="str">
        <f t="shared" si="112"/>
        <v/>
      </c>
      <c r="AU178" s="65" t="str">
        <f t="shared" si="113"/>
        <v/>
      </c>
      <c r="AV178" s="165" t="str">
        <f>IF(COUNTBLANK($A178:$F178)&gt;2,"",IF(Input!L178=0,"NA",Input!L178))</f>
        <v/>
      </c>
      <c r="AW178" s="65" t="str">
        <f t="shared" si="114"/>
        <v/>
      </c>
      <c r="AX178" s="65" t="str">
        <f t="shared" si="115"/>
        <v/>
      </c>
      <c r="AY178" s="165" t="str">
        <f>IF(COUNTBLANK($A178:$F178)&gt;2,"",IF(Input!M178=0,"NA",Input!M178))</f>
        <v/>
      </c>
      <c r="AZ178" s="65" t="str">
        <f t="shared" si="116"/>
        <v/>
      </c>
      <c r="BA178" s="65" t="str">
        <f t="shared" si="117"/>
        <v/>
      </c>
      <c r="BB178" s="165" t="str">
        <f>IF(COUNTBLANK($A178:$F178)&gt;2,"",IF(Input!N178=0,"NA",Input!N178))</f>
        <v/>
      </c>
      <c r="BC178" s="65" t="str">
        <f t="shared" si="118"/>
        <v/>
      </c>
      <c r="BD178" s="65" t="str">
        <f t="shared" si="119"/>
        <v/>
      </c>
      <c r="BE178" s="165" t="str">
        <f>IF(COUNTBLANK($A178:$F178)&gt;2,"",IF(Input!O178=0,"NA",Input!O178))</f>
        <v/>
      </c>
      <c r="BF178" s="65" t="str">
        <f t="shared" si="120"/>
        <v/>
      </c>
      <c r="BG178" s="65" t="str">
        <f t="shared" si="121"/>
        <v/>
      </c>
      <c r="BH178" s="165" t="str">
        <f>IF(COUNTBLANK($A178:$F178)&gt;2,"",IF(Input!P178=0,"NA",Input!P178))</f>
        <v/>
      </c>
      <c r="BI178" s="65" t="str">
        <f t="shared" si="122"/>
        <v/>
      </c>
      <c r="BJ178" s="65" t="str">
        <f t="shared" si="123"/>
        <v/>
      </c>
      <c r="BK178" s="165" t="str">
        <f>IF(COUNTBLANK($A178:$F178)&gt;2,"",IF(Input!Q178=0,"NA",Input!Q178))</f>
        <v/>
      </c>
      <c r="BL178" s="65" t="str">
        <f t="shared" si="124"/>
        <v/>
      </c>
      <c r="BM178" s="65" t="str">
        <f t="shared" si="125"/>
        <v/>
      </c>
      <c r="BN178" s="165" t="str">
        <f>IF(COUNTBLANK($A178:$F178)&gt;2,"",IF(Input!R178=0,"NA",Input!R178))</f>
        <v/>
      </c>
      <c r="BO178" s="65" t="str">
        <f t="shared" si="126"/>
        <v/>
      </c>
      <c r="BP178" s="65" t="str">
        <f t="shared" si="127"/>
        <v/>
      </c>
      <c r="BQ178" s="165" t="str">
        <f>IF(COUNTBLANK($A178:$F178)&gt;2,"",IF(Input!S178=0,"NA",Input!S178))</f>
        <v/>
      </c>
      <c r="BR178" s="65" t="str">
        <f t="shared" si="128"/>
        <v/>
      </c>
      <c r="BS178" s="65" t="str">
        <f t="shared" si="129"/>
        <v/>
      </c>
      <c r="BT178" s="165" t="str">
        <f>IF(COUNTBLANK($A178:$F178)&gt;2,"",IF(Input!T178=0,"NA",Input!T178))</f>
        <v/>
      </c>
      <c r="BU178" s="65" t="str">
        <f t="shared" si="130"/>
        <v/>
      </c>
      <c r="BV178" s="65" t="str">
        <f t="shared" si="131"/>
        <v/>
      </c>
      <c r="BW178" s="165" t="str">
        <f>IF(COUNTBLANK($A178:$F178)&gt;2,"",IF(Input!U178=0,"NA",Input!U178))</f>
        <v/>
      </c>
      <c r="BX178" s="65" t="str">
        <f t="shared" si="132"/>
        <v/>
      </c>
      <c r="BY178" s="65" t="str">
        <f t="shared" si="133"/>
        <v/>
      </c>
      <c r="BZ178" s="165" t="str">
        <f>IF(COUNTBLANK($A178:$F178)&gt;2,"",IF(Input!V178=0,"NA",Input!V178))</f>
        <v/>
      </c>
      <c r="CA178" s="65" t="str">
        <f t="shared" si="134"/>
        <v/>
      </c>
      <c r="CB178" s="65" t="str">
        <f t="shared" si="135"/>
        <v/>
      </c>
      <c r="CC178" s="165" t="str">
        <f>IF(COUNTBLANK($A178:$F178)&gt;2,"",IF(Input!W178=0,"NA",Input!W178))</f>
        <v/>
      </c>
      <c r="CD178" s="65" t="str">
        <f t="shared" si="136"/>
        <v/>
      </c>
      <c r="CE178" s="65" t="str">
        <f t="shared" si="137"/>
        <v/>
      </c>
      <c r="CF178" s="165" t="str">
        <f>IF(COUNTBLANK($A178:$F178)&gt;2,"",IF(Input!X178=0,"NA",Input!X178))</f>
        <v/>
      </c>
      <c r="CG178" s="65" t="str">
        <f t="shared" si="138"/>
        <v/>
      </c>
      <c r="CH178" s="65" t="str">
        <f t="shared" si="139"/>
        <v/>
      </c>
      <c r="CI178" s="165" t="str">
        <f>IF(COUNTBLANK($A178:$F178)&gt;2,"",IF(Input!Y178=0,"NA",Input!Y178))</f>
        <v/>
      </c>
      <c r="CJ178" s="65" t="str">
        <f t="shared" si="140"/>
        <v/>
      </c>
      <c r="CK178" s="65" t="str">
        <f t="shared" si="141"/>
        <v/>
      </c>
      <c r="CL178" s="165" t="str">
        <f>IF(COUNTBLANK($A178:$F178)&gt;2,"",IF(Input!Z178=0,"NA",Input!Z178))</f>
        <v/>
      </c>
      <c r="CM178" s="65" t="str">
        <f t="shared" si="142"/>
        <v/>
      </c>
      <c r="CN178" s="65" t="str">
        <f t="shared" si="143"/>
        <v/>
      </c>
      <c r="CO178" s="165" t="str">
        <f>IF(COUNTBLANK($A178:$F178)&gt;2,"",IF(Input!AA178=0,"NA",Input!AA178))</f>
        <v/>
      </c>
      <c r="CP178" s="65" t="str">
        <f t="shared" si="144"/>
        <v/>
      </c>
      <c r="CQ178" s="65" t="str">
        <f t="shared" si="145"/>
        <v/>
      </c>
      <c r="CR178" s="165" t="str">
        <f>IF(COUNTBLANK($A178:$F178)&gt;2,"",IF(Input!AB178=0,"NA",Input!AB178))</f>
        <v/>
      </c>
      <c r="CS178" s="65" t="str">
        <f t="shared" si="146"/>
        <v/>
      </c>
      <c r="CT178" s="65" t="str">
        <f t="shared" si="147"/>
        <v/>
      </c>
      <c r="CU178" s="165" t="str">
        <f>IF(COUNTBLANK($A178:$F178)&gt;2,"",IF(Input!AC178=0,"NA",Input!AC178))</f>
        <v/>
      </c>
      <c r="CV178" s="65" t="str">
        <f t="shared" si="148"/>
        <v/>
      </c>
      <c r="CW178" s="65" t="str">
        <f t="shared" si="149"/>
        <v/>
      </c>
      <c r="CX178" s="165" t="str">
        <f>IF(COUNTBLANK($A178:$F178)&gt;2,"",IF(Input!AD178=0,"NA",Input!AD178))</f>
        <v/>
      </c>
    </row>
    <row r="179" spans="1:102" x14ac:dyDescent="0.25">
      <c r="A179" s="162" t="str">
        <f>IF(Input!B179=0,"",Input!B179)</f>
        <v/>
      </c>
      <c r="B179" s="162" t="str">
        <f>IF(Input!C179=0,"",Input!C179)</f>
        <v/>
      </c>
      <c r="C179" s="162" t="str">
        <f>IF(Input!D179=0,"",Input!D179)</f>
        <v/>
      </c>
      <c r="D179" s="162" t="str">
        <f>IF(Input!G179=0,"",Input!G179)</f>
        <v/>
      </c>
      <c r="E179" s="162" t="str">
        <f>IF(Input!H179=0,"",Input!H179)</f>
        <v/>
      </c>
      <c r="F179" s="162" t="str">
        <f>IF(Input!I179=0,"",Input!I179)</f>
        <v/>
      </c>
      <c r="G179" s="66" t="str">
        <f t="shared" si="100"/>
        <v/>
      </c>
      <c r="H179" s="66" t="str">
        <f t="shared" si="101"/>
        <v/>
      </c>
      <c r="I179" s="160" t="str">
        <f>FinalScores!G179</f>
        <v/>
      </c>
      <c r="J179" s="65" t="str">
        <f t="shared" si="102"/>
        <v/>
      </c>
      <c r="K179" s="65" t="str">
        <f t="shared" si="103"/>
        <v/>
      </c>
      <c r="L179" s="165" t="str">
        <f>IF(COUNTBLANK($A179:$F179)&gt;2,"",IF(Input!AE179=0,"NA",Input!AE179))</f>
        <v/>
      </c>
      <c r="M179" s="65" t="str">
        <f t="shared" si="104"/>
        <v/>
      </c>
      <c r="N179" s="65" t="str">
        <f t="shared" si="105"/>
        <v/>
      </c>
      <c r="O179" s="165" t="str">
        <f>IF(COUNTBLANK($A179:$F179)&gt;2,"",IF(Input!AF179=0,"NA",Input!AF179))</f>
        <v/>
      </c>
      <c r="P179" s="65" t="str">
        <f t="shared" si="106"/>
        <v/>
      </c>
      <c r="Q179" s="65" t="str">
        <f t="shared" si="107"/>
        <v/>
      </c>
      <c r="R179" s="165" t="str">
        <f>IF(COUNTBLANK($A179:$F179)&gt;2,"",IF(Input!AG179=0,"NA",Input!AG179))</f>
        <v/>
      </c>
      <c r="AN179" s="65" t="str">
        <f t="shared" si="108"/>
        <v/>
      </c>
      <c r="AO179" s="65" t="str">
        <f t="shared" si="109"/>
        <v/>
      </c>
      <c r="AP179" s="165" t="str">
        <f>IF(COUNTBLANK($A179:$F179)&gt;2,"",IF(Input!J179=0,"NA",Input!J179))</f>
        <v/>
      </c>
      <c r="AQ179" s="65" t="str">
        <f t="shared" si="110"/>
        <v/>
      </c>
      <c r="AR179" s="65" t="str">
        <f t="shared" si="111"/>
        <v/>
      </c>
      <c r="AS179" s="165" t="str">
        <f>IF(COUNTBLANK($A179:$F179)&gt;2,"",IF(Input!K179=0,"NA",Input!K179))</f>
        <v/>
      </c>
      <c r="AT179" s="65" t="str">
        <f t="shared" si="112"/>
        <v/>
      </c>
      <c r="AU179" s="65" t="str">
        <f t="shared" si="113"/>
        <v/>
      </c>
      <c r="AV179" s="165" t="str">
        <f>IF(COUNTBLANK($A179:$F179)&gt;2,"",IF(Input!L179=0,"NA",Input!L179))</f>
        <v/>
      </c>
      <c r="AW179" s="65" t="str">
        <f t="shared" si="114"/>
        <v/>
      </c>
      <c r="AX179" s="65" t="str">
        <f t="shared" si="115"/>
        <v/>
      </c>
      <c r="AY179" s="165" t="str">
        <f>IF(COUNTBLANK($A179:$F179)&gt;2,"",IF(Input!M179=0,"NA",Input!M179))</f>
        <v/>
      </c>
      <c r="AZ179" s="65" t="str">
        <f t="shared" si="116"/>
        <v/>
      </c>
      <c r="BA179" s="65" t="str">
        <f t="shared" si="117"/>
        <v/>
      </c>
      <c r="BB179" s="165" t="str">
        <f>IF(COUNTBLANK($A179:$F179)&gt;2,"",IF(Input!N179=0,"NA",Input!N179))</f>
        <v/>
      </c>
      <c r="BC179" s="65" t="str">
        <f t="shared" si="118"/>
        <v/>
      </c>
      <c r="BD179" s="65" t="str">
        <f t="shared" si="119"/>
        <v/>
      </c>
      <c r="BE179" s="165" t="str">
        <f>IF(COUNTBLANK($A179:$F179)&gt;2,"",IF(Input!O179=0,"NA",Input!O179))</f>
        <v/>
      </c>
      <c r="BF179" s="65" t="str">
        <f t="shared" si="120"/>
        <v/>
      </c>
      <c r="BG179" s="65" t="str">
        <f t="shared" si="121"/>
        <v/>
      </c>
      <c r="BH179" s="165" t="str">
        <f>IF(COUNTBLANK($A179:$F179)&gt;2,"",IF(Input!P179=0,"NA",Input!P179))</f>
        <v/>
      </c>
      <c r="BI179" s="65" t="str">
        <f t="shared" si="122"/>
        <v/>
      </c>
      <c r="BJ179" s="65" t="str">
        <f t="shared" si="123"/>
        <v/>
      </c>
      <c r="BK179" s="165" t="str">
        <f>IF(COUNTBLANK($A179:$F179)&gt;2,"",IF(Input!Q179=0,"NA",Input!Q179))</f>
        <v/>
      </c>
      <c r="BL179" s="65" t="str">
        <f t="shared" si="124"/>
        <v/>
      </c>
      <c r="BM179" s="65" t="str">
        <f t="shared" si="125"/>
        <v/>
      </c>
      <c r="BN179" s="165" t="str">
        <f>IF(COUNTBLANK($A179:$F179)&gt;2,"",IF(Input!R179=0,"NA",Input!R179))</f>
        <v/>
      </c>
      <c r="BO179" s="65" t="str">
        <f t="shared" si="126"/>
        <v/>
      </c>
      <c r="BP179" s="65" t="str">
        <f t="shared" si="127"/>
        <v/>
      </c>
      <c r="BQ179" s="165" t="str">
        <f>IF(COUNTBLANK($A179:$F179)&gt;2,"",IF(Input!S179=0,"NA",Input!S179))</f>
        <v/>
      </c>
      <c r="BR179" s="65" t="str">
        <f t="shared" si="128"/>
        <v/>
      </c>
      <c r="BS179" s="65" t="str">
        <f t="shared" si="129"/>
        <v/>
      </c>
      <c r="BT179" s="165" t="str">
        <f>IF(COUNTBLANK($A179:$F179)&gt;2,"",IF(Input!T179=0,"NA",Input!T179))</f>
        <v/>
      </c>
      <c r="BU179" s="65" t="str">
        <f t="shared" si="130"/>
        <v/>
      </c>
      <c r="BV179" s="65" t="str">
        <f t="shared" si="131"/>
        <v/>
      </c>
      <c r="BW179" s="165" t="str">
        <f>IF(COUNTBLANK($A179:$F179)&gt;2,"",IF(Input!U179=0,"NA",Input!U179))</f>
        <v/>
      </c>
      <c r="BX179" s="65" t="str">
        <f t="shared" si="132"/>
        <v/>
      </c>
      <c r="BY179" s="65" t="str">
        <f t="shared" si="133"/>
        <v/>
      </c>
      <c r="BZ179" s="165" t="str">
        <f>IF(COUNTBLANK($A179:$F179)&gt;2,"",IF(Input!V179=0,"NA",Input!V179))</f>
        <v/>
      </c>
      <c r="CA179" s="65" t="str">
        <f t="shared" si="134"/>
        <v/>
      </c>
      <c r="CB179" s="65" t="str">
        <f t="shared" si="135"/>
        <v/>
      </c>
      <c r="CC179" s="165" t="str">
        <f>IF(COUNTBLANK($A179:$F179)&gt;2,"",IF(Input!W179=0,"NA",Input!W179))</f>
        <v/>
      </c>
      <c r="CD179" s="65" t="str">
        <f t="shared" si="136"/>
        <v/>
      </c>
      <c r="CE179" s="65" t="str">
        <f t="shared" si="137"/>
        <v/>
      </c>
      <c r="CF179" s="165" t="str">
        <f>IF(COUNTBLANK($A179:$F179)&gt;2,"",IF(Input!X179=0,"NA",Input!X179))</f>
        <v/>
      </c>
      <c r="CG179" s="65" t="str">
        <f t="shared" si="138"/>
        <v/>
      </c>
      <c r="CH179" s="65" t="str">
        <f t="shared" si="139"/>
        <v/>
      </c>
      <c r="CI179" s="165" t="str">
        <f>IF(COUNTBLANK($A179:$F179)&gt;2,"",IF(Input!Y179=0,"NA",Input!Y179))</f>
        <v/>
      </c>
      <c r="CJ179" s="65" t="str">
        <f t="shared" si="140"/>
        <v/>
      </c>
      <c r="CK179" s="65" t="str">
        <f t="shared" si="141"/>
        <v/>
      </c>
      <c r="CL179" s="165" t="str">
        <f>IF(COUNTBLANK($A179:$F179)&gt;2,"",IF(Input!Z179=0,"NA",Input!Z179))</f>
        <v/>
      </c>
      <c r="CM179" s="65" t="str">
        <f t="shared" si="142"/>
        <v/>
      </c>
      <c r="CN179" s="65" t="str">
        <f t="shared" si="143"/>
        <v/>
      </c>
      <c r="CO179" s="165" t="str">
        <f>IF(COUNTBLANK($A179:$F179)&gt;2,"",IF(Input!AA179=0,"NA",Input!AA179))</f>
        <v/>
      </c>
      <c r="CP179" s="65" t="str">
        <f t="shared" si="144"/>
        <v/>
      </c>
      <c r="CQ179" s="65" t="str">
        <f t="shared" si="145"/>
        <v/>
      </c>
      <c r="CR179" s="165" t="str">
        <f>IF(COUNTBLANK($A179:$F179)&gt;2,"",IF(Input!AB179=0,"NA",Input!AB179))</f>
        <v/>
      </c>
      <c r="CS179" s="65" t="str">
        <f t="shared" si="146"/>
        <v/>
      </c>
      <c r="CT179" s="65" t="str">
        <f t="shared" si="147"/>
        <v/>
      </c>
      <c r="CU179" s="165" t="str">
        <f>IF(COUNTBLANK($A179:$F179)&gt;2,"",IF(Input!AC179=0,"NA",Input!AC179))</f>
        <v/>
      </c>
      <c r="CV179" s="65" t="str">
        <f t="shared" si="148"/>
        <v/>
      </c>
      <c r="CW179" s="65" t="str">
        <f t="shared" si="149"/>
        <v/>
      </c>
      <c r="CX179" s="165" t="str">
        <f>IF(COUNTBLANK($A179:$F179)&gt;2,"",IF(Input!AD179=0,"NA",Input!AD179))</f>
        <v/>
      </c>
    </row>
    <row r="180" spans="1:102" x14ac:dyDescent="0.25">
      <c r="A180" s="162" t="str">
        <f>IF(Input!B180=0,"",Input!B180)</f>
        <v/>
      </c>
      <c r="B180" s="162" t="str">
        <f>IF(Input!C180=0,"",Input!C180)</f>
        <v/>
      </c>
      <c r="C180" s="162" t="str">
        <f>IF(Input!D180=0,"",Input!D180)</f>
        <v/>
      </c>
      <c r="D180" s="162" t="str">
        <f>IF(Input!G180=0,"",Input!G180)</f>
        <v/>
      </c>
      <c r="E180" s="162" t="str">
        <f>IF(Input!H180=0,"",Input!H180)</f>
        <v/>
      </c>
      <c r="F180" s="162" t="str">
        <f>IF(Input!I180=0,"",Input!I180)</f>
        <v/>
      </c>
      <c r="G180" s="66" t="str">
        <f t="shared" si="100"/>
        <v/>
      </c>
      <c r="H180" s="66" t="str">
        <f t="shared" si="101"/>
        <v/>
      </c>
      <c r="I180" s="160" t="str">
        <f>FinalScores!G180</f>
        <v/>
      </c>
      <c r="J180" s="65" t="str">
        <f t="shared" si="102"/>
        <v/>
      </c>
      <c r="K180" s="65" t="str">
        <f t="shared" si="103"/>
        <v/>
      </c>
      <c r="L180" s="165" t="str">
        <f>IF(COUNTBLANK($A180:$F180)&gt;2,"",IF(Input!AE180=0,"NA",Input!AE180))</f>
        <v/>
      </c>
      <c r="M180" s="65" t="str">
        <f t="shared" si="104"/>
        <v/>
      </c>
      <c r="N180" s="65" t="str">
        <f t="shared" si="105"/>
        <v/>
      </c>
      <c r="O180" s="165" t="str">
        <f>IF(COUNTBLANK($A180:$F180)&gt;2,"",IF(Input!AF180=0,"NA",Input!AF180))</f>
        <v/>
      </c>
      <c r="P180" s="65" t="str">
        <f t="shared" si="106"/>
        <v/>
      </c>
      <c r="Q180" s="65" t="str">
        <f t="shared" si="107"/>
        <v/>
      </c>
      <c r="R180" s="165" t="str">
        <f>IF(COUNTBLANK($A180:$F180)&gt;2,"",IF(Input!AG180=0,"NA",Input!AG180))</f>
        <v/>
      </c>
      <c r="AN180" s="65" t="str">
        <f t="shared" si="108"/>
        <v/>
      </c>
      <c r="AO180" s="65" t="str">
        <f t="shared" si="109"/>
        <v/>
      </c>
      <c r="AP180" s="165" t="str">
        <f>IF(COUNTBLANK($A180:$F180)&gt;2,"",IF(Input!J180=0,"NA",Input!J180))</f>
        <v/>
      </c>
      <c r="AQ180" s="65" t="str">
        <f t="shared" si="110"/>
        <v/>
      </c>
      <c r="AR180" s="65" t="str">
        <f t="shared" si="111"/>
        <v/>
      </c>
      <c r="AS180" s="165" t="str">
        <f>IF(COUNTBLANK($A180:$F180)&gt;2,"",IF(Input!K180=0,"NA",Input!K180))</f>
        <v/>
      </c>
      <c r="AT180" s="65" t="str">
        <f t="shared" si="112"/>
        <v/>
      </c>
      <c r="AU180" s="65" t="str">
        <f t="shared" si="113"/>
        <v/>
      </c>
      <c r="AV180" s="165" t="str">
        <f>IF(COUNTBLANK($A180:$F180)&gt;2,"",IF(Input!L180=0,"NA",Input!L180))</f>
        <v/>
      </c>
      <c r="AW180" s="65" t="str">
        <f t="shared" si="114"/>
        <v/>
      </c>
      <c r="AX180" s="65" t="str">
        <f t="shared" si="115"/>
        <v/>
      </c>
      <c r="AY180" s="165" t="str">
        <f>IF(COUNTBLANK($A180:$F180)&gt;2,"",IF(Input!M180=0,"NA",Input!M180))</f>
        <v/>
      </c>
      <c r="AZ180" s="65" t="str">
        <f t="shared" si="116"/>
        <v/>
      </c>
      <c r="BA180" s="65" t="str">
        <f t="shared" si="117"/>
        <v/>
      </c>
      <c r="BB180" s="165" t="str">
        <f>IF(COUNTBLANK($A180:$F180)&gt;2,"",IF(Input!N180=0,"NA",Input!N180))</f>
        <v/>
      </c>
      <c r="BC180" s="65" t="str">
        <f t="shared" si="118"/>
        <v/>
      </c>
      <c r="BD180" s="65" t="str">
        <f t="shared" si="119"/>
        <v/>
      </c>
      <c r="BE180" s="165" t="str">
        <f>IF(COUNTBLANK($A180:$F180)&gt;2,"",IF(Input!O180=0,"NA",Input!O180))</f>
        <v/>
      </c>
      <c r="BF180" s="65" t="str">
        <f t="shared" si="120"/>
        <v/>
      </c>
      <c r="BG180" s="65" t="str">
        <f t="shared" si="121"/>
        <v/>
      </c>
      <c r="BH180" s="165" t="str">
        <f>IF(COUNTBLANK($A180:$F180)&gt;2,"",IF(Input!P180=0,"NA",Input!P180))</f>
        <v/>
      </c>
      <c r="BI180" s="65" t="str">
        <f t="shared" si="122"/>
        <v/>
      </c>
      <c r="BJ180" s="65" t="str">
        <f t="shared" si="123"/>
        <v/>
      </c>
      <c r="BK180" s="165" t="str">
        <f>IF(COUNTBLANK($A180:$F180)&gt;2,"",IF(Input!Q180=0,"NA",Input!Q180))</f>
        <v/>
      </c>
      <c r="BL180" s="65" t="str">
        <f t="shared" si="124"/>
        <v/>
      </c>
      <c r="BM180" s="65" t="str">
        <f t="shared" si="125"/>
        <v/>
      </c>
      <c r="BN180" s="165" t="str">
        <f>IF(COUNTBLANK($A180:$F180)&gt;2,"",IF(Input!R180=0,"NA",Input!R180))</f>
        <v/>
      </c>
      <c r="BO180" s="65" t="str">
        <f t="shared" si="126"/>
        <v/>
      </c>
      <c r="BP180" s="65" t="str">
        <f t="shared" si="127"/>
        <v/>
      </c>
      <c r="BQ180" s="165" t="str">
        <f>IF(COUNTBLANK($A180:$F180)&gt;2,"",IF(Input!S180=0,"NA",Input!S180))</f>
        <v/>
      </c>
      <c r="BR180" s="65" t="str">
        <f t="shared" si="128"/>
        <v/>
      </c>
      <c r="BS180" s="65" t="str">
        <f t="shared" si="129"/>
        <v/>
      </c>
      <c r="BT180" s="165" t="str">
        <f>IF(COUNTBLANK($A180:$F180)&gt;2,"",IF(Input!T180=0,"NA",Input!T180))</f>
        <v/>
      </c>
      <c r="BU180" s="65" t="str">
        <f t="shared" si="130"/>
        <v/>
      </c>
      <c r="BV180" s="65" t="str">
        <f t="shared" si="131"/>
        <v/>
      </c>
      <c r="BW180" s="165" t="str">
        <f>IF(COUNTBLANK($A180:$F180)&gt;2,"",IF(Input!U180=0,"NA",Input!U180))</f>
        <v/>
      </c>
      <c r="BX180" s="65" t="str">
        <f t="shared" si="132"/>
        <v/>
      </c>
      <c r="BY180" s="65" t="str">
        <f t="shared" si="133"/>
        <v/>
      </c>
      <c r="BZ180" s="165" t="str">
        <f>IF(COUNTBLANK($A180:$F180)&gt;2,"",IF(Input!V180=0,"NA",Input!V180))</f>
        <v/>
      </c>
      <c r="CA180" s="65" t="str">
        <f t="shared" si="134"/>
        <v/>
      </c>
      <c r="CB180" s="65" t="str">
        <f t="shared" si="135"/>
        <v/>
      </c>
      <c r="CC180" s="165" t="str">
        <f>IF(COUNTBLANK($A180:$F180)&gt;2,"",IF(Input!W180=0,"NA",Input!W180))</f>
        <v/>
      </c>
      <c r="CD180" s="65" t="str">
        <f t="shared" si="136"/>
        <v/>
      </c>
      <c r="CE180" s="65" t="str">
        <f t="shared" si="137"/>
        <v/>
      </c>
      <c r="CF180" s="165" t="str">
        <f>IF(COUNTBLANK($A180:$F180)&gt;2,"",IF(Input!X180=0,"NA",Input!X180))</f>
        <v/>
      </c>
      <c r="CG180" s="65" t="str">
        <f t="shared" si="138"/>
        <v/>
      </c>
      <c r="CH180" s="65" t="str">
        <f t="shared" si="139"/>
        <v/>
      </c>
      <c r="CI180" s="165" t="str">
        <f>IF(COUNTBLANK($A180:$F180)&gt;2,"",IF(Input!Y180=0,"NA",Input!Y180))</f>
        <v/>
      </c>
      <c r="CJ180" s="65" t="str">
        <f t="shared" si="140"/>
        <v/>
      </c>
      <c r="CK180" s="65" t="str">
        <f t="shared" si="141"/>
        <v/>
      </c>
      <c r="CL180" s="165" t="str">
        <f>IF(COUNTBLANK($A180:$F180)&gt;2,"",IF(Input!Z180=0,"NA",Input!Z180))</f>
        <v/>
      </c>
      <c r="CM180" s="65" t="str">
        <f t="shared" si="142"/>
        <v/>
      </c>
      <c r="CN180" s="65" t="str">
        <f t="shared" si="143"/>
        <v/>
      </c>
      <c r="CO180" s="165" t="str">
        <f>IF(COUNTBLANK($A180:$F180)&gt;2,"",IF(Input!AA180=0,"NA",Input!AA180))</f>
        <v/>
      </c>
      <c r="CP180" s="65" t="str">
        <f t="shared" si="144"/>
        <v/>
      </c>
      <c r="CQ180" s="65" t="str">
        <f t="shared" si="145"/>
        <v/>
      </c>
      <c r="CR180" s="165" t="str">
        <f>IF(COUNTBLANK($A180:$F180)&gt;2,"",IF(Input!AB180=0,"NA",Input!AB180))</f>
        <v/>
      </c>
      <c r="CS180" s="65" t="str">
        <f t="shared" si="146"/>
        <v/>
      </c>
      <c r="CT180" s="65" t="str">
        <f t="shared" si="147"/>
        <v/>
      </c>
      <c r="CU180" s="165" t="str">
        <f>IF(COUNTBLANK($A180:$F180)&gt;2,"",IF(Input!AC180=0,"NA",Input!AC180))</f>
        <v/>
      </c>
      <c r="CV180" s="65" t="str">
        <f t="shared" si="148"/>
        <v/>
      </c>
      <c r="CW180" s="65" t="str">
        <f t="shared" si="149"/>
        <v/>
      </c>
      <c r="CX180" s="165" t="str">
        <f>IF(COUNTBLANK($A180:$F180)&gt;2,"",IF(Input!AD180=0,"NA",Input!AD180))</f>
        <v/>
      </c>
    </row>
    <row r="181" spans="1:102" x14ac:dyDescent="0.25">
      <c r="A181" s="162" t="str">
        <f>IF(Input!B181=0,"",Input!B181)</f>
        <v/>
      </c>
      <c r="B181" s="162" t="str">
        <f>IF(Input!C181=0,"",Input!C181)</f>
        <v/>
      </c>
      <c r="C181" s="162" t="str">
        <f>IF(Input!D181=0,"",Input!D181)</f>
        <v/>
      </c>
      <c r="D181" s="162" t="str">
        <f>IF(Input!G181=0,"",Input!G181)</f>
        <v/>
      </c>
      <c r="E181" s="162" t="str">
        <f>IF(Input!H181=0,"",Input!H181)</f>
        <v/>
      </c>
      <c r="F181" s="162" t="str">
        <f>IF(Input!I181=0,"",Input!I181)</f>
        <v/>
      </c>
      <c r="G181" s="66" t="str">
        <f t="shared" si="100"/>
        <v/>
      </c>
      <c r="H181" s="66" t="str">
        <f t="shared" si="101"/>
        <v/>
      </c>
      <c r="I181" s="160" t="str">
        <f>FinalScores!G181</f>
        <v/>
      </c>
      <c r="J181" s="65" t="str">
        <f t="shared" si="102"/>
        <v/>
      </c>
      <c r="K181" s="65" t="str">
        <f t="shared" si="103"/>
        <v/>
      </c>
      <c r="L181" s="165" t="str">
        <f>IF(COUNTBLANK($A181:$F181)&gt;2,"",IF(Input!AE181=0,"NA",Input!AE181))</f>
        <v/>
      </c>
      <c r="M181" s="65" t="str">
        <f t="shared" si="104"/>
        <v/>
      </c>
      <c r="N181" s="65" t="str">
        <f t="shared" si="105"/>
        <v/>
      </c>
      <c r="O181" s="165" t="str">
        <f>IF(COUNTBLANK($A181:$F181)&gt;2,"",IF(Input!AF181=0,"NA",Input!AF181))</f>
        <v/>
      </c>
      <c r="P181" s="65" t="str">
        <f t="shared" si="106"/>
        <v/>
      </c>
      <c r="Q181" s="65" t="str">
        <f t="shared" si="107"/>
        <v/>
      </c>
      <c r="R181" s="165" t="str">
        <f>IF(COUNTBLANK($A181:$F181)&gt;2,"",IF(Input!AG181=0,"NA",Input!AG181))</f>
        <v/>
      </c>
      <c r="AN181" s="65" t="str">
        <f t="shared" si="108"/>
        <v/>
      </c>
      <c r="AO181" s="65" t="str">
        <f t="shared" si="109"/>
        <v/>
      </c>
      <c r="AP181" s="165" t="str">
        <f>IF(COUNTBLANK($A181:$F181)&gt;2,"",IF(Input!J181=0,"NA",Input!J181))</f>
        <v/>
      </c>
      <c r="AQ181" s="65" t="str">
        <f t="shared" si="110"/>
        <v/>
      </c>
      <c r="AR181" s="65" t="str">
        <f t="shared" si="111"/>
        <v/>
      </c>
      <c r="AS181" s="165" t="str">
        <f>IF(COUNTBLANK($A181:$F181)&gt;2,"",IF(Input!K181=0,"NA",Input!K181))</f>
        <v/>
      </c>
      <c r="AT181" s="65" t="str">
        <f t="shared" si="112"/>
        <v/>
      </c>
      <c r="AU181" s="65" t="str">
        <f t="shared" si="113"/>
        <v/>
      </c>
      <c r="AV181" s="165" t="str">
        <f>IF(COUNTBLANK($A181:$F181)&gt;2,"",IF(Input!L181=0,"NA",Input!L181))</f>
        <v/>
      </c>
      <c r="AW181" s="65" t="str">
        <f t="shared" si="114"/>
        <v/>
      </c>
      <c r="AX181" s="65" t="str">
        <f t="shared" si="115"/>
        <v/>
      </c>
      <c r="AY181" s="165" t="str">
        <f>IF(COUNTBLANK($A181:$F181)&gt;2,"",IF(Input!M181=0,"NA",Input!M181))</f>
        <v/>
      </c>
      <c r="AZ181" s="65" t="str">
        <f t="shared" si="116"/>
        <v/>
      </c>
      <c r="BA181" s="65" t="str">
        <f t="shared" si="117"/>
        <v/>
      </c>
      <c r="BB181" s="165" t="str">
        <f>IF(COUNTBLANK($A181:$F181)&gt;2,"",IF(Input!N181=0,"NA",Input!N181))</f>
        <v/>
      </c>
      <c r="BC181" s="65" t="str">
        <f t="shared" si="118"/>
        <v/>
      </c>
      <c r="BD181" s="65" t="str">
        <f t="shared" si="119"/>
        <v/>
      </c>
      <c r="BE181" s="165" t="str">
        <f>IF(COUNTBLANK($A181:$F181)&gt;2,"",IF(Input!O181=0,"NA",Input!O181))</f>
        <v/>
      </c>
      <c r="BF181" s="65" t="str">
        <f t="shared" si="120"/>
        <v/>
      </c>
      <c r="BG181" s="65" t="str">
        <f t="shared" si="121"/>
        <v/>
      </c>
      <c r="BH181" s="165" t="str">
        <f>IF(COUNTBLANK($A181:$F181)&gt;2,"",IF(Input!P181=0,"NA",Input!P181))</f>
        <v/>
      </c>
      <c r="BI181" s="65" t="str">
        <f t="shared" si="122"/>
        <v/>
      </c>
      <c r="BJ181" s="65" t="str">
        <f t="shared" si="123"/>
        <v/>
      </c>
      <c r="BK181" s="165" t="str">
        <f>IF(COUNTBLANK($A181:$F181)&gt;2,"",IF(Input!Q181=0,"NA",Input!Q181))</f>
        <v/>
      </c>
      <c r="BL181" s="65" t="str">
        <f t="shared" si="124"/>
        <v/>
      </c>
      <c r="BM181" s="65" t="str">
        <f t="shared" si="125"/>
        <v/>
      </c>
      <c r="BN181" s="165" t="str">
        <f>IF(COUNTBLANK($A181:$F181)&gt;2,"",IF(Input!R181=0,"NA",Input!R181))</f>
        <v/>
      </c>
      <c r="BO181" s="65" t="str">
        <f t="shared" si="126"/>
        <v/>
      </c>
      <c r="BP181" s="65" t="str">
        <f t="shared" si="127"/>
        <v/>
      </c>
      <c r="BQ181" s="165" t="str">
        <f>IF(COUNTBLANK($A181:$F181)&gt;2,"",IF(Input!S181=0,"NA",Input!S181))</f>
        <v/>
      </c>
      <c r="BR181" s="65" t="str">
        <f t="shared" si="128"/>
        <v/>
      </c>
      <c r="BS181" s="65" t="str">
        <f t="shared" si="129"/>
        <v/>
      </c>
      <c r="BT181" s="165" t="str">
        <f>IF(COUNTBLANK($A181:$F181)&gt;2,"",IF(Input!T181=0,"NA",Input!T181))</f>
        <v/>
      </c>
      <c r="BU181" s="65" t="str">
        <f t="shared" si="130"/>
        <v/>
      </c>
      <c r="BV181" s="65" t="str">
        <f t="shared" si="131"/>
        <v/>
      </c>
      <c r="BW181" s="165" t="str">
        <f>IF(COUNTBLANK($A181:$F181)&gt;2,"",IF(Input!U181=0,"NA",Input!U181))</f>
        <v/>
      </c>
      <c r="BX181" s="65" t="str">
        <f t="shared" si="132"/>
        <v/>
      </c>
      <c r="BY181" s="65" t="str">
        <f t="shared" si="133"/>
        <v/>
      </c>
      <c r="BZ181" s="165" t="str">
        <f>IF(COUNTBLANK($A181:$F181)&gt;2,"",IF(Input!V181=0,"NA",Input!V181))</f>
        <v/>
      </c>
      <c r="CA181" s="65" t="str">
        <f t="shared" si="134"/>
        <v/>
      </c>
      <c r="CB181" s="65" t="str">
        <f t="shared" si="135"/>
        <v/>
      </c>
      <c r="CC181" s="165" t="str">
        <f>IF(COUNTBLANK($A181:$F181)&gt;2,"",IF(Input!W181=0,"NA",Input!W181))</f>
        <v/>
      </c>
      <c r="CD181" s="65" t="str">
        <f t="shared" si="136"/>
        <v/>
      </c>
      <c r="CE181" s="65" t="str">
        <f t="shared" si="137"/>
        <v/>
      </c>
      <c r="CF181" s="165" t="str">
        <f>IF(COUNTBLANK($A181:$F181)&gt;2,"",IF(Input!X181=0,"NA",Input!X181))</f>
        <v/>
      </c>
      <c r="CG181" s="65" t="str">
        <f t="shared" si="138"/>
        <v/>
      </c>
      <c r="CH181" s="65" t="str">
        <f t="shared" si="139"/>
        <v/>
      </c>
      <c r="CI181" s="165" t="str">
        <f>IF(COUNTBLANK($A181:$F181)&gt;2,"",IF(Input!Y181=0,"NA",Input!Y181))</f>
        <v/>
      </c>
      <c r="CJ181" s="65" t="str">
        <f t="shared" si="140"/>
        <v/>
      </c>
      <c r="CK181" s="65" t="str">
        <f t="shared" si="141"/>
        <v/>
      </c>
      <c r="CL181" s="165" t="str">
        <f>IF(COUNTBLANK($A181:$F181)&gt;2,"",IF(Input!Z181=0,"NA",Input!Z181))</f>
        <v/>
      </c>
      <c r="CM181" s="65" t="str">
        <f t="shared" si="142"/>
        <v/>
      </c>
      <c r="CN181" s="65" t="str">
        <f t="shared" si="143"/>
        <v/>
      </c>
      <c r="CO181" s="165" t="str">
        <f>IF(COUNTBLANK($A181:$F181)&gt;2,"",IF(Input!AA181=0,"NA",Input!AA181))</f>
        <v/>
      </c>
      <c r="CP181" s="65" t="str">
        <f t="shared" si="144"/>
        <v/>
      </c>
      <c r="CQ181" s="65" t="str">
        <f t="shared" si="145"/>
        <v/>
      </c>
      <c r="CR181" s="165" t="str">
        <f>IF(COUNTBLANK($A181:$F181)&gt;2,"",IF(Input!AB181=0,"NA",Input!AB181))</f>
        <v/>
      </c>
      <c r="CS181" s="65" t="str">
        <f t="shared" si="146"/>
        <v/>
      </c>
      <c r="CT181" s="65" t="str">
        <f t="shared" si="147"/>
        <v/>
      </c>
      <c r="CU181" s="165" t="str">
        <f>IF(COUNTBLANK($A181:$F181)&gt;2,"",IF(Input!AC181=0,"NA",Input!AC181))</f>
        <v/>
      </c>
      <c r="CV181" s="65" t="str">
        <f t="shared" si="148"/>
        <v/>
      </c>
      <c r="CW181" s="65" t="str">
        <f t="shared" si="149"/>
        <v/>
      </c>
      <c r="CX181" s="165" t="str">
        <f>IF(COUNTBLANK($A181:$F181)&gt;2,"",IF(Input!AD181=0,"NA",Input!AD181))</f>
        <v/>
      </c>
    </row>
    <row r="182" spans="1:102" x14ac:dyDescent="0.25">
      <c r="A182" s="162" t="str">
        <f>IF(Input!B182=0,"",Input!B182)</f>
        <v/>
      </c>
      <c r="B182" s="162" t="str">
        <f>IF(Input!C182=0,"",Input!C182)</f>
        <v/>
      </c>
      <c r="C182" s="162" t="str">
        <f>IF(Input!D182=0,"",Input!D182)</f>
        <v/>
      </c>
      <c r="D182" s="162" t="str">
        <f>IF(Input!G182=0,"",Input!G182)</f>
        <v/>
      </c>
      <c r="E182" s="162" t="str">
        <f>IF(Input!H182=0,"",Input!H182)</f>
        <v/>
      </c>
      <c r="F182" s="162" t="str">
        <f>IF(Input!I182=0,"",Input!I182)</f>
        <v/>
      </c>
      <c r="G182" s="66" t="str">
        <f t="shared" si="100"/>
        <v/>
      </c>
      <c r="H182" s="66" t="str">
        <f t="shared" si="101"/>
        <v/>
      </c>
      <c r="I182" s="160" t="str">
        <f>FinalScores!G182</f>
        <v/>
      </c>
      <c r="J182" s="65" t="str">
        <f t="shared" si="102"/>
        <v/>
      </c>
      <c r="K182" s="65" t="str">
        <f t="shared" si="103"/>
        <v/>
      </c>
      <c r="L182" s="165" t="str">
        <f>IF(COUNTBLANK($A182:$F182)&gt;2,"",IF(Input!AE182=0,"NA",Input!AE182))</f>
        <v/>
      </c>
      <c r="M182" s="65" t="str">
        <f t="shared" si="104"/>
        <v/>
      </c>
      <c r="N182" s="65" t="str">
        <f t="shared" si="105"/>
        <v/>
      </c>
      <c r="O182" s="165" t="str">
        <f>IF(COUNTBLANK($A182:$F182)&gt;2,"",IF(Input!AF182=0,"NA",Input!AF182))</f>
        <v/>
      </c>
      <c r="P182" s="65" t="str">
        <f t="shared" si="106"/>
        <v/>
      </c>
      <c r="Q182" s="65" t="str">
        <f t="shared" si="107"/>
        <v/>
      </c>
      <c r="R182" s="165" t="str">
        <f>IF(COUNTBLANK($A182:$F182)&gt;2,"",IF(Input!AG182=0,"NA",Input!AG182))</f>
        <v/>
      </c>
      <c r="AN182" s="65" t="str">
        <f t="shared" si="108"/>
        <v/>
      </c>
      <c r="AO182" s="65" t="str">
        <f t="shared" si="109"/>
        <v/>
      </c>
      <c r="AP182" s="165" t="str">
        <f>IF(COUNTBLANK($A182:$F182)&gt;2,"",IF(Input!J182=0,"NA",Input!J182))</f>
        <v/>
      </c>
      <c r="AQ182" s="65" t="str">
        <f t="shared" si="110"/>
        <v/>
      </c>
      <c r="AR182" s="65" t="str">
        <f t="shared" si="111"/>
        <v/>
      </c>
      <c r="AS182" s="165" t="str">
        <f>IF(COUNTBLANK($A182:$F182)&gt;2,"",IF(Input!K182=0,"NA",Input!K182))</f>
        <v/>
      </c>
      <c r="AT182" s="65" t="str">
        <f t="shared" si="112"/>
        <v/>
      </c>
      <c r="AU182" s="65" t="str">
        <f t="shared" si="113"/>
        <v/>
      </c>
      <c r="AV182" s="165" t="str">
        <f>IF(COUNTBLANK($A182:$F182)&gt;2,"",IF(Input!L182=0,"NA",Input!L182))</f>
        <v/>
      </c>
      <c r="AW182" s="65" t="str">
        <f t="shared" si="114"/>
        <v/>
      </c>
      <c r="AX182" s="65" t="str">
        <f t="shared" si="115"/>
        <v/>
      </c>
      <c r="AY182" s="165" t="str">
        <f>IF(COUNTBLANK($A182:$F182)&gt;2,"",IF(Input!M182=0,"NA",Input!M182))</f>
        <v/>
      </c>
      <c r="AZ182" s="65" t="str">
        <f t="shared" si="116"/>
        <v/>
      </c>
      <c r="BA182" s="65" t="str">
        <f t="shared" si="117"/>
        <v/>
      </c>
      <c r="BB182" s="165" t="str">
        <f>IF(COUNTBLANK($A182:$F182)&gt;2,"",IF(Input!N182=0,"NA",Input!N182))</f>
        <v/>
      </c>
      <c r="BC182" s="65" t="str">
        <f t="shared" si="118"/>
        <v/>
      </c>
      <c r="BD182" s="65" t="str">
        <f t="shared" si="119"/>
        <v/>
      </c>
      <c r="BE182" s="165" t="str">
        <f>IF(COUNTBLANK($A182:$F182)&gt;2,"",IF(Input!O182=0,"NA",Input!O182))</f>
        <v/>
      </c>
      <c r="BF182" s="65" t="str">
        <f t="shared" si="120"/>
        <v/>
      </c>
      <c r="BG182" s="65" t="str">
        <f t="shared" si="121"/>
        <v/>
      </c>
      <c r="BH182" s="165" t="str">
        <f>IF(COUNTBLANK($A182:$F182)&gt;2,"",IF(Input!P182=0,"NA",Input!P182))</f>
        <v/>
      </c>
      <c r="BI182" s="65" t="str">
        <f t="shared" si="122"/>
        <v/>
      </c>
      <c r="BJ182" s="65" t="str">
        <f t="shared" si="123"/>
        <v/>
      </c>
      <c r="BK182" s="165" t="str">
        <f>IF(COUNTBLANK($A182:$F182)&gt;2,"",IF(Input!Q182=0,"NA",Input!Q182))</f>
        <v/>
      </c>
      <c r="BL182" s="65" t="str">
        <f t="shared" si="124"/>
        <v/>
      </c>
      <c r="BM182" s="65" t="str">
        <f t="shared" si="125"/>
        <v/>
      </c>
      <c r="BN182" s="165" t="str">
        <f>IF(COUNTBLANK($A182:$F182)&gt;2,"",IF(Input!R182=0,"NA",Input!R182))</f>
        <v/>
      </c>
      <c r="BO182" s="65" t="str">
        <f t="shared" si="126"/>
        <v/>
      </c>
      <c r="BP182" s="65" t="str">
        <f t="shared" si="127"/>
        <v/>
      </c>
      <c r="BQ182" s="165" t="str">
        <f>IF(COUNTBLANK($A182:$F182)&gt;2,"",IF(Input!S182=0,"NA",Input!S182))</f>
        <v/>
      </c>
      <c r="BR182" s="65" t="str">
        <f t="shared" si="128"/>
        <v/>
      </c>
      <c r="BS182" s="65" t="str">
        <f t="shared" si="129"/>
        <v/>
      </c>
      <c r="BT182" s="165" t="str">
        <f>IF(COUNTBLANK($A182:$F182)&gt;2,"",IF(Input!T182=0,"NA",Input!T182))</f>
        <v/>
      </c>
      <c r="BU182" s="65" t="str">
        <f t="shared" si="130"/>
        <v/>
      </c>
      <c r="BV182" s="65" t="str">
        <f t="shared" si="131"/>
        <v/>
      </c>
      <c r="BW182" s="165" t="str">
        <f>IF(COUNTBLANK($A182:$F182)&gt;2,"",IF(Input!U182=0,"NA",Input!U182))</f>
        <v/>
      </c>
      <c r="BX182" s="65" t="str">
        <f t="shared" si="132"/>
        <v/>
      </c>
      <c r="BY182" s="65" t="str">
        <f t="shared" si="133"/>
        <v/>
      </c>
      <c r="BZ182" s="165" t="str">
        <f>IF(COUNTBLANK($A182:$F182)&gt;2,"",IF(Input!V182=0,"NA",Input!V182))</f>
        <v/>
      </c>
      <c r="CA182" s="65" t="str">
        <f t="shared" si="134"/>
        <v/>
      </c>
      <c r="CB182" s="65" t="str">
        <f t="shared" si="135"/>
        <v/>
      </c>
      <c r="CC182" s="165" t="str">
        <f>IF(COUNTBLANK($A182:$F182)&gt;2,"",IF(Input!W182=0,"NA",Input!W182))</f>
        <v/>
      </c>
      <c r="CD182" s="65" t="str">
        <f t="shared" si="136"/>
        <v/>
      </c>
      <c r="CE182" s="65" t="str">
        <f t="shared" si="137"/>
        <v/>
      </c>
      <c r="CF182" s="165" t="str">
        <f>IF(COUNTBLANK($A182:$F182)&gt;2,"",IF(Input!X182=0,"NA",Input!X182))</f>
        <v/>
      </c>
      <c r="CG182" s="65" t="str">
        <f t="shared" si="138"/>
        <v/>
      </c>
      <c r="CH182" s="65" t="str">
        <f t="shared" si="139"/>
        <v/>
      </c>
      <c r="CI182" s="165" t="str">
        <f>IF(COUNTBLANK($A182:$F182)&gt;2,"",IF(Input!Y182=0,"NA",Input!Y182))</f>
        <v/>
      </c>
      <c r="CJ182" s="65" t="str">
        <f t="shared" si="140"/>
        <v/>
      </c>
      <c r="CK182" s="65" t="str">
        <f t="shared" si="141"/>
        <v/>
      </c>
      <c r="CL182" s="165" t="str">
        <f>IF(COUNTBLANK($A182:$F182)&gt;2,"",IF(Input!Z182=0,"NA",Input!Z182))</f>
        <v/>
      </c>
      <c r="CM182" s="65" t="str">
        <f t="shared" si="142"/>
        <v/>
      </c>
      <c r="CN182" s="65" t="str">
        <f t="shared" si="143"/>
        <v/>
      </c>
      <c r="CO182" s="165" t="str">
        <f>IF(COUNTBLANK($A182:$F182)&gt;2,"",IF(Input!AA182=0,"NA",Input!AA182))</f>
        <v/>
      </c>
      <c r="CP182" s="65" t="str">
        <f t="shared" si="144"/>
        <v/>
      </c>
      <c r="CQ182" s="65" t="str">
        <f t="shared" si="145"/>
        <v/>
      </c>
      <c r="CR182" s="165" t="str">
        <f>IF(COUNTBLANK($A182:$F182)&gt;2,"",IF(Input!AB182=0,"NA",Input!AB182))</f>
        <v/>
      </c>
      <c r="CS182" s="65" t="str">
        <f t="shared" si="146"/>
        <v/>
      </c>
      <c r="CT182" s="65" t="str">
        <f t="shared" si="147"/>
        <v/>
      </c>
      <c r="CU182" s="165" t="str">
        <f>IF(COUNTBLANK($A182:$F182)&gt;2,"",IF(Input!AC182=0,"NA",Input!AC182))</f>
        <v/>
      </c>
      <c r="CV182" s="65" t="str">
        <f t="shared" si="148"/>
        <v/>
      </c>
      <c r="CW182" s="65" t="str">
        <f t="shared" si="149"/>
        <v/>
      </c>
      <c r="CX182" s="165" t="str">
        <f>IF(COUNTBLANK($A182:$F182)&gt;2,"",IF(Input!AD182=0,"NA",Input!AD182))</f>
        <v/>
      </c>
    </row>
    <row r="183" spans="1:102" x14ac:dyDescent="0.25">
      <c r="A183" s="162" t="str">
        <f>IF(Input!B183=0,"",Input!B183)</f>
        <v/>
      </c>
      <c r="B183" s="162" t="str">
        <f>IF(Input!C183=0,"",Input!C183)</f>
        <v/>
      </c>
      <c r="C183" s="162" t="str">
        <f>IF(Input!D183=0,"",Input!D183)</f>
        <v/>
      </c>
      <c r="D183" s="162" t="str">
        <f>IF(Input!G183=0,"",Input!G183)</f>
        <v/>
      </c>
      <c r="E183" s="162" t="str">
        <f>IF(Input!H183=0,"",Input!H183)</f>
        <v/>
      </c>
      <c r="F183" s="162" t="str">
        <f>IF(Input!I183=0,"",Input!I183)</f>
        <v/>
      </c>
      <c r="G183" s="66" t="str">
        <f t="shared" si="100"/>
        <v/>
      </c>
      <c r="H183" s="66" t="str">
        <f t="shared" si="101"/>
        <v/>
      </c>
      <c r="I183" s="160" t="str">
        <f>FinalScores!G183</f>
        <v/>
      </c>
      <c r="J183" s="65" t="str">
        <f t="shared" si="102"/>
        <v/>
      </c>
      <c r="K183" s="65" t="str">
        <f t="shared" si="103"/>
        <v/>
      </c>
      <c r="L183" s="165" t="str">
        <f>IF(COUNTBLANK($A183:$F183)&gt;2,"",IF(Input!AE183=0,"NA",Input!AE183))</f>
        <v/>
      </c>
      <c r="M183" s="65" t="str">
        <f t="shared" si="104"/>
        <v/>
      </c>
      <c r="N183" s="65" t="str">
        <f t="shared" si="105"/>
        <v/>
      </c>
      <c r="O183" s="165" t="str">
        <f>IF(COUNTBLANK($A183:$F183)&gt;2,"",IF(Input!AF183=0,"NA",Input!AF183))</f>
        <v/>
      </c>
      <c r="P183" s="65" t="str">
        <f t="shared" si="106"/>
        <v/>
      </c>
      <c r="Q183" s="65" t="str">
        <f t="shared" si="107"/>
        <v/>
      </c>
      <c r="R183" s="165" t="str">
        <f>IF(COUNTBLANK($A183:$F183)&gt;2,"",IF(Input!AG183=0,"NA",Input!AG183))</f>
        <v/>
      </c>
      <c r="AN183" s="65" t="str">
        <f t="shared" si="108"/>
        <v/>
      </c>
      <c r="AO183" s="65" t="str">
        <f t="shared" si="109"/>
        <v/>
      </c>
      <c r="AP183" s="165" t="str">
        <f>IF(COUNTBLANK($A183:$F183)&gt;2,"",IF(Input!J183=0,"NA",Input!J183))</f>
        <v/>
      </c>
      <c r="AQ183" s="65" t="str">
        <f t="shared" si="110"/>
        <v/>
      </c>
      <c r="AR183" s="65" t="str">
        <f t="shared" si="111"/>
        <v/>
      </c>
      <c r="AS183" s="165" t="str">
        <f>IF(COUNTBLANK($A183:$F183)&gt;2,"",IF(Input!K183=0,"NA",Input!K183))</f>
        <v/>
      </c>
      <c r="AT183" s="65" t="str">
        <f t="shared" si="112"/>
        <v/>
      </c>
      <c r="AU183" s="65" t="str">
        <f t="shared" si="113"/>
        <v/>
      </c>
      <c r="AV183" s="165" t="str">
        <f>IF(COUNTBLANK($A183:$F183)&gt;2,"",IF(Input!L183=0,"NA",Input!L183))</f>
        <v/>
      </c>
      <c r="AW183" s="65" t="str">
        <f t="shared" si="114"/>
        <v/>
      </c>
      <c r="AX183" s="65" t="str">
        <f t="shared" si="115"/>
        <v/>
      </c>
      <c r="AY183" s="165" t="str">
        <f>IF(COUNTBLANK($A183:$F183)&gt;2,"",IF(Input!M183=0,"NA",Input!M183))</f>
        <v/>
      </c>
      <c r="AZ183" s="65" t="str">
        <f t="shared" si="116"/>
        <v/>
      </c>
      <c r="BA183" s="65" t="str">
        <f t="shared" si="117"/>
        <v/>
      </c>
      <c r="BB183" s="165" t="str">
        <f>IF(COUNTBLANK($A183:$F183)&gt;2,"",IF(Input!N183=0,"NA",Input!N183))</f>
        <v/>
      </c>
      <c r="BC183" s="65" t="str">
        <f t="shared" si="118"/>
        <v/>
      </c>
      <c r="BD183" s="65" t="str">
        <f t="shared" si="119"/>
        <v/>
      </c>
      <c r="BE183" s="165" t="str">
        <f>IF(COUNTBLANK($A183:$F183)&gt;2,"",IF(Input!O183=0,"NA",Input!O183))</f>
        <v/>
      </c>
      <c r="BF183" s="65" t="str">
        <f t="shared" si="120"/>
        <v/>
      </c>
      <c r="BG183" s="65" t="str">
        <f t="shared" si="121"/>
        <v/>
      </c>
      <c r="BH183" s="165" t="str">
        <f>IF(COUNTBLANK($A183:$F183)&gt;2,"",IF(Input!P183=0,"NA",Input!P183))</f>
        <v/>
      </c>
      <c r="BI183" s="65" t="str">
        <f t="shared" si="122"/>
        <v/>
      </c>
      <c r="BJ183" s="65" t="str">
        <f t="shared" si="123"/>
        <v/>
      </c>
      <c r="BK183" s="165" t="str">
        <f>IF(COUNTBLANK($A183:$F183)&gt;2,"",IF(Input!Q183=0,"NA",Input!Q183))</f>
        <v/>
      </c>
      <c r="BL183" s="65" t="str">
        <f t="shared" si="124"/>
        <v/>
      </c>
      <c r="BM183" s="65" t="str">
        <f t="shared" si="125"/>
        <v/>
      </c>
      <c r="BN183" s="165" t="str">
        <f>IF(COUNTBLANK($A183:$F183)&gt;2,"",IF(Input!R183=0,"NA",Input!R183))</f>
        <v/>
      </c>
      <c r="BO183" s="65" t="str">
        <f t="shared" si="126"/>
        <v/>
      </c>
      <c r="BP183" s="65" t="str">
        <f t="shared" si="127"/>
        <v/>
      </c>
      <c r="BQ183" s="165" t="str">
        <f>IF(COUNTBLANK($A183:$F183)&gt;2,"",IF(Input!S183=0,"NA",Input!S183))</f>
        <v/>
      </c>
      <c r="BR183" s="65" t="str">
        <f t="shared" si="128"/>
        <v/>
      </c>
      <c r="BS183" s="65" t="str">
        <f t="shared" si="129"/>
        <v/>
      </c>
      <c r="BT183" s="165" t="str">
        <f>IF(COUNTBLANK($A183:$F183)&gt;2,"",IF(Input!T183=0,"NA",Input!T183))</f>
        <v/>
      </c>
      <c r="BU183" s="65" t="str">
        <f t="shared" si="130"/>
        <v/>
      </c>
      <c r="BV183" s="65" t="str">
        <f t="shared" si="131"/>
        <v/>
      </c>
      <c r="BW183" s="165" t="str">
        <f>IF(COUNTBLANK($A183:$F183)&gt;2,"",IF(Input!U183=0,"NA",Input!U183))</f>
        <v/>
      </c>
      <c r="BX183" s="65" t="str">
        <f t="shared" si="132"/>
        <v/>
      </c>
      <c r="BY183" s="65" t="str">
        <f t="shared" si="133"/>
        <v/>
      </c>
      <c r="BZ183" s="165" t="str">
        <f>IF(COUNTBLANK($A183:$F183)&gt;2,"",IF(Input!V183=0,"NA",Input!V183))</f>
        <v/>
      </c>
      <c r="CA183" s="65" t="str">
        <f t="shared" si="134"/>
        <v/>
      </c>
      <c r="CB183" s="65" t="str">
        <f t="shared" si="135"/>
        <v/>
      </c>
      <c r="CC183" s="165" t="str">
        <f>IF(COUNTBLANK($A183:$F183)&gt;2,"",IF(Input!W183=0,"NA",Input!W183))</f>
        <v/>
      </c>
      <c r="CD183" s="65" t="str">
        <f t="shared" si="136"/>
        <v/>
      </c>
      <c r="CE183" s="65" t="str">
        <f t="shared" si="137"/>
        <v/>
      </c>
      <c r="CF183" s="165" t="str">
        <f>IF(COUNTBLANK($A183:$F183)&gt;2,"",IF(Input!X183=0,"NA",Input!X183))</f>
        <v/>
      </c>
      <c r="CG183" s="65" t="str">
        <f t="shared" si="138"/>
        <v/>
      </c>
      <c r="CH183" s="65" t="str">
        <f t="shared" si="139"/>
        <v/>
      </c>
      <c r="CI183" s="165" t="str">
        <f>IF(COUNTBLANK($A183:$F183)&gt;2,"",IF(Input!Y183=0,"NA",Input!Y183))</f>
        <v/>
      </c>
      <c r="CJ183" s="65" t="str">
        <f t="shared" si="140"/>
        <v/>
      </c>
      <c r="CK183" s="65" t="str">
        <f t="shared" si="141"/>
        <v/>
      </c>
      <c r="CL183" s="165" t="str">
        <f>IF(COUNTBLANK($A183:$F183)&gt;2,"",IF(Input!Z183=0,"NA",Input!Z183))</f>
        <v/>
      </c>
      <c r="CM183" s="65" t="str">
        <f t="shared" si="142"/>
        <v/>
      </c>
      <c r="CN183" s="65" t="str">
        <f t="shared" si="143"/>
        <v/>
      </c>
      <c r="CO183" s="165" t="str">
        <f>IF(COUNTBLANK($A183:$F183)&gt;2,"",IF(Input!AA183=0,"NA",Input!AA183))</f>
        <v/>
      </c>
      <c r="CP183" s="65" t="str">
        <f t="shared" si="144"/>
        <v/>
      </c>
      <c r="CQ183" s="65" t="str">
        <f t="shared" si="145"/>
        <v/>
      </c>
      <c r="CR183" s="165" t="str">
        <f>IF(COUNTBLANK($A183:$F183)&gt;2,"",IF(Input!AB183=0,"NA",Input!AB183))</f>
        <v/>
      </c>
      <c r="CS183" s="65" t="str">
        <f t="shared" si="146"/>
        <v/>
      </c>
      <c r="CT183" s="65" t="str">
        <f t="shared" si="147"/>
        <v/>
      </c>
      <c r="CU183" s="165" t="str">
        <f>IF(COUNTBLANK($A183:$F183)&gt;2,"",IF(Input!AC183=0,"NA",Input!AC183))</f>
        <v/>
      </c>
      <c r="CV183" s="65" t="str">
        <f t="shared" si="148"/>
        <v/>
      </c>
      <c r="CW183" s="65" t="str">
        <f t="shared" si="149"/>
        <v/>
      </c>
      <c r="CX183" s="165" t="str">
        <f>IF(COUNTBLANK($A183:$F183)&gt;2,"",IF(Input!AD183=0,"NA",Input!AD183))</f>
        <v/>
      </c>
    </row>
    <row r="184" spans="1:102" x14ac:dyDescent="0.25">
      <c r="A184" s="162" t="str">
        <f>IF(Input!B184=0,"",Input!B184)</f>
        <v/>
      </c>
      <c r="B184" s="162" t="str">
        <f>IF(Input!C184=0,"",Input!C184)</f>
        <v/>
      </c>
      <c r="C184" s="162" t="str">
        <f>IF(Input!D184=0,"",Input!D184)</f>
        <v/>
      </c>
      <c r="D184" s="162" t="str">
        <f>IF(Input!G184=0,"",Input!G184)</f>
        <v/>
      </c>
      <c r="E184" s="162" t="str">
        <f>IF(Input!H184=0,"",Input!H184)</f>
        <v/>
      </c>
      <c r="F184" s="162" t="str">
        <f>IF(Input!I184=0,"",Input!I184)</f>
        <v/>
      </c>
      <c r="G184" s="66" t="str">
        <f t="shared" si="100"/>
        <v/>
      </c>
      <c r="H184" s="66" t="str">
        <f t="shared" si="101"/>
        <v/>
      </c>
      <c r="I184" s="160" t="str">
        <f>FinalScores!G184</f>
        <v/>
      </c>
      <c r="J184" s="65" t="str">
        <f t="shared" si="102"/>
        <v/>
      </c>
      <c r="K184" s="65" t="str">
        <f t="shared" si="103"/>
        <v/>
      </c>
      <c r="L184" s="165" t="str">
        <f>IF(COUNTBLANK($A184:$F184)&gt;2,"",IF(Input!AE184=0,"NA",Input!AE184))</f>
        <v/>
      </c>
      <c r="M184" s="65" t="str">
        <f t="shared" si="104"/>
        <v/>
      </c>
      <c r="N184" s="65" t="str">
        <f t="shared" si="105"/>
        <v/>
      </c>
      <c r="O184" s="165" t="str">
        <f>IF(COUNTBLANK($A184:$F184)&gt;2,"",IF(Input!AF184=0,"NA",Input!AF184))</f>
        <v/>
      </c>
      <c r="P184" s="65" t="str">
        <f t="shared" si="106"/>
        <v/>
      </c>
      <c r="Q184" s="65" t="str">
        <f t="shared" si="107"/>
        <v/>
      </c>
      <c r="R184" s="165" t="str">
        <f>IF(COUNTBLANK($A184:$F184)&gt;2,"",IF(Input!AG184=0,"NA",Input!AG184))</f>
        <v/>
      </c>
      <c r="AN184" s="65" t="str">
        <f t="shared" si="108"/>
        <v/>
      </c>
      <c r="AO184" s="65" t="str">
        <f t="shared" si="109"/>
        <v/>
      </c>
      <c r="AP184" s="165" t="str">
        <f>IF(COUNTBLANK($A184:$F184)&gt;2,"",IF(Input!J184=0,"NA",Input!J184))</f>
        <v/>
      </c>
      <c r="AQ184" s="65" t="str">
        <f t="shared" si="110"/>
        <v/>
      </c>
      <c r="AR184" s="65" t="str">
        <f t="shared" si="111"/>
        <v/>
      </c>
      <c r="AS184" s="165" t="str">
        <f>IF(COUNTBLANK($A184:$F184)&gt;2,"",IF(Input!K184=0,"NA",Input!K184))</f>
        <v/>
      </c>
      <c r="AT184" s="65" t="str">
        <f t="shared" si="112"/>
        <v/>
      </c>
      <c r="AU184" s="65" t="str">
        <f t="shared" si="113"/>
        <v/>
      </c>
      <c r="AV184" s="165" t="str">
        <f>IF(COUNTBLANK($A184:$F184)&gt;2,"",IF(Input!L184=0,"NA",Input!L184))</f>
        <v/>
      </c>
      <c r="AW184" s="65" t="str">
        <f t="shared" si="114"/>
        <v/>
      </c>
      <c r="AX184" s="65" t="str">
        <f t="shared" si="115"/>
        <v/>
      </c>
      <c r="AY184" s="165" t="str">
        <f>IF(COUNTBLANK($A184:$F184)&gt;2,"",IF(Input!M184=0,"NA",Input!M184))</f>
        <v/>
      </c>
      <c r="AZ184" s="65" t="str">
        <f t="shared" si="116"/>
        <v/>
      </c>
      <c r="BA184" s="65" t="str">
        <f t="shared" si="117"/>
        <v/>
      </c>
      <c r="BB184" s="165" t="str">
        <f>IF(COUNTBLANK($A184:$F184)&gt;2,"",IF(Input!N184=0,"NA",Input!N184))</f>
        <v/>
      </c>
      <c r="BC184" s="65" t="str">
        <f t="shared" si="118"/>
        <v/>
      </c>
      <c r="BD184" s="65" t="str">
        <f t="shared" si="119"/>
        <v/>
      </c>
      <c r="BE184" s="165" t="str">
        <f>IF(COUNTBLANK($A184:$F184)&gt;2,"",IF(Input!O184=0,"NA",Input!O184))</f>
        <v/>
      </c>
      <c r="BF184" s="65" t="str">
        <f t="shared" si="120"/>
        <v/>
      </c>
      <c r="BG184" s="65" t="str">
        <f t="shared" si="121"/>
        <v/>
      </c>
      <c r="BH184" s="165" t="str">
        <f>IF(COUNTBLANK($A184:$F184)&gt;2,"",IF(Input!P184=0,"NA",Input!P184))</f>
        <v/>
      </c>
      <c r="BI184" s="65" t="str">
        <f t="shared" si="122"/>
        <v/>
      </c>
      <c r="BJ184" s="65" t="str">
        <f t="shared" si="123"/>
        <v/>
      </c>
      <c r="BK184" s="165" t="str">
        <f>IF(COUNTBLANK($A184:$F184)&gt;2,"",IF(Input!Q184=0,"NA",Input!Q184))</f>
        <v/>
      </c>
      <c r="BL184" s="65" t="str">
        <f t="shared" si="124"/>
        <v/>
      </c>
      <c r="BM184" s="65" t="str">
        <f t="shared" si="125"/>
        <v/>
      </c>
      <c r="BN184" s="165" t="str">
        <f>IF(COUNTBLANK($A184:$F184)&gt;2,"",IF(Input!R184=0,"NA",Input!R184))</f>
        <v/>
      </c>
      <c r="BO184" s="65" t="str">
        <f t="shared" si="126"/>
        <v/>
      </c>
      <c r="BP184" s="65" t="str">
        <f t="shared" si="127"/>
        <v/>
      </c>
      <c r="BQ184" s="165" t="str">
        <f>IF(COUNTBLANK($A184:$F184)&gt;2,"",IF(Input!S184=0,"NA",Input!S184))</f>
        <v/>
      </c>
      <c r="BR184" s="65" t="str">
        <f t="shared" si="128"/>
        <v/>
      </c>
      <c r="BS184" s="65" t="str">
        <f t="shared" si="129"/>
        <v/>
      </c>
      <c r="BT184" s="165" t="str">
        <f>IF(COUNTBLANK($A184:$F184)&gt;2,"",IF(Input!T184=0,"NA",Input!T184))</f>
        <v/>
      </c>
      <c r="BU184" s="65" t="str">
        <f t="shared" si="130"/>
        <v/>
      </c>
      <c r="BV184" s="65" t="str">
        <f t="shared" si="131"/>
        <v/>
      </c>
      <c r="BW184" s="165" t="str">
        <f>IF(COUNTBLANK($A184:$F184)&gt;2,"",IF(Input!U184=0,"NA",Input!U184))</f>
        <v/>
      </c>
      <c r="BX184" s="65" t="str">
        <f t="shared" si="132"/>
        <v/>
      </c>
      <c r="BY184" s="65" t="str">
        <f t="shared" si="133"/>
        <v/>
      </c>
      <c r="BZ184" s="165" t="str">
        <f>IF(COUNTBLANK($A184:$F184)&gt;2,"",IF(Input!V184=0,"NA",Input!V184))</f>
        <v/>
      </c>
      <c r="CA184" s="65" t="str">
        <f t="shared" si="134"/>
        <v/>
      </c>
      <c r="CB184" s="65" t="str">
        <f t="shared" si="135"/>
        <v/>
      </c>
      <c r="CC184" s="165" t="str">
        <f>IF(COUNTBLANK($A184:$F184)&gt;2,"",IF(Input!W184=0,"NA",Input!W184))</f>
        <v/>
      </c>
      <c r="CD184" s="65" t="str">
        <f t="shared" si="136"/>
        <v/>
      </c>
      <c r="CE184" s="65" t="str">
        <f t="shared" si="137"/>
        <v/>
      </c>
      <c r="CF184" s="165" t="str">
        <f>IF(COUNTBLANK($A184:$F184)&gt;2,"",IF(Input!X184=0,"NA",Input!X184))</f>
        <v/>
      </c>
      <c r="CG184" s="65" t="str">
        <f t="shared" si="138"/>
        <v/>
      </c>
      <c r="CH184" s="65" t="str">
        <f t="shared" si="139"/>
        <v/>
      </c>
      <c r="CI184" s="165" t="str">
        <f>IF(COUNTBLANK($A184:$F184)&gt;2,"",IF(Input!Y184=0,"NA",Input!Y184))</f>
        <v/>
      </c>
      <c r="CJ184" s="65" t="str">
        <f t="shared" si="140"/>
        <v/>
      </c>
      <c r="CK184" s="65" t="str">
        <f t="shared" si="141"/>
        <v/>
      </c>
      <c r="CL184" s="165" t="str">
        <f>IF(COUNTBLANK($A184:$F184)&gt;2,"",IF(Input!Z184=0,"NA",Input!Z184))</f>
        <v/>
      </c>
      <c r="CM184" s="65" t="str">
        <f t="shared" si="142"/>
        <v/>
      </c>
      <c r="CN184" s="65" t="str">
        <f t="shared" si="143"/>
        <v/>
      </c>
      <c r="CO184" s="165" t="str">
        <f>IF(COUNTBLANK($A184:$F184)&gt;2,"",IF(Input!AA184=0,"NA",Input!AA184))</f>
        <v/>
      </c>
      <c r="CP184" s="65" t="str">
        <f t="shared" si="144"/>
        <v/>
      </c>
      <c r="CQ184" s="65" t="str">
        <f t="shared" si="145"/>
        <v/>
      </c>
      <c r="CR184" s="165" t="str">
        <f>IF(COUNTBLANK($A184:$F184)&gt;2,"",IF(Input!AB184=0,"NA",Input!AB184))</f>
        <v/>
      </c>
      <c r="CS184" s="65" t="str">
        <f t="shared" si="146"/>
        <v/>
      </c>
      <c r="CT184" s="65" t="str">
        <f t="shared" si="147"/>
        <v/>
      </c>
      <c r="CU184" s="165" t="str">
        <f>IF(COUNTBLANK($A184:$F184)&gt;2,"",IF(Input!AC184=0,"NA",Input!AC184))</f>
        <v/>
      </c>
      <c r="CV184" s="65" t="str">
        <f t="shared" si="148"/>
        <v/>
      </c>
      <c r="CW184" s="65" t="str">
        <f t="shared" si="149"/>
        <v/>
      </c>
      <c r="CX184" s="165" t="str">
        <f>IF(COUNTBLANK($A184:$F184)&gt;2,"",IF(Input!AD184=0,"NA",Input!AD184))</f>
        <v/>
      </c>
    </row>
    <row r="185" spans="1:102" x14ac:dyDescent="0.25">
      <c r="A185" s="162" t="str">
        <f>IF(Input!B185=0,"",Input!B185)</f>
        <v/>
      </c>
      <c r="B185" s="162" t="str">
        <f>IF(Input!C185=0,"",Input!C185)</f>
        <v/>
      </c>
      <c r="C185" s="162" t="str">
        <f>IF(Input!D185=0,"",Input!D185)</f>
        <v/>
      </c>
      <c r="D185" s="162" t="str">
        <f>IF(Input!G185=0,"",Input!G185)</f>
        <v/>
      </c>
      <c r="E185" s="162" t="str">
        <f>IF(Input!H185=0,"",Input!H185)</f>
        <v/>
      </c>
      <c r="F185" s="162" t="str">
        <f>IF(Input!I185=0,"",Input!I185)</f>
        <v/>
      </c>
      <c r="G185" s="66" t="str">
        <f t="shared" si="100"/>
        <v/>
      </c>
      <c r="H185" s="66" t="str">
        <f t="shared" si="101"/>
        <v/>
      </c>
      <c r="I185" s="160" t="str">
        <f>FinalScores!G185</f>
        <v/>
      </c>
      <c r="J185" s="65" t="str">
        <f t="shared" si="102"/>
        <v/>
      </c>
      <c r="K185" s="65" t="str">
        <f t="shared" si="103"/>
        <v/>
      </c>
      <c r="L185" s="165" t="str">
        <f>IF(COUNTBLANK($A185:$F185)&gt;2,"",IF(Input!AE185=0,"NA",Input!AE185))</f>
        <v/>
      </c>
      <c r="M185" s="65" t="str">
        <f t="shared" si="104"/>
        <v/>
      </c>
      <c r="N185" s="65" t="str">
        <f t="shared" si="105"/>
        <v/>
      </c>
      <c r="O185" s="165" t="str">
        <f>IF(COUNTBLANK($A185:$F185)&gt;2,"",IF(Input!AF185=0,"NA",Input!AF185))</f>
        <v/>
      </c>
      <c r="P185" s="65" t="str">
        <f t="shared" si="106"/>
        <v/>
      </c>
      <c r="Q185" s="65" t="str">
        <f t="shared" si="107"/>
        <v/>
      </c>
      <c r="R185" s="165" t="str">
        <f>IF(COUNTBLANK($A185:$F185)&gt;2,"",IF(Input!AG185=0,"NA",Input!AG185))</f>
        <v/>
      </c>
      <c r="AN185" s="65" t="str">
        <f t="shared" si="108"/>
        <v/>
      </c>
      <c r="AO185" s="65" t="str">
        <f t="shared" si="109"/>
        <v/>
      </c>
      <c r="AP185" s="165" t="str">
        <f>IF(COUNTBLANK($A185:$F185)&gt;2,"",IF(Input!J185=0,"NA",Input!J185))</f>
        <v/>
      </c>
      <c r="AQ185" s="65" t="str">
        <f t="shared" si="110"/>
        <v/>
      </c>
      <c r="AR185" s="65" t="str">
        <f t="shared" si="111"/>
        <v/>
      </c>
      <c r="AS185" s="165" t="str">
        <f>IF(COUNTBLANK($A185:$F185)&gt;2,"",IF(Input!K185=0,"NA",Input!K185))</f>
        <v/>
      </c>
      <c r="AT185" s="65" t="str">
        <f t="shared" si="112"/>
        <v/>
      </c>
      <c r="AU185" s="65" t="str">
        <f t="shared" si="113"/>
        <v/>
      </c>
      <c r="AV185" s="165" t="str">
        <f>IF(COUNTBLANK($A185:$F185)&gt;2,"",IF(Input!L185=0,"NA",Input!L185))</f>
        <v/>
      </c>
      <c r="AW185" s="65" t="str">
        <f t="shared" si="114"/>
        <v/>
      </c>
      <c r="AX185" s="65" t="str">
        <f t="shared" si="115"/>
        <v/>
      </c>
      <c r="AY185" s="165" t="str">
        <f>IF(COUNTBLANK($A185:$F185)&gt;2,"",IF(Input!M185=0,"NA",Input!M185))</f>
        <v/>
      </c>
      <c r="AZ185" s="65" t="str">
        <f t="shared" si="116"/>
        <v/>
      </c>
      <c r="BA185" s="65" t="str">
        <f t="shared" si="117"/>
        <v/>
      </c>
      <c r="BB185" s="165" t="str">
        <f>IF(COUNTBLANK($A185:$F185)&gt;2,"",IF(Input!N185=0,"NA",Input!N185))</f>
        <v/>
      </c>
      <c r="BC185" s="65" t="str">
        <f t="shared" si="118"/>
        <v/>
      </c>
      <c r="BD185" s="65" t="str">
        <f t="shared" si="119"/>
        <v/>
      </c>
      <c r="BE185" s="165" t="str">
        <f>IF(COUNTBLANK($A185:$F185)&gt;2,"",IF(Input!O185=0,"NA",Input!O185))</f>
        <v/>
      </c>
      <c r="BF185" s="65" t="str">
        <f t="shared" si="120"/>
        <v/>
      </c>
      <c r="BG185" s="65" t="str">
        <f t="shared" si="121"/>
        <v/>
      </c>
      <c r="BH185" s="165" t="str">
        <f>IF(COUNTBLANK($A185:$F185)&gt;2,"",IF(Input!P185=0,"NA",Input!P185))</f>
        <v/>
      </c>
      <c r="BI185" s="65" t="str">
        <f t="shared" si="122"/>
        <v/>
      </c>
      <c r="BJ185" s="65" t="str">
        <f t="shared" si="123"/>
        <v/>
      </c>
      <c r="BK185" s="165" t="str">
        <f>IF(COUNTBLANK($A185:$F185)&gt;2,"",IF(Input!Q185=0,"NA",Input!Q185))</f>
        <v/>
      </c>
      <c r="BL185" s="65" t="str">
        <f t="shared" si="124"/>
        <v/>
      </c>
      <c r="BM185" s="65" t="str">
        <f t="shared" si="125"/>
        <v/>
      </c>
      <c r="BN185" s="165" t="str">
        <f>IF(COUNTBLANK($A185:$F185)&gt;2,"",IF(Input!R185=0,"NA",Input!R185))</f>
        <v/>
      </c>
      <c r="BO185" s="65" t="str">
        <f t="shared" si="126"/>
        <v/>
      </c>
      <c r="BP185" s="65" t="str">
        <f t="shared" si="127"/>
        <v/>
      </c>
      <c r="BQ185" s="165" t="str">
        <f>IF(COUNTBLANK($A185:$F185)&gt;2,"",IF(Input!S185=0,"NA",Input!S185))</f>
        <v/>
      </c>
      <c r="BR185" s="65" t="str">
        <f t="shared" si="128"/>
        <v/>
      </c>
      <c r="BS185" s="65" t="str">
        <f t="shared" si="129"/>
        <v/>
      </c>
      <c r="BT185" s="165" t="str">
        <f>IF(COUNTBLANK($A185:$F185)&gt;2,"",IF(Input!T185=0,"NA",Input!T185))</f>
        <v/>
      </c>
      <c r="BU185" s="65" t="str">
        <f t="shared" si="130"/>
        <v/>
      </c>
      <c r="BV185" s="65" t="str">
        <f t="shared" si="131"/>
        <v/>
      </c>
      <c r="BW185" s="165" t="str">
        <f>IF(COUNTBLANK($A185:$F185)&gt;2,"",IF(Input!U185=0,"NA",Input!U185))</f>
        <v/>
      </c>
      <c r="BX185" s="65" t="str">
        <f t="shared" si="132"/>
        <v/>
      </c>
      <c r="BY185" s="65" t="str">
        <f t="shared" si="133"/>
        <v/>
      </c>
      <c r="BZ185" s="165" t="str">
        <f>IF(COUNTBLANK($A185:$F185)&gt;2,"",IF(Input!V185=0,"NA",Input!V185))</f>
        <v/>
      </c>
      <c r="CA185" s="65" t="str">
        <f t="shared" si="134"/>
        <v/>
      </c>
      <c r="CB185" s="65" t="str">
        <f t="shared" si="135"/>
        <v/>
      </c>
      <c r="CC185" s="165" t="str">
        <f>IF(COUNTBLANK($A185:$F185)&gt;2,"",IF(Input!W185=0,"NA",Input!W185))</f>
        <v/>
      </c>
      <c r="CD185" s="65" t="str">
        <f t="shared" si="136"/>
        <v/>
      </c>
      <c r="CE185" s="65" t="str">
        <f t="shared" si="137"/>
        <v/>
      </c>
      <c r="CF185" s="165" t="str">
        <f>IF(COUNTBLANK($A185:$F185)&gt;2,"",IF(Input!X185=0,"NA",Input!X185))</f>
        <v/>
      </c>
      <c r="CG185" s="65" t="str">
        <f t="shared" si="138"/>
        <v/>
      </c>
      <c r="CH185" s="65" t="str">
        <f t="shared" si="139"/>
        <v/>
      </c>
      <c r="CI185" s="165" t="str">
        <f>IF(COUNTBLANK($A185:$F185)&gt;2,"",IF(Input!Y185=0,"NA",Input!Y185))</f>
        <v/>
      </c>
      <c r="CJ185" s="65" t="str">
        <f t="shared" si="140"/>
        <v/>
      </c>
      <c r="CK185" s="65" t="str">
        <f t="shared" si="141"/>
        <v/>
      </c>
      <c r="CL185" s="165" t="str">
        <f>IF(COUNTBLANK($A185:$F185)&gt;2,"",IF(Input!Z185=0,"NA",Input!Z185))</f>
        <v/>
      </c>
      <c r="CM185" s="65" t="str">
        <f t="shared" si="142"/>
        <v/>
      </c>
      <c r="CN185" s="65" t="str">
        <f t="shared" si="143"/>
        <v/>
      </c>
      <c r="CO185" s="165" t="str">
        <f>IF(COUNTBLANK($A185:$F185)&gt;2,"",IF(Input!AA185=0,"NA",Input!AA185))</f>
        <v/>
      </c>
      <c r="CP185" s="65" t="str">
        <f t="shared" si="144"/>
        <v/>
      </c>
      <c r="CQ185" s="65" t="str">
        <f t="shared" si="145"/>
        <v/>
      </c>
      <c r="CR185" s="165" t="str">
        <f>IF(COUNTBLANK($A185:$F185)&gt;2,"",IF(Input!AB185=0,"NA",Input!AB185))</f>
        <v/>
      </c>
      <c r="CS185" s="65" t="str">
        <f t="shared" si="146"/>
        <v/>
      </c>
      <c r="CT185" s="65" t="str">
        <f t="shared" si="147"/>
        <v/>
      </c>
      <c r="CU185" s="165" t="str">
        <f>IF(COUNTBLANK($A185:$F185)&gt;2,"",IF(Input!AC185=0,"NA",Input!AC185))</f>
        <v/>
      </c>
      <c r="CV185" s="65" t="str">
        <f t="shared" si="148"/>
        <v/>
      </c>
      <c r="CW185" s="65" t="str">
        <f t="shared" si="149"/>
        <v/>
      </c>
      <c r="CX185" s="165" t="str">
        <f>IF(COUNTBLANK($A185:$F185)&gt;2,"",IF(Input!AD185=0,"NA",Input!AD185))</f>
        <v/>
      </c>
    </row>
    <row r="186" spans="1:102" x14ac:dyDescent="0.25">
      <c r="A186" s="162" t="str">
        <f>IF(Input!B186=0,"",Input!B186)</f>
        <v/>
      </c>
      <c r="B186" s="162" t="str">
        <f>IF(Input!C186=0,"",Input!C186)</f>
        <v/>
      </c>
      <c r="C186" s="162" t="str">
        <f>IF(Input!D186=0,"",Input!D186)</f>
        <v/>
      </c>
      <c r="D186" s="162" t="str">
        <f>IF(Input!G186=0,"",Input!G186)</f>
        <v/>
      </c>
      <c r="E186" s="162" t="str">
        <f>IF(Input!H186=0,"",Input!H186)</f>
        <v/>
      </c>
      <c r="F186" s="162" t="str">
        <f>IF(Input!I186=0,"",Input!I186)</f>
        <v/>
      </c>
      <c r="G186" s="66" t="str">
        <f t="shared" si="100"/>
        <v/>
      </c>
      <c r="H186" s="66" t="str">
        <f t="shared" si="101"/>
        <v/>
      </c>
      <c r="I186" s="160" t="str">
        <f>FinalScores!G186</f>
        <v/>
      </c>
      <c r="J186" s="65" t="str">
        <f t="shared" si="102"/>
        <v/>
      </c>
      <c r="K186" s="65" t="str">
        <f t="shared" si="103"/>
        <v/>
      </c>
      <c r="L186" s="165" t="str">
        <f>IF(COUNTBLANK($A186:$F186)&gt;2,"",IF(Input!AE186=0,"NA",Input!AE186))</f>
        <v/>
      </c>
      <c r="M186" s="65" t="str">
        <f t="shared" si="104"/>
        <v/>
      </c>
      <c r="N186" s="65" t="str">
        <f t="shared" si="105"/>
        <v/>
      </c>
      <c r="O186" s="165" t="str">
        <f>IF(COUNTBLANK($A186:$F186)&gt;2,"",IF(Input!AF186=0,"NA",Input!AF186))</f>
        <v/>
      </c>
      <c r="P186" s="65" t="str">
        <f t="shared" si="106"/>
        <v/>
      </c>
      <c r="Q186" s="65" t="str">
        <f t="shared" si="107"/>
        <v/>
      </c>
      <c r="R186" s="165" t="str">
        <f>IF(COUNTBLANK($A186:$F186)&gt;2,"",IF(Input!AG186=0,"NA",Input!AG186))</f>
        <v/>
      </c>
      <c r="AN186" s="65" t="str">
        <f t="shared" si="108"/>
        <v/>
      </c>
      <c r="AO186" s="65" t="str">
        <f t="shared" si="109"/>
        <v/>
      </c>
      <c r="AP186" s="165" t="str">
        <f>IF(COUNTBLANK($A186:$F186)&gt;2,"",IF(Input!J186=0,"NA",Input!J186))</f>
        <v/>
      </c>
      <c r="AQ186" s="65" t="str">
        <f t="shared" si="110"/>
        <v/>
      </c>
      <c r="AR186" s="65" t="str">
        <f t="shared" si="111"/>
        <v/>
      </c>
      <c r="AS186" s="165" t="str">
        <f>IF(COUNTBLANK($A186:$F186)&gt;2,"",IF(Input!K186=0,"NA",Input!K186))</f>
        <v/>
      </c>
      <c r="AT186" s="65" t="str">
        <f t="shared" si="112"/>
        <v/>
      </c>
      <c r="AU186" s="65" t="str">
        <f t="shared" si="113"/>
        <v/>
      </c>
      <c r="AV186" s="165" t="str">
        <f>IF(COUNTBLANK($A186:$F186)&gt;2,"",IF(Input!L186=0,"NA",Input!L186))</f>
        <v/>
      </c>
      <c r="AW186" s="65" t="str">
        <f t="shared" si="114"/>
        <v/>
      </c>
      <c r="AX186" s="65" t="str">
        <f t="shared" si="115"/>
        <v/>
      </c>
      <c r="AY186" s="165" t="str">
        <f>IF(COUNTBLANK($A186:$F186)&gt;2,"",IF(Input!M186=0,"NA",Input!M186))</f>
        <v/>
      </c>
      <c r="AZ186" s="65" t="str">
        <f t="shared" si="116"/>
        <v/>
      </c>
      <c r="BA186" s="65" t="str">
        <f t="shared" si="117"/>
        <v/>
      </c>
      <c r="BB186" s="165" t="str">
        <f>IF(COUNTBLANK($A186:$F186)&gt;2,"",IF(Input!N186=0,"NA",Input!N186))</f>
        <v/>
      </c>
      <c r="BC186" s="65" t="str">
        <f t="shared" si="118"/>
        <v/>
      </c>
      <c r="BD186" s="65" t="str">
        <f t="shared" si="119"/>
        <v/>
      </c>
      <c r="BE186" s="165" t="str">
        <f>IF(COUNTBLANK($A186:$F186)&gt;2,"",IF(Input!O186=0,"NA",Input!O186))</f>
        <v/>
      </c>
      <c r="BF186" s="65" t="str">
        <f t="shared" si="120"/>
        <v/>
      </c>
      <c r="BG186" s="65" t="str">
        <f t="shared" si="121"/>
        <v/>
      </c>
      <c r="BH186" s="165" t="str">
        <f>IF(COUNTBLANK($A186:$F186)&gt;2,"",IF(Input!P186=0,"NA",Input!P186))</f>
        <v/>
      </c>
      <c r="BI186" s="65" t="str">
        <f t="shared" si="122"/>
        <v/>
      </c>
      <c r="BJ186" s="65" t="str">
        <f t="shared" si="123"/>
        <v/>
      </c>
      <c r="BK186" s="165" t="str">
        <f>IF(COUNTBLANK($A186:$F186)&gt;2,"",IF(Input!Q186=0,"NA",Input!Q186))</f>
        <v/>
      </c>
      <c r="BL186" s="65" t="str">
        <f t="shared" si="124"/>
        <v/>
      </c>
      <c r="BM186" s="65" t="str">
        <f t="shared" si="125"/>
        <v/>
      </c>
      <c r="BN186" s="165" t="str">
        <f>IF(COUNTBLANK($A186:$F186)&gt;2,"",IF(Input!R186=0,"NA",Input!R186))</f>
        <v/>
      </c>
      <c r="BO186" s="65" t="str">
        <f t="shared" si="126"/>
        <v/>
      </c>
      <c r="BP186" s="65" t="str">
        <f t="shared" si="127"/>
        <v/>
      </c>
      <c r="BQ186" s="165" t="str">
        <f>IF(COUNTBLANK($A186:$F186)&gt;2,"",IF(Input!S186=0,"NA",Input!S186))</f>
        <v/>
      </c>
      <c r="BR186" s="65" t="str">
        <f t="shared" si="128"/>
        <v/>
      </c>
      <c r="BS186" s="65" t="str">
        <f t="shared" si="129"/>
        <v/>
      </c>
      <c r="BT186" s="165" t="str">
        <f>IF(COUNTBLANK($A186:$F186)&gt;2,"",IF(Input!T186=0,"NA",Input!T186))</f>
        <v/>
      </c>
      <c r="BU186" s="65" t="str">
        <f t="shared" si="130"/>
        <v/>
      </c>
      <c r="BV186" s="65" t="str">
        <f t="shared" si="131"/>
        <v/>
      </c>
      <c r="BW186" s="165" t="str">
        <f>IF(COUNTBLANK($A186:$F186)&gt;2,"",IF(Input!U186=0,"NA",Input!U186))</f>
        <v/>
      </c>
      <c r="BX186" s="65" t="str">
        <f t="shared" si="132"/>
        <v/>
      </c>
      <c r="BY186" s="65" t="str">
        <f t="shared" si="133"/>
        <v/>
      </c>
      <c r="BZ186" s="165" t="str">
        <f>IF(COUNTBLANK($A186:$F186)&gt;2,"",IF(Input!V186=0,"NA",Input!V186))</f>
        <v/>
      </c>
      <c r="CA186" s="65" t="str">
        <f t="shared" si="134"/>
        <v/>
      </c>
      <c r="CB186" s="65" t="str">
        <f t="shared" si="135"/>
        <v/>
      </c>
      <c r="CC186" s="165" t="str">
        <f>IF(COUNTBLANK($A186:$F186)&gt;2,"",IF(Input!W186=0,"NA",Input!W186))</f>
        <v/>
      </c>
      <c r="CD186" s="65" t="str">
        <f t="shared" si="136"/>
        <v/>
      </c>
      <c r="CE186" s="65" t="str">
        <f t="shared" si="137"/>
        <v/>
      </c>
      <c r="CF186" s="165" t="str">
        <f>IF(COUNTBLANK($A186:$F186)&gt;2,"",IF(Input!X186=0,"NA",Input!X186))</f>
        <v/>
      </c>
      <c r="CG186" s="65" t="str">
        <f t="shared" si="138"/>
        <v/>
      </c>
      <c r="CH186" s="65" t="str">
        <f t="shared" si="139"/>
        <v/>
      </c>
      <c r="CI186" s="165" t="str">
        <f>IF(COUNTBLANK($A186:$F186)&gt;2,"",IF(Input!Y186=0,"NA",Input!Y186))</f>
        <v/>
      </c>
      <c r="CJ186" s="65" t="str">
        <f t="shared" si="140"/>
        <v/>
      </c>
      <c r="CK186" s="65" t="str">
        <f t="shared" si="141"/>
        <v/>
      </c>
      <c r="CL186" s="165" t="str">
        <f>IF(COUNTBLANK($A186:$F186)&gt;2,"",IF(Input!Z186=0,"NA",Input!Z186))</f>
        <v/>
      </c>
      <c r="CM186" s="65" t="str">
        <f t="shared" si="142"/>
        <v/>
      </c>
      <c r="CN186" s="65" t="str">
        <f t="shared" si="143"/>
        <v/>
      </c>
      <c r="CO186" s="165" t="str">
        <f>IF(COUNTBLANK($A186:$F186)&gt;2,"",IF(Input!AA186=0,"NA",Input!AA186))</f>
        <v/>
      </c>
      <c r="CP186" s="65" t="str">
        <f t="shared" si="144"/>
        <v/>
      </c>
      <c r="CQ186" s="65" t="str">
        <f t="shared" si="145"/>
        <v/>
      </c>
      <c r="CR186" s="165" t="str">
        <f>IF(COUNTBLANK($A186:$F186)&gt;2,"",IF(Input!AB186=0,"NA",Input!AB186))</f>
        <v/>
      </c>
      <c r="CS186" s="65" t="str">
        <f t="shared" si="146"/>
        <v/>
      </c>
      <c r="CT186" s="65" t="str">
        <f t="shared" si="147"/>
        <v/>
      </c>
      <c r="CU186" s="165" t="str">
        <f>IF(COUNTBLANK($A186:$F186)&gt;2,"",IF(Input!AC186=0,"NA",Input!AC186))</f>
        <v/>
      </c>
      <c r="CV186" s="65" t="str">
        <f t="shared" si="148"/>
        <v/>
      </c>
      <c r="CW186" s="65" t="str">
        <f t="shared" si="149"/>
        <v/>
      </c>
      <c r="CX186" s="165" t="str">
        <f>IF(COUNTBLANK($A186:$F186)&gt;2,"",IF(Input!AD186=0,"NA",Input!AD186))</f>
        <v/>
      </c>
    </row>
    <row r="187" spans="1:102" x14ac:dyDescent="0.25">
      <c r="A187" s="162" t="str">
        <f>IF(Input!B187=0,"",Input!B187)</f>
        <v/>
      </c>
      <c r="B187" s="162" t="str">
        <f>IF(Input!C187=0,"",Input!C187)</f>
        <v/>
      </c>
      <c r="C187" s="162" t="str">
        <f>IF(Input!D187=0,"",Input!D187)</f>
        <v/>
      </c>
      <c r="D187" s="162" t="str">
        <f>IF(Input!G187=0,"",Input!G187)</f>
        <v/>
      </c>
      <c r="E187" s="162" t="str">
        <f>IF(Input!H187=0,"",Input!H187)</f>
        <v/>
      </c>
      <c r="F187" s="162" t="str">
        <f>IF(Input!I187=0,"",Input!I187)</f>
        <v/>
      </c>
      <c r="G187" s="66" t="str">
        <f t="shared" si="100"/>
        <v/>
      </c>
      <c r="H187" s="66" t="str">
        <f t="shared" si="101"/>
        <v/>
      </c>
      <c r="I187" s="160" t="str">
        <f>FinalScores!G187</f>
        <v/>
      </c>
      <c r="J187" s="65" t="str">
        <f t="shared" si="102"/>
        <v/>
      </c>
      <c r="K187" s="65" t="str">
        <f t="shared" si="103"/>
        <v/>
      </c>
      <c r="L187" s="165" t="str">
        <f>IF(COUNTBLANK($A187:$F187)&gt;2,"",IF(Input!AE187=0,"NA",Input!AE187))</f>
        <v/>
      </c>
      <c r="M187" s="65" t="str">
        <f t="shared" si="104"/>
        <v/>
      </c>
      <c r="N187" s="65" t="str">
        <f t="shared" si="105"/>
        <v/>
      </c>
      <c r="O187" s="165" t="str">
        <f>IF(COUNTBLANK($A187:$F187)&gt;2,"",IF(Input!AF187=0,"NA",Input!AF187))</f>
        <v/>
      </c>
      <c r="P187" s="65" t="str">
        <f t="shared" si="106"/>
        <v/>
      </c>
      <c r="Q187" s="65" t="str">
        <f t="shared" si="107"/>
        <v/>
      </c>
      <c r="R187" s="165" t="str">
        <f>IF(COUNTBLANK($A187:$F187)&gt;2,"",IF(Input!AG187=0,"NA",Input!AG187))</f>
        <v/>
      </c>
      <c r="AN187" s="65" t="str">
        <f t="shared" si="108"/>
        <v/>
      </c>
      <c r="AO187" s="65" t="str">
        <f t="shared" si="109"/>
        <v/>
      </c>
      <c r="AP187" s="165" t="str">
        <f>IF(COUNTBLANK($A187:$F187)&gt;2,"",IF(Input!J187=0,"NA",Input!J187))</f>
        <v/>
      </c>
      <c r="AQ187" s="65" t="str">
        <f t="shared" si="110"/>
        <v/>
      </c>
      <c r="AR187" s="65" t="str">
        <f t="shared" si="111"/>
        <v/>
      </c>
      <c r="AS187" s="165" t="str">
        <f>IF(COUNTBLANK($A187:$F187)&gt;2,"",IF(Input!K187=0,"NA",Input!K187))</f>
        <v/>
      </c>
      <c r="AT187" s="65" t="str">
        <f t="shared" si="112"/>
        <v/>
      </c>
      <c r="AU187" s="65" t="str">
        <f t="shared" si="113"/>
        <v/>
      </c>
      <c r="AV187" s="165" t="str">
        <f>IF(COUNTBLANK($A187:$F187)&gt;2,"",IF(Input!L187=0,"NA",Input!L187))</f>
        <v/>
      </c>
      <c r="AW187" s="65" t="str">
        <f t="shared" si="114"/>
        <v/>
      </c>
      <c r="AX187" s="65" t="str">
        <f t="shared" si="115"/>
        <v/>
      </c>
      <c r="AY187" s="165" t="str">
        <f>IF(COUNTBLANK($A187:$F187)&gt;2,"",IF(Input!M187=0,"NA",Input!M187))</f>
        <v/>
      </c>
      <c r="AZ187" s="65" t="str">
        <f t="shared" si="116"/>
        <v/>
      </c>
      <c r="BA187" s="65" t="str">
        <f t="shared" si="117"/>
        <v/>
      </c>
      <c r="BB187" s="165" t="str">
        <f>IF(COUNTBLANK($A187:$F187)&gt;2,"",IF(Input!N187=0,"NA",Input!N187))</f>
        <v/>
      </c>
      <c r="BC187" s="65" t="str">
        <f t="shared" si="118"/>
        <v/>
      </c>
      <c r="BD187" s="65" t="str">
        <f t="shared" si="119"/>
        <v/>
      </c>
      <c r="BE187" s="165" t="str">
        <f>IF(COUNTBLANK($A187:$F187)&gt;2,"",IF(Input!O187=0,"NA",Input!O187))</f>
        <v/>
      </c>
      <c r="BF187" s="65" t="str">
        <f t="shared" si="120"/>
        <v/>
      </c>
      <c r="BG187" s="65" t="str">
        <f t="shared" si="121"/>
        <v/>
      </c>
      <c r="BH187" s="165" t="str">
        <f>IF(COUNTBLANK($A187:$F187)&gt;2,"",IF(Input!P187=0,"NA",Input!P187))</f>
        <v/>
      </c>
      <c r="BI187" s="65" t="str">
        <f t="shared" si="122"/>
        <v/>
      </c>
      <c r="BJ187" s="65" t="str">
        <f t="shared" si="123"/>
        <v/>
      </c>
      <c r="BK187" s="165" t="str">
        <f>IF(COUNTBLANK($A187:$F187)&gt;2,"",IF(Input!Q187=0,"NA",Input!Q187))</f>
        <v/>
      </c>
      <c r="BL187" s="65" t="str">
        <f t="shared" si="124"/>
        <v/>
      </c>
      <c r="BM187" s="65" t="str">
        <f t="shared" si="125"/>
        <v/>
      </c>
      <c r="BN187" s="165" t="str">
        <f>IF(COUNTBLANK($A187:$F187)&gt;2,"",IF(Input!R187=0,"NA",Input!R187))</f>
        <v/>
      </c>
      <c r="BO187" s="65" t="str">
        <f t="shared" si="126"/>
        <v/>
      </c>
      <c r="BP187" s="65" t="str">
        <f t="shared" si="127"/>
        <v/>
      </c>
      <c r="BQ187" s="165" t="str">
        <f>IF(COUNTBLANK($A187:$F187)&gt;2,"",IF(Input!S187=0,"NA",Input!S187))</f>
        <v/>
      </c>
      <c r="BR187" s="65" t="str">
        <f t="shared" si="128"/>
        <v/>
      </c>
      <c r="BS187" s="65" t="str">
        <f t="shared" si="129"/>
        <v/>
      </c>
      <c r="BT187" s="165" t="str">
        <f>IF(COUNTBLANK($A187:$F187)&gt;2,"",IF(Input!T187=0,"NA",Input!T187))</f>
        <v/>
      </c>
      <c r="BU187" s="65" t="str">
        <f t="shared" si="130"/>
        <v/>
      </c>
      <c r="BV187" s="65" t="str">
        <f t="shared" si="131"/>
        <v/>
      </c>
      <c r="BW187" s="165" t="str">
        <f>IF(COUNTBLANK($A187:$F187)&gt;2,"",IF(Input!U187=0,"NA",Input!U187))</f>
        <v/>
      </c>
      <c r="BX187" s="65" t="str">
        <f t="shared" si="132"/>
        <v/>
      </c>
      <c r="BY187" s="65" t="str">
        <f t="shared" si="133"/>
        <v/>
      </c>
      <c r="BZ187" s="165" t="str">
        <f>IF(COUNTBLANK($A187:$F187)&gt;2,"",IF(Input!V187=0,"NA",Input!V187))</f>
        <v/>
      </c>
      <c r="CA187" s="65" t="str">
        <f t="shared" si="134"/>
        <v/>
      </c>
      <c r="CB187" s="65" t="str">
        <f t="shared" si="135"/>
        <v/>
      </c>
      <c r="CC187" s="165" t="str">
        <f>IF(COUNTBLANK($A187:$F187)&gt;2,"",IF(Input!W187=0,"NA",Input!W187))</f>
        <v/>
      </c>
      <c r="CD187" s="65" t="str">
        <f t="shared" si="136"/>
        <v/>
      </c>
      <c r="CE187" s="65" t="str">
        <f t="shared" si="137"/>
        <v/>
      </c>
      <c r="CF187" s="165" t="str">
        <f>IF(COUNTBLANK($A187:$F187)&gt;2,"",IF(Input!X187=0,"NA",Input!X187))</f>
        <v/>
      </c>
      <c r="CG187" s="65" t="str">
        <f t="shared" si="138"/>
        <v/>
      </c>
      <c r="CH187" s="65" t="str">
        <f t="shared" si="139"/>
        <v/>
      </c>
      <c r="CI187" s="165" t="str">
        <f>IF(COUNTBLANK($A187:$F187)&gt;2,"",IF(Input!Y187=0,"NA",Input!Y187))</f>
        <v/>
      </c>
      <c r="CJ187" s="65" t="str">
        <f t="shared" si="140"/>
        <v/>
      </c>
      <c r="CK187" s="65" t="str">
        <f t="shared" si="141"/>
        <v/>
      </c>
      <c r="CL187" s="165" t="str">
        <f>IF(COUNTBLANK($A187:$F187)&gt;2,"",IF(Input!Z187=0,"NA",Input!Z187))</f>
        <v/>
      </c>
      <c r="CM187" s="65" t="str">
        <f t="shared" si="142"/>
        <v/>
      </c>
      <c r="CN187" s="65" t="str">
        <f t="shared" si="143"/>
        <v/>
      </c>
      <c r="CO187" s="165" t="str">
        <f>IF(COUNTBLANK($A187:$F187)&gt;2,"",IF(Input!AA187=0,"NA",Input!AA187))</f>
        <v/>
      </c>
      <c r="CP187" s="65" t="str">
        <f t="shared" si="144"/>
        <v/>
      </c>
      <c r="CQ187" s="65" t="str">
        <f t="shared" si="145"/>
        <v/>
      </c>
      <c r="CR187" s="165" t="str">
        <f>IF(COUNTBLANK($A187:$F187)&gt;2,"",IF(Input!AB187=0,"NA",Input!AB187))</f>
        <v/>
      </c>
      <c r="CS187" s="65" t="str">
        <f t="shared" si="146"/>
        <v/>
      </c>
      <c r="CT187" s="65" t="str">
        <f t="shared" si="147"/>
        <v/>
      </c>
      <c r="CU187" s="165" t="str">
        <f>IF(COUNTBLANK($A187:$F187)&gt;2,"",IF(Input!AC187=0,"NA",Input!AC187))</f>
        <v/>
      </c>
      <c r="CV187" s="65" t="str">
        <f t="shared" si="148"/>
        <v/>
      </c>
      <c r="CW187" s="65" t="str">
        <f t="shared" si="149"/>
        <v/>
      </c>
      <c r="CX187" s="165" t="str">
        <f>IF(COUNTBLANK($A187:$F187)&gt;2,"",IF(Input!AD187=0,"NA",Input!AD187))</f>
        <v/>
      </c>
    </row>
    <row r="188" spans="1:102" x14ac:dyDescent="0.25">
      <c r="A188" s="162" t="str">
        <f>IF(Input!B188=0,"",Input!B188)</f>
        <v/>
      </c>
      <c r="B188" s="162" t="str">
        <f>IF(Input!C188=0,"",Input!C188)</f>
        <v/>
      </c>
      <c r="C188" s="162" t="str">
        <f>IF(Input!D188=0,"",Input!D188)</f>
        <v/>
      </c>
      <c r="D188" s="162" t="str">
        <f>IF(Input!G188=0,"",Input!G188)</f>
        <v/>
      </c>
      <c r="E188" s="162" t="str">
        <f>IF(Input!H188=0,"",Input!H188)</f>
        <v/>
      </c>
      <c r="F188" s="162" t="str">
        <f>IF(Input!I188=0,"",Input!I188)</f>
        <v/>
      </c>
      <c r="G188" s="66" t="str">
        <f t="shared" si="100"/>
        <v/>
      </c>
      <c r="H188" s="66" t="str">
        <f t="shared" si="101"/>
        <v/>
      </c>
      <c r="I188" s="160" t="str">
        <f>FinalScores!G188</f>
        <v/>
      </c>
      <c r="J188" s="65" t="str">
        <f t="shared" si="102"/>
        <v/>
      </c>
      <c r="K188" s="65" t="str">
        <f t="shared" si="103"/>
        <v/>
      </c>
      <c r="L188" s="165" t="str">
        <f>IF(COUNTBLANK($A188:$F188)&gt;2,"",IF(Input!AE188=0,"NA",Input!AE188))</f>
        <v/>
      </c>
      <c r="M188" s="65" t="str">
        <f t="shared" si="104"/>
        <v/>
      </c>
      <c r="N188" s="65" t="str">
        <f t="shared" si="105"/>
        <v/>
      </c>
      <c r="O188" s="165" t="str">
        <f>IF(COUNTBLANK($A188:$F188)&gt;2,"",IF(Input!AF188=0,"NA",Input!AF188))</f>
        <v/>
      </c>
      <c r="P188" s="65" t="str">
        <f t="shared" si="106"/>
        <v/>
      </c>
      <c r="Q188" s="65" t="str">
        <f t="shared" si="107"/>
        <v/>
      </c>
      <c r="R188" s="165" t="str">
        <f>IF(COUNTBLANK($A188:$F188)&gt;2,"",IF(Input!AG188=0,"NA",Input!AG188))</f>
        <v/>
      </c>
      <c r="AN188" s="65" t="str">
        <f t="shared" si="108"/>
        <v/>
      </c>
      <c r="AO188" s="65" t="str">
        <f t="shared" si="109"/>
        <v/>
      </c>
      <c r="AP188" s="165" t="str">
        <f>IF(COUNTBLANK($A188:$F188)&gt;2,"",IF(Input!J188=0,"NA",Input!J188))</f>
        <v/>
      </c>
      <c r="AQ188" s="65" t="str">
        <f t="shared" si="110"/>
        <v/>
      </c>
      <c r="AR188" s="65" t="str">
        <f t="shared" si="111"/>
        <v/>
      </c>
      <c r="AS188" s="165" t="str">
        <f>IF(COUNTBLANK($A188:$F188)&gt;2,"",IF(Input!K188=0,"NA",Input!K188))</f>
        <v/>
      </c>
      <c r="AT188" s="65" t="str">
        <f t="shared" si="112"/>
        <v/>
      </c>
      <c r="AU188" s="65" t="str">
        <f t="shared" si="113"/>
        <v/>
      </c>
      <c r="AV188" s="165" t="str">
        <f>IF(COUNTBLANK($A188:$F188)&gt;2,"",IF(Input!L188=0,"NA",Input!L188))</f>
        <v/>
      </c>
      <c r="AW188" s="65" t="str">
        <f t="shared" si="114"/>
        <v/>
      </c>
      <c r="AX188" s="65" t="str">
        <f t="shared" si="115"/>
        <v/>
      </c>
      <c r="AY188" s="165" t="str">
        <f>IF(COUNTBLANK($A188:$F188)&gt;2,"",IF(Input!M188=0,"NA",Input!M188))</f>
        <v/>
      </c>
      <c r="AZ188" s="65" t="str">
        <f t="shared" si="116"/>
        <v/>
      </c>
      <c r="BA188" s="65" t="str">
        <f t="shared" si="117"/>
        <v/>
      </c>
      <c r="BB188" s="165" t="str">
        <f>IF(COUNTBLANK($A188:$F188)&gt;2,"",IF(Input!N188=0,"NA",Input!N188))</f>
        <v/>
      </c>
      <c r="BC188" s="65" t="str">
        <f t="shared" si="118"/>
        <v/>
      </c>
      <c r="BD188" s="65" t="str">
        <f t="shared" si="119"/>
        <v/>
      </c>
      <c r="BE188" s="165" t="str">
        <f>IF(COUNTBLANK($A188:$F188)&gt;2,"",IF(Input!O188=0,"NA",Input!O188))</f>
        <v/>
      </c>
      <c r="BF188" s="65" t="str">
        <f t="shared" si="120"/>
        <v/>
      </c>
      <c r="BG188" s="65" t="str">
        <f t="shared" si="121"/>
        <v/>
      </c>
      <c r="BH188" s="165" t="str">
        <f>IF(COUNTBLANK($A188:$F188)&gt;2,"",IF(Input!P188=0,"NA",Input!P188))</f>
        <v/>
      </c>
      <c r="BI188" s="65" t="str">
        <f t="shared" si="122"/>
        <v/>
      </c>
      <c r="BJ188" s="65" t="str">
        <f t="shared" si="123"/>
        <v/>
      </c>
      <c r="BK188" s="165" t="str">
        <f>IF(COUNTBLANK($A188:$F188)&gt;2,"",IF(Input!Q188=0,"NA",Input!Q188))</f>
        <v/>
      </c>
      <c r="BL188" s="65" t="str">
        <f t="shared" si="124"/>
        <v/>
      </c>
      <c r="BM188" s="65" t="str">
        <f t="shared" si="125"/>
        <v/>
      </c>
      <c r="BN188" s="165" t="str">
        <f>IF(COUNTBLANK($A188:$F188)&gt;2,"",IF(Input!R188=0,"NA",Input!R188))</f>
        <v/>
      </c>
      <c r="BO188" s="65" t="str">
        <f t="shared" si="126"/>
        <v/>
      </c>
      <c r="BP188" s="65" t="str">
        <f t="shared" si="127"/>
        <v/>
      </c>
      <c r="BQ188" s="165" t="str">
        <f>IF(COUNTBLANK($A188:$F188)&gt;2,"",IF(Input!S188=0,"NA",Input!S188))</f>
        <v/>
      </c>
      <c r="BR188" s="65" t="str">
        <f t="shared" si="128"/>
        <v/>
      </c>
      <c r="BS188" s="65" t="str">
        <f t="shared" si="129"/>
        <v/>
      </c>
      <c r="BT188" s="165" t="str">
        <f>IF(COUNTBLANK($A188:$F188)&gt;2,"",IF(Input!T188=0,"NA",Input!T188))</f>
        <v/>
      </c>
      <c r="BU188" s="65" t="str">
        <f t="shared" si="130"/>
        <v/>
      </c>
      <c r="BV188" s="65" t="str">
        <f t="shared" si="131"/>
        <v/>
      </c>
      <c r="BW188" s="165" t="str">
        <f>IF(COUNTBLANK($A188:$F188)&gt;2,"",IF(Input!U188=0,"NA",Input!U188))</f>
        <v/>
      </c>
      <c r="BX188" s="65" t="str">
        <f t="shared" si="132"/>
        <v/>
      </c>
      <c r="BY188" s="65" t="str">
        <f t="shared" si="133"/>
        <v/>
      </c>
      <c r="BZ188" s="165" t="str">
        <f>IF(COUNTBLANK($A188:$F188)&gt;2,"",IF(Input!V188=0,"NA",Input!V188))</f>
        <v/>
      </c>
      <c r="CA188" s="65" t="str">
        <f t="shared" si="134"/>
        <v/>
      </c>
      <c r="CB188" s="65" t="str">
        <f t="shared" si="135"/>
        <v/>
      </c>
      <c r="CC188" s="165" t="str">
        <f>IF(COUNTBLANK($A188:$F188)&gt;2,"",IF(Input!W188=0,"NA",Input!W188))</f>
        <v/>
      </c>
      <c r="CD188" s="65" t="str">
        <f t="shared" si="136"/>
        <v/>
      </c>
      <c r="CE188" s="65" t="str">
        <f t="shared" si="137"/>
        <v/>
      </c>
      <c r="CF188" s="165" t="str">
        <f>IF(COUNTBLANK($A188:$F188)&gt;2,"",IF(Input!X188=0,"NA",Input!X188))</f>
        <v/>
      </c>
      <c r="CG188" s="65" t="str">
        <f t="shared" si="138"/>
        <v/>
      </c>
      <c r="CH188" s="65" t="str">
        <f t="shared" si="139"/>
        <v/>
      </c>
      <c r="CI188" s="165" t="str">
        <f>IF(COUNTBLANK($A188:$F188)&gt;2,"",IF(Input!Y188=0,"NA",Input!Y188))</f>
        <v/>
      </c>
      <c r="CJ188" s="65" t="str">
        <f t="shared" si="140"/>
        <v/>
      </c>
      <c r="CK188" s="65" t="str">
        <f t="shared" si="141"/>
        <v/>
      </c>
      <c r="CL188" s="165" t="str">
        <f>IF(COUNTBLANK($A188:$F188)&gt;2,"",IF(Input!Z188=0,"NA",Input!Z188))</f>
        <v/>
      </c>
      <c r="CM188" s="65" t="str">
        <f t="shared" si="142"/>
        <v/>
      </c>
      <c r="CN188" s="65" t="str">
        <f t="shared" si="143"/>
        <v/>
      </c>
      <c r="CO188" s="165" t="str">
        <f>IF(COUNTBLANK($A188:$F188)&gt;2,"",IF(Input!AA188=0,"NA",Input!AA188))</f>
        <v/>
      </c>
      <c r="CP188" s="65" t="str">
        <f t="shared" si="144"/>
        <v/>
      </c>
      <c r="CQ188" s="65" t="str">
        <f t="shared" si="145"/>
        <v/>
      </c>
      <c r="CR188" s="165" t="str">
        <f>IF(COUNTBLANK($A188:$F188)&gt;2,"",IF(Input!AB188=0,"NA",Input!AB188))</f>
        <v/>
      </c>
      <c r="CS188" s="65" t="str">
        <f t="shared" si="146"/>
        <v/>
      </c>
      <c r="CT188" s="65" t="str">
        <f t="shared" si="147"/>
        <v/>
      </c>
      <c r="CU188" s="165" t="str">
        <f>IF(COUNTBLANK($A188:$F188)&gt;2,"",IF(Input!AC188=0,"NA",Input!AC188))</f>
        <v/>
      </c>
      <c r="CV188" s="65" t="str">
        <f t="shared" si="148"/>
        <v/>
      </c>
      <c r="CW188" s="65" t="str">
        <f t="shared" si="149"/>
        <v/>
      </c>
      <c r="CX188" s="165" t="str">
        <f>IF(COUNTBLANK($A188:$F188)&gt;2,"",IF(Input!AD188=0,"NA",Input!AD188))</f>
        <v/>
      </c>
    </row>
    <row r="189" spans="1:102" x14ac:dyDescent="0.25">
      <c r="A189" s="162" t="str">
        <f>IF(Input!B189=0,"",Input!B189)</f>
        <v/>
      </c>
      <c r="B189" s="162" t="str">
        <f>IF(Input!C189=0,"",Input!C189)</f>
        <v/>
      </c>
      <c r="C189" s="162" t="str">
        <f>IF(Input!D189=0,"",Input!D189)</f>
        <v/>
      </c>
      <c r="D189" s="162" t="str">
        <f>IF(Input!G189=0,"",Input!G189)</f>
        <v/>
      </c>
      <c r="E189" s="162" t="str">
        <f>IF(Input!H189=0,"",Input!H189)</f>
        <v/>
      </c>
      <c r="F189" s="162" t="str">
        <f>IF(Input!I189=0,"",Input!I189)</f>
        <v/>
      </c>
      <c r="G189" s="66" t="str">
        <f t="shared" si="100"/>
        <v/>
      </c>
      <c r="H189" s="66" t="str">
        <f t="shared" si="101"/>
        <v/>
      </c>
      <c r="I189" s="160" t="str">
        <f>FinalScores!G189</f>
        <v/>
      </c>
      <c r="J189" s="65" t="str">
        <f t="shared" si="102"/>
        <v/>
      </c>
      <c r="K189" s="65" t="str">
        <f t="shared" si="103"/>
        <v/>
      </c>
      <c r="L189" s="165" t="str">
        <f>IF(COUNTBLANK($A189:$F189)&gt;2,"",IF(Input!AE189=0,"NA",Input!AE189))</f>
        <v/>
      </c>
      <c r="M189" s="65" t="str">
        <f t="shared" si="104"/>
        <v/>
      </c>
      <c r="N189" s="65" t="str">
        <f t="shared" si="105"/>
        <v/>
      </c>
      <c r="O189" s="165" t="str">
        <f>IF(COUNTBLANK($A189:$F189)&gt;2,"",IF(Input!AF189=0,"NA",Input!AF189))</f>
        <v/>
      </c>
      <c r="P189" s="65" t="str">
        <f t="shared" si="106"/>
        <v/>
      </c>
      <c r="Q189" s="65" t="str">
        <f t="shared" si="107"/>
        <v/>
      </c>
      <c r="R189" s="165" t="str">
        <f>IF(COUNTBLANK($A189:$F189)&gt;2,"",IF(Input!AG189=0,"NA",Input!AG189))</f>
        <v/>
      </c>
      <c r="AN189" s="65" t="str">
        <f t="shared" si="108"/>
        <v/>
      </c>
      <c r="AO189" s="65" t="str">
        <f t="shared" si="109"/>
        <v/>
      </c>
      <c r="AP189" s="165" t="str">
        <f>IF(COUNTBLANK($A189:$F189)&gt;2,"",IF(Input!J189=0,"NA",Input!J189))</f>
        <v/>
      </c>
      <c r="AQ189" s="65" t="str">
        <f t="shared" si="110"/>
        <v/>
      </c>
      <c r="AR189" s="65" t="str">
        <f t="shared" si="111"/>
        <v/>
      </c>
      <c r="AS189" s="165" t="str">
        <f>IF(COUNTBLANK($A189:$F189)&gt;2,"",IF(Input!K189=0,"NA",Input!K189))</f>
        <v/>
      </c>
      <c r="AT189" s="65" t="str">
        <f t="shared" si="112"/>
        <v/>
      </c>
      <c r="AU189" s="65" t="str">
        <f t="shared" si="113"/>
        <v/>
      </c>
      <c r="AV189" s="165" t="str">
        <f>IF(COUNTBLANK($A189:$F189)&gt;2,"",IF(Input!L189=0,"NA",Input!L189))</f>
        <v/>
      </c>
      <c r="AW189" s="65" t="str">
        <f t="shared" si="114"/>
        <v/>
      </c>
      <c r="AX189" s="65" t="str">
        <f t="shared" si="115"/>
        <v/>
      </c>
      <c r="AY189" s="165" t="str">
        <f>IF(COUNTBLANK($A189:$F189)&gt;2,"",IF(Input!M189=0,"NA",Input!M189))</f>
        <v/>
      </c>
      <c r="AZ189" s="65" t="str">
        <f t="shared" si="116"/>
        <v/>
      </c>
      <c r="BA189" s="65" t="str">
        <f t="shared" si="117"/>
        <v/>
      </c>
      <c r="BB189" s="165" t="str">
        <f>IF(COUNTBLANK($A189:$F189)&gt;2,"",IF(Input!N189=0,"NA",Input!N189))</f>
        <v/>
      </c>
      <c r="BC189" s="65" t="str">
        <f t="shared" si="118"/>
        <v/>
      </c>
      <c r="BD189" s="65" t="str">
        <f t="shared" si="119"/>
        <v/>
      </c>
      <c r="BE189" s="165" t="str">
        <f>IF(COUNTBLANK($A189:$F189)&gt;2,"",IF(Input!O189=0,"NA",Input!O189))</f>
        <v/>
      </c>
      <c r="BF189" s="65" t="str">
        <f t="shared" si="120"/>
        <v/>
      </c>
      <c r="BG189" s="65" t="str">
        <f t="shared" si="121"/>
        <v/>
      </c>
      <c r="BH189" s="165" t="str">
        <f>IF(COUNTBLANK($A189:$F189)&gt;2,"",IF(Input!P189=0,"NA",Input!P189))</f>
        <v/>
      </c>
      <c r="BI189" s="65" t="str">
        <f t="shared" si="122"/>
        <v/>
      </c>
      <c r="BJ189" s="65" t="str">
        <f t="shared" si="123"/>
        <v/>
      </c>
      <c r="BK189" s="165" t="str">
        <f>IF(COUNTBLANK($A189:$F189)&gt;2,"",IF(Input!Q189=0,"NA",Input!Q189))</f>
        <v/>
      </c>
      <c r="BL189" s="65" t="str">
        <f t="shared" si="124"/>
        <v/>
      </c>
      <c r="BM189" s="65" t="str">
        <f t="shared" si="125"/>
        <v/>
      </c>
      <c r="BN189" s="165" t="str">
        <f>IF(COUNTBLANK($A189:$F189)&gt;2,"",IF(Input!R189=0,"NA",Input!R189))</f>
        <v/>
      </c>
      <c r="BO189" s="65" t="str">
        <f t="shared" si="126"/>
        <v/>
      </c>
      <c r="BP189" s="65" t="str">
        <f t="shared" si="127"/>
        <v/>
      </c>
      <c r="BQ189" s="165" t="str">
        <f>IF(COUNTBLANK($A189:$F189)&gt;2,"",IF(Input!S189=0,"NA",Input!S189))</f>
        <v/>
      </c>
      <c r="BR189" s="65" t="str">
        <f t="shared" si="128"/>
        <v/>
      </c>
      <c r="BS189" s="65" t="str">
        <f t="shared" si="129"/>
        <v/>
      </c>
      <c r="BT189" s="165" t="str">
        <f>IF(COUNTBLANK($A189:$F189)&gt;2,"",IF(Input!T189=0,"NA",Input!T189))</f>
        <v/>
      </c>
      <c r="BU189" s="65" t="str">
        <f t="shared" si="130"/>
        <v/>
      </c>
      <c r="BV189" s="65" t="str">
        <f t="shared" si="131"/>
        <v/>
      </c>
      <c r="BW189" s="165" t="str">
        <f>IF(COUNTBLANK($A189:$F189)&gt;2,"",IF(Input!U189=0,"NA",Input!U189))</f>
        <v/>
      </c>
      <c r="BX189" s="65" t="str">
        <f t="shared" si="132"/>
        <v/>
      </c>
      <c r="BY189" s="65" t="str">
        <f t="shared" si="133"/>
        <v/>
      </c>
      <c r="BZ189" s="165" t="str">
        <f>IF(COUNTBLANK($A189:$F189)&gt;2,"",IF(Input!V189=0,"NA",Input!V189))</f>
        <v/>
      </c>
      <c r="CA189" s="65" t="str">
        <f t="shared" si="134"/>
        <v/>
      </c>
      <c r="CB189" s="65" t="str">
        <f t="shared" si="135"/>
        <v/>
      </c>
      <c r="CC189" s="165" t="str">
        <f>IF(COUNTBLANK($A189:$F189)&gt;2,"",IF(Input!W189=0,"NA",Input!W189))</f>
        <v/>
      </c>
      <c r="CD189" s="65" t="str">
        <f t="shared" si="136"/>
        <v/>
      </c>
      <c r="CE189" s="65" t="str">
        <f t="shared" si="137"/>
        <v/>
      </c>
      <c r="CF189" s="165" t="str">
        <f>IF(COUNTBLANK($A189:$F189)&gt;2,"",IF(Input!X189=0,"NA",Input!X189))</f>
        <v/>
      </c>
      <c r="CG189" s="65" t="str">
        <f t="shared" si="138"/>
        <v/>
      </c>
      <c r="CH189" s="65" t="str">
        <f t="shared" si="139"/>
        <v/>
      </c>
      <c r="CI189" s="165" t="str">
        <f>IF(COUNTBLANK($A189:$F189)&gt;2,"",IF(Input!Y189=0,"NA",Input!Y189))</f>
        <v/>
      </c>
      <c r="CJ189" s="65" t="str">
        <f t="shared" si="140"/>
        <v/>
      </c>
      <c r="CK189" s="65" t="str">
        <f t="shared" si="141"/>
        <v/>
      </c>
      <c r="CL189" s="165" t="str">
        <f>IF(COUNTBLANK($A189:$F189)&gt;2,"",IF(Input!Z189=0,"NA",Input!Z189))</f>
        <v/>
      </c>
      <c r="CM189" s="65" t="str">
        <f t="shared" si="142"/>
        <v/>
      </c>
      <c r="CN189" s="65" t="str">
        <f t="shared" si="143"/>
        <v/>
      </c>
      <c r="CO189" s="165" t="str">
        <f>IF(COUNTBLANK($A189:$F189)&gt;2,"",IF(Input!AA189=0,"NA",Input!AA189))</f>
        <v/>
      </c>
      <c r="CP189" s="65" t="str">
        <f t="shared" si="144"/>
        <v/>
      </c>
      <c r="CQ189" s="65" t="str">
        <f t="shared" si="145"/>
        <v/>
      </c>
      <c r="CR189" s="165" t="str">
        <f>IF(COUNTBLANK($A189:$F189)&gt;2,"",IF(Input!AB189=0,"NA",Input!AB189))</f>
        <v/>
      </c>
      <c r="CS189" s="65" t="str">
        <f t="shared" si="146"/>
        <v/>
      </c>
      <c r="CT189" s="65" t="str">
        <f t="shared" si="147"/>
        <v/>
      </c>
      <c r="CU189" s="165" t="str">
        <f>IF(COUNTBLANK($A189:$F189)&gt;2,"",IF(Input!AC189=0,"NA",Input!AC189))</f>
        <v/>
      </c>
      <c r="CV189" s="65" t="str">
        <f t="shared" si="148"/>
        <v/>
      </c>
      <c r="CW189" s="65" t="str">
        <f t="shared" si="149"/>
        <v/>
      </c>
      <c r="CX189" s="165" t="str">
        <f>IF(COUNTBLANK($A189:$F189)&gt;2,"",IF(Input!AD189=0,"NA",Input!AD189))</f>
        <v/>
      </c>
    </row>
    <row r="190" spans="1:102" x14ac:dyDescent="0.25">
      <c r="A190" s="162" t="str">
        <f>IF(Input!B190=0,"",Input!B190)</f>
        <v/>
      </c>
      <c r="B190" s="162" t="str">
        <f>IF(Input!C190=0,"",Input!C190)</f>
        <v/>
      </c>
      <c r="C190" s="162" t="str">
        <f>IF(Input!D190=0,"",Input!D190)</f>
        <v/>
      </c>
      <c r="D190" s="162" t="str">
        <f>IF(Input!G190=0,"",Input!G190)</f>
        <v/>
      </c>
      <c r="E190" s="162" t="str">
        <f>IF(Input!H190=0,"",Input!H190)</f>
        <v/>
      </c>
      <c r="F190" s="162" t="str">
        <f>IF(Input!I190=0,"",Input!I190)</f>
        <v/>
      </c>
      <c r="G190" s="66" t="str">
        <f t="shared" si="100"/>
        <v/>
      </c>
      <c r="H190" s="66" t="str">
        <f t="shared" si="101"/>
        <v/>
      </c>
      <c r="I190" s="160" t="str">
        <f>FinalScores!G190</f>
        <v/>
      </c>
      <c r="J190" s="65" t="str">
        <f t="shared" si="102"/>
        <v/>
      </c>
      <c r="K190" s="65" t="str">
        <f t="shared" si="103"/>
        <v/>
      </c>
      <c r="L190" s="165" t="str">
        <f>IF(COUNTBLANK($A190:$F190)&gt;2,"",IF(Input!AE190=0,"NA",Input!AE190))</f>
        <v/>
      </c>
      <c r="M190" s="65" t="str">
        <f t="shared" si="104"/>
        <v/>
      </c>
      <c r="N190" s="65" t="str">
        <f t="shared" si="105"/>
        <v/>
      </c>
      <c r="O190" s="165" t="str">
        <f>IF(COUNTBLANK($A190:$F190)&gt;2,"",IF(Input!AF190=0,"NA",Input!AF190))</f>
        <v/>
      </c>
      <c r="P190" s="65" t="str">
        <f t="shared" si="106"/>
        <v/>
      </c>
      <c r="Q190" s="65" t="str">
        <f t="shared" si="107"/>
        <v/>
      </c>
      <c r="R190" s="165" t="str">
        <f>IF(COUNTBLANK($A190:$F190)&gt;2,"",IF(Input!AG190=0,"NA",Input!AG190))</f>
        <v/>
      </c>
      <c r="AN190" s="65" t="str">
        <f t="shared" si="108"/>
        <v/>
      </c>
      <c r="AO190" s="65" t="str">
        <f t="shared" si="109"/>
        <v/>
      </c>
      <c r="AP190" s="165" t="str">
        <f>IF(COUNTBLANK($A190:$F190)&gt;2,"",IF(Input!J190=0,"NA",Input!J190))</f>
        <v/>
      </c>
      <c r="AQ190" s="65" t="str">
        <f t="shared" si="110"/>
        <v/>
      </c>
      <c r="AR190" s="65" t="str">
        <f t="shared" si="111"/>
        <v/>
      </c>
      <c r="AS190" s="165" t="str">
        <f>IF(COUNTBLANK($A190:$F190)&gt;2,"",IF(Input!K190=0,"NA",Input!K190))</f>
        <v/>
      </c>
      <c r="AT190" s="65" t="str">
        <f t="shared" si="112"/>
        <v/>
      </c>
      <c r="AU190" s="65" t="str">
        <f t="shared" si="113"/>
        <v/>
      </c>
      <c r="AV190" s="165" t="str">
        <f>IF(COUNTBLANK($A190:$F190)&gt;2,"",IF(Input!L190=0,"NA",Input!L190))</f>
        <v/>
      </c>
      <c r="AW190" s="65" t="str">
        <f t="shared" si="114"/>
        <v/>
      </c>
      <c r="AX190" s="65" t="str">
        <f t="shared" si="115"/>
        <v/>
      </c>
      <c r="AY190" s="165" t="str">
        <f>IF(COUNTBLANK($A190:$F190)&gt;2,"",IF(Input!M190=0,"NA",Input!M190))</f>
        <v/>
      </c>
      <c r="AZ190" s="65" t="str">
        <f t="shared" si="116"/>
        <v/>
      </c>
      <c r="BA190" s="65" t="str">
        <f t="shared" si="117"/>
        <v/>
      </c>
      <c r="BB190" s="165" t="str">
        <f>IF(COUNTBLANK($A190:$F190)&gt;2,"",IF(Input!N190=0,"NA",Input!N190))</f>
        <v/>
      </c>
      <c r="BC190" s="65" t="str">
        <f t="shared" si="118"/>
        <v/>
      </c>
      <c r="BD190" s="65" t="str">
        <f t="shared" si="119"/>
        <v/>
      </c>
      <c r="BE190" s="165" t="str">
        <f>IF(COUNTBLANK($A190:$F190)&gt;2,"",IF(Input!O190=0,"NA",Input!O190))</f>
        <v/>
      </c>
      <c r="BF190" s="65" t="str">
        <f t="shared" si="120"/>
        <v/>
      </c>
      <c r="BG190" s="65" t="str">
        <f t="shared" si="121"/>
        <v/>
      </c>
      <c r="BH190" s="165" t="str">
        <f>IF(COUNTBLANK($A190:$F190)&gt;2,"",IF(Input!P190=0,"NA",Input!P190))</f>
        <v/>
      </c>
      <c r="BI190" s="65" t="str">
        <f t="shared" si="122"/>
        <v/>
      </c>
      <c r="BJ190" s="65" t="str">
        <f t="shared" si="123"/>
        <v/>
      </c>
      <c r="BK190" s="165" t="str">
        <f>IF(COUNTBLANK($A190:$F190)&gt;2,"",IF(Input!Q190=0,"NA",Input!Q190))</f>
        <v/>
      </c>
      <c r="BL190" s="65" t="str">
        <f t="shared" si="124"/>
        <v/>
      </c>
      <c r="BM190" s="65" t="str">
        <f t="shared" si="125"/>
        <v/>
      </c>
      <c r="BN190" s="165" t="str">
        <f>IF(COUNTBLANK($A190:$F190)&gt;2,"",IF(Input!R190=0,"NA",Input!R190))</f>
        <v/>
      </c>
      <c r="BO190" s="65" t="str">
        <f t="shared" si="126"/>
        <v/>
      </c>
      <c r="BP190" s="65" t="str">
        <f t="shared" si="127"/>
        <v/>
      </c>
      <c r="BQ190" s="165" t="str">
        <f>IF(COUNTBLANK($A190:$F190)&gt;2,"",IF(Input!S190=0,"NA",Input!S190))</f>
        <v/>
      </c>
      <c r="BR190" s="65" t="str">
        <f t="shared" si="128"/>
        <v/>
      </c>
      <c r="BS190" s="65" t="str">
        <f t="shared" si="129"/>
        <v/>
      </c>
      <c r="BT190" s="165" t="str">
        <f>IF(COUNTBLANK($A190:$F190)&gt;2,"",IF(Input!T190=0,"NA",Input!T190))</f>
        <v/>
      </c>
      <c r="BU190" s="65" t="str">
        <f t="shared" si="130"/>
        <v/>
      </c>
      <c r="BV190" s="65" t="str">
        <f t="shared" si="131"/>
        <v/>
      </c>
      <c r="BW190" s="165" t="str">
        <f>IF(COUNTBLANK($A190:$F190)&gt;2,"",IF(Input!U190=0,"NA",Input!U190))</f>
        <v/>
      </c>
      <c r="BX190" s="65" t="str">
        <f t="shared" si="132"/>
        <v/>
      </c>
      <c r="BY190" s="65" t="str">
        <f t="shared" si="133"/>
        <v/>
      </c>
      <c r="BZ190" s="165" t="str">
        <f>IF(COUNTBLANK($A190:$F190)&gt;2,"",IF(Input!V190=0,"NA",Input!V190))</f>
        <v/>
      </c>
      <c r="CA190" s="65" t="str">
        <f t="shared" si="134"/>
        <v/>
      </c>
      <c r="CB190" s="65" t="str">
        <f t="shared" si="135"/>
        <v/>
      </c>
      <c r="CC190" s="165" t="str">
        <f>IF(COUNTBLANK($A190:$F190)&gt;2,"",IF(Input!W190=0,"NA",Input!W190))</f>
        <v/>
      </c>
      <c r="CD190" s="65" t="str">
        <f t="shared" si="136"/>
        <v/>
      </c>
      <c r="CE190" s="65" t="str">
        <f t="shared" si="137"/>
        <v/>
      </c>
      <c r="CF190" s="165" t="str">
        <f>IF(COUNTBLANK($A190:$F190)&gt;2,"",IF(Input!X190=0,"NA",Input!X190))</f>
        <v/>
      </c>
      <c r="CG190" s="65" t="str">
        <f t="shared" si="138"/>
        <v/>
      </c>
      <c r="CH190" s="65" t="str">
        <f t="shared" si="139"/>
        <v/>
      </c>
      <c r="CI190" s="165" t="str">
        <f>IF(COUNTBLANK($A190:$F190)&gt;2,"",IF(Input!Y190=0,"NA",Input!Y190))</f>
        <v/>
      </c>
      <c r="CJ190" s="65" t="str">
        <f t="shared" si="140"/>
        <v/>
      </c>
      <c r="CK190" s="65" t="str">
        <f t="shared" si="141"/>
        <v/>
      </c>
      <c r="CL190" s="165" t="str">
        <f>IF(COUNTBLANK($A190:$F190)&gt;2,"",IF(Input!Z190=0,"NA",Input!Z190))</f>
        <v/>
      </c>
      <c r="CM190" s="65" t="str">
        <f t="shared" si="142"/>
        <v/>
      </c>
      <c r="CN190" s="65" t="str">
        <f t="shared" si="143"/>
        <v/>
      </c>
      <c r="CO190" s="165" t="str">
        <f>IF(COUNTBLANK($A190:$F190)&gt;2,"",IF(Input!AA190=0,"NA",Input!AA190))</f>
        <v/>
      </c>
      <c r="CP190" s="65" t="str">
        <f t="shared" si="144"/>
        <v/>
      </c>
      <c r="CQ190" s="65" t="str">
        <f t="shared" si="145"/>
        <v/>
      </c>
      <c r="CR190" s="165" t="str">
        <f>IF(COUNTBLANK($A190:$F190)&gt;2,"",IF(Input!AB190=0,"NA",Input!AB190))</f>
        <v/>
      </c>
      <c r="CS190" s="65" t="str">
        <f t="shared" si="146"/>
        <v/>
      </c>
      <c r="CT190" s="65" t="str">
        <f t="shared" si="147"/>
        <v/>
      </c>
      <c r="CU190" s="165" t="str">
        <f>IF(COUNTBLANK($A190:$F190)&gt;2,"",IF(Input!AC190=0,"NA",Input!AC190))</f>
        <v/>
      </c>
      <c r="CV190" s="65" t="str">
        <f t="shared" si="148"/>
        <v/>
      </c>
      <c r="CW190" s="65" t="str">
        <f t="shared" si="149"/>
        <v/>
      </c>
      <c r="CX190" s="165" t="str">
        <f>IF(COUNTBLANK($A190:$F190)&gt;2,"",IF(Input!AD190=0,"NA",Input!AD190))</f>
        <v/>
      </c>
    </row>
    <row r="191" spans="1:102" x14ac:dyDescent="0.25">
      <c r="A191" s="162" t="str">
        <f>IF(Input!B191=0,"",Input!B191)</f>
        <v/>
      </c>
      <c r="B191" s="162" t="str">
        <f>IF(Input!C191=0,"",Input!C191)</f>
        <v/>
      </c>
      <c r="C191" s="162" t="str">
        <f>IF(Input!D191=0,"",Input!D191)</f>
        <v/>
      </c>
      <c r="D191" s="162" t="str">
        <f>IF(Input!G191=0,"",Input!G191)</f>
        <v/>
      </c>
      <c r="E191" s="162" t="str">
        <f>IF(Input!H191=0,"",Input!H191)</f>
        <v/>
      </c>
      <c r="F191" s="162" t="str">
        <f>IF(Input!I191=0,"",Input!I191)</f>
        <v/>
      </c>
      <c r="G191" s="66" t="str">
        <f t="shared" si="100"/>
        <v/>
      </c>
      <c r="H191" s="66" t="str">
        <f t="shared" si="101"/>
        <v/>
      </c>
      <c r="I191" s="160" t="str">
        <f>FinalScores!G191</f>
        <v/>
      </c>
      <c r="J191" s="65" t="str">
        <f t="shared" si="102"/>
        <v/>
      </c>
      <c r="K191" s="65" t="str">
        <f t="shared" si="103"/>
        <v/>
      </c>
      <c r="L191" s="165" t="str">
        <f>IF(COUNTBLANK($A191:$F191)&gt;2,"",IF(Input!AE191=0,"NA",Input!AE191))</f>
        <v/>
      </c>
      <c r="M191" s="65" t="str">
        <f t="shared" si="104"/>
        <v/>
      </c>
      <c r="N191" s="65" t="str">
        <f t="shared" si="105"/>
        <v/>
      </c>
      <c r="O191" s="165" t="str">
        <f>IF(COUNTBLANK($A191:$F191)&gt;2,"",IF(Input!AF191=0,"NA",Input!AF191))</f>
        <v/>
      </c>
      <c r="P191" s="65" t="str">
        <f t="shared" si="106"/>
        <v/>
      </c>
      <c r="Q191" s="65" t="str">
        <f t="shared" si="107"/>
        <v/>
      </c>
      <c r="R191" s="165" t="str">
        <f>IF(COUNTBLANK($A191:$F191)&gt;2,"",IF(Input!AG191=0,"NA",Input!AG191))</f>
        <v/>
      </c>
      <c r="AN191" s="65" t="str">
        <f t="shared" si="108"/>
        <v/>
      </c>
      <c r="AO191" s="65" t="str">
        <f t="shared" si="109"/>
        <v/>
      </c>
      <c r="AP191" s="165" t="str">
        <f>IF(COUNTBLANK($A191:$F191)&gt;2,"",IF(Input!J191=0,"NA",Input!J191))</f>
        <v/>
      </c>
      <c r="AQ191" s="65" t="str">
        <f t="shared" si="110"/>
        <v/>
      </c>
      <c r="AR191" s="65" t="str">
        <f t="shared" si="111"/>
        <v/>
      </c>
      <c r="AS191" s="165" t="str">
        <f>IF(COUNTBLANK($A191:$F191)&gt;2,"",IF(Input!K191=0,"NA",Input!K191))</f>
        <v/>
      </c>
      <c r="AT191" s="65" t="str">
        <f t="shared" si="112"/>
        <v/>
      </c>
      <c r="AU191" s="65" t="str">
        <f t="shared" si="113"/>
        <v/>
      </c>
      <c r="AV191" s="165" t="str">
        <f>IF(COUNTBLANK($A191:$F191)&gt;2,"",IF(Input!L191=0,"NA",Input!L191))</f>
        <v/>
      </c>
      <c r="AW191" s="65" t="str">
        <f t="shared" si="114"/>
        <v/>
      </c>
      <c r="AX191" s="65" t="str">
        <f t="shared" si="115"/>
        <v/>
      </c>
      <c r="AY191" s="165" t="str">
        <f>IF(COUNTBLANK($A191:$F191)&gt;2,"",IF(Input!M191=0,"NA",Input!M191))</f>
        <v/>
      </c>
      <c r="AZ191" s="65" t="str">
        <f t="shared" si="116"/>
        <v/>
      </c>
      <c r="BA191" s="65" t="str">
        <f t="shared" si="117"/>
        <v/>
      </c>
      <c r="BB191" s="165" t="str">
        <f>IF(COUNTBLANK($A191:$F191)&gt;2,"",IF(Input!N191=0,"NA",Input!N191))</f>
        <v/>
      </c>
      <c r="BC191" s="65" t="str">
        <f t="shared" si="118"/>
        <v/>
      </c>
      <c r="BD191" s="65" t="str">
        <f t="shared" si="119"/>
        <v/>
      </c>
      <c r="BE191" s="165" t="str">
        <f>IF(COUNTBLANK($A191:$F191)&gt;2,"",IF(Input!O191=0,"NA",Input!O191))</f>
        <v/>
      </c>
      <c r="BF191" s="65" t="str">
        <f t="shared" si="120"/>
        <v/>
      </c>
      <c r="BG191" s="65" t="str">
        <f t="shared" si="121"/>
        <v/>
      </c>
      <c r="BH191" s="165" t="str">
        <f>IF(COUNTBLANK($A191:$F191)&gt;2,"",IF(Input!P191=0,"NA",Input!P191))</f>
        <v/>
      </c>
      <c r="BI191" s="65" t="str">
        <f t="shared" si="122"/>
        <v/>
      </c>
      <c r="BJ191" s="65" t="str">
        <f t="shared" si="123"/>
        <v/>
      </c>
      <c r="BK191" s="165" t="str">
        <f>IF(COUNTBLANK($A191:$F191)&gt;2,"",IF(Input!Q191=0,"NA",Input!Q191))</f>
        <v/>
      </c>
      <c r="BL191" s="65" t="str">
        <f t="shared" si="124"/>
        <v/>
      </c>
      <c r="BM191" s="65" t="str">
        <f t="shared" si="125"/>
        <v/>
      </c>
      <c r="BN191" s="165" t="str">
        <f>IF(COUNTBLANK($A191:$F191)&gt;2,"",IF(Input!R191=0,"NA",Input!R191))</f>
        <v/>
      </c>
      <c r="BO191" s="65" t="str">
        <f t="shared" si="126"/>
        <v/>
      </c>
      <c r="BP191" s="65" t="str">
        <f t="shared" si="127"/>
        <v/>
      </c>
      <c r="BQ191" s="165" t="str">
        <f>IF(COUNTBLANK($A191:$F191)&gt;2,"",IF(Input!S191=0,"NA",Input!S191))</f>
        <v/>
      </c>
      <c r="BR191" s="65" t="str">
        <f t="shared" si="128"/>
        <v/>
      </c>
      <c r="BS191" s="65" t="str">
        <f t="shared" si="129"/>
        <v/>
      </c>
      <c r="BT191" s="165" t="str">
        <f>IF(COUNTBLANK($A191:$F191)&gt;2,"",IF(Input!T191=0,"NA",Input!T191))</f>
        <v/>
      </c>
      <c r="BU191" s="65" t="str">
        <f t="shared" si="130"/>
        <v/>
      </c>
      <c r="BV191" s="65" t="str">
        <f t="shared" si="131"/>
        <v/>
      </c>
      <c r="BW191" s="165" t="str">
        <f>IF(COUNTBLANK($A191:$F191)&gt;2,"",IF(Input!U191=0,"NA",Input!U191))</f>
        <v/>
      </c>
      <c r="BX191" s="65" t="str">
        <f t="shared" si="132"/>
        <v/>
      </c>
      <c r="BY191" s="65" t="str">
        <f t="shared" si="133"/>
        <v/>
      </c>
      <c r="BZ191" s="165" t="str">
        <f>IF(COUNTBLANK($A191:$F191)&gt;2,"",IF(Input!V191=0,"NA",Input!V191))</f>
        <v/>
      </c>
      <c r="CA191" s="65" t="str">
        <f t="shared" si="134"/>
        <v/>
      </c>
      <c r="CB191" s="65" t="str">
        <f t="shared" si="135"/>
        <v/>
      </c>
      <c r="CC191" s="165" t="str">
        <f>IF(COUNTBLANK($A191:$F191)&gt;2,"",IF(Input!W191=0,"NA",Input!W191))</f>
        <v/>
      </c>
      <c r="CD191" s="65" t="str">
        <f t="shared" si="136"/>
        <v/>
      </c>
      <c r="CE191" s="65" t="str">
        <f t="shared" si="137"/>
        <v/>
      </c>
      <c r="CF191" s="165" t="str">
        <f>IF(COUNTBLANK($A191:$F191)&gt;2,"",IF(Input!X191=0,"NA",Input!X191))</f>
        <v/>
      </c>
      <c r="CG191" s="65" t="str">
        <f t="shared" si="138"/>
        <v/>
      </c>
      <c r="CH191" s="65" t="str">
        <f t="shared" si="139"/>
        <v/>
      </c>
      <c r="CI191" s="165" t="str">
        <f>IF(COUNTBLANK($A191:$F191)&gt;2,"",IF(Input!Y191=0,"NA",Input!Y191))</f>
        <v/>
      </c>
      <c r="CJ191" s="65" t="str">
        <f t="shared" si="140"/>
        <v/>
      </c>
      <c r="CK191" s="65" t="str">
        <f t="shared" si="141"/>
        <v/>
      </c>
      <c r="CL191" s="165" t="str">
        <f>IF(COUNTBLANK($A191:$F191)&gt;2,"",IF(Input!Z191=0,"NA",Input!Z191))</f>
        <v/>
      </c>
      <c r="CM191" s="65" t="str">
        <f t="shared" si="142"/>
        <v/>
      </c>
      <c r="CN191" s="65" t="str">
        <f t="shared" si="143"/>
        <v/>
      </c>
      <c r="CO191" s="165" t="str">
        <f>IF(COUNTBLANK($A191:$F191)&gt;2,"",IF(Input!AA191=0,"NA",Input!AA191))</f>
        <v/>
      </c>
      <c r="CP191" s="65" t="str">
        <f t="shared" si="144"/>
        <v/>
      </c>
      <c r="CQ191" s="65" t="str">
        <f t="shared" si="145"/>
        <v/>
      </c>
      <c r="CR191" s="165" t="str">
        <f>IF(COUNTBLANK($A191:$F191)&gt;2,"",IF(Input!AB191=0,"NA",Input!AB191))</f>
        <v/>
      </c>
      <c r="CS191" s="65" t="str">
        <f t="shared" si="146"/>
        <v/>
      </c>
      <c r="CT191" s="65" t="str">
        <f t="shared" si="147"/>
        <v/>
      </c>
      <c r="CU191" s="165" t="str">
        <f>IF(COUNTBLANK($A191:$F191)&gt;2,"",IF(Input!AC191=0,"NA",Input!AC191))</f>
        <v/>
      </c>
      <c r="CV191" s="65" t="str">
        <f t="shared" si="148"/>
        <v/>
      </c>
      <c r="CW191" s="65" t="str">
        <f t="shared" si="149"/>
        <v/>
      </c>
      <c r="CX191" s="165" t="str">
        <f>IF(COUNTBLANK($A191:$F191)&gt;2,"",IF(Input!AD191=0,"NA",Input!AD191))</f>
        <v/>
      </c>
    </row>
    <row r="192" spans="1:102" x14ac:dyDescent="0.25">
      <c r="A192" s="162" t="str">
        <f>IF(Input!B192=0,"",Input!B192)</f>
        <v/>
      </c>
      <c r="B192" s="162" t="str">
        <f>IF(Input!C192=0,"",Input!C192)</f>
        <v/>
      </c>
      <c r="C192" s="162" t="str">
        <f>IF(Input!D192=0,"",Input!D192)</f>
        <v/>
      </c>
      <c r="D192" s="162" t="str">
        <f>IF(Input!G192=0,"",Input!G192)</f>
        <v/>
      </c>
      <c r="E192" s="162" t="str">
        <f>IF(Input!H192=0,"",Input!H192)</f>
        <v/>
      </c>
      <c r="F192" s="162" t="str">
        <f>IF(Input!I192=0,"",Input!I192)</f>
        <v/>
      </c>
      <c r="G192" s="66" t="str">
        <f t="shared" si="100"/>
        <v/>
      </c>
      <c r="H192" s="66" t="str">
        <f t="shared" si="101"/>
        <v/>
      </c>
      <c r="I192" s="160" t="str">
        <f>FinalScores!G192</f>
        <v/>
      </c>
      <c r="J192" s="65" t="str">
        <f t="shared" si="102"/>
        <v/>
      </c>
      <c r="K192" s="65" t="str">
        <f t="shared" si="103"/>
        <v/>
      </c>
      <c r="L192" s="165" t="str">
        <f>IF(COUNTBLANK($A192:$F192)&gt;2,"",IF(Input!AE192=0,"NA",Input!AE192))</f>
        <v/>
      </c>
      <c r="M192" s="65" t="str">
        <f t="shared" si="104"/>
        <v/>
      </c>
      <c r="N192" s="65" t="str">
        <f t="shared" si="105"/>
        <v/>
      </c>
      <c r="O192" s="165" t="str">
        <f>IF(COUNTBLANK($A192:$F192)&gt;2,"",IF(Input!AF192=0,"NA",Input!AF192))</f>
        <v/>
      </c>
      <c r="P192" s="65" t="str">
        <f t="shared" si="106"/>
        <v/>
      </c>
      <c r="Q192" s="65" t="str">
        <f t="shared" si="107"/>
        <v/>
      </c>
      <c r="R192" s="165" t="str">
        <f>IF(COUNTBLANK($A192:$F192)&gt;2,"",IF(Input!AG192=0,"NA",Input!AG192))</f>
        <v/>
      </c>
      <c r="AN192" s="65" t="str">
        <f t="shared" si="108"/>
        <v/>
      </c>
      <c r="AO192" s="65" t="str">
        <f t="shared" si="109"/>
        <v/>
      </c>
      <c r="AP192" s="165" t="str">
        <f>IF(COUNTBLANK($A192:$F192)&gt;2,"",IF(Input!J192=0,"NA",Input!J192))</f>
        <v/>
      </c>
      <c r="AQ192" s="65" t="str">
        <f t="shared" si="110"/>
        <v/>
      </c>
      <c r="AR192" s="65" t="str">
        <f t="shared" si="111"/>
        <v/>
      </c>
      <c r="AS192" s="165" t="str">
        <f>IF(COUNTBLANK($A192:$F192)&gt;2,"",IF(Input!K192=0,"NA",Input!K192))</f>
        <v/>
      </c>
      <c r="AT192" s="65" t="str">
        <f t="shared" si="112"/>
        <v/>
      </c>
      <c r="AU192" s="65" t="str">
        <f t="shared" si="113"/>
        <v/>
      </c>
      <c r="AV192" s="165" t="str">
        <f>IF(COUNTBLANK($A192:$F192)&gt;2,"",IF(Input!L192=0,"NA",Input!L192))</f>
        <v/>
      </c>
      <c r="AW192" s="65" t="str">
        <f t="shared" si="114"/>
        <v/>
      </c>
      <c r="AX192" s="65" t="str">
        <f t="shared" si="115"/>
        <v/>
      </c>
      <c r="AY192" s="165" t="str">
        <f>IF(COUNTBLANK($A192:$F192)&gt;2,"",IF(Input!M192=0,"NA",Input!M192))</f>
        <v/>
      </c>
      <c r="AZ192" s="65" t="str">
        <f t="shared" si="116"/>
        <v/>
      </c>
      <c r="BA192" s="65" t="str">
        <f t="shared" si="117"/>
        <v/>
      </c>
      <c r="BB192" s="165" t="str">
        <f>IF(COUNTBLANK($A192:$F192)&gt;2,"",IF(Input!N192=0,"NA",Input!N192))</f>
        <v/>
      </c>
      <c r="BC192" s="65" t="str">
        <f t="shared" si="118"/>
        <v/>
      </c>
      <c r="BD192" s="65" t="str">
        <f t="shared" si="119"/>
        <v/>
      </c>
      <c r="BE192" s="165" t="str">
        <f>IF(COUNTBLANK($A192:$F192)&gt;2,"",IF(Input!O192=0,"NA",Input!O192))</f>
        <v/>
      </c>
      <c r="BF192" s="65" t="str">
        <f t="shared" si="120"/>
        <v/>
      </c>
      <c r="BG192" s="65" t="str">
        <f t="shared" si="121"/>
        <v/>
      </c>
      <c r="BH192" s="165" t="str">
        <f>IF(COUNTBLANK($A192:$F192)&gt;2,"",IF(Input!P192=0,"NA",Input!P192))</f>
        <v/>
      </c>
      <c r="BI192" s="65" t="str">
        <f t="shared" si="122"/>
        <v/>
      </c>
      <c r="BJ192" s="65" t="str">
        <f t="shared" si="123"/>
        <v/>
      </c>
      <c r="BK192" s="165" t="str">
        <f>IF(COUNTBLANK($A192:$F192)&gt;2,"",IF(Input!Q192=0,"NA",Input!Q192))</f>
        <v/>
      </c>
      <c r="BL192" s="65" t="str">
        <f t="shared" si="124"/>
        <v/>
      </c>
      <c r="BM192" s="65" t="str">
        <f t="shared" si="125"/>
        <v/>
      </c>
      <c r="BN192" s="165" t="str">
        <f>IF(COUNTBLANK($A192:$F192)&gt;2,"",IF(Input!R192=0,"NA",Input!R192))</f>
        <v/>
      </c>
      <c r="BO192" s="65" t="str">
        <f t="shared" si="126"/>
        <v/>
      </c>
      <c r="BP192" s="65" t="str">
        <f t="shared" si="127"/>
        <v/>
      </c>
      <c r="BQ192" s="165" t="str">
        <f>IF(COUNTBLANK($A192:$F192)&gt;2,"",IF(Input!S192=0,"NA",Input!S192))</f>
        <v/>
      </c>
      <c r="BR192" s="65" t="str">
        <f t="shared" si="128"/>
        <v/>
      </c>
      <c r="BS192" s="65" t="str">
        <f t="shared" si="129"/>
        <v/>
      </c>
      <c r="BT192" s="165" t="str">
        <f>IF(COUNTBLANK($A192:$F192)&gt;2,"",IF(Input!T192=0,"NA",Input!T192))</f>
        <v/>
      </c>
      <c r="BU192" s="65" t="str">
        <f t="shared" si="130"/>
        <v/>
      </c>
      <c r="BV192" s="65" t="str">
        <f t="shared" si="131"/>
        <v/>
      </c>
      <c r="BW192" s="165" t="str">
        <f>IF(COUNTBLANK($A192:$F192)&gt;2,"",IF(Input!U192=0,"NA",Input!U192))</f>
        <v/>
      </c>
      <c r="BX192" s="65" t="str">
        <f t="shared" si="132"/>
        <v/>
      </c>
      <c r="BY192" s="65" t="str">
        <f t="shared" si="133"/>
        <v/>
      </c>
      <c r="BZ192" s="165" t="str">
        <f>IF(COUNTBLANK($A192:$F192)&gt;2,"",IF(Input!V192=0,"NA",Input!V192))</f>
        <v/>
      </c>
      <c r="CA192" s="65" t="str">
        <f t="shared" si="134"/>
        <v/>
      </c>
      <c r="CB192" s="65" t="str">
        <f t="shared" si="135"/>
        <v/>
      </c>
      <c r="CC192" s="165" t="str">
        <f>IF(COUNTBLANK($A192:$F192)&gt;2,"",IF(Input!W192=0,"NA",Input!W192))</f>
        <v/>
      </c>
      <c r="CD192" s="65" t="str">
        <f t="shared" si="136"/>
        <v/>
      </c>
      <c r="CE192" s="65" t="str">
        <f t="shared" si="137"/>
        <v/>
      </c>
      <c r="CF192" s="165" t="str">
        <f>IF(COUNTBLANK($A192:$F192)&gt;2,"",IF(Input!X192=0,"NA",Input!X192))</f>
        <v/>
      </c>
      <c r="CG192" s="65" t="str">
        <f t="shared" si="138"/>
        <v/>
      </c>
      <c r="CH192" s="65" t="str">
        <f t="shared" si="139"/>
        <v/>
      </c>
      <c r="CI192" s="165" t="str">
        <f>IF(COUNTBLANK($A192:$F192)&gt;2,"",IF(Input!Y192=0,"NA",Input!Y192))</f>
        <v/>
      </c>
      <c r="CJ192" s="65" t="str">
        <f t="shared" si="140"/>
        <v/>
      </c>
      <c r="CK192" s="65" t="str">
        <f t="shared" si="141"/>
        <v/>
      </c>
      <c r="CL192" s="165" t="str">
        <f>IF(COUNTBLANK($A192:$F192)&gt;2,"",IF(Input!Z192=0,"NA",Input!Z192))</f>
        <v/>
      </c>
      <c r="CM192" s="65" t="str">
        <f t="shared" si="142"/>
        <v/>
      </c>
      <c r="CN192" s="65" t="str">
        <f t="shared" si="143"/>
        <v/>
      </c>
      <c r="CO192" s="165" t="str">
        <f>IF(COUNTBLANK($A192:$F192)&gt;2,"",IF(Input!AA192=0,"NA",Input!AA192))</f>
        <v/>
      </c>
      <c r="CP192" s="65" t="str">
        <f t="shared" si="144"/>
        <v/>
      </c>
      <c r="CQ192" s="65" t="str">
        <f t="shared" si="145"/>
        <v/>
      </c>
      <c r="CR192" s="165" t="str">
        <f>IF(COUNTBLANK($A192:$F192)&gt;2,"",IF(Input!AB192=0,"NA",Input!AB192))</f>
        <v/>
      </c>
      <c r="CS192" s="65" t="str">
        <f t="shared" si="146"/>
        <v/>
      </c>
      <c r="CT192" s="65" t="str">
        <f t="shared" si="147"/>
        <v/>
      </c>
      <c r="CU192" s="165" t="str">
        <f>IF(COUNTBLANK($A192:$F192)&gt;2,"",IF(Input!AC192=0,"NA",Input!AC192))</f>
        <v/>
      </c>
      <c r="CV192" s="65" t="str">
        <f t="shared" si="148"/>
        <v/>
      </c>
      <c r="CW192" s="65" t="str">
        <f t="shared" si="149"/>
        <v/>
      </c>
      <c r="CX192" s="165" t="str">
        <f>IF(COUNTBLANK($A192:$F192)&gt;2,"",IF(Input!AD192=0,"NA",Input!AD192))</f>
        <v/>
      </c>
    </row>
    <row r="193" spans="1:102" x14ac:dyDescent="0.25">
      <c r="A193" s="162" t="str">
        <f>IF(Input!B193=0,"",Input!B193)</f>
        <v/>
      </c>
      <c r="B193" s="162" t="str">
        <f>IF(Input!C193=0,"",Input!C193)</f>
        <v/>
      </c>
      <c r="C193" s="162" t="str">
        <f>IF(Input!D193=0,"",Input!D193)</f>
        <v/>
      </c>
      <c r="D193" s="162" t="str">
        <f>IF(Input!G193=0,"",Input!G193)</f>
        <v/>
      </c>
      <c r="E193" s="162" t="str">
        <f>IF(Input!H193=0,"",Input!H193)</f>
        <v/>
      </c>
      <c r="F193" s="162" t="str">
        <f>IF(Input!I193=0,"",Input!I193)</f>
        <v/>
      </c>
      <c r="G193" s="66" t="str">
        <f t="shared" si="100"/>
        <v/>
      </c>
      <c r="H193" s="66" t="str">
        <f t="shared" si="101"/>
        <v/>
      </c>
      <c r="I193" s="160" t="str">
        <f>FinalScores!G193</f>
        <v/>
      </c>
      <c r="J193" s="65" t="str">
        <f t="shared" si="102"/>
        <v/>
      </c>
      <c r="K193" s="65" t="str">
        <f t="shared" si="103"/>
        <v/>
      </c>
      <c r="L193" s="165" t="str">
        <f>IF(COUNTBLANK($A193:$F193)&gt;2,"",IF(Input!AE193=0,"NA",Input!AE193))</f>
        <v/>
      </c>
      <c r="M193" s="65" t="str">
        <f t="shared" si="104"/>
        <v/>
      </c>
      <c r="N193" s="65" t="str">
        <f t="shared" si="105"/>
        <v/>
      </c>
      <c r="O193" s="165" t="str">
        <f>IF(COUNTBLANK($A193:$F193)&gt;2,"",IF(Input!AF193=0,"NA",Input!AF193))</f>
        <v/>
      </c>
      <c r="P193" s="65" t="str">
        <f t="shared" si="106"/>
        <v/>
      </c>
      <c r="Q193" s="65" t="str">
        <f t="shared" si="107"/>
        <v/>
      </c>
      <c r="R193" s="165" t="str">
        <f>IF(COUNTBLANK($A193:$F193)&gt;2,"",IF(Input!AG193=0,"NA",Input!AG193))</f>
        <v/>
      </c>
      <c r="AN193" s="65" t="str">
        <f t="shared" si="108"/>
        <v/>
      </c>
      <c r="AO193" s="65" t="str">
        <f t="shared" si="109"/>
        <v/>
      </c>
      <c r="AP193" s="165" t="str">
        <f>IF(COUNTBLANK($A193:$F193)&gt;2,"",IF(Input!J193=0,"NA",Input!J193))</f>
        <v/>
      </c>
      <c r="AQ193" s="65" t="str">
        <f t="shared" si="110"/>
        <v/>
      </c>
      <c r="AR193" s="65" t="str">
        <f t="shared" si="111"/>
        <v/>
      </c>
      <c r="AS193" s="165" t="str">
        <f>IF(COUNTBLANK($A193:$F193)&gt;2,"",IF(Input!K193=0,"NA",Input!K193))</f>
        <v/>
      </c>
      <c r="AT193" s="65" t="str">
        <f t="shared" si="112"/>
        <v/>
      </c>
      <c r="AU193" s="65" t="str">
        <f t="shared" si="113"/>
        <v/>
      </c>
      <c r="AV193" s="165" t="str">
        <f>IF(COUNTBLANK($A193:$F193)&gt;2,"",IF(Input!L193=0,"NA",Input!L193))</f>
        <v/>
      </c>
      <c r="AW193" s="65" t="str">
        <f t="shared" si="114"/>
        <v/>
      </c>
      <c r="AX193" s="65" t="str">
        <f t="shared" si="115"/>
        <v/>
      </c>
      <c r="AY193" s="165" t="str">
        <f>IF(COUNTBLANK($A193:$F193)&gt;2,"",IF(Input!M193=0,"NA",Input!M193))</f>
        <v/>
      </c>
      <c r="AZ193" s="65" t="str">
        <f t="shared" si="116"/>
        <v/>
      </c>
      <c r="BA193" s="65" t="str">
        <f t="shared" si="117"/>
        <v/>
      </c>
      <c r="BB193" s="165" t="str">
        <f>IF(COUNTBLANK($A193:$F193)&gt;2,"",IF(Input!N193=0,"NA",Input!N193))</f>
        <v/>
      </c>
      <c r="BC193" s="65" t="str">
        <f t="shared" si="118"/>
        <v/>
      </c>
      <c r="BD193" s="65" t="str">
        <f t="shared" si="119"/>
        <v/>
      </c>
      <c r="BE193" s="165" t="str">
        <f>IF(COUNTBLANK($A193:$F193)&gt;2,"",IF(Input!O193=0,"NA",Input!O193))</f>
        <v/>
      </c>
      <c r="BF193" s="65" t="str">
        <f t="shared" si="120"/>
        <v/>
      </c>
      <c r="BG193" s="65" t="str">
        <f t="shared" si="121"/>
        <v/>
      </c>
      <c r="BH193" s="165" t="str">
        <f>IF(COUNTBLANK($A193:$F193)&gt;2,"",IF(Input!P193=0,"NA",Input!P193))</f>
        <v/>
      </c>
      <c r="BI193" s="65" t="str">
        <f t="shared" si="122"/>
        <v/>
      </c>
      <c r="BJ193" s="65" t="str">
        <f t="shared" si="123"/>
        <v/>
      </c>
      <c r="BK193" s="165" t="str">
        <f>IF(COUNTBLANK($A193:$F193)&gt;2,"",IF(Input!Q193=0,"NA",Input!Q193))</f>
        <v/>
      </c>
      <c r="BL193" s="65" t="str">
        <f t="shared" si="124"/>
        <v/>
      </c>
      <c r="BM193" s="65" t="str">
        <f t="shared" si="125"/>
        <v/>
      </c>
      <c r="BN193" s="165" t="str">
        <f>IF(COUNTBLANK($A193:$F193)&gt;2,"",IF(Input!R193=0,"NA",Input!R193))</f>
        <v/>
      </c>
      <c r="BO193" s="65" t="str">
        <f t="shared" si="126"/>
        <v/>
      </c>
      <c r="BP193" s="65" t="str">
        <f t="shared" si="127"/>
        <v/>
      </c>
      <c r="BQ193" s="165" t="str">
        <f>IF(COUNTBLANK($A193:$F193)&gt;2,"",IF(Input!S193=0,"NA",Input!S193))</f>
        <v/>
      </c>
      <c r="BR193" s="65" t="str">
        <f t="shared" si="128"/>
        <v/>
      </c>
      <c r="BS193" s="65" t="str">
        <f t="shared" si="129"/>
        <v/>
      </c>
      <c r="BT193" s="165" t="str">
        <f>IF(COUNTBLANK($A193:$F193)&gt;2,"",IF(Input!T193=0,"NA",Input!T193))</f>
        <v/>
      </c>
      <c r="BU193" s="65" t="str">
        <f t="shared" si="130"/>
        <v/>
      </c>
      <c r="BV193" s="65" t="str">
        <f t="shared" si="131"/>
        <v/>
      </c>
      <c r="BW193" s="165" t="str">
        <f>IF(COUNTBLANK($A193:$F193)&gt;2,"",IF(Input!U193=0,"NA",Input!U193))</f>
        <v/>
      </c>
      <c r="BX193" s="65" t="str">
        <f t="shared" si="132"/>
        <v/>
      </c>
      <c r="BY193" s="65" t="str">
        <f t="shared" si="133"/>
        <v/>
      </c>
      <c r="BZ193" s="165" t="str">
        <f>IF(COUNTBLANK($A193:$F193)&gt;2,"",IF(Input!V193=0,"NA",Input!V193))</f>
        <v/>
      </c>
      <c r="CA193" s="65" t="str">
        <f t="shared" si="134"/>
        <v/>
      </c>
      <c r="CB193" s="65" t="str">
        <f t="shared" si="135"/>
        <v/>
      </c>
      <c r="CC193" s="165" t="str">
        <f>IF(COUNTBLANK($A193:$F193)&gt;2,"",IF(Input!W193=0,"NA",Input!W193))</f>
        <v/>
      </c>
      <c r="CD193" s="65" t="str">
        <f t="shared" si="136"/>
        <v/>
      </c>
      <c r="CE193" s="65" t="str">
        <f t="shared" si="137"/>
        <v/>
      </c>
      <c r="CF193" s="165" t="str">
        <f>IF(COUNTBLANK($A193:$F193)&gt;2,"",IF(Input!X193=0,"NA",Input!X193))</f>
        <v/>
      </c>
      <c r="CG193" s="65" t="str">
        <f t="shared" si="138"/>
        <v/>
      </c>
      <c r="CH193" s="65" t="str">
        <f t="shared" si="139"/>
        <v/>
      </c>
      <c r="CI193" s="165" t="str">
        <f>IF(COUNTBLANK($A193:$F193)&gt;2,"",IF(Input!Y193=0,"NA",Input!Y193))</f>
        <v/>
      </c>
      <c r="CJ193" s="65" t="str">
        <f t="shared" si="140"/>
        <v/>
      </c>
      <c r="CK193" s="65" t="str">
        <f t="shared" si="141"/>
        <v/>
      </c>
      <c r="CL193" s="165" t="str">
        <f>IF(COUNTBLANK($A193:$F193)&gt;2,"",IF(Input!Z193=0,"NA",Input!Z193))</f>
        <v/>
      </c>
      <c r="CM193" s="65" t="str">
        <f t="shared" si="142"/>
        <v/>
      </c>
      <c r="CN193" s="65" t="str">
        <f t="shared" si="143"/>
        <v/>
      </c>
      <c r="CO193" s="165" t="str">
        <f>IF(COUNTBLANK($A193:$F193)&gt;2,"",IF(Input!AA193=0,"NA",Input!AA193))</f>
        <v/>
      </c>
      <c r="CP193" s="65" t="str">
        <f t="shared" si="144"/>
        <v/>
      </c>
      <c r="CQ193" s="65" t="str">
        <f t="shared" si="145"/>
        <v/>
      </c>
      <c r="CR193" s="165" t="str">
        <f>IF(COUNTBLANK($A193:$F193)&gt;2,"",IF(Input!AB193=0,"NA",Input!AB193))</f>
        <v/>
      </c>
      <c r="CS193" s="65" t="str">
        <f t="shared" si="146"/>
        <v/>
      </c>
      <c r="CT193" s="65" t="str">
        <f t="shared" si="147"/>
        <v/>
      </c>
      <c r="CU193" s="165" t="str">
        <f>IF(COUNTBLANK($A193:$F193)&gt;2,"",IF(Input!AC193=0,"NA",Input!AC193))</f>
        <v/>
      </c>
      <c r="CV193" s="65" t="str">
        <f t="shared" si="148"/>
        <v/>
      </c>
      <c r="CW193" s="65" t="str">
        <f t="shared" si="149"/>
        <v/>
      </c>
      <c r="CX193" s="165" t="str">
        <f>IF(COUNTBLANK($A193:$F193)&gt;2,"",IF(Input!AD193=0,"NA",Input!AD193))</f>
        <v/>
      </c>
    </row>
    <row r="194" spans="1:102" x14ac:dyDescent="0.25">
      <c r="A194" s="162" t="str">
        <f>IF(Input!B194=0,"",Input!B194)</f>
        <v/>
      </c>
      <c r="B194" s="162" t="str">
        <f>IF(Input!C194=0,"",Input!C194)</f>
        <v/>
      </c>
      <c r="C194" s="162" t="str">
        <f>IF(Input!D194=0,"",Input!D194)</f>
        <v/>
      </c>
      <c r="D194" s="162" t="str">
        <f>IF(Input!G194=0,"",Input!G194)</f>
        <v/>
      </c>
      <c r="E194" s="162" t="str">
        <f>IF(Input!H194=0,"",Input!H194)</f>
        <v/>
      </c>
      <c r="F194" s="162" t="str">
        <f>IF(Input!I194=0,"",Input!I194)</f>
        <v/>
      </c>
      <c r="G194" s="66" t="str">
        <f t="shared" si="100"/>
        <v/>
      </c>
      <c r="H194" s="66" t="str">
        <f t="shared" si="101"/>
        <v/>
      </c>
      <c r="I194" s="160" t="str">
        <f>FinalScores!G194</f>
        <v/>
      </c>
      <c r="J194" s="65" t="str">
        <f t="shared" si="102"/>
        <v/>
      </c>
      <c r="K194" s="65" t="str">
        <f t="shared" si="103"/>
        <v/>
      </c>
      <c r="L194" s="165" t="str">
        <f>IF(COUNTBLANK($A194:$F194)&gt;2,"",IF(Input!AE194=0,"NA",Input!AE194))</f>
        <v/>
      </c>
      <c r="M194" s="65" t="str">
        <f t="shared" si="104"/>
        <v/>
      </c>
      <c r="N194" s="65" t="str">
        <f t="shared" si="105"/>
        <v/>
      </c>
      <c r="O194" s="165" t="str">
        <f>IF(COUNTBLANK($A194:$F194)&gt;2,"",IF(Input!AF194=0,"NA",Input!AF194))</f>
        <v/>
      </c>
      <c r="P194" s="65" t="str">
        <f t="shared" si="106"/>
        <v/>
      </c>
      <c r="Q194" s="65" t="str">
        <f t="shared" si="107"/>
        <v/>
      </c>
      <c r="R194" s="165" t="str">
        <f>IF(COUNTBLANK($A194:$F194)&gt;2,"",IF(Input!AG194=0,"NA",Input!AG194))</f>
        <v/>
      </c>
      <c r="AN194" s="65" t="str">
        <f t="shared" si="108"/>
        <v/>
      </c>
      <c r="AO194" s="65" t="str">
        <f t="shared" si="109"/>
        <v/>
      </c>
      <c r="AP194" s="165" t="str">
        <f>IF(COUNTBLANK($A194:$F194)&gt;2,"",IF(Input!J194=0,"NA",Input!J194))</f>
        <v/>
      </c>
      <c r="AQ194" s="65" t="str">
        <f t="shared" si="110"/>
        <v/>
      </c>
      <c r="AR194" s="65" t="str">
        <f t="shared" si="111"/>
        <v/>
      </c>
      <c r="AS194" s="165" t="str">
        <f>IF(COUNTBLANK($A194:$F194)&gt;2,"",IF(Input!K194=0,"NA",Input!K194))</f>
        <v/>
      </c>
      <c r="AT194" s="65" t="str">
        <f t="shared" si="112"/>
        <v/>
      </c>
      <c r="AU194" s="65" t="str">
        <f t="shared" si="113"/>
        <v/>
      </c>
      <c r="AV194" s="165" t="str">
        <f>IF(COUNTBLANK($A194:$F194)&gt;2,"",IF(Input!L194=0,"NA",Input!L194))</f>
        <v/>
      </c>
      <c r="AW194" s="65" t="str">
        <f t="shared" si="114"/>
        <v/>
      </c>
      <c r="AX194" s="65" t="str">
        <f t="shared" si="115"/>
        <v/>
      </c>
      <c r="AY194" s="165" t="str">
        <f>IF(COUNTBLANK($A194:$F194)&gt;2,"",IF(Input!M194=0,"NA",Input!M194))</f>
        <v/>
      </c>
      <c r="AZ194" s="65" t="str">
        <f t="shared" si="116"/>
        <v/>
      </c>
      <c r="BA194" s="65" t="str">
        <f t="shared" si="117"/>
        <v/>
      </c>
      <c r="BB194" s="165" t="str">
        <f>IF(COUNTBLANK($A194:$F194)&gt;2,"",IF(Input!N194=0,"NA",Input!N194))</f>
        <v/>
      </c>
      <c r="BC194" s="65" t="str">
        <f t="shared" si="118"/>
        <v/>
      </c>
      <c r="BD194" s="65" t="str">
        <f t="shared" si="119"/>
        <v/>
      </c>
      <c r="BE194" s="165" t="str">
        <f>IF(COUNTBLANK($A194:$F194)&gt;2,"",IF(Input!O194=0,"NA",Input!O194))</f>
        <v/>
      </c>
      <c r="BF194" s="65" t="str">
        <f t="shared" si="120"/>
        <v/>
      </c>
      <c r="BG194" s="65" t="str">
        <f t="shared" si="121"/>
        <v/>
      </c>
      <c r="BH194" s="165" t="str">
        <f>IF(COUNTBLANK($A194:$F194)&gt;2,"",IF(Input!P194=0,"NA",Input!P194))</f>
        <v/>
      </c>
      <c r="BI194" s="65" t="str">
        <f t="shared" si="122"/>
        <v/>
      </c>
      <c r="BJ194" s="65" t="str">
        <f t="shared" si="123"/>
        <v/>
      </c>
      <c r="BK194" s="165" t="str">
        <f>IF(COUNTBLANK($A194:$F194)&gt;2,"",IF(Input!Q194=0,"NA",Input!Q194))</f>
        <v/>
      </c>
      <c r="BL194" s="65" t="str">
        <f t="shared" si="124"/>
        <v/>
      </c>
      <c r="BM194" s="65" t="str">
        <f t="shared" si="125"/>
        <v/>
      </c>
      <c r="BN194" s="165" t="str">
        <f>IF(COUNTBLANK($A194:$F194)&gt;2,"",IF(Input!R194=0,"NA",Input!R194))</f>
        <v/>
      </c>
      <c r="BO194" s="65" t="str">
        <f t="shared" si="126"/>
        <v/>
      </c>
      <c r="BP194" s="65" t="str">
        <f t="shared" si="127"/>
        <v/>
      </c>
      <c r="BQ194" s="165" t="str">
        <f>IF(COUNTBLANK($A194:$F194)&gt;2,"",IF(Input!S194=0,"NA",Input!S194))</f>
        <v/>
      </c>
      <c r="BR194" s="65" t="str">
        <f t="shared" si="128"/>
        <v/>
      </c>
      <c r="BS194" s="65" t="str">
        <f t="shared" si="129"/>
        <v/>
      </c>
      <c r="BT194" s="165" t="str">
        <f>IF(COUNTBLANK($A194:$F194)&gt;2,"",IF(Input!T194=0,"NA",Input!T194))</f>
        <v/>
      </c>
      <c r="BU194" s="65" t="str">
        <f t="shared" si="130"/>
        <v/>
      </c>
      <c r="BV194" s="65" t="str">
        <f t="shared" si="131"/>
        <v/>
      </c>
      <c r="BW194" s="165" t="str">
        <f>IF(COUNTBLANK($A194:$F194)&gt;2,"",IF(Input!U194=0,"NA",Input!U194))</f>
        <v/>
      </c>
      <c r="BX194" s="65" t="str">
        <f t="shared" si="132"/>
        <v/>
      </c>
      <c r="BY194" s="65" t="str">
        <f t="shared" si="133"/>
        <v/>
      </c>
      <c r="BZ194" s="165" t="str">
        <f>IF(COUNTBLANK($A194:$F194)&gt;2,"",IF(Input!V194=0,"NA",Input!V194))</f>
        <v/>
      </c>
      <c r="CA194" s="65" t="str">
        <f t="shared" si="134"/>
        <v/>
      </c>
      <c r="CB194" s="65" t="str">
        <f t="shared" si="135"/>
        <v/>
      </c>
      <c r="CC194" s="165" t="str">
        <f>IF(COUNTBLANK($A194:$F194)&gt;2,"",IF(Input!W194=0,"NA",Input!W194))</f>
        <v/>
      </c>
      <c r="CD194" s="65" t="str">
        <f t="shared" si="136"/>
        <v/>
      </c>
      <c r="CE194" s="65" t="str">
        <f t="shared" si="137"/>
        <v/>
      </c>
      <c r="CF194" s="165" t="str">
        <f>IF(COUNTBLANK($A194:$F194)&gt;2,"",IF(Input!X194=0,"NA",Input!X194))</f>
        <v/>
      </c>
      <c r="CG194" s="65" t="str">
        <f t="shared" si="138"/>
        <v/>
      </c>
      <c r="CH194" s="65" t="str">
        <f t="shared" si="139"/>
        <v/>
      </c>
      <c r="CI194" s="165" t="str">
        <f>IF(COUNTBLANK($A194:$F194)&gt;2,"",IF(Input!Y194=0,"NA",Input!Y194))</f>
        <v/>
      </c>
      <c r="CJ194" s="65" t="str">
        <f t="shared" si="140"/>
        <v/>
      </c>
      <c r="CK194" s="65" t="str">
        <f t="shared" si="141"/>
        <v/>
      </c>
      <c r="CL194" s="165" t="str">
        <f>IF(COUNTBLANK($A194:$F194)&gt;2,"",IF(Input!Z194=0,"NA",Input!Z194))</f>
        <v/>
      </c>
      <c r="CM194" s="65" t="str">
        <f t="shared" si="142"/>
        <v/>
      </c>
      <c r="CN194" s="65" t="str">
        <f t="shared" si="143"/>
        <v/>
      </c>
      <c r="CO194" s="165" t="str">
        <f>IF(COUNTBLANK($A194:$F194)&gt;2,"",IF(Input!AA194=0,"NA",Input!AA194))</f>
        <v/>
      </c>
      <c r="CP194" s="65" t="str">
        <f t="shared" si="144"/>
        <v/>
      </c>
      <c r="CQ194" s="65" t="str">
        <f t="shared" si="145"/>
        <v/>
      </c>
      <c r="CR194" s="165" t="str">
        <f>IF(COUNTBLANK($A194:$F194)&gt;2,"",IF(Input!AB194=0,"NA",Input!AB194))</f>
        <v/>
      </c>
      <c r="CS194" s="65" t="str">
        <f t="shared" si="146"/>
        <v/>
      </c>
      <c r="CT194" s="65" t="str">
        <f t="shared" si="147"/>
        <v/>
      </c>
      <c r="CU194" s="165" t="str">
        <f>IF(COUNTBLANK($A194:$F194)&gt;2,"",IF(Input!AC194=0,"NA",Input!AC194))</f>
        <v/>
      </c>
      <c r="CV194" s="65" t="str">
        <f t="shared" si="148"/>
        <v/>
      </c>
      <c r="CW194" s="65" t="str">
        <f t="shared" si="149"/>
        <v/>
      </c>
      <c r="CX194" s="165" t="str">
        <f>IF(COUNTBLANK($A194:$F194)&gt;2,"",IF(Input!AD194=0,"NA",Input!AD194))</f>
        <v/>
      </c>
    </row>
    <row r="195" spans="1:102" x14ac:dyDescent="0.25">
      <c r="A195" s="162" t="str">
        <f>IF(Input!B195=0,"",Input!B195)</f>
        <v/>
      </c>
      <c r="B195" s="162" t="str">
        <f>IF(Input!C195=0,"",Input!C195)</f>
        <v/>
      </c>
      <c r="C195" s="162" t="str">
        <f>IF(Input!D195=0,"",Input!D195)</f>
        <v/>
      </c>
      <c r="D195" s="162" t="str">
        <f>IF(Input!G195=0,"",Input!G195)</f>
        <v/>
      </c>
      <c r="E195" s="162" t="str">
        <f>IF(Input!H195=0,"",Input!H195)</f>
        <v/>
      </c>
      <c r="F195" s="162" t="str">
        <f>IF(Input!I195=0,"",Input!I195)</f>
        <v/>
      </c>
      <c r="G195" s="66" t="str">
        <f t="shared" ref="G195:G258" si="150">IF(COUNTBLANK(A195:F195)&gt;2,"","Paper")</f>
        <v/>
      </c>
      <c r="H195" s="66" t="str">
        <f t="shared" ref="H195:H258" si="151">IF(COUNTBLANK(A195:F195)&gt;2,"","McREL")</f>
        <v/>
      </c>
      <c r="I195" s="160" t="str">
        <f>FinalScores!G195</f>
        <v/>
      </c>
      <c r="J195" s="65" t="str">
        <f t="shared" ref="J195:J258" si="152">IF(COUNTBLANK(A195:F195)&gt;2,"","MC")</f>
        <v/>
      </c>
      <c r="K195" s="65" t="str">
        <f t="shared" ref="K195:K258" si="153">IF(COUNTBLANK($A195:$F195)&gt;2,"","Managing Change")</f>
        <v/>
      </c>
      <c r="L195" s="165" t="str">
        <f>IF(COUNTBLANK($A195:$F195)&gt;2,"",IF(Input!AE195=0,"NA",Input!AE195))</f>
        <v/>
      </c>
      <c r="M195" s="65" t="str">
        <f t="shared" ref="M195:M258" si="154">IF(COUNTBLANK($A195:$F195)&gt;2,"","MC")</f>
        <v/>
      </c>
      <c r="N195" s="65" t="str">
        <f t="shared" ref="N195:N258" si="155">IF(COUNTBLANK($A195:$F195)&gt;2,"","Change Agent")</f>
        <v/>
      </c>
      <c r="O195" s="165" t="str">
        <f>IF(COUNTBLANK($A195:$F195)&gt;2,"",IF(Input!AF195=0,"NA",Input!AF195))</f>
        <v/>
      </c>
      <c r="P195" s="65" t="str">
        <f t="shared" ref="P195:P258" si="156">IF(COUNTBLANK($A195:$F195)&gt;2,"","PC")</f>
        <v/>
      </c>
      <c r="Q195" s="65" t="str">
        <f t="shared" ref="Q195:Q258" si="157">IF(COUNTBLANK($A195:$F195)&gt;2,"","Purposeful Community")</f>
        <v/>
      </c>
      <c r="R195" s="165" t="str">
        <f>IF(COUNTBLANK($A195:$F195)&gt;2,"",IF(Input!AG195=0,"NA",Input!AG195))</f>
        <v/>
      </c>
      <c r="AN195" s="65" t="str">
        <f t="shared" ref="AN195:AN258" si="158">IF(COUNTBLANK($A195:$F195)&gt;2,"","MC")</f>
        <v/>
      </c>
      <c r="AO195" s="65" t="str">
        <f t="shared" ref="AO195:AO258" si="159">IF(COUNTBLANK($A195:$F195)&gt;2,"","Change Agent")</f>
        <v/>
      </c>
      <c r="AP195" s="165" t="str">
        <f>IF(COUNTBLANK($A195:$F195)&gt;2,"",IF(Input!J195=0,"NA",Input!J195))</f>
        <v/>
      </c>
      <c r="AQ195" s="65" t="str">
        <f t="shared" ref="AQ195:AQ258" si="160">IF(COUNTBLANK($A195:$F195)&gt;2,"","MC")</f>
        <v/>
      </c>
      <c r="AR195" s="65" t="str">
        <f t="shared" ref="AR195:AR258" si="161">IF(COUNTBLANK($A195:$F195)&gt;2,"","Flexibility")</f>
        <v/>
      </c>
      <c r="AS195" s="165" t="str">
        <f>IF(COUNTBLANK($A195:$F195)&gt;2,"",IF(Input!K195=0,"NA",Input!K195))</f>
        <v/>
      </c>
      <c r="AT195" s="65" t="str">
        <f t="shared" ref="AT195:AT258" si="162">IF(COUNTBLANK($A195:$F195)&gt;2,"","MC")</f>
        <v/>
      </c>
      <c r="AU195" s="65" t="str">
        <f t="shared" ref="AU195:AU258" si="163">IF(COUNTBLANK($A195:$F195)&gt;2,"","Ideals &amp; Beliefs")</f>
        <v/>
      </c>
      <c r="AV195" s="165" t="str">
        <f>IF(COUNTBLANK($A195:$F195)&gt;2,"",IF(Input!L195=0,"NA",Input!L195))</f>
        <v/>
      </c>
      <c r="AW195" s="65" t="str">
        <f t="shared" ref="AW195:AW258" si="164">IF(COUNTBLANK($A195:$F195)&gt;2,"","MC")</f>
        <v/>
      </c>
      <c r="AX195" s="65" t="str">
        <f t="shared" ref="AX195:AX258" si="165">IF(COUNTBLANK($A195:$F195)&gt;2,"","Intellectual Stimulation")</f>
        <v/>
      </c>
      <c r="AY195" s="165" t="str">
        <f>IF(COUNTBLANK($A195:$F195)&gt;2,"",IF(Input!M195=0,"NA",Input!M195))</f>
        <v/>
      </c>
      <c r="AZ195" s="65" t="str">
        <f t="shared" ref="AZ195:AZ258" si="166">IF(COUNTBLANK($A195:$F195)&gt;2,"","MC")</f>
        <v/>
      </c>
      <c r="BA195" s="65" t="str">
        <f t="shared" ref="BA195:BA258" si="167">IF(COUNTBLANK($A195:$F195)&gt;2,"","Knowledge of CIA")</f>
        <v/>
      </c>
      <c r="BB195" s="165" t="str">
        <f>IF(COUNTBLANK($A195:$F195)&gt;2,"",IF(Input!N195=0,"NA",Input!N195))</f>
        <v/>
      </c>
      <c r="BC195" s="65" t="str">
        <f t="shared" ref="BC195:BC258" si="168">IF(COUNTBLANK($A195:$F195)&gt;2,"","MC")</f>
        <v/>
      </c>
      <c r="BD195" s="65" t="str">
        <f t="shared" ref="BD195:BD258" si="169">IF(COUNTBLANK($A195:$F195)&gt;2,"","Monitor &amp; Evaluate")</f>
        <v/>
      </c>
      <c r="BE195" s="165" t="str">
        <f>IF(COUNTBLANK($A195:$F195)&gt;2,"",IF(Input!O195=0,"NA",Input!O195))</f>
        <v/>
      </c>
      <c r="BF195" s="65" t="str">
        <f t="shared" ref="BF195:BF258" si="170">IF(COUNTBLANK($A195:$F195)&gt;2,"","MC")</f>
        <v/>
      </c>
      <c r="BG195" s="65" t="str">
        <f t="shared" ref="BG195:BG258" si="171">IF(COUNTBLANK($A195:$F195)&gt;2,"","Optimize")</f>
        <v/>
      </c>
      <c r="BH195" s="165" t="str">
        <f>IF(COUNTBLANK($A195:$F195)&gt;2,"",IF(Input!P195=0,"NA",Input!P195))</f>
        <v/>
      </c>
      <c r="BI195" s="65" t="str">
        <f t="shared" ref="BI195:BI258" si="172">IF(COUNTBLANK($A195:$F195)&gt;2,"","FL")</f>
        <v/>
      </c>
      <c r="BJ195" s="65" t="str">
        <f t="shared" ref="BJ195:BJ258" si="173">IF(COUNTBLANK($A195:$F195)&gt;2,"","Contingent Rewards")</f>
        <v/>
      </c>
      <c r="BK195" s="165" t="str">
        <f>IF(COUNTBLANK($A195:$F195)&gt;2,"",IF(Input!Q195=0,"NA",Input!Q195))</f>
        <v/>
      </c>
      <c r="BL195" s="65" t="str">
        <f t="shared" ref="BL195:BL258" si="174">IF(COUNTBLANK($A195:$F195)&gt;2,"","FL")</f>
        <v/>
      </c>
      <c r="BM195" s="65" t="str">
        <f t="shared" ref="BM195:BM258" si="175">IF(COUNTBLANK($A195:$F195)&gt;2,"","Discipline")</f>
        <v/>
      </c>
      <c r="BN195" s="165" t="str">
        <f>IF(COUNTBLANK($A195:$F195)&gt;2,"",IF(Input!R195=0,"NA",Input!R195))</f>
        <v/>
      </c>
      <c r="BO195" s="65" t="str">
        <f t="shared" ref="BO195:BO258" si="176">IF(COUNTBLANK($A195:$F195)&gt;2,"","FL")</f>
        <v/>
      </c>
      <c r="BP195" s="65" t="str">
        <f t="shared" ref="BP195:BP258" si="177">IF(COUNTBLANK($A195:$F195)&gt;2,"","Focus")</f>
        <v/>
      </c>
      <c r="BQ195" s="165" t="str">
        <f>IF(COUNTBLANK($A195:$F195)&gt;2,"",IF(Input!S195=0,"NA",Input!S195))</f>
        <v/>
      </c>
      <c r="BR195" s="65" t="str">
        <f t="shared" ref="BR195:BR258" si="178">IF(COUNTBLANK($A195:$F195)&gt;2,"","FL")</f>
        <v/>
      </c>
      <c r="BS195" s="65" t="str">
        <f t="shared" ref="BS195:BS258" si="179">IF(COUNTBLANK($A195:$F195)&gt;2,"","Involvement of CIA")</f>
        <v/>
      </c>
      <c r="BT195" s="165" t="str">
        <f>IF(COUNTBLANK($A195:$F195)&gt;2,"",IF(Input!T195=0,"NA",Input!T195))</f>
        <v/>
      </c>
      <c r="BU195" s="65" t="str">
        <f t="shared" ref="BU195:BU258" si="180">IF(COUNTBLANK($A195:$F195)&gt;2,"","FL")</f>
        <v/>
      </c>
      <c r="BV195" s="65" t="str">
        <f t="shared" ref="BV195:BV258" si="181">IF(COUNTBLANK($A195:$F195)&gt;2,"","Order")</f>
        <v/>
      </c>
      <c r="BW195" s="165" t="str">
        <f>IF(COUNTBLANK($A195:$F195)&gt;2,"",IF(Input!U195=0,"NA",Input!U195))</f>
        <v/>
      </c>
      <c r="BX195" s="65" t="str">
        <f t="shared" ref="BX195:BX258" si="182">IF(COUNTBLANK($A195:$F195)&gt;2,"","FL")</f>
        <v/>
      </c>
      <c r="BY195" s="65" t="str">
        <f t="shared" ref="BY195:BY258" si="183">IF(COUNTBLANK($A195:$F195)&gt;2,"","Outreach")</f>
        <v/>
      </c>
      <c r="BZ195" s="165" t="str">
        <f>IF(COUNTBLANK($A195:$F195)&gt;2,"",IF(Input!V195=0,"NA",Input!V195))</f>
        <v/>
      </c>
      <c r="CA195" s="65" t="str">
        <f t="shared" ref="CA195:CA258" si="184">IF(COUNTBLANK($A195:$F195)&gt;2,"","FL")</f>
        <v/>
      </c>
      <c r="CB195" s="65" t="str">
        <f t="shared" ref="CB195:CB258" si="185">IF(COUNTBLANK($A195:$F195)&gt;2,"","Resources")</f>
        <v/>
      </c>
      <c r="CC195" s="165" t="str">
        <f>IF(COUNTBLANK($A195:$F195)&gt;2,"",IF(Input!W195=0,"NA",Input!W195))</f>
        <v/>
      </c>
      <c r="CD195" s="65" t="str">
        <f t="shared" ref="CD195:CD258" si="186">IF(COUNTBLANK($A195:$F195)&gt;2,"","PC")</f>
        <v/>
      </c>
      <c r="CE195" s="65" t="str">
        <f t="shared" ref="CE195:CE258" si="187">IF(COUNTBLANK($A195:$F195)&gt;2,"","Affirmation")</f>
        <v/>
      </c>
      <c r="CF195" s="165" t="str">
        <f>IF(COUNTBLANK($A195:$F195)&gt;2,"",IF(Input!X195=0,"NA",Input!X195))</f>
        <v/>
      </c>
      <c r="CG195" s="65" t="str">
        <f t="shared" ref="CG195:CG258" si="188">IF(COUNTBLANK($A195:$F195)&gt;2,"","PC")</f>
        <v/>
      </c>
      <c r="CH195" s="65" t="str">
        <f t="shared" ref="CH195:CH258" si="189">IF(COUNTBLANK($A195:$F195)&gt;2,"","Communication")</f>
        <v/>
      </c>
      <c r="CI195" s="165" t="str">
        <f>IF(COUNTBLANK($A195:$F195)&gt;2,"",IF(Input!Y195=0,"NA",Input!Y195))</f>
        <v/>
      </c>
      <c r="CJ195" s="65" t="str">
        <f t="shared" ref="CJ195:CJ258" si="190">IF(COUNTBLANK($A195:$F195)&gt;2,"","PC")</f>
        <v/>
      </c>
      <c r="CK195" s="65" t="str">
        <f t="shared" ref="CK195:CK258" si="191">IF(COUNTBLANK($A195:$F195)&gt;2,"","Culture")</f>
        <v/>
      </c>
      <c r="CL195" s="165" t="str">
        <f>IF(COUNTBLANK($A195:$F195)&gt;2,"",IF(Input!Z195=0,"NA",Input!Z195))</f>
        <v/>
      </c>
      <c r="CM195" s="65" t="str">
        <f t="shared" ref="CM195:CM258" si="192">IF(COUNTBLANK($A195:$F195)&gt;2,"","PC")</f>
        <v/>
      </c>
      <c r="CN195" s="65" t="str">
        <f t="shared" ref="CN195:CN258" si="193">IF(COUNTBLANK($A195:$F195)&gt;2,"","Input")</f>
        <v/>
      </c>
      <c r="CO195" s="165" t="str">
        <f>IF(COUNTBLANK($A195:$F195)&gt;2,"",IF(Input!AA195=0,"NA",Input!AA195))</f>
        <v/>
      </c>
      <c r="CP195" s="65" t="str">
        <f t="shared" ref="CP195:CP258" si="194">IF(COUNTBLANK($A195:$F195)&gt;2,"","PC")</f>
        <v/>
      </c>
      <c r="CQ195" s="65" t="str">
        <f t="shared" ref="CQ195:CQ258" si="195">IF(COUNTBLANK($A195:$F195)&gt;2,"","Relationships")</f>
        <v/>
      </c>
      <c r="CR195" s="165" t="str">
        <f>IF(COUNTBLANK($A195:$F195)&gt;2,"",IF(Input!AB195=0,"NA",Input!AB195))</f>
        <v/>
      </c>
      <c r="CS195" s="65" t="str">
        <f t="shared" ref="CS195:CS258" si="196">IF(COUNTBLANK($A195:$F195)&gt;2,"","PC")</f>
        <v/>
      </c>
      <c r="CT195" s="65" t="str">
        <f t="shared" ref="CT195:CT258" si="197">IF(COUNTBLANK($A195:$F195)&gt;2,"","Situational Awareness")</f>
        <v/>
      </c>
      <c r="CU195" s="165" t="str">
        <f>IF(COUNTBLANK($A195:$F195)&gt;2,"",IF(Input!AC195=0,"NA",Input!AC195))</f>
        <v/>
      </c>
      <c r="CV195" s="65" t="str">
        <f t="shared" ref="CV195:CV258" si="198">IF(COUNTBLANK($A195:$F195)&gt;2,"","PC")</f>
        <v/>
      </c>
      <c r="CW195" s="65" t="str">
        <f t="shared" ref="CW195:CW258" si="199">IF(COUNTBLANK($A195:$F195)&gt;2,"","Visibility")</f>
        <v/>
      </c>
      <c r="CX195" s="165" t="str">
        <f>IF(COUNTBLANK($A195:$F195)&gt;2,"",IF(Input!AD195=0,"NA",Input!AD195))</f>
        <v/>
      </c>
    </row>
    <row r="196" spans="1:102" x14ac:dyDescent="0.25">
      <c r="A196" s="162" t="str">
        <f>IF(Input!B196=0,"",Input!B196)</f>
        <v/>
      </c>
      <c r="B196" s="162" t="str">
        <f>IF(Input!C196=0,"",Input!C196)</f>
        <v/>
      </c>
      <c r="C196" s="162" t="str">
        <f>IF(Input!D196=0,"",Input!D196)</f>
        <v/>
      </c>
      <c r="D196" s="162" t="str">
        <f>IF(Input!G196=0,"",Input!G196)</f>
        <v/>
      </c>
      <c r="E196" s="162" t="str">
        <f>IF(Input!H196=0,"",Input!H196)</f>
        <v/>
      </c>
      <c r="F196" s="162" t="str">
        <f>IF(Input!I196=0,"",Input!I196)</f>
        <v/>
      </c>
      <c r="G196" s="66" t="str">
        <f t="shared" si="150"/>
        <v/>
      </c>
      <c r="H196" s="66" t="str">
        <f t="shared" si="151"/>
        <v/>
      </c>
      <c r="I196" s="160" t="str">
        <f>FinalScores!G196</f>
        <v/>
      </c>
      <c r="J196" s="65" t="str">
        <f t="shared" si="152"/>
        <v/>
      </c>
      <c r="K196" s="65" t="str">
        <f t="shared" si="153"/>
        <v/>
      </c>
      <c r="L196" s="165" t="str">
        <f>IF(COUNTBLANK($A196:$F196)&gt;2,"",IF(Input!AE196=0,"NA",Input!AE196))</f>
        <v/>
      </c>
      <c r="M196" s="65" t="str">
        <f t="shared" si="154"/>
        <v/>
      </c>
      <c r="N196" s="65" t="str">
        <f t="shared" si="155"/>
        <v/>
      </c>
      <c r="O196" s="165" t="str">
        <f>IF(COUNTBLANK($A196:$F196)&gt;2,"",IF(Input!AF196=0,"NA",Input!AF196))</f>
        <v/>
      </c>
      <c r="P196" s="65" t="str">
        <f t="shared" si="156"/>
        <v/>
      </c>
      <c r="Q196" s="65" t="str">
        <f t="shared" si="157"/>
        <v/>
      </c>
      <c r="R196" s="165" t="str">
        <f>IF(COUNTBLANK($A196:$F196)&gt;2,"",IF(Input!AG196=0,"NA",Input!AG196))</f>
        <v/>
      </c>
      <c r="AN196" s="65" t="str">
        <f t="shared" si="158"/>
        <v/>
      </c>
      <c r="AO196" s="65" t="str">
        <f t="shared" si="159"/>
        <v/>
      </c>
      <c r="AP196" s="165" t="str">
        <f>IF(COUNTBLANK($A196:$F196)&gt;2,"",IF(Input!J196=0,"NA",Input!J196))</f>
        <v/>
      </c>
      <c r="AQ196" s="65" t="str">
        <f t="shared" si="160"/>
        <v/>
      </c>
      <c r="AR196" s="65" t="str">
        <f t="shared" si="161"/>
        <v/>
      </c>
      <c r="AS196" s="165" t="str">
        <f>IF(COUNTBLANK($A196:$F196)&gt;2,"",IF(Input!K196=0,"NA",Input!K196))</f>
        <v/>
      </c>
      <c r="AT196" s="65" t="str">
        <f t="shared" si="162"/>
        <v/>
      </c>
      <c r="AU196" s="65" t="str">
        <f t="shared" si="163"/>
        <v/>
      </c>
      <c r="AV196" s="165" t="str">
        <f>IF(COUNTBLANK($A196:$F196)&gt;2,"",IF(Input!L196=0,"NA",Input!L196))</f>
        <v/>
      </c>
      <c r="AW196" s="65" t="str">
        <f t="shared" si="164"/>
        <v/>
      </c>
      <c r="AX196" s="65" t="str">
        <f t="shared" si="165"/>
        <v/>
      </c>
      <c r="AY196" s="165" t="str">
        <f>IF(COUNTBLANK($A196:$F196)&gt;2,"",IF(Input!M196=0,"NA",Input!M196))</f>
        <v/>
      </c>
      <c r="AZ196" s="65" t="str">
        <f t="shared" si="166"/>
        <v/>
      </c>
      <c r="BA196" s="65" t="str">
        <f t="shared" si="167"/>
        <v/>
      </c>
      <c r="BB196" s="165" t="str">
        <f>IF(COUNTBLANK($A196:$F196)&gt;2,"",IF(Input!N196=0,"NA",Input!N196))</f>
        <v/>
      </c>
      <c r="BC196" s="65" t="str">
        <f t="shared" si="168"/>
        <v/>
      </c>
      <c r="BD196" s="65" t="str">
        <f t="shared" si="169"/>
        <v/>
      </c>
      <c r="BE196" s="165" t="str">
        <f>IF(COUNTBLANK($A196:$F196)&gt;2,"",IF(Input!O196=0,"NA",Input!O196))</f>
        <v/>
      </c>
      <c r="BF196" s="65" t="str">
        <f t="shared" si="170"/>
        <v/>
      </c>
      <c r="BG196" s="65" t="str">
        <f t="shared" si="171"/>
        <v/>
      </c>
      <c r="BH196" s="165" t="str">
        <f>IF(COUNTBLANK($A196:$F196)&gt;2,"",IF(Input!P196=0,"NA",Input!P196))</f>
        <v/>
      </c>
      <c r="BI196" s="65" t="str">
        <f t="shared" si="172"/>
        <v/>
      </c>
      <c r="BJ196" s="65" t="str">
        <f t="shared" si="173"/>
        <v/>
      </c>
      <c r="BK196" s="165" t="str">
        <f>IF(COUNTBLANK($A196:$F196)&gt;2,"",IF(Input!Q196=0,"NA",Input!Q196))</f>
        <v/>
      </c>
      <c r="BL196" s="65" t="str">
        <f t="shared" si="174"/>
        <v/>
      </c>
      <c r="BM196" s="65" t="str">
        <f t="shared" si="175"/>
        <v/>
      </c>
      <c r="BN196" s="165" t="str">
        <f>IF(COUNTBLANK($A196:$F196)&gt;2,"",IF(Input!R196=0,"NA",Input!R196))</f>
        <v/>
      </c>
      <c r="BO196" s="65" t="str">
        <f t="shared" si="176"/>
        <v/>
      </c>
      <c r="BP196" s="65" t="str">
        <f t="shared" si="177"/>
        <v/>
      </c>
      <c r="BQ196" s="165" t="str">
        <f>IF(COUNTBLANK($A196:$F196)&gt;2,"",IF(Input!S196=0,"NA",Input!S196))</f>
        <v/>
      </c>
      <c r="BR196" s="65" t="str">
        <f t="shared" si="178"/>
        <v/>
      </c>
      <c r="BS196" s="65" t="str">
        <f t="shared" si="179"/>
        <v/>
      </c>
      <c r="BT196" s="165" t="str">
        <f>IF(COUNTBLANK($A196:$F196)&gt;2,"",IF(Input!T196=0,"NA",Input!T196))</f>
        <v/>
      </c>
      <c r="BU196" s="65" t="str">
        <f t="shared" si="180"/>
        <v/>
      </c>
      <c r="BV196" s="65" t="str">
        <f t="shared" si="181"/>
        <v/>
      </c>
      <c r="BW196" s="165" t="str">
        <f>IF(COUNTBLANK($A196:$F196)&gt;2,"",IF(Input!U196=0,"NA",Input!U196))</f>
        <v/>
      </c>
      <c r="BX196" s="65" t="str">
        <f t="shared" si="182"/>
        <v/>
      </c>
      <c r="BY196" s="65" t="str">
        <f t="shared" si="183"/>
        <v/>
      </c>
      <c r="BZ196" s="165" t="str">
        <f>IF(COUNTBLANK($A196:$F196)&gt;2,"",IF(Input!V196=0,"NA",Input!V196))</f>
        <v/>
      </c>
      <c r="CA196" s="65" t="str">
        <f t="shared" si="184"/>
        <v/>
      </c>
      <c r="CB196" s="65" t="str">
        <f t="shared" si="185"/>
        <v/>
      </c>
      <c r="CC196" s="165" t="str">
        <f>IF(COUNTBLANK($A196:$F196)&gt;2,"",IF(Input!W196=0,"NA",Input!W196))</f>
        <v/>
      </c>
      <c r="CD196" s="65" t="str">
        <f t="shared" si="186"/>
        <v/>
      </c>
      <c r="CE196" s="65" t="str">
        <f t="shared" si="187"/>
        <v/>
      </c>
      <c r="CF196" s="165" t="str">
        <f>IF(COUNTBLANK($A196:$F196)&gt;2,"",IF(Input!X196=0,"NA",Input!X196))</f>
        <v/>
      </c>
      <c r="CG196" s="65" t="str">
        <f t="shared" si="188"/>
        <v/>
      </c>
      <c r="CH196" s="65" t="str">
        <f t="shared" si="189"/>
        <v/>
      </c>
      <c r="CI196" s="165" t="str">
        <f>IF(COUNTBLANK($A196:$F196)&gt;2,"",IF(Input!Y196=0,"NA",Input!Y196))</f>
        <v/>
      </c>
      <c r="CJ196" s="65" t="str">
        <f t="shared" si="190"/>
        <v/>
      </c>
      <c r="CK196" s="65" t="str">
        <f t="shared" si="191"/>
        <v/>
      </c>
      <c r="CL196" s="165" t="str">
        <f>IF(COUNTBLANK($A196:$F196)&gt;2,"",IF(Input!Z196=0,"NA",Input!Z196))</f>
        <v/>
      </c>
      <c r="CM196" s="65" t="str">
        <f t="shared" si="192"/>
        <v/>
      </c>
      <c r="CN196" s="65" t="str">
        <f t="shared" si="193"/>
        <v/>
      </c>
      <c r="CO196" s="165" t="str">
        <f>IF(COUNTBLANK($A196:$F196)&gt;2,"",IF(Input!AA196=0,"NA",Input!AA196))</f>
        <v/>
      </c>
      <c r="CP196" s="65" t="str">
        <f t="shared" si="194"/>
        <v/>
      </c>
      <c r="CQ196" s="65" t="str">
        <f t="shared" si="195"/>
        <v/>
      </c>
      <c r="CR196" s="165" t="str">
        <f>IF(COUNTBLANK($A196:$F196)&gt;2,"",IF(Input!AB196=0,"NA",Input!AB196))</f>
        <v/>
      </c>
      <c r="CS196" s="65" t="str">
        <f t="shared" si="196"/>
        <v/>
      </c>
      <c r="CT196" s="65" t="str">
        <f t="shared" si="197"/>
        <v/>
      </c>
      <c r="CU196" s="165" t="str">
        <f>IF(COUNTBLANK($A196:$F196)&gt;2,"",IF(Input!AC196=0,"NA",Input!AC196))</f>
        <v/>
      </c>
      <c r="CV196" s="65" t="str">
        <f t="shared" si="198"/>
        <v/>
      </c>
      <c r="CW196" s="65" t="str">
        <f t="shared" si="199"/>
        <v/>
      </c>
      <c r="CX196" s="165" t="str">
        <f>IF(COUNTBLANK($A196:$F196)&gt;2,"",IF(Input!AD196=0,"NA",Input!AD196))</f>
        <v/>
      </c>
    </row>
    <row r="197" spans="1:102" x14ac:dyDescent="0.25">
      <c r="A197" s="162" t="str">
        <f>IF(Input!B197=0,"",Input!B197)</f>
        <v/>
      </c>
      <c r="B197" s="162" t="str">
        <f>IF(Input!C197=0,"",Input!C197)</f>
        <v/>
      </c>
      <c r="C197" s="162" t="str">
        <f>IF(Input!D197=0,"",Input!D197)</f>
        <v/>
      </c>
      <c r="D197" s="162" t="str">
        <f>IF(Input!G197=0,"",Input!G197)</f>
        <v/>
      </c>
      <c r="E197" s="162" t="str">
        <f>IF(Input!H197=0,"",Input!H197)</f>
        <v/>
      </c>
      <c r="F197" s="162" t="str">
        <f>IF(Input!I197=0,"",Input!I197)</f>
        <v/>
      </c>
      <c r="G197" s="66" t="str">
        <f t="shared" si="150"/>
        <v/>
      </c>
      <c r="H197" s="66" t="str">
        <f t="shared" si="151"/>
        <v/>
      </c>
      <c r="I197" s="160" t="str">
        <f>FinalScores!G197</f>
        <v/>
      </c>
      <c r="J197" s="65" t="str">
        <f t="shared" si="152"/>
        <v/>
      </c>
      <c r="K197" s="65" t="str">
        <f t="shared" si="153"/>
        <v/>
      </c>
      <c r="L197" s="165" t="str">
        <f>IF(COUNTBLANK($A197:$F197)&gt;2,"",IF(Input!AE197=0,"NA",Input!AE197))</f>
        <v/>
      </c>
      <c r="M197" s="65" t="str">
        <f t="shared" si="154"/>
        <v/>
      </c>
      <c r="N197" s="65" t="str">
        <f t="shared" si="155"/>
        <v/>
      </c>
      <c r="O197" s="165" t="str">
        <f>IF(COUNTBLANK($A197:$F197)&gt;2,"",IF(Input!AF197=0,"NA",Input!AF197))</f>
        <v/>
      </c>
      <c r="P197" s="65" t="str">
        <f t="shared" si="156"/>
        <v/>
      </c>
      <c r="Q197" s="65" t="str">
        <f t="shared" si="157"/>
        <v/>
      </c>
      <c r="R197" s="165" t="str">
        <f>IF(COUNTBLANK($A197:$F197)&gt;2,"",IF(Input!AG197=0,"NA",Input!AG197))</f>
        <v/>
      </c>
      <c r="AN197" s="65" t="str">
        <f t="shared" si="158"/>
        <v/>
      </c>
      <c r="AO197" s="65" t="str">
        <f t="shared" si="159"/>
        <v/>
      </c>
      <c r="AP197" s="165" t="str">
        <f>IF(COUNTBLANK($A197:$F197)&gt;2,"",IF(Input!J197=0,"NA",Input!J197))</f>
        <v/>
      </c>
      <c r="AQ197" s="65" t="str">
        <f t="shared" si="160"/>
        <v/>
      </c>
      <c r="AR197" s="65" t="str">
        <f t="shared" si="161"/>
        <v/>
      </c>
      <c r="AS197" s="165" t="str">
        <f>IF(COUNTBLANK($A197:$F197)&gt;2,"",IF(Input!K197=0,"NA",Input!K197))</f>
        <v/>
      </c>
      <c r="AT197" s="65" t="str">
        <f t="shared" si="162"/>
        <v/>
      </c>
      <c r="AU197" s="65" t="str">
        <f t="shared" si="163"/>
        <v/>
      </c>
      <c r="AV197" s="165" t="str">
        <f>IF(COUNTBLANK($A197:$F197)&gt;2,"",IF(Input!L197=0,"NA",Input!L197))</f>
        <v/>
      </c>
      <c r="AW197" s="65" t="str">
        <f t="shared" si="164"/>
        <v/>
      </c>
      <c r="AX197" s="65" t="str">
        <f t="shared" si="165"/>
        <v/>
      </c>
      <c r="AY197" s="165" t="str">
        <f>IF(COUNTBLANK($A197:$F197)&gt;2,"",IF(Input!M197=0,"NA",Input!M197))</f>
        <v/>
      </c>
      <c r="AZ197" s="65" t="str">
        <f t="shared" si="166"/>
        <v/>
      </c>
      <c r="BA197" s="65" t="str">
        <f t="shared" si="167"/>
        <v/>
      </c>
      <c r="BB197" s="165" t="str">
        <f>IF(COUNTBLANK($A197:$F197)&gt;2,"",IF(Input!N197=0,"NA",Input!N197))</f>
        <v/>
      </c>
      <c r="BC197" s="65" t="str">
        <f t="shared" si="168"/>
        <v/>
      </c>
      <c r="BD197" s="65" t="str">
        <f t="shared" si="169"/>
        <v/>
      </c>
      <c r="BE197" s="165" t="str">
        <f>IF(COUNTBLANK($A197:$F197)&gt;2,"",IF(Input!O197=0,"NA",Input!O197))</f>
        <v/>
      </c>
      <c r="BF197" s="65" t="str">
        <f t="shared" si="170"/>
        <v/>
      </c>
      <c r="BG197" s="65" t="str">
        <f t="shared" si="171"/>
        <v/>
      </c>
      <c r="BH197" s="165" t="str">
        <f>IF(COUNTBLANK($A197:$F197)&gt;2,"",IF(Input!P197=0,"NA",Input!P197))</f>
        <v/>
      </c>
      <c r="BI197" s="65" t="str">
        <f t="shared" si="172"/>
        <v/>
      </c>
      <c r="BJ197" s="65" t="str">
        <f t="shared" si="173"/>
        <v/>
      </c>
      <c r="BK197" s="165" t="str">
        <f>IF(COUNTBLANK($A197:$F197)&gt;2,"",IF(Input!Q197=0,"NA",Input!Q197))</f>
        <v/>
      </c>
      <c r="BL197" s="65" t="str">
        <f t="shared" si="174"/>
        <v/>
      </c>
      <c r="BM197" s="65" t="str">
        <f t="shared" si="175"/>
        <v/>
      </c>
      <c r="BN197" s="165" t="str">
        <f>IF(COUNTBLANK($A197:$F197)&gt;2,"",IF(Input!R197=0,"NA",Input!R197))</f>
        <v/>
      </c>
      <c r="BO197" s="65" t="str">
        <f t="shared" si="176"/>
        <v/>
      </c>
      <c r="BP197" s="65" t="str">
        <f t="shared" si="177"/>
        <v/>
      </c>
      <c r="BQ197" s="165" t="str">
        <f>IF(COUNTBLANK($A197:$F197)&gt;2,"",IF(Input!S197=0,"NA",Input!S197))</f>
        <v/>
      </c>
      <c r="BR197" s="65" t="str">
        <f t="shared" si="178"/>
        <v/>
      </c>
      <c r="BS197" s="65" t="str">
        <f t="shared" si="179"/>
        <v/>
      </c>
      <c r="BT197" s="165" t="str">
        <f>IF(COUNTBLANK($A197:$F197)&gt;2,"",IF(Input!T197=0,"NA",Input!T197))</f>
        <v/>
      </c>
      <c r="BU197" s="65" t="str">
        <f t="shared" si="180"/>
        <v/>
      </c>
      <c r="BV197" s="65" t="str">
        <f t="shared" si="181"/>
        <v/>
      </c>
      <c r="BW197" s="165" t="str">
        <f>IF(COUNTBLANK($A197:$F197)&gt;2,"",IF(Input!U197=0,"NA",Input!U197))</f>
        <v/>
      </c>
      <c r="BX197" s="65" t="str">
        <f t="shared" si="182"/>
        <v/>
      </c>
      <c r="BY197" s="65" t="str">
        <f t="shared" si="183"/>
        <v/>
      </c>
      <c r="BZ197" s="165" t="str">
        <f>IF(COUNTBLANK($A197:$F197)&gt;2,"",IF(Input!V197=0,"NA",Input!V197))</f>
        <v/>
      </c>
      <c r="CA197" s="65" t="str">
        <f t="shared" si="184"/>
        <v/>
      </c>
      <c r="CB197" s="65" t="str">
        <f t="shared" si="185"/>
        <v/>
      </c>
      <c r="CC197" s="165" t="str">
        <f>IF(COUNTBLANK($A197:$F197)&gt;2,"",IF(Input!W197=0,"NA",Input!W197))</f>
        <v/>
      </c>
      <c r="CD197" s="65" t="str">
        <f t="shared" si="186"/>
        <v/>
      </c>
      <c r="CE197" s="65" t="str">
        <f t="shared" si="187"/>
        <v/>
      </c>
      <c r="CF197" s="165" t="str">
        <f>IF(COUNTBLANK($A197:$F197)&gt;2,"",IF(Input!X197=0,"NA",Input!X197))</f>
        <v/>
      </c>
      <c r="CG197" s="65" t="str">
        <f t="shared" si="188"/>
        <v/>
      </c>
      <c r="CH197" s="65" t="str">
        <f t="shared" si="189"/>
        <v/>
      </c>
      <c r="CI197" s="165" t="str">
        <f>IF(COUNTBLANK($A197:$F197)&gt;2,"",IF(Input!Y197=0,"NA",Input!Y197))</f>
        <v/>
      </c>
      <c r="CJ197" s="65" t="str">
        <f t="shared" si="190"/>
        <v/>
      </c>
      <c r="CK197" s="65" t="str">
        <f t="shared" si="191"/>
        <v/>
      </c>
      <c r="CL197" s="165" t="str">
        <f>IF(COUNTBLANK($A197:$F197)&gt;2,"",IF(Input!Z197=0,"NA",Input!Z197))</f>
        <v/>
      </c>
      <c r="CM197" s="65" t="str">
        <f t="shared" si="192"/>
        <v/>
      </c>
      <c r="CN197" s="65" t="str">
        <f t="shared" si="193"/>
        <v/>
      </c>
      <c r="CO197" s="165" t="str">
        <f>IF(COUNTBLANK($A197:$F197)&gt;2,"",IF(Input!AA197=0,"NA",Input!AA197))</f>
        <v/>
      </c>
      <c r="CP197" s="65" t="str">
        <f t="shared" si="194"/>
        <v/>
      </c>
      <c r="CQ197" s="65" t="str">
        <f t="shared" si="195"/>
        <v/>
      </c>
      <c r="CR197" s="165" t="str">
        <f>IF(COUNTBLANK($A197:$F197)&gt;2,"",IF(Input!AB197=0,"NA",Input!AB197))</f>
        <v/>
      </c>
      <c r="CS197" s="65" t="str">
        <f t="shared" si="196"/>
        <v/>
      </c>
      <c r="CT197" s="65" t="str">
        <f t="shared" si="197"/>
        <v/>
      </c>
      <c r="CU197" s="165" t="str">
        <f>IF(COUNTBLANK($A197:$F197)&gt;2,"",IF(Input!AC197=0,"NA",Input!AC197))</f>
        <v/>
      </c>
      <c r="CV197" s="65" t="str">
        <f t="shared" si="198"/>
        <v/>
      </c>
      <c r="CW197" s="65" t="str">
        <f t="shared" si="199"/>
        <v/>
      </c>
      <c r="CX197" s="165" t="str">
        <f>IF(COUNTBLANK($A197:$F197)&gt;2,"",IF(Input!AD197=0,"NA",Input!AD197))</f>
        <v/>
      </c>
    </row>
    <row r="198" spans="1:102" x14ac:dyDescent="0.25">
      <c r="A198" s="162" t="str">
        <f>IF(Input!B198=0,"",Input!B198)</f>
        <v/>
      </c>
      <c r="B198" s="162" t="str">
        <f>IF(Input!C198=0,"",Input!C198)</f>
        <v/>
      </c>
      <c r="C198" s="162" t="str">
        <f>IF(Input!D198=0,"",Input!D198)</f>
        <v/>
      </c>
      <c r="D198" s="162" t="str">
        <f>IF(Input!G198=0,"",Input!G198)</f>
        <v/>
      </c>
      <c r="E198" s="162" t="str">
        <f>IF(Input!H198=0,"",Input!H198)</f>
        <v/>
      </c>
      <c r="F198" s="162" t="str">
        <f>IF(Input!I198=0,"",Input!I198)</f>
        <v/>
      </c>
      <c r="G198" s="66" t="str">
        <f t="shared" si="150"/>
        <v/>
      </c>
      <c r="H198" s="66" t="str">
        <f t="shared" si="151"/>
        <v/>
      </c>
      <c r="I198" s="160" t="str">
        <f>FinalScores!G198</f>
        <v/>
      </c>
      <c r="J198" s="65" t="str">
        <f t="shared" si="152"/>
        <v/>
      </c>
      <c r="K198" s="65" t="str">
        <f t="shared" si="153"/>
        <v/>
      </c>
      <c r="L198" s="165" t="str">
        <f>IF(COUNTBLANK($A198:$F198)&gt;2,"",IF(Input!AE198=0,"NA",Input!AE198))</f>
        <v/>
      </c>
      <c r="M198" s="65" t="str">
        <f t="shared" si="154"/>
        <v/>
      </c>
      <c r="N198" s="65" t="str">
        <f t="shared" si="155"/>
        <v/>
      </c>
      <c r="O198" s="165" t="str">
        <f>IF(COUNTBLANK($A198:$F198)&gt;2,"",IF(Input!AF198=0,"NA",Input!AF198))</f>
        <v/>
      </c>
      <c r="P198" s="65" t="str">
        <f t="shared" si="156"/>
        <v/>
      </c>
      <c r="Q198" s="65" t="str">
        <f t="shared" si="157"/>
        <v/>
      </c>
      <c r="R198" s="165" t="str">
        <f>IF(COUNTBLANK($A198:$F198)&gt;2,"",IF(Input!AG198=0,"NA",Input!AG198))</f>
        <v/>
      </c>
      <c r="AN198" s="65" t="str">
        <f t="shared" si="158"/>
        <v/>
      </c>
      <c r="AO198" s="65" t="str">
        <f t="shared" si="159"/>
        <v/>
      </c>
      <c r="AP198" s="165" t="str">
        <f>IF(COUNTBLANK($A198:$F198)&gt;2,"",IF(Input!J198=0,"NA",Input!J198))</f>
        <v/>
      </c>
      <c r="AQ198" s="65" t="str">
        <f t="shared" si="160"/>
        <v/>
      </c>
      <c r="AR198" s="65" t="str">
        <f t="shared" si="161"/>
        <v/>
      </c>
      <c r="AS198" s="165" t="str">
        <f>IF(COUNTBLANK($A198:$F198)&gt;2,"",IF(Input!K198=0,"NA",Input!K198))</f>
        <v/>
      </c>
      <c r="AT198" s="65" t="str">
        <f t="shared" si="162"/>
        <v/>
      </c>
      <c r="AU198" s="65" t="str">
        <f t="shared" si="163"/>
        <v/>
      </c>
      <c r="AV198" s="165" t="str">
        <f>IF(COUNTBLANK($A198:$F198)&gt;2,"",IF(Input!L198=0,"NA",Input!L198))</f>
        <v/>
      </c>
      <c r="AW198" s="65" t="str">
        <f t="shared" si="164"/>
        <v/>
      </c>
      <c r="AX198" s="65" t="str">
        <f t="shared" si="165"/>
        <v/>
      </c>
      <c r="AY198" s="165" t="str">
        <f>IF(COUNTBLANK($A198:$F198)&gt;2,"",IF(Input!M198=0,"NA",Input!M198))</f>
        <v/>
      </c>
      <c r="AZ198" s="65" t="str">
        <f t="shared" si="166"/>
        <v/>
      </c>
      <c r="BA198" s="65" t="str">
        <f t="shared" si="167"/>
        <v/>
      </c>
      <c r="BB198" s="165" t="str">
        <f>IF(COUNTBLANK($A198:$F198)&gt;2,"",IF(Input!N198=0,"NA",Input!N198))</f>
        <v/>
      </c>
      <c r="BC198" s="65" t="str">
        <f t="shared" si="168"/>
        <v/>
      </c>
      <c r="BD198" s="65" t="str">
        <f t="shared" si="169"/>
        <v/>
      </c>
      <c r="BE198" s="165" t="str">
        <f>IF(COUNTBLANK($A198:$F198)&gt;2,"",IF(Input!O198=0,"NA",Input!O198))</f>
        <v/>
      </c>
      <c r="BF198" s="65" t="str">
        <f t="shared" si="170"/>
        <v/>
      </c>
      <c r="BG198" s="65" t="str">
        <f t="shared" si="171"/>
        <v/>
      </c>
      <c r="BH198" s="165" t="str">
        <f>IF(COUNTBLANK($A198:$F198)&gt;2,"",IF(Input!P198=0,"NA",Input!P198))</f>
        <v/>
      </c>
      <c r="BI198" s="65" t="str">
        <f t="shared" si="172"/>
        <v/>
      </c>
      <c r="BJ198" s="65" t="str">
        <f t="shared" si="173"/>
        <v/>
      </c>
      <c r="BK198" s="165" t="str">
        <f>IF(COUNTBLANK($A198:$F198)&gt;2,"",IF(Input!Q198=0,"NA",Input!Q198))</f>
        <v/>
      </c>
      <c r="BL198" s="65" t="str">
        <f t="shared" si="174"/>
        <v/>
      </c>
      <c r="BM198" s="65" t="str">
        <f t="shared" si="175"/>
        <v/>
      </c>
      <c r="BN198" s="165" t="str">
        <f>IF(COUNTBLANK($A198:$F198)&gt;2,"",IF(Input!R198=0,"NA",Input!R198))</f>
        <v/>
      </c>
      <c r="BO198" s="65" t="str">
        <f t="shared" si="176"/>
        <v/>
      </c>
      <c r="BP198" s="65" t="str">
        <f t="shared" si="177"/>
        <v/>
      </c>
      <c r="BQ198" s="165" t="str">
        <f>IF(COUNTBLANK($A198:$F198)&gt;2,"",IF(Input!S198=0,"NA",Input!S198))</f>
        <v/>
      </c>
      <c r="BR198" s="65" t="str">
        <f t="shared" si="178"/>
        <v/>
      </c>
      <c r="BS198" s="65" t="str">
        <f t="shared" si="179"/>
        <v/>
      </c>
      <c r="BT198" s="165" t="str">
        <f>IF(COUNTBLANK($A198:$F198)&gt;2,"",IF(Input!T198=0,"NA",Input!T198))</f>
        <v/>
      </c>
      <c r="BU198" s="65" t="str">
        <f t="shared" si="180"/>
        <v/>
      </c>
      <c r="BV198" s="65" t="str">
        <f t="shared" si="181"/>
        <v/>
      </c>
      <c r="BW198" s="165" t="str">
        <f>IF(COUNTBLANK($A198:$F198)&gt;2,"",IF(Input!U198=0,"NA",Input!U198))</f>
        <v/>
      </c>
      <c r="BX198" s="65" t="str">
        <f t="shared" si="182"/>
        <v/>
      </c>
      <c r="BY198" s="65" t="str">
        <f t="shared" si="183"/>
        <v/>
      </c>
      <c r="BZ198" s="165" t="str">
        <f>IF(COUNTBLANK($A198:$F198)&gt;2,"",IF(Input!V198=0,"NA",Input!V198))</f>
        <v/>
      </c>
      <c r="CA198" s="65" t="str">
        <f t="shared" si="184"/>
        <v/>
      </c>
      <c r="CB198" s="65" t="str">
        <f t="shared" si="185"/>
        <v/>
      </c>
      <c r="CC198" s="165" t="str">
        <f>IF(COUNTBLANK($A198:$F198)&gt;2,"",IF(Input!W198=0,"NA",Input!W198))</f>
        <v/>
      </c>
      <c r="CD198" s="65" t="str">
        <f t="shared" si="186"/>
        <v/>
      </c>
      <c r="CE198" s="65" t="str">
        <f t="shared" si="187"/>
        <v/>
      </c>
      <c r="CF198" s="165" t="str">
        <f>IF(COUNTBLANK($A198:$F198)&gt;2,"",IF(Input!X198=0,"NA",Input!X198))</f>
        <v/>
      </c>
      <c r="CG198" s="65" t="str">
        <f t="shared" si="188"/>
        <v/>
      </c>
      <c r="CH198" s="65" t="str">
        <f t="shared" si="189"/>
        <v/>
      </c>
      <c r="CI198" s="165" t="str">
        <f>IF(COUNTBLANK($A198:$F198)&gt;2,"",IF(Input!Y198=0,"NA",Input!Y198))</f>
        <v/>
      </c>
      <c r="CJ198" s="65" t="str">
        <f t="shared" si="190"/>
        <v/>
      </c>
      <c r="CK198" s="65" t="str">
        <f t="shared" si="191"/>
        <v/>
      </c>
      <c r="CL198" s="165" t="str">
        <f>IF(COUNTBLANK($A198:$F198)&gt;2,"",IF(Input!Z198=0,"NA",Input!Z198))</f>
        <v/>
      </c>
      <c r="CM198" s="65" t="str">
        <f t="shared" si="192"/>
        <v/>
      </c>
      <c r="CN198" s="65" t="str">
        <f t="shared" si="193"/>
        <v/>
      </c>
      <c r="CO198" s="165" t="str">
        <f>IF(COUNTBLANK($A198:$F198)&gt;2,"",IF(Input!AA198=0,"NA",Input!AA198))</f>
        <v/>
      </c>
      <c r="CP198" s="65" t="str">
        <f t="shared" si="194"/>
        <v/>
      </c>
      <c r="CQ198" s="65" t="str">
        <f t="shared" si="195"/>
        <v/>
      </c>
      <c r="CR198" s="165" t="str">
        <f>IF(COUNTBLANK($A198:$F198)&gt;2,"",IF(Input!AB198=0,"NA",Input!AB198))</f>
        <v/>
      </c>
      <c r="CS198" s="65" t="str">
        <f t="shared" si="196"/>
        <v/>
      </c>
      <c r="CT198" s="65" t="str">
        <f t="shared" si="197"/>
        <v/>
      </c>
      <c r="CU198" s="165" t="str">
        <f>IF(COUNTBLANK($A198:$F198)&gt;2,"",IF(Input!AC198=0,"NA",Input!AC198))</f>
        <v/>
      </c>
      <c r="CV198" s="65" t="str">
        <f t="shared" si="198"/>
        <v/>
      </c>
      <c r="CW198" s="65" t="str">
        <f t="shared" si="199"/>
        <v/>
      </c>
      <c r="CX198" s="165" t="str">
        <f>IF(COUNTBLANK($A198:$F198)&gt;2,"",IF(Input!AD198=0,"NA",Input!AD198))</f>
        <v/>
      </c>
    </row>
    <row r="199" spans="1:102" x14ac:dyDescent="0.25">
      <c r="A199" s="162" t="str">
        <f>IF(Input!B199=0,"",Input!B199)</f>
        <v/>
      </c>
      <c r="B199" s="162" t="str">
        <f>IF(Input!C199=0,"",Input!C199)</f>
        <v/>
      </c>
      <c r="C199" s="162" t="str">
        <f>IF(Input!D199=0,"",Input!D199)</f>
        <v/>
      </c>
      <c r="D199" s="162" t="str">
        <f>IF(Input!G199=0,"",Input!G199)</f>
        <v/>
      </c>
      <c r="E199" s="162" t="str">
        <f>IF(Input!H199=0,"",Input!H199)</f>
        <v/>
      </c>
      <c r="F199" s="162" t="str">
        <f>IF(Input!I199=0,"",Input!I199)</f>
        <v/>
      </c>
      <c r="G199" s="66" t="str">
        <f t="shared" si="150"/>
        <v/>
      </c>
      <c r="H199" s="66" t="str">
        <f t="shared" si="151"/>
        <v/>
      </c>
      <c r="I199" s="160" t="str">
        <f>FinalScores!G199</f>
        <v/>
      </c>
      <c r="J199" s="65" t="str">
        <f t="shared" si="152"/>
        <v/>
      </c>
      <c r="K199" s="65" t="str">
        <f t="shared" si="153"/>
        <v/>
      </c>
      <c r="L199" s="165" t="str">
        <f>IF(COUNTBLANK($A199:$F199)&gt;2,"",IF(Input!AE199=0,"NA",Input!AE199))</f>
        <v/>
      </c>
      <c r="M199" s="65" t="str">
        <f t="shared" si="154"/>
        <v/>
      </c>
      <c r="N199" s="65" t="str">
        <f t="shared" si="155"/>
        <v/>
      </c>
      <c r="O199" s="165" t="str">
        <f>IF(COUNTBLANK($A199:$F199)&gt;2,"",IF(Input!AF199=0,"NA",Input!AF199))</f>
        <v/>
      </c>
      <c r="P199" s="65" t="str">
        <f t="shared" si="156"/>
        <v/>
      </c>
      <c r="Q199" s="65" t="str">
        <f t="shared" si="157"/>
        <v/>
      </c>
      <c r="R199" s="165" t="str">
        <f>IF(COUNTBLANK($A199:$F199)&gt;2,"",IF(Input!AG199=0,"NA",Input!AG199))</f>
        <v/>
      </c>
      <c r="AN199" s="65" t="str">
        <f t="shared" si="158"/>
        <v/>
      </c>
      <c r="AO199" s="65" t="str">
        <f t="shared" si="159"/>
        <v/>
      </c>
      <c r="AP199" s="165" t="str">
        <f>IF(COUNTBLANK($A199:$F199)&gt;2,"",IF(Input!J199=0,"NA",Input!J199))</f>
        <v/>
      </c>
      <c r="AQ199" s="65" t="str">
        <f t="shared" si="160"/>
        <v/>
      </c>
      <c r="AR199" s="65" t="str">
        <f t="shared" si="161"/>
        <v/>
      </c>
      <c r="AS199" s="165" t="str">
        <f>IF(COUNTBLANK($A199:$F199)&gt;2,"",IF(Input!K199=0,"NA",Input!K199))</f>
        <v/>
      </c>
      <c r="AT199" s="65" t="str">
        <f t="shared" si="162"/>
        <v/>
      </c>
      <c r="AU199" s="65" t="str">
        <f t="shared" si="163"/>
        <v/>
      </c>
      <c r="AV199" s="165" t="str">
        <f>IF(COUNTBLANK($A199:$F199)&gt;2,"",IF(Input!L199=0,"NA",Input!L199))</f>
        <v/>
      </c>
      <c r="AW199" s="65" t="str">
        <f t="shared" si="164"/>
        <v/>
      </c>
      <c r="AX199" s="65" t="str">
        <f t="shared" si="165"/>
        <v/>
      </c>
      <c r="AY199" s="165" t="str">
        <f>IF(COUNTBLANK($A199:$F199)&gt;2,"",IF(Input!M199=0,"NA",Input!M199))</f>
        <v/>
      </c>
      <c r="AZ199" s="65" t="str">
        <f t="shared" si="166"/>
        <v/>
      </c>
      <c r="BA199" s="65" t="str">
        <f t="shared" si="167"/>
        <v/>
      </c>
      <c r="BB199" s="165" t="str">
        <f>IF(COUNTBLANK($A199:$F199)&gt;2,"",IF(Input!N199=0,"NA",Input!N199))</f>
        <v/>
      </c>
      <c r="BC199" s="65" t="str">
        <f t="shared" si="168"/>
        <v/>
      </c>
      <c r="BD199" s="65" t="str">
        <f t="shared" si="169"/>
        <v/>
      </c>
      <c r="BE199" s="165" t="str">
        <f>IF(COUNTBLANK($A199:$F199)&gt;2,"",IF(Input!O199=0,"NA",Input!O199))</f>
        <v/>
      </c>
      <c r="BF199" s="65" t="str">
        <f t="shared" si="170"/>
        <v/>
      </c>
      <c r="BG199" s="65" t="str">
        <f t="shared" si="171"/>
        <v/>
      </c>
      <c r="BH199" s="165" t="str">
        <f>IF(COUNTBLANK($A199:$F199)&gt;2,"",IF(Input!P199=0,"NA",Input!P199))</f>
        <v/>
      </c>
      <c r="BI199" s="65" t="str">
        <f t="shared" si="172"/>
        <v/>
      </c>
      <c r="BJ199" s="65" t="str">
        <f t="shared" si="173"/>
        <v/>
      </c>
      <c r="BK199" s="165" t="str">
        <f>IF(COUNTBLANK($A199:$F199)&gt;2,"",IF(Input!Q199=0,"NA",Input!Q199))</f>
        <v/>
      </c>
      <c r="BL199" s="65" t="str">
        <f t="shared" si="174"/>
        <v/>
      </c>
      <c r="BM199" s="65" t="str">
        <f t="shared" si="175"/>
        <v/>
      </c>
      <c r="BN199" s="165" t="str">
        <f>IF(COUNTBLANK($A199:$F199)&gt;2,"",IF(Input!R199=0,"NA",Input!R199))</f>
        <v/>
      </c>
      <c r="BO199" s="65" t="str">
        <f t="shared" si="176"/>
        <v/>
      </c>
      <c r="BP199" s="65" t="str">
        <f t="shared" si="177"/>
        <v/>
      </c>
      <c r="BQ199" s="165" t="str">
        <f>IF(COUNTBLANK($A199:$F199)&gt;2,"",IF(Input!S199=0,"NA",Input!S199))</f>
        <v/>
      </c>
      <c r="BR199" s="65" t="str">
        <f t="shared" si="178"/>
        <v/>
      </c>
      <c r="BS199" s="65" t="str">
        <f t="shared" si="179"/>
        <v/>
      </c>
      <c r="BT199" s="165" t="str">
        <f>IF(COUNTBLANK($A199:$F199)&gt;2,"",IF(Input!T199=0,"NA",Input!T199))</f>
        <v/>
      </c>
      <c r="BU199" s="65" t="str">
        <f t="shared" si="180"/>
        <v/>
      </c>
      <c r="BV199" s="65" t="str">
        <f t="shared" si="181"/>
        <v/>
      </c>
      <c r="BW199" s="165" t="str">
        <f>IF(COUNTBLANK($A199:$F199)&gt;2,"",IF(Input!U199=0,"NA",Input!U199))</f>
        <v/>
      </c>
      <c r="BX199" s="65" t="str">
        <f t="shared" si="182"/>
        <v/>
      </c>
      <c r="BY199" s="65" t="str">
        <f t="shared" si="183"/>
        <v/>
      </c>
      <c r="BZ199" s="165" t="str">
        <f>IF(COUNTBLANK($A199:$F199)&gt;2,"",IF(Input!V199=0,"NA",Input!V199))</f>
        <v/>
      </c>
      <c r="CA199" s="65" t="str">
        <f t="shared" si="184"/>
        <v/>
      </c>
      <c r="CB199" s="65" t="str">
        <f t="shared" si="185"/>
        <v/>
      </c>
      <c r="CC199" s="165" t="str">
        <f>IF(COUNTBLANK($A199:$F199)&gt;2,"",IF(Input!W199=0,"NA",Input!W199))</f>
        <v/>
      </c>
      <c r="CD199" s="65" t="str">
        <f t="shared" si="186"/>
        <v/>
      </c>
      <c r="CE199" s="65" t="str">
        <f t="shared" si="187"/>
        <v/>
      </c>
      <c r="CF199" s="165" t="str">
        <f>IF(COUNTBLANK($A199:$F199)&gt;2,"",IF(Input!X199=0,"NA",Input!X199))</f>
        <v/>
      </c>
      <c r="CG199" s="65" t="str">
        <f t="shared" si="188"/>
        <v/>
      </c>
      <c r="CH199" s="65" t="str">
        <f t="shared" si="189"/>
        <v/>
      </c>
      <c r="CI199" s="165" t="str">
        <f>IF(COUNTBLANK($A199:$F199)&gt;2,"",IF(Input!Y199=0,"NA",Input!Y199))</f>
        <v/>
      </c>
      <c r="CJ199" s="65" t="str">
        <f t="shared" si="190"/>
        <v/>
      </c>
      <c r="CK199" s="65" t="str">
        <f t="shared" si="191"/>
        <v/>
      </c>
      <c r="CL199" s="165" t="str">
        <f>IF(COUNTBLANK($A199:$F199)&gt;2,"",IF(Input!Z199=0,"NA",Input!Z199))</f>
        <v/>
      </c>
      <c r="CM199" s="65" t="str">
        <f t="shared" si="192"/>
        <v/>
      </c>
      <c r="CN199" s="65" t="str">
        <f t="shared" si="193"/>
        <v/>
      </c>
      <c r="CO199" s="165" t="str">
        <f>IF(COUNTBLANK($A199:$F199)&gt;2,"",IF(Input!AA199=0,"NA",Input!AA199))</f>
        <v/>
      </c>
      <c r="CP199" s="65" t="str">
        <f t="shared" si="194"/>
        <v/>
      </c>
      <c r="CQ199" s="65" t="str">
        <f t="shared" si="195"/>
        <v/>
      </c>
      <c r="CR199" s="165" t="str">
        <f>IF(COUNTBLANK($A199:$F199)&gt;2,"",IF(Input!AB199=0,"NA",Input!AB199))</f>
        <v/>
      </c>
      <c r="CS199" s="65" t="str">
        <f t="shared" si="196"/>
        <v/>
      </c>
      <c r="CT199" s="65" t="str">
        <f t="shared" si="197"/>
        <v/>
      </c>
      <c r="CU199" s="165" t="str">
        <f>IF(COUNTBLANK($A199:$F199)&gt;2,"",IF(Input!AC199=0,"NA",Input!AC199))</f>
        <v/>
      </c>
      <c r="CV199" s="65" t="str">
        <f t="shared" si="198"/>
        <v/>
      </c>
      <c r="CW199" s="65" t="str">
        <f t="shared" si="199"/>
        <v/>
      </c>
      <c r="CX199" s="165" t="str">
        <f>IF(COUNTBLANK($A199:$F199)&gt;2,"",IF(Input!AD199=0,"NA",Input!AD199))</f>
        <v/>
      </c>
    </row>
    <row r="200" spans="1:102" x14ac:dyDescent="0.25">
      <c r="A200" s="162" t="str">
        <f>IF(Input!B200=0,"",Input!B200)</f>
        <v/>
      </c>
      <c r="B200" s="162" t="str">
        <f>IF(Input!C200=0,"",Input!C200)</f>
        <v/>
      </c>
      <c r="C200" s="162" t="str">
        <f>IF(Input!D200=0,"",Input!D200)</f>
        <v/>
      </c>
      <c r="D200" s="162" t="str">
        <f>IF(Input!G200=0,"",Input!G200)</f>
        <v/>
      </c>
      <c r="E200" s="162" t="str">
        <f>IF(Input!H200=0,"",Input!H200)</f>
        <v/>
      </c>
      <c r="F200" s="162" t="str">
        <f>IF(Input!I200=0,"",Input!I200)</f>
        <v/>
      </c>
      <c r="G200" s="66" t="str">
        <f t="shared" si="150"/>
        <v/>
      </c>
      <c r="H200" s="66" t="str">
        <f t="shared" si="151"/>
        <v/>
      </c>
      <c r="I200" s="160" t="str">
        <f>FinalScores!G200</f>
        <v/>
      </c>
      <c r="J200" s="65" t="str">
        <f t="shared" si="152"/>
        <v/>
      </c>
      <c r="K200" s="65" t="str">
        <f t="shared" si="153"/>
        <v/>
      </c>
      <c r="L200" s="165" t="str">
        <f>IF(COUNTBLANK($A200:$F200)&gt;2,"",IF(Input!AE200=0,"NA",Input!AE200))</f>
        <v/>
      </c>
      <c r="M200" s="65" t="str">
        <f t="shared" si="154"/>
        <v/>
      </c>
      <c r="N200" s="65" t="str">
        <f t="shared" si="155"/>
        <v/>
      </c>
      <c r="O200" s="165" t="str">
        <f>IF(COUNTBLANK($A200:$F200)&gt;2,"",IF(Input!AF200=0,"NA",Input!AF200))</f>
        <v/>
      </c>
      <c r="P200" s="65" t="str">
        <f t="shared" si="156"/>
        <v/>
      </c>
      <c r="Q200" s="65" t="str">
        <f t="shared" si="157"/>
        <v/>
      </c>
      <c r="R200" s="165" t="str">
        <f>IF(COUNTBLANK($A200:$F200)&gt;2,"",IF(Input!AG200=0,"NA",Input!AG200))</f>
        <v/>
      </c>
      <c r="AN200" s="65" t="str">
        <f t="shared" si="158"/>
        <v/>
      </c>
      <c r="AO200" s="65" t="str">
        <f t="shared" si="159"/>
        <v/>
      </c>
      <c r="AP200" s="165" t="str">
        <f>IF(COUNTBLANK($A200:$F200)&gt;2,"",IF(Input!J200=0,"NA",Input!J200))</f>
        <v/>
      </c>
      <c r="AQ200" s="65" t="str">
        <f t="shared" si="160"/>
        <v/>
      </c>
      <c r="AR200" s="65" t="str">
        <f t="shared" si="161"/>
        <v/>
      </c>
      <c r="AS200" s="165" t="str">
        <f>IF(COUNTBLANK($A200:$F200)&gt;2,"",IF(Input!K200=0,"NA",Input!K200))</f>
        <v/>
      </c>
      <c r="AT200" s="65" t="str">
        <f t="shared" si="162"/>
        <v/>
      </c>
      <c r="AU200" s="65" t="str">
        <f t="shared" si="163"/>
        <v/>
      </c>
      <c r="AV200" s="165" t="str">
        <f>IF(COUNTBLANK($A200:$F200)&gt;2,"",IF(Input!L200=0,"NA",Input!L200))</f>
        <v/>
      </c>
      <c r="AW200" s="65" t="str">
        <f t="shared" si="164"/>
        <v/>
      </c>
      <c r="AX200" s="65" t="str">
        <f t="shared" si="165"/>
        <v/>
      </c>
      <c r="AY200" s="165" t="str">
        <f>IF(COUNTBLANK($A200:$F200)&gt;2,"",IF(Input!M200=0,"NA",Input!M200))</f>
        <v/>
      </c>
      <c r="AZ200" s="65" t="str">
        <f t="shared" si="166"/>
        <v/>
      </c>
      <c r="BA200" s="65" t="str">
        <f t="shared" si="167"/>
        <v/>
      </c>
      <c r="BB200" s="165" t="str">
        <f>IF(COUNTBLANK($A200:$F200)&gt;2,"",IF(Input!N200=0,"NA",Input!N200))</f>
        <v/>
      </c>
      <c r="BC200" s="65" t="str">
        <f t="shared" si="168"/>
        <v/>
      </c>
      <c r="BD200" s="65" t="str">
        <f t="shared" si="169"/>
        <v/>
      </c>
      <c r="BE200" s="165" t="str">
        <f>IF(COUNTBLANK($A200:$F200)&gt;2,"",IF(Input!O200=0,"NA",Input!O200))</f>
        <v/>
      </c>
      <c r="BF200" s="65" t="str">
        <f t="shared" si="170"/>
        <v/>
      </c>
      <c r="BG200" s="65" t="str">
        <f t="shared" si="171"/>
        <v/>
      </c>
      <c r="BH200" s="165" t="str">
        <f>IF(COUNTBLANK($A200:$F200)&gt;2,"",IF(Input!P200=0,"NA",Input!P200))</f>
        <v/>
      </c>
      <c r="BI200" s="65" t="str">
        <f t="shared" si="172"/>
        <v/>
      </c>
      <c r="BJ200" s="65" t="str">
        <f t="shared" si="173"/>
        <v/>
      </c>
      <c r="BK200" s="165" t="str">
        <f>IF(COUNTBLANK($A200:$F200)&gt;2,"",IF(Input!Q200=0,"NA",Input!Q200))</f>
        <v/>
      </c>
      <c r="BL200" s="65" t="str">
        <f t="shared" si="174"/>
        <v/>
      </c>
      <c r="BM200" s="65" t="str">
        <f t="shared" si="175"/>
        <v/>
      </c>
      <c r="BN200" s="165" t="str">
        <f>IF(COUNTBLANK($A200:$F200)&gt;2,"",IF(Input!R200=0,"NA",Input!R200))</f>
        <v/>
      </c>
      <c r="BO200" s="65" t="str">
        <f t="shared" si="176"/>
        <v/>
      </c>
      <c r="BP200" s="65" t="str">
        <f t="shared" si="177"/>
        <v/>
      </c>
      <c r="BQ200" s="165" t="str">
        <f>IF(COUNTBLANK($A200:$F200)&gt;2,"",IF(Input!S200=0,"NA",Input!S200))</f>
        <v/>
      </c>
      <c r="BR200" s="65" t="str">
        <f t="shared" si="178"/>
        <v/>
      </c>
      <c r="BS200" s="65" t="str">
        <f t="shared" si="179"/>
        <v/>
      </c>
      <c r="BT200" s="165" t="str">
        <f>IF(COUNTBLANK($A200:$F200)&gt;2,"",IF(Input!T200=0,"NA",Input!T200))</f>
        <v/>
      </c>
      <c r="BU200" s="65" t="str">
        <f t="shared" si="180"/>
        <v/>
      </c>
      <c r="BV200" s="65" t="str">
        <f t="shared" si="181"/>
        <v/>
      </c>
      <c r="BW200" s="165" t="str">
        <f>IF(COUNTBLANK($A200:$F200)&gt;2,"",IF(Input!U200=0,"NA",Input!U200))</f>
        <v/>
      </c>
      <c r="BX200" s="65" t="str">
        <f t="shared" si="182"/>
        <v/>
      </c>
      <c r="BY200" s="65" t="str">
        <f t="shared" si="183"/>
        <v/>
      </c>
      <c r="BZ200" s="165" t="str">
        <f>IF(COUNTBLANK($A200:$F200)&gt;2,"",IF(Input!V200=0,"NA",Input!V200))</f>
        <v/>
      </c>
      <c r="CA200" s="65" t="str">
        <f t="shared" si="184"/>
        <v/>
      </c>
      <c r="CB200" s="65" t="str">
        <f t="shared" si="185"/>
        <v/>
      </c>
      <c r="CC200" s="165" t="str">
        <f>IF(COUNTBLANK($A200:$F200)&gt;2,"",IF(Input!W200=0,"NA",Input!W200))</f>
        <v/>
      </c>
      <c r="CD200" s="65" t="str">
        <f t="shared" si="186"/>
        <v/>
      </c>
      <c r="CE200" s="65" t="str">
        <f t="shared" si="187"/>
        <v/>
      </c>
      <c r="CF200" s="165" t="str">
        <f>IF(COUNTBLANK($A200:$F200)&gt;2,"",IF(Input!X200=0,"NA",Input!X200))</f>
        <v/>
      </c>
      <c r="CG200" s="65" t="str">
        <f t="shared" si="188"/>
        <v/>
      </c>
      <c r="CH200" s="65" t="str">
        <f t="shared" si="189"/>
        <v/>
      </c>
      <c r="CI200" s="165" t="str">
        <f>IF(COUNTBLANK($A200:$F200)&gt;2,"",IF(Input!Y200=0,"NA",Input!Y200))</f>
        <v/>
      </c>
      <c r="CJ200" s="65" t="str">
        <f t="shared" si="190"/>
        <v/>
      </c>
      <c r="CK200" s="65" t="str">
        <f t="shared" si="191"/>
        <v/>
      </c>
      <c r="CL200" s="165" t="str">
        <f>IF(COUNTBLANK($A200:$F200)&gt;2,"",IF(Input!Z200=0,"NA",Input!Z200))</f>
        <v/>
      </c>
      <c r="CM200" s="65" t="str">
        <f t="shared" si="192"/>
        <v/>
      </c>
      <c r="CN200" s="65" t="str">
        <f t="shared" si="193"/>
        <v/>
      </c>
      <c r="CO200" s="165" t="str">
        <f>IF(COUNTBLANK($A200:$F200)&gt;2,"",IF(Input!AA200=0,"NA",Input!AA200))</f>
        <v/>
      </c>
      <c r="CP200" s="65" t="str">
        <f t="shared" si="194"/>
        <v/>
      </c>
      <c r="CQ200" s="65" t="str">
        <f t="shared" si="195"/>
        <v/>
      </c>
      <c r="CR200" s="165" t="str">
        <f>IF(COUNTBLANK($A200:$F200)&gt;2,"",IF(Input!AB200=0,"NA",Input!AB200))</f>
        <v/>
      </c>
      <c r="CS200" s="65" t="str">
        <f t="shared" si="196"/>
        <v/>
      </c>
      <c r="CT200" s="65" t="str">
        <f t="shared" si="197"/>
        <v/>
      </c>
      <c r="CU200" s="165" t="str">
        <f>IF(COUNTBLANK($A200:$F200)&gt;2,"",IF(Input!AC200=0,"NA",Input!AC200))</f>
        <v/>
      </c>
      <c r="CV200" s="65" t="str">
        <f t="shared" si="198"/>
        <v/>
      </c>
      <c r="CW200" s="65" t="str">
        <f t="shared" si="199"/>
        <v/>
      </c>
      <c r="CX200" s="165" t="str">
        <f>IF(COUNTBLANK($A200:$F200)&gt;2,"",IF(Input!AD200=0,"NA",Input!AD200))</f>
        <v/>
      </c>
    </row>
    <row r="201" spans="1:102" x14ac:dyDescent="0.25">
      <c r="A201" s="162" t="str">
        <f>IF(Input!B201=0,"",Input!B201)</f>
        <v/>
      </c>
      <c r="B201" s="162" t="str">
        <f>IF(Input!C201=0,"",Input!C201)</f>
        <v/>
      </c>
      <c r="C201" s="162" t="str">
        <f>IF(Input!D201=0,"",Input!D201)</f>
        <v/>
      </c>
      <c r="D201" s="162" t="str">
        <f>IF(Input!G201=0,"",Input!G201)</f>
        <v/>
      </c>
      <c r="E201" s="162" t="str">
        <f>IF(Input!H201=0,"",Input!H201)</f>
        <v/>
      </c>
      <c r="F201" s="162" t="str">
        <f>IF(Input!I201=0,"",Input!I201)</f>
        <v/>
      </c>
      <c r="G201" s="66" t="str">
        <f t="shared" si="150"/>
        <v/>
      </c>
      <c r="H201" s="66" t="str">
        <f t="shared" si="151"/>
        <v/>
      </c>
      <c r="I201" s="160" t="str">
        <f>FinalScores!G201</f>
        <v/>
      </c>
      <c r="J201" s="65" t="str">
        <f t="shared" si="152"/>
        <v/>
      </c>
      <c r="K201" s="65" t="str">
        <f t="shared" si="153"/>
        <v/>
      </c>
      <c r="L201" s="165" t="str">
        <f>IF(COUNTBLANK($A201:$F201)&gt;2,"",IF(Input!AE201=0,"NA",Input!AE201))</f>
        <v/>
      </c>
      <c r="M201" s="65" t="str">
        <f t="shared" si="154"/>
        <v/>
      </c>
      <c r="N201" s="65" t="str">
        <f t="shared" si="155"/>
        <v/>
      </c>
      <c r="O201" s="165" t="str">
        <f>IF(COUNTBLANK($A201:$F201)&gt;2,"",IF(Input!AF201=0,"NA",Input!AF201))</f>
        <v/>
      </c>
      <c r="P201" s="65" t="str">
        <f t="shared" si="156"/>
        <v/>
      </c>
      <c r="Q201" s="65" t="str">
        <f t="shared" si="157"/>
        <v/>
      </c>
      <c r="R201" s="165" t="str">
        <f>IF(COUNTBLANK($A201:$F201)&gt;2,"",IF(Input!AG201=0,"NA",Input!AG201))</f>
        <v/>
      </c>
      <c r="AN201" s="65" t="str">
        <f t="shared" si="158"/>
        <v/>
      </c>
      <c r="AO201" s="65" t="str">
        <f t="shared" si="159"/>
        <v/>
      </c>
      <c r="AP201" s="165" t="str">
        <f>IF(COUNTBLANK($A201:$F201)&gt;2,"",IF(Input!J201=0,"NA",Input!J201))</f>
        <v/>
      </c>
      <c r="AQ201" s="65" t="str">
        <f t="shared" si="160"/>
        <v/>
      </c>
      <c r="AR201" s="65" t="str">
        <f t="shared" si="161"/>
        <v/>
      </c>
      <c r="AS201" s="165" t="str">
        <f>IF(COUNTBLANK($A201:$F201)&gt;2,"",IF(Input!K201=0,"NA",Input!K201))</f>
        <v/>
      </c>
      <c r="AT201" s="65" t="str">
        <f t="shared" si="162"/>
        <v/>
      </c>
      <c r="AU201" s="65" t="str">
        <f t="shared" si="163"/>
        <v/>
      </c>
      <c r="AV201" s="165" t="str">
        <f>IF(COUNTBLANK($A201:$F201)&gt;2,"",IF(Input!L201=0,"NA",Input!L201))</f>
        <v/>
      </c>
      <c r="AW201" s="65" t="str">
        <f t="shared" si="164"/>
        <v/>
      </c>
      <c r="AX201" s="65" t="str">
        <f t="shared" si="165"/>
        <v/>
      </c>
      <c r="AY201" s="165" t="str">
        <f>IF(COUNTBLANK($A201:$F201)&gt;2,"",IF(Input!M201=0,"NA",Input!M201))</f>
        <v/>
      </c>
      <c r="AZ201" s="65" t="str">
        <f t="shared" si="166"/>
        <v/>
      </c>
      <c r="BA201" s="65" t="str">
        <f t="shared" si="167"/>
        <v/>
      </c>
      <c r="BB201" s="165" t="str">
        <f>IF(COUNTBLANK($A201:$F201)&gt;2,"",IF(Input!N201=0,"NA",Input!N201))</f>
        <v/>
      </c>
      <c r="BC201" s="65" t="str">
        <f t="shared" si="168"/>
        <v/>
      </c>
      <c r="BD201" s="65" t="str">
        <f t="shared" si="169"/>
        <v/>
      </c>
      <c r="BE201" s="165" t="str">
        <f>IF(COUNTBLANK($A201:$F201)&gt;2,"",IF(Input!O201=0,"NA",Input!O201))</f>
        <v/>
      </c>
      <c r="BF201" s="65" t="str">
        <f t="shared" si="170"/>
        <v/>
      </c>
      <c r="BG201" s="65" t="str">
        <f t="shared" si="171"/>
        <v/>
      </c>
      <c r="BH201" s="165" t="str">
        <f>IF(COUNTBLANK($A201:$F201)&gt;2,"",IF(Input!P201=0,"NA",Input!P201))</f>
        <v/>
      </c>
      <c r="BI201" s="65" t="str">
        <f t="shared" si="172"/>
        <v/>
      </c>
      <c r="BJ201" s="65" t="str">
        <f t="shared" si="173"/>
        <v/>
      </c>
      <c r="BK201" s="165" t="str">
        <f>IF(COUNTBLANK($A201:$F201)&gt;2,"",IF(Input!Q201=0,"NA",Input!Q201))</f>
        <v/>
      </c>
      <c r="BL201" s="65" t="str">
        <f t="shared" si="174"/>
        <v/>
      </c>
      <c r="BM201" s="65" t="str">
        <f t="shared" si="175"/>
        <v/>
      </c>
      <c r="BN201" s="165" t="str">
        <f>IF(COUNTBLANK($A201:$F201)&gt;2,"",IF(Input!R201=0,"NA",Input!R201))</f>
        <v/>
      </c>
      <c r="BO201" s="65" t="str">
        <f t="shared" si="176"/>
        <v/>
      </c>
      <c r="BP201" s="65" t="str">
        <f t="shared" si="177"/>
        <v/>
      </c>
      <c r="BQ201" s="165" t="str">
        <f>IF(COUNTBLANK($A201:$F201)&gt;2,"",IF(Input!S201=0,"NA",Input!S201))</f>
        <v/>
      </c>
      <c r="BR201" s="65" t="str">
        <f t="shared" si="178"/>
        <v/>
      </c>
      <c r="BS201" s="65" t="str">
        <f t="shared" si="179"/>
        <v/>
      </c>
      <c r="BT201" s="165" t="str">
        <f>IF(COUNTBLANK($A201:$F201)&gt;2,"",IF(Input!T201=0,"NA",Input!T201))</f>
        <v/>
      </c>
      <c r="BU201" s="65" t="str">
        <f t="shared" si="180"/>
        <v/>
      </c>
      <c r="BV201" s="65" t="str">
        <f t="shared" si="181"/>
        <v/>
      </c>
      <c r="BW201" s="165" t="str">
        <f>IF(COUNTBLANK($A201:$F201)&gt;2,"",IF(Input!U201=0,"NA",Input!U201))</f>
        <v/>
      </c>
      <c r="BX201" s="65" t="str">
        <f t="shared" si="182"/>
        <v/>
      </c>
      <c r="BY201" s="65" t="str">
        <f t="shared" si="183"/>
        <v/>
      </c>
      <c r="BZ201" s="165" t="str">
        <f>IF(COUNTBLANK($A201:$F201)&gt;2,"",IF(Input!V201=0,"NA",Input!V201))</f>
        <v/>
      </c>
      <c r="CA201" s="65" t="str">
        <f t="shared" si="184"/>
        <v/>
      </c>
      <c r="CB201" s="65" t="str">
        <f t="shared" si="185"/>
        <v/>
      </c>
      <c r="CC201" s="165" t="str">
        <f>IF(COUNTBLANK($A201:$F201)&gt;2,"",IF(Input!W201=0,"NA",Input!W201))</f>
        <v/>
      </c>
      <c r="CD201" s="65" t="str">
        <f t="shared" si="186"/>
        <v/>
      </c>
      <c r="CE201" s="65" t="str">
        <f t="shared" si="187"/>
        <v/>
      </c>
      <c r="CF201" s="165" t="str">
        <f>IF(COUNTBLANK($A201:$F201)&gt;2,"",IF(Input!X201=0,"NA",Input!X201))</f>
        <v/>
      </c>
      <c r="CG201" s="65" t="str">
        <f t="shared" si="188"/>
        <v/>
      </c>
      <c r="CH201" s="65" t="str">
        <f t="shared" si="189"/>
        <v/>
      </c>
      <c r="CI201" s="165" t="str">
        <f>IF(COUNTBLANK($A201:$F201)&gt;2,"",IF(Input!Y201=0,"NA",Input!Y201))</f>
        <v/>
      </c>
      <c r="CJ201" s="65" t="str">
        <f t="shared" si="190"/>
        <v/>
      </c>
      <c r="CK201" s="65" t="str">
        <f t="shared" si="191"/>
        <v/>
      </c>
      <c r="CL201" s="165" t="str">
        <f>IF(COUNTBLANK($A201:$F201)&gt;2,"",IF(Input!Z201=0,"NA",Input!Z201))</f>
        <v/>
      </c>
      <c r="CM201" s="65" t="str">
        <f t="shared" si="192"/>
        <v/>
      </c>
      <c r="CN201" s="65" t="str">
        <f t="shared" si="193"/>
        <v/>
      </c>
      <c r="CO201" s="165" t="str">
        <f>IF(COUNTBLANK($A201:$F201)&gt;2,"",IF(Input!AA201=0,"NA",Input!AA201))</f>
        <v/>
      </c>
      <c r="CP201" s="65" t="str">
        <f t="shared" si="194"/>
        <v/>
      </c>
      <c r="CQ201" s="65" t="str">
        <f t="shared" si="195"/>
        <v/>
      </c>
      <c r="CR201" s="165" t="str">
        <f>IF(COUNTBLANK($A201:$F201)&gt;2,"",IF(Input!AB201=0,"NA",Input!AB201))</f>
        <v/>
      </c>
      <c r="CS201" s="65" t="str">
        <f t="shared" si="196"/>
        <v/>
      </c>
      <c r="CT201" s="65" t="str">
        <f t="shared" si="197"/>
        <v/>
      </c>
      <c r="CU201" s="165" t="str">
        <f>IF(COUNTBLANK($A201:$F201)&gt;2,"",IF(Input!AC201=0,"NA",Input!AC201))</f>
        <v/>
      </c>
      <c r="CV201" s="65" t="str">
        <f t="shared" si="198"/>
        <v/>
      </c>
      <c r="CW201" s="65" t="str">
        <f t="shared" si="199"/>
        <v/>
      </c>
      <c r="CX201" s="165" t="str">
        <f>IF(COUNTBLANK($A201:$F201)&gt;2,"",IF(Input!AD201=0,"NA",Input!AD201))</f>
        <v/>
      </c>
    </row>
    <row r="202" spans="1:102" x14ac:dyDescent="0.25">
      <c r="A202" s="162" t="str">
        <f>IF(Input!B202=0,"",Input!B202)</f>
        <v/>
      </c>
      <c r="B202" s="162" t="str">
        <f>IF(Input!C202=0,"",Input!C202)</f>
        <v/>
      </c>
      <c r="C202" s="162" t="str">
        <f>IF(Input!D202=0,"",Input!D202)</f>
        <v/>
      </c>
      <c r="D202" s="162" t="str">
        <f>IF(Input!G202=0,"",Input!G202)</f>
        <v/>
      </c>
      <c r="E202" s="162" t="str">
        <f>IF(Input!H202=0,"",Input!H202)</f>
        <v/>
      </c>
      <c r="F202" s="162" t="str">
        <f>IF(Input!I202=0,"",Input!I202)</f>
        <v/>
      </c>
      <c r="G202" s="66" t="str">
        <f t="shared" si="150"/>
        <v/>
      </c>
      <c r="H202" s="66" t="str">
        <f t="shared" si="151"/>
        <v/>
      </c>
      <c r="I202" s="160" t="str">
        <f>FinalScores!G202</f>
        <v/>
      </c>
      <c r="J202" s="65" t="str">
        <f t="shared" si="152"/>
        <v/>
      </c>
      <c r="K202" s="65" t="str">
        <f t="shared" si="153"/>
        <v/>
      </c>
      <c r="L202" s="165" t="str">
        <f>IF(COUNTBLANK($A202:$F202)&gt;2,"",IF(Input!AE202=0,"NA",Input!AE202))</f>
        <v/>
      </c>
      <c r="M202" s="65" t="str">
        <f t="shared" si="154"/>
        <v/>
      </c>
      <c r="N202" s="65" t="str">
        <f t="shared" si="155"/>
        <v/>
      </c>
      <c r="O202" s="165" t="str">
        <f>IF(COUNTBLANK($A202:$F202)&gt;2,"",IF(Input!AF202=0,"NA",Input!AF202))</f>
        <v/>
      </c>
      <c r="P202" s="65" t="str">
        <f t="shared" si="156"/>
        <v/>
      </c>
      <c r="Q202" s="65" t="str">
        <f t="shared" si="157"/>
        <v/>
      </c>
      <c r="R202" s="165" t="str">
        <f>IF(COUNTBLANK($A202:$F202)&gt;2,"",IF(Input!AG202=0,"NA",Input!AG202))</f>
        <v/>
      </c>
      <c r="AN202" s="65" t="str">
        <f t="shared" si="158"/>
        <v/>
      </c>
      <c r="AO202" s="65" t="str">
        <f t="shared" si="159"/>
        <v/>
      </c>
      <c r="AP202" s="165" t="str">
        <f>IF(COUNTBLANK($A202:$F202)&gt;2,"",IF(Input!J202=0,"NA",Input!J202))</f>
        <v/>
      </c>
      <c r="AQ202" s="65" t="str">
        <f t="shared" si="160"/>
        <v/>
      </c>
      <c r="AR202" s="65" t="str">
        <f t="shared" si="161"/>
        <v/>
      </c>
      <c r="AS202" s="165" t="str">
        <f>IF(COUNTBLANK($A202:$F202)&gt;2,"",IF(Input!K202=0,"NA",Input!K202))</f>
        <v/>
      </c>
      <c r="AT202" s="65" t="str">
        <f t="shared" si="162"/>
        <v/>
      </c>
      <c r="AU202" s="65" t="str">
        <f t="shared" si="163"/>
        <v/>
      </c>
      <c r="AV202" s="165" t="str">
        <f>IF(COUNTBLANK($A202:$F202)&gt;2,"",IF(Input!L202=0,"NA",Input!L202))</f>
        <v/>
      </c>
      <c r="AW202" s="65" t="str">
        <f t="shared" si="164"/>
        <v/>
      </c>
      <c r="AX202" s="65" t="str">
        <f t="shared" si="165"/>
        <v/>
      </c>
      <c r="AY202" s="165" t="str">
        <f>IF(COUNTBLANK($A202:$F202)&gt;2,"",IF(Input!M202=0,"NA",Input!M202))</f>
        <v/>
      </c>
      <c r="AZ202" s="65" t="str">
        <f t="shared" si="166"/>
        <v/>
      </c>
      <c r="BA202" s="65" t="str">
        <f t="shared" si="167"/>
        <v/>
      </c>
      <c r="BB202" s="165" t="str">
        <f>IF(COUNTBLANK($A202:$F202)&gt;2,"",IF(Input!N202=0,"NA",Input!N202))</f>
        <v/>
      </c>
      <c r="BC202" s="65" t="str">
        <f t="shared" si="168"/>
        <v/>
      </c>
      <c r="BD202" s="65" t="str">
        <f t="shared" si="169"/>
        <v/>
      </c>
      <c r="BE202" s="165" t="str">
        <f>IF(COUNTBLANK($A202:$F202)&gt;2,"",IF(Input!O202=0,"NA",Input!O202))</f>
        <v/>
      </c>
      <c r="BF202" s="65" t="str">
        <f t="shared" si="170"/>
        <v/>
      </c>
      <c r="BG202" s="65" t="str">
        <f t="shared" si="171"/>
        <v/>
      </c>
      <c r="BH202" s="165" t="str">
        <f>IF(COUNTBLANK($A202:$F202)&gt;2,"",IF(Input!P202=0,"NA",Input!P202))</f>
        <v/>
      </c>
      <c r="BI202" s="65" t="str">
        <f t="shared" si="172"/>
        <v/>
      </c>
      <c r="BJ202" s="65" t="str">
        <f t="shared" si="173"/>
        <v/>
      </c>
      <c r="BK202" s="165" t="str">
        <f>IF(COUNTBLANK($A202:$F202)&gt;2,"",IF(Input!Q202=0,"NA",Input!Q202))</f>
        <v/>
      </c>
      <c r="BL202" s="65" t="str">
        <f t="shared" si="174"/>
        <v/>
      </c>
      <c r="BM202" s="65" t="str">
        <f t="shared" si="175"/>
        <v/>
      </c>
      <c r="BN202" s="165" t="str">
        <f>IF(COUNTBLANK($A202:$F202)&gt;2,"",IF(Input!R202=0,"NA",Input!R202))</f>
        <v/>
      </c>
      <c r="BO202" s="65" t="str">
        <f t="shared" si="176"/>
        <v/>
      </c>
      <c r="BP202" s="65" t="str">
        <f t="shared" si="177"/>
        <v/>
      </c>
      <c r="BQ202" s="165" t="str">
        <f>IF(COUNTBLANK($A202:$F202)&gt;2,"",IF(Input!S202=0,"NA",Input!S202))</f>
        <v/>
      </c>
      <c r="BR202" s="65" t="str">
        <f t="shared" si="178"/>
        <v/>
      </c>
      <c r="BS202" s="65" t="str">
        <f t="shared" si="179"/>
        <v/>
      </c>
      <c r="BT202" s="165" t="str">
        <f>IF(COUNTBLANK($A202:$F202)&gt;2,"",IF(Input!T202=0,"NA",Input!T202))</f>
        <v/>
      </c>
      <c r="BU202" s="65" t="str">
        <f t="shared" si="180"/>
        <v/>
      </c>
      <c r="BV202" s="65" t="str">
        <f t="shared" si="181"/>
        <v/>
      </c>
      <c r="BW202" s="165" t="str">
        <f>IF(COUNTBLANK($A202:$F202)&gt;2,"",IF(Input!U202=0,"NA",Input!U202))</f>
        <v/>
      </c>
      <c r="BX202" s="65" t="str">
        <f t="shared" si="182"/>
        <v/>
      </c>
      <c r="BY202" s="65" t="str">
        <f t="shared" si="183"/>
        <v/>
      </c>
      <c r="BZ202" s="165" t="str">
        <f>IF(COUNTBLANK($A202:$F202)&gt;2,"",IF(Input!V202=0,"NA",Input!V202))</f>
        <v/>
      </c>
      <c r="CA202" s="65" t="str">
        <f t="shared" si="184"/>
        <v/>
      </c>
      <c r="CB202" s="65" t="str">
        <f t="shared" si="185"/>
        <v/>
      </c>
      <c r="CC202" s="165" t="str">
        <f>IF(COUNTBLANK($A202:$F202)&gt;2,"",IF(Input!W202=0,"NA",Input!W202))</f>
        <v/>
      </c>
      <c r="CD202" s="65" t="str">
        <f t="shared" si="186"/>
        <v/>
      </c>
      <c r="CE202" s="65" t="str">
        <f t="shared" si="187"/>
        <v/>
      </c>
      <c r="CF202" s="165" t="str">
        <f>IF(COUNTBLANK($A202:$F202)&gt;2,"",IF(Input!X202=0,"NA",Input!X202))</f>
        <v/>
      </c>
      <c r="CG202" s="65" t="str">
        <f t="shared" si="188"/>
        <v/>
      </c>
      <c r="CH202" s="65" t="str">
        <f t="shared" si="189"/>
        <v/>
      </c>
      <c r="CI202" s="165" t="str">
        <f>IF(COUNTBLANK($A202:$F202)&gt;2,"",IF(Input!Y202=0,"NA",Input!Y202))</f>
        <v/>
      </c>
      <c r="CJ202" s="65" t="str">
        <f t="shared" si="190"/>
        <v/>
      </c>
      <c r="CK202" s="65" t="str">
        <f t="shared" si="191"/>
        <v/>
      </c>
      <c r="CL202" s="165" t="str">
        <f>IF(COUNTBLANK($A202:$F202)&gt;2,"",IF(Input!Z202=0,"NA",Input!Z202))</f>
        <v/>
      </c>
      <c r="CM202" s="65" t="str">
        <f t="shared" si="192"/>
        <v/>
      </c>
      <c r="CN202" s="65" t="str">
        <f t="shared" si="193"/>
        <v/>
      </c>
      <c r="CO202" s="165" t="str">
        <f>IF(COUNTBLANK($A202:$F202)&gt;2,"",IF(Input!AA202=0,"NA",Input!AA202))</f>
        <v/>
      </c>
      <c r="CP202" s="65" t="str">
        <f t="shared" si="194"/>
        <v/>
      </c>
      <c r="CQ202" s="65" t="str">
        <f t="shared" si="195"/>
        <v/>
      </c>
      <c r="CR202" s="165" t="str">
        <f>IF(COUNTBLANK($A202:$F202)&gt;2,"",IF(Input!AB202=0,"NA",Input!AB202))</f>
        <v/>
      </c>
      <c r="CS202" s="65" t="str">
        <f t="shared" si="196"/>
        <v/>
      </c>
      <c r="CT202" s="65" t="str">
        <f t="shared" si="197"/>
        <v/>
      </c>
      <c r="CU202" s="165" t="str">
        <f>IF(COUNTBLANK($A202:$F202)&gt;2,"",IF(Input!AC202=0,"NA",Input!AC202))</f>
        <v/>
      </c>
      <c r="CV202" s="65" t="str">
        <f t="shared" si="198"/>
        <v/>
      </c>
      <c r="CW202" s="65" t="str">
        <f t="shared" si="199"/>
        <v/>
      </c>
      <c r="CX202" s="165" t="str">
        <f>IF(COUNTBLANK($A202:$F202)&gt;2,"",IF(Input!AD202=0,"NA",Input!AD202))</f>
        <v/>
      </c>
    </row>
    <row r="203" spans="1:102" x14ac:dyDescent="0.25">
      <c r="A203" s="162" t="str">
        <f>IF(Input!B203=0,"",Input!B203)</f>
        <v/>
      </c>
      <c r="B203" s="162" t="str">
        <f>IF(Input!C203=0,"",Input!C203)</f>
        <v/>
      </c>
      <c r="C203" s="162" t="str">
        <f>IF(Input!D203=0,"",Input!D203)</f>
        <v/>
      </c>
      <c r="D203" s="162" t="str">
        <f>IF(Input!G203=0,"",Input!G203)</f>
        <v/>
      </c>
      <c r="E203" s="162" t="str">
        <f>IF(Input!H203=0,"",Input!H203)</f>
        <v/>
      </c>
      <c r="F203" s="162" t="str">
        <f>IF(Input!I203=0,"",Input!I203)</f>
        <v/>
      </c>
      <c r="G203" s="66" t="str">
        <f t="shared" si="150"/>
        <v/>
      </c>
      <c r="H203" s="66" t="str">
        <f t="shared" si="151"/>
        <v/>
      </c>
      <c r="I203" s="160" t="str">
        <f>FinalScores!G203</f>
        <v/>
      </c>
      <c r="J203" s="65" t="str">
        <f t="shared" si="152"/>
        <v/>
      </c>
      <c r="K203" s="65" t="str">
        <f t="shared" si="153"/>
        <v/>
      </c>
      <c r="L203" s="165" t="str">
        <f>IF(COUNTBLANK($A203:$F203)&gt;2,"",IF(Input!AE203=0,"NA",Input!AE203))</f>
        <v/>
      </c>
      <c r="M203" s="65" t="str">
        <f t="shared" si="154"/>
        <v/>
      </c>
      <c r="N203" s="65" t="str">
        <f t="shared" si="155"/>
        <v/>
      </c>
      <c r="O203" s="165" t="str">
        <f>IF(COUNTBLANK($A203:$F203)&gt;2,"",IF(Input!AF203=0,"NA",Input!AF203))</f>
        <v/>
      </c>
      <c r="P203" s="65" t="str">
        <f t="shared" si="156"/>
        <v/>
      </c>
      <c r="Q203" s="65" t="str">
        <f t="shared" si="157"/>
        <v/>
      </c>
      <c r="R203" s="165" t="str">
        <f>IF(COUNTBLANK($A203:$F203)&gt;2,"",IF(Input!AG203=0,"NA",Input!AG203))</f>
        <v/>
      </c>
      <c r="AN203" s="65" t="str">
        <f t="shared" si="158"/>
        <v/>
      </c>
      <c r="AO203" s="65" t="str">
        <f t="shared" si="159"/>
        <v/>
      </c>
      <c r="AP203" s="165" t="str">
        <f>IF(COUNTBLANK($A203:$F203)&gt;2,"",IF(Input!J203=0,"NA",Input!J203))</f>
        <v/>
      </c>
      <c r="AQ203" s="65" t="str">
        <f t="shared" si="160"/>
        <v/>
      </c>
      <c r="AR203" s="65" t="str">
        <f t="shared" si="161"/>
        <v/>
      </c>
      <c r="AS203" s="165" t="str">
        <f>IF(COUNTBLANK($A203:$F203)&gt;2,"",IF(Input!K203=0,"NA",Input!K203))</f>
        <v/>
      </c>
      <c r="AT203" s="65" t="str">
        <f t="shared" si="162"/>
        <v/>
      </c>
      <c r="AU203" s="65" t="str">
        <f t="shared" si="163"/>
        <v/>
      </c>
      <c r="AV203" s="165" t="str">
        <f>IF(COUNTBLANK($A203:$F203)&gt;2,"",IF(Input!L203=0,"NA",Input!L203))</f>
        <v/>
      </c>
      <c r="AW203" s="65" t="str">
        <f t="shared" si="164"/>
        <v/>
      </c>
      <c r="AX203" s="65" t="str">
        <f t="shared" si="165"/>
        <v/>
      </c>
      <c r="AY203" s="165" t="str">
        <f>IF(COUNTBLANK($A203:$F203)&gt;2,"",IF(Input!M203=0,"NA",Input!M203))</f>
        <v/>
      </c>
      <c r="AZ203" s="65" t="str">
        <f t="shared" si="166"/>
        <v/>
      </c>
      <c r="BA203" s="65" t="str">
        <f t="shared" si="167"/>
        <v/>
      </c>
      <c r="BB203" s="165" t="str">
        <f>IF(COUNTBLANK($A203:$F203)&gt;2,"",IF(Input!N203=0,"NA",Input!N203))</f>
        <v/>
      </c>
      <c r="BC203" s="65" t="str">
        <f t="shared" si="168"/>
        <v/>
      </c>
      <c r="BD203" s="65" t="str">
        <f t="shared" si="169"/>
        <v/>
      </c>
      <c r="BE203" s="165" t="str">
        <f>IF(COUNTBLANK($A203:$F203)&gt;2,"",IF(Input!O203=0,"NA",Input!O203))</f>
        <v/>
      </c>
      <c r="BF203" s="65" t="str">
        <f t="shared" si="170"/>
        <v/>
      </c>
      <c r="BG203" s="65" t="str">
        <f t="shared" si="171"/>
        <v/>
      </c>
      <c r="BH203" s="165" t="str">
        <f>IF(COUNTBLANK($A203:$F203)&gt;2,"",IF(Input!P203=0,"NA",Input!P203))</f>
        <v/>
      </c>
      <c r="BI203" s="65" t="str">
        <f t="shared" si="172"/>
        <v/>
      </c>
      <c r="BJ203" s="65" t="str">
        <f t="shared" si="173"/>
        <v/>
      </c>
      <c r="BK203" s="165" t="str">
        <f>IF(COUNTBLANK($A203:$F203)&gt;2,"",IF(Input!Q203=0,"NA",Input!Q203))</f>
        <v/>
      </c>
      <c r="BL203" s="65" t="str">
        <f t="shared" si="174"/>
        <v/>
      </c>
      <c r="BM203" s="65" t="str">
        <f t="shared" si="175"/>
        <v/>
      </c>
      <c r="BN203" s="165" t="str">
        <f>IF(COUNTBLANK($A203:$F203)&gt;2,"",IF(Input!R203=0,"NA",Input!R203))</f>
        <v/>
      </c>
      <c r="BO203" s="65" t="str">
        <f t="shared" si="176"/>
        <v/>
      </c>
      <c r="BP203" s="65" t="str">
        <f t="shared" si="177"/>
        <v/>
      </c>
      <c r="BQ203" s="165" t="str">
        <f>IF(COUNTBLANK($A203:$F203)&gt;2,"",IF(Input!S203=0,"NA",Input!S203))</f>
        <v/>
      </c>
      <c r="BR203" s="65" t="str">
        <f t="shared" si="178"/>
        <v/>
      </c>
      <c r="BS203" s="65" t="str">
        <f t="shared" si="179"/>
        <v/>
      </c>
      <c r="BT203" s="165" t="str">
        <f>IF(COUNTBLANK($A203:$F203)&gt;2,"",IF(Input!T203=0,"NA",Input!T203))</f>
        <v/>
      </c>
      <c r="BU203" s="65" t="str">
        <f t="shared" si="180"/>
        <v/>
      </c>
      <c r="BV203" s="65" t="str">
        <f t="shared" si="181"/>
        <v/>
      </c>
      <c r="BW203" s="165" t="str">
        <f>IF(COUNTBLANK($A203:$F203)&gt;2,"",IF(Input!U203=0,"NA",Input!U203))</f>
        <v/>
      </c>
      <c r="BX203" s="65" t="str">
        <f t="shared" si="182"/>
        <v/>
      </c>
      <c r="BY203" s="65" t="str">
        <f t="shared" si="183"/>
        <v/>
      </c>
      <c r="BZ203" s="165" t="str">
        <f>IF(COUNTBLANK($A203:$F203)&gt;2,"",IF(Input!V203=0,"NA",Input!V203))</f>
        <v/>
      </c>
      <c r="CA203" s="65" t="str">
        <f t="shared" si="184"/>
        <v/>
      </c>
      <c r="CB203" s="65" t="str">
        <f t="shared" si="185"/>
        <v/>
      </c>
      <c r="CC203" s="165" t="str">
        <f>IF(COUNTBLANK($A203:$F203)&gt;2,"",IF(Input!W203=0,"NA",Input!W203))</f>
        <v/>
      </c>
      <c r="CD203" s="65" t="str">
        <f t="shared" si="186"/>
        <v/>
      </c>
      <c r="CE203" s="65" t="str">
        <f t="shared" si="187"/>
        <v/>
      </c>
      <c r="CF203" s="165" t="str">
        <f>IF(COUNTBLANK($A203:$F203)&gt;2,"",IF(Input!X203=0,"NA",Input!X203))</f>
        <v/>
      </c>
      <c r="CG203" s="65" t="str">
        <f t="shared" si="188"/>
        <v/>
      </c>
      <c r="CH203" s="65" t="str">
        <f t="shared" si="189"/>
        <v/>
      </c>
      <c r="CI203" s="165" t="str">
        <f>IF(COUNTBLANK($A203:$F203)&gt;2,"",IF(Input!Y203=0,"NA",Input!Y203))</f>
        <v/>
      </c>
      <c r="CJ203" s="65" t="str">
        <f t="shared" si="190"/>
        <v/>
      </c>
      <c r="CK203" s="65" t="str">
        <f t="shared" si="191"/>
        <v/>
      </c>
      <c r="CL203" s="165" t="str">
        <f>IF(COUNTBLANK($A203:$F203)&gt;2,"",IF(Input!Z203=0,"NA",Input!Z203))</f>
        <v/>
      </c>
      <c r="CM203" s="65" t="str">
        <f t="shared" si="192"/>
        <v/>
      </c>
      <c r="CN203" s="65" t="str">
        <f t="shared" si="193"/>
        <v/>
      </c>
      <c r="CO203" s="165" t="str">
        <f>IF(COUNTBLANK($A203:$F203)&gt;2,"",IF(Input!AA203=0,"NA",Input!AA203))</f>
        <v/>
      </c>
      <c r="CP203" s="65" t="str">
        <f t="shared" si="194"/>
        <v/>
      </c>
      <c r="CQ203" s="65" t="str">
        <f t="shared" si="195"/>
        <v/>
      </c>
      <c r="CR203" s="165" t="str">
        <f>IF(COUNTBLANK($A203:$F203)&gt;2,"",IF(Input!AB203=0,"NA",Input!AB203))</f>
        <v/>
      </c>
      <c r="CS203" s="65" t="str">
        <f t="shared" si="196"/>
        <v/>
      </c>
      <c r="CT203" s="65" t="str">
        <f t="shared" si="197"/>
        <v/>
      </c>
      <c r="CU203" s="165" t="str">
        <f>IF(COUNTBLANK($A203:$F203)&gt;2,"",IF(Input!AC203=0,"NA",Input!AC203))</f>
        <v/>
      </c>
      <c r="CV203" s="65" t="str">
        <f t="shared" si="198"/>
        <v/>
      </c>
      <c r="CW203" s="65" t="str">
        <f t="shared" si="199"/>
        <v/>
      </c>
      <c r="CX203" s="165" t="str">
        <f>IF(COUNTBLANK($A203:$F203)&gt;2,"",IF(Input!AD203=0,"NA",Input!AD203))</f>
        <v/>
      </c>
    </row>
    <row r="204" spans="1:102" x14ac:dyDescent="0.25">
      <c r="A204" s="162" t="str">
        <f>IF(Input!B204=0,"",Input!B204)</f>
        <v/>
      </c>
      <c r="B204" s="162" t="str">
        <f>IF(Input!C204=0,"",Input!C204)</f>
        <v/>
      </c>
      <c r="C204" s="162" t="str">
        <f>IF(Input!D204=0,"",Input!D204)</f>
        <v/>
      </c>
      <c r="D204" s="162" t="str">
        <f>IF(Input!G204=0,"",Input!G204)</f>
        <v/>
      </c>
      <c r="E204" s="162" t="str">
        <f>IF(Input!H204=0,"",Input!H204)</f>
        <v/>
      </c>
      <c r="F204" s="162" t="str">
        <f>IF(Input!I204=0,"",Input!I204)</f>
        <v/>
      </c>
      <c r="G204" s="66" t="str">
        <f t="shared" si="150"/>
        <v/>
      </c>
      <c r="H204" s="66" t="str">
        <f t="shared" si="151"/>
        <v/>
      </c>
      <c r="I204" s="160" t="str">
        <f>FinalScores!G204</f>
        <v/>
      </c>
      <c r="J204" s="65" t="str">
        <f t="shared" si="152"/>
        <v/>
      </c>
      <c r="K204" s="65" t="str">
        <f t="shared" si="153"/>
        <v/>
      </c>
      <c r="L204" s="165" t="str">
        <f>IF(COUNTBLANK($A204:$F204)&gt;2,"",IF(Input!AE204=0,"NA",Input!AE204))</f>
        <v/>
      </c>
      <c r="M204" s="65" t="str">
        <f t="shared" si="154"/>
        <v/>
      </c>
      <c r="N204" s="65" t="str">
        <f t="shared" si="155"/>
        <v/>
      </c>
      <c r="O204" s="165" t="str">
        <f>IF(COUNTBLANK($A204:$F204)&gt;2,"",IF(Input!AF204=0,"NA",Input!AF204))</f>
        <v/>
      </c>
      <c r="P204" s="65" t="str">
        <f t="shared" si="156"/>
        <v/>
      </c>
      <c r="Q204" s="65" t="str">
        <f t="shared" si="157"/>
        <v/>
      </c>
      <c r="R204" s="165" t="str">
        <f>IF(COUNTBLANK($A204:$F204)&gt;2,"",IF(Input!AG204=0,"NA",Input!AG204))</f>
        <v/>
      </c>
      <c r="AN204" s="65" t="str">
        <f t="shared" si="158"/>
        <v/>
      </c>
      <c r="AO204" s="65" t="str">
        <f t="shared" si="159"/>
        <v/>
      </c>
      <c r="AP204" s="165" t="str">
        <f>IF(COUNTBLANK($A204:$F204)&gt;2,"",IF(Input!J204=0,"NA",Input!J204))</f>
        <v/>
      </c>
      <c r="AQ204" s="65" t="str">
        <f t="shared" si="160"/>
        <v/>
      </c>
      <c r="AR204" s="65" t="str">
        <f t="shared" si="161"/>
        <v/>
      </c>
      <c r="AS204" s="165" t="str">
        <f>IF(COUNTBLANK($A204:$F204)&gt;2,"",IF(Input!K204=0,"NA",Input!K204))</f>
        <v/>
      </c>
      <c r="AT204" s="65" t="str">
        <f t="shared" si="162"/>
        <v/>
      </c>
      <c r="AU204" s="65" t="str">
        <f t="shared" si="163"/>
        <v/>
      </c>
      <c r="AV204" s="165" t="str">
        <f>IF(COUNTBLANK($A204:$F204)&gt;2,"",IF(Input!L204=0,"NA",Input!L204))</f>
        <v/>
      </c>
      <c r="AW204" s="65" t="str">
        <f t="shared" si="164"/>
        <v/>
      </c>
      <c r="AX204" s="65" t="str">
        <f t="shared" si="165"/>
        <v/>
      </c>
      <c r="AY204" s="165" t="str">
        <f>IF(COUNTBLANK($A204:$F204)&gt;2,"",IF(Input!M204=0,"NA",Input!M204))</f>
        <v/>
      </c>
      <c r="AZ204" s="65" t="str">
        <f t="shared" si="166"/>
        <v/>
      </c>
      <c r="BA204" s="65" t="str">
        <f t="shared" si="167"/>
        <v/>
      </c>
      <c r="BB204" s="165" t="str">
        <f>IF(COUNTBLANK($A204:$F204)&gt;2,"",IF(Input!N204=0,"NA",Input!N204))</f>
        <v/>
      </c>
      <c r="BC204" s="65" t="str">
        <f t="shared" si="168"/>
        <v/>
      </c>
      <c r="BD204" s="65" t="str">
        <f t="shared" si="169"/>
        <v/>
      </c>
      <c r="BE204" s="165" t="str">
        <f>IF(COUNTBLANK($A204:$F204)&gt;2,"",IF(Input!O204=0,"NA",Input!O204))</f>
        <v/>
      </c>
      <c r="BF204" s="65" t="str">
        <f t="shared" si="170"/>
        <v/>
      </c>
      <c r="BG204" s="65" t="str">
        <f t="shared" si="171"/>
        <v/>
      </c>
      <c r="BH204" s="165" t="str">
        <f>IF(COUNTBLANK($A204:$F204)&gt;2,"",IF(Input!P204=0,"NA",Input!P204))</f>
        <v/>
      </c>
      <c r="BI204" s="65" t="str">
        <f t="shared" si="172"/>
        <v/>
      </c>
      <c r="BJ204" s="65" t="str">
        <f t="shared" si="173"/>
        <v/>
      </c>
      <c r="BK204" s="165" t="str">
        <f>IF(COUNTBLANK($A204:$F204)&gt;2,"",IF(Input!Q204=0,"NA",Input!Q204))</f>
        <v/>
      </c>
      <c r="BL204" s="65" t="str">
        <f t="shared" si="174"/>
        <v/>
      </c>
      <c r="BM204" s="65" t="str">
        <f t="shared" si="175"/>
        <v/>
      </c>
      <c r="BN204" s="165" t="str">
        <f>IF(COUNTBLANK($A204:$F204)&gt;2,"",IF(Input!R204=0,"NA",Input!R204))</f>
        <v/>
      </c>
      <c r="BO204" s="65" t="str">
        <f t="shared" si="176"/>
        <v/>
      </c>
      <c r="BP204" s="65" t="str">
        <f t="shared" si="177"/>
        <v/>
      </c>
      <c r="BQ204" s="165" t="str">
        <f>IF(COUNTBLANK($A204:$F204)&gt;2,"",IF(Input!S204=0,"NA",Input!S204))</f>
        <v/>
      </c>
      <c r="BR204" s="65" t="str">
        <f t="shared" si="178"/>
        <v/>
      </c>
      <c r="BS204" s="65" t="str">
        <f t="shared" si="179"/>
        <v/>
      </c>
      <c r="BT204" s="165" t="str">
        <f>IF(COUNTBLANK($A204:$F204)&gt;2,"",IF(Input!T204=0,"NA",Input!T204))</f>
        <v/>
      </c>
      <c r="BU204" s="65" t="str">
        <f t="shared" si="180"/>
        <v/>
      </c>
      <c r="BV204" s="65" t="str">
        <f t="shared" si="181"/>
        <v/>
      </c>
      <c r="BW204" s="165" t="str">
        <f>IF(COUNTBLANK($A204:$F204)&gt;2,"",IF(Input!U204=0,"NA",Input!U204))</f>
        <v/>
      </c>
      <c r="BX204" s="65" t="str">
        <f t="shared" si="182"/>
        <v/>
      </c>
      <c r="BY204" s="65" t="str">
        <f t="shared" si="183"/>
        <v/>
      </c>
      <c r="BZ204" s="165" t="str">
        <f>IF(COUNTBLANK($A204:$F204)&gt;2,"",IF(Input!V204=0,"NA",Input!V204))</f>
        <v/>
      </c>
      <c r="CA204" s="65" t="str">
        <f t="shared" si="184"/>
        <v/>
      </c>
      <c r="CB204" s="65" t="str">
        <f t="shared" si="185"/>
        <v/>
      </c>
      <c r="CC204" s="165" t="str">
        <f>IF(COUNTBLANK($A204:$F204)&gt;2,"",IF(Input!W204=0,"NA",Input!W204))</f>
        <v/>
      </c>
      <c r="CD204" s="65" t="str">
        <f t="shared" si="186"/>
        <v/>
      </c>
      <c r="CE204" s="65" t="str">
        <f t="shared" si="187"/>
        <v/>
      </c>
      <c r="CF204" s="165" t="str">
        <f>IF(COUNTBLANK($A204:$F204)&gt;2,"",IF(Input!X204=0,"NA",Input!X204))</f>
        <v/>
      </c>
      <c r="CG204" s="65" t="str">
        <f t="shared" si="188"/>
        <v/>
      </c>
      <c r="CH204" s="65" t="str">
        <f t="shared" si="189"/>
        <v/>
      </c>
      <c r="CI204" s="165" t="str">
        <f>IF(COUNTBLANK($A204:$F204)&gt;2,"",IF(Input!Y204=0,"NA",Input!Y204))</f>
        <v/>
      </c>
      <c r="CJ204" s="65" t="str">
        <f t="shared" si="190"/>
        <v/>
      </c>
      <c r="CK204" s="65" t="str">
        <f t="shared" si="191"/>
        <v/>
      </c>
      <c r="CL204" s="165" t="str">
        <f>IF(COUNTBLANK($A204:$F204)&gt;2,"",IF(Input!Z204=0,"NA",Input!Z204))</f>
        <v/>
      </c>
      <c r="CM204" s="65" t="str">
        <f t="shared" si="192"/>
        <v/>
      </c>
      <c r="CN204" s="65" t="str">
        <f t="shared" si="193"/>
        <v/>
      </c>
      <c r="CO204" s="165" t="str">
        <f>IF(COUNTBLANK($A204:$F204)&gt;2,"",IF(Input!AA204=0,"NA",Input!AA204))</f>
        <v/>
      </c>
      <c r="CP204" s="65" t="str">
        <f t="shared" si="194"/>
        <v/>
      </c>
      <c r="CQ204" s="65" t="str">
        <f t="shared" si="195"/>
        <v/>
      </c>
      <c r="CR204" s="165" t="str">
        <f>IF(COUNTBLANK($A204:$F204)&gt;2,"",IF(Input!AB204=0,"NA",Input!AB204))</f>
        <v/>
      </c>
      <c r="CS204" s="65" t="str">
        <f t="shared" si="196"/>
        <v/>
      </c>
      <c r="CT204" s="65" t="str">
        <f t="shared" si="197"/>
        <v/>
      </c>
      <c r="CU204" s="165" t="str">
        <f>IF(COUNTBLANK($A204:$F204)&gt;2,"",IF(Input!AC204=0,"NA",Input!AC204))</f>
        <v/>
      </c>
      <c r="CV204" s="65" t="str">
        <f t="shared" si="198"/>
        <v/>
      </c>
      <c r="CW204" s="65" t="str">
        <f t="shared" si="199"/>
        <v/>
      </c>
      <c r="CX204" s="165" t="str">
        <f>IF(COUNTBLANK($A204:$F204)&gt;2,"",IF(Input!AD204=0,"NA",Input!AD204))</f>
        <v/>
      </c>
    </row>
    <row r="205" spans="1:102" x14ac:dyDescent="0.25">
      <c r="A205" s="162" t="str">
        <f>IF(Input!B205=0,"",Input!B205)</f>
        <v/>
      </c>
      <c r="B205" s="162" t="str">
        <f>IF(Input!C205=0,"",Input!C205)</f>
        <v/>
      </c>
      <c r="C205" s="162" t="str">
        <f>IF(Input!D205=0,"",Input!D205)</f>
        <v/>
      </c>
      <c r="D205" s="162" t="str">
        <f>IF(Input!G205=0,"",Input!G205)</f>
        <v/>
      </c>
      <c r="E205" s="162" t="str">
        <f>IF(Input!H205=0,"",Input!H205)</f>
        <v/>
      </c>
      <c r="F205" s="162" t="str">
        <f>IF(Input!I205=0,"",Input!I205)</f>
        <v/>
      </c>
      <c r="G205" s="66" t="str">
        <f t="shared" si="150"/>
        <v/>
      </c>
      <c r="H205" s="66" t="str">
        <f t="shared" si="151"/>
        <v/>
      </c>
      <c r="I205" s="160" t="str">
        <f>FinalScores!G205</f>
        <v/>
      </c>
      <c r="J205" s="65" t="str">
        <f t="shared" si="152"/>
        <v/>
      </c>
      <c r="K205" s="65" t="str">
        <f t="shared" si="153"/>
        <v/>
      </c>
      <c r="L205" s="165" t="str">
        <f>IF(COUNTBLANK($A205:$F205)&gt;2,"",IF(Input!AE205=0,"NA",Input!AE205))</f>
        <v/>
      </c>
      <c r="M205" s="65" t="str">
        <f t="shared" si="154"/>
        <v/>
      </c>
      <c r="N205" s="65" t="str">
        <f t="shared" si="155"/>
        <v/>
      </c>
      <c r="O205" s="165" t="str">
        <f>IF(COUNTBLANK($A205:$F205)&gt;2,"",IF(Input!AF205=0,"NA",Input!AF205))</f>
        <v/>
      </c>
      <c r="P205" s="65" t="str">
        <f t="shared" si="156"/>
        <v/>
      </c>
      <c r="Q205" s="65" t="str">
        <f t="shared" si="157"/>
        <v/>
      </c>
      <c r="R205" s="165" t="str">
        <f>IF(COUNTBLANK($A205:$F205)&gt;2,"",IF(Input!AG205=0,"NA",Input!AG205))</f>
        <v/>
      </c>
      <c r="AN205" s="65" t="str">
        <f t="shared" si="158"/>
        <v/>
      </c>
      <c r="AO205" s="65" t="str">
        <f t="shared" si="159"/>
        <v/>
      </c>
      <c r="AP205" s="165" t="str">
        <f>IF(COUNTBLANK($A205:$F205)&gt;2,"",IF(Input!J205=0,"NA",Input!J205))</f>
        <v/>
      </c>
      <c r="AQ205" s="65" t="str">
        <f t="shared" si="160"/>
        <v/>
      </c>
      <c r="AR205" s="65" t="str">
        <f t="shared" si="161"/>
        <v/>
      </c>
      <c r="AS205" s="165" t="str">
        <f>IF(COUNTBLANK($A205:$F205)&gt;2,"",IF(Input!K205=0,"NA",Input!K205))</f>
        <v/>
      </c>
      <c r="AT205" s="65" t="str">
        <f t="shared" si="162"/>
        <v/>
      </c>
      <c r="AU205" s="65" t="str">
        <f t="shared" si="163"/>
        <v/>
      </c>
      <c r="AV205" s="165" t="str">
        <f>IF(COUNTBLANK($A205:$F205)&gt;2,"",IF(Input!L205=0,"NA",Input!L205))</f>
        <v/>
      </c>
      <c r="AW205" s="65" t="str">
        <f t="shared" si="164"/>
        <v/>
      </c>
      <c r="AX205" s="65" t="str">
        <f t="shared" si="165"/>
        <v/>
      </c>
      <c r="AY205" s="165" t="str">
        <f>IF(COUNTBLANK($A205:$F205)&gt;2,"",IF(Input!M205=0,"NA",Input!M205))</f>
        <v/>
      </c>
      <c r="AZ205" s="65" t="str">
        <f t="shared" si="166"/>
        <v/>
      </c>
      <c r="BA205" s="65" t="str">
        <f t="shared" si="167"/>
        <v/>
      </c>
      <c r="BB205" s="165" t="str">
        <f>IF(COUNTBLANK($A205:$F205)&gt;2,"",IF(Input!N205=0,"NA",Input!N205))</f>
        <v/>
      </c>
      <c r="BC205" s="65" t="str">
        <f t="shared" si="168"/>
        <v/>
      </c>
      <c r="BD205" s="65" t="str">
        <f t="shared" si="169"/>
        <v/>
      </c>
      <c r="BE205" s="165" t="str">
        <f>IF(COUNTBLANK($A205:$F205)&gt;2,"",IF(Input!O205=0,"NA",Input!O205))</f>
        <v/>
      </c>
      <c r="BF205" s="65" t="str">
        <f t="shared" si="170"/>
        <v/>
      </c>
      <c r="BG205" s="65" t="str">
        <f t="shared" si="171"/>
        <v/>
      </c>
      <c r="BH205" s="165" t="str">
        <f>IF(COUNTBLANK($A205:$F205)&gt;2,"",IF(Input!P205=0,"NA",Input!P205))</f>
        <v/>
      </c>
      <c r="BI205" s="65" t="str">
        <f t="shared" si="172"/>
        <v/>
      </c>
      <c r="BJ205" s="65" t="str">
        <f t="shared" si="173"/>
        <v/>
      </c>
      <c r="BK205" s="165" t="str">
        <f>IF(COUNTBLANK($A205:$F205)&gt;2,"",IF(Input!Q205=0,"NA",Input!Q205))</f>
        <v/>
      </c>
      <c r="BL205" s="65" t="str">
        <f t="shared" si="174"/>
        <v/>
      </c>
      <c r="BM205" s="65" t="str">
        <f t="shared" si="175"/>
        <v/>
      </c>
      <c r="BN205" s="165" t="str">
        <f>IF(COUNTBLANK($A205:$F205)&gt;2,"",IF(Input!R205=0,"NA",Input!R205))</f>
        <v/>
      </c>
      <c r="BO205" s="65" t="str">
        <f t="shared" si="176"/>
        <v/>
      </c>
      <c r="BP205" s="65" t="str">
        <f t="shared" si="177"/>
        <v/>
      </c>
      <c r="BQ205" s="165" t="str">
        <f>IF(COUNTBLANK($A205:$F205)&gt;2,"",IF(Input!S205=0,"NA",Input!S205))</f>
        <v/>
      </c>
      <c r="BR205" s="65" t="str">
        <f t="shared" si="178"/>
        <v/>
      </c>
      <c r="BS205" s="65" t="str">
        <f t="shared" si="179"/>
        <v/>
      </c>
      <c r="BT205" s="165" t="str">
        <f>IF(COUNTBLANK($A205:$F205)&gt;2,"",IF(Input!T205=0,"NA",Input!T205))</f>
        <v/>
      </c>
      <c r="BU205" s="65" t="str">
        <f t="shared" si="180"/>
        <v/>
      </c>
      <c r="BV205" s="65" t="str">
        <f t="shared" si="181"/>
        <v/>
      </c>
      <c r="BW205" s="165" t="str">
        <f>IF(COUNTBLANK($A205:$F205)&gt;2,"",IF(Input!U205=0,"NA",Input!U205))</f>
        <v/>
      </c>
      <c r="BX205" s="65" t="str">
        <f t="shared" si="182"/>
        <v/>
      </c>
      <c r="BY205" s="65" t="str">
        <f t="shared" si="183"/>
        <v/>
      </c>
      <c r="BZ205" s="165" t="str">
        <f>IF(COUNTBLANK($A205:$F205)&gt;2,"",IF(Input!V205=0,"NA",Input!V205))</f>
        <v/>
      </c>
      <c r="CA205" s="65" t="str">
        <f t="shared" si="184"/>
        <v/>
      </c>
      <c r="CB205" s="65" t="str">
        <f t="shared" si="185"/>
        <v/>
      </c>
      <c r="CC205" s="165" t="str">
        <f>IF(COUNTBLANK($A205:$F205)&gt;2,"",IF(Input!W205=0,"NA",Input!W205))</f>
        <v/>
      </c>
      <c r="CD205" s="65" t="str">
        <f t="shared" si="186"/>
        <v/>
      </c>
      <c r="CE205" s="65" t="str">
        <f t="shared" si="187"/>
        <v/>
      </c>
      <c r="CF205" s="165" t="str">
        <f>IF(COUNTBLANK($A205:$F205)&gt;2,"",IF(Input!X205=0,"NA",Input!X205))</f>
        <v/>
      </c>
      <c r="CG205" s="65" t="str">
        <f t="shared" si="188"/>
        <v/>
      </c>
      <c r="CH205" s="65" t="str">
        <f t="shared" si="189"/>
        <v/>
      </c>
      <c r="CI205" s="165" t="str">
        <f>IF(COUNTBLANK($A205:$F205)&gt;2,"",IF(Input!Y205=0,"NA",Input!Y205))</f>
        <v/>
      </c>
      <c r="CJ205" s="65" t="str">
        <f t="shared" si="190"/>
        <v/>
      </c>
      <c r="CK205" s="65" t="str">
        <f t="shared" si="191"/>
        <v/>
      </c>
      <c r="CL205" s="165" t="str">
        <f>IF(COUNTBLANK($A205:$F205)&gt;2,"",IF(Input!Z205=0,"NA",Input!Z205))</f>
        <v/>
      </c>
      <c r="CM205" s="65" t="str">
        <f t="shared" si="192"/>
        <v/>
      </c>
      <c r="CN205" s="65" t="str">
        <f t="shared" si="193"/>
        <v/>
      </c>
      <c r="CO205" s="165" t="str">
        <f>IF(COUNTBLANK($A205:$F205)&gt;2,"",IF(Input!AA205=0,"NA",Input!AA205))</f>
        <v/>
      </c>
      <c r="CP205" s="65" t="str">
        <f t="shared" si="194"/>
        <v/>
      </c>
      <c r="CQ205" s="65" t="str">
        <f t="shared" si="195"/>
        <v/>
      </c>
      <c r="CR205" s="165" t="str">
        <f>IF(COUNTBLANK($A205:$F205)&gt;2,"",IF(Input!AB205=0,"NA",Input!AB205))</f>
        <v/>
      </c>
      <c r="CS205" s="65" t="str">
        <f t="shared" si="196"/>
        <v/>
      </c>
      <c r="CT205" s="65" t="str">
        <f t="shared" si="197"/>
        <v/>
      </c>
      <c r="CU205" s="165" t="str">
        <f>IF(COUNTBLANK($A205:$F205)&gt;2,"",IF(Input!AC205=0,"NA",Input!AC205))</f>
        <v/>
      </c>
      <c r="CV205" s="65" t="str">
        <f t="shared" si="198"/>
        <v/>
      </c>
      <c r="CW205" s="65" t="str">
        <f t="shared" si="199"/>
        <v/>
      </c>
      <c r="CX205" s="165" t="str">
        <f>IF(COUNTBLANK($A205:$F205)&gt;2,"",IF(Input!AD205=0,"NA",Input!AD205))</f>
        <v/>
      </c>
    </row>
    <row r="206" spans="1:102" x14ac:dyDescent="0.25">
      <c r="A206" s="162" t="str">
        <f>IF(Input!B206=0,"",Input!B206)</f>
        <v/>
      </c>
      <c r="B206" s="162" t="str">
        <f>IF(Input!C206=0,"",Input!C206)</f>
        <v/>
      </c>
      <c r="C206" s="162" t="str">
        <f>IF(Input!D206=0,"",Input!D206)</f>
        <v/>
      </c>
      <c r="D206" s="162" t="str">
        <f>IF(Input!G206=0,"",Input!G206)</f>
        <v/>
      </c>
      <c r="E206" s="162" t="str">
        <f>IF(Input!H206=0,"",Input!H206)</f>
        <v/>
      </c>
      <c r="F206" s="162" t="str">
        <f>IF(Input!I206=0,"",Input!I206)</f>
        <v/>
      </c>
      <c r="G206" s="66" t="str">
        <f t="shared" si="150"/>
        <v/>
      </c>
      <c r="H206" s="66" t="str">
        <f t="shared" si="151"/>
        <v/>
      </c>
      <c r="I206" s="160" t="str">
        <f>FinalScores!G206</f>
        <v/>
      </c>
      <c r="J206" s="65" t="str">
        <f t="shared" si="152"/>
        <v/>
      </c>
      <c r="K206" s="65" t="str">
        <f t="shared" si="153"/>
        <v/>
      </c>
      <c r="L206" s="165" t="str">
        <f>IF(COUNTBLANK($A206:$F206)&gt;2,"",IF(Input!AE206=0,"NA",Input!AE206))</f>
        <v/>
      </c>
      <c r="M206" s="65" t="str">
        <f t="shared" si="154"/>
        <v/>
      </c>
      <c r="N206" s="65" t="str">
        <f t="shared" si="155"/>
        <v/>
      </c>
      <c r="O206" s="165" t="str">
        <f>IF(COUNTBLANK($A206:$F206)&gt;2,"",IF(Input!AF206=0,"NA",Input!AF206))</f>
        <v/>
      </c>
      <c r="P206" s="65" t="str">
        <f t="shared" si="156"/>
        <v/>
      </c>
      <c r="Q206" s="65" t="str">
        <f t="shared" si="157"/>
        <v/>
      </c>
      <c r="R206" s="165" t="str">
        <f>IF(COUNTBLANK($A206:$F206)&gt;2,"",IF(Input!AG206=0,"NA",Input!AG206))</f>
        <v/>
      </c>
      <c r="AN206" s="65" t="str">
        <f t="shared" si="158"/>
        <v/>
      </c>
      <c r="AO206" s="65" t="str">
        <f t="shared" si="159"/>
        <v/>
      </c>
      <c r="AP206" s="165" t="str">
        <f>IF(COUNTBLANK($A206:$F206)&gt;2,"",IF(Input!J206=0,"NA",Input!J206))</f>
        <v/>
      </c>
      <c r="AQ206" s="65" t="str">
        <f t="shared" si="160"/>
        <v/>
      </c>
      <c r="AR206" s="65" t="str">
        <f t="shared" si="161"/>
        <v/>
      </c>
      <c r="AS206" s="165" t="str">
        <f>IF(COUNTBLANK($A206:$F206)&gt;2,"",IF(Input!K206=0,"NA",Input!K206))</f>
        <v/>
      </c>
      <c r="AT206" s="65" t="str">
        <f t="shared" si="162"/>
        <v/>
      </c>
      <c r="AU206" s="65" t="str">
        <f t="shared" si="163"/>
        <v/>
      </c>
      <c r="AV206" s="165" t="str">
        <f>IF(COUNTBLANK($A206:$F206)&gt;2,"",IF(Input!L206=0,"NA",Input!L206))</f>
        <v/>
      </c>
      <c r="AW206" s="65" t="str">
        <f t="shared" si="164"/>
        <v/>
      </c>
      <c r="AX206" s="65" t="str">
        <f t="shared" si="165"/>
        <v/>
      </c>
      <c r="AY206" s="165" t="str">
        <f>IF(COUNTBLANK($A206:$F206)&gt;2,"",IF(Input!M206=0,"NA",Input!M206))</f>
        <v/>
      </c>
      <c r="AZ206" s="65" t="str">
        <f t="shared" si="166"/>
        <v/>
      </c>
      <c r="BA206" s="65" t="str">
        <f t="shared" si="167"/>
        <v/>
      </c>
      <c r="BB206" s="165" t="str">
        <f>IF(COUNTBLANK($A206:$F206)&gt;2,"",IF(Input!N206=0,"NA",Input!N206))</f>
        <v/>
      </c>
      <c r="BC206" s="65" t="str">
        <f t="shared" si="168"/>
        <v/>
      </c>
      <c r="BD206" s="65" t="str">
        <f t="shared" si="169"/>
        <v/>
      </c>
      <c r="BE206" s="165" t="str">
        <f>IF(COUNTBLANK($A206:$F206)&gt;2,"",IF(Input!O206=0,"NA",Input!O206))</f>
        <v/>
      </c>
      <c r="BF206" s="65" t="str">
        <f t="shared" si="170"/>
        <v/>
      </c>
      <c r="BG206" s="65" t="str">
        <f t="shared" si="171"/>
        <v/>
      </c>
      <c r="BH206" s="165" t="str">
        <f>IF(COUNTBLANK($A206:$F206)&gt;2,"",IF(Input!P206=0,"NA",Input!P206))</f>
        <v/>
      </c>
      <c r="BI206" s="65" t="str">
        <f t="shared" si="172"/>
        <v/>
      </c>
      <c r="BJ206" s="65" t="str">
        <f t="shared" si="173"/>
        <v/>
      </c>
      <c r="BK206" s="165" t="str">
        <f>IF(COUNTBLANK($A206:$F206)&gt;2,"",IF(Input!Q206=0,"NA",Input!Q206))</f>
        <v/>
      </c>
      <c r="BL206" s="65" t="str">
        <f t="shared" si="174"/>
        <v/>
      </c>
      <c r="BM206" s="65" t="str">
        <f t="shared" si="175"/>
        <v/>
      </c>
      <c r="BN206" s="165" t="str">
        <f>IF(COUNTBLANK($A206:$F206)&gt;2,"",IF(Input!R206=0,"NA",Input!R206))</f>
        <v/>
      </c>
      <c r="BO206" s="65" t="str">
        <f t="shared" si="176"/>
        <v/>
      </c>
      <c r="BP206" s="65" t="str">
        <f t="shared" si="177"/>
        <v/>
      </c>
      <c r="BQ206" s="165" t="str">
        <f>IF(COUNTBLANK($A206:$F206)&gt;2,"",IF(Input!S206=0,"NA",Input!S206))</f>
        <v/>
      </c>
      <c r="BR206" s="65" t="str">
        <f t="shared" si="178"/>
        <v/>
      </c>
      <c r="BS206" s="65" t="str">
        <f t="shared" si="179"/>
        <v/>
      </c>
      <c r="BT206" s="165" t="str">
        <f>IF(COUNTBLANK($A206:$F206)&gt;2,"",IF(Input!T206=0,"NA",Input!T206))</f>
        <v/>
      </c>
      <c r="BU206" s="65" t="str">
        <f t="shared" si="180"/>
        <v/>
      </c>
      <c r="BV206" s="65" t="str">
        <f t="shared" si="181"/>
        <v/>
      </c>
      <c r="BW206" s="165" t="str">
        <f>IF(COUNTBLANK($A206:$F206)&gt;2,"",IF(Input!U206=0,"NA",Input!U206))</f>
        <v/>
      </c>
      <c r="BX206" s="65" t="str">
        <f t="shared" si="182"/>
        <v/>
      </c>
      <c r="BY206" s="65" t="str">
        <f t="shared" si="183"/>
        <v/>
      </c>
      <c r="BZ206" s="165" t="str">
        <f>IF(COUNTBLANK($A206:$F206)&gt;2,"",IF(Input!V206=0,"NA",Input!V206))</f>
        <v/>
      </c>
      <c r="CA206" s="65" t="str">
        <f t="shared" si="184"/>
        <v/>
      </c>
      <c r="CB206" s="65" t="str">
        <f t="shared" si="185"/>
        <v/>
      </c>
      <c r="CC206" s="165" t="str">
        <f>IF(COUNTBLANK($A206:$F206)&gt;2,"",IF(Input!W206=0,"NA",Input!W206))</f>
        <v/>
      </c>
      <c r="CD206" s="65" t="str">
        <f t="shared" si="186"/>
        <v/>
      </c>
      <c r="CE206" s="65" t="str">
        <f t="shared" si="187"/>
        <v/>
      </c>
      <c r="CF206" s="165" t="str">
        <f>IF(COUNTBLANK($A206:$F206)&gt;2,"",IF(Input!X206=0,"NA",Input!X206))</f>
        <v/>
      </c>
      <c r="CG206" s="65" t="str">
        <f t="shared" si="188"/>
        <v/>
      </c>
      <c r="CH206" s="65" t="str">
        <f t="shared" si="189"/>
        <v/>
      </c>
      <c r="CI206" s="165" t="str">
        <f>IF(COUNTBLANK($A206:$F206)&gt;2,"",IF(Input!Y206=0,"NA",Input!Y206))</f>
        <v/>
      </c>
      <c r="CJ206" s="65" t="str">
        <f t="shared" si="190"/>
        <v/>
      </c>
      <c r="CK206" s="65" t="str">
        <f t="shared" si="191"/>
        <v/>
      </c>
      <c r="CL206" s="165" t="str">
        <f>IF(COUNTBLANK($A206:$F206)&gt;2,"",IF(Input!Z206=0,"NA",Input!Z206))</f>
        <v/>
      </c>
      <c r="CM206" s="65" t="str">
        <f t="shared" si="192"/>
        <v/>
      </c>
      <c r="CN206" s="65" t="str">
        <f t="shared" si="193"/>
        <v/>
      </c>
      <c r="CO206" s="165" t="str">
        <f>IF(COUNTBLANK($A206:$F206)&gt;2,"",IF(Input!AA206=0,"NA",Input!AA206))</f>
        <v/>
      </c>
      <c r="CP206" s="65" t="str">
        <f t="shared" si="194"/>
        <v/>
      </c>
      <c r="CQ206" s="65" t="str">
        <f t="shared" si="195"/>
        <v/>
      </c>
      <c r="CR206" s="165" t="str">
        <f>IF(COUNTBLANK($A206:$F206)&gt;2,"",IF(Input!AB206=0,"NA",Input!AB206))</f>
        <v/>
      </c>
      <c r="CS206" s="65" t="str">
        <f t="shared" si="196"/>
        <v/>
      </c>
      <c r="CT206" s="65" t="str">
        <f t="shared" si="197"/>
        <v/>
      </c>
      <c r="CU206" s="165" t="str">
        <f>IF(COUNTBLANK($A206:$F206)&gt;2,"",IF(Input!AC206=0,"NA",Input!AC206))</f>
        <v/>
      </c>
      <c r="CV206" s="65" t="str">
        <f t="shared" si="198"/>
        <v/>
      </c>
      <c r="CW206" s="65" t="str">
        <f t="shared" si="199"/>
        <v/>
      </c>
      <c r="CX206" s="165" t="str">
        <f>IF(COUNTBLANK($A206:$F206)&gt;2,"",IF(Input!AD206=0,"NA",Input!AD206))</f>
        <v/>
      </c>
    </row>
    <row r="207" spans="1:102" x14ac:dyDescent="0.25">
      <c r="A207" s="162" t="str">
        <f>IF(Input!B207=0,"",Input!B207)</f>
        <v/>
      </c>
      <c r="B207" s="162" t="str">
        <f>IF(Input!C207=0,"",Input!C207)</f>
        <v/>
      </c>
      <c r="C207" s="162" t="str">
        <f>IF(Input!D207=0,"",Input!D207)</f>
        <v/>
      </c>
      <c r="D207" s="162" t="str">
        <f>IF(Input!G207=0,"",Input!G207)</f>
        <v/>
      </c>
      <c r="E207" s="162" t="str">
        <f>IF(Input!H207=0,"",Input!H207)</f>
        <v/>
      </c>
      <c r="F207" s="162" t="str">
        <f>IF(Input!I207=0,"",Input!I207)</f>
        <v/>
      </c>
      <c r="G207" s="66" t="str">
        <f t="shared" si="150"/>
        <v/>
      </c>
      <c r="H207" s="66" t="str">
        <f t="shared" si="151"/>
        <v/>
      </c>
      <c r="I207" s="160" t="str">
        <f>FinalScores!G207</f>
        <v/>
      </c>
      <c r="J207" s="65" t="str">
        <f t="shared" si="152"/>
        <v/>
      </c>
      <c r="K207" s="65" t="str">
        <f t="shared" si="153"/>
        <v/>
      </c>
      <c r="L207" s="165" t="str">
        <f>IF(COUNTBLANK($A207:$F207)&gt;2,"",IF(Input!AE207=0,"NA",Input!AE207))</f>
        <v/>
      </c>
      <c r="M207" s="65" t="str">
        <f t="shared" si="154"/>
        <v/>
      </c>
      <c r="N207" s="65" t="str">
        <f t="shared" si="155"/>
        <v/>
      </c>
      <c r="O207" s="165" t="str">
        <f>IF(COUNTBLANK($A207:$F207)&gt;2,"",IF(Input!AF207=0,"NA",Input!AF207))</f>
        <v/>
      </c>
      <c r="P207" s="65" t="str">
        <f t="shared" si="156"/>
        <v/>
      </c>
      <c r="Q207" s="65" t="str">
        <f t="shared" si="157"/>
        <v/>
      </c>
      <c r="R207" s="165" t="str">
        <f>IF(COUNTBLANK($A207:$F207)&gt;2,"",IF(Input!AG207=0,"NA",Input!AG207))</f>
        <v/>
      </c>
      <c r="AN207" s="65" t="str">
        <f t="shared" si="158"/>
        <v/>
      </c>
      <c r="AO207" s="65" t="str">
        <f t="shared" si="159"/>
        <v/>
      </c>
      <c r="AP207" s="165" t="str">
        <f>IF(COUNTBLANK($A207:$F207)&gt;2,"",IF(Input!J207=0,"NA",Input!J207))</f>
        <v/>
      </c>
      <c r="AQ207" s="65" t="str">
        <f t="shared" si="160"/>
        <v/>
      </c>
      <c r="AR207" s="65" t="str">
        <f t="shared" si="161"/>
        <v/>
      </c>
      <c r="AS207" s="165" t="str">
        <f>IF(COUNTBLANK($A207:$F207)&gt;2,"",IF(Input!K207=0,"NA",Input!K207))</f>
        <v/>
      </c>
      <c r="AT207" s="65" t="str">
        <f t="shared" si="162"/>
        <v/>
      </c>
      <c r="AU207" s="65" t="str">
        <f t="shared" si="163"/>
        <v/>
      </c>
      <c r="AV207" s="165" t="str">
        <f>IF(COUNTBLANK($A207:$F207)&gt;2,"",IF(Input!L207=0,"NA",Input!L207))</f>
        <v/>
      </c>
      <c r="AW207" s="65" t="str">
        <f t="shared" si="164"/>
        <v/>
      </c>
      <c r="AX207" s="65" t="str">
        <f t="shared" si="165"/>
        <v/>
      </c>
      <c r="AY207" s="165" t="str">
        <f>IF(COUNTBLANK($A207:$F207)&gt;2,"",IF(Input!M207=0,"NA",Input!M207))</f>
        <v/>
      </c>
      <c r="AZ207" s="65" t="str">
        <f t="shared" si="166"/>
        <v/>
      </c>
      <c r="BA207" s="65" t="str">
        <f t="shared" si="167"/>
        <v/>
      </c>
      <c r="BB207" s="165" t="str">
        <f>IF(COUNTBLANK($A207:$F207)&gt;2,"",IF(Input!N207=0,"NA",Input!N207))</f>
        <v/>
      </c>
      <c r="BC207" s="65" t="str">
        <f t="shared" si="168"/>
        <v/>
      </c>
      <c r="BD207" s="65" t="str">
        <f t="shared" si="169"/>
        <v/>
      </c>
      <c r="BE207" s="165" t="str">
        <f>IF(COUNTBLANK($A207:$F207)&gt;2,"",IF(Input!O207=0,"NA",Input!O207))</f>
        <v/>
      </c>
      <c r="BF207" s="65" t="str">
        <f t="shared" si="170"/>
        <v/>
      </c>
      <c r="BG207" s="65" t="str">
        <f t="shared" si="171"/>
        <v/>
      </c>
      <c r="BH207" s="165" t="str">
        <f>IF(COUNTBLANK($A207:$F207)&gt;2,"",IF(Input!P207=0,"NA",Input!P207))</f>
        <v/>
      </c>
      <c r="BI207" s="65" t="str">
        <f t="shared" si="172"/>
        <v/>
      </c>
      <c r="BJ207" s="65" t="str">
        <f t="shared" si="173"/>
        <v/>
      </c>
      <c r="BK207" s="165" t="str">
        <f>IF(COUNTBLANK($A207:$F207)&gt;2,"",IF(Input!Q207=0,"NA",Input!Q207))</f>
        <v/>
      </c>
      <c r="BL207" s="65" t="str">
        <f t="shared" si="174"/>
        <v/>
      </c>
      <c r="BM207" s="65" t="str">
        <f t="shared" si="175"/>
        <v/>
      </c>
      <c r="BN207" s="165" t="str">
        <f>IF(COUNTBLANK($A207:$F207)&gt;2,"",IF(Input!R207=0,"NA",Input!R207))</f>
        <v/>
      </c>
      <c r="BO207" s="65" t="str">
        <f t="shared" si="176"/>
        <v/>
      </c>
      <c r="BP207" s="65" t="str">
        <f t="shared" si="177"/>
        <v/>
      </c>
      <c r="BQ207" s="165" t="str">
        <f>IF(COUNTBLANK($A207:$F207)&gt;2,"",IF(Input!S207=0,"NA",Input!S207))</f>
        <v/>
      </c>
      <c r="BR207" s="65" t="str">
        <f t="shared" si="178"/>
        <v/>
      </c>
      <c r="BS207" s="65" t="str">
        <f t="shared" si="179"/>
        <v/>
      </c>
      <c r="BT207" s="165" t="str">
        <f>IF(COUNTBLANK($A207:$F207)&gt;2,"",IF(Input!T207=0,"NA",Input!T207))</f>
        <v/>
      </c>
      <c r="BU207" s="65" t="str">
        <f t="shared" si="180"/>
        <v/>
      </c>
      <c r="BV207" s="65" t="str">
        <f t="shared" si="181"/>
        <v/>
      </c>
      <c r="BW207" s="165" t="str">
        <f>IF(COUNTBLANK($A207:$F207)&gt;2,"",IF(Input!U207=0,"NA",Input!U207))</f>
        <v/>
      </c>
      <c r="BX207" s="65" t="str">
        <f t="shared" si="182"/>
        <v/>
      </c>
      <c r="BY207" s="65" t="str">
        <f t="shared" si="183"/>
        <v/>
      </c>
      <c r="BZ207" s="165" t="str">
        <f>IF(COUNTBLANK($A207:$F207)&gt;2,"",IF(Input!V207=0,"NA",Input!V207))</f>
        <v/>
      </c>
      <c r="CA207" s="65" t="str">
        <f t="shared" si="184"/>
        <v/>
      </c>
      <c r="CB207" s="65" t="str">
        <f t="shared" si="185"/>
        <v/>
      </c>
      <c r="CC207" s="165" t="str">
        <f>IF(COUNTBLANK($A207:$F207)&gt;2,"",IF(Input!W207=0,"NA",Input!W207))</f>
        <v/>
      </c>
      <c r="CD207" s="65" t="str">
        <f t="shared" si="186"/>
        <v/>
      </c>
      <c r="CE207" s="65" t="str">
        <f t="shared" si="187"/>
        <v/>
      </c>
      <c r="CF207" s="165" t="str">
        <f>IF(COUNTBLANK($A207:$F207)&gt;2,"",IF(Input!X207=0,"NA",Input!X207))</f>
        <v/>
      </c>
      <c r="CG207" s="65" t="str">
        <f t="shared" si="188"/>
        <v/>
      </c>
      <c r="CH207" s="65" t="str">
        <f t="shared" si="189"/>
        <v/>
      </c>
      <c r="CI207" s="165" t="str">
        <f>IF(COUNTBLANK($A207:$F207)&gt;2,"",IF(Input!Y207=0,"NA",Input!Y207))</f>
        <v/>
      </c>
      <c r="CJ207" s="65" t="str">
        <f t="shared" si="190"/>
        <v/>
      </c>
      <c r="CK207" s="65" t="str">
        <f t="shared" si="191"/>
        <v/>
      </c>
      <c r="CL207" s="165" t="str">
        <f>IF(COUNTBLANK($A207:$F207)&gt;2,"",IF(Input!Z207=0,"NA",Input!Z207))</f>
        <v/>
      </c>
      <c r="CM207" s="65" t="str">
        <f t="shared" si="192"/>
        <v/>
      </c>
      <c r="CN207" s="65" t="str">
        <f t="shared" si="193"/>
        <v/>
      </c>
      <c r="CO207" s="165" t="str">
        <f>IF(COUNTBLANK($A207:$F207)&gt;2,"",IF(Input!AA207=0,"NA",Input!AA207))</f>
        <v/>
      </c>
      <c r="CP207" s="65" t="str">
        <f t="shared" si="194"/>
        <v/>
      </c>
      <c r="CQ207" s="65" t="str">
        <f t="shared" si="195"/>
        <v/>
      </c>
      <c r="CR207" s="165" t="str">
        <f>IF(COUNTBLANK($A207:$F207)&gt;2,"",IF(Input!AB207=0,"NA",Input!AB207))</f>
        <v/>
      </c>
      <c r="CS207" s="65" t="str">
        <f t="shared" si="196"/>
        <v/>
      </c>
      <c r="CT207" s="65" t="str">
        <f t="shared" si="197"/>
        <v/>
      </c>
      <c r="CU207" s="165" t="str">
        <f>IF(COUNTBLANK($A207:$F207)&gt;2,"",IF(Input!AC207=0,"NA",Input!AC207))</f>
        <v/>
      </c>
      <c r="CV207" s="65" t="str">
        <f t="shared" si="198"/>
        <v/>
      </c>
      <c r="CW207" s="65" t="str">
        <f t="shared" si="199"/>
        <v/>
      </c>
      <c r="CX207" s="165" t="str">
        <f>IF(COUNTBLANK($A207:$F207)&gt;2,"",IF(Input!AD207=0,"NA",Input!AD207))</f>
        <v/>
      </c>
    </row>
    <row r="208" spans="1:102" x14ac:dyDescent="0.25">
      <c r="A208" s="162" t="str">
        <f>IF(Input!B208=0,"",Input!B208)</f>
        <v/>
      </c>
      <c r="B208" s="162" t="str">
        <f>IF(Input!C208=0,"",Input!C208)</f>
        <v/>
      </c>
      <c r="C208" s="162" t="str">
        <f>IF(Input!D208=0,"",Input!D208)</f>
        <v/>
      </c>
      <c r="D208" s="162" t="str">
        <f>IF(Input!G208=0,"",Input!G208)</f>
        <v/>
      </c>
      <c r="E208" s="162" t="str">
        <f>IF(Input!H208=0,"",Input!H208)</f>
        <v/>
      </c>
      <c r="F208" s="162" t="str">
        <f>IF(Input!I208=0,"",Input!I208)</f>
        <v/>
      </c>
      <c r="G208" s="66" t="str">
        <f t="shared" si="150"/>
        <v/>
      </c>
      <c r="H208" s="66" t="str">
        <f t="shared" si="151"/>
        <v/>
      </c>
      <c r="I208" s="160" t="str">
        <f>FinalScores!G208</f>
        <v/>
      </c>
      <c r="J208" s="65" t="str">
        <f t="shared" si="152"/>
        <v/>
      </c>
      <c r="K208" s="65" t="str">
        <f t="shared" si="153"/>
        <v/>
      </c>
      <c r="L208" s="165" t="str">
        <f>IF(COUNTBLANK($A208:$F208)&gt;2,"",IF(Input!AE208=0,"NA",Input!AE208))</f>
        <v/>
      </c>
      <c r="M208" s="65" t="str">
        <f t="shared" si="154"/>
        <v/>
      </c>
      <c r="N208" s="65" t="str">
        <f t="shared" si="155"/>
        <v/>
      </c>
      <c r="O208" s="165" t="str">
        <f>IF(COUNTBLANK($A208:$F208)&gt;2,"",IF(Input!AF208=0,"NA",Input!AF208))</f>
        <v/>
      </c>
      <c r="P208" s="65" t="str">
        <f t="shared" si="156"/>
        <v/>
      </c>
      <c r="Q208" s="65" t="str">
        <f t="shared" si="157"/>
        <v/>
      </c>
      <c r="R208" s="165" t="str">
        <f>IF(COUNTBLANK($A208:$F208)&gt;2,"",IF(Input!AG208=0,"NA",Input!AG208))</f>
        <v/>
      </c>
      <c r="AN208" s="65" t="str">
        <f t="shared" si="158"/>
        <v/>
      </c>
      <c r="AO208" s="65" t="str">
        <f t="shared" si="159"/>
        <v/>
      </c>
      <c r="AP208" s="165" t="str">
        <f>IF(COUNTBLANK($A208:$F208)&gt;2,"",IF(Input!J208=0,"NA",Input!J208))</f>
        <v/>
      </c>
      <c r="AQ208" s="65" t="str">
        <f t="shared" si="160"/>
        <v/>
      </c>
      <c r="AR208" s="65" t="str">
        <f t="shared" si="161"/>
        <v/>
      </c>
      <c r="AS208" s="165" t="str">
        <f>IF(COUNTBLANK($A208:$F208)&gt;2,"",IF(Input!K208=0,"NA",Input!K208))</f>
        <v/>
      </c>
      <c r="AT208" s="65" t="str">
        <f t="shared" si="162"/>
        <v/>
      </c>
      <c r="AU208" s="65" t="str">
        <f t="shared" si="163"/>
        <v/>
      </c>
      <c r="AV208" s="165" t="str">
        <f>IF(COUNTBLANK($A208:$F208)&gt;2,"",IF(Input!L208=0,"NA",Input!L208))</f>
        <v/>
      </c>
      <c r="AW208" s="65" t="str">
        <f t="shared" si="164"/>
        <v/>
      </c>
      <c r="AX208" s="65" t="str">
        <f t="shared" si="165"/>
        <v/>
      </c>
      <c r="AY208" s="165" t="str">
        <f>IF(COUNTBLANK($A208:$F208)&gt;2,"",IF(Input!M208=0,"NA",Input!M208))</f>
        <v/>
      </c>
      <c r="AZ208" s="65" t="str">
        <f t="shared" si="166"/>
        <v/>
      </c>
      <c r="BA208" s="65" t="str">
        <f t="shared" si="167"/>
        <v/>
      </c>
      <c r="BB208" s="165" t="str">
        <f>IF(COUNTBLANK($A208:$F208)&gt;2,"",IF(Input!N208=0,"NA",Input!N208))</f>
        <v/>
      </c>
      <c r="BC208" s="65" t="str">
        <f t="shared" si="168"/>
        <v/>
      </c>
      <c r="BD208" s="65" t="str">
        <f t="shared" si="169"/>
        <v/>
      </c>
      <c r="BE208" s="165" t="str">
        <f>IF(COUNTBLANK($A208:$F208)&gt;2,"",IF(Input!O208=0,"NA",Input!O208))</f>
        <v/>
      </c>
      <c r="BF208" s="65" t="str">
        <f t="shared" si="170"/>
        <v/>
      </c>
      <c r="BG208" s="65" t="str">
        <f t="shared" si="171"/>
        <v/>
      </c>
      <c r="BH208" s="165" t="str">
        <f>IF(COUNTBLANK($A208:$F208)&gt;2,"",IF(Input!P208=0,"NA",Input!P208))</f>
        <v/>
      </c>
      <c r="BI208" s="65" t="str">
        <f t="shared" si="172"/>
        <v/>
      </c>
      <c r="BJ208" s="65" t="str">
        <f t="shared" si="173"/>
        <v/>
      </c>
      <c r="BK208" s="165" t="str">
        <f>IF(COUNTBLANK($A208:$F208)&gt;2,"",IF(Input!Q208=0,"NA",Input!Q208))</f>
        <v/>
      </c>
      <c r="BL208" s="65" t="str">
        <f t="shared" si="174"/>
        <v/>
      </c>
      <c r="BM208" s="65" t="str">
        <f t="shared" si="175"/>
        <v/>
      </c>
      <c r="BN208" s="165" t="str">
        <f>IF(COUNTBLANK($A208:$F208)&gt;2,"",IF(Input!R208=0,"NA",Input!R208))</f>
        <v/>
      </c>
      <c r="BO208" s="65" t="str">
        <f t="shared" si="176"/>
        <v/>
      </c>
      <c r="BP208" s="65" t="str">
        <f t="shared" si="177"/>
        <v/>
      </c>
      <c r="BQ208" s="165" t="str">
        <f>IF(COUNTBLANK($A208:$F208)&gt;2,"",IF(Input!S208=0,"NA",Input!S208))</f>
        <v/>
      </c>
      <c r="BR208" s="65" t="str">
        <f t="shared" si="178"/>
        <v/>
      </c>
      <c r="BS208" s="65" t="str">
        <f t="shared" si="179"/>
        <v/>
      </c>
      <c r="BT208" s="165" t="str">
        <f>IF(COUNTBLANK($A208:$F208)&gt;2,"",IF(Input!T208=0,"NA",Input!T208))</f>
        <v/>
      </c>
      <c r="BU208" s="65" t="str">
        <f t="shared" si="180"/>
        <v/>
      </c>
      <c r="BV208" s="65" t="str">
        <f t="shared" si="181"/>
        <v/>
      </c>
      <c r="BW208" s="165" t="str">
        <f>IF(COUNTBLANK($A208:$F208)&gt;2,"",IF(Input!U208=0,"NA",Input!U208))</f>
        <v/>
      </c>
      <c r="BX208" s="65" t="str">
        <f t="shared" si="182"/>
        <v/>
      </c>
      <c r="BY208" s="65" t="str">
        <f t="shared" si="183"/>
        <v/>
      </c>
      <c r="BZ208" s="165" t="str">
        <f>IF(COUNTBLANK($A208:$F208)&gt;2,"",IF(Input!V208=0,"NA",Input!V208))</f>
        <v/>
      </c>
      <c r="CA208" s="65" t="str">
        <f t="shared" si="184"/>
        <v/>
      </c>
      <c r="CB208" s="65" t="str">
        <f t="shared" si="185"/>
        <v/>
      </c>
      <c r="CC208" s="165" t="str">
        <f>IF(COUNTBLANK($A208:$F208)&gt;2,"",IF(Input!W208=0,"NA",Input!W208))</f>
        <v/>
      </c>
      <c r="CD208" s="65" t="str">
        <f t="shared" si="186"/>
        <v/>
      </c>
      <c r="CE208" s="65" t="str">
        <f t="shared" si="187"/>
        <v/>
      </c>
      <c r="CF208" s="165" t="str">
        <f>IF(COUNTBLANK($A208:$F208)&gt;2,"",IF(Input!X208=0,"NA",Input!X208))</f>
        <v/>
      </c>
      <c r="CG208" s="65" t="str">
        <f t="shared" si="188"/>
        <v/>
      </c>
      <c r="CH208" s="65" t="str">
        <f t="shared" si="189"/>
        <v/>
      </c>
      <c r="CI208" s="165" t="str">
        <f>IF(COUNTBLANK($A208:$F208)&gt;2,"",IF(Input!Y208=0,"NA",Input!Y208))</f>
        <v/>
      </c>
      <c r="CJ208" s="65" t="str">
        <f t="shared" si="190"/>
        <v/>
      </c>
      <c r="CK208" s="65" t="str">
        <f t="shared" si="191"/>
        <v/>
      </c>
      <c r="CL208" s="165" t="str">
        <f>IF(COUNTBLANK($A208:$F208)&gt;2,"",IF(Input!Z208=0,"NA",Input!Z208))</f>
        <v/>
      </c>
      <c r="CM208" s="65" t="str">
        <f t="shared" si="192"/>
        <v/>
      </c>
      <c r="CN208" s="65" t="str">
        <f t="shared" si="193"/>
        <v/>
      </c>
      <c r="CO208" s="165" t="str">
        <f>IF(COUNTBLANK($A208:$F208)&gt;2,"",IF(Input!AA208=0,"NA",Input!AA208))</f>
        <v/>
      </c>
      <c r="CP208" s="65" t="str">
        <f t="shared" si="194"/>
        <v/>
      </c>
      <c r="CQ208" s="65" t="str">
        <f t="shared" si="195"/>
        <v/>
      </c>
      <c r="CR208" s="165" t="str">
        <f>IF(COUNTBLANK($A208:$F208)&gt;2,"",IF(Input!AB208=0,"NA",Input!AB208))</f>
        <v/>
      </c>
      <c r="CS208" s="65" t="str">
        <f t="shared" si="196"/>
        <v/>
      </c>
      <c r="CT208" s="65" t="str">
        <f t="shared" si="197"/>
        <v/>
      </c>
      <c r="CU208" s="165" t="str">
        <f>IF(COUNTBLANK($A208:$F208)&gt;2,"",IF(Input!AC208=0,"NA",Input!AC208))</f>
        <v/>
      </c>
      <c r="CV208" s="65" t="str">
        <f t="shared" si="198"/>
        <v/>
      </c>
      <c r="CW208" s="65" t="str">
        <f t="shared" si="199"/>
        <v/>
      </c>
      <c r="CX208" s="165" t="str">
        <f>IF(COUNTBLANK($A208:$F208)&gt;2,"",IF(Input!AD208=0,"NA",Input!AD208))</f>
        <v/>
      </c>
    </row>
    <row r="209" spans="1:102" x14ac:dyDescent="0.25">
      <c r="A209" s="162" t="str">
        <f>IF(Input!B209=0,"",Input!B209)</f>
        <v/>
      </c>
      <c r="B209" s="162" t="str">
        <f>IF(Input!C209=0,"",Input!C209)</f>
        <v/>
      </c>
      <c r="C209" s="162" t="str">
        <f>IF(Input!D209=0,"",Input!D209)</f>
        <v/>
      </c>
      <c r="D209" s="162" t="str">
        <f>IF(Input!G209=0,"",Input!G209)</f>
        <v/>
      </c>
      <c r="E209" s="162" t="str">
        <f>IF(Input!H209=0,"",Input!H209)</f>
        <v/>
      </c>
      <c r="F209" s="162" t="str">
        <f>IF(Input!I209=0,"",Input!I209)</f>
        <v/>
      </c>
      <c r="G209" s="66" t="str">
        <f t="shared" si="150"/>
        <v/>
      </c>
      <c r="H209" s="66" t="str">
        <f t="shared" si="151"/>
        <v/>
      </c>
      <c r="I209" s="160" t="str">
        <f>FinalScores!G209</f>
        <v/>
      </c>
      <c r="J209" s="65" t="str">
        <f t="shared" si="152"/>
        <v/>
      </c>
      <c r="K209" s="65" t="str">
        <f t="shared" si="153"/>
        <v/>
      </c>
      <c r="L209" s="165" t="str">
        <f>IF(COUNTBLANK($A209:$F209)&gt;2,"",IF(Input!AE209=0,"NA",Input!AE209))</f>
        <v/>
      </c>
      <c r="M209" s="65" t="str">
        <f t="shared" si="154"/>
        <v/>
      </c>
      <c r="N209" s="65" t="str">
        <f t="shared" si="155"/>
        <v/>
      </c>
      <c r="O209" s="165" t="str">
        <f>IF(COUNTBLANK($A209:$F209)&gt;2,"",IF(Input!AF209=0,"NA",Input!AF209))</f>
        <v/>
      </c>
      <c r="P209" s="65" t="str">
        <f t="shared" si="156"/>
        <v/>
      </c>
      <c r="Q209" s="65" t="str">
        <f t="shared" si="157"/>
        <v/>
      </c>
      <c r="R209" s="165" t="str">
        <f>IF(COUNTBLANK($A209:$F209)&gt;2,"",IF(Input!AG209=0,"NA",Input!AG209))</f>
        <v/>
      </c>
      <c r="AN209" s="65" t="str">
        <f t="shared" si="158"/>
        <v/>
      </c>
      <c r="AO209" s="65" t="str">
        <f t="shared" si="159"/>
        <v/>
      </c>
      <c r="AP209" s="165" t="str">
        <f>IF(COUNTBLANK($A209:$F209)&gt;2,"",IF(Input!J209=0,"NA",Input!J209))</f>
        <v/>
      </c>
      <c r="AQ209" s="65" t="str">
        <f t="shared" si="160"/>
        <v/>
      </c>
      <c r="AR209" s="65" t="str">
        <f t="shared" si="161"/>
        <v/>
      </c>
      <c r="AS209" s="165" t="str">
        <f>IF(COUNTBLANK($A209:$F209)&gt;2,"",IF(Input!K209=0,"NA",Input!K209))</f>
        <v/>
      </c>
      <c r="AT209" s="65" t="str">
        <f t="shared" si="162"/>
        <v/>
      </c>
      <c r="AU209" s="65" t="str">
        <f t="shared" si="163"/>
        <v/>
      </c>
      <c r="AV209" s="165" t="str">
        <f>IF(COUNTBLANK($A209:$F209)&gt;2,"",IF(Input!L209=0,"NA",Input!L209))</f>
        <v/>
      </c>
      <c r="AW209" s="65" t="str">
        <f t="shared" si="164"/>
        <v/>
      </c>
      <c r="AX209" s="65" t="str">
        <f t="shared" si="165"/>
        <v/>
      </c>
      <c r="AY209" s="165" t="str">
        <f>IF(COUNTBLANK($A209:$F209)&gt;2,"",IF(Input!M209=0,"NA",Input!M209))</f>
        <v/>
      </c>
      <c r="AZ209" s="65" t="str">
        <f t="shared" si="166"/>
        <v/>
      </c>
      <c r="BA209" s="65" t="str">
        <f t="shared" si="167"/>
        <v/>
      </c>
      <c r="BB209" s="165" t="str">
        <f>IF(COUNTBLANK($A209:$F209)&gt;2,"",IF(Input!N209=0,"NA",Input!N209))</f>
        <v/>
      </c>
      <c r="BC209" s="65" t="str">
        <f t="shared" si="168"/>
        <v/>
      </c>
      <c r="BD209" s="65" t="str">
        <f t="shared" si="169"/>
        <v/>
      </c>
      <c r="BE209" s="165" t="str">
        <f>IF(COUNTBLANK($A209:$F209)&gt;2,"",IF(Input!O209=0,"NA",Input!O209))</f>
        <v/>
      </c>
      <c r="BF209" s="65" t="str">
        <f t="shared" si="170"/>
        <v/>
      </c>
      <c r="BG209" s="65" t="str">
        <f t="shared" si="171"/>
        <v/>
      </c>
      <c r="BH209" s="165" t="str">
        <f>IF(COUNTBLANK($A209:$F209)&gt;2,"",IF(Input!P209=0,"NA",Input!P209))</f>
        <v/>
      </c>
      <c r="BI209" s="65" t="str">
        <f t="shared" si="172"/>
        <v/>
      </c>
      <c r="BJ209" s="65" t="str">
        <f t="shared" si="173"/>
        <v/>
      </c>
      <c r="BK209" s="165" t="str">
        <f>IF(COUNTBLANK($A209:$F209)&gt;2,"",IF(Input!Q209=0,"NA",Input!Q209))</f>
        <v/>
      </c>
      <c r="BL209" s="65" t="str">
        <f t="shared" si="174"/>
        <v/>
      </c>
      <c r="BM209" s="65" t="str">
        <f t="shared" si="175"/>
        <v/>
      </c>
      <c r="BN209" s="165" t="str">
        <f>IF(COUNTBLANK($A209:$F209)&gt;2,"",IF(Input!R209=0,"NA",Input!R209))</f>
        <v/>
      </c>
      <c r="BO209" s="65" t="str">
        <f t="shared" si="176"/>
        <v/>
      </c>
      <c r="BP209" s="65" t="str">
        <f t="shared" si="177"/>
        <v/>
      </c>
      <c r="BQ209" s="165" t="str">
        <f>IF(COUNTBLANK($A209:$F209)&gt;2,"",IF(Input!S209=0,"NA",Input!S209))</f>
        <v/>
      </c>
      <c r="BR209" s="65" t="str">
        <f t="shared" si="178"/>
        <v/>
      </c>
      <c r="BS209" s="65" t="str">
        <f t="shared" si="179"/>
        <v/>
      </c>
      <c r="BT209" s="165" t="str">
        <f>IF(COUNTBLANK($A209:$F209)&gt;2,"",IF(Input!T209=0,"NA",Input!T209))</f>
        <v/>
      </c>
      <c r="BU209" s="65" t="str">
        <f t="shared" si="180"/>
        <v/>
      </c>
      <c r="BV209" s="65" t="str">
        <f t="shared" si="181"/>
        <v/>
      </c>
      <c r="BW209" s="165" t="str">
        <f>IF(COUNTBLANK($A209:$F209)&gt;2,"",IF(Input!U209=0,"NA",Input!U209))</f>
        <v/>
      </c>
      <c r="BX209" s="65" t="str">
        <f t="shared" si="182"/>
        <v/>
      </c>
      <c r="BY209" s="65" t="str">
        <f t="shared" si="183"/>
        <v/>
      </c>
      <c r="BZ209" s="165" t="str">
        <f>IF(COUNTBLANK($A209:$F209)&gt;2,"",IF(Input!V209=0,"NA",Input!V209))</f>
        <v/>
      </c>
      <c r="CA209" s="65" t="str">
        <f t="shared" si="184"/>
        <v/>
      </c>
      <c r="CB209" s="65" t="str">
        <f t="shared" si="185"/>
        <v/>
      </c>
      <c r="CC209" s="165" t="str">
        <f>IF(COUNTBLANK($A209:$F209)&gt;2,"",IF(Input!W209=0,"NA",Input!W209))</f>
        <v/>
      </c>
      <c r="CD209" s="65" t="str">
        <f t="shared" si="186"/>
        <v/>
      </c>
      <c r="CE209" s="65" t="str">
        <f t="shared" si="187"/>
        <v/>
      </c>
      <c r="CF209" s="165" t="str">
        <f>IF(COUNTBLANK($A209:$F209)&gt;2,"",IF(Input!X209=0,"NA",Input!X209))</f>
        <v/>
      </c>
      <c r="CG209" s="65" t="str">
        <f t="shared" si="188"/>
        <v/>
      </c>
      <c r="CH209" s="65" t="str">
        <f t="shared" si="189"/>
        <v/>
      </c>
      <c r="CI209" s="165" t="str">
        <f>IF(COUNTBLANK($A209:$F209)&gt;2,"",IF(Input!Y209=0,"NA",Input!Y209))</f>
        <v/>
      </c>
      <c r="CJ209" s="65" t="str">
        <f t="shared" si="190"/>
        <v/>
      </c>
      <c r="CK209" s="65" t="str">
        <f t="shared" si="191"/>
        <v/>
      </c>
      <c r="CL209" s="165" t="str">
        <f>IF(COUNTBLANK($A209:$F209)&gt;2,"",IF(Input!Z209=0,"NA",Input!Z209))</f>
        <v/>
      </c>
      <c r="CM209" s="65" t="str">
        <f t="shared" si="192"/>
        <v/>
      </c>
      <c r="CN209" s="65" t="str">
        <f t="shared" si="193"/>
        <v/>
      </c>
      <c r="CO209" s="165" t="str">
        <f>IF(COUNTBLANK($A209:$F209)&gt;2,"",IF(Input!AA209=0,"NA",Input!AA209))</f>
        <v/>
      </c>
      <c r="CP209" s="65" t="str">
        <f t="shared" si="194"/>
        <v/>
      </c>
      <c r="CQ209" s="65" t="str">
        <f t="shared" si="195"/>
        <v/>
      </c>
      <c r="CR209" s="165" t="str">
        <f>IF(COUNTBLANK($A209:$F209)&gt;2,"",IF(Input!AB209=0,"NA",Input!AB209))</f>
        <v/>
      </c>
      <c r="CS209" s="65" t="str">
        <f t="shared" si="196"/>
        <v/>
      </c>
      <c r="CT209" s="65" t="str">
        <f t="shared" si="197"/>
        <v/>
      </c>
      <c r="CU209" s="165" t="str">
        <f>IF(COUNTBLANK($A209:$F209)&gt;2,"",IF(Input!AC209=0,"NA",Input!AC209))</f>
        <v/>
      </c>
      <c r="CV209" s="65" t="str">
        <f t="shared" si="198"/>
        <v/>
      </c>
      <c r="CW209" s="65" t="str">
        <f t="shared" si="199"/>
        <v/>
      </c>
      <c r="CX209" s="165" t="str">
        <f>IF(COUNTBLANK($A209:$F209)&gt;2,"",IF(Input!AD209=0,"NA",Input!AD209))</f>
        <v/>
      </c>
    </row>
    <row r="210" spans="1:102" x14ac:dyDescent="0.25">
      <c r="A210" s="162" t="str">
        <f>IF(Input!B210=0,"",Input!B210)</f>
        <v/>
      </c>
      <c r="B210" s="162" t="str">
        <f>IF(Input!C210=0,"",Input!C210)</f>
        <v/>
      </c>
      <c r="C210" s="162" t="str">
        <f>IF(Input!D210=0,"",Input!D210)</f>
        <v/>
      </c>
      <c r="D210" s="162" t="str">
        <f>IF(Input!G210=0,"",Input!G210)</f>
        <v/>
      </c>
      <c r="E210" s="162" t="str">
        <f>IF(Input!H210=0,"",Input!H210)</f>
        <v/>
      </c>
      <c r="F210" s="162" t="str">
        <f>IF(Input!I210=0,"",Input!I210)</f>
        <v/>
      </c>
      <c r="G210" s="66" t="str">
        <f t="shared" si="150"/>
        <v/>
      </c>
      <c r="H210" s="66" t="str">
        <f t="shared" si="151"/>
        <v/>
      </c>
      <c r="I210" s="160" t="str">
        <f>FinalScores!G210</f>
        <v/>
      </c>
      <c r="J210" s="65" t="str">
        <f t="shared" si="152"/>
        <v/>
      </c>
      <c r="K210" s="65" t="str">
        <f t="shared" si="153"/>
        <v/>
      </c>
      <c r="L210" s="165" t="str">
        <f>IF(COUNTBLANK($A210:$F210)&gt;2,"",IF(Input!AE210=0,"NA",Input!AE210))</f>
        <v/>
      </c>
      <c r="M210" s="65" t="str">
        <f t="shared" si="154"/>
        <v/>
      </c>
      <c r="N210" s="65" t="str">
        <f t="shared" si="155"/>
        <v/>
      </c>
      <c r="O210" s="165" t="str">
        <f>IF(COUNTBLANK($A210:$F210)&gt;2,"",IF(Input!AF210=0,"NA",Input!AF210))</f>
        <v/>
      </c>
      <c r="P210" s="65" t="str">
        <f t="shared" si="156"/>
        <v/>
      </c>
      <c r="Q210" s="65" t="str">
        <f t="shared" si="157"/>
        <v/>
      </c>
      <c r="R210" s="165" t="str">
        <f>IF(COUNTBLANK($A210:$F210)&gt;2,"",IF(Input!AG210=0,"NA",Input!AG210))</f>
        <v/>
      </c>
      <c r="AN210" s="65" t="str">
        <f t="shared" si="158"/>
        <v/>
      </c>
      <c r="AO210" s="65" t="str">
        <f t="shared" si="159"/>
        <v/>
      </c>
      <c r="AP210" s="165" t="str">
        <f>IF(COUNTBLANK($A210:$F210)&gt;2,"",IF(Input!J210=0,"NA",Input!J210))</f>
        <v/>
      </c>
      <c r="AQ210" s="65" t="str">
        <f t="shared" si="160"/>
        <v/>
      </c>
      <c r="AR210" s="65" t="str">
        <f t="shared" si="161"/>
        <v/>
      </c>
      <c r="AS210" s="165" t="str">
        <f>IF(COUNTBLANK($A210:$F210)&gt;2,"",IF(Input!K210=0,"NA",Input!K210))</f>
        <v/>
      </c>
      <c r="AT210" s="65" t="str">
        <f t="shared" si="162"/>
        <v/>
      </c>
      <c r="AU210" s="65" t="str">
        <f t="shared" si="163"/>
        <v/>
      </c>
      <c r="AV210" s="165" t="str">
        <f>IF(COUNTBLANK($A210:$F210)&gt;2,"",IF(Input!L210=0,"NA",Input!L210))</f>
        <v/>
      </c>
      <c r="AW210" s="65" t="str">
        <f t="shared" si="164"/>
        <v/>
      </c>
      <c r="AX210" s="65" t="str">
        <f t="shared" si="165"/>
        <v/>
      </c>
      <c r="AY210" s="165" t="str">
        <f>IF(COUNTBLANK($A210:$F210)&gt;2,"",IF(Input!M210=0,"NA",Input!M210))</f>
        <v/>
      </c>
      <c r="AZ210" s="65" t="str">
        <f t="shared" si="166"/>
        <v/>
      </c>
      <c r="BA210" s="65" t="str">
        <f t="shared" si="167"/>
        <v/>
      </c>
      <c r="BB210" s="165" t="str">
        <f>IF(COUNTBLANK($A210:$F210)&gt;2,"",IF(Input!N210=0,"NA",Input!N210))</f>
        <v/>
      </c>
      <c r="BC210" s="65" t="str">
        <f t="shared" si="168"/>
        <v/>
      </c>
      <c r="BD210" s="65" t="str">
        <f t="shared" si="169"/>
        <v/>
      </c>
      <c r="BE210" s="165" t="str">
        <f>IF(COUNTBLANK($A210:$F210)&gt;2,"",IF(Input!O210=0,"NA",Input!O210))</f>
        <v/>
      </c>
      <c r="BF210" s="65" t="str">
        <f t="shared" si="170"/>
        <v/>
      </c>
      <c r="BG210" s="65" t="str">
        <f t="shared" si="171"/>
        <v/>
      </c>
      <c r="BH210" s="165" t="str">
        <f>IF(COUNTBLANK($A210:$F210)&gt;2,"",IF(Input!P210=0,"NA",Input!P210))</f>
        <v/>
      </c>
      <c r="BI210" s="65" t="str">
        <f t="shared" si="172"/>
        <v/>
      </c>
      <c r="BJ210" s="65" t="str">
        <f t="shared" si="173"/>
        <v/>
      </c>
      <c r="BK210" s="165" t="str">
        <f>IF(COUNTBLANK($A210:$F210)&gt;2,"",IF(Input!Q210=0,"NA",Input!Q210))</f>
        <v/>
      </c>
      <c r="BL210" s="65" t="str">
        <f t="shared" si="174"/>
        <v/>
      </c>
      <c r="BM210" s="65" t="str">
        <f t="shared" si="175"/>
        <v/>
      </c>
      <c r="BN210" s="165" t="str">
        <f>IF(COUNTBLANK($A210:$F210)&gt;2,"",IF(Input!R210=0,"NA",Input!R210))</f>
        <v/>
      </c>
      <c r="BO210" s="65" t="str">
        <f t="shared" si="176"/>
        <v/>
      </c>
      <c r="BP210" s="65" t="str">
        <f t="shared" si="177"/>
        <v/>
      </c>
      <c r="BQ210" s="165" t="str">
        <f>IF(COUNTBLANK($A210:$F210)&gt;2,"",IF(Input!S210=0,"NA",Input!S210))</f>
        <v/>
      </c>
      <c r="BR210" s="65" t="str">
        <f t="shared" si="178"/>
        <v/>
      </c>
      <c r="BS210" s="65" t="str">
        <f t="shared" si="179"/>
        <v/>
      </c>
      <c r="BT210" s="165" t="str">
        <f>IF(COUNTBLANK($A210:$F210)&gt;2,"",IF(Input!T210=0,"NA",Input!T210))</f>
        <v/>
      </c>
      <c r="BU210" s="65" t="str">
        <f t="shared" si="180"/>
        <v/>
      </c>
      <c r="BV210" s="65" t="str">
        <f t="shared" si="181"/>
        <v/>
      </c>
      <c r="BW210" s="165" t="str">
        <f>IF(COUNTBLANK($A210:$F210)&gt;2,"",IF(Input!U210=0,"NA",Input!U210))</f>
        <v/>
      </c>
      <c r="BX210" s="65" t="str">
        <f t="shared" si="182"/>
        <v/>
      </c>
      <c r="BY210" s="65" t="str">
        <f t="shared" si="183"/>
        <v/>
      </c>
      <c r="BZ210" s="165" t="str">
        <f>IF(COUNTBLANK($A210:$F210)&gt;2,"",IF(Input!V210=0,"NA",Input!V210))</f>
        <v/>
      </c>
      <c r="CA210" s="65" t="str">
        <f t="shared" si="184"/>
        <v/>
      </c>
      <c r="CB210" s="65" t="str">
        <f t="shared" si="185"/>
        <v/>
      </c>
      <c r="CC210" s="165" t="str">
        <f>IF(COUNTBLANK($A210:$F210)&gt;2,"",IF(Input!W210=0,"NA",Input!W210))</f>
        <v/>
      </c>
      <c r="CD210" s="65" t="str">
        <f t="shared" si="186"/>
        <v/>
      </c>
      <c r="CE210" s="65" t="str">
        <f t="shared" si="187"/>
        <v/>
      </c>
      <c r="CF210" s="165" t="str">
        <f>IF(COUNTBLANK($A210:$F210)&gt;2,"",IF(Input!X210=0,"NA",Input!X210))</f>
        <v/>
      </c>
      <c r="CG210" s="65" t="str">
        <f t="shared" si="188"/>
        <v/>
      </c>
      <c r="CH210" s="65" t="str">
        <f t="shared" si="189"/>
        <v/>
      </c>
      <c r="CI210" s="165" t="str">
        <f>IF(COUNTBLANK($A210:$F210)&gt;2,"",IF(Input!Y210=0,"NA",Input!Y210))</f>
        <v/>
      </c>
      <c r="CJ210" s="65" t="str">
        <f t="shared" si="190"/>
        <v/>
      </c>
      <c r="CK210" s="65" t="str">
        <f t="shared" si="191"/>
        <v/>
      </c>
      <c r="CL210" s="165" t="str">
        <f>IF(COUNTBLANK($A210:$F210)&gt;2,"",IF(Input!Z210=0,"NA",Input!Z210))</f>
        <v/>
      </c>
      <c r="CM210" s="65" t="str">
        <f t="shared" si="192"/>
        <v/>
      </c>
      <c r="CN210" s="65" t="str">
        <f t="shared" si="193"/>
        <v/>
      </c>
      <c r="CO210" s="165" t="str">
        <f>IF(COUNTBLANK($A210:$F210)&gt;2,"",IF(Input!AA210=0,"NA",Input!AA210))</f>
        <v/>
      </c>
      <c r="CP210" s="65" t="str">
        <f t="shared" si="194"/>
        <v/>
      </c>
      <c r="CQ210" s="65" t="str">
        <f t="shared" si="195"/>
        <v/>
      </c>
      <c r="CR210" s="165" t="str">
        <f>IF(COUNTBLANK($A210:$F210)&gt;2,"",IF(Input!AB210=0,"NA",Input!AB210))</f>
        <v/>
      </c>
      <c r="CS210" s="65" t="str">
        <f t="shared" si="196"/>
        <v/>
      </c>
      <c r="CT210" s="65" t="str">
        <f t="shared" si="197"/>
        <v/>
      </c>
      <c r="CU210" s="165" t="str">
        <f>IF(COUNTBLANK($A210:$F210)&gt;2,"",IF(Input!AC210=0,"NA",Input!AC210))</f>
        <v/>
      </c>
      <c r="CV210" s="65" t="str">
        <f t="shared" si="198"/>
        <v/>
      </c>
      <c r="CW210" s="65" t="str">
        <f t="shared" si="199"/>
        <v/>
      </c>
      <c r="CX210" s="165" t="str">
        <f>IF(COUNTBLANK($A210:$F210)&gt;2,"",IF(Input!AD210=0,"NA",Input!AD210))</f>
        <v/>
      </c>
    </row>
    <row r="211" spans="1:102" x14ac:dyDescent="0.25">
      <c r="A211" s="162" t="str">
        <f>IF(Input!B211=0,"",Input!B211)</f>
        <v/>
      </c>
      <c r="B211" s="162" t="str">
        <f>IF(Input!C211=0,"",Input!C211)</f>
        <v/>
      </c>
      <c r="C211" s="162" t="str">
        <f>IF(Input!D211=0,"",Input!D211)</f>
        <v/>
      </c>
      <c r="D211" s="162" t="str">
        <f>IF(Input!G211=0,"",Input!G211)</f>
        <v/>
      </c>
      <c r="E211" s="162" t="str">
        <f>IF(Input!H211=0,"",Input!H211)</f>
        <v/>
      </c>
      <c r="F211" s="162" t="str">
        <f>IF(Input!I211=0,"",Input!I211)</f>
        <v/>
      </c>
      <c r="G211" s="66" t="str">
        <f t="shared" si="150"/>
        <v/>
      </c>
      <c r="H211" s="66" t="str">
        <f t="shared" si="151"/>
        <v/>
      </c>
      <c r="I211" s="160" t="str">
        <f>FinalScores!G211</f>
        <v/>
      </c>
      <c r="J211" s="65" t="str">
        <f t="shared" si="152"/>
        <v/>
      </c>
      <c r="K211" s="65" t="str">
        <f t="shared" si="153"/>
        <v/>
      </c>
      <c r="L211" s="165" t="str">
        <f>IF(COUNTBLANK($A211:$F211)&gt;2,"",IF(Input!AE211=0,"NA",Input!AE211))</f>
        <v/>
      </c>
      <c r="M211" s="65" t="str">
        <f t="shared" si="154"/>
        <v/>
      </c>
      <c r="N211" s="65" t="str">
        <f t="shared" si="155"/>
        <v/>
      </c>
      <c r="O211" s="165" t="str">
        <f>IF(COUNTBLANK($A211:$F211)&gt;2,"",IF(Input!AF211=0,"NA",Input!AF211))</f>
        <v/>
      </c>
      <c r="P211" s="65" t="str">
        <f t="shared" si="156"/>
        <v/>
      </c>
      <c r="Q211" s="65" t="str">
        <f t="shared" si="157"/>
        <v/>
      </c>
      <c r="R211" s="165" t="str">
        <f>IF(COUNTBLANK($A211:$F211)&gt;2,"",IF(Input!AG211=0,"NA",Input!AG211))</f>
        <v/>
      </c>
      <c r="AN211" s="65" t="str">
        <f t="shared" si="158"/>
        <v/>
      </c>
      <c r="AO211" s="65" t="str">
        <f t="shared" si="159"/>
        <v/>
      </c>
      <c r="AP211" s="165" t="str">
        <f>IF(COUNTBLANK($A211:$F211)&gt;2,"",IF(Input!J211=0,"NA",Input!J211))</f>
        <v/>
      </c>
      <c r="AQ211" s="65" t="str">
        <f t="shared" si="160"/>
        <v/>
      </c>
      <c r="AR211" s="65" t="str">
        <f t="shared" si="161"/>
        <v/>
      </c>
      <c r="AS211" s="165" t="str">
        <f>IF(COUNTBLANK($A211:$F211)&gt;2,"",IF(Input!K211=0,"NA",Input!K211))</f>
        <v/>
      </c>
      <c r="AT211" s="65" t="str">
        <f t="shared" si="162"/>
        <v/>
      </c>
      <c r="AU211" s="65" t="str">
        <f t="shared" si="163"/>
        <v/>
      </c>
      <c r="AV211" s="165" t="str">
        <f>IF(COUNTBLANK($A211:$F211)&gt;2,"",IF(Input!L211=0,"NA",Input!L211))</f>
        <v/>
      </c>
      <c r="AW211" s="65" t="str">
        <f t="shared" si="164"/>
        <v/>
      </c>
      <c r="AX211" s="65" t="str">
        <f t="shared" si="165"/>
        <v/>
      </c>
      <c r="AY211" s="165" t="str">
        <f>IF(COUNTBLANK($A211:$F211)&gt;2,"",IF(Input!M211=0,"NA",Input!M211))</f>
        <v/>
      </c>
      <c r="AZ211" s="65" t="str">
        <f t="shared" si="166"/>
        <v/>
      </c>
      <c r="BA211" s="65" t="str">
        <f t="shared" si="167"/>
        <v/>
      </c>
      <c r="BB211" s="165" t="str">
        <f>IF(COUNTBLANK($A211:$F211)&gt;2,"",IF(Input!N211=0,"NA",Input!N211))</f>
        <v/>
      </c>
      <c r="BC211" s="65" t="str">
        <f t="shared" si="168"/>
        <v/>
      </c>
      <c r="BD211" s="65" t="str">
        <f t="shared" si="169"/>
        <v/>
      </c>
      <c r="BE211" s="165" t="str">
        <f>IF(COUNTBLANK($A211:$F211)&gt;2,"",IF(Input!O211=0,"NA",Input!O211))</f>
        <v/>
      </c>
      <c r="BF211" s="65" t="str">
        <f t="shared" si="170"/>
        <v/>
      </c>
      <c r="BG211" s="65" t="str">
        <f t="shared" si="171"/>
        <v/>
      </c>
      <c r="BH211" s="165" t="str">
        <f>IF(COUNTBLANK($A211:$F211)&gt;2,"",IF(Input!P211=0,"NA",Input!P211))</f>
        <v/>
      </c>
      <c r="BI211" s="65" t="str">
        <f t="shared" si="172"/>
        <v/>
      </c>
      <c r="BJ211" s="65" t="str">
        <f t="shared" si="173"/>
        <v/>
      </c>
      <c r="BK211" s="165" t="str">
        <f>IF(COUNTBLANK($A211:$F211)&gt;2,"",IF(Input!Q211=0,"NA",Input!Q211))</f>
        <v/>
      </c>
      <c r="BL211" s="65" t="str">
        <f t="shared" si="174"/>
        <v/>
      </c>
      <c r="BM211" s="65" t="str">
        <f t="shared" si="175"/>
        <v/>
      </c>
      <c r="BN211" s="165" t="str">
        <f>IF(COUNTBLANK($A211:$F211)&gt;2,"",IF(Input!R211=0,"NA",Input!R211))</f>
        <v/>
      </c>
      <c r="BO211" s="65" t="str">
        <f t="shared" si="176"/>
        <v/>
      </c>
      <c r="BP211" s="65" t="str">
        <f t="shared" si="177"/>
        <v/>
      </c>
      <c r="BQ211" s="165" t="str">
        <f>IF(COUNTBLANK($A211:$F211)&gt;2,"",IF(Input!S211=0,"NA",Input!S211))</f>
        <v/>
      </c>
      <c r="BR211" s="65" t="str">
        <f t="shared" si="178"/>
        <v/>
      </c>
      <c r="BS211" s="65" t="str">
        <f t="shared" si="179"/>
        <v/>
      </c>
      <c r="BT211" s="165" t="str">
        <f>IF(COUNTBLANK($A211:$F211)&gt;2,"",IF(Input!T211=0,"NA",Input!T211))</f>
        <v/>
      </c>
      <c r="BU211" s="65" t="str">
        <f t="shared" si="180"/>
        <v/>
      </c>
      <c r="BV211" s="65" t="str">
        <f t="shared" si="181"/>
        <v/>
      </c>
      <c r="BW211" s="165" t="str">
        <f>IF(COUNTBLANK($A211:$F211)&gt;2,"",IF(Input!U211=0,"NA",Input!U211))</f>
        <v/>
      </c>
      <c r="BX211" s="65" t="str">
        <f t="shared" si="182"/>
        <v/>
      </c>
      <c r="BY211" s="65" t="str">
        <f t="shared" si="183"/>
        <v/>
      </c>
      <c r="BZ211" s="165" t="str">
        <f>IF(COUNTBLANK($A211:$F211)&gt;2,"",IF(Input!V211=0,"NA",Input!V211))</f>
        <v/>
      </c>
      <c r="CA211" s="65" t="str">
        <f t="shared" si="184"/>
        <v/>
      </c>
      <c r="CB211" s="65" t="str">
        <f t="shared" si="185"/>
        <v/>
      </c>
      <c r="CC211" s="165" t="str">
        <f>IF(COUNTBLANK($A211:$F211)&gt;2,"",IF(Input!W211=0,"NA",Input!W211))</f>
        <v/>
      </c>
      <c r="CD211" s="65" t="str">
        <f t="shared" si="186"/>
        <v/>
      </c>
      <c r="CE211" s="65" t="str">
        <f t="shared" si="187"/>
        <v/>
      </c>
      <c r="CF211" s="165" t="str">
        <f>IF(COUNTBLANK($A211:$F211)&gt;2,"",IF(Input!X211=0,"NA",Input!X211))</f>
        <v/>
      </c>
      <c r="CG211" s="65" t="str">
        <f t="shared" si="188"/>
        <v/>
      </c>
      <c r="CH211" s="65" t="str">
        <f t="shared" si="189"/>
        <v/>
      </c>
      <c r="CI211" s="165" t="str">
        <f>IF(COUNTBLANK($A211:$F211)&gt;2,"",IF(Input!Y211=0,"NA",Input!Y211))</f>
        <v/>
      </c>
      <c r="CJ211" s="65" t="str">
        <f t="shared" si="190"/>
        <v/>
      </c>
      <c r="CK211" s="65" t="str">
        <f t="shared" si="191"/>
        <v/>
      </c>
      <c r="CL211" s="165" t="str">
        <f>IF(COUNTBLANK($A211:$F211)&gt;2,"",IF(Input!Z211=0,"NA",Input!Z211))</f>
        <v/>
      </c>
      <c r="CM211" s="65" t="str">
        <f t="shared" si="192"/>
        <v/>
      </c>
      <c r="CN211" s="65" t="str">
        <f t="shared" si="193"/>
        <v/>
      </c>
      <c r="CO211" s="165" t="str">
        <f>IF(COUNTBLANK($A211:$F211)&gt;2,"",IF(Input!AA211=0,"NA",Input!AA211))</f>
        <v/>
      </c>
      <c r="CP211" s="65" t="str">
        <f t="shared" si="194"/>
        <v/>
      </c>
      <c r="CQ211" s="65" t="str">
        <f t="shared" si="195"/>
        <v/>
      </c>
      <c r="CR211" s="165" t="str">
        <f>IF(COUNTBLANK($A211:$F211)&gt;2,"",IF(Input!AB211=0,"NA",Input!AB211))</f>
        <v/>
      </c>
      <c r="CS211" s="65" t="str">
        <f t="shared" si="196"/>
        <v/>
      </c>
      <c r="CT211" s="65" t="str">
        <f t="shared" si="197"/>
        <v/>
      </c>
      <c r="CU211" s="165" t="str">
        <f>IF(COUNTBLANK($A211:$F211)&gt;2,"",IF(Input!AC211=0,"NA",Input!AC211))</f>
        <v/>
      </c>
      <c r="CV211" s="65" t="str">
        <f t="shared" si="198"/>
        <v/>
      </c>
      <c r="CW211" s="65" t="str">
        <f t="shared" si="199"/>
        <v/>
      </c>
      <c r="CX211" s="165" t="str">
        <f>IF(COUNTBLANK($A211:$F211)&gt;2,"",IF(Input!AD211=0,"NA",Input!AD211))</f>
        <v/>
      </c>
    </row>
    <row r="212" spans="1:102" x14ac:dyDescent="0.25">
      <c r="A212" s="162" t="str">
        <f>IF(Input!B212=0,"",Input!B212)</f>
        <v/>
      </c>
      <c r="B212" s="162" t="str">
        <f>IF(Input!C212=0,"",Input!C212)</f>
        <v/>
      </c>
      <c r="C212" s="162" t="str">
        <f>IF(Input!D212=0,"",Input!D212)</f>
        <v/>
      </c>
      <c r="D212" s="162" t="str">
        <f>IF(Input!G212=0,"",Input!G212)</f>
        <v/>
      </c>
      <c r="E212" s="162" t="str">
        <f>IF(Input!H212=0,"",Input!H212)</f>
        <v/>
      </c>
      <c r="F212" s="162" t="str">
        <f>IF(Input!I212=0,"",Input!I212)</f>
        <v/>
      </c>
      <c r="G212" s="66" t="str">
        <f t="shared" si="150"/>
        <v/>
      </c>
      <c r="H212" s="66" t="str">
        <f t="shared" si="151"/>
        <v/>
      </c>
      <c r="I212" s="160" t="str">
        <f>FinalScores!G212</f>
        <v/>
      </c>
      <c r="J212" s="65" t="str">
        <f t="shared" si="152"/>
        <v/>
      </c>
      <c r="K212" s="65" t="str">
        <f t="shared" si="153"/>
        <v/>
      </c>
      <c r="L212" s="165" t="str">
        <f>IF(COUNTBLANK($A212:$F212)&gt;2,"",IF(Input!AE212=0,"NA",Input!AE212))</f>
        <v/>
      </c>
      <c r="M212" s="65" t="str">
        <f t="shared" si="154"/>
        <v/>
      </c>
      <c r="N212" s="65" t="str">
        <f t="shared" si="155"/>
        <v/>
      </c>
      <c r="O212" s="165" t="str">
        <f>IF(COUNTBLANK($A212:$F212)&gt;2,"",IF(Input!AF212=0,"NA",Input!AF212))</f>
        <v/>
      </c>
      <c r="P212" s="65" t="str">
        <f t="shared" si="156"/>
        <v/>
      </c>
      <c r="Q212" s="65" t="str">
        <f t="shared" si="157"/>
        <v/>
      </c>
      <c r="R212" s="165" t="str">
        <f>IF(COUNTBLANK($A212:$F212)&gt;2,"",IF(Input!AG212=0,"NA",Input!AG212))</f>
        <v/>
      </c>
      <c r="AN212" s="65" t="str">
        <f t="shared" si="158"/>
        <v/>
      </c>
      <c r="AO212" s="65" t="str">
        <f t="shared" si="159"/>
        <v/>
      </c>
      <c r="AP212" s="165" t="str">
        <f>IF(COUNTBLANK($A212:$F212)&gt;2,"",IF(Input!J212=0,"NA",Input!J212))</f>
        <v/>
      </c>
      <c r="AQ212" s="65" t="str">
        <f t="shared" si="160"/>
        <v/>
      </c>
      <c r="AR212" s="65" t="str">
        <f t="shared" si="161"/>
        <v/>
      </c>
      <c r="AS212" s="165" t="str">
        <f>IF(COUNTBLANK($A212:$F212)&gt;2,"",IF(Input!K212=0,"NA",Input!K212))</f>
        <v/>
      </c>
      <c r="AT212" s="65" t="str">
        <f t="shared" si="162"/>
        <v/>
      </c>
      <c r="AU212" s="65" t="str">
        <f t="shared" si="163"/>
        <v/>
      </c>
      <c r="AV212" s="165" t="str">
        <f>IF(COUNTBLANK($A212:$F212)&gt;2,"",IF(Input!L212=0,"NA",Input!L212))</f>
        <v/>
      </c>
      <c r="AW212" s="65" t="str">
        <f t="shared" si="164"/>
        <v/>
      </c>
      <c r="AX212" s="65" t="str">
        <f t="shared" si="165"/>
        <v/>
      </c>
      <c r="AY212" s="165" t="str">
        <f>IF(COUNTBLANK($A212:$F212)&gt;2,"",IF(Input!M212=0,"NA",Input!M212))</f>
        <v/>
      </c>
      <c r="AZ212" s="65" t="str">
        <f t="shared" si="166"/>
        <v/>
      </c>
      <c r="BA212" s="65" t="str">
        <f t="shared" si="167"/>
        <v/>
      </c>
      <c r="BB212" s="165" t="str">
        <f>IF(COUNTBLANK($A212:$F212)&gt;2,"",IF(Input!N212=0,"NA",Input!N212))</f>
        <v/>
      </c>
      <c r="BC212" s="65" t="str">
        <f t="shared" si="168"/>
        <v/>
      </c>
      <c r="BD212" s="65" t="str">
        <f t="shared" si="169"/>
        <v/>
      </c>
      <c r="BE212" s="165" t="str">
        <f>IF(COUNTBLANK($A212:$F212)&gt;2,"",IF(Input!O212=0,"NA",Input!O212))</f>
        <v/>
      </c>
      <c r="BF212" s="65" t="str">
        <f t="shared" si="170"/>
        <v/>
      </c>
      <c r="BG212" s="65" t="str">
        <f t="shared" si="171"/>
        <v/>
      </c>
      <c r="BH212" s="165" t="str">
        <f>IF(COUNTBLANK($A212:$F212)&gt;2,"",IF(Input!P212=0,"NA",Input!P212))</f>
        <v/>
      </c>
      <c r="BI212" s="65" t="str">
        <f t="shared" si="172"/>
        <v/>
      </c>
      <c r="BJ212" s="65" t="str">
        <f t="shared" si="173"/>
        <v/>
      </c>
      <c r="BK212" s="165" t="str">
        <f>IF(COUNTBLANK($A212:$F212)&gt;2,"",IF(Input!Q212=0,"NA",Input!Q212))</f>
        <v/>
      </c>
      <c r="BL212" s="65" t="str">
        <f t="shared" si="174"/>
        <v/>
      </c>
      <c r="BM212" s="65" t="str">
        <f t="shared" si="175"/>
        <v/>
      </c>
      <c r="BN212" s="165" t="str">
        <f>IF(COUNTBLANK($A212:$F212)&gt;2,"",IF(Input!R212=0,"NA",Input!R212))</f>
        <v/>
      </c>
      <c r="BO212" s="65" t="str">
        <f t="shared" si="176"/>
        <v/>
      </c>
      <c r="BP212" s="65" t="str">
        <f t="shared" si="177"/>
        <v/>
      </c>
      <c r="BQ212" s="165" t="str">
        <f>IF(COUNTBLANK($A212:$F212)&gt;2,"",IF(Input!S212=0,"NA",Input!S212))</f>
        <v/>
      </c>
      <c r="BR212" s="65" t="str">
        <f t="shared" si="178"/>
        <v/>
      </c>
      <c r="BS212" s="65" t="str">
        <f t="shared" si="179"/>
        <v/>
      </c>
      <c r="BT212" s="165" t="str">
        <f>IF(COUNTBLANK($A212:$F212)&gt;2,"",IF(Input!T212=0,"NA",Input!T212))</f>
        <v/>
      </c>
      <c r="BU212" s="65" t="str">
        <f t="shared" si="180"/>
        <v/>
      </c>
      <c r="BV212" s="65" t="str">
        <f t="shared" si="181"/>
        <v/>
      </c>
      <c r="BW212" s="165" t="str">
        <f>IF(COUNTBLANK($A212:$F212)&gt;2,"",IF(Input!U212=0,"NA",Input!U212))</f>
        <v/>
      </c>
      <c r="BX212" s="65" t="str">
        <f t="shared" si="182"/>
        <v/>
      </c>
      <c r="BY212" s="65" t="str">
        <f t="shared" si="183"/>
        <v/>
      </c>
      <c r="BZ212" s="165" t="str">
        <f>IF(COUNTBLANK($A212:$F212)&gt;2,"",IF(Input!V212=0,"NA",Input!V212))</f>
        <v/>
      </c>
      <c r="CA212" s="65" t="str">
        <f t="shared" si="184"/>
        <v/>
      </c>
      <c r="CB212" s="65" t="str">
        <f t="shared" si="185"/>
        <v/>
      </c>
      <c r="CC212" s="165" t="str">
        <f>IF(COUNTBLANK($A212:$F212)&gt;2,"",IF(Input!W212=0,"NA",Input!W212))</f>
        <v/>
      </c>
      <c r="CD212" s="65" t="str">
        <f t="shared" si="186"/>
        <v/>
      </c>
      <c r="CE212" s="65" t="str">
        <f t="shared" si="187"/>
        <v/>
      </c>
      <c r="CF212" s="165" t="str">
        <f>IF(COUNTBLANK($A212:$F212)&gt;2,"",IF(Input!X212=0,"NA",Input!X212))</f>
        <v/>
      </c>
      <c r="CG212" s="65" t="str">
        <f t="shared" si="188"/>
        <v/>
      </c>
      <c r="CH212" s="65" t="str">
        <f t="shared" si="189"/>
        <v/>
      </c>
      <c r="CI212" s="165" t="str">
        <f>IF(COUNTBLANK($A212:$F212)&gt;2,"",IF(Input!Y212=0,"NA",Input!Y212))</f>
        <v/>
      </c>
      <c r="CJ212" s="65" t="str">
        <f t="shared" si="190"/>
        <v/>
      </c>
      <c r="CK212" s="65" t="str">
        <f t="shared" si="191"/>
        <v/>
      </c>
      <c r="CL212" s="165" t="str">
        <f>IF(COUNTBLANK($A212:$F212)&gt;2,"",IF(Input!Z212=0,"NA",Input!Z212))</f>
        <v/>
      </c>
      <c r="CM212" s="65" t="str">
        <f t="shared" si="192"/>
        <v/>
      </c>
      <c r="CN212" s="65" t="str">
        <f t="shared" si="193"/>
        <v/>
      </c>
      <c r="CO212" s="165" t="str">
        <f>IF(COUNTBLANK($A212:$F212)&gt;2,"",IF(Input!AA212=0,"NA",Input!AA212))</f>
        <v/>
      </c>
      <c r="CP212" s="65" t="str">
        <f t="shared" si="194"/>
        <v/>
      </c>
      <c r="CQ212" s="65" t="str">
        <f t="shared" si="195"/>
        <v/>
      </c>
      <c r="CR212" s="165" t="str">
        <f>IF(COUNTBLANK($A212:$F212)&gt;2,"",IF(Input!AB212=0,"NA",Input!AB212))</f>
        <v/>
      </c>
      <c r="CS212" s="65" t="str">
        <f t="shared" si="196"/>
        <v/>
      </c>
      <c r="CT212" s="65" t="str">
        <f t="shared" si="197"/>
        <v/>
      </c>
      <c r="CU212" s="165" t="str">
        <f>IF(COUNTBLANK($A212:$F212)&gt;2,"",IF(Input!AC212=0,"NA",Input!AC212))</f>
        <v/>
      </c>
      <c r="CV212" s="65" t="str">
        <f t="shared" si="198"/>
        <v/>
      </c>
      <c r="CW212" s="65" t="str">
        <f t="shared" si="199"/>
        <v/>
      </c>
      <c r="CX212" s="165" t="str">
        <f>IF(COUNTBLANK($A212:$F212)&gt;2,"",IF(Input!AD212=0,"NA",Input!AD212))</f>
        <v/>
      </c>
    </row>
    <row r="213" spans="1:102" x14ac:dyDescent="0.25">
      <c r="A213" s="162" t="str">
        <f>IF(Input!B213=0,"",Input!B213)</f>
        <v/>
      </c>
      <c r="B213" s="162" t="str">
        <f>IF(Input!C213=0,"",Input!C213)</f>
        <v/>
      </c>
      <c r="C213" s="162" t="str">
        <f>IF(Input!D213=0,"",Input!D213)</f>
        <v/>
      </c>
      <c r="D213" s="162" t="str">
        <f>IF(Input!G213=0,"",Input!G213)</f>
        <v/>
      </c>
      <c r="E213" s="162" t="str">
        <f>IF(Input!H213=0,"",Input!H213)</f>
        <v/>
      </c>
      <c r="F213" s="162" t="str">
        <f>IF(Input!I213=0,"",Input!I213)</f>
        <v/>
      </c>
      <c r="G213" s="66" t="str">
        <f t="shared" si="150"/>
        <v/>
      </c>
      <c r="H213" s="66" t="str">
        <f t="shared" si="151"/>
        <v/>
      </c>
      <c r="I213" s="160" t="str">
        <f>FinalScores!G213</f>
        <v/>
      </c>
      <c r="J213" s="65" t="str">
        <f t="shared" si="152"/>
        <v/>
      </c>
      <c r="K213" s="65" t="str">
        <f t="shared" si="153"/>
        <v/>
      </c>
      <c r="L213" s="165" t="str">
        <f>IF(COUNTBLANK($A213:$F213)&gt;2,"",IF(Input!AE213=0,"NA",Input!AE213))</f>
        <v/>
      </c>
      <c r="M213" s="65" t="str">
        <f t="shared" si="154"/>
        <v/>
      </c>
      <c r="N213" s="65" t="str">
        <f t="shared" si="155"/>
        <v/>
      </c>
      <c r="O213" s="165" t="str">
        <f>IF(COUNTBLANK($A213:$F213)&gt;2,"",IF(Input!AF213=0,"NA",Input!AF213))</f>
        <v/>
      </c>
      <c r="P213" s="65" t="str">
        <f t="shared" si="156"/>
        <v/>
      </c>
      <c r="Q213" s="65" t="str">
        <f t="shared" si="157"/>
        <v/>
      </c>
      <c r="R213" s="165" t="str">
        <f>IF(COUNTBLANK($A213:$F213)&gt;2,"",IF(Input!AG213=0,"NA",Input!AG213))</f>
        <v/>
      </c>
      <c r="AN213" s="65" t="str">
        <f t="shared" si="158"/>
        <v/>
      </c>
      <c r="AO213" s="65" t="str">
        <f t="shared" si="159"/>
        <v/>
      </c>
      <c r="AP213" s="165" t="str">
        <f>IF(COUNTBLANK($A213:$F213)&gt;2,"",IF(Input!J213=0,"NA",Input!J213))</f>
        <v/>
      </c>
      <c r="AQ213" s="65" t="str">
        <f t="shared" si="160"/>
        <v/>
      </c>
      <c r="AR213" s="65" t="str">
        <f t="shared" si="161"/>
        <v/>
      </c>
      <c r="AS213" s="165" t="str">
        <f>IF(COUNTBLANK($A213:$F213)&gt;2,"",IF(Input!K213=0,"NA",Input!K213))</f>
        <v/>
      </c>
      <c r="AT213" s="65" t="str">
        <f t="shared" si="162"/>
        <v/>
      </c>
      <c r="AU213" s="65" t="str">
        <f t="shared" si="163"/>
        <v/>
      </c>
      <c r="AV213" s="165" t="str">
        <f>IF(COUNTBLANK($A213:$F213)&gt;2,"",IF(Input!L213=0,"NA",Input!L213))</f>
        <v/>
      </c>
      <c r="AW213" s="65" t="str">
        <f t="shared" si="164"/>
        <v/>
      </c>
      <c r="AX213" s="65" t="str">
        <f t="shared" si="165"/>
        <v/>
      </c>
      <c r="AY213" s="165" t="str">
        <f>IF(COUNTBLANK($A213:$F213)&gt;2,"",IF(Input!M213=0,"NA",Input!M213))</f>
        <v/>
      </c>
      <c r="AZ213" s="65" t="str">
        <f t="shared" si="166"/>
        <v/>
      </c>
      <c r="BA213" s="65" t="str">
        <f t="shared" si="167"/>
        <v/>
      </c>
      <c r="BB213" s="165" t="str">
        <f>IF(COUNTBLANK($A213:$F213)&gt;2,"",IF(Input!N213=0,"NA",Input!N213))</f>
        <v/>
      </c>
      <c r="BC213" s="65" t="str">
        <f t="shared" si="168"/>
        <v/>
      </c>
      <c r="BD213" s="65" t="str">
        <f t="shared" si="169"/>
        <v/>
      </c>
      <c r="BE213" s="165" t="str">
        <f>IF(COUNTBLANK($A213:$F213)&gt;2,"",IF(Input!O213=0,"NA",Input!O213))</f>
        <v/>
      </c>
      <c r="BF213" s="65" t="str">
        <f t="shared" si="170"/>
        <v/>
      </c>
      <c r="BG213" s="65" t="str">
        <f t="shared" si="171"/>
        <v/>
      </c>
      <c r="BH213" s="165" t="str">
        <f>IF(COUNTBLANK($A213:$F213)&gt;2,"",IF(Input!P213=0,"NA",Input!P213))</f>
        <v/>
      </c>
      <c r="BI213" s="65" t="str">
        <f t="shared" si="172"/>
        <v/>
      </c>
      <c r="BJ213" s="65" t="str">
        <f t="shared" si="173"/>
        <v/>
      </c>
      <c r="BK213" s="165" t="str">
        <f>IF(COUNTBLANK($A213:$F213)&gt;2,"",IF(Input!Q213=0,"NA",Input!Q213))</f>
        <v/>
      </c>
      <c r="BL213" s="65" t="str">
        <f t="shared" si="174"/>
        <v/>
      </c>
      <c r="BM213" s="65" t="str">
        <f t="shared" si="175"/>
        <v/>
      </c>
      <c r="BN213" s="165" t="str">
        <f>IF(COUNTBLANK($A213:$F213)&gt;2,"",IF(Input!R213=0,"NA",Input!R213))</f>
        <v/>
      </c>
      <c r="BO213" s="65" t="str">
        <f t="shared" si="176"/>
        <v/>
      </c>
      <c r="BP213" s="65" t="str">
        <f t="shared" si="177"/>
        <v/>
      </c>
      <c r="BQ213" s="165" t="str">
        <f>IF(COUNTBLANK($A213:$F213)&gt;2,"",IF(Input!S213=0,"NA",Input!S213))</f>
        <v/>
      </c>
      <c r="BR213" s="65" t="str">
        <f t="shared" si="178"/>
        <v/>
      </c>
      <c r="BS213" s="65" t="str">
        <f t="shared" si="179"/>
        <v/>
      </c>
      <c r="BT213" s="165" t="str">
        <f>IF(COUNTBLANK($A213:$F213)&gt;2,"",IF(Input!T213=0,"NA",Input!T213))</f>
        <v/>
      </c>
      <c r="BU213" s="65" t="str">
        <f t="shared" si="180"/>
        <v/>
      </c>
      <c r="BV213" s="65" t="str">
        <f t="shared" si="181"/>
        <v/>
      </c>
      <c r="BW213" s="165" t="str">
        <f>IF(COUNTBLANK($A213:$F213)&gt;2,"",IF(Input!U213=0,"NA",Input!U213))</f>
        <v/>
      </c>
      <c r="BX213" s="65" t="str">
        <f t="shared" si="182"/>
        <v/>
      </c>
      <c r="BY213" s="65" t="str">
        <f t="shared" si="183"/>
        <v/>
      </c>
      <c r="BZ213" s="165" t="str">
        <f>IF(COUNTBLANK($A213:$F213)&gt;2,"",IF(Input!V213=0,"NA",Input!V213))</f>
        <v/>
      </c>
      <c r="CA213" s="65" t="str">
        <f t="shared" si="184"/>
        <v/>
      </c>
      <c r="CB213" s="65" t="str">
        <f t="shared" si="185"/>
        <v/>
      </c>
      <c r="CC213" s="165" t="str">
        <f>IF(COUNTBLANK($A213:$F213)&gt;2,"",IF(Input!W213=0,"NA",Input!W213))</f>
        <v/>
      </c>
      <c r="CD213" s="65" t="str">
        <f t="shared" si="186"/>
        <v/>
      </c>
      <c r="CE213" s="65" t="str">
        <f t="shared" si="187"/>
        <v/>
      </c>
      <c r="CF213" s="165" t="str">
        <f>IF(COUNTBLANK($A213:$F213)&gt;2,"",IF(Input!X213=0,"NA",Input!X213))</f>
        <v/>
      </c>
      <c r="CG213" s="65" t="str">
        <f t="shared" si="188"/>
        <v/>
      </c>
      <c r="CH213" s="65" t="str">
        <f t="shared" si="189"/>
        <v/>
      </c>
      <c r="CI213" s="165" t="str">
        <f>IF(COUNTBLANK($A213:$F213)&gt;2,"",IF(Input!Y213=0,"NA",Input!Y213))</f>
        <v/>
      </c>
      <c r="CJ213" s="65" t="str">
        <f t="shared" si="190"/>
        <v/>
      </c>
      <c r="CK213" s="65" t="str">
        <f t="shared" si="191"/>
        <v/>
      </c>
      <c r="CL213" s="165" t="str">
        <f>IF(COUNTBLANK($A213:$F213)&gt;2,"",IF(Input!Z213=0,"NA",Input!Z213))</f>
        <v/>
      </c>
      <c r="CM213" s="65" t="str">
        <f t="shared" si="192"/>
        <v/>
      </c>
      <c r="CN213" s="65" t="str">
        <f t="shared" si="193"/>
        <v/>
      </c>
      <c r="CO213" s="165" t="str">
        <f>IF(COUNTBLANK($A213:$F213)&gt;2,"",IF(Input!AA213=0,"NA",Input!AA213))</f>
        <v/>
      </c>
      <c r="CP213" s="65" t="str">
        <f t="shared" si="194"/>
        <v/>
      </c>
      <c r="CQ213" s="65" t="str">
        <f t="shared" si="195"/>
        <v/>
      </c>
      <c r="CR213" s="165" t="str">
        <f>IF(COUNTBLANK($A213:$F213)&gt;2,"",IF(Input!AB213=0,"NA",Input!AB213))</f>
        <v/>
      </c>
      <c r="CS213" s="65" t="str">
        <f t="shared" si="196"/>
        <v/>
      </c>
      <c r="CT213" s="65" t="str">
        <f t="shared" si="197"/>
        <v/>
      </c>
      <c r="CU213" s="165" t="str">
        <f>IF(COUNTBLANK($A213:$F213)&gt;2,"",IF(Input!AC213=0,"NA",Input!AC213))</f>
        <v/>
      </c>
      <c r="CV213" s="65" t="str">
        <f t="shared" si="198"/>
        <v/>
      </c>
      <c r="CW213" s="65" t="str">
        <f t="shared" si="199"/>
        <v/>
      </c>
      <c r="CX213" s="165" t="str">
        <f>IF(COUNTBLANK($A213:$F213)&gt;2,"",IF(Input!AD213=0,"NA",Input!AD213))</f>
        <v/>
      </c>
    </row>
    <row r="214" spans="1:102" x14ac:dyDescent="0.25">
      <c r="A214" s="162" t="str">
        <f>IF(Input!B214=0,"",Input!B214)</f>
        <v/>
      </c>
      <c r="B214" s="162" t="str">
        <f>IF(Input!C214=0,"",Input!C214)</f>
        <v/>
      </c>
      <c r="C214" s="162" t="str">
        <f>IF(Input!D214=0,"",Input!D214)</f>
        <v/>
      </c>
      <c r="D214" s="162" t="str">
        <f>IF(Input!G214=0,"",Input!G214)</f>
        <v/>
      </c>
      <c r="E214" s="162" t="str">
        <f>IF(Input!H214=0,"",Input!H214)</f>
        <v/>
      </c>
      <c r="F214" s="162" t="str">
        <f>IF(Input!I214=0,"",Input!I214)</f>
        <v/>
      </c>
      <c r="G214" s="66" t="str">
        <f t="shared" si="150"/>
        <v/>
      </c>
      <c r="H214" s="66" t="str">
        <f t="shared" si="151"/>
        <v/>
      </c>
      <c r="I214" s="160" t="str">
        <f>FinalScores!G214</f>
        <v/>
      </c>
      <c r="J214" s="65" t="str">
        <f t="shared" si="152"/>
        <v/>
      </c>
      <c r="K214" s="65" t="str">
        <f t="shared" si="153"/>
        <v/>
      </c>
      <c r="L214" s="165" t="str">
        <f>IF(COUNTBLANK($A214:$F214)&gt;2,"",IF(Input!AE214=0,"NA",Input!AE214))</f>
        <v/>
      </c>
      <c r="M214" s="65" t="str">
        <f t="shared" si="154"/>
        <v/>
      </c>
      <c r="N214" s="65" t="str">
        <f t="shared" si="155"/>
        <v/>
      </c>
      <c r="O214" s="165" t="str">
        <f>IF(COUNTBLANK($A214:$F214)&gt;2,"",IF(Input!AF214=0,"NA",Input!AF214))</f>
        <v/>
      </c>
      <c r="P214" s="65" t="str">
        <f t="shared" si="156"/>
        <v/>
      </c>
      <c r="Q214" s="65" t="str">
        <f t="shared" si="157"/>
        <v/>
      </c>
      <c r="R214" s="165" t="str">
        <f>IF(COUNTBLANK($A214:$F214)&gt;2,"",IF(Input!AG214=0,"NA",Input!AG214))</f>
        <v/>
      </c>
      <c r="AN214" s="65" t="str">
        <f t="shared" si="158"/>
        <v/>
      </c>
      <c r="AO214" s="65" t="str">
        <f t="shared" si="159"/>
        <v/>
      </c>
      <c r="AP214" s="165" t="str">
        <f>IF(COUNTBLANK($A214:$F214)&gt;2,"",IF(Input!J214=0,"NA",Input!J214))</f>
        <v/>
      </c>
      <c r="AQ214" s="65" t="str">
        <f t="shared" si="160"/>
        <v/>
      </c>
      <c r="AR214" s="65" t="str">
        <f t="shared" si="161"/>
        <v/>
      </c>
      <c r="AS214" s="165" t="str">
        <f>IF(COUNTBLANK($A214:$F214)&gt;2,"",IF(Input!K214=0,"NA",Input!K214))</f>
        <v/>
      </c>
      <c r="AT214" s="65" t="str">
        <f t="shared" si="162"/>
        <v/>
      </c>
      <c r="AU214" s="65" t="str">
        <f t="shared" si="163"/>
        <v/>
      </c>
      <c r="AV214" s="165" t="str">
        <f>IF(COUNTBLANK($A214:$F214)&gt;2,"",IF(Input!L214=0,"NA",Input!L214))</f>
        <v/>
      </c>
      <c r="AW214" s="65" t="str">
        <f t="shared" si="164"/>
        <v/>
      </c>
      <c r="AX214" s="65" t="str">
        <f t="shared" si="165"/>
        <v/>
      </c>
      <c r="AY214" s="165" t="str">
        <f>IF(COUNTBLANK($A214:$F214)&gt;2,"",IF(Input!M214=0,"NA",Input!M214))</f>
        <v/>
      </c>
      <c r="AZ214" s="65" t="str">
        <f t="shared" si="166"/>
        <v/>
      </c>
      <c r="BA214" s="65" t="str">
        <f t="shared" si="167"/>
        <v/>
      </c>
      <c r="BB214" s="165" t="str">
        <f>IF(COUNTBLANK($A214:$F214)&gt;2,"",IF(Input!N214=0,"NA",Input!N214))</f>
        <v/>
      </c>
      <c r="BC214" s="65" t="str">
        <f t="shared" si="168"/>
        <v/>
      </c>
      <c r="BD214" s="65" t="str">
        <f t="shared" si="169"/>
        <v/>
      </c>
      <c r="BE214" s="165" t="str">
        <f>IF(COUNTBLANK($A214:$F214)&gt;2,"",IF(Input!O214=0,"NA",Input!O214))</f>
        <v/>
      </c>
      <c r="BF214" s="65" t="str">
        <f t="shared" si="170"/>
        <v/>
      </c>
      <c r="BG214" s="65" t="str">
        <f t="shared" si="171"/>
        <v/>
      </c>
      <c r="BH214" s="165" t="str">
        <f>IF(COUNTBLANK($A214:$F214)&gt;2,"",IF(Input!P214=0,"NA",Input!P214))</f>
        <v/>
      </c>
      <c r="BI214" s="65" t="str">
        <f t="shared" si="172"/>
        <v/>
      </c>
      <c r="BJ214" s="65" t="str">
        <f t="shared" si="173"/>
        <v/>
      </c>
      <c r="BK214" s="165" t="str">
        <f>IF(COUNTBLANK($A214:$F214)&gt;2,"",IF(Input!Q214=0,"NA",Input!Q214))</f>
        <v/>
      </c>
      <c r="BL214" s="65" t="str">
        <f t="shared" si="174"/>
        <v/>
      </c>
      <c r="BM214" s="65" t="str">
        <f t="shared" si="175"/>
        <v/>
      </c>
      <c r="BN214" s="165" t="str">
        <f>IF(COUNTBLANK($A214:$F214)&gt;2,"",IF(Input!R214=0,"NA",Input!R214))</f>
        <v/>
      </c>
      <c r="BO214" s="65" t="str">
        <f t="shared" si="176"/>
        <v/>
      </c>
      <c r="BP214" s="65" t="str">
        <f t="shared" si="177"/>
        <v/>
      </c>
      <c r="BQ214" s="165" t="str">
        <f>IF(COUNTBLANK($A214:$F214)&gt;2,"",IF(Input!S214=0,"NA",Input!S214))</f>
        <v/>
      </c>
      <c r="BR214" s="65" t="str">
        <f t="shared" si="178"/>
        <v/>
      </c>
      <c r="BS214" s="65" t="str">
        <f t="shared" si="179"/>
        <v/>
      </c>
      <c r="BT214" s="165" t="str">
        <f>IF(COUNTBLANK($A214:$F214)&gt;2,"",IF(Input!T214=0,"NA",Input!T214))</f>
        <v/>
      </c>
      <c r="BU214" s="65" t="str">
        <f t="shared" si="180"/>
        <v/>
      </c>
      <c r="BV214" s="65" t="str">
        <f t="shared" si="181"/>
        <v/>
      </c>
      <c r="BW214" s="165" t="str">
        <f>IF(COUNTBLANK($A214:$F214)&gt;2,"",IF(Input!U214=0,"NA",Input!U214))</f>
        <v/>
      </c>
      <c r="BX214" s="65" t="str">
        <f t="shared" si="182"/>
        <v/>
      </c>
      <c r="BY214" s="65" t="str">
        <f t="shared" si="183"/>
        <v/>
      </c>
      <c r="BZ214" s="165" t="str">
        <f>IF(COUNTBLANK($A214:$F214)&gt;2,"",IF(Input!V214=0,"NA",Input!V214))</f>
        <v/>
      </c>
      <c r="CA214" s="65" t="str">
        <f t="shared" si="184"/>
        <v/>
      </c>
      <c r="CB214" s="65" t="str">
        <f t="shared" si="185"/>
        <v/>
      </c>
      <c r="CC214" s="165" t="str">
        <f>IF(COUNTBLANK($A214:$F214)&gt;2,"",IF(Input!W214=0,"NA",Input!W214))</f>
        <v/>
      </c>
      <c r="CD214" s="65" t="str">
        <f t="shared" si="186"/>
        <v/>
      </c>
      <c r="CE214" s="65" t="str">
        <f t="shared" si="187"/>
        <v/>
      </c>
      <c r="CF214" s="165" t="str">
        <f>IF(COUNTBLANK($A214:$F214)&gt;2,"",IF(Input!X214=0,"NA",Input!X214))</f>
        <v/>
      </c>
      <c r="CG214" s="65" t="str">
        <f t="shared" si="188"/>
        <v/>
      </c>
      <c r="CH214" s="65" t="str">
        <f t="shared" si="189"/>
        <v/>
      </c>
      <c r="CI214" s="165" t="str">
        <f>IF(COUNTBLANK($A214:$F214)&gt;2,"",IF(Input!Y214=0,"NA",Input!Y214))</f>
        <v/>
      </c>
      <c r="CJ214" s="65" t="str">
        <f t="shared" si="190"/>
        <v/>
      </c>
      <c r="CK214" s="65" t="str">
        <f t="shared" si="191"/>
        <v/>
      </c>
      <c r="CL214" s="165" t="str">
        <f>IF(COUNTBLANK($A214:$F214)&gt;2,"",IF(Input!Z214=0,"NA",Input!Z214))</f>
        <v/>
      </c>
      <c r="CM214" s="65" t="str">
        <f t="shared" si="192"/>
        <v/>
      </c>
      <c r="CN214" s="65" t="str">
        <f t="shared" si="193"/>
        <v/>
      </c>
      <c r="CO214" s="165" t="str">
        <f>IF(COUNTBLANK($A214:$F214)&gt;2,"",IF(Input!AA214=0,"NA",Input!AA214))</f>
        <v/>
      </c>
      <c r="CP214" s="65" t="str">
        <f t="shared" si="194"/>
        <v/>
      </c>
      <c r="CQ214" s="65" t="str">
        <f t="shared" si="195"/>
        <v/>
      </c>
      <c r="CR214" s="165" t="str">
        <f>IF(COUNTBLANK($A214:$F214)&gt;2,"",IF(Input!AB214=0,"NA",Input!AB214))</f>
        <v/>
      </c>
      <c r="CS214" s="65" t="str">
        <f t="shared" si="196"/>
        <v/>
      </c>
      <c r="CT214" s="65" t="str">
        <f t="shared" si="197"/>
        <v/>
      </c>
      <c r="CU214" s="165" t="str">
        <f>IF(COUNTBLANK($A214:$F214)&gt;2,"",IF(Input!AC214=0,"NA",Input!AC214))</f>
        <v/>
      </c>
      <c r="CV214" s="65" t="str">
        <f t="shared" si="198"/>
        <v/>
      </c>
      <c r="CW214" s="65" t="str">
        <f t="shared" si="199"/>
        <v/>
      </c>
      <c r="CX214" s="165" t="str">
        <f>IF(COUNTBLANK($A214:$F214)&gt;2,"",IF(Input!AD214=0,"NA",Input!AD214))</f>
        <v/>
      </c>
    </row>
    <row r="215" spans="1:102" x14ac:dyDescent="0.25">
      <c r="A215" s="162" t="str">
        <f>IF(Input!B215=0,"",Input!B215)</f>
        <v/>
      </c>
      <c r="B215" s="162" t="str">
        <f>IF(Input!C215=0,"",Input!C215)</f>
        <v/>
      </c>
      <c r="C215" s="162" t="str">
        <f>IF(Input!D215=0,"",Input!D215)</f>
        <v/>
      </c>
      <c r="D215" s="162" t="str">
        <f>IF(Input!G215=0,"",Input!G215)</f>
        <v/>
      </c>
      <c r="E215" s="162" t="str">
        <f>IF(Input!H215=0,"",Input!H215)</f>
        <v/>
      </c>
      <c r="F215" s="162" t="str">
        <f>IF(Input!I215=0,"",Input!I215)</f>
        <v/>
      </c>
      <c r="G215" s="66" t="str">
        <f t="shared" si="150"/>
        <v/>
      </c>
      <c r="H215" s="66" t="str">
        <f t="shared" si="151"/>
        <v/>
      </c>
      <c r="I215" s="160" t="str">
        <f>FinalScores!G215</f>
        <v/>
      </c>
      <c r="J215" s="65" t="str">
        <f t="shared" si="152"/>
        <v/>
      </c>
      <c r="K215" s="65" t="str">
        <f t="shared" si="153"/>
        <v/>
      </c>
      <c r="L215" s="165" t="str">
        <f>IF(COUNTBLANK($A215:$F215)&gt;2,"",IF(Input!AE215=0,"NA",Input!AE215))</f>
        <v/>
      </c>
      <c r="M215" s="65" t="str">
        <f t="shared" si="154"/>
        <v/>
      </c>
      <c r="N215" s="65" t="str">
        <f t="shared" si="155"/>
        <v/>
      </c>
      <c r="O215" s="165" t="str">
        <f>IF(COUNTBLANK($A215:$F215)&gt;2,"",IF(Input!AF215=0,"NA",Input!AF215))</f>
        <v/>
      </c>
      <c r="P215" s="65" t="str">
        <f t="shared" si="156"/>
        <v/>
      </c>
      <c r="Q215" s="65" t="str">
        <f t="shared" si="157"/>
        <v/>
      </c>
      <c r="R215" s="165" t="str">
        <f>IF(COUNTBLANK($A215:$F215)&gt;2,"",IF(Input!AG215=0,"NA",Input!AG215))</f>
        <v/>
      </c>
      <c r="AN215" s="65" t="str">
        <f t="shared" si="158"/>
        <v/>
      </c>
      <c r="AO215" s="65" t="str">
        <f t="shared" si="159"/>
        <v/>
      </c>
      <c r="AP215" s="165" t="str">
        <f>IF(COUNTBLANK($A215:$F215)&gt;2,"",IF(Input!J215=0,"NA",Input!J215))</f>
        <v/>
      </c>
      <c r="AQ215" s="65" t="str">
        <f t="shared" si="160"/>
        <v/>
      </c>
      <c r="AR215" s="65" t="str">
        <f t="shared" si="161"/>
        <v/>
      </c>
      <c r="AS215" s="165" t="str">
        <f>IF(COUNTBLANK($A215:$F215)&gt;2,"",IF(Input!K215=0,"NA",Input!K215))</f>
        <v/>
      </c>
      <c r="AT215" s="65" t="str">
        <f t="shared" si="162"/>
        <v/>
      </c>
      <c r="AU215" s="65" t="str">
        <f t="shared" si="163"/>
        <v/>
      </c>
      <c r="AV215" s="165" t="str">
        <f>IF(COUNTBLANK($A215:$F215)&gt;2,"",IF(Input!L215=0,"NA",Input!L215))</f>
        <v/>
      </c>
      <c r="AW215" s="65" t="str">
        <f t="shared" si="164"/>
        <v/>
      </c>
      <c r="AX215" s="65" t="str">
        <f t="shared" si="165"/>
        <v/>
      </c>
      <c r="AY215" s="165" t="str">
        <f>IF(COUNTBLANK($A215:$F215)&gt;2,"",IF(Input!M215=0,"NA",Input!M215))</f>
        <v/>
      </c>
      <c r="AZ215" s="65" t="str">
        <f t="shared" si="166"/>
        <v/>
      </c>
      <c r="BA215" s="65" t="str">
        <f t="shared" si="167"/>
        <v/>
      </c>
      <c r="BB215" s="165" t="str">
        <f>IF(COUNTBLANK($A215:$F215)&gt;2,"",IF(Input!N215=0,"NA",Input!N215))</f>
        <v/>
      </c>
      <c r="BC215" s="65" t="str">
        <f t="shared" si="168"/>
        <v/>
      </c>
      <c r="BD215" s="65" t="str">
        <f t="shared" si="169"/>
        <v/>
      </c>
      <c r="BE215" s="165" t="str">
        <f>IF(COUNTBLANK($A215:$F215)&gt;2,"",IF(Input!O215=0,"NA",Input!O215))</f>
        <v/>
      </c>
      <c r="BF215" s="65" t="str">
        <f t="shared" si="170"/>
        <v/>
      </c>
      <c r="BG215" s="65" t="str">
        <f t="shared" si="171"/>
        <v/>
      </c>
      <c r="BH215" s="165" t="str">
        <f>IF(COUNTBLANK($A215:$F215)&gt;2,"",IF(Input!P215=0,"NA",Input!P215))</f>
        <v/>
      </c>
      <c r="BI215" s="65" t="str">
        <f t="shared" si="172"/>
        <v/>
      </c>
      <c r="BJ215" s="65" t="str">
        <f t="shared" si="173"/>
        <v/>
      </c>
      <c r="BK215" s="165" t="str">
        <f>IF(COUNTBLANK($A215:$F215)&gt;2,"",IF(Input!Q215=0,"NA",Input!Q215))</f>
        <v/>
      </c>
      <c r="BL215" s="65" t="str">
        <f t="shared" si="174"/>
        <v/>
      </c>
      <c r="BM215" s="65" t="str">
        <f t="shared" si="175"/>
        <v/>
      </c>
      <c r="BN215" s="165" t="str">
        <f>IF(COUNTBLANK($A215:$F215)&gt;2,"",IF(Input!R215=0,"NA",Input!R215))</f>
        <v/>
      </c>
      <c r="BO215" s="65" t="str">
        <f t="shared" si="176"/>
        <v/>
      </c>
      <c r="BP215" s="65" t="str">
        <f t="shared" si="177"/>
        <v/>
      </c>
      <c r="BQ215" s="165" t="str">
        <f>IF(COUNTBLANK($A215:$F215)&gt;2,"",IF(Input!S215=0,"NA",Input!S215))</f>
        <v/>
      </c>
      <c r="BR215" s="65" t="str">
        <f t="shared" si="178"/>
        <v/>
      </c>
      <c r="BS215" s="65" t="str">
        <f t="shared" si="179"/>
        <v/>
      </c>
      <c r="BT215" s="165" t="str">
        <f>IF(COUNTBLANK($A215:$F215)&gt;2,"",IF(Input!T215=0,"NA",Input!T215))</f>
        <v/>
      </c>
      <c r="BU215" s="65" t="str">
        <f t="shared" si="180"/>
        <v/>
      </c>
      <c r="BV215" s="65" t="str">
        <f t="shared" si="181"/>
        <v/>
      </c>
      <c r="BW215" s="165" t="str">
        <f>IF(COUNTBLANK($A215:$F215)&gt;2,"",IF(Input!U215=0,"NA",Input!U215))</f>
        <v/>
      </c>
      <c r="BX215" s="65" t="str">
        <f t="shared" si="182"/>
        <v/>
      </c>
      <c r="BY215" s="65" t="str">
        <f t="shared" si="183"/>
        <v/>
      </c>
      <c r="BZ215" s="165" t="str">
        <f>IF(COUNTBLANK($A215:$F215)&gt;2,"",IF(Input!V215=0,"NA",Input!V215))</f>
        <v/>
      </c>
      <c r="CA215" s="65" t="str">
        <f t="shared" si="184"/>
        <v/>
      </c>
      <c r="CB215" s="65" t="str">
        <f t="shared" si="185"/>
        <v/>
      </c>
      <c r="CC215" s="165" t="str">
        <f>IF(COUNTBLANK($A215:$F215)&gt;2,"",IF(Input!W215=0,"NA",Input!W215))</f>
        <v/>
      </c>
      <c r="CD215" s="65" t="str">
        <f t="shared" si="186"/>
        <v/>
      </c>
      <c r="CE215" s="65" t="str">
        <f t="shared" si="187"/>
        <v/>
      </c>
      <c r="CF215" s="165" t="str">
        <f>IF(COUNTBLANK($A215:$F215)&gt;2,"",IF(Input!X215=0,"NA",Input!X215))</f>
        <v/>
      </c>
      <c r="CG215" s="65" t="str">
        <f t="shared" si="188"/>
        <v/>
      </c>
      <c r="CH215" s="65" t="str">
        <f t="shared" si="189"/>
        <v/>
      </c>
      <c r="CI215" s="165" t="str">
        <f>IF(COUNTBLANK($A215:$F215)&gt;2,"",IF(Input!Y215=0,"NA",Input!Y215))</f>
        <v/>
      </c>
      <c r="CJ215" s="65" t="str">
        <f t="shared" si="190"/>
        <v/>
      </c>
      <c r="CK215" s="65" t="str">
        <f t="shared" si="191"/>
        <v/>
      </c>
      <c r="CL215" s="165" t="str">
        <f>IF(COUNTBLANK($A215:$F215)&gt;2,"",IF(Input!Z215=0,"NA",Input!Z215))</f>
        <v/>
      </c>
      <c r="CM215" s="65" t="str">
        <f t="shared" si="192"/>
        <v/>
      </c>
      <c r="CN215" s="65" t="str">
        <f t="shared" si="193"/>
        <v/>
      </c>
      <c r="CO215" s="165" t="str">
        <f>IF(COUNTBLANK($A215:$F215)&gt;2,"",IF(Input!AA215=0,"NA",Input!AA215))</f>
        <v/>
      </c>
      <c r="CP215" s="65" t="str">
        <f t="shared" si="194"/>
        <v/>
      </c>
      <c r="CQ215" s="65" t="str">
        <f t="shared" si="195"/>
        <v/>
      </c>
      <c r="CR215" s="165" t="str">
        <f>IF(COUNTBLANK($A215:$F215)&gt;2,"",IF(Input!AB215=0,"NA",Input!AB215))</f>
        <v/>
      </c>
      <c r="CS215" s="65" t="str">
        <f t="shared" si="196"/>
        <v/>
      </c>
      <c r="CT215" s="65" t="str">
        <f t="shared" si="197"/>
        <v/>
      </c>
      <c r="CU215" s="165" t="str">
        <f>IF(COUNTBLANK($A215:$F215)&gt;2,"",IF(Input!AC215=0,"NA",Input!AC215))</f>
        <v/>
      </c>
      <c r="CV215" s="65" t="str">
        <f t="shared" si="198"/>
        <v/>
      </c>
      <c r="CW215" s="65" t="str">
        <f t="shared" si="199"/>
        <v/>
      </c>
      <c r="CX215" s="165" t="str">
        <f>IF(COUNTBLANK($A215:$F215)&gt;2,"",IF(Input!AD215=0,"NA",Input!AD215))</f>
        <v/>
      </c>
    </row>
    <row r="216" spans="1:102" x14ac:dyDescent="0.25">
      <c r="A216" s="162" t="str">
        <f>IF(Input!B216=0,"",Input!B216)</f>
        <v/>
      </c>
      <c r="B216" s="162" t="str">
        <f>IF(Input!C216=0,"",Input!C216)</f>
        <v/>
      </c>
      <c r="C216" s="162" t="str">
        <f>IF(Input!D216=0,"",Input!D216)</f>
        <v/>
      </c>
      <c r="D216" s="162" t="str">
        <f>IF(Input!G216=0,"",Input!G216)</f>
        <v/>
      </c>
      <c r="E216" s="162" t="str">
        <f>IF(Input!H216=0,"",Input!H216)</f>
        <v/>
      </c>
      <c r="F216" s="162" t="str">
        <f>IF(Input!I216=0,"",Input!I216)</f>
        <v/>
      </c>
      <c r="G216" s="66" t="str">
        <f t="shared" si="150"/>
        <v/>
      </c>
      <c r="H216" s="66" t="str">
        <f t="shared" si="151"/>
        <v/>
      </c>
      <c r="I216" s="160" t="str">
        <f>FinalScores!G216</f>
        <v/>
      </c>
      <c r="J216" s="65" t="str">
        <f t="shared" si="152"/>
        <v/>
      </c>
      <c r="K216" s="65" t="str">
        <f t="shared" si="153"/>
        <v/>
      </c>
      <c r="L216" s="165" t="str">
        <f>IF(COUNTBLANK($A216:$F216)&gt;2,"",IF(Input!AE216=0,"NA",Input!AE216))</f>
        <v/>
      </c>
      <c r="M216" s="65" t="str">
        <f t="shared" si="154"/>
        <v/>
      </c>
      <c r="N216" s="65" t="str">
        <f t="shared" si="155"/>
        <v/>
      </c>
      <c r="O216" s="165" t="str">
        <f>IF(COUNTBLANK($A216:$F216)&gt;2,"",IF(Input!AF216=0,"NA",Input!AF216))</f>
        <v/>
      </c>
      <c r="P216" s="65" t="str">
        <f t="shared" si="156"/>
        <v/>
      </c>
      <c r="Q216" s="65" t="str">
        <f t="shared" si="157"/>
        <v/>
      </c>
      <c r="R216" s="165" t="str">
        <f>IF(COUNTBLANK($A216:$F216)&gt;2,"",IF(Input!AG216=0,"NA",Input!AG216))</f>
        <v/>
      </c>
      <c r="AN216" s="65" t="str">
        <f t="shared" si="158"/>
        <v/>
      </c>
      <c r="AO216" s="65" t="str">
        <f t="shared" si="159"/>
        <v/>
      </c>
      <c r="AP216" s="165" t="str">
        <f>IF(COUNTBLANK($A216:$F216)&gt;2,"",IF(Input!J216=0,"NA",Input!J216))</f>
        <v/>
      </c>
      <c r="AQ216" s="65" t="str">
        <f t="shared" si="160"/>
        <v/>
      </c>
      <c r="AR216" s="65" t="str">
        <f t="shared" si="161"/>
        <v/>
      </c>
      <c r="AS216" s="165" t="str">
        <f>IF(COUNTBLANK($A216:$F216)&gt;2,"",IF(Input!K216=0,"NA",Input!K216))</f>
        <v/>
      </c>
      <c r="AT216" s="65" t="str">
        <f t="shared" si="162"/>
        <v/>
      </c>
      <c r="AU216" s="65" t="str">
        <f t="shared" si="163"/>
        <v/>
      </c>
      <c r="AV216" s="165" t="str">
        <f>IF(COUNTBLANK($A216:$F216)&gt;2,"",IF(Input!L216=0,"NA",Input!L216))</f>
        <v/>
      </c>
      <c r="AW216" s="65" t="str">
        <f t="shared" si="164"/>
        <v/>
      </c>
      <c r="AX216" s="65" t="str">
        <f t="shared" si="165"/>
        <v/>
      </c>
      <c r="AY216" s="165" t="str">
        <f>IF(COUNTBLANK($A216:$F216)&gt;2,"",IF(Input!M216=0,"NA",Input!M216))</f>
        <v/>
      </c>
      <c r="AZ216" s="65" t="str">
        <f t="shared" si="166"/>
        <v/>
      </c>
      <c r="BA216" s="65" t="str">
        <f t="shared" si="167"/>
        <v/>
      </c>
      <c r="BB216" s="165" t="str">
        <f>IF(COUNTBLANK($A216:$F216)&gt;2,"",IF(Input!N216=0,"NA",Input!N216))</f>
        <v/>
      </c>
      <c r="BC216" s="65" t="str">
        <f t="shared" si="168"/>
        <v/>
      </c>
      <c r="BD216" s="65" t="str">
        <f t="shared" si="169"/>
        <v/>
      </c>
      <c r="BE216" s="165" t="str">
        <f>IF(COUNTBLANK($A216:$F216)&gt;2,"",IF(Input!O216=0,"NA",Input!O216))</f>
        <v/>
      </c>
      <c r="BF216" s="65" t="str">
        <f t="shared" si="170"/>
        <v/>
      </c>
      <c r="BG216" s="65" t="str">
        <f t="shared" si="171"/>
        <v/>
      </c>
      <c r="BH216" s="165" t="str">
        <f>IF(COUNTBLANK($A216:$F216)&gt;2,"",IF(Input!P216=0,"NA",Input!P216))</f>
        <v/>
      </c>
      <c r="BI216" s="65" t="str">
        <f t="shared" si="172"/>
        <v/>
      </c>
      <c r="BJ216" s="65" t="str">
        <f t="shared" si="173"/>
        <v/>
      </c>
      <c r="BK216" s="165" t="str">
        <f>IF(COUNTBLANK($A216:$F216)&gt;2,"",IF(Input!Q216=0,"NA",Input!Q216))</f>
        <v/>
      </c>
      <c r="BL216" s="65" t="str">
        <f t="shared" si="174"/>
        <v/>
      </c>
      <c r="BM216" s="65" t="str">
        <f t="shared" si="175"/>
        <v/>
      </c>
      <c r="BN216" s="165" t="str">
        <f>IF(COUNTBLANK($A216:$F216)&gt;2,"",IF(Input!R216=0,"NA",Input!R216))</f>
        <v/>
      </c>
      <c r="BO216" s="65" t="str">
        <f t="shared" si="176"/>
        <v/>
      </c>
      <c r="BP216" s="65" t="str">
        <f t="shared" si="177"/>
        <v/>
      </c>
      <c r="BQ216" s="165" t="str">
        <f>IF(COUNTBLANK($A216:$F216)&gt;2,"",IF(Input!S216=0,"NA",Input!S216))</f>
        <v/>
      </c>
      <c r="BR216" s="65" t="str">
        <f t="shared" si="178"/>
        <v/>
      </c>
      <c r="BS216" s="65" t="str">
        <f t="shared" si="179"/>
        <v/>
      </c>
      <c r="BT216" s="165" t="str">
        <f>IF(COUNTBLANK($A216:$F216)&gt;2,"",IF(Input!T216=0,"NA",Input!T216))</f>
        <v/>
      </c>
      <c r="BU216" s="65" t="str">
        <f t="shared" si="180"/>
        <v/>
      </c>
      <c r="BV216" s="65" t="str">
        <f t="shared" si="181"/>
        <v/>
      </c>
      <c r="BW216" s="165" t="str">
        <f>IF(COUNTBLANK($A216:$F216)&gt;2,"",IF(Input!U216=0,"NA",Input!U216))</f>
        <v/>
      </c>
      <c r="BX216" s="65" t="str">
        <f t="shared" si="182"/>
        <v/>
      </c>
      <c r="BY216" s="65" t="str">
        <f t="shared" si="183"/>
        <v/>
      </c>
      <c r="BZ216" s="165" t="str">
        <f>IF(COUNTBLANK($A216:$F216)&gt;2,"",IF(Input!V216=0,"NA",Input!V216))</f>
        <v/>
      </c>
      <c r="CA216" s="65" t="str">
        <f t="shared" si="184"/>
        <v/>
      </c>
      <c r="CB216" s="65" t="str">
        <f t="shared" si="185"/>
        <v/>
      </c>
      <c r="CC216" s="165" t="str">
        <f>IF(COUNTBLANK($A216:$F216)&gt;2,"",IF(Input!W216=0,"NA",Input!W216))</f>
        <v/>
      </c>
      <c r="CD216" s="65" t="str">
        <f t="shared" si="186"/>
        <v/>
      </c>
      <c r="CE216" s="65" t="str">
        <f t="shared" si="187"/>
        <v/>
      </c>
      <c r="CF216" s="165" t="str">
        <f>IF(COUNTBLANK($A216:$F216)&gt;2,"",IF(Input!X216=0,"NA",Input!X216))</f>
        <v/>
      </c>
      <c r="CG216" s="65" t="str">
        <f t="shared" si="188"/>
        <v/>
      </c>
      <c r="CH216" s="65" t="str">
        <f t="shared" si="189"/>
        <v/>
      </c>
      <c r="CI216" s="165" t="str">
        <f>IF(COUNTBLANK($A216:$F216)&gt;2,"",IF(Input!Y216=0,"NA",Input!Y216))</f>
        <v/>
      </c>
      <c r="CJ216" s="65" t="str">
        <f t="shared" si="190"/>
        <v/>
      </c>
      <c r="CK216" s="65" t="str">
        <f t="shared" si="191"/>
        <v/>
      </c>
      <c r="CL216" s="165" t="str">
        <f>IF(COUNTBLANK($A216:$F216)&gt;2,"",IF(Input!Z216=0,"NA",Input!Z216))</f>
        <v/>
      </c>
      <c r="CM216" s="65" t="str">
        <f t="shared" si="192"/>
        <v/>
      </c>
      <c r="CN216" s="65" t="str">
        <f t="shared" si="193"/>
        <v/>
      </c>
      <c r="CO216" s="165" t="str">
        <f>IF(COUNTBLANK($A216:$F216)&gt;2,"",IF(Input!AA216=0,"NA",Input!AA216))</f>
        <v/>
      </c>
      <c r="CP216" s="65" t="str">
        <f t="shared" si="194"/>
        <v/>
      </c>
      <c r="CQ216" s="65" t="str">
        <f t="shared" si="195"/>
        <v/>
      </c>
      <c r="CR216" s="165" t="str">
        <f>IF(COUNTBLANK($A216:$F216)&gt;2,"",IF(Input!AB216=0,"NA",Input!AB216))</f>
        <v/>
      </c>
      <c r="CS216" s="65" t="str">
        <f t="shared" si="196"/>
        <v/>
      </c>
      <c r="CT216" s="65" t="str">
        <f t="shared" si="197"/>
        <v/>
      </c>
      <c r="CU216" s="165" t="str">
        <f>IF(COUNTBLANK($A216:$F216)&gt;2,"",IF(Input!AC216=0,"NA",Input!AC216))</f>
        <v/>
      </c>
      <c r="CV216" s="65" t="str">
        <f t="shared" si="198"/>
        <v/>
      </c>
      <c r="CW216" s="65" t="str">
        <f t="shared" si="199"/>
        <v/>
      </c>
      <c r="CX216" s="165" t="str">
        <f>IF(COUNTBLANK($A216:$F216)&gt;2,"",IF(Input!AD216=0,"NA",Input!AD216))</f>
        <v/>
      </c>
    </row>
    <row r="217" spans="1:102" x14ac:dyDescent="0.25">
      <c r="A217" s="162" t="str">
        <f>IF(Input!B217=0,"",Input!B217)</f>
        <v/>
      </c>
      <c r="B217" s="162" t="str">
        <f>IF(Input!C217=0,"",Input!C217)</f>
        <v/>
      </c>
      <c r="C217" s="162" t="str">
        <f>IF(Input!D217=0,"",Input!D217)</f>
        <v/>
      </c>
      <c r="D217" s="162" t="str">
        <f>IF(Input!G217=0,"",Input!G217)</f>
        <v/>
      </c>
      <c r="E217" s="162" t="str">
        <f>IF(Input!H217=0,"",Input!H217)</f>
        <v/>
      </c>
      <c r="F217" s="162" t="str">
        <f>IF(Input!I217=0,"",Input!I217)</f>
        <v/>
      </c>
      <c r="G217" s="66" t="str">
        <f t="shared" si="150"/>
        <v/>
      </c>
      <c r="H217" s="66" t="str">
        <f t="shared" si="151"/>
        <v/>
      </c>
      <c r="I217" s="160" t="str">
        <f>FinalScores!G217</f>
        <v/>
      </c>
      <c r="J217" s="65" t="str">
        <f t="shared" si="152"/>
        <v/>
      </c>
      <c r="K217" s="65" t="str">
        <f t="shared" si="153"/>
        <v/>
      </c>
      <c r="L217" s="165" t="str">
        <f>IF(COUNTBLANK($A217:$F217)&gt;2,"",IF(Input!AE217=0,"NA",Input!AE217))</f>
        <v/>
      </c>
      <c r="M217" s="65" t="str">
        <f t="shared" si="154"/>
        <v/>
      </c>
      <c r="N217" s="65" t="str">
        <f t="shared" si="155"/>
        <v/>
      </c>
      <c r="O217" s="165" t="str">
        <f>IF(COUNTBLANK($A217:$F217)&gt;2,"",IF(Input!AF217=0,"NA",Input!AF217))</f>
        <v/>
      </c>
      <c r="P217" s="65" t="str">
        <f t="shared" si="156"/>
        <v/>
      </c>
      <c r="Q217" s="65" t="str">
        <f t="shared" si="157"/>
        <v/>
      </c>
      <c r="R217" s="165" t="str">
        <f>IF(COUNTBLANK($A217:$F217)&gt;2,"",IF(Input!AG217=0,"NA",Input!AG217))</f>
        <v/>
      </c>
      <c r="AN217" s="65" t="str">
        <f t="shared" si="158"/>
        <v/>
      </c>
      <c r="AO217" s="65" t="str">
        <f t="shared" si="159"/>
        <v/>
      </c>
      <c r="AP217" s="165" t="str">
        <f>IF(COUNTBLANK($A217:$F217)&gt;2,"",IF(Input!J217=0,"NA",Input!J217))</f>
        <v/>
      </c>
      <c r="AQ217" s="65" t="str">
        <f t="shared" si="160"/>
        <v/>
      </c>
      <c r="AR217" s="65" t="str">
        <f t="shared" si="161"/>
        <v/>
      </c>
      <c r="AS217" s="165" t="str">
        <f>IF(COUNTBLANK($A217:$F217)&gt;2,"",IF(Input!K217=0,"NA",Input!K217))</f>
        <v/>
      </c>
      <c r="AT217" s="65" t="str">
        <f t="shared" si="162"/>
        <v/>
      </c>
      <c r="AU217" s="65" t="str">
        <f t="shared" si="163"/>
        <v/>
      </c>
      <c r="AV217" s="165" t="str">
        <f>IF(COUNTBLANK($A217:$F217)&gt;2,"",IF(Input!L217=0,"NA",Input!L217))</f>
        <v/>
      </c>
      <c r="AW217" s="65" t="str">
        <f t="shared" si="164"/>
        <v/>
      </c>
      <c r="AX217" s="65" t="str">
        <f t="shared" si="165"/>
        <v/>
      </c>
      <c r="AY217" s="165" t="str">
        <f>IF(COUNTBLANK($A217:$F217)&gt;2,"",IF(Input!M217=0,"NA",Input!M217))</f>
        <v/>
      </c>
      <c r="AZ217" s="65" t="str">
        <f t="shared" si="166"/>
        <v/>
      </c>
      <c r="BA217" s="65" t="str">
        <f t="shared" si="167"/>
        <v/>
      </c>
      <c r="BB217" s="165" t="str">
        <f>IF(COUNTBLANK($A217:$F217)&gt;2,"",IF(Input!N217=0,"NA",Input!N217))</f>
        <v/>
      </c>
      <c r="BC217" s="65" t="str">
        <f t="shared" si="168"/>
        <v/>
      </c>
      <c r="BD217" s="65" t="str">
        <f t="shared" si="169"/>
        <v/>
      </c>
      <c r="BE217" s="165" t="str">
        <f>IF(COUNTBLANK($A217:$F217)&gt;2,"",IF(Input!O217=0,"NA",Input!O217))</f>
        <v/>
      </c>
      <c r="BF217" s="65" t="str">
        <f t="shared" si="170"/>
        <v/>
      </c>
      <c r="BG217" s="65" t="str">
        <f t="shared" si="171"/>
        <v/>
      </c>
      <c r="BH217" s="165" t="str">
        <f>IF(COUNTBLANK($A217:$F217)&gt;2,"",IF(Input!P217=0,"NA",Input!P217))</f>
        <v/>
      </c>
      <c r="BI217" s="65" t="str">
        <f t="shared" si="172"/>
        <v/>
      </c>
      <c r="BJ217" s="65" t="str">
        <f t="shared" si="173"/>
        <v/>
      </c>
      <c r="BK217" s="165" t="str">
        <f>IF(COUNTBLANK($A217:$F217)&gt;2,"",IF(Input!Q217=0,"NA",Input!Q217))</f>
        <v/>
      </c>
      <c r="BL217" s="65" t="str">
        <f t="shared" si="174"/>
        <v/>
      </c>
      <c r="BM217" s="65" t="str">
        <f t="shared" si="175"/>
        <v/>
      </c>
      <c r="BN217" s="165" t="str">
        <f>IF(COUNTBLANK($A217:$F217)&gt;2,"",IF(Input!R217=0,"NA",Input!R217))</f>
        <v/>
      </c>
      <c r="BO217" s="65" t="str">
        <f t="shared" si="176"/>
        <v/>
      </c>
      <c r="BP217" s="65" t="str">
        <f t="shared" si="177"/>
        <v/>
      </c>
      <c r="BQ217" s="165" t="str">
        <f>IF(COUNTBLANK($A217:$F217)&gt;2,"",IF(Input!S217=0,"NA",Input!S217))</f>
        <v/>
      </c>
      <c r="BR217" s="65" t="str">
        <f t="shared" si="178"/>
        <v/>
      </c>
      <c r="BS217" s="65" t="str">
        <f t="shared" si="179"/>
        <v/>
      </c>
      <c r="BT217" s="165" t="str">
        <f>IF(COUNTBLANK($A217:$F217)&gt;2,"",IF(Input!T217=0,"NA",Input!T217))</f>
        <v/>
      </c>
      <c r="BU217" s="65" t="str">
        <f t="shared" si="180"/>
        <v/>
      </c>
      <c r="BV217" s="65" t="str">
        <f t="shared" si="181"/>
        <v/>
      </c>
      <c r="BW217" s="165" t="str">
        <f>IF(COUNTBLANK($A217:$F217)&gt;2,"",IF(Input!U217=0,"NA",Input!U217))</f>
        <v/>
      </c>
      <c r="BX217" s="65" t="str">
        <f t="shared" si="182"/>
        <v/>
      </c>
      <c r="BY217" s="65" t="str">
        <f t="shared" si="183"/>
        <v/>
      </c>
      <c r="BZ217" s="165" t="str">
        <f>IF(COUNTBLANK($A217:$F217)&gt;2,"",IF(Input!V217=0,"NA",Input!V217))</f>
        <v/>
      </c>
      <c r="CA217" s="65" t="str">
        <f t="shared" si="184"/>
        <v/>
      </c>
      <c r="CB217" s="65" t="str">
        <f t="shared" si="185"/>
        <v/>
      </c>
      <c r="CC217" s="165" t="str">
        <f>IF(COUNTBLANK($A217:$F217)&gt;2,"",IF(Input!W217=0,"NA",Input!W217))</f>
        <v/>
      </c>
      <c r="CD217" s="65" t="str">
        <f t="shared" si="186"/>
        <v/>
      </c>
      <c r="CE217" s="65" t="str">
        <f t="shared" si="187"/>
        <v/>
      </c>
      <c r="CF217" s="165" t="str">
        <f>IF(COUNTBLANK($A217:$F217)&gt;2,"",IF(Input!X217=0,"NA",Input!X217))</f>
        <v/>
      </c>
      <c r="CG217" s="65" t="str">
        <f t="shared" si="188"/>
        <v/>
      </c>
      <c r="CH217" s="65" t="str">
        <f t="shared" si="189"/>
        <v/>
      </c>
      <c r="CI217" s="165" t="str">
        <f>IF(COUNTBLANK($A217:$F217)&gt;2,"",IF(Input!Y217=0,"NA",Input!Y217))</f>
        <v/>
      </c>
      <c r="CJ217" s="65" t="str">
        <f t="shared" si="190"/>
        <v/>
      </c>
      <c r="CK217" s="65" t="str">
        <f t="shared" si="191"/>
        <v/>
      </c>
      <c r="CL217" s="165" t="str">
        <f>IF(COUNTBLANK($A217:$F217)&gt;2,"",IF(Input!Z217=0,"NA",Input!Z217))</f>
        <v/>
      </c>
      <c r="CM217" s="65" t="str">
        <f t="shared" si="192"/>
        <v/>
      </c>
      <c r="CN217" s="65" t="str">
        <f t="shared" si="193"/>
        <v/>
      </c>
      <c r="CO217" s="165" t="str">
        <f>IF(COUNTBLANK($A217:$F217)&gt;2,"",IF(Input!AA217=0,"NA",Input!AA217))</f>
        <v/>
      </c>
      <c r="CP217" s="65" t="str">
        <f t="shared" si="194"/>
        <v/>
      </c>
      <c r="CQ217" s="65" t="str">
        <f t="shared" si="195"/>
        <v/>
      </c>
      <c r="CR217" s="165" t="str">
        <f>IF(COUNTBLANK($A217:$F217)&gt;2,"",IF(Input!AB217=0,"NA",Input!AB217))</f>
        <v/>
      </c>
      <c r="CS217" s="65" t="str">
        <f t="shared" si="196"/>
        <v/>
      </c>
      <c r="CT217" s="65" t="str">
        <f t="shared" si="197"/>
        <v/>
      </c>
      <c r="CU217" s="165" t="str">
        <f>IF(COUNTBLANK($A217:$F217)&gt;2,"",IF(Input!AC217=0,"NA",Input!AC217))</f>
        <v/>
      </c>
      <c r="CV217" s="65" t="str">
        <f t="shared" si="198"/>
        <v/>
      </c>
      <c r="CW217" s="65" t="str">
        <f t="shared" si="199"/>
        <v/>
      </c>
      <c r="CX217" s="165" t="str">
        <f>IF(COUNTBLANK($A217:$F217)&gt;2,"",IF(Input!AD217=0,"NA",Input!AD217))</f>
        <v/>
      </c>
    </row>
    <row r="218" spans="1:102" x14ac:dyDescent="0.25">
      <c r="A218" s="162" t="str">
        <f>IF(Input!B218=0,"",Input!B218)</f>
        <v/>
      </c>
      <c r="B218" s="162" t="str">
        <f>IF(Input!C218=0,"",Input!C218)</f>
        <v/>
      </c>
      <c r="C218" s="162" t="str">
        <f>IF(Input!D218=0,"",Input!D218)</f>
        <v/>
      </c>
      <c r="D218" s="162" t="str">
        <f>IF(Input!G218=0,"",Input!G218)</f>
        <v/>
      </c>
      <c r="E218" s="162" t="str">
        <f>IF(Input!H218=0,"",Input!H218)</f>
        <v/>
      </c>
      <c r="F218" s="162" t="str">
        <f>IF(Input!I218=0,"",Input!I218)</f>
        <v/>
      </c>
      <c r="G218" s="66" t="str">
        <f t="shared" si="150"/>
        <v/>
      </c>
      <c r="H218" s="66" t="str">
        <f t="shared" si="151"/>
        <v/>
      </c>
      <c r="I218" s="160" t="str">
        <f>FinalScores!G218</f>
        <v/>
      </c>
      <c r="J218" s="65" t="str">
        <f t="shared" si="152"/>
        <v/>
      </c>
      <c r="K218" s="65" t="str">
        <f t="shared" si="153"/>
        <v/>
      </c>
      <c r="L218" s="165" t="str">
        <f>IF(COUNTBLANK($A218:$F218)&gt;2,"",IF(Input!AE218=0,"NA",Input!AE218))</f>
        <v/>
      </c>
      <c r="M218" s="65" t="str">
        <f t="shared" si="154"/>
        <v/>
      </c>
      <c r="N218" s="65" t="str">
        <f t="shared" si="155"/>
        <v/>
      </c>
      <c r="O218" s="165" t="str">
        <f>IF(COUNTBLANK($A218:$F218)&gt;2,"",IF(Input!AF218=0,"NA",Input!AF218))</f>
        <v/>
      </c>
      <c r="P218" s="65" t="str">
        <f t="shared" si="156"/>
        <v/>
      </c>
      <c r="Q218" s="65" t="str">
        <f t="shared" si="157"/>
        <v/>
      </c>
      <c r="R218" s="165" t="str">
        <f>IF(COUNTBLANK($A218:$F218)&gt;2,"",IF(Input!AG218=0,"NA",Input!AG218))</f>
        <v/>
      </c>
      <c r="AN218" s="65" t="str">
        <f t="shared" si="158"/>
        <v/>
      </c>
      <c r="AO218" s="65" t="str">
        <f t="shared" si="159"/>
        <v/>
      </c>
      <c r="AP218" s="165" t="str">
        <f>IF(COUNTBLANK($A218:$F218)&gt;2,"",IF(Input!J218=0,"NA",Input!J218))</f>
        <v/>
      </c>
      <c r="AQ218" s="65" t="str">
        <f t="shared" si="160"/>
        <v/>
      </c>
      <c r="AR218" s="65" t="str">
        <f t="shared" si="161"/>
        <v/>
      </c>
      <c r="AS218" s="165" t="str">
        <f>IF(COUNTBLANK($A218:$F218)&gt;2,"",IF(Input!K218=0,"NA",Input!K218))</f>
        <v/>
      </c>
      <c r="AT218" s="65" t="str">
        <f t="shared" si="162"/>
        <v/>
      </c>
      <c r="AU218" s="65" t="str">
        <f t="shared" si="163"/>
        <v/>
      </c>
      <c r="AV218" s="165" t="str">
        <f>IF(COUNTBLANK($A218:$F218)&gt;2,"",IF(Input!L218=0,"NA",Input!L218))</f>
        <v/>
      </c>
      <c r="AW218" s="65" t="str">
        <f t="shared" si="164"/>
        <v/>
      </c>
      <c r="AX218" s="65" t="str">
        <f t="shared" si="165"/>
        <v/>
      </c>
      <c r="AY218" s="165" t="str">
        <f>IF(COUNTBLANK($A218:$F218)&gt;2,"",IF(Input!M218=0,"NA",Input!M218))</f>
        <v/>
      </c>
      <c r="AZ218" s="65" t="str">
        <f t="shared" si="166"/>
        <v/>
      </c>
      <c r="BA218" s="65" t="str">
        <f t="shared" si="167"/>
        <v/>
      </c>
      <c r="BB218" s="165" t="str">
        <f>IF(COUNTBLANK($A218:$F218)&gt;2,"",IF(Input!N218=0,"NA",Input!N218))</f>
        <v/>
      </c>
      <c r="BC218" s="65" t="str">
        <f t="shared" si="168"/>
        <v/>
      </c>
      <c r="BD218" s="65" t="str">
        <f t="shared" si="169"/>
        <v/>
      </c>
      <c r="BE218" s="165" t="str">
        <f>IF(COUNTBLANK($A218:$F218)&gt;2,"",IF(Input!O218=0,"NA",Input!O218))</f>
        <v/>
      </c>
      <c r="BF218" s="65" t="str">
        <f t="shared" si="170"/>
        <v/>
      </c>
      <c r="BG218" s="65" t="str">
        <f t="shared" si="171"/>
        <v/>
      </c>
      <c r="BH218" s="165" t="str">
        <f>IF(COUNTBLANK($A218:$F218)&gt;2,"",IF(Input!P218=0,"NA",Input!P218))</f>
        <v/>
      </c>
      <c r="BI218" s="65" t="str">
        <f t="shared" si="172"/>
        <v/>
      </c>
      <c r="BJ218" s="65" t="str">
        <f t="shared" si="173"/>
        <v/>
      </c>
      <c r="BK218" s="165" t="str">
        <f>IF(COUNTBLANK($A218:$F218)&gt;2,"",IF(Input!Q218=0,"NA",Input!Q218))</f>
        <v/>
      </c>
      <c r="BL218" s="65" t="str">
        <f t="shared" si="174"/>
        <v/>
      </c>
      <c r="BM218" s="65" t="str">
        <f t="shared" si="175"/>
        <v/>
      </c>
      <c r="BN218" s="165" t="str">
        <f>IF(COUNTBLANK($A218:$F218)&gt;2,"",IF(Input!R218=0,"NA",Input!R218))</f>
        <v/>
      </c>
      <c r="BO218" s="65" t="str">
        <f t="shared" si="176"/>
        <v/>
      </c>
      <c r="BP218" s="65" t="str">
        <f t="shared" si="177"/>
        <v/>
      </c>
      <c r="BQ218" s="165" t="str">
        <f>IF(COUNTBLANK($A218:$F218)&gt;2,"",IF(Input!S218=0,"NA",Input!S218))</f>
        <v/>
      </c>
      <c r="BR218" s="65" t="str">
        <f t="shared" si="178"/>
        <v/>
      </c>
      <c r="BS218" s="65" t="str">
        <f t="shared" si="179"/>
        <v/>
      </c>
      <c r="BT218" s="165" t="str">
        <f>IF(COUNTBLANK($A218:$F218)&gt;2,"",IF(Input!T218=0,"NA",Input!T218))</f>
        <v/>
      </c>
      <c r="BU218" s="65" t="str">
        <f t="shared" si="180"/>
        <v/>
      </c>
      <c r="BV218" s="65" t="str">
        <f t="shared" si="181"/>
        <v/>
      </c>
      <c r="BW218" s="165" t="str">
        <f>IF(COUNTBLANK($A218:$F218)&gt;2,"",IF(Input!U218=0,"NA",Input!U218))</f>
        <v/>
      </c>
      <c r="BX218" s="65" t="str">
        <f t="shared" si="182"/>
        <v/>
      </c>
      <c r="BY218" s="65" t="str">
        <f t="shared" si="183"/>
        <v/>
      </c>
      <c r="BZ218" s="165" t="str">
        <f>IF(COUNTBLANK($A218:$F218)&gt;2,"",IF(Input!V218=0,"NA",Input!V218))</f>
        <v/>
      </c>
      <c r="CA218" s="65" t="str">
        <f t="shared" si="184"/>
        <v/>
      </c>
      <c r="CB218" s="65" t="str">
        <f t="shared" si="185"/>
        <v/>
      </c>
      <c r="CC218" s="165" t="str">
        <f>IF(COUNTBLANK($A218:$F218)&gt;2,"",IF(Input!W218=0,"NA",Input!W218))</f>
        <v/>
      </c>
      <c r="CD218" s="65" t="str">
        <f t="shared" si="186"/>
        <v/>
      </c>
      <c r="CE218" s="65" t="str">
        <f t="shared" si="187"/>
        <v/>
      </c>
      <c r="CF218" s="165" t="str">
        <f>IF(COUNTBLANK($A218:$F218)&gt;2,"",IF(Input!X218=0,"NA",Input!X218))</f>
        <v/>
      </c>
      <c r="CG218" s="65" t="str">
        <f t="shared" si="188"/>
        <v/>
      </c>
      <c r="CH218" s="65" t="str">
        <f t="shared" si="189"/>
        <v/>
      </c>
      <c r="CI218" s="165" t="str">
        <f>IF(COUNTBLANK($A218:$F218)&gt;2,"",IF(Input!Y218=0,"NA",Input!Y218))</f>
        <v/>
      </c>
      <c r="CJ218" s="65" t="str">
        <f t="shared" si="190"/>
        <v/>
      </c>
      <c r="CK218" s="65" t="str">
        <f t="shared" si="191"/>
        <v/>
      </c>
      <c r="CL218" s="165" t="str">
        <f>IF(COUNTBLANK($A218:$F218)&gt;2,"",IF(Input!Z218=0,"NA",Input!Z218))</f>
        <v/>
      </c>
      <c r="CM218" s="65" t="str">
        <f t="shared" si="192"/>
        <v/>
      </c>
      <c r="CN218" s="65" t="str">
        <f t="shared" si="193"/>
        <v/>
      </c>
      <c r="CO218" s="165" t="str">
        <f>IF(COUNTBLANK($A218:$F218)&gt;2,"",IF(Input!AA218=0,"NA",Input!AA218))</f>
        <v/>
      </c>
      <c r="CP218" s="65" t="str">
        <f t="shared" si="194"/>
        <v/>
      </c>
      <c r="CQ218" s="65" t="str">
        <f t="shared" si="195"/>
        <v/>
      </c>
      <c r="CR218" s="165" t="str">
        <f>IF(COUNTBLANK($A218:$F218)&gt;2,"",IF(Input!AB218=0,"NA",Input!AB218))</f>
        <v/>
      </c>
      <c r="CS218" s="65" t="str">
        <f t="shared" si="196"/>
        <v/>
      </c>
      <c r="CT218" s="65" t="str">
        <f t="shared" si="197"/>
        <v/>
      </c>
      <c r="CU218" s="165" t="str">
        <f>IF(COUNTBLANK($A218:$F218)&gt;2,"",IF(Input!AC218=0,"NA",Input!AC218))</f>
        <v/>
      </c>
      <c r="CV218" s="65" t="str">
        <f t="shared" si="198"/>
        <v/>
      </c>
      <c r="CW218" s="65" t="str">
        <f t="shared" si="199"/>
        <v/>
      </c>
      <c r="CX218" s="165" t="str">
        <f>IF(COUNTBLANK($A218:$F218)&gt;2,"",IF(Input!AD218=0,"NA",Input!AD218))</f>
        <v/>
      </c>
    </row>
    <row r="219" spans="1:102" x14ac:dyDescent="0.25">
      <c r="A219" s="162" t="str">
        <f>IF(Input!B219=0,"",Input!B219)</f>
        <v/>
      </c>
      <c r="B219" s="162" t="str">
        <f>IF(Input!C219=0,"",Input!C219)</f>
        <v/>
      </c>
      <c r="C219" s="162" t="str">
        <f>IF(Input!D219=0,"",Input!D219)</f>
        <v/>
      </c>
      <c r="D219" s="162" t="str">
        <f>IF(Input!G219=0,"",Input!G219)</f>
        <v/>
      </c>
      <c r="E219" s="162" t="str">
        <f>IF(Input!H219=0,"",Input!H219)</f>
        <v/>
      </c>
      <c r="F219" s="162" t="str">
        <f>IF(Input!I219=0,"",Input!I219)</f>
        <v/>
      </c>
      <c r="G219" s="66" t="str">
        <f t="shared" si="150"/>
        <v/>
      </c>
      <c r="H219" s="66" t="str">
        <f t="shared" si="151"/>
        <v/>
      </c>
      <c r="I219" s="160" t="str">
        <f>FinalScores!G219</f>
        <v/>
      </c>
      <c r="J219" s="65" t="str">
        <f t="shared" si="152"/>
        <v/>
      </c>
      <c r="K219" s="65" t="str">
        <f t="shared" si="153"/>
        <v/>
      </c>
      <c r="L219" s="165" t="str">
        <f>IF(COUNTBLANK($A219:$F219)&gt;2,"",IF(Input!AE219=0,"NA",Input!AE219))</f>
        <v/>
      </c>
      <c r="M219" s="65" t="str">
        <f t="shared" si="154"/>
        <v/>
      </c>
      <c r="N219" s="65" t="str">
        <f t="shared" si="155"/>
        <v/>
      </c>
      <c r="O219" s="165" t="str">
        <f>IF(COUNTBLANK($A219:$F219)&gt;2,"",IF(Input!AF219=0,"NA",Input!AF219))</f>
        <v/>
      </c>
      <c r="P219" s="65" t="str">
        <f t="shared" si="156"/>
        <v/>
      </c>
      <c r="Q219" s="65" t="str">
        <f t="shared" si="157"/>
        <v/>
      </c>
      <c r="R219" s="165" t="str">
        <f>IF(COUNTBLANK($A219:$F219)&gt;2,"",IF(Input!AG219=0,"NA",Input!AG219))</f>
        <v/>
      </c>
      <c r="AN219" s="65" t="str">
        <f t="shared" si="158"/>
        <v/>
      </c>
      <c r="AO219" s="65" t="str">
        <f t="shared" si="159"/>
        <v/>
      </c>
      <c r="AP219" s="165" t="str">
        <f>IF(COUNTBLANK($A219:$F219)&gt;2,"",IF(Input!J219=0,"NA",Input!J219))</f>
        <v/>
      </c>
      <c r="AQ219" s="65" t="str">
        <f t="shared" si="160"/>
        <v/>
      </c>
      <c r="AR219" s="65" t="str">
        <f t="shared" si="161"/>
        <v/>
      </c>
      <c r="AS219" s="165" t="str">
        <f>IF(COUNTBLANK($A219:$F219)&gt;2,"",IF(Input!K219=0,"NA",Input!K219))</f>
        <v/>
      </c>
      <c r="AT219" s="65" t="str">
        <f t="shared" si="162"/>
        <v/>
      </c>
      <c r="AU219" s="65" t="str">
        <f t="shared" si="163"/>
        <v/>
      </c>
      <c r="AV219" s="165" t="str">
        <f>IF(COUNTBLANK($A219:$F219)&gt;2,"",IF(Input!L219=0,"NA",Input!L219))</f>
        <v/>
      </c>
      <c r="AW219" s="65" t="str">
        <f t="shared" si="164"/>
        <v/>
      </c>
      <c r="AX219" s="65" t="str">
        <f t="shared" si="165"/>
        <v/>
      </c>
      <c r="AY219" s="165" t="str">
        <f>IF(COUNTBLANK($A219:$F219)&gt;2,"",IF(Input!M219=0,"NA",Input!M219))</f>
        <v/>
      </c>
      <c r="AZ219" s="65" t="str">
        <f t="shared" si="166"/>
        <v/>
      </c>
      <c r="BA219" s="65" t="str">
        <f t="shared" si="167"/>
        <v/>
      </c>
      <c r="BB219" s="165" t="str">
        <f>IF(COUNTBLANK($A219:$F219)&gt;2,"",IF(Input!N219=0,"NA",Input!N219))</f>
        <v/>
      </c>
      <c r="BC219" s="65" t="str">
        <f t="shared" si="168"/>
        <v/>
      </c>
      <c r="BD219" s="65" t="str">
        <f t="shared" si="169"/>
        <v/>
      </c>
      <c r="BE219" s="165" t="str">
        <f>IF(COUNTBLANK($A219:$F219)&gt;2,"",IF(Input!O219=0,"NA",Input!O219))</f>
        <v/>
      </c>
      <c r="BF219" s="65" t="str">
        <f t="shared" si="170"/>
        <v/>
      </c>
      <c r="BG219" s="65" t="str">
        <f t="shared" si="171"/>
        <v/>
      </c>
      <c r="BH219" s="165" t="str">
        <f>IF(COUNTBLANK($A219:$F219)&gt;2,"",IF(Input!P219=0,"NA",Input!P219))</f>
        <v/>
      </c>
      <c r="BI219" s="65" t="str">
        <f t="shared" si="172"/>
        <v/>
      </c>
      <c r="BJ219" s="65" t="str">
        <f t="shared" si="173"/>
        <v/>
      </c>
      <c r="BK219" s="165" t="str">
        <f>IF(COUNTBLANK($A219:$F219)&gt;2,"",IF(Input!Q219=0,"NA",Input!Q219))</f>
        <v/>
      </c>
      <c r="BL219" s="65" t="str">
        <f t="shared" si="174"/>
        <v/>
      </c>
      <c r="BM219" s="65" t="str">
        <f t="shared" si="175"/>
        <v/>
      </c>
      <c r="BN219" s="165" t="str">
        <f>IF(COUNTBLANK($A219:$F219)&gt;2,"",IF(Input!R219=0,"NA",Input!R219))</f>
        <v/>
      </c>
      <c r="BO219" s="65" t="str">
        <f t="shared" si="176"/>
        <v/>
      </c>
      <c r="BP219" s="65" t="str">
        <f t="shared" si="177"/>
        <v/>
      </c>
      <c r="BQ219" s="165" t="str">
        <f>IF(COUNTBLANK($A219:$F219)&gt;2,"",IF(Input!S219=0,"NA",Input!S219))</f>
        <v/>
      </c>
      <c r="BR219" s="65" t="str">
        <f t="shared" si="178"/>
        <v/>
      </c>
      <c r="BS219" s="65" t="str">
        <f t="shared" si="179"/>
        <v/>
      </c>
      <c r="BT219" s="165" t="str">
        <f>IF(COUNTBLANK($A219:$F219)&gt;2,"",IF(Input!T219=0,"NA",Input!T219))</f>
        <v/>
      </c>
      <c r="BU219" s="65" t="str">
        <f t="shared" si="180"/>
        <v/>
      </c>
      <c r="BV219" s="65" t="str">
        <f t="shared" si="181"/>
        <v/>
      </c>
      <c r="BW219" s="165" t="str">
        <f>IF(COUNTBLANK($A219:$F219)&gt;2,"",IF(Input!U219=0,"NA",Input!U219))</f>
        <v/>
      </c>
      <c r="BX219" s="65" t="str">
        <f t="shared" si="182"/>
        <v/>
      </c>
      <c r="BY219" s="65" t="str">
        <f t="shared" si="183"/>
        <v/>
      </c>
      <c r="BZ219" s="165" t="str">
        <f>IF(COUNTBLANK($A219:$F219)&gt;2,"",IF(Input!V219=0,"NA",Input!V219))</f>
        <v/>
      </c>
      <c r="CA219" s="65" t="str">
        <f t="shared" si="184"/>
        <v/>
      </c>
      <c r="CB219" s="65" t="str">
        <f t="shared" si="185"/>
        <v/>
      </c>
      <c r="CC219" s="165" t="str">
        <f>IF(COUNTBLANK($A219:$F219)&gt;2,"",IF(Input!W219=0,"NA",Input!W219))</f>
        <v/>
      </c>
      <c r="CD219" s="65" t="str">
        <f t="shared" si="186"/>
        <v/>
      </c>
      <c r="CE219" s="65" t="str">
        <f t="shared" si="187"/>
        <v/>
      </c>
      <c r="CF219" s="165" t="str">
        <f>IF(COUNTBLANK($A219:$F219)&gt;2,"",IF(Input!X219=0,"NA",Input!X219))</f>
        <v/>
      </c>
      <c r="CG219" s="65" t="str">
        <f t="shared" si="188"/>
        <v/>
      </c>
      <c r="CH219" s="65" t="str">
        <f t="shared" si="189"/>
        <v/>
      </c>
      <c r="CI219" s="165" t="str">
        <f>IF(COUNTBLANK($A219:$F219)&gt;2,"",IF(Input!Y219=0,"NA",Input!Y219))</f>
        <v/>
      </c>
      <c r="CJ219" s="65" t="str">
        <f t="shared" si="190"/>
        <v/>
      </c>
      <c r="CK219" s="65" t="str">
        <f t="shared" si="191"/>
        <v/>
      </c>
      <c r="CL219" s="165" t="str">
        <f>IF(COUNTBLANK($A219:$F219)&gt;2,"",IF(Input!Z219=0,"NA",Input!Z219))</f>
        <v/>
      </c>
      <c r="CM219" s="65" t="str">
        <f t="shared" si="192"/>
        <v/>
      </c>
      <c r="CN219" s="65" t="str">
        <f t="shared" si="193"/>
        <v/>
      </c>
      <c r="CO219" s="165" t="str">
        <f>IF(COUNTBLANK($A219:$F219)&gt;2,"",IF(Input!AA219=0,"NA",Input!AA219))</f>
        <v/>
      </c>
      <c r="CP219" s="65" t="str">
        <f t="shared" si="194"/>
        <v/>
      </c>
      <c r="CQ219" s="65" t="str">
        <f t="shared" si="195"/>
        <v/>
      </c>
      <c r="CR219" s="165" t="str">
        <f>IF(COUNTBLANK($A219:$F219)&gt;2,"",IF(Input!AB219=0,"NA",Input!AB219))</f>
        <v/>
      </c>
      <c r="CS219" s="65" t="str">
        <f t="shared" si="196"/>
        <v/>
      </c>
      <c r="CT219" s="65" t="str">
        <f t="shared" si="197"/>
        <v/>
      </c>
      <c r="CU219" s="165" t="str">
        <f>IF(COUNTBLANK($A219:$F219)&gt;2,"",IF(Input!AC219=0,"NA",Input!AC219))</f>
        <v/>
      </c>
      <c r="CV219" s="65" t="str">
        <f t="shared" si="198"/>
        <v/>
      </c>
      <c r="CW219" s="65" t="str">
        <f t="shared" si="199"/>
        <v/>
      </c>
      <c r="CX219" s="165" t="str">
        <f>IF(COUNTBLANK($A219:$F219)&gt;2,"",IF(Input!AD219=0,"NA",Input!AD219))</f>
        <v/>
      </c>
    </row>
    <row r="220" spans="1:102" x14ac:dyDescent="0.25">
      <c r="A220" s="162" t="str">
        <f>IF(Input!B220=0,"",Input!B220)</f>
        <v/>
      </c>
      <c r="B220" s="162" t="str">
        <f>IF(Input!C220=0,"",Input!C220)</f>
        <v/>
      </c>
      <c r="C220" s="162" t="str">
        <f>IF(Input!D220=0,"",Input!D220)</f>
        <v/>
      </c>
      <c r="D220" s="162" t="str">
        <f>IF(Input!G220=0,"",Input!G220)</f>
        <v/>
      </c>
      <c r="E220" s="162" t="str">
        <f>IF(Input!H220=0,"",Input!H220)</f>
        <v/>
      </c>
      <c r="F220" s="162" t="str">
        <f>IF(Input!I220=0,"",Input!I220)</f>
        <v/>
      </c>
      <c r="G220" s="66" t="str">
        <f t="shared" si="150"/>
        <v/>
      </c>
      <c r="H220" s="66" t="str">
        <f t="shared" si="151"/>
        <v/>
      </c>
      <c r="I220" s="160" t="str">
        <f>FinalScores!G220</f>
        <v/>
      </c>
      <c r="J220" s="65" t="str">
        <f t="shared" si="152"/>
        <v/>
      </c>
      <c r="K220" s="65" t="str">
        <f t="shared" si="153"/>
        <v/>
      </c>
      <c r="L220" s="165" t="str">
        <f>IF(COUNTBLANK($A220:$F220)&gt;2,"",IF(Input!AE220=0,"NA",Input!AE220))</f>
        <v/>
      </c>
      <c r="M220" s="65" t="str">
        <f t="shared" si="154"/>
        <v/>
      </c>
      <c r="N220" s="65" t="str">
        <f t="shared" si="155"/>
        <v/>
      </c>
      <c r="O220" s="165" t="str">
        <f>IF(COUNTBLANK($A220:$F220)&gt;2,"",IF(Input!AF220=0,"NA",Input!AF220))</f>
        <v/>
      </c>
      <c r="P220" s="65" t="str">
        <f t="shared" si="156"/>
        <v/>
      </c>
      <c r="Q220" s="65" t="str">
        <f t="shared" si="157"/>
        <v/>
      </c>
      <c r="R220" s="165" t="str">
        <f>IF(COUNTBLANK($A220:$F220)&gt;2,"",IF(Input!AG220=0,"NA",Input!AG220))</f>
        <v/>
      </c>
      <c r="AN220" s="65" t="str">
        <f t="shared" si="158"/>
        <v/>
      </c>
      <c r="AO220" s="65" t="str">
        <f t="shared" si="159"/>
        <v/>
      </c>
      <c r="AP220" s="165" t="str">
        <f>IF(COUNTBLANK($A220:$F220)&gt;2,"",IF(Input!J220=0,"NA",Input!J220))</f>
        <v/>
      </c>
      <c r="AQ220" s="65" t="str">
        <f t="shared" si="160"/>
        <v/>
      </c>
      <c r="AR220" s="65" t="str">
        <f t="shared" si="161"/>
        <v/>
      </c>
      <c r="AS220" s="165" t="str">
        <f>IF(COUNTBLANK($A220:$F220)&gt;2,"",IF(Input!K220=0,"NA",Input!K220))</f>
        <v/>
      </c>
      <c r="AT220" s="65" t="str">
        <f t="shared" si="162"/>
        <v/>
      </c>
      <c r="AU220" s="65" t="str">
        <f t="shared" si="163"/>
        <v/>
      </c>
      <c r="AV220" s="165" t="str">
        <f>IF(COUNTBLANK($A220:$F220)&gt;2,"",IF(Input!L220=0,"NA",Input!L220))</f>
        <v/>
      </c>
      <c r="AW220" s="65" t="str">
        <f t="shared" si="164"/>
        <v/>
      </c>
      <c r="AX220" s="65" t="str">
        <f t="shared" si="165"/>
        <v/>
      </c>
      <c r="AY220" s="165" t="str">
        <f>IF(COUNTBLANK($A220:$F220)&gt;2,"",IF(Input!M220=0,"NA",Input!M220))</f>
        <v/>
      </c>
      <c r="AZ220" s="65" t="str">
        <f t="shared" si="166"/>
        <v/>
      </c>
      <c r="BA220" s="65" t="str">
        <f t="shared" si="167"/>
        <v/>
      </c>
      <c r="BB220" s="165" t="str">
        <f>IF(COUNTBLANK($A220:$F220)&gt;2,"",IF(Input!N220=0,"NA",Input!N220))</f>
        <v/>
      </c>
      <c r="BC220" s="65" t="str">
        <f t="shared" si="168"/>
        <v/>
      </c>
      <c r="BD220" s="65" t="str">
        <f t="shared" si="169"/>
        <v/>
      </c>
      <c r="BE220" s="165" t="str">
        <f>IF(COUNTBLANK($A220:$F220)&gt;2,"",IF(Input!O220=0,"NA",Input!O220))</f>
        <v/>
      </c>
      <c r="BF220" s="65" t="str">
        <f t="shared" si="170"/>
        <v/>
      </c>
      <c r="BG220" s="65" t="str">
        <f t="shared" si="171"/>
        <v/>
      </c>
      <c r="BH220" s="165" t="str">
        <f>IF(COUNTBLANK($A220:$F220)&gt;2,"",IF(Input!P220=0,"NA",Input!P220))</f>
        <v/>
      </c>
      <c r="BI220" s="65" t="str">
        <f t="shared" si="172"/>
        <v/>
      </c>
      <c r="BJ220" s="65" t="str">
        <f t="shared" si="173"/>
        <v/>
      </c>
      <c r="BK220" s="165" t="str">
        <f>IF(COUNTBLANK($A220:$F220)&gt;2,"",IF(Input!Q220=0,"NA",Input!Q220))</f>
        <v/>
      </c>
      <c r="BL220" s="65" t="str">
        <f t="shared" si="174"/>
        <v/>
      </c>
      <c r="BM220" s="65" t="str">
        <f t="shared" si="175"/>
        <v/>
      </c>
      <c r="BN220" s="165" t="str">
        <f>IF(COUNTBLANK($A220:$F220)&gt;2,"",IF(Input!R220=0,"NA",Input!R220))</f>
        <v/>
      </c>
      <c r="BO220" s="65" t="str">
        <f t="shared" si="176"/>
        <v/>
      </c>
      <c r="BP220" s="65" t="str">
        <f t="shared" si="177"/>
        <v/>
      </c>
      <c r="BQ220" s="165" t="str">
        <f>IF(COUNTBLANK($A220:$F220)&gt;2,"",IF(Input!S220=0,"NA",Input!S220))</f>
        <v/>
      </c>
      <c r="BR220" s="65" t="str">
        <f t="shared" si="178"/>
        <v/>
      </c>
      <c r="BS220" s="65" t="str">
        <f t="shared" si="179"/>
        <v/>
      </c>
      <c r="BT220" s="165" t="str">
        <f>IF(COUNTBLANK($A220:$F220)&gt;2,"",IF(Input!T220=0,"NA",Input!T220))</f>
        <v/>
      </c>
      <c r="BU220" s="65" t="str">
        <f t="shared" si="180"/>
        <v/>
      </c>
      <c r="BV220" s="65" t="str">
        <f t="shared" si="181"/>
        <v/>
      </c>
      <c r="BW220" s="165" t="str">
        <f>IF(COUNTBLANK($A220:$F220)&gt;2,"",IF(Input!U220=0,"NA",Input!U220))</f>
        <v/>
      </c>
      <c r="BX220" s="65" t="str">
        <f t="shared" si="182"/>
        <v/>
      </c>
      <c r="BY220" s="65" t="str">
        <f t="shared" si="183"/>
        <v/>
      </c>
      <c r="BZ220" s="165" t="str">
        <f>IF(COUNTBLANK($A220:$F220)&gt;2,"",IF(Input!V220=0,"NA",Input!V220))</f>
        <v/>
      </c>
      <c r="CA220" s="65" t="str">
        <f t="shared" si="184"/>
        <v/>
      </c>
      <c r="CB220" s="65" t="str">
        <f t="shared" si="185"/>
        <v/>
      </c>
      <c r="CC220" s="165" t="str">
        <f>IF(COUNTBLANK($A220:$F220)&gt;2,"",IF(Input!W220=0,"NA",Input!W220))</f>
        <v/>
      </c>
      <c r="CD220" s="65" t="str">
        <f t="shared" si="186"/>
        <v/>
      </c>
      <c r="CE220" s="65" t="str">
        <f t="shared" si="187"/>
        <v/>
      </c>
      <c r="CF220" s="165" t="str">
        <f>IF(COUNTBLANK($A220:$F220)&gt;2,"",IF(Input!X220=0,"NA",Input!X220))</f>
        <v/>
      </c>
      <c r="CG220" s="65" t="str">
        <f t="shared" si="188"/>
        <v/>
      </c>
      <c r="CH220" s="65" t="str">
        <f t="shared" si="189"/>
        <v/>
      </c>
      <c r="CI220" s="165" t="str">
        <f>IF(COUNTBLANK($A220:$F220)&gt;2,"",IF(Input!Y220=0,"NA",Input!Y220))</f>
        <v/>
      </c>
      <c r="CJ220" s="65" t="str">
        <f t="shared" si="190"/>
        <v/>
      </c>
      <c r="CK220" s="65" t="str">
        <f t="shared" si="191"/>
        <v/>
      </c>
      <c r="CL220" s="165" t="str">
        <f>IF(COUNTBLANK($A220:$F220)&gt;2,"",IF(Input!Z220=0,"NA",Input!Z220))</f>
        <v/>
      </c>
      <c r="CM220" s="65" t="str">
        <f t="shared" si="192"/>
        <v/>
      </c>
      <c r="CN220" s="65" t="str">
        <f t="shared" si="193"/>
        <v/>
      </c>
      <c r="CO220" s="165" t="str">
        <f>IF(COUNTBLANK($A220:$F220)&gt;2,"",IF(Input!AA220=0,"NA",Input!AA220))</f>
        <v/>
      </c>
      <c r="CP220" s="65" t="str">
        <f t="shared" si="194"/>
        <v/>
      </c>
      <c r="CQ220" s="65" t="str">
        <f t="shared" si="195"/>
        <v/>
      </c>
      <c r="CR220" s="165" t="str">
        <f>IF(COUNTBLANK($A220:$F220)&gt;2,"",IF(Input!AB220=0,"NA",Input!AB220))</f>
        <v/>
      </c>
      <c r="CS220" s="65" t="str">
        <f t="shared" si="196"/>
        <v/>
      </c>
      <c r="CT220" s="65" t="str">
        <f t="shared" si="197"/>
        <v/>
      </c>
      <c r="CU220" s="165" t="str">
        <f>IF(COUNTBLANK($A220:$F220)&gt;2,"",IF(Input!AC220=0,"NA",Input!AC220))</f>
        <v/>
      </c>
      <c r="CV220" s="65" t="str">
        <f t="shared" si="198"/>
        <v/>
      </c>
      <c r="CW220" s="65" t="str">
        <f t="shared" si="199"/>
        <v/>
      </c>
      <c r="CX220" s="165" t="str">
        <f>IF(COUNTBLANK($A220:$F220)&gt;2,"",IF(Input!AD220=0,"NA",Input!AD220))</f>
        <v/>
      </c>
    </row>
    <row r="221" spans="1:102" x14ac:dyDescent="0.25">
      <c r="A221" s="162" t="str">
        <f>IF(Input!B221=0,"",Input!B221)</f>
        <v/>
      </c>
      <c r="B221" s="162" t="str">
        <f>IF(Input!C221=0,"",Input!C221)</f>
        <v/>
      </c>
      <c r="C221" s="162" t="str">
        <f>IF(Input!D221=0,"",Input!D221)</f>
        <v/>
      </c>
      <c r="D221" s="162" t="str">
        <f>IF(Input!G221=0,"",Input!G221)</f>
        <v/>
      </c>
      <c r="E221" s="162" t="str">
        <f>IF(Input!H221=0,"",Input!H221)</f>
        <v/>
      </c>
      <c r="F221" s="162" t="str">
        <f>IF(Input!I221=0,"",Input!I221)</f>
        <v/>
      </c>
      <c r="G221" s="66" t="str">
        <f t="shared" si="150"/>
        <v/>
      </c>
      <c r="H221" s="66" t="str">
        <f t="shared" si="151"/>
        <v/>
      </c>
      <c r="I221" s="160" t="str">
        <f>FinalScores!G221</f>
        <v/>
      </c>
      <c r="J221" s="65" t="str">
        <f t="shared" si="152"/>
        <v/>
      </c>
      <c r="K221" s="65" t="str">
        <f t="shared" si="153"/>
        <v/>
      </c>
      <c r="L221" s="165" t="str">
        <f>IF(COUNTBLANK($A221:$F221)&gt;2,"",IF(Input!AE221=0,"NA",Input!AE221))</f>
        <v/>
      </c>
      <c r="M221" s="65" t="str">
        <f t="shared" si="154"/>
        <v/>
      </c>
      <c r="N221" s="65" t="str">
        <f t="shared" si="155"/>
        <v/>
      </c>
      <c r="O221" s="165" t="str">
        <f>IF(COUNTBLANK($A221:$F221)&gt;2,"",IF(Input!AF221=0,"NA",Input!AF221))</f>
        <v/>
      </c>
      <c r="P221" s="65" t="str">
        <f t="shared" si="156"/>
        <v/>
      </c>
      <c r="Q221" s="65" t="str">
        <f t="shared" si="157"/>
        <v/>
      </c>
      <c r="R221" s="165" t="str">
        <f>IF(COUNTBLANK($A221:$F221)&gt;2,"",IF(Input!AG221=0,"NA",Input!AG221))</f>
        <v/>
      </c>
      <c r="AN221" s="65" t="str">
        <f t="shared" si="158"/>
        <v/>
      </c>
      <c r="AO221" s="65" t="str">
        <f t="shared" si="159"/>
        <v/>
      </c>
      <c r="AP221" s="165" t="str">
        <f>IF(COUNTBLANK($A221:$F221)&gt;2,"",IF(Input!J221=0,"NA",Input!J221))</f>
        <v/>
      </c>
      <c r="AQ221" s="65" t="str">
        <f t="shared" si="160"/>
        <v/>
      </c>
      <c r="AR221" s="65" t="str">
        <f t="shared" si="161"/>
        <v/>
      </c>
      <c r="AS221" s="165" t="str">
        <f>IF(COUNTBLANK($A221:$F221)&gt;2,"",IF(Input!K221=0,"NA",Input!K221))</f>
        <v/>
      </c>
      <c r="AT221" s="65" t="str">
        <f t="shared" si="162"/>
        <v/>
      </c>
      <c r="AU221" s="65" t="str">
        <f t="shared" si="163"/>
        <v/>
      </c>
      <c r="AV221" s="165" t="str">
        <f>IF(COUNTBLANK($A221:$F221)&gt;2,"",IF(Input!L221=0,"NA",Input!L221))</f>
        <v/>
      </c>
      <c r="AW221" s="65" t="str">
        <f t="shared" si="164"/>
        <v/>
      </c>
      <c r="AX221" s="65" t="str">
        <f t="shared" si="165"/>
        <v/>
      </c>
      <c r="AY221" s="165" t="str">
        <f>IF(COUNTBLANK($A221:$F221)&gt;2,"",IF(Input!M221=0,"NA",Input!M221))</f>
        <v/>
      </c>
      <c r="AZ221" s="65" t="str">
        <f t="shared" si="166"/>
        <v/>
      </c>
      <c r="BA221" s="65" t="str">
        <f t="shared" si="167"/>
        <v/>
      </c>
      <c r="BB221" s="165" t="str">
        <f>IF(COUNTBLANK($A221:$F221)&gt;2,"",IF(Input!N221=0,"NA",Input!N221))</f>
        <v/>
      </c>
      <c r="BC221" s="65" t="str">
        <f t="shared" si="168"/>
        <v/>
      </c>
      <c r="BD221" s="65" t="str">
        <f t="shared" si="169"/>
        <v/>
      </c>
      <c r="BE221" s="165" t="str">
        <f>IF(COUNTBLANK($A221:$F221)&gt;2,"",IF(Input!O221=0,"NA",Input!O221))</f>
        <v/>
      </c>
      <c r="BF221" s="65" t="str">
        <f t="shared" si="170"/>
        <v/>
      </c>
      <c r="BG221" s="65" t="str">
        <f t="shared" si="171"/>
        <v/>
      </c>
      <c r="BH221" s="165" t="str">
        <f>IF(COUNTBLANK($A221:$F221)&gt;2,"",IF(Input!P221=0,"NA",Input!P221))</f>
        <v/>
      </c>
      <c r="BI221" s="65" t="str">
        <f t="shared" si="172"/>
        <v/>
      </c>
      <c r="BJ221" s="65" t="str">
        <f t="shared" si="173"/>
        <v/>
      </c>
      <c r="BK221" s="165" t="str">
        <f>IF(COUNTBLANK($A221:$F221)&gt;2,"",IF(Input!Q221=0,"NA",Input!Q221))</f>
        <v/>
      </c>
      <c r="BL221" s="65" t="str">
        <f t="shared" si="174"/>
        <v/>
      </c>
      <c r="BM221" s="65" t="str">
        <f t="shared" si="175"/>
        <v/>
      </c>
      <c r="BN221" s="165" t="str">
        <f>IF(COUNTBLANK($A221:$F221)&gt;2,"",IF(Input!R221=0,"NA",Input!R221))</f>
        <v/>
      </c>
      <c r="BO221" s="65" t="str">
        <f t="shared" si="176"/>
        <v/>
      </c>
      <c r="BP221" s="65" t="str">
        <f t="shared" si="177"/>
        <v/>
      </c>
      <c r="BQ221" s="165" t="str">
        <f>IF(COUNTBLANK($A221:$F221)&gt;2,"",IF(Input!S221=0,"NA",Input!S221))</f>
        <v/>
      </c>
      <c r="BR221" s="65" t="str">
        <f t="shared" si="178"/>
        <v/>
      </c>
      <c r="BS221" s="65" t="str">
        <f t="shared" si="179"/>
        <v/>
      </c>
      <c r="BT221" s="165" t="str">
        <f>IF(COUNTBLANK($A221:$F221)&gt;2,"",IF(Input!T221=0,"NA",Input!T221))</f>
        <v/>
      </c>
      <c r="BU221" s="65" t="str">
        <f t="shared" si="180"/>
        <v/>
      </c>
      <c r="BV221" s="65" t="str">
        <f t="shared" si="181"/>
        <v/>
      </c>
      <c r="BW221" s="165" t="str">
        <f>IF(COUNTBLANK($A221:$F221)&gt;2,"",IF(Input!U221=0,"NA",Input!U221))</f>
        <v/>
      </c>
      <c r="BX221" s="65" t="str">
        <f t="shared" si="182"/>
        <v/>
      </c>
      <c r="BY221" s="65" t="str">
        <f t="shared" si="183"/>
        <v/>
      </c>
      <c r="BZ221" s="165" t="str">
        <f>IF(COUNTBLANK($A221:$F221)&gt;2,"",IF(Input!V221=0,"NA",Input!V221))</f>
        <v/>
      </c>
      <c r="CA221" s="65" t="str">
        <f t="shared" si="184"/>
        <v/>
      </c>
      <c r="CB221" s="65" t="str">
        <f t="shared" si="185"/>
        <v/>
      </c>
      <c r="CC221" s="165" t="str">
        <f>IF(COUNTBLANK($A221:$F221)&gt;2,"",IF(Input!W221=0,"NA",Input!W221))</f>
        <v/>
      </c>
      <c r="CD221" s="65" t="str">
        <f t="shared" si="186"/>
        <v/>
      </c>
      <c r="CE221" s="65" t="str">
        <f t="shared" si="187"/>
        <v/>
      </c>
      <c r="CF221" s="165" t="str">
        <f>IF(COUNTBLANK($A221:$F221)&gt;2,"",IF(Input!X221=0,"NA",Input!X221))</f>
        <v/>
      </c>
      <c r="CG221" s="65" t="str">
        <f t="shared" si="188"/>
        <v/>
      </c>
      <c r="CH221" s="65" t="str">
        <f t="shared" si="189"/>
        <v/>
      </c>
      <c r="CI221" s="165" t="str">
        <f>IF(COUNTBLANK($A221:$F221)&gt;2,"",IF(Input!Y221=0,"NA",Input!Y221))</f>
        <v/>
      </c>
      <c r="CJ221" s="65" t="str">
        <f t="shared" si="190"/>
        <v/>
      </c>
      <c r="CK221" s="65" t="str">
        <f t="shared" si="191"/>
        <v/>
      </c>
      <c r="CL221" s="165" t="str">
        <f>IF(COUNTBLANK($A221:$F221)&gt;2,"",IF(Input!Z221=0,"NA",Input!Z221))</f>
        <v/>
      </c>
      <c r="CM221" s="65" t="str">
        <f t="shared" si="192"/>
        <v/>
      </c>
      <c r="CN221" s="65" t="str">
        <f t="shared" si="193"/>
        <v/>
      </c>
      <c r="CO221" s="165" t="str">
        <f>IF(COUNTBLANK($A221:$F221)&gt;2,"",IF(Input!AA221=0,"NA",Input!AA221))</f>
        <v/>
      </c>
      <c r="CP221" s="65" t="str">
        <f t="shared" si="194"/>
        <v/>
      </c>
      <c r="CQ221" s="65" t="str">
        <f t="shared" si="195"/>
        <v/>
      </c>
      <c r="CR221" s="165" t="str">
        <f>IF(COUNTBLANK($A221:$F221)&gt;2,"",IF(Input!AB221=0,"NA",Input!AB221))</f>
        <v/>
      </c>
      <c r="CS221" s="65" t="str">
        <f t="shared" si="196"/>
        <v/>
      </c>
      <c r="CT221" s="65" t="str">
        <f t="shared" si="197"/>
        <v/>
      </c>
      <c r="CU221" s="165" t="str">
        <f>IF(COUNTBLANK($A221:$F221)&gt;2,"",IF(Input!AC221=0,"NA",Input!AC221))</f>
        <v/>
      </c>
      <c r="CV221" s="65" t="str">
        <f t="shared" si="198"/>
        <v/>
      </c>
      <c r="CW221" s="65" t="str">
        <f t="shared" si="199"/>
        <v/>
      </c>
      <c r="CX221" s="165" t="str">
        <f>IF(COUNTBLANK($A221:$F221)&gt;2,"",IF(Input!AD221=0,"NA",Input!AD221))</f>
        <v/>
      </c>
    </row>
    <row r="222" spans="1:102" x14ac:dyDescent="0.25">
      <c r="A222" s="162" t="str">
        <f>IF(Input!B222=0,"",Input!B222)</f>
        <v/>
      </c>
      <c r="B222" s="162" t="str">
        <f>IF(Input!C222=0,"",Input!C222)</f>
        <v/>
      </c>
      <c r="C222" s="162" t="str">
        <f>IF(Input!D222=0,"",Input!D222)</f>
        <v/>
      </c>
      <c r="D222" s="162" t="str">
        <f>IF(Input!G222=0,"",Input!G222)</f>
        <v/>
      </c>
      <c r="E222" s="162" t="str">
        <f>IF(Input!H222=0,"",Input!H222)</f>
        <v/>
      </c>
      <c r="F222" s="162" t="str">
        <f>IF(Input!I222=0,"",Input!I222)</f>
        <v/>
      </c>
      <c r="G222" s="66" t="str">
        <f t="shared" si="150"/>
        <v/>
      </c>
      <c r="H222" s="66" t="str">
        <f t="shared" si="151"/>
        <v/>
      </c>
      <c r="I222" s="160" t="str">
        <f>FinalScores!G222</f>
        <v/>
      </c>
      <c r="J222" s="65" t="str">
        <f t="shared" si="152"/>
        <v/>
      </c>
      <c r="K222" s="65" t="str">
        <f t="shared" si="153"/>
        <v/>
      </c>
      <c r="L222" s="165" t="str">
        <f>IF(COUNTBLANK($A222:$F222)&gt;2,"",IF(Input!AE222=0,"NA",Input!AE222))</f>
        <v/>
      </c>
      <c r="M222" s="65" t="str">
        <f t="shared" si="154"/>
        <v/>
      </c>
      <c r="N222" s="65" t="str">
        <f t="shared" si="155"/>
        <v/>
      </c>
      <c r="O222" s="165" t="str">
        <f>IF(COUNTBLANK($A222:$F222)&gt;2,"",IF(Input!AF222=0,"NA",Input!AF222))</f>
        <v/>
      </c>
      <c r="P222" s="65" t="str">
        <f t="shared" si="156"/>
        <v/>
      </c>
      <c r="Q222" s="65" t="str">
        <f t="shared" si="157"/>
        <v/>
      </c>
      <c r="R222" s="165" t="str">
        <f>IF(COUNTBLANK($A222:$F222)&gt;2,"",IF(Input!AG222=0,"NA",Input!AG222))</f>
        <v/>
      </c>
      <c r="AN222" s="65" t="str">
        <f t="shared" si="158"/>
        <v/>
      </c>
      <c r="AO222" s="65" t="str">
        <f t="shared" si="159"/>
        <v/>
      </c>
      <c r="AP222" s="165" t="str">
        <f>IF(COUNTBLANK($A222:$F222)&gt;2,"",IF(Input!J222=0,"NA",Input!J222))</f>
        <v/>
      </c>
      <c r="AQ222" s="65" t="str">
        <f t="shared" si="160"/>
        <v/>
      </c>
      <c r="AR222" s="65" t="str">
        <f t="shared" si="161"/>
        <v/>
      </c>
      <c r="AS222" s="165" t="str">
        <f>IF(COUNTBLANK($A222:$F222)&gt;2,"",IF(Input!K222=0,"NA",Input!K222))</f>
        <v/>
      </c>
      <c r="AT222" s="65" t="str">
        <f t="shared" si="162"/>
        <v/>
      </c>
      <c r="AU222" s="65" t="str">
        <f t="shared" si="163"/>
        <v/>
      </c>
      <c r="AV222" s="165" t="str">
        <f>IF(COUNTBLANK($A222:$F222)&gt;2,"",IF(Input!L222=0,"NA",Input!L222))</f>
        <v/>
      </c>
      <c r="AW222" s="65" t="str">
        <f t="shared" si="164"/>
        <v/>
      </c>
      <c r="AX222" s="65" t="str">
        <f t="shared" si="165"/>
        <v/>
      </c>
      <c r="AY222" s="165" t="str">
        <f>IF(COUNTBLANK($A222:$F222)&gt;2,"",IF(Input!M222=0,"NA",Input!M222))</f>
        <v/>
      </c>
      <c r="AZ222" s="65" t="str">
        <f t="shared" si="166"/>
        <v/>
      </c>
      <c r="BA222" s="65" t="str">
        <f t="shared" si="167"/>
        <v/>
      </c>
      <c r="BB222" s="165" t="str">
        <f>IF(COUNTBLANK($A222:$F222)&gt;2,"",IF(Input!N222=0,"NA",Input!N222))</f>
        <v/>
      </c>
      <c r="BC222" s="65" t="str">
        <f t="shared" si="168"/>
        <v/>
      </c>
      <c r="BD222" s="65" t="str">
        <f t="shared" si="169"/>
        <v/>
      </c>
      <c r="BE222" s="165" t="str">
        <f>IF(COUNTBLANK($A222:$F222)&gt;2,"",IF(Input!O222=0,"NA",Input!O222))</f>
        <v/>
      </c>
      <c r="BF222" s="65" t="str">
        <f t="shared" si="170"/>
        <v/>
      </c>
      <c r="BG222" s="65" t="str">
        <f t="shared" si="171"/>
        <v/>
      </c>
      <c r="BH222" s="165" t="str">
        <f>IF(COUNTBLANK($A222:$F222)&gt;2,"",IF(Input!P222=0,"NA",Input!P222))</f>
        <v/>
      </c>
      <c r="BI222" s="65" t="str">
        <f t="shared" si="172"/>
        <v/>
      </c>
      <c r="BJ222" s="65" t="str">
        <f t="shared" si="173"/>
        <v/>
      </c>
      <c r="BK222" s="165" t="str">
        <f>IF(COUNTBLANK($A222:$F222)&gt;2,"",IF(Input!Q222=0,"NA",Input!Q222))</f>
        <v/>
      </c>
      <c r="BL222" s="65" t="str">
        <f t="shared" si="174"/>
        <v/>
      </c>
      <c r="BM222" s="65" t="str">
        <f t="shared" si="175"/>
        <v/>
      </c>
      <c r="BN222" s="165" t="str">
        <f>IF(COUNTBLANK($A222:$F222)&gt;2,"",IF(Input!R222=0,"NA",Input!R222))</f>
        <v/>
      </c>
      <c r="BO222" s="65" t="str">
        <f t="shared" si="176"/>
        <v/>
      </c>
      <c r="BP222" s="65" t="str">
        <f t="shared" si="177"/>
        <v/>
      </c>
      <c r="BQ222" s="165" t="str">
        <f>IF(COUNTBLANK($A222:$F222)&gt;2,"",IF(Input!S222=0,"NA",Input!S222))</f>
        <v/>
      </c>
      <c r="BR222" s="65" t="str">
        <f t="shared" si="178"/>
        <v/>
      </c>
      <c r="BS222" s="65" t="str">
        <f t="shared" si="179"/>
        <v/>
      </c>
      <c r="BT222" s="165" t="str">
        <f>IF(COUNTBLANK($A222:$F222)&gt;2,"",IF(Input!T222=0,"NA",Input!T222))</f>
        <v/>
      </c>
      <c r="BU222" s="65" t="str">
        <f t="shared" si="180"/>
        <v/>
      </c>
      <c r="BV222" s="65" t="str">
        <f t="shared" si="181"/>
        <v/>
      </c>
      <c r="BW222" s="165" t="str">
        <f>IF(COUNTBLANK($A222:$F222)&gt;2,"",IF(Input!U222=0,"NA",Input!U222))</f>
        <v/>
      </c>
      <c r="BX222" s="65" t="str">
        <f t="shared" si="182"/>
        <v/>
      </c>
      <c r="BY222" s="65" t="str">
        <f t="shared" si="183"/>
        <v/>
      </c>
      <c r="BZ222" s="165" t="str">
        <f>IF(COUNTBLANK($A222:$F222)&gt;2,"",IF(Input!V222=0,"NA",Input!V222))</f>
        <v/>
      </c>
      <c r="CA222" s="65" t="str">
        <f t="shared" si="184"/>
        <v/>
      </c>
      <c r="CB222" s="65" t="str">
        <f t="shared" si="185"/>
        <v/>
      </c>
      <c r="CC222" s="165" t="str">
        <f>IF(COUNTBLANK($A222:$F222)&gt;2,"",IF(Input!W222=0,"NA",Input!W222))</f>
        <v/>
      </c>
      <c r="CD222" s="65" t="str">
        <f t="shared" si="186"/>
        <v/>
      </c>
      <c r="CE222" s="65" t="str">
        <f t="shared" si="187"/>
        <v/>
      </c>
      <c r="CF222" s="165" t="str">
        <f>IF(COUNTBLANK($A222:$F222)&gt;2,"",IF(Input!X222=0,"NA",Input!X222))</f>
        <v/>
      </c>
      <c r="CG222" s="65" t="str">
        <f t="shared" si="188"/>
        <v/>
      </c>
      <c r="CH222" s="65" t="str">
        <f t="shared" si="189"/>
        <v/>
      </c>
      <c r="CI222" s="165" t="str">
        <f>IF(COUNTBLANK($A222:$F222)&gt;2,"",IF(Input!Y222=0,"NA",Input!Y222))</f>
        <v/>
      </c>
      <c r="CJ222" s="65" t="str">
        <f t="shared" si="190"/>
        <v/>
      </c>
      <c r="CK222" s="65" t="str">
        <f t="shared" si="191"/>
        <v/>
      </c>
      <c r="CL222" s="165" t="str">
        <f>IF(COUNTBLANK($A222:$F222)&gt;2,"",IF(Input!Z222=0,"NA",Input!Z222))</f>
        <v/>
      </c>
      <c r="CM222" s="65" t="str">
        <f t="shared" si="192"/>
        <v/>
      </c>
      <c r="CN222" s="65" t="str">
        <f t="shared" si="193"/>
        <v/>
      </c>
      <c r="CO222" s="165" t="str">
        <f>IF(COUNTBLANK($A222:$F222)&gt;2,"",IF(Input!AA222=0,"NA",Input!AA222))</f>
        <v/>
      </c>
      <c r="CP222" s="65" t="str">
        <f t="shared" si="194"/>
        <v/>
      </c>
      <c r="CQ222" s="65" t="str">
        <f t="shared" si="195"/>
        <v/>
      </c>
      <c r="CR222" s="165" t="str">
        <f>IF(COUNTBLANK($A222:$F222)&gt;2,"",IF(Input!AB222=0,"NA",Input!AB222))</f>
        <v/>
      </c>
      <c r="CS222" s="65" t="str">
        <f t="shared" si="196"/>
        <v/>
      </c>
      <c r="CT222" s="65" t="str">
        <f t="shared" si="197"/>
        <v/>
      </c>
      <c r="CU222" s="165" t="str">
        <f>IF(COUNTBLANK($A222:$F222)&gt;2,"",IF(Input!AC222=0,"NA",Input!AC222))</f>
        <v/>
      </c>
      <c r="CV222" s="65" t="str">
        <f t="shared" si="198"/>
        <v/>
      </c>
      <c r="CW222" s="65" t="str">
        <f t="shared" si="199"/>
        <v/>
      </c>
      <c r="CX222" s="165" t="str">
        <f>IF(COUNTBLANK($A222:$F222)&gt;2,"",IF(Input!AD222=0,"NA",Input!AD222))</f>
        <v/>
      </c>
    </row>
    <row r="223" spans="1:102" x14ac:dyDescent="0.25">
      <c r="A223" s="162" t="str">
        <f>IF(Input!B223=0,"",Input!B223)</f>
        <v/>
      </c>
      <c r="B223" s="162" t="str">
        <f>IF(Input!C223=0,"",Input!C223)</f>
        <v/>
      </c>
      <c r="C223" s="162" t="str">
        <f>IF(Input!D223=0,"",Input!D223)</f>
        <v/>
      </c>
      <c r="D223" s="162" t="str">
        <f>IF(Input!G223=0,"",Input!G223)</f>
        <v/>
      </c>
      <c r="E223" s="162" t="str">
        <f>IF(Input!H223=0,"",Input!H223)</f>
        <v/>
      </c>
      <c r="F223" s="162" t="str">
        <f>IF(Input!I223=0,"",Input!I223)</f>
        <v/>
      </c>
      <c r="G223" s="66" t="str">
        <f t="shared" si="150"/>
        <v/>
      </c>
      <c r="H223" s="66" t="str">
        <f t="shared" si="151"/>
        <v/>
      </c>
      <c r="I223" s="160" t="str">
        <f>FinalScores!G223</f>
        <v/>
      </c>
      <c r="J223" s="65" t="str">
        <f t="shared" si="152"/>
        <v/>
      </c>
      <c r="K223" s="65" t="str">
        <f t="shared" si="153"/>
        <v/>
      </c>
      <c r="L223" s="165" t="str">
        <f>IF(COUNTBLANK($A223:$F223)&gt;2,"",IF(Input!AE223=0,"NA",Input!AE223))</f>
        <v/>
      </c>
      <c r="M223" s="65" t="str">
        <f t="shared" si="154"/>
        <v/>
      </c>
      <c r="N223" s="65" t="str">
        <f t="shared" si="155"/>
        <v/>
      </c>
      <c r="O223" s="165" t="str">
        <f>IF(COUNTBLANK($A223:$F223)&gt;2,"",IF(Input!AF223=0,"NA",Input!AF223))</f>
        <v/>
      </c>
      <c r="P223" s="65" t="str">
        <f t="shared" si="156"/>
        <v/>
      </c>
      <c r="Q223" s="65" t="str">
        <f t="shared" si="157"/>
        <v/>
      </c>
      <c r="R223" s="165" t="str">
        <f>IF(COUNTBLANK($A223:$F223)&gt;2,"",IF(Input!AG223=0,"NA",Input!AG223))</f>
        <v/>
      </c>
      <c r="AN223" s="65" t="str">
        <f t="shared" si="158"/>
        <v/>
      </c>
      <c r="AO223" s="65" t="str">
        <f t="shared" si="159"/>
        <v/>
      </c>
      <c r="AP223" s="165" t="str">
        <f>IF(COUNTBLANK($A223:$F223)&gt;2,"",IF(Input!J223=0,"NA",Input!J223))</f>
        <v/>
      </c>
      <c r="AQ223" s="65" t="str">
        <f t="shared" si="160"/>
        <v/>
      </c>
      <c r="AR223" s="65" t="str">
        <f t="shared" si="161"/>
        <v/>
      </c>
      <c r="AS223" s="165" t="str">
        <f>IF(COUNTBLANK($A223:$F223)&gt;2,"",IF(Input!K223=0,"NA",Input!K223))</f>
        <v/>
      </c>
      <c r="AT223" s="65" t="str">
        <f t="shared" si="162"/>
        <v/>
      </c>
      <c r="AU223" s="65" t="str">
        <f t="shared" si="163"/>
        <v/>
      </c>
      <c r="AV223" s="165" t="str">
        <f>IF(COUNTBLANK($A223:$F223)&gt;2,"",IF(Input!L223=0,"NA",Input!L223))</f>
        <v/>
      </c>
      <c r="AW223" s="65" t="str">
        <f t="shared" si="164"/>
        <v/>
      </c>
      <c r="AX223" s="65" t="str">
        <f t="shared" si="165"/>
        <v/>
      </c>
      <c r="AY223" s="165" t="str">
        <f>IF(COUNTBLANK($A223:$F223)&gt;2,"",IF(Input!M223=0,"NA",Input!M223))</f>
        <v/>
      </c>
      <c r="AZ223" s="65" t="str">
        <f t="shared" si="166"/>
        <v/>
      </c>
      <c r="BA223" s="65" t="str">
        <f t="shared" si="167"/>
        <v/>
      </c>
      <c r="BB223" s="165" t="str">
        <f>IF(COUNTBLANK($A223:$F223)&gt;2,"",IF(Input!N223=0,"NA",Input!N223))</f>
        <v/>
      </c>
      <c r="BC223" s="65" t="str">
        <f t="shared" si="168"/>
        <v/>
      </c>
      <c r="BD223" s="65" t="str">
        <f t="shared" si="169"/>
        <v/>
      </c>
      <c r="BE223" s="165" t="str">
        <f>IF(COUNTBLANK($A223:$F223)&gt;2,"",IF(Input!O223=0,"NA",Input!O223))</f>
        <v/>
      </c>
      <c r="BF223" s="65" t="str">
        <f t="shared" si="170"/>
        <v/>
      </c>
      <c r="BG223" s="65" t="str">
        <f t="shared" si="171"/>
        <v/>
      </c>
      <c r="BH223" s="165" t="str">
        <f>IF(COUNTBLANK($A223:$F223)&gt;2,"",IF(Input!P223=0,"NA",Input!P223))</f>
        <v/>
      </c>
      <c r="BI223" s="65" t="str">
        <f t="shared" si="172"/>
        <v/>
      </c>
      <c r="BJ223" s="65" t="str">
        <f t="shared" si="173"/>
        <v/>
      </c>
      <c r="BK223" s="165" t="str">
        <f>IF(COUNTBLANK($A223:$F223)&gt;2,"",IF(Input!Q223=0,"NA",Input!Q223))</f>
        <v/>
      </c>
      <c r="BL223" s="65" t="str">
        <f t="shared" si="174"/>
        <v/>
      </c>
      <c r="BM223" s="65" t="str">
        <f t="shared" si="175"/>
        <v/>
      </c>
      <c r="BN223" s="165" t="str">
        <f>IF(COUNTBLANK($A223:$F223)&gt;2,"",IF(Input!R223=0,"NA",Input!R223))</f>
        <v/>
      </c>
      <c r="BO223" s="65" t="str">
        <f t="shared" si="176"/>
        <v/>
      </c>
      <c r="BP223" s="65" t="str">
        <f t="shared" si="177"/>
        <v/>
      </c>
      <c r="BQ223" s="165" t="str">
        <f>IF(COUNTBLANK($A223:$F223)&gt;2,"",IF(Input!S223=0,"NA",Input!S223))</f>
        <v/>
      </c>
      <c r="BR223" s="65" t="str">
        <f t="shared" si="178"/>
        <v/>
      </c>
      <c r="BS223" s="65" t="str">
        <f t="shared" si="179"/>
        <v/>
      </c>
      <c r="BT223" s="165" t="str">
        <f>IF(COUNTBLANK($A223:$F223)&gt;2,"",IF(Input!T223=0,"NA",Input!T223))</f>
        <v/>
      </c>
      <c r="BU223" s="65" t="str">
        <f t="shared" si="180"/>
        <v/>
      </c>
      <c r="BV223" s="65" t="str">
        <f t="shared" si="181"/>
        <v/>
      </c>
      <c r="BW223" s="165" t="str">
        <f>IF(COUNTBLANK($A223:$F223)&gt;2,"",IF(Input!U223=0,"NA",Input!U223))</f>
        <v/>
      </c>
      <c r="BX223" s="65" t="str">
        <f t="shared" si="182"/>
        <v/>
      </c>
      <c r="BY223" s="65" t="str">
        <f t="shared" si="183"/>
        <v/>
      </c>
      <c r="BZ223" s="165" t="str">
        <f>IF(COUNTBLANK($A223:$F223)&gt;2,"",IF(Input!V223=0,"NA",Input!V223))</f>
        <v/>
      </c>
      <c r="CA223" s="65" t="str">
        <f t="shared" si="184"/>
        <v/>
      </c>
      <c r="CB223" s="65" t="str">
        <f t="shared" si="185"/>
        <v/>
      </c>
      <c r="CC223" s="165" t="str">
        <f>IF(COUNTBLANK($A223:$F223)&gt;2,"",IF(Input!W223=0,"NA",Input!W223))</f>
        <v/>
      </c>
      <c r="CD223" s="65" t="str">
        <f t="shared" si="186"/>
        <v/>
      </c>
      <c r="CE223" s="65" t="str">
        <f t="shared" si="187"/>
        <v/>
      </c>
      <c r="CF223" s="165" t="str">
        <f>IF(COUNTBLANK($A223:$F223)&gt;2,"",IF(Input!X223=0,"NA",Input!X223))</f>
        <v/>
      </c>
      <c r="CG223" s="65" t="str">
        <f t="shared" si="188"/>
        <v/>
      </c>
      <c r="CH223" s="65" t="str">
        <f t="shared" si="189"/>
        <v/>
      </c>
      <c r="CI223" s="165" t="str">
        <f>IF(COUNTBLANK($A223:$F223)&gt;2,"",IF(Input!Y223=0,"NA",Input!Y223))</f>
        <v/>
      </c>
      <c r="CJ223" s="65" t="str">
        <f t="shared" si="190"/>
        <v/>
      </c>
      <c r="CK223" s="65" t="str">
        <f t="shared" si="191"/>
        <v/>
      </c>
      <c r="CL223" s="165" t="str">
        <f>IF(COUNTBLANK($A223:$F223)&gt;2,"",IF(Input!Z223=0,"NA",Input!Z223))</f>
        <v/>
      </c>
      <c r="CM223" s="65" t="str">
        <f t="shared" si="192"/>
        <v/>
      </c>
      <c r="CN223" s="65" t="str">
        <f t="shared" si="193"/>
        <v/>
      </c>
      <c r="CO223" s="165" t="str">
        <f>IF(COUNTBLANK($A223:$F223)&gt;2,"",IF(Input!AA223=0,"NA",Input!AA223))</f>
        <v/>
      </c>
      <c r="CP223" s="65" t="str">
        <f t="shared" si="194"/>
        <v/>
      </c>
      <c r="CQ223" s="65" t="str">
        <f t="shared" si="195"/>
        <v/>
      </c>
      <c r="CR223" s="165" t="str">
        <f>IF(COUNTBLANK($A223:$F223)&gt;2,"",IF(Input!AB223=0,"NA",Input!AB223))</f>
        <v/>
      </c>
      <c r="CS223" s="65" t="str">
        <f t="shared" si="196"/>
        <v/>
      </c>
      <c r="CT223" s="65" t="str">
        <f t="shared" si="197"/>
        <v/>
      </c>
      <c r="CU223" s="165" t="str">
        <f>IF(COUNTBLANK($A223:$F223)&gt;2,"",IF(Input!AC223=0,"NA",Input!AC223))</f>
        <v/>
      </c>
      <c r="CV223" s="65" t="str">
        <f t="shared" si="198"/>
        <v/>
      </c>
      <c r="CW223" s="65" t="str">
        <f t="shared" si="199"/>
        <v/>
      </c>
      <c r="CX223" s="165" t="str">
        <f>IF(COUNTBLANK($A223:$F223)&gt;2,"",IF(Input!AD223=0,"NA",Input!AD223))</f>
        <v/>
      </c>
    </row>
    <row r="224" spans="1:102" x14ac:dyDescent="0.25">
      <c r="A224" s="162" t="str">
        <f>IF(Input!B224=0,"",Input!B224)</f>
        <v/>
      </c>
      <c r="B224" s="162" t="str">
        <f>IF(Input!C224=0,"",Input!C224)</f>
        <v/>
      </c>
      <c r="C224" s="162" t="str">
        <f>IF(Input!D224=0,"",Input!D224)</f>
        <v/>
      </c>
      <c r="D224" s="162" t="str">
        <f>IF(Input!G224=0,"",Input!G224)</f>
        <v/>
      </c>
      <c r="E224" s="162" t="str">
        <f>IF(Input!H224=0,"",Input!H224)</f>
        <v/>
      </c>
      <c r="F224" s="162" t="str">
        <f>IF(Input!I224=0,"",Input!I224)</f>
        <v/>
      </c>
      <c r="G224" s="66" t="str">
        <f t="shared" si="150"/>
        <v/>
      </c>
      <c r="H224" s="66" t="str">
        <f t="shared" si="151"/>
        <v/>
      </c>
      <c r="I224" s="160" t="str">
        <f>FinalScores!G224</f>
        <v/>
      </c>
      <c r="J224" s="65" t="str">
        <f t="shared" si="152"/>
        <v/>
      </c>
      <c r="K224" s="65" t="str">
        <f t="shared" si="153"/>
        <v/>
      </c>
      <c r="L224" s="165" t="str">
        <f>IF(COUNTBLANK($A224:$F224)&gt;2,"",IF(Input!AE224=0,"NA",Input!AE224))</f>
        <v/>
      </c>
      <c r="M224" s="65" t="str">
        <f t="shared" si="154"/>
        <v/>
      </c>
      <c r="N224" s="65" t="str">
        <f t="shared" si="155"/>
        <v/>
      </c>
      <c r="O224" s="165" t="str">
        <f>IF(COUNTBLANK($A224:$F224)&gt;2,"",IF(Input!AF224=0,"NA",Input!AF224))</f>
        <v/>
      </c>
      <c r="P224" s="65" t="str">
        <f t="shared" si="156"/>
        <v/>
      </c>
      <c r="Q224" s="65" t="str">
        <f t="shared" si="157"/>
        <v/>
      </c>
      <c r="R224" s="165" t="str">
        <f>IF(COUNTBLANK($A224:$F224)&gt;2,"",IF(Input!AG224=0,"NA",Input!AG224))</f>
        <v/>
      </c>
      <c r="AN224" s="65" t="str">
        <f t="shared" si="158"/>
        <v/>
      </c>
      <c r="AO224" s="65" t="str">
        <f t="shared" si="159"/>
        <v/>
      </c>
      <c r="AP224" s="165" t="str">
        <f>IF(COUNTBLANK($A224:$F224)&gt;2,"",IF(Input!J224=0,"NA",Input!J224))</f>
        <v/>
      </c>
      <c r="AQ224" s="65" t="str">
        <f t="shared" si="160"/>
        <v/>
      </c>
      <c r="AR224" s="65" t="str">
        <f t="shared" si="161"/>
        <v/>
      </c>
      <c r="AS224" s="165" t="str">
        <f>IF(COUNTBLANK($A224:$F224)&gt;2,"",IF(Input!K224=0,"NA",Input!K224))</f>
        <v/>
      </c>
      <c r="AT224" s="65" t="str">
        <f t="shared" si="162"/>
        <v/>
      </c>
      <c r="AU224" s="65" t="str">
        <f t="shared" si="163"/>
        <v/>
      </c>
      <c r="AV224" s="165" t="str">
        <f>IF(COUNTBLANK($A224:$F224)&gt;2,"",IF(Input!L224=0,"NA",Input!L224))</f>
        <v/>
      </c>
      <c r="AW224" s="65" t="str">
        <f t="shared" si="164"/>
        <v/>
      </c>
      <c r="AX224" s="65" t="str">
        <f t="shared" si="165"/>
        <v/>
      </c>
      <c r="AY224" s="165" t="str">
        <f>IF(COUNTBLANK($A224:$F224)&gt;2,"",IF(Input!M224=0,"NA",Input!M224))</f>
        <v/>
      </c>
      <c r="AZ224" s="65" t="str">
        <f t="shared" si="166"/>
        <v/>
      </c>
      <c r="BA224" s="65" t="str">
        <f t="shared" si="167"/>
        <v/>
      </c>
      <c r="BB224" s="165" t="str">
        <f>IF(COUNTBLANK($A224:$F224)&gt;2,"",IF(Input!N224=0,"NA",Input!N224))</f>
        <v/>
      </c>
      <c r="BC224" s="65" t="str">
        <f t="shared" si="168"/>
        <v/>
      </c>
      <c r="BD224" s="65" t="str">
        <f t="shared" si="169"/>
        <v/>
      </c>
      <c r="BE224" s="165" t="str">
        <f>IF(COUNTBLANK($A224:$F224)&gt;2,"",IF(Input!O224=0,"NA",Input!O224))</f>
        <v/>
      </c>
      <c r="BF224" s="65" t="str">
        <f t="shared" si="170"/>
        <v/>
      </c>
      <c r="BG224" s="65" t="str">
        <f t="shared" si="171"/>
        <v/>
      </c>
      <c r="BH224" s="165" t="str">
        <f>IF(COUNTBLANK($A224:$F224)&gt;2,"",IF(Input!P224=0,"NA",Input!P224))</f>
        <v/>
      </c>
      <c r="BI224" s="65" t="str">
        <f t="shared" si="172"/>
        <v/>
      </c>
      <c r="BJ224" s="65" t="str">
        <f t="shared" si="173"/>
        <v/>
      </c>
      <c r="BK224" s="165" t="str">
        <f>IF(COUNTBLANK($A224:$F224)&gt;2,"",IF(Input!Q224=0,"NA",Input!Q224))</f>
        <v/>
      </c>
      <c r="BL224" s="65" t="str">
        <f t="shared" si="174"/>
        <v/>
      </c>
      <c r="BM224" s="65" t="str">
        <f t="shared" si="175"/>
        <v/>
      </c>
      <c r="BN224" s="165" t="str">
        <f>IF(COUNTBLANK($A224:$F224)&gt;2,"",IF(Input!R224=0,"NA",Input!R224))</f>
        <v/>
      </c>
      <c r="BO224" s="65" t="str">
        <f t="shared" si="176"/>
        <v/>
      </c>
      <c r="BP224" s="65" t="str">
        <f t="shared" si="177"/>
        <v/>
      </c>
      <c r="BQ224" s="165" t="str">
        <f>IF(COUNTBLANK($A224:$F224)&gt;2,"",IF(Input!S224=0,"NA",Input!S224))</f>
        <v/>
      </c>
      <c r="BR224" s="65" t="str">
        <f t="shared" si="178"/>
        <v/>
      </c>
      <c r="BS224" s="65" t="str">
        <f t="shared" si="179"/>
        <v/>
      </c>
      <c r="BT224" s="165" t="str">
        <f>IF(COUNTBLANK($A224:$F224)&gt;2,"",IF(Input!T224=0,"NA",Input!T224))</f>
        <v/>
      </c>
      <c r="BU224" s="65" t="str">
        <f t="shared" si="180"/>
        <v/>
      </c>
      <c r="BV224" s="65" t="str">
        <f t="shared" si="181"/>
        <v/>
      </c>
      <c r="BW224" s="165" t="str">
        <f>IF(COUNTBLANK($A224:$F224)&gt;2,"",IF(Input!U224=0,"NA",Input!U224))</f>
        <v/>
      </c>
      <c r="BX224" s="65" t="str">
        <f t="shared" si="182"/>
        <v/>
      </c>
      <c r="BY224" s="65" t="str">
        <f t="shared" si="183"/>
        <v/>
      </c>
      <c r="BZ224" s="165" t="str">
        <f>IF(COUNTBLANK($A224:$F224)&gt;2,"",IF(Input!V224=0,"NA",Input!V224))</f>
        <v/>
      </c>
      <c r="CA224" s="65" t="str">
        <f t="shared" si="184"/>
        <v/>
      </c>
      <c r="CB224" s="65" t="str">
        <f t="shared" si="185"/>
        <v/>
      </c>
      <c r="CC224" s="165" t="str">
        <f>IF(COUNTBLANK($A224:$F224)&gt;2,"",IF(Input!W224=0,"NA",Input!W224))</f>
        <v/>
      </c>
      <c r="CD224" s="65" t="str">
        <f t="shared" si="186"/>
        <v/>
      </c>
      <c r="CE224" s="65" t="str">
        <f t="shared" si="187"/>
        <v/>
      </c>
      <c r="CF224" s="165" t="str">
        <f>IF(COUNTBLANK($A224:$F224)&gt;2,"",IF(Input!X224=0,"NA",Input!X224))</f>
        <v/>
      </c>
      <c r="CG224" s="65" t="str">
        <f t="shared" si="188"/>
        <v/>
      </c>
      <c r="CH224" s="65" t="str">
        <f t="shared" si="189"/>
        <v/>
      </c>
      <c r="CI224" s="165" t="str">
        <f>IF(COUNTBLANK($A224:$F224)&gt;2,"",IF(Input!Y224=0,"NA",Input!Y224))</f>
        <v/>
      </c>
      <c r="CJ224" s="65" t="str">
        <f t="shared" si="190"/>
        <v/>
      </c>
      <c r="CK224" s="65" t="str">
        <f t="shared" si="191"/>
        <v/>
      </c>
      <c r="CL224" s="165" t="str">
        <f>IF(COUNTBLANK($A224:$F224)&gt;2,"",IF(Input!Z224=0,"NA",Input!Z224))</f>
        <v/>
      </c>
      <c r="CM224" s="65" t="str">
        <f t="shared" si="192"/>
        <v/>
      </c>
      <c r="CN224" s="65" t="str">
        <f t="shared" si="193"/>
        <v/>
      </c>
      <c r="CO224" s="165" t="str">
        <f>IF(COUNTBLANK($A224:$F224)&gt;2,"",IF(Input!AA224=0,"NA",Input!AA224))</f>
        <v/>
      </c>
      <c r="CP224" s="65" t="str">
        <f t="shared" si="194"/>
        <v/>
      </c>
      <c r="CQ224" s="65" t="str">
        <f t="shared" si="195"/>
        <v/>
      </c>
      <c r="CR224" s="165" t="str">
        <f>IF(COUNTBLANK($A224:$F224)&gt;2,"",IF(Input!AB224=0,"NA",Input!AB224))</f>
        <v/>
      </c>
      <c r="CS224" s="65" t="str">
        <f t="shared" si="196"/>
        <v/>
      </c>
      <c r="CT224" s="65" t="str">
        <f t="shared" si="197"/>
        <v/>
      </c>
      <c r="CU224" s="165" t="str">
        <f>IF(COUNTBLANK($A224:$F224)&gt;2,"",IF(Input!AC224=0,"NA",Input!AC224))</f>
        <v/>
      </c>
      <c r="CV224" s="65" t="str">
        <f t="shared" si="198"/>
        <v/>
      </c>
      <c r="CW224" s="65" t="str">
        <f t="shared" si="199"/>
        <v/>
      </c>
      <c r="CX224" s="165" t="str">
        <f>IF(COUNTBLANK($A224:$F224)&gt;2,"",IF(Input!AD224=0,"NA",Input!AD224))</f>
        <v/>
      </c>
    </row>
    <row r="225" spans="1:102" x14ac:dyDescent="0.25">
      <c r="A225" s="162" t="str">
        <f>IF(Input!B225=0,"",Input!B225)</f>
        <v/>
      </c>
      <c r="B225" s="162" t="str">
        <f>IF(Input!C225=0,"",Input!C225)</f>
        <v/>
      </c>
      <c r="C225" s="162" t="str">
        <f>IF(Input!D225=0,"",Input!D225)</f>
        <v/>
      </c>
      <c r="D225" s="162" t="str">
        <f>IF(Input!G225=0,"",Input!G225)</f>
        <v/>
      </c>
      <c r="E225" s="162" t="str">
        <f>IF(Input!H225=0,"",Input!H225)</f>
        <v/>
      </c>
      <c r="F225" s="162" t="str">
        <f>IF(Input!I225=0,"",Input!I225)</f>
        <v/>
      </c>
      <c r="G225" s="66" t="str">
        <f t="shared" si="150"/>
        <v/>
      </c>
      <c r="H225" s="66" t="str">
        <f t="shared" si="151"/>
        <v/>
      </c>
      <c r="I225" s="160" t="str">
        <f>FinalScores!G225</f>
        <v/>
      </c>
      <c r="J225" s="65" t="str">
        <f t="shared" si="152"/>
        <v/>
      </c>
      <c r="K225" s="65" t="str">
        <f t="shared" si="153"/>
        <v/>
      </c>
      <c r="L225" s="165" t="str">
        <f>IF(COUNTBLANK($A225:$F225)&gt;2,"",IF(Input!AE225=0,"NA",Input!AE225))</f>
        <v/>
      </c>
      <c r="M225" s="65" t="str">
        <f t="shared" si="154"/>
        <v/>
      </c>
      <c r="N225" s="65" t="str">
        <f t="shared" si="155"/>
        <v/>
      </c>
      <c r="O225" s="165" t="str">
        <f>IF(COUNTBLANK($A225:$F225)&gt;2,"",IF(Input!AF225=0,"NA",Input!AF225))</f>
        <v/>
      </c>
      <c r="P225" s="65" t="str">
        <f t="shared" si="156"/>
        <v/>
      </c>
      <c r="Q225" s="65" t="str">
        <f t="shared" si="157"/>
        <v/>
      </c>
      <c r="R225" s="165" t="str">
        <f>IF(COUNTBLANK($A225:$F225)&gt;2,"",IF(Input!AG225=0,"NA",Input!AG225))</f>
        <v/>
      </c>
      <c r="AN225" s="65" t="str">
        <f t="shared" si="158"/>
        <v/>
      </c>
      <c r="AO225" s="65" t="str">
        <f t="shared" si="159"/>
        <v/>
      </c>
      <c r="AP225" s="165" t="str">
        <f>IF(COUNTBLANK($A225:$F225)&gt;2,"",IF(Input!J225=0,"NA",Input!J225))</f>
        <v/>
      </c>
      <c r="AQ225" s="65" t="str">
        <f t="shared" si="160"/>
        <v/>
      </c>
      <c r="AR225" s="65" t="str">
        <f t="shared" si="161"/>
        <v/>
      </c>
      <c r="AS225" s="165" t="str">
        <f>IF(COUNTBLANK($A225:$F225)&gt;2,"",IF(Input!K225=0,"NA",Input!K225))</f>
        <v/>
      </c>
      <c r="AT225" s="65" t="str">
        <f t="shared" si="162"/>
        <v/>
      </c>
      <c r="AU225" s="65" t="str">
        <f t="shared" si="163"/>
        <v/>
      </c>
      <c r="AV225" s="165" t="str">
        <f>IF(COUNTBLANK($A225:$F225)&gt;2,"",IF(Input!L225=0,"NA",Input!L225))</f>
        <v/>
      </c>
      <c r="AW225" s="65" t="str">
        <f t="shared" si="164"/>
        <v/>
      </c>
      <c r="AX225" s="65" t="str">
        <f t="shared" si="165"/>
        <v/>
      </c>
      <c r="AY225" s="165" t="str">
        <f>IF(COUNTBLANK($A225:$F225)&gt;2,"",IF(Input!M225=0,"NA",Input!M225))</f>
        <v/>
      </c>
      <c r="AZ225" s="65" t="str">
        <f t="shared" si="166"/>
        <v/>
      </c>
      <c r="BA225" s="65" t="str">
        <f t="shared" si="167"/>
        <v/>
      </c>
      <c r="BB225" s="165" t="str">
        <f>IF(COUNTBLANK($A225:$F225)&gt;2,"",IF(Input!N225=0,"NA",Input!N225))</f>
        <v/>
      </c>
      <c r="BC225" s="65" t="str">
        <f t="shared" si="168"/>
        <v/>
      </c>
      <c r="BD225" s="65" t="str">
        <f t="shared" si="169"/>
        <v/>
      </c>
      <c r="BE225" s="165" t="str">
        <f>IF(COUNTBLANK($A225:$F225)&gt;2,"",IF(Input!O225=0,"NA",Input!O225))</f>
        <v/>
      </c>
      <c r="BF225" s="65" t="str">
        <f t="shared" si="170"/>
        <v/>
      </c>
      <c r="BG225" s="65" t="str">
        <f t="shared" si="171"/>
        <v/>
      </c>
      <c r="BH225" s="165" t="str">
        <f>IF(COUNTBLANK($A225:$F225)&gt;2,"",IF(Input!P225=0,"NA",Input!P225))</f>
        <v/>
      </c>
      <c r="BI225" s="65" t="str">
        <f t="shared" si="172"/>
        <v/>
      </c>
      <c r="BJ225" s="65" t="str">
        <f t="shared" si="173"/>
        <v/>
      </c>
      <c r="BK225" s="165" t="str">
        <f>IF(COUNTBLANK($A225:$F225)&gt;2,"",IF(Input!Q225=0,"NA",Input!Q225))</f>
        <v/>
      </c>
      <c r="BL225" s="65" t="str">
        <f t="shared" si="174"/>
        <v/>
      </c>
      <c r="BM225" s="65" t="str">
        <f t="shared" si="175"/>
        <v/>
      </c>
      <c r="BN225" s="165" t="str">
        <f>IF(COUNTBLANK($A225:$F225)&gt;2,"",IF(Input!R225=0,"NA",Input!R225))</f>
        <v/>
      </c>
      <c r="BO225" s="65" t="str">
        <f t="shared" si="176"/>
        <v/>
      </c>
      <c r="BP225" s="65" t="str">
        <f t="shared" si="177"/>
        <v/>
      </c>
      <c r="BQ225" s="165" t="str">
        <f>IF(COUNTBLANK($A225:$F225)&gt;2,"",IF(Input!S225=0,"NA",Input!S225))</f>
        <v/>
      </c>
      <c r="BR225" s="65" t="str">
        <f t="shared" si="178"/>
        <v/>
      </c>
      <c r="BS225" s="65" t="str">
        <f t="shared" si="179"/>
        <v/>
      </c>
      <c r="BT225" s="165" t="str">
        <f>IF(COUNTBLANK($A225:$F225)&gt;2,"",IF(Input!T225=0,"NA",Input!T225))</f>
        <v/>
      </c>
      <c r="BU225" s="65" t="str">
        <f t="shared" si="180"/>
        <v/>
      </c>
      <c r="BV225" s="65" t="str">
        <f t="shared" si="181"/>
        <v/>
      </c>
      <c r="BW225" s="165" t="str">
        <f>IF(COUNTBLANK($A225:$F225)&gt;2,"",IF(Input!U225=0,"NA",Input!U225))</f>
        <v/>
      </c>
      <c r="BX225" s="65" t="str">
        <f t="shared" si="182"/>
        <v/>
      </c>
      <c r="BY225" s="65" t="str">
        <f t="shared" si="183"/>
        <v/>
      </c>
      <c r="BZ225" s="165" t="str">
        <f>IF(COUNTBLANK($A225:$F225)&gt;2,"",IF(Input!V225=0,"NA",Input!V225))</f>
        <v/>
      </c>
      <c r="CA225" s="65" t="str">
        <f t="shared" si="184"/>
        <v/>
      </c>
      <c r="CB225" s="65" t="str">
        <f t="shared" si="185"/>
        <v/>
      </c>
      <c r="CC225" s="165" t="str">
        <f>IF(COUNTBLANK($A225:$F225)&gt;2,"",IF(Input!W225=0,"NA",Input!W225))</f>
        <v/>
      </c>
      <c r="CD225" s="65" t="str">
        <f t="shared" si="186"/>
        <v/>
      </c>
      <c r="CE225" s="65" t="str">
        <f t="shared" si="187"/>
        <v/>
      </c>
      <c r="CF225" s="165" t="str">
        <f>IF(COUNTBLANK($A225:$F225)&gt;2,"",IF(Input!X225=0,"NA",Input!X225))</f>
        <v/>
      </c>
      <c r="CG225" s="65" t="str">
        <f t="shared" si="188"/>
        <v/>
      </c>
      <c r="CH225" s="65" t="str">
        <f t="shared" si="189"/>
        <v/>
      </c>
      <c r="CI225" s="165" t="str">
        <f>IF(COUNTBLANK($A225:$F225)&gt;2,"",IF(Input!Y225=0,"NA",Input!Y225))</f>
        <v/>
      </c>
      <c r="CJ225" s="65" t="str">
        <f t="shared" si="190"/>
        <v/>
      </c>
      <c r="CK225" s="65" t="str">
        <f t="shared" si="191"/>
        <v/>
      </c>
      <c r="CL225" s="165" t="str">
        <f>IF(COUNTBLANK($A225:$F225)&gt;2,"",IF(Input!Z225=0,"NA",Input!Z225))</f>
        <v/>
      </c>
      <c r="CM225" s="65" t="str">
        <f t="shared" si="192"/>
        <v/>
      </c>
      <c r="CN225" s="65" t="str">
        <f t="shared" si="193"/>
        <v/>
      </c>
      <c r="CO225" s="165" t="str">
        <f>IF(COUNTBLANK($A225:$F225)&gt;2,"",IF(Input!AA225=0,"NA",Input!AA225))</f>
        <v/>
      </c>
      <c r="CP225" s="65" t="str">
        <f t="shared" si="194"/>
        <v/>
      </c>
      <c r="CQ225" s="65" t="str">
        <f t="shared" si="195"/>
        <v/>
      </c>
      <c r="CR225" s="165" t="str">
        <f>IF(COUNTBLANK($A225:$F225)&gt;2,"",IF(Input!AB225=0,"NA",Input!AB225))</f>
        <v/>
      </c>
      <c r="CS225" s="65" t="str">
        <f t="shared" si="196"/>
        <v/>
      </c>
      <c r="CT225" s="65" t="str">
        <f t="shared" si="197"/>
        <v/>
      </c>
      <c r="CU225" s="165" t="str">
        <f>IF(COUNTBLANK($A225:$F225)&gt;2,"",IF(Input!AC225=0,"NA",Input!AC225))</f>
        <v/>
      </c>
      <c r="CV225" s="65" t="str">
        <f t="shared" si="198"/>
        <v/>
      </c>
      <c r="CW225" s="65" t="str">
        <f t="shared" si="199"/>
        <v/>
      </c>
      <c r="CX225" s="165" t="str">
        <f>IF(COUNTBLANK($A225:$F225)&gt;2,"",IF(Input!AD225=0,"NA",Input!AD225))</f>
        <v/>
      </c>
    </row>
    <row r="226" spans="1:102" x14ac:dyDescent="0.25">
      <c r="A226" s="162" t="str">
        <f>IF(Input!B226=0,"",Input!B226)</f>
        <v/>
      </c>
      <c r="B226" s="162" t="str">
        <f>IF(Input!C226=0,"",Input!C226)</f>
        <v/>
      </c>
      <c r="C226" s="162" t="str">
        <f>IF(Input!D226=0,"",Input!D226)</f>
        <v/>
      </c>
      <c r="D226" s="162" t="str">
        <f>IF(Input!G226=0,"",Input!G226)</f>
        <v/>
      </c>
      <c r="E226" s="162" t="str">
        <f>IF(Input!H226=0,"",Input!H226)</f>
        <v/>
      </c>
      <c r="F226" s="162" t="str">
        <f>IF(Input!I226=0,"",Input!I226)</f>
        <v/>
      </c>
      <c r="G226" s="66" t="str">
        <f t="shared" si="150"/>
        <v/>
      </c>
      <c r="H226" s="66" t="str">
        <f t="shared" si="151"/>
        <v/>
      </c>
      <c r="I226" s="160" t="str">
        <f>FinalScores!G226</f>
        <v/>
      </c>
      <c r="J226" s="65" t="str">
        <f t="shared" si="152"/>
        <v/>
      </c>
      <c r="K226" s="65" t="str">
        <f t="shared" si="153"/>
        <v/>
      </c>
      <c r="L226" s="165" t="str">
        <f>IF(COUNTBLANK($A226:$F226)&gt;2,"",IF(Input!AE226=0,"NA",Input!AE226))</f>
        <v/>
      </c>
      <c r="M226" s="65" t="str">
        <f t="shared" si="154"/>
        <v/>
      </c>
      <c r="N226" s="65" t="str">
        <f t="shared" si="155"/>
        <v/>
      </c>
      <c r="O226" s="165" t="str">
        <f>IF(COUNTBLANK($A226:$F226)&gt;2,"",IF(Input!AF226=0,"NA",Input!AF226))</f>
        <v/>
      </c>
      <c r="P226" s="65" t="str">
        <f t="shared" si="156"/>
        <v/>
      </c>
      <c r="Q226" s="65" t="str">
        <f t="shared" si="157"/>
        <v/>
      </c>
      <c r="R226" s="165" t="str">
        <f>IF(COUNTBLANK($A226:$F226)&gt;2,"",IF(Input!AG226=0,"NA",Input!AG226))</f>
        <v/>
      </c>
      <c r="AN226" s="65" t="str">
        <f t="shared" si="158"/>
        <v/>
      </c>
      <c r="AO226" s="65" t="str">
        <f t="shared" si="159"/>
        <v/>
      </c>
      <c r="AP226" s="165" t="str">
        <f>IF(COUNTBLANK($A226:$F226)&gt;2,"",IF(Input!J226=0,"NA",Input!J226))</f>
        <v/>
      </c>
      <c r="AQ226" s="65" t="str">
        <f t="shared" si="160"/>
        <v/>
      </c>
      <c r="AR226" s="65" t="str">
        <f t="shared" si="161"/>
        <v/>
      </c>
      <c r="AS226" s="165" t="str">
        <f>IF(COUNTBLANK($A226:$F226)&gt;2,"",IF(Input!K226=0,"NA",Input!K226))</f>
        <v/>
      </c>
      <c r="AT226" s="65" t="str">
        <f t="shared" si="162"/>
        <v/>
      </c>
      <c r="AU226" s="65" t="str">
        <f t="shared" si="163"/>
        <v/>
      </c>
      <c r="AV226" s="165" t="str">
        <f>IF(COUNTBLANK($A226:$F226)&gt;2,"",IF(Input!L226=0,"NA",Input!L226))</f>
        <v/>
      </c>
      <c r="AW226" s="65" t="str">
        <f t="shared" si="164"/>
        <v/>
      </c>
      <c r="AX226" s="65" t="str">
        <f t="shared" si="165"/>
        <v/>
      </c>
      <c r="AY226" s="165" t="str">
        <f>IF(COUNTBLANK($A226:$F226)&gt;2,"",IF(Input!M226=0,"NA",Input!M226))</f>
        <v/>
      </c>
      <c r="AZ226" s="65" t="str">
        <f t="shared" si="166"/>
        <v/>
      </c>
      <c r="BA226" s="65" t="str">
        <f t="shared" si="167"/>
        <v/>
      </c>
      <c r="BB226" s="165" t="str">
        <f>IF(COUNTBLANK($A226:$F226)&gt;2,"",IF(Input!N226=0,"NA",Input!N226))</f>
        <v/>
      </c>
      <c r="BC226" s="65" t="str">
        <f t="shared" si="168"/>
        <v/>
      </c>
      <c r="BD226" s="65" t="str">
        <f t="shared" si="169"/>
        <v/>
      </c>
      <c r="BE226" s="165" t="str">
        <f>IF(COUNTBLANK($A226:$F226)&gt;2,"",IF(Input!O226=0,"NA",Input!O226))</f>
        <v/>
      </c>
      <c r="BF226" s="65" t="str">
        <f t="shared" si="170"/>
        <v/>
      </c>
      <c r="BG226" s="65" t="str">
        <f t="shared" si="171"/>
        <v/>
      </c>
      <c r="BH226" s="165" t="str">
        <f>IF(COUNTBLANK($A226:$F226)&gt;2,"",IF(Input!P226=0,"NA",Input!P226))</f>
        <v/>
      </c>
      <c r="BI226" s="65" t="str">
        <f t="shared" si="172"/>
        <v/>
      </c>
      <c r="BJ226" s="65" t="str">
        <f t="shared" si="173"/>
        <v/>
      </c>
      <c r="BK226" s="165" t="str">
        <f>IF(COUNTBLANK($A226:$F226)&gt;2,"",IF(Input!Q226=0,"NA",Input!Q226))</f>
        <v/>
      </c>
      <c r="BL226" s="65" t="str">
        <f t="shared" si="174"/>
        <v/>
      </c>
      <c r="BM226" s="65" t="str">
        <f t="shared" si="175"/>
        <v/>
      </c>
      <c r="BN226" s="165" t="str">
        <f>IF(COUNTBLANK($A226:$F226)&gt;2,"",IF(Input!R226=0,"NA",Input!R226))</f>
        <v/>
      </c>
      <c r="BO226" s="65" t="str">
        <f t="shared" si="176"/>
        <v/>
      </c>
      <c r="BP226" s="65" t="str">
        <f t="shared" si="177"/>
        <v/>
      </c>
      <c r="BQ226" s="165" t="str">
        <f>IF(COUNTBLANK($A226:$F226)&gt;2,"",IF(Input!S226=0,"NA",Input!S226))</f>
        <v/>
      </c>
      <c r="BR226" s="65" t="str">
        <f t="shared" si="178"/>
        <v/>
      </c>
      <c r="BS226" s="65" t="str">
        <f t="shared" si="179"/>
        <v/>
      </c>
      <c r="BT226" s="165" t="str">
        <f>IF(COUNTBLANK($A226:$F226)&gt;2,"",IF(Input!T226=0,"NA",Input!T226))</f>
        <v/>
      </c>
      <c r="BU226" s="65" t="str">
        <f t="shared" si="180"/>
        <v/>
      </c>
      <c r="BV226" s="65" t="str">
        <f t="shared" si="181"/>
        <v/>
      </c>
      <c r="BW226" s="165" t="str">
        <f>IF(COUNTBLANK($A226:$F226)&gt;2,"",IF(Input!U226=0,"NA",Input!U226))</f>
        <v/>
      </c>
      <c r="BX226" s="65" t="str">
        <f t="shared" si="182"/>
        <v/>
      </c>
      <c r="BY226" s="65" t="str">
        <f t="shared" si="183"/>
        <v/>
      </c>
      <c r="BZ226" s="165" t="str">
        <f>IF(COUNTBLANK($A226:$F226)&gt;2,"",IF(Input!V226=0,"NA",Input!V226))</f>
        <v/>
      </c>
      <c r="CA226" s="65" t="str">
        <f t="shared" si="184"/>
        <v/>
      </c>
      <c r="CB226" s="65" t="str">
        <f t="shared" si="185"/>
        <v/>
      </c>
      <c r="CC226" s="165" t="str">
        <f>IF(COUNTBLANK($A226:$F226)&gt;2,"",IF(Input!W226=0,"NA",Input!W226))</f>
        <v/>
      </c>
      <c r="CD226" s="65" t="str">
        <f t="shared" si="186"/>
        <v/>
      </c>
      <c r="CE226" s="65" t="str">
        <f t="shared" si="187"/>
        <v/>
      </c>
      <c r="CF226" s="165" t="str">
        <f>IF(COUNTBLANK($A226:$F226)&gt;2,"",IF(Input!X226=0,"NA",Input!X226))</f>
        <v/>
      </c>
      <c r="CG226" s="65" t="str">
        <f t="shared" si="188"/>
        <v/>
      </c>
      <c r="CH226" s="65" t="str">
        <f t="shared" si="189"/>
        <v/>
      </c>
      <c r="CI226" s="165" t="str">
        <f>IF(COUNTBLANK($A226:$F226)&gt;2,"",IF(Input!Y226=0,"NA",Input!Y226))</f>
        <v/>
      </c>
      <c r="CJ226" s="65" t="str">
        <f t="shared" si="190"/>
        <v/>
      </c>
      <c r="CK226" s="65" t="str">
        <f t="shared" si="191"/>
        <v/>
      </c>
      <c r="CL226" s="165" t="str">
        <f>IF(COUNTBLANK($A226:$F226)&gt;2,"",IF(Input!Z226=0,"NA",Input!Z226))</f>
        <v/>
      </c>
      <c r="CM226" s="65" t="str">
        <f t="shared" si="192"/>
        <v/>
      </c>
      <c r="CN226" s="65" t="str">
        <f t="shared" si="193"/>
        <v/>
      </c>
      <c r="CO226" s="165" t="str">
        <f>IF(COUNTBLANK($A226:$F226)&gt;2,"",IF(Input!AA226=0,"NA",Input!AA226))</f>
        <v/>
      </c>
      <c r="CP226" s="65" t="str">
        <f t="shared" si="194"/>
        <v/>
      </c>
      <c r="CQ226" s="65" t="str">
        <f t="shared" si="195"/>
        <v/>
      </c>
      <c r="CR226" s="165" t="str">
        <f>IF(COUNTBLANK($A226:$F226)&gt;2,"",IF(Input!AB226=0,"NA",Input!AB226))</f>
        <v/>
      </c>
      <c r="CS226" s="65" t="str">
        <f t="shared" si="196"/>
        <v/>
      </c>
      <c r="CT226" s="65" t="str">
        <f t="shared" si="197"/>
        <v/>
      </c>
      <c r="CU226" s="165" t="str">
        <f>IF(COUNTBLANK($A226:$F226)&gt;2,"",IF(Input!AC226=0,"NA",Input!AC226))</f>
        <v/>
      </c>
      <c r="CV226" s="65" t="str">
        <f t="shared" si="198"/>
        <v/>
      </c>
      <c r="CW226" s="65" t="str">
        <f t="shared" si="199"/>
        <v/>
      </c>
      <c r="CX226" s="165" t="str">
        <f>IF(COUNTBLANK($A226:$F226)&gt;2,"",IF(Input!AD226=0,"NA",Input!AD226))</f>
        <v/>
      </c>
    </row>
    <row r="227" spans="1:102" x14ac:dyDescent="0.25">
      <c r="A227" s="162" t="str">
        <f>IF(Input!B227=0,"",Input!B227)</f>
        <v/>
      </c>
      <c r="B227" s="162" t="str">
        <f>IF(Input!C227=0,"",Input!C227)</f>
        <v/>
      </c>
      <c r="C227" s="162" t="str">
        <f>IF(Input!D227=0,"",Input!D227)</f>
        <v/>
      </c>
      <c r="D227" s="162" t="str">
        <f>IF(Input!G227=0,"",Input!G227)</f>
        <v/>
      </c>
      <c r="E227" s="162" t="str">
        <f>IF(Input!H227=0,"",Input!H227)</f>
        <v/>
      </c>
      <c r="F227" s="162" t="str">
        <f>IF(Input!I227=0,"",Input!I227)</f>
        <v/>
      </c>
      <c r="G227" s="66" t="str">
        <f t="shared" si="150"/>
        <v/>
      </c>
      <c r="H227" s="66" t="str">
        <f t="shared" si="151"/>
        <v/>
      </c>
      <c r="I227" s="160" t="str">
        <f>FinalScores!G227</f>
        <v/>
      </c>
      <c r="J227" s="65" t="str">
        <f t="shared" si="152"/>
        <v/>
      </c>
      <c r="K227" s="65" t="str">
        <f t="shared" si="153"/>
        <v/>
      </c>
      <c r="L227" s="165" t="str">
        <f>IF(COUNTBLANK($A227:$F227)&gt;2,"",IF(Input!AE227=0,"NA",Input!AE227))</f>
        <v/>
      </c>
      <c r="M227" s="65" t="str">
        <f t="shared" si="154"/>
        <v/>
      </c>
      <c r="N227" s="65" t="str">
        <f t="shared" si="155"/>
        <v/>
      </c>
      <c r="O227" s="165" t="str">
        <f>IF(COUNTBLANK($A227:$F227)&gt;2,"",IF(Input!AF227=0,"NA",Input!AF227))</f>
        <v/>
      </c>
      <c r="P227" s="65" t="str">
        <f t="shared" si="156"/>
        <v/>
      </c>
      <c r="Q227" s="65" t="str">
        <f t="shared" si="157"/>
        <v/>
      </c>
      <c r="R227" s="165" t="str">
        <f>IF(COUNTBLANK($A227:$F227)&gt;2,"",IF(Input!AG227=0,"NA",Input!AG227))</f>
        <v/>
      </c>
      <c r="AN227" s="65" t="str">
        <f t="shared" si="158"/>
        <v/>
      </c>
      <c r="AO227" s="65" t="str">
        <f t="shared" si="159"/>
        <v/>
      </c>
      <c r="AP227" s="165" t="str">
        <f>IF(COUNTBLANK($A227:$F227)&gt;2,"",IF(Input!J227=0,"NA",Input!J227))</f>
        <v/>
      </c>
      <c r="AQ227" s="65" t="str">
        <f t="shared" si="160"/>
        <v/>
      </c>
      <c r="AR227" s="65" t="str">
        <f t="shared" si="161"/>
        <v/>
      </c>
      <c r="AS227" s="165" t="str">
        <f>IF(COUNTBLANK($A227:$F227)&gt;2,"",IF(Input!K227=0,"NA",Input!K227))</f>
        <v/>
      </c>
      <c r="AT227" s="65" t="str">
        <f t="shared" si="162"/>
        <v/>
      </c>
      <c r="AU227" s="65" t="str">
        <f t="shared" si="163"/>
        <v/>
      </c>
      <c r="AV227" s="165" t="str">
        <f>IF(COUNTBLANK($A227:$F227)&gt;2,"",IF(Input!L227=0,"NA",Input!L227))</f>
        <v/>
      </c>
      <c r="AW227" s="65" t="str">
        <f t="shared" si="164"/>
        <v/>
      </c>
      <c r="AX227" s="65" t="str">
        <f t="shared" si="165"/>
        <v/>
      </c>
      <c r="AY227" s="165" t="str">
        <f>IF(COUNTBLANK($A227:$F227)&gt;2,"",IF(Input!M227=0,"NA",Input!M227))</f>
        <v/>
      </c>
      <c r="AZ227" s="65" t="str">
        <f t="shared" si="166"/>
        <v/>
      </c>
      <c r="BA227" s="65" t="str">
        <f t="shared" si="167"/>
        <v/>
      </c>
      <c r="BB227" s="165" t="str">
        <f>IF(COUNTBLANK($A227:$F227)&gt;2,"",IF(Input!N227=0,"NA",Input!N227))</f>
        <v/>
      </c>
      <c r="BC227" s="65" t="str">
        <f t="shared" si="168"/>
        <v/>
      </c>
      <c r="BD227" s="65" t="str">
        <f t="shared" si="169"/>
        <v/>
      </c>
      <c r="BE227" s="165" t="str">
        <f>IF(COUNTBLANK($A227:$F227)&gt;2,"",IF(Input!O227=0,"NA",Input!O227))</f>
        <v/>
      </c>
      <c r="BF227" s="65" t="str">
        <f t="shared" si="170"/>
        <v/>
      </c>
      <c r="BG227" s="65" t="str">
        <f t="shared" si="171"/>
        <v/>
      </c>
      <c r="BH227" s="165" t="str">
        <f>IF(COUNTBLANK($A227:$F227)&gt;2,"",IF(Input!P227=0,"NA",Input!P227))</f>
        <v/>
      </c>
      <c r="BI227" s="65" t="str">
        <f t="shared" si="172"/>
        <v/>
      </c>
      <c r="BJ227" s="65" t="str">
        <f t="shared" si="173"/>
        <v/>
      </c>
      <c r="BK227" s="165" t="str">
        <f>IF(COUNTBLANK($A227:$F227)&gt;2,"",IF(Input!Q227=0,"NA",Input!Q227))</f>
        <v/>
      </c>
      <c r="BL227" s="65" t="str">
        <f t="shared" si="174"/>
        <v/>
      </c>
      <c r="BM227" s="65" t="str">
        <f t="shared" si="175"/>
        <v/>
      </c>
      <c r="BN227" s="165" t="str">
        <f>IF(COUNTBLANK($A227:$F227)&gt;2,"",IF(Input!R227=0,"NA",Input!R227))</f>
        <v/>
      </c>
      <c r="BO227" s="65" t="str">
        <f t="shared" si="176"/>
        <v/>
      </c>
      <c r="BP227" s="65" t="str">
        <f t="shared" si="177"/>
        <v/>
      </c>
      <c r="BQ227" s="165" t="str">
        <f>IF(COUNTBLANK($A227:$F227)&gt;2,"",IF(Input!S227=0,"NA",Input!S227))</f>
        <v/>
      </c>
      <c r="BR227" s="65" t="str">
        <f t="shared" si="178"/>
        <v/>
      </c>
      <c r="BS227" s="65" t="str">
        <f t="shared" si="179"/>
        <v/>
      </c>
      <c r="BT227" s="165" t="str">
        <f>IF(COUNTBLANK($A227:$F227)&gt;2,"",IF(Input!T227=0,"NA",Input!T227))</f>
        <v/>
      </c>
      <c r="BU227" s="65" t="str">
        <f t="shared" si="180"/>
        <v/>
      </c>
      <c r="BV227" s="65" t="str">
        <f t="shared" si="181"/>
        <v/>
      </c>
      <c r="BW227" s="165" t="str">
        <f>IF(COUNTBLANK($A227:$F227)&gt;2,"",IF(Input!U227=0,"NA",Input!U227))</f>
        <v/>
      </c>
      <c r="BX227" s="65" t="str">
        <f t="shared" si="182"/>
        <v/>
      </c>
      <c r="BY227" s="65" t="str">
        <f t="shared" si="183"/>
        <v/>
      </c>
      <c r="BZ227" s="165" t="str">
        <f>IF(COUNTBLANK($A227:$F227)&gt;2,"",IF(Input!V227=0,"NA",Input!V227))</f>
        <v/>
      </c>
      <c r="CA227" s="65" t="str">
        <f t="shared" si="184"/>
        <v/>
      </c>
      <c r="CB227" s="65" t="str">
        <f t="shared" si="185"/>
        <v/>
      </c>
      <c r="CC227" s="165" t="str">
        <f>IF(COUNTBLANK($A227:$F227)&gt;2,"",IF(Input!W227=0,"NA",Input!W227))</f>
        <v/>
      </c>
      <c r="CD227" s="65" t="str">
        <f t="shared" si="186"/>
        <v/>
      </c>
      <c r="CE227" s="65" t="str">
        <f t="shared" si="187"/>
        <v/>
      </c>
      <c r="CF227" s="165" t="str">
        <f>IF(COUNTBLANK($A227:$F227)&gt;2,"",IF(Input!X227=0,"NA",Input!X227))</f>
        <v/>
      </c>
      <c r="CG227" s="65" t="str">
        <f t="shared" si="188"/>
        <v/>
      </c>
      <c r="CH227" s="65" t="str">
        <f t="shared" si="189"/>
        <v/>
      </c>
      <c r="CI227" s="165" t="str">
        <f>IF(COUNTBLANK($A227:$F227)&gt;2,"",IF(Input!Y227=0,"NA",Input!Y227))</f>
        <v/>
      </c>
      <c r="CJ227" s="65" t="str">
        <f t="shared" si="190"/>
        <v/>
      </c>
      <c r="CK227" s="65" t="str">
        <f t="shared" si="191"/>
        <v/>
      </c>
      <c r="CL227" s="165" t="str">
        <f>IF(COUNTBLANK($A227:$F227)&gt;2,"",IF(Input!Z227=0,"NA",Input!Z227))</f>
        <v/>
      </c>
      <c r="CM227" s="65" t="str">
        <f t="shared" si="192"/>
        <v/>
      </c>
      <c r="CN227" s="65" t="str">
        <f t="shared" si="193"/>
        <v/>
      </c>
      <c r="CO227" s="165" t="str">
        <f>IF(COUNTBLANK($A227:$F227)&gt;2,"",IF(Input!AA227=0,"NA",Input!AA227))</f>
        <v/>
      </c>
      <c r="CP227" s="65" t="str">
        <f t="shared" si="194"/>
        <v/>
      </c>
      <c r="CQ227" s="65" t="str">
        <f t="shared" si="195"/>
        <v/>
      </c>
      <c r="CR227" s="165" t="str">
        <f>IF(COUNTBLANK($A227:$F227)&gt;2,"",IF(Input!AB227=0,"NA",Input!AB227))</f>
        <v/>
      </c>
      <c r="CS227" s="65" t="str">
        <f t="shared" si="196"/>
        <v/>
      </c>
      <c r="CT227" s="65" t="str">
        <f t="shared" si="197"/>
        <v/>
      </c>
      <c r="CU227" s="165" t="str">
        <f>IF(COUNTBLANK($A227:$F227)&gt;2,"",IF(Input!AC227=0,"NA",Input!AC227))</f>
        <v/>
      </c>
      <c r="CV227" s="65" t="str">
        <f t="shared" si="198"/>
        <v/>
      </c>
      <c r="CW227" s="65" t="str">
        <f t="shared" si="199"/>
        <v/>
      </c>
      <c r="CX227" s="165" t="str">
        <f>IF(COUNTBLANK($A227:$F227)&gt;2,"",IF(Input!AD227=0,"NA",Input!AD227))</f>
        <v/>
      </c>
    </row>
    <row r="228" spans="1:102" x14ac:dyDescent="0.25">
      <c r="A228" s="162" t="str">
        <f>IF(Input!B228=0,"",Input!B228)</f>
        <v/>
      </c>
      <c r="B228" s="162" t="str">
        <f>IF(Input!C228=0,"",Input!C228)</f>
        <v/>
      </c>
      <c r="C228" s="162" t="str">
        <f>IF(Input!D228=0,"",Input!D228)</f>
        <v/>
      </c>
      <c r="D228" s="162" t="str">
        <f>IF(Input!G228=0,"",Input!G228)</f>
        <v/>
      </c>
      <c r="E228" s="162" t="str">
        <f>IF(Input!H228=0,"",Input!H228)</f>
        <v/>
      </c>
      <c r="F228" s="162" t="str">
        <f>IF(Input!I228=0,"",Input!I228)</f>
        <v/>
      </c>
      <c r="G228" s="66" t="str">
        <f t="shared" si="150"/>
        <v/>
      </c>
      <c r="H228" s="66" t="str">
        <f t="shared" si="151"/>
        <v/>
      </c>
      <c r="I228" s="160" t="str">
        <f>FinalScores!G228</f>
        <v/>
      </c>
      <c r="J228" s="65" t="str">
        <f t="shared" si="152"/>
        <v/>
      </c>
      <c r="K228" s="65" t="str">
        <f t="shared" si="153"/>
        <v/>
      </c>
      <c r="L228" s="165" t="str">
        <f>IF(COUNTBLANK($A228:$F228)&gt;2,"",IF(Input!AE228=0,"NA",Input!AE228))</f>
        <v/>
      </c>
      <c r="M228" s="65" t="str">
        <f t="shared" si="154"/>
        <v/>
      </c>
      <c r="N228" s="65" t="str">
        <f t="shared" si="155"/>
        <v/>
      </c>
      <c r="O228" s="165" t="str">
        <f>IF(COUNTBLANK($A228:$F228)&gt;2,"",IF(Input!AF228=0,"NA",Input!AF228))</f>
        <v/>
      </c>
      <c r="P228" s="65" t="str">
        <f t="shared" si="156"/>
        <v/>
      </c>
      <c r="Q228" s="65" t="str">
        <f t="shared" si="157"/>
        <v/>
      </c>
      <c r="R228" s="165" t="str">
        <f>IF(COUNTBLANK($A228:$F228)&gt;2,"",IF(Input!AG228=0,"NA",Input!AG228))</f>
        <v/>
      </c>
      <c r="AN228" s="65" t="str">
        <f t="shared" si="158"/>
        <v/>
      </c>
      <c r="AO228" s="65" t="str">
        <f t="shared" si="159"/>
        <v/>
      </c>
      <c r="AP228" s="165" t="str">
        <f>IF(COUNTBLANK($A228:$F228)&gt;2,"",IF(Input!J228=0,"NA",Input!J228))</f>
        <v/>
      </c>
      <c r="AQ228" s="65" t="str">
        <f t="shared" si="160"/>
        <v/>
      </c>
      <c r="AR228" s="65" t="str">
        <f t="shared" si="161"/>
        <v/>
      </c>
      <c r="AS228" s="165" t="str">
        <f>IF(COUNTBLANK($A228:$F228)&gt;2,"",IF(Input!K228=0,"NA",Input!K228))</f>
        <v/>
      </c>
      <c r="AT228" s="65" t="str">
        <f t="shared" si="162"/>
        <v/>
      </c>
      <c r="AU228" s="65" t="str">
        <f t="shared" si="163"/>
        <v/>
      </c>
      <c r="AV228" s="165" t="str">
        <f>IF(COUNTBLANK($A228:$F228)&gt;2,"",IF(Input!L228=0,"NA",Input!L228))</f>
        <v/>
      </c>
      <c r="AW228" s="65" t="str">
        <f t="shared" si="164"/>
        <v/>
      </c>
      <c r="AX228" s="65" t="str">
        <f t="shared" si="165"/>
        <v/>
      </c>
      <c r="AY228" s="165" t="str">
        <f>IF(COUNTBLANK($A228:$F228)&gt;2,"",IF(Input!M228=0,"NA",Input!M228))</f>
        <v/>
      </c>
      <c r="AZ228" s="65" t="str">
        <f t="shared" si="166"/>
        <v/>
      </c>
      <c r="BA228" s="65" t="str">
        <f t="shared" si="167"/>
        <v/>
      </c>
      <c r="BB228" s="165" t="str">
        <f>IF(COUNTBLANK($A228:$F228)&gt;2,"",IF(Input!N228=0,"NA",Input!N228))</f>
        <v/>
      </c>
      <c r="BC228" s="65" t="str">
        <f t="shared" si="168"/>
        <v/>
      </c>
      <c r="BD228" s="65" t="str">
        <f t="shared" si="169"/>
        <v/>
      </c>
      <c r="BE228" s="165" t="str">
        <f>IF(COUNTBLANK($A228:$F228)&gt;2,"",IF(Input!O228=0,"NA",Input!O228))</f>
        <v/>
      </c>
      <c r="BF228" s="65" t="str">
        <f t="shared" si="170"/>
        <v/>
      </c>
      <c r="BG228" s="65" t="str">
        <f t="shared" si="171"/>
        <v/>
      </c>
      <c r="BH228" s="165" t="str">
        <f>IF(COUNTBLANK($A228:$F228)&gt;2,"",IF(Input!P228=0,"NA",Input!P228))</f>
        <v/>
      </c>
      <c r="BI228" s="65" t="str">
        <f t="shared" si="172"/>
        <v/>
      </c>
      <c r="BJ228" s="65" t="str">
        <f t="shared" si="173"/>
        <v/>
      </c>
      <c r="BK228" s="165" t="str">
        <f>IF(COUNTBLANK($A228:$F228)&gt;2,"",IF(Input!Q228=0,"NA",Input!Q228))</f>
        <v/>
      </c>
      <c r="BL228" s="65" t="str">
        <f t="shared" si="174"/>
        <v/>
      </c>
      <c r="BM228" s="65" t="str">
        <f t="shared" si="175"/>
        <v/>
      </c>
      <c r="BN228" s="165" t="str">
        <f>IF(COUNTBLANK($A228:$F228)&gt;2,"",IF(Input!R228=0,"NA",Input!R228))</f>
        <v/>
      </c>
      <c r="BO228" s="65" t="str">
        <f t="shared" si="176"/>
        <v/>
      </c>
      <c r="BP228" s="65" t="str">
        <f t="shared" si="177"/>
        <v/>
      </c>
      <c r="BQ228" s="165" t="str">
        <f>IF(COUNTBLANK($A228:$F228)&gt;2,"",IF(Input!S228=0,"NA",Input!S228))</f>
        <v/>
      </c>
      <c r="BR228" s="65" t="str">
        <f t="shared" si="178"/>
        <v/>
      </c>
      <c r="BS228" s="65" t="str">
        <f t="shared" si="179"/>
        <v/>
      </c>
      <c r="BT228" s="165" t="str">
        <f>IF(COUNTBLANK($A228:$F228)&gt;2,"",IF(Input!T228=0,"NA",Input!T228))</f>
        <v/>
      </c>
      <c r="BU228" s="65" t="str">
        <f t="shared" si="180"/>
        <v/>
      </c>
      <c r="BV228" s="65" t="str">
        <f t="shared" si="181"/>
        <v/>
      </c>
      <c r="BW228" s="165" t="str">
        <f>IF(COUNTBLANK($A228:$F228)&gt;2,"",IF(Input!U228=0,"NA",Input!U228))</f>
        <v/>
      </c>
      <c r="BX228" s="65" t="str">
        <f t="shared" si="182"/>
        <v/>
      </c>
      <c r="BY228" s="65" t="str">
        <f t="shared" si="183"/>
        <v/>
      </c>
      <c r="BZ228" s="165" t="str">
        <f>IF(COUNTBLANK($A228:$F228)&gt;2,"",IF(Input!V228=0,"NA",Input!V228))</f>
        <v/>
      </c>
      <c r="CA228" s="65" t="str">
        <f t="shared" si="184"/>
        <v/>
      </c>
      <c r="CB228" s="65" t="str">
        <f t="shared" si="185"/>
        <v/>
      </c>
      <c r="CC228" s="165" t="str">
        <f>IF(COUNTBLANK($A228:$F228)&gt;2,"",IF(Input!W228=0,"NA",Input!W228))</f>
        <v/>
      </c>
      <c r="CD228" s="65" t="str">
        <f t="shared" si="186"/>
        <v/>
      </c>
      <c r="CE228" s="65" t="str">
        <f t="shared" si="187"/>
        <v/>
      </c>
      <c r="CF228" s="165" t="str">
        <f>IF(COUNTBLANK($A228:$F228)&gt;2,"",IF(Input!X228=0,"NA",Input!X228))</f>
        <v/>
      </c>
      <c r="CG228" s="65" t="str">
        <f t="shared" si="188"/>
        <v/>
      </c>
      <c r="CH228" s="65" t="str">
        <f t="shared" si="189"/>
        <v/>
      </c>
      <c r="CI228" s="165" t="str">
        <f>IF(COUNTBLANK($A228:$F228)&gt;2,"",IF(Input!Y228=0,"NA",Input!Y228))</f>
        <v/>
      </c>
      <c r="CJ228" s="65" t="str">
        <f t="shared" si="190"/>
        <v/>
      </c>
      <c r="CK228" s="65" t="str">
        <f t="shared" si="191"/>
        <v/>
      </c>
      <c r="CL228" s="165" t="str">
        <f>IF(COUNTBLANK($A228:$F228)&gt;2,"",IF(Input!Z228=0,"NA",Input!Z228))</f>
        <v/>
      </c>
      <c r="CM228" s="65" t="str">
        <f t="shared" si="192"/>
        <v/>
      </c>
      <c r="CN228" s="65" t="str">
        <f t="shared" si="193"/>
        <v/>
      </c>
      <c r="CO228" s="165" t="str">
        <f>IF(COUNTBLANK($A228:$F228)&gt;2,"",IF(Input!AA228=0,"NA",Input!AA228))</f>
        <v/>
      </c>
      <c r="CP228" s="65" t="str">
        <f t="shared" si="194"/>
        <v/>
      </c>
      <c r="CQ228" s="65" t="str">
        <f t="shared" si="195"/>
        <v/>
      </c>
      <c r="CR228" s="165" t="str">
        <f>IF(COUNTBLANK($A228:$F228)&gt;2,"",IF(Input!AB228=0,"NA",Input!AB228))</f>
        <v/>
      </c>
      <c r="CS228" s="65" t="str">
        <f t="shared" si="196"/>
        <v/>
      </c>
      <c r="CT228" s="65" t="str">
        <f t="shared" si="197"/>
        <v/>
      </c>
      <c r="CU228" s="165" t="str">
        <f>IF(COUNTBLANK($A228:$F228)&gt;2,"",IF(Input!AC228=0,"NA",Input!AC228))</f>
        <v/>
      </c>
      <c r="CV228" s="65" t="str">
        <f t="shared" si="198"/>
        <v/>
      </c>
      <c r="CW228" s="65" t="str">
        <f t="shared" si="199"/>
        <v/>
      </c>
      <c r="CX228" s="165" t="str">
        <f>IF(COUNTBLANK($A228:$F228)&gt;2,"",IF(Input!AD228=0,"NA",Input!AD228))</f>
        <v/>
      </c>
    </row>
    <row r="229" spans="1:102" x14ac:dyDescent="0.25">
      <c r="A229" s="162" t="str">
        <f>IF(Input!B229=0,"",Input!B229)</f>
        <v/>
      </c>
      <c r="B229" s="162" t="str">
        <f>IF(Input!C229=0,"",Input!C229)</f>
        <v/>
      </c>
      <c r="C229" s="162" t="str">
        <f>IF(Input!D229=0,"",Input!D229)</f>
        <v/>
      </c>
      <c r="D229" s="162" t="str">
        <f>IF(Input!G229=0,"",Input!G229)</f>
        <v/>
      </c>
      <c r="E229" s="162" t="str">
        <f>IF(Input!H229=0,"",Input!H229)</f>
        <v/>
      </c>
      <c r="F229" s="162" t="str">
        <f>IF(Input!I229=0,"",Input!I229)</f>
        <v/>
      </c>
      <c r="G229" s="66" t="str">
        <f t="shared" si="150"/>
        <v/>
      </c>
      <c r="H229" s="66" t="str">
        <f t="shared" si="151"/>
        <v/>
      </c>
      <c r="I229" s="160" t="str">
        <f>FinalScores!G229</f>
        <v/>
      </c>
      <c r="J229" s="65" t="str">
        <f t="shared" si="152"/>
        <v/>
      </c>
      <c r="K229" s="65" t="str">
        <f t="shared" si="153"/>
        <v/>
      </c>
      <c r="L229" s="165" t="str">
        <f>IF(COUNTBLANK($A229:$F229)&gt;2,"",IF(Input!AE229=0,"NA",Input!AE229))</f>
        <v/>
      </c>
      <c r="M229" s="65" t="str">
        <f t="shared" si="154"/>
        <v/>
      </c>
      <c r="N229" s="65" t="str">
        <f t="shared" si="155"/>
        <v/>
      </c>
      <c r="O229" s="165" t="str">
        <f>IF(COUNTBLANK($A229:$F229)&gt;2,"",IF(Input!AF229=0,"NA",Input!AF229))</f>
        <v/>
      </c>
      <c r="P229" s="65" t="str">
        <f t="shared" si="156"/>
        <v/>
      </c>
      <c r="Q229" s="65" t="str">
        <f t="shared" si="157"/>
        <v/>
      </c>
      <c r="R229" s="165" t="str">
        <f>IF(COUNTBLANK($A229:$F229)&gt;2,"",IF(Input!AG229=0,"NA",Input!AG229))</f>
        <v/>
      </c>
      <c r="AN229" s="65" t="str">
        <f t="shared" si="158"/>
        <v/>
      </c>
      <c r="AO229" s="65" t="str">
        <f t="shared" si="159"/>
        <v/>
      </c>
      <c r="AP229" s="165" t="str">
        <f>IF(COUNTBLANK($A229:$F229)&gt;2,"",IF(Input!J229=0,"NA",Input!J229))</f>
        <v/>
      </c>
      <c r="AQ229" s="65" t="str">
        <f t="shared" si="160"/>
        <v/>
      </c>
      <c r="AR229" s="65" t="str">
        <f t="shared" si="161"/>
        <v/>
      </c>
      <c r="AS229" s="165" t="str">
        <f>IF(COUNTBLANK($A229:$F229)&gt;2,"",IF(Input!K229=0,"NA",Input!K229))</f>
        <v/>
      </c>
      <c r="AT229" s="65" t="str">
        <f t="shared" si="162"/>
        <v/>
      </c>
      <c r="AU229" s="65" t="str">
        <f t="shared" si="163"/>
        <v/>
      </c>
      <c r="AV229" s="165" t="str">
        <f>IF(COUNTBLANK($A229:$F229)&gt;2,"",IF(Input!L229=0,"NA",Input!L229))</f>
        <v/>
      </c>
      <c r="AW229" s="65" t="str">
        <f t="shared" si="164"/>
        <v/>
      </c>
      <c r="AX229" s="65" t="str">
        <f t="shared" si="165"/>
        <v/>
      </c>
      <c r="AY229" s="165" t="str">
        <f>IF(COUNTBLANK($A229:$F229)&gt;2,"",IF(Input!M229=0,"NA",Input!M229))</f>
        <v/>
      </c>
      <c r="AZ229" s="65" t="str">
        <f t="shared" si="166"/>
        <v/>
      </c>
      <c r="BA229" s="65" t="str">
        <f t="shared" si="167"/>
        <v/>
      </c>
      <c r="BB229" s="165" t="str">
        <f>IF(COUNTBLANK($A229:$F229)&gt;2,"",IF(Input!N229=0,"NA",Input!N229))</f>
        <v/>
      </c>
      <c r="BC229" s="65" t="str">
        <f t="shared" si="168"/>
        <v/>
      </c>
      <c r="BD229" s="65" t="str">
        <f t="shared" si="169"/>
        <v/>
      </c>
      <c r="BE229" s="165" t="str">
        <f>IF(COUNTBLANK($A229:$F229)&gt;2,"",IF(Input!O229=0,"NA",Input!O229))</f>
        <v/>
      </c>
      <c r="BF229" s="65" t="str">
        <f t="shared" si="170"/>
        <v/>
      </c>
      <c r="BG229" s="65" t="str">
        <f t="shared" si="171"/>
        <v/>
      </c>
      <c r="BH229" s="165" t="str">
        <f>IF(COUNTBLANK($A229:$F229)&gt;2,"",IF(Input!P229=0,"NA",Input!P229))</f>
        <v/>
      </c>
      <c r="BI229" s="65" t="str">
        <f t="shared" si="172"/>
        <v/>
      </c>
      <c r="BJ229" s="65" t="str">
        <f t="shared" si="173"/>
        <v/>
      </c>
      <c r="BK229" s="165" t="str">
        <f>IF(COUNTBLANK($A229:$F229)&gt;2,"",IF(Input!Q229=0,"NA",Input!Q229))</f>
        <v/>
      </c>
      <c r="BL229" s="65" t="str">
        <f t="shared" si="174"/>
        <v/>
      </c>
      <c r="BM229" s="65" t="str">
        <f t="shared" si="175"/>
        <v/>
      </c>
      <c r="BN229" s="165" t="str">
        <f>IF(COUNTBLANK($A229:$F229)&gt;2,"",IF(Input!R229=0,"NA",Input!R229))</f>
        <v/>
      </c>
      <c r="BO229" s="65" t="str">
        <f t="shared" si="176"/>
        <v/>
      </c>
      <c r="BP229" s="65" t="str">
        <f t="shared" si="177"/>
        <v/>
      </c>
      <c r="BQ229" s="165" t="str">
        <f>IF(COUNTBLANK($A229:$F229)&gt;2,"",IF(Input!S229=0,"NA",Input!S229))</f>
        <v/>
      </c>
      <c r="BR229" s="65" t="str">
        <f t="shared" si="178"/>
        <v/>
      </c>
      <c r="BS229" s="65" t="str">
        <f t="shared" si="179"/>
        <v/>
      </c>
      <c r="BT229" s="165" t="str">
        <f>IF(COUNTBLANK($A229:$F229)&gt;2,"",IF(Input!T229=0,"NA",Input!T229))</f>
        <v/>
      </c>
      <c r="BU229" s="65" t="str">
        <f t="shared" si="180"/>
        <v/>
      </c>
      <c r="BV229" s="65" t="str">
        <f t="shared" si="181"/>
        <v/>
      </c>
      <c r="BW229" s="165" t="str">
        <f>IF(COUNTBLANK($A229:$F229)&gt;2,"",IF(Input!U229=0,"NA",Input!U229))</f>
        <v/>
      </c>
      <c r="BX229" s="65" t="str">
        <f t="shared" si="182"/>
        <v/>
      </c>
      <c r="BY229" s="65" t="str">
        <f t="shared" si="183"/>
        <v/>
      </c>
      <c r="BZ229" s="165" t="str">
        <f>IF(COUNTBLANK($A229:$F229)&gt;2,"",IF(Input!V229=0,"NA",Input!V229))</f>
        <v/>
      </c>
      <c r="CA229" s="65" t="str">
        <f t="shared" si="184"/>
        <v/>
      </c>
      <c r="CB229" s="65" t="str">
        <f t="shared" si="185"/>
        <v/>
      </c>
      <c r="CC229" s="165" t="str">
        <f>IF(COUNTBLANK($A229:$F229)&gt;2,"",IF(Input!W229=0,"NA",Input!W229))</f>
        <v/>
      </c>
      <c r="CD229" s="65" t="str">
        <f t="shared" si="186"/>
        <v/>
      </c>
      <c r="CE229" s="65" t="str">
        <f t="shared" si="187"/>
        <v/>
      </c>
      <c r="CF229" s="165" t="str">
        <f>IF(COUNTBLANK($A229:$F229)&gt;2,"",IF(Input!X229=0,"NA",Input!X229))</f>
        <v/>
      </c>
      <c r="CG229" s="65" t="str">
        <f t="shared" si="188"/>
        <v/>
      </c>
      <c r="CH229" s="65" t="str">
        <f t="shared" si="189"/>
        <v/>
      </c>
      <c r="CI229" s="165" t="str">
        <f>IF(COUNTBLANK($A229:$F229)&gt;2,"",IF(Input!Y229=0,"NA",Input!Y229))</f>
        <v/>
      </c>
      <c r="CJ229" s="65" t="str">
        <f t="shared" si="190"/>
        <v/>
      </c>
      <c r="CK229" s="65" t="str">
        <f t="shared" si="191"/>
        <v/>
      </c>
      <c r="CL229" s="165" t="str">
        <f>IF(COUNTBLANK($A229:$F229)&gt;2,"",IF(Input!Z229=0,"NA",Input!Z229))</f>
        <v/>
      </c>
      <c r="CM229" s="65" t="str">
        <f t="shared" si="192"/>
        <v/>
      </c>
      <c r="CN229" s="65" t="str">
        <f t="shared" si="193"/>
        <v/>
      </c>
      <c r="CO229" s="165" t="str">
        <f>IF(COUNTBLANK($A229:$F229)&gt;2,"",IF(Input!AA229=0,"NA",Input!AA229))</f>
        <v/>
      </c>
      <c r="CP229" s="65" t="str">
        <f t="shared" si="194"/>
        <v/>
      </c>
      <c r="CQ229" s="65" t="str">
        <f t="shared" si="195"/>
        <v/>
      </c>
      <c r="CR229" s="165" t="str">
        <f>IF(COUNTBLANK($A229:$F229)&gt;2,"",IF(Input!AB229=0,"NA",Input!AB229))</f>
        <v/>
      </c>
      <c r="CS229" s="65" t="str">
        <f t="shared" si="196"/>
        <v/>
      </c>
      <c r="CT229" s="65" t="str">
        <f t="shared" si="197"/>
        <v/>
      </c>
      <c r="CU229" s="165" t="str">
        <f>IF(COUNTBLANK($A229:$F229)&gt;2,"",IF(Input!AC229=0,"NA",Input!AC229))</f>
        <v/>
      </c>
      <c r="CV229" s="65" t="str">
        <f t="shared" si="198"/>
        <v/>
      </c>
      <c r="CW229" s="65" t="str">
        <f t="shared" si="199"/>
        <v/>
      </c>
      <c r="CX229" s="165" t="str">
        <f>IF(COUNTBLANK($A229:$F229)&gt;2,"",IF(Input!AD229=0,"NA",Input!AD229))</f>
        <v/>
      </c>
    </row>
    <row r="230" spans="1:102" x14ac:dyDescent="0.25">
      <c r="A230" s="162" t="str">
        <f>IF(Input!B230=0,"",Input!B230)</f>
        <v/>
      </c>
      <c r="B230" s="162" t="str">
        <f>IF(Input!C230=0,"",Input!C230)</f>
        <v/>
      </c>
      <c r="C230" s="162" t="str">
        <f>IF(Input!D230=0,"",Input!D230)</f>
        <v/>
      </c>
      <c r="D230" s="162" t="str">
        <f>IF(Input!G230=0,"",Input!G230)</f>
        <v/>
      </c>
      <c r="E230" s="162" t="str">
        <f>IF(Input!H230=0,"",Input!H230)</f>
        <v/>
      </c>
      <c r="F230" s="162" t="str">
        <f>IF(Input!I230=0,"",Input!I230)</f>
        <v/>
      </c>
      <c r="G230" s="66" t="str">
        <f t="shared" si="150"/>
        <v/>
      </c>
      <c r="H230" s="66" t="str">
        <f t="shared" si="151"/>
        <v/>
      </c>
      <c r="I230" s="160" t="str">
        <f>FinalScores!G230</f>
        <v/>
      </c>
      <c r="J230" s="65" t="str">
        <f t="shared" si="152"/>
        <v/>
      </c>
      <c r="K230" s="65" t="str">
        <f t="shared" si="153"/>
        <v/>
      </c>
      <c r="L230" s="165" t="str">
        <f>IF(COUNTBLANK($A230:$F230)&gt;2,"",IF(Input!AE230=0,"NA",Input!AE230))</f>
        <v/>
      </c>
      <c r="M230" s="65" t="str">
        <f t="shared" si="154"/>
        <v/>
      </c>
      <c r="N230" s="65" t="str">
        <f t="shared" si="155"/>
        <v/>
      </c>
      <c r="O230" s="165" t="str">
        <f>IF(COUNTBLANK($A230:$F230)&gt;2,"",IF(Input!AF230=0,"NA",Input!AF230))</f>
        <v/>
      </c>
      <c r="P230" s="65" t="str">
        <f t="shared" si="156"/>
        <v/>
      </c>
      <c r="Q230" s="65" t="str">
        <f t="shared" si="157"/>
        <v/>
      </c>
      <c r="R230" s="165" t="str">
        <f>IF(COUNTBLANK($A230:$F230)&gt;2,"",IF(Input!AG230=0,"NA",Input!AG230))</f>
        <v/>
      </c>
      <c r="AN230" s="65" t="str">
        <f t="shared" si="158"/>
        <v/>
      </c>
      <c r="AO230" s="65" t="str">
        <f t="shared" si="159"/>
        <v/>
      </c>
      <c r="AP230" s="165" t="str">
        <f>IF(COUNTBLANK($A230:$F230)&gt;2,"",IF(Input!J230=0,"NA",Input!J230))</f>
        <v/>
      </c>
      <c r="AQ230" s="65" t="str">
        <f t="shared" si="160"/>
        <v/>
      </c>
      <c r="AR230" s="65" t="str">
        <f t="shared" si="161"/>
        <v/>
      </c>
      <c r="AS230" s="165" t="str">
        <f>IF(COUNTBLANK($A230:$F230)&gt;2,"",IF(Input!K230=0,"NA",Input!K230))</f>
        <v/>
      </c>
      <c r="AT230" s="65" t="str">
        <f t="shared" si="162"/>
        <v/>
      </c>
      <c r="AU230" s="65" t="str">
        <f t="shared" si="163"/>
        <v/>
      </c>
      <c r="AV230" s="165" t="str">
        <f>IF(COUNTBLANK($A230:$F230)&gt;2,"",IF(Input!L230=0,"NA",Input!L230))</f>
        <v/>
      </c>
      <c r="AW230" s="65" t="str">
        <f t="shared" si="164"/>
        <v/>
      </c>
      <c r="AX230" s="65" t="str">
        <f t="shared" si="165"/>
        <v/>
      </c>
      <c r="AY230" s="165" t="str">
        <f>IF(COUNTBLANK($A230:$F230)&gt;2,"",IF(Input!M230=0,"NA",Input!M230))</f>
        <v/>
      </c>
      <c r="AZ230" s="65" t="str">
        <f t="shared" si="166"/>
        <v/>
      </c>
      <c r="BA230" s="65" t="str">
        <f t="shared" si="167"/>
        <v/>
      </c>
      <c r="BB230" s="165" t="str">
        <f>IF(COUNTBLANK($A230:$F230)&gt;2,"",IF(Input!N230=0,"NA",Input!N230))</f>
        <v/>
      </c>
      <c r="BC230" s="65" t="str">
        <f t="shared" si="168"/>
        <v/>
      </c>
      <c r="BD230" s="65" t="str">
        <f t="shared" si="169"/>
        <v/>
      </c>
      <c r="BE230" s="165" t="str">
        <f>IF(COUNTBLANK($A230:$F230)&gt;2,"",IF(Input!O230=0,"NA",Input!O230))</f>
        <v/>
      </c>
      <c r="BF230" s="65" t="str">
        <f t="shared" si="170"/>
        <v/>
      </c>
      <c r="BG230" s="65" t="str">
        <f t="shared" si="171"/>
        <v/>
      </c>
      <c r="BH230" s="165" t="str">
        <f>IF(COUNTBLANK($A230:$F230)&gt;2,"",IF(Input!P230=0,"NA",Input!P230))</f>
        <v/>
      </c>
      <c r="BI230" s="65" t="str">
        <f t="shared" si="172"/>
        <v/>
      </c>
      <c r="BJ230" s="65" t="str">
        <f t="shared" si="173"/>
        <v/>
      </c>
      <c r="BK230" s="165" t="str">
        <f>IF(COUNTBLANK($A230:$F230)&gt;2,"",IF(Input!Q230=0,"NA",Input!Q230))</f>
        <v/>
      </c>
      <c r="BL230" s="65" t="str">
        <f t="shared" si="174"/>
        <v/>
      </c>
      <c r="BM230" s="65" t="str">
        <f t="shared" si="175"/>
        <v/>
      </c>
      <c r="BN230" s="165" t="str">
        <f>IF(COUNTBLANK($A230:$F230)&gt;2,"",IF(Input!R230=0,"NA",Input!R230))</f>
        <v/>
      </c>
      <c r="BO230" s="65" t="str">
        <f t="shared" si="176"/>
        <v/>
      </c>
      <c r="BP230" s="65" t="str">
        <f t="shared" si="177"/>
        <v/>
      </c>
      <c r="BQ230" s="165" t="str">
        <f>IF(COUNTBLANK($A230:$F230)&gt;2,"",IF(Input!S230=0,"NA",Input!S230))</f>
        <v/>
      </c>
      <c r="BR230" s="65" t="str">
        <f t="shared" si="178"/>
        <v/>
      </c>
      <c r="BS230" s="65" t="str">
        <f t="shared" si="179"/>
        <v/>
      </c>
      <c r="BT230" s="165" t="str">
        <f>IF(COUNTBLANK($A230:$F230)&gt;2,"",IF(Input!T230=0,"NA",Input!T230))</f>
        <v/>
      </c>
      <c r="BU230" s="65" t="str">
        <f t="shared" si="180"/>
        <v/>
      </c>
      <c r="BV230" s="65" t="str">
        <f t="shared" si="181"/>
        <v/>
      </c>
      <c r="BW230" s="165" t="str">
        <f>IF(COUNTBLANK($A230:$F230)&gt;2,"",IF(Input!U230=0,"NA",Input!U230))</f>
        <v/>
      </c>
      <c r="BX230" s="65" t="str">
        <f t="shared" si="182"/>
        <v/>
      </c>
      <c r="BY230" s="65" t="str">
        <f t="shared" si="183"/>
        <v/>
      </c>
      <c r="BZ230" s="165" t="str">
        <f>IF(COUNTBLANK($A230:$F230)&gt;2,"",IF(Input!V230=0,"NA",Input!V230))</f>
        <v/>
      </c>
      <c r="CA230" s="65" t="str">
        <f t="shared" si="184"/>
        <v/>
      </c>
      <c r="CB230" s="65" t="str">
        <f t="shared" si="185"/>
        <v/>
      </c>
      <c r="CC230" s="165" t="str">
        <f>IF(COUNTBLANK($A230:$F230)&gt;2,"",IF(Input!W230=0,"NA",Input!W230))</f>
        <v/>
      </c>
      <c r="CD230" s="65" t="str">
        <f t="shared" si="186"/>
        <v/>
      </c>
      <c r="CE230" s="65" t="str">
        <f t="shared" si="187"/>
        <v/>
      </c>
      <c r="CF230" s="165" t="str">
        <f>IF(COUNTBLANK($A230:$F230)&gt;2,"",IF(Input!X230=0,"NA",Input!X230))</f>
        <v/>
      </c>
      <c r="CG230" s="65" t="str">
        <f t="shared" si="188"/>
        <v/>
      </c>
      <c r="CH230" s="65" t="str">
        <f t="shared" si="189"/>
        <v/>
      </c>
      <c r="CI230" s="165" t="str">
        <f>IF(COUNTBLANK($A230:$F230)&gt;2,"",IF(Input!Y230=0,"NA",Input!Y230))</f>
        <v/>
      </c>
      <c r="CJ230" s="65" t="str">
        <f t="shared" si="190"/>
        <v/>
      </c>
      <c r="CK230" s="65" t="str">
        <f t="shared" si="191"/>
        <v/>
      </c>
      <c r="CL230" s="165" t="str">
        <f>IF(COUNTBLANK($A230:$F230)&gt;2,"",IF(Input!Z230=0,"NA",Input!Z230))</f>
        <v/>
      </c>
      <c r="CM230" s="65" t="str">
        <f t="shared" si="192"/>
        <v/>
      </c>
      <c r="CN230" s="65" t="str">
        <f t="shared" si="193"/>
        <v/>
      </c>
      <c r="CO230" s="165" t="str">
        <f>IF(COUNTBLANK($A230:$F230)&gt;2,"",IF(Input!AA230=0,"NA",Input!AA230))</f>
        <v/>
      </c>
      <c r="CP230" s="65" t="str">
        <f t="shared" si="194"/>
        <v/>
      </c>
      <c r="CQ230" s="65" t="str">
        <f t="shared" si="195"/>
        <v/>
      </c>
      <c r="CR230" s="165" t="str">
        <f>IF(COUNTBLANK($A230:$F230)&gt;2,"",IF(Input!AB230=0,"NA",Input!AB230))</f>
        <v/>
      </c>
      <c r="CS230" s="65" t="str">
        <f t="shared" si="196"/>
        <v/>
      </c>
      <c r="CT230" s="65" t="str">
        <f t="shared" si="197"/>
        <v/>
      </c>
      <c r="CU230" s="165" t="str">
        <f>IF(COUNTBLANK($A230:$F230)&gt;2,"",IF(Input!AC230=0,"NA",Input!AC230))</f>
        <v/>
      </c>
      <c r="CV230" s="65" t="str">
        <f t="shared" si="198"/>
        <v/>
      </c>
      <c r="CW230" s="65" t="str">
        <f t="shared" si="199"/>
        <v/>
      </c>
      <c r="CX230" s="165" t="str">
        <f>IF(COUNTBLANK($A230:$F230)&gt;2,"",IF(Input!AD230=0,"NA",Input!AD230))</f>
        <v/>
      </c>
    </row>
    <row r="231" spans="1:102" x14ac:dyDescent="0.25">
      <c r="A231" s="162" t="str">
        <f>IF(Input!B231=0,"",Input!B231)</f>
        <v/>
      </c>
      <c r="B231" s="162" t="str">
        <f>IF(Input!C231=0,"",Input!C231)</f>
        <v/>
      </c>
      <c r="C231" s="162" t="str">
        <f>IF(Input!D231=0,"",Input!D231)</f>
        <v/>
      </c>
      <c r="D231" s="162" t="str">
        <f>IF(Input!G231=0,"",Input!G231)</f>
        <v/>
      </c>
      <c r="E231" s="162" t="str">
        <f>IF(Input!H231=0,"",Input!H231)</f>
        <v/>
      </c>
      <c r="F231" s="162" t="str">
        <f>IF(Input!I231=0,"",Input!I231)</f>
        <v/>
      </c>
      <c r="G231" s="66" t="str">
        <f t="shared" si="150"/>
        <v/>
      </c>
      <c r="H231" s="66" t="str">
        <f t="shared" si="151"/>
        <v/>
      </c>
      <c r="I231" s="160" t="str">
        <f>FinalScores!G231</f>
        <v/>
      </c>
      <c r="J231" s="65" t="str">
        <f t="shared" si="152"/>
        <v/>
      </c>
      <c r="K231" s="65" t="str">
        <f t="shared" si="153"/>
        <v/>
      </c>
      <c r="L231" s="165" t="str">
        <f>IF(COUNTBLANK($A231:$F231)&gt;2,"",IF(Input!AE231=0,"NA",Input!AE231))</f>
        <v/>
      </c>
      <c r="M231" s="65" t="str">
        <f t="shared" si="154"/>
        <v/>
      </c>
      <c r="N231" s="65" t="str">
        <f t="shared" si="155"/>
        <v/>
      </c>
      <c r="O231" s="165" t="str">
        <f>IF(COUNTBLANK($A231:$F231)&gt;2,"",IF(Input!AF231=0,"NA",Input!AF231))</f>
        <v/>
      </c>
      <c r="P231" s="65" t="str">
        <f t="shared" si="156"/>
        <v/>
      </c>
      <c r="Q231" s="65" t="str">
        <f t="shared" si="157"/>
        <v/>
      </c>
      <c r="R231" s="165" t="str">
        <f>IF(COUNTBLANK($A231:$F231)&gt;2,"",IF(Input!AG231=0,"NA",Input!AG231))</f>
        <v/>
      </c>
      <c r="AN231" s="65" t="str">
        <f t="shared" si="158"/>
        <v/>
      </c>
      <c r="AO231" s="65" t="str">
        <f t="shared" si="159"/>
        <v/>
      </c>
      <c r="AP231" s="165" t="str">
        <f>IF(COUNTBLANK($A231:$F231)&gt;2,"",IF(Input!J231=0,"NA",Input!J231))</f>
        <v/>
      </c>
      <c r="AQ231" s="65" t="str">
        <f t="shared" si="160"/>
        <v/>
      </c>
      <c r="AR231" s="65" t="str">
        <f t="shared" si="161"/>
        <v/>
      </c>
      <c r="AS231" s="165" t="str">
        <f>IF(COUNTBLANK($A231:$F231)&gt;2,"",IF(Input!K231=0,"NA",Input!K231))</f>
        <v/>
      </c>
      <c r="AT231" s="65" t="str">
        <f t="shared" si="162"/>
        <v/>
      </c>
      <c r="AU231" s="65" t="str">
        <f t="shared" si="163"/>
        <v/>
      </c>
      <c r="AV231" s="165" t="str">
        <f>IF(COUNTBLANK($A231:$F231)&gt;2,"",IF(Input!L231=0,"NA",Input!L231))</f>
        <v/>
      </c>
      <c r="AW231" s="65" t="str">
        <f t="shared" si="164"/>
        <v/>
      </c>
      <c r="AX231" s="65" t="str">
        <f t="shared" si="165"/>
        <v/>
      </c>
      <c r="AY231" s="165" t="str">
        <f>IF(COUNTBLANK($A231:$F231)&gt;2,"",IF(Input!M231=0,"NA",Input!M231))</f>
        <v/>
      </c>
      <c r="AZ231" s="65" t="str">
        <f t="shared" si="166"/>
        <v/>
      </c>
      <c r="BA231" s="65" t="str">
        <f t="shared" si="167"/>
        <v/>
      </c>
      <c r="BB231" s="165" t="str">
        <f>IF(COUNTBLANK($A231:$F231)&gt;2,"",IF(Input!N231=0,"NA",Input!N231))</f>
        <v/>
      </c>
      <c r="BC231" s="65" t="str">
        <f t="shared" si="168"/>
        <v/>
      </c>
      <c r="BD231" s="65" t="str">
        <f t="shared" si="169"/>
        <v/>
      </c>
      <c r="BE231" s="165" t="str">
        <f>IF(COUNTBLANK($A231:$F231)&gt;2,"",IF(Input!O231=0,"NA",Input!O231))</f>
        <v/>
      </c>
      <c r="BF231" s="65" t="str">
        <f t="shared" si="170"/>
        <v/>
      </c>
      <c r="BG231" s="65" t="str">
        <f t="shared" si="171"/>
        <v/>
      </c>
      <c r="BH231" s="165" t="str">
        <f>IF(COUNTBLANK($A231:$F231)&gt;2,"",IF(Input!P231=0,"NA",Input!P231))</f>
        <v/>
      </c>
      <c r="BI231" s="65" t="str">
        <f t="shared" si="172"/>
        <v/>
      </c>
      <c r="BJ231" s="65" t="str">
        <f t="shared" si="173"/>
        <v/>
      </c>
      <c r="BK231" s="165" t="str">
        <f>IF(COUNTBLANK($A231:$F231)&gt;2,"",IF(Input!Q231=0,"NA",Input!Q231))</f>
        <v/>
      </c>
      <c r="BL231" s="65" t="str">
        <f t="shared" si="174"/>
        <v/>
      </c>
      <c r="BM231" s="65" t="str">
        <f t="shared" si="175"/>
        <v/>
      </c>
      <c r="BN231" s="165" t="str">
        <f>IF(COUNTBLANK($A231:$F231)&gt;2,"",IF(Input!R231=0,"NA",Input!R231))</f>
        <v/>
      </c>
      <c r="BO231" s="65" t="str">
        <f t="shared" si="176"/>
        <v/>
      </c>
      <c r="BP231" s="65" t="str">
        <f t="shared" si="177"/>
        <v/>
      </c>
      <c r="BQ231" s="165" t="str">
        <f>IF(COUNTBLANK($A231:$F231)&gt;2,"",IF(Input!S231=0,"NA",Input!S231))</f>
        <v/>
      </c>
      <c r="BR231" s="65" t="str">
        <f t="shared" si="178"/>
        <v/>
      </c>
      <c r="BS231" s="65" t="str">
        <f t="shared" si="179"/>
        <v/>
      </c>
      <c r="BT231" s="165" t="str">
        <f>IF(COUNTBLANK($A231:$F231)&gt;2,"",IF(Input!T231=0,"NA",Input!T231))</f>
        <v/>
      </c>
      <c r="BU231" s="65" t="str">
        <f t="shared" si="180"/>
        <v/>
      </c>
      <c r="BV231" s="65" t="str">
        <f t="shared" si="181"/>
        <v/>
      </c>
      <c r="BW231" s="165" t="str">
        <f>IF(COUNTBLANK($A231:$F231)&gt;2,"",IF(Input!U231=0,"NA",Input!U231))</f>
        <v/>
      </c>
      <c r="BX231" s="65" t="str">
        <f t="shared" si="182"/>
        <v/>
      </c>
      <c r="BY231" s="65" t="str">
        <f t="shared" si="183"/>
        <v/>
      </c>
      <c r="BZ231" s="165" t="str">
        <f>IF(COUNTBLANK($A231:$F231)&gt;2,"",IF(Input!V231=0,"NA",Input!V231))</f>
        <v/>
      </c>
      <c r="CA231" s="65" t="str">
        <f t="shared" si="184"/>
        <v/>
      </c>
      <c r="CB231" s="65" t="str">
        <f t="shared" si="185"/>
        <v/>
      </c>
      <c r="CC231" s="165" t="str">
        <f>IF(COUNTBLANK($A231:$F231)&gt;2,"",IF(Input!W231=0,"NA",Input!W231))</f>
        <v/>
      </c>
      <c r="CD231" s="65" t="str">
        <f t="shared" si="186"/>
        <v/>
      </c>
      <c r="CE231" s="65" t="str">
        <f t="shared" si="187"/>
        <v/>
      </c>
      <c r="CF231" s="165" t="str">
        <f>IF(COUNTBLANK($A231:$F231)&gt;2,"",IF(Input!X231=0,"NA",Input!X231))</f>
        <v/>
      </c>
      <c r="CG231" s="65" t="str">
        <f t="shared" si="188"/>
        <v/>
      </c>
      <c r="CH231" s="65" t="str">
        <f t="shared" si="189"/>
        <v/>
      </c>
      <c r="CI231" s="165" t="str">
        <f>IF(COUNTBLANK($A231:$F231)&gt;2,"",IF(Input!Y231=0,"NA",Input!Y231))</f>
        <v/>
      </c>
      <c r="CJ231" s="65" t="str">
        <f t="shared" si="190"/>
        <v/>
      </c>
      <c r="CK231" s="65" t="str">
        <f t="shared" si="191"/>
        <v/>
      </c>
      <c r="CL231" s="165" t="str">
        <f>IF(COUNTBLANK($A231:$F231)&gt;2,"",IF(Input!Z231=0,"NA",Input!Z231))</f>
        <v/>
      </c>
      <c r="CM231" s="65" t="str">
        <f t="shared" si="192"/>
        <v/>
      </c>
      <c r="CN231" s="65" t="str">
        <f t="shared" si="193"/>
        <v/>
      </c>
      <c r="CO231" s="165" t="str">
        <f>IF(COUNTBLANK($A231:$F231)&gt;2,"",IF(Input!AA231=0,"NA",Input!AA231))</f>
        <v/>
      </c>
      <c r="CP231" s="65" t="str">
        <f t="shared" si="194"/>
        <v/>
      </c>
      <c r="CQ231" s="65" t="str">
        <f t="shared" si="195"/>
        <v/>
      </c>
      <c r="CR231" s="165" t="str">
        <f>IF(COUNTBLANK($A231:$F231)&gt;2,"",IF(Input!AB231=0,"NA",Input!AB231))</f>
        <v/>
      </c>
      <c r="CS231" s="65" t="str">
        <f t="shared" si="196"/>
        <v/>
      </c>
      <c r="CT231" s="65" t="str">
        <f t="shared" si="197"/>
        <v/>
      </c>
      <c r="CU231" s="165" t="str">
        <f>IF(COUNTBLANK($A231:$F231)&gt;2,"",IF(Input!AC231=0,"NA",Input!AC231))</f>
        <v/>
      </c>
      <c r="CV231" s="65" t="str">
        <f t="shared" si="198"/>
        <v/>
      </c>
      <c r="CW231" s="65" t="str">
        <f t="shared" si="199"/>
        <v/>
      </c>
      <c r="CX231" s="165" t="str">
        <f>IF(COUNTBLANK($A231:$F231)&gt;2,"",IF(Input!AD231=0,"NA",Input!AD231))</f>
        <v/>
      </c>
    </row>
    <row r="232" spans="1:102" x14ac:dyDescent="0.25">
      <c r="A232" s="162" t="str">
        <f>IF(Input!B232=0,"",Input!B232)</f>
        <v/>
      </c>
      <c r="B232" s="162" t="str">
        <f>IF(Input!C232=0,"",Input!C232)</f>
        <v/>
      </c>
      <c r="C232" s="162" t="str">
        <f>IF(Input!D232=0,"",Input!D232)</f>
        <v/>
      </c>
      <c r="D232" s="162" t="str">
        <f>IF(Input!G232=0,"",Input!G232)</f>
        <v/>
      </c>
      <c r="E232" s="162" t="str">
        <f>IF(Input!H232=0,"",Input!H232)</f>
        <v/>
      </c>
      <c r="F232" s="162" t="str">
        <f>IF(Input!I232=0,"",Input!I232)</f>
        <v/>
      </c>
      <c r="G232" s="66" t="str">
        <f t="shared" si="150"/>
        <v/>
      </c>
      <c r="H232" s="66" t="str">
        <f t="shared" si="151"/>
        <v/>
      </c>
      <c r="I232" s="160" t="str">
        <f>FinalScores!G232</f>
        <v/>
      </c>
      <c r="J232" s="65" t="str">
        <f t="shared" si="152"/>
        <v/>
      </c>
      <c r="K232" s="65" t="str">
        <f t="shared" si="153"/>
        <v/>
      </c>
      <c r="L232" s="165" t="str">
        <f>IF(COUNTBLANK($A232:$F232)&gt;2,"",IF(Input!AE232=0,"NA",Input!AE232))</f>
        <v/>
      </c>
      <c r="M232" s="65" t="str">
        <f t="shared" si="154"/>
        <v/>
      </c>
      <c r="N232" s="65" t="str">
        <f t="shared" si="155"/>
        <v/>
      </c>
      <c r="O232" s="165" t="str">
        <f>IF(COUNTBLANK($A232:$F232)&gt;2,"",IF(Input!AF232=0,"NA",Input!AF232))</f>
        <v/>
      </c>
      <c r="P232" s="65" t="str">
        <f t="shared" si="156"/>
        <v/>
      </c>
      <c r="Q232" s="65" t="str">
        <f t="shared" si="157"/>
        <v/>
      </c>
      <c r="R232" s="165" t="str">
        <f>IF(COUNTBLANK($A232:$F232)&gt;2,"",IF(Input!AG232=0,"NA",Input!AG232))</f>
        <v/>
      </c>
      <c r="AN232" s="65" t="str">
        <f t="shared" si="158"/>
        <v/>
      </c>
      <c r="AO232" s="65" t="str">
        <f t="shared" si="159"/>
        <v/>
      </c>
      <c r="AP232" s="165" t="str">
        <f>IF(COUNTBLANK($A232:$F232)&gt;2,"",IF(Input!J232=0,"NA",Input!J232))</f>
        <v/>
      </c>
      <c r="AQ232" s="65" t="str">
        <f t="shared" si="160"/>
        <v/>
      </c>
      <c r="AR232" s="65" t="str">
        <f t="shared" si="161"/>
        <v/>
      </c>
      <c r="AS232" s="165" t="str">
        <f>IF(COUNTBLANK($A232:$F232)&gt;2,"",IF(Input!K232=0,"NA",Input!K232))</f>
        <v/>
      </c>
      <c r="AT232" s="65" t="str">
        <f t="shared" si="162"/>
        <v/>
      </c>
      <c r="AU232" s="65" t="str">
        <f t="shared" si="163"/>
        <v/>
      </c>
      <c r="AV232" s="165" t="str">
        <f>IF(COUNTBLANK($A232:$F232)&gt;2,"",IF(Input!L232=0,"NA",Input!L232))</f>
        <v/>
      </c>
      <c r="AW232" s="65" t="str">
        <f t="shared" si="164"/>
        <v/>
      </c>
      <c r="AX232" s="65" t="str">
        <f t="shared" si="165"/>
        <v/>
      </c>
      <c r="AY232" s="165" t="str">
        <f>IF(COUNTBLANK($A232:$F232)&gt;2,"",IF(Input!M232=0,"NA",Input!M232))</f>
        <v/>
      </c>
      <c r="AZ232" s="65" t="str">
        <f t="shared" si="166"/>
        <v/>
      </c>
      <c r="BA232" s="65" t="str">
        <f t="shared" si="167"/>
        <v/>
      </c>
      <c r="BB232" s="165" t="str">
        <f>IF(COUNTBLANK($A232:$F232)&gt;2,"",IF(Input!N232=0,"NA",Input!N232))</f>
        <v/>
      </c>
      <c r="BC232" s="65" t="str">
        <f t="shared" si="168"/>
        <v/>
      </c>
      <c r="BD232" s="65" t="str">
        <f t="shared" si="169"/>
        <v/>
      </c>
      <c r="BE232" s="165" t="str">
        <f>IF(COUNTBLANK($A232:$F232)&gt;2,"",IF(Input!O232=0,"NA",Input!O232))</f>
        <v/>
      </c>
      <c r="BF232" s="65" t="str">
        <f t="shared" si="170"/>
        <v/>
      </c>
      <c r="BG232" s="65" t="str">
        <f t="shared" si="171"/>
        <v/>
      </c>
      <c r="BH232" s="165" t="str">
        <f>IF(COUNTBLANK($A232:$F232)&gt;2,"",IF(Input!P232=0,"NA",Input!P232))</f>
        <v/>
      </c>
      <c r="BI232" s="65" t="str">
        <f t="shared" si="172"/>
        <v/>
      </c>
      <c r="BJ232" s="65" t="str">
        <f t="shared" si="173"/>
        <v/>
      </c>
      <c r="BK232" s="165" t="str">
        <f>IF(COUNTBLANK($A232:$F232)&gt;2,"",IF(Input!Q232=0,"NA",Input!Q232))</f>
        <v/>
      </c>
      <c r="BL232" s="65" t="str">
        <f t="shared" si="174"/>
        <v/>
      </c>
      <c r="BM232" s="65" t="str">
        <f t="shared" si="175"/>
        <v/>
      </c>
      <c r="BN232" s="165" t="str">
        <f>IF(COUNTBLANK($A232:$F232)&gt;2,"",IF(Input!R232=0,"NA",Input!R232))</f>
        <v/>
      </c>
      <c r="BO232" s="65" t="str">
        <f t="shared" si="176"/>
        <v/>
      </c>
      <c r="BP232" s="65" t="str">
        <f t="shared" si="177"/>
        <v/>
      </c>
      <c r="BQ232" s="165" t="str">
        <f>IF(COUNTBLANK($A232:$F232)&gt;2,"",IF(Input!S232=0,"NA",Input!S232))</f>
        <v/>
      </c>
      <c r="BR232" s="65" t="str">
        <f t="shared" si="178"/>
        <v/>
      </c>
      <c r="BS232" s="65" t="str">
        <f t="shared" si="179"/>
        <v/>
      </c>
      <c r="BT232" s="165" t="str">
        <f>IF(COUNTBLANK($A232:$F232)&gt;2,"",IF(Input!T232=0,"NA",Input!T232))</f>
        <v/>
      </c>
      <c r="BU232" s="65" t="str">
        <f t="shared" si="180"/>
        <v/>
      </c>
      <c r="BV232" s="65" t="str">
        <f t="shared" si="181"/>
        <v/>
      </c>
      <c r="BW232" s="165" t="str">
        <f>IF(COUNTBLANK($A232:$F232)&gt;2,"",IF(Input!U232=0,"NA",Input!U232))</f>
        <v/>
      </c>
      <c r="BX232" s="65" t="str">
        <f t="shared" si="182"/>
        <v/>
      </c>
      <c r="BY232" s="65" t="str">
        <f t="shared" si="183"/>
        <v/>
      </c>
      <c r="BZ232" s="165" t="str">
        <f>IF(COUNTBLANK($A232:$F232)&gt;2,"",IF(Input!V232=0,"NA",Input!V232))</f>
        <v/>
      </c>
      <c r="CA232" s="65" t="str">
        <f t="shared" si="184"/>
        <v/>
      </c>
      <c r="CB232" s="65" t="str">
        <f t="shared" si="185"/>
        <v/>
      </c>
      <c r="CC232" s="165" t="str">
        <f>IF(COUNTBLANK($A232:$F232)&gt;2,"",IF(Input!W232=0,"NA",Input!W232))</f>
        <v/>
      </c>
      <c r="CD232" s="65" t="str">
        <f t="shared" si="186"/>
        <v/>
      </c>
      <c r="CE232" s="65" t="str">
        <f t="shared" si="187"/>
        <v/>
      </c>
      <c r="CF232" s="165" t="str">
        <f>IF(COUNTBLANK($A232:$F232)&gt;2,"",IF(Input!X232=0,"NA",Input!X232))</f>
        <v/>
      </c>
      <c r="CG232" s="65" t="str">
        <f t="shared" si="188"/>
        <v/>
      </c>
      <c r="CH232" s="65" t="str">
        <f t="shared" si="189"/>
        <v/>
      </c>
      <c r="CI232" s="165" t="str">
        <f>IF(COUNTBLANK($A232:$F232)&gt;2,"",IF(Input!Y232=0,"NA",Input!Y232))</f>
        <v/>
      </c>
      <c r="CJ232" s="65" t="str">
        <f t="shared" si="190"/>
        <v/>
      </c>
      <c r="CK232" s="65" t="str">
        <f t="shared" si="191"/>
        <v/>
      </c>
      <c r="CL232" s="165" t="str">
        <f>IF(COUNTBLANK($A232:$F232)&gt;2,"",IF(Input!Z232=0,"NA",Input!Z232))</f>
        <v/>
      </c>
      <c r="CM232" s="65" t="str">
        <f t="shared" si="192"/>
        <v/>
      </c>
      <c r="CN232" s="65" t="str">
        <f t="shared" si="193"/>
        <v/>
      </c>
      <c r="CO232" s="165" t="str">
        <f>IF(COUNTBLANK($A232:$F232)&gt;2,"",IF(Input!AA232=0,"NA",Input!AA232))</f>
        <v/>
      </c>
      <c r="CP232" s="65" t="str">
        <f t="shared" si="194"/>
        <v/>
      </c>
      <c r="CQ232" s="65" t="str">
        <f t="shared" si="195"/>
        <v/>
      </c>
      <c r="CR232" s="165" t="str">
        <f>IF(COUNTBLANK($A232:$F232)&gt;2,"",IF(Input!AB232=0,"NA",Input!AB232))</f>
        <v/>
      </c>
      <c r="CS232" s="65" t="str">
        <f t="shared" si="196"/>
        <v/>
      </c>
      <c r="CT232" s="65" t="str">
        <f t="shared" si="197"/>
        <v/>
      </c>
      <c r="CU232" s="165" t="str">
        <f>IF(COUNTBLANK($A232:$F232)&gt;2,"",IF(Input!AC232=0,"NA",Input!AC232))</f>
        <v/>
      </c>
      <c r="CV232" s="65" t="str">
        <f t="shared" si="198"/>
        <v/>
      </c>
      <c r="CW232" s="65" t="str">
        <f t="shared" si="199"/>
        <v/>
      </c>
      <c r="CX232" s="165" t="str">
        <f>IF(COUNTBLANK($A232:$F232)&gt;2,"",IF(Input!AD232=0,"NA",Input!AD232))</f>
        <v/>
      </c>
    </row>
    <row r="233" spans="1:102" x14ac:dyDescent="0.25">
      <c r="A233" s="162" t="str">
        <f>IF(Input!B233=0,"",Input!B233)</f>
        <v/>
      </c>
      <c r="B233" s="162" t="str">
        <f>IF(Input!C233=0,"",Input!C233)</f>
        <v/>
      </c>
      <c r="C233" s="162" t="str">
        <f>IF(Input!D233=0,"",Input!D233)</f>
        <v/>
      </c>
      <c r="D233" s="162" t="str">
        <f>IF(Input!G233=0,"",Input!G233)</f>
        <v/>
      </c>
      <c r="E233" s="162" t="str">
        <f>IF(Input!H233=0,"",Input!H233)</f>
        <v/>
      </c>
      <c r="F233" s="162" t="str">
        <f>IF(Input!I233=0,"",Input!I233)</f>
        <v/>
      </c>
      <c r="G233" s="66" t="str">
        <f t="shared" si="150"/>
        <v/>
      </c>
      <c r="H233" s="66" t="str">
        <f t="shared" si="151"/>
        <v/>
      </c>
      <c r="I233" s="160" t="str">
        <f>FinalScores!G233</f>
        <v/>
      </c>
      <c r="J233" s="65" t="str">
        <f t="shared" si="152"/>
        <v/>
      </c>
      <c r="K233" s="65" t="str">
        <f t="shared" si="153"/>
        <v/>
      </c>
      <c r="L233" s="165" t="str">
        <f>IF(COUNTBLANK($A233:$F233)&gt;2,"",IF(Input!AE233=0,"NA",Input!AE233))</f>
        <v/>
      </c>
      <c r="M233" s="65" t="str">
        <f t="shared" si="154"/>
        <v/>
      </c>
      <c r="N233" s="65" t="str">
        <f t="shared" si="155"/>
        <v/>
      </c>
      <c r="O233" s="165" t="str">
        <f>IF(COUNTBLANK($A233:$F233)&gt;2,"",IF(Input!AF233=0,"NA",Input!AF233))</f>
        <v/>
      </c>
      <c r="P233" s="65" t="str">
        <f t="shared" si="156"/>
        <v/>
      </c>
      <c r="Q233" s="65" t="str">
        <f t="shared" si="157"/>
        <v/>
      </c>
      <c r="R233" s="165" t="str">
        <f>IF(COUNTBLANK($A233:$F233)&gt;2,"",IF(Input!AG233=0,"NA",Input!AG233))</f>
        <v/>
      </c>
      <c r="AN233" s="65" t="str">
        <f t="shared" si="158"/>
        <v/>
      </c>
      <c r="AO233" s="65" t="str">
        <f t="shared" si="159"/>
        <v/>
      </c>
      <c r="AP233" s="165" t="str">
        <f>IF(COUNTBLANK($A233:$F233)&gt;2,"",IF(Input!J233=0,"NA",Input!J233))</f>
        <v/>
      </c>
      <c r="AQ233" s="65" t="str">
        <f t="shared" si="160"/>
        <v/>
      </c>
      <c r="AR233" s="65" t="str">
        <f t="shared" si="161"/>
        <v/>
      </c>
      <c r="AS233" s="165" t="str">
        <f>IF(COUNTBLANK($A233:$F233)&gt;2,"",IF(Input!K233=0,"NA",Input!K233))</f>
        <v/>
      </c>
      <c r="AT233" s="65" t="str">
        <f t="shared" si="162"/>
        <v/>
      </c>
      <c r="AU233" s="65" t="str">
        <f t="shared" si="163"/>
        <v/>
      </c>
      <c r="AV233" s="165" t="str">
        <f>IF(COUNTBLANK($A233:$F233)&gt;2,"",IF(Input!L233=0,"NA",Input!L233))</f>
        <v/>
      </c>
      <c r="AW233" s="65" t="str">
        <f t="shared" si="164"/>
        <v/>
      </c>
      <c r="AX233" s="65" t="str">
        <f t="shared" si="165"/>
        <v/>
      </c>
      <c r="AY233" s="165" t="str">
        <f>IF(COUNTBLANK($A233:$F233)&gt;2,"",IF(Input!M233=0,"NA",Input!M233))</f>
        <v/>
      </c>
      <c r="AZ233" s="65" t="str">
        <f t="shared" si="166"/>
        <v/>
      </c>
      <c r="BA233" s="65" t="str">
        <f t="shared" si="167"/>
        <v/>
      </c>
      <c r="BB233" s="165" t="str">
        <f>IF(COUNTBLANK($A233:$F233)&gt;2,"",IF(Input!N233=0,"NA",Input!N233))</f>
        <v/>
      </c>
      <c r="BC233" s="65" t="str">
        <f t="shared" si="168"/>
        <v/>
      </c>
      <c r="BD233" s="65" t="str">
        <f t="shared" si="169"/>
        <v/>
      </c>
      <c r="BE233" s="165" t="str">
        <f>IF(COUNTBLANK($A233:$F233)&gt;2,"",IF(Input!O233=0,"NA",Input!O233))</f>
        <v/>
      </c>
      <c r="BF233" s="65" t="str">
        <f t="shared" si="170"/>
        <v/>
      </c>
      <c r="BG233" s="65" t="str">
        <f t="shared" si="171"/>
        <v/>
      </c>
      <c r="BH233" s="165" t="str">
        <f>IF(COUNTBLANK($A233:$F233)&gt;2,"",IF(Input!P233=0,"NA",Input!P233))</f>
        <v/>
      </c>
      <c r="BI233" s="65" t="str">
        <f t="shared" si="172"/>
        <v/>
      </c>
      <c r="BJ233" s="65" t="str">
        <f t="shared" si="173"/>
        <v/>
      </c>
      <c r="BK233" s="165" t="str">
        <f>IF(COUNTBLANK($A233:$F233)&gt;2,"",IF(Input!Q233=0,"NA",Input!Q233))</f>
        <v/>
      </c>
      <c r="BL233" s="65" t="str">
        <f t="shared" si="174"/>
        <v/>
      </c>
      <c r="BM233" s="65" t="str">
        <f t="shared" si="175"/>
        <v/>
      </c>
      <c r="BN233" s="165" t="str">
        <f>IF(COUNTBLANK($A233:$F233)&gt;2,"",IF(Input!R233=0,"NA",Input!R233))</f>
        <v/>
      </c>
      <c r="BO233" s="65" t="str">
        <f t="shared" si="176"/>
        <v/>
      </c>
      <c r="BP233" s="65" t="str">
        <f t="shared" si="177"/>
        <v/>
      </c>
      <c r="BQ233" s="165" t="str">
        <f>IF(COUNTBLANK($A233:$F233)&gt;2,"",IF(Input!S233=0,"NA",Input!S233))</f>
        <v/>
      </c>
      <c r="BR233" s="65" t="str">
        <f t="shared" si="178"/>
        <v/>
      </c>
      <c r="BS233" s="65" t="str">
        <f t="shared" si="179"/>
        <v/>
      </c>
      <c r="BT233" s="165" t="str">
        <f>IF(COUNTBLANK($A233:$F233)&gt;2,"",IF(Input!T233=0,"NA",Input!T233))</f>
        <v/>
      </c>
      <c r="BU233" s="65" t="str">
        <f t="shared" si="180"/>
        <v/>
      </c>
      <c r="BV233" s="65" t="str">
        <f t="shared" si="181"/>
        <v/>
      </c>
      <c r="BW233" s="165" t="str">
        <f>IF(COUNTBLANK($A233:$F233)&gt;2,"",IF(Input!U233=0,"NA",Input!U233))</f>
        <v/>
      </c>
      <c r="BX233" s="65" t="str">
        <f t="shared" si="182"/>
        <v/>
      </c>
      <c r="BY233" s="65" t="str">
        <f t="shared" si="183"/>
        <v/>
      </c>
      <c r="BZ233" s="165" t="str">
        <f>IF(COUNTBLANK($A233:$F233)&gt;2,"",IF(Input!V233=0,"NA",Input!V233))</f>
        <v/>
      </c>
      <c r="CA233" s="65" t="str">
        <f t="shared" si="184"/>
        <v/>
      </c>
      <c r="CB233" s="65" t="str">
        <f t="shared" si="185"/>
        <v/>
      </c>
      <c r="CC233" s="165" t="str">
        <f>IF(COUNTBLANK($A233:$F233)&gt;2,"",IF(Input!W233=0,"NA",Input!W233))</f>
        <v/>
      </c>
      <c r="CD233" s="65" t="str">
        <f t="shared" si="186"/>
        <v/>
      </c>
      <c r="CE233" s="65" t="str">
        <f t="shared" si="187"/>
        <v/>
      </c>
      <c r="CF233" s="165" t="str">
        <f>IF(COUNTBLANK($A233:$F233)&gt;2,"",IF(Input!X233=0,"NA",Input!X233))</f>
        <v/>
      </c>
      <c r="CG233" s="65" t="str">
        <f t="shared" si="188"/>
        <v/>
      </c>
      <c r="CH233" s="65" t="str">
        <f t="shared" si="189"/>
        <v/>
      </c>
      <c r="CI233" s="165" t="str">
        <f>IF(COUNTBLANK($A233:$F233)&gt;2,"",IF(Input!Y233=0,"NA",Input!Y233))</f>
        <v/>
      </c>
      <c r="CJ233" s="65" t="str">
        <f t="shared" si="190"/>
        <v/>
      </c>
      <c r="CK233" s="65" t="str">
        <f t="shared" si="191"/>
        <v/>
      </c>
      <c r="CL233" s="165" t="str">
        <f>IF(COUNTBLANK($A233:$F233)&gt;2,"",IF(Input!Z233=0,"NA",Input!Z233))</f>
        <v/>
      </c>
      <c r="CM233" s="65" t="str">
        <f t="shared" si="192"/>
        <v/>
      </c>
      <c r="CN233" s="65" t="str">
        <f t="shared" si="193"/>
        <v/>
      </c>
      <c r="CO233" s="165" t="str">
        <f>IF(COUNTBLANK($A233:$F233)&gt;2,"",IF(Input!AA233=0,"NA",Input!AA233))</f>
        <v/>
      </c>
      <c r="CP233" s="65" t="str">
        <f t="shared" si="194"/>
        <v/>
      </c>
      <c r="CQ233" s="65" t="str">
        <f t="shared" si="195"/>
        <v/>
      </c>
      <c r="CR233" s="165" t="str">
        <f>IF(COUNTBLANK($A233:$F233)&gt;2,"",IF(Input!AB233=0,"NA",Input!AB233))</f>
        <v/>
      </c>
      <c r="CS233" s="65" t="str">
        <f t="shared" si="196"/>
        <v/>
      </c>
      <c r="CT233" s="65" t="str">
        <f t="shared" si="197"/>
        <v/>
      </c>
      <c r="CU233" s="165" t="str">
        <f>IF(COUNTBLANK($A233:$F233)&gt;2,"",IF(Input!AC233=0,"NA",Input!AC233))</f>
        <v/>
      </c>
      <c r="CV233" s="65" t="str">
        <f t="shared" si="198"/>
        <v/>
      </c>
      <c r="CW233" s="65" t="str">
        <f t="shared" si="199"/>
        <v/>
      </c>
      <c r="CX233" s="165" t="str">
        <f>IF(COUNTBLANK($A233:$F233)&gt;2,"",IF(Input!AD233=0,"NA",Input!AD233))</f>
        <v/>
      </c>
    </row>
    <row r="234" spans="1:102" x14ac:dyDescent="0.25">
      <c r="A234" s="162" t="str">
        <f>IF(Input!B234=0,"",Input!B234)</f>
        <v/>
      </c>
      <c r="B234" s="162" t="str">
        <f>IF(Input!C234=0,"",Input!C234)</f>
        <v/>
      </c>
      <c r="C234" s="162" t="str">
        <f>IF(Input!D234=0,"",Input!D234)</f>
        <v/>
      </c>
      <c r="D234" s="162" t="str">
        <f>IF(Input!G234=0,"",Input!G234)</f>
        <v/>
      </c>
      <c r="E234" s="162" t="str">
        <f>IF(Input!H234=0,"",Input!H234)</f>
        <v/>
      </c>
      <c r="F234" s="162" t="str">
        <f>IF(Input!I234=0,"",Input!I234)</f>
        <v/>
      </c>
      <c r="G234" s="66" t="str">
        <f t="shared" si="150"/>
        <v/>
      </c>
      <c r="H234" s="66" t="str">
        <f t="shared" si="151"/>
        <v/>
      </c>
      <c r="I234" s="160" t="str">
        <f>FinalScores!G234</f>
        <v/>
      </c>
      <c r="J234" s="65" t="str">
        <f t="shared" si="152"/>
        <v/>
      </c>
      <c r="K234" s="65" t="str">
        <f t="shared" si="153"/>
        <v/>
      </c>
      <c r="L234" s="165" t="str">
        <f>IF(COUNTBLANK($A234:$F234)&gt;2,"",IF(Input!AE234=0,"NA",Input!AE234))</f>
        <v/>
      </c>
      <c r="M234" s="65" t="str">
        <f t="shared" si="154"/>
        <v/>
      </c>
      <c r="N234" s="65" t="str">
        <f t="shared" si="155"/>
        <v/>
      </c>
      <c r="O234" s="165" t="str">
        <f>IF(COUNTBLANK($A234:$F234)&gt;2,"",IF(Input!AF234=0,"NA",Input!AF234))</f>
        <v/>
      </c>
      <c r="P234" s="65" t="str">
        <f t="shared" si="156"/>
        <v/>
      </c>
      <c r="Q234" s="65" t="str">
        <f t="shared" si="157"/>
        <v/>
      </c>
      <c r="R234" s="165" t="str">
        <f>IF(COUNTBLANK($A234:$F234)&gt;2,"",IF(Input!AG234=0,"NA",Input!AG234))</f>
        <v/>
      </c>
      <c r="AN234" s="65" t="str">
        <f t="shared" si="158"/>
        <v/>
      </c>
      <c r="AO234" s="65" t="str">
        <f t="shared" si="159"/>
        <v/>
      </c>
      <c r="AP234" s="165" t="str">
        <f>IF(COUNTBLANK($A234:$F234)&gt;2,"",IF(Input!J234=0,"NA",Input!J234))</f>
        <v/>
      </c>
      <c r="AQ234" s="65" t="str">
        <f t="shared" si="160"/>
        <v/>
      </c>
      <c r="AR234" s="65" t="str">
        <f t="shared" si="161"/>
        <v/>
      </c>
      <c r="AS234" s="165" t="str">
        <f>IF(COUNTBLANK($A234:$F234)&gt;2,"",IF(Input!K234=0,"NA",Input!K234))</f>
        <v/>
      </c>
      <c r="AT234" s="65" t="str">
        <f t="shared" si="162"/>
        <v/>
      </c>
      <c r="AU234" s="65" t="str">
        <f t="shared" si="163"/>
        <v/>
      </c>
      <c r="AV234" s="165" t="str">
        <f>IF(COUNTBLANK($A234:$F234)&gt;2,"",IF(Input!L234=0,"NA",Input!L234))</f>
        <v/>
      </c>
      <c r="AW234" s="65" t="str">
        <f t="shared" si="164"/>
        <v/>
      </c>
      <c r="AX234" s="65" t="str">
        <f t="shared" si="165"/>
        <v/>
      </c>
      <c r="AY234" s="165" t="str">
        <f>IF(COUNTBLANK($A234:$F234)&gt;2,"",IF(Input!M234=0,"NA",Input!M234))</f>
        <v/>
      </c>
      <c r="AZ234" s="65" t="str">
        <f t="shared" si="166"/>
        <v/>
      </c>
      <c r="BA234" s="65" t="str">
        <f t="shared" si="167"/>
        <v/>
      </c>
      <c r="BB234" s="165" t="str">
        <f>IF(COUNTBLANK($A234:$F234)&gt;2,"",IF(Input!N234=0,"NA",Input!N234))</f>
        <v/>
      </c>
      <c r="BC234" s="65" t="str">
        <f t="shared" si="168"/>
        <v/>
      </c>
      <c r="BD234" s="65" t="str">
        <f t="shared" si="169"/>
        <v/>
      </c>
      <c r="BE234" s="165" t="str">
        <f>IF(COUNTBLANK($A234:$F234)&gt;2,"",IF(Input!O234=0,"NA",Input!O234))</f>
        <v/>
      </c>
      <c r="BF234" s="65" t="str">
        <f t="shared" si="170"/>
        <v/>
      </c>
      <c r="BG234" s="65" t="str">
        <f t="shared" si="171"/>
        <v/>
      </c>
      <c r="BH234" s="165" t="str">
        <f>IF(COUNTBLANK($A234:$F234)&gt;2,"",IF(Input!P234=0,"NA",Input!P234))</f>
        <v/>
      </c>
      <c r="BI234" s="65" t="str">
        <f t="shared" si="172"/>
        <v/>
      </c>
      <c r="BJ234" s="65" t="str">
        <f t="shared" si="173"/>
        <v/>
      </c>
      <c r="BK234" s="165" t="str">
        <f>IF(COUNTBLANK($A234:$F234)&gt;2,"",IF(Input!Q234=0,"NA",Input!Q234))</f>
        <v/>
      </c>
      <c r="BL234" s="65" t="str">
        <f t="shared" si="174"/>
        <v/>
      </c>
      <c r="BM234" s="65" t="str">
        <f t="shared" si="175"/>
        <v/>
      </c>
      <c r="BN234" s="165" t="str">
        <f>IF(COUNTBLANK($A234:$F234)&gt;2,"",IF(Input!R234=0,"NA",Input!R234))</f>
        <v/>
      </c>
      <c r="BO234" s="65" t="str">
        <f t="shared" si="176"/>
        <v/>
      </c>
      <c r="BP234" s="65" t="str">
        <f t="shared" si="177"/>
        <v/>
      </c>
      <c r="BQ234" s="165" t="str">
        <f>IF(COUNTBLANK($A234:$F234)&gt;2,"",IF(Input!S234=0,"NA",Input!S234))</f>
        <v/>
      </c>
      <c r="BR234" s="65" t="str">
        <f t="shared" si="178"/>
        <v/>
      </c>
      <c r="BS234" s="65" t="str">
        <f t="shared" si="179"/>
        <v/>
      </c>
      <c r="BT234" s="165" t="str">
        <f>IF(COUNTBLANK($A234:$F234)&gt;2,"",IF(Input!T234=0,"NA",Input!T234))</f>
        <v/>
      </c>
      <c r="BU234" s="65" t="str">
        <f t="shared" si="180"/>
        <v/>
      </c>
      <c r="BV234" s="65" t="str">
        <f t="shared" si="181"/>
        <v/>
      </c>
      <c r="BW234" s="165" t="str">
        <f>IF(COUNTBLANK($A234:$F234)&gt;2,"",IF(Input!U234=0,"NA",Input!U234))</f>
        <v/>
      </c>
      <c r="BX234" s="65" t="str">
        <f t="shared" si="182"/>
        <v/>
      </c>
      <c r="BY234" s="65" t="str">
        <f t="shared" si="183"/>
        <v/>
      </c>
      <c r="BZ234" s="165" t="str">
        <f>IF(COUNTBLANK($A234:$F234)&gt;2,"",IF(Input!V234=0,"NA",Input!V234))</f>
        <v/>
      </c>
      <c r="CA234" s="65" t="str">
        <f t="shared" si="184"/>
        <v/>
      </c>
      <c r="CB234" s="65" t="str">
        <f t="shared" si="185"/>
        <v/>
      </c>
      <c r="CC234" s="165" t="str">
        <f>IF(COUNTBLANK($A234:$F234)&gt;2,"",IF(Input!W234=0,"NA",Input!W234))</f>
        <v/>
      </c>
      <c r="CD234" s="65" t="str">
        <f t="shared" si="186"/>
        <v/>
      </c>
      <c r="CE234" s="65" t="str">
        <f t="shared" si="187"/>
        <v/>
      </c>
      <c r="CF234" s="165" t="str">
        <f>IF(COUNTBLANK($A234:$F234)&gt;2,"",IF(Input!X234=0,"NA",Input!X234))</f>
        <v/>
      </c>
      <c r="CG234" s="65" t="str">
        <f t="shared" si="188"/>
        <v/>
      </c>
      <c r="CH234" s="65" t="str">
        <f t="shared" si="189"/>
        <v/>
      </c>
      <c r="CI234" s="165" t="str">
        <f>IF(COUNTBLANK($A234:$F234)&gt;2,"",IF(Input!Y234=0,"NA",Input!Y234))</f>
        <v/>
      </c>
      <c r="CJ234" s="65" t="str">
        <f t="shared" si="190"/>
        <v/>
      </c>
      <c r="CK234" s="65" t="str">
        <f t="shared" si="191"/>
        <v/>
      </c>
      <c r="CL234" s="165" t="str">
        <f>IF(COUNTBLANK($A234:$F234)&gt;2,"",IF(Input!Z234=0,"NA",Input!Z234))</f>
        <v/>
      </c>
      <c r="CM234" s="65" t="str">
        <f t="shared" si="192"/>
        <v/>
      </c>
      <c r="CN234" s="65" t="str">
        <f t="shared" si="193"/>
        <v/>
      </c>
      <c r="CO234" s="165" t="str">
        <f>IF(COUNTBLANK($A234:$F234)&gt;2,"",IF(Input!AA234=0,"NA",Input!AA234))</f>
        <v/>
      </c>
      <c r="CP234" s="65" t="str">
        <f t="shared" si="194"/>
        <v/>
      </c>
      <c r="CQ234" s="65" t="str">
        <f t="shared" si="195"/>
        <v/>
      </c>
      <c r="CR234" s="165" t="str">
        <f>IF(COUNTBLANK($A234:$F234)&gt;2,"",IF(Input!AB234=0,"NA",Input!AB234))</f>
        <v/>
      </c>
      <c r="CS234" s="65" t="str">
        <f t="shared" si="196"/>
        <v/>
      </c>
      <c r="CT234" s="65" t="str">
        <f t="shared" si="197"/>
        <v/>
      </c>
      <c r="CU234" s="165" t="str">
        <f>IF(COUNTBLANK($A234:$F234)&gt;2,"",IF(Input!AC234=0,"NA",Input!AC234))</f>
        <v/>
      </c>
      <c r="CV234" s="65" t="str">
        <f t="shared" si="198"/>
        <v/>
      </c>
      <c r="CW234" s="65" t="str">
        <f t="shared" si="199"/>
        <v/>
      </c>
      <c r="CX234" s="165" t="str">
        <f>IF(COUNTBLANK($A234:$F234)&gt;2,"",IF(Input!AD234=0,"NA",Input!AD234))</f>
        <v/>
      </c>
    </row>
    <row r="235" spans="1:102" x14ac:dyDescent="0.25">
      <c r="A235" s="162" t="str">
        <f>IF(Input!B235=0,"",Input!B235)</f>
        <v/>
      </c>
      <c r="B235" s="162" t="str">
        <f>IF(Input!C235=0,"",Input!C235)</f>
        <v/>
      </c>
      <c r="C235" s="162" t="str">
        <f>IF(Input!D235=0,"",Input!D235)</f>
        <v/>
      </c>
      <c r="D235" s="162" t="str">
        <f>IF(Input!G235=0,"",Input!G235)</f>
        <v/>
      </c>
      <c r="E235" s="162" t="str">
        <f>IF(Input!H235=0,"",Input!H235)</f>
        <v/>
      </c>
      <c r="F235" s="162" t="str">
        <f>IF(Input!I235=0,"",Input!I235)</f>
        <v/>
      </c>
      <c r="G235" s="66" t="str">
        <f t="shared" si="150"/>
        <v/>
      </c>
      <c r="H235" s="66" t="str">
        <f t="shared" si="151"/>
        <v/>
      </c>
      <c r="I235" s="160" t="str">
        <f>FinalScores!G235</f>
        <v/>
      </c>
      <c r="J235" s="65" t="str">
        <f t="shared" si="152"/>
        <v/>
      </c>
      <c r="K235" s="65" t="str">
        <f t="shared" si="153"/>
        <v/>
      </c>
      <c r="L235" s="165" t="str">
        <f>IF(COUNTBLANK($A235:$F235)&gt;2,"",IF(Input!AE235=0,"NA",Input!AE235))</f>
        <v/>
      </c>
      <c r="M235" s="65" t="str">
        <f t="shared" si="154"/>
        <v/>
      </c>
      <c r="N235" s="65" t="str">
        <f t="shared" si="155"/>
        <v/>
      </c>
      <c r="O235" s="165" t="str">
        <f>IF(COUNTBLANK($A235:$F235)&gt;2,"",IF(Input!AF235=0,"NA",Input!AF235))</f>
        <v/>
      </c>
      <c r="P235" s="65" t="str">
        <f t="shared" si="156"/>
        <v/>
      </c>
      <c r="Q235" s="65" t="str">
        <f t="shared" si="157"/>
        <v/>
      </c>
      <c r="R235" s="165" t="str">
        <f>IF(COUNTBLANK($A235:$F235)&gt;2,"",IF(Input!AG235=0,"NA",Input!AG235))</f>
        <v/>
      </c>
      <c r="AN235" s="65" t="str">
        <f t="shared" si="158"/>
        <v/>
      </c>
      <c r="AO235" s="65" t="str">
        <f t="shared" si="159"/>
        <v/>
      </c>
      <c r="AP235" s="165" t="str">
        <f>IF(COUNTBLANK($A235:$F235)&gt;2,"",IF(Input!J235=0,"NA",Input!J235))</f>
        <v/>
      </c>
      <c r="AQ235" s="65" t="str">
        <f t="shared" si="160"/>
        <v/>
      </c>
      <c r="AR235" s="65" t="str">
        <f t="shared" si="161"/>
        <v/>
      </c>
      <c r="AS235" s="165" t="str">
        <f>IF(COUNTBLANK($A235:$F235)&gt;2,"",IF(Input!K235=0,"NA",Input!K235))</f>
        <v/>
      </c>
      <c r="AT235" s="65" t="str">
        <f t="shared" si="162"/>
        <v/>
      </c>
      <c r="AU235" s="65" t="str">
        <f t="shared" si="163"/>
        <v/>
      </c>
      <c r="AV235" s="165" t="str">
        <f>IF(COUNTBLANK($A235:$F235)&gt;2,"",IF(Input!L235=0,"NA",Input!L235))</f>
        <v/>
      </c>
      <c r="AW235" s="65" t="str">
        <f t="shared" si="164"/>
        <v/>
      </c>
      <c r="AX235" s="65" t="str">
        <f t="shared" si="165"/>
        <v/>
      </c>
      <c r="AY235" s="165" t="str">
        <f>IF(COUNTBLANK($A235:$F235)&gt;2,"",IF(Input!M235=0,"NA",Input!M235))</f>
        <v/>
      </c>
      <c r="AZ235" s="65" t="str">
        <f t="shared" si="166"/>
        <v/>
      </c>
      <c r="BA235" s="65" t="str">
        <f t="shared" si="167"/>
        <v/>
      </c>
      <c r="BB235" s="165" t="str">
        <f>IF(COUNTBLANK($A235:$F235)&gt;2,"",IF(Input!N235=0,"NA",Input!N235))</f>
        <v/>
      </c>
      <c r="BC235" s="65" t="str">
        <f t="shared" si="168"/>
        <v/>
      </c>
      <c r="BD235" s="65" t="str">
        <f t="shared" si="169"/>
        <v/>
      </c>
      <c r="BE235" s="165" t="str">
        <f>IF(COUNTBLANK($A235:$F235)&gt;2,"",IF(Input!O235=0,"NA",Input!O235))</f>
        <v/>
      </c>
      <c r="BF235" s="65" t="str">
        <f t="shared" si="170"/>
        <v/>
      </c>
      <c r="BG235" s="65" t="str">
        <f t="shared" si="171"/>
        <v/>
      </c>
      <c r="BH235" s="165" t="str">
        <f>IF(COUNTBLANK($A235:$F235)&gt;2,"",IF(Input!P235=0,"NA",Input!P235))</f>
        <v/>
      </c>
      <c r="BI235" s="65" t="str">
        <f t="shared" si="172"/>
        <v/>
      </c>
      <c r="BJ235" s="65" t="str">
        <f t="shared" si="173"/>
        <v/>
      </c>
      <c r="BK235" s="165" t="str">
        <f>IF(COUNTBLANK($A235:$F235)&gt;2,"",IF(Input!Q235=0,"NA",Input!Q235))</f>
        <v/>
      </c>
      <c r="BL235" s="65" t="str">
        <f t="shared" si="174"/>
        <v/>
      </c>
      <c r="BM235" s="65" t="str">
        <f t="shared" si="175"/>
        <v/>
      </c>
      <c r="BN235" s="165" t="str">
        <f>IF(COUNTBLANK($A235:$F235)&gt;2,"",IF(Input!R235=0,"NA",Input!R235))</f>
        <v/>
      </c>
      <c r="BO235" s="65" t="str">
        <f t="shared" si="176"/>
        <v/>
      </c>
      <c r="BP235" s="65" t="str">
        <f t="shared" si="177"/>
        <v/>
      </c>
      <c r="BQ235" s="165" t="str">
        <f>IF(COUNTBLANK($A235:$F235)&gt;2,"",IF(Input!S235=0,"NA",Input!S235))</f>
        <v/>
      </c>
      <c r="BR235" s="65" t="str">
        <f t="shared" si="178"/>
        <v/>
      </c>
      <c r="BS235" s="65" t="str">
        <f t="shared" si="179"/>
        <v/>
      </c>
      <c r="BT235" s="165" t="str">
        <f>IF(COUNTBLANK($A235:$F235)&gt;2,"",IF(Input!T235=0,"NA",Input!T235))</f>
        <v/>
      </c>
      <c r="BU235" s="65" t="str">
        <f t="shared" si="180"/>
        <v/>
      </c>
      <c r="BV235" s="65" t="str">
        <f t="shared" si="181"/>
        <v/>
      </c>
      <c r="BW235" s="165" t="str">
        <f>IF(COUNTBLANK($A235:$F235)&gt;2,"",IF(Input!U235=0,"NA",Input!U235))</f>
        <v/>
      </c>
      <c r="BX235" s="65" t="str">
        <f t="shared" si="182"/>
        <v/>
      </c>
      <c r="BY235" s="65" t="str">
        <f t="shared" si="183"/>
        <v/>
      </c>
      <c r="BZ235" s="165" t="str">
        <f>IF(COUNTBLANK($A235:$F235)&gt;2,"",IF(Input!V235=0,"NA",Input!V235))</f>
        <v/>
      </c>
      <c r="CA235" s="65" t="str">
        <f t="shared" si="184"/>
        <v/>
      </c>
      <c r="CB235" s="65" t="str">
        <f t="shared" si="185"/>
        <v/>
      </c>
      <c r="CC235" s="165" t="str">
        <f>IF(COUNTBLANK($A235:$F235)&gt;2,"",IF(Input!W235=0,"NA",Input!W235))</f>
        <v/>
      </c>
      <c r="CD235" s="65" t="str">
        <f t="shared" si="186"/>
        <v/>
      </c>
      <c r="CE235" s="65" t="str">
        <f t="shared" si="187"/>
        <v/>
      </c>
      <c r="CF235" s="165" t="str">
        <f>IF(COUNTBLANK($A235:$F235)&gt;2,"",IF(Input!X235=0,"NA",Input!X235))</f>
        <v/>
      </c>
      <c r="CG235" s="65" t="str">
        <f t="shared" si="188"/>
        <v/>
      </c>
      <c r="CH235" s="65" t="str">
        <f t="shared" si="189"/>
        <v/>
      </c>
      <c r="CI235" s="165" t="str">
        <f>IF(COUNTBLANK($A235:$F235)&gt;2,"",IF(Input!Y235=0,"NA",Input!Y235))</f>
        <v/>
      </c>
      <c r="CJ235" s="65" t="str">
        <f t="shared" si="190"/>
        <v/>
      </c>
      <c r="CK235" s="65" t="str">
        <f t="shared" si="191"/>
        <v/>
      </c>
      <c r="CL235" s="165" t="str">
        <f>IF(COUNTBLANK($A235:$F235)&gt;2,"",IF(Input!Z235=0,"NA",Input!Z235))</f>
        <v/>
      </c>
      <c r="CM235" s="65" t="str">
        <f t="shared" si="192"/>
        <v/>
      </c>
      <c r="CN235" s="65" t="str">
        <f t="shared" si="193"/>
        <v/>
      </c>
      <c r="CO235" s="165" t="str">
        <f>IF(COUNTBLANK($A235:$F235)&gt;2,"",IF(Input!AA235=0,"NA",Input!AA235))</f>
        <v/>
      </c>
      <c r="CP235" s="65" t="str">
        <f t="shared" si="194"/>
        <v/>
      </c>
      <c r="CQ235" s="65" t="str">
        <f t="shared" si="195"/>
        <v/>
      </c>
      <c r="CR235" s="165" t="str">
        <f>IF(COUNTBLANK($A235:$F235)&gt;2,"",IF(Input!AB235=0,"NA",Input!AB235))</f>
        <v/>
      </c>
      <c r="CS235" s="65" t="str">
        <f t="shared" si="196"/>
        <v/>
      </c>
      <c r="CT235" s="65" t="str">
        <f t="shared" si="197"/>
        <v/>
      </c>
      <c r="CU235" s="165" t="str">
        <f>IF(COUNTBLANK($A235:$F235)&gt;2,"",IF(Input!AC235=0,"NA",Input!AC235))</f>
        <v/>
      </c>
      <c r="CV235" s="65" t="str">
        <f t="shared" si="198"/>
        <v/>
      </c>
      <c r="CW235" s="65" t="str">
        <f t="shared" si="199"/>
        <v/>
      </c>
      <c r="CX235" s="165" t="str">
        <f>IF(COUNTBLANK($A235:$F235)&gt;2,"",IF(Input!AD235=0,"NA",Input!AD235))</f>
        <v/>
      </c>
    </row>
    <row r="236" spans="1:102" x14ac:dyDescent="0.25">
      <c r="A236" s="162" t="str">
        <f>IF(Input!B236=0,"",Input!B236)</f>
        <v/>
      </c>
      <c r="B236" s="162" t="str">
        <f>IF(Input!C236=0,"",Input!C236)</f>
        <v/>
      </c>
      <c r="C236" s="162" t="str">
        <f>IF(Input!D236=0,"",Input!D236)</f>
        <v/>
      </c>
      <c r="D236" s="162" t="str">
        <f>IF(Input!G236=0,"",Input!G236)</f>
        <v/>
      </c>
      <c r="E236" s="162" t="str">
        <f>IF(Input!H236=0,"",Input!H236)</f>
        <v/>
      </c>
      <c r="F236" s="162" t="str">
        <f>IF(Input!I236=0,"",Input!I236)</f>
        <v/>
      </c>
      <c r="G236" s="66" t="str">
        <f t="shared" si="150"/>
        <v/>
      </c>
      <c r="H236" s="66" t="str">
        <f t="shared" si="151"/>
        <v/>
      </c>
      <c r="I236" s="160" t="str">
        <f>FinalScores!G236</f>
        <v/>
      </c>
      <c r="J236" s="65" t="str">
        <f t="shared" si="152"/>
        <v/>
      </c>
      <c r="K236" s="65" t="str">
        <f t="shared" si="153"/>
        <v/>
      </c>
      <c r="L236" s="165" t="str">
        <f>IF(COUNTBLANK($A236:$F236)&gt;2,"",IF(Input!AE236=0,"NA",Input!AE236))</f>
        <v/>
      </c>
      <c r="M236" s="65" t="str">
        <f t="shared" si="154"/>
        <v/>
      </c>
      <c r="N236" s="65" t="str">
        <f t="shared" si="155"/>
        <v/>
      </c>
      <c r="O236" s="165" t="str">
        <f>IF(COUNTBLANK($A236:$F236)&gt;2,"",IF(Input!AF236=0,"NA",Input!AF236))</f>
        <v/>
      </c>
      <c r="P236" s="65" t="str">
        <f t="shared" si="156"/>
        <v/>
      </c>
      <c r="Q236" s="65" t="str">
        <f t="shared" si="157"/>
        <v/>
      </c>
      <c r="R236" s="165" t="str">
        <f>IF(COUNTBLANK($A236:$F236)&gt;2,"",IF(Input!AG236=0,"NA",Input!AG236))</f>
        <v/>
      </c>
      <c r="AN236" s="65" t="str">
        <f t="shared" si="158"/>
        <v/>
      </c>
      <c r="AO236" s="65" t="str">
        <f t="shared" si="159"/>
        <v/>
      </c>
      <c r="AP236" s="165" t="str">
        <f>IF(COUNTBLANK($A236:$F236)&gt;2,"",IF(Input!J236=0,"NA",Input!J236))</f>
        <v/>
      </c>
      <c r="AQ236" s="65" t="str">
        <f t="shared" si="160"/>
        <v/>
      </c>
      <c r="AR236" s="65" t="str">
        <f t="shared" si="161"/>
        <v/>
      </c>
      <c r="AS236" s="165" t="str">
        <f>IF(COUNTBLANK($A236:$F236)&gt;2,"",IF(Input!K236=0,"NA",Input!K236))</f>
        <v/>
      </c>
      <c r="AT236" s="65" t="str">
        <f t="shared" si="162"/>
        <v/>
      </c>
      <c r="AU236" s="65" t="str">
        <f t="shared" si="163"/>
        <v/>
      </c>
      <c r="AV236" s="165" t="str">
        <f>IF(COUNTBLANK($A236:$F236)&gt;2,"",IF(Input!L236=0,"NA",Input!L236))</f>
        <v/>
      </c>
      <c r="AW236" s="65" t="str">
        <f t="shared" si="164"/>
        <v/>
      </c>
      <c r="AX236" s="65" t="str">
        <f t="shared" si="165"/>
        <v/>
      </c>
      <c r="AY236" s="165" t="str">
        <f>IF(COUNTBLANK($A236:$F236)&gt;2,"",IF(Input!M236=0,"NA",Input!M236))</f>
        <v/>
      </c>
      <c r="AZ236" s="65" t="str">
        <f t="shared" si="166"/>
        <v/>
      </c>
      <c r="BA236" s="65" t="str">
        <f t="shared" si="167"/>
        <v/>
      </c>
      <c r="BB236" s="165" t="str">
        <f>IF(COUNTBLANK($A236:$F236)&gt;2,"",IF(Input!N236=0,"NA",Input!N236))</f>
        <v/>
      </c>
      <c r="BC236" s="65" t="str">
        <f t="shared" si="168"/>
        <v/>
      </c>
      <c r="BD236" s="65" t="str">
        <f t="shared" si="169"/>
        <v/>
      </c>
      <c r="BE236" s="165" t="str">
        <f>IF(COUNTBLANK($A236:$F236)&gt;2,"",IF(Input!O236=0,"NA",Input!O236))</f>
        <v/>
      </c>
      <c r="BF236" s="65" t="str">
        <f t="shared" si="170"/>
        <v/>
      </c>
      <c r="BG236" s="65" t="str">
        <f t="shared" si="171"/>
        <v/>
      </c>
      <c r="BH236" s="165" t="str">
        <f>IF(COUNTBLANK($A236:$F236)&gt;2,"",IF(Input!P236=0,"NA",Input!P236))</f>
        <v/>
      </c>
      <c r="BI236" s="65" t="str">
        <f t="shared" si="172"/>
        <v/>
      </c>
      <c r="BJ236" s="65" t="str">
        <f t="shared" si="173"/>
        <v/>
      </c>
      <c r="BK236" s="165" t="str">
        <f>IF(COUNTBLANK($A236:$F236)&gt;2,"",IF(Input!Q236=0,"NA",Input!Q236))</f>
        <v/>
      </c>
      <c r="BL236" s="65" t="str">
        <f t="shared" si="174"/>
        <v/>
      </c>
      <c r="BM236" s="65" t="str">
        <f t="shared" si="175"/>
        <v/>
      </c>
      <c r="BN236" s="165" t="str">
        <f>IF(COUNTBLANK($A236:$F236)&gt;2,"",IF(Input!R236=0,"NA",Input!R236))</f>
        <v/>
      </c>
      <c r="BO236" s="65" t="str">
        <f t="shared" si="176"/>
        <v/>
      </c>
      <c r="BP236" s="65" t="str">
        <f t="shared" si="177"/>
        <v/>
      </c>
      <c r="BQ236" s="165" t="str">
        <f>IF(COUNTBLANK($A236:$F236)&gt;2,"",IF(Input!S236=0,"NA",Input!S236))</f>
        <v/>
      </c>
      <c r="BR236" s="65" t="str">
        <f t="shared" si="178"/>
        <v/>
      </c>
      <c r="BS236" s="65" t="str">
        <f t="shared" si="179"/>
        <v/>
      </c>
      <c r="BT236" s="165" t="str">
        <f>IF(COUNTBLANK($A236:$F236)&gt;2,"",IF(Input!T236=0,"NA",Input!T236))</f>
        <v/>
      </c>
      <c r="BU236" s="65" t="str">
        <f t="shared" si="180"/>
        <v/>
      </c>
      <c r="BV236" s="65" t="str">
        <f t="shared" si="181"/>
        <v/>
      </c>
      <c r="BW236" s="165" t="str">
        <f>IF(COUNTBLANK($A236:$F236)&gt;2,"",IF(Input!U236=0,"NA",Input!U236))</f>
        <v/>
      </c>
      <c r="BX236" s="65" t="str">
        <f t="shared" si="182"/>
        <v/>
      </c>
      <c r="BY236" s="65" t="str">
        <f t="shared" si="183"/>
        <v/>
      </c>
      <c r="BZ236" s="165" t="str">
        <f>IF(COUNTBLANK($A236:$F236)&gt;2,"",IF(Input!V236=0,"NA",Input!V236))</f>
        <v/>
      </c>
      <c r="CA236" s="65" t="str">
        <f t="shared" si="184"/>
        <v/>
      </c>
      <c r="CB236" s="65" t="str">
        <f t="shared" si="185"/>
        <v/>
      </c>
      <c r="CC236" s="165" t="str">
        <f>IF(COUNTBLANK($A236:$F236)&gt;2,"",IF(Input!W236=0,"NA",Input!W236))</f>
        <v/>
      </c>
      <c r="CD236" s="65" t="str">
        <f t="shared" si="186"/>
        <v/>
      </c>
      <c r="CE236" s="65" t="str">
        <f t="shared" si="187"/>
        <v/>
      </c>
      <c r="CF236" s="165" t="str">
        <f>IF(COUNTBLANK($A236:$F236)&gt;2,"",IF(Input!X236=0,"NA",Input!X236))</f>
        <v/>
      </c>
      <c r="CG236" s="65" t="str">
        <f t="shared" si="188"/>
        <v/>
      </c>
      <c r="CH236" s="65" t="str">
        <f t="shared" si="189"/>
        <v/>
      </c>
      <c r="CI236" s="165" t="str">
        <f>IF(COUNTBLANK($A236:$F236)&gt;2,"",IF(Input!Y236=0,"NA",Input!Y236))</f>
        <v/>
      </c>
      <c r="CJ236" s="65" t="str">
        <f t="shared" si="190"/>
        <v/>
      </c>
      <c r="CK236" s="65" t="str">
        <f t="shared" si="191"/>
        <v/>
      </c>
      <c r="CL236" s="165" t="str">
        <f>IF(COUNTBLANK($A236:$F236)&gt;2,"",IF(Input!Z236=0,"NA",Input!Z236))</f>
        <v/>
      </c>
      <c r="CM236" s="65" t="str">
        <f t="shared" si="192"/>
        <v/>
      </c>
      <c r="CN236" s="65" t="str">
        <f t="shared" si="193"/>
        <v/>
      </c>
      <c r="CO236" s="165" t="str">
        <f>IF(COUNTBLANK($A236:$F236)&gt;2,"",IF(Input!AA236=0,"NA",Input!AA236))</f>
        <v/>
      </c>
      <c r="CP236" s="65" t="str">
        <f t="shared" si="194"/>
        <v/>
      </c>
      <c r="CQ236" s="65" t="str">
        <f t="shared" si="195"/>
        <v/>
      </c>
      <c r="CR236" s="165" t="str">
        <f>IF(COUNTBLANK($A236:$F236)&gt;2,"",IF(Input!AB236=0,"NA",Input!AB236))</f>
        <v/>
      </c>
      <c r="CS236" s="65" t="str">
        <f t="shared" si="196"/>
        <v/>
      </c>
      <c r="CT236" s="65" t="str">
        <f t="shared" si="197"/>
        <v/>
      </c>
      <c r="CU236" s="165" t="str">
        <f>IF(COUNTBLANK($A236:$F236)&gt;2,"",IF(Input!AC236=0,"NA",Input!AC236))</f>
        <v/>
      </c>
      <c r="CV236" s="65" t="str">
        <f t="shared" si="198"/>
        <v/>
      </c>
      <c r="CW236" s="65" t="str">
        <f t="shared" si="199"/>
        <v/>
      </c>
      <c r="CX236" s="165" t="str">
        <f>IF(COUNTBLANK($A236:$F236)&gt;2,"",IF(Input!AD236=0,"NA",Input!AD236))</f>
        <v/>
      </c>
    </row>
    <row r="237" spans="1:102" x14ac:dyDescent="0.25">
      <c r="A237" s="162" t="str">
        <f>IF(Input!B237=0,"",Input!B237)</f>
        <v/>
      </c>
      <c r="B237" s="162" t="str">
        <f>IF(Input!C237=0,"",Input!C237)</f>
        <v/>
      </c>
      <c r="C237" s="162" t="str">
        <f>IF(Input!D237=0,"",Input!D237)</f>
        <v/>
      </c>
      <c r="D237" s="162" t="str">
        <f>IF(Input!G237=0,"",Input!G237)</f>
        <v/>
      </c>
      <c r="E237" s="162" t="str">
        <f>IF(Input!H237=0,"",Input!H237)</f>
        <v/>
      </c>
      <c r="F237" s="162" t="str">
        <f>IF(Input!I237=0,"",Input!I237)</f>
        <v/>
      </c>
      <c r="G237" s="66" t="str">
        <f t="shared" si="150"/>
        <v/>
      </c>
      <c r="H237" s="66" t="str">
        <f t="shared" si="151"/>
        <v/>
      </c>
      <c r="I237" s="160" t="str">
        <f>FinalScores!G237</f>
        <v/>
      </c>
      <c r="J237" s="65" t="str">
        <f t="shared" si="152"/>
        <v/>
      </c>
      <c r="K237" s="65" t="str">
        <f t="shared" si="153"/>
        <v/>
      </c>
      <c r="L237" s="165" t="str">
        <f>IF(COUNTBLANK($A237:$F237)&gt;2,"",IF(Input!AE237=0,"NA",Input!AE237))</f>
        <v/>
      </c>
      <c r="M237" s="65" t="str">
        <f t="shared" si="154"/>
        <v/>
      </c>
      <c r="N237" s="65" t="str">
        <f t="shared" si="155"/>
        <v/>
      </c>
      <c r="O237" s="165" t="str">
        <f>IF(COUNTBLANK($A237:$F237)&gt;2,"",IF(Input!AF237=0,"NA",Input!AF237))</f>
        <v/>
      </c>
      <c r="P237" s="65" t="str">
        <f t="shared" si="156"/>
        <v/>
      </c>
      <c r="Q237" s="65" t="str">
        <f t="shared" si="157"/>
        <v/>
      </c>
      <c r="R237" s="165" t="str">
        <f>IF(COUNTBLANK($A237:$F237)&gt;2,"",IF(Input!AG237=0,"NA",Input!AG237))</f>
        <v/>
      </c>
      <c r="AN237" s="65" t="str">
        <f t="shared" si="158"/>
        <v/>
      </c>
      <c r="AO237" s="65" t="str">
        <f t="shared" si="159"/>
        <v/>
      </c>
      <c r="AP237" s="165" t="str">
        <f>IF(COUNTBLANK($A237:$F237)&gt;2,"",IF(Input!J237=0,"NA",Input!J237))</f>
        <v/>
      </c>
      <c r="AQ237" s="65" t="str">
        <f t="shared" si="160"/>
        <v/>
      </c>
      <c r="AR237" s="65" t="str">
        <f t="shared" si="161"/>
        <v/>
      </c>
      <c r="AS237" s="165" t="str">
        <f>IF(COUNTBLANK($A237:$F237)&gt;2,"",IF(Input!K237=0,"NA",Input!K237))</f>
        <v/>
      </c>
      <c r="AT237" s="65" t="str">
        <f t="shared" si="162"/>
        <v/>
      </c>
      <c r="AU237" s="65" t="str">
        <f t="shared" si="163"/>
        <v/>
      </c>
      <c r="AV237" s="165" t="str">
        <f>IF(COUNTBLANK($A237:$F237)&gt;2,"",IF(Input!L237=0,"NA",Input!L237))</f>
        <v/>
      </c>
      <c r="AW237" s="65" t="str">
        <f t="shared" si="164"/>
        <v/>
      </c>
      <c r="AX237" s="65" t="str">
        <f t="shared" si="165"/>
        <v/>
      </c>
      <c r="AY237" s="165" t="str">
        <f>IF(COUNTBLANK($A237:$F237)&gt;2,"",IF(Input!M237=0,"NA",Input!M237))</f>
        <v/>
      </c>
      <c r="AZ237" s="65" t="str">
        <f t="shared" si="166"/>
        <v/>
      </c>
      <c r="BA237" s="65" t="str">
        <f t="shared" si="167"/>
        <v/>
      </c>
      <c r="BB237" s="165" t="str">
        <f>IF(COUNTBLANK($A237:$F237)&gt;2,"",IF(Input!N237=0,"NA",Input!N237))</f>
        <v/>
      </c>
      <c r="BC237" s="65" t="str">
        <f t="shared" si="168"/>
        <v/>
      </c>
      <c r="BD237" s="65" t="str">
        <f t="shared" si="169"/>
        <v/>
      </c>
      <c r="BE237" s="165" t="str">
        <f>IF(COUNTBLANK($A237:$F237)&gt;2,"",IF(Input!O237=0,"NA",Input!O237))</f>
        <v/>
      </c>
      <c r="BF237" s="65" t="str">
        <f t="shared" si="170"/>
        <v/>
      </c>
      <c r="BG237" s="65" t="str">
        <f t="shared" si="171"/>
        <v/>
      </c>
      <c r="BH237" s="165" t="str">
        <f>IF(COUNTBLANK($A237:$F237)&gt;2,"",IF(Input!P237=0,"NA",Input!P237))</f>
        <v/>
      </c>
      <c r="BI237" s="65" t="str">
        <f t="shared" si="172"/>
        <v/>
      </c>
      <c r="BJ237" s="65" t="str">
        <f t="shared" si="173"/>
        <v/>
      </c>
      <c r="BK237" s="165" t="str">
        <f>IF(COUNTBLANK($A237:$F237)&gt;2,"",IF(Input!Q237=0,"NA",Input!Q237))</f>
        <v/>
      </c>
      <c r="BL237" s="65" t="str">
        <f t="shared" si="174"/>
        <v/>
      </c>
      <c r="BM237" s="65" t="str">
        <f t="shared" si="175"/>
        <v/>
      </c>
      <c r="BN237" s="165" t="str">
        <f>IF(COUNTBLANK($A237:$F237)&gt;2,"",IF(Input!R237=0,"NA",Input!R237))</f>
        <v/>
      </c>
      <c r="BO237" s="65" t="str">
        <f t="shared" si="176"/>
        <v/>
      </c>
      <c r="BP237" s="65" t="str">
        <f t="shared" si="177"/>
        <v/>
      </c>
      <c r="BQ237" s="165" t="str">
        <f>IF(COUNTBLANK($A237:$F237)&gt;2,"",IF(Input!S237=0,"NA",Input!S237))</f>
        <v/>
      </c>
      <c r="BR237" s="65" t="str">
        <f t="shared" si="178"/>
        <v/>
      </c>
      <c r="BS237" s="65" t="str">
        <f t="shared" si="179"/>
        <v/>
      </c>
      <c r="BT237" s="165" t="str">
        <f>IF(COUNTBLANK($A237:$F237)&gt;2,"",IF(Input!T237=0,"NA",Input!T237))</f>
        <v/>
      </c>
      <c r="BU237" s="65" t="str">
        <f t="shared" si="180"/>
        <v/>
      </c>
      <c r="BV237" s="65" t="str">
        <f t="shared" si="181"/>
        <v/>
      </c>
      <c r="BW237" s="165" t="str">
        <f>IF(COUNTBLANK($A237:$F237)&gt;2,"",IF(Input!U237=0,"NA",Input!U237))</f>
        <v/>
      </c>
      <c r="BX237" s="65" t="str">
        <f t="shared" si="182"/>
        <v/>
      </c>
      <c r="BY237" s="65" t="str">
        <f t="shared" si="183"/>
        <v/>
      </c>
      <c r="BZ237" s="165" t="str">
        <f>IF(COUNTBLANK($A237:$F237)&gt;2,"",IF(Input!V237=0,"NA",Input!V237))</f>
        <v/>
      </c>
      <c r="CA237" s="65" t="str">
        <f t="shared" si="184"/>
        <v/>
      </c>
      <c r="CB237" s="65" t="str">
        <f t="shared" si="185"/>
        <v/>
      </c>
      <c r="CC237" s="165" t="str">
        <f>IF(COUNTBLANK($A237:$F237)&gt;2,"",IF(Input!W237=0,"NA",Input!W237))</f>
        <v/>
      </c>
      <c r="CD237" s="65" t="str">
        <f t="shared" si="186"/>
        <v/>
      </c>
      <c r="CE237" s="65" t="str">
        <f t="shared" si="187"/>
        <v/>
      </c>
      <c r="CF237" s="165" t="str">
        <f>IF(COUNTBLANK($A237:$F237)&gt;2,"",IF(Input!X237=0,"NA",Input!X237))</f>
        <v/>
      </c>
      <c r="CG237" s="65" t="str">
        <f t="shared" si="188"/>
        <v/>
      </c>
      <c r="CH237" s="65" t="str">
        <f t="shared" si="189"/>
        <v/>
      </c>
      <c r="CI237" s="165" t="str">
        <f>IF(COUNTBLANK($A237:$F237)&gt;2,"",IF(Input!Y237=0,"NA",Input!Y237))</f>
        <v/>
      </c>
      <c r="CJ237" s="65" t="str">
        <f t="shared" si="190"/>
        <v/>
      </c>
      <c r="CK237" s="65" t="str">
        <f t="shared" si="191"/>
        <v/>
      </c>
      <c r="CL237" s="165" t="str">
        <f>IF(COUNTBLANK($A237:$F237)&gt;2,"",IF(Input!Z237=0,"NA",Input!Z237))</f>
        <v/>
      </c>
      <c r="CM237" s="65" t="str">
        <f t="shared" si="192"/>
        <v/>
      </c>
      <c r="CN237" s="65" t="str">
        <f t="shared" si="193"/>
        <v/>
      </c>
      <c r="CO237" s="165" t="str">
        <f>IF(COUNTBLANK($A237:$F237)&gt;2,"",IF(Input!AA237=0,"NA",Input!AA237))</f>
        <v/>
      </c>
      <c r="CP237" s="65" t="str">
        <f t="shared" si="194"/>
        <v/>
      </c>
      <c r="CQ237" s="65" t="str">
        <f t="shared" si="195"/>
        <v/>
      </c>
      <c r="CR237" s="165" t="str">
        <f>IF(COUNTBLANK($A237:$F237)&gt;2,"",IF(Input!AB237=0,"NA",Input!AB237))</f>
        <v/>
      </c>
      <c r="CS237" s="65" t="str">
        <f t="shared" si="196"/>
        <v/>
      </c>
      <c r="CT237" s="65" t="str">
        <f t="shared" si="197"/>
        <v/>
      </c>
      <c r="CU237" s="165" t="str">
        <f>IF(COUNTBLANK($A237:$F237)&gt;2,"",IF(Input!AC237=0,"NA",Input!AC237))</f>
        <v/>
      </c>
      <c r="CV237" s="65" t="str">
        <f t="shared" si="198"/>
        <v/>
      </c>
      <c r="CW237" s="65" t="str">
        <f t="shared" si="199"/>
        <v/>
      </c>
      <c r="CX237" s="165" t="str">
        <f>IF(COUNTBLANK($A237:$F237)&gt;2,"",IF(Input!AD237=0,"NA",Input!AD237))</f>
        <v/>
      </c>
    </row>
    <row r="238" spans="1:102" x14ac:dyDescent="0.25">
      <c r="A238" s="162" t="str">
        <f>IF(Input!B238=0,"",Input!B238)</f>
        <v/>
      </c>
      <c r="B238" s="162" t="str">
        <f>IF(Input!C238=0,"",Input!C238)</f>
        <v/>
      </c>
      <c r="C238" s="162" t="str">
        <f>IF(Input!D238=0,"",Input!D238)</f>
        <v/>
      </c>
      <c r="D238" s="162" t="str">
        <f>IF(Input!G238=0,"",Input!G238)</f>
        <v/>
      </c>
      <c r="E238" s="162" t="str">
        <f>IF(Input!H238=0,"",Input!H238)</f>
        <v/>
      </c>
      <c r="F238" s="162" t="str">
        <f>IF(Input!I238=0,"",Input!I238)</f>
        <v/>
      </c>
      <c r="G238" s="66" t="str">
        <f t="shared" si="150"/>
        <v/>
      </c>
      <c r="H238" s="66" t="str">
        <f t="shared" si="151"/>
        <v/>
      </c>
      <c r="I238" s="160" t="str">
        <f>FinalScores!G238</f>
        <v/>
      </c>
      <c r="J238" s="65" t="str">
        <f t="shared" si="152"/>
        <v/>
      </c>
      <c r="K238" s="65" t="str">
        <f t="shared" si="153"/>
        <v/>
      </c>
      <c r="L238" s="165" t="str">
        <f>IF(COUNTBLANK($A238:$F238)&gt;2,"",IF(Input!AE238=0,"NA",Input!AE238))</f>
        <v/>
      </c>
      <c r="M238" s="65" t="str">
        <f t="shared" si="154"/>
        <v/>
      </c>
      <c r="N238" s="65" t="str">
        <f t="shared" si="155"/>
        <v/>
      </c>
      <c r="O238" s="165" t="str">
        <f>IF(COUNTBLANK($A238:$F238)&gt;2,"",IF(Input!AF238=0,"NA",Input!AF238))</f>
        <v/>
      </c>
      <c r="P238" s="65" t="str">
        <f t="shared" si="156"/>
        <v/>
      </c>
      <c r="Q238" s="65" t="str">
        <f t="shared" si="157"/>
        <v/>
      </c>
      <c r="R238" s="165" t="str">
        <f>IF(COUNTBLANK($A238:$F238)&gt;2,"",IF(Input!AG238=0,"NA",Input!AG238))</f>
        <v/>
      </c>
      <c r="AN238" s="65" t="str">
        <f t="shared" si="158"/>
        <v/>
      </c>
      <c r="AO238" s="65" t="str">
        <f t="shared" si="159"/>
        <v/>
      </c>
      <c r="AP238" s="165" t="str">
        <f>IF(COUNTBLANK($A238:$F238)&gt;2,"",IF(Input!J238=0,"NA",Input!J238))</f>
        <v/>
      </c>
      <c r="AQ238" s="65" t="str">
        <f t="shared" si="160"/>
        <v/>
      </c>
      <c r="AR238" s="65" t="str">
        <f t="shared" si="161"/>
        <v/>
      </c>
      <c r="AS238" s="165" t="str">
        <f>IF(COUNTBLANK($A238:$F238)&gt;2,"",IF(Input!K238=0,"NA",Input!K238))</f>
        <v/>
      </c>
      <c r="AT238" s="65" t="str">
        <f t="shared" si="162"/>
        <v/>
      </c>
      <c r="AU238" s="65" t="str">
        <f t="shared" si="163"/>
        <v/>
      </c>
      <c r="AV238" s="165" t="str">
        <f>IF(COUNTBLANK($A238:$F238)&gt;2,"",IF(Input!L238=0,"NA",Input!L238))</f>
        <v/>
      </c>
      <c r="AW238" s="65" t="str">
        <f t="shared" si="164"/>
        <v/>
      </c>
      <c r="AX238" s="65" t="str">
        <f t="shared" si="165"/>
        <v/>
      </c>
      <c r="AY238" s="165" t="str">
        <f>IF(COUNTBLANK($A238:$F238)&gt;2,"",IF(Input!M238=0,"NA",Input!M238))</f>
        <v/>
      </c>
      <c r="AZ238" s="65" t="str">
        <f t="shared" si="166"/>
        <v/>
      </c>
      <c r="BA238" s="65" t="str">
        <f t="shared" si="167"/>
        <v/>
      </c>
      <c r="BB238" s="165" t="str">
        <f>IF(COUNTBLANK($A238:$F238)&gt;2,"",IF(Input!N238=0,"NA",Input!N238))</f>
        <v/>
      </c>
      <c r="BC238" s="65" t="str">
        <f t="shared" si="168"/>
        <v/>
      </c>
      <c r="BD238" s="65" t="str">
        <f t="shared" si="169"/>
        <v/>
      </c>
      <c r="BE238" s="165" t="str">
        <f>IF(COUNTBLANK($A238:$F238)&gt;2,"",IF(Input!O238=0,"NA",Input!O238))</f>
        <v/>
      </c>
      <c r="BF238" s="65" t="str">
        <f t="shared" si="170"/>
        <v/>
      </c>
      <c r="BG238" s="65" t="str">
        <f t="shared" si="171"/>
        <v/>
      </c>
      <c r="BH238" s="165" t="str">
        <f>IF(COUNTBLANK($A238:$F238)&gt;2,"",IF(Input!P238=0,"NA",Input!P238))</f>
        <v/>
      </c>
      <c r="BI238" s="65" t="str">
        <f t="shared" si="172"/>
        <v/>
      </c>
      <c r="BJ238" s="65" t="str">
        <f t="shared" si="173"/>
        <v/>
      </c>
      <c r="BK238" s="165" t="str">
        <f>IF(COUNTBLANK($A238:$F238)&gt;2,"",IF(Input!Q238=0,"NA",Input!Q238))</f>
        <v/>
      </c>
      <c r="BL238" s="65" t="str">
        <f t="shared" si="174"/>
        <v/>
      </c>
      <c r="BM238" s="65" t="str">
        <f t="shared" si="175"/>
        <v/>
      </c>
      <c r="BN238" s="165" t="str">
        <f>IF(COUNTBLANK($A238:$F238)&gt;2,"",IF(Input!R238=0,"NA",Input!R238))</f>
        <v/>
      </c>
      <c r="BO238" s="65" t="str">
        <f t="shared" si="176"/>
        <v/>
      </c>
      <c r="BP238" s="65" t="str">
        <f t="shared" si="177"/>
        <v/>
      </c>
      <c r="BQ238" s="165" t="str">
        <f>IF(COUNTBLANK($A238:$F238)&gt;2,"",IF(Input!S238=0,"NA",Input!S238))</f>
        <v/>
      </c>
      <c r="BR238" s="65" t="str">
        <f t="shared" si="178"/>
        <v/>
      </c>
      <c r="BS238" s="65" t="str">
        <f t="shared" si="179"/>
        <v/>
      </c>
      <c r="BT238" s="165" t="str">
        <f>IF(COUNTBLANK($A238:$F238)&gt;2,"",IF(Input!T238=0,"NA",Input!T238))</f>
        <v/>
      </c>
      <c r="BU238" s="65" t="str">
        <f t="shared" si="180"/>
        <v/>
      </c>
      <c r="BV238" s="65" t="str">
        <f t="shared" si="181"/>
        <v/>
      </c>
      <c r="BW238" s="165" t="str">
        <f>IF(COUNTBLANK($A238:$F238)&gt;2,"",IF(Input!U238=0,"NA",Input!U238))</f>
        <v/>
      </c>
      <c r="BX238" s="65" t="str">
        <f t="shared" si="182"/>
        <v/>
      </c>
      <c r="BY238" s="65" t="str">
        <f t="shared" si="183"/>
        <v/>
      </c>
      <c r="BZ238" s="165" t="str">
        <f>IF(COUNTBLANK($A238:$F238)&gt;2,"",IF(Input!V238=0,"NA",Input!V238))</f>
        <v/>
      </c>
      <c r="CA238" s="65" t="str">
        <f t="shared" si="184"/>
        <v/>
      </c>
      <c r="CB238" s="65" t="str">
        <f t="shared" si="185"/>
        <v/>
      </c>
      <c r="CC238" s="165" t="str">
        <f>IF(COUNTBLANK($A238:$F238)&gt;2,"",IF(Input!W238=0,"NA",Input!W238))</f>
        <v/>
      </c>
      <c r="CD238" s="65" t="str">
        <f t="shared" si="186"/>
        <v/>
      </c>
      <c r="CE238" s="65" t="str">
        <f t="shared" si="187"/>
        <v/>
      </c>
      <c r="CF238" s="165" t="str">
        <f>IF(COUNTBLANK($A238:$F238)&gt;2,"",IF(Input!X238=0,"NA",Input!X238))</f>
        <v/>
      </c>
      <c r="CG238" s="65" t="str">
        <f t="shared" si="188"/>
        <v/>
      </c>
      <c r="CH238" s="65" t="str">
        <f t="shared" si="189"/>
        <v/>
      </c>
      <c r="CI238" s="165" t="str">
        <f>IF(COUNTBLANK($A238:$F238)&gt;2,"",IF(Input!Y238=0,"NA",Input!Y238))</f>
        <v/>
      </c>
      <c r="CJ238" s="65" t="str">
        <f t="shared" si="190"/>
        <v/>
      </c>
      <c r="CK238" s="65" t="str">
        <f t="shared" si="191"/>
        <v/>
      </c>
      <c r="CL238" s="165" t="str">
        <f>IF(COUNTBLANK($A238:$F238)&gt;2,"",IF(Input!Z238=0,"NA",Input!Z238))</f>
        <v/>
      </c>
      <c r="CM238" s="65" t="str">
        <f t="shared" si="192"/>
        <v/>
      </c>
      <c r="CN238" s="65" t="str">
        <f t="shared" si="193"/>
        <v/>
      </c>
      <c r="CO238" s="165" t="str">
        <f>IF(COUNTBLANK($A238:$F238)&gt;2,"",IF(Input!AA238=0,"NA",Input!AA238))</f>
        <v/>
      </c>
      <c r="CP238" s="65" t="str">
        <f t="shared" si="194"/>
        <v/>
      </c>
      <c r="CQ238" s="65" t="str">
        <f t="shared" si="195"/>
        <v/>
      </c>
      <c r="CR238" s="165" t="str">
        <f>IF(COUNTBLANK($A238:$F238)&gt;2,"",IF(Input!AB238=0,"NA",Input!AB238))</f>
        <v/>
      </c>
      <c r="CS238" s="65" t="str">
        <f t="shared" si="196"/>
        <v/>
      </c>
      <c r="CT238" s="65" t="str">
        <f t="shared" si="197"/>
        <v/>
      </c>
      <c r="CU238" s="165" t="str">
        <f>IF(COUNTBLANK($A238:$F238)&gt;2,"",IF(Input!AC238=0,"NA",Input!AC238))</f>
        <v/>
      </c>
      <c r="CV238" s="65" t="str">
        <f t="shared" si="198"/>
        <v/>
      </c>
      <c r="CW238" s="65" t="str">
        <f t="shared" si="199"/>
        <v/>
      </c>
      <c r="CX238" s="165" t="str">
        <f>IF(COUNTBLANK($A238:$F238)&gt;2,"",IF(Input!AD238=0,"NA",Input!AD238))</f>
        <v/>
      </c>
    </row>
    <row r="239" spans="1:102" x14ac:dyDescent="0.25">
      <c r="A239" s="162" t="str">
        <f>IF(Input!B239=0,"",Input!B239)</f>
        <v/>
      </c>
      <c r="B239" s="162" t="str">
        <f>IF(Input!C239=0,"",Input!C239)</f>
        <v/>
      </c>
      <c r="C239" s="162" t="str">
        <f>IF(Input!D239=0,"",Input!D239)</f>
        <v/>
      </c>
      <c r="D239" s="162" t="str">
        <f>IF(Input!G239=0,"",Input!G239)</f>
        <v/>
      </c>
      <c r="E239" s="162" t="str">
        <f>IF(Input!H239=0,"",Input!H239)</f>
        <v/>
      </c>
      <c r="F239" s="162" t="str">
        <f>IF(Input!I239=0,"",Input!I239)</f>
        <v/>
      </c>
      <c r="G239" s="66" t="str">
        <f t="shared" si="150"/>
        <v/>
      </c>
      <c r="H239" s="66" t="str">
        <f t="shared" si="151"/>
        <v/>
      </c>
      <c r="I239" s="160" t="str">
        <f>FinalScores!G239</f>
        <v/>
      </c>
      <c r="J239" s="65" t="str">
        <f t="shared" si="152"/>
        <v/>
      </c>
      <c r="K239" s="65" t="str">
        <f t="shared" si="153"/>
        <v/>
      </c>
      <c r="L239" s="165" t="str">
        <f>IF(COUNTBLANK($A239:$F239)&gt;2,"",IF(Input!AE239=0,"NA",Input!AE239))</f>
        <v/>
      </c>
      <c r="M239" s="65" t="str">
        <f t="shared" si="154"/>
        <v/>
      </c>
      <c r="N239" s="65" t="str">
        <f t="shared" si="155"/>
        <v/>
      </c>
      <c r="O239" s="165" t="str">
        <f>IF(COUNTBLANK($A239:$F239)&gt;2,"",IF(Input!AF239=0,"NA",Input!AF239))</f>
        <v/>
      </c>
      <c r="P239" s="65" t="str">
        <f t="shared" si="156"/>
        <v/>
      </c>
      <c r="Q239" s="65" t="str">
        <f t="shared" si="157"/>
        <v/>
      </c>
      <c r="R239" s="165" t="str">
        <f>IF(COUNTBLANK($A239:$F239)&gt;2,"",IF(Input!AG239=0,"NA",Input!AG239))</f>
        <v/>
      </c>
      <c r="AN239" s="65" t="str">
        <f t="shared" si="158"/>
        <v/>
      </c>
      <c r="AO239" s="65" t="str">
        <f t="shared" si="159"/>
        <v/>
      </c>
      <c r="AP239" s="165" t="str">
        <f>IF(COUNTBLANK($A239:$F239)&gt;2,"",IF(Input!J239=0,"NA",Input!J239))</f>
        <v/>
      </c>
      <c r="AQ239" s="65" t="str">
        <f t="shared" si="160"/>
        <v/>
      </c>
      <c r="AR239" s="65" t="str">
        <f t="shared" si="161"/>
        <v/>
      </c>
      <c r="AS239" s="165" t="str">
        <f>IF(COUNTBLANK($A239:$F239)&gt;2,"",IF(Input!K239=0,"NA",Input!K239))</f>
        <v/>
      </c>
      <c r="AT239" s="65" t="str">
        <f t="shared" si="162"/>
        <v/>
      </c>
      <c r="AU239" s="65" t="str">
        <f t="shared" si="163"/>
        <v/>
      </c>
      <c r="AV239" s="165" t="str">
        <f>IF(COUNTBLANK($A239:$F239)&gt;2,"",IF(Input!L239=0,"NA",Input!L239))</f>
        <v/>
      </c>
      <c r="AW239" s="65" t="str">
        <f t="shared" si="164"/>
        <v/>
      </c>
      <c r="AX239" s="65" t="str">
        <f t="shared" si="165"/>
        <v/>
      </c>
      <c r="AY239" s="165" t="str">
        <f>IF(COUNTBLANK($A239:$F239)&gt;2,"",IF(Input!M239=0,"NA",Input!M239))</f>
        <v/>
      </c>
      <c r="AZ239" s="65" t="str">
        <f t="shared" si="166"/>
        <v/>
      </c>
      <c r="BA239" s="65" t="str">
        <f t="shared" si="167"/>
        <v/>
      </c>
      <c r="BB239" s="165" t="str">
        <f>IF(COUNTBLANK($A239:$F239)&gt;2,"",IF(Input!N239=0,"NA",Input!N239))</f>
        <v/>
      </c>
      <c r="BC239" s="65" t="str">
        <f t="shared" si="168"/>
        <v/>
      </c>
      <c r="BD239" s="65" t="str">
        <f t="shared" si="169"/>
        <v/>
      </c>
      <c r="BE239" s="165" t="str">
        <f>IF(COUNTBLANK($A239:$F239)&gt;2,"",IF(Input!O239=0,"NA",Input!O239))</f>
        <v/>
      </c>
      <c r="BF239" s="65" t="str">
        <f t="shared" si="170"/>
        <v/>
      </c>
      <c r="BG239" s="65" t="str">
        <f t="shared" si="171"/>
        <v/>
      </c>
      <c r="BH239" s="165" t="str">
        <f>IF(COUNTBLANK($A239:$F239)&gt;2,"",IF(Input!P239=0,"NA",Input!P239))</f>
        <v/>
      </c>
      <c r="BI239" s="65" t="str">
        <f t="shared" si="172"/>
        <v/>
      </c>
      <c r="BJ239" s="65" t="str">
        <f t="shared" si="173"/>
        <v/>
      </c>
      <c r="BK239" s="165" t="str">
        <f>IF(COUNTBLANK($A239:$F239)&gt;2,"",IF(Input!Q239=0,"NA",Input!Q239))</f>
        <v/>
      </c>
      <c r="BL239" s="65" t="str">
        <f t="shared" si="174"/>
        <v/>
      </c>
      <c r="BM239" s="65" t="str">
        <f t="shared" si="175"/>
        <v/>
      </c>
      <c r="BN239" s="165" t="str">
        <f>IF(COUNTBLANK($A239:$F239)&gt;2,"",IF(Input!R239=0,"NA",Input!R239))</f>
        <v/>
      </c>
      <c r="BO239" s="65" t="str">
        <f t="shared" si="176"/>
        <v/>
      </c>
      <c r="BP239" s="65" t="str">
        <f t="shared" si="177"/>
        <v/>
      </c>
      <c r="BQ239" s="165" t="str">
        <f>IF(COUNTBLANK($A239:$F239)&gt;2,"",IF(Input!S239=0,"NA",Input!S239))</f>
        <v/>
      </c>
      <c r="BR239" s="65" t="str">
        <f t="shared" si="178"/>
        <v/>
      </c>
      <c r="BS239" s="65" t="str">
        <f t="shared" si="179"/>
        <v/>
      </c>
      <c r="BT239" s="165" t="str">
        <f>IF(COUNTBLANK($A239:$F239)&gt;2,"",IF(Input!T239=0,"NA",Input!T239))</f>
        <v/>
      </c>
      <c r="BU239" s="65" t="str">
        <f t="shared" si="180"/>
        <v/>
      </c>
      <c r="BV239" s="65" t="str">
        <f t="shared" si="181"/>
        <v/>
      </c>
      <c r="BW239" s="165" t="str">
        <f>IF(COUNTBLANK($A239:$F239)&gt;2,"",IF(Input!U239=0,"NA",Input!U239))</f>
        <v/>
      </c>
      <c r="BX239" s="65" t="str">
        <f t="shared" si="182"/>
        <v/>
      </c>
      <c r="BY239" s="65" t="str">
        <f t="shared" si="183"/>
        <v/>
      </c>
      <c r="BZ239" s="165" t="str">
        <f>IF(COUNTBLANK($A239:$F239)&gt;2,"",IF(Input!V239=0,"NA",Input!V239))</f>
        <v/>
      </c>
      <c r="CA239" s="65" t="str">
        <f t="shared" si="184"/>
        <v/>
      </c>
      <c r="CB239" s="65" t="str">
        <f t="shared" si="185"/>
        <v/>
      </c>
      <c r="CC239" s="165" t="str">
        <f>IF(COUNTBLANK($A239:$F239)&gt;2,"",IF(Input!W239=0,"NA",Input!W239))</f>
        <v/>
      </c>
      <c r="CD239" s="65" t="str">
        <f t="shared" si="186"/>
        <v/>
      </c>
      <c r="CE239" s="65" t="str">
        <f t="shared" si="187"/>
        <v/>
      </c>
      <c r="CF239" s="165" t="str">
        <f>IF(COUNTBLANK($A239:$F239)&gt;2,"",IF(Input!X239=0,"NA",Input!X239))</f>
        <v/>
      </c>
      <c r="CG239" s="65" t="str">
        <f t="shared" si="188"/>
        <v/>
      </c>
      <c r="CH239" s="65" t="str">
        <f t="shared" si="189"/>
        <v/>
      </c>
      <c r="CI239" s="165" t="str">
        <f>IF(COUNTBLANK($A239:$F239)&gt;2,"",IF(Input!Y239=0,"NA",Input!Y239))</f>
        <v/>
      </c>
      <c r="CJ239" s="65" t="str">
        <f t="shared" si="190"/>
        <v/>
      </c>
      <c r="CK239" s="65" t="str">
        <f t="shared" si="191"/>
        <v/>
      </c>
      <c r="CL239" s="165" t="str">
        <f>IF(COUNTBLANK($A239:$F239)&gt;2,"",IF(Input!Z239=0,"NA",Input!Z239))</f>
        <v/>
      </c>
      <c r="CM239" s="65" t="str">
        <f t="shared" si="192"/>
        <v/>
      </c>
      <c r="CN239" s="65" t="str">
        <f t="shared" si="193"/>
        <v/>
      </c>
      <c r="CO239" s="165" t="str">
        <f>IF(COUNTBLANK($A239:$F239)&gt;2,"",IF(Input!AA239=0,"NA",Input!AA239))</f>
        <v/>
      </c>
      <c r="CP239" s="65" t="str">
        <f t="shared" si="194"/>
        <v/>
      </c>
      <c r="CQ239" s="65" t="str">
        <f t="shared" si="195"/>
        <v/>
      </c>
      <c r="CR239" s="165" t="str">
        <f>IF(COUNTBLANK($A239:$F239)&gt;2,"",IF(Input!AB239=0,"NA",Input!AB239))</f>
        <v/>
      </c>
      <c r="CS239" s="65" t="str">
        <f t="shared" si="196"/>
        <v/>
      </c>
      <c r="CT239" s="65" t="str">
        <f t="shared" si="197"/>
        <v/>
      </c>
      <c r="CU239" s="165" t="str">
        <f>IF(COUNTBLANK($A239:$F239)&gt;2,"",IF(Input!AC239=0,"NA",Input!AC239))</f>
        <v/>
      </c>
      <c r="CV239" s="65" t="str">
        <f t="shared" si="198"/>
        <v/>
      </c>
      <c r="CW239" s="65" t="str">
        <f t="shared" si="199"/>
        <v/>
      </c>
      <c r="CX239" s="165" t="str">
        <f>IF(COUNTBLANK($A239:$F239)&gt;2,"",IF(Input!AD239=0,"NA",Input!AD239))</f>
        <v/>
      </c>
    </row>
    <row r="240" spans="1:102" x14ac:dyDescent="0.25">
      <c r="A240" s="162" t="str">
        <f>IF(Input!B240=0,"",Input!B240)</f>
        <v/>
      </c>
      <c r="B240" s="162" t="str">
        <f>IF(Input!C240=0,"",Input!C240)</f>
        <v/>
      </c>
      <c r="C240" s="162" t="str">
        <f>IF(Input!D240=0,"",Input!D240)</f>
        <v/>
      </c>
      <c r="D240" s="162" t="str">
        <f>IF(Input!G240=0,"",Input!G240)</f>
        <v/>
      </c>
      <c r="E240" s="162" t="str">
        <f>IF(Input!H240=0,"",Input!H240)</f>
        <v/>
      </c>
      <c r="F240" s="162" t="str">
        <f>IF(Input!I240=0,"",Input!I240)</f>
        <v/>
      </c>
      <c r="G240" s="66" t="str">
        <f t="shared" si="150"/>
        <v/>
      </c>
      <c r="H240" s="66" t="str">
        <f t="shared" si="151"/>
        <v/>
      </c>
      <c r="I240" s="160" t="str">
        <f>FinalScores!G240</f>
        <v/>
      </c>
      <c r="J240" s="65" t="str">
        <f t="shared" si="152"/>
        <v/>
      </c>
      <c r="K240" s="65" t="str">
        <f t="shared" si="153"/>
        <v/>
      </c>
      <c r="L240" s="165" t="str">
        <f>IF(COUNTBLANK($A240:$F240)&gt;2,"",IF(Input!AE240=0,"NA",Input!AE240))</f>
        <v/>
      </c>
      <c r="M240" s="65" t="str">
        <f t="shared" si="154"/>
        <v/>
      </c>
      <c r="N240" s="65" t="str">
        <f t="shared" si="155"/>
        <v/>
      </c>
      <c r="O240" s="165" t="str">
        <f>IF(COUNTBLANK($A240:$F240)&gt;2,"",IF(Input!AF240=0,"NA",Input!AF240))</f>
        <v/>
      </c>
      <c r="P240" s="65" t="str">
        <f t="shared" si="156"/>
        <v/>
      </c>
      <c r="Q240" s="65" t="str">
        <f t="shared" si="157"/>
        <v/>
      </c>
      <c r="R240" s="165" t="str">
        <f>IF(COUNTBLANK($A240:$F240)&gt;2,"",IF(Input!AG240=0,"NA",Input!AG240))</f>
        <v/>
      </c>
      <c r="AN240" s="65" t="str">
        <f t="shared" si="158"/>
        <v/>
      </c>
      <c r="AO240" s="65" t="str">
        <f t="shared" si="159"/>
        <v/>
      </c>
      <c r="AP240" s="165" t="str">
        <f>IF(COUNTBLANK($A240:$F240)&gt;2,"",IF(Input!J240=0,"NA",Input!J240))</f>
        <v/>
      </c>
      <c r="AQ240" s="65" t="str">
        <f t="shared" si="160"/>
        <v/>
      </c>
      <c r="AR240" s="65" t="str">
        <f t="shared" si="161"/>
        <v/>
      </c>
      <c r="AS240" s="165" t="str">
        <f>IF(COUNTBLANK($A240:$F240)&gt;2,"",IF(Input!K240=0,"NA",Input!K240))</f>
        <v/>
      </c>
      <c r="AT240" s="65" t="str">
        <f t="shared" si="162"/>
        <v/>
      </c>
      <c r="AU240" s="65" t="str">
        <f t="shared" si="163"/>
        <v/>
      </c>
      <c r="AV240" s="165" t="str">
        <f>IF(COUNTBLANK($A240:$F240)&gt;2,"",IF(Input!L240=0,"NA",Input!L240))</f>
        <v/>
      </c>
      <c r="AW240" s="65" t="str">
        <f t="shared" si="164"/>
        <v/>
      </c>
      <c r="AX240" s="65" t="str">
        <f t="shared" si="165"/>
        <v/>
      </c>
      <c r="AY240" s="165" t="str">
        <f>IF(COUNTBLANK($A240:$F240)&gt;2,"",IF(Input!M240=0,"NA",Input!M240))</f>
        <v/>
      </c>
      <c r="AZ240" s="65" t="str">
        <f t="shared" si="166"/>
        <v/>
      </c>
      <c r="BA240" s="65" t="str">
        <f t="shared" si="167"/>
        <v/>
      </c>
      <c r="BB240" s="165" t="str">
        <f>IF(COUNTBLANK($A240:$F240)&gt;2,"",IF(Input!N240=0,"NA",Input!N240))</f>
        <v/>
      </c>
      <c r="BC240" s="65" t="str">
        <f t="shared" si="168"/>
        <v/>
      </c>
      <c r="BD240" s="65" t="str">
        <f t="shared" si="169"/>
        <v/>
      </c>
      <c r="BE240" s="165" t="str">
        <f>IF(COUNTBLANK($A240:$F240)&gt;2,"",IF(Input!O240=0,"NA",Input!O240))</f>
        <v/>
      </c>
      <c r="BF240" s="65" t="str">
        <f t="shared" si="170"/>
        <v/>
      </c>
      <c r="BG240" s="65" t="str">
        <f t="shared" si="171"/>
        <v/>
      </c>
      <c r="BH240" s="165" t="str">
        <f>IF(COUNTBLANK($A240:$F240)&gt;2,"",IF(Input!P240=0,"NA",Input!P240))</f>
        <v/>
      </c>
      <c r="BI240" s="65" t="str">
        <f t="shared" si="172"/>
        <v/>
      </c>
      <c r="BJ240" s="65" t="str">
        <f t="shared" si="173"/>
        <v/>
      </c>
      <c r="BK240" s="165" t="str">
        <f>IF(COUNTBLANK($A240:$F240)&gt;2,"",IF(Input!Q240=0,"NA",Input!Q240))</f>
        <v/>
      </c>
      <c r="BL240" s="65" t="str">
        <f t="shared" si="174"/>
        <v/>
      </c>
      <c r="BM240" s="65" t="str">
        <f t="shared" si="175"/>
        <v/>
      </c>
      <c r="BN240" s="165" t="str">
        <f>IF(COUNTBLANK($A240:$F240)&gt;2,"",IF(Input!R240=0,"NA",Input!R240))</f>
        <v/>
      </c>
      <c r="BO240" s="65" t="str">
        <f t="shared" si="176"/>
        <v/>
      </c>
      <c r="BP240" s="65" t="str">
        <f t="shared" si="177"/>
        <v/>
      </c>
      <c r="BQ240" s="165" t="str">
        <f>IF(COUNTBLANK($A240:$F240)&gt;2,"",IF(Input!S240=0,"NA",Input!S240))</f>
        <v/>
      </c>
      <c r="BR240" s="65" t="str">
        <f t="shared" si="178"/>
        <v/>
      </c>
      <c r="BS240" s="65" t="str">
        <f t="shared" si="179"/>
        <v/>
      </c>
      <c r="BT240" s="165" t="str">
        <f>IF(COUNTBLANK($A240:$F240)&gt;2,"",IF(Input!T240=0,"NA",Input!T240))</f>
        <v/>
      </c>
      <c r="BU240" s="65" t="str">
        <f t="shared" si="180"/>
        <v/>
      </c>
      <c r="BV240" s="65" t="str">
        <f t="shared" si="181"/>
        <v/>
      </c>
      <c r="BW240" s="165" t="str">
        <f>IF(COUNTBLANK($A240:$F240)&gt;2,"",IF(Input!U240=0,"NA",Input!U240))</f>
        <v/>
      </c>
      <c r="BX240" s="65" t="str">
        <f t="shared" si="182"/>
        <v/>
      </c>
      <c r="BY240" s="65" t="str">
        <f t="shared" si="183"/>
        <v/>
      </c>
      <c r="BZ240" s="165" t="str">
        <f>IF(COUNTBLANK($A240:$F240)&gt;2,"",IF(Input!V240=0,"NA",Input!V240))</f>
        <v/>
      </c>
      <c r="CA240" s="65" t="str">
        <f t="shared" si="184"/>
        <v/>
      </c>
      <c r="CB240" s="65" t="str">
        <f t="shared" si="185"/>
        <v/>
      </c>
      <c r="CC240" s="165" t="str">
        <f>IF(COUNTBLANK($A240:$F240)&gt;2,"",IF(Input!W240=0,"NA",Input!W240))</f>
        <v/>
      </c>
      <c r="CD240" s="65" t="str">
        <f t="shared" si="186"/>
        <v/>
      </c>
      <c r="CE240" s="65" t="str">
        <f t="shared" si="187"/>
        <v/>
      </c>
      <c r="CF240" s="165" t="str">
        <f>IF(COUNTBLANK($A240:$F240)&gt;2,"",IF(Input!X240=0,"NA",Input!X240))</f>
        <v/>
      </c>
      <c r="CG240" s="65" t="str">
        <f t="shared" si="188"/>
        <v/>
      </c>
      <c r="CH240" s="65" t="str">
        <f t="shared" si="189"/>
        <v/>
      </c>
      <c r="CI240" s="165" t="str">
        <f>IF(COUNTBLANK($A240:$F240)&gt;2,"",IF(Input!Y240=0,"NA",Input!Y240))</f>
        <v/>
      </c>
      <c r="CJ240" s="65" t="str">
        <f t="shared" si="190"/>
        <v/>
      </c>
      <c r="CK240" s="65" t="str">
        <f t="shared" si="191"/>
        <v/>
      </c>
      <c r="CL240" s="165" t="str">
        <f>IF(COUNTBLANK($A240:$F240)&gt;2,"",IF(Input!Z240=0,"NA",Input!Z240))</f>
        <v/>
      </c>
      <c r="CM240" s="65" t="str">
        <f t="shared" si="192"/>
        <v/>
      </c>
      <c r="CN240" s="65" t="str">
        <f t="shared" si="193"/>
        <v/>
      </c>
      <c r="CO240" s="165" t="str">
        <f>IF(COUNTBLANK($A240:$F240)&gt;2,"",IF(Input!AA240=0,"NA",Input!AA240))</f>
        <v/>
      </c>
      <c r="CP240" s="65" t="str">
        <f t="shared" si="194"/>
        <v/>
      </c>
      <c r="CQ240" s="65" t="str">
        <f t="shared" si="195"/>
        <v/>
      </c>
      <c r="CR240" s="165" t="str">
        <f>IF(COUNTBLANK($A240:$F240)&gt;2,"",IF(Input!AB240=0,"NA",Input!AB240))</f>
        <v/>
      </c>
      <c r="CS240" s="65" t="str">
        <f t="shared" si="196"/>
        <v/>
      </c>
      <c r="CT240" s="65" t="str">
        <f t="shared" si="197"/>
        <v/>
      </c>
      <c r="CU240" s="165" t="str">
        <f>IF(COUNTBLANK($A240:$F240)&gt;2,"",IF(Input!AC240=0,"NA",Input!AC240))</f>
        <v/>
      </c>
      <c r="CV240" s="65" t="str">
        <f t="shared" si="198"/>
        <v/>
      </c>
      <c r="CW240" s="65" t="str">
        <f t="shared" si="199"/>
        <v/>
      </c>
      <c r="CX240" s="165" t="str">
        <f>IF(COUNTBLANK($A240:$F240)&gt;2,"",IF(Input!AD240=0,"NA",Input!AD240))</f>
        <v/>
      </c>
    </row>
    <row r="241" spans="1:102" x14ac:dyDescent="0.25">
      <c r="A241" s="162" t="str">
        <f>IF(Input!B241=0,"",Input!B241)</f>
        <v/>
      </c>
      <c r="B241" s="162" t="str">
        <f>IF(Input!C241=0,"",Input!C241)</f>
        <v/>
      </c>
      <c r="C241" s="162" t="str">
        <f>IF(Input!D241=0,"",Input!D241)</f>
        <v/>
      </c>
      <c r="D241" s="162" t="str">
        <f>IF(Input!G241=0,"",Input!G241)</f>
        <v/>
      </c>
      <c r="E241" s="162" t="str">
        <f>IF(Input!H241=0,"",Input!H241)</f>
        <v/>
      </c>
      <c r="F241" s="162" t="str">
        <f>IF(Input!I241=0,"",Input!I241)</f>
        <v/>
      </c>
      <c r="G241" s="66" t="str">
        <f t="shared" si="150"/>
        <v/>
      </c>
      <c r="H241" s="66" t="str">
        <f t="shared" si="151"/>
        <v/>
      </c>
      <c r="I241" s="160" t="str">
        <f>FinalScores!G241</f>
        <v/>
      </c>
      <c r="J241" s="65" t="str">
        <f t="shared" si="152"/>
        <v/>
      </c>
      <c r="K241" s="65" t="str">
        <f t="shared" si="153"/>
        <v/>
      </c>
      <c r="L241" s="165" t="str">
        <f>IF(COUNTBLANK($A241:$F241)&gt;2,"",IF(Input!AE241=0,"NA",Input!AE241))</f>
        <v/>
      </c>
      <c r="M241" s="65" t="str">
        <f t="shared" si="154"/>
        <v/>
      </c>
      <c r="N241" s="65" t="str">
        <f t="shared" si="155"/>
        <v/>
      </c>
      <c r="O241" s="165" t="str">
        <f>IF(COUNTBLANK($A241:$F241)&gt;2,"",IF(Input!AF241=0,"NA",Input!AF241))</f>
        <v/>
      </c>
      <c r="P241" s="65" t="str">
        <f t="shared" si="156"/>
        <v/>
      </c>
      <c r="Q241" s="65" t="str">
        <f t="shared" si="157"/>
        <v/>
      </c>
      <c r="R241" s="165" t="str">
        <f>IF(COUNTBLANK($A241:$F241)&gt;2,"",IF(Input!AG241=0,"NA",Input!AG241))</f>
        <v/>
      </c>
      <c r="AN241" s="65" t="str">
        <f t="shared" si="158"/>
        <v/>
      </c>
      <c r="AO241" s="65" t="str">
        <f t="shared" si="159"/>
        <v/>
      </c>
      <c r="AP241" s="165" t="str">
        <f>IF(COUNTBLANK($A241:$F241)&gt;2,"",IF(Input!J241=0,"NA",Input!J241))</f>
        <v/>
      </c>
      <c r="AQ241" s="65" t="str">
        <f t="shared" si="160"/>
        <v/>
      </c>
      <c r="AR241" s="65" t="str">
        <f t="shared" si="161"/>
        <v/>
      </c>
      <c r="AS241" s="165" t="str">
        <f>IF(COUNTBLANK($A241:$F241)&gt;2,"",IF(Input!K241=0,"NA",Input!K241))</f>
        <v/>
      </c>
      <c r="AT241" s="65" t="str">
        <f t="shared" si="162"/>
        <v/>
      </c>
      <c r="AU241" s="65" t="str">
        <f t="shared" si="163"/>
        <v/>
      </c>
      <c r="AV241" s="165" t="str">
        <f>IF(COUNTBLANK($A241:$F241)&gt;2,"",IF(Input!L241=0,"NA",Input!L241))</f>
        <v/>
      </c>
      <c r="AW241" s="65" t="str">
        <f t="shared" si="164"/>
        <v/>
      </c>
      <c r="AX241" s="65" t="str">
        <f t="shared" si="165"/>
        <v/>
      </c>
      <c r="AY241" s="165" t="str">
        <f>IF(COUNTBLANK($A241:$F241)&gt;2,"",IF(Input!M241=0,"NA",Input!M241))</f>
        <v/>
      </c>
      <c r="AZ241" s="65" t="str">
        <f t="shared" si="166"/>
        <v/>
      </c>
      <c r="BA241" s="65" t="str">
        <f t="shared" si="167"/>
        <v/>
      </c>
      <c r="BB241" s="165" t="str">
        <f>IF(COUNTBLANK($A241:$F241)&gt;2,"",IF(Input!N241=0,"NA",Input!N241))</f>
        <v/>
      </c>
      <c r="BC241" s="65" t="str">
        <f t="shared" si="168"/>
        <v/>
      </c>
      <c r="BD241" s="65" t="str">
        <f t="shared" si="169"/>
        <v/>
      </c>
      <c r="BE241" s="165" t="str">
        <f>IF(COUNTBLANK($A241:$F241)&gt;2,"",IF(Input!O241=0,"NA",Input!O241))</f>
        <v/>
      </c>
      <c r="BF241" s="65" t="str">
        <f t="shared" si="170"/>
        <v/>
      </c>
      <c r="BG241" s="65" t="str">
        <f t="shared" si="171"/>
        <v/>
      </c>
      <c r="BH241" s="165" t="str">
        <f>IF(COUNTBLANK($A241:$F241)&gt;2,"",IF(Input!P241=0,"NA",Input!P241))</f>
        <v/>
      </c>
      <c r="BI241" s="65" t="str">
        <f t="shared" si="172"/>
        <v/>
      </c>
      <c r="BJ241" s="65" t="str">
        <f t="shared" si="173"/>
        <v/>
      </c>
      <c r="BK241" s="165" t="str">
        <f>IF(COUNTBLANK($A241:$F241)&gt;2,"",IF(Input!Q241=0,"NA",Input!Q241))</f>
        <v/>
      </c>
      <c r="BL241" s="65" t="str">
        <f t="shared" si="174"/>
        <v/>
      </c>
      <c r="BM241" s="65" t="str">
        <f t="shared" si="175"/>
        <v/>
      </c>
      <c r="BN241" s="165" t="str">
        <f>IF(COUNTBLANK($A241:$F241)&gt;2,"",IF(Input!R241=0,"NA",Input!R241))</f>
        <v/>
      </c>
      <c r="BO241" s="65" t="str">
        <f t="shared" si="176"/>
        <v/>
      </c>
      <c r="BP241" s="65" t="str">
        <f t="shared" si="177"/>
        <v/>
      </c>
      <c r="BQ241" s="165" t="str">
        <f>IF(COUNTBLANK($A241:$F241)&gt;2,"",IF(Input!S241=0,"NA",Input!S241))</f>
        <v/>
      </c>
      <c r="BR241" s="65" t="str">
        <f t="shared" si="178"/>
        <v/>
      </c>
      <c r="BS241" s="65" t="str">
        <f t="shared" si="179"/>
        <v/>
      </c>
      <c r="BT241" s="165" t="str">
        <f>IF(COUNTBLANK($A241:$F241)&gt;2,"",IF(Input!T241=0,"NA",Input!T241))</f>
        <v/>
      </c>
      <c r="BU241" s="65" t="str">
        <f t="shared" si="180"/>
        <v/>
      </c>
      <c r="BV241" s="65" t="str">
        <f t="shared" si="181"/>
        <v/>
      </c>
      <c r="BW241" s="165" t="str">
        <f>IF(COUNTBLANK($A241:$F241)&gt;2,"",IF(Input!U241=0,"NA",Input!U241))</f>
        <v/>
      </c>
      <c r="BX241" s="65" t="str">
        <f t="shared" si="182"/>
        <v/>
      </c>
      <c r="BY241" s="65" t="str">
        <f t="shared" si="183"/>
        <v/>
      </c>
      <c r="BZ241" s="165" t="str">
        <f>IF(COUNTBLANK($A241:$F241)&gt;2,"",IF(Input!V241=0,"NA",Input!V241))</f>
        <v/>
      </c>
      <c r="CA241" s="65" t="str">
        <f t="shared" si="184"/>
        <v/>
      </c>
      <c r="CB241" s="65" t="str">
        <f t="shared" si="185"/>
        <v/>
      </c>
      <c r="CC241" s="165" t="str">
        <f>IF(COUNTBLANK($A241:$F241)&gt;2,"",IF(Input!W241=0,"NA",Input!W241))</f>
        <v/>
      </c>
      <c r="CD241" s="65" t="str">
        <f t="shared" si="186"/>
        <v/>
      </c>
      <c r="CE241" s="65" t="str">
        <f t="shared" si="187"/>
        <v/>
      </c>
      <c r="CF241" s="165" t="str">
        <f>IF(COUNTBLANK($A241:$F241)&gt;2,"",IF(Input!X241=0,"NA",Input!X241))</f>
        <v/>
      </c>
      <c r="CG241" s="65" t="str">
        <f t="shared" si="188"/>
        <v/>
      </c>
      <c r="CH241" s="65" t="str">
        <f t="shared" si="189"/>
        <v/>
      </c>
      <c r="CI241" s="165" t="str">
        <f>IF(COUNTBLANK($A241:$F241)&gt;2,"",IF(Input!Y241=0,"NA",Input!Y241))</f>
        <v/>
      </c>
      <c r="CJ241" s="65" t="str">
        <f t="shared" si="190"/>
        <v/>
      </c>
      <c r="CK241" s="65" t="str">
        <f t="shared" si="191"/>
        <v/>
      </c>
      <c r="CL241" s="165" t="str">
        <f>IF(COUNTBLANK($A241:$F241)&gt;2,"",IF(Input!Z241=0,"NA",Input!Z241))</f>
        <v/>
      </c>
      <c r="CM241" s="65" t="str">
        <f t="shared" si="192"/>
        <v/>
      </c>
      <c r="CN241" s="65" t="str">
        <f t="shared" si="193"/>
        <v/>
      </c>
      <c r="CO241" s="165" t="str">
        <f>IF(COUNTBLANK($A241:$F241)&gt;2,"",IF(Input!AA241=0,"NA",Input!AA241))</f>
        <v/>
      </c>
      <c r="CP241" s="65" t="str">
        <f t="shared" si="194"/>
        <v/>
      </c>
      <c r="CQ241" s="65" t="str">
        <f t="shared" si="195"/>
        <v/>
      </c>
      <c r="CR241" s="165" t="str">
        <f>IF(COUNTBLANK($A241:$F241)&gt;2,"",IF(Input!AB241=0,"NA",Input!AB241))</f>
        <v/>
      </c>
      <c r="CS241" s="65" t="str">
        <f t="shared" si="196"/>
        <v/>
      </c>
      <c r="CT241" s="65" t="str">
        <f t="shared" si="197"/>
        <v/>
      </c>
      <c r="CU241" s="165" t="str">
        <f>IF(COUNTBLANK($A241:$F241)&gt;2,"",IF(Input!AC241=0,"NA",Input!AC241))</f>
        <v/>
      </c>
      <c r="CV241" s="65" t="str">
        <f t="shared" si="198"/>
        <v/>
      </c>
      <c r="CW241" s="65" t="str">
        <f t="shared" si="199"/>
        <v/>
      </c>
      <c r="CX241" s="165" t="str">
        <f>IF(COUNTBLANK($A241:$F241)&gt;2,"",IF(Input!AD241=0,"NA",Input!AD241))</f>
        <v/>
      </c>
    </row>
    <row r="242" spans="1:102" x14ac:dyDescent="0.25">
      <c r="A242" s="162" t="str">
        <f>IF(Input!B242=0,"",Input!B242)</f>
        <v/>
      </c>
      <c r="B242" s="162" t="str">
        <f>IF(Input!C242=0,"",Input!C242)</f>
        <v/>
      </c>
      <c r="C242" s="162" t="str">
        <f>IF(Input!D242=0,"",Input!D242)</f>
        <v/>
      </c>
      <c r="D242" s="162" t="str">
        <f>IF(Input!G242=0,"",Input!G242)</f>
        <v/>
      </c>
      <c r="E242" s="162" t="str">
        <f>IF(Input!H242=0,"",Input!H242)</f>
        <v/>
      </c>
      <c r="F242" s="162" t="str">
        <f>IF(Input!I242=0,"",Input!I242)</f>
        <v/>
      </c>
      <c r="G242" s="66" t="str">
        <f t="shared" si="150"/>
        <v/>
      </c>
      <c r="H242" s="66" t="str">
        <f t="shared" si="151"/>
        <v/>
      </c>
      <c r="I242" s="160" t="str">
        <f>FinalScores!G242</f>
        <v/>
      </c>
      <c r="J242" s="65" t="str">
        <f t="shared" si="152"/>
        <v/>
      </c>
      <c r="K242" s="65" t="str">
        <f t="shared" si="153"/>
        <v/>
      </c>
      <c r="L242" s="165" t="str">
        <f>IF(COUNTBLANK($A242:$F242)&gt;2,"",IF(Input!AE242=0,"NA",Input!AE242))</f>
        <v/>
      </c>
      <c r="M242" s="65" t="str">
        <f t="shared" si="154"/>
        <v/>
      </c>
      <c r="N242" s="65" t="str">
        <f t="shared" si="155"/>
        <v/>
      </c>
      <c r="O242" s="165" t="str">
        <f>IF(COUNTBLANK($A242:$F242)&gt;2,"",IF(Input!AF242=0,"NA",Input!AF242))</f>
        <v/>
      </c>
      <c r="P242" s="65" t="str">
        <f t="shared" si="156"/>
        <v/>
      </c>
      <c r="Q242" s="65" t="str">
        <f t="shared" si="157"/>
        <v/>
      </c>
      <c r="R242" s="165" t="str">
        <f>IF(COUNTBLANK($A242:$F242)&gt;2,"",IF(Input!AG242=0,"NA",Input!AG242))</f>
        <v/>
      </c>
      <c r="AN242" s="65" t="str">
        <f t="shared" si="158"/>
        <v/>
      </c>
      <c r="AO242" s="65" t="str">
        <f t="shared" si="159"/>
        <v/>
      </c>
      <c r="AP242" s="165" t="str">
        <f>IF(COUNTBLANK($A242:$F242)&gt;2,"",IF(Input!J242=0,"NA",Input!J242))</f>
        <v/>
      </c>
      <c r="AQ242" s="65" t="str">
        <f t="shared" si="160"/>
        <v/>
      </c>
      <c r="AR242" s="65" t="str">
        <f t="shared" si="161"/>
        <v/>
      </c>
      <c r="AS242" s="165" t="str">
        <f>IF(COUNTBLANK($A242:$F242)&gt;2,"",IF(Input!K242=0,"NA",Input!K242))</f>
        <v/>
      </c>
      <c r="AT242" s="65" t="str">
        <f t="shared" si="162"/>
        <v/>
      </c>
      <c r="AU242" s="65" t="str">
        <f t="shared" si="163"/>
        <v/>
      </c>
      <c r="AV242" s="165" t="str">
        <f>IF(COUNTBLANK($A242:$F242)&gt;2,"",IF(Input!L242=0,"NA",Input!L242))</f>
        <v/>
      </c>
      <c r="AW242" s="65" t="str">
        <f t="shared" si="164"/>
        <v/>
      </c>
      <c r="AX242" s="65" t="str">
        <f t="shared" si="165"/>
        <v/>
      </c>
      <c r="AY242" s="165" t="str">
        <f>IF(COUNTBLANK($A242:$F242)&gt;2,"",IF(Input!M242=0,"NA",Input!M242))</f>
        <v/>
      </c>
      <c r="AZ242" s="65" t="str">
        <f t="shared" si="166"/>
        <v/>
      </c>
      <c r="BA242" s="65" t="str">
        <f t="shared" si="167"/>
        <v/>
      </c>
      <c r="BB242" s="165" t="str">
        <f>IF(COUNTBLANK($A242:$F242)&gt;2,"",IF(Input!N242=0,"NA",Input!N242))</f>
        <v/>
      </c>
      <c r="BC242" s="65" t="str">
        <f t="shared" si="168"/>
        <v/>
      </c>
      <c r="BD242" s="65" t="str">
        <f t="shared" si="169"/>
        <v/>
      </c>
      <c r="BE242" s="165" t="str">
        <f>IF(COUNTBLANK($A242:$F242)&gt;2,"",IF(Input!O242=0,"NA",Input!O242))</f>
        <v/>
      </c>
      <c r="BF242" s="65" t="str">
        <f t="shared" si="170"/>
        <v/>
      </c>
      <c r="BG242" s="65" t="str">
        <f t="shared" si="171"/>
        <v/>
      </c>
      <c r="BH242" s="165" t="str">
        <f>IF(COUNTBLANK($A242:$F242)&gt;2,"",IF(Input!P242=0,"NA",Input!P242))</f>
        <v/>
      </c>
      <c r="BI242" s="65" t="str">
        <f t="shared" si="172"/>
        <v/>
      </c>
      <c r="BJ242" s="65" t="str">
        <f t="shared" si="173"/>
        <v/>
      </c>
      <c r="BK242" s="165" t="str">
        <f>IF(COUNTBLANK($A242:$F242)&gt;2,"",IF(Input!Q242=0,"NA",Input!Q242))</f>
        <v/>
      </c>
      <c r="BL242" s="65" t="str">
        <f t="shared" si="174"/>
        <v/>
      </c>
      <c r="BM242" s="65" t="str">
        <f t="shared" si="175"/>
        <v/>
      </c>
      <c r="BN242" s="165" t="str">
        <f>IF(COUNTBLANK($A242:$F242)&gt;2,"",IF(Input!R242=0,"NA",Input!R242))</f>
        <v/>
      </c>
      <c r="BO242" s="65" t="str">
        <f t="shared" si="176"/>
        <v/>
      </c>
      <c r="BP242" s="65" t="str">
        <f t="shared" si="177"/>
        <v/>
      </c>
      <c r="BQ242" s="165" t="str">
        <f>IF(COUNTBLANK($A242:$F242)&gt;2,"",IF(Input!S242=0,"NA",Input!S242))</f>
        <v/>
      </c>
      <c r="BR242" s="65" t="str">
        <f t="shared" si="178"/>
        <v/>
      </c>
      <c r="BS242" s="65" t="str">
        <f t="shared" si="179"/>
        <v/>
      </c>
      <c r="BT242" s="165" t="str">
        <f>IF(COUNTBLANK($A242:$F242)&gt;2,"",IF(Input!T242=0,"NA",Input!T242))</f>
        <v/>
      </c>
      <c r="BU242" s="65" t="str">
        <f t="shared" si="180"/>
        <v/>
      </c>
      <c r="BV242" s="65" t="str">
        <f t="shared" si="181"/>
        <v/>
      </c>
      <c r="BW242" s="165" t="str">
        <f>IF(COUNTBLANK($A242:$F242)&gt;2,"",IF(Input!U242=0,"NA",Input!U242))</f>
        <v/>
      </c>
      <c r="BX242" s="65" t="str">
        <f t="shared" si="182"/>
        <v/>
      </c>
      <c r="BY242" s="65" t="str">
        <f t="shared" si="183"/>
        <v/>
      </c>
      <c r="BZ242" s="165" t="str">
        <f>IF(COUNTBLANK($A242:$F242)&gt;2,"",IF(Input!V242=0,"NA",Input!V242))</f>
        <v/>
      </c>
      <c r="CA242" s="65" t="str">
        <f t="shared" si="184"/>
        <v/>
      </c>
      <c r="CB242" s="65" t="str">
        <f t="shared" si="185"/>
        <v/>
      </c>
      <c r="CC242" s="165" t="str">
        <f>IF(COUNTBLANK($A242:$F242)&gt;2,"",IF(Input!W242=0,"NA",Input!W242))</f>
        <v/>
      </c>
      <c r="CD242" s="65" t="str">
        <f t="shared" si="186"/>
        <v/>
      </c>
      <c r="CE242" s="65" t="str">
        <f t="shared" si="187"/>
        <v/>
      </c>
      <c r="CF242" s="165" t="str">
        <f>IF(COUNTBLANK($A242:$F242)&gt;2,"",IF(Input!X242=0,"NA",Input!X242))</f>
        <v/>
      </c>
      <c r="CG242" s="65" t="str">
        <f t="shared" si="188"/>
        <v/>
      </c>
      <c r="CH242" s="65" t="str">
        <f t="shared" si="189"/>
        <v/>
      </c>
      <c r="CI242" s="165" t="str">
        <f>IF(COUNTBLANK($A242:$F242)&gt;2,"",IF(Input!Y242=0,"NA",Input!Y242))</f>
        <v/>
      </c>
      <c r="CJ242" s="65" t="str">
        <f t="shared" si="190"/>
        <v/>
      </c>
      <c r="CK242" s="65" t="str">
        <f t="shared" si="191"/>
        <v/>
      </c>
      <c r="CL242" s="165" t="str">
        <f>IF(COUNTBLANK($A242:$F242)&gt;2,"",IF(Input!Z242=0,"NA",Input!Z242))</f>
        <v/>
      </c>
      <c r="CM242" s="65" t="str">
        <f t="shared" si="192"/>
        <v/>
      </c>
      <c r="CN242" s="65" t="str">
        <f t="shared" si="193"/>
        <v/>
      </c>
      <c r="CO242" s="165" t="str">
        <f>IF(COUNTBLANK($A242:$F242)&gt;2,"",IF(Input!AA242=0,"NA",Input!AA242))</f>
        <v/>
      </c>
      <c r="CP242" s="65" t="str">
        <f t="shared" si="194"/>
        <v/>
      </c>
      <c r="CQ242" s="65" t="str">
        <f t="shared" si="195"/>
        <v/>
      </c>
      <c r="CR242" s="165" t="str">
        <f>IF(COUNTBLANK($A242:$F242)&gt;2,"",IF(Input!AB242=0,"NA",Input!AB242))</f>
        <v/>
      </c>
      <c r="CS242" s="65" t="str">
        <f t="shared" si="196"/>
        <v/>
      </c>
      <c r="CT242" s="65" t="str">
        <f t="shared" si="197"/>
        <v/>
      </c>
      <c r="CU242" s="165" t="str">
        <f>IF(COUNTBLANK($A242:$F242)&gt;2,"",IF(Input!AC242=0,"NA",Input!AC242))</f>
        <v/>
      </c>
      <c r="CV242" s="65" t="str">
        <f t="shared" si="198"/>
        <v/>
      </c>
      <c r="CW242" s="65" t="str">
        <f t="shared" si="199"/>
        <v/>
      </c>
      <c r="CX242" s="165" t="str">
        <f>IF(COUNTBLANK($A242:$F242)&gt;2,"",IF(Input!AD242=0,"NA",Input!AD242))</f>
        <v/>
      </c>
    </row>
    <row r="243" spans="1:102" x14ac:dyDescent="0.25">
      <c r="A243" s="162" t="str">
        <f>IF(Input!B243=0,"",Input!B243)</f>
        <v/>
      </c>
      <c r="B243" s="162" t="str">
        <f>IF(Input!C243=0,"",Input!C243)</f>
        <v/>
      </c>
      <c r="C243" s="162" t="str">
        <f>IF(Input!D243=0,"",Input!D243)</f>
        <v/>
      </c>
      <c r="D243" s="162" t="str">
        <f>IF(Input!G243=0,"",Input!G243)</f>
        <v/>
      </c>
      <c r="E243" s="162" t="str">
        <f>IF(Input!H243=0,"",Input!H243)</f>
        <v/>
      </c>
      <c r="F243" s="162" t="str">
        <f>IF(Input!I243=0,"",Input!I243)</f>
        <v/>
      </c>
      <c r="G243" s="66" t="str">
        <f t="shared" si="150"/>
        <v/>
      </c>
      <c r="H243" s="66" t="str">
        <f t="shared" si="151"/>
        <v/>
      </c>
      <c r="I243" s="160" t="str">
        <f>FinalScores!G243</f>
        <v/>
      </c>
      <c r="J243" s="65" t="str">
        <f t="shared" si="152"/>
        <v/>
      </c>
      <c r="K243" s="65" t="str">
        <f t="shared" si="153"/>
        <v/>
      </c>
      <c r="L243" s="165" t="str">
        <f>IF(COUNTBLANK($A243:$F243)&gt;2,"",IF(Input!AE243=0,"NA",Input!AE243))</f>
        <v/>
      </c>
      <c r="M243" s="65" t="str">
        <f t="shared" si="154"/>
        <v/>
      </c>
      <c r="N243" s="65" t="str">
        <f t="shared" si="155"/>
        <v/>
      </c>
      <c r="O243" s="165" t="str">
        <f>IF(COUNTBLANK($A243:$F243)&gt;2,"",IF(Input!AF243=0,"NA",Input!AF243))</f>
        <v/>
      </c>
      <c r="P243" s="65" t="str">
        <f t="shared" si="156"/>
        <v/>
      </c>
      <c r="Q243" s="65" t="str">
        <f t="shared" si="157"/>
        <v/>
      </c>
      <c r="R243" s="165" t="str">
        <f>IF(COUNTBLANK($A243:$F243)&gt;2,"",IF(Input!AG243=0,"NA",Input!AG243))</f>
        <v/>
      </c>
      <c r="AN243" s="65" t="str">
        <f t="shared" si="158"/>
        <v/>
      </c>
      <c r="AO243" s="65" t="str">
        <f t="shared" si="159"/>
        <v/>
      </c>
      <c r="AP243" s="165" t="str">
        <f>IF(COUNTBLANK($A243:$F243)&gt;2,"",IF(Input!J243=0,"NA",Input!J243))</f>
        <v/>
      </c>
      <c r="AQ243" s="65" t="str">
        <f t="shared" si="160"/>
        <v/>
      </c>
      <c r="AR243" s="65" t="str">
        <f t="shared" si="161"/>
        <v/>
      </c>
      <c r="AS243" s="165" t="str">
        <f>IF(COUNTBLANK($A243:$F243)&gt;2,"",IF(Input!K243=0,"NA",Input!K243))</f>
        <v/>
      </c>
      <c r="AT243" s="65" t="str">
        <f t="shared" si="162"/>
        <v/>
      </c>
      <c r="AU243" s="65" t="str">
        <f t="shared" si="163"/>
        <v/>
      </c>
      <c r="AV243" s="165" t="str">
        <f>IF(COUNTBLANK($A243:$F243)&gt;2,"",IF(Input!L243=0,"NA",Input!L243))</f>
        <v/>
      </c>
      <c r="AW243" s="65" t="str">
        <f t="shared" si="164"/>
        <v/>
      </c>
      <c r="AX243" s="65" t="str">
        <f t="shared" si="165"/>
        <v/>
      </c>
      <c r="AY243" s="165" t="str">
        <f>IF(COUNTBLANK($A243:$F243)&gt;2,"",IF(Input!M243=0,"NA",Input!M243))</f>
        <v/>
      </c>
      <c r="AZ243" s="65" t="str">
        <f t="shared" si="166"/>
        <v/>
      </c>
      <c r="BA243" s="65" t="str">
        <f t="shared" si="167"/>
        <v/>
      </c>
      <c r="BB243" s="165" t="str">
        <f>IF(COUNTBLANK($A243:$F243)&gt;2,"",IF(Input!N243=0,"NA",Input!N243))</f>
        <v/>
      </c>
      <c r="BC243" s="65" t="str">
        <f t="shared" si="168"/>
        <v/>
      </c>
      <c r="BD243" s="65" t="str">
        <f t="shared" si="169"/>
        <v/>
      </c>
      <c r="BE243" s="165" t="str">
        <f>IF(COUNTBLANK($A243:$F243)&gt;2,"",IF(Input!O243=0,"NA",Input!O243))</f>
        <v/>
      </c>
      <c r="BF243" s="65" t="str">
        <f t="shared" si="170"/>
        <v/>
      </c>
      <c r="BG243" s="65" t="str">
        <f t="shared" si="171"/>
        <v/>
      </c>
      <c r="BH243" s="165" t="str">
        <f>IF(COUNTBLANK($A243:$F243)&gt;2,"",IF(Input!P243=0,"NA",Input!P243))</f>
        <v/>
      </c>
      <c r="BI243" s="65" t="str">
        <f t="shared" si="172"/>
        <v/>
      </c>
      <c r="BJ243" s="65" t="str">
        <f t="shared" si="173"/>
        <v/>
      </c>
      <c r="BK243" s="165" t="str">
        <f>IF(COUNTBLANK($A243:$F243)&gt;2,"",IF(Input!Q243=0,"NA",Input!Q243))</f>
        <v/>
      </c>
      <c r="BL243" s="65" t="str">
        <f t="shared" si="174"/>
        <v/>
      </c>
      <c r="BM243" s="65" t="str">
        <f t="shared" si="175"/>
        <v/>
      </c>
      <c r="BN243" s="165" t="str">
        <f>IF(COUNTBLANK($A243:$F243)&gt;2,"",IF(Input!R243=0,"NA",Input!R243))</f>
        <v/>
      </c>
      <c r="BO243" s="65" t="str">
        <f t="shared" si="176"/>
        <v/>
      </c>
      <c r="BP243" s="65" t="str">
        <f t="shared" si="177"/>
        <v/>
      </c>
      <c r="BQ243" s="165" t="str">
        <f>IF(COUNTBLANK($A243:$F243)&gt;2,"",IF(Input!S243=0,"NA",Input!S243))</f>
        <v/>
      </c>
      <c r="BR243" s="65" t="str">
        <f t="shared" si="178"/>
        <v/>
      </c>
      <c r="BS243" s="65" t="str">
        <f t="shared" si="179"/>
        <v/>
      </c>
      <c r="BT243" s="165" t="str">
        <f>IF(COUNTBLANK($A243:$F243)&gt;2,"",IF(Input!T243=0,"NA",Input!T243))</f>
        <v/>
      </c>
      <c r="BU243" s="65" t="str">
        <f t="shared" si="180"/>
        <v/>
      </c>
      <c r="BV243" s="65" t="str">
        <f t="shared" si="181"/>
        <v/>
      </c>
      <c r="BW243" s="165" t="str">
        <f>IF(COUNTBLANK($A243:$F243)&gt;2,"",IF(Input!U243=0,"NA",Input!U243))</f>
        <v/>
      </c>
      <c r="BX243" s="65" t="str">
        <f t="shared" si="182"/>
        <v/>
      </c>
      <c r="BY243" s="65" t="str">
        <f t="shared" si="183"/>
        <v/>
      </c>
      <c r="BZ243" s="165" t="str">
        <f>IF(COUNTBLANK($A243:$F243)&gt;2,"",IF(Input!V243=0,"NA",Input!V243))</f>
        <v/>
      </c>
      <c r="CA243" s="65" t="str">
        <f t="shared" si="184"/>
        <v/>
      </c>
      <c r="CB243" s="65" t="str">
        <f t="shared" si="185"/>
        <v/>
      </c>
      <c r="CC243" s="165" t="str">
        <f>IF(COUNTBLANK($A243:$F243)&gt;2,"",IF(Input!W243=0,"NA",Input!W243))</f>
        <v/>
      </c>
      <c r="CD243" s="65" t="str">
        <f t="shared" si="186"/>
        <v/>
      </c>
      <c r="CE243" s="65" t="str">
        <f t="shared" si="187"/>
        <v/>
      </c>
      <c r="CF243" s="165" t="str">
        <f>IF(COUNTBLANK($A243:$F243)&gt;2,"",IF(Input!X243=0,"NA",Input!X243))</f>
        <v/>
      </c>
      <c r="CG243" s="65" t="str">
        <f t="shared" si="188"/>
        <v/>
      </c>
      <c r="CH243" s="65" t="str">
        <f t="shared" si="189"/>
        <v/>
      </c>
      <c r="CI243" s="165" t="str">
        <f>IF(COUNTBLANK($A243:$F243)&gt;2,"",IF(Input!Y243=0,"NA",Input!Y243))</f>
        <v/>
      </c>
      <c r="CJ243" s="65" t="str">
        <f t="shared" si="190"/>
        <v/>
      </c>
      <c r="CK243" s="65" t="str">
        <f t="shared" si="191"/>
        <v/>
      </c>
      <c r="CL243" s="165" t="str">
        <f>IF(COUNTBLANK($A243:$F243)&gt;2,"",IF(Input!Z243=0,"NA",Input!Z243))</f>
        <v/>
      </c>
      <c r="CM243" s="65" t="str">
        <f t="shared" si="192"/>
        <v/>
      </c>
      <c r="CN243" s="65" t="str">
        <f t="shared" si="193"/>
        <v/>
      </c>
      <c r="CO243" s="165" t="str">
        <f>IF(COUNTBLANK($A243:$F243)&gt;2,"",IF(Input!AA243=0,"NA",Input!AA243))</f>
        <v/>
      </c>
      <c r="CP243" s="65" t="str">
        <f t="shared" si="194"/>
        <v/>
      </c>
      <c r="CQ243" s="65" t="str">
        <f t="shared" si="195"/>
        <v/>
      </c>
      <c r="CR243" s="165" t="str">
        <f>IF(COUNTBLANK($A243:$F243)&gt;2,"",IF(Input!AB243=0,"NA",Input!AB243))</f>
        <v/>
      </c>
      <c r="CS243" s="65" t="str">
        <f t="shared" si="196"/>
        <v/>
      </c>
      <c r="CT243" s="65" t="str">
        <f t="shared" si="197"/>
        <v/>
      </c>
      <c r="CU243" s="165" t="str">
        <f>IF(COUNTBLANK($A243:$F243)&gt;2,"",IF(Input!AC243=0,"NA",Input!AC243))</f>
        <v/>
      </c>
      <c r="CV243" s="65" t="str">
        <f t="shared" si="198"/>
        <v/>
      </c>
      <c r="CW243" s="65" t="str">
        <f t="shared" si="199"/>
        <v/>
      </c>
      <c r="CX243" s="165" t="str">
        <f>IF(COUNTBLANK($A243:$F243)&gt;2,"",IF(Input!AD243=0,"NA",Input!AD243))</f>
        <v/>
      </c>
    </row>
    <row r="244" spans="1:102" x14ac:dyDescent="0.25">
      <c r="A244" s="162" t="str">
        <f>IF(Input!B244=0,"",Input!B244)</f>
        <v/>
      </c>
      <c r="B244" s="162" t="str">
        <f>IF(Input!C244=0,"",Input!C244)</f>
        <v/>
      </c>
      <c r="C244" s="162" t="str">
        <f>IF(Input!D244=0,"",Input!D244)</f>
        <v/>
      </c>
      <c r="D244" s="162" t="str">
        <f>IF(Input!G244=0,"",Input!G244)</f>
        <v/>
      </c>
      <c r="E244" s="162" t="str">
        <f>IF(Input!H244=0,"",Input!H244)</f>
        <v/>
      </c>
      <c r="F244" s="162" t="str">
        <f>IF(Input!I244=0,"",Input!I244)</f>
        <v/>
      </c>
      <c r="G244" s="66" t="str">
        <f t="shared" si="150"/>
        <v/>
      </c>
      <c r="H244" s="66" t="str">
        <f t="shared" si="151"/>
        <v/>
      </c>
      <c r="I244" s="160" t="str">
        <f>FinalScores!G244</f>
        <v/>
      </c>
      <c r="J244" s="65" t="str">
        <f t="shared" si="152"/>
        <v/>
      </c>
      <c r="K244" s="65" t="str">
        <f t="shared" si="153"/>
        <v/>
      </c>
      <c r="L244" s="165" t="str">
        <f>IF(COUNTBLANK($A244:$F244)&gt;2,"",IF(Input!AE244=0,"NA",Input!AE244))</f>
        <v/>
      </c>
      <c r="M244" s="65" t="str">
        <f t="shared" si="154"/>
        <v/>
      </c>
      <c r="N244" s="65" t="str">
        <f t="shared" si="155"/>
        <v/>
      </c>
      <c r="O244" s="165" t="str">
        <f>IF(COUNTBLANK($A244:$F244)&gt;2,"",IF(Input!AF244=0,"NA",Input!AF244))</f>
        <v/>
      </c>
      <c r="P244" s="65" t="str">
        <f t="shared" si="156"/>
        <v/>
      </c>
      <c r="Q244" s="65" t="str">
        <f t="shared" si="157"/>
        <v/>
      </c>
      <c r="R244" s="165" t="str">
        <f>IF(COUNTBLANK($A244:$F244)&gt;2,"",IF(Input!AG244=0,"NA",Input!AG244))</f>
        <v/>
      </c>
      <c r="AN244" s="65" t="str">
        <f t="shared" si="158"/>
        <v/>
      </c>
      <c r="AO244" s="65" t="str">
        <f t="shared" si="159"/>
        <v/>
      </c>
      <c r="AP244" s="165" t="str">
        <f>IF(COUNTBLANK($A244:$F244)&gt;2,"",IF(Input!J244=0,"NA",Input!J244))</f>
        <v/>
      </c>
      <c r="AQ244" s="65" t="str">
        <f t="shared" si="160"/>
        <v/>
      </c>
      <c r="AR244" s="65" t="str">
        <f t="shared" si="161"/>
        <v/>
      </c>
      <c r="AS244" s="165" t="str">
        <f>IF(COUNTBLANK($A244:$F244)&gt;2,"",IF(Input!K244=0,"NA",Input!K244))</f>
        <v/>
      </c>
      <c r="AT244" s="65" t="str">
        <f t="shared" si="162"/>
        <v/>
      </c>
      <c r="AU244" s="65" t="str">
        <f t="shared" si="163"/>
        <v/>
      </c>
      <c r="AV244" s="165" t="str">
        <f>IF(COUNTBLANK($A244:$F244)&gt;2,"",IF(Input!L244=0,"NA",Input!L244))</f>
        <v/>
      </c>
      <c r="AW244" s="65" t="str">
        <f t="shared" si="164"/>
        <v/>
      </c>
      <c r="AX244" s="65" t="str">
        <f t="shared" si="165"/>
        <v/>
      </c>
      <c r="AY244" s="165" t="str">
        <f>IF(COUNTBLANK($A244:$F244)&gt;2,"",IF(Input!M244=0,"NA",Input!M244))</f>
        <v/>
      </c>
      <c r="AZ244" s="65" t="str">
        <f t="shared" si="166"/>
        <v/>
      </c>
      <c r="BA244" s="65" t="str">
        <f t="shared" si="167"/>
        <v/>
      </c>
      <c r="BB244" s="165" t="str">
        <f>IF(COUNTBLANK($A244:$F244)&gt;2,"",IF(Input!N244=0,"NA",Input!N244))</f>
        <v/>
      </c>
      <c r="BC244" s="65" t="str">
        <f t="shared" si="168"/>
        <v/>
      </c>
      <c r="BD244" s="65" t="str">
        <f t="shared" si="169"/>
        <v/>
      </c>
      <c r="BE244" s="165" t="str">
        <f>IF(COUNTBLANK($A244:$F244)&gt;2,"",IF(Input!O244=0,"NA",Input!O244))</f>
        <v/>
      </c>
      <c r="BF244" s="65" t="str">
        <f t="shared" si="170"/>
        <v/>
      </c>
      <c r="BG244" s="65" t="str">
        <f t="shared" si="171"/>
        <v/>
      </c>
      <c r="BH244" s="165" t="str">
        <f>IF(COUNTBLANK($A244:$F244)&gt;2,"",IF(Input!P244=0,"NA",Input!P244))</f>
        <v/>
      </c>
      <c r="BI244" s="65" t="str">
        <f t="shared" si="172"/>
        <v/>
      </c>
      <c r="BJ244" s="65" t="str">
        <f t="shared" si="173"/>
        <v/>
      </c>
      <c r="BK244" s="165" t="str">
        <f>IF(COUNTBLANK($A244:$F244)&gt;2,"",IF(Input!Q244=0,"NA",Input!Q244))</f>
        <v/>
      </c>
      <c r="BL244" s="65" t="str">
        <f t="shared" si="174"/>
        <v/>
      </c>
      <c r="BM244" s="65" t="str">
        <f t="shared" si="175"/>
        <v/>
      </c>
      <c r="BN244" s="165" t="str">
        <f>IF(COUNTBLANK($A244:$F244)&gt;2,"",IF(Input!R244=0,"NA",Input!R244))</f>
        <v/>
      </c>
      <c r="BO244" s="65" t="str">
        <f t="shared" si="176"/>
        <v/>
      </c>
      <c r="BP244" s="65" t="str">
        <f t="shared" si="177"/>
        <v/>
      </c>
      <c r="BQ244" s="165" t="str">
        <f>IF(COUNTBLANK($A244:$F244)&gt;2,"",IF(Input!S244=0,"NA",Input!S244))</f>
        <v/>
      </c>
      <c r="BR244" s="65" t="str">
        <f t="shared" si="178"/>
        <v/>
      </c>
      <c r="BS244" s="65" t="str">
        <f t="shared" si="179"/>
        <v/>
      </c>
      <c r="BT244" s="165" t="str">
        <f>IF(COUNTBLANK($A244:$F244)&gt;2,"",IF(Input!T244=0,"NA",Input!T244))</f>
        <v/>
      </c>
      <c r="BU244" s="65" t="str">
        <f t="shared" si="180"/>
        <v/>
      </c>
      <c r="BV244" s="65" t="str">
        <f t="shared" si="181"/>
        <v/>
      </c>
      <c r="BW244" s="165" t="str">
        <f>IF(COUNTBLANK($A244:$F244)&gt;2,"",IF(Input!U244=0,"NA",Input!U244))</f>
        <v/>
      </c>
      <c r="BX244" s="65" t="str">
        <f t="shared" si="182"/>
        <v/>
      </c>
      <c r="BY244" s="65" t="str">
        <f t="shared" si="183"/>
        <v/>
      </c>
      <c r="BZ244" s="165" t="str">
        <f>IF(COUNTBLANK($A244:$F244)&gt;2,"",IF(Input!V244=0,"NA",Input!V244))</f>
        <v/>
      </c>
      <c r="CA244" s="65" t="str">
        <f t="shared" si="184"/>
        <v/>
      </c>
      <c r="CB244" s="65" t="str">
        <f t="shared" si="185"/>
        <v/>
      </c>
      <c r="CC244" s="165" t="str">
        <f>IF(COUNTBLANK($A244:$F244)&gt;2,"",IF(Input!W244=0,"NA",Input!W244))</f>
        <v/>
      </c>
      <c r="CD244" s="65" t="str">
        <f t="shared" si="186"/>
        <v/>
      </c>
      <c r="CE244" s="65" t="str">
        <f t="shared" si="187"/>
        <v/>
      </c>
      <c r="CF244" s="165" t="str">
        <f>IF(COUNTBLANK($A244:$F244)&gt;2,"",IF(Input!X244=0,"NA",Input!X244))</f>
        <v/>
      </c>
      <c r="CG244" s="65" t="str">
        <f t="shared" si="188"/>
        <v/>
      </c>
      <c r="CH244" s="65" t="str">
        <f t="shared" si="189"/>
        <v/>
      </c>
      <c r="CI244" s="165" t="str">
        <f>IF(COUNTBLANK($A244:$F244)&gt;2,"",IF(Input!Y244=0,"NA",Input!Y244))</f>
        <v/>
      </c>
      <c r="CJ244" s="65" t="str">
        <f t="shared" si="190"/>
        <v/>
      </c>
      <c r="CK244" s="65" t="str">
        <f t="shared" si="191"/>
        <v/>
      </c>
      <c r="CL244" s="165" t="str">
        <f>IF(COUNTBLANK($A244:$F244)&gt;2,"",IF(Input!Z244=0,"NA",Input!Z244))</f>
        <v/>
      </c>
      <c r="CM244" s="65" t="str">
        <f t="shared" si="192"/>
        <v/>
      </c>
      <c r="CN244" s="65" t="str">
        <f t="shared" si="193"/>
        <v/>
      </c>
      <c r="CO244" s="165" t="str">
        <f>IF(COUNTBLANK($A244:$F244)&gt;2,"",IF(Input!AA244=0,"NA",Input!AA244))</f>
        <v/>
      </c>
      <c r="CP244" s="65" t="str">
        <f t="shared" si="194"/>
        <v/>
      </c>
      <c r="CQ244" s="65" t="str">
        <f t="shared" si="195"/>
        <v/>
      </c>
      <c r="CR244" s="165" t="str">
        <f>IF(COUNTBLANK($A244:$F244)&gt;2,"",IF(Input!AB244=0,"NA",Input!AB244))</f>
        <v/>
      </c>
      <c r="CS244" s="65" t="str">
        <f t="shared" si="196"/>
        <v/>
      </c>
      <c r="CT244" s="65" t="str">
        <f t="shared" si="197"/>
        <v/>
      </c>
      <c r="CU244" s="165" t="str">
        <f>IF(COUNTBLANK($A244:$F244)&gt;2,"",IF(Input!AC244=0,"NA",Input!AC244))</f>
        <v/>
      </c>
      <c r="CV244" s="65" t="str">
        <f t="shared" si="198"/>
        <v/>
      </c>
      <c r="CW244" s="65" t="str">
        <f t="shared" si="199"/>
        <v/>
      </c>
      <c r="CX244" s="165" t="str">
        <f>IF(COUNTBLANK($A244:$F244)&gt;2,"",IF(Input!AD244=0,"NA",Input!AD244))</f>
        <v/>
      </c>
    </row>
    <row r="245" spans="1:102" x14ac:dyDescent="0.25">
      <c r="A245" s="162" t="str">
        <f>IF(Input!B245=0,"",Input!B245)</f>
        <v/>
      </c>
      <c r="B245" s="162" t="str">
        <f>IF(Input!C245=0,"",Input!C245)</f>
        <v/>
      </c>
      <c r="C245" s="162" t="str">
        <f>IF(Input!D245=0,"",Input!D245)</f>
        <v/>
      </c>
      <c r="D245" s="162" t="str">
        <f>IF(Input!G245=0,"",Input!G245)</f>
        <v/>
      </c>
      <c r="E245" s="162" t="str">
        <f>IF(Input!H245=0,"",Input!H245)</f>
        <v/>
      </c>
      <c r="F245" s="162" t="str">
        <f>IF(Input!I245=0,"",Input!I245)</f>
        <v/>
      </c>
      <c r="G245" s="66" t="str">
        <f t="shared" si="150"/>
        <v/>
      </c>
      <c r="H245" s="66" t="str">
        <f t="shared" si="151"/>
        <v/>
      </c>
      <c r="I245" s="160" t="str">
        <f>FinalScores!G245</f>
        <v/>
      </c>
      <c r="J245" s="65" t="str">
        <f t="shared" si="152"/>
        <v/>
      </c>
      <c r="K245" s="65" t="str">
        <f t="shared" si="153"/>
        <v/>
      </c>
      <c r="L245" s="165" t="str">
        <f>IF(COUNTBLANK($A245:$F245)&gt;2,"",IF(Input!AE245=0,"NA",Input!AE245))</f>
        <v/>
      </c>
      <c r="M245" s="65" t="str">
        <f t="shared" si="154"/>
        <v/>
      </c>
      <c r="N245" s="65" t="str">
        <f t="shared" si="155"/>
        <v/>
      </c>
      <c r="O245" s="165" t="str">
        <f>IF(COUNTBLANK($A245:$F245)&gt;2,"",IF(Input!AF245=0,"NA",Input!AF245))</f>
        <v/>
      </c>
      <c r="P245" s="65" t="str">
        <f t="shared" si="156"/>
        <v/>
      </c>
      <c r="Q245" s="65" t="str">
        <f t="shared" si="157"/>
        <v/>
      </c>
      <c r="R245" s="165" t="str">
        <f>IF(COUNTBLANK($A245:$F245)&gt;2,"",IF(Input!AG245=0,"NA",Input!AG245))</f>
        <v/>
      </c>
      <c r="AN245" s="65" t="str">
        <f t="shared" si="158"/>
        <v/>
      </c>
      <c r="AO245" s="65" t="str">
        <f t="shared" si="159"/>
        <v/>
      </c>
      <c r="AP245" s="165" t="str">
        <f>IF(COUNTBLANK($A245:$F245)&gt;2,"",IF(Input!J245=0,"NA",Input!J245))</f>
        <v/>
      </c>
      <c r="AQ245" s="65" t="str">
        <f t="shared" si="160"/>
        <v/>
      </c>
      <c r="AR245" s="65" t="str">
        <f t="shared" si="161"/>
        <v/>
      </c>
      <c r="AS245" s="165" t="str">
        <f>IF(COUNTBLANK($A245:$F245)&gt;2,"",IF(Input!K245=0,"NA",Input!K245))</f>
        <v/>
      </c>
      <c r="AT245" s="65" t="str">
        <f t="shared" si="162"/>
        <v/>
      </c>
      <c r="AU245" s="65" t="str">
        <f t="shared" si="163"/>
        <v/>
      </c>
      <c r="AV245" s="165" t="str">
        <f>IF(COUNTBLANK($A245:$F245)&gt;2,"",IF(Input!L245=0,"NA",Input!L245))</f>
        <v/>
      </c>
      <c r="AW245" s="65" t="str">
        <f t="shared" si="164"/>
        <v/>
      </c>
      <c r="AX245" s="65" t="str">
        <f t="shared" si="165"/>
        <v/>
      </c>
      <c r="AY245" s="165" t="str">
        <f>IF(COUNTBLANK($A245:$F245)&gt;2,"",IF(Input!M245=0,"NA",Input!M245))</f>
        <v/>
      </c>
      <c r="AZ245" s="65" t="str">
        <f t="shared" si="166"/>
        <v/>
      </c>
      <c r="BA245" s="65" t="str">
        <f t="shared" si="167"/>
        <v/>
      </c>
      <c r="BB245" s="165" t="str">
        <f>IF(COUNTBLANK($A245:$F245)&gt;2,"",IF(Input!N245=0,"NA",Input!N245))</f>
        <v/>
      </c>
      <c r="BC245" s="65" t="str">
        <f t="shared" si="168"/>
        <v/>
      </c>
      <c r="BD245" s="65" t="str">
        <f t="shared" si="169"/>
        <v/>
      </c>
      <c r="BE245" s="165" t="str">
        <f>IF(COUNTBLANK($A245:$F245)&gt;2,"",IF(Input!O245=0,"NA",Input!O245))</f>
        <v/>
      </c>
      <c r="BF245" s="65" t="str">
        <f t="shared" si="170"/>
        <v/>
      </c>
      <c r="BG245" s="65" t="str">
        <f t="shared" si="171"/>
        <v/>
      </c>
      <c r="BH245" s="165" t="str">
        <f>IF(COUNTBLANK($A245:$F245)&gt;2,"",IF(Input!P245=0,"NA",Input!P245))</f>
        <v/>
      </c>
      <c r="BI245" s="65" t="str">
        <f t="shared" si="172"/>
        <v/>
      </c>
      <c r="BJ245" s="65" t="str">
        <f t="shared" si="173"/>
        <v/>
      </c>
      <c r="BK245" s="165" t="str">
        <f>IF(COUNTBLANK($A245:$F245)&gt;2,"",IF(Input!Q245=0,"NA",Input!Q245))</f>
        <v/>
      </c>
      <c r="BL245" s="65" t="str">
        <f t="shared" si="174"/>
        <v/>
      </c>
      <c r="BM245" s="65" t="str">
        <f t="shared" si="175"/>
        <v/>
      </c>
      <c r="BN245" s="165" t="str">
        <f>IF(COUNTBLANK($A245:$F245)&gt;2,"",IF(Input!R245=0,"NA",Input!R245))</f>
        <v/>
      </c>
      <c r="BO245" s="65" t="str">
        <f t="shared" si="176"/>
        <v/>
      </c>
      <c r="BP245" s="65" t="str">
        <f t="shared" si="177"/>
        <v/>
      </c>
      <c r="BQ245" s="165" t="str">
        <f>IF(COUNTBLANK($A245:$F245)&gt;2,"",IF(Input!S245=0,"NA",Input!S245))</f>
        <v/>
      </c>
      <c r="BR245" s="65" t="str">
        <f t="shared" si="178"/>
        <v/>
      </c>
      <c r="BS245" s="65" t="str">
        <f t="shared" si="179"/>
        <v/>
      </c>
      <c r="BT245" s="165" t="str">
        <f>IF(COUNTBLANK($A245:$F245)&gt;2,"",IF(Input!T245=0,"NA",Input!T245))</f>
        <v/>
      </c>
      <c r="BU245" s="65" t="str">
        <f t="shared" si="180"/>
        <v/>
      </c>
      <c r="BV245" s="65" t="str">
        <f t="shared" si="181"/>
        <v/>
      </c>
      <c r="BW245" s="165" t="str">
        <f>IF(COUNTBLANK($A245:$F245)&gt;2,"",IF(Input!U245=0,"NA",Input!U245))</f>
        <v/>
      </c>
      <c r="BX245" s="65" t="str">
        <f t="shared" si="182"/>
        <v/>
      </c>
      <c r="BY245" s="65" t="str">
        <f t="shared" si="183"/>
        <v/>
      </c>
      <c r="BZ245" s="165" t="str">
        <f>IF(COUNTBLANK($A245:$F245)&gt;2,"",IF(Input!V245=0,"NA",Input!V245))</f>
        <v/>
      </c>
      <c r="CA245" s="65" t="str">
        <f t="shared" si="184"/>
        <v/>
      </c>
      <c r="CB245" s="65" t="str">
        <f t="shared" si="185"/>
        <v/>
      </c>
      <c r="CC245" s="165" t="str">
        <f>IF(COUNTBLANK($A245:$F245)&gt;2,"",IF(Input!W245=0,"NA",Input!W245))</f>
        <v/>
      </c>
      <c r="CD245" s="65" t="str">
        <f t="shared" si="186"/>
        <v/>
      </c>
      <c r="CE245" s="65" t="str">
        <f t="shared" si="187"/>
        <v/>
      </c>
      <c r="CF245" s="165" t="str">
        <f>IF(COUNTBLANK($A245:$F245)&gt;2,"",IF(Input!X245=0,"NA",Input!X245))</f>
        <v/>
      </c>
      <c r="CG245" s="65" t="str">
        <f t="shared" si="188"/>
        <v/>
      </c>
      <c r="CH245" s="65" t="str">
        <f t="shared" si="189"/>
        <v/>
      </c>
      <c r="CI245" s="165" t="str">
        <f>IF(COUNTBLANK($A245:$F245)&gt;2,"",IF(Input!Y245=0,"NA",Input!Y245))</f>
        <v/>
      </c>
      <c r="CJ245" s="65" t="str">
        <f t="shared" si="190"/>
        <v/>
      </c>
      <c r="CK245" s="65" t="str">
        <f t="shared" si="191"/>
        <v/>
      </c>
      <c r="CL245" s="165" t="str">
        <f>IF(COUNTBLANK($A245:$F245)&gt;2,"",IF(Input!Z245=0,"NA",Input!Z245))</f>
        <v/>
      </c>
      <c r="CM245" s="65" t="str">
        <f t="shared" si="192"/>
        <v/>
      </c>
      <c r="CN245" s="65" t="str">
        <f t="shared" si="193"/>
        <v/>
      </c>
      <c r="CO245" s="165" t="str">
        <f>IF(COUNTBLANK($A245:$F245)&gt;2,"",IF(Input!AA245=0,"NA",Input!AA245))</f>
        <v/>
      </c>
      <c r="CP245" s="65" t="str">
        <f t="shared" si="194"/>
        <v/>
      </c>
      <c r="CQ245" s="65" t="str">
        <f t="shared" si="195"/>
        <v/>
      </c>
      <c r="CR245" s="165" t="str">
        <f>IF(COUNTBLANK($A245:$F245)&gt;2,"",IF(Input!AB245=0,"NA",Input!AB245))</f>
        <v/>
      </c>
      <c r="CS245" s="65" t="str">
        <f t="shared" si="196"/>
        <v/>
      </c>
      <c r="CT245" s="65" t="str">
        <f t="shared" si="197"/>
        <v/>
      </c>
      <c r="CU245" s="165" t="str">
        <f>IF(COUNTBLANK($A245:$F245)&gt;2,"",IF(Input!AC245=0,"NA",Input!AC245))</f>
        <v/>
      </c>
      <c r="CV245" s="65" t="str">
        <f t="shared" si="198"/>
        <v/>
      </c>
      <c r="CW245" s="65" t="str">
        <f t="shared" si="199"/>
        <v/>
      </c>
      <c r="CX245" s="165" t="str">
        <f>IF(COUNTBLANK($A245:$F245)&gt;2,"",IF(Input!AD245=0,"NA",Input!AD245))</f>
        <v/>
      </c>
    </row>
    <row r="246" spans="1:102" x14ac:dyDescent="0.25">
      <c r="A246" s="162" t="str">
        <f>IF(Input!B246=0,"",Input!B246)</f>
        <v/>
      </c>
      <c r="B246" s="162" t="str">
        <f>IF(Input!C246=0,"",Input!C246)</f>
        <v/>
      </c>
      <c r="C246" s="162" t="str">
        <f>IF(Input!D246=0,"",Input!D246)</f>
        <v/>
      </c>
      <c r="D246" s="162" t="str">
        <f>IF(Input!G246=0,"",Input!G246)</f>
        <v/>
      </c>
      <c r="E246" s="162" t="str">
        <f>IF(Input!H246=0,"",Input!H246)</f>
        <v/>
      </c>
      <c r="F246" s="162" t="str">
        <f>IF(Input!I246=0,"",Input!I246)</f>
        <v/>
      </c>
      <c r="G246" s="66" t="str">
        <f t="shared" si="150"/>
        <v/>
      </c>
      <c r="H246" s="66" t="str">
        <f t="shared" si="151"/>
        <v/>
      </c>
      <c r="I246" s="160" t="str">
        <f>FinalScores!G246</f>
        <v/>
      </c>
      <c r="J246" s="65" t="str">
        <f t="shared" si="152"/>
        <v/>
      </c>
      <c r="K246" s="65" t="str">
        <f t="shared" si="153"/>
        <v/>
      </c>
      <c r="L246" s="165" t="str">
        <f>IF(COUNTBLANK($A246:$F246)&gt;2,"",IF(Input!AE246=0,"NA",Input!AE246))</f>
        <v/>
      </c>
      <c r="M246" s="65" t="str">
        <f t="shared" si="154"/>
        <v/>
      </c>
      <c r="N246" s="65" t="str">
        <f t="shared" si="155"/>
        <v/>
      </c>
      <c r="O246" s="165" t="str">
        <f>IF(COUNTBLANK($A246:$F246)&gt;2,"",IF(Input!AF246=0,"NA",Input!AF246))</f>
        <v/>
      </c>
      <c r="P246" s="65" t="str">
        <f t="shared" si="156"/>
        <v/>
      </c>
      <c r="Q246" s="65" t="str">
        <f t="shared" si="157"/>
        <v/>
      </c>
      <c r="R246" s="165" t="str">
        <f>IF(COUNTBLANK($A246:$F246)&gt;2,"",IF(Input!AG246=0,"NA",Input!AG246))</f>
        <v/>
      </c>
      <c r="AN246" s="65" t="str">
        <f t="shared" si="158"/>
        <v/>
      </c>
      <c r="AO246" s="65" t="str">
        <f t="shared" si="159"/>
        <v/>
      </c>
      <c r="AP246" s="165" t="str">
        <f>IF(COUNTBLANK($A246:$F246)&gt;2,"",IF(Input!J246=0,"NA",Input!J246))</f>
        <v/>
      </c>
      <c r="AQ246" s="65" t="str">
        <f t="shared" si="160"/>
        <v/>
      </c>
      <c r="AR246" s="65" t="str">
        <f t="shared" si="161"/>
        <v/>
      </c>
      <c r="AS246" s="165" t="str">
        <f>IF(COUNTBLANK($A246:$F246)&gt;2,"",IF(Input!K246=0,"NA",Input!K246))</f>
        <v/>
      </c>
      <c r="AT246" s="65" t="str">
        <f t="shared" si="162"/>
        <v/>
      </c>
      <c r="AU246" s="65" t="str">
        <f t="shared" si="163"/>
        <v/>
      </c>
      <c r="AV246" s="165" t="str">
        <f>IF(COUNTBLANK($A246:$F246)&gt;2,"",IF(Input!L246=0,"NA",Input!L246))</f>
        <v/>
      </c>
      <c r="AW246" s="65" t="str">
        <f t="shared" si="164"/>
        <v/>
      </c>
      <c r="AX246" s="65" t="str">
        <f t="shared" si="165"/>
        <v/>
      </c>
      <c r="AY246" s="165" t="str">
        <f>IF(COUNTBLANK($A246:$F246)&gt;2,"",IF(Input!M246=0,"NA",Input!M246))</f>
        <v/>
      </c>
      <c r="AZ246" s="65" t="str">
        <f t="shared" si="166"/>
        <v/>
      </c>
      <c r="BA246" s="65" t="str">
        <f t="shared" si="167"/>
        <v/>
      </c>
      <c r="BB246" s="165" t="str">
        <f>IF(COUNTBLANK($A246:$F246)&gt;2,"",IF(Input!N246=0,"NA",Input!N246))</f>
        <v/>
      </c>
      <c r="BC246" s="65" t="str">
        <f t="shared" si="168"/>
        <v/>
      </c>
      <c r="BD246" s="65" t="str">
        <f t="shared" si="169"/>
        <v/>
      </c>
      <c r="BE246" s="165" t="str">
        <f>IF(COUNTBLANK($A246:$F246)&gt;2,"",IF(Input!O246=0,"NA",Input!O246))</f>
        <v/>
      </c>
      <c r="BF246" s="65" t="str">
        <f t="shared" si="170"/>
        <v/>
      </c>
      <c r="BG246" s="65" t="str">
        <f t="shared" si="171"/>
        <v/>
      </c>
      <c r="BH246" s="165" t="str">
        <f>IF(COUNTBLANK($A246:$F246)&gt;2,"",IF(Input!P246=0,"NA",Input!P246))</f>
        <v/>
      </c>
      <c r="BI246" s="65" t="str">
        <f t="shared" si="172"/>
        <v/>
      </c>
      <c r="BJ246" s="65" t="str">
        <f t="shared" si="173"/>
        <v/>
      </c>
      <c r="BK246" s="165" t="str">
        <f>IF(COUNTBLANK($A246:$F246)&gt;2,"",IF(Input!Q246=0,"NA",Input!Q246))</f>
        <v/>
      </c>
      <c r="BL246" s="65" t="str">
        <f t="shared" si="174"/>
        <v/>
      </c>
      <c r="BM246" s="65" t="str">
        <f t="shared" si="175"/>
        <v/>
      </c>
      <c r="BN246" s="165" t="str">
        <f>IF(COUNTBLANK($A246:$F246)&gt;2,"",IF(Input!R246=0,"NA",Input!R246))</f>
        <v/>
      </c>
      <c r="BO246" s="65" t="str">
        <f t="shared" si="176"/>
        <v/>
      </c>
      <c r="BP246" s="65" t="str">
        <f t="shared" si="177"/>
        <v/>
      </c>
      <c r="BQ246" s="165" t="str">
        <f>IF(COUNTBLANK($A246:$F246)&gt;2,"",IF(Input!S246=0,"NA",Input!S246))</f>
        <v/>
      </c>
      <c r="BR246" s="65" t="str">
        <f t="shared" si="178"/>
        <v/>
      </c>
      <c r="BS246" s="65" t="str">
        <f t="shared" si="179"/>
        <v/>
      </c>
      <c r="BT246" s="165" t="str">
        <f>IF(COUNTBLANK($A246:$F246)&gt;2,"",IF(Input!T246=0,"NA",Input!T246))</f>
        <v/>
      </c>
      <c r="BU246" s="65" t="str">
        <f t="shared" si="180"/>
        <v/>
      </c>
      <c r="BV246" s="65" t="str">
        <f t="shared" si="181"/>
        <v/>
      </c>
      <c r="BW246" s="165" t="str">
        <f>IF(COUNTBLANK($A246:$F246)&gt;2,"",IF(Input!U246=0,"NA",Input!U246))</f>
        <v/>
      </c>
      <c r="BX246" s="65" t="str">
        <f t="shared" si="182"/>
        <v/>
      </c>
      <c r="BY246" s="65" t="str">
        <f t="shared" si="183"/>
        <v/>
      </c>
      <c r="BZ246" s="165" t="str">
        <f>IF(COUNTBLANK($A246:$F246)&gt;2,"",IF(Input!V246=0,"NA",Input!V246))</f>
        <v/>
      </c>
      <c r="CA246" s="65" t="str">
        <f t="shared" si="184"/>
        <v/>
      </c>
      <c r="CB246" s="65" t="str">
        <f t="shared" si="185"/>
        <v/>
      </c>
      <c r="CC246" s="165" t="str">
        <f>IF(COUNTBLANK($A246:$F246)&gt;2,"",IF(Input!W246=0,"NA",Input!W246))</f>
        <v/>
      </c>
      <c r="CD246" s="65" t="str">
        <f t="shared" si="186"/>
        <v/>
      </c>
      <c r="CE246" s="65" t="str">
        <f t="shared" si="187"/>
        <v/>
      </c>
      <c r="CF246" s="165" t="str">
        <f>IF(COUNTBLANK($A246:$F246)&gt;2,"",IF(Input!X246=0,"NA",Input!X246))</f>
        <v/>
      </c>
      <c r="CG246" s="65" t="str">
        <f t="shared" si="188"/>
        <v/>
      </c>
      <c r="CH246" s="65" t="str">
        <f t="shared" si="189"/>
        <v/>
      </c>
      <c r="CI246" s="165" t="str">
        <f>IF(COUNTBLANK($A246:$F246)&gt;2,"",IF(Input!Y246=0,"NA",Input!Y246))</f>
        <v/>
      </c>
      <c r="CJ246" s="65" t="str">
        <f t="shared" si="190"/>
        <v/>
      </c>
      <c r="CK246" s="65" t="str">
        <f t="shared" si="191"/>
        <v/>
      </c>
      <c r="CL246" s="165" t="str">
        <f>IF(COUNTBLANK($A246:$F246)&gt;2,"",IF(Input!Z246=0,"NA",Input!Z246))</f>
        <v/>
      </c>
      <c r="CM246" s="65" t="str">
        <f t="shared" si="192"/>
        <v/>
      </c>
      <c r="CN246" s="65" t="str">
        <f t="shared" si="193"/>
        <v/>
      </c>
      <c r="CO246" s="165" t="str">
        <f>IF(COUNTBLANK($A246:$F246)&gt;2,"",IF(Input!AA246=0,"NA",Input!AA246))</f>
        <v/>
      </c>
      <c r="CP246" s="65" t="str">
        <f t="shared" si="194"/>
        <v/>
      </c>
      <c r="CQ246" s="65" t="str">
        <f t="shared" si="195"/>
        <v/>
      </c>
      <c r="CR246" s="165" t="str">
        <f>IF(COUNTBLANK($A246:$F246)&gt;2,"",IF(Input!AB246=0,"NA",Input!AB246))</f>
        <v/>
      </c>
      <c r="CS246" s="65" t="str">
        <f t="shared" si="196"/>
        <v/>
      </c>
      <c r="CT246" s="65" t="str">
        <f t="shared" si="197"/>
        <v/>
      </c>
      <c r="CU246" s="165" t="str">
        <f>IF(COUNTBLANK($A246:$F246)&gt;2,"",IF(Input!AC246=0,"NA",Input!AC246))</f>
        <v/>
      </c>
      <c r="CV246" s="65" t="str">
        <f t="shared" si="198"/>
        <v/>
      </c>
      <c r="CW246" s="65" t="str">
        <f t="shared" si="199"/>
        <v/>
      </c>
      <c r="CX246" s="165" t="str">
        <f>IF(COUNTBLANK($A246:$F246)&gt;2,"",IF(Input!AD246=0,"NA",Input!AD246))</f>
        <v/>
      </c>
    </row>
    <row r="247" spans="1:102" x14ac:dyDescent="0.25">
      <c r="A247" s="162" t="str">
        <f>IF(Input!B247=0,"",Input!B247)</f>
        <v/>
      </c>
      <c r="B247" s="162" t="str">
        <f>IF(Input!C247=0,"",Input!C247)</f>
        <v/>
      </c>
      <c r="C247" s="162" t="str">
        <f>IF(Input!D247=0,"",Input!D247)</f>
        <v/>
      </c>
      <c r="D247" s="162" t="str">
        <f>IF(Input!G247=0,"",Input!G247)</f>
        <v/>
      </c>
      <c r="E247" s="162" t="str">
        <f>IF(Input!H247=0,"",Input!H247)</f>
        <v/>
      </c>
      <c r="F247" s="162" t="str">
        <f>IF(Input!I247=0,"",Input!I247)</f>
        <v/>
      </c>
      <c r="G247" s="66" t="str">
        <f t="shared" si="150"/>
        <v/>
      </c>
      <c r="H247" s="66" t="str">
        <f t="shared" si="151"/>
        <v/>
      </c>
      <c r="I247" s="160" t="str">
        <f>FinalScores!G247</f>
        <v/>
      </c>
      <c r="J247" s="65" t="str">
        <f t="shared" si="152"/>
        <v/>
      </c>
      <c r="K247" s="65" t="str">
        <f t="shared" si="153"/>
        <v/>
      </c>
      <c r="L247" s="165" t="str">
        <f>IF(COUNTBLANK($A247:$F247)&gt;2,"",IF(Input!AE247=0,"NA",Input!AE247))</f>
        <v/>
      </c>
      <c r="M247" s="65" t="str">
        <f t="shared" si="154"/>
        <v/>
      </c>
      <c r="N247" s="65" t="str">
        <f t="shared" si="155"/>
        <v/>
      </c>
      <c r="O247" s="165" t="str">
        <f>IF(COUNTBLANK($A247:$F247)&gt;2,"",IF(Input!AF247=0,"NA",Input!AF247))</f>
        <v/>
      </c>
      <c r="P247" s="65" t="str">
        <f t="shared" si="156"/>
        <v/>
      </c>
      <c r="Q247" s="65" t="str">
        <f t="shared" si="157"/>
        <v/>
      </c>
      <c r="R247" s="165" t="str">
        <f>IF(COUNTBLANK($A247:$F247)&gt;2,"",IF(Input!AG247=0,"NA",Input!AG247))</f>
        <v/>
      </c>
      <c r="AN247" s="65" t="str">
        <f t="shared" si="158"/>
        <v/>
      </c>
      <c r="AO247" s="65" t="str">
        <f t="shared" si="159"/>
        <v/>
      </c>
      <c r="AP247" s="165" t="str">
        <f>IF(COUNTBLANK($A247:$F247)&gt;2,"",IF(Input!J247=0,"NA",Input!J247))</f>
        <v/>
      </c>
      <c r="AQ247" s="65" t="str">
        <f t="shared" si="160"/>
        <v/>
      </c>
      <c r="AR247" s="65" t="str">
        <f t="shared" si="161"/>
        <v/>
      </c>
      <c r="AS247" s="165" t="str">
        <f>IF(COUNTBLANK($A247:$F247)&gt;2,"",IF(Input!K247=0,"NA",Input!K247))</f>
        <v/>
      </c>
      <c r="AT247" s="65" t="str">
        <f t="shared" si="162"/>
        <v/>
      </c>
      <c r="AU247" s="65" t="str">
        <f t="shared" si="163"/>
        <v/>
      </c>
      <c r="AV247" s="165" t="str">
        <f>IF(COUNTBLANK($A247:$F247)&gt;2,"",IF(Input!L247=0,"NA",Input!L247))</f>
        <v/>
      </c>
      <c r="AW247" s="65" t="str">
        <f t="shared" si="164"/>
        <v/>
      </c>
      <c r="AX247" s="65" t="str">
        <f t="shared" si="165"/>
        <v/>
      </c>
      <c r="AY247" s="165" t="str">
        <f>IF(COUNTBLANK($A247:$F247)&gt;2,"",IF(Input!M247=0,"NA",Input!M247))</f>
        <v/>
      </c>
      <c r="AZ247" s="65" t="str">
        <f t="shared" si="166"/>
        <v/>
      </c>
      <c r="BA247" s="65" t="str">
        <f t="shared" si="167"/>
        <v/>
      </c>
      <c r="BB247" s="165" t="str">
        <f>IF(COUNTBLANK($A247:$F247)&gt;2,"",IF(Input!N247=0,"NA",Input!N247))</f>
        <v/>
      </c>
      <c r="BC247" s="65" t="str">
        <f t="shared" si="168"/>
        <v/>
      </c>
      <c r="BD247" s="65" t="str">
        <f t="shared" si="169"/>
        <v/>
      </c>
      <c r="BE247" s="165" t="str">
        <f>IF(COUNTBLANK($A247:$F247)&gt;2,"",IF(Input!O247=0,"NA",Input!O247))</f>
        <v/>
      </c>
      <c r="BF247" s="65" t="str">
        <f t="shared" si="170"/>
        <v/>
      </c>
      <c r="BG247" s="65" t="str">
        <f t="shared" si="171"/>
        <v/>
      </c>
      <c r="BH247" s="165" t="str">
        <f>IF(COUNTBLANK($A247:$F247)&gt;2,"",IF(Input!P247=0,"NA",Input!P247))</f>
        <v/>
      </c>
      <c r="BI247" s="65" t="str">
        <f t="shared" si="172"/>
        <v/>
      </c>
      <c r="BJ247" s="65" t="str">
        <f t="shared" si="173"/>
        <v/>
      </c>
      <c r="BK247" s="165" t="str">
        <f>IF(COUNTBLANK($A247:$F247)&gt;2,"",IF(Input!Q247=0,"NA",Input!Q247))</f>
        <v/>
      </c>
      <c r="BL247" s="65" t="str">
        <f t="shared" si="174"/>
        <v/>
      </c>
      <c r="BM247" s="65" t="str">
        <f t="shared" si="175"/>
        <v/>
      </c>
      <c r="BN247" s="165" t="str">
        <f>IF(COUNTBLANK($A247:$F247)&gt;2,"",IF(Input!R247=0,"NA",Input!R247))</f>
        <v/>
      </c>
      <c r="BO247" s="65" t="str">
        <f t="shared" si="176"/>
        <v/>
      </c>
      <c r="BP247" s="65" t="str">
        <f t="shared" si="177"/>
        <v/>
      </c>
      <c r="BQ247" s="165" t="str">
        <f>IF(COUNTBLANK($A247:$F247)&gt;2,"",IF(Input!S247=0,"NA",Input!S247))</f>
        <v/>
      </c>
      <c r="BR247" s="65" t="str">
        <f t="shared" si="178"/>
        <v/>
      </c>
      <c r="BS247" s="65" t="str">
        <f t="shared" si="179"/>
        <v/>
      </c>
      <c r="BT247" s="165" t="str">
        <f>IF(COUNTBLANK($A247:$F247)&gt;2,"",IF(Input!T247=0,"NA",Input!T247))</f>
        <v/>
      </c>
      <c r="BU247" s="65" t="str">
        <f t="shared" si="180"/>
        <v/>
      </c>
      <c r="BV247" s="65" t="str">
        <f t="shared" si="181"/>
        <v/>
      </c>
      <c r="BW247" s="165" t="str">
        <f>IF(COUNTBLANK($A247:$F247)&gt;2,"",IF(Input!U247=0,"NA",Input!U247))</f>
        <v/>
      </c>
      <c r="BX247" s="65" t="str">
        <f t="shared" si="182"/>
        <v/>
      </c>
      <c r="BY247" s="65" t="str">
        <f t="shared" si="183"/>
        <v/>
      </c>
      <c r="BZ247" s="165" t="str">
        <f>IF(COUNTBLANK($A247:$F247)&gt;2,"",IF(Input!V247=0,"NA",Input!V247))</f>
        <v/>
      </c>
      <c r="CA247" s="65" t="str">
        <f t="shared" si="184"/>
        <v/>
      </c>
      <c r="CB247" s="65" t="str">
        <f t="shared" si="185"/>
        <v/>
      </c>
      <c r="CC247" s="165" t="str">
        <f>IF(COUNTBLANK($A247:$F247)&gt;2,"",IF(Input!W247=0,"NA",Input!W247))</f>
        <v/>
      </c>
      <c r="CD247" s="65" t="str">
        <f t="shared" si="186"/>
        <v/>
      </c>
      <c r="CE247" s="65" t="str">
        <f t="shared" si="187"/>
        <v/>
      </c>
      <c r="CF247" s="165" t="str">
        <f>IF(COUNTBLANK($A247:$F247)&gt;2,"",IF(Input!X247=0,"NA",Input!X247))</f>
        <v/>
      </c>
      <c r="CG247" s="65" t="str">
        <f t="shared" si="188"/>
        <v/>
      </c>
      <c r="CH247" s="65" t="str">
        <f t="shared" si="189"/>
        <v/>
      </c>
      <c r="CI247" s="165" t="str">
        <f>IF(COUNTBLANK($A247:$F247)&gt;2,"",IF(Input!Y247=0,"NA",Input!Y247))</f>
        <v/>
      </c>
      <c r="CJ247" s="65" t="str">
        <f t="shared" si="190"/>
        <v/>
      </c>
      <c r="CK247" s="65" t="str">
        <f t="shared" si="191"/>
        <v/>
      </c>
      <c r="CL247" s="165" t="str">
        <f>IF(COUNTBLANK($A247:$F247)&gt;2,"",IF(Input!Z247=0,"NA",Input!Z247))</f>
        <v/>
      </c>
      <c r="CM247" s="65" t="str">
        <f t="shared" si="192"/>
        <v/>
      </c>
      <c r="CN247" s="65" t="str">
        <f t="shared" si="193"/>
        <v/>
      </c>
      <c r="CO247" s="165" t="str">
        <f>IF(COUNTBLANK($A247:$F247)&gt;2,"",IF(Input!AA247=0,"NA",Input!AA247))</f>
        <v/>
      </c>
      <c r="CP247" s="65" t="str">
        <f t="shared" si="194"/>
        <v/>
      </c>
      <c r="CQ247" s="65" t="str">
        <f t="shared" si="195"/>
        <v/>
      </c>
      <c r="CR247" s="165" t="str">
        <f>IF(COUNTBLANK($A247:$F247)&gt;2,"",IF(Input!AB247=0,"NA",Input!AB247))</f>
        <v/>
      </c>
      <c r="CS247" s="65" t="str">
        <f t="shared" si="196"/>
        <v/>
      </c>
      <c r="CT247" s="65" t="str">
        <f t="shared" si="197"/>
        <v/>
      </c>
      <c r="CU247" s="165" t="str">
        <f>IF(COUNTBLANK($A247:$F247)&gt;2,"",IF(Input!AC247=0,"NA",Input!AC247))</f>
        <v/>
      </c>
      <c r="CV247" s="65" t="str">
        <f t="shared" si="198"/>
        <v/>
      </c>
      <c r="CW247" s="65" t="str">
        <f t="shared" si="199"/>
        <v/>
      </c>
      <c r="CX247" s="165" t="str">
        <f>IF(COUNTBLANK($A247:$F247)&gt;2,"",IF(Input!AD247=0,"NA",Input!AD247))</f>
        <v/>
      </c>
    </row>
    <row r="248" spans="1:102" x14ac:dyDescent="0.25">
      <c r="A248" s="162" t="str">
        <f>IF(Input!B248=0,"",Input!B248)</f>
        <v/>
      </c>
      <c r="B248" s="162" t="str">
        <f>IF(Input!C248=0,"",Input!C248)</f>
        <v/>
      </c>
      <c r="C248" s="162" t="str">
        <f>IF(Input!D248=0,"",Input!D248)</f>
        <v/>
      </c>
      <c r="D248" s="162" t="str">
        <f>IF(Input!G248=0,"",Input!G248)</f>
        <v/>
      </c>
      <c r="E248" s="162" t="str">
        <f>IF(Input!H248=0,"",Input!H248)</f>
        <v/>
      </c>
      <c r="F248" s="162" t="str">
        <f>IF(Input!I248=0,"",Input!I248)</f>
        <v/>
      </c>
      <c r="G248" s="66" t="str">
        <f t="shared" si="150"/>
        <v/>
      </c>
      <c r="H248" s="66" t="str">
        <f t="shared" si="151"/>
        <v/>
      </c>
      <c r="I248" s="160" t="str">
        <f>FinalScores!G248</f>
        <v/>
      </c>
      <c r="J248" s="65" t="str">
        <f t="shared" si="152"/>
        <v/>
      </c>
      <c r="K248" s="65" t="str">
        <f t="shared" si="153"/>
        <v/>
      </c>
      <c r="L248" s="165" t="str">
        <f>IF(COUNTBLANK($A248:$F248)&gt;2,"",IF(Input!AE248=0,"NA",Input!AE248))</f>
        <v/>
      </c>
      <c r="M248" s="65" t="str">
        <f t="shared" si="154"/>
        <v/>
      </c>
      <c r="N248" s="65" t="str">
        <f t="shared" si="155"/>
        <v/>
      </c>
      <c r="O248" s="165" t="str">
        <f>IF(COUNTBLANK($A248:$F248)&gt;2,"",IF(Input!AF248=0,"NA",Input!AF248))</f>
        <v/>
      </c>
      <c r="P248" s="65" t="str">
        <f t="shared" si="156"/>
        <v/>
      </c>
      <c r="Q248" s="65" t="str">
        <f t="shared" si="157"/>
        <v/>
      </c>
      <c r="R248" s="165" t="str">
        <f>IF(COUNTBLANK($A248:$F248)&gt;2,"",IF(Input!AG248=0,"NA",Input!AG248))</f>
        <v/>
      </c>
      <c r="AN248" s="65" t="str">
        <f t="shared" si="158"/>
        <v/>
      </c>
      <c r="AO248" s="65" t="str">
        <f t="shared" si="159"/>
        <v/>
      </c>
      <c r="AP248" s="165" t="str">
        <f>IF(COUNTBLANK($A248:$F248)&gt;2,"",IF(Input!J248=0,"NA",Input!J248))</f>
        <v/>
      </c>
      <c r="AQ248" s="65" t="str">
        <f t="shared" si="160"/>
        <v/>
      </c>
      <c r="AR248" s="65" t="str">
        <f t="shared" si="161"/>
        <v/>
      </c>
      <c r="AS248" s="165" t="str">
        <f>IF(COUNTBLANK($A248:$F248)&gt;2,"",IF(Input!K248=0,"NA",Input!K248))</f>
        <v/>
      </c>
      <c r="AT248" s="65" t="str">
        <f t="shared" si="162"/>
        <v/>
      </c>
      <c r="AU248" s="65" t="str">
        <f t="shared" si="163"/>
        <v/>
      </c>
      <c r="AV248" s="165" t="str">
        <f>IF(COUNTBLANK($A248:$F248)&gt;2,"",IF(Input!L248=0,"NA",Input!L248))</f>
        <v/>
      </c>
      <c r="AW248" s="65" t="str">
        <f t="shared" si="164"/>
        <v/>
      </c>
      <c r="AX248" s="65" t="str">
        <f t="shared" si="165"/>
        <v/>
      </c>
      <c r="AY248" s="165" t="str">
        <f>IF(COUNTBLANK($A248:$F248)&gt;2,"",IF(Input!M248=0,"NA",Input!M248))</f>
        <v/>
      </c>
      <c r="AZ248" s="65" t="str">
        <f t="shared" si="166"/>
        <v/>
      </c>
      <c r="BA248" s="65" t="str">
        <f t="shared" si="167"/>
        <v/>
      </c>
      <c r="BB248" s="165" t="str">
        <f>IF(COUNTBLANK($A248:$F248)&gt;2,"",IF(Input!N248=0,"NA",Input!N248))</f>
        <v/>
      </c>
      <c r="BC248" s="65" t="str">
        <f t="shared" si="168"/>
        <v/>
      </c>
      <c r="BD248" s="65" t="str">
        <f t="shared" si="169"/>
        <v/>
      </c>
      <c r="BE248" s="165" t="str">
        <f>IF(COUNTBLANK($A248:$F248)&gt;2,"",IF(Input!O248=0,"NA",Input!O248))</f>
        <v/>
      </c>
      <c r="BF248" s="65" t="str">
        <f t="shared" si="170"/>
        <v/>
      </c>
      <c r="BG248" s="65" t="str">
        <f t="shared" si="171"/>
        <v/>
      </c>
      <c r="BH248" s="165" t="str">
        <f>IF(COUNTBLANK($A248:$F248)&gt;2,"",IF(Input!P248=0,"NA",Input!P248))</f>
        <v/>
      </c>
      <c r="BI248" s="65" t="str">
        <f t="shared" si="172"/>
        <v/>
      </c>
      <c r="BJ248" s="65" t="str">
        <f t="shared" si="173"/>
        <v/>
      </c>
      <c r="BK248" s="165" t="str">
        <f>IF(COUNTBLANK($A248:$F248)&gt;2,"",IF(Input!Q248=0,"NA",Input!Q248))</f>
        <v/>
      </c>
      <c r="BL248" s="65" t="str">
        <f t="shared" si="174"/>
        <v/>
      </c>
      <c r="BM248" s="65" t="str">
        <f t="shared" si="175"/>
        <v/>
      </c>
      <c r="BN248" s="165" t="str">
        <f>IF(COUNTBLANK($A248:$F248)&gt;2,"",IF(Input!R248=0,"NA",Input!R248))</f>
        <v/>
      </c>
      <c r="BO248" s="65" t="str">
        <f t="shared" si="176"/>
        <v/>
      </c>
      <c r="BP248" s="65" t="str">
        <f t="shared" si="177"/>
        <v/>
      </c>
      <c r="BQ248" s="165" t="str">
        <f>IF(COUNTBLANK($A248:$F248)&gt;2,"",IF(Input!S248=0,"NA",Input!S248))</f>
        <v/>
      </c>
      <c r="BR248" s="65" t="str">
        <f t="shared" si="178"/>
        <v/>
      </c>
      <c r="BS248" s="65" t="str">
        <f t="shared" si="179"/>
        <v/>
      </c>
      <c r="BT248" s="165" t="str">
        <f>IF(COUNTBLANK($A248:$F248)&gt;2,"",IF(Input!T248=0,"NA",Input!T248))</f>
        <v/>
      </c>
      <c r="BU248" s="65" t="str">
        <f t="shared" si="180"/>
        <v/>
      </c>
      <c r="BV248" s="65" t="str">
        <f t="shared" si="181"/>
        <v/>
      </c>
      <c r="BW248" s="165" t="str">
        <f>IF(COUNTBLANK($A248:$F248)&gt;2,"",IF(Input!U248=0,"NA",Input!U248))</f>
        <v/>
      </c>
      <c r="BX248" s="65" t="str">
        <f t="shared" si="182"/>
        <v/>
      </c>
      <c r="BY248" s="65" t="str">
        <f t="shared" si="183"/>
        <v/>
      </c>
      <c r="BZ248" s="165" t="str">
        <f>IF(COUNTBLANK($A248:$F248)&gt;2,"",IF(Input!V248=0,"NA",Input!V248))</f>
        <v/>
      </c>
      <c r="CA248" s="65" t="str">
        <f t="shared" si="184"/>
        <v/>
      </c>
      <c r="CB248" s="65" t="str">
        <f t="shared" si="185"/>
        <v/>
      </c>
      <c r="CC248" s="165" t="str">
        <f>IF(COUNTBLANK($A248:$F248)&gt;2,"",IF(Input!W248=0,"NA",Input!W248))</f>
        <v/>
      </c>
      <c r="CD248" s="65" t="str">
        <f t="shared" si="186"/>
        <v/>
      </c>
      <c r="CE248" s="65" t="str">
        <f t="shared" si="187"/>
        <v/>
      </c>
      <c r="CF248" s="165" t="str">
        <f>IF(COUNTBLANK($A248:$F248)&gt;2,"",IF(Input!X248=0,"NA",Input!X248))</f>
        <v/>
      </c>
      <c r="CG248" s="65" t="str">
        <f t="shared" si="188"/>
        <v/>
      </c>
      <c r="CH248" s="65" t="str">
        <f t="shared" si="189"/>
        <v/>
      </c>
      <c r="CI248" s="165" t="str">
        <f>IF(COUNTBLANK($A248:$F248)&gt;2,"",IF(Input!Y248=0,"NA",Input!Y248))</f>
        <v/>
      </c>
      <c r="CJ248" s="65" t="str">
        <f t="shared" si="190"/>
        <v/>
      </c>
      <c r="CK248" s="65" t="str">
        <f t="shared" si="191"/>
        <v/>
      </c>
      <c r="CL248" s="165" t="str">
        <f>IF(COUNTBLANK($A248:$F248)&gt;2,"",IF(Input!Z248=0,"NA",Input!Z248))</f>
        <v/>
      </c>
      <c r="CM248" s="65" t="str">
        <f t="shared" si="192"/>
        <v/>
      </c>
      <c r="CN248" s="65" t="str">
        <f t="shared" si="193"/>
        <v/>
      </c>
      <c r="CO248" s="165" t="str">
        <f>IF(COUNTBLANK($A248:$F248)&gt;2,"",IF(Input!AA248=0,"NA",Input!AA248))</f>
        <v/>
      </c>
      <c r="CP248" s="65" t="str">
        <f t="shared" si="194"/>
        <v/>
      </c>
      <c r="CQ248" s="65" t="str">
        <f t="shared" si="195"/>
        <v/>
      </c>
      <c r="CR248" s="165" t="str">
        <f>IF(COUNTBLANK($A248:$F248)&gt;2,"",IF(Input!AB248=0,"NA",Input!AB248))</f>
        <v/>
      </c>
      <c r="CS248" s="65" t="str">
        <f t="shared" si="196"/>
        <v/>
      </c>
      <c r="CT248" s="65" t="str">
        <f t="shared" si="197"/>
        <v/>
      </c>
      <c r="CU248" s="165" t="str">
        <f>IF(COUNTBLANK($A248:$F248)&gt;2,"",IF(Input!AC248=0,"NA",Input!AC248))</f>
        <v/>
      </c>
      <c r="CV248" s="65" t="str">
        <f t="shared" si="198"/>
        <v/>
      </c>
      <c r="CW248" s="65" t="str">
        <f t="shared" si="199"/>
        <v/>
      </c>
      <c r="CX248" s="165" t="str">
        <f>IF(COUNTBLANK($A248:$F248)&gt;2,"",IF(Input!AD248=0,"NA",Input!AD248))</f>
        <v/>
      </c>
    </row>
    <row r="249" spans="1:102" x14ac:dyDescent="0.25">
      <c r="A249" s="162" t="str">
        <f>IF(Input!B249=0,"",Input!B249)</f>
        <v/>
      </c>
      <c r="B249" s="162" t="str">
        <f>IF(Input!C249=0,"",Input!C249)</f>
        <v/>
      </c>
      <c r="C249" s="162" t="str">
        <f>IF(Input!D249=0,"",Input!D249)</f>
        <v/>
      </c>
      <c r="D249" s="162" t="str">
        <f>IF(Input!G249=0,"",Input!G249)</f>
        <v/>
      </c>
      <c r="E249" s="162" t="str">
        <f>IF(Input!H249=0,"",Input!H249)</f>
        <v/>
      </c>
      <c r="F249" s="162" t="str">
        <f>IF(Input!I249=0,"",Input!I249)</f>
        <v/>
      </c>
      <c r="G249" s="66" t="str">
        <f t="shared" si="150"/>
        <v/>
      </c>
      <c r="H249" s="66" t="str">
        <f t="shared" si="151"/>
        <v/>
      </c>
      <c r="I249" s="160" t="str">
        <f>FinalScores!G249</f>
        <v/>
      </c>
      <c r="J249" s="65" t="str">
        <f t="shared" si="152"/>
        <v/>
      </c>
      <c r="K249" s="65" t="str">
        <f t="shared" si="153"/>
        <v/>
      </c>
      <c r="L249" s="165" t="str">
        <f>IF(COUNTBLANK($A249:$F249)&gt;2,"",IF(Input!AE249=0,"NA",Input!AE249))</f>
        <v/>
      </c>
      <c r="M249" s="65" t="str">
        <f t="shared" si="154"/>
        <v/>
      </c>
      <c r="N249" s="65" t="str">
        <f t="shared" si="155"/>
        <v/>
      </c>
      <c r="O249" s="165" t="str">
        <f>IF(COUNTBLANK($A249:$F249)&gt;2,"",IF(Input!AF249=0,"NA",Input!AF249))</f>
        <v/>
      </c>
      <c r="P249" s="65" t="str">
        <f t="shared" si="156"/>
        <v/>
      </c>
      <c r="Q249" s="65" t="str">
        <f t="shared" si="157"/>
        <v/>
      </c>
      <c r="R249" s="165" t="str">
        <f>IF(COUNTBLANK($A249:$F249)&gt;2,"",IF(Input!AG249=0,"NA",Input!AG249))</f>
        <v/>
      </c>
      <c r="AN249" s="65" t="str">
        <f t="shared" si="158"/>
        <v/>
      </c>
      <c r="AO249" s="65" t="str">
        <f t="shared" si="159"/>
        <v/>
      </c>
      <c r="AP249" s="165" t="str">
        <f>IF(COUNTBLANK($A249:$F249)&gt;2,"",IF(Input!J249=0,"NA",Input!J249))</f>
        <v/>
      </c>
      <c r="AQ249" s="65" t="str">
        <f t="shared" si="160"/>
        <v/>
      </c>
      <c r="AR249" s="65" t="str">
        <f t="shared" si="161"/>
        <v/>
      </c>
      <c r="AS249" s="165" t="str">
        <f>IF(COUNTBLANK($A249:$F249)&gt;2,"",IF(Input!K249=0,"NA",Input!K249))</f>
        <v/>
      </c>
      <c r="AT249" s="65" t="str">
        <f t="shared" si="162"/>
        <v/>
      </c>
      <c r="AU249" s="65" t="str">
        <f t="shared" si="163"/>
        <v/>
      </c>
      <c r="AV249" s="165" t="str">
        <f>IF(COUNTBLANK($A249:$F249)&gt;2,"",IF(Input!L249=0,"NA",Input!L249))</f>
        <v/>
      </c>
      <c r="AW249" s="65" t="str">
        <f t="shared" si="164"/>
        <v/>
      </c>
      <c r="AX249" s="65" t="str">
        <f t="shared" si="165"/>
        <v/>
      </c>
      <c r="AY249" s="165" t="str">
        <f>IF(COUNTBLANK($A249:$F249)&gt;2,"",IF(Input!M249=0,"NA",Input!M249))</f>
        <v/>
      </c>
      <c r="AZ249" s="65" t="str">
        <f t="shared" si="166"/>
        <v/>
      </c>
      <c r="BA249" s="65" t="str">
        <f t="shared" si="167"/>
        <v/>
      </c>
      <c r="BB249" s="165" t="str">
        <f>IF(COUNTBLANK($A249:$F249)&gt;2,"",IF(Input!N249=0,"NA",Input!N249))</f>
        <v/>
      </c>
      <c r="BC249" s="65" t="str">
        <f t="shared" si="168"/>
        <v/>
      </c>
      <c r="BD249" s="65" t="str">
        <f t="shared" si="169"/>
        <v/>
      </c>
      <c r="BE249" s="165" t="str">
        <f>IF(COUNTBLANK($A249:$F249)&gt;2,"",IF(Input!O249=0,"NA",Input!O249))</f>
        <v/>
      </c>
      <c r="BF249" s="65" t="str">
        <f t="shared" si="170"/>
        <v/>
      </c>
      <c r="BG249" s="65" t="str">
        <f t="shared" si="171"/>
        <v/>
      </c>
      <c r="BH249" s="165" t="str">
        <f>IF(COUNTBLANK($A249:$F249)&gt;2,"",IF(Input!P249=0,"NA",Input!P249))</f>
        <v/>
      </c>
      <c r="BI249" s="65" t="str">
        <f t="shared" si="172"/>
        <v/>
      </c>
      <c r="BJ249" s="65" t="str">
        <f t="shared" si="173"/>
        <v/>
      </c>
      <c r="BK249" s="165" t="str">
        <f>IF(COUNTBLANK($A249:$F249)&gt;2,"",IF(Input!Q249=0,"NA",Input!Q249))</f>
        <v/>
      </c>
      <c r="BL249" s="65" t="str">
        <f t="shared" si="174"/>
        <v/>
      </c>
      <c r="BM249" s="65" t="str">
        <f t="shared" si="175"/>
        <v/>
      </c>
      <c r="BN249" s="165" t="str">
        <f>IF(COUNTBLANK($A249:$F249)&gt;2,"",IF(Input!R249=0,"NA",Input!R249))</f>
        <v/>
      </c>
      <c r="BO249" s="65" t="str">
        <f t="shared" si="176"/>
        <v/>
      </c>
      <c r="BP249" s="65" t="str">
        <f t="shared" si="177"/>
        <v/>
      </c>
      <c r="BQ249" s="165" t="str">
        <f>IF(COUNTBLANK($A249:$F249)&gt;2,"",IF(Input!S249=0,"NA",Input!S249))</f>
        <v/>
      </c>
      <c r="BR249" s="65" t="str">
        <f t="shared" si="178"/>
        <v/>
      </c>
      <c r="BS249" s="65" t="str">
        <f t="shared" si="179"/>
        <v/>
      </c>
      <c r="BT249" s="165" t="str">
        <f>IF(COUNTBLANK($A249:$F249)&gt;2,"",IF(Input!T249=0,"NA",Input!T249))</f>
        <v/>
      </c>
      <c r="BU249" s="65" t="str">
        <f t="shared" si="180"/>
        <v/>
      </c>
      <c r="BV249" s="65" t="str">
        <f t="shared" si="181"/>
        <v/>
      </c>
      <c r="BW249" s="165" t="str">
        <f>IF(COUNTBLANK($A249:$F249)&gt;2,"",IF(Input!U249=0,"NA",Input!U249))</f>
        <v/>
      </c>
      <c r="BX249" s="65" t="str">
        <f t="shared" si="182"/>
        <v/>
      </c>
      <c r="BY249" s="65" t="str">
        <f t="shared" si="183"/>
        <v/>
      </c>
      <c r="BZ249" s="165" t="str">
        <f>IF(COUNTBLANK($A249:$F249)&gt;2,"",IF(Input!V249=0,"NA",Input!V249))</f>
        <v/>
      </c>
      <c r="CA249" s="65" t="str">
        <f t="shared" si="184"/>
        <v/>
      </c>
      <c r="CB249" s="65" t="str">
        <f t="shared" si="185"/>
        <v/>
      </c>
      <c r="CC249" s="165" t="str">
        <f>IF(COUNTBLANK($A249:$F249)&gt;2,"",IF(Input!W249=0,"NA",Input!W249))</f>
        <v/>
      </c>
      <c r="CD249" s="65" t="str">
        <f t="shared" si="186"/>
        <v/>
      </c>
      <c r="CE249" s="65" t="str">
        <f t="shared" si="187"/>
        <v/>
      </c>
      <c r="CF249" s="165" t="str">
        <f>IF(COUNTBLANK($A249:$F249)&gt;2,"",IF(Input!X249=0,"NA",Input!X249))</f>
        <v/>
      </c>
      <c r="CG249" s="65" t="str">
        <f t="shared" si="188"/>
        <v/>
      </c>
      <c r="CH249" s="65" t="str">
        <f t="shared" si="189"/>
        <v/>
      </c>
      <c r="CI249" s="165" t="str">
        <f>IF(COUNTBLANK($A249:$F249)&gt;2,"",IF(Input!Y249=0,"NA",Input!Y249))</f>
        <v/>
      </c>
      <c r="CJ249" s="65" t="str">
        <f t="shared" si="190"/>
        <v/>
      </c>
      <c r="CK249" s="65" t="str">
        <f t="shared" si="191"/>
        <v/>
      </c>
      <c r="CL249" s="165" t="str">
        <f>IF(COUNTBLANK($A249:$F249)&gt;2,"",IF(Input!Z249=0,"NA",Input!Z249))</f>
        <v/>
      </c>
      <c r="CM249" s="65" t="str">
        <f t="shared" si="192"/>
        <v/>
      </c>
      <c r="CN249" s="65" t="str">
        <f t="shared" si="193"/>
        <v/>
      </c>
      <c r="CO249" s="165" t="str">
        <f>IF(COUNTBLANK($A249:$F249)&gt;2,"",IF(Input!AA249=0,"NA",Input!AA249))</f>
        <v/>
      </c>
      <c r="CP249" s="65" t="str">
        <f t="shared" si="194"/>
        <v/>
      </c>
      <c r="CQ249" s="65" t="str">
        <f t="shared" si="195"/>
        <v/>
      </c>
      <c r="CR249" s="165" t="str">
        <f>IF(COUNTBLANK($A249:$F249)&gt;2,"",IF(Input!AB249=0,"NA",Input!AB249))</f>
        <v/>
      </c>
      <c r="CS249" s="65" t="str">
        <f t="shared" si="196"/>
        <v/>
      </c>
      <c r="CT249" s="65" t="str">
        <f t="shared" si="197"/>
        <v/>
      </c>
      <c r="CU249" s="165" t="str">
        <f>IF(COUNTBLANK($A249:$F249)&gt;2,"",IF(Input!AC249=0,"NA",Input!AC249))</f>
        <v/>
      </c>
      <c r="CV249" s="65" t="str">
        <f t="shared" si="198"/>
        <v/>
      </c>
      <c r="CW249" s="65" t="str">
        <f t="shared" si="199"/>
        <v/>
      </c>
      <c r="CX249" s="165" t="str">
        <f>IF(COUNTBLANK($A249:$F249)&gt;2,"",IF(Input!AD249=0,"NA",Input!AD249))</f>
        <v/>
      </c>
    </row>
    <row r="250" spans="1:102" x14ac:dyDescent="0.25">
      <c r="A250" s="162" t="str">
        <f>IF(Input!B250=0,"",Input!B250)</f>
        <v/>
      </c>
      <c r="B250" s="162" t="str">
        <f>IF(Input!C250=0,"",Input!C250)</f>
        <v/>
      </c>
      <c r="C250" s="162" t="str">
        <f>IF(Input!D250=0,"",Input!D250)</f>
        <v/>
      </c>
      <c r="D250" s="162" t="str">
        <f>IF(Input!G250=0,"",Input!G250)</f>
        <v/>
      </c>
      <c r="E250" s="162" t="str">
        <f>IF(Input!H250=0,"",Input!H250)</f>
        <v/>
      </c>
      <c r="F250" s="162" t="str">
        <f>IF(Input!I250=0,"",Input!I250)</f>
        <v/>
      </c>
      <c r="G250" s="66" t="str">
        <f t="shared" si="150"/>
        <v/>
      </c>
      <c r="H250" s="66" t="str">
        <f t="shared" si="151"/>
        <v/>
      </c>
      <c r="I250" s="160" t="str">
        <f>FinalScores!G250</f>
        <v/>
      </c>
      <c r="J250" s="65" t="str">
        <f t="shared" si="152"/>
        <v/>
      </c>
      <c r="K250" s="65" t="str">
        <f t="shared" si="153"/>
        <v/>
      </c>
      <c r="L250" s="165" t="str">
        <f>IF(COUNTBLANK($A250:$F250)&gt;2,"",IF(Input!AE250=0,"NA",Input!AE250))</f>
        <v/>
      </c>
      <c r="M250" s="65" t="str">
        <f t="shared" si="154"/>
        <v/>
      </c>
      <c r="N250" s="65" t="str">
        <f t="shared" si="155"/>
        <v/>
      </c>
      <c r="O250" s="165" t="str">
        <f>IF(COUNTBLANK($A250:$F250)&gt;2,"",IF(Input!AF250=0,"NA",Input!AF250))</f>
        <v/>
      </c>
      <c r="P250" s="65" t="str">
        <f t="shared" si="156"/>
        <v/>
      </c>
      <c r="Q250" s="65" t="str">
        <f t="shared" si="157"/>
        <v/>
      </c>
      <c r="R250" s="165" t="str">
        <f>IF(COUNTBLANK($A250:$F250)&gt;2,"",IF(Input!AG250=0,"NA",Input!AG250))</f>
        <v/>
      </c>
      <c r="AN250" s="65" t="str">
        <f t="shared" si="158"/>
        <v/>
      </c>
      <c r="AO250" s="65" t="str">
        <f t="shared" si="159"/>
        <v/>
      </c>
      <c r="AP250" s="165" t="str">
        <f>IF(COUNTBLANK($A250:$F250)&gt;2,"",IF(Input!J250=0,"NA",Input!J250))</f>
        <v/>
      </c>
      <c r="AQ250" s="65" t="str">
        <f t="shared" si="160"/>
        <v/>
      </c>
      <c r="AR250" s="65" t="str">
        <f t="shared" si="161"/>
        <v/>
      </c>
      <c r="AS250" s="165" t="str">
        <f>IF(COUNTBLANK($A250:$F250)&gt;2,"",IF(Input!K250=0,"NA",Input!K250))</f>
        <v/>
      </c>
      <c r="AT250" s="65" t="str">
        <f t="shared" si="162"/>
        <v/>
      </c>
      <c r="AU250" s="65" t="str">
        <f t="shared" si="163"/>
        <v/>
      </c>
      <c r="AV250" s="165" t="str">
        <f>IF(COUNTBLANK($A250:$F250)&gt;2,"",IF(Input!L250=0,"NA",Input!L250))</f>
        <v/>
      </c>
      <c r="AW250" s="65" t="str">
        <f t="shared" si="164"/>
        <v/>
      </c>
      <c r="AX250" s="65" t="str">
        <f t="shared" si="165"/>
        <v/>
      </c>
      <c r="AY250" s="165" t="str">
        <f>IF(COUNTBLANK($A250:$F250)&gt;2,"",IF(Input!M250=0,"NA",Input!M250))</f>
        <v/>
      </c>
      <c r="AZ250" s="65" t="str">
        <f t="shared" si="166"/>
        <v/>
      </c>
      <c r="BA250" s="65" t="str">
        <f t="shared" si="167"/>
        <v/>
      </c>
      <c r="BB250" s="165" t="str">
        <f>IF(COUNTBLANK($A250:$F250)&gt;2,"",IF(Input!N250=0,"NA",Input!N250))</f>
        <v/>
      </c>
      <c r="BC250" s="65" t="str">
        <f t="shared" si="168"/>
        <v/>
      </c>
      <c r="BD250" s="65" t="str">
        <f t="shared" si="169"/>
        <v/>
      </c>
      <c r="BE250" s="165" t="str">
        <f>IF(COUNTBLANK($A250:$F250)&gt;2,"",IF(Input!O250=0,"NA",Input!O250))</f>
        <v/>
      </c>
      <c r="BF250" s="65" t="str">
        <f t="shared" si="170"/>
        <v/>
      </c>
      <c r="BG250" s="65" t="str">
        <f t="shared" si="171"/>
        <v/>
      </c>
      <c r="BH250" s="165" t="str">
        <f>IF(COUNTBLANK($A250:$F250)&gt;2,"",IF(Input!P250=0,"NA",Input!P250))</f>
        <v/>
      </c>
      <c r="BI250" s="65" t="str">
        <f t="shared" si="172"/>
        <v/>
      </c>
      <c r="BJ250" s="65" t="str">
        <f t="shared" si="173"/>
        <v/>
      </c>
      <c r="BK250" s="165" t="str">
        <f>IF(COUNTBLANK($A250:$F250)&gt;2,"",IF(Input!Q250=0,"NA",Input!Q250))</f>
        <v/>
      </c>
      <c r="BL250" s="65" t="str">
        <f t="shared" si="174"/>
        <v/>
      </c>
      <c r="BM250" s="65" t="str">
        <f t="shared" si="175"/>
        <v/>
      </c>
      <c r="BN250" s="165" t="str">
        <f>IF(COUNTBLANK($A250:$F250)&gt;2,"",IF(Input!R250=0,"NA",Input!R250))</f>
        <v/>
      </c>
      <c r="BO250" s="65" t="str">
        <f t="shared" si="176"/>
        <v/>
      </c>
      <c r="BP250" s="65" t="str">
        <f t="shared" si="177"/>
        <v/>
      </c>
      <c r="BQ250" s="165" t="str">
        <f>IF(COUNTBLANK($A250:$F250)&gt;2,"",IF(Input!S250=0,"NA",Input!S250))</f>
        <v/>
      </c>
      <c r="BR250" s="65" t="str">
        <f t="shared" si="178"/>
        <v/>
      </c>
      <c r="BS250" s="65" t="str">
        <f t="shared" si="179"/>
        <v/>
      </c>
      <c r="BT250" s="165" t="str">
        <f>IF(COUNTBLANK($A250:$F250)&gt;2,"",IF(Input!T250=0,"NA",Input!T250))</f>
        <v/>
      </c>
      <c r="BU250" s="65" t="str">
        <f t="shared" si="180"/>
        <v/>
      </c>
      <c r="BV250" s="65" t="str">
        <f t="shared" si="181"/>
        <v/>
      </c>
      <c r="BW250" s="165" t="str">
        <f>IF(COUNTBLANK($A250:$F250)&gt;2,"",IF(Input!U250=0,"NA",Input!U250))</f>
        <v/>
      </c>
      <c r="BX250" s="65" t="str">
        <f t="shared" si="182"/>
        <v/>
      </c>
      <c r="BY250" s="65" t="str">
        <f t="shared" si="183"/>
        <v/>
      </c>
      <c r="BZ250" s="165" t="str">
        <f>IF(COUNTBLANK($A250:$F250)&gt;2,"",IF(Input!V250=0,"NA",Input!V250))</f>
        <v/>
      </c>
      <c r="CA250" s="65" t="str">
        <f t="shared" si="184"/>
        <v/>
      </c>
      <c r="CB250" s="65" t="str">
        <f t="shared" si="185"/>
        <v/>
      </c>
      <c r="CC250" s="165" t="str">
        <f>IF(COUNTBLANK($A250:$F250)&gt;2,"",IF(Input!W250=0,"NA",Input!W250))</f>
        <v/>
      </c>
      <c r="CD250" s="65" t="str">
        <f t="shared" si="186"/>
        <v/>
      </c>
      <c r="CE250" s="65" t="str">
        <f t="shared" si="187"/>
        <v/>
      </c>
      <c r="CF250" s="165" t="str">
        <f>IF(COUNTBLANK($A250:$F250)&gt;2,"",IF(Input!X250=0,"NA",Input!X250))</f>
        <v/>
      </c>
      <c r="CG250" s="65" t="str">
        <f t="shared" si="188"/>
        <v/>
      </c>
      <c r="CH250" s="65" t="str">
        <f t="shared" si="189"/>
        <v/>
      </c>
      <c r="CI250" s="165" t="str">
        <f>IF(COUNTBLANK($A250:$F250)&gt;2,"",IF(Input!Y250=0,"NA",Input!Y250))</f>
        <v/>
      </c>
      <c r="CJ250" s="65" t="str">
        <f t="shared" si="190"/>
        <v/>
      </c>
      <c r="CK250" s="65" t="str">
        <f t="shared" si="191"/>
        <v/>
      </c>
      <c r="CL250" s="165" t="str">
        <f>IF(COUNTBLANK($A250:$F250)&gt;2,"",IF(Input!Z250=0,"NA",Input!Z250))</f>
        <v/>
      </c>
      <c r="CM250" s="65" t="str">
        <f t="shared" si="192"/>
        <v/>
      </c>
      <c r="CN250" s="65" t="str">
        <f t="shared" si="193"/>
        <v/>
      </c>
      <c r="CO250" s="165" t="str">
        <f>IF(COUNTBLANK($A250:$F250)&gt;2,"",IF(Input!AA250=0,"NA",Input!AA250))</f>
        <v/>
      </c>
      <c r="CP250" s="65" t="str">
        <f t="shared" si="194"/>
        <v/>
      </c>
      <c r="CQ250" s="65" t="str">
        <f t="shared" si="195"/>
        <v/>
      </c>
      <c r="CR250" s="165" t="str">
        <f>IF(COUNTBLANK($A250:$F250)&gt;2,"",IF(Input!AB250=0,"NA",Input!AB250))</f>
        <v/>
      </c>
      <c r="CS250" s="65" t="str">
        <f t="shared" si="196"/>
        <v/>
      </c>
      <c r="CT250" s="65" t="str">
        <f t="shared" si="197"/>
        <v/>
      </c>
      <c r="CU250" s="165" t="str">
        <f>IF(COUNTBLANK($A250:$F250)&gt;2,"",IF(Input!AC250=0,"NA",Input!AC250))</f>
        <v/>
      </c>
      <c r="CV250" s="65" t="str">
        <f t="shared" si="198"/>
        <v/>
      </c>
      <c r="CW250" s="65" t="str">
        <f t="shared" si="199"/>
        <v/>
      </c>
      <c r="CX250" s="165" t="str">
        <f>IF(COUNTBLANK($A250:$F250)&gt;2,"",IF(Input!AD250=0,"NA",Input!AD250))</f>
        <v/>
      </c>
    </row>
    <row r="251" spans="1:102" x14ac:dyDescent="0.25">
      <c r="A251" s="162" t="str">
        <f>IF(Input!B251=0,"",Input!B251)</f>
        <v/>
      </c>
      <c r="B251" s="162" t="str">
        <f>IF(Input!C251=0,"",Input!C251)</f>
        <v/>
      </c>
      <c r="C251" s="162" t="str">
        <f>IF(Input!D251=0,"",Input!D251)</f>
        <v/>
      </c>
      <c r="D251" s="162" t="str">
        <f>IF(Input!G251=0,"",Input!G251)</f>
        <v/>
      </c>
      <c r="E251" s="162" t="str">
        <f>IF(Input!H251=0,"",Input!H251)</f>
        <v/>
      </c>
      <c r="F251" s="162" t="str">
        <f>IF(Input!I251=0,"",Input!I251)</f>
        <v/>
      </c>
      <c r="G251" s="66" t="str">
        <f t="shared" si="150"/>
        <v/>
      </c>
      <c r="H251" s="66" t="str">
        <f t="shared" si="151"/>
        <v/>
      </c>
      <c r="I251" s="160" t="str">
        <f>FinalScores!G251</f>
        <v/>
      </c>
      <c r="J251" s="65" t="str">
        <f t="shared" si="152"/>
        <v/>
      </c>
      <c r="K251" s="65" t="str">
        <f t="shared" si="153"/>
        <v/>
      </c>
      <c r="L251" s="165" t="str">
        <f>IF(COUNTBLANK($A251:$F251)&gt;2,"",IF(Input!AE251=0,"NA",Input!AE251))</f>
        <v/>
      </c>
      <c r="M251" s="65" t="str">
        <f t="shared" si="154"/>
        <v/>
      </c>
      <c r="N251" s="65" t="str">
        <f t="shared" si="155"/>
        <v/>
      </c>
      <c r="O251" s="165" t="str">
        <f>IF(COUNTBLANK($A251:$F251)&gt;2,"",IF(Input!AF251=0,"NA",Input!AF251))</f>
        <v/>
      </c>
      <c r="P251" s="65" t="str">
        <f t="shared" si="156"/>
        <v/>
      </c>
      <c r="Q251" s="65" t="str">
        <f t="shared" si="157"/>
        <v/>
      </c>
      <c r="R251" s="165" t="str">
        <f>IF(COUNTBLANK($A251:$F251)&gt;2,"",IF(Input!AG251=0,"NA",Input!AG251))</f>
        <v/>
      </c>
      <c r="AN251" s="65" t="str">
        <f t="shared" si="158"/>
        <v/>
      </c>
      <c r="AO251" s="65" t="str">
        <f t="shared" si="159"/>
        <v/>
      </c>
      <c r="AP251" s="165" t="str">
        <f>IF(COUNTBLANK($A251:$F251)&gt;2,"",IF(Input!J251=0,"NA",Input!J251))</f>
        <v/>
      </c>
      <c r="AQ251" s="65" t="str">
        <f t="shared" si="160"/>
        <v/>
      </c>
      <c r="AR251" s="65" t="str">
        <f t="shared" si="161"/>
        <v/>
      </c>
      <c r="AS251" s="165" t="str">
        <f>IF(COUNTBLANK($A251:$F251)&gt;2,"",IF(Input!K251=0,"NA",Input!K251))</f>
        <v/>
      </c>
      <c r="AT251" s="65" t="str">
        <f t="shared" si="162"/>
        <v/>
      </c>
      <c r="AU251" s="65" t="str">
        <f t="shared" si="163"/>
        <v/>
      </c>
      <c r="AV251" s="165" t="str">
        <f>IF(COUNTBLANK($A251:$F251)&gt;2,"",IF(Input!L251=0,"NA",Input!L251))</f>
        <v/>
      </c>
      <c r="AW251" s="65" t="str">
        <f t="shared" si="164"/>
        <v/>
      </c>
      <c r="AX251" s="65" t="str">
        <f t="shared" si="165"/>
        <v/>
      </c>
      <c r="AY251" s="165" t="str">
        <f>IF(COUNTBLANK($A251:$F251)&gt;2,"",IF(Input!M251=0,"NA",Input!M251))</f>
        <v/>
      </c>
      <c r="AZ251" s="65" t="str">
        <f t="shared" si="166"/>
        <v/>
      </c>
      <c r="BA251" s="65" t="str">
        <f t="shared" si="167"/>
        <v/>
      </c>
      <c r="BB251" s="165" t="str">
        <f>IF(COUNTBLANK($A251:$F251)&gt;2,"",IF(Input!N251=0,"NA",Input!N251))</f>
        <v/>
      </c>
      <c r="BC251" s="65" t="str">
        <f t="shared" si="168"/>
        <v/>
      </c>
      <c r="BD251" s="65" t="str">
        <f t="shared" si="169"/>
        <v/>
      </c>
      <c r="BE251" s="165" t="str">
        <f>IF(COUNTBLANK($A251:$F251)&gt;2,"",IF(Input!O251=0,"NA",Input!O251))</f>
        <v/>
      </c>
      <c r="BF251" s="65" t="str">
        <f t="shared" si="170"/>
        <v/>
      </c>
      <c r="BG251" s="65" t="str">
        <f t="shared" si="171"/>
        <v/>
      </c>
      <c r="BH251" s="165" t="str">
        <f>IF(COUNTBLANK($A251:$F251)&gt;2,"",IF(Input!P251=0,"NA",Input!P251))</f>
        <v/>
      </c>
      <c r="BI251" s="65" t="str">
        <f t="shared" si="172"/>
        <v/>
      </c>
      <c r="BJ251" s="65" t="str">
        <f t="shared" si="173"/>
        <v/>
      </c>
      <c r="BK251" s="165" t="str">
        <f>IF(COUNTBLANK($A251:$F251)&gt;2,"",IF(Input!Q251=0,"NA",Input!Q251))</f>
        <v/>
      </c>
      <c r="BL251" s="65" t="str">
        <f t="shared" si="174"/>
        <v/>
      </c>
      <c r="BM251" s="65" t="str">
        <f t="shared" si="175"/>
        <v/>
      </c>
      <c r="BN251" s="165" t="str">
        <f>IF(COUNTBLANK($A251:$F251)&gt;2,"",IF(Input!R251=0,"NA",Input!R251))</f>
        <v/>
      </c>
      <c r="BO251" s="65" t="str">
        <f t="shared" si="176"/>
        <v/>
      </c>
      <c r="BP251" s="65" t="str">
        <f t="shared" si="177"/>
        <v/>
      </c>
      <c r="BQ251" s="165" t="str">
        <f>IF(COUNTBLANK($A251:$F251)&gt;2,"",IF(Input!S251=0,"NA",Input!S251))</f>
        <v/>
      </c>
      <c r="BR251" s="65" t="str">
        <f t="shared" si="178"/>
        <v/>
      </c>
      <c r="BS251" s="65" t="str">
        <f t="shared" si="179"/>
        <v/>
      </c>
      <c r="BT251" s="165" t="str">
        <f>IF(COUNTBLANK($A251:$F251)&gt;2,"",IF(Input!T251=0,"NA",Input!T251))</f>
        <v/>
      </c>
      <c r="BU251" s="65" t="str">
        <f t="shared" si="180"/>
        <v/>
      </c>
      <c r="BV251" s="65" t="str">
        <f t="shared" si="181"/>
        <v/>
      </c>
      <c r="BW251" s="165" t="str">
        <f>IF(COUNTBLANK($A251:$F251)&gt;2,"",IF(Input!U251=0,"NA",Input!U251))</f>
        <v/>
      </c>
      <c r="BX251" s="65" t="str">
        <f t="shared" si="182"/>
        <v/>
      </c>
      <c r="BY251" s="65" t="str">
        <f t="shared" si="183"/>
        <v/>
      </c>
      <c r="BZ251" s="165" t="str">
        <f>IF(COUNTBLANK($A251:$F251)&gt;2,"",IF(Input!V251=0,"NA",Input!V251))</f>
        <v/>
      </c>
      <c r="CA251" s="65" t="str">
        <f t="shared" si="184"/>
        <v/>
      </c>
      <c r="CB251" s="65" t="str">
        <f t="shared" si="185"/>
        <v/>
      </c>
      <c r="CC251" s="165" t="str">
        <f>IF(COUNTBLANK($A251:$F251)&gt;2,"",IF(Input!W251=0,"NA",Input!W251))</f>
        <v/>
      </c>
      <c r="CD251" s="65" t="str">
        <f t="shared" si="186"/>
        <v/>
      </c>
      <c r="CE251" s="65" t="str">
        <f t="shared" si="187"/>
        <v/>
      </c>
      <c r="CF251" s="165" t="str">
        <f>IF(COUNTBLANK($A251:$F251)&gt;2,"",IF(Input!X251=0,"NA",Input!X251))</f>
        <v/>
      </c>
      <c r="CG251" s="65" t="str">
        <f t="shared" si="188"/>
        <v/>
      </c>
      <c r="CH251" s="65" t="str">
        <f t="shared" si="189"/>
        <v/>
      </c>
      <c r="CI251" s="165" t="str">
        <f>IF(COUNTBLANK($A251:$F251)&gt;2,"",IF(Input!Y251=0,"NA",Input!Y251))</f>
        <v/>
      </c>
      <c r="CJ251" s="65" t="str">
        <f t="shared" si="190"/>
        <v/>
      </c>
      <c r="CK251" s="65" t="str">
        <f t="shared" si="191"/>
        <v/>
      </c>
      <c r="CL251" s="165" t="str">
        <f>IF(COUNTBLANK($A251:$F251)&gt;2,"",IF(Input!Z251=0,"NA",Input!Z251))</f>
        <v/>
      </c>
      <c r="CM251" s="65" t="str">
        <f t="shared" si="192"/>
        <v/>
      </c>
      <c r="CN251" s="65" t="str">
        <f t="shared" si="193"/>
        <v/>
      </c>
      <c r="CO251" s="165" t="str">
        <f>IF(COUNTBLANK($A251:$F251)&gt;2,"",IF(Input!AA251=0,"NA",Input!AA251))</f>
        <v/>
      </c>
      <c r="CP251" s="65" t="str">
        <f t="shared" si="194"/>
        <v/>
      </c>
      <c r="CQ251" s="65" t="str">
        <f t="shared" si="195"/>
        <v/>
      </c>
      <c r="CR251" s="165" t="str">
        <f>IF(COUNTBLANK($A251:$F251)&gt;2,"",IF(Input!AB251=0,"NA",Input!AB251))</f>
        <v/>
      </c>
      <c r="CS251" s="65" t="str">
        <f t="shared" si="196"/>
        <v/>
      </c>
      <c r="CT251" s="65" t="str">
        <f t="shared" si="197"/>
        <v/>
      </c>
      <c r="CU251" s="165" t="str">
        <f>IF(COUNTBLANK($A251:$F251)&gt;2,"",IF(Input!AC251=0,"NA",Input!AC251))</f>
        <v/>
      </c>
      <c r="CV251" s="65" t="str">
        <f t="shared" si="198"/>
        <v/>
      </c>
      <c r="CW251" s="65" t="str">
        <f t="shared" si="199"/>
        <v/>
      </c>
      <c r="CX251" s="165" t="str">
        <f>IF(COUNTBLANK($A251:$F251)&gt;2,"",IF(Input!AD251=0,"NA",Input!AD251))</f>
        <v/>
      </c>
    </row>
    <row r="252" spans="1:102" x14ac:dyDescent="0.25">
      <c r="A252" s="162" t="str">
        <f>IF(Input!B252=0,"",Input!B252)</f>
        <v/>
      </c>
      <c r="B252" s="162" t="str">
        <f>IF(Input!C252=0,"",Input!C252)</f>
        <v/>
      </c>
      <c r="C252" s="162" t="str">
        <f>IF(Input!D252=0,"",Input!D252)</f>
        <v/>
      </c>
      <c r="D252" s="162" t="str">
        <f>IF(Input!G252=0,"",Input!G252)</f>
        <v/>
      </c>
      <c r="E252" s="162" t="str">
        <f>IF(Input!H252=0,"",Input!H252)</f>
        <v/>
      </c>
      <c r="F252" s="162" t="str">
        <f>IF(Input!I252=0,"",Input!I252)</f>
        <v/>
      </c>
      <c r="G252" s="66" t="str">
        <f t="shared" si="150"/>
        <v/>
      </c>
      <c r="H252" s="66" t="str">
        <f t="shared" si="151"/>
        <v/>
      </c>
      <c r="I252" s="160" t="str">
        <f>FinalScores!G252</f>
        <v/>
      </c>
      <c r="J252" s="65" t="str">
        <f t="shared" si="152"/>
        <v/>
      </c>
      <c r="K252" s="65" t="str">
        <f t="shared" si="153"/>
        <v/>
      </c>
      <c r="L252" s="165" t="str">
        <f>IF(COUNTBLANK($A252:$F252)&gt;2,"",IF(Input!AE252=0,"NA",Input!AE252))</f>
        <v/>
      </c>
      <c r="M252" s="65" t="str">
        <f t="shared" si="154"/>
        <v/>
      </c>
      <c r="N252" s="65" t="str">
        <f t="shared" si="155"/>
        <v/>
      </c>
      <c r="O252" s="165" t="str">
        <f>IF(COUNTBLANK($A252:$F252)&gt;2,"",IF(Input!AF252=0,"NA",Input!AF252))</f>
        <v/>
      </c>
      <c r="P252" s="65" t="str">
        <f t="shared" si="156"/>
        <v/>
      </c>
      <c r="Q252" s="65" t="str">
        <f t="shared" si="157"/>
        <v/>
      </c>
      <c r="R252" s="165" t="str">
        <f>IF(COUNTBLANK($A252:$F252)&gt;2,"",IF(Input!AG252=0,"NA",Input!AG252))</f>
        <v/>
      </c>
      <c r="AN252" s="65" t="str">
        <f t="shared" si="158"/>
        <v/>
      </c>
      <c r="AO252" s="65" t="str">
        <f t="shared" si="159"/>
        <v/>
      </c>
      <c r="AP252" s="165" t="str">
        <f>IF(COUNTBLANK($A252:$F252)&gt;2,"",IF(Input!J252=0,"NA",Input!J252))</f>
        <v/>
      </c>
      <c r="AQ252" s="65" t="str">
        <f t="shared" si="160"/>
        <v/>
      </c>
      <c r="AR252" s="65" t="str">
        <f t="shared" si="161"/>
        <v/>
      </c>
      <c r="AS252" s="165" t="str">
        <f>IF(COUNTBLANK($A252:$F252)&gt;2,"",IF(Input!K252=0,"NA",Input!K252))</f>
        <v/>
      </c>
      <c r="AT252" s="65" t="str">
        <f t="shared" si="162"/>
        <v/>
      </c>
      <c r="AU252" s="65" t="str">
        <f t="shared" si="163"/>
        <v/>
      </c>
      <c r="AV252" s="165" t="str">
        <f>IF(COUNTBLANK($A252:$F252)&gt;2,"",IF(Input!L252=0,"NA",Input!L252))</f>
        <v/>
      </c>
      <c r="AW252" s="65" t="str">
        <f t="shared" si="164"/>
        <v/>
      </c>
      <c r="AX252" s="65" t="str">
        <f t="shared" si="165"/>
        <v/>
      </c>
      <c r="AY252" s="165" t="str">
        <f>IF(COUNTBLANK($A252:$F252)&gt;2,"",IF(Input!M252=0,"NA",Input!M252))</f>
        <v/>
      </c>
      <c r="AZ252" s="65" t="str">
        <f t="shared" si="166"/>
        <v/>
      </c>
      <c r="BA252" s="65" t="str">
        <f t="shared" si="167"/>
        <v/>
      </c>
      <c r="BB252" s="165" t="str">
        <f>IF(COUNTBLANK($A252:$F252)&gt;2,"",IF(Input!N252=0,"NA",Input!N252))</f>
        <v/>
      </c>
      <c r="BC252" s="65" t="str">
        <f t="shared" si="168"/>
        <v/>
      </c>
      <c r="BD252" s="65" t="str">
        <f t="shared" si="169"/>
        <v/>
      </c>
      <c r="BE252" s="165" t="str">
        <f>IF(COUNTBLANK($A252:$F252)&gt;2,"",IF(Input!O252=0,"NA",Input!O252))</f>
        <v/>
      </c>
      <c r="BF252" s="65" t="str">
        <f t="shared" si="170"/>
        <v/>
      </c>
      <c r="BG252" s="65" t="str">
        <f t="shared" si="171"/>
        <v/>
      </c>
      <c r="BH252" s="165" t="str">
        <f>IF(COUNTBLANK($A252:$F252)&gt;2,"",IF(Input!P252=0,"NA",Input!P252))</f>
        <v/>
      </c>
      <c r="BI252" s="65" t="str">
        <f t="shared" si="172"/>
        <v/>
      </c>
      <c r="BJ252" s="65" t="str">
        <f t="shared" si="173"/>
        <v/>
      </c>
      <c r="BK252" s="165" t="str">
        <f>IF(COUNTBLANK($A252:$F252)&gt;2,"",IF(Input!Q252=0,"NA",Input!Q252))</f>
        <v/>
      </c>
      <c r="BL252" s="65" t="str">
        <f t="shared" si="174"/>
        <v/>
      </c>
      <c r="BM252" s="65" t="str">
        <f t="shared" si="175"/>
        <v/>
      </c>
      <c r="BN252" s="165" t="str">
        <f>IF(COUNTBLANK($A252:$F252)&gt;2,"",IF(Input!R252=0,"NA",Input!R252))</f>
        <v/>
      </c>
      <c r="BO252" s="65" t="str">
        <f t="shared" si="176"/>
        <v/>
      </c>
      <c r="BP252" s="65" t="str">
        <f t="shared" si="177"/>
        <v/>
      </c>
      <c r="BQ252" s="165" t="str">
        <f>IF(COUNTBLANK($A252:$F252)&gt;2,"",IF(Input!S252=0,"NA",Input!S252))</f>
        <v/>
      </c>
      <c r="BR252" s="65" t="str">
        <f t="shared" si="178"/>
        <v/>
      </c>
      <c r="BS252" s="65" t="str">
        <f t="shared" si="179"/>
        <v/>
      </c>
      <c r="BT252" s="165" t="str">
        <f>IF(COUNTBLANK($A252:$F252)&gt;2,"",IF(Input!T252=0,"NA",Input!T252))</f>
        <v/>
      </c>
      <c r="BU252" s="65" t="str">
        <f t="shared" si="180"/>
        <v/>
      </c>
      <c r="BV252" s="65" t="str">
        <f t="shared" si="181"/>
        <v/>
      </c>
      <c r="BW252" s="165" t="str">
        <f>IF(COUNTBLANK($A252:$F252)&gt;2,"",IF(Input!U252=0,"NA",Input!U252))</f>
        <v/>
      </c>
      <c r="BX252" s="65" t="str">
        <f t="shared" si="182"/>
        <v/>
      </c>
      <c r="BY252" s="65" t="str">
        <f t="shared" si="183"/>
        <v/>
      </c>
      <c r="BZ252" s="165" t="str">
        <f>IF(COUNTBLANK($A252:$F252)&gt;2,"",IF(Input!V252=0,"NA",Input!V252))</f>
        <v/>
      </c>
      <c r="CA252" s="65" t="str">
        <f t="shared" si="184"/>
        <v/>
      </c>
      <c r="CB252" s="65" t="str">
        <f t="shared" si="185"/>
        <v/>
      </c>
      <c r="CC252" s="165" t="str">
        <f>IF(COUNTBLANK($A252:$F252)&gt;2,"",IF(Input!W252=0,"NA",Input!W252))</f>
        <v/>
      </c>
      <c r="CD252" s="65" t="str">
        <f t="shared" si="186"/>
        <v/>
      </c>
      <c r="CE252" s="65" t="str">
        <f t="shared" si="187"/>
        <v/>
      </c>
      <c r="CF252" s="165" t="str">
        <f>IF(COUNTBLANK($A252:$F252)&gt;2,"",IF(Input!X252=0,"NA",Input!X252))</f>
        <v/>
      </c>
      <c r="CG252" s="65" t="str">
        <f t="shared" si="188"/>
        <v/>
      </c>
      <c r="CH252" s="65" t="str">
        <f t="shared" si="189"/>
        <v/>
      </c>
      <c r="CI252" s="165" t="str">
        <f>IF(COUNTBLANK($A252:$F252)&gt;2,"",IF(Input!Y252=0,"NA",Input!Y252))</f>
        <v/>
      </c>
      <c r="CJ252" s="65" t="str">
        <f t="shared" si="190"/>
        <v/>
      </c>
      <c r="CK252" s="65" t="str">
        <f t="shared" si="191"/>
        <v/>
      </c>
      <c r="CL252" s="165" t="str">
        <f>IF(COUNTBLANK($A252:$F252)&gt;2,"",IF(Input!Z252=0,"NA",Input!Z252))</f>
        <v/>
      </c>
      <c r="CM252" s="65" t="str">
        <f t="shared" si="192"/>
        <v/>
      </c>
      <c r="CN252" s="65" t="str">
        <f t="shared" si="193"/>
        <v/>
      </c>
      <c r="CO252" s="165" t="str">
        <f>IF(COUNTBLANK($A252:$F252)&gt;2,"",IF(Input!AA252=0,"NA",Input!AA252))</f>
        <v/>
      </c>
      <c r="CP252" s="65" t="str">
        <f t="shared" si="194"/>
        <v/>
      </c>
      <c r="CQ252" s="65" t="str">
        <f t="shared" si="195"/>
        <v/>
      </c>
      <c r="CR252" s="165" t="str">
        <f>IF(COUNTBLANK($A252:$F252)&gt;2,"",IF(Input!AB252=0,"NA",Input!AB252))</f>
        <v/>
      </c>
      <c r="CS252" s="65" t="str">
        <f t="shared" si="196"/>
        <v/>
      </c>
      <c r="CT252" s="65" t="str">
        <f t="shared" si="197"/>
        <v/>
      </c>
      <c r="CU252" s="165" t="str">
        <f>IF(COUNTBLANK($A252:$F252)&gt;2,"",IF(Input!AC252=0,"NA",Input!AC252))</f>
        <v/>
      </c>
      <c r="CV252" s="65" t="str">
        <f t="shared" si="198"/>
        <v/>
      </c>
      <c r="CW252" s="65" t="str">
        <f t="shared" si="199"/>
        <v/>
      </c>
      <c r="CX252" s="165" t="str">
        <f>IF(COUNTBLANK($A252:$F252)&gt;2,"",IF(Input!AD252=0,"NA",Input!AD252))</f>
        <v/>
      </c>
    </row>
    <row r="253" spans="1:102" x14ac:dyDescent="0.25">
      <c r="A253" s="162" t="str">
        <f>IF(Input!B253=0,"",Input!B253)</f>
        <v/>
      </c>
      <c r="B253" s="162" t="str">
        <f>IF(Input!C253=0,"",Input!C253)</f>
        <v/>
      </c>
      <c r="C253" s="162" t="str">
        <f>IF(Input!D253=0,"",Input!D253)</f>
        <v/>
      </c>
      <c r="D253" s="162" t="str">
        <f>IF(Input!G253=0,"",Input!G253)</f>
        <v/>
      </c>
      <c r="E253" s="162" t="str">
        <f>IF(Input!H253=0,"",Input!H253)</f>
        <v/>
      </c>
      <c r="F253" s="162" t="str">
        <f>IF(Input!I253=0,"",Input!I253)</f>
        <v/>
      </c>
      <c r="G253" s="66" t="str">
        <f t="shared" si="150"/>
        <v/>
      </c>
      <c r="H253" s="66" t="str">
        <f t="shared" si="151"/>
        <v/>
      </c>
      <c r="I253" s="160" t="str">
        <f>FinalScores!G253</f>
        <v/>
      </c>
      <c r="J253" s="65" t="str">
        <f t="shared" si="152"/>
        <v/>
      </c>
      <c r="K253" s="65" t="str">
        <f t="shared" si="153"/>
        <v/>
      </c>
      <c r="L253" s="165" t="str">
        <f>IF(COUNTBLANK($A253:$F253)&gt;2,"",IF(Input!AE253=0,"NA",Input!AE253))</f>
        <v/>
      </c>
      <c r="M253" s="65" t="str">
        <f t="shared" si="154"/>
        <v/>
      </c>
      <c r="N253" s="65" t="str">
        <f t="shared" si="155"/>
        <v/>
      </c>
      <c r="O253" s="165" t="str">
        <f>IF(COUNTBLANK($A253:$F253)&gt;2,"",IF(Input!AF253=0,"NA",Input!AF253))</f>
        <v/>
      </c>
      <c r="P253" s="65" t="str">
        <f t="shared" si="156"/>
        <v/>
      </c>
      <c r="Q253" s="65" t="str">
        <f t="shared" si="157"/>
        <v/>
      </c>
      <c r="R253" s="165" t="str">
        <f>IF(COUNTBLANK($A253:$F253)&gt;2,"",IF(Input!AG253=0,"NA",Input!AG253))</f>
        <v/>
      </c>
      <c r="AN253" s="65" t="str">
        <f t="shared" si="158"/>
        <v/>
      </c>
      <c r="AO253" s="65" t="str">
        <f t="shared" si="159"/>
        <v/>
      </c>
      <c r="AP253" s="165" t="str">
        <f>IF(COUNTBLANK($A253:$F253)&gt;2,"",IF(Input!J253=0,"NA",Input!J253))</f>
        <v/>
      </c>
      <c r="AQ253" s="65" t="str">
        <f t="shared" si="160"/>
        <v/>
      </c>
      <c r="AR253" s="65" t="str">
        <f t="shared" si="161"/>
        <v/>
      </c>
      <c r="AS253" s="165" t="str">
        <f>IF(COUNTBLANK($A253:$F253)&gt;2,"",IF(Input!K253=0,"NA",Input!K253))</f>
        <v/>
      </c>
      <c r="AT253" s="65" t="str">
        <f t="shared" si="162"/>
        <v/>
      </c>
      <c r="AU253" s="65" t="str">
        <f t="shared" si="163"/>
        <v/>
      </c>
      <c r="AV253" s="165" t="str">
        <f>IF(COUNTBLANK($A253:$F253)&gt;2,"",IF(Input!L253=0,"NA",Input!L253))</f>
        <v/>
      </c>
      <c r="AW253" s="65" t="str">
        <f t="shared" si="164"/>
        <v/>
      </c>
      <c r="AX253" s="65" t="str">
        <f t="shared" si="165"/>
        <v/>
      </c>
      <c r="AY253" s="165" t="str">
        <f>IF(COUNTBLANK($A253:$F253)&gt;2,"",IF(Input!M253=0,"NA",Input!M253))</f>
        <v/>
      </c>
      <c r="AZ253" s="65" t="str">
        <f t="shared" si="166"/>
        <v/>
      </c>
      <c r="BA253" s="65" t="str">
        <f t="shared" si="167"/>
        <v/>
      </c>
      <c r="BB253" s="165" t="str">
        <f>IF(COUNTBLANK($A253:$F253)&gt;2,"",IF(Input!N253=0,"NA",Input!N253))</f>
        <v/>
      </c>
      <c r="BC253" s="65" t="str">
        <f t="shared" si="168"/>
        <v/>
      </c>
      <c r="BD253" s="65" t="str">
        <f t="shared" si="169"/>
        <v/>
      </c>
      <c r="BE253" s="165" t="str">
        <f>IF(COUNTBLANK($A253:$F253)&gt;2,"",IF(Input!O253=0,"NA",Input!O253))</f>
        <v/>
      </c>
      <c r="BF253" s="65" t="str">
        <f t="shared" si="170"/>
        <v/>
      </c>
      <c r="BG253" s="65" t="str">
        <f t="shared" si="171"/>
        <v/>
      </c>
      <c r="BH253" s="165" t="str">
        <f>IF(COUNTBLANK($A253:$F253)&gt;2,"",IF(Input!P253=0,"NA",Input!P253))</f>
        <v/>
      </c>
      <c r="BI253" s="65" t="str">
        <f t="shared" si="172"/>
        <v/>
      </c>
      <c r="BJ253" s="65" t="str">
        <f t="shared" si="173"/>
        <v/>
      </c>
      <c r="BK253" s="165" t="str">
        <f>IF(COUNTBLANK($A253:$F253)&gt;2,"",IF(Input!Q253=0,"NA",Input!Q253))</f>
        <v/>
      </c>
      <c r="BL253" s="65" t="str">
        <f t="shared" si="174"/>
        <v/>
      </c>
      <c r="BM253" s="65" t="str">
        <f t="shared" si="175"/>
        <v/>
      </c>
      <c r="BN253" s="165" t="str">
        <f>IF(COUNTBLANK($A253:$F253)&gt;2,"",IF(Input!R253=0,"NA",Input!R253))</f>
        <v/>
      </c>
      <c r="BO253" s="65" t="str">
        <f t="shared" si="176"/>
        <v/>
      </c>
      <c r="BP253" s="65" t="str">
        <f t="shared" si="177"/>
        <v/>
      </c>
      <c r="BQ253" s="165" t="str">
        <f>IF(COUNTBLANK($A253:$F253)&gt;2,"",IF(Input!S253=0,"NA",Input!S253))</f>
        <v/>
      </c>
      <c r="BR253" s="65" t="str">
        <f t="shared" si="178"/>
        <v/>
      </c>
      <c r="BS253" s="65" t="str">
        <f t="shared" si="179"/>
        <v/>
      </c>
      <c r="BT253" s="165" t="str">
        <f>IF(COUNTBLANK($A253:$F253)&gt;2,"",IF(Input!T253=0,"NA",Input!T253))</f>
        <v/>
      </c>
      <c r="BU253" s="65" t="str">
        <f t="shared" si="180"/>
        <v/>
      </c>
      <c r="BV253" s="65" t="str">
        <f t="shared" si="181"/>
        <v/>
      </c>
      <c r="BW253" s="165" t="str">
        <f>IF(COUNTBLANK($A253:$F253)&gt;2,"",IF(Input!U253=0,"NA",Input!U253))</f>
        <v/>
      </c>
      <c r="BX253" s="65" t="str">
        <f t="shared" si="182"/>
        <v/>
      </c>
      <c r="BY253" s="65" t="str">
        <f t="shared" si="183"/>
        <v/>
      </c>
      <c r="BZ253" s="165" t="str">
        <f>IF(COUNTBLANK($A253:$F253)&gt;2,"",IF(Input!V253=0,"NA",Input!V253))</f>
        <v/>
      </c>
      <c r="CA253" s="65" t="str">
        <f t="shared" si="184"/>
        <v/>
      </c>
      <c r="CB253" s="65" t="str">
        <f t="shared" si="185"/>
        <v/>
      </c>
      <c r="CC253" s="165" t="str">
        <f>IF(COUNTBLANK($A253:$F253)&gt;2,"",IF(Input!W253=0,"NA",Input!W253))</f>
        <v/>
      </c>
      <c r="CD253" s="65" t="str">
        <f t="shared" si="186"/>
        <v/>
      </c>
      <c r="CE253" s="65" t="str">
        <f t="shared" si="187"/>
        <v/>
      </c>
      <c r="CF253" s="165" t="str">
        <f>IF(COUNTBLANK($A253:$F253)&gt;2,"",IF(Input!X253=0,"NA",Input!X253))</f>
        <v/>
      </c>
      <c r="CG253" s="65" t="str">
        <f t="shared" si="188"/>
        <v/>
      </c>
      <c r="CH253" s="65" t="str">
        <f t="shared" si="189"/>
        <v/>
      </c>
      <c r="CI253" s="165" t="str">
        <f>IF(COUNTBLANK($A253:$F253)&gt;2,"",IF(Input!Y253=0,"NA",Input!Y253))</f>
        <v/>
      </c>
      <c r="CJ253" s="65" t="str">
        <f t="shared" si="190"/>
        <v/>
      </c>
      <c r="CK253" s="65" t="str">
        <f t="shared" si="191"/>
        <v/>
      </c>
      <c r="CL253" s="165" t="str">
        <f>IF(COUNTBLANK($A253:$F253)&gt;2,"",IF(Input!Z253=0,"NA",Input!Z253))</f>
        <v/>
      </c>
      <c r="CM253" s="65" t="str">
        <f t="shared" si="192"/>
        <v/>
      </c>
      <c r="CN253" s="65" t="str">
        <f t="shared" si="193"/>
        <v/>
      </c>
      <c r="CO253" s="165" t="str">
        <f>IF(COUNTBLANK($A253:$F253)&gt;2,"",IF(Input!AA253=0,"NA",Input!AA253))</f>
        <v/>
      </c>
      <c r="CP253" s="65" t="str">
        <f t="shared" si="194"/>
        <v/>
      </c>
      <c r="CQ253" s="65" t="str">
        <f t="shared" si="195"/>
        <v/>
      </c>
      <c r="CR253" s="165" t="str">
        <f>IF(COUNTBLANK($A253:$F253)&gt;2,"",IF(Input!AB253=0,"NA",Input!AB253))</f>
        <v/>
      </c>
      <c r="CS253" s="65" t="str">
        <f t="shared" si="196"/>
        <v/>
      </c>
      <c r="CT253" s="65" t="str">
        <f t="shared" si="197"/>
        <v/>
      </c>
      <c r="CU253" s="165" t="str">
        <f>IF(COUNTBLANK($A253:$F253)&gt;2,"",IF(Input!AC253=0,"NA",Input!AC253))</f>
        <v/>
      </c>
      <c r="CV253" s="65" t="str">
        <f t="shared" si="198"/>
        <v/>
      </c>
      <c r="CW253" s="65" t="str">
        <f t="shared" si="199"/>
        <v/>
      </c>
      <c r="CX253" s="165" t="str">
        <f>IF(COUNTBLANK($A253:$F253)&gt;2,"",IF(Input!AD253=0,"NA",Input!AD253))</f>
        <v/>
      </c>
    </row>
    <row r="254" spans="1:102" x14ac:dyDescent="0.25">
      <c r="A254" s="162" t="str">
        <f>IF(Input!B254=0,"",Input!B254)</f>
        <v/>
      </c>
      <c r="B254" s="162" t="str">
        <f>IF(Input!C254=0,"",Input!C254)</f>
        <v/>
      </c>
      <c r="C254" s="162" t="str">
        <f>IF(Input!D254=0,"",Input!D254)</f>
        <v/>
      </c>
      <c r="D254" s="162" t="str">
        <f>IF(Input!G254=0,"",Input!G254)</f>
        <v/>
      </c>
      <c r="E254" s="162" t="str">
        <f>IF(Input!H254=0,"",Input!H254)</f>
        <v/>
      </c>
      <c r="F254" s="162" t="str">
        <f>IF(Input!I254=0,"",Input!I254)</f>
        <v/>
      </c>
      <c r="G254" s="66" t="str">
        <f t="shared" si="150"/>
        <v/>
      </c>
      <c r="H254" s="66" t="str">
        <f t="shared" si="151"/>
        <v/>
      </c>
      <c r="I254" s="160" t="str">
        <f>FinalScores!G254</f>
        <v/>
      </c>
      <c r="J254" s="65" t="str">
        <f t="shared" si="152"/>
        <v/>
      </c>
      <c r="K254" s="65" t="str">
        <f t="shared" si="153"/>
        <v/>
      </c>
      <c r="L254" s="165" t="str">
        <f>IF(COUNTBLANK($A254:$F254)&gt;2,"",IF(Input!AE254=0,"NA",Input!AE254))</f>
        <v/>
      </c>
      <c r="M254" s="65" t="str">
        <f t="shared" si="154"/>
        <v/>
      </c>
      <c r="N254" s="65" t="str">
        <f t="shared" si="155"/>
        <v/>
      </c>
      <c r="O254" s="165" t="str">
        <f>IF(COUNTBLANK($A254:$F254)&gt;2,"",IF(Input!AF254=0,"NA",Input!AF254))</f>
        <v/>
      </c>
      <c r="P254" s="65" t="str">
        <f t="shared" si="156"/>
        <v/>
      </c>
      <c r="Q254" s="65" t="str">
        <f t="shared" si="157"/>
        <v/>
      </c>
      <c r="R254" s="165" t="str">
        <f>IF(COUNTBLANK($A254:$F254)&gt;2,"",IF(Input!AG254=0,"NA",Input!AG254))</f>
        <v/>
      </c>
      <c r="AN254" s="65" t="str">
        <f t="shared" si="158"/>
        <v/>
      </c>
      <c r="AO254" s="65" t="str">
        <f t="shared" si="159"/>
        <v/>
      </c>
      <c r="AP254" s="165" t="str">
        <f>IF(COUNTBLANK($A254:$F254)&gt;2,"",IF(Input!J254=0,"NA",Input!J254))</f>
        <v/>
      </c>
      <c r="AQ254" s="65" t="str">
        <f t="shared" si="160"/>
        <v/>
      </c>
      <c r="AR254" s="65" t="str">
        <f t="shared" si="161"/>
        <v/>
      </c>
      <c r="AS254" s="165" t="str">
        <f>IF(COUNTBLANK($A254:$F254)&gt;2,"",IF(Input!K254=0,"NA",Input!K254))</f>
        <v/>
      </c>
      <c r="AT254" s="65" t="str">
        <f t="shared" si="162"/>
        <v/>
      </c>
      <c r="AU254" s="65" t="str">
        <f t="shared" si="163"/>
        <v/>
      </c>
      <c r="AV254" s="165" t="str">
        <f>IF(COUNTBLANK($A254:$F254)&gt;2,"",IF(Input!L254=0,"NA",Input!L254))</f>
        <v/>
      </c>
      <c r="AW254" s="65" t="str">
        <f t="shared" si="164"/>
        <v/>
      </c>
      <c r="AX254" s="65" t="str">
        <f t="shared" si="165"/>
        <v/>
      </c>
      <c r="AY254" s="165" t="str">
        <f>IF(COUNTBLANK($A254:$F254)&gt;2,"",IF(Input!M254=0,"NA",Input!M254))</f>
        <v/>
      </c>
      <c r="AZ254" s="65" t="str">
        <f t="shared" si="166"/>
        <v/>
      </c>
      <c r="BA254" s="65" t="str">
        <f t="shared" si="167"/>
        <v/>
      </c>
      <c r="BB254" s="165" t="str">
        <f>IF(COUNTBLANK($A254:$F254)&gt;2,"",IF(Input!N254=0,"NA",Input!N254))</f>
        <v/>
      </c>
      <c r="BC254" s="65" t="str">
        <f t="shared" si="168"/>
        <v/>
      </c>
      <c r="BD254" s="65" t="str">
        <f t="shared" si="169"/>
        <v/>
      </c>
      <c r="BE254" s="165" t="str">
        <f>IF(COUNTBLANK($A254:$F254)&gt;2,"",IF(Input!O254=0,"NA",Input!O254))</f>
        <v/>
      </c>
      <c r="BF254" s="65" t="str">
        <f t="shared" si="170"/>
        <v/>
      </c>
      <c r="BG254" s="65" t="str">
        <f t="shared" si="171"/>
        <v/>
      </c>
      <c r="BH254" s="165" t="str">
        <f>IF(COUNTBLANK($A254:$F254)&gt;2,"",IF(Input!P254=0,"NA",Input!P254))</f>
        <v/>
      </c>
      <c r="BI254" s="65" t="str">
        <f t="shared" si="172"/>
        <v/>
      </c>
      <c r="BJ254" s="65" t="str">
        <f t="shared" si="173"/>
        <v/>
      </c>
      <c r="BK254" s="165" t="str">
        <f>IF(COUNTBLANK($A254:$F254)&gt;2,"",IF(Input!Q254=0,"NA",Input!Q254))</f>
        <v/>
      </c>
      <c r="BL254" s="65" t="str">
        <f t="shared" si="174"/>
        <v/>
      </c>
      <c r="BM254" s="65" t="str">
        <f t="shared" si="175"/>
        <v/>
      </c>
      <c r="BN254" s="165" t="str">
        <f>IF(COUNTBLANK($A254:$F254)&gt;2,"",IF(Input!R254=0,"NA",Input!R254))</f>
        <v/>
      </c>
      <c r="BO254" s="65" t="str">
        <f t="shared" si="176"/>
        <v/>
      </c>
      <c r="BP254" s="65" t="str">
        <f t="shared" si="177"/>
        <v/>
      </c>
      <c r="BQ254" s="165" t="str">
        <f>IF(COUNTBLANK($A254:$F254)&gt;2,"",IF(Input!S254=0,"NA",Input!S254))</f>
        <v/>
      </c>
      <c r="BR254" s="65" t="str">
        <f t="shared" si="178"/>
        <v/>
      </c>
      <c r="BS254" s="65" t="str">
        <f t="shared" si="179"/>
        <v/>
      </c>
      <c r="BT254" s="165" t="str">
        <f>IF(COUNTBLANK($A254:$F254)&gt;2,"",IF(Input!T254=0,"NA",Input!T254))</f>
        <v/>
      </c>
      <c r="BU254" s="65" t="str">
        <f t="shared" si="180"/>
        <v/>
      </c>
      <c r="BV254" s="65" t="str">
        <f t="shared" si="181"/>
        <v/>
      </c>
      <c r="BW254" s="165" t="str">
        <f>IF(COUNTBLANK($A254:$F254)&gt;2,"",IF(Input!U254=0,"NA",Input!U254))</f>
        <v/>
      </c>
      <c r="BX254" s="65" t="str">
        <f t="shared" si="182"/>
        <v/>
      </c>
      <c r="BY254" s="65" t="str">
        <f t="shared" si="183"/>
        <v/>
      </c>
      <c r="BZ254" s="165" t="str">
        <f>IF(COUNTBLANK($A254:$F254)&gt;2,"",IF(Input!V254=0,"NA",Input!V254))</f>
        <v/>
      </c>
      <c r="CA254" s="65" t="str">
        <f t="shared" si="184"/>
        <v/>
      </c>
      <c r="CB254" s="65" t="str">
        <f t="shared" si="185"/>
        <v/>
      </c>
      <c r="CC254" s="165" t="str">
        <f>IF(COUNTBLANK($A254:$F254)&gt;2,"",IF(Input!W254=0,"NA",Input!W254))</f>
        <v/>
      </c>
      <c r="CD254" s="65" t="str">
        <f t="shared" si="186"/>
        <v/>
      </c>
      <c r="CE254" s="65" t="str">
        <f t="shared" si="187"/>
        <v/>
      </c>
      <c r="CF254" s="165" t="str">
        <f>IF(COUNTBLANK($A254:$F254)&gt;2,"",IF(Input!X254=0,"NA",Input!X254))</f>
        <v/>
      </c>
      <c r="CG254" s="65" t="str">
        <f t="shared" si="188"/>
        <v/>
      </c>
      <c r="CH254" s="65" t="str">
        <f t="shared" si="189"/>
        <v/>
      </c>
      <c r="CI254" s="165" t="str">
        <f>IF(COUNTBLANK($A254:$F254)&gt;2,"",IF(Input!Y254=0,"NA",Input!Y254))</f>
        <v/>
      </c>
      <c r="CJ254" s="65" t="str">
        <f t="shared" si="190"/>
        <v/>
      </c>
      <c r="CK254" s="65" t="str">
        <f t="shared" si="191"/>
        <v/>
      </c>
      <c r="CL254" s="165" t="str">
        <f>IF(COUNTBLANK($A254:$F254)&gt;2,"",IF(Input!Z254=0,"NA",Input!Z254))</f>
        <v/>
      </c>
      <c r="CM254" s="65" t="str">
        <f t="shared" si="192"/>
        <v/>
      </c>
      <c r="CN254" s="65" t="str">
        <f t="shared" si="193"/>
        <v/>
      </c>
      <c r="CO254" s="165" t="str">
        <f>IF(COUNTBLANK($A254:$F254)&gt;2,"",IF(Input!AA254=0,"NA",Input!AA254))</f>
        <v/>
      </c>
      <c r="CP254" s="65" t="str">
        <f t="shared" si="194"/>
        <v/>
      </c>
      <c r="CQ254" s="65" t="str">
        <f t="shared" si="195"/>
        <v/>
      </c>
      <c r="CR254" s="165" t="str">
        <f>IF(COUNTBLANK($A254:$F254)&gt;2,"",IF(Input!AB254=0,"NA",Input!AB254))</f>
        <v/>
      </c>
      <c r="CS254" s="65" t="str">
        <f t="shared" si="196"/>
        <v/>
      </c>
      <c r="CT254" s="65" t="str">
        <f t="shared" si="197"/>
        <v/>
      </c>
      <c r="CU254" s="165" t="str">
        <f>IF(COUNTBLANK($A254:$F254)&gt;2,"",IF(Input!AC254=0,"NA",Input!AC254))</f>
        <v/>
      </c>
      <c r="CV254" s="65" t="str">
        <f t="shared" si="198"/>
        <v/>
      </c>
      <c r="CW254" s="65" t="str">
        <f t="shared" si="199"/>
        <v/>
      </c>
      <c r="CX254" s="165" t="str">
        <f>IF(COUNTBLANK($A254:$F254)&gt;2,"",IF(Input!AD254=0,"NA",Input!AD254))</f>
        <v/>
      </c>
    </row>
    <row r="255" spans="1:102" x14ac:dyDescent="0.25">
      <c r="A255" s="162" t="str">
        <f>IF(Input!B255=0,"",Input!B255)</f>
        <v/>
      </c>
      <c r="B255" s="162" t="str">
        <f>IF(Input!C255=0,"",Input!C255)</f>
        <v/>
      </c>
      <c r="C255" s="162" t="str">
        <f>IF(Input!D255=0,"",Input!D255)</f>
        <v/>
      </c>
      <c r="D255" s="162" t="str">
        <f>IF(Input!G255=0,"",Input!G255)</f>
        <v/>
      </c>
      <c r="E255" s="162" t="str">
        <f>IF(Input!H255=0,"",Input!H255)</f>
        <v/>
      </c>
      <c r="F255" s="162" t="str">
        <f>IF(Input!I255=0,"",Input!I255)</f>
        <v/>
      </c>
      <c r="G255" s="66" t="str">
        <f t="shared" si="150"/>
        <v/>
      </c>
      <c r="H255" s="66" t="str">
        <f t="shared" si="151"/>
        <v/>
      </c>
      <c r="I255" s="160" t="str">
        <f>FinalScores!G255</f>
        <v/>
      </c>
      <c r="J255" s="65" t="str">
        <f t="shared" si="152"/>
        <v/>
      </c>
      <c r="K255" s="65" t="str">
        <f t="shared" si="153"/>
        <v/>
      </c>
      <c r="L255" s="165" t="str">
        <f>IF(COUNTBLANK($A255:$F255)&gt;2,"",IF(Input!AE255=0,"NA",Input!AE255))</f>
        <v/>
      </c>
      <c r="M255" s="65" t="str">
        <f t="shared" si="154"/>
        <v/>
      </c>
      <c r="N255" s="65" t="str">
        <f t="shared" si="155"/>
        <v/>
      </c>
      <c r="O255" s="165" t="str">
        <f>IF(COUNTBLANK($A255:$F255)&gt;2,"",IF(Input!AF255=0,"NA",Input!AF255))</f>
        <v/>
      </c>
      <c r="P255" s="65" t="str">
        <f t="shared" si="156"/>
        <v/>
      </c>
      <c r="Q255" s="65" t="str">
        <f t="shared" si="157"/>
        <v/>
      </c>
      <c r="R255" s="165" t="str">
        <f>IF(COUNTBLANK($A255:$F255)&gt;2,"",IF(Input!AG255=0,"NA",Input!AG255))</f>
        <v/>
      </c>
      <c r="AN255" s="65" t="str">
        <f t="shared" si="158"/>
        <v/>
      </c>
      <c r="AO255" s="65" t="str">
        <f t="shared" si="159"/>
        <v/>
      </c>
      <c r="AP255" s="165" t="str">
        <f>IF(COUNTBLANK($A255:$F255)&gt;2,"",IF(Input!J255=0,"NA",Input!J255))</f>
        <v/>
      </c>
      <c r="AQ255" s="65" t="str">
        <f t="shared" si="160"/>
        <v/>
      </c>
      <c r="AR255" s="65" t="str">
        <f t="shared" si="161"/>
        <v/>
      </c>
      <c r="AS255" s="165" t="str">
        <f>IF(COUNTBLANK($A255:$F255)&gt;2,"",IF(Input!K255=0,"NA",Input!K255))</f>
        <v/>
      </c>
      <c r="AT255" s="65" t="str">
        <f t="shared" si="162"/>
        <v/>
      </c>
      <c r="AU255" s="65" t="str">
        <f t="shared" si="163"/>
        <v/>
      </c>
      <c r="AV255" s="165" t="str">
        <f>IF(COUNTBLANK($A255:$F255)&gt;2,"",IF(Input!L255=0,"NA",Input!L255))</f>
        <v/>
      </c>
      <c r="AW255" s="65" t="str">
        <f t="shared" si="164"/>
        <v/>
      </c>
      <c r="AX255" s="65" t="str">
        <f t="shared" si="165"/>
        <v/>
      </c>
      <c r="AY255" s="165" t="str">
        <f>IF(COUNTBLANK($A255:$F255)&gt;2,"",IF(Input!M255=0,"NA",Input!M255))</f>
        <v/>
      </c>
      <c r="AZ255" s="65" t="str">
        <f t="shared" si="166"/>
        <v/>
      </c>
      <c r="BA255" s="65" t="str">
        <f t="shared" si="167"/>
        <v/>
      </c>
      <c r="BB255" s="165" t="str">
        <f>IF(COUNTBLANK($A255:$F255)&gt;2,"",IF(Input!N255=0,"NA",Input!N255))</f>
        <v/>
      </c>
      <c r="BC255" s="65" t="str">
        <f t="shared" si="168"/>
        <v/>
      </c>
      <c r="BD255" s="65" t="str">
        <f t="shared" si="169"/>
        <v/>
      </c>
      <c r="BE255" s="165" t="str">
        <f>IF(COUNTBLANK($A255:$F255)&gt;2,"",IF(Input!O255=0,"NA",Input!O255))</f>
        <v/>
      </c>
      <c r="BF255" s="65" t="str">
        <f t="shared" si="170"/>
        <v/>
      </c>
      <c r="BG255" s="65" t="str">
        <f t="shared" si="171"/>
        <v/>
      </c>
      <c r="BH255" s="165" t="str">
        <f>IF(COUNTBLANK($A255:$F255)&gt;2,"",IF(Input!P255=0,"NA",Input!P255))</f>
        <v/>
      </c>
      <c r="BI255" s="65" t="str">
        <f t="shared" si="172"/>
        <v/>
      </c>
      <c r="BJ255" s="65" t="str">
        <f t="shared" si="173"/>
        <v/>
      </c>
      <c r="BK255" s="165" t="str">
        <f>IF(COUNTBLANK($A255:$F255)&gt;2,"",IF(Input!Q255=0,"NA",Input!Q255))</f>
        <v/>
      </c>
      <c r="BL255" s="65" t="str">
        <f t="shared" si="174"/>
        <v/>
      </c>
      <c r="BM255" s="65" t="str">
        <f t="shared" si="175"/>
        <v/>
      </c>
      <c r="BN255" s="165" t="str">
        <f>IF(COUNTBLANK($A255:$F255)&gt;2,"",IF(Input!R255=0,"NA",Input!R255))</f>
        <v/>
      </c>
      <c r="BO255" s="65" t="str">
        <f t="shared" si="176"/>
        <v/>
      </c>
      <c r="BP255" s="65" t="str">
        <f t="shared" si="177"/>
        <v/>
      </c>
      <c r="BQ255" s="165" t="str">
        <f>IF(COUNTBLANK($A255:$F255)&gt;2,"",IF(Input!S255=0,"NA",Input!S255))</f>
        <v/>
      </c>
      <c r="BR255" s="65" t="str">
        <f t="shared" si="178"/>
        <v/>
      </c>
      <c r="BS255" s="65" t="str">
        <f t="shared" si="179"/>
        <v/>
      </c>
      <c r="BT255" s="165" t="str">
        <f>IF(COUNTBLANK($A255:$F255)&gt;2,"",IF(Input!T255=0,"NA",Input!T255))</f>
        <v/>
      </c>
      <c r="BU255" s="65" t="str">
        <f t="shared" si="180"/>
        <v/>
      </c>
      <c r="BV255" s="65" t="str">
        <f t="shared" si="181"/>
        <v/>
      </c>
      <c r="BW255" s="165" t="str">
        <f>IF(COUNTBLANK($A255:$F255)&gt;2,"",IF(Input!U255=0,"NA",Input!U255))</f>
        <v/>
      </c>
      <c r="BX255" s="65" t="str">
        <f t="shared" si="182"/>
        <v/>
      </c>
      <c r="BY255" s="65" t="str">
        <f t="shared" si="183"/>
        <v/>
      </c>
      <c r="BZ255" s="165" t="str">
        <f>IF(COUNTBLANK($A255:$F255)&gt;2,"",IF(Input!V255=0,"NA",Input!V255))</f>
        <v/>
      </c>
      <c r="CA255" s="65" t="str">
        <f t="shared" si="184"/>
        <v/>
      </c>
      <c r="CB255" s="65" t="str">
        <f t="shared" si="185"/>
        <v/>
      </c>
      <c r="CC255" s="165" t="str">
        <f>IF(COUNTBLANK($A255:$F255)&gt;2,"",IF(Input!W255=0,"NA",Input!W255))</f>
        <v/>
      </c>
      <c r="CD255" s="65" t="str">
        <f t="shared" si="186"/>
        <v/>
      </c>
      <c r="CE255" s="65" t="str">
        <f t="shared" si="187"/>
        <v/>
      </c>
      <c r="CF255" s="165" t="str">
        <f>IF(COUNTBLANK($A255:$F255)&gt;2,"",IF(Input!X255=0,"NA",Input!X255))</f>
        <v/>
      </c>
      <c r="CG255" s="65" t="str">
        <f t="shared" si="188"/>
        <v/>
      </c>
      <c r="CH255" s="65" t="str">
        <f t="shared" si="189"/>
        <v/>
      </c>
      <c r="CI255" s="165" t="str">
        <f>IF(COUNTBLANK($A255:$F255)&gt;2,"",IF(Input!Y255=0,"NA",Input!Y255))</f>
        <v/>
      </c>
      <c r="CJ255" s="65" t="str">
        <f t="shared" si="190"/>
        <v/>
      </c>
      <c r="CK255" s="65" t="str">
        <f t="shared" si="191"/>
        <v/>
      </c>
      <c r="CL255" s="165" t="str">
        <f>IF(COUNTBLANK($A255:$F255)&gt;2,"",IF(Input!Z255=0,"NA",Input!Z255))</f>
        <v/>
      </c>
      <c r="CM255" s="65" t="str">
        <f t="shared" si="192"/>
        <v/>
      </c>
      <c r="CN255" s="65" t="str">
        <f t="shared" si="193"/>
        <v/>
      </c>
      <c r="CO255" s="165" t="str">
        <f>IF(COUNTBLANK($A255:$F255)&gt;2,"",IF(Input!AA255=0,"NA",Input!AA255))</f>
        <v/>
      </c>
      <c r="CP255" s="65" t="str">
        <f t="shared" si="194"/>
        <v/>
      </c>
      <c r="CQ255" s="65" t="str">
        <f t="shared" si="195"/>
        <v/>
      </c>
      <c r="CR255" s="165" t="str">
        <f>IF(COUNTBLANK($A255:$F255)&gt;2,"",IF(Input!AB255=0,"NA",Input!AB255))</f>
        <v/>
      </c>
      <c r="CS255" s="65" t="str">
        <f t="shared" si="196"/>
        <v/>
      </c>
      <c r="CT255" s="65" t="str">
        <f t="shared" si="197"/>
        <v/>
      </c>
      <c r="CU255" s="165" t="str">
        <f>IF(COUNTBLANK($A255:$F255)&gt;2,"",IF(Input!AC255=0,"NA",Input!AC255))</f>
        <v/>
      </c>
      <c r="CV255" s="65" t="str">
        <f t="shared" si="198"/>
        <v/>
      </c>
      <c r="CW255" s="65" t="str">
        <f t="shared" si="199"/>
        <v/>
      </c>
      <c r="CX255" s="165" t="str">
        <f>IF(COUNTBLANK($A255:$F255)&gt;2,"",IF(Input!AD255=0,"NA",Input!AD255))</f>
        <v/>
      </c>
    </row>
    <row r="256" spans="1:102" x14ac:dyDescent="0.25">
      <c r="A256" s="162" t="str">
        <f>IF(Input!B256=0,"",Input!B256)</f>
        <v/>
      </c>
      <c r="B256" s="162" t="str">
        <f>IF(Input!C256=0,"",Input!C256)</f>
        <v/>
      </c>
      <c r="C256" s="162" t="str">
        <f>IF(Input!D256=0,"",Input!D256)</f>
        <v/>
      </c>
      <c r="D256" s="162" t="str">
        <f>IF(Input!G256=0,"",Input!G256)</f>
        <v/>
      </c>
      <c r="E256" s="162" t="str">
        <f>IF(Input!H256=0,"",Input!H256)</f>
        <v/>
      </c>
      <c r="F256" s="162" t="str">
        <f>IF(Input!I256=0,"",Input!I256)</f>
        <v/>
      </c>
      <c r="G256" s="66" t="str">
        <f t="shared" si="150"/>
        <v/>
      </c>
      <c r="H256" s="66" t="str">
        <f t="shared" si="151"/>
        <v/>
      </c>
      <c r="I256" s="160" t="str">
        <f>FinalScores!G256</f>
        <v/>
      </c>
      <c r="J256" s="65" t="str">
        <f t="shared" si="152"/>
        <v/>
      </c>
      <c r="K256" s="65" t="str">
        <f t="shared" si="153"/>
        <v/>
      </c>
      <c r="L256" s="165" t="str">
        <f>IF(COUNTBLANK($A256:$F256)&gt;2,"",IF(Input!AE256=0,"NA",Input!AE256))</f>
        <v/>
      </c>
      <c r="M256" s="65" t="str">
        <f t="shared" si="154"/>
        <v/>
      </c>
      <c r="N256" s="65" t="str">
        <f t="shared" si="155"/>
        <v/>
      </c>
      <c r="O256" s="165" t="str">
        <f>IF(COUNTBLANK($A256:$F256)&gt;2,"",IF(Input!AF256=0,"NA",Input!AF256))</f>
        <v/>
      </c>
      <c r="P256" s="65" t="str">
        <f t="shared" si="156"/>
        <v/>
      </c>
      <c r="Q256" s="65" t="str">
        <f t="shared" si="157"/>
        <v/>
      </c>
      <c r="R256" s="165" t="str">
        <f>IF(COUNTBLANK($A256:$F256)&gt;2,"",IF(Input!AG256=0,"NA",Input!AG256))</f>
        <v/>
      </c>
      <c r="AN256" s="65" t="str">
        <f t="shared" si="158"/>
        <v/>
      </c>
      <c r="AO256" s="65" t="str">
        <f t="shared" si="159"/>
        <v/>
      </c>
      <c r="AP256" s="165" t="str">
        <f>IF(COUNTBLANK($A256:$F256)&gt;2,"",IF(Input!J256=0,"NA",Input!J256))</f>
        <v/>
      </c>
      <c r="AQ256" s="65" t="str">
        <f t="shared" si="160"/>
        <v/>
      </c>
      <c r="AR256" s="65" t="str">
        <f t="shared" si="161"/>
        <v/>
      </c>
      <c r="AS256" s="165" t="str">
        <f>IF(COUNTBLANK($A256:$F256)&gt;2,"",IF(Input!K256=0,"NA",Input!K256))</f>
        <v/>
      </c>
      <c r="AT256" s="65" t="str">
        <f t="shared" si="162"/>
        <v/>
      </c>
      <c r="AU256" s="65" t="str">
        <f t="shared" si="163"/>
        <v/>
      </c>
      <c r="AV256" s="165" t="str">
        <f>IF(COUNTBLANK($A256:$F256)&gt;2,"",IF(Input!L256=0,"NA",Input!L256))</f>
        <v/>
      </c>
      <c r="AW256" s="65" t="str">
        <f t="shared" si="164"/>
        <v/>
      </c>
      <c r="AX256" s="65" t="str">
        <f t="shared" si="165"/>
        <v/>
      </c>
      <c r="AY256" s="165" t="str">
        <f>IF(COUNTBLANK($A256:$F256)&gt;2,"",IF(Input!M256=0,"NA",Input!M256))</f>
        <v/>
      </c>
      <c r="AZ256" s="65" t="str">
        <f t="shared" si="166"/>
        <v/>
      </c>
      <c r="BA256" s="65" t="str">
        <f t="shared" si="167"/>
        <v/>
      </c>
      <c r="BB256" s="165" t="str">
        <f>IF(COUNTBLANK($A256:$F256)&gt;2,"",IF(Input!N256=0,"NA",Input!N256))</f>
        <v/>
      </c>
      <c r="BC256" s="65" t="str">
        <f t="shared" si="168"/>
        <v/>
      </c>
      <c r="BD256" s="65" t="str">
        <f t="shared" si="169"/>
        <v/>
      </c>
      <c r="BE256" s="165" t="str">
        <f>IF(COUNTBLANK($A256:$F256)&gt;2,"",IF(Input!O256=0,"NA",Input!O256))</f>
        <v/>
      </c>
      <c r="BF256" s="65" t="str">
        <f t="shared" si="170"/>
        <v/>
      </c>
      <c r="BG256" s="65" t="str">
        <f t="shared" si="171"/>
        <v/>
      </c>
      <c r="BH256" s="165" t="str">
        <f>IF(COUNTBLANK($A256:$F256)&gt;2,"",IF(Input!P256=0,"NA",Input!P256))</f>
        <v/>
      </c>
      <c r="BI256" s="65" t="str">
        <f t="shared" si="172"/>
        <v/>
      </c>
      <c r="BJ256" s="65" t="str">
        <f t="shared" si="173"/>
        <v/>
      </c>
      <c r="BK256" s="165" t="str">
        <f>IF(COUNTBLANK($A256:$F256)&gt;2,"",IF(Input!Q256=0,"NA",Input!Q256))</f>
        <v/>
      </c>
      <c r="BL256" s="65" t="str">
        <f t="shared" si="174"/>
        <v/>
      </c>
      <c r="BM256" s="65" t="str">
        <f t="shared" si="175"/>
        <v/>
      </c>
      <c r="BN256" s="165" t="str">
        <f>IF(COUNTBLANK($A256:$F256)&gt;2,"",IF(Input!R256=0,"NA",Input!R256))</f>
        <v/>
      </c>
      <c r="BO256" s="65" t="str">
        <f t="shared" si="176"/>
        <v/>
      </c>
      <c r="BP256" s="65" t="str">
        <f t="shared" si="177"/>
        <v/>
      </c>
      <c r="BQ256" s="165" t="str">
        <f>IF(COUNTBLANK($A256:$F256)&gt;2,"",IF(Input!S256=0,"NA",Input!S256))</f>
        <v/>
      </c>
      <c r="BR256" s="65" t="str">
        <f t="shared" si="178"/>
        <v/>
      </c>
      <c r="BS256" s="65" t="str">
        <f t="shared" si="179"/>
        <v/>
      </c>
      <c r="BT256" s="165" t="str">
        <f>IF(COUNTBLANK($A256:$F256)&gt;2,"",IF(Input!T256=0,"NA",Input!T256))</f>
        <v/>
      </c>
      <c r="BU256" s="65" t="str">
        <f t="shared" si="180"/>
        <v/>
      </c>
      <c r="BV256" s="65" t="str">
        <f t="shared" si="181"/>
        <v/>
      </c>
      <c r="BW256" s="165" t="str">
        <f>IF(COUNTBLANK($A256:$F256)&gt;2,"",IF(Input!U256=0,"NA",Input!U256))</f>
        <v/>
      </c>
      <c r="BX256" s="65" t="str">
        <f t="shared" si="182"/>
        <v/>
      </c>
      <c r="BY256" s="65" t="str">
        <f t="shared" si="183"/>
        <v/>
      </c>
      <c r="BZ256" s="165" t="str">
        <f>IF(COUNTBLANK($A256:$F256)&gt;2,"",IF(Input!V256=0,"NA",Input!V256))</f>
        <v/>
      </c>
      <c r="CA256" s="65" t="str">
        <f t="shared" si="184"/>
        <v/>
      </c>
      <c r="CB256" s="65" t="str">
        <f t="shared" si="185"/>
        <v/>
      </c>
      <c r="CC256" s="165" t="str">
        <f>IF(COUNTBLANK($A256:$F256)&gt;2,"",IF(Input!W256=0,"NA",Input!W256))</f>
        <v/>
      </c>
      <c r="CD256" s="65" t="str">
        <f t="shared" si="186"/>
        <v/>
      </c>
      <c r="CE256" s="65" t="str">
        <f t="shared" si="187"/>
        <v/>
      </c>
      <c r="CF256" s="165" t="str">
        <f>IF(COUNTBLANK($A256:$F256)&gt;2,"",IF(Input!X256=0,"NA",Input!X256))</f>
        <v/>
      </c>
      <c r="CG256" s="65" t="str">
        <f t="shared" si="188"/>
        <v/>
      </c>
      <c r="CH256" s="65" t="str">
        <f t="shared" si="189"/>
        <v/>
      </c>
      <c r="CI256" s="165" t="str">
        <f>IF(COUNTBLANK($A256:$F256)&gt;2,"",IF(Input!Y256=0,"NA",Input!Y256))</f>
        <v/>
      </c>
      <c r="CJ256" s="65" t="str">
        <f t="shared" si="190"/>
        <v/>
      </c>
      <c r="CK256" s="65" t="str">
        <f t="shared" si="191"/>
        <v/>
      </c>
      <c r="CL256" s="165" t="str">
        <f>IF(COUNTBLANK($A256:$F256)&gt;2,"",IF(Input!Z256=0,"NA",Input!Z256))</f>
        <v/>
      </c>
      <c r="CM256" s="65" t="str">
        <f t="shared" si="192"/>
        <v/>
      </c>
      <c r="CN256" s="65" t="str">
        <f t="shared" si="193"/>
        <v/>
      </c>
      <c r="CO256" s="165" t="str">
        <f>IF(COUNTBLANK($A256:$F256)&gt;2,"",IF(Input!AA256=0,"NA",Input!AA256))</f>
        <v/>
      </c>
      <c r="CP256" s="65" t="str">
        <f t="shared" si="194"/>
        <v/>
      </c>
      <c r="CQ256" s="65" t="str">
        <f t="shared" si="195"/>
        <v/>
      </c>
      <c r="CR256" s="165" t="str">
        <f>IF(COUNTBLANK($A256:$F256)&gt;2,"",IF(Input!AB256=0,"NA",Input!AB256))</f>
        <v/>
      </c>
      <c r="CS256" s="65" t="str">
        <f t="shared" si="196"/>
        <v/>
      </c>
      <c r="CT256" s="65" t="str">
        <f t="shared" si="197"/>
        <v/>
      </c>
      <c r="CU256" s="165" t="str">
        <f>IF(COUNTBLANK($A256:$F256)&gt;2,"",IF(Input!AC256=0,"NA",Input!AC256))</f>
        <v/>
      </c>
      <c r="CV256" s="65" t="str">
        <f t="shared" si="198"/>
        <v/>
      </c>
      <c r="CW256" s="65" t="str">
        <f t="shared" si="199"/>
        <v/>
      </c>
      <c r="CX256" s="165" t="str">
        <f>IF(COUNTBLANK($A256:$F256)&gt;2,"",IF(Input!AD256=0,"NA",Input!AD256))</f>
        <v/>
      </c>
    </row>
    <row r="257" spans="1:102" x14ac:dyDescent="0.25">
      <c r="A257" s="162" t="str">
        <f>IF(Input!B257=0,"",Input!B257)</f>
        <v/>
      </c>
      <c r="B257" s="162" t="str">
        <f>IF(Input!C257=0,"",Input!C257)</f>
        <v/>
      </c>
      <c r="C257" s="162" t="str">
        <f>IF(Input!D257=0,"",Input!D257)</f>
        <v/>
      </c>
      <c r="D257" s="162" t="str">
        <f>IF(Input!G257=0,"",Input!G257)</f>
        <v/>
      </c>
      <c r="E257" s="162" t="str">
        <f>IF(Input!H257=0,"",Input!H257)</f>
        <v/>
      </c>
      <c r="F257" s="162" t="str">
        <f>IF(Input!I257=0,"",Input!I257)</f>
        <v/>
      </c>
      <c r="G257" s="66" t="str">
        <f t="shared" si="150"/>
        <v/>
      </c>
      <c r="H257" s="66" t="str">
        <f t="shared" si="151"/>
        <v/>
      </c>
      <c r="I257" s="160" t="str">
        <f>FinalScores!G257</f>
        <v/>
      </c>
      <c r="J257" s="65" t="str">
        <f t="shared" si="152"/>
        <v/>
      </c>
      <c r="K257" s="65" t="str">
        <f t="shared" si="153"/>
        <v/>
      </c>
      <c r="L257" s="165" t="str">
        <f>IF(COUNTBLANK($A257:$F257)&gt;2,"",IF(Input!AE257=0,"NA",Input!AE257))</f>
        <v/>
      </c>
      <c r="M257" s="65" t="str">
        <f t="shared" si="154"/>
        <v/>
      </c>
      <c r="N257" s="65" t="str">
        <f t="shared" si="155"/>
        <v/>
      </c>
      <c r="O257" s="165" t="str">
        <f>IF(COUNTBLANK($A257:$F257)&gt;2,"",IF(Input!AF257=0,"NA",Input!AF257))</f>
        <v/>
      </c>
      <c r="P257" s="65" t="str">
        <f t="shared" si="156"/>
        <v/>
      </c>
      <c r="Q257" s="65" t="str">
        <f t="shared" si="157"/>
        <v/>
      </c>
      <c r="R257" s="165" t="str">
        <f>IF(COUNTBLANK($A257:$F257)&gt;2,"",IF(Input!AG257=0,"NA",Input!AG257))</f>
        <v/>
      </c>
      <c r="AN257" s="65" t="str">
        <f t="shared" si="158"/>
        <v/>
      </c>
      <c r="AO257" s="65" t="str">
        <f t="shared" si="159"/>
        <v/>
      </c>
      <c r="AP257" s="165" t="str">
        <f>IF(COUNTBLANK($A257:$F257)&gt;2,"",IF(Input!J257=0,"NA",Input!J257))</f>
        <v/>
      </c>
      <c r="AQ257" s="65" t="str">
        <f t="shared" si="160"/>
        <v/>
      </c>
      <c r="AR257" s="65" t="str">
        <f t="shared" si="161"/>
        <v/>
      </c>
      <c r="AS257" s="165" t="str">
        <f>IF(COUNTBLANK($A257:$F257)&gt;2,"",IF(Input!K257=0,"NA",Input!K257))</f>
        <v/>
      </c>
      <c r="AT257" s="65" t="str">
        <f t="shared" si="162"/>
        <v/>
      </c>
      <c r="AU257" s="65" t="str">
        <f t="shared" si="163"/>
        <v/>
      </c>
      <c r="AV257" s="165" t="str">
        <f>IF(COUNTBLANK($A257:$F257)&gt;2,"",IF(Input!L257=0,"NA",Input!L257))</f>
        <v/>
      </c>
      <c r="AW257" s="65" t="str">
        <f t="shared" si="164"/>
        <v/>
      </c>
      <c r="AX257" s="65" t="str">
        <f t="shared" si="165"/>
        <v/>
      </c>
      <c r="AY257" s="165" t="str">
        <f>IF(COUNTBLANK($A257:$F257)&gt;2,"",IF(Input!M257=0,"NA",Input!M257))</f>
        <v/>
      </c>
      <c r="AZ257" s="65" t="str">
        <f t="shared" si="166"/>
        <v/>
      </c>
      <c r="BA257" s="65" t="str">
        <f t="shared" si="167"/>
        <v/>
      </c>
      <c r="BB257" s="165" t="str">
        <f>IF(COUNTBLANK($A257:$F257)&gt;2,"",IF(Input!N257=0,"NA",Input!N257))</f>
        <v/>
      </c>
      <c r="BC257" s="65" t="str">
        <f t="shared" si="168"/>
        <v/>
      </c>
      <c r="BD257" s="65" t="str">
        <f t="shared" si="169"/>
        <v/>
      </c>
      <c r="BE257" s="165" t="str">
        <f>IF(COUNTBLANK($A257:$F257)&gt;2,"",IF(Input!O257=0,"NA",Input!O257))</f>
        <v/>
      </c>
      <c r="BF257" s="65" t="str">
        <f t="shared" si="170"/>
        <v/>
      </c>
      <c r="BG257" s="65" t="str">
        <f t="shared" si="171"/>
        <v/>
      </c>
      <c r="BH257" s="165" t="str">
        <f>IF(COUNTBLANK($A257:$F257)&gt;2,"",IF(Input!P257=0,"NA",Input!P257))</f>
        <v/>
      </c>
      <c r="BI257" s="65" t="str">
        <f t="shared" si="172"/>
        <v/>
      </c>
      <c r="BJ257" s="65" t="str">
        <f t="shared" si="173"/>
        <v/>
      </c>
      <c r="BK257" s="165" t="str">
        <f>IF(COUNTBLANK($A257:$F257)&gt;2,"",IF(Input!Q257=0,"NA",Input!Q257))</f>
        <v/>
      </c>
      <c r="BL257" s="65" t="str">
        <f t="shared" si="174"/>
        <v/>
      </c>
      <c r="BM257" s="65" t="str">
        <f t="shared" si="175"/>
        <v/>
      </c>
      <c r="BN257" s="165" t="str">
        <f>IF(COUNTBLANK($A257:$F257)&gt;2,"",IF(Input!R257=0,"NA",Input!R257))</f>
        <v/>
      </c>
      <c r="BO257" s="65" t="str">
        <f t="shared" si="176"/>
        <v/>
      </c>
      <c r="BP257" s="65" t="str">
        <f t="shared" si="177"/>
        <v/>
      </c>
      <c r="BQ257" s="165" t="str">
        <f>IF(COUNTBLANK($A257:$F257)&gt;2,"",IF(Input!S257=0,"NA",Input!S257))</f>
        <v/>
      </c>
      <c r="BR257" s="65" t="str">
        <f t="shared" si="178"/>
        <v/>
      </c>
      <c r="BS257" s="65" t="str">
        <f t="shared" si="179"/>
        <v/>
      </c>
      <c r="BT257" s="165" t="str">
        <f>IF(COUNTBLANK($A257:$F257)&gt;2,"",IF(Input!T257=0,"NA",Input!T257))</f>
        <v/>
      </c>
      <c r="BU257" s="65" t="str">
        <f t="shared" si="180"/>
        <v/>
      </c>
      <c r="BV257" s="65" t="str">
        <f t="shared" si="181"/>
        <v/>
      </c>
      <c r="BW257" s="165" t="str">
        <f>IF(COUNTBLANK($A257:$F257)&gt;2,"",IF(Input!U257=0,"NA",Input!U257))</f>
        <v/>
      </c>
      <c r="BX257" s="65" t="str">
        <f t="shared" si="182"/>
        <v/>
      </c>
      <c r="BY257" s="65" t="str">
        <f t="shared" si="183"/>
        <v/>
      </c>
      <c r="BZ257" s="165" t="str">
        <f>IF(COUNTBLANK($A257:$F257)&gt;2,"",IF(Input!V257=0,"NA",Input!V257))</f>
        <v/>
      </c>
      <c r="CA257" s="65" t="str">
        <f t="shared" si="184"/>
        <v/>
      </c>
      <c r="CB257" s="65" t="str">
        <f t="shared" si="185"/>
        <v/>
      </c>
      <c r="CC257" s="165" t="str">
        <f>IF(COUNTBLANK($A257:$F257)&gt;2,"",IF(Input!W257=0,"NA",Input!W257))</f>
        <v/>
      </c>
      <c r="CD257" s="65" t="str">
        <f t="shared" si="186"/>
        <v/>
      </c>
      <c r="CE257" s="65" t="str">
        <f t="shared" si="187"/>
        <v/>
      </c>
      <c r="CF257" s="165" t="str">
        <f>IF(COUNTBLANK($A257:$F257)&gt;2,"",IF(Input!X257=0,"NA",Input!X257))</f>
        <v/>
      </c>
      <c r="CG257" s="65" t="str">
        <f t="shared" si="188"/>
        <v/>
      </c>
      <c r="CH257" s="65" t="str">
        <f t="shared" si="189"/>
        <v/>
      </c>
      <c r="CI257" s="165" t="str">
        <f>IF(COUNTBLANK($A257:$F257)&gt;2,"",IF(Input!Y257=0,"NA",Input!Y257))</f>
        <v/>
      </c>
      <c r="CJ257" s="65" t="str">
        <f t="shared" si="190"/>
        <v/>
      </c>
      <c r="CK257" s="65" t="str">
        <f t="shared" si="191"/>
        <v/>
      </c>
      <c r="CL257" s="165" t="str">
        <f>IF(COUNTBLANK($A257:$F257)&gt;2,"",IF(Input!Z257=0,"NA",Input!Z257))</f>
        <v/>
      </c>
      <c r="CM257" s="65" t="str">
        <f t="shared" si="192"/>
        <v/>
      </c>
      <c r="CN257" s="65" t="str">
        <f t="shared" si="193"/>
        <v/>
      </c>
      <c r="CO257" s="165" t="str">
        <f>IF(COUNTBLANK($A257:$F257)&gt;2,"",IF(Input!AA257=0,"NA",Input!AA257))</f>
        <v/>
      </c>
      <c r="CP257" s="65" t="str">
        <f t="shared" si="194"/>
        <v/>
      </c>
      <c r="CQ257" s="65" t="str">
        <f t="shared" si="195"/>
        <v/>
      </c>
      <c r="CR257" s="165" t="str">
        <f>IF(COUNTBLANK($A257:$F257)&gt;2,"",IF(Input!AB257=0,"NA",Input!AB257))</f>
        <v/>
      </c>
      <c r="CS257" s="65" t="str">
        <f t="shared" si="196"/>
        <v/>
      </c>
      <c r="CT257" s="65" t="str">
        <f t="shared" si="197"/>
        <v/>
      </c>
      <c r="CU257" s="165" t="str">
        <f>IF(COUNTBLANK($A257:$F257)&gt;2,"",IF(Input!AC257=0,"NA",Input!AC257))</f>
        <v/>
      </c>
      <c r="CV257" s="65" t="str">
        <f t="shared" si="198"/>
        <v/>
      </c>
      <c r="CW257" s="65" t="str">
        <f t="shared" si="199"/>
        <v/>
      </c>
      <c r="CX257" s="165" t="str">
        <f>IF(COUNTBLANK($A257:$F257)&gt;2,"",IF(Input!AD257=0,"NA",Input!AD257))</f>
        <v/>
      </c>
    </row>
    <row r="258" spans="1:102" x14ac:dyDescent="0.25">
      <c r="A258" s="162" t="str">
        <f>IF(Input!B258=0,"",Input!B258)</f>
        <v/>
      </c>
      <c r="B258" s="162" t="str">
        <f>IF(Input!C258=0,"",Input!C258)</f>
        <v/>
      </c>
      <c r="C258" s="162" t="str">
        <f>IF(Input!D258=0,"",Input!D258)</f>
        <v/>
      </c>
      <c r="D258" s="162" t="str">
        <f>IF(Input!G258=0,"",Input!G258)</f>
        <v/>
      </c>
      <c r="E258" s="162" t="str">
        <f>IF(Input!H258=0,"",Input!H258)</f>
        <v/>
      </c>
      <c r="F258" s="162" t="str">
        <f>IF(Input!I258=0,"",Input!I258)</f>
        <v/>
      </c>
      <c r="G258" s="66" t="str">
        <f t="shared" si="150"/>
        <v/>
      </c>
      <c r="H258" s="66" t="str">
        <f t="shared" si="151"/>
        <v/>
      </c>
      <c r="I258" s="160" t="str">
        <f>FinalScores!G258</f>
        <v/>
      </c>
      <c r="J258" s="65" t="str">
        <f t="shared" si="152"/>
        <v/>
      </c>
      <c r="K258" s="65" t="str">
        <f t="shared" si="153"/>
        <v/>
      </c>
      <c r="L258" s="165" t="str">
        <f>IF(COUNTBLANK($A258:$F258)&gt;2,"",IF(Input!AE258=0,"NA",Input!AE258))</f>
        <v/>
      </c>
      <c r="M258" s="65" t="str">
        <f t="shared" si="154"/>
        <v/>
      </c>
      <c r="N258" s="65" t="str">
        <f t="shared" si="155"/>
        <v/>
      </c>
      <c r="O258" s="165" t="str">
        <f>IF(COUNTBLANK($A258:$F258)&gt;2,"",IF(Input!AF258=0,"NA",Input!AF258))</f>
        <v/>
      </c>
      <c r="P258" s="65" t="str">
        <f t="shared" si="156"/>
        <v/>
      </c>
      <c r="Q258" s="65" t="str">
        <f t="shared" si="157"/>
        <v/>
      </c>
      <c r="R258" s="165" t="str">
        <f>IF(COUNTBLANK($A258:$F258)&gt;2,"",IF(Input!AG258=0,"NA",Input!AG258))</f>
        <v/>
      </c>
      <c r="AN258" s="65" t="str">
        <f t="shared" si="158"/>
        <v/>
      </c>
      <c r="AO258" s="65" t="str">
        <f t="shared" si="159"/>
        <v/>
      </c>
      <c r="AP258" s="165" t="str">
        <f>IF(COUNTBLANK($A258:$F258)&gt;2,"",IF(Input!J258=0,"NA",Input!J258))</f>
        <v/>
      </c>
      <c r="AQ258" s="65" t="str">
        <f t="shared" si="160"/>
        <v/>
      </c>
      <c r="AR258" s="65" t="str">
        <f t="shared" si="161"/>
        <v/>
      </c>
      <c r="AS258" s="165" t="str">
        <f>IF(COUNTBLANK($A258:$F258)&gt;2,"",IF(Input!K258=0,"NA",Input!K258))</f>
        <v/>
      </c>
      <c r="AT258" s="65" t="str">
        <f t="shared" si="162"/>
        <v/>
      </c>
      <c r="AU258" s="65" t="str">
        <f t="shared" si="163"/>
        <v/>
      </c>
      <c r="AV258" s="165" t="str">
        <f>IF(COUNTBLANK($A258:$F258)&gt;2,"",IF(Input!L258=0,"NA",Input!L258))</f>
        <v/>
      </c>
      <c r="AW258" s="65" t="str">
        <f t="shared" si="164"/>
        <v/>
      </c>
      <c r="AX258" s="65" t="str">
        <f t="shared" si="165"/>
        <v/>
      </c>
      <c r="AY258" s="165" t="str">
        <f>IF(COUNTBLANK($A258:$F258)&gt;2,"",IF(Input!M258=0,"NA",Input!M258))</f>
        <v/>
      </c>
      <c r="AZ258" s="65" t="str">
        <f t="shared" si="166"/>
        <v/>
      </c>
      <c r="BA258" s="65" t="str">
        <f t="shared" si="167"/>
        <v/>
      </c>
      <c r="BB258" s="165" t="str">
        <f>IF(COUNTBLANK($A258:$F258)&gt;2,"",IF(Input!N258=0,"NA",Input!N258))</f>
        <v/>
      </c>
      <c r="BC258" s="65" t="str">
        <f t="shared" si="168"/>
        <v/>
      </c>
      <c r="BD258" s="65" t="str">
        <f t="shared" si="169"/>
        <v/>
      </c>
      <c r="BE258" s="165" t="str">
        <f>IF(COUNTBLANK($A258:$F258)&gt;2,"",IF(Input!O258=0,"NA",Input!O258))</f>
        <v/>
      </c>
      <c r="BF258" s="65" t="str">
        <f t="shared" si="170"/>
        <v/>
      </c>
      <c r="BG258" s="65" t="str">
        <f t="shared" si="171"/>
        <v/>
      </c>
      <c r="BH258" s="165" t="str">
        <f>IF(COUNTBLANK($A258:$F258)&gt;2,"",IF(Input!P258=0,"NA",Input!P258))</f>
        <v/>
      </c>
      <c r="BI258" s="65" t="str">
        <f t="shared" si="172"/>
        <v/>
      </c>
      <c r="BJ258" s="65" t="str">
        <f t="shared" si="173"/>
        <v/>
      </c>
      <c r="BK258" s="165" t="str">
        <f>IF(COUNTBLANK($A258:$F258)&gt;2,"",IF(Input!Q258=0,"NA",Input!Q258))</f>
        <v/>
      </c>
      <c r="BL258" s="65" t="str">
        <f t="shared" si="174"/>
        <v/>
      </c>
      <c r="BM258" s="65" t="str">
        <f t="shared" si="175"/>
        <v/>
      </c>
      <c r="BN258" s="165" t="str">
        <f>IF(COUNTBLANK($A258:$F258)&gt;2,"",IF(Input!R258=0,"NA",Input!R258))</f>
        <v/>
      </c>
      <c r="BO258" s="65" t="str">
        <f t="shared" si="176"/>
        <v/>
      </c>
      <c r="BP258" s="65" t="str">
        <f t="shared" si="177"/>
        <v/>
      </c>
      <c r="BQ258" s="165" t="str">
        <f>IF(COUNTBLANK($A258:$F258)&gt;2,"",IF(Input!S258=0,"NA",Input!S258))</f>
        <v/>
      </c>
      <c r="BR258" s="65" t="str">
        <f t="shared" si="178"/>
        <v/>
      </c>
      <c r="BS258" s="65" t="str">
        <f t="shared" si="179"/>
        <v/>
      </c>
      <c r="BT258" s="165" t="str">
        <f>IF(COUNTBLANK($A258:$F258)&gt;2,"",IF(Input!T258=0,"NA",Input!T258))</f>
        <v/>
      </c>
      <c r="BU258" s="65" t="str">
        <f t="shared" si="180"/>
        <v/>
      </c>
      <c r="BV258" s="65" t="str">
        <f t="shared" si="181"/>
        <v/>
      </c>
      <c r="BW258" s="165" t="str">
        <f>IF(COUNTBLANK($A258:$F258)&gt;2,"",IF(Input!U258=0,"NA",Input!U258))</f>
        <v/>
      </c>
      <c r="BX258" s="65" t="str">
        <f t="shared" si="182"/>
        <v/>
      </c>
      <c r="BY258" s="65" t="str">
        <f t="shared" si="183"/>
        <v/>
      </c>
      <c r="BZ258" s="165" t="str">
        <f>IF(COUNTBLANK($A258:$F258)&gt;2,"",IF(Input!V258=0,"NA",Input!V258))</f>
        <v/>
      </c>
      <c r="CA258" s="65" t="str">
        <f t="shared" si="184"/>
        <v/>
      </c>
      <c r="CB258" s="65" t="str">
        <f t="shared" si="185"/>
        <v/>
      </c>
      <c r="CC258" s="165" t="str">
        <f>IF(COUNTBLANK($A258:$F258)&gt;2,"",IF(Input!W258=0,"NA",Input!W258))</f>
        <v/>
      </c>
      <c r="CD258" s="65" t="str">
        <f t="shared" si="186"/>
        <v/>
      </c>
      <c r="CE258" s="65" t="str">
        <f t="shared" si="187"/>
        <v/>
      </c>
      <c r="CF258" s="165" t="str">
        <f>IF(COUNTBLANK($A258:$F258)&gt;2,"",IF(Input!X258=0,"NA",Input!X258))</f>
        <v/>
      </c>
      <c r="CG258" s="65" t="str">
        <f t="shared" si="188"/>
        <v/>
      </c>
      <c r="CH258" s="65" t="str">
        <f t="shared" si="189"/>
        <v/>
      </c>
      <c r="CI258" s="165" t="str">
        <f>IF(COUNTBLANK($A258:$F258)&gt;2,"",IF(Input!Y258=0,"NA",Input!Y258))</f>
        <v/>
      </c>
      <c r="CJ258" s="65" t="str">
        <f t="shared" si="190"/>
        <v/>
      </c>
      <c r="CK258" s="65" t="str">
        <f t="shared" si="191"/>
        <v/>
      </c>
      <c r="CL258" s="165" t="str">
        <f>IF(COUNTBLANK($A258:$F258)&gt;2,"",IF(Input!Z258=0,"NA",Input!Z258))</f>
        <v/>
      </c>
      <c r="CM258" s="65" t="str">
        <f t="shared" si="192"/>
        <v/>
      </c>
      <c r="CN258" s="65" t="str">
        <f t="shared" si="193"/>
        <v/>
      </c>
      <c r="CO258" s="165" t="str">
        <f>IF(COUNTBLANK($A258:$F258)&gt;2,"",IF(Input!AA258=0,"NA",Input!AA258))</f>
        <v/>
      </c>
      <c r="CP258" s="65" t="str">
        <f t="shared" si="194"/>
        <v/>
      </c>
      <c r="CQ258" s="65" t="str">
        <f t="shared" si="195"/>
        <v/>
      </c>
      <c r="CR258" s="165" t="str">
        <f>IF(COUNTBLANK($A258:$F258)&gt;2,"",IF(Input!AB258=0,"NA",Input!AB258))</f>
        <v/>
      </c>
      <c r="CS258" s="65" t="str">
        <f t="shared" si="196"/>
        <v/>
      </c>
      <c r="CT258" s="65" t="str">
        <f t="shared" si="197"/>
        <v/>
      </c>
      <c r="CU258" s="165" t="str">
        <f>IF(COUNTBLANK($A258:$F258)&gt;2,"",IF(Input!AC258=0,"NA",Input!AC258))</f>
        <v/>
      </c>
      <c r="CV258" s="65" t="str">
        <f t="shared" si="198"/>
        <v/>
      </c>
      <c r="CW258" s="65" t="str">
        <f t="shared" si="199"/>
        <v/>
      </c>
      <c r="CX258" s="165" t="str">
        <f>IF(COUNTBLANK($A258:$F258)&gt;2,"",IF(Input!AD258=0,"NA",Input!AD258))</f>
        <v/>
      </c>
    </row>
    <row r="259" spans="1:102" x14ac:dyDescent="0.25">
      <c r="A259" s="162" t="str">
        <f>IF(Input!B259=0,"",Input!B259)</f>
        <v/>
      </c>
      <c r="B259" s="162" t="str">
        <f>IF(Input!C259=0,"",Input!C259)</f>
        <v/>
      </c>
      <c r="C259" s="162" t="str">
        <f>IF(Input!D259=0,"",Input!D259)</f>
        <v/>
      </c>
      <c r="D259" s="162" t="str">
        <f>IF(Input!G259=0,"",Input!G259)</f>
        <v/>
      </c>
      <c r="E259" s="162" t="str">
        <f>IF(Input!H259=0,"",Input!H259)</f>
        <v/>
      </c>
      <c r="F259" s="162" t="str">
        <f>IF(Input!I259=0,"",Input!I259)</f>
        <v/>
      </c>
      <c r="G259" s="66" t="str">
        <f t="shared" ref="G259:G322" si="200">IF(COUNTBLANK(A259:F259)&gt;2,"","Paper")</f>
        <v/>
      </c>
      <c r="H259" s="66" t="str">
        <f t="shared" ref="H259:H322" si="201">IF(COUNTBLANK(A259:F259)&gt;2,"","McREL")</f>
        <v/>
      </c>
      <c r="I259" s="160" t="str">
        <f>FinalScores!G259</f>
        <v/>
      </c>
      <c r="J259" s="65" t="str">
        <f t="shared" ref="J259:J322" si="202">IF(COUNTBLANK(A259:F259)&gt;2,"","MC")</f>
        <v/>
      </c>
      <c r="K259" s="65" t="str">
        <f t="shared" ref="K259:K322" si="203">IF(COUNTBLANK($A259:$F259)&gt;2,"","Managing Change")</f>
        <v/>
      </c>
      <c r="L259" s="165" t="str">
        <f>IF(COUNTBLANK($A259:$F259)&gt;2,"",IF(Input!AE259=0,"NA",Input!AE259))</f>
        <v/>
      </c>
      <c r="M259" s="65" t="str">
        <f t="shared" ref="M259:M322" si="204">IF(COUNTBLANK($A259:$F259)&gt;2,"","MC")</f>
        <v/>
      </c>
      <c r="N259" s="65" t="str">
        <f t="shared" ref="N259:N322" si="205">IF(COUNTBLANK($A259:$F259)&gt;2,"","Change Agent")</f>
        <v/>
      </c>
      <c r="O259" s="165" t="str">
        <f>IF(COUNTBLANK($A259:$F259)&gt;2,"",IF(Input!AF259=0,"NA",Input!AF259))</f>
        <v/>
      </c>
      <c r="P259" s="65" t="str">
        <f t="shared" ref="P259:P322" si="206">IF(COUNTBLANK($A259:$F259)&gt;2,"","PC")</f>
        <v/>
      </c>
      <c r="Q259" s="65" t="str">
        <f t="shared" ref="Q259:Q322" si="207">IF(COUNTBLANK($A259:$F259)&gt;2,"","Purposeful Community")</f>
        <v/>
      </c>
      <c r="R259" s="165" t="str">
        <f>IF(COUNTBLANK($A259:$F259)&gt;2,"",IF(Input!AG259=0,"NA",Input!AG259))</f>
        <v/>
      </c>
      <c r="AN259" s="65" t="str">
        <f t="shared" ref="AN259:AN322" si="208">IF(COUNTBLANK($A259:$F259)&gt;2,"","MC")</f>
        <v/>
      </c>
      <c r="AO259" s="65" t="str">
        <f t="shared" ref="AO259:AO322" si="209">IF(COUNTBLANK($A259:$F259)&gt;2,"","Change Agent")</f>
        <v/>
      </c>
      <c r="AP259" s="165" t="str">
        <f>IF(COUNTBLANK($A259:$F259)&gt;2,"",IF(Input!J259=0,"NA",Input!J259))</f>
        <v/>
      </c>
      <c r="AQ259" s="65" t="str">
        <f t="shared" ref="AQ259:AQ322" si="210">IF(COUNTBLANK($A259:$F259)&gt;2,"","MC")</f>
        <v/>
      </c>
      <c r="AR259" s="65" t="str">
        <f t="shared" ref="AR259:AR322" si="211">IF(COUNTBLANK($A259:$F259)&gt;2,"","Flexibility")</f>
        <v/>
      </c>
      <c r="AS259" s="165" t="str">
        <f>IF(COUNTBLANK($A259:$F259)&gt;2,"",IF(Input!K259=0,"NA",Input!K259))</f>
        <v/>
      </c>
      <c r="AT259" s="65" t="str">
        <f t="shared" ref="AT259:AT322" si="212">IF(COUNTBLANK($A259:$F259)&gt;2,"","MC")</f>
        <v/>
      </c>
      <c r="AU259" s="65" t="str">
        <f t="shared" ref="AU259:AU322" si="213">IF(COUNTBLANK($A259:$F259)&gt;2,"","Ideals &amp; Beliefs")</f>
        <v/>
      </c>
      <c r="AV259" s="165" t="str">
        <f>IF(COUNTBLANK($A259:$F259)&gt;2,"",IF(Input!L259=0,"NA",Input!L259))</f>
        <v/>
      </c>
      <c r="AW259" s="65" t="str">
        <f t="shared" ref="AW259:AW322" si="214">IF(COUNTBLANK($A259:$F259)&gt;2,"","MC")</f>
        <v/>
      </c>
      <c r="AX259" s="65" t="str">
        <f t="shared" ref="AX259:AX322" si="215">IF(COUNTBLANK($A259:$F259)&gt;2,"","Intellectual Stimulation")</f>
        <v/>
      </c>
      <c r="AY259" s="165" t="str">
        <f>IF(COUNTBLANK($A259:$F259)&gt;2,"",IF(Input!M259=0,"NA",Input!M259))</f>
        <v/>
      </c>
      <c r="AZ259" s="65" t="str">
        <f t="shared" ref="AZ259:AZ322" si="216">IF(COUNTBLANK($A259:$F259)&gt;2,"","MC")</f>
        <v/>
      </c>
      <c r="BA259" s="65" t="str">
        <f t="shared" ref="BA259:BA322" si="217">IF(COUNTBLANK($A259:$F259)&gt;2,"","Knowledge of CIA")</f>
        <v/>
      </c>
      <c r="BB259" s="165" t="str">
        <f>IF(COUNTBLANK($A259:$F259)&gt;2,"",IF(Input!N259=0,"NA",Input!N259))</f>
        <v/>
      </c>
      <c r="BC259" s="65" t="str">
        <f t="shared" ref="BC259:BC322" si="218">IF(COUNTBLANK($A259:$F259)&gt;2,"","MC")</f>
        <v/>
      </c>
      <c r="BD259" s="65" t="str">
        <f t="shared" ref="BD259:BD322" si="219">IF(COUNTBLANK($A259:$F259)&gt;2,"","Monitor &amp; Evaluate")</f>
        <v/>
      </c>
      <c r="BE259" s="165" t="str">
        <f>IF(COUNTBLANK($A259:$F259)&gt;2,"",IF(Input!O259=0,"NA",Input!O259))</f>
        <v/>
      </c>
      <c r="BF259" s="65" t="str">
        <f t="shared" ref="BF259:BF322" si="220">IF(COUNTBLANK($A259:$F259)&gt;2,"","MC")</f>
        <v/>
      </c>
      <c r="BG259" s="65" t="str">
        <f t="shared" ref="BG259:BG322" si="221">IF(COUNTBLANK($A259:$F259)&gt;2,"","Optimize")</f>
        <v/>
      </c>
      <c r="BH259" s="165" t="str">
        <f>IF(COUNTBLANK($A259:$F259)&gt;2,"",IF(Input!P259=0,"NA",Input!P259))</f>
        <v/>
      </c>
      <c r="BI259" s="65" t="str">
        <f t="shared" ref="BI259:BI322" si="222">IF(COUNTBLANK($A259:$F259)&gt;2,"","FL")</f>
        <v/>
      </c>
      <c r="BJ259" s="65" t="str">
        <f t="shared" ref="BJ259:BJ322" si="223">IF(COUNTBLANK($A259:$F259)&gt;2,"","Contingent Rewards")</f>
        <v/>
      </c>
      <c r="BK259" s="165" t="str">
        <f>IF(COUNTBLANK($A259:$F259)&gt;2,"",IF(Input!Q259=0,"NA",Input!Q259))</f>
        <v/>
      </c>
      <c r="BL259" s="65" t="str">
        <f t="shared" ref="BL259:BL322" si="224">IF(COUNTBLANK($A259:$F259)&gt;2,"","FL")</f>
        <v/>
      </c>
      <c r="BM259" s="65" t="str">
        <f t="shared" ref="BM259:BM322" si="225">IF(COUNTBLANK($A259:$F259)&gt;2,"","Discipline")</f>
        <v/>
      </c>
      <c r="BN259" s="165" t="str">
        <f>IF(COUNTBLANK($A259:$F259)&gt;2,"",IF(Input!R259=0,"NA",Input!R259))</f>
        <v/>
      </c>
      <c r="BO259" s="65" t="str">
        <f t="shared" ref="BO259:BO322" si="226">IF(COUNTBLANK($A259:$F259)&gt;2,"","FL")</f>
        <v/>
      </c>
      <c r="BP259" s="65" t="str">
        <f t="shared" ref="BP259:BP322" si="227">IF(COUNTBLANK($A259:$F259)&gt;2,"","Focus")</f>
        <v/>
      </c>
      <c r="BQ259" s="165" t="str">
        <f>IF(COUNTBLANK($A259:$F259)&gt;2,"",IF(Input!S259=0,"NA",Input!S259))</f>
        <v/>
      </c>
      <c r="BR259" s="65" t="str">
        <f t="shared" ref="BR259:BR322" si="228">IF(COUNTBLANK($A259:$F259)&gt;2,"","FL")</f>
        <v/>
      </c>
      <c r="BS259" s="65" t="str">
        <f t="shared" ref="BS259:BS322" si="229">IF(COUNTBLANK($A259:$F259)&gt;2,"","Involvement of CIA")</f>
        <v/>
      </c>
      <c r="BT259" s="165" t="str">
        <f>IF(COUNTBLANK($A259:$F259)&gt;2,"",IF(Input!T259=0,"NA",Input!T259))</f>
        <v/>
      </c>
      <c r="BU259" s="65" t="str">
        <f t="shared" ref="BU259:BU322" si="230">IF(COUNTBLANK($A259:$F259)&gt;2,"","FL")</f>
        <v/>
      </c>
      <c r="BV259" s="65" t="str">
        <f t="shared" ref="BV259:BV322" si="231">IF(COUNTBLANK($A259:$F259)&gt;2,"","Order")</f>
        <v/>
      </c>
      <c r="BW259" s="165" t="str">
        <f>IF(COUNTBLANK($A259:$F259)&gt;2,"",IF(Input!U259=0,"NA",Input!U259))</f>
        <v/>
      </c>
      <c r="BX259" s="65" t="str">
        <f t="shared" ref="BX259:BX322" si="232">IF(COUNTBLANK($A259:$F259)&gt;2,"","FL")</f>
        <v/>
      </c>
      <c r="BY259" s="65" t="str">
        <f t="shared" ref="BY259:BY322" si="233">IF(COUNTBLANK($A259:$F259)&gt;2,"","Outreach")</f>
        <v/>
      </c>
      <c r="BZ259" s="165" t="str">
        <f>IF(COUNTBLANK($A259:$F259)&gt;2,"",IF(Input!V259=0,"NA",Input!V259))</f>
        <v/>
      </c>
      <c r="CA259" s="65" t="str">
        <f t="shared" ref="CA259:CA322" si="234">IF(COUNTBLANK($A259:$F259)&gt;2,"","FL")</f>
        <v/>
      </c>
      <c r="CB259" s="65" t="str">
        <f t="shared" ref="CB259:CB322" si="235">IF(COUNTBLANK($A259:$F259)&gt;2,"","Resources")</f>
        <v/>
      </c>
      <c r="CC259" s="165" t="str">
        <f>IF(COUNTBLANK($A259:$F259)&gt;2,"",IF(Input!W259=0,"NA",Input!W259))</f>
        <v/>
      </c>
      <c r="CD259" s="65" t="str">
        <f t="shared" ref="CD259:CD322" si="236">IF(COUNTBLANK($A259:$F259)&gt;2,"","PC")</f>
        <v/>
      </c>
      <c r="CE259" s="65" t="str">
        <f t="shared" ref="CE259:CE322" si="237">IF(COUNTBLANK($A259:$F259)&gt;2,"","Affirmation")</f>
        <v/>
      </c>
      <c r="CF259" s="165" t="str">
        <f>IF(COUNTBLANK($A259:$F259)&gt;2,"",IF(Input!X259=0,"NA",Input!X259))</f>
        <v/>
      </c>
      <c r="CG259" s="65" t="str">
        <f t="shared" ref="CG259:CG322" si="238">IF(COUNTBLANK($A259:$F259)&gt;2,"","PC")</f>
        <v/>
      </c>
      <c r="CH259" s="65" t="str">
        <f t="shared" ref="CH259:CH322" si="239">IF(COUNTBLANK($A259:$F259)&gt;2,"","Communication")</f>
        <v/>
      </c>
      <c r="CI259" s="165" t="str">
        <f>IF(COUNTBLANK($A259:$F259)&gt;2,"",IF(Input!Y259=0,"NA",Input!Y259))</f>
        <v/>
      </c>
      <c r="CJ259" s="65" t="str">
        <f t="shared" ref="CJ259:CJ322" si="240">IF(COUNTBLANK($A259:$F259)&gt;2,"","PC")</f>
        <v/>
      </c>
      <c r="CK259" s="65" t="str">
        <f t="shared" ref="CK259:CK322" si="241">IF(COUNTBLANK($A259:$F259)&gt;2,"","Culture")</f>
        <v/>
      </c>
      <c r="CL259" s="165" t="str">
        <f>IF(COUNTBLANK($A259:$F259)&gt;2,"",IF(Input!Z259=0,"NA",Input!Z259))</f>
        <v/>
      </c>
      <c r="CM259" s="65" t="str">
        <f t="shared" ref="CM259:CM322" si="242">IF(COUNTBLANK($A259:$F259)&gt;2,"","PC")</f>
        <v/>
      </c>
      <c r="CN259" s="65" t="str">
        <f t="shared" ref="CN259:CN322" si="243">IF(COUNTBLANK($A259:$F259)&gt;2,"","Input")</f>
        <v/>
      </c>
      <c r="CO259" s="165" t="str">
        <f>IF(COUNTBLANK($A259:$F259)&gt;2,"",IF(Input!AA259=0,"NA",Input!AA259))</f>
        <v/>
      </c>
      <c r="CP259" s="65" t="str">
        <f t="shared" ref="CP259:CP322" si="244">IF(COUNTBLANK($A259:$F259)&gt;2,"","PC")</f>
        <v/>
      </c>
      <c r="CQ259" s="65" t="str">
        <f t="shared" ref="CQ259:CQ322" si="245">IF(COUNTBLANK($A259:$F259)&gt;2,"","Relationships")</f>
        <v/>
      </c>
      <c r="CR259" s="165" t="str">
        <f>IF(COUNTBLANK($A259:$F259)&gt;2,"",IF(Input!AB259=0,"NA",Input!AB259))</f>
        <v/>
      </c>
      <c r="CS259" s="65" t="str">
        <f t="shared" ref="CS259:CS322" si="246">IF(COUNTBLANK($A259:$F259)&gt;2,"","PC")</f>
        <v/>
      </c>
      <c r="CT259" s="65" t="str">
        <f t="shared" ref="CT259:CT322" si="247">IF(COUNTBLANK($A259:$F259)&gt;2,"","Situational Awareness")</f>
        <v/>
      </c>
      <c r="CU259" s="165" t="str">
        <f>IF(COUNTBLANK($A259:$F259)&gt;2,"",IF(Input!AC259=0,"NA",Input!AC259))</f>
        <v/>
      </c>
      <c r="CV259" s="65" t="str">
        <f t="shared" ref="CV259:CV322" si="248">IF(COUNTBLANK($A259:$F259)&gt;2,"","PC")</f>
        <v/>
      </c>
      <c r="CW259" s="65" t="str">
        <f t="shared" ref="CW259:CW322" si="249">IF(COUNTBLANK($A259:$F259)&gt;2,"","Visibility")</f>
        <v/>
      </c>
      <c r="CX259" s="165" t="str">
        <f>IF(COUNTBLANK($A259:$F259)&gt;2,"",IF(Input!AD259=0,"NA",Input!AD259))</f>
        <v/>
      </c>
    </row>
    <row r="260" spans="1:102" x14ac:dyDescent="0.25">
      <c r="A260" s="162" t="str">
        <f>IF(Input!B260=0,"",Input!B260)</f>
        <v/>
      </c>
      <c r="B260" s="162" t="str">
        <f>IF(Input!C260=0,"",Input!C260)</f>
        <v/>
      </c>
      <c r="C260" s="162" t="str">
        <f>IF(Input!D260=0,"",Input!D260)</f>
        <v/>
      </c>
      <c r="D260" s="162" t="str">
        <f>IF(Input!G260=0,"",Input!G260)</f>
        <v/>
      </c>
      <c r="E260" s="162" t="str">
        <f>IF(Input!H260=0,"",Input!H260)</f>
        <v/>
      </c>
      <c r="F260" s="162" t="str">
        <f>IF(Input!I260=0,"",Input!I260)</f>
        <v/>
      </c>
      <c r="G260" s="66" t="str">
        <f t="shared" si="200"/>
        <v/>
      </c>
      <c r="H260" s="66" t="str">
        <f t="shared" si="201"/>
        <v/>
      </c>
      <c r="I260" s="160" t="str">
        <f>FinalScores!G260</f>
        <v/>
      </c>
      <c r="J260" s="65" t="str">
        <f t="shared" si="202"/>
        <v/>
      </c>
      <c r="K260" s="65" t="str">
        <f t="shared" si="203"/>
        <v/>
      </c>
      <c r="L260" s="165" t="str">
        <f>IF(COUNTBLANK($A260:$F260)&gt;2,"",IF(Input!AE260=0,"NA",Input!AE260))</f>
        <v/>
      </c>
      <c r="M260" s="65" t="str">
        <f t="shared" si="204"/>
        <v/>
      </c>
      <c r="N260" s="65" t="str">
        <f t="shared" si="205"/>
        <v/>
      </c>
      <c r="O260" s="165" t="str">
        <f>IF(COUNTBLANK($A260:$F260)&gt;2,"",IF(Input!AF260=0,"NA",Input!AF260))</f>
        <v/>
      </c>
      <c r="P260" s="65" t="str">
        <f t="shared" si="206"/>
        <v/>
      </c>
      <c r="Q260" s="65" t="str">
        <f t="shared" si="207"/>
        <v/>
      </c>
      <c r="R260" s="165" t="str">
        <f>IF(COUNTBLANK($A260:$F260)&gt;2,"",IF(Input!AG260=0,"NA",Input!AG260))</f>
        <v/>
      </c>
      <c r="AN260" s="65" t="str">
        <f t="shared" si="208"/>
        <v/>
      </c>
      <c r="AO260" s="65" t="str">
        <f t="shared" si="209"/>
        <v/>
      </c>
      <c r="AP260" s="165" t="str">
        <f>IF(COUNTBLANK($A260:$F260)&gt;2,"",IF(Input!J260=0,"NA",Input!J260))</f>
        <v/>
      </c>
      <c r="AQ260" s="65" t="str">
        <f t="shared" si="210"/>
        <v/>
      </c>
      <c r="AR260" s="65" t="str">
        <f t="shared" si="211"/>
        <v/>
      </c>
      <c r="AS260" s="165" t="str">
        <f>IF(COUNTBLANK($A260:$F260)&gt;2,"",IF(Input!K260=0,"NA",Input!K260))</f>
        <v/>
      </c>
      <c r="AT260" s="65" t="str">
        <f t="shared" si="212"/>
        <v/>
      </c>
      <c r="AU260" s="65" t="str">
        <f t="shared" si="213"/>
        <v/>
      </c>
      <c r="AV260" s="165" t="str">
        <f>IF(COUNTBLANK($A260:$F260)&gt;2,"",IF(Input!L260=0,"NA",Input!L260))</f>
        <v/>
      </c>
      <c r="AW260" s="65" t="str">
        <f t="shared" si="214"/>
        <v/>
      </c>
      <c r="AX260" s="65" t="str">
        <f t="shared" si="215"/>
        <v/>
      </c>
      <c r="AY260" s="165" t="str">
        <f>IF(COUNTBLANK($A260:$F260)&gt;2,"",IF(Input!M260=0,"NA",Input!M260))</f>
        <v/>
      </c>
      <c r="AZ260" s="65" t="str">
        <f t="shared" si="216"/>
        <v/>
      </c>
      <c r="BA260" s="65" t="str">
        <f t="shared" si="217"/>
        <v/>
      </c>
      <c r="BB260" s="165" t="str">
        <f>IF(COUNTBLANK($A260:$F260)&gt;2,"",IF(Input!N260=0,"NA",Input!N260))</f>
        <v/>
      </c>
      <c r="BC260" s="65" t="str">
        <f t="shared" si="218"/>
        <v/>
      </c>
      <c r="BD260" s="65" t="str">
        <f t="shared" si="219"/>
        <v/>
      </c>
      <c r="BE260" s="165" t="str">
        <f>IF(COUNTBLANK($A260:$F260)&gt;2,"",IF(Input!O260=0,"NA",Input!O260))</f>
        <v/>
      </c>
      <c r="BF260" s="65" t="str">
        <f t="shared" si="220"/>
        <v/>
      </c>
      <c r="BG260" s="65" t="str">
        <f t="shared" si="221"/>
        <v/>
      </c>
      <c r="BH260" s="165" t="str">
        <f>IF(COUNTBLANK($A260:$F260)&gt;2,"",IF(Input!P260=0,"NA",Input!P260))</f>
        <v/>
      </c>
      <c r="BI260" s="65" t="str">
        <f t="shared" si="222"/>
        <v/>
      </c>
      <c r="BJ260" s="65" t="str">
        <f t="shared" si="223"/>
        <v/>
      </c>
      <c r="BK260" s="165" t="str">
        <f>IF(COUNTBLANK($A260:$F260)&gt;2,"",IF(Input!Q260=0,"NA",Input!Q260))</f>
        <v/>
      </c>
      <c r="BL260" s="65" t="str">
        <f t="shared" si="224"/>
        <v/>
      </c>
      <c r="BM260" s="65" t="str">
        <f t="shared" si="225"/>
        <v/>
      </c>
      <c r="BN260" s="165" t="str">
        <f>IF(COUNTBLANK($A260:$F260)&gt;2,"",IF(Input!R260=0,"NA",Input!R260))</f>
        <v/>
      </c>
      <c r="BO260" s="65" t="str">
        <f t="shared" si="226"/>
        <v/>
      </c>
      <c r="BP260" s="65" t="str">
        <f t="shared" si="227"/>
        <v/>
      </c>
      <c r="BQ260" s="165" t="str">
        <f>IF(COUNTBLANK($A260:$F260)&gt;2,"",IF(Input!S260=0,"NA",Input!S260))</f>
        <v/>
      </c>
      <c r="BR260" s="65" t="str">
        <f t="shared" si="228"/>
        <v/>
      </c>
      <c r="BS260" s="65" t="str">
        <f t="shared" si="229"/>
        <v/>
      </c>
      <c r="BT260" s="165" t="str">
        <f>IF(COUNTBLANK($A260:$F260)&gt;2,"",IF(Input!T260=0,"NA",Input!T260))</f>
        <v/>
      </c>
      <c r="BU260" s="65" t="str">
        <f t="shared" si="230"/>
        <v/>
      </c>
      <c r="BV260" s="65" t="str">
        <f t="shared" si="231"/>
        <v/>
      </c>
      <c r="BW260" s="165" t="str">
        <f>IF(COUNTBLANK($A260:$F260)&gt;2,"",IF(Input!U260=0,"NA",Input!U260))</f>
        <v/>
      </c>
      <c r="BX260" s="65" t="str">
        <f t="shared" si="232"/>
        <v/>
      </c>
      <c r="BY260" s="65" t="str">
        <f t="shared" si="233"/>
        <v/>
      </c>
      <c r="BZ260" s="165" t="str">
        <f>IF(COUNTBLANK($A260:$F260)&gt;2,"",IF(Input!V260=0,"NA",Input!V260))</f>
        <v/>
      </c>
      <c r="CA260" s="65" t="str">
        <f t="shared" si="234"/>
        <v/>
      </c>
      <c r="CB260" s="65" t="str">
        <f t="shared" si="235"/>
        <v/>
      </c>
      <c r="CC260" s="165" t="str">
        <f>IF(COUNTBLANK($A260:$F260)&gt;2,"",IF(Input!W260=0,"NA",Input!W260))</f>
        <v/>
      </c>
      <c r="CD260" s="65" t="str">
        <f t="shared" si="236"/>
        <v/>
      </c>
      <c r="CE260" s="65" t="str">
        <f t="shared" si="237"/>
        <v/>
      </c>
      <c r="CF260" s="165" t="str">
        <f>IF(COUNTBLANK($A260:$F260)&gt;2,"",IF(Input!X260=0,"NA",Input!X260))</f>
        <v/>
      </c>
      <c r="CG260" s="65" t="str">
        <f t="shared" si="238"/>
        <v/>
      </c>
      <c r="CH260" s="65" t="str">
        <f t="shared" si="239"/>
        <v/>
      </c>
      <c r="CI260" s="165" t="str">
        <f>IF(COUNTBLANK($A260:$F260)&gt;2,"",IF(Input!Y260=0,"NA",Input!Y260))</f>
        <v/>
      </c>
      <c r="CJ260" s="65" t="str">
        <f t="shared" si="240"/>
        <v/>
      </c>
      <c r="CK260" s="65" t="str">
        <f t="shared" si="241"/>
        <v/>
      </c>
      <c r="CL260" s="165" t="str">
        <f>IF(COUNTBLANK($A260:$F260)&gt;2,"",IF(Input!Z260=0,"NA",Input!Z260))</f>
        <v/>
      </c>
      <c r="CM260" s="65" t="str">
        <f t="shared" si="242"/>
        <v/>
      </c>
      <c r="CN260" s="65" t="str">
        <f t="shared" si="243"/>
        <v/>
      </c>
      <c r="CO260" s="165" t="str">
        <f>IF(COUNTBLANK($A260:$F260)&gt;2,"",IF(Input!AA260=0,"NA",Input!AA260))</f>
        <v/>
      </c>
      <c r="CP260" s="65" t="str">
        <f t="shared" si="244"/>
        <v/>
      </c>
      <c r="CQ260" s="65" t="str">
        <f t="shared" si="245"/>
        <v/>
      </c>
      <c r="CR260" s="165" t="str">
        <f>IF(COUNTBLANK($A260:$F260)&gt;2,"",IF(Input!AB260=0,"NA",Input!AB260))</f>
        <v/>
      </c>
      <c r="CS260" s="65" t="str">
        <f t="shared" si="246"/>
        <v/>
      </c>
      <c r="CT260" s="65" t="str">
        <f t="shared" si="247"/>
        <v/>
      </c>
      <c r="CU260" s="165" t="str">
        <f>IF(COUNTBLANK($A260:$F260)&gt;2,"",IF(Input!AC260=0,"NA",Input!AC260))</f>
        <v/>
      </c>
      <c r="CV260" s="65" t="str">
        <f t="shared" si="248"/>
        <v/>
      </c>
      <c r="CW260" s="65" t="str">
        <f t="shared" si="249"/>
        <v/>
      </c>
      <c r="CX260" s="165" t="str">
        <f>IF(COUNTBLANK($A260:$F260)&gt;2,"",IF(Input!AD260=0,"NA",Input!AD260))</f>
        <v/>
      </c>
    </row>
    <row r="261" spans="1:102" x14ac:dyDescent="0.25">
      <c r="A261" s="162" t="str">
        <f>IF(Input!B261=0,"",Input!B261)</f>
        <v/>
      </c>
      <c r="B261" s="162" t="str">
        <f>IF(Input!C261=0,"",Input!C261)</f>
        <v/>
      </c>
      <c r="C261" s="162" t="str">
        <f>IF(Input!D261=0,"",Input!D261)</f>
        <v/>
      </c>
      <c r="D261" s="162" t="str">
        <f>IF(Input!G261=0,"",Input!G261)</f>
        <v/>
      </c>
      <c r="E261" s="162" t="str">
        <f>IF(Input!H261=0,"",Input!H261)</f>
        <v/>
      </c>
      <c r="F261" s="162" t="str">
        <f>IF(Input!I261=0,"",Input!I261)</f>
        <v/>
      </c>
      <c r="G261" s="66" t="str">
        <f t="shared" si="200"/>
        <v/>
      </c>
      <c r="H261" s="66" t="str">
        <f t="shared" si="201"/>
        <v/>
      </c>
      <c r="I261" s="160" t="str">
        <f>FinalScores!G261</f>
        <v/>
      </c>
      <c r="J261" s="65" t="str">
        <f t="shared" si="202"/>
        <v/>
      </c>
      <c r="K261" s="65" t="str">
        <f t="shared" si="203"/>
        <v/>
      </c>
      <c r="L261" s="165" t="str">
        <f>IF(COUNTBLANK($A261:$F261)&gt;2,"",IF(Input!AE261=0,"NA",Input!AE261))</f>
        <v/>
      </c>
      <c r="M261" s="65" t="str">
        <f t="shared" si="204"/>
        <v/>
      </c>
      <c r="N261" s="65" t="str">
        <f t="shared" si="205"/>
        <v/>
      </c>
      <c r="O261" s="165" t="str">
        <f>IF(COUNTBLANK($A261:$F261)&gt;2,"",IF(Input!AF261=0,"NA",Input!AF261))</f>
        <v/>
      </c>
      <c r="P261" s="65" t="str">
        <f t="shared" si="206"/>
        <v/>
      </c>
      <c r="Q261" s="65" t="str">
        <f t="shared" si="207"/>
        <v/>
      </c>
      <c r="R261" s="165" t="str">
        <f>IF(COUNTBLANK($A261:$F261)&gt;2,"",IF(Input!AG261=0,"NA",Input!AG261))</f>
        <v/>
      </c>
      <c r="AN261" s="65" t="str">
        <f t="shared" si="208"/>
        <v/>
      </c>
      <c r="AO261" s="65" t="str">
        <f t="shared" si="209"/>
        <v/>
      </c>
      <c r="AP261" s="165" t="str">
        <f>IF(COUNTBLANK($A261:$F261)&gt;2,"",IF(Input!J261=0,"NA",Input!J261))</f>
        <v/>
      </c>
      <c r="AQ261" s="65" t="str">
        <f t="shared" si="210"/>
        <v/>
      </c>
      <c r="AR261" s="65" t="str">
        <f t="shared" si="211"/>
        <v/>
      </c>
      <c r="AS261" s="165" t="str">
        <f>IF(COUNTBLANK($A261:$F261)&gt;2,"",IF(Input!K261=0,"NA",Input!K261))</f>
        <v/>
      </c>
      <c r="AT261" s="65" t="str">
        <f t="shared" si="212"/>
        <v/>
      </c>
      <c r="AU261" s="65" t="str">
        <f t="shared" si="213"/>
        <v/>
      </c>
      <c r="AV261" s="165" t="str">
        <f>IF(COUNTBLANK($A261:$F261)&gt;2,"",IF(Input!L261=0,"NA",Input!L261))</f>
        <v/>
      </c>
      <c r="AW261" s="65" t="str">
        <f t="shared" si="214"/>
        <v/>
      </c>
      <c r="AX261" s="65" t="str">
        <f t="shared" si="215"/>
        <v/>
      </c>
      <c r="AY261" s="165" t="str">
        <f>IF(COUNTBLANK($A261:$F261)&gt;2,"",IF(Input!M261=0,"NA",Input!M261))</f>
        <v/>
      </c>
      <c r="AZ261" s="65" t="str">
        <f t="shared" si="216"/>
        <v/>
      </c>
      <c r="BA261" s="65" t="str">
        <f t="shared" si="217"/>
        <v/>
      </c>
      <c r="BB261" s="165" t="str">
        <f>IF(COUNTBLANK($A261:$F261)&gt;2,"",IF(Input!N261=0,"NA",Input!N261))</f>
        <v/>
      </c>
      <c r="BC261" s="65" t="str">
        <f t="shared" si="218"/>
        <v/>
      </c>
      <c r="BD261" s="65" t="str">
        <f t="shared" si="219"/>
        <v/>
      </c>
      <c r="BE261" s="165" t="str">
        <f>IF(COUNTBLANK($A261:$F261)&gt;2,"",IF(Input!O261=0,"NA",Input!O261))</f>
        <v/>
      </c>
      <c r="BF261" s="65" t="str">
        <f t="shared" si="220"/>
        <v/>
      </c>
      <c r="BG261" s="65" t="str">
        <f t="shared" si="221"/>
        <v/>
      </c>
      <c r="BH261" s="165" t="str">
        <f>IF(COUNTBLANK($A261:$F261)&gt;2,"",IF(Input!P261=0,"NA",Input!P261))</f>
        <v/>
      </c>
      <c r="BI261" s="65" t="str">
        <f t="shared" si="222"/>
        <v/>
      </c>
      <c r="BJ261" s="65" t="str">
        <f t="shared" si="223"/>
        <v/>
      </c>
      <c r="BK261" s="165" t="str">
        <f>IF(COUNTBLANK($A261:$F261)&gt;2,"",IF(Input!Q261=0,"NA",Input!Q261))</f>
        <v/>
      </c>
      <c r="BL261" s="65" t="str">
        <f t="shared" si="224"/>
        <v/>
      </c>
      <c r="BM261" s="65" t="str">
        <f t="shared" si="225"/>
        <v/>
      </c>
      <c r="BN261" s="165" t="str">
        <f>IF(COUNTBLANK($A261:$F261)&gt;2,"",IF(Input!R261=0,"NA",Input!R261))</f>
        <v/>
      </c>
      <c r="BO261" s="65" t="str">
        <f t="shared" si="226"/>
        <v/>
      </c>
      <c r="BP261" s="65" t="str">
        <f t="shared" si="227"/>
        <v/>
      </c>
      <c r="BQ261" s="165" t="str">
        <f>IF(COUNTBLANK($A261:$F261)&gt;2,"",IF(Input!S261=0,"NA",Input!S261))</f>
        <v/>
      </c>
      <c r="BR261" s="65" t="str">
        <f t="shared" si="228"/>
        <v/>
      </c>
      <c r="BS261" s="65" t="str">
        <f t="shared" si="229"/>
        <v/>
      </c>
      <c r="BT261" s="165" t="str">
        <f>IF(COUNTBLANK($A261:$F261)&gt;2,"",IF(Input!T261=0,"NA",Input!T261))</f>
        <v/>
      </c>
      <c r="BU261" s="65" t="str">
        <f t="shared" si="230"/>
        <v/>
      </c>
      <c r="BV261" s="65" t="str">
        <f t="shared" si="231"/>
        <v/>
      </c>
      <c r="BW261" s="165" t="str">
        <f>IF(COUNTBLANK($A261:$F261)&gt;2,"",IF(Input!U261=0,"NA",Input!U261))</f>
        <v/>
      </c>
      <c r="BX261" s="65" t="str">
        <f t="shared" si="232"/>
        <v/>
      </c>
      <c r="BY261" s="65" t="str">
        <f t="shared" si="233"/>
        <v/>
      </c>
      <c r="BZ261" s="165" t="str">
        <f>IF(COUNTBLANK($A261:$F261)&gt;2,"",IF(Input!V261=0,"NA",Input!V261))</f>
        <v/>
      </c>
      <c r="CA261" s="65" t="str">
        <f t="shared" si="234"/>
        <v/>
      </c>
      <c r="CB261" s="65" t="str">
        <f t="shared" si="235"/>
        <v/>
      </c>
      <c r="CC261" s="165" t="str">
        <f>IF(COUNTBLANK($A261:$F261)&gt;2,"",IF(Input!W261=0,"NA",Input!W261))</f>
        <v/>
      </c>
      <c r="CD261" s="65" t="str">
        <f t="shared" si="236"/>
        <v/>
      </c>
      <c r="CE261" s="65" t="str">
        <f t="shared" si="237"/>
        <v/>
      </c>
      <c r="CF261" s="165" t="str">
        <f>IF(COUNTBLANK($A261:$F261)&gt;2,"",IF(Input!X261=0,"NA",Input!X261))</f>
        <v/>
      </c>
      <c r="CG261" s="65" t="str">
        <f t="shared" si="238"/>
        <v/>
      </c>
      <c r="CH261" s="65" t="str">
        <f t="shared" si="239"/>
        <v/>
      </c>
      <c r="CI261" s="165" t="str">
        <f>IF(COUNTBLANK($A261:$F261)&gt;2,"",IF(Input!Y261=0,"NA",Input!Y261))</f>
        <v/>
      </c>
      <c r="CJ261" s="65" t="str">
        <f t="shared" si="240"/>
        <v/>
      </c>
      <c r="CK261" s="65" t="str">
        <f t="shared" si="241"/>
        <v/>
      </c>
      <c r="CL261" s="165" t="str">
        <f>IF(COUNTBLANK($A261:$F261)&gt;2,"",IF(Input!Z261=0,"NA",Input!Z261))</f>
        <v/>
      </c>
      <c r="CM261" s="65" t="str">
        <f t="shared" si="242"/>
        <v/>
      </c>
      <c r="CN261" s="65" t="str">
        <f t="shared" si="243"/>
        <v/>
      </c>
      <c r="CO261" s="165" t="str">
        <f>IF(COUNTBLANK($A261:$F261)&gt;2,"",IF(Input!AA261=0,"NA",Input!AA261))</f>
        <v/>
      </c>
      <c r="CP261" s="65" t="str">
        <f t="shared" si="244"/>
        <v/>
      </c>
      <c r="CQ261" s="65" t="str">
        <f t="shared" si="245"/>
        <v/>
      </c>
      <c r="CR261" s="165" t="str">
        <f>IF(COUNTBLANK($A261:$F261)&gt;2,"",IF(Input!AB261=0,"NA",Input!AB261))</f>
        <v/>
      </c>
      <c r="CS261" s="65" t="str">
        <f t="shared" si="246"/>
        <v/>
      </c>
      <c r="CT261" s="65" t="str">
        <f t="shared" si="247"/>
        <v/>
      </c>
      <c r="CU261" s="165" t="str">
        <f>IF(COUNTBLANK($A261:$F261)&gt;2,"",IF(Input!AC261=0,"NA",Input!AC261))</f>
        <v/>
      </c>
      <c r="CV261" s="65" t="str">
        <f t="shared" si="248"/>
        <v/>
      </c>
      <c r="CW261" s="65" t="str">
        <f t="shared" si="249"/>
        <v/>
      </c>
      <c r="CX261" s="165" t="str">
        <f>IF(COUNTBLANK($A261:$F261)&gt;2,"",IF(Input!AD261=0,"NA",Input!AD261))</f>
        <v/>
      </c>
    </row>
    <row r="262" spans="1:102" x14ac:dyDescent="0.25">
      <c r="A262" s="162" t="str">
        <f>IF(Input!B262=0,"",Input!B262)</f>
        <v/>
      </c>
      <c r="B262" s="162" t="str">
        <f>IF(Input!C262=0,"",Input!C262)</f>
        <v/>
      </c>
      <c r="C262" s="162" t="str">
        <f>IF(Input!D262=0,"",Input!D262)</f>
        <v/>
      </c>
      <c r="D262" s="162" t="str">
        <f>IF(Input!G262=0,"",Input!G262)</f>
        <v/>
      </c>
      <c r="E262" s="162" t="str">
        <f>IF(Input!H262=0,"",Input!H262)</f>
        <v/>
      </c>
      <c r="F262" s="162" t="str">
        <f>IF(Input!I262=0,"",Input!I262)</f>
        <v/>
      </c>
      <c r="G262" s="66" t="str">
        <f t="shared" si="200"/>
        <v/>
      </c>
      <c r="H262" s="66" t="str">
        <f t="shared" si="201"/>
        <v/>
      </c>
      <c r="I262" s="160" t="str">
        <f>FinalScores!G262</f>
        <v/>
      </c>
      <c r="J262" s="65" t="str">
        <f t="shared" si="202"/>
        <v/>
      </c>
      <c r="K262" s="65" t="str">
        <f t="shared" si="203"/>
        <v/>
      </c>
      <c r="L262" s="165" t="str">
        <f>IF(COUNTBLANK($A262:$F262)&gt;2,"",IF(Input!AE262=0,"NA",Input!AE262))</f>
        <v/>
      </c>
      <c r="M262" s="65" t="str">
        <f t="shared" si="204"/>
        <v/>
      </c>
      <c r="N262" s="65" t="str">
        <f t="shared" si="205"/>
        <v/>
      </c>
      <c r="O262" s="165" t="str">
        <f>IF(COUNTBLANK($A262:$F262)&gt;2,"",IF(Input!AF262=0,"NA",Input!AF262))</f>
        <v/>
      </c>
      <c r="P262" s="65" t="str">
        <f t="shared" si="206"/>
        <v/>
      </c>
      <c r="Q262" s="65" t="str">
        <f t="shared" si="207"/>
        <v/>
      </c>
      <c r="R262" s="165" t="str">
        <f>IF(COUNTBLANK($A262:$F262)&gt;2,"",IF(Input!AG262=0,"NA",Input!AG262))</f>
        <v/>
      </c>
      <c r="AN262" s="65" t="str">
        <f t="shared" si="208"/>
        <v/>
      </c>
      <c r="AO262" s="65" t="str">
        <f t="shared" si="209"/>
        <v/>
      </c>
      <c r="AP262" s="165" t="str">
        <f>IF(COUNTBLANK($A262:$F262)&gt;2,"",IF(Input!J262=0,"NA",Input!J262))</f>
        <v/>
      </c>
      <c r="AQ262" s="65" t="str">
        <f t="shared" si="210"/>
        <v/>
      </c>
      <c r="AR262" s="65" t="str">
        <f t="shared" si="211"/>
        <v/>
      </c>
      <c r="AS262" s="165" t="str">
        <f>IF(COUNTBLANK($A262:$F262)&gt;2,"",IF(Input!K262=0,"NA",Input!K262))</f>
        <v/>
      </c>
      <c r="AT262" s="65" t="str">
        <f t="shared" si="212"/>
        <v/>
      </c>
      <c r="AU262" s="65" t="str">
        <f t="shared" si="213"/>
        <v/>
      </c>
      <c r="AV262" s="165" t="str">
        <f>IF(COUNTBLANK($A262:$F262)&gt;2,"",IF(Input!L262=0,"NA",Input!L262))</f>
        <v/>
      </c>
      <c r="AW262" s="65" t="str">
        <f t="shared" si="214"/>
        <v/>
      </c>
      <c r="AX262" s="65" t="str">
        <f t="shared" si="215"/>
        <v/>
      </c>
      <c r="AY262" s="165" t="str">
        <f>IF(COUNTBLANK($A262:$F262)&gt;2,"",IF(Input!M262=0,"NA",Input!M262))</f>
        <v/>
      </c>
      <c r="AZ262" s="65" t="str">
        <f t="shared" si="216"/>
        <v/>
      </c>
      <c r="BA262" s="65" t="str">
        <f t="shared" si="217"/>
        <v/>
      </c>
      <c r="BB262" s="165" t="str">
        <f>IF(COUNTBLANK($A262:$F262)&gt;2,"",IF(Input!N262=0,"NA",Input!N262))</f>
        <v/>
      </c>
      <c r="BC262" s="65" t="str">
        <f t="shared" si="218"/>
        <v/>
      </c>
      <c r="BD262" s="65" t="str">
        <f t="shared" si="219"/>
        <v/>
      </c>
      <c r="BE262" s="165" t="str">
        <f>IF(COUNTBLANK($A262:$F262)&gt;2,"",IF(Input!O262=0,"NA",Input!O262))</f>
        <v/>
      </c>
      <c r="BF262" s="65" t="str">
        <f t="shared" si="220"/>
        <v/>
      </c>
      <c r="BG262" s="65" t="str">
        <f t="shared" si="221"/>
        <v/>
      </c>
      <c r="BH262" s="165" t="str">
        <f>IF(COUNTBLANK($A262:$F262)&gt;2,"",IF(Input!P262=0,"NA",Input!P262))</f>
        <v/>
      </c>
      <c r="BI262" s="65" t="str">
        <f t="shared" si="222"/>
        <v/>
      </c>
      <c r="BJ262" s="65" t="str">
        <f t="shared" si="223"/>
        <v/>
      </c>
      <c r="BK262" s="165" t="str">
        <f>IF(COUNTBLANK($A262:$F262)&gt;2,"",IF(Input!Q262=0,"NA",Input!Q262))</f>
        <v/>
      </c>
      <c r="BL262" s="65" t="str">
        <f t="shared" si="224"/>
        <v/>
      </c>
      <c r="BM262" s="65" t="str">
        <f t="shared" si="225"/>
        <v/>
      </c>
      <c r="BN262" s="165" t="str">
        <f>IF(COUNTBLANK($A262:$F262)&gt;2,"",IF(Input!R262=0,"NA",Input!R262))</f>
        <v/>
      </c>
      <c r="BO262" s="65" t="str">
        <f t="shared" si="226"/>
        <v/>
      </c>
      <c r="BP262" s="65" t="str">
        <f t="shared" si="227"/>
        <v/>
      </c>
      <c r="BQ262" s="165" t="str">
        <f>IF(COUNTBLANK($A262:$F262)&gt;2,"",IF(Input!S262=0,"NA",Input!S262))</f>
        <v/>
      </c>
      <c r="BR262" s="65" t="str">
        <f t="shared" si="228"/>
        <v/>
      </c>
      <c r="BS262" s="65" t="str">
        <f t="shared" si="229"/>
        <v/>
      </c>
      <c r="BT262" s="165" t="str">
        <f>IF(COUNTBLANK($A262:$F262)&gt;2,"",IF(Input!T262=0,"NA",Input!T262))</f>
        <v/>
      </c>
      <c r="BU262" s="65" t="str">
        <f t="shared" si="230"/>
        <v/>
      </c>
      <c r="BV262" s="65" t="str">
        <f t="shared" si="231"/>
        <v/>
      </c>
      <c r="BW262" s="165" t="str">
        <f>IF(COUNTBLANK($A262:$F262)&gt;2,"",IF(Input!U262=0,"NA",Input!U262))</f>
        <v/>
      </c>
      <c r="BX262" s="65" t="str">
        <f t="shared" si="232"/>
        <v/>
      </c>
      <c r="BY262" s="65" t="str">
        <f t="shared" si="233"/>
        <v/>
      </c>
      <c r="BZ262" s="165" t="str">
        <f>IF(COUNTBLANK($A262:$F262)&gt;2,"",IF(Input!V262=0,"NA",Input!V262))</f>
        <v/>
      </c>
      <c r="CA262" s="65" t="str">
        <f t="shared" si="234"/>
        <v/>
      </c>
      <c r="CB262" s="65" t="str">
        <f t="shared" si="235"/>
        <v/>
      </c>
      <c r="CC262" s="165" t="str">
        <f>IF(COUNTBLANK($A262:$F262)&gt;2,"",IF(Input!W262=0,"NA",Input!W262))</f>
        <v/>
      </c>
      <c r="CD262" s="65" t="str">
        <f t="shared" si="236"/>
        <v/>
      </c>
      <c r="CE262" s="65" t="str">
        <f t="shared" si="237"/>
        <v/>
      </c>
      <c r="CF262" s="165" t="str">
        <f>IF(COUNTBLANK($A262:$F262)&gt;2,"",IF(Input!X262=0,"NA",Input!X262))</f>
        <v/>
      </c>
      <c r="CG262" s="65" t="str">
        <f t="shared" si="238"/>
        <v/>
      </c>
      <c r="CH262" s="65" t="str">
        <f t="shared" si="239"/>
        <v/>
      </c>
      <c r="CI262" s="165" t="str">
        <f>IF(COUNTBLANK($A262:$F262)&gt;2,"",IF(Input!Y262=0,"NA",Input!Y262))</f>
        <v/>
      </c>
      <c r="CJ262" s="65" t="str">
        <f t="shared" si="240"/>
        <v/>
      </c>
      <c r="CK262" s="65" t="str">
        <f t="shared" si="241"/>
        <v/>
      </c>
      <c r="CL262" s="165" t="str">
        <f>IF(COUNTBLANK($A262:$F262)&gt;2,"",IF(Input!Z262=0,"NA",Input!Z262))</f>
        <v/>
      </c>
      <c r="CM262" s="65" t="str">
        <f t="shared" si="242"/>
        <v/>
      </c>
      <c r="CN262" s="65" t="str">
        <f t="shared" si="243"/>
        <v/>
      </c>
      <c r="CO262" s="165" t="str">
        <f>IF(COUNTBLANK($A262:$F262)&gt;2,"",IF(Input!AA262=0,"NA",Input!AA262))</f>
        <v/>
      </c>
      <c r="CP262" s="65" t="str">
        <f t="shared" si="244"/>
        <v/>
      </c>
      <c r="CQ262" s="65" t="str">
        <f t="shared" si="245"/>
        <v/>
      </c>
      <c r="CR262" s="165" t="str">
        <f>IF(COUNTBLANK($A262:$F262)&gt;2,"",IF(Input!AB262=0,"NA",Input!AB262))</f>
        <v/>
      </c>
      <c r="CS262" s="65" t="str">
        <f t="shared" si="246"/>
        <v/>
      </c>
      <c r="CT262" s="65" t="str">
        <f t="shared" si="247"/>
        <v/>
      </c>
      <c r="CU262" s="165" t="str">
        <f>IF(COUNTBLANK($A262:$F262)&gt;2,"",IF(Input!AC262=0,"NA",Input!AC262))</f>
        <v/>
      </c>
      <c r="CV262" s="65" t="str">
        <f t="shared" si="248"/>
        <v/>
      </c>
      <c r="CW262" s="65" t="str">
        <f t="shared" si="249"/>
        <v/>
      </c>
      <c r="CX262" s="165" t="str">
        <f>IF(COUNTBLANK($A262:$F262)&gt;2,"",IF(Input!AD262=0,"NA",Input!AD262))</f>
        <v/>
      </c>
    </row>
    <row r="263" spans="1:102" x14ac:dyDescent="0.25">
      <c r="A263" s="162" t="str">
        <f>IF(Input!B263=0,"",Input!B263)</f>
        <v/>
      </c>
      <c r="B263" s="162" t="str">
        <f>IF(Input!C263=0,"",Input!C263)</f>
        <v/>
      </c>
      <c r="C263" s="162" t="str">
        <f>IF(Input!D263=0,"",Input!D263)</f>
        <v/>
      </c>
      <c r="D263" s="162" t="str">
        <f>IF(Input!G263=0,"",Input!G263)</f>
        <v/>
      </c>
      <c r="E263" s="162" t="str">
        <f>IF(Input!H263=0,"",Input!H263)</f>
        <v/>
      </c>
      <c r="F263" s="162" t="str">
        <f>IF(Input!I263=0,"",Input!I263)</f>
        <v/>
      </c>
      <c r="G263" s="66" t="str">
        <f t="shared" si="200"/>
        <v/>
      </c>
      <c r="H263" s="66" t="str">
        <f t="shared" si="201"/>
        <v/>
      </c>
      <c r="I263" s="160" t="str">
        <f>FinalScores!G263</f>
        <v/>
      </c>
      <c r="J263" s="65" t="str">
        <f t="shared" si="202"/>
        <v/>
      </c>
      <c r="K263" s="65" t="str">
        <f t="shared" si="203"/>
        <v/>
      </c>
      <c r="L263" s="165" t="str">
        <f>IF(COUNTBLANK($A263:$F263)&gt;2,"",IF(Input!AE263=0,"NA",Input!AE263))</f>
        <v/>
      </c>
      <c r="M263" s="65" t="str">
        <f t="shared" si="204"/>
        <v/>
      </c>
      <c r="N263" s="65" t="str">
        <f t="shared" si="205"/>
        <v/>
      </c>
      <c r="O263" s="165" t="str">
        <f>IF(COUNTBLANK($A263:$F263)&gt;2,"",IF(Input!AF263=0,"NA",Input!AF263))</f>
        <v/>
      </c>
      <c r="P263" s="65" t="str">
        <f t="shared" si="206"/>
        <v/>
      </c>
      <c r="Q263" s="65" t="str">
        <f t="shared" si="207"/>
        <v/>
      </c>
      <c r="R263" s="165" t="str">
        <f>IF(COUNTBLANK($A263:$F263)&gt;2,"",IF(Input!AG263=0,"NA",Input!AG263))</f>
        <v/>
      </c>
      <c r="AN263" s="65" t="str">
        <f t="shared" si="208"/>
        <v/>
      </c>
      <c r="AO263" s="65" t="str">
        <f t="shared" si="209"/>
        <v/>
      </c>
      <c r="AP263" s="165" t="str">
        <f>IF(COUNTBLANK($A263:$F263)&gt;2,"",IF(Input!J263=0,"NA",Input!J263))</f>
        <v/>
      </c>
      <c r="AQ263" s="65" t="str">
        <f t="shared" si="210"/>
        <v/>
      </c>
      <c r="AR263" s="65" t="str">
        <f t="shared" si="211"/>
        <v/>
      </c>
      <c r="AS263" s="165" t="str">
        <f>IF(COUNTBLANK($A263:$F263)&gt;2,"",IF(Input!K263=0,"NA",Input!K263))</f>
        <v/>
      </c>
      <c r="AT263" s="65" t="str">
        <f t="shared" si="212"/>
        <v/>
      </c>
      <c r="AU263" s="65" t="str">
        <f t="shared" si="213"/>
        <v/>
      </c>
      <c r="AV263" s="165" t="str">
        <f>IF(COUNTBLANK($A263:$F263)&gt;2,"",IF(Input!L263=0,"NA",Input!L263))</f>
        <v/>
      </c>
      <c r="AW263" s="65" t="str">
        <f t="shared" si="214"/>
        <v/>
      </c>
      <c r="AX263" s="65" t="str">
        <f t="shared" si="215"/>
        <v/>
      </c>
      <c r="AY263" s="165" t="str">
        <f>IF(COUNTBLANK($A263:$F263)&gt;2,"",IF(Input!M263=0,"NA",Input!M263))</f>
        <v/>
      </c>
      <c r="AZ263" s="65" t="str">
        <f t="shared" si="216"/>
        <v/>
      </c>
      <c r="BA263" s="65" t="str">
        <f t="shared" si="217"/>
        <v/>
      </c>
      <c r="BB263" s="165" t="str">
        <f>IF(COUNTBLANK($A263:$F263)&gt;2,"",IF(Input!N263=0,"NA",Input!N263))</f>
        <v/>
      </c>
      <c r="BC263" s="65" t="str">
        <f t="shared" si="218"/>
        <v/>
      </c>
      <c r="BD263" s="65" t="str">
        <f t="shared" si="219"/>
        <v/>
      </c>
      <c r="BE263" s="165" t="str">
        <f>IF(COUNTBLANK($A263:$F263)&gt;2,"",IF(Input!O263=0,"NA",Input!O263))</f>
        <v/>
      </c>
      <c r="BF263" s="65" t="str">
        <f t="shared" si="220"/>
        <v/>
      </c>
      <c r="BG263" s="65" t="str">
        <f t="shared" si="221"/>
        <v/>
      </c>
      <c r="BH263" s="165" t="str">
        <f>IF(COUNTBLANK($A263:$F263)&gt;2,"",IF(Input!P263=0,"NA",Input!P263))</f>
        <v/>
      </c>
      <c r="BI263" s="65" t="str">
        <f t="shared" si="222"/>
        <v/>
      </c>
      <c r="BJ263" s="65" t="str">
        <f t="shared" si="223"/>
        <v/>
      </c>
      <c r="BK263" s="165" t="str">
        <f>IF(COUNTBLANK($A263:$F263)&gt;2,"",IF(Input!Q263=0,"NA",Input!Q263))</f>
        <v/>
      </c>
      <c r="BL263" s="65" t="str">
        <f t="shared" si="224"/>
        <v/>
      </c>
      <c r="BM263" s="65" t="str">
        <f t="shared" si="225"/>
        <v/>
      </c>
      <c r="BN263" s="165" t="str">
        <f>IF(COUNTBLANK($A263:$F263)&gt;2,"",IF(Input!R263=0,"NA",Input!R263))</f>
        <v/>
      </c>
      <c r="BO263" s="65" t="str">
        <f t="shared" si="226"/>
        <v/>
      </c>
      <c r="BP263" s="65" t="str">
        <f t="shared" si="227"/>
        <v/>
      </c>
      <c r="BQ263" s="165" t="str">
        <f>IF(COUNTBLANK($A263:$F263)&gt;2,"",IF(Input!S263=0,"NA",Input!S263))</f>
        <v/>
      </c>
      <c r="BR263" s="65" t="str">
        <f t="shared" si="228"/>
        <v/>
      </c>
      <c r="BS263" s="65" t="str">
        <f t="shared" si="229"/>
        <v/>
      </c>
      <c r="BT263" s="165" t="str">
        <f>IF(COUNTBLANK($A263:$F263)&gt;2,"",IF(Input!T263=0,"NA",Input!T263))</f>
        <v/>
      </c>
      <c r="BU263" s="65" t="str">
        <f t="shared" si="230"/>
        <v/>
      </c>
      <c r="BV263" s="65" t="str">
        <f t="shared" si="231"/>
        <v/>
      </c>
      <c r="BW263" s="165" t="str">
        <f>IF(COUNTBLANK($A263:$F263)&gt;2,"",IF(Input!U263=0,"NA",Input!U263))</f>
        <v/>
      </c>
      <c r="BX263" s="65" t="str">
        <f t="shared" si="232"/>
        <v/>
      </c>
      <c r="BY263" s="65" t="str">
        <f t="shared" si="233"/>
        <v/>
      </c>
      <c r="BZ263" s="165" t="str">
        <f>IF(COUNTBLANK($A263:$F263)&gt;2,"",IF(Input!V263=0,"NA",Input!V263))</f>
        <v/>
      </c>
      <c r="CA263" s="65" t="str">
        <f t="shared" si="234"/>
        <v/>
      </c>
      <c r="CB263" s="65" t="str">
        <f t="shared" si="235"/>
        <v/>
      </c>
      <c r="CC263" s="165" t="str">
        <f>IF(COUNTBLANK($A263:$F263)&gt;2,"",IF(Input!W263=0,"NA",Input!W263))</f>
        <v/>
      </c>
      <c r="CD263" s="65" t="str">
        <f t="shared" si="236"/>
        <v/>
      </c>
      <c r="CE263" s="65" t="str">
        <f t="shared" si="237"/>
        <v/>
      </c>
      <c r="CF263" s="165" t="str">
        <f>IF(COUNTBLANK($A263:$F263)&gt;2,"",IF(Input!X263=0,"NA",Input!X263))</f>
        <v/>
      </c>
      <c r="CG263" s="65" t="str">
        <f t="shared" si="238"/>
        <v/>
      </c>
      <c r="CH263" s="65" t="str">
        <f t="shared" si="239"/>
        <v/>
      </c>
      <c r="CI263" s="165" t="str">
        <f>IF(COUNTBLANK($A263:$F263)&gt;2,"",IF(Input!Y263=0,"NA",Input!Y263))</f>
        <v/>
      </c>
      <c r="CJ263" s="65" t="str">
        <f t="shared" si="240"/>
        <v/>
      </c>
      <c r="CK263" s="65" t="str">
        <f t="shared" si="241"/>
        <v/>
      </c>
      <c r="CL263" s="165" t="str">
        <f>IF(COUNTBLANK($A263:$F263)&gt;2,"",IF(Input!Z263=0,"NA",Input!Z263))</f>
        <v/>
      </c>
      <c r="CM263" s="65" t="str">
        <f t="shared" si="242"/>
        <v/>
      </c>
      <c r="CN263" s="65" t="str">
        <f t="shared" si="243"/>
        <v/>
      </c>
      <c r="CO263" s="165" t="str">
        <f>IF(COUNTBLANK($A263:$F263)&gt;2,"",IF(Input!AA263=0,"NA",Input!AA263))</f>
        <v/>
      </c>
      <c r="CP263" s="65" t="str">
        <f t="shared" si="244"/>
        <v/>
      </c>
      <c r="CQ263" s="65" t="str">
        <f t="shared" si="245"/>
        <v/>
      </c>
      <c r="CR263" s="165" t="str">
        <f>IF(COUNTBLANK($A263:$F263)&gt;2,"",IF(Input!AB263=0,"NA",Input!AB263))</f>
        <v/>
      </c>
      <c r="CS263" s="65" t="str">
        <f t="shared" si="246"/>
        <v/>
      </c>
      <c r="CT263" s="65" t="str">
        <f t="shared" si="247"/>
        <v/>
      </c>
      <c r="CU263" s="165" t="str">
        <f>IF(COUNTBLANK($A263:$F263)&gt;2,"",IF(Input!AC263=0,"NA",Input!AC263))</f>
        <v/>
      </c>
      <c r="CV263" s="65" t="str">
        <f t="shared" si="248"/>
        <v/>
      </c>
      <c r="CW263" s="65" t="str">
        <f t="shared" si="249"/>
        <v/>
      </c>
      <c r="CX263" s="165" t="str">
        <f>IF(COUNTBLANK($A263:$F263)&gt;2,"",IF(Input!AD263=0,"NA",Input!AD263))</f>
        <v/>
      </c>
    </row>
    <row r="264" spans="1:102" x14ac:dyDescent="0.25">
      <c r="A264" s="162" t="str">
        <f>IF(Input!B264=0,"",Input!B264)</f>
        <v/>
      </c>
      <c r="B264" s="162" t="str">
        <f>IF(Input!C264=0,"",Input!C264)</f>
        <v/>
      </c>
      <c r="C264" s="162" t="str">
        <f>IF(Input!D264=0,"",Input!D264)</f>
        <v/>
      </c>
      <c r="D264" s="162" t="str">
        <f>IF(Input!G264=0,"",Input!G264)</f>
        <v/>
      </c>
      <c r="E264" s="162" t="str">
        <f>IF(Input!H264=0,"",Input!H264)</f>
        <v/>
      </c>
      <c r="F264" s="162" t="str">
        <f>IF(Input!I264=0,"",Input!I264)</f>
        <v/>
      </c>
      <c r="G264" s="66" t="str">
        <f t="shared" si="200"/>
        <v/>
      </c>
      <c r="H264" s="66" t="str">
        <f t="shared" si="201"/>
        <v/>
      </c>
      <c r="I264" s="160" t="str">
        <f>FinalScores!G264</f>
        <v/>
      </c>
      <c r="J264" s="65" t="str">
        <f t="shared" si="202"/>
        <v/>
      </c>
      <c r="K264" s="65" t="str">
        <f t="shared" si="203"/>
        <v/>
      </c>
      <c r="L264" s="165" t="str">
        <f>IF(COUNTBLANK($A264:$F264)&gt;2,"",IF(Input!AE264=0,"NA",Input!AE264))</f>
        <v/>
      </c>
      <c r="M264" s="65" t="str">
        <f t="shared" si="204"/>
        <v/>
      </c>
      <c r="N264" s="65" t="str">
        <f t="shared" si="205"/>
        <v/>
      </c>
      <c r="O264" s="165" t="str">
        <f>IF(COUNTBLANK($A264:$F264)&gt;2,"",IF(Input!AF264=0,"NA",Input!AF264))</f>
        <v/>
      </c>
      <c r="P264" s="65" t="str">
        <f t="shared" si="206"/>
        <v/>
      </c>
      <c r="Q264" s="65" t="str">
        <f t="shared" si="207"/>
        <v/>
      </c>
      <c r="R264" s="165" t="str">
        <f>IF(COUNTBLANK($A264:$F264)&gt;2,"",IF(Input!AG264=0,"NA",Input!AG264))</f>
        <v/>
      </c>
      <c r="AN264" s="65" t="str">
        <f t="shared" si="208"/>
        <v/>
      </c>
      <c r="AO264" s="65" t="str">
        <f t="shared" si="209"/>
        <v/>
      </c>
      <c r="AP264" s="165" t="str">
        <f>IF(COUNTBLANK($A264:$F264)&gt;2,"",IF(Input!J264=0,"NA",Input!J264))</f>
        <v/>
      </c>
      <c r="AQ264" s="65" t="str">
        <f t="shared" si="210"/>
        <v/>
      </c>
      <c r="AR264" s="65" t="str">
        <f t="shared" si="211"/>
        <v/>
      </c>
      <c r="AS264" s="165" t="str">
        <f>IF(COUNTBLANK($A264:$F264)&gt;2,"",IF(Input!K264=0,"NA",Input!K264))</f>
        <v/>
      </c>
      <c r="AT264" s="65" t="str">
        <f t="shared" si="212"/>
        <v/>
      </c>
      <c r="AU264" s="65" t="str">
        <f t="shared" si="213"/>
        <v/>
      </c>
      <c r="AV264" s="165" t="str">
        <f>IF(COUNTBLANK($A264:$F264)&gt;2,"",IF(Input!L264=0,"NA",Input!L264))</f>
        <v/>
      </c>
      <c r="AW264" s="65" t="str">
        <f t="shared" si="214"/>
        <v/>
      </c>
      <c r="AX264" s="65" t="str">
        <f t="shared" si="215"/>
        <v/>
      </c>
      <c r="AY264" s="165" t="str">
        <f>IF(COUNTBLANK($A264:$F264)&gt;2,"",IF(Input!M264=0,"NA",Input!M264))</f>
        <v/>
      </c>
      <c r="AZ264" s="65" t="str">
        <f t="shared" si="216"/>
        <v/>
      </c>
      <c r="BA264" s="65" t="str">
        <f t="shared" si="217"/>
        <v/>
      </c>
      <c r="BB264" s="165" t="str">
        <f>IF(COUNTBLANK($A264:$F264)&gt;2,"",IF(Input!N264=0,"NA",Input!N264))</f>
        <v/>
      </c>
      <c r="BC264" s="65" t="str">
        <f t="shared" si="218"/>
        <v/>
      </c>
      <c r="BD264" s="65" t="str">
        <f t="shared" si="219"/>
        <v/>
      </c>
      <c r="BE264" s="165" t="str">
        <f>IF(COUNTBLANK($A264:$F264)&gt;2,"",IF(Input!O264=0,"NA",Input!O264))</f>
        <v/>
      </c>
      <c r="BF264" s="65" t="str">
        <f t="shared" si="220"/>
        <v/>
      </c>
      <c r="BG264" s="65" t="str">
        <f t="shared" si="221"/>
        <v/>
      </c>
      <c r="BH264" s="165" t="str">
        <f>IF(COUNTBLANK($A264:$F264)&gt;2,"",IF(Input!P264=0,"NA",Input!P264))</f>
        <v/>
      </c>
      <c r="BI264" s="65" t="str">
        <f t="shared" si="222"/>
        <v/>
      </c>
      <c r="BJ264" s="65" t="str">
        <f t="shared" si="223"/>
        <v/>
      </c>
      <c r="BK264" s="165" t="str">
        <f>IF(COUNTBLANK($A264:$F264)&gt;2,"",IF(Input!Q264=0,"NA",Input!Q264))</f>
        <v/>
      </c>
      <c r="BL264" s="65" t="str">
        <f t="shared" si="224"/>
        <v/>
      </c>
      <c r="BM264" s="65" t="str">
        <f t="shared" si="225"/>
        <v/>
      </c>
      <c r="BN264" s="165" t="str">
        <f>IF(COUNTBLANK($A264:$F264)&gt;2,"",IF(Input!R264=0,"NA",Input!R264))</f>
        <v/>
      </c>
      <c r="BO264" s="65" t="str">
        <f t="shared" si="226"/>
        <v/>
      </c>
      <c r="BP264" s="65" t="str">
        <f t="shared" si="227"/>
        <v/>
      </c>
      <c r="BQ264" s="165" t="str">
        <f>IF(COUNTBLANK($A264:$F264)&gt;2,"",IF(Input!S264=0,"NA",Input!S264))</f>
        <v/>
      </c>
      <c r="BR264" s="65" t="str">
        <f t="shared" si="228"/>
        <v/>
      </c>
      <c r="BS264" s="65" t="str">
        <f t="shared" si="229"/>
        <v/>
      </c>
      <c r="BT264" s="165" t="str">
        <f>IF(COUNTBLANK($A264:$F264)&gt;2,"",IF(Input!T264=0,"NA",Input!T264))</f>
        <v/>
      </c>
      <c r="BU264" s="65" t="str">
        <f t="shared" si="230"/>
        <v/>
      </c>
      <c r="BV264" s="65" t="str">
        <f t="shared" si="231"/>
        <v/>
      </c>
      <c r="BW264" s="165" t="str">
        <f>IF(COUNTBLANK($A264:$F264)&gt;2,"",IF(Input!U264=0,"NA",Input!U264))</f>
        <v/>
      </c>
      <c r="BX264" s="65" t="str">
        <f t="shared" si="232"/>
        <v/>
      </c>
      <c r="BY264" s="65" t="str">
        <f t="shared" si="233"/>
        <v/>
      </c>
      <c r="BZ264" s="165" t="str">
        <f>IF(COUNTBLANK($A264:$F264)&gt;2,"",IF(Input!V264=0,"NA",Input!V264))</f>
        <v/>
      </c>
      <c r="CA264" s="65" t="str">
        <f t="shared" si="234"/>
        <v/>
      </c>
      <c r="CB264" s="65" t="str">
        <f t="shared" si="235"/>
        <v/>
      </c>
      <c r="CC264" s="165" t="str">
        <f>IF(COUNTBLANK($A264:$F264)&gt;2,"",IF(Input!W264=0,"NA",Input!W264))</f>
        <v/>
      </c>
      <c r="CD264" s="65" t="str">
        <f t="shared" si="236"/>
        <v/>
      </c>
      <c r="CE264" s="65" t="str">
        <f t="shared" si="237"/>
        <v/>
      </c>
      <c r="CF264" s="165" t="str">
        <f>IF(COUNTBLANK($A264:$F264)&gt;2,"",IF(Input!X264=0,"NA",Input!X264))</f>
        <v/>
      </c>
      <c r="CG264" s="65" t="str">
        <f t="shared" si="238"/>
        <v/>
      </c>
      <c r="CH264" s="65" t="str">
        <f t="shared" si="239"/>
        <v/>
      </c>
      <c r="CI264" s="165" t="str">
        <f>IF(COUNTBLANK($A264:$F264)&gt;2,"",IF(Input!Y264=0,"NA",Input!Y264))</f>
        <v/>
      </c>
      <c r="CJ264" s="65" t="str">
        <f t="shared" si="240"/>
        <v/>
      </c>
      <c r="CK264" s="65" t="str">
        <f t="shared" si="241"/>
        <v/>
      </c>
      <c r="CL264" s="165" t="str">
        <f>IF(COUNTBLANK($A264:$F264)&gt;2,"",IF(Input!Z264=0,"NA",Input!Z264))</f>
        <v/>
      </c>
      <c r="CM264" s="65" t="str">
        <f t="shared" si="242"/>
        <v/>
      </c>
      <c r="CN264" s="65" t="str">
        <f t="shared" si="243"/>
        <v/>
      </c>
      <c r="CO264" s="165" t="str">
        <f>IF(COUNTBLANK($A264:$F264)&gt;2,"",IF(Input!AA264=0,"NA",Input!AA264))</f>
        <v/>
      </c>
      <c r="CP264" s="65" t="str">
        <f t="shared" si="244"/>
        <v/>
      </c>
      <c r="CQ264" s="65" t="str">
        <f t="shared" si="245"/>
        <v/>
      </c>
      <c r="CR264" s="165" t="str">
        <f>IF(COUNTBLANK($A264:$F264)&gt;2,"",IF(Input!AB264=0,"NA",Input!AB264))</f>
        <v/>
      </c>
      <c r="CS264" s="65" t="str">
        <f t="shared" si="246"/>
        <v/>
      </c>
      <c r="CT264" s="65" t="str">
        <f t="shared" si="247"/>
        <v/>
      </c>
      <c r="CU264" s="165" t="str">
        <f>IF(COUNTBLANK($A264:$F264)&gt;2,"",IF(Input!AC264=0,"NA",Input!AC264))</f>
        <v/>
      </c>
      <c r="CV264" s="65" t="str">
        <f t="shared" si="248"/>
        <v/>
      </c>
      <c r="CW264" s="65" t="str">
        <f t="shared" si="249"/>
        <v/>
      </c>
      <c r="CX264" s="165" t="str">
        <f>IF(COUNTBLANK($A264:$F264)&gt;2,"",IF(Input!AD264=0,"NA",Input!AD264))</f>
        <v/>
      </c>
    </row>
    <row r="265" spans="1:102" x14ac:dyDescent="0.25">
      <c r="A265" s="162" t="str">
        <f>IF(Input!B265=0,"",Input!B265)</f>
        <v/>
      </c>
      <c r="B265" s="162" t="str">
        <f>IF(Input!C265=0,"",Input!C265)</f>
        <v/>
      </c>
      <c r="C265" s="162" t="str">
        <f>IF(Input!D265=0,"",Input!D265)</f>
        <v/>
      </c>
      <c r="D265" s="162" t="str">
        <f>IF(Input!G265=0,"",Input!G265)</f>
        <v/>
      </c>
      <c r="E265" s="162" t="str">
        <f>IF(Input!H265=0,"",Input!H265)</f>
        <v/>
      </c>
      <c r="F265" s="162" t="str">
        <f>IF(Input!I265=0,"",Input!I265)</f>
        <v/>
      </c>
      <c r="G265" s="66" t="str">
        <f t="shared" si="200"/>
        <v/>
      </c>
      <c r="H265" s="66" t="str">
        <f t="shared" si="201"/>
        <v/>
      </c>
      <c r="I265" s="160" t="str">
        <f>FinalScores!G265</f>
        <v/>
      </c>
      <c r="J265" s="65" t="str">
        <f t="shared" si="202"/>
        <v/>
      </c>
      <c r="K265" s="65" t="str">
        <f t="shared" si="203"/>
        <v/>
      </c>
      <c r="L265" s="165" t="str">
        <f>IF(COUNTBLANK($A265:$F265)&gt;2,"",IF(Input!AE265=0,"NA",Input!AE265))</f>
        <v/>
      </c>
      <c r="M265" s="65" t="str">
        <f t="shared" si="204"/>
        <v/>
      </c>
      <c r="N265" s="65" t="str">
        <f t="shared" si="205"/>
        <v/>
      </c>
      <c r="O265" s="165" t="str">
        <f>IF(COUNTBLANK($A265:$F265)&gt;2,"",IF(Input!AF265=0,"NA",Input!AF265))</f>
        <v/>
      </c>
      <c r="P265" s="65" t="str">
        <f t="shared" si="206"/>
        <v/>
      </c>
      <c r="Q265" s="65" t="str">
        <f t="shared" si="207"/>
        <v/>
      </c>
      <c r="R265" s="165" t="str">
        <f>IF(COUNTBLANK($A265:$F265)&gt;2,"",IF(Input!AG265=0,"NA",Input!AG265))</f>
        <v/>
      </c>
      <c r="AN265" s="65" t="str">
        <f t="shared" si="208"/>
        <v/>
      </c>
      <c r="AO265" s="65" t="str">
        <f t="shared" si="209"/>
        <v/>
      </c>
      <c r="AP265" s="165" t="str">
        <f>IF(COUNTBLANK($A265:$F265)&gt;2,"",IF(Input!J265=0,"NA",Input!J265))</f>
        <v/>
      </c>
      <c r="AQ265" s="65" t="str">
        <f t="shared" si="210"/>
        <v/>
      </c>
      <c r="AR265" s="65" t="str">
        <f t="shared" si="211"/>
        <v/>
      </c>
      <c r="AS265" s="165" t="str">
        <f>IF(COUNTBLANK($A265:$F265)&gt;2,"",IF(Input!K265=0,"NA",Input!K265))</f>
        <v/>
      </c>
      <c r="AT265" s="65" t="str">
        <f t="shared" si="212"/>
        <v/>
      </c>
      <c r="AU265" s="65" t="str">
        <f t="shared" si="213"/>
        <v/>
      </c>
      <c r="AV265" s="165" t="str">
        <f>IF(COUNTBLANK($A265:$F265)&gt;2,"",IF(Input!L265=0,"NA",Input!L265))</f>
        <v/>
      </c>
      <c r="AW265" s="65" t="str">
        <f t="shared" si="214"/>
        <v/>
      </c>
      <c r="AX265" s="65" t="str">
        <f t="shared" si="215"/>
        <v/>
      </c>
      <c r="AY265" s="165" t="str">
        <f>IF(COUNTBLANK($A265:$F265)&gt;2,"",IF(Input!M265=0,"NA",Input!M265))</f>
        <v/>
      </c>
      <c r="AZ265" s="65" t="str">
        <f t="shared" si="216"/>
        <v/>
      </c>
      <c r="BA265" s="65" t="str">
        <f t="shared" si="217"/>
        <v/>
      </c>
      <c r="BB265" s="165" t="str">
        <f>IF(COUNTBLANK($A265:$F265)&gt;2,"",IF(Input!N265=0,"NA",Input!N265))</f>
        <v/>
      </c>
      <c r="BC265" s="65" t="str">
        <f t="shared" si="218"/>
        <v/>
      </c>
      <c r="BD265" s="65" t="str">
        <f t="shared" si="219"/>
        <v/>
      </c>
      <c r="BE265" s="165" t="str">
        <f>IF(COUNTBLANK($A265:$F265)&gt;2,"",IF(Input!O265=0,"NA",Input!O265))</f>
        <v/>
      </c>
      <c r="BF265" s="65" t="str">
        <f t="shared" si="220"/>
        <v/>
      </c>
      <c r="BG265" s="65" t="str">
        <f t="shared" si="221"/>
        <v/>
      </c>
      <c r="BH265" s="165" t="str">
        <f>IF(COUNTBLANK($A265:$F265)&gt;2,"",IF(Input!P265=0,"NA",Input!P265))</f>
        <v/>
      </c>
      <c r="BI265" s="65" t="str">
        <f t="shared" si="222"/>
        <v/>
      </c>
      <c r="BJ265" s="65" t="str">
        <f t="shared" si="223"/>
        <v/>
      </c>
      <c r="BK265" s="165" t="str">
        <f>IF(COUNTBLANK($A265:$F265)&gt;2,"",IF(Input!Q265=0,"NA",Input!Q265))</f>
        <v/>
      </c>
      <c r="BL265" s="65" t="str">
        <f t="shared" si="224"/>
        <v/>
      </c>
      <c r="BM265" s="65" t="str">
        <f t="shared" si="225"/>
        <v/>
      </c>
      <c r="BN265" s="165" t="str">
        <f>IF(COUNTBLANK($A265:$F265)&gt;2,"",IF(Input!R265=0,"NA",Input!R265))</f>
        <v/>
      </c>
      <c r="BO265" s="65" t="str">
        <f t="shared" si="226"/>
        <v/>
      </c>
      <c r="BP265" s="65" t="str">
        <f t="shared" si="227"/>
        <v/>
      </c>
      <c r="BQ265" s="165" t="str">
        <f>IF(COUNTBLANK($A265:$F265)&gt;2,"",IF(Input!S265=0,"NA",Input!S265))</f>
        <v/>
      </c>
      <c r="BR265" s="65" t="str">
        <f t="shared" si="228"/>
        <v/>
      </c>
      <c r="BS265" s="65" t="str">
        <f t="shared" si="229"/>
        <v/>
      </c>
      <c r="BT265" s="165" t="str">
        <f>IF(COUNTBLANK($A265:$F265)&gt;2,"",IF(Input!T265=0,"NA",Input!T265))</f>
        <v/>
      </c>
      <c r="BU265" s="65" t="str">
        <f t="shared" si="230"/>
        <v/>
      </c>
      <c r="BV265" s="65" t="str">
        <f t="shared" si="231"/>
        <v/>
      </c>
      <c r="BW265" s="165" t="str">
        <f>IF(COUNTBLANK($A265:$F265)&gt;2,"",IF(Input!U265=0,"NA",Input!U265))</f>
        <v/>
      </c>
      <c r="BX265" s="65" t="str">
        <f t="shared" si="232"/>
        <v/>
      </c>
      <c r="BY265" s="65" t="str">
        <f t="shared" si="233"/>
        <v/>
      </c>
      <c r="BZ265" s="165" t="str">
        <f>IF(COUNTBLANK($A265:$F265)&gt;2,"",IF(Input!V265=0,"NA",Input!V265))</f>
        <v/>
      </c>
      <c r="CA265" s="65" t="str">
        <f t="shared" si="234"/>
        <v/>
      </c>
      <c r="CB265" s="65" t="str">
        <f t="shared" si="235"/>
        <v/>
      </c>
      <c r="CC265" s="165" t="str">
        <f>IF(COUNTBLANK($A265:$F265)&gt;2,"",IF(Input!W265=0,"NA",Input!W265))</f>
        <v/>
      </c>
      <c r="CD265" s="65" t="str">
        <f t="shared" si="236"/>
        <v/>
      </c>
      <c r="CE265" s="65" t="str">
        <f t="shared" si="237"/>
        <v/>
      </c>
      <c r="CF265" s="165" t="str">
        <f>IF(COUNTBLANK($A265:$F265)&gt;2,"",IF(Input!X265=0,"NA",Input!X265))</f>
        <v/>
      </c>
      <c r="CG265" s="65" t="str">
        <f t="shared" si="238"/>
        <v/>
      </c>
      <c r="CH265" s="65" t="str">
        <f t="shared" si="239"/>
        <v/>
      </c>
      <c r="CI265" s="165" t="str">
        <f>IF(COUNTBLANK($A265:$F265)&gt;2,"",IF(Input!Y265=0,"NA",Input!Y265))</f>
        <v/>
      </c>
      <c r="CJ265" s="65" t="str">
        <f t="shared" si="240"/>
        <v/>
      </c>
      <c r="CK265" s="65" t="str">
        <f t="shared" si="241"/>
        <v/>
      </c>
      <c r="CL265" s="165" t="str">
        <f>IF(COUNTBLANK($A265:$F265)&gt;2,"",IF(Input!Z265=0,"NA",Input!Z265))</f>
        <v/>
      </c>
      <c r="CM265" s="65" t="str">
        <f t="shared" si="242"/>
        <v/>
      </c>
      <c r="CN265" s="65" t="str">
        <f t="shared" si="243"/>
        <v/>
      </c>
      <c r="CO265" s="165" t="str">
        <f>IF(COUNTBLANK($A265:$F265)&gt;2,"",IF(Input!AA265=0,"NA",Input!AA265))</f>
        <v/>
      </c>
      <c r="CP265" s="65" t="str">
        <f t="shared" si="244"/>
        <v/>
      </c>
      <c r="CQ265" s="65" t="str">
        <f t="shared" si="245"/>
        <v/>
      </c>
      <c r="CR265" s="165" t="str">
        <f>IF(COUNTBLANK($A265:$F265)&gt;2,"",IF(Input!AB265=0,"NA",Input!AB265))</f>
        <v/>
      </c>
      <c r="CS265" s="65" t="str">
        <f t="shared" si="246"/>
        <v/>
      </c>
      <c r="CT265" s="65" t="str">
        <f t="shared" si="247"/>
        <v/>
      </c>
      <c r="CU265" s="165" t="str">
        <f>IF(COUNTBLANK($A265:$F265)&gt;2,"",IF(Input!AC265=0,"NA",Input!AC265))</f>
        <v/>
      </c>
      <c r="CV265" s="65" t="str">
        <f t="shared" si="248"/>
        <v/>
      </c>
      <c r="CW265" s="65" t="str">
        <f t="shared" si="249"/>
        <v/>
      </c>
      <c r="CX265" s="165" t="str">
        <f>IF(COUNTBLANK($A265:$F265)&gt;2,"",IF(Input!AD265=0,"NA",Input!AD265))</f>
        <v/>
      </c>
    </row>
    <row r="266" spans="1:102" x14ac:dyDescent="0.25">
      <c r="A266" s="162" t="str">
        <f>IF(Input!B266=0,"",Input!B266)</f>
        <v/>
      </c>
      <c r="B266" s="162" t="str">
        <f>IF(Input!C266=0,"",Input!C266)</f>
        <v/>
      </c>
      <c r="C266" s="162" t="str">
        <f>IF(Input!D266=0,"",Input!D266)</f>
        <v/>
      </c>
      <c r="D266" s="162" t="str">
        <f>IF(Input!G266=0,"",Input!G266)</f>
        <v/>
      </c>
      <c r="E266" s="162" t="str">
        <f>IF(Input!H266=0,"",Input!H266)</f>
        <v/>
      </c>
      <c r="F266" s="162" t="str">
        <f>IF(Input!I266=0,"",Input!I266)</f>
        <v/>
      </c>
      <c r="G266" s="66" t="str">
        <f t="shared" si="200"/>
        <v/>
      </c>
      <c r="H266" s="66" t="str">
        <f t="shared" si="201"/>
        <v/>
      </c>
      <c r="I266" s="160" t="str">
        <f>FinalScores!G266</f>
        <v/>
      </c>
      <c r="J266" s="65" t="str">
        <f t="shared" si="202"/>
        <v/>
      </c>
      <c r="K266" s="65" t="str">
        <f t="shared" si="203"/>
        <v/>
      </c>
      <c r="L266" s="165" t="str">
        <f>IF(COUNTBLANK($A266:$F266)&gt;2,"",IF(Input!AE266=0,"NA",Input!AE266))</f>
        <v/>
      </c>
      <c r="M266" s="65" t="str">
        <f t="shared" si="204"/>
        <v/>
      </c>
      <c r="N266" s="65" t="str">
        <f t="shared" si="205"/>
        <v/>
      </c>
      <c r="O266" s="165" t="str">
        <f>IF(COUNTBLANK($A266:$F266)&gt;2,"",IF(Input!AF266=0,"NA",Input!AF266))</f>
        <v/>
      </c>
      <c r="P266" s="65" t="str">
        <f t="shared" si="206"/>
        <v/>
      </c>
      <c r="Q266" s="65" t="str">
        <f t="shared" si="207"/>
        <v/>
      </c>
      <c r="R266" s="165" t="str">
        <f>IF(COUNTBLANK($A266:$F266)&gt;2,"",IF(Input!AG266=0,"NA",Input!AG266))</f>
        <v/>
      </c>
      <c r="AN266" s="65" t="str">
        <f t="shared" si="208"/>
        <v/>
      </c>
      <c r="AO266" s="65" t="str">
        <f t="shared" si="209"/>
        <v/>
      </c>
      <c r="AP266" s="165" t="str">
        <f>IF(COUNTBLANK($A266:$F266)&gt;2,"",IF(Input!J266=0,"NA",Input!J266))</f>
        <v/>
      </c>
      <c r="AQ266" s="65" t="str">
        <f t="shared" si="210"/>
        <v/>
      </c>
      <c r="AR266" s="65" t="str">
        <f t="shared" si="211"/>
        <v/>
      </c>
      <c r="AS266" s="165" t="str">
        <f>IF(COUNTBLANK($A266:$F266)&gt;2,"",IF(Input!K266=0,"NA",Input!K266))</f>
        <v/>
      </c>
      <c r="AT266" s="65" t="str">
        <f t="shared" si="212"/>
        <v/>
      </c>
      <c r="AU266" s="65" t="str">
        <f t="shared" si="213"/>
        <v/>
      </c>
      <c r="AV266" s="165" t="str">
        <f>IF(COUNTBLANK($A266:$F266)&gt;2,"",IF(Input!L266=0,"NA",Input!L266))</f>
        <v/>
      </c>
      <c r="AW266" s="65" t="str">
        <f t="shared" si="214"/>
        <v/>
      </c>
      <c r="AX266" s="65" t="str">
        <f t="shared" si="215"/>
        <v/>
      </c>
      <c r="AY266" s="165" t="str">
        <f>IF(COUNTBLANK($A266:$F266)&gt;2,"",IF(Input!M266=0,"NA",Input!M266))</f>
        <v/>
      </c>
      <c r="AZ266" s="65" t="str">
        <f t="shared" si="216"/>
        <v/>
      </c>
      <c r="BA266" s="65" t="str">
        <f t="shared" si="217"/>
        <v/>
      </c>
      <c r="BB266" s="165" t="str">
        <f>IF(COUNTBLANK($A266:$F266)&gt;2,"",IF(Input!N266=0,"NA",Input!N266))</f>
        <v/>
      </c>
      <c r="BC266" s="65" t="str">
        <f t="shared" si="218"/>
        <v/>
      </c>
      <c r="BD266" s="65" t="str">
        <f t="shared" si="219"/>
        <v/>
      </c>
      <c r="BE266" s="165" t="str">
        <f>IF(COUNTBLANK($A266:$F266)&gt;2,"",IF(Input!O266=0,"NA",Input!O266))</f>
        <v/>
      </c>
      <c r="BF266" s="65" t="str">
        <f t="shared" si="220"/>
        <v/>
      </c>
      <c r="BG266" s="65" t="str">
        <f t="shared" si="221"/>
        <v/>
      </c>
      <c r="BH266" s="165" t="str">
        <f>IF(COUNTBLANK($A266:$F266)&gt;2,"",IF(Input!P266=0,"NA",Input!P266))</f>
        <v/>
      </c>
      <c r="BI266" s="65" t="str">
        <f t="shared" si="222"/>
        <v/>
      </c>
      <c r="BJ266" s="65" t="str">
        <f t="shared" si="223"/>
        <v/>
      </c>
      <c r="BK266" s="165" t="str">
        <f>IF(COUNTBLANK($A266:$F266)&gt;2,"",IF(Input!Q266=0,"NA",Input!Q266))</f>
        <v/>
      </c>
      <c r="BL266" s="65" t="str">
        <f t="shared" si="224"/>
        <v/>
      </c>
      <c r="BM266" s="65" t="str">
        <f t="shared" si="225"/>
        <v/>
      </c>
      <c r="BN266" s="165" t="str">
        <f>IF(COUNTBLANK($A266:$F266)&gt;2,"",IF(Input!R266=0,"NA",Input!R266))</f>
        <v/>
      </c>
      <c r="BO266" s="65" t="str">
        <f t="shared" si="226"/>
        <v/>
      </c>
      <c r="BP266" s="65" t="str">
        <f t="shared" si="227"/>
        <v/>
      </c>
      <c r="BQ266" s="165" t="str">
        <f>IF(COUNTBLANK($A266:$F266)&gt;2,"",IF(Input!S266=0,"NA",Input!S266))</f>
        <v/>
      </c>
      <c r="BR266" s="65" t="str">
        <f t="shared" si="228"/>
        <v/>
      </c>
      <c r="BS266" s="65" t="str">
        <f t="shared" si="229"/>
        <v/>
      </c>
      <c r="BT266" s="165" t="str">
        <f>IF(COUNTBLANK($A266:$F266)&gt;2,"",IF(Input!T266=0,"NA",Input!T266))</f>
        <v/>
      </c>
      <c r="BU266" s="65" t="str">
        <f t="shared" si="230"/>
        <v/>
      </c>
      <c r="BV266" s="65" t="str">
        <f t="shared" si="231"/>
        <v/>
      </c>
      <c r="BW266" s="165" t="str">
        <f>IF(COUNTBLANK($A266:$F266)&gt;2,"",IF(Input!U266=0,"NA",Input!U266))</f>
        <v/>
      </c>
      <c r="BX266" s="65" t="str">
        <f t="shared" si="232"/>
        <v/>
      </c>
      <c r="BY266" s="65" t="str">
        <f t="shared" si="233"/>
        <v/>
      </c>
      <c r="BZ266" s="165" t="str">
        <f>IF(COUNTBLANK($A266:$F266)&gt;2,"",IF(Input!V266=0,"NA",Input!V266))</f>
        <v/>
      </c>
      <c r="CA266" s="65" t="str">
        <f t="shared" si="234"/>
        <v/>
      </c>
      <c r="CB266" s="65" t="str">
        <f t="shared" si="235"/>
        <v/>
      </c>
      <c r="CC266" s="165" t="str">
        <f>IF(COUNTBLANK($A266:$F266)&gt;2,"",IF(Input!W266=0,"NA",Input!W266))</f>
        <v/>
      </c>
      <c r="CD266" s="65" t="str">
        <f t="shared" si="236"/>
        <v/>
      </c>
      <c r="CE266" s="65" t="str">
        <f t="shared" si="237"/>
        <v/>
      </c>
      <c r="CF266" s="165" t="str">
        <f>IF(COUNTBLANK($A266:$F266)&gt;2,"",IF(Input!X266=0,"NA",Input!X266))</f>
        <v/>
      </c>
      <c r="CG266" s="65" t="str">
        <f t="shared" si="238"/>
        <v/>
      </c>
      <c r="CH266" s="65" t="str">
        <f t="shared" si="239"/>
        <v/>
      </c>
      <c r="CI266" s="165" t="str">
        <f>IF(COUNTBLANK($A266:$F266)&gt;2,"",IF(Input!Y266=0,"NA",Input!Y266))</f>
        <v/>
      </c>
      <c r="CJ266" s="65" t="str">
        <f t="shared" si="240"/>
        <v/>
      </c>
      <c r="CK266" s="65" t="str">
        <f t="shared" si="241"/>
        <v/>
      </c>
      <c r="CL266" s="165" t="str">
        <f>IF(COUNTBLANK($A266:$F266)&gt;2,"",IF(Input!Z266=0,"NA",Input!Z266))</f>
        <v/>
      </c>
      <c r="CM266" s="65" t="str">
        <f t="shared" si="242"/>
        <v/>
      </c>
      <c r="CN266" s="65" t="str">
        <f t="shared" si="243"/>
        <v/>
      </c>
      <c r="CO266" s="165" t="str">
        <f>IF(COUNTBLANK($A266:$F266)&gt;2,"",IF(Input!AA266=0,"NA",Input!AA266))</f>
        <v/>
      </c>
      <c r="CP266" s="65" t="str">
        <f t="shared" si="244"/>
        <v/>
      </c>
      <c r="CQ266" s="65" t="str">
        <f t="shared" si="245"/>
        <v/>
      </c>
      <c r="CR266" s="165" t="str">
        <f>IF(COUNTBLANK($A266:$F266)&gt;2,"",IF(Input!AB266=0,"NA",Input!AB266))</f>
        <v/>
      </c>
      <c r="CS266" s="65" t="str">
        <f t="shared" si="246"/>
        <v/>
      </c>
      <c r="CT266" s="65" t="str">
        <f t="shared" si="247"/>
        <v/>
      </c>
      <c r="CU266" s="165" t="str">
        <f>IF(COUNTBLANK($A266:$F266)&gt;2,"",IF(Input!AC266=0,"NA",Input!AC266))</f>
        <v/>
      </c>
      <c r="CV266" s="65" t="str">
        <f t="shared" si="248"/>
        <v/>
      </c>
      <c r="CW266" s="65" t="str">
        <f t="shared" si="249"/>
        <v/>
      </c>
      <c r="CX266" s="165" t="str">
        <f>IF(COUNTBLANK($A266:$F266)&gt;2,"",IF(Input!AD266=0,"NA",Input!AD266))</f>
        <v/>
      </c>
    </row>
    <row r="267" spans="1:102" x14ac:dyDescent="0.25">
      <c r="A267" s="162" t="str">
        <f>IF(Input!B267=0,"",Input!B267)</f>
        <v/>
      </c>
      <c r="B267" s="162" t="str">
        <f>IF(Input!C267=0,"",Input!C267)</f>
        <v/>
      </c>
      <c r="C267" s="162" t="str">
        <f>IF(Input!D267=0,"",Input!D267)</f>
        <v/>
      </c>
      <c r="D267" s="162" t="str">
        <f>IF(Input!G267=0,"",Input!G267)</f>
        <v/>
      </c>
      <c r="E267" s="162" t="str">
        <f>IF(Input!H267=0,"",Input!H267)</f>
        <v/>
      </c>
      <c r="F267" s="162" t="str">
        <f>IF(Input!I267=0,"",Input!I267)</f>
        <v/>
      </c>
      <c r="G267" s="66" t="str">
        <f t="shared" si="200"/>
        <v/>
      </c>
      <c r="H267" s="66" t="str">
        <f t="shared" si="201"/>
        <v/>
      </c>
      <c r="I267" s="160" t="str">
        <f>FinalScores!G267</f>
        <v/>
      </c>
      <c r="J267" s="65" t="str">
        <f t="shared" si="202"/>
        <v/>
      </c>
      <c r="K267" s="65" t="str">
        <f t="shared" si="203"/>
        <v/>
      </c>
      <c r="L267" s="165" t="str">
        <f>IF(COUNTBLANK($A267:$F267)&gt;2,"",IF(Input!AE267=0,"NA",Input!AE267))</f>
        <v/>
      </c>
      <c r="M267" s="65" t="str">
        <f t="shared" si="204"/>
        <v/>
      </c>
      <c r="N267" s="65" t="str">
        <f t="shared" si="205"/>
        <v/>
      </c>
      <c r="O267" s="165" t="str">
        <f>IF(COUNTBLANK($A267:$F267)&gt;2,"",IF(Input!AF267=0,"NA",Input!AF267))</f>
        <v/>
      </c>
      <c r="P267" s="65" t="str">
        <f t="shared" si="206"/>
        <v/>
      </c>
      <c r="Q267" s="65" t="str">
        <f t="shared" si="207"/>
        <v/>
      </c>
      <c r="R267" s="165" t="str">
        <f>IF(COUNTBLANK($A267:$F267)&gt;2,"",IF(Input!AG267=0,"NA",Input!AG267))</f>
        <v/>
      </c>
      <c r="AN267" s="65" t="str">
        <f t="shared" si="208"/>
        <v/>
      </c>
      <c r="AO267" s="65" t="str">
        <f t="shared" si="209"/>
        <v/>
      </c>
      <c r="AP267" s="165" t="str">
        <f>IF(COUNTBLANK($A267:$F267)&gt;2,"",IF(Input!J267=0,"NA",Input!J267))</f>
        <v/>
      </c>
      <c r="AQ267" s="65" t="str">
        <f t="shared" si="210"/>
        <v/>
      </c>
      <c r="AR267" s="65" t="str">
        <f t="shared" si="211"/>
        <v/>
      </c>
      <c r="AS267" s="165" t="str">
        <f>IF(COUNTBLANK($A267:$F267)&gt;2,"",IF(Input!K267=0,"NA",Input!K267))</f>
        <v/>
      </c>
      <c r="AT267" s="65" t="str">
        <f t="shared" si="212"/>
        <v/>
      </c>
      <c r="AU267" s="65" t="str">
        <f t="shared" si="213"/>
        <v/>
      </c>
      <c r="AV267" s="165" t="str">
        <f>IF(COUNTBLANK($A267:$F267)&gt;2,"",IF(Input!L267=0,"NA",Input!L267))</f>
        <v/>
      </c>
      <c r="AW267" s="65" t="str">
        <f t="shared" si="214"/>
        <v/>
      </c>
      <c r="AX267" s="65" t="str">
        <f t="shared" si="215"/>
        <v/>
      </c>
      <c r="AY267" s="165" t="str">
        <f>IF(COUNTBLANK($A267:$F267)&gt;2,"",IF(Input!M267=0,"NA",Input!M267))</f>
        <v/>
      </c>
      <c r="AZ267" s="65" t="str">
        <f t="shared" si="216"/>
        <v/>
      </c>
      <c r="BA267" s="65" t="str">
        <f t="shared" si="217"/>
        <v/>
      </c>
      <c r="BB267" s="165" t="str">
        <f>IF(COUNTBLANK($A267:$F267)&gt;2,"",IF(Input!N267=0,"NA",Input!N267))</f>
        <v/>
      </c>
      <c r="BC267" s="65" t="str">
        <f t="shared" si="218"/>
        <v/>
      </c>
      <c r="BD267" s="65" t="str">
        <f t="shared" si="219"/>
        <v/>
      </c>
      <c r="BE267" s="165" t="str">
        <f>IF(COUNTBLANK($A267:$F267)&gt;2,"",IF(Input!O267=0,"NA",Input!O267))</f>
        <v/>
      </c>
      <c r="BF267" s="65" t="str">
        <f t="shared" si="220"/>
        <v/>
      </c>
      <c r="BG267" s="65" t="str">
        <f t="shared" si="221"/>
        <v/>
      </c>
      <c r="BH267" s="165" t="str">
        <f>IF(COUNTBLANK($A267:$F267)&gt;2,"",IF(Input!P267=0,"NA",Input!P267))</f>
        <v/>
      </c>
      <c r="BI267" s="65" t="str">
        <f t="shared" si="222"/>
        <v/>
      </c>
      <c r="BJ267" s="65" t="str">
        <f t="shared" si="223"/>
        <v/>
      </c>
      <c r="BK267" s="165" t="str">
        <f>IF(COUNTBLANK($A267:$F267)&gt;2,"",IF(Input!Q267=0,"NA",Input!Q267))</f>
        <v/>
      </c>
      <c r="BL267" s="65" t="str">
        <f t="shared" si="224"/>
        <v/>
      </c>
      <c r="BM267" s="65" t="str">
        <f t="shared" si="225"/>
        <v/>
      </c>
      <c r="BN267" s="165" t="str">
        <f>IF(COUNTBLANK($A267:$F267)&gt;2,"",IF(Input!R267=0,"NA",Input!R267))</f>
        <v/>
      </c>
      <c r="BO267" s="65" t="str">
        <f t="shared" si="226"/>
        <v/>
      </c>
      <c r="BP267" s="65" t="str">
        <f t="shared" si="227"/>
        <v/>
      </c>
      <c r="BQ267" s="165" t="str">
        <f>IF(COUNTBLANK($A267:$F267)&gt;2,"",IF(Input!S267=0,"NA",Input!S267))</f>
        <v/>
      </c>
      <c r="BR267" s="65" t="str">
        <f t="shared" si="228"/>
        <v/>
      </c>
      <c r="BS267" s="65" t="str">
        <f t="shared" si="229"/>
        <v/>
      </c>
      <c r="BT267" s="165" t="str">
        <f>IF(COUNTBLANK($A267:$F267)&gt;2,"",IF(Input!T267=0,"NA",Input!T267))</f>
        <v/>
      </c>
      <c r="BU267" s="65" t="str">
        <f t="shared" si="230"/>
        <v/>
      </c>
      <c r="BV267" s="65" t="str">
        <f t="shared" si="231"/>
        <v/>
      </c>
      <c r="BW267" s="165" t="str">
        <f>IF(COUNTBLANK($A267:$F267)&gt;2,"",IF(Input!U267=0,"NA",Input!U267))</f>
        <v/>
      </c>
      <c r="BX267" s="65" t="str">
        <f t="shared" si="232"/>
        <v/>
      </c>
      <c r="BY267" s="65" t="str">
        <f t="shared" si="233"/>
        <v/>
      </c>
      <c r="BZ267" s="165" t="str">
        <f>IF(COUNTBLANK($A267:$F267)&gt;2,"",IF(Input!V267=0,"NA",Input!V267))</f>
        <v/>
      </c>
      <c r="CA267" s="65" t="str">
        <f t="shared" si="234"/>
        <v/>
      </c>
      <c r="CB267" s="65" t="str">
        <f t="shared" si="235"/>
        <v/>
      </c>
      <c r="CC267" s="165" t="str">
        <f>IF(COUNTBLANK($A267:$F267)&gt;2,"",IF(Input!W267=0,"NA",Input!W267))</f>
        <v/>
      </c>
      <c r="CD267" s="65" t="str">
        <f t="shared" si="236"/>
        <v/>
      </c>
      <c r="CE267" s="65" t="str">
        <f t="shared" si="237"/>
        <v/>
      </c>
      <c r="CF267" s="165" t="str">
        <f>IF(COUNTBLANK($A267:$F267)&gt;2,"",IF(Input!X267=0,"NA",Input!X267))</f>
        <v/>
      </c>
      <c r="CG267" s="65" t="str">
        <f t="shared" si="238"/>
        <v/>
      </c>
      <c r="CH267" s="65" t="str">
        <f t="shared" si="239"/>
        <v/>
      </c>
      <c r="CI267" s="165" t="str">
        <f>IF(COUNTBLANK($A267:$F267)&gt;2,"",IF(Input!Y267=0,"NA",Input!Y267))</f>
        <v/>
      </c>
      <c r="CJ267" s="65" t="str">
        <f t="shared" si="240"/>
        <v/>
      </c>
      <c r="CK267" s="65" t="str">
        <f t="shared" si="241"/>
        <v/>
      </c>
      <c r="CL267" s="165" t="str">
        <f>IF(COUNTBLANK($A267:$F267)&gt;2,"",IF(Input!Z267=0,"NA",Input!Z267))</f>
        <v/>
      </c>
      <c r="CM267" s="65" t="str">
        <f t="shared" si="242"/>
        <v/>
      </c>
      <c r="CN267" s="65" t="str">
        <f t="shared" si="243"/>
        <v/>
      </c>
      <c r="CO267" s="165" t="str">
        <f>IF(COUNTBLANK($A267:$F267)&gt;2,"",IF(Input!AA267=0,"NA",Input!AA267))</f>
        <v/>
      </c>
      <c r="CP267" s="65" t="str">
        <f t="shared" si="244"/>
        <v/>
      </c>
      <c r="CQ267" s="65" t="str">
        <f t="shared" si="245"/>
        <v/>
      </c>
      <c r="CR267" s="165" t="str">
        <f>IF(COUNTBLANK($A267:$F267)&gt;2,"",IF(Input!AB267=0,"NA",Input!AB267))</f>
        <v/>
      </c>
      <c r="CS267" s="65" t="str">
        <f t="shared" si="246"/>
        <v/>
      </c>
      <c r="CT267" s="65" t="str">
        <f t="shared" si="247"/>
        <v/>
      </c>
      <c r="CU267" s="165" t="str">
        <f>IF(COUNTBLANK($A267:$F267)&gt;2,"",IF(Input!AC267=0,"NA",Input!AC267))</f>
        <v/>
      </c>
      <c r="CV267" s="65" t="str">
        <f t="shared" si="248"/>
        <v/>
      </c>
      <c r="CW267" s="65" t="str">
        <f t="shared" si="249"/>
        <v/>
      </c>
      <c r="CX267" s="165" t="str">
        <f>IF(COUNTBLANK($A267:$F267)&gt;2,"",IF(Input!AD267=0,"NA",Input!AD267))</f>
        <v/>
      </c>
    </row>
    <row r="268" spans="1:102" x14ac:dyDescent="0.25">
      <c r="A268" s="162" t="str">
        <f>IF(Input!B268=0,"",Input!B268)</f>
        <v/>
      </c>
      <c r="B268" s="162" t="str">
        <f>IF(Input!C268=0,"",Input!C268)</f>
        <v/>
      </c>
      <c r="C268" s="162" t="str">
        <f>IF(Input!D268=0,"",Input!D268)</f>
        <v/>
      </c>
      <c r="D268" s="162" t="str">
        <f>IF(Input!G268=0,"",Input!G268)</f>
        <v/>
      </c>
      <c r="E268" s="162" t="str">
        <f>IF(Input!H268=0,"",Input!H268)</f>
        <v/>
      </c>
      <c r="F268" s="162" t="str">
        <f>IF(Input!I268=0,"",Input!I268)</f>
        <v/>
      </c>
      <c r="G268" s="66" t="str">
        <f t="shared" si="200"/>
        <v/>
      </c>
      <c r="H268" s="66" t="str">
        <f t="shared" si="201"/>
        <v/>
      </c>
      <c r="I268" s="160" t="str">
        <f>FinalScores!G268</f>
        <v/>
      </c>
      <c r="J268" s="65" t="str">
        <f t="shared" si="202"/>
        <v/>
      </c>
      <c r="K268" s="65" t="str">
        <f t="shared" si="203"/>
        <v/>
      </c>
      <c r="L268" s="165" t="str">
        <f>IF(COUNTBLANK($A268:$F268)&gt;2,"",IF(Input!AE268=0,"NA",Input!AE268))</f>
        <v/>
      </c>
      <c r="M268" s="65" t="str">
        <f t="shared" si="204"/>
        <v/>
      </c>
      <c r="N268" s="65" t="str">
        <f t="shared" si="205"/>
        <v/>
      </c>
      <c r="O268" s="165" t="str">
        <f>IF(COUNTBLANK($A268:$F268)&gt;2,"",IF(Input!AF268=0,"NA",Input!AF268))</f>
        <v/>
      </c>
      <c r="P268" s="65" t="str">
        <f t="shared" si="206"/>
        <v/>
      </c>
      <c r="Q268" s="65" t="str">
        <f t="shared" si="207"/>
        <v/>
      </c>
      <c r="R268" s="165" t="str">
        <f>IF(COUNTBLANK($A268:$F268)&gt;2,"",IF(Input!AG268=0,"NA",Input!AG268))</f>
        <v/>
      </c>
      <c r="AN268" s="65" t="str">
        <f t="shared" si="208"/>
        <v/>
      </c>
      <c r="AO268" s="65" t="str">
        <f t="shared" si="209"/>
        <v/>
      </c>
      <c r="AP268" s="165" t="str">
        <f>IF(COUNTBLANK($A268:$F268)&gt;2,"",IF(Input!J268=0,"NA",Input!J268))</f>
        <v/>
      </c>
      <c r="AQ268" s="65" t="str">
        <f t="shared" si="210"/>
        <v/>
      </c>
      <c r="AR268" s="65" t="str">
        <f t="shared" si="211"/>
        <v/>
      </c>
      <c r="AS268" s="165" t="str">
        <f>IF(COUNTBLANK($A268:$F268)&gt;2,"",IF(Input!K268=0,"NA",Input!K268))</f>
        <v/>
      </c>
      <c r="AT268" s="65" t="str">
        <f t="shared" si="212"/>
        <v/>
      </c>
      <c r="AU268" s="65" t="str">
        <f t="shared" si="213"/>
        <v/>
      </c>
      <c r="AV268" s="165" t="str">
        <f>IF(COUNTBLANK($A268:$F268)&gt;2,"",IF(Input!L268=0,"NA",Input!L268))</f>
        <v/>
      </c>
      <c r="AW268" s="65" t="str">
        <f t="shared" si="214"/>
        <v/>
      </c>
      <c r="AX268" s="65" t="str">
        <f t="shared" si="215"/>
        <v/>
      </c>
      <c r="AY268" s="165" t="str">
        <f>IF(COUNTBLANK($A268:$F268)&gt;2,"",IF(Input!M268=0,"NA",Input!M268))</f>
        <v/>
      </c>
      <c r="AZ268" s="65" t="str">
        <f t="shared" si="216"/>
        <v/>
      </c>
      <c r="BA268" s="65" t="str">
        <f t="shared" si="217"/>
        <v/>
      </c>
      <c r="BB268" s="165" t="str">
        <f>IF(COUNTBLANK($A268:$F268)&gt;2,"",IF(Input!N268=0,"NA",Input!N268))</f>
        <v/>
      </c>
      <c r="BC268" s="65" t="str">
        <f t="shared" si="218"/>
        <v/>
      </c>
      <c r="BD268" s="65" t="str">
        <f t="shared" si="219"/>
        <v/>
      </c>
      <c r="BE268" s="165" t="str">
        <f>IF(COUNTBLANK($A268:$F268)&gt;2,"",IF(Input!O268=0,"NA",Input!O268))</f>
        <v/>
      </c>
      <c r="BF268" s="65" t="str">
        <f t="shared" si="220"/>
        <v/>
      </c>
      <c r="BG268" s="65" t="str">
        <f t="shared" si="221"/>
        <v/>
      </c>
      <c r="BH268" s="165" t="str">
        <f>IF(COUNTBLANK($A268:$F268)&gt;2,"",IF(Input!P268=0,"NA",Input!P268))</f>
        <v/>
      </c>
      <c r="BI268" s="65" t="str">
        <f t="shared" si="222"/>
        <v/>
      </c>
      <c r="BJ268" s="65" t="str">
        <f t="shared" si="223"/>
        <v/>
      </c>
      <c r="BK268" s="165" t="str">
        <f>IF(COUNTBLANK($A268:$F268)&gt;2,"",IF(Input!Q268=0,"NA",Input!Q268))</f>
        <v/>
      </c>
      <c r="BL268" s="65" t="str">
        <f t="shared" si="224"/>
        <v/>
      </c>
      <c r="BM268" s="65" t="str">
        <f t="shared" si="225"/>
        <v/>
      </c>
      <c r="BN268" s="165" t="str">
        <f>IF(COUNTBLANK($A268:$F268)&gt;2,"",IF(Input!R268=0,"NA",Input!R268))</f>
        <v/>
      </c>
      <c r="BO268" s="65" t="str">
        <f t="shared" si="226"/>
        <v/>
      </c>
      <c r="BP268" s="65" t="str">
        <f t="shared" si="227"/>
        <v/>
      </c>
      <c r="BQ268" s="165" t="str">
        <f>IF(COUNTBLANK($A268:$F268)&gt;2,"",IF(Input!S268=0,"NA",Input!S268))</f>
        <v/>
      </c>
      <c r="BR268" s="65" t="str">
        <f t="shared" si="228"/>
        <v/>
      </c>
      <c r="BS268" s="65" t="str">
        <f t="shared" si="229"/>
        <v/>
      </c>
      <c r="BT268" s="165" t="str">
        <f>IF(COUNTBLANK($A268:$F268)&gt;2,"",IF(Input!T268=0,"NA",Input!T268))</f>
        <v/>
      </c>
      <c r="BU268" s="65" t="str">
        <f t="shared" si="230"/>
        <v/>
      </c>
      <c r="BV268" s="65" t="str">
        <f t="shared" si="231"/>
        <v/>
      </c>
      <c r="BW268" s="165" t="str">
        <f>IF(COUNTBLANK($A268:$F268)&gt;2,"",IF(Input!U268=0,"NA",Input!U268))</f>
        <v/>
      </c>
      <c r="BX268" s="65" t="str">
        <f t="shared" si="232"/>
        <v/>
      </c>
      <c r="BY268" s="65" t="str">
        <f t="shared" si="233"/>
        <v/>
      </c>
      <c r="BZ268" s="165" t="str">
        <f>IF(COUNTBLANK($A268:$F268)&gt;2,"",IF(Input!V268=0,"NA",Input!V268))</f>
        <v/>
      </c>
      <c r="CA268" s="65" t="str">
        <f t="shared" si="234"/>
        <v/>
      </c>
      <c r="CB268" s="65" t="str">
        <f t="shared" si="235"/>
        <v/>
      </c>
      <c r="CC268" s="165" t="str">
        <f>IF(COUNTBLANK($A268:$F268)&gt;2,"",IF(Input!W268=0,"NA",Input!W268))</f>
        <v/>
      </c>
      <c r="CD268" s="65" t="str">
        <f t="shared" si="236"/>
        <v/>
      </c>
      <c r="CE268" s="65" t="str">
        <f t="shared" si="237"/>
        <v/>
      </c>
      <c r="CF268" s="165" t="str">
        <f>IF(COUNTBLANK($A268:$F268)&gt;2,"",IF(Input!X268=0,"NA",Input!X268))</f>
        <v/>
      </c>
      <c r="CG268" s="65" t="str">
        <f t="shared" si="238"/>
        <v/>
      </c>
      <c r="CH268" s="65" t="str">
        <f t="shared" si="239"/>
        <v/>
      </c>
      <c r="CI268" s="165" t="str">
        <f>IF(COUNTBLANK($A268:$F268)&gt;2,"",IF(Input!Y268=0,"NA",Input!Y268))</f>
        <v/>
      </c>
      <c r="CJ268" s="65" t="str">
        <f t="shared" si="240"/>
        <v/>
      </c>
      <c r="CK268" s="65" t="str">
        <f t="shared" si="241"/>
        <v/>
      </c>
      <c r="CL268" s="165" t="str">
        <f>IF(COUNTBLANK($A268:$F268)&gt;2,"",IF(Input!Z268=0,"NA",Input!Z268))</f>
        <v/>
      </c>
      <c r="CM268" s="65" t="str">
        <f t="shared" si="242"/>
        <v/>
      </c>
      <c r="CN268" s="65" t="str">
        <f t="shared" si="243"/>
        <v/>
      </c>
      <c r="CO268" s="165" t="str">
        <f>IF(COUNTBLANK($A268:$F268)&gt;2,"",IF(Input!AA268=0,"NA",Input!AA268))</f>
        <v/>
      </c>
      <c r="CP268" s="65" t="str">
        <f t="shared" si="244"/>
        <v/>
      </c>
      <c r="CQ268" s="65" t="str">
        <f t="shared" si="245"/>
        <v/>
      </c>
      <c r="CR268" s="165" t="str">
        <f>IF(COUNTBLANK($A268:$F268)&gt;2,"",IF(Input!AB268=0,"NA",Input!AB268))</f>
        <v/>
      </c>
      <c r="CS268" s="65" t="str">
        <f t="shared" si="246"/>
        <v/>
      </c>
      <c r="CT268" s="65" t="str">
        <f t="shared" si="247"/>
        <v/>
      </c>
      <c r="CU268" s="165" t="str">
        <f>IF(COUNTBLANK($A268:$F268)&gt;2,"",IF(Input!AC268=0,"NA",Input!AC268))</f>
        <v/>
      </c>
      <c r="CV268" s="65" t="str">
        <f t="shared" si="248"/>
        <v/>
      </c>
      <c r="CW268" s="65" t="str">
        <f t="shared" si="249"/>
        <v/>
      </c>
      <c r="CX268" s="165" t="str">
        <f>IF(COUNTBLANK($A268:$F268)&gt;2,"",IF(Input!AD268=0,"NA",Input!AD268))</f>
        <v/>
      </c>
    </row>
    <row r="269" spans="1:102" x14ac:dyDescent="0.25">
      <c r="A269" s="162" t="str">
        <f>IF(Input!B269=0,"",Input!B269)</f>
        <v/>
      </c>
      <c r="B269" s="162" t="str">
        <f>IF(Input!C269=0,"",Input!C269)</f>
        <v/>
      </c>
      <c r="C269" s="162" t="str">
        <f>IF(Input!D269=0,"",Input!D269)</f>
        <v/>
      </c>
      <c r="D269" s="162" t="str">
        <f>IF(Input!G269=0,"",Input!G269)</f>
        <v/>
      </c>
      <c r="E269" s="162" t="str">
        <f>IF(Input!H269=0,"",Input!H269)</f>
        <v/>
      </c>
      <c r="F269" s="162" t="str">
        <f>IF(Input!I269=0,"",Input!I269)</f>
        <v/>
      </c>
      <c r="G269" s="66" t="str">
        <f t="shared" si="200"/>
        <v/>
      </c>
      <c r="H269" s="66" t="str">
        <f t="shared" si="201"/>
        <v/>
      </c>
      <c r="I269" s="160" t="str">
        <f>FinalScores!G269</f>
        <v/>
      </c>
      <c r="J269" s="65" t="str">
        <f t="shared" si="202"/>
        <v/>
      </c>
      <c r="K269" s="65" t="str">
        <f t="shared" si="203"/>
        <v/>
      </c>
      <c r="L269" s="165" t="str">
        <f>IF(COUNTBLANK($A269:$F269)&gt;2,"",IF(Input!AE269=0,"NA",Input!AE269))</f>
        <v/>
      </c>
      <c r="M269" s="65" t="str">
        <f t="shared" si="204"/>
        <v/>
      </c>
      <c r="N269" s="65" t="str">
        <f t="shared" si="205"/>
        <v/>
      </c>
      <c r="O269" s="165" t="str">
        <f>IF(COUNTBLANK($A269:$F269)&gt;2,"",IF(Input!AF269=0,"NA",Input!AF269))</f>
        <v/>
      </c>
      <c r="P269" s="65" t="str">
        <f t="shared" si="206"/>
        <v/>
      </c>
      <c r="Q269" s="65" t="str">
        <f t="shared" si="207"/>
        <v/>
      </c>
      <c r="R269" s="165" t="str">
        <f>IF(COUNTBLANK($A269:$F269)&gt;2,"",IF(Input!AG269=0,"NA",Input!AG269))</f>
        <v/>
      </c>
      <c r="AN269" s="65" t="str">
        <f t="shared" si="208"/>
        <v/>
      </c>
      <c r="AO269" s="65" t="str">
        <f t="shared" si="209"/>
        <v/>
      </c>
      <c r="AP269" s="165" t="str">
        <f>IF(COUNTBLANK($A269:$F269)&gt;2,"",IF(Input!J269=0,"NA",Input!J269))</f>
        <v/>
      </c>
      <c r="AQ269" s="65" t="str">
        <f t="shared" si="210"/>
        <v/>
      </c>
      <c r="AR269" s="65" t="str">
        <f t="shared" si="211"/>
        <v/>
      </c>
      <c r="AS269" s="165" t="str">
        <f>IF(COUNTBLANK($A269:$F269)&gt;2,"",IF(Input!K269=0,"NA",Input!K269))</f>
        <v/>
      </c>
      <c r="AT269" s="65" t="str">
        <f t="shared" si="212"/>
        <v/>
      </c>
      <c r="AU269" s="65" t="str">
        <f t="shared" si="213"/>
        <v/>
      </c>
      <c r="AV269" s="165" t="str">
        <f>IF(COUNTBLANK($A269:$F269)&gt;2,"",IF(Input!L269=0,"NA",Input!L269))</f>
        <v/>
      </c>
      <c r="AW269" s="65" t="str">
        <f t="shared" si="214"/>
        <v/>
      </c>
      <c r="AX269" s="65" t="str">
        <f t="shared" si="215"/>
        <v/>
      </c>
      <c r="AY269" s="165" t="str">
        <f>IF(COUNTBLANK($A269:$F269)&gt;2,"",IF(Input!M269=0,"NA",Input!M269))</f>
        <v/>
      </c>
      <c r="AZ269" s="65" t="str">
        <f t="shared" si="216"/>
        <v/>
      </c>
      <c r="BA269" s="65" t="str">
        <f t="shared" si="217"/>
        <v/>
      </c>
      <c r="BB269" s="165" t="str">
        <f>IF(COUNTBLANK($A269:$F269)&gt;2,"",IF(Input!N269=0,"NA",Input!N269))</f>
        <v/>
      </c>
      <c r="BC269" s="65" t="str">
        <f t="shared" si="218"/>
        <v/>
      </c>
      <c r="BD269" s="65" t="str">
        <f t="shared" si="219"/>
        <v/>
      </c>
      <c r="BE269" s="165" t="str">
        <f>IF(COUNTBLANK($A269:$F269)&gt;2,"",IF(Input!O269=0,"NA",Input!O269))</f>
        <v/>
      </c>
      <c r="BF269" s="65" t="str">
        <f t="shared" si="220"/>
        <v/>
      </c>
      <c r="BG269" s="65" t="str">
        <f t="shared" si="221"/>
        <v/>
      </c>
      <c r="BH269" s="165" t="str">
        <f>IF(COUNTBLANK($A269:$F269)&gt;2,"",IF(Input!P269=0,"NA",Input!P269))</f>
        <v/>
      </c>
      <c r="BI269" s="65" t="str">
        <f t="shared" si="222"/>
        <v/>
      </c>
      <c r="BJ269" s="65" t="str">
        <f t="shared" si="223"/>
        <v/>
      </c>
      <c r="BK269" s="165" t="str">
        <f>IF(COUNTBLANK($A269:$F269)&gt;2,"",IF(Input!Q269=0,"NA",Input!Q269))</f>
        <v/>
      </c>
      <c r="BL269" s="65" t="str">
        <f t="shared" si="224"/>
        <v/>
      </c>
      <c r="BM269" s="65" t="str">
        <f t="shared" si="225"/>
        <v/>
      </c>
      <c r="BN269" s="165" t="str">
        <f>IF(COUNTBLANK($A269:$F269)&gt;2,"",IF(Input!R269=0,"NA",Input!R269))</f>
        <v/>
      </c>
      <c r="BO269" s="65" t="str">
        <f t="shared" si="226"/>
        <v/>
      </c>
      <c r="BP269" s="65" t="str">
        <f t="shared" si="227"/>
        <v/>
      </c>
      <c r="BQ269" s="165" t="str">
        <f>IF(COUNTBLANK($A269:$F269)&gt;2,"",IF(Input!S269=0,"NA",Input!S269))</f>
        <v/>
      </c>
      <c r="BR269" s="65" t="str">
        <f t="shared" si="228"/>
        <v/>
      </c>
      <c r="BS269" s="65" t="str">
        <f t="shared" si="229"/>
        <v/>
      </c>
      <c r="BT269" s="165" t="str">
        <f>IF(COUNTBLANK($A269:$F269)&gt;2,"",IF(Input!T269=0,"NA",Input!T269))</f>
        <v/>
      </c>
      <c r="BU269" s="65" t="str">
        <f t="shared" si="230"/>
        <v/>
      </c>
      <c r="BV269" s="65" t="str">
        <f t="shared" si="231"/>
        <v/>
      </c>
      <c r="BW269" s="165" t="str">
        <f>IF(COUNTBLANK($A269:$F269)&gt;2,"",IF(Input!U269=0,"NA",Input!U269))</f>
        <v/>
      </c>
      <c r="BX269" s="65" t="str">
        <f t="shared" si="232"/>
        <v/>
      </c>
      <c r="BY269" s="65" t="str">
        <f t="shared" si="233"/>
        <v/>
      </c>
      <c r="BZ269" s="165" t="str">
        <f>IF(COUNTBLANK($A269:$F269)&gt;2,"",IF(Input!V269=0,"NA",Input!V269))</f>
        <v/>
      </c>
      <c r="CA269" s="65" t="str">
        <f t="shared" si="234"/>
        <v/>
      </c>
      <c r="CB269" s="65" t="str">
        <f t="shared" si="235"/>
        <v/>
      </c>
      <c r="CC269" s="165" t="str">
        <f>IF(COUNTBLANK($A269:$F269)&gt;2,"",IF(Input!W269=0,"NA",Input!W269))</f>
        <v/>
      </c>
      <c r="CD269" s="65" t="str">
        <f t="shared" si="236"/>
        <v/>
      </c>
      <c r="CE269" s="65" t="str">
        <f t="shared" si="237"/>
        <v/>
      </c>
      <c r="CF269" s="165" t="str">
        <f>IF(COUNTBLANK($A269:$F269)&gt;2,"",IF(Input!X269=0,"NA",Input!X269))</f>
        <v/>
      </c>
      <c r="CG269" s="65" t="str">
        <f t="shared" si="238"/>
        <v/>
      </c>
      <c r="CH269" s="65" t="str">
        <f t="shared" si="239"/>
        <v/>
      </c>
      <c r="CI269" s="165" t="str">
        <f>IF(COUNTBLANK($A269:$F269)&gt;2,"",IF(Input!Y269=0,"NA",Input!Y269))</f>
        <v/>
      </c>
      <c r="CJ269" s="65" t="str">
        <f t="shared" si="240"/>
        <v/>
      </c>
      <c r="CK269" s="65" t="str">
        <f t="shared" si="241"/>
        <v/>
      </c>
      <c r="CL269" s="165" t="str">
        <f>IF(COUNTBLANK($A269:$F269)&gt;2,"",IF(Input!Z269=0,"NA",Input!Z269))</f>
        <v/>
      </c>
      <c r="CM269" s="65" t="str">
        <f t="shared" si="242"/>
        <v/>
      </c>
      <c r="CN269" s="65" t="str">
        <f t="shared" si="243"/>
        <v/>
      </c>
      <c r="CO269" s="165" t="str">
        <f>IF(COUNTBLANK($A269:$F269)&gt;2,"",IF(Input!AA269=0,"NA",Input!AA269))</f>
        <v/>
      </c>
      <c r="CP269" s="65" t="str">
        <f t="shared" si="244"/>
        <v/>
      </c>
      <c r="CQ269" s="65" t="str">
        <f t="shared" si="245"/>
        <v/>
      </c>
      <c r="CR269" s="165" t="str">
        <f>IF(COUNTBLANK($A269:$F269)&gt;2,"",IF(Input!AB269=0,"NA",Input!AB269))</f>
        <v/>
      </c>
      <c r="CS269" s="65" t="str">
        <f t="shared" si="246"/>
        <v/>
      </c>
      <c r="CT269" s="65" t="str">
        <f t="shared" si="247"/>
        <v/>
      </c>
      <c r="CU269" s="165" t="str">
        <f>IF(COUNTBLANK($A269:$F269)&gt;2,"",IF(Input!AC269=0,"NA",Input!AC269))</f>
        <v/>
      </c>
      <c r="CV269" s="65" t="str">
        <f t="shared" si="248"/>
        <v/>
      </c>
      <c r="CW269" s="65" t="str">
        <f t="shared" si="249"/>
        <v/>
      </c>
      <c r="CX269" s="165" t="str">
        <f>IF(COUNTBLANK($A269:$F269)&gt;2,"",IF(Input!AD269=0,"NA",Input!AD269))</f>
        <v/>
      </c>
    </row>
    <row r="270" spans="1:102" x14ac:dyDescent="0.25">
      <c r="A270" s="162" t="str">
        <f>IF(Input!B270=0,"",Input!B270)</f>
        <v/>
      </c>
      <c r="B270" s="162" t="str">
        <f>IF(Input!C270=0,"",Input!C270)</f>
        <v/>
      </c>
      <c r="C270" s="162" t="str">
        <f>IF(Input!D270=0,"",Input!D270)</f>
        <v/>
      </c>
      <c r="D270" s="162" t="str">
        <f>IF(Input!G270=0,"",Input!G270)</f>
        <v/>
      </c>
      <c r="E270" s="162" t="str">
        <f>IF(Input!H270=0,"",Input!H270)</f>
        <v/>
      </c>
      <c r="F270" s="162" t="str">
        <f>IF(Input!I270=0,"",Input!I270)</f>
        <v/>
      </c>
      <c r="G270" s="66" t="str">
        <f t="shared" si="200"/>
        <v/>
      </c>
      <c r="H270" s="66" t="str">
        <f t="shared" si="201"/>
        <v/>
      </c>
      <c r="I270" s="160" t="str">
        <f>FinalScores!G270</f>
        <v/>
      </c>
      <c r="J270" s="65" t="str">
        <f t="shared" si="202"/>
        <v/>
      </c>
      <c r="K270" s="65" t="str">
        <f t="shared" si="203"/>
        <v/>
      </c>
      <c r="L270" s="165" t="str">
        <f>IF(COUNTBLANK($A270:$F270)&gt;2,"",IF(Input!AE270=0,"NA",Input!AE270))</f>
        <v/>
      </c>
      <c r="M270" s="65" t="str">
        <f t="shared" si="204"/>
        <v/>
      </c>
      <c r="N270" s="65" t="str">
        <f t="shared" si="205"/>
        <v/>
      </c>
      <c r="O270" s="165" t="str">
        <f>IF(COUNTBLANK($A270:$F270)&gt;2,"",IF(Input!AF270=0,"NA",Input!AF270))</f>
        <v/>
      </c>
      <c r="P270" s="65" t="str">
        <f t="shared" si="206"/>
        <v/>
      </c>
      <c r="Q270" s="65" t="str">
        <f t="shared" si="207"/>
        <v/>
      </c>
      <c r="R270" s="165" t="str">
        <f>IF(COUNTBLANK($A270:$F270)&gt;2,"",IF(Input!AG270=0,"NA",Input!AG270))</f>
        <v/>
      </c>
      <c r="AN270" s="65" t="str">
        <f t="shared" si="208"/>
        <v/>
      </c>
      <c r="AO270" s="65" t="str">
        <f t="shared" si="209"/>
        <v/>
      </c>
      <c r="AP270" s="165" t="str">
        <f>IF(COUNTBLANK($A270:$F270)&gt;2,"",IF(Input!J270=0,"NA",Input!J270))</f>
        <v/>
      </c>
      <c r="AQ270" s="65" t="str">
        <f t="shared" si="210"/>
        <v/>
      </c>
      <c r="AR270" s="65" t="str">
        <f t="shared" si="211"/>
        <v/>
      </c>
      <c r="AS270" s="165" t="str">
        <f>IF(COUNTBLANK($A270:$F270)&gt;2,"",IF(Input!K270=0,"NA",Input!K270))</f>
        <v/>
      </c>
      <c r="AT270" s="65" t="str">
        <f t="shared" si="212"/>
        <v/>
      </c>
      <c r="AU270" s="65" t="str">
        <f t="shared" si="213"/>
        <v/>
      </c>
      <c r="AV270" s="165" t="str">
        <f>IF(COUNTBLANK($A270:$F270)&gt;2,"",IF(Input!L270=0,"NA",Input!L270))</f>
        <v/>
      </c>
      <c r="AW270" s="65" t="str">
        <f t="shared" si="214"/>
        <v/>
      </c>
      <c r="AX270" s="65" t="str">
        <f t="shared" si="215"/>
        <v/>
      </c>
      <c r="AY270" s="165" t="str">
        <f>IF(COUNTBLANK($A270:$F270)&gt;2,"",IF(Input!M270=0,"NA",Input!M270))</f>
        <v/>
      </c>
      <c r="AZ270" s="65" t="str">
        <f t="shared" si="216"/>
        <v/>
      </c>
      <c r="BA270" s="65" t="str">
        <f t="shared" si="217"/>
        <v/>
      </c>
      <c r="BB270" s="165" t="str">
        <f>IF(COUNTBLANK($A270:$F270)&gt;2,"",IF(Input!N270=0,"NA",Input!N270))</f>
        <v/>
      </c>
      <c r="BC270" s="65" t="str">
        <f t="shared" si="218"/>
        <v/>
      </c>
      <c r="BD270" s="65" t="str">
        <f t="shared" si="219"/>
        <v/>
      </c>
      <c r="BE270" s="165" t="str">
        <f>IF(COUNTBLANK($A270:$F270)&gt;2,"",IF(Input!O270=0,"NA",Input!O270))</f>
        <v/>
      </c>
      <c r="BF270" s="65" t="str">
        <f t="shared" si="220"/>
        <v/>
      </c>
      <c r="BG270" s="65" t="str">
        <f t="shared" si="221"/>
        <v/>
      </c>
      <c r="BH270" s="165" t="str">
        <f>IF(COUNTBLANK($A270:$F270)&gt;2,"",IF(Input!P270=0,"NA",Input!P270))</f>
        <v/>
      </c>
      <c r="BI270" s="65" t="str">
        <f t="shared" si="222"/>
        <v/>
      </c>
      <c r="BJ270" s="65" t="str">
        <f t="shared" si="223"/>
        <v/>
      </c>
      <c r="BK270" s="165" t="str">
        <f>IF(COUNTBLANK($A270:$F270)&gt;2,"",IF(Input!Q270=0,"NA",Input!Q270))</f>
        <v/>
      </c>
      <c r="BL270" s="65" t="str">
        <f t="shared" si="224"/>
        <v/>
      </c>
      <c r="BM270" s="65" t="str">
        <f t="shared" si="225"/>
        <v/>
      </c>
      <c r="BN270" s="165" t="str">
        <f>IF(COUNTBLANK($A270:$F270)&gt;2,"",IF(Input!R270=0,"NA",Input!R270))</f>
        <v/>
      </c>
      <c r="BO270" s="65" t="str">
        <f t="shared" si="226"/>
        <v/>
      </c>
      <c r="BP270" s="65" t="str">
        <f t="shared" si="227"/>
        <v/>
      </c>
      <c r="BQ270" s="165" t="str">
        <f>IF(COUNTBLANK($A270:$F270)&gt;2,"",IF(Input!S270=0,"NA",Input!S270))</f>
        <v/>
      </c>
      <c r="BR270" s="65" t="str">
        <f t="shared" si="228"/>
        <v/>
      </c>
      <c r="BS270" s="65" t="str">
        <f t="shared" si="229"/>
        <v/>
      </c>
      <c r="BT270" s="165" t="str">
        <f>IF(COUNTBLANK($A270:$F270)&gt;2,"",IF(Input!T270=0,"NA",Input!T270))</f>
        <v/>
      </c>
      <c r="BU270" s="65" t="str">
        <f t="shared" si="230"/>
        <v/>
      </c>
      <c r="BV270" s="65" t="str">
        <f t="shared" si="231"/>
        <v/>
      </c>
      <c r="BW270" s="165" t="str">
        <f>IF(COUNTBLANK($A270:$F270)&gt;2,"",IF(Input!U270=0,"NA",Input!U270))</f>
        <v/>
      </c>
      <c r="BX270" s="65" t="str">
        <f t="shared" si="232"/>
        <v/>
      </c>
      <c r="BY270" s="65" t="str">
        <f t="shared" si="233"/>
        <v/>
      </c>
      <c r="BZ270" s="165" t="str">
        <f>IF(COUNTBLANK($A270:$F270)&gt;2,"",IF(Input!V270=0,"NA",Input!V270))</f>
        <v/>
      </c>
      <c r="CA270" s="65" t="str">
        <f t="shared" si="234"/>
        <v/>
      </c>
      <c r="CB270" s="65" t="str">
        <f t="shared" si="235"/>
        <v/>
      </c>
      <c r="CC270" s="165" t="str">
        <f>IF(COUNTBLANK($A270:$F270)&gt;2,"",IF(Input!W270=0,"NA",Input!W270))</f>
        <v/>
      </c>
      <c r="CD270" s="65" t="str">
        <f t="shared" si="236"/>
        <v/>
      </c>
      <c r="CE270" s="65" t="str">
        <f t="shared" si="237"/>
        <v/>
      </c>
      <c r="CF270" s="165" t="str">
        <f>IF(COUNTBLANK($A270:$F270)&gt;2,"",IF(Input!X270=0,"NA",Input!X270))</f>
        <v/>
      </c>
      <c r="CG270" s="65" t="str">
        <f t="shared" si="238"/>
        <v/>
      </c>
      <c r="CH270" s="65" t="str">
        <f t="shared" si="239"/>
        <v/>
      </c>
      <c r="CI270" s="165" t="str">
        <f>IF(COUNTBLANK($A270:$F270)&gt;2,"",IF(Input!Y270=0,"NA",Input!Y270))</f>
        <v/>
      </c>
      <c r="CJ270" s="65" t="str">
        <f t="shared" si="240"/>
        <v/>
      </c>
      <c r="CK270" s="65" t="str">
        <f t="shared" si="241"/>
        <v/>
      </c>
      <c r="CL270" s="165" t="str">
        <f>IF(COUNTBLANK($A270:$F270)&gt;2,"",IF(Input!Z270=0,"NA",Input!Z270))</f>
        <v/>
      </c>
      <c r="CM270" s="65" t="str">
        <f t="shared" si="242"/>
        <v/>
      </c>
      <c r="CN270" s="65" t="str">
        <f t="shared" si="243"/>
        <v/>
      </c>
      <c r="CO270" s="165" t="str">
        <f>IF(COUNTBLANK($A270:$F270)&gt;2,"",IF(Input!AA270=0,"NA",Input!AA270))</f>
        <v/>
      </c>
      <c r="CP270" s="65" t="str">
        <f t="shared" si="244"/>
        <v/>
      </c>
      <c r="CQ270" s="65" t="str">
        <f t="shared" si="245"/>
        <v/>
      </c>
      <c r="CR270" s="165" t="str">
        <f>IF(COUNTBLANK($A270:$F270)&gt;2,"",IF(Input!AB270=0,"NA",Input!AB270))</f>
        <v/>
      </c>
      <c r="CS270" s="65" t="str">
        <f t="shared" si="246"/>
        <v/>
      </c>
      <c r="CT270" s="65" t="str">
        <f t="shared" si="247"/>
        <v/>
      </c>
      <c r="CU270" s="165" t="str">
        <f>IF(COUNTBLANK($A270:$F270)&gt;2,"",IF(Input!AC270=0,"NA",Input!AC270))</f>
        <v/>
      </c>
      <c r="CV270" s="65" t="str">
        <f t="shared" si="248"/>
        <v/>
      </c>
      <c r="CW270" s="65" t="str">
        <f t="shared" si="249"/>
        <v/>
      </c>
      <c r="CX270" s="165" t="str">
        <f>IF(COUNTBLANK($A270:$F270)&gt;2,"",IF(Input!AD270=0,"NA",Input!AD270))</f>
        <v/>
      </c>
    </row>
    <row r="271" spans="1:102" x14ac:dyDescent="0.25">
      <c r="A271" s="162" t="str">
        <f>IF(Input!B271=0,"",Input!B271)</f>
        <v/>
      </c>
      <c r="B271" s="162" t="str">
        <f>IF(Input!C271=0,"",Input!C271)</f>
        <v/>
      </c>
      <c r="C271" s="162" t="str">
        <f>IF(Input!D271=0,"",Input!D271)</f>
        <v/>
      </c>
      <c r="D271" s="162" t="str">
        <f>IF(Input!G271=0,"",Input!G271)</f>
        <v/>
      </c>
      <c r="E271" s="162" t="str">
        <f>IF(Input!H271=0,"",Input!H271)</f>
        <v/>
      </c>
      <c r="F271" s="162" t="str">
        <f>IF(Input!I271=0,"",Input!I271)</f>
        <v/>
      </c>
      <c r="G271" s="66" t="str">
        <f t="shared" si="200"/>
        <v/>
      </c>
      <c r="H271" s="66" t="str">
        <f t="shared" si="201"/>
        <v/>
      </c>
      <c r="I271" s="160" t="str">
        <f>FinalScores!G271</f>
        <v/>
      </c>
      <c r="J271" s="65" t="str">
        <f t="shared" si="202"/>
        <v/>
      </c>
      <c r="K271" s="65" t="str">
        <f t="shared" si="203"/>
        <v/>
      </c>
      <c r="L271" s="165" t="str">
        <f>IF(COUNTBLANK($A271:$F271)&gt;2,"",IF(Input!AE271=0,"NA",Input!AE271))</f>
        <v/>
      </c>
      <c r="M271" s="65" t="str">
        <f t="shared" si="204"/>
        <v/>
      </c>
      <c r="N271" s="65" t="str">
        <f t="shared" si="205"/>
        <v/>
      </c>
      <c r="O271" s="165" t="str">
        <f>IF(COUNTBLANK($A271:$F271)&gt;2,"",IF(Input!AF271=0,"NA",Input!AF271))</f>
        <v/>
      </c>
      <c r="P271" s="65" t="str">
        <f t="shared" si="206"/>
        <v/>
      </c>
      <c r="Q271" s="65" t="str">
        <f t="shared" si="207"/>
        <v/>
      </c>
      <c r="R271" s="165" t="str">
        <f>IF(COUNTBLANK($A271:$F271)&gt;2,"",IF(Input!AG271=0,"NA",Input!AG271))</f>
        <v/>
      </c>
      <c r="AN271" s="65" t="str">
        <f t="shared" si="208"/>
        <v/>
      </c>
      <c r="AO271" s="65" t="str">
        <f t="shared" si="209"/>
        <v/>
      </c>
      <c r="AP271" s="165" t="str">
        <f>IF(COUNTBLANK($A271:$F271)&gt;2,"",IF(Input!J271=0,"NA",Input!J271))</f>
        <v/>
      </c>
      <c r="AQ271" s="65" t="str">
        <f t="shared" si="210"/>
        <v/>
      </c>
      <c r="AR271" s="65" t="str">
        <f t="shared" si="211"/>
        <v/>
      </c>
      <c r="AS271" s="165" t="str">
        <f>IF(COUNTBLANK($A271:$F271)&gt;2,"",IF(Input!K271=0,"NA",Input!K271))</f>
        <v/>
      </c>
      <c r="AT271" s="65" t="str">
        <f t="shared" si="212"/>
        <v/>
      </c>
      <c r="AU271" s="65" t="str">
        <f t="shared" si="213"/>
        <v/>
      </c>
      <c r="AV271" s="165" t="str">
        <f>IF(COUNTBLANK($A271:$F271)&gt;2,"",IF(Input!L271=0,"NA",Input!L271))</f>
        <v/>
      </c>
      <c r="AW271" s="65" t="str">
        <f t="shared" si="214"/>
        <v/>
      </c>
      <c r="AX271" s="65" t="str">
        <f t="shared" si="215"/>
        <v/>
      </c>
      <c r="AY271" s="165" t="str">
        <f>IF(COUNTBLANK($A271:$F271)&gt;2,"",IF(Input!M271=0,"NA",Input!M271))</f>
        <v/>
      </c>
      <c r="AZ271" s="65" t="str">
        <f t="shared" si="216"/>
        <v/>
      </c>
      <c r="BA271" s="65" t="str">
        <f t="shared" si="217"/>
        <v/>
      </c>
      <c r="BB271" s="165" t="str">
        <f>IF(COUNTBLANK($A271:$F271)&gt;2,"",IF(Input!N271=0,"NA",Input!N271))</f>
        <v/>
      </c>
      <c r="BC271" s="65" t="str">
        <f t="shared" si="218"/>
        <v/>
      </c>
      <c r="BD271" s="65" t="str">
        <f t="shared" si="219"/>
        <v/>
      </c>
      <c r="BE271" s="165" t="str">
        <f>IF(COUNTBLANK($A271:$F271)&gt;2,"",IF(Input!O271=0,"NA",Input!O271))</f>
        <v/>
      </c>
      <c r="BF271" s="65" t="str">
        <f t="shared" si="220"/>
        <v/>
      </c>
      <c r="BG271" s="65" t="str">
        <f t="shared" si="221"/>
        <v/>
      </c>
      <c r="BH271" s="165" t="str">
        <f>IF(COUNTBLANK($A271:$F271)&gt;2,"",IF(Input!P271=0,"NA",Input!P271))</f>
        <v/>
      </c>
      <c r="BI271" s="65" t="str">
        <f t="shared" si="222"/>
        <v/>
      </c>
      <c r="BJ271" s="65" t="str">
        <f t="shared" si="223"/>
        <v/>
      </c>
      <c r="BK271" s="165" t="str">
        <f>IF(COUNTBLANK($A271:$F271)&gt;2,"",IF(Input!Q271=0,"NA",Input!Q271))</f>
        <v/>
      </c>
      <c r="BL271" s="65" t="str">
        <f t="shared" si="224"/>
        <v/>
      </c>
      <c r="BM271" s="65" t="str">
        <f t="shared" si="225"/>
        <v/>
      </c>
      <c r="BN271" s="165" t="str">
        <f>IF(COUNTBLANK($A271:$F271)&gt;2,"",IF(Input!R271=0,"NA",Input!R271))</f>
        <v/>
      </c>
      <c r="BO271" s="65" t="str">
        <f t="shared" si="226"/>
        <v/>
      </c>
      <c r="BP271" s="65" t="str">
        <f t="shared" si="227"/>
        <v/>
      </c>
      <c r="BQ271" s="165" t="str">
        <f>IF(COUNTBLANK($A271:$F271)&gt;2,"",IF(Input!S271=0,"NA",Input!S271))</f>
        <v/>
      </c>
      <c r="BR271" s="65" t="str">
        <f t="shared" si="228"/>
        <v/>
      </c>
      <c r="BS271" s="65" t="str">
        <f t="shared" si="229"/>
        <v/>
      </c>
      <c r="BT271" s="165" t="str">
        <f>IF(COUNTBLANK($A271:$F271)&gt;2,"",IF(Input!T271=0,"NA",Input!T271))</f>
        <v/>
      </c>
      <c r="BU271" s="65" t="str">
        <f t="shared" si="230"/>
        <v/>
      </c>
      <c r="BV271" s="65" t="str">
        <f t="shared" si="231"/>
        <v/>
      </c>
      <c r="BW271" s="165" t="str">
        <f>IF(COUNTBLANK($A271:$F271)&gt;2,"",IF(Input!U271=0,"NA",Input!U271))</f>
        <v/>
      </c>
      <c r="BX271" s="65" t="str">
        <f t="shared" si="232"/>
        <v/>
      </c>
      <c r="BY271" s="65" t="str">
        <f t="shared" si="233"/>
        <v/>
      </c>
      <c r="BZ271" s="165" t="str">
        <f>IF(COUNTBLANK($A271:$F271)&gt;2,"",IF(Input!V271=0,"NA",Input!V271))</f>
        <v/>
      </c>
      <c r="CA271" s="65" t="str">
        <f t="shared" si="234"/>
        <v/>
      </c>
      <c r="CB271" s="65" t="str">
        <f t="shared" si="235"/>
        <v/>
      </c>
      <c r="CC271" s="165" t="str">
        <f>IF(COUNTBLANK($A271:$F271)&gt;2,"",IF(Input!W271=0,"NA",Input!W271))</f>
        <v/>
      </c>
      <c r="CD271" s="65" t="str">
        <f t="shared" si="236"/>
        <v/>
      </c>
      <c r="CE271" s="65" t="str">
        <f t="shared" si="237"/>
        <v/>
      </c>
      <c r="CF271" s="165" t="str">
        <f>IF(COUNTBLANK($A271:$F271)&gt;2,"",IF(Input!X271=0,"NA",Input!X271))</f>
        <v/>
      </c>
      <c r="CG271" s="65" t="str">
        <f t="shared" si="238"/>
        <v/>
      </c>
      <c r="CH271" s="65" t="str">
        <f t="shared" si="239"/>
        <v/>
      </c>
      <c r="CI271" s="165" t="str">
        <f>IF(COUNTBLANK($A271:$F271)&gt;2,"",IF(Input!Y271=0,"NA",Input!Y271))</f>
        <v/>
      </c>
      <c r="CJ271" s="65" t="str">
        <f t="shared" si="240"/>
        <v/>
      </c>
      <c r="CK271" s="65" t="str">
        <f t="shared" si="241"/>
        <v/>
      </c>
      <c r="CL271" s="165" t="str">
        <f>IF(COUNTBLANK($A271:$F271)&gt;2,"",IF(Input!Z271=0,"NA",Input!Z271))</f>
        <v/>
      </c>
      <c r="CM271" s="65" t="str">
        <f t="shared" si="242"/>
        <v/>
      </c>
      <c r="CN271" s="65" t="str">
        <f t="shared" si="243"/>
        <v/>
      </c>
      <c r="CO271" s="165" t="str">
        <f>IF(COUNTBLANK($A271:$F271)&gt;2,"",IF(Input!AA271=0,"NA",Input!AA271))</f>
        <v/>
      </c>
      <c r="CP271" s="65" t="str">
        <f t="shared" si="244"/>
        <v/>
      </c>
      <c r="CQ271" s="65" t="str">
        <f t="shared" si="245"/>
        <v/>
      </c>
      <c r="CR271" s="165" t="str">
        <f>IF(COUNTBLANK($A271:$F271)&gt;2,"",IF(Input!AB271=0,"NA",Input!AB271))</f>
        <v/>
      </c>
      <c r="CS271" s="65" t="str">
        <f t="shared" si="246"/>
        <v/>
      </c>
      <c r="CT271" s="65" t="str">
        <f t="shared" si="247"/>
        <v/>
      </c>
      <c r="CU271" s="165" t="str">
        <f>IF(COUNTBLANK($A271:$F271)&gt;2,"",IF(Input!AC271=0,"NA",Input!AC271))</f>
        <v/>
      </c>
      <c r="CV271" s="65" t="str">
        <f t="shared" si="248"/>
        <v/>
      </c>
      <c r="CW271" s="65" t="str">
        <f t="shared" si="249"/>
        <v/>
      </c>
      <c r="CX271" s="165" t="str">
        <f>IF(COUNTBLANK($A271:$F271)&gt;2,"",IF(Input!AD271=0,"NA",Input!AD271))</f>
        <v/>
      </c>
    </row>
    <row r="272" spans="1:102" x14ac:dyDescent="0.25">
      <c r="A272" s="162" t="str">
        <f>IF(Input!B272=0,"",Input!B272)</f>
        <v/>
      </c>
      <c r="B272" s="162" t="str">
        <f>IF(Input!C272=0,"",Input!C272)</f>
        <v/>
      </c>
      <c r="C272" s="162" t="str">
        <f>IF(Input!D272=0,"",Input!D272)</f>
        <v/>
      </c>
      <c r="D272" s="162" t="str">
        <f>IF(Input!G272=0,"",Input!G272)</f>
        <v/>
      </c>
      <c r="E272" s="162" t="str">
        <f>IF(Input!H272=0,"",Input!H272)</f>
        <v/>
      </c>
      <c r="F272" s="162" t="str">
        <f>IF(Input!I272=0,"",Input!I272)</f>
        <v/>
      </c>
      <c r="G272" s="66" t="str">
        <f t="shared" si="200"/>
        <v/>
      </c>
      <c r="H272" s="66" t="str">
        <f t="shared" si="201"/>
        <v/>
      </c>
      <c r="I272" s="160" t="str">
        <f>FinalScores!G272</f>
        <v/>
      </c>
      <c r="J272" s="65" t="str">
        <f t="shared" si="202"/>
        <v/>
      </c>
      <c r="K272" s="65" t="str">
        <f t="shared" si="203"/>
        <v/>
      </c>
      <c r="L272" s="165" t="str">
        <f>IF(COUNTBLANK($A272:$F272)&gt;2,"",IF(Input!AE272=0,"NA",Input!AE272))</f>
        <v/>
      </c>
      <c r="M272" s="65" t="str">
        <f t="shared" si="204"/>
        <v/>
      </c>
      <c r="N272" s="65" t="str">
        <f t="shared" si="205"/>
        <v/>
      </c>
      <c r="O272" s="165" t="str">
        <f>IF(COUNTBLANK($A272:$F272)&gt;2,"",IF(Input!AF272=0,"NA",Input!AF272))</f>
        <v/>
      </c>
      <c r="P272" s="65" t="str">
        <f t="shared" si="206"/>
        <v/>
      </c>
      <c r="Q272" s="65" t="str">
        <f t="shared" si="207"/>
        <v/>
      </c>
      <c r="R272" s="165" t="str">
        <f>IF(COUNTBLANK($A272:$F272)&gt;2,"",IF(Input!AG272=0,"NA",Input!AG272))</f>
        <v/>
      </c>
      <c r="AN272" s="65" t="str">
        <f t="shared" si="208"/>
        <v/>
      </c>
      <c r="AO272" s="65" t="str">
        <f t="shared" si="209"/>
        <v/>
      </c>
      <c r="AP272" s="165" t="str">
        <f>IF(COUNTBLANK($A272:$F272)&gt;2,"",IF(Input!J272=0,"NA",Input!J272))</f>
        <v/>
      </c>
      <c r="AQ272" s="65" t="str">
        <f t="shared" si="210"/>
        <v/>
      </c>
      <c r="AR272" s="65" t="str">
        <f t="shared" si="211"/>
        <v/>
      </c>
      <c r="AS272" s="165" t="str">
        <f>IF(COUNTBLANK($A272:$F272)&gt;2,"",IF(Input!K272=0,"NA",Input!K272))</f>
        <v/>
      </c>
      <c r="AT272" s="65" t="str">
        <f t="shared" si="212"/>
        <v/>
      </c>
      <c r="AU272" s="65" t="str">
        <f t="shared" si="213"/>
        <v/>
      </c>
      <c r="AV272" s="165" t="str">
        <f>IF(COUNTBLANK($A272:$F272)&gt;2,"",IF(Input!L272=0,"NA",Input!L272))</f>
        <v/>
      </c>
      <c r="AW272" s="65" t="str">
        <f t="shared" si="214"/>
        <v/>
      </c>
      <c r="AX272" s="65" t="str">
        <f t="shared" si="215"/>
        <v/>
      </c>
      <c r="AY272" s="165" t="str">
        <f>IF(COUNTBLANK($A272:$F272)&gt;2,"",IF(Input!M272=0,"NA",Input!M272))</f>
        <v/>
      </c>
      <c r="AZ272" s="65" t="str">
        <f t="shared" si="216"/>
        <v/>
      </c>
      <c r="BA272" s="65" t="str">
        <f t="shared" si="217"/>
        <v/>
      </c>
      <c r="BB272" s="165" t="str">
        <f>IF(COUNTBLANK($A272:$F272)&gt;2,"",IF(Input!N272=0,"NA",Input!N272))</f>
        <v/>
      </c>
      <c r="BC272" s="65" t="str">
        <f t="shared" si="218"/>
        <v/>
      </c>
      <c r="BD272" s="65" t="str">
        <f t="shared" si="219"/>
        <v/>
      </c>
      <c r="BE272" s="165" t="str">
        <f>IF(COUNTBLANK($A272:$F272)&gt;2,"",IF(Input!O272=0,"NA",Input!O272))</f>
        <v/>
      </c>
      <c r="BF272" s="65" t="str">
        <f t="shared" si="220"/>
        <v/>
      </c>
      <c r="BG272" s="65" t="str">
        <f t="shared" si="221"/>
        <v/>
      </c>
      <c r="BH272" s="165" t="str">
        <f>IF(COUNTBLANK($A272:$F272)&gt;2,"",IF(Input!P272=0,"NA",Input!P272))</f>
        <v/>
      </c>
      <c r="BI272" s="65" t="str">
        <f t="shared" si="222"/>
        <v/>
      </c>
      <c r="BJ272" s="65" t="str">
        <f t="shared" si="223"/>
        <v/>
      </c>
      <c r="BK272" s="165" t="str">
        <f>IF(COUNTBLANK($A272:$F272)&gt;2,"",IF(Input!Q272=0,"NA",Input!Q272))</f>
        <v/>
      </c>
      <c r="BL272" s="65" t="str">
        <f t="shared" si="224"/>
        <v/>
      </c>
      <c r="BM272" s="65" t="str">
        <f t="shared" si="225"/>
        <v/>
      </c>
      <c r="BN272" s="165" t="str">
        <f>IF(COUNTBLANK($A272:$F272)&gt;2,"",IF(Input!R272=0,"NA",Input!R272))</f>
        <v/>
      </c>
      <c r="BO272" s="65" t="str">
        <f t="shared" si="226"/>
        <v/>
      </c>
      <c r="BP272" s="65" t="str">
        <f t="shared" si="227"/>
        <v/>
      </c>
      <c r="BQ272" s="165" t="str">
        <f>IF(COUNTBLANK($A272:$F272)&gt;2,"",IF(Input!S272=0,"NA",Input!S272))</f>
        <v/>
      </c>
      <c r="BR272" s="65" t="str">
        <f t="shared" si="228"/>
        <v/>
      </c>
      <c r="BS272" s="65" t="str">
        <f t="shared" si="229"/>
        <v/>
      </c>
      <c r="BT272" s="165" t="str">
        <f>IF(COUNTBLANK($A272:$F272)&gt;2,"",IF(Input!T272=0,"NA",Input!T272))</f>
        <v/>
      </c>
      <c r="BU272" s="65" t="str">
        <f t="shared" si="230"/>
        <v/>
      </c>
      <c r="BV272" s="65" t="str">
        <f t="shared" si="231"/>
        <v/>
      </c>
      <c r="BW272" s="165" t="str">
        <f>IF(COUNTBLANK($A272:$F272)&gt;2,"",IF(Input!U272=0,"NA",Input!U272))</f>
        <v/>
      </c>
      <c r="BX272" s="65" t="str">
        <f t="shared" si="232"/>
        <v/>
      </c>
      <c r="BY272" s="65" t="str">
        <f t="shared" si="233"/>
        <v/>
      </c>
      <c r="BZ272" s="165" t="str">
        <f>IF(COUNTBLANK($A272:$F272)&gt;2,"",IF(Input!V272=0,"NA",Input!V272))</f>
        <v/>
      </c>
      <c r="CA272" s="65" t="str">
        <f t="shared" si="234"/>
        <v/>
      </c>
      <c r="CB272" s="65" t="str">
        <f t="shared" si="235"/>
        <v/>
      </c>
      <c r="CC272" s="165" t="str">
        <f>IF(COUNTBLANK($A272:$F272)&gt;2,"",IF(Input!W272=0,"NA",Input!W272))</f>
        <v/>
      </c>
      <c r="CD272" s="65" t="str">
        <f t="shared" si="236"/>
        <v/>
      </c>
      <c r="CE272" s="65" t="str">
        <f t="shared" si="237"/>
        <v/>
      </c>
      <c r="CF272" s="165" t="str">
        <f>IF(COUNTBLANK($A272:$F272)&gt;2,"",IF(Input!X272=0,"NA",Input!X272))</f>
        <v/>
      </c>
      <c r="CG272" s="65" t="str">
        <f t="shared" si="238"/>
        <v/>
      </c>
      <c r="CH272" s="65" t="str">
        <f t="shared" si="239"/>
        <v/>
      </c>
      <c r="CI272" s="165" t="str">
        <f>IF(COUNTBLANK($A272:$F272)&gt;2,"",IF(Input!Y272=0,"NA",Input!Y272))</f>
        <v/>
      </c>
      <c r="CJ272" s="65" t="str">
        <f t="shared" si="240"/>
        <v/>
      </c>
      <c r="CK272" s="65" t="str">
        <f t="shared" si="241"/>
        <v/>
      </c>
      <c r="CL272" s="165" t="str">
        <f>IF(COUNTBLANK($A272:$F272)&gt;2,"",IF(Input!Z272=0,"NA",Input!Z272))</f>
        <v/>
      </c>
      <c r="CM272" s="65" t="str">
        <f t="shared" si="242"/>
        <v/>
      </c>
      <c r="CN272" s="65" t="str">
        <f t="shared" si="243"/>
        <v/>
      </c>
      <c r="CO272" s="165" t="str">
        <f>IF(COUNTBLANK($A272:$F272)&gt;2,"",IF(Input!AA272=0,"NA",Input!AA272))</f>
        <v/>
      </c>
      <c r="CP272" s="65" t="str">
        <f t="shared" si="244"/>
        <v/>
      </c>
      <c r="CQ272" s="65" t="str">
        <f t="shared" si="245"/>
        <v/>
      </c>
      <c r="CR272" s="165" t="str">
        <f>IF(COUNTBLANK($A272:$F272)&gt;2,"",IF(Input!AB272=0,"NA",Input!AB272))</f>
        <v/>
      </c>
      <c r="CS272" s="65" t="str">
        <f t="shared" si="246"/>
        <v/>
      </c>
      <c r="CT272" s="65" t="str">
        <f t="shared" si="247"/>
        <v/>
      </c>
      <c r="CU272" s="165" t="str">
        <f>IF(COUNTBLANK($A272:$F272)&gt;2,"",IF(Input!AC272=0,"NA",Input!AC272))</f>
        <v/>
      </c>
      <c r="CV272" s="65" t="str">
        <f t="shared" si="248"/>
        <v/>
      </c>
      <c r="CW272" s="65" t="str">
        <f t="shared" si="249"/>
        <v/>
      </c>
      <c r="CX272" s="165" t="str">
        <f>IF(COUNTBLANK($A272:$F272)&gt;2,"",IF(Input!AD272=0,"NA",Input!AD272))</f>
        <v/>
      </c>
    </row>
    <row r="273" spans="1:102" x14ac:dyDescent="0.25">
      <c r="A273" s="162" t="str">
        <f>IF(Input!B273=0,"",Input!B273)</f>
        <v/>
      </c>
      <c r="B273" s="162" t="str">
        <f>IF(Input!C273=0,"",Input!C273)</f>
        <v/>
      </c>
      <c r="C273" s="162" t="str">
        <f>IF(Input!D273=0,"",Input!D273)</f>
        <v/>
      </c>
      <c r="D273" s="162" t="str">
        <f>IF(Input!G273=0,"",Input!G273)</f>
        <v/>
      </c>
      <c r="E273" s="162" t="str">
        <f>IF(Input!H273=0,"",Input!H273)</f>
        <v/>
      </c>
      <c r="F273" s="162" t="str">
        <f>IF(Input!I273=0,"",Input!I273)</f>
        <v/>
      </c>
      <c r="G273" s="66" t="str">
        <f t="shared" si="200"/>
        <v/>
      </c>
      <c r="H273" s="66" t="str">
        <f t="shared" si="201"/>
        <v/>
      </c>
      <c r="I273" s="160" t="str">
        <f>FinalScores!G273</f>
        <v/>
      </c>
      <c r="J273" s="65" t="str">
        <f t="shared" si="202"/>
        <v/>
      </c>
      <c r="K273" s="65" t="str">
        <f t="shared" si="203"/>
        <v/>
      </c>
      <c r="L273" s="165" t="str">
        <f>IF(COUNTBLANK($A273:$F273)&gt;2,"",IF(Input!AE273=0,"NA",Input!AE273))</f>
        <v/>
      </c>
      <c r="M273" s="65" t="str">
        <f t="shared" si="204"/>
        <v/>
      </c>
      <c r="N273" s="65" t="str">
        <f t="shared" si="205"/>
        <v/>
      </c>
      <c r="O273" s="165" t="str">
        <f>IF(COUNTBLANK($A273:$F273)&gt;2,"",IF(Input!AF273=0,"NA",Input!AF273))</f>
        <v/>
      </c>
      <c r="P273" s="65" t="str">
        <f t="shared" si="206"/>
        <v/>
      </c>
      <c r="Q273" s="65" t="str">
        <f t="shared" si="207"/>
        <v/>
      </c>
      <c r="R273" s="165" t="str">
        <f>IF(COUNTBLANK($A273:$F273)&gt;2,"",IF(Input!AG273=0,"NA",Input!AG273))</f>
        <v/>
      </c>
      <c r="AN273" s="65" t="str">
        <f t="shared" si="208"/>
        <v/>
      </c>
      <c r="AO273" s="65" t="str">
        <f t="shared" si="209"/>
        <v/>
      </c>
      <c r="AP273" s="165" t="str">
        <f>IF(COUNTBLANK($A273:$F273)&gt;2,"",IF(Input!J273=0,"NA",Input!J273))</f>
        <v/>
      </c>
      <c r="AQ273" s="65" t="str">
        <f t="shared" si="210"/>
        <v/>
      </c>
      <c r="AR273" s="65" t="str">
        <f t="shared" si="211"/>
        <v/>
      </c>
      <c r="AS273" s="165" t="str">
        <f>IF(COUNTBLANK($A273:$F273)&gt;2,"",IF(Input!K273=0,"NA",Input!K273))</f>
        <v/>
      </c>
      <c r="AT273" s="65" t="str">
        <f t="shared" si="212"/>
        <v/>
      </c>
      <c r="AU273" s="65" t="str">
        <f t="shared" si="213"/>
        <v/>
      </c>
      <c r="AV273" s="165" t="str">
        <f>IF(COUNTBLANK($A273:$F273)&gt;2,"",IF(Input!L273=0,"NA",Input!L273))</f>
        <v/>
      </c>
      <c r="AW273" s="65" t="str">
        <f t="shared" si="214"/>
        <v/>
      </c>
      <c r="AX273" s="65" t="str">
        <f t="shared" si="215"/>
        <v/>
      </c>
      <c r="AY273" s="165" t="str">
        <f>IF(COUNTBLANK($A273:$F273)&gt;2,"",IF(Input!M273=0,"NA",Input!M273))</f>
        <v/>
      </c>
      <c r="AZ273" s="65" t="str">
        <f t="shared" si="216"/>
        <v/>
      </c>
      <c r="BA273" s="65" t="str">
        <f t="shared" si="217"/>
        <v/>
      </c>
      <c r="BB273" s="165" t="str">
        <f>IF(COUNTBLANK($A273:$F273)&gt;2,"",IF(Input!N273=0,"NA",Input!N273))</f>
        <v/>
      </c>
      <c r="BC273" s="65" t="str">
        <f t="shared" si="218"/>
        <v/>
      </c>
      <c r="BD273" s="65" t="str">
        <f t="shared" si="219"/>
        <v/>
      </c>
      <c r="BE273" s="165" t="str">
        <f>IF(COUNTBLANK($A273:$F273)&gt;2,"",IF(Input!O273=0,"NA",Input!O273))</f>
        <v/>
      </c>
      <c r="BF273" s="65" t="str">
        <f t="shared" si="220"/>
        <v/>
      </c>
      <c r="BG273" s="65" t="str">
        <f t="shared" si="221"/>
        <v/>
      </c>
      <c r="BH273" s="165" t="str">
        <f>IF(COUNTBLANK($A273:$F273)&gt;2,"",IF(Input!P273=0,"NA",Input!P273))</f>
        <v/>
      </c>
      <c r="BI273" s="65" t="str">
        <f t="shared" si="222"/>
        <v/>
      </c>
      <c r="BJ273" s="65" t="str">
        <f t="shared" si="223"/>
        <v/>
      </c>
      <c r="BK273" s="165" t="str">
        <f>IF(COUNTBLANK($A273:$F273)&gt;2,"",IF(Input!Q273=0,"NA",Input!Q273))</f>
        <v/>
      </c>
      <c r="BL273" s="65" t="str">
        <f t="shared" si="224"/>
        <v/>
      </c>
      <c r="BM273" s="65" t="str">
        <f t="shared" si="225"/>
        <v/>
      </c>
      <c r="BN273" s="165" t="str">
        <f>IF(COUNTBLANK($A273:$F273)&gt;2,"",IF(Input!R273=0,"NA",Input!R273))</f>
        <v/>
      </c>
      <c r="BO273" s="65" t="str">
        <f t="shared" si="226"/>
        <v/>
      </c>
      <c r="BP273" s="65" t="str">
        <f t="shared" si="227"/>
        <v/>
      </c>
      <c r="BQ273" s="165" t="str">
        <f>IF(COUNTBLANK($A273:$F273)&gt;2,"",IF(Input!S273=0,"NA",Input!S273))</f>
        <v/>
      </c>
      <c r="BR273" s="65" t="str">
        <f t="shared" si="228"/>
        <v/>
      </c>
      <c r="BS273" s="65" t="str">
        <f t="shared" si="229"/>
        <v/>
      </c>
      <c r="BT273" s="165" t="str">
        <f>IF(COUNTBLANK($A273:$F273)&gt;2,"",IF(Input!T273=0,"NA",Input!T273))</f>
        <v/>
      </c>
      <c r="BU273" s="65" t="str">
        <f t="shared" si="230"/>
        <v/>
      </c>
      <c r="BV273" s="65" t="str">
        <f t="shared" si="231"/>
        <v/>
      </c>
      <c r="BW273" s="165" t="str">
        <f>IF(COUNTBLANK($A273:$F273)&gt;2,"",IF(Input!U273=0,"NA",Input!U273))</f>
        <v/>
      </c>
      <c r="BX273" s="65" t="str">
        <f t="shared" si="232"/>
        <v/>
      </c>
      <c r="BY273" s="65" t="str">
        <f t="shared" si="233"/>
        <v/>
      </c>
      <c r="BZ273" s="165" t="str">
        <f>IF(COUNTBLANK($A273:$F273)&gt;2,"",IF(Input!V273=0,"NA",Input!V273))</f>
        <v/>
      </c>
      <c r="CA273" s="65" t="str">
        <f t="shared" si="234"/>
        <v/>
      </c>
      <c r="CB273" s="65" t="str">
        <f t="shared" si="235"/>
        <v/>
      </c>
      <c r="CC273" s="165" t="str">
        <f>IF(COUNTBLANK($A273:$F273)&gt;2,"",IF(Input!W273=0,"NA",Input!W273))</f>
        <v/>
      </c>
      <c r="CD273" s="65" t="str">
        <f t="shared" si="236"/>
        <v/>
      </c>
      <c r="CE273" s="65" t="str">
        <f t="shared" si="237"/>
        <v/>
      </c>
      <c r="CF273" s="165" t="str">
        <f>IF(COUNTBLANK($A273:$F273)&gt;2,"",IF(Input!X273=0,"NA",Input!X273))</f>
        <v/>
      </c>
      <c r="CG273" s="65" t="str">
        <f t="shared" si="238"/>
        <v/>
      </c>
      <c r="CH273" s="65" t="str">
        <f t="shared" si="239"/>
        <v/>
      </c>
      <c r="CI273" s="165" t="str">
        <f>IF(COUNTBLANK($A273:$F273)&gt;2,"",IF(Input!Y273=0,"NA",Input!Y273))</f>
        <v/>
      </c>
      <c r="CJ273" s="65" t="str">
        <f t="shared" si="240"/>
        <v/>
      </c>
      <c r="CK273" s="65" t="str">
        <f t="shared" si="241"/>
        <v/>
      </c>
      <c r="CL273" s="165" t="str">
        <f>IF(COUNTBLANK($A273:$F273)&gt;2,"",IF(Input!Z273=0,"NA",Input!Z273))</f>
        <v/>
      </c>
      <c r="CM273" s="65" t="str">
        <f t="shared" si="242"/>
        <v/>
      </c>
      <c r="CN273" s="65" t="str">
        <f t="shared" si="243"/>
        <v/>
      </c>
      <c r="CO273" s="165" t="str">
        <f>IF(COUNTBLANK($A273:$F273)&gt;2,"",IF(Input!AA273=0,"NA",Input!AA273))</f>
        <v/>
      </c>
      <c r="CP273" s="65" t="str">
        <f t="shared" si="244"/>
        <v/>
      </c>
      <c r="CQ273" s="65" t="str">
        <f t="shared" si="245"/>
        <v/>
      </c>
      <c r="CR273" s="165" t="str">
        <f>IF(COUNTBLANK($A273:$F273)&gt;2,"",IF(Input!AB273=0,"NA",Input!AB273))</f>
        <v/>
      </c>
      <c r="CS273" s="65" t="str">
        <f t="shared" si="246"/>
        <v/>
      </c>
      <c r="CT273" s="65" t="str">
        <f t="shared" si="247"/>
        <v/>
      </c>
      <c r="CU273" s="165" t="str">
        <f>IF(COUNTBLANK($A273:$F273)&gt;2,"",IF(Input!AC273=0,"NA",Input!AC273))</f>
        <v/>
      </c>
      <c r="CV273" s="65" t="str">
        <f t="shared" si="248"/>
        <v/>
      </c>
      <c r="CW273" s="65" t="str">
        <f t="shared" si="249"/>
        <v/>
      </c>
      <c r="CX273" s="165" t="str">
        <f>IF(COUNTBLANK($A273:$F273)&gt;2,"",IF(Input!AD273=0,"NA",Input!AD273))</f>
        <v/>
      </c>
    </row>
    <row r="274" spans="1:102" x14ac:dyDescent="0.25">
      <c r="A274" s="162" t="str">
        <f>IF(Input!B274=0,"",Input!B274)</f>
        <v/>
      </c>
      <c r="B274" s="162" t="str">
        <f>IF(Input!C274=0,"",Input!C274)</f>
        <v/>
      </c>
      <c r="C274" s="162" t="str">
        <f>IF(Input!D274=0,"",Input!D274)</f>
        <v/>
      </c>
      <c r="D274" s="162" t="str">
        <f>IF(Input!G274=0,"",Input!G274)</f>
        <v/>
      </c>
      <c r="E274" s="162" t="str">
        <f>IF(Input!H274=0,"",Input!H274)</f>
        <v/>
      </c>
      <c r="F274" s="162" t="str">
        <f>IF(Input!I274=0,"",Input!I274)</f>
        <v/>
      </c>
      <c r="G274" s="66" t="str">
        <f t="shared" si="200"/>
        <v/>
      </c>
      <c r="H274" s="66" t="str">
        <f t="shared" si="201"/>
        <v/>
      </c>
      <c r="I274" s="160" t="str">
        <f>FinalScores!G274</f>
        <v/>
      </c>
      <c r="J274" s="65" t="str">
        <f t="shared" si="202"/>
        <v/>
      </c>
      <c r="K274" s="65" t="str">
        <f t="shared" si="203"/>
        <v/>
      </c>
      <c r="L274" s="165" t="str">
        <f>IF(COUNTBLANK($A274:$F274)&gt;2,"",IF(Input!AE274=0,"NA",Input!AE274))</f>
        <v/>
      </c>
      <c r="M274" s="65" t="str">
        <f t="shared" si="204"/>
        <v/>
      </c>
      <c r="N274" s="65" t="str">
        <f t="shared" si="205"/>
        <v/>
      </c>
      <c r="O274" s="165" t="str">
        <f>IF(COUNTBLANK($A274:$F274)&gt;2,"",IF(Input!AF274=0,"NA",Input!AF274))</f>
        <v/>
      </c>
      <c r="P274" s="65" t="str">
        <f t="shared" si="206"/>
        <v/>
      </c>
      <c r="Q274" s="65" t="str">
        <f t="shared" si="207"/>
        <v/>
      </c>
      <c r="R274" s="165" t="str">
        <f>IF(COUNTBLANK($A274:$F274)&gt;2,"",IF(Input!AG274=0,"NA",Input!AG274))</f>
        <v/>
      </c>
      <c r="AN274" s="65" t="str">
        <f t="shared" si="208"/>
        <v/>
      </c>
      <c r="AO274" s="65" t="str">
        <f t="shared" si="209"/>
        <v/>
      </c>
      <c r="AP274" s="165" t="str">
        <f>IF(COUNTBLANK($A274:$F274)&gt;2,"",IF(Input!J274=0,"NA",Input!J274))</f>
        <v/>
      </c>
      <c r="AQ274" s="65" t="str">
        <f t="shared" si="210"/>
        <v/>
      </c>
      <c r="AR274" s="65" t="str">
        <f t="shared" si="211"/>
        <v/>
      </c>
      <c r="AS274" s="165" t="str">
        <f>IF(COUNTBLANK($A274:$F274)&gt;2,"",IF(Input!K274=0,"NA",Input!K274))</f>
        <v/>
      </c>
      <c r="AT274" s="65" t="str">
        <f t="shared" si="212"/>
        <v/>
      </c>
      <c r="AU274" s="65" t="str">
        <f t="shared" si="213"/>
        <v/>
      </c>
      <c r="AV274" s="165" t="str">
        <f>IF(COUNTBLANK($A274:$F274)&gt;2,"",IF(Input!L274=0,"NA",Input!L274))</f>
        <v/>
      </c>
      <c r="AW274" s="65" t="str">
        <f t="shared" si="214"/>
        <v/>
      </c>
      <c r="AX274" s="65" t="str">
        <f t="shared" si="215"/>
        <v/>
      </c>
      <c r="AY274" s="165" t="str">
        <f>IF(COUNTBLANK($A274:$F274)&gt;2,"",IF(Input!M274=0,"NA",Input!M274))</f>
        <v/>
      </c>
      <c r="AZ274" s="65" t="str">
        <f t="shared" si="216"/>
        <v/>
      </c>
      <c r="BA274" s="65" t="str">
        <f t="shared" si="217"/>
        <v/>
      </c>
      <c r="BB274" s="165" t="str">
        <f>IF(COUNTBLANK($A274:$F274)&gt;2,"",IF(Input!N274=0,"NA",Input!N274))</f>
        <v/>
      </c>
      <c r="BC274" s="65" t="str">
        <f t="shared" si="218"/>
        <v/>
      </c>
      <c r="BD274" s="65" t="str">
        <f t="shared" si="219"/>
        <v/>
      </c>
      <c r="BE274" s="165" t="str">
        <f>IF(COUNTBLANK($A274:$F274)&gt;2,"",IF(Input!O274=0,"NA",Input!O274))</f>
        <v/>
      </c>
      <c r="BF274" s="65" t="str">
        <f t="shared" si="220"/>
        <v/>
      </c>
      <c r="BG274" s="65" t="str">
        <f t="shared" si="221"/>
        <v/>
      </c>
      <c r="BH274" s="165" t="str">
        <f>IF(COUNTBLANK($A274:$F274)&gt;2,"",IF(Input!P274=0,"NA",Input!P274))</f>
        <v/>
      </c>
      <c r="BI274" s="65" t="str">
        <f t="shared" si="222"/>
        <v/>
      </c>
      <c r="BJ274" s="65" t="str">
        <f t="shared" si="223"/>
        <v/>
      </c>
      <c r="BK274" s="165" t="str">
        <f>IF(COUNTBLANK($A274:$F274)&gt;2,"",IF(Input!Q274=0,"NA",Input!Q274))</f>
        <v/>
      </c>
      <c r="BL274" s="65" t="str">
        <f t="shared" si="224"/>
        <v/>
      </c>
      <c r="BM274" s="65" t="str">
        <f t="shared" si="225"/>
        <v/>
      </c>
      <c r="BN274" s="165" t="str">
        <f>IF(COUNTBLANK($A274:$F274)&gt;2,"",IF(Input!R274=0,"NA",Input!R274))</f>
        <v/>
      </c>
      <c r="BO274" s="65" t="str">
        <f t="shared" si="226"/>
        <v/>
      </c>
      <c r="BP274" s="65" t="str">
        <f t="shared" si="227"/>
        <v/>
      </c>
      <c r="BQ274" s="165" t="str">
        <f>IF(COUNTBLANK($A274:$F274)&gt;2,"",IF(Input!S274=0,"NA",Input!S274))</f>
        <v/>
      </c>
      <c r="BR274" s="65" t="str">
        <f t="shared" si="228"/>
        <v/>
      </c>
      <c r="BS274" s="65" t="str">
        <f t="shared" si="229"/>
        <v/>
      </c>
      <c r="BT274" s="165" t="str">
        <f>IF(COUNTBLANK($A274:$F274)&gt;2,"",IF(Input!T274=0,"NA",Input!T274))</f>
        <v/>
      </c>
      <c r="BU274" s="65" t="str">
        <f t="shared" si="230"/>
        <v/>
      </c>
      <c r="BV274" s="65" t="str">
        <f t="shared" si="231"/>
        <v/>
      </c>
      <c r="BW274" s="165" t="str">
        <f>IF(COUNTBLANK($A274:$F274)&gt;2,"",IF(Input!U274=0,"NA",Input!U274))</f>
        <v/>
      </c>
      <c r="BX274" s="65" t="str">
        <f t="shared" si="232"/>
        <v/>
      </c>
      <c r="BY274" s="65" t="str">
        <f t="shared" si="233"/>
        <v/>
      </c>
      <c r="BZ274" s="165" t="str">
        <f>IF(COUNTBLANK($A274:$F274)&gt;2,"",IF(Input!V274=0,"NA",Input!V274))</f>
        <v/>
      </c>
      <c r="CA274" s="65" t="str">
        <f t="shared" si="234"/>
        <v/>
      </c>
      <c r="CB274" s="65" t="str">
        <f t="shared" si="235"/>
        <v/>
      </c>
      <c r="CC274" s="165" t="str">
        <f>IF(COUNTBLANK($A274:$F274)&gt;2,"",IF(Input!W274=0,"NA",Input!W274))</f>
        <v/>
      </c>
      <c r="CD274" s="65" t="str">
        <f t="shared" si="236"/>
        <v/>
      </c>
      <c r="CE274" s="65" t="str">
        <f t="shared" si="237"/>
        <v/>
      </c>
      <c r="CF274" s="165" t="str">
        <f>IF(COUNTBLANK($A274:$F274)&gt;2,"",IF(Input!X274=0,"NA",Input!X274))</f>
        <v/>
      </c>
      <c r="CG274" s="65" t="str">
        <f t="shared" si="238"/>
        <v/>
      </c>
      <c r="CH274" s="65" t="str">
        <f t="shared" si="239"/>
        <v/>
      </c>
      <c r="CI274" s="165" t="str">
        <f>IF(COUNTBLANK($A274:$F274)&gt;2,"",IF(Input!Y274=0,"NA",Input!Y274))</f>
        <v/>
      </c>
      <c r="CJ274" s="65" t="str">
        <f t="shared" si="240"/>
        <v/>
      </c>
      <c r="CK274" s="65" t="str">
        <f t="shared" si="241"/>
        <v/>
      </c>
      <c r="CL274" s="165" t="str">
        <f>IF(COUNTBLANK($A274:$F274)&gt;2,"",IF(Input!Z274=0,"NA",Input!Z274))</f>
        <v/>
      </c>
      <c r="CM274" s="65" t="str">
        <f t="shared" si="242"/>
        <v/>
      </c>
      <c r="CN274" s="65" t="str">
        <f t="shared" si="243"/>
        <v/>
      </c>
      <c r="CO274" s="165" t="str">
        <f>IF(COUNTBLANK($A274:$F274)&gt;2,"",IF(Input!AA274=0,"NA",Input!AA274))</f>
        <v/>
      </c>
      <c r="CP274" s="65" t="str">
        <f t="shared" si="244"/>
        <v/>
      </c>
      <c r="CQ274" s="65" t="str">
        <f t="shared" si="245"/>
        <v/>
      </c>
      <c r="CR274" s="165" t="str">
        <f>IF(COUNTBLANK($A274:$F274)&gt;2,"",IF(Input!AB274=0,"NA",Input!AB274))</f>
        <v/>
      </c>
      <c r="CS274" s="65" t="str">
        <f t="shared" si="246"/>
        <v/>
      </c>
      <c r="CT274" s="65" t="str">
        <f t="shared" si="247"/>
        <v/>
      </c>
      <c r="CU274" s="165" t="str">
        <f>IF(COUNTBLANK($A274:$F274)&gt;2,"",IF(Input!AC274=0,"NA",Input!AC274))</f>
        <v/>
      </c>
      <c r="CV274" s="65" t="str">
        <f t="shared" si="248"/>
        <v/>
      </c>
      <c r="CW274" s="65" t="str">
        <f t="shared" si="249"/>
        <v/>
      </c>
      <c r="CX274" s="165" t="str">
        <f>IF(COUNTBLANK($A274:$F274)&gt;2,"",IF(Input!AD274=0,"NA",Input!AD274))</f>
        <v/>
      </c>
    </row>
    <row r="275" spans="1:102" x14ac:dyDescent="0.25">
      <c r="A275" s="162" t="str">
        <f>IF(Input!B275=0,"",Input!B275)</f>
        <v/>
      </c>
      <c r="B275" s="162" t="str">
        <f>IF(Input!C275=0,"",Input!C275)</f>
        <v/>
      </c>
      <c r="C275" s="162" t="str">
        <f>IF(Input!D275=0,"",Input!D275)</f>
        <v/>
      </c>
      <c r="D275" s="162" t="str">
        <f>IF(Input!G275=0,"",Input!G275)</f>
        <v/>
      </c>
      <c r="E275" s="162" t="str">
        <f>IF(Input!H275=0,"",Input!H275)</f>
        <v/>
      </c>
      <c r="F275" s="162" t="str">
        <f>IF(Input!I275=0,"",Input!I275)</f>
        <v/>
      </c>
      <c r="G275" s="66" t="str">
        <f t="shared" si="200"/>
        <v/>
      </c>
      <c r="H275" s="66" t="str">
        <f t="shared" si="201"/>
        <v/>
      </c>
      <c r="I275" s="160" t="str">
        <f>FinalScores!G275</f>
        <v/>
      </c>
      <c r="J275" s="65" t="str">
        <f t="shared" si="202"/>
        <v/>
      </c>
      <c r="K275" s="65" t="str">
        <f t="shared" si="203"/>
        <v/>
      </c>
      <c r="L275" s="165" t="str">
        <f>IF(COUNTBLANK($A275:$F275)&gt;2,"",IF(Input!AE275=0,"NA",Input!AE275))</f>
        <v/>
      </c>
      <c r="M275" s="65" t="str">
        <f t="shared" si="204"/>
        <v/>
      </c>
      <c r="N275" s="65" t="str">
        <f t="shared" si="205"/>
        <v/>
      </c>
      <c r="O275" s="165" t="str">
        <f>IF(COUNTBLANK($A275:$F275)&gt;2,"",IF(Input!AF275=0,"NA",Input!AF275))</f>
        <v/>
      </c>
      <c r="P275" s="65" t="str">
        <f t="shared" si="206"/>
        <v/>
      </c>
      <c r="Q275" s="65" t="str">
        <f t="shared" si="207"/>
        <v/>
      </c>
      <c r="R275" s="165" t="str">
        <f>IF(COUNTBLANK($A275:$F275)&gt;2,"",IF(Input!AG275=0,"NA",Input!AG275))</f>
        <v/>
      </c>
      <c r="AN275" s="65" t="str">
        <f t="shared" si="208"/>
        <v/>
      </c>
      <c r="AO275" s="65" t="str">
        <f t="shared" si="209"/>
        <v/>
      </c>
      <c r="AP275" s="165" t="str">
        <f>IF(COUNTBLANK($A275:$F275)&gt;2,"",IF(Input!J275=0,"NA",Input!J275))</f>
        <v/>
      </c>
      <c r="AQ275" s="65" t="str">
        <f t="shared" si="210"/>
        <v/>
      </c>
      <c r="AR275" s="65" t="str">
        <f t="shared" si="211"/>
        <v/>
      </c>
      <c r="AS275" s="165" t="str">
        <f>IF(COUNTBLANK($A275:$F275)&gt;2,"",IF(Input!K275=0,"NA",Input!K275))</f>
        <v/>
      </c>
      <c r="AT275" s="65" t="str">
        <f t="shared" si="212"/>
        <v/>
      </c>
      <c r="AU275" s="65" t="str">
        <f t="shared" si="213"/>
        <v/>
      </c>
      <c r="AV275" s="165" t="str">
        <f>IF(COUNTBLANK($A275:$F275)&gt;2,"",IF(Input!L275=0,"NA",Input!L275))</f>
        <v/>
      </c>
      <c r="AW275" s="65" t="str">
        <f t="shared" si="214"/>
        <v/>
      </c>
      <c r="AX275" s="65" t="str">
        <f t="shared" si="215"/>
        <v/>
      </c>
      <c r="AY275" s="165" t="str">
        <f>IF(COUNTBLANK($A275:$F275)&gt;2,"",IF(Input!M275=0,"NA",Input!M275))</f>
        <v/>
      </c>
      <c r="AZ275" s="65" t="str">
        <f t="shared" si="216"/>
        <v/>
      </c>
      <c r="BA275" s="65" t="str">
        <f t="shared" si="217"/>
        <v/>
      </c>
      <c r="BB275" s="165" t="str">
        <f>IF(COUNTBLANK($A275:$F275)&gt;2,"",IF(Input!N275=0,"NA",Input!N275))</f>
        <v/>
      </c>
      <c r="BC275" s="65" t="str">
        <f t="shared" si="218"/>
        <v/>
      </c>
      <c r="BD275" s="65" t="str">
        <f t="shared" si="219"/>
        <v/>
      </c>
      <c r="BE275" s="165" t="str">
        <f>IF(COUNTBLANK($A275:$F275)&gt;2,"",IF(Input!O275=0,"NA",Input!O275))</f>
        <v/>
      </c>
      <c r="BF275" s="65" t="str">
        <f t="shared" si="220"/>
        <v/>
      </c>
      <c r="BG275" s="65" t="str">
        <f t="shared" si="221"/>
        <v/>
      </c>
      <c r="BH275" s="165" t="str">
        <f>IF(COUNTBLANK($A275:$F275)&gt;2,"",IF(Input!P275=0,"NA",Input!P275))</f>
        <v/>
      </c>
      <c r="BI275" s="65" t="str">
        <f t="shared" si="222"/>
        <v/>
      </c>
      <c r="BJ275" s="65" t="str">
        <f t="shared" si="223"/>
        <v/>
      </c>
      <c r="BK275" s="165" t="str">
        <f>IF(COUNTBLANK($A275:$F275)&gt;2,"",IF(Input!Q275=0,"NA",Input!Q275))</f>
        <v/>
      </c>
      <c r="BL275" s="65" t="str">
        <f t="shared" si="224"/>
        <v/>
      </c>
      <c r="BM275" s="65" t="str">
        <f t="shared" si="225"/>
        <v/>
      </c>
      <c r="BN275" s="165" t="str">
        <f>IF(COUNTBLANK($A275:$F275)&gt;2,"",IF(Input!R275=0,"NA",Input!R275))</f>
        <v/>
      </c>
      <c r="BO275" s="65" t="str">
        <f t="shared" si="226"/>
        <v/>
      </c>
      <c r="BP275" s="65" t="str">
        <f t="shared" si="227"/>
        <v/>
      </c>
      <c r="BQ275" s="165" t="str">
        <f>IF(COUNTBLANK($A275:$F275)&gt;2,"",IF(Input!S275=0,"NA",Input!S275))</f>
        <v/>
      </c>
      <c r="BR275" s="65" t="str">
        <f t="shared" si="228"/>
        <v/>
      </c>
      <c r="BS275" s="65" t="str">
        <f t="shared" si="229"/>
        <v/>
      </c>
      <c r="BT275" s="165" t="str">
        <f>IF(COUNTBLANK($A275:$F275)&gt;2,"",IF(Input!T275=0,"NA",Input!T275))</f>
        <v/>
      </c>
      <c r="BU275" s="65" t="str">
        <f t="shared" si="230"/>
        <v/>
      </c>
      <c r="BV275" s="65" t="str">
        <f t="shared" si="231"/>
        <v/>
      </c>
      <c r="BW275" s="165" t="str">
        <f>IF(COUNTBLANK($A275:$F275)&gt;2,"",IF(Input!U275=0,"NA",Input!U275))</f>
        <v/>
      </c>
      <c r="BX275" s="65" t="str">
        <f t="shared" si="232"/>
        <v/>
      </c>
      <c r="BY275" s="65" t="str">
        <f t="shared" si="233"/>
        <v/>
      </c>
      <c r="BZ275" s="165" t="str">
        <f>IF(COUNTBLANK($A275:$F275)&gt;2,"",IF(Input!V275=0,"NA",Input!V275))</f>
        <v/>
      </c>
      <c r="CA275" s="65" t="str">
        <f t="shared" si="234"/>
        <v/>
      </c>
      <c r="CB275" s="65" t="str">
        <f t="shared" si="235"/>
        <v/>
      </c>
      <c r="CC275" s="165" t="str">
        <f>IF(COUNTBLANK($A275:$F275)&gt;2,"",IF(Input!W275=0,"NA",Input!W275))</f>
        <v/>
      </c>
      <c r="CD275" s="65" t="str">
        <f t="shared" si="236"/>
        <v/>
      </c>
      <c r="CE275" s="65" t="str">
        <f t="shared" si="237"/>
        <v/>
      </c>
      <c r="CF275" s="165" t="str">
        <f>IF(COUNTBLANK($A275:$F275)&gt;2,"",IF(Input!X275=0,"NA",Input!X275))</f>
        <v/>
      </c>
      <c r="CG275" s="65" t="str">
        <f t="shared" si="238"/>
        <v/>
      </c>
      <c r="CH275" s="65" t="str">
        <f t="shared" si="239"/>
        <v/>
      </c>
      <c r="CI275" s="165" t="str">
        <f>IF(COUNTBLANK($A275:$F275)&gt;2,"",IF(Input!Y275=0,"NA",Input!Y275))</f>
        <v/>
      </c>
      <c r="CJ275" s="65" t="str">
        <f t="shared" si="240"/>
        <v/>
      </c>
      <c r="CK275" s="65" t="str">
        <f t="shared" si="241"/>
        <v/>
      </c>
      <c r="CL275" s="165" t="str">
        <f>IF(COUNTBLANK($A275:$F275)&gt;2,"",IF(Input!Z275=0,"NA",Input!Z275))</f>
        <v/>
      </c>
      <c r="CM275" s="65" t="str">
        <f t="shared" si="242"/>
        <v/>
      </c>
      <c r="CN275" s="65" t="str">
        <f t="shared" si="243"/>
        <v/>
      </c>
      <c r="CO275" s="165" t="str">
        <f>IF(COUNTBLANK($A275:$F275)&gt;2,"",IF(Input!AA275=0,"NA",Input!AA275))</f>
        <v/>
      </c>
      <c r="CP275" s="65" t="str">
        <f t="shared" si="244"/>
        <v/>
      </c>
      <c r="CQ275" s="65" t="str">
        <f t="shared" si="245"/>
        <v/>
      </c>
      <c r="CR275" s="165" t="str">
        <f>IF(COUNTBLANK($A275:$F275)&gt;2,"",IF(Input!AB275=0,"NA",Input!AB275))</f>
        <v/>
      </c>
      <c r="CS275" s="65" t="str">
        <f t="shared" si="246"/>
        <v/>
      </c>
      <c r="CT275" s="65" t="str">
        <f t="shared" si="247"/>
        <v/>
      </c>
      <c r="CU275" s="165" t="str">
        <f>IF(COUNTBLANK($A275:$F275)&gt;2,"",IF(Input!AC275=0,"NA",Input!AC275))</f>
        <v/>
      </c>
      <c r="CV275" s="65" t="str">
        <f t="shared" si="248"/>
        <v/>
      </c>
      <c r="CW275" s="65" t="str">
        <f t="shared" si="249"/>
        <v/>
      </c>
      <c r="CX275" s="165" t="str">
        <f>IF(COUNTBLANK($A275:$F275)&gt;2,"",IF(Input!AD275=0,"NA",Input!AD275))</f>
        <v/>
      </c>
    </row>
    <row r="276" spans="1:102" x14ac:dyDescent="0.25">
      <c r="A276" s="162" t="str">
        <f>IF(Input!B276=0,"",Input!B276)</f>
        <v/>
      </c>
      <c r="B276" s="162" t="str">
        <f>IF(Input!C276=0,"",Input!C276)</f>
        <v/>
      </c>
      <c r="C276" s="162" t="str">
        <f>IF(Input!D276=0,"",Input!D276)</f>
        <v/>
      </c>
      <c r="D276" s="162" t="str">
        <f>IF(Input!G276=0,"",Input!G276)</f>
        <v/>
      </c>
      <c r="E276" s="162" t="str">
        <f>IF(Input!H276=0,"",Input!H276)</f>
        <v/>
      </c>
      <c r="F276" s="162" t="str">
        <f>IF(Input!I276=0,"",Input!I276)</f>
        <v/>
      </c>
      <c r="G276" s="66" t="str">
        <f t="shared" si="200"/>
        <v/>
      </c>
      <c r="H276" s="66" t="str">
        <f t="shared" si="201"/>
        <v/>
      </c>
      <c r="I276" s="160" t="str">
        <f>FinalScores!G276</f>
        <v/>
      </c>
      <c r="J276" s="65" t="str">
        <f t="shared" si="202"/>
        <v/>
      </c>
      <c r="K276" s="65" t="str">
        <f t="shared" si="203"/>
        <v/>
      </c>
      <c r="L276" s="165" t="str">
        <f>IF(COUNTBLANK($A276:$F276)&gt;2,"",IF(Input!AE276=0,"NA",Input!AE276))</f>
        <v/>
      </c>
      <c r="M276" s="65" t="str">
        <f t="shared" si="204"/>
        <v/>
      </c>
      <c r="N276" s="65" t="str">
        <f t="shared" si="205"/>
        <v/>
      </c>
      <c r="O276" s="165" t="str">
        <f>IF(COUNTBLANK($A276:$F276)&gt;2,"",IF(Input!AF276=0,"NA",Input!AF276))</f>
        <v/>
      </c>
      <c r="P276" s="65" t="str">
        <f t="shared" si="206"/>
        <v/>
      </c>
      <c r="Q276" s="65" t="str">
        <f t="shared" si="207"/>
        <v/>
      </c>
      <c r="R276" s="165" t="str">
        <f>IF(COUNTBLANK($A276:$F276)&gt;2,"",IF(Input!AG276=0,"NA",Input!AG276))</f>
        <v/>
      </c>
      <c r="AN276" s="65" t="str">
        <f t="shared" si="208"/>
        <v/>
      </c>
      <c r="AO276" s="65" t="str">
        <f t="shared" si="209"/>
        <v/>
      </c>
      <c r="AP276" s="165" t="str">
        <f>IF(COUNTBLANK($A276:$F276)&gt;2,"",IF(Input!J276=0,"NA",Input!J276))</f>
        <v/>
      </c>
      <c r="AQ276" s="65" t="str">
        <f t="shared" si="210"/>
        <v/>
      </c>
      <c r="AR276" s="65" t="str">
        <f t="shared" si="211"/>
        <v/>
      </c>
      <c r="AS276" s="165" t="str">
        <f>IF(COUNTBLANK($A276:$F276)&gt;2,"",IF(Input!K276=0,"NA",Input!K276))</f>
        <v/>
      </c>
      <c r="AT276" s="65" t="str">
        <f t="shared" si="212"/>
        <v/>
      </c>
      <c r="AU276" s="65" t="str">
        <f t="shared" si="213"/>
        <v/>
      </c>
      <c r="AV276" s="165" t="str">
        <f>IF(COUNTBLANK($A276:$F276)&gt;2,"",IF(Input!L276=0,"NA",Input!L276))</f>
        <v/>
      </c>
      <c r="AW276" s="65" t="str">
        <f t="shared" si="214"/>
        <v/>
      </c>
      <c r="AX276" s="65" t="str">
        <f t="shared" si="215"/>
        <v/>
      </c>
      <c r="AY276" s="165" t="str">
        <f>IF(COUNTBLANK($A276:$F276)&gt;2,"",IF(Input!M276=0,"NA",Input!M276))</f>
        <v/>
      </c>
      <c r="AZ276" s="65" t="str">
        <f t="shared" si="216"/>
        <v/>
      </c>
      <c r="BA276" s="65" t="str">
        <f t="shared" si="217"/>
        <v/>
      </c>
      <c r="BB276" s="165" t="str">
        <f>IF(COUNTBLANK($A276:$F276)&gt;2,"",IF(Input!N276=0,"NA",Input!N276))</f>
        <v/>
      </c>
      <c r="BC276" s="65" t="str">
        <f t="shared" si="218"/>
        <v/>
      </c>
      <c r="BD276" s="65" t="str">
        <f t="shared" si="219"/>
        <v/>
      </c>
      <c r="BE276" s="165" t="str">
        <f>IF(COUNTBLANK($A276:$F276)&gt;2,"",IF(Input!O276=0,"NA",Input!O276))</f>
        <v/>
      </c>
      <c r="BF276" s="65" t="str">
        <f t="shared" si="220"/>
        <v/>
      </c>
      <c r="BG276" s="65" t="str">
        <f t="shared" si="221"/>
        <v/>
      </c>
      <c r="BH276" s="165" t="str">
        <f>IF(COUNTBLANK($A276:$F276)&gt;2,"",IF(Input!P276=0,"NA",Input!P276))</f>
        <v/>
      </c>
      <c r="BI276" s="65" t="str">
        <f t="shared" si="222"/>
        <v/>
      </c>
      <c r="BJ276" s="65" t="str">
        <f t="shared" si="223"/>
        <v/>
      </c>
      <c r="BK276" s="165" t="str">
        <f>IF(COUNTBLANK($A276:$F276)&gt;2,"",IF(Input!Q276=0,"NA",Input!Q276))</f>
        <v/>
      </c>
      <c r="BL276" s="65" t="str">
        <f t="shared" si="224"/>
        <v/>
      </c>
      <c r="BM276" s="65" t="str">
        <f t="shared" si="225"/>
        <v/>
      </c>
      <c r="BN276" s="165" t="str">
        <f>IF(COUNTBLANK($A276:$F276)&gt;2,"",IF(Input!R276=0,"NA",Input!R276))</f>
        <v/>
      </c>
      <c r="BO276" s="65" t="str">
        <f t="shared" si="226"/>
        <v/>
      </c>
      <c r="BP276" s="65" t="str">
        <f t="shared" si="227"/>
        <v/>
      </c>
      <c r="BQ276" s="165" t="str">
        <f>IF(COUNTBLANK($A276:$F276)&gt;2,"",IF(Input!S276=0,"NA",Input!S276))</f>
        <v/>
      </c>
      <c r="BR276" s="65" t="str">
        <f t="shared" si="228"/>
        <v/>
      </c>
      <c r="BS276" s="65" t="str">
        <f t="shared" si="229"/>
        <v/>
      </c>
      <c r="BT276" s="165" t="str">
        <f>IF(COUNTBLANK($A276:$F276)&gt;2,"",IF(Input!T276=0,"NA",Input!T276))</f>
        <v/>
      </c>
      <c r="BU276" s="65" t="str">
        <f t="shared" si="230"/>
        <v/>
      </c>
      <c r="BV276" s="65" t="str">
        <f t="shared" si="231"/>
        <v/>
      </c>
      <c r="BW276" s="165" t="str">
        <f>IF(COUNTBLANK($A276:$F276)&gt;2,"",IF(Input!U276=0,"NA",Input!U276))</f>
        <v/>
      </c>
      <c r="BX276" s="65" t="str">
        <f t="shared" si="232"/>
        <v/>
      </c>
      <c r="BY276" s="65" t="str">
        <f t="shared" si="233"/>
        <v/>
      </c>
      <c r="BZ276" s="165" t="str">
        <f>IF(COUNTBLANK($A276:$F276)&gt;2,"",IF(Input!V276=0,"NA",Input!V276))</f>
        <v/>
      </c>
      <c r="CA276" s="65" t="str">
        <f t="shared" si="234"/>
        <v/>
      </c>
      <c r="CB276" s="65" t="str">
        <f t="shared" si="235"/>
        <v/>
      </c>
      <c r="CC276" s="165" t="str">
        <f>IF(COUNTBLANK($A276:$F276)&gt;2,"",IF(Input!W276=0,"NA",Input!W276))</f>
        <v/>
      </c>
      <c r="CD276" s="65" t="str">
        <f t="shared" si="236"/>
        <v/>
      </c>
      <c r="CE276" s="65" t="str">
        <f t="shared" si="237"/>
        <v/>
      </c>
      <c r="CF276" s="165" t="str">
        <f>IF(COUNTBLANK($A276:$F276)&gt;2,"",IF(Input!X276=0,"NA",Input!X276))</f>
        <v/>
      </c>
      <c r="CG276" s="65" t="str">
        <f t="shared" si="238"/>
        <v/>
      </c>
      <c r="CH276" s="65" t="str">
        <f t="shared" si="239"/>
        <v/>
      </c>
      <c r="CI276" s="165" t="str">
        <f>IF(COUNTBLANK($A276:$F276)&gt;2,"",IF(Input!Y276=0,"NA",Input!Y276))</f>
        <v/>
      </c>
      <c r="CJ276" s="65" t="str">
        <f t="shared" si="240"/>
        <v/>
      </c>
      <c r="CK276" s="65" t="str">
        <f t="shared" si="241"/>
        <v/>
      </c>
      <c r="CL276" s="165" t="str">
        <f>IF(COUNTBLANK($A276:$F276)&gt;2,"",IF(Input!Z276=0,"NA",Input!Z276))</f>
        <v/>
      </c>
      <c r="CM276" s="65" t="str">
        <f t="shared" si="242"/>
        <v/>
      </c>
      <c r="CN276" s="65" t="str">
        <f t="shared" si="243"/>
        <v/>
      </c>
      <c r="CO276" s="165" t="str">
        <f>IF(COUNTBLANK($A276:$F276)&gt;2,"",IF(Input!AA276=0,"NA",Input!AA276))</f>
        <v/>
      </c>
      <c r="CP276" s="65" t="str">
        <f t="shared" si="244"/>
        <v/>
      </c>
      <c r="CQ276" s="65" t="str">
        <f t="shared" si="245"/>
        <v/>
      </c>
      <c r="CR276" s="165" t="str">
        <f>IF(COUNTBLANK($A276:$F276)&gt;2,"",IF(Input!AB276=0,"NA",Input!AB276))</f>
        <v/>
      </c>
      <c r="CS276" s="65" t="str">
        <f t="shared" si="246"/>
        <v/>
      </c>
      <c r="CT276" s="65" t="str">
        <f t="shared" si="247"/>
        <v/>
      </c>
      <c r="CU276" s="165" t="str">
        <f>IF(COUNTBLANK($A276:$F276)&gt;2,"",IF(Input!AC276=0,"NA",Input!AC276))</f>
        <v/>
      </c>
      <c r="CV276" s="65" t="str">
        <f t="shared" si="248"/>
        <v/>
      </c>
      <c r="CW276" s="65" t="str">
        <f t="shared" si="249"/>
        <v/>
      </c>
      <c r="CX276" s="165" t="str">
        <f>IF(COUNTBLANK($A276:$F276)&gt;2,"",IF(Input!AD276=0,"NA",Input!AD276))</f>
        <v/>
      </c>
    </row>
    <row r="277" spans="1:102" x14ac:dyDescent="0.25">
      <c r="A277" s="162" t="str">
        <f>IF(Input!B277=0,"",Input!B277)</f>
        <v/>
      </c>
      <c r="B277" s="162" t="str">
        <f>IF(Input!C277=0,"",Input!C277)</f>
        <v/>
      </c>
      <c r="C277" s="162" t="str">
        <f>IF(Input!D277=0,"",Input!D277)</f>
        <v/>
      </c>
      <c r="D277" s="162" t="str">
        <f>IF(Input!G277=0,"",Input!G277)</f>
        <v/>
      </c>
      <c r="E277" s="162" t="str">
        <f>IF(Input!H277=0,"",Input!H277)</f>
        <v/>
      </c>
      <c r="F277" s="162" t="str">
        <f>IF(Input!I277=0,"",Input!I277)</f>
        <v/>
      </c>
      <c r="G277" s="66" t="str">
        <f t="shared" si="200"/>
        <v/>
      </c>
      <c r="H277" s="66" t="str">
        <f t="shared" si="201"/>
        <v/>
      </c>
      <c r="I277" s="160" t="str">
        <f>FinalScores!G277</f>
        <v/>
      </c>
      <c r="J277" s="65" t="str">
        <f t="shared" si="202"/>
        <v/>
      </c>
      <c r="K277" s="65" t="str">
        <f t="shared" si="203"/>
        <v/>
      </c>
      <c r="L277" s="165" t="str">
        <f>IF(COUNTBLANK($A277:$F277)&gt;2,"",IF(Input!AE277=0,"NA",Input!AE277))</f>
        <v/>
      </c>
      <c r="M277" s="65" t="str">
        <f t="shared" si="204"/>
        <v/>
      </c>
      <c r="N277" s="65" t="str">
        <f t="shared" si="205"/>
        <v/>
      </c>
      <c r="O277" s="165" t="str">
        <f>IF(COUNTBLANK($A277:$F277)&gt;2,"",IF(Input!AF277=0,"NA",Input!AF277))</f>
        <v/>
      </c>
      <c r="P277" s="65" t="str">
        <f t="shared" si="206"/>
        <v/>
      </c>
      <c r="Q277" s="65" t="str">
        <f t="shared" si="207"/>
        <v/>
      </c>
      <c r="R277" s="165" t="str">
        <f>IF(COUNTBLANK($A277:$F277)&gt;2,"",IF(Input!AG277=0,"NA",Input!AG277))</f>
        <v/>
      </c>
      <c r="AN277" s="65" t="str">
        <f t="shared" si="208"/>
        <v/>
      </c>
      <c r="AO277" s="65" t="str">
        <f t="shared" si="209"/>
        <v/>
      </c>
      <c r="AP277" s="165" t="str">
        <f>IF(COUNTBLANK($A277:$F277)&gt;2,"",IF(Input!J277=0,"NA",Input!J277))</f>
        <v/>
      </c>
      <c r="AQ277" s="65" t="str">
        <f t="shared" si="210"/>
        <v/>
      </c>
      <c r="AR277" s="65" t="str">
        <f t="shared" si="211"/>
        <v/>
      </c>
      <c r="AS277" s="165" t="str">
        <f>IF(COUNTBLANK($A277:$F277)&gt;2,"",IF(Input!K277=0,"NA",Input!K277))</f>
        <v/>
      </c>
      <c r="AT277" s="65" t="str">
        <f t="shared" si="212"/>
        <v/>
      </c>
      <c r="AU277" s="65" t="str">
        <f t="shared" si="213"/>
        <v/>
      </c>
      <c r="AV277" s="165" t="str">
        <f>IF(COUNTBLANK($A277:$F277)&gt;2,"",IF(Input!L277=0,"NA",Input!L277))</f>
        <v/>
      </c>
      <c r="AW277" s="65" t="str">
        <f t="shared" si="214"/>
        <v/>
      </c>
      <c r="AX277" s="65" t="str">
        <f t="shared" si="215"/>
        <v/>
      </c>
      <c r="AY277" s="165" t="str">
        <f>IF(COUNTBLANK($A277:$F277)&gt;2,"",IF(Input!M277=0,"NA",Input!M277))</f>
        <v/>
      </c>
      <c r="AZ277" s="65" t="str">
        <f t="shared" si="216"/>
        <v/>
      </c>
      <c r="BA277" s="65" t="str">
        <f t="shared" si="217"/>
        <v/>
      </c>
      <c r="BB277" s="165" t="str">
        <f>IF(COUNTBLANK($A277:$F277)&gt;2,"",IF(Input!N277=0,"NA",Input!N277))</f>
        <v/>
      </c>
      <c r="BC277" s="65" t="str">
        <f t="shared" si="218"/>
        <v/>
      </c>
      <c r="BD277" s="65" t="str">
        <f t="shared" si="219"/>
        <v/>
      </c>
      <c r="BE277" s="165" t="str">
        <f>IF(COUNTBLANK($A277:$F277)&gt;2,"",IF(Input!O277=0,"NA",Input!O277))</f>
        <v/>
      </c>
      <c r="BF277" s="65" t="str">
        <f t="shared" si="220"/>
        <v/>
      </c>
      <c r="BG277" s="65" t="str">
        <f t="shared" si="221"/>
        <v/>
      </c>
      <c r="BH277" s="165" t="str">
        <f>IF(COUNTBLANK($A277:$F277)&gt;2,"",IF(Input!P277=0,"NA",Input!P277))</f>
        <v/>
      </c>
      <c r="BI277" s="65" t="str">
        <f t="shared" si="222"/>
        <v/>
      </c>
      <c r="BJ277" s="65" t="str">
        <f t="shared" si="223"/>
        <v/>
      </c>
      <c r="BK277" s="165" t="str">
        <f>IF(COUNTBLANK($A277:$F277)&gt;2,"",IF(Input!Q277=0,"NA",Input!Q277))</f>
        <v/>
      </c>
      <c r="BL277" s="65" t="str">
        <f t="shared" si="224"/>
        <v/>
      </c>
      <c r="BM277" s="65" t="str">
        <f t="shared" si="225"/>
        <v/>
      </c>
      <c r="BN277" s="165" t="str">
        <f>IF(COUNTBLANK($A277:$F277)&gt;2,"",IF(Input!R277=0,"NA",Input!R277))</f>
        <v/>
      </c>
      <c r="BO277" s="65" t="str">
        <f t="shared" si="226"/>
        <v/>
      </c>
      <c r="BP277" s="65" t="str">
        <f t="shared" si="227"/>
        <v/>
      </c>
      <c r="BQ277" s="165" t="str">
        <f>IF(COUNTBLANK($A277:$F277)&gt;2,"",IF(Input!S277=0,"NA",Input!S277))</f>
        <v/>
      </c>
      <c r="BR277" s="65" t="str">
        <f t="shared" si="228"/>
        <v/>
      </c>
      <c r="BS277" s="65" t="str">
        <f t="shared" si="229"/>
        <v/>
      </c>
      <c r="BT277" s="165" t="str">
        <f>IF(COUNTBLANK($A277:$F277)&gt;2,"",IF(Input!T277=0,"NA",Input!T277))</f>
        <v/>
      </c>
      <c r="BU277" s="65" t="str">
        <f t="shared" si="230"/>
        <v/>
      </c>
      <c r="BV277" s="65" t="str">
        <f t="shared" si="231"/>
        <v/>
      </c>
      <c r="BW277" s="165" t="str">
        <f>IF(COUNTBLANK($A277:$F277)&gt;2,"",IF(Input!U277=0,"NA",Input!U277))</f>
        <v/>
      </c>
      <c r="BX277" s="65" t="str">
        <f t="shared" si="232"/>
        <v/>
      </c>
      <c r="BY277" s="65" t="str">
        <f t="shared" si="233"/>
        <v/>
      </c>
      <c r="BZ277" s="165" t="str">
        <f>IF(COUNTBLANK($A277:$F277)&gt;2,"",IF(Input!V277=0,"NA",Input!V277))</f>
        <v/>
      </c>
      <c r="CA277" s="65" t="str">
        <f t="shared" si="234"/>
        <v/>
      </c>
      <c r="CB277" s="65" t="str">
        <f t="shared" si="235"/>
        <v/>
      </c>
      <c r="CC277" s="165" t="str">
        <f>IF(COUNTBLANK($A277:$F277)&gt;2,"",IF(Input!W277=0,"NA",Input!W277))</f>
        <v/>
      </c>
      <c r="CD277" s="65" t="str">
        <f t="shared" si="236"/>
        <v/>
      </c>
      <c r="CE277" s="65" t="str">
        <f t="shared" si="237"/>
        <v/>
      </c>
      <c r="CF277" s="165" t="str">
        <f>IF(COUNTBLANK($A277:$F277)&gt;2,"",IF(Input!X277=0,"NA",Input!X277))</f>
        <v/>
      </c>
      <c r="CG277" s="65" t="str">
        <f t="shared" si="238"/>
        <v/>
      </c>
      <c r="CH277" s="65" t="str">
        <f t="shared" si="239"/>
        <v/>
      </c>
      <c r="CI277" s="165" t="str">
        <f>IF(COUNTBLANK($A277:$F277)&gt;2,"",IF(Input!Y277=0,"NA",Input!Y277))</f>
        <v/>
      </c>
      <c r="CJ277" s="65" t="str">
        <f t="shared" si="240"/>
        <v/>
      </c>
      <c r="CK277" s="65" t="str">
        <f t="shared" si="241"/>
        <v/>
      </c>
      <c r="CL277" s="165" t="str">
        <f>IF(COUNTBLANK($A277:$F277)&gt;2,"",IF(Input!Z277=0,"NA",Input!Z277))</f>
        <v/>
      </c>
      <c r="CM277" s="65" t="str">
        <f t="shared" si="242"/>
        <v/>
      </c>
      <c r="CN277" s="65" t="str">
        <f t="shared" si="243"/>
        <v/>
      </c>
      <c r="CO277" s="165" t="str">
        <f>IF(COUNTBLANK($A277:$F277)&gt;2,"",IF(Input!AA277=0,"NA",Input!AA277))</f>
        <v/>
      </c>
      <c r="CP277" s="65" t="str">
        <f t="shared" si="244"/>
        <v/>
      </c>
      <c r="CQ277" s="65" t="str">
        <f t="shared" si="245"/>
        <v/>
      </c>
      <c r="CR277" s="165" t="str">
        <f>IF(COUNTBLANK($A277:$F277)&gt;2,"",IF(Input!AB277=0,"NA",Input!AB277))</f>
        <v/>
      </c>
      <c r="CS277" s="65" t="str">
        <f t="shared" si="246"/>
        <v/>
      </c>
      <c r="CT277" s="65" t="str">
        <f t="shared" si="247"/>
        <v/>
      </c>
      <c r="CU277" s="165" t="str">
        <f>IF(COUNTBLANK($A277:$F277)&gt;2,"",IF(Input!AC277=0,"NA",Input!AC277))</f>
        <v/>
      </c>
      <c r="CV277" s="65" t="str">
        <f t="shared" si="248"/>
        <v/>
      </c>
      <c r="CW277" s="65" t="str">
        <f t="shared" si="249"/>
        <v/>
      </c>
      <c r="CX277" s="165" t="str">
        <f>IF(COUNTBLANK($A277:$F277)&gt;2,"",IF(Input!AD277=0,"NA",Input!AD277))</f>
        <v/>
      </c>
    </row>
    <row r="278" spans="1:102" x14ac:dyDescent="0.25">
      <c r="A278" s="162" t="str">
        <f>IF(Input!B278=0,"",Input!B278)</f>
        <v/>
      </c>
      <c r="B278" s="162" t="str">
        <f>IF(Input!C278=0,"",Input!C278)</f>
        <v/>
      </c>
      <c r="C278" s="162" t="str">
        <f>IF(Input!D278=0,"",Input!D278)</f>
        <v/>
      </c>
      <c r="D278" s="162" t="str">
        <f>IF(Input!G278=0,"",Input!G278)</f>
        <v/>
      </c>
      <c r="E278" s="162" t="str">
        <f>IF(Input!H278=0,"",Input!H278)</f>
        <v/>
      </c>
      <c r="F278" s="162" t="str">
        <f>IF(Input!I278=0,"",Input!I278)</f>
        <v/>
      </c>
      <c r="G278" s="66" t="str">
        <f t="shared" si="200"/>
        <v/>
      </c>
      <c r="H278" s="66" t="str">
        <f t="shared" si="201"/>
        <v/>
      </c>
      <c r="I278" s="160" t="str">
        <f>FinalScores!G278</f>
        <v/>
      </c>
      <c r="J278" s="65" t="str">
        <f t="shared" si="202"/>
        <v/>
      </c>
      <c r="K278" s="65" t="str">
        <f t="shared" si="203"/>
        <v/>
      </c>
      <c r="L278" s="165" t="str">
        <f>IF(COUNTBLANK($A278:$F278)&gt;2,"",IF(Input!AE278=0,"NA",Input!AE278))</f>
        <v/>
      </c>
      <c r="M278" s="65" t="str">
        <f t="shared" si="204"/>
        <v/>
      </c>
      <c r="N278" s="65" t="str">
        <f t="shared" si="205"/>
        <v/>
      </c>
      <c r="O278" s="165" t="str">
        <f>IF(COUNTBLANK($A278:$F278)&gt;2,"",IF(Input!AF278=0,"NA",Input!AF278))</f>
        <v/>
      </c>
      <c r="P278" s="65" t="str">
        <f t="shared" si="206"/>
        <v/>
      </c>
      <c r="Q278" s="65" t="str">
        <f t="shared" si="207"/>
        <v/>
      </c>
      <c r="R278" s="165" t="str">
        <f>IF(COUNTBLANK($A278:$F278)&gt;2,"",IF(Input!AG278=0,"NA",Input!AG278))</f>
        <v/>
      </c>
      <c r="AN278" s="65" t="str">
        <f t="shared" si="208"/>
        <v/>
      </c>
      <c r="AO278" s="65" t="str">
        <f t="shared" si="209"/>
        <v/>
      </c>
      <c r="AP278" s="165" t="str">
        <f>IF(COUNTBLANK($A278:$F278)&gt;2,"",IF(Input!J278=0,"NA",Input!J278))</f>
        <v/>
      </c>
      <c r="AQ278" s="65" t="str">
        <f t="shared" si="210"/>
        <v/>
      </c>
      <c r="AR278" s="65" t="str">
        <f t="shared" si="211"/>
        <v/>
      </c>
      <c r="AS278" s="165" t="str">
        <f>IF(COUNTBLANK($A278:$F278)&gt;2,"",IF(Input!K278=0,"NA",Input!K278))</f>
        <v/>
      </c>
      <c r="AT278" s="65" t="str">
        <f t="shared" si="212"/>
        <v/>
      </c>
      <c r="AU278" s="65" t="str">
        <f t="shared" si="213"/>
        <v/>
      </c>
      <c r="AV278" s="165" t="str">
        <f>IF(COUNTBLANK($A278:$F278)&gt;2,"",IF(Input!L278=0,"NA",Input!L278))</f>
        <v/>
      </c>
      <c r="AW278" s="65" t="str">
        <f t="shared" si="214"/>
        <v/>
      </c>
      <c r="AX278" s="65" t="str">
        <f t="shared" si="215"/>
        <v/>
      </c>
      <c r="AY278" s="165" t="str">
        <f>IF(COUNTBLANK($A278:$F278)&gt;2,"",IF(Input!M278=0,"NA",Input!M278))</f>
        <v/>
      </c>
      <c r="AZ278" s="65" t="str">
        <f t="shared" si="216"/>
        <v/>
      </c>
      <c r="BA278" s="65" t="str">
        <f t="shared" si="217"/>
        <v/>
      </c>
      <c r="BB278" s="165" t="str">
        <f>IF(COUNTBLANK($A278:$F278)&gt;2,"",IF(Input!N278=0,"NA",Input!N278))</f>
        <v/>
      </c>
      <c r="BC278" s="65" t="str">
        <f t="shared" si="218"/>
        <v/>
      </c>
      <c r="BD278" s="65" t="str">
        <f t="shared" si="219"/>
        <v/>
      </c>
      <c r="BE278" s="165" t="str">
        <f>IF(COUNTBLANK($A278:$F278)&gt;2,"",IF(Input!O278=0,"NA",Input!O278))</f>
        <v/>
      </c>
      <c r="BF278" s="65" t="str">
        <f t="shared" si="220"/>
        <v/>
      </c>
      <c r="BG278" s="65" t="str">
        <f t="shared" si="221"/>
        <v/>
      </c>
      <c r="BH278" s="165" t="str">
        <f>IF(COUNTBLANK($A278:$F278)&gt;2,"",IF(Input!P278=0,"NA",Input!P278))</f>
        <v/>
      </c>
      <c r="BI278" s="65" t="str">
        <f t="shared" si="222"/>
        <v/>
      </c>
      <c r="BJ278" s="65" t="str">
        <f t="shared" si="223"/>
        <v/>
      </c>
      <c r="BK278" s="165" t="str">
        <f>IF(COUNTBLANK($A278:$F278)&gt;2,"",IF(Input!Q278=0,"NA",Input!Q278))</f>
        <v/>
      </c>
      <c r="BL278" s="65" t="str">
        <f t="shared" si="224"/>
        <v/>
      </c>
      <c r="BM278" s="65" t="str">
        <f t="shared" si="225"/>
        <v/>
      </c>
      <c r="BN278" s="165" t="str">
        <f>IF(COUNTBLANK($A278:$F278)&gt;2,"",IF(Input!R278=0,"NA",Input!R278))</f>
        <v/>
      </c>
      <c r="BO278" s="65" t="str">
        <f t="shared" si="226"/>
        <v/>
      </c>
      <c r="BP278" s="65" t="str">
        <f t="shared" si="227"/>
        <v/>
      </c>
      <c r="BQ278" s="165" t="str">
        <f>IF(COUNTBLANK($A278:$F278)&gt;2,"",IF(Input!S278=0,"NA",Input!S278))</f>
        <v/>
      </c>
      <c r="BR278" s="65" t="str">
        <f t="shared" si="228"/>
        <v/>
      </c>
      <c r="BS278" s="65" t="str">
        <f t="shared" si="229"/>
        <v/>
      </c>
      <c r="BT278" s="165" t="str">
        <f>IF(COUNTBLANK($A278:$F278)&gt;2,"",IF(Input!T278=0,"NA",Input!T278))</f>
        <v/>
      </c>
      <c r="BU278" s="65" t="str">
        <f t="shared" si="230"/>
        <v/>
      </c>
      <c r="BV278" s="65" t="str">
        <f t="shared" si="231"/>
        <v/>
      </c>
      <c r="BW278" s="165" t="str">
        <f>IF(COUNTBLANK($A278:$F278)&gt;2,"",IF(Input!U278=0,"NA",Input!U278))</f>
        <v/>
      </c>
      <c r="BX278" s="65" t="str">
        <f t="shared" si="232"/>
        <v/>
      </c>
      <c r="BY278" s="65" t="str">
        <f t="shared" si="233"/>
        <v/>
      </c>
      <c r="BZ278" s="165" t="str">
        <f>IF(COUNTBLANK($A278:$F278)&gt;2,"",IF(Input!V278=0,"NA",Input!V278))</f>
        <v/>
      </c>
      <c r="CA278" s="65" t="str">
        <f t="shared" si="234"/>
        <v/>
      </c>
      <c r="CB278" s="65" t="str">
        <f t="shared" si="235"/>
        <v/>
      </c>
      <c r="CC278" s="165" t="str">
        <f>IF(COUNTBLANK($A278:$F278)&gt;2,"",IF(Input!W278=0,"NA",Input!W278))</f>
        <v/>
      </c>
      <c r="CD278" s="65" t="str">
        <f t="shared" si="236"/>
        <v/>
      </c>
      <c r="CE278" s="65" t="str">
        <f t="shared" si="237"/>
        <v/>
      </c>
      <c r="CF278" s="165" t="str">
        <f>IF(COUNTBLANK($A278:$F278)&gt;2,"",IF(Input!X278=0,"NA",Input!X278))</f>
        <v/>
      </c>
      <c r="CG278" s="65" t="str">
        <f t="shared" si="238"/>
        <v/>
      </c>
      <c r="CH278" s="65" t="str">
        <f t="shared" si="239"/>
        <v/>
      </c>
      <c r="CI278" s="165" t="str">
        <f>IF(COUNTBLANK($A278:$F278)&gt;2,"",IF(Input!Y278=0,"NA",Input!Y278))</f>
        <v/>
      </c>
      <c r="CJ278" s="65" t="str">
        <f t="shared" si="240"/>
        <v/>
      </c>
      <c r="CK278" s="65" t="str">
        <f t="shared" si="241"/>
        <v/>
      </c>
      <c r="CL278" s="165" t="str">
        <f>IF(COUNTBLANK($A278:$F278)&gt;2,"",IF(Input!Z278=0,"NA",Input!Z278))</f>
        <v/>
      </c>
      <c r="CM278" s="65" t="str">
        <f t="shared" si="242"/>
        <v/>
      </c>
      <c r="CN278" s="65" t="str">
        <f t="shared" si="243"/>
        <v/>
      </c>
      <c r="CO278" s="165" t="str">
        <f>IF(COUNTBLANK($A278:$F278)&gt;2,"",IF(Input!AA278=0,"NA",Input!AA278))</f>
        <v/>
      </c>
      <c r="CP278" s="65" t="str">
        <f t="shared" si="244"/>
        <v/>
      </c>
      <c r="CQ278" s="65" t="str">
        <f t="shared" si="245"/>
        <v/>
      </c>
      <c r="CR278" s="165" t="str">
        <f>IF(COUNTBLANK($A278:$F278)&gt;2,"",IF(Input!AB278=0,"NA",Input!AB278))</f>
        <v/>
      </c>
      <c r="CS278" s="65" t="str">
        <f t="shared" si="246"/>
        <v/>
      </c>
      <c r="CT278" s="65" t="str">
        <f t="shared" si="247"/>
        <v/>
      </c>
      <c r="CU278" s="165" t="str">
        <f>IF(COUNTBLANK($A278:$F278)&gt;2,"",IF(Input!AC278=0,"NA",Input!AC278))</f>
        <v/>
      </c>
      <c r="CV278" s="65" t="str">
        <f t="shared" si="248"/>
        <v/>
      </c>
      <c r="CW278" s="65" t="str">
        <f t="shared" si="249"/>
        <v/>
      </c>
      <c r="CX278" s="165" t="str">
        <f>IF(COUNTBLANK($A278:$F278)&gt;2,"",IF(Input!AD278=0,"NA",Input!AD278))</f>
        <v/>
      </c>
    </row>
    <row r="279" spans="1:102" x14ac:dyDescent="0.25">
      <c r="A279" s="162" t="str">
        <f>IF(Input!B279=0,"",Input!B279)</f>
        <v/>
      </c>
      <c r="B279" s="162" t="str">
        <f>IF(Input!C279=0,"",Input!C279)</f>
        <v/>
      </c>
      <c r="C279" s="162" t="str">
        <f>IF(Input!D279=0,"",Input!D279)</f>
        <v/>
      </c>
      <c r="D279" s="162" t="str">
        <f>IF(Input!G279=0,"",Input!G279)</f>
        <v/>
      </c>
      <c r="E279" s="162" t="str">
        <f>IF(Input!H279=0,"",Input!H279)</f>
        <v/>
      </c>
      <c r="F279" s="162" t="str">
        <f>IF(Input!I279=0,"",Input!I279)</f>
        <v/>
      </c>
      <c r="G279" s="66" t="str">
        <f t="shared" si="200"/>
        <v/>
      </c>
      <c r="H279" s="66" t="str">
        <f t="shared" si="201"/>
        <v/>
      </c>
      <c r="I279" s="160" t="str">
        <f>FinalScores!G279</f>
        <v/>
      </c>
      <c r="J279" s="65" t="str">
        <f t="shared" si="202"/>
        <v/>
      </c>
      <c r="K279" s="65" t="str">
        <f t="shared" si="203"/>
        <v/>
      </c>
      <c r="L279" s="165" t="str">
        <f>IF(COUNTBLANK($A279:$F279)&gt;2,"",IF(Input!AE279=0,"NA",Input!AE279))</f>
        <v/>
      </c>
      <c r="M279" s="65" t="str">
        <f t="shared" si="204"/>
        <v/>
      </c>
      <c r="N279" s="65" t="str">
        <f t="shared" si="205"/>
        <v/>
      </c>
      <c r="O279" s="165" t="str">
        <f>IF(COUNTBLANK($A279:$F279)&gt;2,"",IF(Input!AF279=0,"NA",Input!AF279))</f>
        <v/>
      </c>
      <c r="P279" s="65" t="str">
        <f t="shared" si="206"/>
        <v/>
      </c>
      <c r="Q279" s="65" t="str">
        <f t="shared" si="207"/>
        <v/>
      </c>
      <c r="R279" s="165" t="str">
        <f>IF(COUNTBLANK($A279:$F279)&gt;2,"",IF(Input!AG279=0,"NA",Input!AG279))</f>
        <v/>
      </c>
      <c r="AN279" s="65" t="str">
        <f t="shared" si="208"/>
        <v/>
      </c>
      <c r="AO279" s="65" t="str">
        <f t="shared" si="209"/>
        <v/>
      </c>
      <c r="AP279" s="165" t="str">
        <f>IF(COUNTBLANK($A279:$F279)&gt;2,"",IF(Input!J279=0,"NA",Input!J279))</f>
        <v/>
      </c>
      <c r="AQ279" s="65" t="str">
        <f t="shared" si="210"/>
        <v/>
      </c>
      <c r="AR279" s="65" t="str">
        <f t="shared" si="211"/>
        <v/>
      </c>
      <c r="AS279" s="165" t="str">
        <f>IF(COUNTBLANK($A279:$F279)&gt;2,"",IF(Input!K279=0,"NA",Input!K279))</f>
        <v/>
      </c>
      <c r="AT279" s="65" t="str">
        <f t="shared" si="212"/>
        <v/>
      </c>
      <c r="AU279" s="65" t="str">
        <f t="shared" si="213"/>
        <v/>
      </c>
      <c r="AV279" s="165" t="str">
        <f>IF(COUNTBLANK($A279:$F279)&gt;2,"",IF(Input!L279=0,"NA",Input!L279))</f>
        <v/>
      </c>
      <c r="AW279" s="65" t="str">
        <f t="shared" si="214"/>
        <v/>
      </c>
      <c r="AX279" s="65" t="str">
        <f t="shared" si="215"/>
        <v/>
      </c>
      <c r="AY279" s="165" t="str">
        <f>IF(COUNTBLANK($A279:$F279)&gt;2,"",IF(Input!M279=0,"NA",Input!M279))</f>
        <v/>
      </c>
      <c r="AZ279" s="65" t="str">
        <f t="shared" si="216"/>
        <v/>
      </c>
      <c r="BA279" s="65" t="str">
        <f t="shared" si="217"/>
        <v/>
      </c>
      <c r="BB279" s="165" t="str">
        <f>IF(COUNTBLANK($A279:$F279)&gt;2,"",IF(Input!N279=0,"NA",Input!N279))</f>
        <v/>
      </c>
      <c r="BC279" s="65" t="str">
        <f t="shared" si="218"/>
        <v/>
      </c>
      <c r="BD279" s="65" t="str">
        <f t="shared" si="219"/>
        <v/>
      </c>
      <c r="BE279" s="165" t="str">
        <f>IF(COUNTBLANK($A279:$F279)&gt;2,"",IF(Input!O279=0,"NA",Input!O279))</f>
        <v/>
      </c>
      <c r="BF279" s="65" t="str">
        <f t="shared" si="220"/>
        <v/>
      </c>
      <c r="BG279" s="65" t="str">
        <f t="shared" si="221"/>
        <v/>
      </c>
      <c r="BH279" s="165" t="str">
        <f>IF(COUNTBLANK($A279:$F279)&gt;2,"",IF(Input!P279=0,"NA",Input!P279))</f>
        <v/>
      </c>
      <c r="BI279" s="65" t="str">
        <f t="shared" si="222"/>
        <v/>
      </c>
      <c r="BJ279" s="65" t="str">
        <f t="shared" si="223"/>
        <v/>
      </c>
      <c r="BK279" s="165" t="str">
        <f>IF(COUNTBLANK($A279:$F279)&gt;2,"",IF(Input!Q279=0,"NA",Input!Q279))</f>
        <v/>
      </c>
      <c r="BL279" s="65" t="str">
        <f t="shared" si="224"/>
        <v/>
      </c>
      <c r="BM279" s="65" t="str">
        <f t="shared" si="225"/>
        <v/>
      </c>
      <c r="BN279" s="165" t="str">
        <f>IF(COUNTBLANK($A279:$F279)&gt;2,"",IF(Input!R279=0,"NA",Input!R279))</f>
        <v/>
      </c>
      <c r="BO279" s="65" t="str">
        <f t="shared" si="226"/>
        <v/>
      </c>
      <c r="BP279" s="65" t="str">
        <f t="shared" si="227"/>
        <v/>
      </c>
      <c r="BQ279" s="165" t="str">
        <f>IF(COUNTBLANK($A279:$F279)&gt;2,"",IF(Input!S279=0,"NA",Input!S279))</f>
        <v/>
      </c>
      <c r="BR279" s="65" t="str">
        <f t="shared" si="228"/>
        <v/>
      </c>
      <c r="BS279" s="65" t="str">
        <f t="shared" si="229"/>
        <v/>
      </c>
      <c r="BT279" s="165" t="str">
        <f>IF(COUNTBLANK($A279:$F279)&gt;2,"",IF(Input!T279=0,"NA",Input!T279))</f>
        <v/>
      </c>
      <c r="BU279" s="65" t="str">
        <f t="shared" si="230"/>
        <v/>
      </c>
      <c r="BV279" s="65" t="str">
        <f t="shared" si="231"/>
        <v/>
      </c>
      <c r="BW279" s="165" t="str">
        <f>IF(COUNTBLANK($A279:$F279)&gt;2,"",IF(Input!U279=0,"NA",Input!U279))</f>
        <v/>
      </c>
      <c r="BX279" s="65" t="str">
        <f t="shared" si="232"/>
        <v/>
      </c>
      <c r="BY279" s="65" t="str">
        <f t="shared" si="233"/>
        <v/>
      </c>
      <c r="BZ279" s="165" t="str">
        <f>IF(COUNTBLANK($A279:$F279)&gt;2,"",IF(Input!V279=0,"NA",Input!V279))</f>
        <v/>
      </c>
      <c r="CA279" s="65" t="str">
        <f t="shared" si="234"/>
        <v/>
      </c>
      <c r="CB279" s="65" t="str">
        <f t="shared" si="235"/>
        <v/>
      </c>
      <c r="CC279" s="165" t="str">
        <f>IF(COUNTBLANK($A279:$F279)&gt;2,"",IF(Input!W279=0,"NA",Input!W279))</f>
        <v/>
      </c>
      <c r="CD279" s="65" t="str">
        <f t="shared" si="236"/>
        <v/>
      </c>
      <c r="CE279" s="65" t="str">
        <f t="shared" si="237"/>
        <v/>
      </c>
      <c r="CF279" s="165" t="str">
        <f>IF(COUNTBLANK($A279:$F279)&gt;2,"",IF(Input!X279=0,"NA",Input!X279))</f>
        <v/>
      </c>
      <c r="CG279" s="65" t="str">
        <f t="shared" si="238"/>
        <v/>
      </c>
      <c r="CH279" s="65" t="str">
        <f t="shared" si="239"/>
        <v/>
      </c>
      <c r="CI279" s="165" t="str">
        <f>IF(COUNTBLANK($A279:$F279)&gt;2,"",IF(Input!Y279=0,"NA",Input!Y279))</f>
        <v/>
      </c>
      <c r="CJ279" s="65" t="str">
        <f t="shared" si="240"/>
        <v/>
      </c>
      <c r="CK279" s="65" t="str">
        <f t="shared" si="241"/>
        <v/>
      </c>
      <c r="CL279" s="165" t="str">
        <f>IF(COUNTBLANK($A279:$F279)&gt;2,"",IF(Input!Z279=0,"NA",Input!Z279))</f>
        <v/>
      </c>
      <c r="CM279" s="65" t="str">
        <f t="shared" si="242"/>
        <v/>
      </c>
      <c r="CN279" s="65" t="str">
        <f t="shared" si="243"/>
        <v/>
      </c>
      <c r="CO279" s="165" t="str">
        <f>IF(COUNTBLANK($A279:$F279)&gt;2,"",IF(Input!AA279=0,"NA",Input!AA279))</f>
        <v/>
      </c>
      <c r="CP279" s="65" t="str">
        <f t="shared" si="244"/>
        <v/>
      </c>
      <c r="CQ279" s="65" t="str">
        <f t="shared" si="245"/>
        <v/>
      </c>
      <c r="CR279" s="165" t="str">
        <f>IF(COUNTBLANK($A279:$F279)&gt;2,"",IF(Input!AB279=0,"NA",Input!AB279))</f>
        <v/>
      </c>
      <c r="CS279" s="65" t="str">
        <f t="shared" si="246"/>
        <v/>
      </c>
      <c r="CT279" s="65" t="str">
        <f t="shared" si="247"/>
        <v/>
      </c>
      <c r="CU279" s="165" t="str">
        <f>IF(COUNTBLANK($A279:$F279)&gt;2,"",IF(Input!AC279=0,"NA",Input!AC279))</f>
        <v/>
      </c>
      <c r="CV279" s="65" t="str">
        <f t="shared" si="248"/>
        <v/>
      </c>
      <c r="CW279" s="65" t="str">
        <f t="shared" si="249"/>
        <v/>
      </c>
      <c r="CX279" s="165" t="str">
        <f>IF(COUNTBLANK($A279:$F279)&gt;2,"",IF(Input!AD279=0,"NA",Input!AD279))</f>
        <v/>
      </c>
    </row>
    <row r="280" spans="1:102" x14ac:dyDescent="0.25">
      <c r="A280" s="162" t="str">
        <f>IF(Input!B280=0,"",Input!B280)</f>
        <v/>
      </c>
      <c r="B280" s="162" t="str">
        <f>IF(Input!C280=0,"",Input!C280)</f>
        <v/>
      </c>
      <c r="C280" s="162" t="str">
        <f>IF(Input!D280=0,"",Input!D280)</f>
        <v/>
      </c>
      <c r="D280" s="162" t="str">
        <f>IF(Input!G280=0,"",Input!G280)</f>
        <v/>
      </c>
      <c r="E280" s="162" t="str">
        <f>IF(Input!H280=0,"",Input!H280)</f>
        <v/>
      </c>
      <c r="F280" s="162" t="str">
        <f>IF(Input!I280=0,"",Input!I280)</f>
        <v/>
      </c>
      <c r="G280" s="66" t="str">
        <f t="shared" si="200"/>
        <v/>
      </c>
      <c r="H280" s="66" t="str">
        <f t="shared" si="201"/>
        <v/>
      </c>
      <c r="I280" s="160" t="str">
        <f>FinalScores!G280</f>
        <v/>
      </c>
      <c r="J280" s="65" t="str">
        <f t="shared" si="202"/>
        <v/>
      </c>
      <c r="K280" s="65" t="str">
        <f t="shared" si="203"/>
        <v/>
      </c>
      <c r="L280" s="165" t="str">
        <f>IF(COUNTBLANK($A280:$F280)&gt;2,"",IF(Input!AE280=0,"NA",Input!AE280))</f>
        <v/>
      </c>
      <c r="M280" s="65" t="str">
        <f t="shared" si="204"/>
        <v/>
      </c>
      <c r="N280" s="65" t="str">
        <f t="shared" si="205"/>
        <v/>
      </c>
      <c r="O280" s="165" t="str">
        <f>IF(COUNTBLANK($A280:$F280)&gt;2,"",IF(Input!AF280=0,"NA",Input!AF280))</f>
        <v/>
      </c>
      <c r="P280" s="65" t="str">
        <f t="shared" si="206"/>
        <v/>
      </c>
      <c r="Q280" s="65" t="str">
        <f t="shared" si="207"/>
        <v/>
      </c>
      <c r="R280" s="165" t="str">
        <f>IF(COUNTBLANK($A280:$F280)&gt;2,"",IF(Input!AG280=0,"NA",Input!AG280))</f>
        <v/>
      </c>
      <c r="AN280" s="65" t="str">
        <f t="shared" si="208"/>
        <v/>
      </c>
      <c r="AO280" s="65" t="str">
        <f t="shared" si="209"/>
        <v/>
      </c>
      <c r="AP280" s="165" t="str">
        <f>IF(COUNTBLANK($A280:$F280)&gt;2,"",IF(Input!J280=0,"NA",Input!J280))</f>
        <v/>
      </c>
      <c r="AQ280" s="65" t="str">
        <f t="shared" si="210"/>
        <v/>
      </c>
      <c r="AR280" s="65" t="str">
        <f t="shared" si="211"/>
        <v/>
      </c>
      <c r="AS280" s="165" t="str">
        <f>IF(COUNTBLANK($A280:$F280)&gt;2,"",IF(Input!K280=0,"NA",Input!K280))</f>
        <v/>
      </c>
      <c r="AT280" s="65" t="str">
        <f t="shared" si="212"/>
        <v/>
      </c>
      <c r="AU280" s="65" t="str">
        <f t="shared" si="213"/>
        <v/>
      </c>
      <c r="AV280" s="165" t="str">
        <f>IF(COUNTBLANK($A280:$F280)&gt;2,"",IF(Input!L280=0,"NA",Input!L280))</f>
        <v/>
      </c>
      <c r="AW280" s="65" t="str">
        <f t="shared" si="214"/>
        <v/>
      </c>
      <c r="AX280" s="65" t="str">
        <f t="shared" si="215"/>
        <v/>
      </c>
      <c r="AY280" s="165" t="str">
        <f>IF(COUNTBLANK($A280:$F280)&gt;2,"",IF(Input!M280=0,"NA",Input!M280))</f>
        <v/>
      </c>
      <c r="AZ280" s="65" t="str">
        <f t="shared" si="216"/>
        <v/>
      </c>
      <c r="BA280" s="65" t="str">
        <f t="shared" si="217"/>
        <v/>
      </c>
      <c r="BB280" s="165" t="str">
        <f>IF(COUNTBLANK($A280:$F280)&gt;2,"",IF(Input!N280=0,"NA",Input!N280))</f>
        <v/>
      </c>
      <c r="BC280" s="65" t="str">
        <f t="shared" si="218"/>
        <v/>
      </c>
      <c r="BD280" s="65" t="str">
        <f t="shared" si="219"/>
        <v/>
      </c>
      <c r="BE280" s="165" t="str">
        <f>IF(COUNTBLANK($A280:$F280)&gt;2,"",IF(Input!O280=0,"NA",Input!O280))</f>
        <v/>
      </c>
      <c r="BF280" s="65" t="str">
        <f t="shared" si="220"/>
        <v/>
      </c>
      <c r="BG280" s="65" t="str">
        <f t="shared" si="221"/>
        <v/>
      </c>
      <c r="BH280" s="165" t="str">
        <f>IF(COUNTBLANK($A280:$F280)&gt;2,"",IF(Input!P280=0,"NA",Input!P280))</f>
        <v/>
      </c>
      <c r="BI280" s="65" t="str">
        <f t="shared" si="222"/>
        <v/>
      </c>
      <c r="BJ280" s="65" t="str">
        <f t="shared" si="223"/>
        <v/>
      </c>
      <c r="BK280" s="165" t="str">
        <f>IF(COUNTBLANK($A280:$F280)&gt;2,"",IF(Input!Q280=0,"NA",Input!Q280))</f>
        <v/>
      </c>
      <c r="BL280" s="65" t="str">
        <f t="shared" si="224"/>
        <v/>
      </c>
      <c r="BM280" s="65" t="str">
        <f t="shared" si="225"/>
        <v/>
      </c>
      <c r="BN280" s="165" t="str">
        <f>IF(COUNTBLANK($A280:$F280)&gt;2,"",IF(Input!R280=0,"NA",Input!R280))</f>
        <v/>
      </c>
      <c r="BO280" s="65" t="str">
        <f t="shared" si="226"/>
        <v/>
      </c>
      <c r="BP280" s="65" t="str">
        <f t="shared" si="227"/>
        <v/>
      </c>
      <c r="BQ280" s="165" t="str">
        <f>IF(COUNTBLANK($A280:$F280)&gt;2,"",IF(Input!S280=0,"NA",Input!S280))</f>
        <v/>
      </c>
      <c r="BR280" s="65" t="str">
        <f t="shared" si="228"/>
        <v/>
      </c>
      <c r="BS280" s="65" t="str">
        <f t="shared" si="229"/>
        <v/>
      </c>
      <c r="BT280" s="165" t="str">
        <f>IF(COUNTBLANK($A280:$F280)&gt;2,"",IF(Input!T280=0,"NA",Input!T280))</f>
        <v/>
      </c>
      <c r="BU280" s="65" t="str">
        <f t="shared" si="230"/>
        <v/>
      </c>
      <c r="BV280" s="65" t="str">
        <f t="shared" si="231"/>
        <v/>
      </c>
      <c r="BW280" s="165" t="str">
        <f>IF(COUNTBLANK($A280:$F280)&gt;2,"",IF(Input!U280=0,"NA",Input!U280))</f>
        <v/>
      </c>
      <c r="BX280" s="65" t="str">
        <f t="shared" si="232"/>
        <v/>
      </c>
      <c r="BY280" s="65" t="str">
        <f t="shared" si="233"/>
        <v/>
      </c>
      <c r="BZ280" s="165" t="str">
        <f>IF(COUNTBLANK($A280:$F280)&gt;2,"",IF(Input!V280=0,"NA",Input!V280))</f>
        <v/>
      </c>
      <c r="CA280" s="65" t="str">
        <f t="shared" si="234"/>
        <v/>
      </c>
      <c r="CB280" s="65" t="str">
        <f t="shared" si="235"/>
        <v/>
      </c>
      <c r="CC280" s="165" t="str">
        <f>IF(COUNTBLANK($A280:$F280)&gt;2,"",IF(Input!W280=0,"NA",Input!W280))</f>
        <v/>
      </c>
      <c r="CD280" s="65" t="str">
        <f t="shared" si="236"/>
        <v/>
      </c>
      <c r="CE280" s="65" t="str">
        <f t="shared" si="237"/>
        <v/>
      </c>
      <c r="CF280" s="165" t="str">
        <f>IF(COUNTBLANK($A280:$F280)&gt;2,"",IF(Input!X280=0,"NA",Input!X280))</f>
        <v/>
      </c>
      <c r="CG280" s="65" t="str">
        <f t="shared" si="238"/>
        <v/>
      </c>
      <c r="CH280" s="65" t="str">
        <f t="shared" si="239"/>
        <v/>
      </c>
      <c r="CI280" s="165" t="str">
        <f>IF(COUNTBLANK($A280:$F280)&gt;2,"",IF(Input!Y280=0,"NA",Input!Y280))</f>
        <v/>
      </c>
      <c r="CJ280" s="65" t="str">
        <f t="shared" si="240"/>
        <v/>
      </c>
      <c r="CK280" s="65" t="str">
        <f t="shared" si="241"/>
        <v/>
      </c>
      <c r="CL280" s="165" t="str">
        <f>IF(COUNTBLANK($A280:$F280)&gt;2,"",IF(Input!Z280=0,"NA",Input!Z280))</f>
        <v/>
      </c>
      <c r="CM280" s="65" t="str">
        <f t="shared" si="242"/>
        <v/>
      </c>
      <c r="CN280" s="65" t="str">
        <f t="shared" si="243"/>
        <v/>
      </c>
      <c r="CO280" s="165" t="str">
        <f>IF(COUNTBLANK($A280:$F280)&gt;2,"",IF(Input!AA280=0,"NA",Input!AA280))</f>
        <v/>
      </c>
      <c r="CP280" s="65" t="str">
        <f t="shared" si="244"/>
        <v/>
      </c>
      <c r="CQ280" s="65" t="str">
        <f t="shared" si="245"/>
        <v/>
      </c>
      <c r="CR280" s="165" t="str">
        <f>IF(COUNTBLANK($A280:$F280)&gt;2,"",IF(Input!AB280=0,"NA",Input!AB280))</f>
        <v/>
      </c>
      <c r="CS280" s="65" t="str">
        <f t="shared" si="246"/>
        <v/>
      </c>
      <c r="CT280" s="65" t="str">
        <f t="shared" si="247"/>
        <v/>
      </c>
      <c r="CU280" s="165" t="str">
        <f>IF(COUNTBLANK($A280:$F280)&gt;2,"",IF(Input!AC280=0,"NA",Input!AC280))</f>
        <v/>
      </c>
      <c r="CV280" s="65" t="str">
        <f t="shared" si="248"/>
        <v/>
      </c>
      <c r="CW280" s="65" t="str">
        <f t="shared" si="249"/>
        <v/>
      </c>
      <c r="CX280" s="165" t="str">
        <f>IF(COUNTBLANK($A280:$F280)&gt;2,"",IF(Input!AD280=0,"NA",Input!AD280))</f>
        <v/>
      </c>
    </row>
    <row r="281" spans="1:102" x14ac:dyDescent="0.25">
      <c r="A281" s="162" t="str">
        <f>IF(Input!B281=0,"",Input!B281)</f>
        <v/>
      </c>
      <c r="B281" s="162" t="str">
        <f>IF(Input!C281=0,"",Input!C281)</f>
        <v/>
      </c>
      <c r="C281" s="162" t="str">
        <f>IF(Input!D281=0,"",Input!D281)</f>
        <v/>
      </c>
      <c r="D281" s="162" t="str">
        <f>IF(Input!G281=0,"",Input!G281)</f>
        <v/>
      </c>
      <c r="E281" s="162" t="str">
        <f>IF(Input!H281=0,"",Input!H281)</f>
        <v/>
      </c>
      <c r="F281" s="162" t="str">
        <f>IF(Input!I281=0,"",Input!I281)</f>
        <v/>
      </c>
      <c r="G281" s="66" t="str">
        <f t="shared" si="200"/>
        <v/>
      </c>
      <c r="H281" s="66" t="str">
        <f t="shared" si="201"/>
        <v/>
      </c>
      <c r="I281" s="160" t="str">
        <f>FinalScores!G281</f>
        <v/>
      </c>
      <c r="J281" s="65" t="str">
        <f t="shared" si="202"/>
        <v/>
      </c>
      <c r="K281" s="65" t="str">
        <f t="shared" si="203"/>
        <v/>
      </c>
      <c r="L281" s="165" t="str">
        <f>IF(COUNTBLANK($A281:$F281)&gt;2,"",IF(Input!AE281=0,"NA",Input!AE281))</f>
        <v/>
      </c>
      <c r="M281" s="65" t="str">
        <f t="shared" si="204"/>
        <v/>
      </c>
      <c r="N281" s="65" t="str">
        <f t="shared" si="205"/>
        <v/>
      </c>
      <c r="O281" s="165" t="str">
        <f>IF(COUNTBLANK($A281:$F281)&gt;2,"",IF(Input!AF281=0,"NA",Input!AF281))</f>
        <v/>
      </c>
      <c r="P281" s="65" t="str">
        <f t="shared" si="206"/>
        <v/>
      </c>
      <c r="Q281" s="65" t="str">
        <f t="shared" si="207"/>
        <v/>
      </c>
      <c r="R281" s="165" t="str">
        <f>IF(COUNTBLANK($A281:$F281)&gt;2,"",IF(Input!AG281=0,"NA",Input!AG281))</f>
        <v/>
      </c>
      <c r="AN281" s="65" t="str">
        <f t="shared" si="208"/>
        <v/>
      </c>
      <c r="AO281" s="65" t="str">
        <f t="shared" si="209"/>
        <v/>
      </c>
      <c r="AP281" s="165" t="str">
        <f>IF(COUNTBLANK($A281:$F281)&gt;2,"",IF(Input!J281=0,"NA",Input!J281))</f>
        <v/>
      </c>
      <c r="AQ281" s="65" t="str">
        <f t="shared" si="210"/>
        <v/>
      </c>
      <c r="AR281" s="65" t="str">
        <f t="shared" si="211"/>
        <v/>
      </c>
      <c r="AS281" s="165" t="str">
        <f>IF(COUNTBLANK($A281:$F281)&gt;2,"",IF(Input!K281=0,"NA",Input!K281))</f>
        <v/>
      </c>
      <c r="AT281" s="65" t="str">
        <f t="shared" si="212"/>
        <v/>
      </c>
      <c r="AU281" s="65" t="str">
        <f t="shared" si="213"/>
        <v/>
      </c>
      <c r="AV281" s="165" t="str">
        <f>IF(COUNTBLANK($A281:$F281)&gt;2,"",IF(Input!L281=0,"NA",Input!L281))</f>
        <v/>
      </c>
      <c r="AW281" s="65" t="str">
        <f t="shared" si="214"/>
        <v/>
      </c>
      <c r="AX281" s="65" t="str">
        <f t="shared" si="215"/>
        <v/>
      </c>
      <c r="AY281" s="165" t="str">
        <f>IF(COUNTBLANK($A281:$F281)&gt;2,"",IF(Input!M281=0,"NA",Input!M281))</f>
        <v/>
      </c>
      <c r="AZ281" s="65" t="str">
        <f t="shared" si="216"/>
        <v/>
      </c>
      <c r="BA281" s="65" t="str">
        <f t="shared" si="217"/>
        <v/>
      </c>
      <c r="BB281" s="165" t="str">
        <f>IF(COUNTBLANK($A281:$F281)&gt;2,"",IF(Input!N281=0,"NA",Input!N281))</f>
        <v/>
      </c>
      <c r="BC281" s="65" t="str">
        <f t="shared" si="218"/>
        <v/>
      </c>
      <c r="BD281" s="65" t="str">
        <f t="shared" si="219"/>
        <v/>
      </c>
      <c r="BE281" s="165" t="str">
        <f>IF(COUNTBLANK($A281:$F281)&gt;2,"",IF(Input!O281=0,"NA",Input!O281))</f>
        <v/>
      </c>
      <c r="BF281" s="65" t="str">
        <f t="shared" si="220"/>
        <v/>
      </c>
      <c r="BG281" s="65" t="str">
        <f t="shared" si="221"/>
        <v/>
      </c>
      <c r="BH281" s="165" t="str">
        <f>IF(COUNTBLANK($A281:$F281)&gt;2,"",IF(Input!P281=0,"NA",Input!P281))</f>
        <v/>
      </c>
      <c r="BI281" s="65" t="str">
        <f t="shared" si="222"/>
        <v/>
      </c>
      <c r="BJ281" s="65" t="str">
        <f t="shared" si="223"/>
        <v/>
      </c>
      <c r="BK281" s="165" t="str">
        <f>IF(COUNTBLANK($A281:$F281)&gt;2,"",IF(Input!Q281=0,"NA",Input!Q281))</f>
        <v/>
      </c>
      <c r="BL281" s="65" t="str">
        <f t="shared" si="224"/>
        <v/>
      </c>
      <c r="BM281" s="65" t="str">
        <f t="shared" si="225"/>
        <v/>
      </c>
      <c r="BN281" s="165" t="str">
        <f>IF(COUNTBLANK($A281:$F281)&gt;2,"",IF(Input!R281=0,"NA",Input!R281))</f>
        <v/>
      </c>
      <c r="BO281" s="65" t="str">
        <f t="shared" si="226"/>
        <v/>
      </c>
      <c r="BP281" s="65" t="str">
        <f t="shared" si="227"/>
        <v/>
      </c>
      <c r="BQ281" s="165" t="str">
        <f>IF(COUNTBLANK($A281:$F281)&gt;2,"",IF(Input!S281=0,"NA",Input!S281))</f>
        <v/>
      </c>
      <c r="BR281" s="65" t="str">
        <f t="shared" si="228"/>
        <v/>
      </c>
      <c r="BS281" s="65" t="str">
        <f t="shared" si="229"/>
        <v/>
      </c>
      <c r="BT281" s="165" t="str">
        <f>IF(COUNTBLANK($A281:$F281)&gt;2,"",IF(Input!T281=0,"NA",Input!T281))</f>
        <v/>
      </c>
      <c r="BU281" s="65" t="str">
        <f t="shared" si="230"/>
        <v/>
      </c>
      <c r="BV281" s="65" t="str">
        <f t="shared" si="231"/>
        <v/>
      </c>
      <c r="BW281" s="165" t="str">
        <f>IF(COUNTBLANK($A281:$F281)&gt;2,"",IF(Input!U281=0,"NA",Input!U281))</f>
        <v/>
      </c>
      <c r="BX281" s="65" t="str">
        <f t="shared" si="232"/>
        <v/>
      </c>
      <c r="BY281" s="65" t="str">
        <f t="shared" si="233"/>
        <v/>
      </c>
      <c r="BZ281" s="165" t="str">
        <f>IF(COUNTBLANK($A281:$F281)&gt;2,"",IF(Input!V281=0,"NA",Input!V281))</f>
        <v/>
      </c>
      <c r="CA281" s="65" t="str">
        <f t="shared" si="234"/>
        <v/>
      </c>
      <c r="CB281" s="65" t="str">
        <f t="shared" si="235"/>
        <v/>
      </c>
      <c r="CC281" s="165" t="str">
        <f>IF(COUNTBLANK($A281:$F281)&gt;2,"",IF(Input!W281=0,"NA",Input!W281))</f>
        <v/>
      </c>
      <c r="CD281" s="65" t="str">
        <f t="shared" si="236"/>
        <v/>
      </c>
      <c r="CE281" s="65" t="str">
        <f t="shared" si="237"/>
        <v/>
      </c>
      <c r="CF281" s="165" t="str">
        <f>IF(COUNTBLANK($A281:$F281)&gt;2,"",IF(Input!X281=0,"NA",Input!X281))</f>
        <v/>
      </c>
      <c r="CG281" s="65" t="str">
        <f t="shared" si="238"/>
        <v/>
      </c>
      <c r="CH281" s="65" t="str">
        <f t="shared" si="239"/>
        <v/>
      </c>
      <c r="CI281" s="165" t="str">
        <f>IF(COUNTBLANK($A281:$F281)&gt;2,"",IF(Input!Y281=0,"NA",Input!Y281))</f>
        <v/>
      </c>
      <c r="CJ281" s="65" t="str">
        <f t="shared" si="240"/>
        <v/>
      </c>
      <c r="CK281" s="65" t="str">
        <f t="shared" si="241"/>
        <v/>
      </c>
      <c r="CL281" s="165" t="str">
        <f>IF(COUNTBLANK($A281:$F281)&gt;2,"",IF(Input!Z281=0,"NA",Input!Z281))</f>
        <v/>
      </c>
      <c r="CM281" s="65" t="str">
        <f t="shared" si="242"/>
        <v/>
      </c>
      <c r="CN281" s="65" t="str">
        <f t="shared" si="243"/>
        <v/>
      </c>
      <c r="CO281" s="165" t="str">
        <f>IF(COUNTBLANK($A281:$F281)&gt;2,"",IF(Input!AA281=0,"NA",Input!AA281))</f>
        <v/>
      </c>
      <c r="CP281" s="65" t="str">
        <f t="shared" si="244"/>
        <v/>
      </c>
      <c r="CQ281" s="65" t="str">
        <f t="shared" si="245"/>
        <v/>
      </c>
      <c r="CR281" s="165" t="str">
        <f>IF(COUNTBLANK($A281:$F281)&gt;2,"",IF(Input!AB281=0,"NA",Input!AB281))</f>
        <v/>
      </c>
      <c r="CS281" s="65" t="str">
        <f t="shared" si="246"/>
        <v/>
      </c>
      <c r="CT281" s="65" t="str">
        <f t="shared" si="247"/>
        <v/>
      </c>
      <c r="CU281" s="165" t="str">
        <f>IF(COUNTBLANK($A281:$F281)&gt;2,"",IF(Input!AC281=0,"NA",Input!AC281))</f>
        <v/>
      </c>
      <c r="CV281" s="65" t="str">
        <f t="shared" si="248"/>
        <v/>
      </c>
      <c r="CW281" s="65" t="str">
        <f t="shared" si="249"/>
        <v/>
      </c>
      <c r="CX281" s="165" t="str">
        <f>IF(COUNTBLANK($A281:$F281)&gt;2,"",IF(Input!AD281=0,"NA",Input!AD281))</f>
        <v/>
      </c>
    </row>
    <row r="282" spans="1:102" x14ac:dyDescent="0.25">
      <c r="A282" s="162" t="str">
        <f>IF(Input!B282=0,"",Input!B282)</f>
        <v/>
      </c>
      <c r="B282" s="162" t="str">
        <f>IF(Input!C282=0,"",Input!C282)</f>
        <v/>
      </c>
      <c r="C282" s="162" t="str">
        <f>IF(Input!D282=0,"",Input!D282)</f>
        <v/>
      </c>
      <c r="D282" s="162" t="str">
        <f>IF(Input!G282=0,"",Input!G282)</f>
        <v/>
      </c>
      <c r="E282" s="162" t="str">
        <f>IF(Input!H282=0,"",Input!H282)</f>
        <v/>
      </c>
      <c r="F282" s="162" t="str">
        <f>IF(Input!I282=0,"",Input!I282)</f>
        <v/>
      </c>
      <c r="G282" s="66" t="str">
        <f t="shared" si="200"/>
        <v/>
      </c>
      <c r="H282" s="66" t="str">
        <f t="shared" si="201"/>
        <v/>
      </c>
      <c r="I282" s="160" t="str">
        <f>FinalScores!G282</f>
        <v/>
      </c>
      <c r="J282" s="65" t="str">
        <f t="shared" si="202"/>
        <v/>
      </c>
      <c r="K282" s="65" t="str">
        <f t="shared" si="203"/>
        <v/>
      </c>
      <c r="L282" s="165" t="str">
        <f>IF(COUNTBLANK($A282:$F282)&gt;2,"",IF(Input!AE282=0,"NA",Input!AE282))</f>
        <v/>
      </c>
      <c r="M282" s="65" t="str">
        <f t="shared" si="204"/>
        <v/>
      </c>
      <c r="N282" s="65" t="str">
        <f t="shared" si="205"/>
        <v/>
      </c>
      <c r="O282" s="165" t="str">
        <f>IF(COUNTBLANK($A282:$F282)&gt;2,"",IF(Input!AF282=0,"NA",Input!AF282))</f>
        <v/>
      </c>
      <c r="P282" s="65" t="str">
        <f t="shared" si="206"/>
        <v/>
      </c>
      <c r="Q282" s="65" t="str">
        <f t="shared" si="207"/>
        <v/>
      </c>
      <c r="R282" s="165" t="str">
        <f>IF(COUNTBLANK($A282:$F282)&gt;2,"",IF(Input!AG282=0,"NA",Input!AG282))</f>
        <v/>
      </c>
      <c r="AN282" s="65" t="str">
        <f t="shared" si="208"/>
        <v/>
      </c>
      <c r="AO282" s="65" t="str">
        <f t="shared" si="209"/>
        <v/>
      </c>
      <c r="AP282" s="165" t="str">
        <f>IF(COUNTBLANK($A282:$F282)&gt;2,"",IF(Input!J282=0,"NA",Input!J282))</f>
        <v/>
      </c>
      <c r="AQ282" s="65" t="str">
        <f t="shared" si="210"/>
        <v/>
      </c>
      <c r="AR282" s="65" t="str">
        <f t="shared" si="211"/>
        <v/>
      </c>
      <c r="AS282" s="165" t="str">
        <f>IF(COUNTBLANK($A282:$F282)&gt;2,"",IF(Input!K282=0,"NA",Input!K282))</f>
        <v/>
      </c>
      <c r="AT282" s="65" t="str">
        <f t="shared" si="212"/>
        <v/>
      </c>
      <c r="AU282" s="65" t="str">
        <f t="shared" si="213"/>
        <v/>
      </c>
      <c r="AV282" s="165" t="str">
        <f>IF(COUNTBLANK($A282:$F282)&gt;2,"",IF(Input!L282=0,"NA",Input!L282))</f>
        <v/>
      </c>
      <c r="AW282" s="65" t="str">
        <f t="shared" si="214"/>
        <v/>
      </c>
      <c r="AX282" s="65" t="str">
        <f t="shared" si="215"/>
        <v/>
      </c>
      <c r="AY282" s="165" t="str">
        <f>IF(COUNTBLANK($A282:$F282)&gt;2,"",IF(Input!M282=0,"NA",Input!M282))</f>
        <v/>
      </c>
      <c r="AZ282" s="65" t="str">
        <f t="shared" si="216"/>
        <v/>
      </c>
      <c r="BA282" s="65" t="str">
        <f t="shared" si="217"/>
        <v/>
      </c>
      <c r="BB282" s="165" t="str">
        <f>IF(COUNTBLANK($A282:$F282)&gt;2,"",IF(Input!N282=0,"NA",Input!N282))</f>
        <v/>
      </c>
      <c r="BC282" s="65" t="str">
        <f t="shared" si="218"/>
        <v/>
      </c>
      <c r="BD282" s="65" t="str">
        <f t="shared" si="219"/>
        <v/>
      </c>
      <c r="BE282" s="165" t="str">
        <f>IF(COUNTBLANK($A282:$F282)&gt;2,"",IF(Input!O282=0,"NA",Input!O282))</f>
        <v/>
      </c>
      <c r="BF282" s="65" t="str">
        <f t="shared" si="220"/>
        <v/>
      </c>
      <c r="BG282" s="65" t="str">
        <f t="shared" si="221"/>
        <v/>
      </c>
      <c r="BH282" s="165" t="str">
        <f>IF(COUNTBLANK($A282:$F282)&gt;2,"",IF(Input!P282=0,"NA",Input!P282))</f>
        <v/>
      </c>
      <c r="BI282" s="65" t="str">
        <f t="shared" si="222"/>
        <v/>
      </c>
      <c r="BJ282" s="65" t="str">
        <f t="shared" si="223"/>
        <v/>
      </c>
      <c r="BK282" s="165" t="str">
        <f>IF(COUNTBLANK($A282:$F282)&gt;2,"",IF(Input!Q282=0,"NA",Input!Q282))</f>
        <v/>
      </c>
      <c r="BL282" s="65" t="str">
        <f t="shared" si="224"/>
        <v/>
      </c>
      <c r="BM282" s="65" t="str">
        <f t="shared" si="225"/>
        <v/>
      </c>
      <c r="BN282" s="165" t="str">
        <f>IF(COUNTBLANK($A282:$F282)&gt;2,"",IF(Input!R282=0,"NA",Input!R282))</f>
        <v/>
      </c>
      <c r="BO282" s="65" t="str">
        <f t="shared" si="226"/>
        <v/>
      </c>
      <c r="BP282" s="65" t="str">
        <f t="shared" si="227"/>
        <v/>
      </c>
      <c r="BQ282" s="165" t="str">
        <f>IF(COUNTBLANK($A282:$F282)&gt;2,"",IF(Input!S282=0,"NA",Input!S282))</f>
        <v/>
      </c>
      <c r="BR282" s="65" t="str">
        <f t="shared" si="228"/>
        <v/>
      </c>
      <c r="BS282" s="65" t="str">
        <f t="shared" si="229"/>
        <v/>
      </c>
      <c r="BT282" s="165" t="str">
        <f>IF(COUNTBLANK($A282:$F282)&gt;2,"",IF(Input!T282=0,"NA",Input!T282))</f>
        <v/>
      </c>
      <c r="BU282" s="65" t="str">
        <f t="shared" si="230"/>
        <v/>
      </c>
      <c r="BV282" s="65" t="str">
        <f t="shared" si="231"/>
        <v/>
      </c>
      <c r="BW282" s="165" t="str">
        <f>IF(COUNTBLANK($A282:$F282)&gt;2,"",IF(Input!U282=0,"NA",Input!U282))</f>
        <v/>
      </c>
      <c r="BX282" s="65" t="str">
        <f t="shared" si="232"/>
        <v/>
      </c>
      <c r="BY282" s="65" t="str">
        <f t="shared" si="233"/>
        <v/>
      </c>
      <c r="BZ282" s="165" t="str">
        <f>IF(COUNTBLANK($A282:$F282)&gt;2,"",IF(Input!V282=0,"NA",Input!V282))</f>
        <v/>
      </c>
      <c r="CA282" s="65" t="str">
        <f t="shared" si="234"/>
        <v/>
      </c>
      <c r="CB282" s="65" t="str">
        <f t="shared" si="235"/>
        <v/>
      </c>
      <c r="CC282" s="165" t="str">
        <f>IF(COUNTBLANK($A282:$F282)&gt;2,"",IF(Input!W282=0,"NA",Input!W282))</f>
        <v/>
      </c>
      <c r="CD282" s="65" t="str">
        <f t="shared" si="236"/>
        <v/>
      </c>
      <c r="CE282" s="65" t="str">
        <f t="shared" si="237"/>
        <v/>
      </c>
      <c r="CF282" s="165" t="str">
        <f>IF(COUNTBLANK($A282:$F282)&gt;2,"",IF(Input!X282=0,"NA",Input!X282))</f>
        <v/>
      </c>
      <c r="CG282" s="65" t="str">
        <f t="shared" si="238"/>
        <v/>
      </c>
      <c r="CH282" s="65" t="str">
        <f t="shared" si="239"/>
        <v/>
      </c>
      <c r="CI282" s="165" t="str">
        <f>IF(COUNTBLANK($A282:$F282)&gt;2,"",IF(Input!Y282=0,"NA",Input!Y282))</f>
        <v/>
      </c>
      <c r="CJ282" s="65" t="str">
        <f t="shared" si="240"/>
        <v/>
      </c>
      <c r="CK282" s="65" t="str">
        <f t="shared" si="241"/>
        <v/>
      </c>
      <c r="CL282" s="165" t="str">
        <f>IF(COUNTBLANK($A282:$F282)&gt;2,"",IF(Input!Z282=0,"NA",Input!Z282))</f>
        <v/>
      </c>
      <c r="CM282" s="65" t="str">
        <f t="shared" si="242"/>
        <v/>
      </c>
      <c r="CN282" s="65" t="str">
        <f t="shared" si="243"/>
        <v/>
      </c>
      <c r="CO282" s="165" t="str">
        <f>IF(COUNTBLANK($A282:$F282)&gt;2,"",IF(Input!AA282=0,"NA",Input!AA282))</f>
        <v/>
      </c>
      <c r="CP282" s="65" t="str">
        <f t="shared" si="244"/>
        <v/>
      </c>
      <c r="CQ282" s="65" t="str">
        <f t="shared" si="245"/>
        <v/>
      </c>
      <c r="CR282" s="165" t="str">
        <f>IF(COUNTBLANK($A282:$F282)&gt;2,"",IF(Input!AB282=0,"NA",Input!AB282))</f>
        <v/>
      </c>
      <c r="CS282" s="65" t="str">
        <f t="shared" si="246"/>
        <v/>
      </c>
      <c r="CT282" s="65" t="str">
        <f t="shared" si="247"/>
        <v/>
      </c>
      <c r="CU282" s="165" t="str">
        <f>IF(COUNTBLANK($A282:$F282)&gt;2,"",IF(Input!AC282=0,"NA",Input!AC282))</f>
        <v/>
      </c>
      <c r="CV282" s="65" t="str">
        <f t="shared" si="248"/>
        <v/>
      </c>
      <c r="CW282" s="65" t="str">
        <f t="shared" si="249"/>
        <v/>
      </c>
      <c r="CX282" s="165" t="str">
        <f>IF(COUNTBLANK($A282:$F282)&gt;2,"",IF(Input!AD282=0,"NA",Input!AD282))</f>
        <v/>
      </c>
    </row>
    <row r="283" spans="1:102" x14ac:dyDescent="0.25">
      <c r="A283" s="162" t="str">
        <f>IF(Input!B283=0,"",Input!B283)</f>
        <v/>
      </c>
      <c r="B283" s="162" t="str">
        <f>IF(Input!C283=0,"",Input!C283)</f>
        <v/>
      </c>
      <c r="C283" s="162" t="str">
        <f>IF(Input!D283=0,"",Input!D283)</f>
        <v/>
      </c>
      <c r="D283" s="162" t="str">
        <f>IF(Input!G283=0,"",Input!G283)</f>
        <v/>
      </c>
      <c r="E283" s="162" t="str">
        <f>IF(Input!H283=0,"",Input!H283)</f>
        <v/>
      </c>
      <c r="F283" s="162" t="str">
        <f>IF(Input!I283=0,"",Input!I283)</f>
        <v/>
      </c>
      <c r="G283" s="66" t="str">
        <f t="shared" si="200"/>
        <v/>
      </c>
      <c r="H283" s="66" t="str">
        <f t="shared" si="201"/>
        <v/>
      </c>
      <c r="I283" s="160" t="str">
        <f>FinalScores!G283</f>
        <v/>
      </c>
      <c r="J283" s="65" t="str">
        <f t="shared" si="202"/>
        <v/>
      </c>
      <c r="K283" s="65" t="str">
        <f t="shared" si="203"/>
        <v/>
      </c>
      <c r="L283" s="165" t="str">
        <f>IF(COUNTBLANK($A283:$F283)&gt;2,"",IF(Input!AE283=0,"NA",Input!AE283))</f>
        <v/>
      </c>
      <c r="M283" s="65" t="str">
        <f t="shared" si="204"/>
        <v/>
      </c>
      <c r="N283" s="65" t="str">
        <f t="shared" si="205"/>
        <v/>
      </c>
      <c r="O283" s="165" t="str">
        <f>IF(COUNTBLANK($A283:$F283)&gt;2,"",IF(Input!AF283=0,"NA",Input!AF283))</f>
        <v/>
      </c>
      <c r="P283" s="65" t="str">
        <f t="shared" si="206"/>
        <v/>
      </c>
      <c r="Q283" s="65" t="str">
        <f t="shared" si="207"/>
        <v/>
      </c>
      <c r="R283" s="165" t="str">
        <f>IF(COUNTBLANK($A283:$F283)&gt;2,"",IF(Input!AG283=0,"NA",Input!AG283))</f>
        <v/>
      </c>
      <c r="AN283" s="65" t="str">
        <f t="shared" si="208"/>
        <v/>
      </c>
      <c r="AO283" s="65" t="str">
        <f t="shared" si="209"/>
        <v/>
      </c>
      <c r="AP283" s="165" t="str">
        <f>IF(COUNTBLANK($A283:$F283)&gt;2,"",IF(Input!J283=0,"NA",Input!J283))</f>
        <v/>
      </c>
      <c r="AQ283" s="65" t="str">
        <f t="shared" si="210"/>
        <v/>
      </c>
      <c r="AR283" s="65" t="str">
        <f t="shared" si="211"/>
        <v/>
      </c>
      <c r="AS283" s="165" t="str">
        <f>IF(COUNTBLANK($A283:$F283)&gt;2,"",IF(Input!K283=0,"NA",Input!K283))</f>
        <v/>
      </c>
      <c r="AT283" s="65" t="str">
        <f t="shared" si="212"/>
        <v/>
      </c>
      <c r="AU283" s="65" t="str">
        <f t="shared" si="213"/>
        <v/>
      </c>
      <c r="AV283" s="165" t="str">
        <f>IF(COUNTBLANK($A283:$F283)&gt;2,"",IF(Input!L283=0,"NA",Input!L283))</f>
        <v/>
      </c>
      <c r="AW283" s="65" t="str">
        <f t="shared" si="214"/>
        <v/>
      </c>
      <c r="AX283" s="65" t="str">
        <f t="shared" si="215"/>
        <v/>
      </c>
      <c r="AY283" s="165" t="str">
        <f>IF(COUNTBLANK($A283:$F283)&gt;2,"",IF(Input!M283=0,"NA",Input!M283))</f>
        <v/>
      </c>
      <c r="AZ283" s="65" t="str">
        <f t="shared" si="216"/>
        <v/>
      </c>
      <c r="BA283" s="65" t="str">
        <f t="shared" si="217"/>
        <v/>
      </c>
      <c r="BB283" s="165" t="str">
        <f>IF(COUNTBLANK($A283:$F283)&gt;2,"",IF(Input!N283=0,"NA",Input!N283))</f>
        <v/>
      </c>
      <c r="BC283" s="65" t="str">
        <f t="shared" si="218"/>
        <v/>
      </c>
      <c r="BD283" s="65" t="str">
        <f t="shared" si="219"/>
        <v/>
      </c>
      <c r="BE283" s="165" t="str">
        <f>IF(COUNTBLANK($A283:$F283)&gt;2,"",IF(Input!O283=0,"NA",Input!O283))</f>
        <v/>
      </c>
      <c r="BF283" s="65" t="str">
        <f t="shared" si="220"/>
        <v/>
      </c>
      <c r="BG283" s="65" t="str">
        <f t="shared" si="221"/>
        <v/>
      </c>
      <c r="BH283" s="165" t="str">
        <f>IF(COUNTBLANK($A283:$F283)&gt;2,"",IF(Input!P283=0,"NA",Input!P283))</f>
        <v/>
      </c>
      <c r="BI283" s="65" t="str">
        <f t="shared" si="222"/>
        <v/>
      </c>
      <c r="BJ283" s="65" t="str">
        <f t="shared" si="223"/>
        <v/>
      </c>
      <c r="BK283" s="165" t="str">
        <f>IF(COUNTBLANK($A283:$F283)&gt;2,"",IF(Input!Q283=0,"NA",Input!Q283))</f>
        <v/>
      </c>
      <c r="BL283" s="65" t="str">
        <f t="shared" si="224"/>
        <v/>
      </c>
      <c r="BM283" s="65" t="str">
        <f t="shared" si="225"/>
        <v/>
      </c>
      <c r="BN283" s="165" t="str">
        <f>IF(COUNTBLANK($A283:$F283)&gt;2,"",IF(Input!R283=0,"NA",Input!R283))</f>
        <v/>
      </c>
      <c r="BO283" s="65" t="str">
        <f t="shared" si="226"/>
        <v/>
      </c>
      <c r="BP283" s="65" t="str">
        <f t="shared" si="227"/>
        <v/>
      </c>
      <c r="BQ283" s="165" t="str">
        <f>IF(COUNTBLANK($A283:$F283)&gt;2,"",IF(Input!S283=0,"NA",Input!S283))</f>
        <v/>
      </c>
      <c r="BR283" s="65" t="str">
        <f t="shared" si="228"/>
        <v/>
      </c>
      <c r="BS283" s="65" t="str">
        <f t="shared" si="229"/>
        <v/>
      </c>
      <c r="BT283" s="165" t="str">
        <f>IF(COUNTBLANK($A283:$F283)&gt;2,"",IF(Input!T283=0,"NA",Input!T283))</f>
        <v/>
      </c>
      <c r="BU283" s="65" t="str">
        <f t="shared" si="230"/>
        <v/>
      </c>
      <c r="BV283" s="65" t="str">
        <f t="shared" si="231"/>
        <v/>
      </c>
      <c r="BW283" s="165" t="str">
        <f>IF(COUNTBLANK($A283:$F283)&gt;2,"",IF(Input!U283=0,"NA",Input!U283))</f>
        <v/>
      </c>
      <c r="BX283" s="65" t="str">
        <f t="shared" si="232"/>
        <v/>
      </c>
      <c r="BY283" s="65" t="str">
        <f t="shared" si="233"/>
        <v/>
      </c>
      <c r="BZ283" s="165" t="str">
        <f>IF(COUNTBLANK($A283:$F283)&gt;2,"",IF(Input!V283=0,"NA",Input!V283))</f>
        <v/>
      </c>
      <c r="CA283" s="65" t="str">
        <f t="shared" si="234"/>
        <v/>
      </c>
      <c r="CB283" s="65" t="str">
        <f t="shared" si="235"/>
        <v/>
      </c>
      <c r="CC283" s="165" t="str">
        <f>IF(COUNTBLANK($A283:$F283)&gt;2,"",IF(Input!W283=0,"NA",Input!W283))</f>
        <v/>
      </c>
      <c r="CD283" s="65" t="str">
        <f t="shared" si="236"/>
        <v/>
      </c>
      <c r="CE283" s="65" t="str">
        <f t="shared" si="237"/>
        <v/>
      </c>
      <c r="CF283" s="165" t="str">
        <f>IF(COUNTBLANK($A283:$F283)&gt;2,"",IF(Input!X283=0,"NA",Input!X283))</f>
        <v/>
      </c>
      <c r="CG283" s="65" t="str">
        <f t="shared" si="238"/>
        <v/>
      </c>
      <c r="CH283" s="65" t="str">
        <f t="shared" si="239"/>
        <v/>
      </c>
      <c r="CI283" s="165" t="str">
        <f>IF(COUNTBLANK($A283:$F283)&gt;2,"",IF(Input!Y283=0,"NA",Input!Y283))</f>
        <v/>
      </c>
      <c r="CJ283" s="65" t="str">
        <f t="shared" si="240"/>
        <v/>
      </c>
      <c r="CK283" s="65" t="str">
        <f t="shared" si="241"/>
        <v/>
      </c>
      <c r="CL283" s="165" t="str">
        <f>IF(COUNTBLANK($A283:$F283)&gt;2,"",IF(Input!Z283=0,"NA",Input!Z283))</f>
        <v/>
      </c>
      <c r="CM283" s="65" t="str">
        <f t="shared" si="242"/>
        <v/>
      </c>
      <c r="CN283" s="65" t="str">
        <f t="shared" si="243"/>
        <v/>
      </c>
      <c r="CO283" s="165" t="str">
        <f>IF(COUNTBLANK($A283:$F283)&gt;2,"",IF(Input!AA283=0,"NA",Input!AA283))</f>
        <v/>
      </c>
      <c r="CP283" s="65" t="str">
        <f t="shared" si="244"/>
        <v/>
      </c>
      <c r="CQ283" s="65" t="str">
        <f t="shared" si="245"/>
        <v/>
      </c>
      <c r="CR283" s="165" t="str">
        <f>IF(COUNTBLANK($A283:$F283)&gt;2,"",IF(Input!AB283=0,"NA",Input!AB283))</f>
        <v/>
      </c>
      <c r="CS283" s="65" t="str">
        <f t="shared" si="246"/>
        <v/>
      </c>
      <c r="CT283" s="65" t="str">
        <f t="shared" si="247"/>
        <v/>
      </c>
      <c r="CU283" s="165" t="str">
        <f>IF(COUNTBLANK($A283:$F283)&gt;2,"",IF(Input!AC283=0,"NA",Input!AC283))</f>
        <v/>
      </c>
      <c r="CV283" s="65" t="str">
        <f t="shared" si="248"/>
        <v/>
      </c>
      <c r="CW283" s="65" t="str">
        <f t="shared" si="249"/>
        <v/>
      </c>
      <c r="CX283" s="165" t="str">
        <f>IF(COUNTBLANK($A283:$F283)&gt;2,"",IF(Input!AD283=0,"NA",Input!AD283))</f>
        <v/>
      </c>
    </row>
    <row r="284" spans="1:102" x14ac:dyDescent="0.25">
      <c r="A284" s="162" t="str">
        <f>IF(Input!B284=0,"",Input!B284)</f>
        <v/>
      </c>
      <c r="B284" s="162" t="str">
        <f>IF(Input!C284=0,"",Input!C284)</f>
        <v/>
      </c>
      <c r="C284" s="162" t="str">
        <f>IF(Input!D284=0,"",Input!D284)</f>
        <v/>
      </c>
      <c r="D284" s="162" t="str">
        <f>IF(Input!G284=0,"",Input!G284)</f>
        <v/>
      </c>
      <c r="E284" s="162" t="str">
        <f>IF(Input!H284=0,"",Input!H284)</f>
        <v/>
      </c>
      <c r="F284" s="162" t="str">
        <f>IF(Input!I284=0,"",Input!I284)</f>
        <v/>
      </c>
      <c r="G284" s="66" t="str">
        <f t="shared" si="200"/>
        <v/>
      </c>
      <c r="H284" s="66" t="str">
        <f t="shared" si="201"/>
        <v/>
      </c>
      <c r="I284" s="160" t="str">
        <f>FinalScores!G284</f>
        <v/>
      </c>
      <c r="J284" s="65" t="str">
        <f t="shared" si="202"/>
        <v/>
      </c>
      <c r="K284" s="65" t="str">
        <f t="shared" si="203"/>
        <v/>
      </c>
      <c r="L284" s="165" t="str">
        <f>IF(COUNTBLANK($A284:$F284)&gt;2,"",IF(Input!AE284=0,"NA",Input!AE284))</f>
        <v/>
      </c>
      <c r="M284" s="65" t="str">
        <f t="shared" si="204"/>
        <v/>
      </c>
      <c r="N284" s="65" t="str">
        <f t="shared" si="205"/>
        <v/>
      </c>
      <c r="O284" s="165" t="str">
        <f>IF(COUNTBLANK($A284:$F284)&gt;2,"",IF(Input!AF284=0,"NA",Input!AF284))</f>
        <v/>
      </c>
      <c r="P284" s="65" t="str">
        <f t="shared" si="206"/>
        <v/>
      </c>
      <c r="Q284" s="65" t="str">
        <f t="shared" si="207"/>
        <v/>
      </c>
      <c r="R284" s="165" t="str">
        <f>IF(COUNTBLANK($A284:$F284)&gt;2,"",IF(Input!AG284=0,"NA",Input!AG284))</f>
        <v/>
      </c>
      <c r="AN284" s="65" t="str">
        <f t="shared" si="208"/>
        <v/>
      </c>
      <c r="AO284" s="65" t="str">
        <f t="shared" si="209"/>
        <v/>
      </c>
      <c r="AP284" s="165" t="str">
        <f>IF(COUNTBLANK($A284:$F284)&gt;2,"",IF(Input!J284=0,"NA",Input!J284))</f>
        <v/>
      </c>
      <c r="AQ284" s="65" t="str">
        <f t="shared" si="210"/>
        <v/>
      </c>
      <c r="AR284" s="65" t="str">
        <f t="shared" si="211"/>
        <v/>
      </c>
      <c r="AS284" s="165" t="str">
        <f>IF(COUNTBLANK($A284:$F284)&gt;2,"",IF(Input!K284=0,"NA",Input!K284))</f>
        <v/>
      </c>
      <c r="AT284" s="65" t="str">
        <f t="shared" si="212"/>
        <v/>
      </c>
      <c r="AU284" s="65" t="str">
        <f t="shared" si="213"/>
        <v/>
      </c>
      <c r="AV284" s="165" t="str">
        <f>IF(COUNTBLANK($A284:$F284)&gt;2,"",IF(Input!L284=0,"NA",Input!L284))</f>
        <v/>
      </c>
      <c r="AW284" s="65" t="str">
        <f t="shared" si="214"/>
        <v/>
      </c>
      <c r="AX284" s="65" t="str">
        <f t="shared" si="215"/>
        <v/>
      </c>
      <c r="AY284" s="165" t="str">
        <f>IF(COUNTBLANK($A284:$F284)&gt;2,"",IF(Input!M284=0,"NA",Input!M284))</f>
        <v/>
      </c>
      <c r="AZ284" s="65" t="str">
        <f t="shared" si="216"/>
        <v/>
      </c>
      <c r="BA284" s="65" t="str">
        <f t="shared" si="217"/>
        <v/>
      </c>
      <c r="BB284" s="165" t="str">
        <f>IF(COUNTBLANK($A284:$F284)&gt;2,"",IF(Input!N284=0,"NA",Input!N284))</f>
        <v/>
      </c>
      <c r="BC284" s="65" t="str">
        <f t="shared" si="218"/>
        <v/>
      </c>
      <c r="BD284" s="65" t="str">
        <f t="shared" si="219"/>
        <v/>
      </c>
      <c r="BE284" s="165" t="str">
        <f>IF(COUNTBLANK($A284:$F284)&gt;2,"",IF(Input!O284=0,"NA",Input!O284))</f>
        <v/>
      </c>
      <c r="BF284" s="65" t="str">
        <f t="shared" si="220"/>
        <v/>
      </c>
      <c r="BG284" s="65" t="str">
        <f t="shared" si="221"/>
        <v/>
      </c>
      <c r="BH284" s="165" t="str">
        <f>IF(COUNTBLANK($A284:$F284)&gt;2,"",IF(Input!P284=0,"NA",Input!P284))</f>
        <v/>
      </c>
      <c r="BI284" s="65" t="str">
        <f t="shared" si="222"/>
        <v/>
      </c>
      <c r="BJ284" s="65" t="str">
        <f t="shared" si="223"/>
        <v/>
      </c>
      <c r="BK284" s="165" t="str">
        <f>IF(COUNTBLANK($A284:$F284)&gt;2,"",IF(Input!Q284=0,"NA",Input!Q284))</f>
        <v/>
      </c>
      <c r="BL284" s="65" t="str">
        <f t="shared" si="224"/>
        <v/>
      </c>
      <c r="BM284" s="65" t="str">
        <f t="shared" si="225"/>
        <v/>
      </c>
      <c r="BN284" s="165" t="str">
        <f>IF(COUNTBLANK($A284:$F284)&gt;2,"",IF(Input!R284=0,"NA",Input!R284))</f>
        <v/>
      </c>
      <c r="BO284" s="65" t="str">
        <f t="shared" si="226"/>
        <v/>
      </c>
      <c r="BP284" s="65" t="str">
        <f t="shared" si="227"/>
        <v/>
      </c>
      <c r="BQ284" s="165" t="str">
        <f>IF(COUNTBLANK($A284:$F284)&gt;2,"",IF(Input!S284=0,"NA",Input!S284))</f>
        <v/>
      </c>
      <c r="BR284" s="65" t="str">
        <f t="shared" si="228"/>
        <v/>
      </c>
      <c r="BS284" s="65" t="str">
        <f t="shared" si="229"/>
        <v/>
      </c>
      <c r="BT284" s="165" t="str">
        <f>IF(COUNTBLANK($A284:$F284)&gt;2,"",IF(Input!T284=0,"NA",Input!T284))</f>
        <v/>
      </c>
      <c r="BU284" s="65" t="str">
        <f t="shared" si="230"/>
        <v/>
      </c>
      <c r="BV284" s="65" t="str">
        <f t="shared" si="231"/>
        <v/>
      </c>
      <c r="BW284" s="165" t="str">
        <f>IF(COUNTBLANK($A284:$F284)&gt;2,"",IF(Input!U284=0,"NA",Input!U284))</f>
        <v/>
      </c>
      <c r="BX284" s="65" t="str">
        <f t="shared" si="232"/>
        <v/>
      </c>
      <c r="BY284" s="65" t="str">
        <f t="shared" si="233"/>
        <v/>
      </c>
      <c r="BZ284" s="165" t="str">
        <f>IF(COUNTBLANK($A284:$F284)&gt;2,"",IF(Input!V284=0,"NA",Input!V284))</f>
        <v/>
      </c>
      <c r="CA284" s="65" t="str">
        <f t="shared" si="234"/>
        <v/>
      </c>
      <c r="CB284" s="65" t="str">
        <f t="shared" si="235"/>
        <v/>
      </c>
      <c r="CC284" s="165" t="str">
        <f>IF(COUNTBLANK($A284:$F284)&gt;2,"",IF(Input!W284=0,"NA",Input!W284))</f>
        <v/>
      </c>
      <c r="CD284" s="65" t="str">
        <f t="shared" si="236"/>
        <v/>
      </c>
      <c r="CE284" s="65" t="str">
        <f t="shared" si="237"/>
        <v/>
      </c>
      <c r="CF284" s="165" t="str">
        <f>IF(COUNTBLANK($A284:$F284)&gt;2,"",IF(Input!X284=0,"NA",Input!X284))</f>
        <v/>
      </c>
      <c r="CG284" s="65" t="str">
        <f t="shared" si="238"/>
        <v/>
      </c>
      <c r="CH284" s="65" t="str">
        <f t="shared" si="239"/>
        <v/>
      </c>
      <c r="CI284" s="165" t="str">
        <f>IF(COUNTBLANK($A284:$F284)&gt;2,"",IF(Input!Y284=0,"NA",Input!Y284))</f>
        <v/>
      </c>
      <c r="CJ284" s="65" t="str">
        <f t="shared" si="240"/>
        <v/>
      </c>
      <c r="CK284" s="65" t="str">
        <f t="shared" si="241"/>
        <v/>
      </c>
      <c r="CL284" s="165" t="str">
        <f>IF(COUNTBLANK($A284:$F284)&gt;2,"",IF(Input!Z284=0,"NA",Input!Z284))</f>
        <v/>
      </c>
      <c r="CM284" s="65" t="str">
        <f t="shared" si="242"/>
        <v/>
      </c>
      <c r="CN284" s="65" t="str">
        <f t="shared" si="243"/>
        <v/>
      </c>
      <c r="CO284" s="165" t="str">
        <f>IF(COUNTBLANK($A284:$F284)&gt;2,"",IF(Input!AA284=0,"NA",Input!AA284))</f>
        <v/>
      </c>
      <c r="CP284" s="65" t="str">
        <f t="shared" si="244"/>
        <v/>
      </c>
      <c r="CQ284" s="65" t="str">
        <f t="shared" si="245"/>
        <v/>
      </c>
      <c r="CR284" s="165" t="str">
        <f>IF(COUNTBLANK($A284:$F284)&gt;2,"",IF(Input!AB284=0,"NA",Input!AB284))</f>
        <v/>
      </c>
      <c r="CS284" s="65" t="str">
        <f t="shared" si="246"/>
        <v/>
      </c>
      <c r="CT284" s="65" t="str">
        <f t="shared" si="247"/>
        <v/>
      </c>
      <c r="CU284" s="165" t="str">
        <f>IF(COUNTBLANK($A284:$F284)&gt;2,"",IF(Input!AC284=0,"NA",Input!AC284))</f>
        <v/>
      </c>
      <c r="CV284" s="65" t="str">
        <f t="shared" si="248"/>
        <v/>
      </c>
      <c r="CW284" s="65" t="str">
        <f t="shared" si="249"/>
        <v/>
      </c>
      <c r="CX284" s="165" t="str">
        <f>IF(COUNTBLANK($A284:$F284)&gt;2,"",IF(Input!AD284=0,"NA",Input!AD284))</f>
        <v/>
      </c>
    </row>
    <row r="285" spans="1:102" x14ac:dyDescent="0.25">
      <c r="A285" s="162" t="str">
        <f>IF(Input!B285=0,"",Input!B285)</f>
        <v/>
      </c>
      <c r="B285" s="162" t="str">
        <f>IF(Input!C285=0,"",Input!C285)</f>
        <v/>
      </c>
      <c r="C285" s="162" t="str">
        <f>IF(Input!D285=0,"",Input!D285)</f>
        <v/>
      </c>
      <c r="D285" s="162" t="str">
        <f>IF(Input!G285=0,"",Input!G285)</f>
        <v/>
      </c>
      <c r="E285" s="162" t="str">
        <f>IF(Input!H285=0,"",Input!H285)</f>
        <v/>
      </c>
      <c r="F285" s="162" t="str">
        <f>IF(Input!I285=0,"",Input!I285)</f>
        <v/>
      </c>
      <c r="G285" s="66" t="str">
        <f t="shared" si="200"/>
        <v/>
      </c>
      <c r="H285" s="66" t="str">
        <f t="shared" si="201"/>
        <v/>
      </c>
      <c r="I285" s="160" t="str">
        <f>FinalScores!G285</f>
        <v/>
      </c>
      <c r="J285" s="65" t="str">
        <f t="shared" si="202"/>
        <v/>
      </c>
      <c r="K285" s="65" t="str">
        <f t="shared" si="203"/>
        <v/>
      </c>
      <c r="L285" s="165" t="str">
        <f>IF(COUNTBLANK($A285:$F285)&gt;2,"",IF(Input!AE285=0,"NA",Input!AE285))</f>
        <v/>
      </c>
      <c r="M285" s="65" t="str">
        <f t="shared" si="204"/>
        <v/>
      </c>
      <c r="N285" s="65" t="str">
        <f t="shared" si="205"/>
        <v/>
      </c>
      <c r="O285" s="165" t="str">
        <f>IF(COUNTBLANK($A285:$F285)&gt;2,"",IF(Input!AF285=0,"NA",Input!AF285))</f>
        <v/>
      </c>
      <c r="P285" s="65" t="str">
        <f t="shared" si="206"/>
        <v/>
      </c>
      <c r="Q285" s="65" t="str">
        <f t="shared" si="207"/>
        <v/>
      </c>
      <c r="R285" s="165" t="str">
        <f>IF(COUNTBLANK($A285:$F285)&gt;2,"",IF(Input!AG285=0,"NA",Input!AG285))</f>
        <v/>
      </c>
      <c r="AN285" s="65" t="str">
        <f t="shared" si="208"/>
        <v/>
      </c>
      <c r="AO285" s="65" t="str">
        <f t="shared" si="209"/>
        <v/>
      </c>
      <c r="AP285" s="165" t="str">
        <f>IF(COUNTBLANK($A285:$F285)&gt;2,"",IF(Input!J285=0,"NA",Input!J285))</f>
        <v/>
      </c>
      <c r="AQ285" s="65" t="str">
        <f t="shared" si="210"/>
        <v/>
      </c>
      <c r="AR285" s="65" t="str">
        <f t="shared" si="211"/>
        <v/>
      </c>
      <c r="AS285" s="165" t="str">
        <f>IF(COUNTBLANK($A285:$F285)&gt;2,"",IF(Input!K285=0,"NA",Input!K285))</f>
        <v/>
      </c>
      <c r="AT285" s="65" t="str">
        <f t="shared" si="212"/>
        <v/>
      </c>
      <c r="AU285" s="65" t="str">
        <f t="shared" si="213"/>
        <v/>
      </c>
      <c r="AV285" s="165" t="str">
        <f>IF(COUNTBLANK($A285:$F285)&gt;2,"",IF(Input!L285=0,"NA",Input!L285))</f>
        <v/>
      </c>
      <c r="AW285" s="65" t="str">
        <f t="shared" si="214"/>
        <v/>
      </c>
      <c r="AX285" s="65" t="str">
        <f t="shared" si="215"/>
        <v/>
      </c>
      <c r="AY285" s="165" t="str">
        <f>IF(COUNTBLANK($A285:$F285)&gt;2,"",IF(Input!M285=0,"NA",Input!M285))</f>
        <v/>
      </c>
      <c r="AZ285" s="65" t="str">
        <f t="shared" si="216"/>
        <v/>
      </c>
      <c r="BA285" s="65" t="str">
        <f t="shared" si="217"/>
        <v/>
      </c>
      <c r="BB285" s="165" t="str">
        <f>IF(COUNTBLANK($A285:$F285)&gt;2,"",IF(Input!N285=0,"NA",Input!N285))</f>
        <v/>
      </c>
      <c r="BC285" s="65" t="str">
        <f t="shared" si="218"/>
        <v/>
      </c>
      <c r="BD285" s="65" t="str">
        <f t="shared" si="219"/>
        <v/>
      </c>
      <c r="BE285" s="165" t="str">
        <f>IF(COUNTBLANK($A285:$F285)&gt;2,"",IF(Input!O285=0,"NA",Input!O285))</f>
        <v/>
      </c>
      <c r="BF285" s="65" t="str">
        <f t="shared" si="220"/>
        <v/>
      </c>
      <c r="BG285" s="65" t="str">
        <f t="shared" si="221"/>
        <v/>
      </c>
      <c r="BH285" s="165" t="str">
        <f>IF(COUNTBLANK($A285:$F285)&gt;2,"",IF(Input!P285=0,"NA",Input!P285))</f>
        <v/>
      </c>
      <c r="BI285" s="65" t="str">
        <f t="shared" si="222"/>
        <v/>
      </c>
      <c r="BJ285" s="65" t="str">
        <f t="shared" si="223"/>
        <v/>
      </c>
      <c r="BK285" s="165" t="str">
        <f>IF(COUNTBLANK($A285:$F285)&gt;2,"",IF(Input!Q285=0,"NA",Input!Q285))</f>
        <v/>
      </c>
      <c r="BL285" s="65" t="str">
        <f t="shared" si="224"/>
        <v/>
      </c>
      <c r="BM285" s="65" t="str">
        <f t="shared" si="225"/>
        <v/>
      </c>
      <c r="BN285" s="165" t="str">
        <f>IF(COUNTBLANK($A285:$F285)&gt;2,"",IF(Input!R285=0,"NA",Input!R285))</f>
        <v/>
      </c>
      <c r="BO285" s="65" t="str">
        <f t="shared" si="226"/>
        <v/>
      </c>
      <c r="BP285" s="65" t="str">
        <f t="shared" si="227"/>
        <v/>
      </c>
      <c r="BQ285" s="165" t="str">
        <f>IF(COUNTBLANK($A285:$F285)&gt;2,"",IF(Input!S285=0,"NA",Input!S285))</f>
        <v/>
      </c>
      <c r="BR285" s="65" t="str">
        <f t="shared" si="228"/>
        <v/>
      </c>
      <c r="BS285" s="65" t="str">
        <f t="shared" si="229"/>
        <v/>
      </c>
      <c r="BT285" s="165" t="str">
        <f>IF(COUNTBLANK($A285:$F285)&gt;2,"",IF(Input!T285=0,"NA",Input!T285))</f>
        <v/>
      </c>
      <c r="BU285" s="65" t="str">
        <f t="shared" si="230"/>
        <v/>
      </c>
      <c r="BV285" s="65" t="str">
        <f t="shared" si="231"/>
        <v/>
      </c>
      <c r="BW285" s="165" t="str">
        <f>IF(COUNTBLANK($A285:$F285)&gt;2,"",IF(Input!U285=0,"NA",Input!U285))</f>
        <v/>
      </c>
      <c r="BX285" s="65" t="str">
        <f t="shared" si="232"/>
        <v/>
      </c>
      <c r="BY285" s="65" t="str">
        <f t="shared" si="233"/>
        <v/>
      </c>
      <c r="BZ285" s="165" t="str">
        <f>IF(COUNTBLANK($A285:$F285)&gt;2,"",IF(Input!V285=0,"NA",Input!V285))</f>
        <v/>
      </c>
      <c r="CA285" s="65" t="str">
        <f t="shared" si="234"/>
        <v/>
      </c>
      <c r="CB285" s="65" t="str">
        <f t="shared" si="235"/>
        <v/>
      </c>
      <c r="CC285" s="165" t="str">
        <f>IF(COUNTBLANK($A285:$F285)&gt;2,"",IF(Input!W285=0,"NA",Input!W285))</f>
        <v/>
      </c>
      <c r="CD285" s="65" t="str">
        <f t="shared" si="236"/>
        <v/>
      </c>
      <c r="CE285" s="65" t="str">
        <f t="shared" si="237"/>
        <v/>
      </c>
      <c r="CF285" s="165" t="str">
        <f>IF(COUNTBLANK($A285:$F285)&gt;2,"",IF(Input!X285=0,"NA",Input!X285))</f>
        <v/>
      </c>
      <c r="CG285" s="65" t="str">
        <f t="shared" si="238"/>
        <v/>
      </c>
      <c r="CH285" s="65" t="str">
        <f t="shared" si="239"/>
        <v/>
      </c>
      <c r="CI285" s="165" t="str">
        <f>IF(COUNTBLANK($A285:$F285)&gt;2,"",IF(Input!Y285=0,"NA",Input!Y285))</f>
        <v/>
      </c>
      <c r="CJ285" s="65" t="str">
        <f t="shared" si="240"/>
        <v/>
      </c>
      <c r="CK285" s="65" t="str">
        <f t="shared" si="241"/>
        <v/>
      </c>
      <c r="CL285" s="165" t="str">
        <f>IF(COUNTBLANK($A285:$F285)&gt;2,"",IF(Input!Z285=0,"NA",Input!Z285))</f>
        <v/>
      </c>
      <c r="CM285" s="65" t="str">
        <f t="shared" si="242"/>
        <v/>
      </c>
      <c r="CN285" s="65" t="str">
        <f t="shared" si="243"/>
        <v/>
      </c>
      <c r="CO285" s="165" t="str">
        <f>IF(COUNTBLANK($A285:$F285)&gt;2,"",IF(Input!AA285=0,"NA",Input!AA285))</f>
        <v/>
      </c>
      <c r="CP285" s="65" t="str">
        <f t="shared" si="244"/>
        <v/>
      </c>
      <c r="CQ285" s="65" t="str">
        <f t="shared" si="245"/>
        <v/>
      </c>
      <c r="CR285" s="165" t="str">
        <f>IF(COUNTBLANK($A285:$F285)&gt;2,"",IF(Input!AB285=0,"NA",Input!AB285))</f>
        <v/>
      </c>
      <c r="CS285" s="65" t="str">
        <f t="shared" si="246"/>
        <v/>
      </c>
      <c r="CT285" s="65" t="str">
        <f t="shared" si="247"/>
        <v/>
      </c>
      <c r="CU285" s="165" t="str">
        <f>IF(COUNTBLANK($A285:$F285)&gt;2,"",IF(Input!AC285=0,"NA",Input!AC285))</f>
        <v/>
      </c>
      <c r="CV285" s="65" t="str">
        <f t="shared" si="248"/>
        <v/>
      </c>
      <c r="CW285" s="65" t="str">
        <f t="shared" si="249"/>
        <v/>
      </c>
      <c r="CX285" s="165" t="str">
        <f>IF(COUNTBLANK($A285:$F285)&gt;2,"",IF(Input!AD285=0,"NA",Input!AD285))</f>
        <v/>
      </c>
    </row>
    <row r="286" spans="1:102" x14ac:dyDescent="0.25">
      <c r="A286" s="162" t="str">
        <f>IF(Input!B286=0,"",Input!B286)</f>
        <v/>
      </c>
      <c r="B286" s="162" t="str">
        <f>IF(Input!C286=0,"",Input!C286)</f>
        <v/>
      </c>
      <c r="C286" s="162" t="str">
        <f>IF(Input!D286=0,"",Input!D286)</f>
        <v/>
      </c>
      <c r="D286" s="162" t="str">
        <f>IF(Input!G286=0,"",Input!G286)</f>
        <v/>
      </c>
      <c r="E286" s="162" t="str">
        <f>IF(Input!H286=0,"",Input!H286)</f>
        <v/>
      </c>
      <c r="F286" s="162" t="str">
        <f>IF(Input!I286=0,"",Input!I286)</f>
        <v/>
      </c>
      <c r="G286" s="66" t="str">
        <f t="shared" si="200"/>
        <v/>
      </c>
      <c r="H286" s="66" t="str">
        <f t="shared" si="201"/>
        <v/>
      </c>
      <c r="I286" s="160" t="str">
        <f>FinalScores!G286</f>
        <v/>
      </c>
      <c r="J286" s="65" t="str">
        <f t="shared" si="202"/>
        <v/>
      </c>
      <c r="K286" s="65" t="str">
        <f t="shared" si="203"/>
        <v/>
      </c>
      <c r="L286" s="165" t="str">
        <f>IF(COUNTBLANK($A286:$F286)&gt;2,"",IF(Input!AE286=0,"NA",Input!AE286))</f>
        <v/>
      </c>
      <c r="M286" s="65" t="str">
        <f t="shared" si="204"/>
        <v/>
      </c>
      <c r="N286" s="65" t="str">
        <f t="shared" si="205"/>
        <v/>
      </c>
      <c r="O286" s="165" t="str">
        <f>IF(COUNTBLANK($A286:$F286)&gt;2,"",IF(Input!AF286=0,"NA",Input!AF286))</f>
        <v/>
      </c>
      <c r="P286" s="65" t="str">
        <f t="shared" si="206"/>
        <v/>
      </c>
      <c r="Q286" s="65" t="str">
        <f t="shared" si="207"/>
        <v/>
      </c>
      <c r="R286" s="165" t="str">
        <f>IF(COUNTBLANK($A286:$F286)&gt;2,"",IF(Input!AG286=0,"NA",Input!AG286))</f>
        <v/>
      </c>
      <c r="AN286" s="65" t="str">
        <f t="shared" si="208"/>
        <v/>
      </c>
      <c r="AO286" s="65" t="str">
        <f t="shared" si="209"/>
        <v/>
      </c>
      <c r="AP286" s="165" t="str">
        <f>IF(COUNTBLANK($A286:$F286)&gt;2,"",IF(Input!J286=0,"NA",Input!J286))</f>
        <v/>
      </c>
      <c r="AQ286" s="65" t="str">
        <f t="shared" si="210"/>
        <v/>
      </c>
      <c r="AR286" s="65" t="str">
        <f t="shared" si="211"/>
        <v/>
      </c>
      <c r="AS286" s="165" t="str">
        <f>IF(COUNTBLANK($A286:$F286)&gt;2,"",IF(Input!K286=0,"NA",Input!K286))</f>
        <v/>
      </c>
      <c r="AT286" s="65" t="str">
        <f t="shared" si="212"/>
        <v/>
      </c>
      <c r="AU286" s="65" t="str">
        <f t="shared" si="213"/>
        <v/>
      </c>
      <c r="AV286" s="165" t="str">
        <f>IF(COUNTBLANK($A286:$F286)&gt;2,"",IF(Input!L286=0,"NA",Input!L286))</f>
        <v/>
      </c>
      <c r="AW286" s="65" t="str">
        <f t="shared" si="214"/>
        <v/>
      </c>
      <c r="AX286" s="65" t="str">
        <f t="shared" si="215"/>
        <v/>
      </c>
      <c r="AY286" s="165" t="str">
        <f>IF(COUNTBLANK($A286:$F286)&gt;2,"",IF(Input!M286=0,"NA",Input!M286))</f>
        <v/>
      </c>
      <c r="AZ286" s="65" t="str">
        <f t="shared" si="216"/>
        <v/>
      </c>
      <c r="BA286" s="65" t="str">
        <f t="shared" si="217"/>
        <v/>
      </c>
      <c r="BB286" s="165" t="str">
        <f>IF(COUNTBLANK($A286:$F286)&gt;2,"",IF(Input!N286=0,"NA",Input!N286))</f>
        <v/>
      </c>
      <c r="BC286" s="65" t="str">
        <f t="shared" si="218"/>
        <v/>
      </c>
      <c r="BD286" s="65" t="str">
        <f t="shared" si="219"/>
        <v/>
      </c>
      <c r="BE286" s="165" t="str">
        <f>IF(COUNTBLANK($A286:$F286)&gt;2,"",IF(Input!O286=0,"NA",Input!O286))</f>
        <v/>
      </c>
      <c r="BF286" s="65" t="str">
        <f t="shared" si="220"/>
        <v/>
      </c>
      <c r="BG286" s="65" t="str">
        <f t="shared" si="221"/>
        <v/>
      </c>
      <c r="BH286" s="165" t="str">
        <f>IF(COUNTBLANK($A286:$F286)&gt;2,"",IF(Input!P286=0,"NA",Input!P286))</f>
        <v/>
      </c>
      <c r="BI286" s="65" t="str">
        <f t="shared" si="222"/>
        <v/>
      </c>
      <c r="BJ286" s="65" t="str">
        <f t="shared" si="223"/>
        <v/>
      </c>
      <c r="BK286" s="165" t="str">
        <f>IF(COUNTBLANK($A286:$F286)&gt;2,"",IF(Input!Q286=0,"NA",Input!Q286))</f>
        <v/>
      </c>
      <c r="BL286" s="65" t="str">
        <f t="shared" si="224"/>
        <v/>
      </c>
      <c r="BM286" s="65" t="str">
        <f t="shared" si="225"/>
        <v/>
      </c>
      <c r="BN286" s="165" t="str">
        <f>IF(COUNTBLANK($A286:$F286)&gt;2,"",IF(Input!R286=0,"NA",Input!R286))</f>
        <v/>
      </c>
      <c r="BO286" s="65" t="str">
        <f t="shared" si="226"/>
        <v/>
      </c>
      <c r="BP286" s="65" t="str">
        <f t="shared" si="227"/>
        <v/>
      </c>
      <c r="BQ286" s="165" t="str">
        <f>IF(COUNTBLANK($A286:$F286)&gt;2,"",IF(Input!S286=0,"NA",Input!S286))</f>
        <v/>
      </c>
      <c r="BR286" s="65" t="str">
        <f t="shared" si="228"/>
        <v/>
      </c>
      <c r="BS286" s="65" t="str">
        <f t="shared" si="229"/>
        <v/>
      </c>
      <c r="BT286" s="165" t="str">
        <f>IF(COUNTBLANK($A286:$F286)&gt;2,"",IF(Input!T286=0,"NA",Input!T286))</f>
        <v/>
      </c>
      <c r="BU286" s="65" t="str">
        <f t="shared" si="230"/>
        <v/>
      </c>
      <c r="BV286" s="65" t="str">
        <f t="shared" si="231"/>
        <v/>
      </c>
      <c r="BW286" s="165" t="str">
        <f>IF(COUNTBLANK($A286:$F286)&gt;2,"",IF(Input!U286=0,"NA",Input!U286))</f>
        <v/>
      </c>
      <c r="BX286" s="65" t="str">
        <f t="shared" si="232"/>
        <v/>
      </c>
      <c r="BY286" s="65" t="str">
        <f t="shared" si="233"/>
        <v/>
      </c>
      <c r="BZ286" s="165" t="str">
        <f>IF(COUNTBLANK($A286:$F286)&gt;2,"",IF(Input!V286=0,"NA",Input!V286))</f>
        <v/>
      </c>
      <c r="CA286" s="65" t="str">
        <f t="shared" si="234"/>
        <v/>
      </c>
      <c r="CB286" s="65" t="str">
        <f t="shared" si="235"/>
        <v/>
      </c>
      <c r="CC286" s="165" t="str">
        <f>IF(COUNTBLANK($A286:$F286)&gt;2,"",IF(Input!W286=0,"NA",Input!W286))</f>
        <v/>
      </c>
      <c r="CD286" s="65" t="str">
        <f t="shared" si="236"/>
        <v/>
      </c>
      <c r="CE286" s="65" t="str">
        <f t="shared" si="237"/>
        <v/>
      </c>
      <c r="CF286" s="165" t="str">
        <f>IF(COUNTBLANK($A286:$F286)&gt;2,"",IF(Input!X286=0,"NA",Input!X286))</f>
        <v/>
      </c>
      <c r="CG286" s="65" t="str">
        <f t="shared" si="238"/>
        <v/>
      </c>
      <c r="CH286" s="65" t="str">
        <f t="shared" si="239"/>
        <v/>
      </c>
      <c r="CI286" s="165" t="str">
        <f>IF(COUNTBLANK($A286:$F286)&gt;2,"",IF(Input!Y286=0,"NA",Input!Y286))</f>
        <v/>
      </c>
      <c r="CJ286" s="65" t="str">
        <f t="shared" si="240"/>
        <v/>
      </c>
      <c r="CK286" s="65" t="str">
        <f t="shared" si="241"/>
        <v/>
      </c>
      <c r="CL286" s="165" t="str">
        <f>IF(COUNTBLANK($A286:$F286)&gt;2,"",IF(Input!Z286=0,"NA",Input!Z286))</f>
        <v/>
      </c>
      <c r="CM286" s="65" t="str">
        <f t="shared" si="242"/>
        <v/>
      </c>
      <c r="CN286" s="65" t="str">
        <f t="shared" si="243"/>
        <v/>
      </c>
      <c r="CO286" s="165" t="str">
        <f>IF(COUNTBLANK($A286:$F286)&gt;2,"",IF(Input!AA286=0,"NA",Input!AA286))</f>
        <v/>
      </c>
      <c r="CP286" s="65" t="str">
        <f t="shared" si="244"/>
        <v/>
      </c>
      <c r="CQ286" s="65" t="str">
        <f t="shared" si="245"/>
        <v/>
      </c>
      <c r="CR286" s="165" t="str">
        <f>IF(COUNTBLANK($A286:$F286)&gt;2,"",IF(Input!AB286=0,"NA",Input!AB286))</f>
        <v/>
      </c>
      <c r="CS286" s="65" t="str">
        <f t="shared" si="246"/>
        <v/>
      </c>
      <c r="CT286" s="65" t="str">
        <f t="shared" si="247"/>
        <v/>
      </c>
      <c r="CU286" s="165" t="str">
        <f>IF(COUNTBLANK($A286:$F286)&gt;2,"",IF(Input!AC286=0,"NA",Input!AC286))</f>
        <v/>
      </c>
      <c r="CV286" s="65" t="str">
        <f t="shared" si="248"/>
        <v/>
      </c>
      <c r="CW286" s="65" t="str">
        <f t="shared" si="249"/>
        <v/>
      </c>
      <c r="CX286" s="165" t="str">
        <f>IF(COUNTBLANK($A286:$F286)&gt;2,"",IF(Input!AD286=0,"NA",Input!AD286))</f>
        <v/>
      </c>
    </row>
    <row r="287" spans="1:102" x14ac:dyDescent="0.25">
      <c r="A287" s="162" t="str">
        <f>IF(Input!B287=0,"",Input!B287)</f>
        <v/>
      </c>
      <c r="B287" s="162" t="str">
        <f>IF(Input!C287=0,"",Input!C287)</f>
        <v/>
      </c>
      <c r="C287" s="162" t="str">
        <f>IF(Input!D287=0,"",Input!D287)</f>
        <v/>
      </c>
      <c r="D287" s="162" t="str">
        <f>IF(Input!G287=0,"",Input!G287)</f>
        <v/>
      </c>
      <c r="E287" s="162" t="str">
        <f>IF(Input!H287=0,"",Input!H287)</f>
        <v/>
      </c>
      <c r="F287" s="162" t="str">
        <f>IF(Input!I287=0,"",Input!I287)</f>
        <v/>
      </c>
      <c r="G287" s="66" t="str">
        <f t="shared" si="200"/>
        <v/>
      </c>
      <c r="H287" s="66" t="str">
        <f t="shared" si="201"/>
        <v/>
      </c>
      <c r="I287" s="160" t="str">
        <f>FinalScores!G287</f>
        <v/>
      </c>
      <c r="J287" s="65" t="str">
        <f t="shared" si="202"/>
        <v/>
      </c>
      <c r="K287" s="65" t="str">
        <f t="shared" si="203"/>
        <v/>
      </c>
      <c r="L287" s="165" t="str">
        <f>IF(COUNTBLANK($A287:$F287)&gt;2,"",IF(Input!AE287=0,"NA",Input!AE287))</f>
        <v/>
      </c>
      <c r="M287" s="65" t="str">
        <f t="shared" si="204"/>
        <v/>
      </c>
      <c r="N287" s="65" t="str">
        <f t="shared" si="205"/>
        <v/>
      </c>
      <c r="O287" s="165" t="str">
        <f>IF(COUNTBLANK($A287:$F287)&gt;2,"",IF(Input!AF287=0,"NA",Input!AF287))</f>
        <v/>
      </c>
      <c r="P287" s="65" t="str">
        <f t="shared" si="206"/>
        <v/>
      </c>
      <c r="Q287" s="65" t="str">
        <f t="shared" si="207"/>
        <v/>
      </c>
      <c r="R287" s="165" t="str">
        <f>IF(COUNTBLANK($A287:$F287)&gt;2,"",IF(Input!AG287=0,"NA",Input!AG287))</f>
        <v/>
      </c>
      <c r="AN287" s="65" t="str">
        <f t="shared" si="208"/>
        <v/>
      </c>
      <c r="AO287" s="65" t="str">
        <f t="shared" si="209"/>
        <v/>
      </c>
      <c r="AP287" s="165" t="str">
        <f>IF(COUNTBLANK($A287:$F287)&gt;2,"",IF(Input!J287=0,"NA",Input!J287))</f>
        <v/>
      </c>
      <c r="AQ287" s="65" t="str">
        <f t="shared" si="210"/>
        <v/>
      </c>
      <c r="AR287" s="65" t="str">
        <f t="shared" si="211"/>
        <v/>
      </c>
      <c r="AS287" s="165" t="str">
        <f>IF(COUNTBLANK($A287:$F287)&gt;2,"",IF(Input!K287=0,"NA",Input!K287))</f>
        <v/>
      </c>
      <c r="AT287" s="65" t="str">
        <f t="shared" si="212"/>
        <v/>
      </c>
      <c r="AU287" s="65" t="str">
        <f t="shared" si="213"/>
        <v/>
      </c>
      <c r="AV287" s="165" t="str">
        <f>IF(COUNTBLANK($A287:$F287)&gt;2,"",IF(Input!L287=0,"NA",Input!L287))</f>
        <v/>
      </c>
      <c r="AW287" s="65" t="str">
        <f t="shared" si="214"/>
        <v/>
      </c>
      <c r="AX287" s="65" t="str">
        <f t="shared" si="215"/>
        <v/>
      </c>
      <c r="AY287" s="165" t="str">
        <f>IF(COUNTBLANK($A287:$F287)&gt;2,"",IF(Input!M287=0,"NA",Input!M287))</f>
        <v/>
      </c>
      <c r="AZ287" s="65" t="str">
        <f t="shared" si="216"/>
        <v/>
      </c>
      <c r="BA287" s="65" t="str">
        <f t="shared" si="217"/>
        <v/>
      </c>
      <c r="BB287" s="165" t="str">
        <f>IF(COUNTBLANK($A287:$F287)&gt;2,"",IF(Input!N287=0,"NA",Input!N287))</f>
        <v/>
      </c>
      <c r="BC287" s="65" t="str">
        <f t="shared" si="218"/>
        <v/>
      </c>
      <c r="BD287" s="65" t="str">
        <f t="shared" si="219"/>
        <v/>
      </c>
      <c r="BE287" s="165" t="str">
        <f>IF(COUNTBLANK($A287:$F287)&gt;2,"",IF(Input!O287=0,"NA",Input!O287))</f>
        <v/>
      </c>
      <c r="BF287" s="65" t="str">
        <f t="shared" si="220"/>
        <v/>
      </c>
      <c r="BG287" s="65" t="str">
        <f t="shared" si="221"/>
        <v/>
      </c>
      <c r="BH287" s="165" t="str">
        <f>IF(COUNTBLANK($A287:$F287)&gt;2,"",IF(Input!P287=0,"NA",Input!P287))</f>
        <v/>
      </c>
      <c r="BI287" s="65" t="str">
        <f t="shared" si="222"/>
        <v/>
      </c>
      <c r="BJ287" s="65" t="str">
        <f t="shared" si="223"/>
        <v/>
      </c>
      <c r="BK287" s="165" t="str">
        <f>IF(COUNTBLANK($A287:$F287)&gt;2,"",IF(Input!Q287=0,"NA",Input!Q287))</f>
        <v/>
      </c>
      <c r="BL287" s="65" t="str">
        <f t="shared" si="224"/>
        <v/>
      </c>
      <c r="BM287" s="65" t="str">
        <f t="shared" si="225"/>
        <v/>
      </c>
      <c r="BN287" s="165" t="str">
        <f>IF(COUNTBLANK($A287:$F287)&gt;2,"",IF(Input!R287=0,"NA",Input!R287))</f>
        <v/>
      </c>
      <c r="BO287" s="65" t="str">
        <f t="shared" si="226"/>
        <v/>
      </c>
      <c r="BP287" s="65" t="str">
        <f t="shared" si="227"/>
        <v/>
      </c>
      <c r="BQ287" s="165" t="str">
        <f>IF(COUNTBLANK($A287:$F287)&gt;2,"",IF(Input!S287=0,"NA",Input!S287))</f>
        <v/>
      </c>
      <c r="BR287" s="65" t="str">
        <f t="shared" si="228"/>
        <v/>
      </c>
      <c r="BS287" s="65" t="str">
        <f t="shared" si="229"/>
        <v/>
      </c>
      <c r="BT287" s="165" t="str">
        <f>IF(COUNTBLANK($A287:$F287)&gt;2,"",IF(Input!T287=0,"NA",Input!T287))</f>
        <v/>
      </c>
      <c r="BU287" s="65" t="str">
        <f t="shared" si="230"/>
        <v/>
      </c>
      <c r="BV287" s="65" t="str">
        <f t="shared" si="231"/>
        <v/>
      </c>
      <c r="BW287" s="165" t="str">
        <f>IF(COUNTBLANK($A287:$F287)&gt;2,"",IF(Input!U287=0,"NA",Input!U287))</f>
        <v/>
      </c>
      <c r="BX287" s="65" t="str">
        <f t="shared" si="232"/>
        <v/>
      </c>
      <c r="BY287" s="65" t="str">
        <f t="shared" si="233"/>
        <v/>
      </c>
      <c r="BZ287" s="165" t="str">
        <f>IF(COUNTBLANK($A287:$F287)&gt;2,"",IF(Input!V287=0,"NA",Input!V287))</f>
        <v/>
      </c>
      <c r="CA287" s="65" t="str">
        <f t="shared" si="234"/>
        <v/>
      </c>
      <c r="CB287" s="65" t="str">
        <f t="shared" si="235"/>
        <v/>
      </c>
      <c r="CC287" s="165" t="str">
        <f>IF(COUNTBLANK($A287:$F287)&gt;2,"",IF(Input!W287=0,"NA",Input!W287))</f>
        <v/>
      </c>
      <c r="CD287" s="65" t="str">
        <f t="shared" si="236"/>
        <v/>
      </c>
      <c r="CE287" s="65" t="str">
        <f t="shared" si="237"/>
        <v/>
      </c>
      <c r="CF287" s="165" t="str">
        <f>IF(COUNTBLANK($A287:$F287)&gt;2,"",IF(Input!X287=0,"NA",Input!X287))</f>
        <v/>
      </c>
      <c r="CG287" s="65" t="str">
        <f t="shared" si="238"/>
        <v/>
      </c>
      <c r="CH287" s="65" t="str">
        <f t="shared" si="239"/>
        <v/>
      </c>
      <c r="CI287" s="165" t="str">
        <f>IF(COUNTBLANK($A287:$F287)&gt;2,"",IF(Input!Y287=0,"NA",Input!Y287))</f>
        <v/>
      </c>
      <c r="CJ287" s="65" t="str">
        <f t="shared" si="240"/>
        <v/>
      </c>
      <c r="CK287" s="65" t="str">
        <f t="shared" si="241"/>
        <v/>
      </c>
      <c r="CL287" s="165" t="str">
        <f>IF(COUNTBLANK($A287:$F287)&gt;2,"",IF(Input!Z287=0,"NA",Input!Z287))</f>
        <v/>
      </c>
      <c r="CM287" s="65" t="str">
        <f t="shared" si="242"/>
        <v/>
      </c>
      <c r="CN287" s="65" t="str">
        <f t="shared" si="243"/>
        <v/>
      </c>
      <c r="CO287" s="165" t="str">
        <f>IF(COUNTBLANK($A287:$F287)&gt;2,"",IF(Input!AA287=0,"NA",Input!AA287))</f>
        <v/>
      </c>
      <c r="CP287" s="65" t="str">
        <f t="shared" si="244"/>
        <v/>
      </c>
      <c r="CQ287" s="65" t="str">
        <f t="shared" si="245"/>
        <v/>
      </c>
      <c r="CR287" s="165" t="str">
        <f>IF(COUNTBLANK($A287:$F287)&gt;2,"",IF(Input!AB287=0,"NA",Input!AB287))</f>
        <v/>
      </c>
      <c r="CS287" s="65" t="str">
        <f t="shared" si="246"/>
        <v/>
      </c>
      <c r="CT287" s="65" t="str">
        <f t="shared" si="247"/>
        <v/>
      </c>
      <c r="CU287" s="165" t="str">
        <f>IF(COUNTBLANK($A287:$F287)&gt;2,"",IF(Input!AC287=0,"NA",Input!AC287))</f>
        <v/>
      </c>
      <c r="CV287" s="65" t="str">
        <f t="shared" si="248"/>
        <v/>
      </c>
      <c r="CW287" s="65" t="str">
        <f t="shared" si="249"/>
        <v/>
      </c>
      <c r="CX287" s="165" t="str">
        <f>IF(COUNTBLANK($A287:$F287)&gt;2,"",IF(Input!AD287=0,"NA",Input!AD287))</f>
        <v/>
      </c>
    </row>
    <row r="288" spans="1:102" x14ac:dyDescent="0.25">
      <c r="A288" s="162" t="str">
        <f>IF(Input!B288=0,"",Input!B288)</f>
        <v/>
      </c>
      <c r="B288" s="162" t="str">
        <f>IF(Input!C288=0,"",Input!C288)</f>
        <v/>
      </c>
      <c r="C288" s="162" t="str">
        <f>IF(Input!D288=0,"",Input!D288)</f>
        <v/>
      </c>
      <c r="D288" s="162" t="str">
        <f>IF(Input!G288=0,"",Input!G288)</f>
        <v/>
      </c>
      <c r="E288" s="162" t="str">
        <f>IF(Input!H288=0,"",Input!H288)</f>
        <v/>
      </c>
      <c r="F288" s="162" t="str">
        <f>IF(Input!I288=0,"",Input!I288)</f>
        <v/>
      </c>
      <c r="G288" s="66" t="str">
        <f t="shared" si="200"/>
        <v/>
      </c>
      <c r="H288" s="66" t="str">
        <f t="shared" si="201"/>
        <v/>
      </c>
      <c r="I288" s="160" t="str">
        <f>FinalScores!G288</f>
        <v/>
      </c>
      <c r="J288" s="65" t="str">
        <f t="shared" si="202"/>
        <v/>
      </c>
      <c r="K288" s="65" t="str">
        <f t="shared" si="203"/>
        <v/>
      </c>
      <c r="L288" s="165" t="str">
        <f>IF(COUNTBLANK($A288:$F288)&gt;2,"",IF(Input!AE288=0,"NA",Input!AE288))</f>
        <v/>
      </c>
      <c r="M288" s="65" t="str">
        <f t="shared" si="204"/>
        <v/>
      </c>
      <c r="N288" s="65" t="str">
        <f t="shared" si="205"/>
        <v/>
      </c>
      <c r="O288" s="165" t="str">
        <f>IF(COUNTBLANK($A288:$F288)&gt;2,"",IF(Input!AF288=0,"NA",Input!AF288))</f>
        <v/>
      </c>
      <c r="P288" s="65" t="str">
        <f t="shared" si="206"/>
        <v/>
      </c>
      <c r="Q288" s="65" t="str">
        <f t="shared" si="207"/>
        <v/>
      </c>
      <c r="R288" s="165" t="str">
        <f>IF(COUNTBLANK($A288:$F288)&gt;2,"",IF(Input!AG288=0,"NA",Input!AG288))</f>
        <v/>
      </c>
      <c r="AN288" s="65" t="str">
        <f t="shared" si="208"/>
        <v/>
      </c>
      <c r="AO288" s="65" t="str">
        <f t="shared" si="209"/>
        <v/>
      </c>
      <c r="AP288" s="165" t="str">
        <f>IF(COUNTBLANK($A288:$F288)&gt;2,"",IF(Input!J288=0,"NA",Input!J288))</f>
        <v/>
      </c>
      <c r="AQ288" s="65" t="str">
        <f t="shared" si="210"/>
        <v/>
      </c>
      <c r="AR288" s="65" t="str">
        <f t="shared" si="211"/>
        <v/>
      </c>
      <c r="AS288" s="165" t="str">
        <f>IF(COUNTBLANK($A288:$F288)&gt;2,"",IF(Input!K288=0,"NA",Input!K288))</f>
        <v/>
      </c>
      <c r="AT288" s="65" t="str">
        <f t="shared" si="212"/>
        <v/>
      </c>
      <c r="AU288" s="65" t="str">
        <f t="shared" si="213"/>
        <v/>
      </c>
      <c r="AV288" s="165" t="str">
        <f>IF(COUNTBLANK($A288:$F288)&gt;2,"",IF(Input!L288=0,"NA",Input!L288))</f>
        <v/>
      </c>
      <c r="AW288" s="65" t="str">
        <f t="shared" si="214"/>
        <v/>
      </c>
      <c r="AX288" s="65" t="str">
        <f t="shared" si="215"/>
        <v/>
      </c>
      <c r="AY288" s="165" t="str">
        <f>IF(COUNTBLANK($A288:$F288)&gt;2,"",IF(Input!M288=0,"NA",Input!M288))</f>
        <v/>
      </c>
      <c r="AZ288" s="65" t="str">
        <f t="shared" si="216"/>
        <v/>
      </c>
      <c r="BA288" s="65" t="str">
        <f t="shared" si="217"/>
        <v/>
      </c>
      <c r="BB288" s="165" t="str">
        <f>IF(COUNTBLANK($A288:$F288)&gt;2,"",IF(Input!N288=0,"NA",Input!N288))</f>
        <v/>
      </c>
      <c r="BC288" s="65" t="str">
        <f t="shared" si="218"/>
        <v/>
      </c>
      <c r="BD288" s="65" t="str">
        <f t="shared" si="219"/>
        <v/>
      </c>
      <c r="BE288" s="165" t="str">
        <f>IF(COUNTBLANK($A288:$F288)&gt;2,"",IF(Input!O288=0,"NA",Input!O288))</f>
        <v/>
      </c>
      <c r="BF288" s="65" t="str">
        <f t="shared" si="220"/>
        <v/>
      </c>
      <c r="BG288" s="65" t="str">
        <f t="shared" si="221"/>
        <v/>
      </c>
      <c r="BH288" s="165" t="str">
        <f>IF(COUNTBLANK($A288:$F288)&gt;2,"",IF(Input!P288=0,"NA",Input!P288))</f>
        <v/>
      </c>
      <c r="BI288" s="65" t="str">
        <f t="shared" si="222"/>
        <v/>
      </c>
      <c r="BJ288" s="65" t="str">
        <f t="shared" si="223"/>
        <v/>
      </c>
      <c r="BK288" s="165" t="str">
        <f>IF(COUNTBLANK($A288:$F288)&gt;2,"",IF(Input!Q288=0,"NA",Input!Q288))</f>
        <v/>
      </c>
      <c r="BL288" s="65" t="str">
        <f t="shared" si="224"/>
        <v/>
      </c>
      <c r="BM288" s="65" t="str">
        <f t="shared" si="225"/>
        <v/>
      </c>
      <c r="BN288" s="165" t="str">
        <f>IF(COUNTBLANK($A288:$F288)&gt;2,"",IF(Input!R288=0,"NA",Input!R288))</f>
        <v/>
      </c>
      <c r="BO288" s="65" t="str">
        <f t="shared" si="226"/>
        <v/>
      </c>
      <c r="BP288" s="65" t="str">
        <f t="shared" si="227"/>
        <v/>
      </c>
      <c r="BQ288" s="165" t="str">
        <f>IF(COUNTBLANK($A288:$F288)&gt;2,"",IF(Input!S288=0,"NA",Input!S288))</f>
        <v/>
      </c>
      <c r="BR288" s="65" t="str">
        <f t="shared" si="228"/>
        <v/>
      </c>
      <c r="BS288" s="65" t="str">
        <f t="shared" si="229"/>
        <v/>
      </c>
      <c r="BT288" s="165" t="str">
        <f>IF(COUNTBLANK($A288:$F288)&gt;2,"",IF(Input!T288=0,"NA",Input!T288))</f>
        <v/>
      </c>
      <c r="BU288" s="65" t="str">
        <f t="shared" si="230"/>
        <v/>
      </c>
      <c r="BV288" s="65" t="str">
        <f t="shared" si="231"/>
        <v/>
      </c>
      <c r="BW288" s="165" t="str">
        <f>IF(COUNTBLANK($A288:$F288)&gt;2,"",IF(Input!U288=0,"NA",Input!U288))</f>
        <v/>
      </c>
      <c r="BX288" s="65" t="str">
        <f t="shared" si="232"/>
        <v/>
      </c>
      <c r="BY288" s="65" t="str">
        <f t="shared" si="233"/>
        <v/>
      </c>
      <c r="BZ288" s="165" t="str">
        <f>IF(COUNTBLANK($A288:$F288)&gt;2,"",IF(Input!V288=0,"NA",Input!V288))</f>
        <v/>
      </c>
      <c r="CA288" s="65" t="str">
        <f t="shared" si="234"/>
        <v/>
      </c>
      <c r="CB288" s="65" t="str">
        <f t="shared" si="235"/>
        <v/>
      </c>
      <c r="CC288" s="165" t="str">
        <f>IF(COUNTBLANK($A288:$F288)&gt;2,"",IF(Input!W288=0,"NA",Input!W288))</f>
        <v/>
      </c>
      <c r="CD288" s="65" t="str">
        <f t="shared" si="236"/>
        <v/>
      </c>
      <c r="CE288" s="65" t="str">
        <f t="shared" si="237"/>
        <v/>
      </c>
      <c r="CF288" s="165" t="str">
        <f>IF(COUNTBLANK($A288:$F288)&gt;2,"",IF(Input!X288=0,"NA",Input!X288))</f>
        <v/>
      </c>
      <c r="CG288" s="65" t="str">
        <f t="shared" si="238"/>
        <v/>
      </c>
      <c r="CH288" s="65" t="str">
        <f t="shared" si="239"/>
        <v/>
      </c>
      <c r="CI288" s="165" t="str">
        <f>IF(COUNTBLANK($A288:$F288)&gt;2,"",IF(Input!Y288=0,"NA",Input!Y288))</f>
        <v/>
      </c>
      <c r="CJ288" s="65" t="str">
        <f t="shared" si="240"/>
        <v/>
      </c>
      <c r="CK288" s="65" t="str">
        <f t="shared" si="241"/>
        <v/>
      </c>
      <c r="CL288" s="165" t="str">
        <f>IF(COUNTBLANK($A288:$F288)&gt;2,"",IF(Input!Z288=0,"NA",Input!Z288))</f>
        <v/>
      </c>
      <c r="CM288" s="65" t="str">
        <f t="shared" si="242"/>
        <v/>
      </c>
      <c r="CN288" s="65" t="str">
        <f t="shared" si="243"/>
        <v/>
      </c>
      <c r="CO288" s="165" t="str">
        <f>IF(COUNTBLANK($A288:$F288)&gt;2,"",IF(Input!AA288=0,"NA",Input!AA288))</f>
        <v/>
      </c>
      <c r="CP288" s="65" t="str">
        <f t="shared" si="244"/>
        <v/>
      </c>
      <c r="CQ288" s="65" t="str">
        <f t="shared" si="245"/>
        <v/>
      </c>
      <c r="CR288" s="165" t="str">
        <f>IF(COUNTBLANK($A288:$F288)&gt;2,"",IF(Input!AB288=0,"NA",Input!AB288))</f>
        <v/>
      </c>
      <c r="CS288" s="65" t="str">
        <f t="shared" si="246"/>
        <v/>
      </c>
      <c r="CT288" s="65" t="str">
        <f t="shared" si="247"/>
        <v/>
      </c>
      <c r="CU288" s="165" t="str">
        <f>IF(COUNTBLANK($A288:$F288)&gt;2,"",IF(Input!AC288=0,"NA",Input!AC288))</f>
        <v/>
      </c>
      <c r="CV288" s="65" t="str">
        <f t="shared" si="248"/>
        <v/>
      </c>
      <c r="CW288" s="65" t="str">
        <f t="shared" si="249"/>
        <v/>
      </c>
      <c r="CX288" s="165" t="str">
        <f>IF(COUNTBLANK($A288:$F288)&gt;2,"",IF(Input!AD288=0,"NA",Input!AD288))</f>
        <v/>
      </c>
    </row>
    <row r="289" spans="1:102" x14ac:dyDescent="0.25">
      <c r="A289" s="162" t="str">
        <f>IF(Input!B289=0,"",Input!B289)</f>
        <v/>
      </c>
      <c r="B289" s="162" t="str">
        <f>IF(Input!C289=0,"",Input!C289)</f>
        <v/>
      </c>
      <c r="C289" s="162" t="str">
        <f>IF(Input!D289=0,"",Input!D289)</f>
        <v/>
      </c>
      <c r="D289" s="162" t="str">
        <f>IF(Input!G289=0,"",Input!G289)</f>
        <v/>
      </c>
      <c r="E289" s="162" t="str">
        <f>IF(Input!H289=0,"",Input!H289)</f>
        <v/>
      </c>
      <c r="F289" s="162" t="str">
        <f>IF(Input!I289=0,"",Input!I289)</f>
        <v/>
      </c>
      <c r="G289" s="66" t="str">
        <f t="shared" si="200"/>
        <v/>
      </c>
      <c r="H289" s="66" t="str">
        <f t="shared" si="201"/>
        <v/>
      </c>
      <c r="I289" s="160" t="str">
        <f>FinalScores!G289</f>
        <v/>
      </c>
      <c r="J289" s="65" t="str">
        <f t="shared" si="202"/>
        <v/>
      </c>
      <c r="K289" s="65" t="str">
        <f t="shared" si="203"/>
        <v/>
      </c>
      <c r="L289" s="165" t="str">
        <f>IF(COUNTBLANK($A289:$F289)&gt;2,"",IF(Input!AE289=0,"NA",Input!AE289))</f>
        <v/>
      </c>
      <c r="M289" s="65" t="str">
        <f t="shared" si="204"/>
        <v/>
      </c>
      <c r="N289" s="65" t="str">
        <f t="shared" si="205"/>
        <v/>
      </c>
      <c r="O289" s="165" t="str">
        <f>IF(COUNTBLANK($A289:$F289)&gt;2,"",IF(Input!AF289=0,"NA",Input!AF289))</f>
        <v/>
      </c>
      <c r="P289" s="65" t="str">
        <f t="shared" si="206"/>
        <v/>
      </c>
      <c r="Q289" s="65" t="str">
        <f t="shared" si="207"/>
        <v/>
      </c>
      <c r="R289" s="165" t="str">
        <f>IF(COUNTBLANK($A289:$F289)&gt;2,"",IF(Input!AG289=0,"NA",Input!AG289))</f>
        <v/>
      </c>
      <c r="AN289" s="65" t="str">
        <f t="shared" si="208"/>
        <v/>
      </c>
      <c r="AO289" s="65" t="str">
        <f t="shared" si="209"/>
        <v/>
      </c>
      <c r="AP289" s="165" t="str">
        <f>IF(COUNTBLANK($A289:$F289)&gt;2,"",IF(Input!J289=0,"NA",Input!J289))</f>
        <v/>
      </c>
      <c r="AQ289" s="65" t="str">
        <f t="shared" si="210"/>
        <v/>
      </c>
      <c r="AR289" s="65" t="str">
        <f t="shared" si="211"/>
        <v/>
      </c>
      <c r="AS289" s="165" t="str">
        <f>IF(COUNTBLANK($A289:$F289)&gt;2,"",IF(Input!K289=0,"NA",Input!K289))</f>
        <v/>
      </c>
      <c r="AT289" s="65" t="str">
        <f t="shared" si="212"/>
        <v/>
      </c>
      <c r="AU289" s="65" t="str">
        <f t="shared" si="213"/>
        <v/>
      </c>
      <c r="AV289" s="165" t="str">
        <f>IF(COUNTBLANK($A289:$F289)&gt;2,"",IF(Input!L289=0,"NA",Input!L289))</f>
        <v/>
      </c>
      <c r="AW289" s="65" t="str">
        <f t="shared" si="214"/>
        <v/>
      </c>
      <c r="AX289" s="65" t="str">
        <f t="shared" si="215"/>
        <v/>
      </c>
      <c r="AY289" s="165" t="str">
        <f>IF(COUNTBLANK($A289:$F289)&gt;2,"",IF(Input!M289=0,"NA",Input!M289))</f>
        <v/>
      </c>
      <c r="AZ289" s="65" t="str">
        <f t="shared" si="216"/>
        <v/>
      </c>
      <c r="BA289" s="65" t="str">
        <f t="shared" si="217"/>
        <v/>
      </c>
      <c r="BB289" s="165" t="str">
        <f>IF(COUNTBLANK($A289:$F289)&gt;2,"",IF(Input!N289=0,"NA",Input!N289))</f>
        <v/>
      </c>
      <c r="BC289" s="65" t="str">
        <f t="shared" si="218"/>
        <v/>
      </c>
      <c r="BD289" s="65" t="str">
        <f t="shared" si="219"/>
        <v/>
      </c>
      <c r="BE289" s="165" t="str">
        <f>IF(COUNTBLANK($A289:$F289)&gt;2,"",IF(Input!O289=0,"NA",Input!O289))</f>
        <v/>
      </c>
      <c r="BF289" s="65" t="str">
        <f t="shared" si="220"/>
        <v/>
      </c>
      <c r="BG289" s="65" t="str">
        <f t="shared" si="221"/>
        <v/>
      </c>
      <c r="BH289" s="165" t="str">
        <f>IF(COUNTBLANK($A289:$F289)&gt;2,"",IF(Input!P289=0,"NA",Input!P289))</f>
        <v/>
      </c>
      <c r="BI289" s="65" t="str">
        <f t="shared" si="222"/>
        <v/>
      </c>
      <c r="BJ289" s="65" t="str">
        <f t="shared" si="223"/>
        <v/>
      </c>
      <c r="BK289" s="165" t="str">
        <f>IF(COUNTBLANK($A289:$F289)&gt;2,"",IF(Input!Q289=0,"NA",Input!Q289))</f>
        <v/>
      </c>
      <c r="BL289" s="65" t="str">
        <f t="shared" si="224"/>
        <v/>
      </c>
      <c r="BM289" s="65" t="str">
        <f t="shared" si="225"/>
        <v/>
      </c>
      <c r="BN289" s="165" t="str">
        <f>IF(COUNTBLANK($A289:$F289)&gt;2,"",IF(Input!R289=0,"NA",Input!R289))</f>
        <v/>
      </c>
      <c r="BO289" s="65" t="str">
        <f t="shared" si="226"/>
        <v/>
      </c>
      <c r="BP289" s="65" t="str">
        <f t="shared" si="227"/>
        <v/>
      </c>
      <c r="BQ289" s="165" t="str">
        <f>IF(COUNTBLANK($A289:$F289)&gt;2,"",IF(Input!S289=0,"NA",Input!S289))</f>
        <v/>
      </c>
      <c r="BR289" s="65" t="str">
        <f t="shared" si="228"/>
        <v/>
      </c>
      <c r="BS289" s="65" t="str">
        <f t="shared" si="229"/>
        <v/>
      </c>
      <c r="BT289" s="165" t="str">
        <f>IF(COUNTBLANK($A289:$F289)&gt;2,"",IF(Input!T289=0,"NA",Input!T289))</f>
        <v/>
      </c>
      <c r="BU289" s="65" t="str">
        <f t="shared" si="230"/>
        <v/>
      </c>
      <c r="BV289" s="65" t="str">
        <f t="shared" si="231"/>
        <v/>
      </c>
      <c r="BW289" s="165" t="str">
        <f>IF(COUNTBLANK($A289:$F289)&gt;2,"",IF(Input!U289=0,"NA",Input!U289))</f>
        <v/>
      </c>
      <c r="BX289" s="65" t="str">
        <f t="shared" si="232"/>
        <v/>
      </c>
      <c r="BY289" s="65" t="str">
        <f t="shared" si="233"/>
        <v/>
      </c>
      <c r="BZ289" s="165" t="str">
        <f>IF(COUNTBLANK($A289:$F289)&gt;2,"",IF(Input!V289=0,"NA",Input!V289))</f>
        <v/>
      </c>
      <c r="CA289" s="65" t="str">
        <f t="shared" si="234"/>
        <v/>
      </c>
      <c r="CB289" s="65" t="str">
        <f t="shared" si="235"/>
        <v/>
      </c>
      <c r="CC289" s="165" t="str">
        <f>IF(COUNTBLANK($A289:$F289)&gt;2,"",IF(Input!W289=0,"NA",Input!W289))</f>
        <v/>
      </c>
      <c r="CD289" s="65" t="str">
        <f t="shared" si="236"/>
        <v/>
      </c>
      <c r="CE289" s="65" t="str">
        <f t="shared" si="237"/>
        <v/>
      </c>
      <c r="CF289" s="165" t="str">
        <f>IF(COUNTBLANK($A289:$F289)&gt;2,"",IF(Input!X289=0,"NA",Input!X289))</f>
        <v/>
      </c>
      <c r="CG289" s="65" t="str">
        <f t="shared" si="238"/>
        <v/>
      </c>
      <c r="CH289" s="65" t="str">
        <f t="shared" si="239"/>
        <v/>
      </c>
      <c r="CI289" s="165" t="str">
        <f>IF(COUNTBLANK($A289:$F289)&gt;2,"",IF(Input!Y289=0,"NA",Input!Y289))</f>
        <v/>
      </c>
      <c r="CJ289" s="65" t="str">
        <f t="shared" si="240"/>
        <v/>
      </c>
      <c r="CK289" s="65" t="str">
        <f t="shared" si="241"/>
        <v/>
      </c>
      <c r="CL289" s="165" t="str">
        <f>IF(COUNTBLANK($A289:$F289)&gt;2,"",IF(Input!Z289=0,"NA",Input!Z289))</f>
        <v/>
      </c>
      <c r="CM289" s="65" t="str">
        <f t="shared" si="242"/>
        <v/>
      </c>
      <c r="CN289" s="65" t="str">
        <f t="shared" si="243"/>
        <v/>
      </c>
      <c r="CO289" s="165" t="str">
        <f>IF(COUNTBLANK($A289:$F289)&gt;2,"",IF(Input!AA289=0,"NA",Input!AA289))</f>
        <v/>
      </c>
      <c r="CP289" s="65" t="str">
        <f t="shared" si="244"/>
        <v/>
      </c>
      <c r="CQ289" s="65" t="str">
        <f t="shared" si="245"/>
        <v/>
      </c>
      <c r="CR289" s="165" t="str">
        <f>IF(COUNTBLANK($A289:$F289)&gt;2,"",IF(Input!AB289=0,"NA",Input!AB289))</f>
        <v/>
      </c>
      <c r="CS289" s="65" t="str">
        <f t="shared" si="246"/>
        <v/>
      </c>
      <c r="CT289" s="65" t="str">
        <f t="shared" si="247"/>
        <v/>
      </c>
      <c r="CU289" s="165" t="str">
        <f>IF(COUNTBLANK($A289:$F289)&gt;2,"",IF(Input!AC289=0,"NA",Input!AC289))</f>
        <v/>
      </c>
      <c r="CV289" s="65" t="str">
        <f t="shared" si="248"/>
        <v/>
      </c>
      <c r="CW289" s="65" t="str">
        <f t="shared" si="249"/>
        <v/>
      </c>
      <c r="CX289" s="165" t="str">
        <f>IF(COUNTBLANK($A289:$F289)&gt;2,"",IF(Input!AD289=0,"NA",Input!AD289))</f>
        <v/>
      </c>
    </row>
    <row r="290" spans="1:102" x14ac:dyDescent="0.25">
      <c r="A290" s="162" t="str">
        <f>IF(Input!B290=0,"",Input!B290)</f>
        <v/>
      </c>
      <c r="B290" s="162" t="str">
        <f>IF(Input!C290=0,"",Input!C290)</f>
        <v/>
      </c>
      <c r="C290" s="162" t="str">
        <f>IF(Input!D290=0,"",Input!D290)</f>
        <v/>
      </c>
      <c r="D290" s="162" t="str">
        <f>IF(Input!G290=0,"",Input!G290)</f>
        <v/>
      </c>
      <c r="E290" s="162" t="str">
        <f>IF(Input!H290=0,"",Input!H290)</f>
        <v/>
      </c>
      <c r="F290" s="162" t="str">
        <f>IF(Input!I290=0,"",Input!I290)</f>
        <v/>
      </c>
      <c r="G290" s="66" t="str">
        <f t="shared" si="200"/>
        <v/>
      </c>
      <c r="H290" s="66" t="str">
        <f t="shared" si="201"/>
        <v/>
      </c>
      <c r="I290" s="160" t="str">
        <f>FinalScores!G290</f>
        <v/>
      </c>
      <c r="J290" s="65" t="str">
        <f t="shared" si="202"/>
        <v/>
      </c>
      <c r="K290" s="65" t="str">
        <f t="shared" si="203"/>
        <v/>
      </c>
      <c r="L290" s="165" t="str">
        <f>IF(COUNTBLANK($A290:$F290)&gt;2,"",IF(Input!AE290=0,"NA",Input!AE290))</f>
        <v/>
      </c>
      <c r="M290" s="65" t="str">
        <f t="shared" si="204"/>
        <v/>
      </c>
      <c r="N290" s="65" t="str">
        <f t="shared" si="205"/>
        <v/>
      </c>
      <c r="O290" s="165" t="str">
        <f>IF(COUNTBLANK($A290:$F290)&gt;2,"",IF(Input!AF290=0,"NA",Input!AF290))</f>
        <v/>
      </c>
      <c r="P290" s="65" t="str">
        <f t="shared" si="206"/>
        <v/>
      </c>
      <c r="Q290" s="65" t="str">
        <f t="shared" si="207"/>
        <v/>
      </c>
      <c r="R290" s="165" t="str">
        <f>IF(COUNTBLANK($A290:$F290)&gt;2,"",IF(Input!AG290=0,"NA",Input!AG290))</f>
        <v/>
      </c>
      <c r="AN290" s="65" t="str">
        <f t="shared" si="208"/>
        <v/>
      </c>
      <c r="AO290" s="65" t="str">
        <f t="shared" si="209"/>
        <v/>
      </c>
      <c r="AP290" s="165" t="str">
        <f>IF(COUNTBLANK($A290:$F290)&gt;2,"",IF(Input!J290=0,"NA",Input!J290))</f>
        <v/>
      </c>
      <c r="AQ290" s="65" t="str">
        <f t="shared" si="210"/>
        <v/>
      </c>
      <c r="AR290" s="65" t="str">
        <f t="shared" si="211"/>
        <v/>
      </c>
      <c r="AS290" s="165" t="str">
        <f>IF(COUNTBLANK($A290:$F290)&gt;2,"",IF(Input!K290=0,"NA",Input!K290))</f>
        <v/>
      </c>
      <c r="AT290" s="65" t="str">
        <f t="shared" si="212"/>
        <v/>
      </c>
      <c r="AU290" s="65" t="str">
        <f t="shared" si="213"/>
        <v/>
      </c>
      <c r="AV290" s="165" t="str">
        <f>IF(COUNTBLANK($A290:$F290)&gt;2,"",IF(Input!L290=0,"NA",Input!L290))</f>
        <v/>
      </c>
      <c r="AW290" s="65" t="str">
        <f t="shared" si="214"/>
        <v/>
      </c>
      <c r="AX290" s="65" t="str">
        <f t="shared" si="215"/>
        <v/>
      </c>
      <c r="AY290" s="165" t="str">
        <f>IF(COUNTBLANK($A290:$F290)&gt;2,"",IF(Input!M290=0,"NA",Input!M290))</f>
        <v/>
      </c>
      <c r="AZ290" s="65" t="str">
        <f t="shared" si="216"/>
        <v/>
      </c>
      <c r="BA290" s="65" t="str">
        <f t="shared" si="217"/>
        <v/>
      </c>
      <c r="BB290" s="165" t="str">
        <f>IF(COUNTBLANK($A290:$F290)&gt;2,"",IF(Input!N290=0,"NA",Input!N290))</f>
        <v/>
      </c>
      <c r="BC290" s="65" t="str">
        <f t="shared" si="218"/>
        <v/>
      </c>
      <c r="BD290" s="65" t="str">
        <f t="shared" si="219"/>
        <v/>
      </c>
      <c r="BE290" s="165" t="str">
        <f>IF(COUNTBLANK($A290:$F290)&gt;2,"",IF(Input!O290=0,"NA",Input!O290))</f>
        <v/>
      </c>
      <c r="BF290" s="65" t="str">
        <f t="shared" si="220"/>
        <v/>
      </c>
      <c r="BG290" s="65" t="str">
        <f t="shared" si="221"/>
        <v/>
      </c>
      <c r="BH290" s="165" t="str">
        <f>IF(COUNTBLANK($A290:$F290)&gt;2,"",IF(Input!P290=0,"NA",Input!P290))</f>
        <v/>
      </c>
      <c r="BI290" s="65" t="str">
        <f t="shared" si="222"/>
        <v/>
      </c>
      <c r="BJ290" s="65" t="str">
        <f t="shared" si="223"/>
        <v/>
      </c>
      <c r="BK290" s="165" t="str">
        <f>IF(COUNTBLANK($A290:$F290)&gt;2,"",IF(Input!Q290=0,"NA",Input!Q290))</f>
        <v/>
      </c>
      <c r="BL290" s="65" t="str">
        <f t="shared" si="224"/>
        <v/>
      </c>
      <c r="BM290" s="65" t="str">
        <f t="shared" si="225"/>
        <v/>
      </c>
      <c r="BN290" s="165" t="str">
        <f>IF(COUNTBLANK($A290:$F290)&gt;2,"",IF(Input!R290=0,"NA",Input!R290))</f>
        <v/>
      </c>
      <c r="BO290" s="65" t="str">
        <f t="shared" si="226"/>
        <v/>
      </c>
      <c r="BP290" s="65" t="str">
        <f t="shared" si="227"/>
        <v/>
      </c>
      <c r="BQ290" s="165" t="str">
        <f>IF(COUNTBLANK($A290:$F290)&gt;2,"",IF(Input!S290=0,"NA",Input!S290))</f>
        <v/>
      </c>
      <c r="BR290" s="65" t="str">
        <f t="shared" si="228"/>
        <v/>
      </c>
      <c r="BS290" s="65" t="str">
        <f t="shared" si="229"/>
        <v/>
      </c>
      <c r="BT290" s="165" t="str">
        <f>IF(COUNTBLANK($A290:$F290)&gt;2,"",IF(Input!T290=0,"NA",Input!T290))</f>
        <v/>
      </c>
      <c r="BU290" s="65" t="str">
        <f t="shared" si="230"/>
        <v/>
      </c>
      <c r="BV290" s="65" t="str">
        <f t="shared" si="231"/>
        <v/>
      </c>
      <c r="BW290" s="165" t="str">
        <f>IF(COUNTBLANK($A290:$F290)&gt;2,"",IF(Input!U290=0,"NA",Input!U290))</f>
        <v/>
      </c>
      <c r="BX290" s="65" t="str">
        <f t="shared" si="232"/>
        <v/>
      </c>
      <c r="BY290" s="65" t="str">
        <f t="shared" si="233"/>
        <v/>
      </c>
      <c r="BZ290" s="165" t="str">
        <f>IF(COUNTBLANK($A290:$F290)&gt;2,"",IF(Input!V290=0,"NA",Input!V290))</f>
        <v/>
      </c>
      <c r="CA290" s="65" t="str">
        <f t="shared" si="234"/>
        <v/>
      </c>
      <c r="CB290" s="65" t="str">
        <f t="shared" si="235"/>
        <v/>
      </c>
      <c r="CC290" s="165" t="str">
        <f>IF(COUNTBLANK($A290:$F290)&gt;2,"",IF(Input!W290=0,"NA",Input!W290))</f>
        <v/>
      </c>
      <c r="CD290" s="65" t="str">
        <f t="shared" si="236"/>
        <v/>
      </c>
      <c r="CE290" s="65" t="str">
        <f t="shared" si="237"/>
        <v/>
      </c>
      <c r="CF290" s="165" t="str">
        <f>IF(COUNTBLANK($A290:$F290)&gt;2,"",IF(Input!X290=0,"NA",Input!X290))</f>
        <v/>
      </c>
      <c r="CG290" s="65" t="str">
        <f t="shared" si="238"/>
        <v/>
      </c>
      <c r="CH290" s="65" t="str">
        <f t="shared" si="239"/>
        <v/>
      </c>
      <c r="CI290" s="165" t="str">
        <f>IF(COUNTBLANK($A290:$F290)&gt;2,"",IF(Input!Y290=0,"NA",Input!Y290))</f>
        <v/>
      </c>
      <c r="CJ290" s="65" t="str">
        <f t="shared" si="240"/>
        <v/>
      </c>
      <c r="CK290" s="65" t="str">
        <f t="shared" si="241"/>
        <v/>
      </c>
      <c r="CL290" s="165" t="str">
        <f>IF(COUNTBLANK($A290:$F290)&gt;2,"",IF(Input!Z290=0,"NA",Input!Z290))</f>
        <v/>
      </c>
      <c r="CM290" s="65" t="str">
        <f t="shared" si="242"/>
        <v/>
      </c>
      <c r="CN290" s="65" t="str">
        <f t="shared" si="243"/>
        <v/>
      </c>
      <c r="CO290" s="165" t="str">
        <f>IF(COUNTBLANK($A290:$F290)&gt;2,"",IF(Input!AA290=0,"NA",Input!AA290))</f>
        <v/>
      </c>
      <c r="CP290" s="65" t="str">
        <f t="shared" si="244"/>
        <v/>
      </c>
      <c r="CQ290" s="65" t="str">
        <f t="shared" si="245"/>
        <v/>
      </c>
      <c r="CR290" s="165" t="str">
        <f>IF(COUNTBLANK($A290:$F290)&gt;2,"",IF(Input!AB290=0,"NA",Input!AB290))</f>
        <v/>
      </c>
      <c r="CS290" s="65" t="str">
        <f t="shared" si="246"/>
        <v/>
      </c>
      <c r="CT290" s="65" t="str">
        <f t="shared" si="247"/>
        <v/>
      </c>
      <c r="CU290" s="165" t="str">
        <f>IF(COUNTBLANK($A290:$F290)&gt;2,"",IF(Input!AC290=0,"NA",Input!AC290))</f>
        <v/>
      </c>
      <c r="CV290" s="65" t="str">
        <f t="shared" si="248"/>
        <v/>
      </c>
      <c r="CW290" s="65" t="str">
        <f t="shared" si="249"/>
        <v/>
      </c>
      <c r="CX290" s="165" t="str">
        <f>IF(COUNTBLANK($A290:$F290)&gt;2,"",IF(Input!AD290=0,"NA",Input!AD290))</f>
        <v/>
      </c>
    </row>
    <row r="291" spans="1:102" x14ac:dyDescent="0.25">
      <c r="A291" s="162" t="str">
        <f>IF(Input!B291=0,"",Input!B291)</f>
        <v/>
      </c>
      <c r="B291" s="162" t="str">
        <f>IF(Input!C291=0,"",Input!C291)</f>
        <v/>
      </c>
      <c r="C291" s="162" t="str">
        <f>IF(Input!D291=0,"",Input!D291)</f>
        <v/>
      </c>
      <c r="D291" s="162" t="str">
        <f>IF(Input!G291=0,"",Input!G291)</f>
        <v/>
      </c>
      <c r="E291" s="162" t="str">
        <f>IF(Input!H291=0,"",Input!H291)</f>
        <v/>
      </c>
      <c r="F291" s="162" t="str">
        <f>IF(Input!I291=0,"",Input!I291)</f>
        <v/>
      </c>
      <c r="G291" s="66" t="str">
        <f t="shared" si="200"/>
        <v/>
      </c>
      <c r="H291" s="66" t="str">
        <f t="shared" si="201"/>
        <v/>
      </c>
      <c r="I291" s="160" t="str">
        <f>FinalScores!G291</f>
        <v/>
      </c>
      <c r="J291" s="65" t="str">
        <f t="shared" si="202"/>
        <v/>
      </c>
      <c r="K291" s="65" t="str">
        <f t="shared" si="203"/>
        <v/>
      </c>
      <c r="L291" s="165" t="str">
        <f>IF(COUNTBLANK($A291:$F291)&gt;2,"",IF(Input!AE291=0,"NA",Input!AE291))</f>
        <v/>
      </c>
      <c r="M291" s="65" t="str">
        <f t="shared" si="204"/>
        <v/>
      </c>
      <c r="N291" s="65" t="str">
        <f t="shared" si="205"/>
        <v/>
      </c>
      <c r="O291" s="165" t="str">
        <f>IF(COUNTBLANK($A291:$F291)&gt;2,"",IF(Input!AF291=0,"NA",Input!AF291))</f>
        <v/>
      </c>
      <c r="P291" s="65" t="str">
        <f t="shared" si="206"/>
        <v/>
      </c>
      <c r="Q291" s="65" t="str">
        <f t="shared" si="207"/>
        <v/>
      </c>
      <c r="R291" s="165" t="str">
        <f>IF(COUNTBLANK($A291:$F291)&gt;2,"",IF(Input!AG291=0,"NA",Input!AG291))</f>
        <v/>
      </c>
      <c r="AN291" s="65" t="str">
        <f t="shared" si="208"/>
        <v/>
      </c>
      <c r="AO291" s="65" t="str">
        <f t="shared" si="209"/>
        <v/>
      </c>
      <c r="AP291" s="165" t="str">
        <f>IF(COUNTBLANK($A291:$F291)&gt;2,"",IF(Input!J291=0,"NA",Input!J291))</f>
        <v/>
      </c>
      <c r="AQ291" s="65" t="str">
        <f t="shared" si="210"/>
        <v/>
      </c>
      <c r="AR291" s="65" t="str">
        <f t="shared" si="211"/>
        <v/>
      </c>
      <c r="AS291" s="165" t="str">
        <f>IF(COUNTBLANK($A291:$F291)&gt;2,"",IF(Input!K291=0,"NA",Input!K291))</f>
        <v/>
      </c>
      <c r="AT291" s="65" t="str">
        <f t="shared" si="212"/>
        <v/>
      </c>
      <c r="AU291" s="65" t="str">
        <f t="shared" si="213"/>
        <v/>
      </c>
      <c r="AV291" s="165" t="str">
        <f>IF(COUNTBLANK($A291:$F291)&gt;2,"",IF(Input!L291=0,"NA",Input!L291))</f>
        <v/>
      </c>
      <c r="AW291" s="65" t="str">
        <f t="shared" si="214"/>
        <v/>
      </c>
      <c r="AX291" s="65" t="str">
        <f t="shared" si="215"/>
        <v/>
      </c>
      <c r="AY291" s="165" t="str">
        <f>IF(COUNTBLANK($A291:$F291)&gt;2,"",IF(Input!M291=0,"NA",Input!M291))</f>
        <v/>
      </c>
      <c r="AZ291" s="65" t="str">
        <f t="shared" si="216"/>
        <v/>
      </c>
      <c r="BA291" s="65" t="str">
        <f t="shared" si="217"/>
        <v/>
      </c>
      <c r="BB291" s="165" t="str">
        <f>IF(COUNTBLANK($A291:$F291)&gt;2,"",IF(Input!N291=0,"NA",Input!N291))</f>
        <v/>
      </c>
      <c r="BC291" s="65" t="str">
        <f t="shared" si="218"/>
        <v/>
      </c>
      <c r="BD291" s="65" t="str">
        <f t="shared" si="219"/>
        <v/>
      </c>
      <c r="BE291" s="165" t="str">
        <f>IF(COUNTBLANK($A291:$F291)&gt;2,"",IF(Input!O291=0,"NA",Input!O291))</f>
        <v/>
      </c>
      <c r="BF291" s="65" t="str">
        <f t="shared" si="220"/>
        <v/>
      </c>
      <c r="BG291" s="65" t="str">
        <f t="shared" si="221"/>
        <v/>
      </c>
      <c r="BH291" s="165" t="str">
        <f>IF(COUNTBLANK($A291:$F291)&gt;2,"",IF(Input!P291=0,"NA",Input!P291))</f>
        <v/>
      </c>
      <c r="BI291" s="65" t="str">
        <f t="shared" si="222"/>
        <v/>
      </c>
      <c r="BJ291" s="65" t="str">
        <f t="shared" si="223"/>
        <v/>
      </c>
      <c r="BK291" s="165" t="str">
        <f>IF(COUNTBLANK($A291:$F291)&gt;2,"",IF(Input!Q291=0,"NA",Input!Q291))</f>
        <v/>
      </c>
      <c r="BL291" s="65" t="str">
        <f t="shared" si="224"/>
        <v/>
      </c>
      <c r="BM291" s="65" t="str">
        <f t="shared" si="225"/>
        <v/>
      </c>
      <c r="BN291" s="165" t="str">
        <f>IF(COUNTBLANK($A291:$F291)&gt;2,"",IF(Input!R291=0,"NA",Input!R291))</f>
        <v/>
      </c>
      <c r="BO291" s="65" t="str">
        <f t="shared" si="226"/>
        <v/>
      </c>
      <c r="BP291" s="65" t="str">
        <f t="shared" si="227"/>
        <v/>
      </c>
      <c r="BQ291" s="165" t="str">
        <f>IF(COUNTBLANK($A291:$F291)&gt;2,"",IF(Input!S291=0,"NA",Input!S291))</f>
        <v/>
      </c>
      <c r="BR291" s="65" t="str">
        <f t="shared" si="228"/>
        <v/>
      </c>
      <c r="BS291" s="65" t="str">
        <f t="shared" si="229"/>
        <v/>
      </c>
      <c r="BT291" s="165" t="str">
        <f>IF(COUNTBLANK($A291:$F291)&gt;2,"",IF(Input!T291=0,"NA",Input!T291))</f>
        <v/>
      </c>
      <c r="BU291" s="65" t="str">
        <f t="shared" si="230"/>
        <v/>
      </c>
      <c r="BV291" s="65" t="str">
        <f t="shared" si="231"/>
        <v/>
      </c>
      <c r="BW291" s="165" t="str">
        <f>IF(COUNTBLANK($A291:$F291)&gt;2,"",IF(Input!U291=0,"NA",Input!U291))</f>
        <v/>
      </c>
      <c r="BX291" s="65" t="str">
        <f t="shared" si="232"/>
        <v/>
      </c>
      <c r="BY291" s="65" t="str">
        <f t="shared" si="233"/>
        <v/>
      </c>
      <c r="BZ291" s="165" t="str">
        <f>IF(COUNTBLANK($A291:$F291)&gt;2,"",IF(Input!V291=0,"NA",Input!V291))</f>
        <v/>
      </c>
      <c r="CA291" s="65" t="str">
        <f t="shared" si="234"/>
        <v/>
      </c>
      <c r="CB291" s="65" t="str">
        <f t="shared" si="235"/>
        <v/>
      </c>
      <c r="CC291" s="165" t="str">
        <f>IF(COUNTBLANK($A291:$F291)&gt;2,"",IF(Input!W291=0,"NA",Input!W291))</f>
        <v/>
      </c>
      <c r="CD291" s="65" t="str">
        <f t="shared" si="236"/>
        <v/>
      </c>
      <c r="CE291" s="65" t="str">
        <f t="shared" si="237"/>
        <v/>
      </c>
      <c r="CF291" s="165" t="str">
        <f>IF(COUNTBLANK($A291:$F291)&gt;2,"",IF(Input!X291=0,"NA",Input!X291))</f>
        <v/>
      </c>
      <c r="CG291" s="65" t="str">
        <f t="shared" si="238"/>
        <v/>
      </c>
      <c r="CH291" s="65" t="str">
        <f t="shared" si="239"/>
        <v/>
      </c>
      <c r="CI291" s="165" t="str">
        <f>IF(COUNTBLANK($A291:$F291)&gt;2,"",IF(Input!Y291=0,"NA",Input!Y291))</f>
        <v/>
      </c>
      <c r="CJ291" s="65" t="str">
        <f t="shared" si="240"/>
        <v/>
      </c>
      <c r="CK291" s="65" t="str">
        <f t="shared" si="241"/>
        <v/>
      </c>
      <c r="CL291" s="165" t="str">
        <f>IF(COUNTBLANK($A291:$F291)&gt;2,"",IF(Input!Z291=0,"NA",Input!Z291))</f>
        <v/>
      </c>
      <c r="CM291" s="65" t="str">
        <f t="shared" si="242"/>
        <v/>
      </c>
      <c r="CN291" s="65" t="str">
        <f t="shared" si="243"/>
        <v/>
      </c>
      <c r="CO291" s="165" t="str">
        <f>IF(COUNTBLANK($A291:$F291)&gt;2,"",IF(Input!AA291=0,"NA",Input!AA291))</f>
        <v/>
      </c>
      <c r="CP291" s="65" t="str">
        <f t="shared" si="244"/>
        <v/>
      </c>
      <c r="CQ291" s="65" t="str">
        <f t="shared" si="245"/>
        <v/>
      </c>
      <c r="CR291" s="165" t="str">
        <f>IF(COUNTBLANK($A291:$F291)&gt;2,"",IF(Input!AB291=0,"NA",Input!AB291))</f>
        <v/>
      </c>
      <c r="CS291" s="65" t="str">
        <f t="shared" si="246"/>
        <v/>
      </c>
      <c r="CT291" s="65" t="str">
        <f t="shared" si="247"/>
        <v/>
      </c>
      <c r="CU291" s="165" t="str">
        <f>IF(COUNTBLANK($A291:$F291)&gt;2,"",IF(Input!AC291=0,"NA",Input!AC291))</f>
        <v/>
      </c>
      <c r="CV291" s="65" t="str">
        <f t="shared" si="248"/>
        <v/>
      </c>
      <c r="CW291" s="65" t="str">
        <f t="shared" si="249"/>
        <v/>
      </c>
      <c r="CX291" s="165" t="str">
        <f>IF(COUNTBLANK($A291:$F291)&gt;2,"",IF(Input!AD291=0,"NA",Input!AD291))</f>
        <v/>
      </c>
    </row>
    <row r="292" spans="1:102" x14ac:dyDescent="0.25">
      <c r="A292" s="162" t="str">
        <f>IF(Input!B292=0,"",Input!B292)</f>
        <v/>
      </c>
      <c r="B292" s="162" t="str">
        <f>IF(Input!C292=0,"",Input!C292)</f>
        <v/>
      </c>
      <c r="C292" s="162" t="str">
        <f>IF(Input!D292=0,"",Input!D292)</f>
        <v/>
      </c>
      <c r="D292" s="162" t="str">
        <f>IF(Input!G292=0,"",Input!G292)</f>
        <v/>
      </c>
      <c r="E292" s="162" t="str">
        <f>IF(Input!H292=0,"",Input!H292)</f>
        <v/>
      </c>
      <c r="F292" s="162" t="str">
        <f>IF(Input!I292=0,"",Input!I292)</f>
        <v/>
      </c>
      <c r="G292" s="66" t="str">
        <f t="shared" si="200"/>
        <v/>
      </c>
      <c r="H292" s="66" t="str">
        <f t="shared" si="201"/>
        <v/>
      </c>
      <c r="I292" s="160" t="str">
        <f>FinalScores!G292</f>
        <v/>
      </c>
      <c r="J292" s="65" t="str">
        <f t="shared" si="202"/>
        <v/>
      </c>
      <c r="K292" s="65" t="str">
        <f t="shared" si="203"/>
        <v/>
      </c>
      <c r="L292" s="165" t="str">
        <f>IF(COUNTBLANK($A292:$F292)&gt;2,"",IF(Input!AE292=0,"NA",Input!AE292))</f>
        <v/>
      </c>
      <c r="M292" s="65" t="str">
        <f t="shared" si="204"/>
        <v/>
      </c>
      <c r="N292" s="65" t="str">
        <f t="shared" si="205"/>
        <v/>
      </c>
      <c r="O292" s="165" t="str">
        <f>IF(COUNTBLANK($A292:$F292)&gt;2,"",IF(Input!AF292=0,"NA",Input!AF292))</f>
        <v/>
      </c>
      <c r="P292" s="65" t="str">
        <f t="shared" si="206"/>
        <v/>
      </c>
      <c r="Q292" s="65" t="str">
        <f t="shared" si="207"/>
        <v/>
      </c>
      <c r="R292" s="165" t="str">
        <f>IF(COUNTBLANK($A292:$F292)&gt;2,"",IF(Input!AG292=0,"NA",Input!AG292))</f>
        <v/>
      </c>
      <c r="AN292" s="65" t="str">
        <f t="shared" si="208"/>
        <v/>
      </c>
      <c r="AO292" s="65" t="str">
        <f t="shared" si="209"/>
        <v/>
      </c>
      <c r="AP292" s="165" t="str">
        <f>IF(COUNTBLANK($A292:$F292)&gt;2,"",IF(Input!J292=0,"NA",Input!J292))</f>
        <v/>
      </c>
      <c r="AQ292" s="65" t="str">
        <f t="shared" si="210"/>
        <v/>
      </c>
      <c r="AR292" s="65" t="str">
        <f t="shared" si="211"/>
        <v/>
      </c>
      <c r="AS292" s="165" t="str">
        <f>IF(COUNTBLANK($A292:$F292)&gt;2,"",IF(Input!K292=0,"NA",Input!K292))</f>
        <v/>
      </c>
      <c r="AT292" s="65" t="str">
        <f t="shared" si="212"/>
        <v/>
      </c>
      <c r="AU292" s="65" t="str">
        <f t="shared" si="213"/>
        <v/>
      </c>
      <c r="AV292" s="165" t="str">
        <f>IF(COUNTBLANK($A292:$F292)&gt;2,"",IF(Input!L292=0,"NA",Input!L292))</f>
        <v/>
      </c>
      <c r="AW292" s="65" t="str">
        <f t="shared" si="214"/>
        <v/>
      </c>
      <c r="AX292" s="65" t="str">
        <f t="shared" si="215"/>
        <v/>
      </c>
      <c r="AY292" s="165" t="str">
        <f>IF(COUNTBLANK($A292:$F292)&gt;2,"",IF(Input!M292=0,"NA",Input!M292))</f>
        <v/>
      </c>
      <c r="AZ292" s="65" t="str">
        <f t="shared" si="216"/>
        <v/>
      </c>
      <c r="BA292" s="65" t="str">
        <f t="shared" si="217"/>
        <v/>
      </c>
      <c r="BB292" s="165" t="str">
        <f>IF(COUNTBLANK($A292:$F292)&gt;2,"",IF(Input!N292=0,"NA",Input!N292))</f>
        <v/>
      </c>
      <c r="BC292" s="65" t="str">
        <f t="shared" si="218"/>
        <v/>
      </c>
      <c r="BD292" s="65" t="str">
        <f t="shared" si="219"/>
        <v/>
      </c>
      <c r="BE292" s="165" t="str">
        <f>IF(COUNTBLANK($A292:$F292)&gt;2,"",IF(Input!O292=0,"NA",Input!O292))</f>
        <v/>
      </c>
      <c r="BF292" s="65" t="str">
        <f t="shared" si="220"/>
        <v/>
      </c>
      <c r="BG292" s="65" t="str">
        <f t="shared" si="221"/>
        <v/>
      </c>
      <c r="BH292" s="165" t="str">
        <f>IF(COUNTBLANK($A292:$F292)&gt;2,"",IF(Input!P292=0,"NA",Input!P292))</f>
        <v/>
      </c>
      <c r="BI292" s="65" t="str">
        <f t="shared" si="222"/>
        <v/>
      </c>
      <c r="BJ292" s="65" t="str">
        <f t="shared" si="223"/>
        <v/>
      </c>
      <c r="BK292" s="165" t="str">
        <f>IF(COUNTBLANK($A292:$F292)&gt;2,"",IF(Input!Q292=0,"NA",Input!Q292))</f>
        <v/>
      </c>
      <c r="BL292" s="65" t="str">
        <f t="shared" si="224"/>
        <v/>
      </c>
      <c r="BM292" s="65" t="str">
        <f t="shared" si="225"/>
        <v/>
      </c>
      <c r="BN292" s="165" t="str">
        <f>IF(COUNTBLANK($A292:$F292)&gt;2,"",IF(Input!R292=0,"NA",Input!R292))</f>
        <v/>
      </c>
      <c r="BO292" s="65" t="str">
        <f t="shared" si="226"/>
        <v/>
      </c>
      <c r="BP292" s="65" t="str">
        <f t="shared" si="227"/>
        <v/>
      </c>
      <c r="BQ292" s="165" t="str">
        <f>IF(COUNTBLANK($A292:$F292)&gt;2,"",IF(Input!S292=0,"NA",Input!S292))</f>
        <v/>
      </c>
      <c r="BR292" s="65" t="str">
        <f t="shared" si="228"/>
        <v/>
      </c>
      <c r="BS292" s="65" t="str">
        <f t="shared" si="229"/>
        <v/>
      </c>
      <c r="BT292" s="165" t="str">
        <f>IF(COUNTBLANK($A292:$F292)&gt;2,"",IF(Input!T292=0,"NA",Input!T292))</f>
        <v/>
      </c>
      <c r="BU292" s="65" t="str">
        <f t="shared" si="230"/>
        <v/>
      </c>
      <c r="BV292" s="65" t="str">
        <f t="shared" si="231"/>
        <v/>
      </c>
      <c r="BW292" s="165" t="str">
        <f>IF(COUNTBLANK($A292:$F292)&gt;2,"",IF(Input!U292=0,"NA",Input!U292))</f>
        <v/>
      </c>
      <c r="BX292" s="65" t="str">
        <f t="shared" si="232"/>
        <v/>
      </c>
      <c r="BY292" s="65" t="str">
        <f t="shared" si="233"/>
        <v/>
      </c>
      <c r="BZ292" s="165" t="str">
        <f>IF(COUNTBLANK($A292:$F292)&gt;2,"",IF(Input!V292=0,"NA",Input!V292))</f>
        <v/>
      </c>
      <c r="CA292" s="65" t="str">
        <f t="shared" si="234"/>
        <v/>
      </c>
      <c r="CB292" s="65" t="str">
        <f t="shared" si="235"/>
        <v/>
      </c>
      <c r="CC292" s="165" t="str">
        <f>IF(COUNTBLANK($A292:$F292)&gt;2,"",IF(Input!W292=0,"NA",Input!W292))</f>
        <v/>
      </c>
      <c r="CD292" s="65" t="str">
        <f t="shared" si="236"/>
        <v/>
      </c>
      <c r="CE292" s="65" t="str">
        <f t="shared" si="237"/>
        <v/>
      </c>
      <c r="CF292" s="165" t="str">
        <f>IF(COUNTBLANK($A292:$F292)&gt;2,"",IF(Input!X292=0,"NA",Input!X292))</f>
        <v/>
      </c>
      <c r="CG292" s="65" t="str">
        <f t="shared" si="238"/>
        <v/>
      </c>
      <c r="CH292" s="65" t="str">
        <f t="shared" si="239"/>
        <v/>
      </c>
      <c r="CI292" s="165" t="str">
        <f>IF(COUNTBLANK($A292:$F292)&gt;2,"",IF(Input!Y292=0,"NA",Input!Y292))</f>
        <v/>
      </c>
      <c r="CJ292" s="65" t="str">
        <f t="shared" si="240"/>
        <v/>
      </c>
      <c r="CK292" s="65" t="str">
        <f t="shared" si="241"/>
        <v/>
      </c>
      <c r="CL292" s="165" t="str">
        <f>IF(COUNTBLANK($A292:$F292)&gt;2,"",IF(Input!Z292=0,"NA",Input!Z292))</f>
        <v/>
      </c>
      <c r="CM292" s="65" t="str">
        <f t="shared" si="242"/>
        <v/>
      </c>
      <c r="CN292" s="65" t="str">
        <f t="shared" si="243"/>
        <v/>
      </c>
      <c r="CO292" s="165" t="str">
        <f>IF(COUNTBLANK($A292:$F292)&gt;2,"",IF(Input!AA292=0,"NA",Input!AA292))</f>
        <v/>
      </c>
      <c r="CP292" s="65" t="str">
        <f t="shared" si="244"/>
        <v/>
      </c>
      <c r="CQ292" s="65" t="str">
        <f t="shared" si="245"/>
        <v/>
      </c>
      <c r="CR292" s="165" t="str">
        <f>IF(COUNTBLANK($A292:$F292)&gt;2,"",IF(Input!AB292=0,"NA",Input!AB292))</f>
        <v/>
      </c>
      <c r="CS292" s="65" t="str">
        <f t="shared" si="246"/>
        <v/>
      </c>
      <c r="CT292" s="65" t="str">
        <f t="shared" si="247"/>
        <v/>
      </c>
      <c r="CU292" s="165" t="str">
        <f>IF(COUNTBLANK($A292:$F292)&gt;2,"",IF(Input!AC292=0,"NA",Input!AC292))</f>
        <v/>
      </c>
      <c r="CV292" s="65" t="str">
        <f t="shared" si="248"/>
        <v/>
      </c>
      <c r="CW292" s="65" t="str">
        <f t="shared" si="249"/>
        <v/>
      </c>
      <c r="CX292" s="165" t="str">
        <f>IF(COUNTBLANK($A292:$F292)&gt;2,"",IF(Input!AD292=0,"NA",Input!AD292))</f>
        <v/>
      </c>
    </row>
    <row r="293" spans="1:102" x14ac:dyDescent="0.25">
      <c r="A293" s="162" t="str">
        <f>IF(Input!B293=0,"",Input!B293)</f>
        <v/>
      </c>
      <c r="B293" s="162" t="str">
        <f>IF(Input!C293=0,"",Input!C293)</f>
        <v/>
      </c>
      <c r="C293" s="162" t="str">
        <f>IF(Input!D293=0,"",Input!D293)</f>
        <v/>
      </c>
      <c r="D293" s="162" t="str">
        <f>IF(Input!G293=0,"",Input!G293)</f>
        <v/>
      </c>
      <c r="E293" s="162" t="str">
        <f>IF(Input!H293=0,"",Input!H293)</f>
        <v/>
      </c>
      <c r="F293" s="162" t="str">
        <f>IF(Input!I293=0,"",Input!I293)</f>
        <v/>
      </c>
      <c r="G293" s="66" t="str">
        <f t="shared" si="200"/>
        <v/>
      </c>
      <c r="H293" s="66" t="str">
        <f t="shared" si="201"/>
        <v/>
      </c>
      <c r="I293" s="160" t="str">
        <f>FinalScores!G293</f>
        <v/>
      </c>
      <c r="J293" s="65" t="str">
        <f t="shared" si="202"/>
        <v/>
      </c>
      <c r="K293" s="65" t="str">
        <f t="shared" si="203"/>
        <v/>
      </c>
      <c r="L293" s="165" t="str">
        <f>IF(COUNTBLANK($A293:$F293)&gt;2,"",IF(Input!AE293=0,"NA",Input!AE293))</f>
        <v/>
      </c>
      <c r="M293" s="65" t="str">
        <f t="shared" si="204"/>
        <v/>
      </c>
      <c r="N293" s="65" t="str">
        <f t="shared" si="205"/>
        <v/>
      </c>
      <c r="O293" s="165" t="str">
        <f>IF(COUNTBLANK($A293:$F293)&gt;2,"",IF(Input!AF293=0,"NA",Input!AF293))</f>
        <v/>
      </c>
      <c r="P293" s="65" t="str">
        <f t="shared" si="206"/>
        <v/>
      </c>
      <c r="Q293" s="65" t="str">
        <f t="shared" si="207"/>
        <v/>
      </c>
      <c r="R293" s="165" t="str">
        <f>IF(COUNTBLANK($A293:$F293)&gt;2,"",IF(Input!AG293=0,"NA",Input!AG293))</f>
        <v/>
      </c>
      <c r="AN293" s="65" t="str">
        <f t="shared" si="208"/>
        <v/>
      </c>
      <c r="AO293" s="65" t="str">
        <f t="shared" si="209"/>
        <v/>
      </c>
      <c r="AP293" s="165" t="str">
        <f>IF(COUNTBLANK($A293:$F293)&gt;2,"",IF(Input!J293=0,"NA",Input!J293))</f>
        <v/>
      </c>
      <c r="AQ293" s="65" t="str">
        <f t="shared" si="210"/>
        <v/>
      </c>
      <c r="AR293" s="65" t="str">
        <f t="shared" si="211"/>
        <v/>
      </c>
      <c r="AS293" s="165" t="str">
        <f>IF(COUNTBLANK($A293:$F293)&gt;2,"",IF(Input!K293=0,"NA",Input!K293))</f>
        <v/>
      </c>
      <c r="AT293" s="65" t="str">
        <f t="shared" si="212"/>
        <v/>
      </c>
      <c r="AU293" s="65" t="str">
        <f t="shared" si="213"/>
        <v/>
      </c>
      <c r="AV293" s="165" t="str">
        <f>IF(COUNTBLANK($A293:$F293)&gt;2,"",IF(Input!L293=0,"NA",Input!L293))</f>
        <v/>
      </c>
      <c r="AW293" s="65" t="str">
        <f t="shared" si="214"/>
        <v/>
      </c>
      <c r="AX293" s="65" t="str">
        <f t="shared" si="215"/>
        <v/>
      </c>
      <c r="AY293" s="165" t="str">
        <f>IF(COUNTBLANK($A293:$F293)&gt;2,"",IF(Input!M293=0,"NA",Input!M293))</f>
        <v/>
      </c>
      <c r="AZ293" s="65" t="str">
        <f t="shared" si="216"/>
        <v/>
      </c>
      <c r="BA293" s="65" t="str">
        <f t="shared" si="217"/>
        <v/>
      </c>
      <c r="BB293" s="165" t="str">
        <f>IF(COUNTBLANK($A293:$F293)&gt;2,"",IF(Input!N293=0,"NA",Input!N293))</f>
        <v/>
      </c>
      <c r="BC293" s="65" t="str">
        <f t="shared" si="218"/>
        <v/>
      </c>
      <c r="BD293" s="65" t="str">
        <f t="shared" si="219"/>
        <v/>
      </c>
      <c r="BE293" s="165" t="str">
        <f>IF(COUNTBLANK($A293:$F293)&gt;2,"",IF(Input!O293=0,"NA",Input!O293))</f>
        <v/>
      </c>
      <c r="BF293" s="65" t="str">
        <f t="shared" si="220"/>
        <v/>
      </c>
      <c r="BG293" s="65" t="str">
        <f t="shared" si="221"/>
        <v/>
      </c>
      <c r="BH293" s="165" t="str">
        <f>IF(COUNTBLANK($A293:$F293)&gt;2,"",IF(Input!P293=0,"NA",Input!P293))</f>
        <v/>
      </c>
      <c r="BI293" s="65" t="str">
        <f t="shared" si="222"/>
        <v/>
      </c>
      <c r="BJ293" s="65" t="str">
        <f t="shared" si="223"/>
        <v/>
      </c>
      <c r="BK293" s="165" t="str">
        <f>IF(COUNTBLANK($A293:$F293)&gt;2,"",IF(Input!Q293=0,"NA",Input!Q293))</f>
        <v/>
      </c>
      <c r="BL293" s="65" t="str">
        <f t="shared" si="224"/>
        <v/>
      </c>
      <c r="BM293" s="65" t="str">
        <f t="shared" si="225"/>
        <v/>
      </c>
      <c r="BN293" s="165" t="str">
        <f>IF(COUNTBLANK($A293:$F293)&gt;2,"",IF(Input!R293=0,"NA",Input!R293))</f>
        <v/>
      </c>
      <c r="BO293" s="65" t="str">
        <f t="shared" si="226"/>
        <v/>
      </c>
      <c r="BP293" s="65" t="str">
        <f t="shared" si="227"/>
        <v/>
      </c>
      <c r="BQ293" s="165" t="str">
        <f>IF(COUNTBLANK($A293:$F293)&gt;2,"",IF(Input!S293=0,"NA",Input!S293))</f>
        <v/>
      </c>
      <c r="BR293" s="65" t="str">
        <f t="shared" si="228"/>
        <v/>
      </c>
      <c r="BS293" s="65" t="str">
        <f t="shared" si="229"/>
        <v/>
      </c>
      <c r="BT293" s="165" t="str">
        <f>IF(COUNTBLANK($A293:$F293)&gt;2,"",IF(Input!T293=0,"NA",Input!T293))</f>
        <v/>
      </c>
      <c r="BU293" s="65" t="str">
        <f t="shared" si="230"/>
        <v/>
      </c>
      <c r="BV293" s="65" t="str">
        <f t="shared" si="231"/>
        <v/>
      </c>
      <c r="BW293" s="165" t="str">
        <f>IF(COUNTBLANK($A293:$F293)&gt;2,"",IF(Input!U293=0,"NA",Input!U293))</f>
        <v/>
      </c>
      <c r="BX293" s="65" t="str">
        <f t="shared" si="232"/>
        <v/>
      </c>
      <c r="BY293" s="65" t="str">
        <f t="shared" si="233"/>
        <v/>
      </c>
      <c r="BZ293" s="165" t="str">
        <f>IF(COUNTBLANK($A293:$F293)&gt;2,"",IF(Input!V293=0,"NA",Input!V293))</f>
        <v/>
      </c>
      <c r="CA293" s="65" t="str">
        <f t="shared" si="234"/>
        <v/>
      </c>
      <c r="CB293" s="65" t="str">
        <f t="shared" si="235"/>
        <v/>
      </c>
      <c r="CC293" s="165" t="str">
        <f>IF(COUNTBLANK($A293:$F293)&gt;2,"",IF(Input!W293=0,"NA",Input!W293))</f>
        <v/>
      </c>
      <c r="CD293" s="65" t="str">
        <f t="shared" si="236"/>
        <v/>
      </c>
      <c r="CE293" s="65" t="str">
        <f t="shared" si="237"/>
        <v/>
      </c>
      <c r="CF293" s="165" t="str">
        <f>IF(COUNTBLANK($A293:$F293)&gt;2,"",IF(Input!X293=0,"NA",Input!X293))</f>
        <v/>
      </c>
      <c r="CG293" s="65" t="str">
        <f t="shared" si="238"/>
        <v/>
      </c>
      <c r="CH293" s="65" t="str">
        <f t="shared" si="239"/>
        <v/>
      </c>
      <c r="CI293" s="165" t="str">
        <f>IF(COUNTBLANK($A293:$F293)&gt;2,"",IF(Input!Y293=0,"NA",Input!Y293))</f>
        <v/>
      </c>
      <c r="CJ293" s="65" t="str">
        <f t="shared" si="240"/>
        <v/>
      </c>
      <c r="CK293" s="65" t="str">
        <f t="shared" si="241"/>
        <v/>
      </c>
      <c r="CL293" s="165" t="str">
        <f>IF(COUNTBLANK($A293:$F293)&gt;2,"",IF(Input!Z293=0,"NA",Input!Z293))</f>
        <v/>
      </c>
      <c r="CM293" s="65" t="str">
        <f t="shared" si="242"/>
        <v/>
      </c>
      <c r="CN293" s="65" t="str">
        <f t="shared" si="243"/>
        <v/>
      </c>
      <c r="CO293" s="165" t="str">
        <f>IF(COUNTBLANK($A293:$F293)&gt;2,"",IF(Input!AA293=0,"NA",Input!AA293))</f>
        <v/>
      </c>
      <c r="CP293" s="65" t="str">
        <f t="shared" si="244"/>
        <v/>
      </c>
      <c r="CQ293" s="65" t="str">
        <f t="shared" si="245"/>
        <v/>
      </c>
      <c r="CR293" s="165" t="str">
        <f>IF(COUNTBLANK($A293:$F293)&gt;2,"",IF(Input!AB293=0,"NA",Input!AB293))</f>
        <v/>
      </c>
      <c r="CS293" s="65" t="str">
        <f t="shared" si="246"/>
        <v/>
      </c>
      <c r="CT293" s="65" t="str">
        <f t="shared" si="247"/>
        <v/>
      </c>
      <c r="CU293" s="165" t="str">
        <f>IF(COUNTBLANK($A293:$F293)&gt;2,"",IF(Input!AC293=0,"NA",Input!AC293))</f>
        <v/>
      </c>
      <c r="CV293" s="65" t="str">
        <f t="shared" si="248"/>
        <v/>
      </c>
      <c r="CW293" s="65" t="str">
        <f t="shared" si="249"/>
        <v/>
      </c>
      <c r="CX293" s="165" t="str">
        <f>IF(COUNTBLANK($A293:$F293)&gt;2,"",IF(Input!AD293=0,"NA",Input!AD293))</f>
        <v/>
      </c>
    </row>
    <row r="294" spans="1:102" x14ac:dyDescent="0.25">
      <c r="A294" s="162" t="str">
        <f>IF(Input!B294=0,"",Input!B294)</f>
        <v/>
      </c>
      <c r="B294" s="162" t="str">
        <f>IF(Input!C294=0,"",Input!C294)</f>
        <v/>
      </c>
      <c r="C294" s="162" t="str">
        <f>IF(Input!D294=0,"",Input!D294)</f>
        <v/>
      </c>
      <c r="D294" s="162" t="str">
        <f>IF(Input!G294=0,"",Input!G294)</f>
        <v/>
      </c>
      <c r="E294" s="162" t="str">
        <f>IF(Input!H294=0,"",Input!H294)</f>
        <v/>
      </c>
      <c r="F294" s="162" t="str">
        <f>IF(Input!I294=0,"",Input!I294)</f>
        <v/>
      </c>
      <c r="G294" s="66" t="str">
        <f t="shared" si="200"/>
        <v/>
      </c>
      <c r="H294" s="66" t="str">
        <f t="shared" si="201"/>
        <v/>
      </c>
      <c r="I294" s="160" t="str">
        <f>FinalScores!G294</f>
        <v/>
      </c>
      <c r="J294" s="65" t="str">
        <f t="shared" si="202"/>
        <v/>
      </c>
      <c r="K294" s="65" t="str">
        <f t="shared" si="203"/>
        <v/>
      </c>
      <c r="L294" s="165" t="str">
        <f>IF(COUNTBLANK($A294:$F294)&gt;2,"",IF(Input!AE294=0,"NA",Input!AE294))</f>
        <v/>
      </c>
      <c r="M294" s="65" t="str">
        <f t="shared" si="204"/>
        <v/>
      </c>
      <c r="N294" s="65" t="str">
        <f t="shared" si="205"/>
        <v/>
      </c>
      <c r="O294" s="165" t="str">
        <f>IF(COUNTBLANK($A294:$F294)&gt;2,"",IF(Input!AF294=0,"NA",Input!AF294))</f>
        <v/>
      </c>
      <c r="P294" s="65" t="str">
        <f t="shared" si="206"/>
        <v/>
      </c>
      <c r="Q294" s="65" t="str">
        <f t="shared" si="207"/>
        <v/>
      </c>
      <c r="R294" s="165" t="str">
        <f>IF(COUNTBLANK($A294:$F294)&gt;2,"",IF(Input!AG294=0,"NA",Input!AG294))</f>
        <v/>
      </c>
      <c r="AN294" s="65" t="str">
        <f t="shared" si="208"/>
        <v/>
      </c>
      <c r="AO294" s="65" t="str">
        <f t="shared" si="209"/>
        <v/>
      </c>
      <c r="AP294" s="165" t="str">
        <f>IF(COUNTBLANK($A294:$F294)&gt;2,"",IF(Input!J294=0,"NA",Input!J294))</f>
        <v/>
      </c>
      <c r="AQ294" s="65" t="str">
        <f t="shared" si="210"/>
        <v/>
      </c>
      <c r="AR294" s="65" t="str">
        <f t="shared" si="211"/>
        <v/>
      </c>
      <c r="AS294" s="165" t="str">
        <f>IF(COUNTBLANK($A294:$F294)&gt;2,"",IF(Input!K294=0,"NA",Input!K294))</f>
        <v/>
      </c>
      <c r="AT294" s="65" t="str">
        <f t="shared" si="212"/>
        <v/>
      </c>
      <c r="AU294" s="65" t="str">
        <f t="shared" si="213"/>
        <v/>
      </c>
      <c r="AV294" s="165" t="str">
        <f>IF(COUNTBLANK($A294:$F294)&gt;2,"",IF(Input!L294=0,"NA",Input!L294))</f>
        <v/>
      </c>
      <c r="AW294" s="65" t="str">
        <f t="shared" si="214"/>
        <v/>
      </c>
      <c r="AX294" s="65" t="str">
        <f t="shared" si="215"/>
        <v/>
      </c>
      <c r="AY294" s="165" t="str">
        <f>IF(COUNTBLANK($A294:$F294)&gt;2,"",IF(Input!M294=0,"NA",Input!M294))</f>
        <v/>
      </c>
      <c r="AZ294" s="65" t="str">
        <f t="shared" si="216"/>
        <v/>
      </c>
      <c r="BA294" s="65" t="str">
        <f t="shared" si="217"/>
        <v/>
      </c>
      <c r="BB294" s="165" t="str">
        <f>IF(COUNTBLANK($A294:$F294)&gt;2,"",IF(Input!N294=0,"NA",Input!N294))</f>
        <v/>
      </c>
      <c r="BC294" s="65" t="str">
        <f t="shared" si="218"/>
        <v/>
      </c>
      <c r="BD294" s="65" t="str">
        <f t="shared" si="219"/>
        <v/>
      </c>
      <c r="BE294" s="165" t="str">
        <f>IF(COUNTBLANK($A294:$F294)&gt;2,"",IF(Input!O294=0,"NA",Input!O294))</f>
        <v/>
      </c>
      <c r="BF294" s="65" t="str">
        <f t="shared" si="220"/>
        <v/>
      </c>
      <c r="BG294" s="65" t="str">
        <f t="shared" si="221"/>
        <v/>
      </c>
      <c r="BH294" s="165" t="str">
        <f>IF(COUNTBLANK($A294:$F294)&gt;2,"",IF(Input!P294=0,"NA",Input!P294))</f>
        <v/>
      </c>
      <c r="BI294" s="65" t="str">
        <f t="shared" si="222"/>
        <v/>
      </c>
      <c r="BJ294" s="65" t="str">
        <f t="shared" si="223"/>
        <v/>
      </c>
      <c r="BK294" s="165" t="str">
        <f>IF(COUNTBLANK($A294:$F294)&gt;2,"",IF(Input!Q294=0,"NA",Input!Q294))</f>
        <v/>
      </c>
      <c r="BL294" s="65" t="str">
        <f t="shared" si="224"/>
        <v/>
      </c>
      <c r="BM294" s="65" t="str">
        <f t="shared" si="225"/>
        <v/>
      </c>
      <c r="BN294" s="165" t="str">
        <f>IF(COUNTBLANK($A294:$F294)&gt;2,"",IF(Input!R294=0,"NA",Input!R294))</f>
        <v/>
      </c>
      <c r="BO294" s="65" t="str">
        <f t="shared" si="226"/>
        <v/>
      </c>
      <c r="BP294" s="65" t="str">
        <f t="shared" si="227"/>
        <v/>
      </c>
      <c r="BQ294" s="165" t="str">
        <f>IF(COUNTBLANK($A294:$F294)&gt;2,"",IF(Input!S294=0,"NA",Input!S294))</f>
        <v/>
      </c>
      <c r="BR294" s="65" t="str">
        <f t="shared" si="228"/>
        <v/>
      </c>
      <c r="BS294" s="65" t="str">
        <f t="shared" si="229"/>
        <v/>
      </c>
      <c r="BT294" s="165" t="str">
        <f>IF(COUNTBLANK($A294:$F294)&gt;2,"",IF(Input!T294=0,"NA",Input!T294))</f>
        <v/>
      </c>
      <c r="BU294" s="65" t="str">
        <f t="shared" si="230"/>
        <v/>
      </c>
      <c r="BV294" s="65" t="str">
        <f t="shared" si="231"/>
        <v/>
      </c>
      <c r="BW294" s="165" t="str">
        <f>IF(COUNTBLANK($A294:$F294)&gt;2,"",IF(Input!U294=0,"NA",Input!U294))</f>
        <v/>
      </c>
      <c r="BX294" s="65" t="str">
        <f t="shared" si="232"/>
        <v/>
      </c>
      <c r="BY294" s="65" t="str">
        <f t="shared" si="233"/>
        <v/>
      </c>
      <c r="BZ294" s="165" t="str">
        <f>IF(COUNTBLANK($A294:$F294)&gt;2,"",IF(Input!V294=0,"NA",Input!V294))</f>
        <v/>
      </c>
      <c r="CA294" s="65" t="str">
        <f t="shared" si="234"/>
        <v/>
      </c>
      <c r="CB294" s="65" t="str">
        <f t="shared" si="235"/>
        <v/>
      </c>
      <c r="CC294" s="165" t="str">
        <f>IF(COUNTBLANK($A294:$F294)&gt;2,"",IF(Input!W294=0,"NA",Input!W294))</f>
        <v/>
      </c>
      <c r="CD294" s="65" t="str">
        <f t="shared" si="236"/>
        <v/>
      </c>
      <c r="CE294" s="65" t="str">
        <f t="shared" si="237"/>
        <v/>
      </c>
      <c r="CF294" s="165" t="str">
        <f>IF(COUNTBLANK($A294:$F294)&gt;2,"",IF(Input!X294=0,"NA",Input!X294))</f>
        <v/>
      </c>
      <c r="CG294" s="65" t="str">
        <f t="shared" si="238"/>
        <v/>
      </c>
      <c r="CH294" s="65" t="str">
        <f t="shared" si="239"/>
        <v/>
      </c>
      <c r="CI294" s="165" t="str">
        <f>IF(COUNTBLANK($A294:$F294)&gt;2,"",IF(Input!Y294=0,"NA",Input!Y294))</f>
        <v/>
      </c>
      <c r="CJ294" s="65" t="str">
        <f t="shared" si="240"/>
        <v/>
      </c>
      <c r="CK294" s="65" t="str">
        <f t="shared" si="241"/>
        <v/>
      </c>
      <c r="CL294" s="165" t="str">
        <f>IF(COUNTBLANK($A294:$F294)&gt;2,"",IF(Input!Z294=0,"NA",Input!Z294))</f>
        <v/>
      </c>
      <c r="CM294" s="65" t="str">
        <f t="shared" si="242"/>
        <v/>
      </c>
      <c r="CN294" s="65" t="str">
        <f t="shared" si="243"/>
        <v/>
      </c>
      <c r="CO294" s="165" t="str">
        <f>IF(COUNTBLANK($A294:$F294)&gt;2,"",IF(Input!AA294=0,"NA",Input!AA294))</f>
        <v/>
      </c>
      <c r="CP294" s="65" t="str">
        <f t="shared" si="244"/>
        <v/>
      </c>
      <c r="CQ294" s="65" t="str">
        <f t="shared" si="245"/>
        <v/>
      </c>
      <c r="CR294" s="165" t="str">
        <f>IF(COUNTBLANK($A294:$F294)&gt;2,"",IF(Input!AB294=0,"NA",Input!AB294))</f>
        <v/>
      </c>
      <c r="CS294" s="65" t="str">
        <f t="shared" si="246"/>
        <v/>
      </c>
      <c r="CT294" s="65" t="str">
        <f t="shared" si="247"/>
        <v/>
      </c>
      <c r="CU294" s="165" t="str">
        <f>IF(COUNTBLANK($A294:$F294)&gt;2,"",IF(Input!AC294=0,"NA",Input!AC294))</f>
        <v/>
      </c>
      <c r="CV294" s="65" t="str">
        <f t="shared" si="248"/>
        <v/>
      </c>
      <c r="CW294" s="65" t="str">
        <f t="shared" si="249"/>
        <v/>
      </c>
      <c r="CX294" s="165" t="str">
        <f>IF(COUNTBLANK($A294:$F294)&gt;2,"",IF(Input!AD294=0,"NA",Input!AD294))</f>
        <v/>
      </c>
    </row>
    <row r="295" spans="1:102" x14ac:dyDescent="0.25">
      <c r="A295" s="162" t="str">
        <f>IF(Input!B295=0,"",Input!B295)</f>
        <v/>
      </c>
      <c r="B295" s="162" t="str">
        <f>IF(Input!C295=0,"",Input!C295)</f>
        <v/>
      </c>
      <c r="C295" s="162" t="str">
        <f>IF(Input!D295=0,"",Input!D295)</f>
        <v/>
      </c>
      <c r="D295" s="162" t="str">
        <f>IF(Input!G295=0,"",Input!G295)</f>
        <v/>
      </c>
      <c r="E295" s="162" t="str">
        <f>IF(Input!H295=0,"",Input!H295)</f>
        <v/>
      </c>
      <c r="F295" s="162" t="str">
        <f>IF(Input!I295=0,"",Input!I295)</f>
        <v/>
      </c>
      <c r="G295" s="66" t="str">
        <f t="shared" si="200"/>
        <v/>
      </c>
      <c r="H295" s="66" t="str">
        <f t="shared" si="201"/>
        <v/>
      </c>
      <c r="I295" s="160" t="str">
        <f>FinalScores!G295</f>
        <v/>
      </c>
      <c r="J295" s="65" t="str">
        <f t="shared" si="202"/>
        <v/>
      </c>
      <c r="K295" s="65" t="str">
        <f t="shared" si="203"/>
        <v/>
      </c>
      <c r="L295" s="165" t="str">
        <f>IF(COUNTBLANK($A295:$F295)&gt;2,"",IF(Input!AE295=0,"NA",Input!AE295))</f>
        <v/>
      </c>
      <c r="M295" s="65" t="str">
        <f t="shared" si="204"/>
        <v/>
      </c>
      <c r="N295" s="65" t="str">
        <f t="shared" si="205"/>
        <v/>
      </c>
      <c r="O295" s="165" t="str">
        <f>IF(COUNTBLANK($A295:$F295)&gt;2,"",IF(Input!AF295=0,"NA",Input!AF295))</f>
        <v/>
      </c>
      <c r="P295" s="65" t="str">
        <f t="shared" si="206"/>
        <v/>
      </c>
      <c r="Q295" s="65" t="str">
        <f t="shared" si="207"/>
        <v/>
      </c>
      <c r="R295" s="165" t="str">
        <f>IF(COUNTBLANK($A295:$F295)&gt;2,"",IF(Input!AG295=0,"NA",Input!AG295))</f>
        <v/>
      </c>
      <c r="AN295" s="65" t="str">
        <f t="shared" si="208"/>
        <v/>
      </c>
      <c r="AO295" s="65" t="str">
        <f t="shared" si="209"/>
        <v/>
      </c>
      <c r="AP295" s="165" t="str">
        <f>IF(COUNTBLANK($A295:$F295)&gt;2,"",IF(Input!J295=0,"NA",Input!J295))</f>
        <v/>
      </c>
      <c r="AQ295" s="65" t="str">
        <f t="shared" si="210"/>
        <v/>
      </c>
      <c r="AR295" s="65" t="str">
        <f t="shared" si="211"/>
        <v/>
      </c>
      <c r="AS295" s="165" t="str">
        <f>IF(COUNTBLANK($A295:$F295)&gt;2,"",IF(Input!K295=0,"NA",Input!K295))</f>
        <v/>
      </c>
      <c r="AT295" s="65" t="str">
        <f t="shared" si="212"/>
        <v/>
      </c>
      <c r="AU295" s="65" t="str">
        <f t="shared" si="213"/>
        <v/>
      </c>
      <c r="AV295" s="165" t="str">
        <f>IF(COUNTBLANK($A295:$F295)&gt;2,"",IF(Input!L295=0,"NA",Input!L295))</f>
        <v/>
      </c>
      <c r="AW295" s="65" t="str">
        <f t="shared" si="214"/>
        <v/>
      </c>
      <c r="AX295" s="65" t="str">
        <f t="shared" si="215"/>
        <v/>
      </c>
      <c r="AY295" s="165" t="str">
        <f>IF(COUNTBLANK($A295:$F295)&gt;2,"",IF(Input!M295=0,"NA",Input!M295))</f>
        <v/>
      </c>
      <c r="AZ295" s="65" t="str">
        <f t="shared" si="216"/>
        <v/>
      </c>
      <c r="BA295" s="65" t="str">
        <f t="shared" si="217"/>
        <v/>
      </c>
      <c r="BB295" s="165" t="str">
        <f>IF(COUNTBLANK($A295:$F295)&gt;2,"",IF(Input!N295=0,"NA",Input!N295))</f>
        <v/>
      </c>
      <c r="BC295" s="65" t="str">
        <f t="shared" si="218"/>
        <v/>
      </c>
      <c r="BD295" s="65" t="str">
        <f t="shared" si="219"/>
        <v/>
      </c>
      <c r="BE295" s="165" t="str">
        <f>IF(COUNTBLANK($A295:$F295)&gt;2,"",IF(Input!O295=0,"NA",Input!O295))</f>
        <v/>
      </c>
      <c r="BF295" s="65" t="str">
        <f t="shared" si="220"/>
        <v/>
      </c>
      <c r="BG295" s="65" t="str">
        <f t="shared" si="221"/>
        <v/>
      </c>
      <c r="BH295" s="165" t="str">
        <f>IF(COUNTBLANK($A295:$F295)&gt;2,"",IF(Input!P295=0,"NA",Input!P295))</f>
        <v/>
      </c>
      <c r="BI295" s="65" t="str">
        <f t="shared" si="222"/>
        <v/>
      </c>
      <c r="BJ295" s="65" t="str">
        <f t="shared" si="223"/>
        <v/>
      </c>
      <c r="BK295" s="165" t="str">
        <f>IF(COUNTBLANK($A295:$F295)&gt;2,"",IF(Input!Q295=0,"NA",Input!Q295))</f>
        <v/>
      </c>
      <c r="BL295" s="65" t="str">
        <f t="shared" si="224"/>
        <v/>
      </c>
      <c r="BM295" s="65" t="str">
        <f t="shared" si="225"/>
        <v/>
      </c>
      <c r="BN295" s="165" t="str">
        <f>IF(COUNTBLANK($A295:$F295)&gt;2,"",IF(Input!R295=0,"NA",Input!R295))</f>
        <v/>
      </c>
      <c r="BO295" s="65" t="str">
        <f t="shared" si="226"/>
        <v/>
      </c>
      <c r="BP295" s="65" t="str">
        <f t="shared" si="227"/>
        <v/>
      </c>
      <c r="BQ295" s="165" t="str">
        <f>IF(COUNTBLANK($A295:$F295)&gt;2,"",IF(Input!S295=0,"NA",Input!S295))</f>
        <v/>
      </c>
      <c r="BR295" s="65" t="str">
        <f t="shared" si="228"/>
        <v/>
      </c>
      <c r="BS295" s="65" t="str">
        <f t="shared" si="229"/>
        <v/>
      </c>
      <c r="BT295" s="165" t="str">
        <f>IF(COUNTBLANK($A295:$F295)&gt;2,"",IF(Input!T295=0,"NA",Input!T295))</f>
        <v/>
      </c>
      <c r="BU295" s="65" t="str">
        <f t="shared" si="230"/>
        <v/>
      </c>
      <c r="BV295" s="65" t="str">
        <f t="shared" si="231"/>
        <v/>
      </c>
      <c r="BW295" s="165" t="str">
        <f>IF(COUNTBLANK($A295:$F295)&gt;2,"",IF(Input!U295=0,"NA",Input!U295))</f>
        <v/>
      </c>
      <c r="BX295" s="65" t="str">
        <f t="shared" si="232"/>
        <v/>
      </c>
      <c r="BY295" s="65" t="str">
        <f t="shared" si="233"/>
        <v/>
      </c>
      <c r="BZ295" s="165" t="str">
        <f>IF(COUNTBLANK($A295:$F295)&gt;2,"",IF(Input!V295=0,"NA",Input!V295))</f>
        <v/>
      </c>
      <c r="CA295" s="65" t="str">
        <f t="shared" si="234"/>
        <v/>
      </c>
      <c r="CB295" s="65" t="str">
        <f t="shared" si="235"/>
        <v/>
      </c>
      <c r="CC295" s="165" t="str">
        <f>IF(COUNTBLANK($A295:$F295)&gt;2,"",IF(Input!W295=0,"NA",Input!W295))</f>
        <v/>
      </c>
      <c r="CD295" s="65" t="str">
        <f t="shared" si="236"/>
        <v/>
      </c>
      <c r="CE295" s="65" t="str">
        <f t="shared" si="237"/>
        <v/>
      </c>
      <c r="CF295" s="165" t="str">
        <f>IF(COUNTBLANK($A295:$F295)&gt;2,"",IF(Input!X295=0,"NA",Input!X295))</f>
        <v/>
      </c>
      <c r="CG295" s="65" t="str">
        <f t="shared" si="238"/>
        <v/>
      </c>
      <c r="CH295" s="65" t="str">
        <f t="shared" si="239"/>
        <v/>
      </c>
      <c r="CI295" s="165" t="str">
        <f>IF(COUNTBLANK($A295:$F295)&gt;2,"",IF(Input!Y295=0,"NA",Input!Y295))</f>
        <v/>
      </c>
      <c r="CJ295" s="65" t="str">
        <f t="shared" si="240"/>
        <v/>
      </c>
      <c r="CK295" s="65" t="str">
        <f t="shared" si="241"/>
        <v/>
      </c>
      <c r="CL295" s="165" t="str">
        <f>IF(COUNTBLANK($A295:$F295)&gt;2,"",IF(Input!Z295=0,"NA",Input!Z295))</f>
        <v/>
      </c>
      <c r="CM295" s="65" t="str">
        <f t="shared" si="242"/>
        <v/>
      </c>
      <c r="CN295" s="65" t="str">
        <f t="shared" si="243"/>
        <v/>
      </c>
      <c r="CO295" s="165" t="str">
        <f>IF(COUNTBLANK($A295:$F295)&gt;2,"",IF(Input!AA295=0,"NA",Input!AA295))</f>
        <v/>
      </c>
      <c r="CP295" s="65" t="str">
        <f t="shared" si="244"/>
        <v/>
      </c>
      <c r="CQ295" s="65" t="str">
        <f t="shared" si="245"/>
        <v/>
      </c>
      <c r="CR295" s="165" t="str">
        <f>IF(COUNTBLANK($A295:$F295)&gt;2,"",IF(Input!AB295=0,"NA",Input!AB295))</f>
        <v/>
      </c>
      <c r="CS295" s="65" t="str">
        <f t="shared" si="246"/>
        <v/>
      </c>
      <c r="CT295" s="65" t="str">
        <f t="shared" si="247"/>
        <v/>
      </c>
      <c r="CU295" s="165" t="str">
        <f>IF(COUNTBLANK($A295:$F295)&gt;2,"",IF(Input!AC295=0,"NA",Input!AC295))</f>
        <v/>
      </c>
      <c r="CV295" s="65" t="str">
        <f t="shared" si="248"/>
        <v/>
      </c>
      <c r="CW295" s="65" t="str">
        <f t="shared" si="249"/>
        <v/>
      </c>
      <c r="CX295" s="165" t="str">
        <f>IF(COUNTBLANK($A295:$F295)&gt;2,"",IF(Input!AD295=0,"NA",Input!AD295))</f>
        <v/>
      </c>
    </row>
    <row r="296" spans="1:102" x14ac:dyDescent="0.25">
      <c r="A296" s="162" t="str">
        <f>IF(Input!B296=0,"",Input!B296)</f>
        <v/>
      </c>
      <c r="B296" s="162" t="str">
        <f>IF(Input!C296=0,"",Input!C296)</f>
        <v/>
      </c>
      <c r="C296" s="162" t="str">
        <f>IF(Input!D296=0,"",Input!D296)</f>
        <v/>
      </c>
      <c r="D296" s="162" t="str">
        <f>IF(Input!G296=0,"",Input!G296)</f>
        <v/>
      </c>
      <c r="E296" s="162" t="str">
        <f>IF(Input!H296=0,"",Input!H296)</f>
        <v/>
      </c>
      <c r="F296" s="162" t="str">
        <f>IF(Input!I296=0,"",Input!I296)</f>
        <v/>
      </c>
      <c r="G296" s="66" t="str">
        <f t="shared" si="200"/>
        <v/>
      </c>
      <c r="H296" s="66" t="str">
        <f t="shared" si="201"/>
        <v/>
      </c>
      <c r="I296" s="160" t="str">
        <f>FinalScores!G296</f>
        <v/>
      </c>
      <c r="J296" s="65" t="str">
        <f t="shared" si="202"/>
        <v/>
      </c>
      <c r="K296" s="65" t="str">
        <f t="shared" si="203"/>
        <v/>
      </c>
      <c r="L296" s="165" t="str">
        <f>IF(COUNTBLANK($A296:$F296)&gt;2,"",IF(Input!AE296=0,"NA",Input!AE296))</f>
        <v/>
      </c>
      <c r="M296" s="65" t="str">
        <f t="shared" si="204"/>
        <v/>
      </c>
      <c r="N296" s="65" t="str">
        <f t="shared" si="205"/>
        <v/>
      </c>
      <c r="O296" s="165" t="str">
        <f>IF(COUNTBLANK($A296:$F296)&gt;2,"",IF(Input!AF296=0,"NA",Input!AF296))</f>
        <v/>
      </c>
      <c r="P296" s="65" t="str">
        <f t="shared" si="206"/>
        <v/>
      </c>
      <c r="Q296" s="65" t="str">
        <f t="shared" si="207"/>
        <v/>
      </c>
      <c r="R296" s="165" t="str">
        <f>IF(COUNTBLANK($A296:$F296)&gt;2,"",IF(Input!AG296=0,"NA",Input!AG296))</f>
        <v/>
      </c>
      <c r="AN296" s="65" t="str">
        <f t="shared" si="208"/>
        <v/>
      </c>
      <c r="AO296" s="65" t="str">
        <f t="shared" si="209"/>
        <v/>
      </c>
      <c r="AP296" s="165" t="str">
        <f>IF(COUNTBLANK($A296:$F296)&gt;2,"",IF(Input!J296=0,"NA",Input!J296))</f>
        <v/>
      </c>
      <c r="AQ296" s="65" t="str">
        <f t="shared" si="210"/>
        <v/>
      </c>
      <c r="AR296" s="65" t="str">
        <f t="shared" si="211"/>
        <v/>
      </c>
      <c r="AS296" s="165" t="str">
        <f>IF(COUNTBLANK($A296:$F296)&gt;2,"",IF(Input!K296=0,"NA",Input!K296))</f>
        <v/>
      </c>
      <c r="AT296" s="65" t="str">
        <f t="shared" si="212"/>
        <v/>
      </c>
      <c r="AU296" s="65" t="str">
        <f t="shared" si="213"/>
        <v/>
      </c>
      <c r="AV296" s="165" t="str">
        <f>IF(COUNTBLANK($A296:$F296)&gt;2,"",IF(Input!L296=0,"NA",Input!L296))</f>
        <v/>
      </c>
      <c r="AW296" s="65" t="str">
        <f t="shared" si="214"/>
        <v/>
      </c>
      <c r="AX296" s="65" t="str">
        <f t="shared" si="215"/>
        <v/>
      </c>
      <c r="AY296" s="165" t="str">
        <f>IF(COUNTBLANK($A296:$F296)&gt;2,"",IF(Input!M296=0,"NA",Input!M296))</f>
        <v/>
      </c>
      <c r="AZ296" s="65" t="str">
        <f t="shared" si="216"/>
        <v/>
      </c>
      <c r="BA296" s="65" t="str">
        <f t="shared" si="217"/>
        <v/>
      </c>
      <c r="BB296" s="165" t="str">
        <f>IF(COUNTBLANK($A296:$F296)&gt;2,"",IF(Input!N296=0,"NA",Input!N296))</f>
        <v/>
      </c>
      <c r="BC296" s="65" t="str">
        <f t="shared" si="218"/>
        <v/>
      </c>
      <c r="BD296" s="65" t="str">
        <f t="shared" si="219"/>
        <v/>
      </c>
      <c r="BE296" s="165" t="str">
        <f>IF(COUNTBLANK($A296:$F296)&gt;2,"",IF(Input!O296=0,"NA",Input!O296))</f>
        <v/>
      </c>
      <c r="BF296" s="65" t="str">
        <f t="shared" si="220"/>
        <v/>
      </c>
      <c r="BG296" s="65" t="str">
        <f t="shared" si="221"/>
        <v/>
      </c>
      <c r="BH296" s="165" t="str">
        <f>IF(COUNTBLANK($A296:$F296)&gt;2,"",IF(Input!P296=0,"NA",Input!P296))</f>
        <v/>
      </c>
      <c r="BI296" s="65" t="str">
        <f t="shared" si="222"/>
        <v/>
      </c>
      <c r="BJ296" s="65" t="str">
        <f t="shared" si="223"/>
        <v/>
      </c>
      <c r="BK296" s="165" t="str">
        <f>IF(COUNTBLANK($A296:$F296)&gt;2,"",IF(Input!Q296=0,"NA",Input!Q296))</f>
        <v/>
      </c>
      <c r="BL296" s="65" t="str">
        <f t="shared" si="224"/>
        <v/>
      </c>
      <c r="BM296" s="65" t="str">
        <f t="shared" si="225"/>
        <v/>
      </c>
      <c r="BN296" s="165" t="str">
        <f>IF(COUNTBLANK($A296:$F296)&gt;2,"",IF(Input!R296=0,"NA",Input!R296))</f>
        <v/>
      </c>
      <c r="BO296" s="65" t="str">
        <f t="shared" si="226"/>
        <v/>
      </c>
      <c r="BP296" s="65" t="str">
        <f t="shared" si="227"/>
        <v/>
      </c>
      <c r="BQ296" s="165" t="str">
        <f>IF(COUNTBLANK($A296:$F296)&gt;2,"",IF(Input!S296=0,"NA",Input!S296))</f>
        <v/>
      </c>
      <c r="BR296" s="65" t="str">
        <f t="shared" si="228"/>
        <v/>
      </c>
      <c r="BS296" s="65" t="str">
        <f t="shared" si="229"/>
        <v/>
      </c>
      <c r="BT296" s="165" t="str">
        <f>IF(COUNTBLANK($A296:$F296)&gt;2,"",IF(Input!T296=0,"NA",Input!T296))</f>
        <v/>
      </c>
      <c r="BU296" s="65" t="str">
        <f t="shared" si="230"/>
        <v/>
      </c>
      <c r="BV296" s="65" t="str">
        <f t="shared" si="231"/>
        <v/>
      </c>
      <c r="BW296" s="165" t="str">
        <f>IF(COUNTBLANK($A296:$F296)&gt;2,"",IF(Input!U296=0,"NA",Input!U296))</f>
        <v/>
      </c>
      <c r="BX296" s="65" t="str">
        <f t="shared" si="232"/>
        <v/>
      </c>
      <c r="BY296" s="65" t="str">
        <f t="shared" si="233"/>
        <v/>
      </c>
      <c r="BZ296" s="165" t="str">
        <f>IF(COUNTBLANK($A296:$F296)&gt;2,"",IF(Input!V296=0,"NA",Input!V296))</f>
        <v/>
      </c>
      <c r="CA296" s="65" t="str">
        <f t="shared" si="234"/>
        <v/>
      </c>
      <c r="CB296" s="65" t="str">
        <f t="shared" si="235"/>
        <v/>
      </c>
      <c r="CC296" s="165" t="str">
        <f>IF(COUNTBLANK($A296:$F296)&gt;2,"",IF(Input!W296=0,"NA",Input!W296))</f>
        <v/>
      </c>
      <c r="CD296" s="65" t="str">
        <f t="shared" si="236"/>
        <v/>
      </c>
      <c r="CE296" s="65" t="str">
        <f t="shared" si="237"/>
        <v/>
      </c>
      <c r="CF296" s="165" t="str">
        <f>IF(COUNTBLANK($A296:$F296)&gt;2,"",IF(Input!X296=0,"NA",Input!X296))</f>
        <v/>
      </c>
      <c r="CG296" s="65" t="str">
        <f t="shared" si="238"/>
        <v/>
      </c>
      <c r="CH296" s="65" t="str">
        <f t="shared" si="239"/>
        <v/>
      </c>
      <c r="CI296" s="165" t="str">
        <f>IF(COUNTBLANK($A296:$F296)&gt;2,"",IF(Input!Y296=0,"NA",Input!Y296))</f>
        <v/>
      </c>
      <c r="CJ296" s="65" t="str">
        <f t="shared" si="240"/>
        <v/>
      </c>
      <c r="CK296" s="65" t="str">
        <f t="shared" si="241"/>
        <v/>
      </c>
      <c r="CL296" s="165" t="str">
        <f>IF(COUNTBLANK($A296:$F296)&gt;2,"",IF(Input!Z296=0,"NA",Input!Z296))</f>
        <v/>
      </c>
      <c r="CM296" s="65" t="str">
        <f t="shared" si="242"/>
        <v/>
      </c>
      <c r="CN296" s="65" t="str">
        <f t="shared" si="243"/>
        <v/>
      </c>
      <c r="CO296" s="165" t="str">
        <f>IF(COUNTBLANK($A296:$F296)&gt;2,"",IF(Input!AA296=0,"NA",Input!AA296))</f>
        <v/>
      </c>
      <c r="CP296" s="65" t="str">
        <f t="shared" si="244"/>
        <v/>
      </c>
      <c r="CQ296" s="65" t="str">
        <f t="shared" si="245"/>
        <v/>
      </c>
      <c r="CR296" s="165" t="str">
        <f>IF(COUNTBLANK($A296:$F296)&gt;2,"",IF(Input!AB296=0,"NA",Input!AB296))</f>
        <v/>
      </c>
      <c r="CS296" s="65" t="str">
        <f t="shared" si="246"/>
        <v/>
      </c>
      <c r="CT296" s="65" t="str">
        <f t="shared" si="247"/>
        <v/>
      </c>
      <c r="CU296" s="165" t="str">
        <f>IF(COUNTBLANK($A296:$F296)&gt;2,"",IF(Input!AC296=0,"NA",Input!AC296))</f>
        <v/>
      </c>
      <c r="CV296" s="65" t="str">
        <f t="shared" si="248"/>
        <v/>
      </c>
      <c r="CW296" s="65" t="str">
        <f t="shared" si="249"/>
        <v/>
      </c>
      <c r="CX296" s="165" t="str">
        <f>IF(COUNTBLANK($A296:$F296)&gt;2,"",IF(Input!AD296=0,"NA",Input!AD296))</f>
        <v/>
      </c>
    </row>
    <row r="297" spans="1:102" x14ac:dyDescent="0.25">
      <c r="A297" s="162" t="str">
        <f>IF(Input!B297=0,"",Input!B297)</f>
        <v/>
      </c>
      <c r="B297" s="162" t="str">
        <f>IF(Input!C297=0,"",Input!C297)</f>
        <v/>
      </c>
      <c r="C297" s="162" t="str">
        <f>IF(Input!D297=0,"",Input!D297)</f>
        <v/>
      </c>
      <c r="D297" s="162" t="str">
        <f>IF(Input!G297=0,"",Input!G297)</f>
        <v/>
      </c>
      <c r="E297" s="162" t="str">
        <f>IF(Input!H297=0,"",Input!H297)</f>
        <v/>
      </c>
      <c r="F297" s="162" t="str">
        <f>IF(Input!I297=0,"",Input!I297)</f>
        <v/>
      </c>
      <c r="G297" s="66" t="str">
        <f t="shared" si="200"/>
        <v/>
      </c>
      <c r="H297" s="66" t="str">
        <f t="shared" si="201"/>
        <v/>
      </c>
      <c r="I297" s="160" t="str">
        <f>FinalScores!G297</f>
        <v/>
      </c>
      <c r="J297" s="65" t="str">
        <f t="shared" si="202"/>
        <v/>
      </c>
      <c r="K297" s="65" t="str">
        <f t="shared" si="203"/>
        <v/>
      </c>
      <c r="L297" s="165" t="str">
        <f>IF(COUNTBLANK($A297:$F297)&gt;2,"",IF(Input!AE297=0,"NA",Input!AE297))</f>
        <v/>
      </c>
      <c r="M297" s="65" t="str">
        <f t="shared" si="204"/>
        <v/>
      </c>
      <c r="N297" s="65" t="str">
        <f t="shared" si="205"/>
        <v/>
      </c>
      <c r="O297" s="165" t="str">
        <f>IF(COUNTBLANK($A297:$F297)&gt;2,"",IF(Input!AF297=0,"NA",Input!AF297))</f>
        <v/>
      </c>
      <c r="P297" s="65" t="str">
        <f t="shared" si="206"/>
        <v/>
      </c>
      <c r="Q297" s="65" t="str">
        <f t="shared" si="207"/>
        <v/>
      </c>
      <c r="R297" s="165" t="str">
        <f>IF(COUNTBLANK($A297:$F297)&gt;2,"",IF(Input!AG297=0,"NA",Input!AG297))</f>
        <v/>
      </c>
      <c r="AN297" s="65" t="str">
        <f t="shared" si="208"/>
        <v/>
      </c>
      <c r="AO297" s="65" t="str">
        <f t="shared" si="209"/>
        <v/>
      </c>
      <c r="AP297" s="165" t="str">
        <f>IF(COUNTBLANK($A297:$F297)&gt;2,"",IF(Input!J297=0,"NA",Input!J297))</f>
        <v/>
      </c>
      <c r="AQ297" s="65" t="str">
        <f t="shared" si="210"/>
        <v/>
      </c>
      <c r="AR297" s="65" t="str">
        <f t="shared" si="211"/>
        <v/>
      </c>
      <c r="AS297" s="165" t="str">
        <f>IF(COUNTBLANK($A297:$F297)&gt;2,"",IF(Input!K297=0,"NA",Input!K297))</f>
        <v/>
      </c>
      <c r="AT297" s="65" t="str">
        <f t="shared" si="212"/>
        <v/>
      </c>
      <c r="AU297" s="65" t="str">
        <f t="shared" si="213"/>
        <v/>
      </c>
      <c r="AV297" s="165" t="str">
        <f>IF(COUNTBLANK($A297:$F297)&gt;2,"",IF(Input!L297=0,"NA",Input!L297))</f>
        <v/>
      </c>
      <c r="AW297" s="65" t="str">
        <f t="shared" si="214"/>
        <v/>
      </c>
      <c r="AX297" s="65" t="str">
        <f t="shared" si="215"/>
        <v/>
      </c>
      <c r="AY297" s="165" t="str">
        <f>IF(COUNTBLANK($A297:$F297)&gt;2,"",IF(Input!M297=0,"NA",Input!M297))</f>
        <v/>
      </c>
      <c r="AZ297" s="65" t="str">
        <f t="shared" si="216"/>
        <v/>
      </c>
      <c r="BA297" s="65" t="str">
        <f t="shared" si="217"/>
        <v/>
      </c>
      <c r="BB297" s="165" t="str">
        <f>IF(COUNTBLANK($A297:$F297)&gt;2,"",IF(Input!N297=0,"NA",Input!N297))</f>
        <v/>
      </c>
      <c r="BC297" s="65" t="str">
        <f t="shared" si="218"/>
        <v/>
      </c>
      <c r="BD297" s="65" t="str">
        <f t="shared" si="219"/>
        <v/>
      </c>
      <c r="BE297" s="165" t="str">
        <f>IF(COUNTBLANK($A297:$F297)&gt;2,"",IF(Input!O297=0,"NA",Input!O297))</f>
        <v/>
      </c>
      <c r="BF297" s="65" t="str">
        <f t="shared" si="220"/>
        <v/>
      </c>
      <c r="BG297" s="65" t="str">
        <f t="shared" si="221"/>
        <v/>
      </c>
      <c r="BH297" s="165" t="str">
        <f>IF(COUNTBLANK($A297:$F297)&gt;2,"",IF(Input!P297=0,"NA",Input!P297))</f>
        <v/>
      </c>
      <c r="BI297" s="65" t="str">
        <f t="shared" si="222"/>
        <v/>
      </c>
      <c r="BJ297" s="65" t="str">
        <f t="shared" si="223"/>
        <v/>
      </c>
      <c r="BK297" s="165" t="str">
        <f>IF(COUNTBLANK($A297:$F297)&gt;2,"",IF(Input!Q297=0,"NA",Input!Q297))</f>
        <v/>
      </c>
      <c r="BL297" s="65" t="str">
        <f t="shared" si="224"/>
        <v/>
      </c>
      <c r="BM297" s="65" t="str">
        <f t="shared" si="225"/>
        <v/>
      </c>
      <c r="BN297" s="165" t="str">
        <f>IF(COUNTBLANK($A297:$F297)&gt;2,"",IF(Input!R297=0,"NA",Input!R297))</f>
        <v/>
      </c>
      <c r="BO297" s="65" t="str">
        <f t="shared" si="226"/>
        <v/>
      </c>
      <c r="BP297" s="65" t="str">
        <f t="shared" si="227"/>
        <v/>
      </c>
      <c r="BQ297" s="165" t="str">
        <f>IF(COUNTBLANK($A297:$F297)&gt;2,"",IF(Input!S297=0,"NA",Input!S297))</f>
        <v/>
      </c>
      <c r="BR297" s="65" t="str">
        <f t="shared" si="228"/>
        <v/>
      </c>
      <c r="BS297" s="65" t="str">
        <f t="shared" si="229"/>
        <v/>
      </c>
      <c r="BT297" s="165" t="str">
        <f>IF(COUNTBLANK($A297:$F297)&gt;2,"",IF(Input!T297=0,"NA",Input!T297))</f>
        <v/>
      </c>
      <c r="BU297" s="65" t="str">
        <f t="shared" si="230"/>
        <v/>
      </c>
      <c r="BV297" s="65" t="str">
        <f t="shared" si="231"/>
        <v/>
      </c>
      <c r="BW297" s="165" t="str">
        <f>IF(COUNTBLANK($A297:$F297)&gt;2,"",IF(Input!U297=0,"NA",Input!U297))</f>
        <v/>
      </c>
      <c r="BX297" s="65" t="str">
        <f t="shared" si="232"/>
        <v/>
      </c>
      <c r="BY297" s="65" t="str">
        <f t="shared" si="233"/>
        <v/>
      </c>
      <c r="BZ297" s="165" t="str">
        <f>IF(COUNTBLANK($A297:$F297)&gt;2,"",IF(Input!V297=0,"NA",Input!V297))</f>
        <v/>
      </c>
      <c r="CA297" s="65" t="str">
        <f t="shared" si="234"/>
        <v/>
      </c>
      <c r="CB297" s="65" t="str">
        <f t="shared" si="235"/>
        <v/>
      </c>
      <c r="CC297" s="165" t="str">
        <f>IF(COUNTBLANK($A297:$F297)&gt;2,"",IF(Input!W297=0,"NA",Input!W297))</f>
        <v/>
      </c>
      <c r="CD297" s="65" t="str">
        <f t="shared" si="236"/>
        <v/>
      </c>
      <c r="CE297" s="65" t="str">
        <f t="shared" si="237"/>
        <v/>
      </c>
      <c r="CF297" s="165" t="str">
        <f>IF(COUNTBLANK($A297:$F297)&gt;2,"",IF(Input!X297=0,"NA",Input!X297))</f>
        <v/>
      </c>
      <c r="CG297" s="65" t="str">
        <f t="shared" si="238"/>
        <v/>
      </c>
      <c r="CH297" s="65" t="str">
        <f t="shared" si="239"/>
        <v/>
      </c>
      <c r="CI297" s="165" t="str">
        <f>IF(COUNTBLANK($A297:$F297)&gt;2,"",IF(Input!Y297=0,"NA",Input!Y297))</f>
        <v/>
      </c>
      <c r="CJ297" s="65" t="str">
        <f t="shared" si="240"/>
        <v/>
      </c>
      <c r="CK297" s="65" t="str">
        <f t="shared" si="241"/>
        <v/>
      </c>
      <c r="CL297" s="165" t="str">
        <f>IF(COUNTBLANK($A297:$F297)&gt;2,"",IF(Input!Z297=0,"NA",Input!Z297))</f>
        <v/>
      </c>
      <c r="CM297" s="65" t="str">
        <f t="shared" si="242"/>
        <v/>
      </c>
      <c r="CN297" s="65" t="str">
        <f t="shared" si="243"/>
        <v/>
      </c>
      <c r="CO297" s="165" t="str">
        <f>IF(COUNTBLANK($A297:$F297)&gt;2,"",IF(Input!AA297=0,"NA",Input!AA297))</f>
        <v/>
      </c>
      <c r="CP297" s="65" t="str">
        <f t="shared" si="244"/>
        <v/>
      </c>
      <c r="CQ297" s="65" t="str">
        <f t="shared" si="245"/>
        <v/>
      </c>
      <c r="CR297" s="165" t="str">
        <f>IF(COUNTBLANK($A297:$F297)&gt;2,"",IF(Input!AB297=0,"NA",Input!AB297))</f>
        <v/>
      </c>
      <c r="CS297" s="65" t="str">
        <f t="shared" si="246"/>
        <v/>
      </c>
      <c r="CT297" s="65" t="str">
        <f t="shared" si="247"/>
        <v/>
      </c>
      <c r="CU297" s="165" t="str">
        <f>IF(COUNTBLANK($A297:$F297)&gt;2,"",IF(Input!AC297=0,"NA",Input!AC297))</f>
        <v/>
      </c>
      <c r="CV297" s="65" t="str">
        <f t="shared" si="248"/>
        <v/>
      </c>
      <c r="CW297" s="65" t="str">
        <f t="shared" si="249"/>
        <v/>
      </c>
      <c r="CX297" s="165" t="str">
        <f>IF(COUNTBLANK($A297:$F297)&gt;2,"",IF(Input!AD297=0,"NA",Input!AD297))</f>
        <v/>
      </c>
    </row>
    <row r="298" spans="1:102" x14ac:dyDescent="0.25">
      <c r="A298" s="162" t="str">
        <f>IF(Input!B298=0,"",Input!B298)</f>
        <v/>
      </c>
      <c r="B298" s="162" t="str">
        <f>IF(Input!C298=0,"",Input!C298)</f>
        <v/>
      </c>
      <c r="C298" s="162" t="str">
        <f>IF(Input!D298=0,"",Input!D298)</f>
        <v/>
      </c>
      <c r="D298" s="162" t="str">
        <f>IF(Input!G298=0,"",Input!G298)</f>
        <v/>
      </c>
      <c r="E298" s="162" t="str">
        <f>IF(Input!H298=0,"",Input!H298)</f>
        <v/>
      </c>
      <c r="F298" s="162" t="str">
        <f>IF(Input!I298=0,"",Input!I298)</f>
        <v/>
      </c>
      <c r="G298" s="66" t="str">
        <f t="shared" si="200"/>
        <v/>
      </c>
      <c r="H298" s="66" t="str">
        <f t="shared" si="201"/>
        <v/>
      </c>
      <c r="I298" s="160" t="str">
        <f>FinalScores!G298</f>
        <v/>
      </c>
      <c r="J298" s="65" t="str">
        <f t="shared" si="202"/>
        <v/>
      </c>
      <c r="K298" s="65" t="str">
        <f t="shared" si="203"/>
        <v/>
      </c>
      <c r="L298" s="165" t="str">
        <f>IF(COUNTBLANK($A298:$F298)&gt;2,"",IF(Input!AE298=0,"NA",Input!AE298))</f>
        <v/>
      </c>
      <c r="M298" s="65" t="str">
        <f t="shared" si="204"/>
        <v/>
      </c>
      <c r="N298" s="65" t="str">
        <f t="shared" si="205"/>
        <v/>
      </c>
      <c r="O298" s="165" t="str">
        <f>IF(COUNTBLANK($A298:$F298)&gt;2,"",IF(Input!AF298=0,"NA",Input!AF298))</f>
        <v/>
      </c>
      <c r="P298" s="65" t="str">
        <f t="shared" si="206"/>
        <v/>
      </c>
      <c r="Q298" s="65" t="str">
        <f t="shared" si="207"/>
        <v/>
      </c>
      <c r="R298" s="165" t="str">
        <f>IF(COUNTBLANK($A298:$F298)&gt;2,"",IF(Input!AG298=0,"NA",Input!AG298))</f>
        <v/>
      </c>
      <c r="AN298" s="65" t="str">
        <f t="shared" si="208"/>
        <v/>
      </c>
      <c r="AO298" s="65" t="str">
        <f t="shared" si="209"/>
        <v/>
      </c>
      <c r="AP298" s="165" t="str">
        <f>IF(COUNTBLANK($A298:$F298)&gt;2,"",IF(Input!J298=0,"NA",Input!J298))</f>
        <v/>
      </c>
      <c r="AQ298" s="65" t="str">
        <f t="shared" si="210"/>
        <v/>
      </c>
      <c r="AR298" s="65" t="str">
        <f t="shared" si="211"/>
        <v/>
      </c>
      <c r="AS298" s="165" t="str">
        <f>IF(COUNTBLANK($A298:$F298)&gt;2,"",IF(Input!K298=0,"NA",Input!K298))</f>
        <v/>
      </c>
      <c r="AT298" s="65" t="str">
        <f t="shared" si="212"/>
        <v/>
      </c>
      <c r="AU298" s="65" t="str">
        <f t="shared" si="213"/>
        <v/>
      </c>
      <c r="AV298" s="165" t="str">
        <f>IF(COUNTBLANK($A298:$F298)&gt;2,"",IF(Input!L298=0,"NA",Input!L298))</f>
        <v/>
      </c>
      <c r="AW298" s="65" t="str">
        <f t="shared" si="214"/>
        <v/>
      </c>
      <c r="AX298" s="65" t="str">
        <f t="shared" si="215"/>
        <v/>
      </c>
      <c r="AY298" s="165" t="str">
        <f>IF(COUNTBLANK($A298:$F298)&gt;2,"",IF(Input!M298=0,"NA",Input!M298))</f>
        <v/>
      </c>
      <c r="AZ298" s="65" t="str">
        <f t="shared" si="216"/>
        <v/>
      </c>
      <c r="BA298" s="65" t="str">
        <f t="shared" si="217"/>
        <v/>
      </c>
      <c r="BB298" s="165" t="str">
        <f>IF(COUNTBLANK($A298:$F298)&gt;2,"",IF(Input!N298=0,"NA",Input!N298))</f>
        <v/>
      </c>
      <c r="BC298" s="65" t="str">
        <f t="shared" si="218"/>
        <v/>
      </c>
      <c r="BD298" s="65" t="str">
        <f t="shared" si="219"/>
        <v/>
      </c>
      <c r="BE298" s="165" t="str">
        <f>IF(COUNTBLANK($A298:$F298)&gt;2,"",IF(Input!O298=0,"NA",Input!O298))</f>
        <v/>
      </c>
      <c r="BF298" s="65" t="str">
        <f t="shared" si="220"/>
        <v/>
      </c>
      <c r="BG298" s="65" t="str">
        <f t="shared" si="221"/>
        <v/>
      </c>
      <c r="BH298" s="165" t="str">
        <f>IF(COUNTBLANK($A298:$F298)&gt;2,"",IF(Input!P298=0,"NA",Input!P298))</f>
        <v/>
      </c>
      <c r="BI298" s="65" t="str">
        <f t="shared" si="222"/>
        <v/>
      </c>
      <c r="BJ298" s="65" t="str">
        <f t="shared" si="223"/>
        <v/>
      </c>
      <c r="BK298" s="165" t="str">
        <f>IF(COUNTBLANK($A298:$F298)&gt;2,"",IF(Input!Q298=0,"NA",Input!Q298))</f>
        <v/>
      </c>
      <c r="BL298" s="65" t="str">
        <f t="shared" si="224"/>
        <v/>
      </c>
      <c r="BM298" s="65" t="str">
        <f t="shared" si="225"/>
        <v/>
      </c>
      <c r="BN298" s="165" t="str">
        <f>IF(COUNTBLANK($A298:$F298)&gt;2,"",IF(Input!R298=0,"NA",Input!R298))</f>
        <v/>
      </c>
      <c r="BO298" s="65" t="str">
        <f t="shared" si="226"/>
        <v/>
      </c>
      <c r="BP298" s="65" t="str">
        <f t="shared" si="227"/>
        <v/>
      </c>
      <c r="BQ298" s="165" t="str">
        <f>IF(COUNTBLANK($A298:$F298)&gt;2,"",IF(Input!S298=0,"NA",Input!S298))</f>
        <v/>
      </c>
      <c r="BR298" s="65" t="str">
        <f t="shared" si="228"/>
        <v/>
      </c>
      <c r="BS298" s="65" t="str">
        <f t="shared" si="229"/>
        <v/>
      </c>
      <c r="BT298" s="165" t="str">
        <f>IF(COUNTBLANK($A298:$F298)&gt;2,"",IF(Input!T298=0,"NA",Input!T298))</f>
        <v/>
      </c>
      <c r="BU298" s="65" t="str">
        <f t="shared" si="230"/>
        <v/>
      </c>
      <c r="BV298" s="65" t="str">
        <f t="shared" si="231"/>
        <v/>
      </c>
      <c r="BW298" s="165" t="str">
        <f>IF(COUNTBLANK($A298:$F298)&gt;2,"",IF(Input!U298=0,"NA",Input!U298))</f>
        <v/>
      </c>
      <c r="BX298" s="65" t="str">
        <f t="shared" si="232"/>
        <v/>
      </c>
      <c r="BY298" s="65" t="str">
        <f t="shared" si="233"/>
        <v/>
      </c>
      <c r="BZ298" s="165" t="str">
        <f>IF(COUNTBLANK($A298:$F298)&gt;2,"",IF(Input!V298=0,"NA",Input!V298))</f>
        <v/>
      </c>
      <c r="CA298" s="65" t="str">
        <f t="shared" si="234"/>
        <v/>
      </c>
      <c r="CB298" s="65" t="str">
        <f t="shared" si="235"/>
        <v/>
      </c>
      <c r="CC298" s="165" t="str">
        <f>IF(COUNTBLANK($A298:$F298)&gt;2,"",IF(Input!W298=0,"NA",Input!W298))</f>
        <v/>
      </c>
      <c r="CD298" s="65" t="str">
        <f t="shared" si="236"/>
        <v/>
      </c>
      <c r="CE298" s="65" t="str">
        <f t="shared" si="237"/>
        <v/>
      </c>
      <c r="CF298" s="165" t="str">
        <f>IF(COUNTBLANK($A298:$F298)&gt;2,"",IF(Input!X298=0,"NA",Input!X298))</f>
        <v/>
      </c>
      <c r="CG298" s="65" t="str">
        <f t="shared" si="238"/>
        <v/>
      </c>
      <c r="CH298" s="65" t="str">
        <f t="shared" si="239"/>
        <v/>
      </c>
      <c r="CI298" s="165" t="str">
        <f>IF(COUNTBLANK($A298:$F298)&gt;2,"",IF(Input!Y298=0,"NA",Input!Y298))</f>
        <v/>
      </c>
      <c r="CJ298" s="65" t="str">
        <f t="shared" si="240"/>
        <v/>
      </c>
      <c r="CK298" s="65" t="str">
        <f t="shared" si="241"/>
        <v/>
      </c>
      <c r="CL298" s="165" t="str">
        <f>IF(COUNTBLANK($A298:$F298)&gt;2,"",IF(Input!Z298=0,"NA",Input!Z298))</f>
        <v/>
      </c>
      <c r="CM298" s="65" t="str">
        <f t="shared" si="242"/>
        <v/>
      </c>
      <c r="CN298" s="65" t="str">
        <f t="shared" si="243"/>
        <v/>
      </c>
      <c r="CO298" s="165" t="str">
        <f>IF(COUNTBLANK($A298:$F298)&gt;2,"",IF(Input!AA298=0,"NA",Input!AA298))</f>
        <v/>
      </c>
      <c r="CP298" s="65" t="str">
        <f t="shared" si="244"/>
        <v/>
      </c>
      <c r="CQ298" s="65" t="str">
        <f t="shared" si="245"/>
        <v/>
      </c>
      <c r="CR298" s="165" t="str">
        <f>IF(COUNTBLANK($A298:$F298)&gt;2,"",IF(Input!AB298=0,"NA",Input!AB298))</f>
        <v/>
      </c>
      <c r="CS298" s="65" t="str">
        <f t="shared" si="246"/>
        <v/>
      </c>
      <c r="CT298" s="65" t="str">
        <f t="shared" si="247"/>
        <v/>
      </c>
      <c r="CU298" s="165" t="str">
        <f>IF(COUNTBLANK($A298:$F298)&gt;2,"",IF(Input!AC298=0,"NA",Input!AC298))</f>
        <v/>
      </c>
      <c r="CV298" s="65" t="str">
        <f t="shared" si="248"/>
        <v/>
      </c>
      <c r="CW298" s="65" t="str">
        <f t="shared" si="249"/>
        <v/>
      </c>
      <c r="CX298" s="165" t="str">
        <f>IF(COUNTBLANK($A298:$F298)&gt;2,"",IF(Input!AD298=0,"NA",Input!AD298))</f>
        <v/>
      </c>
    </row>
    <row r="299" spans="1:102" x14ac:dyDescent="0.25">
      <c r="A299" s="162" t="str">
        <f>IF(Input!B299=0,"",Input!B299)</f>
        <v/>
      </c>
      <c r="B299" s="162" t="str">
        <f>IF(Input!C299=0,"",Input!C299)</f>
        <v/>
      </c>
      <c r="C299" s="162" t="str">
        <f>IF(Input!D299=0,"",Input!D299)</f>
        <v/>
      </c>
      <c r="D299" s="162" t="str">
        <f>IF(Input!G299=0,"",Input!G299)</f>
        <v/>
      </c>
      <c r="E299" s="162" t="str">
        <f>IF(Input!H299=0,"",Input!H299)</f>
        <v/>
      </c>
      <c r="F299" s="162" t="str">
        <f>IF(Input!I299=0,"",Input!I299)</f>
        <v/>
      </c>
      <c r="G299" s="66" t="str">
        <f t="shared" si="200"/>
        <v/>
      </c>
      <c r="H299" s="66" t="str">
        <f t="shared" si="201"/>
        <v/>
      </c>
      <c r="I299" s="160" t="str">
        <f>FinalScores!G299</f>
        <v/>
      </c>
      <c r="J299" s="65" t="str">
        <f t="shared" si="202"/>
        <v/>
      </c>
      <c r="K299" s="65" t="str">
        <f t="shared" si="203"/>
        <v/>
      </c>
      <c r="L299" s="165" t="str">
        <f>IF(COUNTBLANK($A299:$F299)&gt;2,"",IF(Input!AE299=0,"NA",Input!AE299))</f>
        <v/>
      </c>
      <c r="M299" s="65" t="str">
        <f t="shared" si="204"/>
        <v/>
      </c>
      <c r="N299" s="65" t="str">
        <f t="shared" si="205"/>
        <v/>
      </c>
      <c r="O299" s="165" t="str">
        <f>IF(COUNTBLANK($A299:$F299)&gt;2,"",IF(Input!AF299=0,"NA",Input!AF299))</f>
        <v/>
      </c>
      <c r="P299" s="65" t="str">
        <f t="shared" si="206"/>
        <v/>
      </c>
      <c r="Q299" s="65" t="str">
        <f t="shared" si="207"/>
        <v/>
      </c>
      <c r="R299" s="165" t="str">
        <f>IF(COUNTBLANK($A299:$F299)&gt;2,"",IF(Input!AG299=0,"NA",Input!AG299))</f>
        <v/>
      </c>
      <c r="AN299" s="65" t="str">
        <f t="shared" si="208"/>
        <v/>
      </c>
      <c r="AO299" s="65" t="str">
        <f t="shared" si="209"/>
        <v/>
      </c>
      <c r="AP299" s="165" t="str">
        <f>IF(COUNTBLANK($A299:$F299)&gt;2,"",IF(Input!J299=0,"NA",Input!J299))</f>
        <v/>
      </c>
      <c r="AQ299" s="65" t="str">
        <f t="shared" si="210"/>
        <v/>
      </c>
      <c r="AR299" s="65" t="str">
        <f t="shared" si="211"/>
        <v/>
      </c>
      <c r="AS299" s="165" t="str">
        <f>IF(COUNTBLANK($A299:$F299)&gt;2,"",IF(Input!K299=0,"NA",Input!K299))</f>
        <v/>
      </c>
      <c r="AT299" s="65" t="str">
        <f t="shared" si="212"/>
        <v/>
      </c>
      <c r="AU299" s="65" t="str">
        <f t="shared" si="213"/>
        <v/>
      </c>
      <c r="AV299" s="165" t="str">
        <f>IF(COUNTBLANK($A299:$F299)&gt;2,"",IF(Input!L299=0,"NA",Input!L299))</f>
        <v/>
      </c>
      <c r="AW299" s="65" t="str">
        <f t="shared" si="214"/>
        <v/>
      </c>
      <c r="AX299" s="65" t="str">
        <f t="shared" si="215"/>
        <v/>
      </c>
      <c r="AY299" s="165" t="str">
        <f>IF(COUNTBLANK($A299:$F299)&gt;2,"",IF(Input!M299=0,"NA",Input!M299))</f>
        <v/>
      </c>
      <c r="AZ299" s="65" t="str">
        <f t="shared" si="216"/>
        <v/>
      </c>
      <c r="BA299" s="65" t="str">
        <f t="shared" si="217"/>
        <v/>
      </c>
      <c r="BB299" s="165" t="str">
        <f>IF(COUNTBLANK($A299:$F299)&gt;2,"",IF(Input!N299=0,"NA",Input!N299))</f>
        <v/>
      </c>
      <c r="BC299" s="65" t="str">
        <f t="shared" si="218"/>
        <v/>
      </c>
      <c r="BD299" s="65" t="str">
        <f t="shared" si="219"/>
        <v/>
      </c>
      <c r="BE299" s="165" t="str">
        <f>IF(COUNTBLANK($A299:$F299)&gt;2,"",IF(Input!O299=0,"NA",Input!O299))</f>
        <v/>
      </c>
      <c r="BF299" s="65" t="str">
        <f t="shared" si="220"/>
        <v/>
      </c>
      <c r="BG299" s="65" t="str">
        <f t="shared" si="221"/>
        <v/>
      </c>
      <c r="BH299" s="165" t="str">
        <f>IF(COUNTBLANK($A299:$F299)&gt;2,"",IF(Input!P299=0,"NA",Input!P299))</f>
        <v/>
      </c>
      <c r="BI299" s="65" t="str">
        <f t="shared" si="222"/>
        <v/>
      </c>
      <c r="BJ299" s="65" t="str">
        <f t="shared" si="223"/>
        <v/>
      </c>
      <c r="BK299" s="165" t="str">
        <f>IF(COUNTBLANK($A299:$F299)&gt;2,"",IF(Input!Q299=0,"NA",Input!Q299))</f>
        <v/>
      </c>
      <c r="BL299" s="65" t="str">
        <f t="shared" si="224"/>
        <v/>
      </c>
      <c r="BM299" s="65" t="str">
        <f t="shared" si="225"/>
        <v/>
      </c>
      <c r="BN299" s="165" t="str">
        <f>IF(COUNTBLANK($A299:$F299)&gt;2,"",IF(Input!R299=0,"NA",Input!R299))</f>
        <v/>
      </c>
      <c r="BO299" s="65" t="str">
        <f t="shared" si="226"/>
        <v/>
      </c>
      <c r="BP299" s="65" t="str">
        <f t="shared" si="227"/>
        <v/>
      </c>
      <c r="BQ299" s="165" t="str">
        <f>IF(COUNTBLANK($A299:$F299)&gt;2,"",IF(Input!S299=0,"NA",Input!S299))</f>
        <v/>
      </c>
      <c r="BR299" s="65" t="str">
        <f t="shared" si="228"/>
        <v/>
      </c>
      <c r="BS299" s="65" t="str">
        <f t="shared" si="229"/>
        <v/>
      </c>
      <c r="BT299" s="165" t="str">
        <f>IF(COUNTBLANK($A299:$F299)&gt;2,"",IF(Input!T299=0,"NA",Input!T299))</f>
        <v/>
      </c>
      <c r="BU299" s="65" t="str">
        <f t="shared" si="230"/>
        <v/>
      </c>
      <c r="BV299" s="65" t="str">
        <f t="shared" si="231"/>
        <v/>
      </c>
      <c r="BW299" s="165" t="str">
        <f>IF(COUNTBLANK($A299:$F299)&gt;2,"",IF(Input!U299=0,"NA",Input!U299))</f>
        <v/>
      </c>
      <c r="BX299" s="65" t="str">
        <f t="shared" si="232"/>
        <v/>
      </c>
      <c r="BY299" s="65" t="str">
        <f t="shared" si="233"/>
        <v/>
      </c>
      <c r="BZ299" s="165" t="str">
        <f>IF(COUNTBLANK($A299:$F299)&gt;2,"",IF(Input!V299=0,"NA",Input!V299))</f>
        <v/>
      </c>
      <c r="CA299" s="65" t="str">
        <f t="shared" si="234"/>
        <v/>
      </c>
      <c r="CB299" s="65" t="str">
        <f t="shared" si="235"/>
        <v/>
      </c>
      <c r="CC299" s="165" t="str">
        <f>IF(COUNTBLANK($A299:$F299)&gt;2,"",IF(Input!W299=0,"NA",Input!W299))</f>
        <v/>
      </c>
      <c r="CD299" s="65" t="str">
        <f t="shared" si="236"/>
        <v/>
      </c>
      <c r="CE299" s="65" t="str">
        <f t="shared" si="237"/>
        <v/>
      </c>
      <c r="CF299" s="165" t="str">
        <f>IF(COUNTBLANK($A299:$F299)&gt;2,"",IF(Input!X299=0,"NA",Input!X299))</f>
        <v/>
      </c>
      <c r="CG299" s="65" t="str">
        <f t="shared" si="238"/>
        <v/>
      </c>
      <c r="CH299" s="65" t="str">
        <f t="shared" si="239"/>
        <v/>
      </c>
      <c r="CI299" s="165" t="str">
        <f>IF(COUNTBLANK($A299:$F299)&gt;2,"",IF(Input!Y299=0,"NA",Input!Y299))</f>
        <v/>
      </c>
      <c r="CJ299" s="65" t="str">
        <f t="shared" si="240"/>
        <v/>
      </c>
      <c r="CK299" s="65" t="str">
        <f t="shared" si="241"/>
        <v/>
      </c>
      <c r="CL299" s="165" t="str">
        <f>IF(COUNTBLANK($A299:$F299)&gt;2,"",IF(Input!Z299=0,"NA",Input!Z299))</f>
        <v/>
      </c>
      <c r="CM299" s="65" t="str">
        <f t="shared" si="242"/>
        <v/>
      </c>
      <c r="CN299" s="65" t="str">
        <f t="shared" si="243"/>
        <v/>
      </c>
      <c r="CO299" s="165" t="str">
        <f>IF(COUNTBLANK($A299:$F299)&gt;2,"",IF(Input!AA299=0,"NA",Input!AA299))</f>
        <v/>
      </c>
      <c r="CP299" s="65" t="str">
        <f t="shared" si="244"/>
        <v/>
      </c>
      <c r="CQ299" s="65" t="str">
        <f t="shared" si="245"/>
        <v/>
      </c>
      <c r="CR299" s="165" t="str">
        <f>IF(COUNTBLANK($A299:$F299)&gt;2,"",IF(Input!AB299=0,"NA",Input!AB299))</f>
        <v/>
      </c>
      <c r="CS299" s="65" t="str">
        <f t="shared" si="246"/>
        <v/>
      </c>
      <c r="CT299" s="65" t="str">
        <f t="shared" si="247"/>
        <v/>
      </c>
      <c r="CU299" s="165" t="str">
        <f>IF(COUNTBLANK($A299:$F299)&gt;2,"",IF(Input!AC299=0,"NA",Input!AC299))</f>
        <v/>
      </c>
      <c r="CV299" s="65" t="str">
        <f t="shared" si="248"/>
        <v/>
      </c>
      <c r="CW299" s="65" t="str">
        <f t="shared" si="249"/>
        <v/>
      </c>
      <c r="CX299" s="165" t="str">
        <f>IF(COUNTBLANK($A299:$F299)&gt;2,"",IF(Input!AD299=0,"NA",Input!AD299))</f>
        <v/>
      </c>
    </row>
    <row r="300" spans="1:102" x14ac:dyDescent="0.25">
      <c r="A300" s="162" t="str">
        <f>IF(Input!B300=0,"",Input!B300)</f>
        <v/>
      </c>
      <c r="B300" s="162" t="str">
        <f>IF(Input!C300=0,"",Input!C300)</f>
        <v/>
      </c>
      <c r="C300" s="162" t="str">
        <f>IF(Input!D300=0,"",Input!D300)</f>
        <v/>
      </c>
      <c r="D300" s="162" t="str">
        <f>IF(Input!G300=0,"",Input!G300)</f>
        <v/>
      </c>
      <c r="E300" s="162" t="str">
        <f>IF(Input!H300=0,"",Input!H300)</f>
        <v/>
      </c>
      <c r="F300" s="162" t="str">
        <f>IF(Input!I300=0,"",Input!I300)</f>
        <v/>
      </c>
      <c r="G300" s="66" t="str">
        <f t="shared" si="200"/>
        <v/>
      </c>
      <c r="H300" s="66" t="str">
        <f t="shared" si="201"/>
        <v/>
      </c>
      <c r="I300" s="160" t="str">
        <f>FinalScores!G300</f>
        <v/>
      </c>
      <c r="J300" s="65" t="str">
        <f t="shared" si="202"/>
        <v/>
      </c>
      <c r="K300" s="65" t="str">
        <f t="shared" si="203"/>
        <v/>
      </c>
      <c r="L300" s="165" t="str">
        <f>IF(COUNTBLANK($A300:$F300)&gt;2,"",IF(Input!AE300=0,"NA",Input!AE300))</f>
        <v/>
      </c>
      <c r="M300" s="65" t="str">
        <f t="shared" si="204"/>
        <v/>
      </c>
      <c r="N300" s="65" t="str">
        <f t="shared" si="205"/>
        <v/>
      </c>
      <c r="O300" s="165" t="str">
        <f>IF(COUNTBLANK($A300:$F300)&gt;2,"",IF(Input!AF300=0,"NA",Input!AF300))</f>
        <v/>
      </c>
      <c r="P300" s="65" t="str">
        <f t="shared" si="206"/>
        <v/>
      </c>
      <c r="Q300" s="65" t="str">
        <f t="shared" si="207"/>
        <v/>
      </c>
      <c r="R300" s="165" t="str">
        <f>IF(COUNTBLANK($A300:$F300)&gt;2,"",IF(Input!AG300=0,"NA",Input!AG300))</f>
        <v/>
      </c>
      <c r="AN300" s="65" t="str">
        <f t="shared" si="208"/>
        <v/>
      </c>
      <c r="AO300" s="65" t="str">
        <f t="shared" si="209"/>
        <v/>
      </c>
      <c r="AP300" s="165" t="str">
        <f>IF(COUNTBLANK($A300:$F300)&gt;2,"",IF(Input!J300=0,"NA",Input!J300))</f>
        <v/>
      </c>
      <c r="AQ300" s="65" t="str">
        <f t="shared" si="210"/>
        <v/>
      </c>
      <c r="AR300" s="65" t="str">
        <f t="shared" si="211"/>
        <v/>
      </c>
      <c r="AS300" s="165" t="str">
        <f>IF(COUNTBLANK($A300:$F300)&gt;2,"",IF(Input!K300=0,"NA",Input!K300))</f>
        <v/>
      </c>
      <c r="AT300" s="65" t="str">
        <f t="shared" si="212"/>
        <v/>
      </c>
      <c r="AU300" s="65" t="str">
        <f t="shared" si="213"/>
        <v/>
      </c>
      <c r="AV300" s="165" t="str">
        <f>IF(COUNTBLANK($A300:$F300)&gt;2,"",IF(Input!L300=0,"NA",Input!L300))</f>
        <v/>
      </c>
      <c r="AW300" s="65" t="str">
        <f t="shared" si="214"/>
        <v/>
      </c>
      <c r="AX300" s="65" t="str">
        <f t="shared" si="215"/>
        <v/>
      </c>
      <c r="AY300" s="165" t="str">
        <f>IF(COUNTBLANK($A300:$F300)&gt;2,"",IF(Input!M300=0,"NA",Input!M300))</f>
        <v/>
      </c>
      <c r="AZ300" s="65" t="str">
        <f t="shared" si="216"/>
        <v/>
      </c>
      <c r="BA300" s="65" t="str">
        <f t="shared" si="217"/>
        <v/>
      </c>
      <c r="BB300" s="165" t="str">
        <f>IF(COUNTBLANK($A300:$F300)&gt;2,"",IF(Input!N300=0,"NA",Input!N300))</f>
        <v/>
      </c>
      <c r="BC300" s="65" t="str">
        <f t="shared" si="218"/>
        <v/>
      </c>
      <c r="BD300" s="65" t="str">
        <f t="shared" si="219"/>
        <v/>
      </c>
      <c r="BE300" s="165" t="str">
        <f>IF(COUNTBLANK($A300:$F300)&gt;2,"",IF(Input!O300=0,"NA",Input!O300))</f>
        <v/>
      </c>
      <c r="BF300" s="65" t="str">
        <f t="shared" si="220"/>
        <v/>
      </c>
      <c r="BG300" s="65" t="str">
        <f t="shared" si="221"/>
        <v/>
      </c>
      <c r="BH300" s="165" t="str">
        <f>IF(COUNTBLANK($A300:$F300)&gt;2,"",IF(Input!P300=0,"NA",Input!P300))</f>
        <v/>
      </c>
      <c r="BI300" s="65" t="str">
        <f t="shared" si="222"/>
        <v/>
      </c>
      <c r="BJ300" s="65" t="str">
        <f t="shared" si="223"/>
        <v/>
      </c>
      <c r="BK300" s="165" t="str">
        <f>IF(COUNTBLANK($A300:$F300)&gt;2,"",IF(Input!Q300=0,"NA",Input!Q300))</f>
        <v/>
      </c>
      <c r="BL300" s="65" t="str">
        <f t="shared" si="224"/>
        <v/>
      </c>
      <c r="BM300" s="65" t="str">
        <f t="shared" si="225"/>
        <v/>
      </c>
      <c r="BN300" s="165" t="str">
        <f>IF(COUNTBLANK($A300:$F300)&gt;2,"",IF(Input!R300=0,"NA",Input!R300))</f>
        <v/>
      </c>
      <c r="BO300" s="65" t="str">
        <f t="shared" si="226"/>
        <v/>
      </c>
      <c r="BP300" s="65" t="str">
        <f t="shared" si="227"/>
        <v/>
      </c>
      <c r="BQ300" s="165" t="str">
        <f>IF(COUNTBLANK($A300:$F300)&gt;2,"",IF(Input!S300=0,"NA",Input!S300))</f>
        <v/>
      </c>
      <c r="BR300" s="65" t="str">
        <f t="shared" si="228"/>
        <v/>
      </c>
      <c r="BS300" s="65" t="str">
        <f t="shared" si="229"/>
        <v/>
      </c>
      <c r="BT300" s="165" t="str">
        <f>IF(COUNTBLANK($A300:$F300)&gt;2,"",IF(Input!T300=0,"NA",Input!T300))</f>
        <v/>
      </c>
      <c r="BU300" s="65" t="str">
        <f t="shared" si="230"/>
        <v/>
      </c>
      <c r="BV300" s="65" t="str">
        <f t="shared" si="231"/>
        <v/>
      </c>
      <c r="BW300" s="165" t="str">
        <f>IF(COUNTBLANK($A300:$F300)&gt;2,"",IF(Input!U300=0,"NA",Input!U300))</f>
        <v/>
      </c>
      <c r="BX300" s="65" t="str">
        <f t="shared" si="232"/>
        <v/>
      </c>
      <c r="BY300" s="65" t="str">
        <f t="shared" si="233"/>
        <v/>
      </c>
      <c r="BZ300" s="165" t="str">
        <f>IF(COUNTBLANK($A300:$F300)&gt;2,"",IF(Input!V300=0,"NA",Input!V300))</f>
        <v/>
      </c>
      <c r="CA300" s="65" t="str">
        <f t="shared" si="234"/>
        <v/>
      </c>
      <c r="CB300" s="65" t="str">
        <f t="shared" si="235"/>
        <v/>
      </c>
      <c r="CC300" s="165" t="str">
        <f>IF(COUNTBLANK($A300:$F300)&gt;2,"",IF(Input!W300=0,"NA",Input!W300))</f>
        <v/>
      </c>
      <c r="CD300" s="65" t="str">
        <f t="shared" si="236"/>
        <v/>
      </c>
      <c r="CE300" s="65" t="str">
        <f t="shared" si="237"/>
        <v/>
      </c>
      <c r="CF300" s="165" t="str">
        <f>IF(COUNTBLANK($A300:$F300)&gt;2,"",IF(Input!X300=0,"NA",Input!X300))</f>
        <v/>
      </c>
      <c r="CG300" s="65" t="str">
        <f t="shared" si="238"/>
        <v/>
      </c>
      <c r="CH300" s="65" t="str">
        <f t="shared" si="239"/>
        <v/>
      </c>
      <c r="CI300" s="165" t="str">
        <f>IF(COUNTBLANK($A300:$F300)&gt;2,"",IF(Input!Y300=0,"NA",Input!Y300))</f>
        <v/>
      </c>
      <c r="CJ300" s="65" t="str">
        <f t="shared" si="240"/>
        <v/>
      </c>
      <c r="CK300" s="65" t="str">
        <f t="shared" si="241"/>
        <v/>
      </c>
      <c r="CL300" s="165" t="str">
        <f>IF(COUNTBLANK($A300:$F300)&gt;2,"",IF(Input!Z300=0,"NA",Input!Z300))</f>
        <v/>
      </c>
      <c r="CM300" s="65" t="str">
        <f t="shared" si="242"/>
        <v/>
      </c>
      <c r="CN300" s="65" t="str">
        <f t="shared" si="243"/>
        <v/>
      </c>
      <c r="CO300" s="165" t="str">
        <f>IF(COUNTBLANK($A300:$F300)&gt;2,"",IF(Input!AA300=0,"NA",Input!AA300))</f>
        <v/>
      </c>
      <c r="CP300" s="65" t="str">
        <f t="shared" si="244"/>
        <v/>
      </c>
      <c r="CQ300" s="65" t="str">
        <f t="shared" si="245"/>
        <v/>
      </c>
      <c r="CR300" s="165" t="str">
        <f>IF(COUNTBLANK($A300:$F300)&gt;2,"",IF(Input!AB300=0,"NA",Input!AB300))</f>
        <v/>
      </c>
      <c r="CS300" s="65" t="str">
        <f t="shared" si="246"/>
        <v/>
      </c>
      <c r="CT300" s="65" t="str">
        <f t="shared" si="247"/>
        <v/>
      </c>
      <c r="CU300" s="165" t="str">
        <f>IF(COUNTBLANK($A300:$F300)&gt;2,"",IF(Input!AC300=0,"NA",Input!AC300))</f>
        <v/>
      </c>
      <c r="CV300" s="65" t="str">
        <f t="shared" si="248"/>
        <v/>
      </c>
      <c r="CW300" s="65" t="str">
        <f t="shared" si="249"/>
        <v/>
      </c>
      <c r="CX300" s="165" t="str">
        <f>IF(COUNTBLANK($A300:$F300)&gt;2,"",IF(Input!AD300=0,"NA",Input!AD300))</f>
        <v/>
      </c>
    </row>
    <row r="301" spans="1:102" x14ac:dyDescent="0.25">
      <c r="A301" s="162" t="str">
        <f>IF(Input!B301=0,"",Input!B301)</f>
        <v/>
      </c>
      <c r="B301" s="162" t="str">
        <f>IF(Input!C301=0,"",Input!C301)</f>
        <v/>
      </c>
      <c r="C301" s="162" t="str">
        <f>IF(Input!D301=0,"",Input!D301)</f>
        <v/>
      </c>
      <c r="D301" s="162" t="str">
        <f>IF(Input!G301=0,"",Input!G301)</f>
        <v/>
      </c>
      <c r="E301" s="162" t="str">
        <f>IF(Input!H301=0,"",Input!H301)</f>
        <v/>
      </c>
      <c r="F301" s="162" t="str">
        <f>IF(Input!I301=0,"",Input!I301)</f>
        <v/>
      </c>
      <c r="G301" s="66" t="str">
        <f t="shared" si="200"/>
        <v/>
      </c>
      <c r="H301" s="66" t="str">
        <f t="shared" si="201"/>
        <v/>
      </c>
      <c r="I301" s="160" t="str">
        <f>FinalScores!G301</f>
        <v/>
      </c>
      <c r="J301" s="65" t="str">
        <f t="shared" si="202"/>
        <v/>
      </c>
      <c r="K301" s="65" t="str">
        <f t="shared" si="203"/>
        <v/>
      </c>
      <c r="L301" s="165" t="str">
        <f>IF(COUNTBLANK($A301:$F301)&gt;2,"",IF(Input!AE301=0,"NA",Input!AE301))</f>
        <v/>
      </c>
      <c r="M301" s="65" t="str">
        <f t="shared" si="204"/>
        <v/>
      </c>
      <c r="N301" s="65" t="str">
        <f t="shared" si="205"/>
        <v/>
      </c>
      <c r="O301" s="165" t="str">
        <f>IF(COUNTBLANK($A301:$F301)&gt;2,"",IF(Input!AF301=0,"NA",Input!AF301))</f>
        <v/>
      </c>
      <c r="P301" s="65" t="str">
        <f t="shared" si="206"/>
        <v/>
      </c>
      <c r="Q301" s="65" t="str">
        <f t="shared" si="207"/>
        <v/>
      </c>
      <c r="R301" s="165" t="str">
        <f>IF(COUNTBLANK($A301:$F301)&gt;2,"",IF(Input!AG301=0,"NA",Input!AG301))</f>
        <v/>
      </c>
      <c r="AN301" s="65" t="str">
        <f t="shared" si="208"/>
        <v/>
      </c>
      <c r="AO301" s="65" t="str">
        <f t="shared" si="209"/>
        <v/>
      </c>
      <c r="AP301" s="165" t="str">
        <f>IF(COUNTBLANK($A301:$F301)&gt;2,"",IF(Input!J301=0,"NA",Input!J301))</f>
        <v/>
      </c>
      <c r="AQ301" s="65" t="str">
        <f t="shared" si="210"/>
        <v/>
      </c>
      <c r="AR301" s="65" t="str">
        <f t="shared" si="211"/>
        <v/>
      </c>
      <c r="AS301" s="165" t="str">
        <f>IF(COUNTBLANK($A301:$F301)&gt;2,"",IF(Input!K301=0,"NA",Input!K301))</f>
        <v/>
      </c>
      <c r="AT301" s="65" t="str">
        <f t="shared" si="212"/>
        <v/>
      </c>
      <c r="AU301" s="65" t="str">
        <f t="shared" si="213"/>
        <v/>
      </c>
      <c r="AV301" s="165" t="str">
        <f>IF(COUNTBLANK($A301:$F301)&gt;2,"",IF(Input!L301=0,"NA",Input!L301))</f>
        <v/>
      </c>
      <c r="AW301" s="65" t="str">
        <f t="shared" si="214"/>
        <v/>
      </c>
      <c r="AX301" s="65" t="str">
        <f t="shared" si="215"/>
        <v/>
      </c>
      <c r="AY301" s="165" t="str">
        <f>IF(COUNTBLANK($A301:$F301)&gt;2,"",IF(Input!M301=0,"NA",Input!M301))</f>
        <v/>
      </c>
      <c r="AZ301" s="65" t="str">
        <f t="shared" si="216"/>
        <v/>
      </c>
      <c r="BA301" s="65" t="str">
        <f t="shared" si="217"/>
        <v/>
      </c>
      <c r="BB301" s="165" t="str">
        <f>IF(COUNTBLANK($A301:$F301)&gt;2,"",IF(Input!N301=0,"NA",Input!N301))</f>
        <v/>
      </c>
      <c r="BC301" s="65" t="str">
        <f t="shared" si="218"/>
        <v/>
      </c>
      <c r="BD301" s="65" t="str">
        <f t="shared" si="219"/>
        <v/>
      </c>
      <c r="BE301" s="165" t="str">
        <f>IF(COUNTBLANK($A301:$F301)&gt;2,"",IF(Input!O301=0,"NA",Input!O301))</f>
        <v/>
      </c>
      <c r="BF301" s="65" t="str">
        <f t="shared" si="220"/>
        <v/>
      </c>
      <c r="BG301" s="65" t="str">
        <f t="shared" si="221"/>
        <v/>
      </c>
      <c r="BH301" s="165" t="str">
        <f>IF(COUNTBLANK($A301:$F301)&gt;2,"",IF(Input!P301=0,"NA",Input!P301))</f>
        <v/>
      </c>
      <c r="BI301" s="65" t="str">
        <f t="shared" si="222"/>
        <v/>
      </c>
      <c r="BJ301" s="65" t="str">
        <f t="shared" si="223"/>
        <v/>
      </c>
      <c r="BK301" s="165" t="str">
        <f>IF(COUNTBLANK($A301:$F301)&gt;2,"",IF(Input!Q301=0,"NA",Input!Q301))</f>
        <v/>
      </c>
      <c r="BL301" s="65" t="str">
        <f t="shared" si="224"/>
        <v/>
      </c>
      <c r="BM301" s="65" t="str">
        <f t="shared" si="225"/>
        <v/>
      </c>
      <c r="BN301" s="165" t="str">
        <f>IF(COUNTBLANK($A301:$F301)&gt;2,"",IF(Input!R301=0,"NA",Input!R301))</f>
        <v/>
      </c>
      <c r="BO301" s="65" t="str">
        <f t="shared" si="226"/>
        <v/>
      </c>
      <c r="BP301" s="65" t="str">
        <f t="shared" si="227"/>
        <v/>
      </c>
      <c r="BQ301" s="165" t="str">
        <f>IF(COUNTBLANK($A301:$F301)&gt;2,"",IF(Input!S301=0,"NA",Input!S301))</f>
        <v/>
      </c>
      <c r="BR301" s="65" t="str">
        <f t="shared" si="228"/>
        <v/>
      </c>
      <c r="BS301" s="65" t="str">
        <f t="shared" si="229"/>
        <v/>
      </c>
      <c r="BT301" s="165" t="str">
        <f>IF(COUNTBLANK($A301:$F301)&gt;2,"",IF(Input!T301=0,"NA",Input!T301))</f>
        <v/>
      </c>
      <c r="BU301" s="65" t="str">
        <f t="shared" si="230"/>
        <v/>
      </c>
      <c r="BV301" s="65" t="str">
        <f t="shared" si="231"/>
        <v/>
      </c>
      <c r="BW301" s="165" t="str">
        <f>IF(COUNTBLANK($A301:$F301)&gt;2,"",IF(Input!U301=0,"NA",Input!U301))</f>
        <v/>
      </c>
      <c r="BX301" s="65" t="str">
        <f t="shared" si="232"/>
        <v/>
      </c>
      <c r="BY301" s="65" t="str">
        <f t="shared" si="233"/>
        <v/>
      </c>
      <c r="BZ301" s="165" t="str">
        <f>IF(COUNTBLANK($A301:$F301)&gt;2,"",IF(Input!V301=0,"NA",Input!V301))</f>
        <v/>
      </c>
      <c r="CA301" s="65" t="str">
        <f t="shared" si="234"/>
        <v/>
      </c>
      <c r="CB301" s="65" t="str">
        <f t="shared" si="235"/>
        <v/>
      </c>
      <c r="CC301" s="165" t="str">
        <f>IF(COUNTBLANK($A301:$F301)&gt;2,"",IF(Input!W301=0,"NA",Input!W301))</f>
        <v/>
      </c>
      <c r="CD301" s="65" t="str">
        <f t="shared" si="236"/>
        <v/>
      </c>
      <c r="CE301" s="65" t="str">
        <f t="shared" si="237"/>
        <v/>
      </c>
      <c r="CF301" s="165" t="str">
        <f>IF(COUNTBLANK($A301:$F301)&gt;2,"",IF(Input!X301=0,"NA",Input!X301))</f>
        <v/>
      </c>
      <c r="CG301" s="65" t="str">
        <f t="shared" si="238"/>
        <v/>
      </c>
      <c r="CH301" s="65" t="str">
        <f t="shared" si="239"/>
        <v/>
      </c>
      <c r="CI301" s="165" t="str">
        <f>IF(COUNTBLANK($A301:$F301)&gt;2,"",IF(Input!Y301=0,"NA",Input!Y301))</f>
        <v/>
      </c>
      <c r="CJ301" s="65" t="str">
        <f t="shared" si="240"/>
        <v/>
      </c>
      <c r="CK301" s="65" t="str">
        <f t="shared" si="241"/>
        <v/>
      </c>
      <c r="CL301" s="165" t="str">
        <f>IF(COUNTBLANK($A301:$F301)&gt;2,"",IF(Input!Z301=0,"NA",Input!Z301))</f>
        <v/>
      </c>
      <c r="CM301" s="65" t="str">
        <f t="shared" si="242"/>
        <v/>
      </c>
      <c r="CN301" s="65" t="str">
        <f t="shared" si="243"/>
        <v/>
      </c>
      <c r="CO301" s="165" t="str">
        <f>IF(COUNTBLANK($A301:$F301)&gt;2,"",IF(Input!AA301=0,"NA",Input!AA301))</f>
        <v/>
      </c>
      <c r="CP301" s="65" t="str">
        <f t="shared" si="244"/>
        <v/>
      </c>
      <c r="CQ301" s="65" t="str">
        <f t="shared" si="245"/>
        <v/>
      </c>
      <c r="CR301" s="165" t="str">
        <f>IF(COUNTBLANK($A301:$F301)&gt;2,"",IF(Input!AB301=0,"NA",Input!AB301))</f>
        <v/>
      </c>
      <c r="CS301" s="65" t="str">
        <f t="shared" si="246"/>
        <v/>
      </c>
      <c r="CT301" s="65" t="str">
        <f t="shared" si="247"/>
        <v/>
      </c>
      <c r="CU301" s="165" t="str">
        <f>IF(COUNTBLANK($A301:$F301)&gt;2,"",IF(Input!AC301=0,"NA",Input!AC301))</f>
        <v/>
      </c>
      <c r="CV301" s="65" t="str">
        <f t="shared" si="248"/>
        <v/>
      </c>
      <c r="CW301" s="65" t="str">
        <f t="shared" si="249"/>
        <v/>
      </c>
      <c r="CX301" s="165" t="str">
        <f>IF(COUNTBLANK($A301:$F301)&gt;2,"",IF(Input!AD301=0,"NA",Input!AD301))</f>
        <v/>
      </c>
    </row>
    <row r="302" spans="1:102" x14ac:dyDescent="0.25">
      <c r="A302" s="162" t="str">
        <f>IF(Input!B302=0,"",Input!B302)</f>
        <v/>
      </c>
      <c r="B302" s="162" t="str">
        <f>IF(Input!C302=0,"",Input!C302)</f>
        <v/>
      </c>
      <c r="C302" s="162" t="str">
        <f>IF(Input!D302=0,"",Input!D302)</f>
        <v/>
      </c>
      <c r="D302" s="162" t="str">
        <f>IF(Input!G302=0,"",Input!G302)</f>
        <v/>
      </c>
      <c r="E302" s="162" t="str">
        <f>IF(Input!H302=0,"",Input!H302)</f>
        <v/>
      </c>
      <c r="F302" s="162" t="str">
        <f>IF(Input!I302=0,"",Input!I302)</f>
        <v/>
      </c>
      <c r="G302" s="66" t="str">
        <f t="shared" si="200"/>
        <v/>
      </c>
      <c r="H302" s="66" t="str">
        <f t="shared" si="201"/>
        <v/>
      </c>
      <c r="I302" s="160" t="str">
        <f>FinalScores!G302</f>
        <v/>
      </c>
      <c r="J302" s="65" t="str">
        <f t="shared" si="202"/>
        <v/>
      </c>
      <c r="K302" s="65" t="str">
        <f t="shared" si="203"/>
        <v/>
      </c>
      <c r="L302" s="165" t="str">
        <f>IF(COUNTBLANK($A302:$F302)&gt;2,"",IF(Input!AE302=0,"NA",Input!AE302))</f>
        <v/>
      </c>
      <c r="M302" s="65" t="str">
        <f t="shared" si="204"/>
        <v/>
      </c>
      <c r="N302" s="65" t="str">
        <f t="shared" si="205"/>
        <v/>
      </c>
      <c r="O302" s="165" t="str">
        <f>IF(COUNTBLANK($A302:$F302)&gt;2,"",IF(Input!AF302=0,"NA",Input!AF302))</f>
        <v/>
      </c>
      <c r="P302" s="65" t="str">
        <f t="shared" si="206"/>
        <v/>
      </c>
      <c r="Q302" s="65" t="str">
        <f t="shared" si="207"/>
        <v/>
      </c>
      <c r="R302" s="165" t="str">
        <f>IF(COUNTBLANK($A302:$F302)&gt;2,"",IF(Input!AG302=0,"NA",Input!AG302))</f>
        <v/>
      </c>
      <c r="AN302" s="65" t="str">
        <f t="shared" si="208"/>
        <v/>
      </c>
      <c r="AO302" s="65" t="str">
        <f t="shared" si="209"/>
        <v/>
      </c>
      <c r="AP302" s="165" t="str">
        <f>IF(COUNTBLANK($A302:$F302)&gt;2,"",IF(Input!J302=0,"NA",Input!J302))</f>
        <v/>
      </c>
      <c r="AQ302" s="65" t="str">
        <f t="shared" si="210"/>
        <v/>
      </c>
      <c r="AR302" s="65" t="str">
        <f t="shared" si="211"/>
        <v/>
      </c>
      <c r="AS302" s="165" t="str">
        <f>IF(COUNTBLANK($A302:$F302)&gt;2,"",IF(Input!K302=0,"NA",Input!K302))</f>
        <v/>
      </c>
      <c r="AT302" s="65" t="str">
        <f t="shared" si="212"/>
        <v/>
      </c>
      <c r="AU302" s="65" t="str">
        <f t="shared" si="213"/>
        <v/>
      </c>
      <c r="AV302" s="165" t="str">
        <f>IF(COUNTBLANK($A302:$F302)&gt;2,"",IF(Input!L302=0,"NA",Input!L302))</f>
        <v/>
      </c>
      <c r="AW302" s="65" t="str">
        <f t="shared" si="214"/>
        <v/>
      </c>
      <c r="AX302" s="65" t="str">
        <f t="shared" si="215"/>
        <v/>
      </c>
      <c r="AY302" s="165" t="str">
        <f>IF(COUNTBLANK($A302:$F302)&gt;2,"",IF(Input!M302=0,"NA",Input!M302))</f>
        <v/>
      </c>
      <c r="AZ302" s="65" t="str">
        <f t="shared" si="216"/>
        <v/>
      </c>
      <c r="BA302" s="65" t="str">
        <f t="shared" si="217"/>
        <v/>
      </c>
      <c r="BB302" s="165" t="str">
        <f>IF(COUNTBLANK($A302:$F302)&gt;2,"",IF(Input!N302=0,"NA",Input!N302))</f>
        <v/>
      </c>
      <c r="BC302" s="65" t="str">
        <f t="shared" si="218"/>
        <v/>
      </c>
      <c r="BD302" s="65" t="str">
        <f t="shared" si="219"/>
        <v/>
      </c>
      <c r="BE302" s="165" t="str">
        <f>IF(COUNTBLANK($A302:$F302)&gt;2,"",IF(Input!O302=0,"NA",Input!O302))</f>
        <v/>
      </c>
      <c r="BF302" s="65" t="str">
        <f t="shared" si="220"/>
        <v/>
      </c>
      <c r="BG302" s="65" t="str">
        <f t="shared" si="221"/>
        <v/>
      </c>
      <c r="BH302" s="165" t="str">
        <f>IF(COUNTBLANK($A302:$F302)&gt;2,"",IF(Input!P302=0,"NA",Input!P302))</f>
        <v/>
      </c>
      <c r="BI302" s="65" t="str">
        <f t="shared" si="222"/>
        <v/>
      </c>
      <c r="BJ302" s="65" t="str">
        <f t="shared" si="223"/>
        <v/>
      </c>
      <c r="BK302" s="165" t="str">
        <f>IF(COUNTBLANK($A302:$F302)&gt;2,"",IF(Input!Q302=0,"NA",Input!Q302))</f>
        <v/>
      </c>
      <c r="BL302" s="65" t="str">
        <f t="shared" si="224"/>
        <v/>
      </c>
      <c r="BM302" s="65" t="str">
        <f t="shared" si="225"/>
        <v/>
      </c>
      <c r="BN302" s="165" t="str">
        <f>IF(COUNTBLANK($A302:$F302)&gt;2,"",IF(Input!R302=0,"NA",Input!R302))</f>
        <v/>
      </c>
      <c r="BO302" s="65" t="str">
        <f t="shared" si="226"/>
        <v/>
      </c>
      <c r="BP302" s="65" t="str">
        <f t="shared" si="227"/>
        <v/>
      </c>
      <c r="BQ302" s="165" t="str">
        <f>IF(COUNTBLANK($A302:$F302)&gt;2,"",IF(Input!S302=0,"NA",Input!S302))</f>
        <v/>
      </c>
      <c r="BR302" s="65" t="str">
        <f t="shared" si="228"/>
        <v/>
      </c>
      <c r="BS302" s="65" t="str">
        <f t="shared" si="229"/>
        <v/>
      </c>
      <c r="BT302" s="165" t="str">
        <f>IF(COUNTBLANK($A302:$F302)&gt;2,"",IF(Input!T302=0,"NA",Input!T302))</f>
        <v/>
      </c>
      <c r="BU302" s="65" t="str">
        <f t="shared" si="230"/>
        <v/>
      </c>
      <c r="BV302" s="65" t="str">
        <f t="shared" si="231"/>
        <v/>
      </c>
      <c r="BW302" s="165" t="str">
        <f>IF(COUNTBLANK($A302:$F302)&gt;2,"",IF(Input!U302=0,"NA",Input!U302))</f>
        <v/>
      </c>
      <c r="BX302" s="65" t="str">
        <f t="shared" si="232"/>
        <v/>
      </c>
      <c r="BY302" s="65" t="str">
        <f t="shared" si="233"/>
        <v/>
      </c>
      <c r="BZ302" s="165" t="str">
        <f>IF(COUNTBLANK($A302:$F302)&gt;2,"",IF(Input!V302=0,"NA",Input!V302))</f>
        <v/>
      </c>
      <c r="CA302" s="65" t="str">
        <f t="shared" si="234"/>
        <v/>
      </c>
      <c r="CB302" s="65" t="str">
        <f t="shared" si="235"/>
        <v/>
      </c>
      <c r="CC302" s="165" t="str">
        <f>IF(COUNTBLANK($A302:$F302)&gt;2,"",IF(Input!W302=0,"NA",Input!W302))</f>
        <v/>
      </c>
      <c r="CD302" s="65" t="str">
        <f t="shared" si="236"/>
        <v/>
      </c>
      <c r="CE302" s="65" t="str">
        <f t="shared" si="237"/>
        <v/>
      </c>
      <c r="CF302" s="165" t="str">
        <f>IF(COUNTBLANK($A302:$F302)&gt;2,"",IF(Input!X302=0,"NA",Input!X302))</f>
        <v/>
      </c>
      <c r="CG302" s="65" t="str">
        <f t="shared" si="238"/>
        <v/>
      </c>
      <c r="CH302" s="65" t="str">
        <f t="shared" si="239"/>
        <v/>
      </c>
      <c r="CI302" s="165" t="str">
        <f>IF(COUNTBLANK($A302:$F302)&gt;2,"",IF(Input!Y302=0,"NA",Input!Y302))</f>
        <v/>
      </c>
      <c r="CJ302" s="65" t="str">
        <f t="shared" si="240"/>
        <v/>
      </c>
      <c r="CK302" s="65" t="str">
        <f t="shared" si="241"/>
        <v/>
      </c>
      <c r="CL302" s="165" t="str">
        <f>IF(COUNTBLANK($A302:$F302)&gt;2,"",IF(Input!Z302=0,"NA",Input!Z302))</f>
        <v/>
      </c>
      <c r="CM302" s="65" t="str">
        <f t="shared" si="242"/>
        <v/>
      </c>
      <c r="CN302" s="65" t="str">
        <f t="shared" si="243"/>
        <v/>
      </c>
      <c r="CO302" s="165" t="str">
        <f>IF(COUNTBLANK($A302:$F302)&gt;2,"",IF(Input!AA302=0,"NA",Input!AA302))</f>
        <v/>
      </c>
      <c r="CP302" s="65" t="str">
        <f t="shared" si="244"/>
        <v/>
      </c>
      <c r="CQ302" s="65" t="str">
        <f t="shared" si="245"/>
        <v/>
      </c>
      <c r="CR302" s="165" t="str">
        <f>IF(COUNTBLANK($A302:$F302)&gt;2,"",IF(Input!AB302=0,"NA",Input!AB302))</f>
        <v/>
      </c>
      <c r="CS302" s="65" t="str">
        <f t="shared" si="246"/>
        <v/>
      </c>
      <c r="CT302" s="65" t="str">
        <f t="shared" si="247"/>
        <v/>
      </c>
      <c r="CU302" s="165" t="str">
        <f>IF(COUNTBLANK($A302:$F302)&gt;2,"",IF(Input!AC302=0,"NA",Input!AC302))</f>
        <v/>
      </c>
      <c r="CV302" s="65" t="str">
        <f t="shared" si="248"/>
        <v/>
      </c>
      <c r="CW302" s="65" t="str">
        <f t="shared" si="249"/>
        <v/>
      </c>
      <c r="CX302" s="165" t="str">
        <f>IF(COUNTBLANK($A302:$F302)&gt;2,"",IF(Input!AD302=0,"NA",Input!AD302))</f>
        <v/>
      </c>
    </row>
    <row r="303" spans="1:102" x14ac:dyDescent="0.25">
      <c r="A303" s="162" t="str">
        <f>IF(Input!B303=0,"",Input!B303)</f>
        <v/>
      </c>
      <c r="B303" s="162" t="str">
        <f>IF(Input!C303=0,"",Input!C303)</f>
        <v/>
      </c>
      <c r="C303" s="162" t="str">
        <f>IF(Input!D303=0,"",Input!D303)</f>
        <v/>
      </c>
      <c r="D303" s="162" t="str">
        <f>IF(Input!G303=0,"",Input!G303)</f>
        <v/>
      </c>
      <c r="E303" s="162" t="str">
        <f>IF(Input!H303=0,"",Input!H303)</f>
        <v/>
      </c>
      <c r="F303" s="162" t="str">
        <f>IF(Input!I303=0,"",Input!I303)</f>
        <v/>
      </c>
      <c r="G303" s="66" t="str">
        <f t="shared" si="200"/>
        <v/>
      </c>
      <c r="H303" s="66" t="str">
        <f t="shared" si="201"/>
        <v/>
      </c>
      <c r="I303" s="160" t="str">
        <f>FinalScores!G303</f>
        <v/>
      </c>
      <c r="J303" s="65" t="str">
        <f t="shared" si="202"/>
        <v/>
      </c>
      <c r="K303" s="65" t="str">
        <f t="shared" si="203"/>
        <v/>
      </c>
      <c r="L303" s="165" t="str">
        <f>IF(COUNTBLANK($A303:$F303)&gt;2,"",IF(Input!AE303=0,"NA",Input!AE303))</f>
        <v/>
      </c>
      <c r="M303" s="65" t="str">
        <f t="shared" si="204"/>
        <v/>
      </c>
      <c r="N303" s="65" t="str">
        <f t="shared" si="205"/>
        <v/>
      </c>
      <c r="O303" s="165" t="str">
        <f>IF(COUNTBLANK($A303:$F303)&gt;2,"",IF(Input!AF303=0,"NA",Input!AF303))</f>
        <v/>
      </c>
      <c r="P303" s="65" t="str">
        <f t="shared" si="206"/>
        <v/>
      </c>
      <c r="Q303" s="65" t="str">
        <f t="shared" si="207"/>
        <v/>
      </c>
      <c r="R303" s="165" t="str">
        <f>IF(COUNTBLANK($A303:$F303)&gt;2,"",IF(Input!AG303=0,"NA",Input!AG303))</f>
        <v/>
      </c>
      <c r="AN303" s="65" t="str">
        <f t="shared" si="208"/>
        <v/>
      </c>
      <c r="AO303" s="65" t="str">
        <f t="shared" si="209"/>
        <v/>
      </c>
      <c r="AP303" s="165" t="str">
        <f>IF(COUNTBLANK($A303:$F303)&gt;2,"",IF(Input!J303=0,"NA",Input!J303))</f>
        <v/>
      </c>
      <c r="AQ303" s="65" t="str">
        <f t="shared" si="210"/>
        <v/>
      </c>
      <c r="AR303" s="65" t="str">
        <f t="shared" si="211"/>
        <v/>
      </c>
      <c r="AS303" s="165" t="str">
        <f>IF(COUNTBLANK($A303:$F303)&gt;2,"",IF(Input!K303=0,"NA",Input!K303))</f>
        <v/>
      </c>
      <c r="AT303" s="65" t="str">
        <f t="shared" si="212"/>
        <v/>
      </c>
      <c r="AU303" s="65" t="str">
        <f t="shared" si="213"/>
        <v/>
      </c>
      <c r="AV303" s="165" t="str">
        <f>IF(COUNTBLANK($A303:$F303)&gt;2,"",IF(Input!L303=0,"NA",Input!L303))</f>
        <v/>
      </c>
      <c r="AW303" s="65" t="str">
        <f t="shared" si="214"/>
        <v/>
      </c>
      <c r="AX303" s="65" t="str">
        <f t="shared" si="215"/>
        <v/>
      </c>
      <c r="AY303" s="165" t="str">
        <f>IF(COUNTBLANK($A303:$F303)&gt;2,"",IF(Input!M303=0,"NA",Input!M303))</f>
        <v/>
      </c>
      <c r="AZ303" s="65" t="str">
        <f t="shared" si="216"/>
        <v/>
      </c>
      <c r="BA303" s="65" t="str">
        <f t="shared" si="217"/>
        <v/>
      </c>
      <c r="BB303" s="165" t="str">
        <f>IF(COUNTBLANK($A303:$F303)&gt;2,"",IF(Input!N303=0,"NA",Input!N303))</f>
        <v/>
      </c>
      <c r="BC303" s="65" t="str">
        <f t="shared" si="218"/>
        <v/>
      </c>
      <c r="BD303" s="65" t="str">
        <f t="shared" si="219"/>
        <v/>
      </c>
      <c r="BE303" s="165" t="str">
        <f>IF(COUNTBLANK($A303:$F303)&gt;2,"",IF(Input!O303=0,"NA",Input!O303))</f>
        <v/>
      </c>
      <c r="BF303" s="65" t="str">
        <f t="shared" si="220"/>
        <v/>
      </c>
      <c r="BG303" s="65" t="str">
        <f t="shared" si="221"/>
        <v/>
      </c>
      <c r="BH303" s="165" t="str">
        <f>IF(COUNTBLANK($A303:$F303)&gt;2,"",IF(Input!P303=0,"NA",Input!P303))</f>
        <v/>
      </c>
      <c r="BI303" s="65" t="str">
        <f t="shared" si="222"/>
        <v/>
      </c>
      <c r="BJ303" s="65" t="str">
        <f t="shared" si="223"/>
        <v/>
      </c>
      <c r="BK303" s="165" t="str">
        <f>IF(COUNTBLANK($A303:$F303)&gt;2,"",IF(Input!Q303=0,"NA",Input!Q303))</f>
        <v/>
      </c>
      <c r="BL303" s="65" t="str">
        <f t="shared" si="224"/>
        <v/>
      </c>
      <c r="BM303" s="65" t="str">
        <f t="shared" si="225"/>
        <v/>
      </c>
      <c r="BN303" s="165" t="str">
        <f>IF(COUNTBLANK($A303:$F303)&gt;2,"",IF(Input!R303=0,"NA",Input!R303))</f>
        <v/>
      </c>
      <c r="BO303" s="65" t="str">
        <f t="shared" si="226"/>
        <v/>
      </c>
      <c r="BP303" s="65" t="str">
        <f t="shared" si="227"/>
        <v/>
      </c>
      <c r="BQ303" s="165" t="str">
        <f>IF(COUNTBLANK($A303:$F303)&gt;2,"",IF(Input!S303=0,"NA",Input!S303))</f>
        <v/>
      </c>
      <c r="BR303" s="65" t="str">
        <f t="shared" si="228"/>
        <v/>
      </c>
      <c r="BS303" s="65" t="str">
        <f t="shared" si="229"/>
        <v/>
      </c>
      <c r="BT303" s="165" t="str">
        <f>IF(COUNTBLANK($A303:$F303)&gt;2,"",IF(Input!T303=0,"NA",Input!T303))</f>
        <v/>
      </c>
      <c r="BU303" s="65" t="str">
        <f t="shared" si="230"/>
        <v/>
      </c>
      <c r="BV303" s="65" t="str">
        <f t="shared" si="231"/>
        <v/>
      </c>
      <c r="BW303" s="165" t="str">
        <f>IF(COUNTBLANK($A303:$F303)&gt;2,"",IF(Input!U303=0,"NA",Input!U303))</f>
        <v/>
      </c>
      <c r="BX303" s="65" t="str">
        <f t="shared" si="232"/>
        <v/>
      </c>
      <c r="BY303" s="65" t="str">
        <f t="shared" si="233"/>
        <v/>
      </c>
      <c r="BZ303" s="165" t="str">
        <f>IF(COUNTBLANK($A303:$F303)&gt;2,"",IF(Input!V303=0,"NA",Input!V303))</f>
        <v/>
      </c>
      <c r="CA303" s="65" t="str">
        <f t="shared" si="234"/>
        <v/>
      </c>
      <c r="CB303" s="65" t="str">
        <f t="shared" si="235"/>
        <v/>
      </c>
      <c r="CC303" s="165" t="str">
        <f>IF(COUNTBLANK($A303:$F303)&gt;2,"",IF(Input!W303=0,"NA",Input!W303))</f>
        <v/>
      </c>
      <c r="CD303" s="65" t="str">
        <f t="shared" si="236"/>
        <v/>
      </c>
      <c r="CE303" s="65" t="str">
        <f t="shared" si="237"/>
        <v/>
      </c>
      <c r="CF303" s="165" t="str">
        <f>IF(COUNTBLANK($A303:$F303)&gt;2,"",IF(Input!X303=0,"NA",Input!X303))</f>
        <v/>
      </c>
      <c r="CG303" s="65" t="str">
        <f t="shared" si="238"/>
        <v/>
      </c>
      <c r="CH303" s="65" t="str">
        <f t="shared" si="239"/>
        <v/>
      </c>
      <c r="CI303" s="165" t="str">
        <f>IF(COUNTBLANK($A303:$F303)&gt;2,"",IF(Input!Y303=0,"NA",Input!Y303))</f>
        <v/>
      </c>
      <c r="CJ303" s="65" t="str">
        <f t="shared" si="240"/>
        <v/>
      </c>
      <c r="CK303" s="65" t="str">
        <f t="shared" si="241"/>
        <v/>
      </c>
      <c r="CL303" s="165" t="str">
        <f>IF(COUNTBLANK($A303:$F303)&gt;2,"",IF(Input!Z303=0,"NA",Input!Z303))</f>
        <v/>
      </c>
      <c r="CM303" s="65" t="str">
        <f t="shared" si="242"/>
        <v/>
      </c>
      <c r="CN303" s="65" t="str">
        <f t="shared" si="243"/>
        <v/>
      </c>
      <c r="CO303" s="165" t="str">
        <f>IF(COUNTBLANK($A303:$F303)&gt;2,"",IF(Input!AA303=0,"NA",Input!AA303))</f>
        <v/>
      </c>
      <c r="CP303" s="65" t="str">
        <f t="shared" si="244"/>
        <v/>
      </c>
      <c r="CQ303" s="65" t="str">
        <f t="shared" si="245"/>
        <v/>
      </c>
      <c r="CR303" s="165" t="str">
        <f>IF(COUNTBLANK($A303:$F303)&gt;2,"",IF(Input!AB303=0,"NA",Input!AB303))</f>
        <v/>
      </c>
      <c r="CS303" s="65" t="str">
        <f t="shared" si="246"/>
        <v/>
      </c>
      <c r="CT303" s="65" t="str">
        <f t="shared" si="247"/>
        <v/>
      </c>
      <c r="CU303" s="165" t="str">
        <f>IF(COUNTBLANK($A303:$F303)&gt;2,"",IF(Input!AC303=0,"NA",Input!AC303))</f>
        <v/>
      </c>
      <c r="CV303" s="65" t="str">
        <f t="shared" si="248"/>
        <v/>
      </c>
      <c r="CW303" s="65" t="str">
        <f t="shared" si="249"/>
        <v/>
      </c>
      <c r="CX303" s="165" t="str">
        <f>IF(COUNTBLANK($A303:$F303)&gt;2,"",IF(Input!AD303=0,"NA",Input!AD303))</f>
        <v/>
      </c>
    </row>
    <row r="304" spans="1:102" x14ac:dyDescent="0.25">
      <c r="A304" s="162" t="str">
        <f>IF(Input!B304=0,"",Input!B304)</f>
        <v/>
      </c>
      <c r="B304" s="162" t="str">
        <f>IF(Input!C304=0,"",Input!C304)</f>
        <v/>
      </c>
      <c r="C304" s="162" t="str">
        <f>IF(Input!D304=0,"",Input!D304)</f>
        <v/>
      </c>
      <c r="D304" s="162" t="str">
        <f>IF(Input!G304=0,"",Input!G304)</f>
        <v/>
      </c>
      <c r="E304" s="162" t="str">
        <f>IF(Input!H304=0,"",Input!H304)</f>
        <v/>
      </c>
      <c r="F304" s="162" t="str">
        <f>IF(Input!I304=0,"",Input!I304)</f>
        <v/>
      </c>
      <c r="G304" s="66" t="str">
        <f t="shared" si="200"/>
        <v/>
      </c>
      <c r="H304" s="66" t="str">
        <f t="shared" si="201"/>
        <v/>
      </c>
      <c r="I304" s="160" t="str">
        <f>FinalScores!G304</f>
        <v/>
      </c>
      <c r="J304" s="65" t="str">
        <f t="shared" si="202"/>
        <v/>
      </c>
      <c r="K304" s="65" t="str">
        <f t="shared" si="203"/>
        <v/>
      </c>
      <c r="L304" s="165" t="str">
        <f>IF(COUNTBLANK($A304:$F304)&gt;2,"",IF(Input!AE304=0,"NA",Input!AE304))</f>
        <v/>
      </c>
      <c r="M304" s="65" t="str">
        <f t="shared" si="204"/>
        <v/>
      </c>
      <c r="N304" s="65" t="str">
        <f t="shared" si="205"/>
        <v/>
      </c>
      <c r="O304" s="165" t="str">
        <f>IF(COUNTBLANK($A304:$F304)&gt;2,"",IF(Input!AF304=0,"NA",Input!AF304))</f>
        <v/>
      </c>
      <c r="P304" s="65" t="str">
        <f t="shared" si="206"/>
        <v/>
      </c>
      <c r="Q304" s="65" t="str">
        <f t="shared" si="207"/>
        <v/>
      </c>
      <c r="R304" s="165" t="str">
        <f>IF(COUNTBLANK($A304:$F304)&gt;2,"",IF(Input!AG304=0,"NA",Input!AG304))</f>
        <v/>
      </c>
      <c r="AN304" s="65" t="str">
        <f t="shared" si="208"/>
        <v/>
      </c>
      <c r="AO304" s="65" t="str">
        <f t="shared" si="209"/>
        <v/>
      </c>
      <c r="AP304" s="165" t="str">
        <f>IF(COUNTBLANK($A304:$F304)&gt;2,"",IF(Input!J304=0,"NA",Input!J304))</f>
        <v/>
      </c>
      <c r="AQ304" s="65" t="str">
        <f t="shared" si="210"/>
        <v/>
      </c>
      <c r="AR304" s="65" t="str">
        <f t="shared" si="211"/>
        <v/>
      </c>
      <c r="AS304" s="165" t="str">
        <f>IF(COUNTBLANK($A304:$F304)&gt;2,"",IF(Input!K304=0,"NA",Input!K304))</f>
        <v/>
      </c>
      <c r="AT304" s="65" t="str">
        <f t="shared" si="212"/>
        <v/>
      </c>
      <c r="AU304" s="65" t="str">
        <f t="shared" si="213"/>
        <v/>
      </c>
      <c r="AV304" s="165" t="str">
        <f>IF(COUNTBLANK($A304:$F304)&gt;2,"",IF(Input!L304=0,"NA",Input!L304))</f>
        <v/>
      </c>
      <c r="AW304" s="65" t="str">
        <f t="shared" si="214"/>
        <v/>
      </c>
      <c r="AX304" s="65" t="str">
        <f t="shared" si="215"/>
        <v/>
      </c>
      <c r="AY304" s="165" t="str">
        <f>IF(COUNTBLANK($A304:$F304)&gt;2,"",IF(Input!M304=0,"NA",Input!M304))</f>
        <v/>
      </c>
      <c r="AZ304" s="65" t="str">
        <f t="shared" si="216"/>
        <v/>
      </c>
      <c r="BA304" s="65" t="str">
        <f t="shared" si="217"/>
        <v/>
      </c>
      <c r="BB304" s="165" t="str">
        <f>IF(COUNTBLANK($A304:$F304)&gt;2,"",IF(Input!N304=0,"NA",Input!N304))</f>
        <v/>
      </c>
      <c r="BC304" s="65" t="str">
        <f t="shared" si="218"/>
        <v/>
      </c>
      <c r="BD304" s="65" t="str">
        <f t="shared" si="219"/>
        <v/>
      </c>
      <c r="BE304" s="165" t="str">
        <f>IF(COUNTBLANK($A304:$F304)&gt;2,"",IF(Input!O304=0,"NA",Input!O304))</f>
        <v/>
      </c>
      <c r="BF304" s="65" t="str">
        <f t="shared" si="220"/>
        <v/>
      </c>
      <c r="BG304" s="65" t="str">
        <f t="shared" si="221"/>
        <v/>
      </c>
      <c r="BH304" s="165" t="str">
        <f>IF(COUNTBLANK($A304:$F304)&gt;2,"",IF(Input!P304=0,"NA",Input!P304))</f>
        <v/>
      </c>
      <c r="BI304" s="65" t="str">
        <f t="shared" si="222"/>
        <v/>
      </c>
      <c r="BJ304" s="65" t="str">
        <f t="shared" si="223"/>
        <v/>
      </c>
      <c r="BK304" s="165" t="str">
        <f>IF(COUNTBLANK($A304:$F304)&gt;2,"",IF(Input!Q304=0,"NA",Input!Q304))</f>
        <v/>
      </c>
      <c r="BL304" s="65" t="str">
        <f t="shared" si="224"/>
        <v/>
      </c>
      <c r="BM304" s="65" t="str">
        <f t="shared" si="225"/>
        <v/>
      </c>
      <c r="BN304" s="165" t="str">
        <f>IF(COUNTBLANK($A304:$F304)&gt;2,"",IF(Input!R304=0,"NA",Input!R304))</f>
        <v/>
      </c>
      <c r="BO304" s="65" t="str">
        <f t="shared" si="226"/>
        <v/>
      </c>
      <c r="BP304" s="65" t="str">
        <f t="shared" si="227"/>
        <v/>
      </c>
      <c r="BQ304" s="165" t="str">
        <f>IF(COUNTBLANK($A304:$F304)&gt;2,"",IF(Input!S304=0,"NA",Input!S304))</f>
        <v/>
      </c>
      <c r="BR304" s="65" t="str">
        <f t="shared" si="228"/>
        <v/>
      </c>
      <c r="BS304" s="65" t="str">
        <f t="shared" si="229"/>
        <v/>
      </c>
      <c r="BT304" s="165" t="str">
        <f>IF(COUNTBLANK($A304:$F304)&gt;2,"",IF(Input!T304=0,"NA",Input!T304))</f>
        <v/>
      </c>
      <c r="BU304" s="65" t="str">
        <f t="shared" si="230"/>
        <v/>
      </c>
      <c r="BV304" s="65" t="str">
        <f t="shared" si="231"/>
        <v/>
      </c>
      <c r="BW304" s="165" t="str">
        <f>IF(COUNTBLANK($A304:$F304)&gt;2,"",IF(Input!U304=0,"NA",Input!U304))</f>
        <v/>
      </c>
      <c r="BX304" s="65" t="str">
        <f t="shared" si="232"/>
        <v/>
      </c>
      <c r="BY304" s="65" t="str">
        <f t="shared" si="233"/>
        <v/>
      </c>
      <c r="BZ304" s="165" t="str">
        <f>IF(COUNTBLANK($A304:$F304)&gt;2,"",IF(Input!V304=0,"NA",Input!V304))</f>
        <v/>
      </c>
      <c r="CA304" s="65" t="str">
        <f t="shared" si="234"/>
        <v/>
      </c>
      <c r="CB304" s="65" t="str">
        <f t="shared" si="235"/>
        <v/>
      </c>
      <c r="CC304" s="165" t="str">
        <f>IF(COUNTBLANK($A304:$F304)&gt;2,"",IF(Input!W304=0,"NA",Input!W304))</f>
        <v/>
      </c>
      <c r="CD304" s="65" t="str">
        <f t="shared" si="236"/>
        <v/>
      </c>
      <c r="CE304" s="65" t="str">
        <f t="shared" si="237"/>
        <v/>
      </c>
      <c r="CF304" s="165" t="str">
        <f>IF(COUNTBLANK($A304:$F304)&gt;2,"",IF(Input!X304=0,"NA",Input!X304))</f>
        <v/>
      </c>
      <c r="CG304" s="65" t="str">
        <f t="shared" si="238"/>
        <v/>
      </c>
      <c r="CH304" s="65" t="str">
        <f t="shared" si="239"/>
        <v/>
      </c>
      <c r="CI304" s="165" t="str">
        <f>IF(COUNTBLANK($A304:$F304)&gt;2,"",IF(Input!Y304=0,"NA",Input!Y304))</f>
        <v/>
      </c>
      <c r="CJ304" s="65" t="str">
        <f t="shared" si="240"/>
        <v/>
      </c>
      <c r="CK304" s="65" t="str">
        <f t="shared" si="241"/>
        <v/>
      </c>
      <c r="CL304" s="165" t="str">
        <f>IF(COUNTBLANK($A304:$F304)&gt;2,"",IF(Input!Z304=0,"NA",Input!Z304))</f>
        <v/>
      </c>
      <c r="CM304" s="65" t="str">
        <f t="shared" si="242"/>
        <v/>
      </c>
      <c r="CN304" s="65" t="str">
        <f t="shared" si="243"/>
        <v/>
      </c>
      <c r="CO304" s="165" t="str">
        <f>IF(COUNTBLANK($A304:$F304)&gt;2,"",IF(Input!AA304=0,"NA",Input!AA304))</f>
        <v/>
      </c>
      <c r="CP304" s="65" t="str">
        <f t="shared" si="244"/>
        <v/>
      </c>
      <c r="CQ304" s="65" t="str">
        <f t="shared" si="245"/>
        <v/>
      </c>
      <c r="CR304" s="165" t="str">
        <f>IF(COUNTBLANK($A304:$F304)&gt;2,"",IF(Input!AB304=0,"NA",Input!AB304))</f>
        <v/>
      </c>
      <c r="CS304" s="65" t="str">
        <f t="shared" si="246"/>
        <v/>
      </c>
      <c r="CT304" s="65" t="str">
        <f t="shared" si="247"/>
        <v/>
      </c>
      <c r="CU304" s="165" t="str">
        <f>IF(COUNTBLANK($A304:$F304)&gt;2,"",IF(Input!AC304=0,"NA",Input!AC304))</f>
        <v/>
      </c>
      <c r="CV304" s="65" t="str">
        <f t="shared" si="248"/>
        <v/>
      </c>
      <c r="CW304" s="65" t="str">
        <f t="shared" si="249"/>
        <v/>
      </c>
      <c r="CX304" s="165" t="str">
        <f>IF(COUNTBLANK($A304:$F304)&gt;2,"",IF(Input!AD304=0,"NA",Input!AD304))</f>
        <v/>
      </c>
    </row>
    <row r="305" spans="1:102" x14ac:dyDescent="0.25">
      <c r="A305" s="162" t="str">
        <f>IF(Input!B305=0,"",Input!B305)</f>
        <v/>
      </c>
      <c r="B305" s="162" t="str">
        <f>IF(Input!C305=0,"",Input!C305)</f>
        <v/>
      </c>
      <c r="C305" s="162" t="str">
        <f>IF(Input!D305=0,"",Input!D305)</f>
        <v/>
      </c>
      <c r="D305" s="162" t="str">
        <f>IF(Input!G305=0,"",Input!G305)</f>
        <v/>
      </c>
      <c r="E305" s="162" t="str">
        <f>IF(Input!H305=0,"",Input!H305)</f>
        <v/>
      </c>
      <c r="F305" s="162" t="str">
        <f>IF(Input!I305=0,"",Input!I305)</f>
        <v/>
      </c>
      <c r="G305" s="66" t="str">
        <f t="shared" si="200"/>
        <v/>
      </c>
      <c r="H305" s="66" t="str">
        <f t="shared" si="201"/>
        <v/>
      </c>
      <c r="I305" s="160" t="str">
        <f>FinalScores!G305</f>
        <v/>
      </c>
      <c r="J305" s="65" t="str">
        <f t="shared" si="202"/>
        <v/>
      </c>
      <c r="K305" s="65" t="str">
        <f t="shared" si="203"/>
        <v/>
      </c>
      <c r="L305" s="165" t="str">
        <f>IF(COUNTBLANK($A305:$F305)&gt;2,"",IF(Input!AE305=0,"NA",Input!AE305))</f>
        <v/>
      </c>
      <c r="M305" s="65" t="str">
        <f t="shared" si="204"/>
        <v/>
      </c>
      <c r="N305" s="65" t="str">
        <f t="shared" si="205"/>
        <v/>
      </c>
      <c r="O305" s="165" t="str">
        <f>IF(COUNTBLANK($A305:$F305)&gt;2,"",IF(Input!AF305=0,"NA",Input!AF305))</f>
        <v/>
      </c>
      <c r="P305" s="65" t="str">
        <f t="shared" si="206"/>
        <v/>
      </c>
      <c r="Q305" s="65" t="str">
        <f t="shared" si="207"/>
        <v/>
      </c>
      <c r="R305" s="165" t="str">
        <f>IF(COUNTBLANK($A305:$F305)&gt;2,"",IF(Input!AG305=0,"NA",Input!AG305))</f>
        <v/>
      </c>
      <c r="AN305" s="65" t="str">
        <f t="shared" si="208"/>
        <v/>
      </c>
      <c r="AO305" s="65" t="str">
        <f t="shared" si="209"/>
        <v/>
      </c>
      <c r="AP305" s="165" t="str">
        <f>IF(COUNTBLANK($A305:$F305)&gt;2,"",IF(Input!J305=0,"NA",Input!J305))</f>
        <v/>
      </c>
      <c r="AQ305" s="65" t="str">
        <f t="shared" si="210"/>
        <v/>
      </c>
      <c r="AR305" s="65" t="str">
        <f t="shared" si="211"/>
        <v/>
      </c>
      <c r="AS305" s="165" t="str">
        <f>IF(COUNTBLANK($A305:$F305)&gt;2,"",IF(Input!K305=0,"NA",Input!K305))</f>
        <v/>
      </c>
      <c r="AT305" s="65" t="str">
        <f t="shared" si="212"/>
        <v/>
      </c>
      <c r="AU305" s="65" t="str">
        <f t="shared" si="213"/>
        <v/>
      </c>
      <c r="AV305" s="165" t="str">
        <f>IF(COUNTBLANK($A305:$F305)&gt;2,"",IF(Input!L305=0,"NA",Input!L305))</f>
        <v/>
      </c>
      <c r="AW305" s="65" t="str">
        <f t="shared" si="214"/>
        <v/>
      </c>
      <c r="AX305" s="65" t="str">
        <f t="shared" si="215"/>
        <v/>
      </c>
      <c r="AY305" s="165" t="str">
        <f>IF(COUNTBLANK($A305:$F305)&gt;2,"",IF(Input!M305=0,"NA",Input!M305))</f>
        <v/>
      </c>
      <c r="AZ305" s="65" t="str">
        <f t="shared" si="216"/>
        <v/>
      </c>
      <c r="BA305" s="65" t="str">
        <f t="shared" si="217"/>
        <v/>
      </c>
      <c r="BB305" s="165" t="str">
        <f>IF(COUNTBLANK($A305:$F305)&gt;2,"",IF(Input!N305=0,"NA",Input!N305))</f>
        <v/>
      </c>
      <c r="BC305" s="65" t="str">
        <f t="shared" si="218"/>
        <v/>
      </c>
      <c r="BD305" s="65" t="str">
        <f t="shared" si="219"/>
        <v/>
      </c>
      <c r="BE305" s="165" t="str">
        <f>IF(COUNTBLANK($A305:$F305)&gt;2,"",IF(Input!O305=0,"NA",Input!O305))</f>
        <v/>
      </c>
      <c r="BF305" s="65" t="str">
        <f t="shared" si="220"/>
        <v/>
      </c>
      <c r="BG305" s="65" t="str">
        <f t="shared" si="221"/>
        <v/>
      </c>
      <c r="BH305" s="165" t="str">
        <f>IF(COUNTBLANK($A305:$F305)&gt;2,"",IF(Input!P305=0,"NA",Input!P305))</f>
        <v/>
      </c>
      <c r="BI305" s="65" t="str">
        <f t="shared" si="222"/>
        <v/>
      </c>
      <c r="BJ305" s="65" t="str">
        <f t="shared" si="223"/>
        <v/>
      </c>
      <c r="BK305" s="165" t="str">
        <f>IF(COUNTBLANK($A305:$F305)&gt;2,"",IF(Input!Q305=0,"NA",Input!Q305))</f>
        <v/>
      </c>
      <c r="BL305" s="65" t="str">
        <f t="shared" si="224"/>
        <v/>
      </c>
      <c r="BM305" s="65" t="str">
        <f t="shared" si="225"/>
        <v/>
      </c>
      <c r="BN305" s="165" t="str">
        <f>IF(COUNTBLANK($A305:$F305)&gt;2,"",IF(Input!R305=0,"NA",Input!R305))</f>
        <v/>
      </c>
      <c r="BO305" s="65" t="str">
        <f t="shared" si="226"/>
        <v/>
      </c>
      <c r="BP305" s="65" t="str">
        <f t="shared" si="227"/>
        <v/>
      </c>
      <c r="BQ305" s="165" t="str">
        <f>IF(COUNTBLANK($A305:$F305)&gt;2,"",IF(Input!S305=0,"NA",Input!S305))</f>
        <v/>
      </c>
      <c r="BR305" s="65" t="str">
        <f t="shared" si="228"/>
        <v/>
      </c>
      <c r="BS305" s="65" t="str">
        <f t="shared" si="229"/>
        <v/>
      </c>
      <c r="BT305" s="165" t="str">
        <f>IF(COUNTBLANK($A305:$F305)&gt;2,"",IF(Input!T305=0,"NA",Input!T305))</f>
        <v/>
      </c>
      <c r="BU305" s="65" t="str">
        <f t="shared" si="230"/>
        <v/>
      </c>
      <c r="BV305" s="65" t="str">
        <f t="shared" si="231"/>
        <v/>
      </c>
      <c r="BW305" s="165" t="str">
        <f>IF(COUNTBLANK($A305:$F305)&gt;2,"",IF(Input!U305=0,"NA",Input!U305))</f>
        <v/>
      </c>
      <c r="BX305" s="65" t="str">
        <f t="shared" si="232"/>
        <v/>
      </c>
      <c r="BY305" s="65" t="str">
        <f t="shared" si="233"/>
        <v/>
      </c>
      <c r="BZ305" s="165" t="str">
        <f>IF(COUNTBLANK($A305:$F305)&gt;2,"",IF(Input!V305=0,"NA",Input!V305))</f>
        <v/>
      </c>
      <c r="CA305" s="65" t="str">
        <f t="shared" si="234"/>
        <v/>
      </c>
      <c r="CB305" s="65" t="str">
        <f t="shared" si="235"/>
        <v/>
      </c>
      <c r="CC305" s="165" t="str">
        <f>IF(COUNTBLANK($A305:$F305)&gt;2,"",IF(Input!W305=0,"NA",Input!W305))</f>
        <v/>
      </c>
      <c r="CD305" s="65" t="str">
        <f t="shared" si="236"/>
        <v/>
      </c>
      <c r="CE305" s="65" t="str">
        <f t="shared" si="237"/>
        <v/>
      </c>
      <c r="CF305" s="165" t="str">
        <f>IF(COUNTBLANK($A305:$F305)&gt;2,"",IF(Input!X305=0,"NA",Input!X305))</f>
        <v/>
      </c>
      <c r="CG305" s="65" t="str">
        <f t="shared" si="238"/>
        <v/>
      </c>
      <c r="CH305" s="65" t="str">
        <f t="shared" si="239"/>
        <v/>
      </c>
      <c r="CI305" s="165" t="str">
        <f>IF(COUNTBLANK($A305:$F305)&gt;2,"",IF(Input!Y305=0,"NA",Input!Y305))</f>
        <v/>
      </c>
      <c r="CJ305" s="65" t="str">
        <f t="shared" si="240"/>
        <v/>
      </c>
      <c r="CK305" s="65" t="str">
        <f t="shared" si="241"/>
        <v/>
      </c>
      <c r="CL305" s="165" t="str">
        <f>IF(COUNTBLANK($A305:$F305)&gt;2,"",IF(Input!Z305=0,"NA",Input!Z305))</f>
        <v/>
      </c>
      <c r="CM305" s="65" t="str">
        <f t="shared" si="242"/>
        <v/>
      </c>
      <c r="CN305" s="65" t="str">
        <f t="shared" si="243"/>
        <v/>
      </c>
      <c r="CO305" s="165" t="str">
        <f>IF(COUNTBLANK($A305:$F305)&gt;2,"",IF(Input!AA305=0,"NA",Input!AA305))</f>
        <v/>
      </c>
      <c r="CP305" s="65" t="str">
        <f t="shared" si="244"/>
        <v/>
      </c>
      <c r="CQ305" s="65" t="str">
        <f t="shared" si="245"/>
        <v/>
      </c>
      <c r="CR305" s="165" t="str">
        <f>IF(COUNTBLANK($A305:$F305)&gt;2,"",IF(Input!AB305=0,"NA",Input!AB305))</f>
        <v/>
      </c>
      <c r="CS305" s="65" t="str">
        <f t="shared" si="246"/>
        <v/>
      </c>
      <c r="CT305" s="65" t="str">
        <f t="shared" si="247"/>
        <v/>
      </c>
      <c r="CU305" s="165" t="str">
        <f>IF(COUNTBLANK($A305:$F305)&gt;2,"",IF(Input!AC305=0,"NA",Input!AC305))</f>
        <v/>
      </c>
      <c r="CV305" s="65" t="str">
        <f t="shared" si="248"/>
        <v/>
      </c>
      <c r="CW305" s="65" t="str">
        <f t="shared" si="249"/>
        <v/>
      </c>
      <c r="CX305" s="165" t="str">
        <f>IF(COUNTBLANK($A305:$F305)&gt;2,"",IF(Input!AD305=0,"NA",Input!AD305))</f>
        <v/>
      </c>
    </row>
    <row r="306" spans="1:102" x14ac:dyDescent="0.25">
      <c r="A306" s="162" t="str">
        <f>IF(Input!B306=0,"",Input!B306)</f>
        <v/>
      </c>
      <c r="B306" s="162" t="str">
        <f>IF(Input!C306=0,"",Input!C306)</f>
        <v/>
      </c>
      <c r="C306" s="162" t="str">
        <f>IF(Input!D306=0,"",Input!D306)</f>
        <v/>
      </c>
      <c r="D306" s="162" t="str">
        <f>IF(Input!G306=0,"",Input!G306)</f>
        <v/>
      </c>
      <c r="E306" s="162" t="str">
        <f>IF(Input!H306=0,"",Input!H306)</f>
        <v/>
      </c>
      <c r="F306" s="162" t="str">
        <f>IF(Input!I306=0,"",Input!I306)</f>
        <v/>
      </c>
      <c r="G306" s="66" t="str">
        <f t="shared" si="200"/>
        <v/>
      </c>
      <c r="H306" s="66" t="str">
        <f t="shared" si="201"/>
        <v/>
      </c>
      <c r="I306" s="160" t="str">
        <f>FinalScores!G306</f>
        <v/>
      </c>
      <c r="J306" s="65" t="str">
        <f t="shared" si="202"/>
        <v/>
      </c>
      <c r="K306" s="65" t="str">
        <f t="shared" si="203"/>
        <v/>
      </c>
      <c r="L306" s="165" t="str">
        <f>IF(COUNTBLANK($A306:$F306)&gt;2,"",IF(Input!AE306=0,"NA",Input!AE306))</f>
        <v/>
      </c>
      <c r="M306" s="65" t="str">
        <f t="shared" si="204"/>
        <v/>
      </c>
      <c r="N306" s="65" t="str">
        <f t="shared" si="205"/>
        <v/>
      </c>
      <c r="O306" s="165" t="str">
        <f>IF(COUNTBLANK($A306:$F306)&gt;2,"",IF(Input!AF306=0,"NA",Input!AF306))</f>
        <v/>
      </c>
      <c r="P306" s="65" t="str">
        <f t="shared" si="206"/>
        <v/>
      </c>
      <c r="Q306" s="65" t="str">
        <f t="shared" si="207"/>
        <v/>
      </c>
      <c r="R306" s="165" t="str">
        <f>IF(COUNTBLANK($A306:$F306)&gt;2,"",IF(Input!AG306=0,"NA",Input!AG306))</f>
        <v/>
      </c>
      <c r="AN306" s="65" t="str">
        <f t="shared" si="208"/>
        <v/>
      </c>
      <c r="AO306" s="65" t="str">
        <f t="shared" si="209"/>
        <v/>
      </c>
      <c r="AP306" s="165" t="str">
        <f>IF(COUNTBLANK($A306:$F306)&gt;2,"",IF(Input!J306=0,"NA",Input!J306))</f>
        <v/>
      </c>
      <c r="AQ306" s="65" t="str">
        <f t="shared" si="210"/>
        <v/>
      </c>
      <c r="AR306" s="65" t="str">
        <f t="shared" si="211"/>
        <v/>
      </c>
      <c r="AS306" s="165" t="str">
        <f>IF(COUNTBLANK($A306:$F306)&gt;2,"",IF(Input!K306=0,"NA",Input!K306))</f>
        <v/>
      </c>
      <c r="AT306" s="65" t="str">
        <f t="shared" si="212"/>
        <v/>
      </c>
      <c r="AU306" s="65" t="str">
        <f t="shared" si="213"/>
        <v/>
      </c>
      <c r="AV306" s="165" t="str">
        <f>IF(COUNTBLANK($A306:$F306)&gt;2,"",IF(Input!L306=0,"NA",Input!L306))</f>
        <v/>
      </c>
      <c r="AW306" s="65" t="str">
        <f t="shared" si="214"/>
        <v/>
      </c>
      <c r="AX306" s="65" t="str">
        <f t="shared" si="215"/>
        <v/>
      </c>
      <c r="AY306" s="165" t="str">
        <f>IF(COUNTBLANK($A306:$F306)&gt;2,"",IF(Input!M306=0,"NA",Input!M306))</f>
        <v/>
      </c>
      <c r="AZ306" s="65" t="str">
        <f t="shared" si="216"/>
        <v/>
      </c>
      <c r="BA306" s="65" t="str">
        <f t="shared" si="217"/>
        <v/>
      </c>
      <c r="BB306" s="165" t="str">
        <f>IF(COUNTBLANK($A306:$F306)&gt;2,"",IF(Input!N306=0,"NA",Input!N306))</f>
        <v/>
      </c>
      <c r="BC306" s="65" t="str">
        <f t="shared" si="218"/>
        <v/>
      </c>
      <c r="BD306" s="65" t="str">
        <f t="shared" si="219"/>
        <v/>
      </c>
      <c r="BE306" s="165" t="str">
        <f>IF(COUNTBLANK($A306:$F306)&gt;2,"",IF(Input!O306=0,"NA",Input!O306))</f>
        <v/>
      </c>
      <c r="BF306" s="65" t="str">
        <f t="shared" si="220"/>
        <v/>
      </c>
      <c r="BG306" s="65" t="str">
        <f t="shared" si="221"/>
        <v/>
      </c>
      <c r="BH306" s="165" t="str">
        <f>IF(COUNTBLANK($A306:$F306)&gt;2,"",IF(Input!P306=0,"NA",Input!P306))</f>
        <v/>
      </c>
      <c r="BI306" s="65" t="str">
        <f t="shared" si="222"/>
        <v/>
      </c>
      <c r="BJ306" s="65" t="str">
        <f t="shared" si="223"/>
        <v/>
      </c>
      <c r="BK306" s="165" t="str">
        <f>IF(COUNTBLANK($A306:$F306)&gt;2,"",IF(Input!Q306=0,"NA",Input!Q306))</f>
        <v/>
      </c>
      <c r="BL306" s="65" t="str">
        <f t="shared" si="224"/>
        <v/>
      </c>
      <c r="BM306" s="65" t="str">
        <f t="shared" si="225"/>
        <v/>
      </c>
      <c r="BN306" s="165" t="str">
        <f>IF(COUNTBLANK($A306:$F306)&gt;2,"",IF(Input!R306=0,"NA",Input!R306))</f>
        <v/>
      </c>
      <c r="BO306" s="65" t="str">
        <f t="shared" si="226"/>
        <v/>
      </c>
      <c r="BP306" s="65" t="str">
        <f t="shared" si="227"/>
        <v/>
      </c>
      <c r="BQ306" s="165" t="str">
        <f>IF(COUNTBLANK($A306:$F306)&gt;2,"",IF(Input!S306=0,"NA",Input!S306))</f>
        <v/>
      </c>
      <c r="BR306" s="65" t="str">
        <f t="shared" si="228"/>
        <v/>
      </c>
      <c r="BS306" s="65" t="str">
        <f t="shared" si="229"/>
        <v/>
      </c>
      <c r="BT306" s="165" t="str">
        <f>IF(COUNTBLANK($A306:$F306)&gt;2,"",IF(Input!T306=0,"NA",Input!T306))</f>
        <v/>
      </c>
      <c r="BU306" s="65" t="str">
        <f t="shared" si="230"/>
        <v/>
      </c>
      <c r="BV306" s="65" t="str">
        <f t="shared" si="231"/>
        <v/>
      </c>
      <c r="BW306" s="165" t="str">
        <f>IF(COUNTBLANK($A306:$F306)&gt;2,"",IF(Input!U306=0,"NA",Input!U306))</f>
        <v/>
      </c>
      <c r="BX306" s="65" t="str">
        <f t="shared" si="232"/>
        <v/>
      </c>
      <c r="BY306" s="65" t="str">
        <f t="shared" si="233"/>
        <v/>
      </c>
      <c r="BZ306" s="165" t="str">
        <f>IF(COUNTBLANK($A306:$F306)&gt;2,"",IF(Input!V306=0,"NA",Input!V306))</f>
        <v/>
      </c>
      <c r="CA306" s="65" t="str">
        <f t="shared" si="234"/>
        <v/>
      </c>
      <c r="CB306" s="65" t="str">
        <f t="shared" si="235"/>
        <v/>
      </c>
      <c r="CC306" s="165" t="str">
        <f>IF(COUNTBLANK($A306:$F306)&gt;2,"",IF(Input!W306=0,"NA",Input!W306))</f>
        <v/>
      </c>
      <c r="CD306" s="65" t="str">
        <f t="shared" si="236"/>
        <v/>
      </c>
      <c r="CE306" s="65" t="str">
        <f t="shared" si="237"/>
        <v/>
      </c>
      <c r="CF306" s="165" t="str">
        <f>IF(COUNTBLANK($A306:$F306)&gt;2,"",IF(Input!X306=0,"NA",Input!X306))</f>
        <v/>
      </c>
      <c r="CG306" s="65" t="str">
        <f t="shared" si="238"/>
        <v/>
      </c>
      <c r="CH306" s="65" t="str">
        <f t="shared" si="239"/>
        <v/>
      </c>
      <c r="CI306" s="165" t="str">
        <f>IF(COUNTBLANK($A306:$F306)&gt;2,"",IF(Input!Y306=0,"NA",Input!Y306))</f>
        <v/>
      </c>
      <c r="CJ306" s="65" t="str">
        <f t="shared" si="240"/>
        <v/>
      </c>
      <c r="CK306" s="65" t="str">
        <f t="shared" si="241"/>
        <v/>
      </c>
      <c r="CL306" s="165" t="str">
        <f>IF(COUNTBLANK($A306:$F306)&gt;2,"",IF(Input!Z306=0,"NA",Input!Z306))</f>
        <v/>
      </c>
      <c r="CM306" s="65" t="str">
        <f t="shared" si="242"/>
        <v/>
      </c>
      <c r="CN306" s="65" t="str">
        <f t="shared" si="243"/>
        <v/>
      </c>
      <c r="CO306" s="165" t="str">
        <f>IF(COUNTBLANK($A306:$F306)&gt;2,"",IF(Input!AA306=0,"NA",Input!AA306))</f>
        <v/>
      </c>
      <c r="CP306" s="65" t="str">
        <f t="shared" si="244"/>
        <v/>
      </c>
      <c r="CQ306" s="65" t="str">
        <f t="shared" si="245"/>
        <v/>
      </c>
      <c r="CR306" s="165" t="str">
        <f>IF(COUNTBLANK($A306:$F306)&gt;2,"",IF(Input!AB306=0,"NA",Input!AB306))</f>
        <v/>
      </c>
      <c r="CS306" s="65" t="str">
        <f t="shared" si="246"/>
        <v/>
      </c>
      <c r="CT306" s="65" t="str">
        <f t="shared" si="247"/>
        <v/>
      </c>
      <c r="CU306" s="165" t="str">
        <f>IF(COUNTBLANK($A306:$F306)&gt;2,"",IF(Input!AC306=0,"NA",Input!AC306))</f>
        <v/>
      </c>
      <c r="CV306" s="65" t="str">
        <f t="shared" si="248"/>
        <v/>
      </c>
      <c r="CW306" s="65" t="str">
        <f t="shared" si="249"/>
        <v/>
      </c>
      <c r="CX306" s="165" t="str">
        <f>IF(COUNTBLANK($A306:$F306)&gt;2,"",IF(Input!AD306=0,"NA",Input!AD306))</f>
        <v/>
      </c>
    </row>
    <row r="307" spans="1:102" x14ac:dyDescent="0.25">
      <c r="A307" s="162" t="str">
        <f>IF(Input!B307=0,"",Input!B307)</f>
        <v/>
      </c>
      <c r="B307" s="162" t="str">
        <f>IF(Input!C307=0,"",Input!C307)</f>
        <v/>
      </c>
      <c r="C307" s="162" t="str">
        <f>IF(Input!D307=0,"",Input!D307)</f>
        <v/>
      </c>
      <c r="D307" s="162" t="str">
        <f>IF(Input!G307=0,"",Input!G307)</f>
        <v/>
      </c>
      <c r="E307" s="162" t="str">
        <f>IF(Input!H307=0,"",Input!H307)</f>
        <v/>
      </c>
      <c r="F307" s="162" t="str">
        <f>IF(Input!I307=0,"",Input!I307)</f>
        <v/>
      </c>
      <c r="G307" s="66" t="str">
        <f t="shared" si="200"/>
        <v/>
      </c>
      <c r="H307" s="66" t="str">
        <f t="shared" si="201"/>
        <v/>
      </c>
      <c r="I307" s="160" t="str">
        <f>FinalScores!G307</f>
        <v/>
      </c>
      <c r="J307" s="65" t="str">
        <f t="shared" si="202"/>
        <v/>
      </c>
      <c r="K307" s="65" t="str">
        <f t="shared" si="203"/>
        <v/>
      </c>
      <c r="L307" s="165" t="str">
        <f>IF(COUNTBLANK($A307:$F307)&gt;2,"",IF(Input!AE307=0,"NA",Input!AE307))</f>
        <v/>
      </c>
      <c r="M307" s="65" t="str">
        <f t="shared" si="204"/>
        <v/>
      </c>
      <c r="N307" s="65" t="str">
        <f t="shared" si="205"/>
        <v/>
      </c>
      <c r="O307" s="165" t="str">
        <f>IF(COUNTBLANK($A307:$F307)&gt;2,"",IF(Input!AF307=0,"NA",Input!AF307))</f>
        <v/>
      </c>
      <c r="P307" s="65" t="str">
        <f t="shared" si="206"/>
        <v/>
      </c>
      <c r="Q307" s="65" t="str">
        <f t="shared" si="207"/>
        <v/>
      </c>
      <c r="R307" s="165" t="str">
        <f>IF(COUNTBLANK($A307:$F307)&gt;2,"",IF(Input!AG307=0,"NA",Input!AG307))</f>
        <v/>
      </c>
      <c r="AN307" s="65" t="str">
        <f t="shared" si="208"/>
        <v/>
      </c>
      <c r="AO307" s="65" t="str">
        <f t="shared" si="209"/>
        <v/>
      </c>
      <c r="AP307" s="165" t="str">
        <f>IF(COUNTBLANK($A307:$F307)&gt;2,"",IF(Input!J307=0,"NA",Input!J307))</f>
        <v/>
      </c>
      <c r="AQ307" s="65" t="str">
        <f t="shared" si="210"/>
        <v/>
      </c>
      <c r="AR307" s="65" t="str">
        <f t="shared" si="211"/>
        <v/>
      </c>
      <c r="AS307" s="165" t="str">
        <f>IF(COUNTBLANK($A307:$F307)&gt;2,"",IF(Input!K307=0,"NA",Input!K307))</f>
        <v/>
      </c>
      <c r="AT307" s="65" t="str">
        <f t="shared" si="212"/>
        <v/>
      </c>
      <c r="AU307" s="65" t="str">
        <f t="shared" si="213"/>
        <v/>
      </c>
      <c r="AV307" s="165" t="str">
        <f>IF(COUNTBLANK($A307:$F307)&gt;2,"",IF(Input!L307=0,"NA",Input!L307))</f>
        <v/>
      </c>
      <c r="AW307" s="65" t="str">
        <f t="shared" si="214"/>
        <v/>
      </c>
      <c r="AX307" s="65" t="str">
        <f t="shared" si="215"/>
        <v/>
      </c>
      <c r="AY307" s="165" t="str">
        <f>IF(COUNTBLANK($A307:$F307)&gt;2,"",IF(Input!M307=0,"NA",Input!M307))</f>
        <v/>
      </c>
      <c r="AZ307" s="65" t="str">
        <f t="shared" si="216"/>
        <v/>
      </c>
      <c r="BA307" s="65" t="str">
        <f t="shared" si="217"/>
        <v/>
      </c>
      <c r="BB307" s="165" t="str">
        <f>IF(COUNTBLANK($A307:$F307)&gt;2,"",IF(Input!N307=0,"NA",Input!N307))</f>
        <v/>
      </c>
      <c r="BC307" s="65" t="str">
        <f t="shared" si="218"/>
        <v/>
      </c>
      <c r="BD307" s="65" t="str">
        <f t="shared" si="219"/>
        <v/>
      </c>
      <c r="BE307" s="165" t="str">
        <f>IF(COUNTBLANK($A307:$F307)&gt;2,"",IF(Input!O307=0,"NA",Input!O307))</f>
        <v/>
      </c>
      <c r="BF307" s="65" t="str">
        <f t="shared" si="220"/>
        <v/>
      </c>
      <c r="BG307" s="65" t="str">
        <f t="shared" si="221"/>
        <v/>
      </c>
      <c r="BH307" s="165" t="str">
        <f>IF(COUNTBLANK($A307:$F307)&gt;2,"",IF(Input!P307=0,"NA",Input!P307))</f>
        <v/>
      </c>
      <c r="BI307" s="65" t="str">
        <f t="shared" si="222"/>
        <v/>
      </c>
      <c r="BJ307" s="65" t="str">
        <f t="shared" si="223"/>
        <v/>
      </c>
      <c r="BK307" s="165" t="str">
        <f>IF(COUNTBLANK($A307:$F307)&gt;2,"",IF(Input!Q307=0,"NA",Input!Q307))</f>
        <v/>
      </c>
      <c r="BL307" s="65" t="str">
        <f t="shared" si="224"/>
        <v/>
      </c>
      <c r="BM307" s="65" t="str">
        <f t="shared" si="225"/>
        <v/>
      </c>
      <c r="BN307" s="165" t="str">
        <f>IF(COUNTBLANK($A307:$F307)&gt;2,"",IF(Input!R307=0,"NA",Input!R307))</f>
        <v/>
      </c>
      <c r="BO307" s="65" t="str">
        <f t="shared" si="226"/>
        <v/>
      </c>
      <c r="BP307" s="65" t="str">
        <f t="shared" si="227"/>
        <v/>
      </c>
      <c r="BQ307" s="165" t="str">
        <f>IF(COUNTBLANK($A307:$F307)&gt;2,"",IF(Input!S307=0,"NA",Input!S307))</f>
        <v/>
      </c>
      <c r="BR307" s="65" t="str">
        <f t="shared" si="228"/>
        <v/>
      </c>
      <c r="BS307" s="65" t="str">
        <f t="shared" si="229"/>
        <v/>
      </c>
      <c r="BT307" s="165" t="str">
        <f>IF(COUNTBLANK($A307:$F307)&gt;2,"",IF(Input!T307=0,"NA",Input!T307))</f>
        <v/>
      </c>
      <c r="BU307" s="65" t="str">
        <f t="shared" si="230"/>
        <v/>
      </c>
      <c r="BV307" s="65" t="str">
        <f t="shared" si="231"/>
        <v/>
      </c>
      <c r="BW307" s="165" t="str">
        <f>IF(COUNTBLANK($A307:$F307)&gt;2,"",IF(Input!U307=0,"NA",Input!U307))</f>
        <v/>
      </c>
      <c r="BX307" s="65" t="str">
        <f t="shared" si="232"/>
        <v/>
      </c>
      <c r="BY307" s="65" t="str">
        <f t="shared" si="233"/>
        <v/>
      </c>
      <c r="BZ307" s="165" t="str">
        <f>IF(COUNTBLANK($A307:$F307)&gt;2,"",IF(Input!V307=0,"NA",Input!V307))</f>
        <v/>
      </c>
      <c r="CA307" s="65" t="str">
        <f t="shared" si="234"/>
        <v/>
      </c>
      <c r="CB307" s="65" t="str">
        <f t="shared" si="235"/>
        <v/>
      </c>
      <c r="CC307" s="165" t="str">
        <f>IF(COUNTBLANK($A307:$F307)&gt;2,"",IF(Input!W307=0,"NA",Input!W307))</f>
        <v/>
      </c>
      <c r="CD307" s="65" t="str">
        <f t="shared" si="236"/>
        <v/>
      </c>
      <c r="CE307" s="65" t="str">
        <f t="shared" si="237"/>
        <v/>
      </c>
      <c r="CF307" s="165" t="str">
        <f>IF(COUNTBLANK($A307:$F307)&gt;2,"",IF(Input!X307=0,"NA",Input!X307))</f>
        <v/>
      </c>
      <c r="CG307" s="65" t="str">
        <f t="shared" si="238"/>
        <v/>
      </c>
      <c r="CH307" s="65" t="str">
        <f t="shared" si="239"/>
        <v/>
      </c>
      <c r="CI307" s="165" t="str">
        <f>IF(COUNTBLANK($A307:$F307)&gt;2,"",IF(Input!Y307=0,"NA",Input!Y307))</f>
        <v/>
      </c>
      <c r="CJ307" s="65" t="str">
        <f t="shared" si="240"/>
        <v/>
      </c>
      <c r="CK307" s="65" t="str">
        <f t="shared" si="241"/>
        <v/>
      </c>
      <c r="CL307" s="165" t="str">
        <f>IF(COUNTBLANK($A307:$F307)&gt;2,"",IF(Input!Z307=0,"NA",Input!Z307))</f>
        <v/>
      </c>
      <c r="CM307" s="65" t="str">
        <f t="shared" si="242"/>
        <v/>
      </c>
      <c r="CN307" s="65" t="str">
        <f t="shared" si="243"/>
        <v/>
      </c>
      <c r="CO307" s="165" t="str">
        <f>IF(COUNTBLANK($A307:$F307)&gt;2,"",IF(Input!AA307=0,"NA",Input!AA307))</f>
        <v/>
      </c>
      <c r="CP307" s="65" t="str">
        <f t="shared" si="244"/>
        <v/>
      </c>
      <c r="CQ307" s="65" t="str">
        <f t="shared" si="245"/>
        <v/>
      </c>
      <c r="CR307" s="165" t="str">
        <f>IF(COUNTBLANK($A307:$F307)&gt;2,"",IF(Input!AB307=0,"NA",Input!AB307))</f>
        <v/>
      </c>
      <c r="CS307" s="65" t="str">
        <f t="shared" si="246"/>
        <v/>
      </c>
      <c r="CT307" s="65" t="str">
        <f t="shared" si="247"/>
        <v/>
      </c>
      <c r="CU307" s="165" t="str">
        <f>IF(COUNTBLANK($A307:$F307)&gt;2,"",IF(Input!AC307=0,"NA",Input!AC307))</f>
        <v/>
      </c>
      <c r="CV307" s="65" t="str">
        <f t="shared" si="248"/>
        <v/>
      </c>
      <c r="CW307" s="65" t="str">
        <f t="shared" si="249"/>
        <v/>
      </c>
      <c r="CX307" s="165" t="str">
        <f>IF(COUNTBLANK($A307:$F307)&gt;2,"",IF(Input!AD307=0,"NA",Input!AD307))</f>
        <v/>
      </c>
    </row>
    <row r="308" spans="1:102" x14ac:dyDescent="0.25">
      <c r="A308" s="162" t="str">
        <f>IF(Input!B308=0,"",Input!B308)</f>
        <v/>
      </c>
      <c r="B308" s="162" t="str">
        <f>IF(Input!C308=0,"",Input!C308)</f>
        <v/>
      </c>
      <c r="C308" s="162" t="str">
        <f>IF(Input!D308=0,"",Input!D308)</f>
        <v/>
      </c>
      <c r="D308" s="162" t="str">
        <f>IF(Input!G308=0,"",Input!G308)</f>
        <v/>
      </c>
      <c r="E308" s="162" t="str">
        <f>IF(Input!H308=0,"",Input!H308)</f>
        <v/>
      </c>
      <c r="F308" s="162" t="str">
        <f>IF(Input!I308=0,"",Input!I308)</f>
        <v/>
      </c>
      <c r="G308" s="66" t="str">
        <f t="shared" si="200"/>
        <v/>
      </c>
      <c r="H308" s="66" t="str">
        <f t="shared" si="201"/>
        <v/>
      </c>
      <c r="I308" s="160" t="str">
        <f>FinalScores!G308</f>
        <v/>
      </c>
      <c r="J308" s="65" t="str">
        <f t="shared" si="202"/>
        <v/>
      </c>
      <c r="K308" s="65" t="str">
        <f t="shared" si="203"/>
        <v/>
      </c>
      <c r="L308" s="165" t="str">
        <f>IF(COUNTBLANK($A308:$F308)&gt;2,"",IF(Input!AE308=0,"NA",Input!AE308))</f>
        <v/>
      </c>
      <c r="M308" s="65" t="str">
        <f t="shared" si="204"/>
        <v/>
      </c>
      <c r="N308" s="65" t="str">
        <f t="shared" si="205"/>
        <v/>
      </c>
      <c r="O308" s="165" t="str">
        <f>IF(COUNTBLANK($A308:$F308)&gt;2,"",IF(Input!AF308=0,"NA",Input!AF308))</f>
        <v/>
      </c>
      <c r="P308" s="65" t="str">
        <f t="shared" si="206"/>
        <v/>
      </c>
      <c r="Q308" s="65" t="str">
        <f t="shared" si="207"/>
        <v/>
      </c>
      <c r="R308" s="165" t="str">
        <f>IF(COUNTBLANK($A308:$F308)&gt;2,"",IF(Input!AG308=0,"NA",Input!AG308))</f>
        <v/>
      </c>
      <c r="AN308" s="65" t="str">
        <f t="shared" si="208"/>
        <v/>
      </c>
      <c r="AO308" s="65" t="str">
        <f t="shared" si="209"/>
        <v/>
      </c>
      <c r="AP308" s="165" t="str">
        <f>IF(COUNTBLANK($A308:$F308)&gt;2,"",IF(Input!J308=0,"NA",Input!J308))</f>
        <v/>
      </c>
      <c r="AQ308" s="65" t="str">
        <f t="shared" si="210"/>
        <v/>
      </c>
      <c r="AR308" s="65" t="str">
        <f t="shared" si="211"/>
        <v/>
      </c>
      <c r="AS308" s="165" t="str">
        <f>IF(COUNTBLANK($A308:$F308)&gt;2,"",IF(Input!K308=0,"NA",Input!K308))</f>
        <v/>
      </c>
      <c r="AT308" s="65" t="str">
        <f t="shared" si="212"/>
        <v/>
      </c>
      <c r="AU308" s="65" t="str">
        <f t="shared" si="213"/>
        <v/>
      </c>
      <c r="AV308" s="165" t="str">
        <f>IF(COUNTBLANK($A308:$F308)&gt;2,"",IF(Input!L308=0,"NA",Input!L308))</f>
        <v/>
      </c>
      <c r="AW308" s="65" t="str">
        <f t="shared" si="214"/>
        <v/>
      </c>
      <c r="AX308" s="65" t="str">
        <f t="shared" si="215"/>
        <v/>
      </c>
      <c r="AY308" s="165" t="str">
        <f>IF(COUNTBLANK($A308:$F308)&gt;2,"",IF(Input!M308=0,"NA",Input!M308))</f>
        <v/>
      </c>
      <c r="AZ308" s="65" t="str">
        <f t="shared" si="216"/>
        <v/>
      </c>
      <c r="BA308" s="65" t="str">
        <f t="shared" si="217"/>
        <v/>
      </c>
      <c r="BB308" s="165" t="str">
        <f>IF(COUNTBLANK($A308:$F308)&gt;2,"",IF(Input!N308=0,"NA",Input!N308))</f>
        <v/>
      </c>
      <c r="BC308" s="65" t="str">
        <f t="shared" si="218"/>
        <v/>
      </c>
      <c r="BD308" s="65" t="str">
        <f t="shared" si="219"/>
        <v/>
      </c>
      <c r="BE308" s="165" t="str">
        <f>IF(COUNTBLANK($A308:$F308)&gt;2,"",IF(Input!O308=0,"NA",Input!O308))</f>
        <v/>
      </c>
      <c r="BF308" s="65" t="str">
        <f t="shared" si="220"/>
        <v/>
      </c>
      <c r="BG308" s="65" t="str">
        <f t="shared" si="221"/>
        <v/>
      </c>
      <c r="BH308" s="165" t="str">
        <f>IF(COUNTBLANK($A308:$F308)&gt;2,"",IF(Input!P308=0,"NA",Input!P308))</f>
        <v/>
      </c>
      <c r="BI308" s="65" t="str">
        <f t="shared" si="222"/>
        <v/>
      </c>
      <c r="BJ308" s="65" t="str">
        <f t="shared" si="223"/>
        <v/>
      </c>
      <c r="BK308" s="165" t="str">
        <f>IF(COUNTBLANK($A308:$F308)&gt;2,"",IF(Input!Q308=0,"NA",Input!Q308))</f>
        <v/>
      </c>
      <c r="BL308" s="65" t="str">
        <f t="shared" si="224"/>
        <v/>
      </c>
      <c r="BM308" s="65" t="str">
        <f t="shared" si="225"/>
        <v/>
      </c>
      <c r="BN308" s="165" t="str">
        <f>IF(COUNTBLANK($A308:$F308)&gt;2,"",IF(Input!R308=0,"NA",Input!R308))</f>
        <v/>
      </c>
      <c r="BO308" s="65" t="str">
        <f t="shared" si="226"/>
        <v/>
      </c>
      <c r="BP308" s="65" t="str">
        <f t="shared" si="227"/>
        <v/>
      </c>
      <c r="BQ308" s="165" t="str">
        <f>IF(COUNTBLANK($A308:$F308)&gt;2,"",IF(Input!S308=0,"NA",Input!S308))</f>
        <v/>
      </c>
      <c r="BR308" s="65" t="str">
        <f t="shared" si="228"/>
        <v/>
      </c>
      <c r="BS308" s="65" t="str">
        <f t="shared" si="229"/>
        <v/>
      </c>
      <c r="BT308" s="165" t="str">
        <f>IF(COUNTBLANK($A308:$F308)&gt;2,"",IF(Input!T308=0,"NA",Input!T308))</f>
        <v/>
      </c>
      <c r="BU308" s="65" t="str">
        <f t="shared" si="230"/>
        <v/>
      </c>
      <c r="BV308" s="65" t="str">
        <f t="shared" si="231"/>
        <v/>
      </c>
      <c r="BW308" s="165" t="str">
        <f>IF(COUNTBLANK($A308:$F308)&gt;2,"",IF(Input!U308=0,"NA",Input!U308))</f>
        <v/>
      </c>
      <c r="BX308" s="65" t="str">
        <f t="shared" si="232"/>
        <v/>
      </c>
      <c r="BY308" s="65" t="str">
        <f t="shared" si="233"/>
        <v/>
      </c>
      <c r="BZ308" s="165" t="str">
        <f>IF(COUNTBLANK($A308:$F308)&gt;2,"",IF(Input!V308=0,"NA",Input!V308))</f>
        <v/>
      </c>
      <c r="CA308" s="65" t="str">
        <f t="shared" si="234"/>
        <v/>
      </c>
      <c r="CB308" s="65" t="str">
        <f t="shared" si="235"/>
        <v/>
      </c>
      <c r="CC308" s="165" t="str">
        <f>IF(COUNTBLANK($A308:$F308)&gt;2,"",IF(Input!W308=0,"NA",Input!W308))</f>
        <v/>
      </c>
      <c r="CD308" s="65" t="str">
        <f t="shared" si="236"/>
        <v/>
      </c>
      <c r="CE308" s="65" t="str">
        <f t="shared" si="237"/>
        <v/>
      </c>
      <c r="CF308" s="165" t="str">
        <f>IF(COUNTBLANK($A308:$F308)&gt;2,"",IF(Input!X308=0,"NA",Input!X308))</f>
        <v/>
      </c>
      <c r="CG308" s="65" t="str">
        <f t="shared" si="238"/>
        <v/>
      </c>
      <c r="CH308" s="65" t="str">
        <f t="shared" si="239"/>
        <v/>
      </c>
      <c r="CI308" s="165" t="str">
        <f>IF(COUNTBLANK($A308:$F308)&gt;2,"",IF(Input!Y308=0,"NA",Input!Y308))</f>
        <v/>
      </c>
      <c r="CJ308" s="65" t="str">
        <f t="shared" si="240"/>
        <v/>
      </c>
      <c r="CK308" s="65" t="str">
        <f t="shared" si="241"/>
        <v/>
      </c>
      <c r="CL308" s="165" t="str">
        <f>IF(COUNTBLANK($A308:$F308)&gt;2,"",IF(Input!Z308=0,"NA",Input!Z308))</f>
        <v/>
      </c>
      <c r="CM308" s="65" t="str">
        <f t="shared" si="242"/>
        <v/>
      </c>
      <c r="CN308" s="65" t="str">
        <f t="shared" si="243"/>
        <v/>
      </c>
      <c r="CO308" s="165" t="str">
        <f>IF(COUNTBLANK($A308:$F308)&gt;2,"",IF(Input!AA308=0,"NA",Input!AA308))</f>
        <v/>
      </c>
      <c r="CP308" s="65" t="str">
        <f t="shared" si="244"/>
        <v/>
      </c>
      <c r="CQ308" s="65" t="str">
        <f t="shared" si="245"/>
        <v/>
      </c>
      <c r="CR308" s="165" t="str">
        <f>IF(COUNTBLANK($A308:$F308)&gt;2,"",IF(Input!AB308=0,"NA",Input!AB308))</f>
        <v/>
      </c>
      <c r="CS308" s="65" t="str">
        <f t="shared" si="246"/>
        <v/>
      </c>
      <c r="CT308" s="65" t="str">
        <f t="shared" si="247"/>
        <v/>
      </c>
      <c r="CU308" s="165" t="str">
        <f>IF(COUNTBLANK($A308:$F308)&gt;2,"",IF(Input!AC308=0,"NA",Input!AC308))</f>
        <v/>
      </c>
      <c r="CV308" s="65" t="str">
        <f t="shared" si="248"/>
        <v/>
      </c>
      <c r="CW308" s="65" t="str">
        <f t="shared" si="249"/>
        <v/>
      </c>
      <c r="CX308" s="165" t="str">
        <f>IF(COUNTBLANK($A308:$F308)&gt;2,"",IF(Input!AD308=0,"NA",Input!AD308))</f>
        <v/>
      </c>
    </row>
    <row r="309" spans="1:102" x14ac:dyDescent="0.25">
      <c r="A309" s="162" t="str">
        <f>IF(Input!B309=0,"",Input!B309)</f>
        <v/>
      </c>
      <c r="B309" s="162" t="str">
        <f>IF(Input!C309=0,"",Input!C309)</f>
        <v/>
      </c>
      <c r="C309" s="162" t="str">
        <f>IF(Input!D309=0,"",Input!D309)</f>
        <v/>
      </c>
      <c r="D309" s="162" t="str">
        <f>IF(Input!G309=0,"",Input!G309)</f>
        <v/>
      </c>
      <c r="E309" s="162" t="str">
        <f>IF(Input!H309=0,"",Input!H309)</f>
        <v/>
      </c>
      <c r="F309" s="162" t="str">
        <f>IF(Input!I309=0,"",Input!I309)</f>
        <v/>
      </c>
      <c r="G309" s="66" t="str">
        <f t="shared" si="200"/>
        <v/>
      </c>
      <c r="H309" s="66" t="str">
        <f t="shared" si="201"/>
        <v/>
      </c>
      <c r="I309" s="160" t="str">
        <f>FinalScores!G309</f>
        <v/>
      </c>
      <c r="J309" s="65" t="str">
        <f t="shared" si="202"/>
        <v/>
      </c>
      <c r="K309" s="65" t="str">
        <f t="shared" si="203"/>
        <v/>
      </c>
      <c r="L309" s="165" t="str">
        <f>IF(COUNTBLANK($A309:$F309)&gt;2,"",IF(Input!AE309=0,"NA",Input!AE309))</f>
        <v/>
      </c>
      <c r="M309" s="65" t="str">
        <f t="shared" si="204"/>
        <v/>
      </c>
      <c r="N309" s="65" t="str">
        <f t="shared" si="205"/>
        <v/>
      </c>
      <c r="O309" s="165" t="str">
        <f>IF(COUNTBLANK($A309:$F309)&gt;2,"",IF(Input!AF309=0,"NA",Input!AF309))</f>
        <v/>
      </c>
      <c r="P309" s="65" t="str">
        <f t="shared" si="206"/>
        <v/>
      </c>
      <c r="Q309" s="65" t="str">
        <f t="shared" si="207"/>
        <v/>
      </c>
      <c r="R309" s="165" t="str">
        <f>IF(COUNTBLANK($A309:$F309)&gt;2,"",IF(Input!AG309=0,"NA",Input!AG309))</f>
        <v/>
      </c>
      <c r="AN309" s="65" t="str">
        <f t="shared" si="208"/>
        <v/>
      </c>
      <c r="AO309" s="65" t="str">
        <f t="shared" si="209"/>
        <v/>
      </c>
      <c r="AP309" s="165" t="str">
        <f>IF(COUNTBLANK($A309:$F309)&gt;2,"",IF(Input!J309=0,"NA",Input!J309))</f>
        <v/>
      </c>
      <c r="AQ309" s="65" t="str">
        <f t="shared" si="210"/>
        <v/>
      </c>
      <c r="AR309" s="65" t="str">
        <f t="shared" si="211"/>
        <v/>
      </c>
      <c r="AS309" s="165" t="str">
        <f>IF(COUNTBLANK($A309:$F309)&gt;2,"",IF(Input!K309=0,"NA",Input!K309))</f>
        <v/>
      </c>
      <c r="AT309" s="65" t="str">
        <f t="shared" si="212"/>
        <v/>
      </c>
      <c r="AU309" s="65" t="str">
        <f t="shared" si="213"/>
        <v/>
      </c>
      <c r="AV309" s="165" t="str">
        <f>IF(COUNTBLANK($A309:$F309)&gt;2,"",IF(Input!L309=0,"NA",Input!L309))</f>
        <v/>
      </c>
      <c r="AW309" s="65" t="str">
        <f t="shared" si="214"/>
        <v/>
      </c>
      <c r="AX309" s="65" t="str">
        <f t="shared" si="215"/>
        <v/>
      </c>
      <c r="AY309" s="165" t="str">
        <f>IF(COUNTBLANK($A309:$F309)&gt;2,"",IF(Input!M309=0,"NA",Input!M309))</f>
        <v/>
      </c>
      <c r="AZ309" s="65" t="str">
        <f t="shared" si="216"/>
        <v/>
      </c>
      <c r="BA309" s="65" t="str">
        <f t="shared" si="217"/>
        <v/>
      </c>
      <c r="BB309" s="165" t="str">
        <f>IF(COUNTBLANK($A309:$F309)&gt;2,"",IF(Input!N309=0,"NA",Input!N309))</f>
        <v/>
      </c>
      <c r="BC309" s="65" t="str">
        <f t="shared" si="218"/>
        <v/>
      </c>
      <c r="BD309" s="65" t="str">
        <f t="shared" si="219"/>
        <v/>
      </c>
      <c r="BE309" s="165" t="str">
        <f>IF(COUNTBLANK($A309:$F309)&gt;2,"",IF(Input!O309=0,"NA",Input!O309))</f>
        <v/>
      </c>
      <c r="BF309" s="65" t="str">
        <f t="shared" si="220"/>
        <v/>
      </c>
      <c r="BG309" s="65" t="str">
        <f t="shared" si="221"/>
        <v/>
      </c>
      <c r="BH309" s="165" t="str">
        <f>IF(COUNTBLANK($A309:$F309)&gt;2,"",IF(Input!P309=0,"NA",Input!P309))</f>
        <v/>
      </c>
      <c r="BI309" s="65" t="str">
        <f t="shared" si="222"/>
        <v/>
      </c>
      <c r="BJ309" s="65" t="str">
        <f t="shared" si="223"/>
        <v/>
      </c>
      <c r="BK309" s="165" t="str">
        <f>IF(COUNTBLANK($A309:$F309)&gt;2,"",IF(Input!Q309=0,"NA",Input!Q309))</f>
        <v/>
      </c>
      <c r="BL309" s="65" t="str">
        <f t="shared" si="224"/>
        <v/>
      </c>
      <c r="BM309" s="65" t="str">
        <f t="shared" si="225"/>
        <v/>
      </c>
      <c r="BN309" s="165" t="str">
        <f>IF(COUNTBLANK($A309:$F309)&gt;2,"",IF(Input!R309=0,"NA",Input!R309))</f>
        <v/>
      </c>
      <c r="BO309" s="65" t="str">
        <f t="shared" si="226"/>
        <v/>
      </c>
      <c r="BP309" s="65" t="str">
        <f t="shared" si="227"/>
        <v/>
      </c>
      <c r="BQ309" s="165" t="str">
        <f>IF(COUNTBLANK($A309:$F309)&gt;2,"",IF(Input!S309=0,"NA",Input!S309))</f>
        <v/>
      </c>
      <c r="BR309" s="65" t="str">
        <f t="shared" si="228"/>
        <v/>
      </c>
      <c r="BS309" s="65" t="str">
        <f t="shared" si="229"/>
        <v/>
      </c>
      <c r="BT309" s="165" t="str">
        <f>IF(COUNTBLANK($A309:$F309)&gt;2,"",IF(Input!T309=0,"NA",Input!T309))</f>
        <v/>
      </c>
      <c r="BU309" s="65" t="str">
        <f t="shared" si="230"/>
        <v/>
      </c>
      <c r="BV309" s="65" t="str">
        <f t="shared" si="231"/>
        <v/>
      </c>
      <c r="BW309" s="165" t="str">
        <f>IF(COUNTBLANK($A309:$F309)&gt;2,"",IF(Input!U309=0,"NA",Input!U309))</f>
        <v/>
      </c>
      <c r="BX309" s="65" t="str">
        <f t="shared" si="232"/>
        <v/>
      </c>
      <c r="BY309" s="65" t="str">
        <f t="shared" si="233"/>
        <v/>
      </c>
      <c r="BZ309" s="165" t="str">
        <f>IF(COUNTBLANK($A309:$F309)&gt;2,"",IF(Input!V309=0,"NA",Input!V309))</f>
        <v/>
      </c>
      <c r="CA309" s="65" t="str">
        <f t="shared" si="234"/>
        <v/>
      </c>
      <c r="CB309" s="65" t="str">
        <f t="shared" si="235"/>
        <v/>
      </c>
      <c r="CC309" s="165" t="str">
        <f>IF(COUNTBLANK($A309:$F309)&gt;2,"",IF(Input!W309=0,"NA",Input!W309))</f>
        <v/>
      </c>
      <c r="CD309" s="65" t="str">
        <f t="shared" si="236"/>
        <v/>
      </c>
      <c r="CE309" s="65" t="str">
        <f t="shared" si="237"/>
        <v/>
      </c>
      <c r="CF309" s="165" t="str">
        <f>IF(COUNTBLANK($A309:$F309)&gt;2,"",IF(Input!X309=0,"NA",Input!X309))</f>
        <v/>
      </c>
      <c r="CG309" s="65" t="str">
        <f t="shared" si="238"/>
        <v/>
      </c>
      <c r="CH309" s="65" t="str">
        <f t="shared" si="239"/>
        <v/>
      </c>
      <c r="CI309" s="165" t="str">
        <f>IF(COUNTBLANK($A309:$F309)&gt;2,"",IF(Input!Y309=0,"NA",Input!Y309))</f>
        <v/>
      </c>
      <c r="CJ309" s="65" t="str">
        <f t="shared" si="240"/>
        <v/>
      </c>
      <c r="CK309" s="65" t="str">
        <f t="shared" si="241"/>
        <v/>
      </c>
      <c r="CL309" s="165" t="str">
        <f>IF(COUNTBLANK($A309:$F309)&gt;2,"",IF(Input!Z309=0,"NA",Input!Z309))</f>
        <v/>
      </c>
      <c r="CM309" s="65" t="str">
        <f t="shared" si="242"/>
        <v/>
      </c>
      <c r="CN309" s="65" t="str">
        <f t="shared" si="243"/>
        <v/>
      </c>
      <c r="CO309" s="165" t="str">
        <f>IF(COUNTBLANK($A309:$F309)&gt;2,"",IF(Input!AA309=0,"NA",Input!AA309))</f>
        <v/>
      </c>
      <c r="CP309" s="65" t="str">
        <f t="shared" si="244"/>
        <v/>
      </c>
      <c r="CQ309" s="65" t="str">
        <f t="shared" si="245"/>
        <v/>
      </c>
      <c r="CR309" s="165" t="str">
        <f>IF(COUNTBLANK($A309:$F309)&gt;2,"",IF(Input!AB309=0,"NA",Input!AB309))</f>
        <v/>
      </c>
      <c r="CS309" s="65" t="str">
        <f t="shared" si="246"/>
        <v/>
      </c>
      <c r="CT309" s="65" t="str">
        <f t="shared" si="247"/>
        <v/>
      </c>
      <c r="CU309" s="165" t="str">
        <f>IF(COUNTBLANK($A309:$F309)&gt;2,"",IF(Input!AC309=0,"NA",Input!AC309))</f>
        <v/>
      </c>
      <c r="CV309" s="65" t="str">
        <f t="shared" si="248"/>
        <v/>
      </c>
      <c r="CW309" s="65" t="str">
        <f t="shared" si="249"/>
        <v/>
      </c>
      <c r="CX309" s="165" t="str">
        <f>IF(COUNTBLANK($A309:$F309)&gt;2,"",IF(Input!AD309=0,"NA",Input!AD309))</f>
        <v/>
      </c>
    </row>
    <row r="310" spans="1:102" x14ac:dyDescent="0.25">
      <c r="A310" s="162" t="str">
        <f>IF(Input!B310=0,"",Input!B310)</f>
        <v/>
      </c>
      <c r="B310" s="162" t="str">
        <f>IF(Input!C310=0,"",Input!C310)</f>
        <v/>
      </c>
      <c r="C310" s="162" t="str">
        <f>IF(Input!D310=0,"",Input!D310)</f>
        <v/>
      </c>
      <c r="D310" s="162" t="str">
        <f>IF(Input!G310=0,"",Input!G310)</f>
        <v/>
      </c>
      <c r="E310" s="162" t="str">
        <f>IF(Input!H310=0,"",Input!H310)</f>
        <v/>
      </c>
      <c r="F310" s="162" t="str">
        <f>IF(Input!I310=0,"",Input!I310)</f>
        <v/>
      </c>
      <c r="G310" s="66" t="str">
        <f t="shared" si="200"/>
        <v/>
      </c>
      <c r="H310" s="66" t="str">
        <f t="shared" si="201"/>
        <v/>
      </c>
      <c r="I310" s="160" t="str">
        <f>FinalScores!G310</f>
        <v/>
      </c>
      <c r="J310" s="65" t="str">
        <f t="shared" si="202"/>
        <v/>
      </c>
      <c r="K310" s="65" t="str">
        <f t="shared" si="203"/>
        <v/>
      </c>
      <c r="L310" s="165" t="str">
        <f>IF(COUNTBLANK($A310:$F310)&gt;2,"",IF(Input!AE310=0,"NA",Input!AE310))</f>
        <v/>
      </c>
      <c r="M310" s="65" t="str">
        <f t="shared" si="204"/>
        <v/>
      </c>
      <c r="N310" s="65" t="str">
        <f t="shared" si="205"/>
        <v/>
      </c>
      <c r="O310" s="165" t="str">
        <f>IF(COUNTBLANK($A310:$F310)&gt;2,"",IF(Input!AF310=0,"NA",Input!AF310))</f>
        <v/>
      </c>
      <c r="P310" s="65" t="str">
        <f t="shared" si="206"/>
        <v/>
      </c>
      <c r="Q310" s="65" t="str">
        <f t="shared" si="207"/>
        <v/>
      </c>
      <c r="R310" s="165" t="str">
        <f>IF(COUNTBLANK($A310:$F310)&gt;2,"",IF(Input!AG310=0,"NA",Input!AG310))</f>
        <v/>
      </c>
      <c r="AN310" s="65" t="str">
        <f t="shared" si="208"/>
        <v/>
      </c>
      <c r="AO310" s="65" t="str">
        <f t="shared" si="209"/>
        <v/>
      </c>
      <c r="AP310" s="165" t="str">
        <f>IF(COUNTBLANK($A310:$F310)&gt;2,"",IF(Input!J310=0,"NA",Input!J310))</f>
        <v/>
      </c>
      <c r="AQ310" s="65" t="str">
        <f t="shared" si="210"/>
        <v/>
      </c>
      <c r="AR310" s="65" t="str">
        <f t="shared" si="211"/>
        <v/>
      </c>
      <c r="AS310" s="165" t="str">
        <f>IF(COUNTBLANK($A310:$F310)&gt;2,"",IF(Input!K310=0,"NA",Input!K310))</f>
        <v/>
      </c>
      <c r="AT310" s="65" t="str">
        <f t="shared" si="212"/>
        <v/>
      </c>
      <c r="AU310" s="65" t="str">
        <f t="shared" si="213"/>
        <v/>
      </c>
      <c r="AV310" s="165" t="str">
        <f>IF(COUNTBLANK($A310:$F310)&gt;2,"",IF(Input!L310=0,"NA",Input!L310))</f>
        <v/>
      </c>
      <c r="AW310" s="65" t="str">
        <f t="shared" si="214"/>
        <v/>
      </c>
      <c r="AX310" s="65" t="str">
        <f t="shared" si="215"/>
        <v/>
      </c>
      <c r="AY310" s="165" t="str">
        <f>IF(COUNTBLANK($A310:$F310)&gt;2,"",IF(Input!M310=0,"NA",Input!M310))</f>
        <v/>
      </c>
      <c r="AZ310" s="65" t="str">
        <f t="shared" si="216"/>
        <v/>
      </c>
      <c r="BA310" s="65" t="str">
        <f t="shared" si="217"/>
        <v/>
      </c>
      <c r="BB310" s="165" t="str">
        <f>IF(COUNTBLANK($A310:$F310)&gt;2,"",IF(Input!N310=0,"NA",Input!N310))</f>
        <v/>
      </c>
      <c r="BC310" s="65" t="str">
        <f t="shared" si="218"/>
        <v/>
      </c>
      <c r="BD310" s="65" t="str">
        <f t="shared" si="219"/>
        <v/>
      </c>
      <c r="BE310" s="165" t="str">
        <f>IF(COUNTBLANK($A310:$F310)&gt;2,"",IF(Input!O310=0,"NA",Input!O310))</f>
        <v/>
      </c>
      <c r="BF310" s="65" t="str">
        <f t="shared" si="220"/>
        <v/>
      </c>
      <c r="BG310" s="65" t="str">
        <f t="shared" si="221"/>
        <v/>
      </c>
      <c r="BH310" s="165" t="str">
        <f>IF(COUNTBLANK($A310:$F310)&gt;2,"",IF(Input!P310=0,"NA",Input!P310))</f>
        <v/>
      </c>
      <c r="BI310" s="65" t="str">
        <f t="shared" si="222"/>
        <v/>
      </c>
      <c r="BJ310" s="65" t="str">
        <f t="shared" si="223"/>
        <v/>
      </c>
      <c r="BK310" s="165" t="str">
        <f>IF(COUNTBLANK($A310:$F310)&gt;2,"",IF(Input!Q310=0,"NA",Input!Q310))</f>
        <v/>
      </c>
      <c r="BL310" s="65" t="str">
        <f t="shared" si="224"/>
        <v/>
      </c>
      <c r="BM310" s="65" t="str">
        <f t="shared" si="225"/>
        <v/>
      </c>
      <c r="BN310" s="165" t="str">
        <f>IF(COUNTBLANK($A310:$F310)&gt;2,"",IF(Input!R310=0,"NA",Input!R310))</f>
        <v/>
      </c>
      <c r="BO310" s="65" t="str">
        <f t="shared" si="226"/>
        <v/>
      </c>
      <c r="BP310" s="65" t="str">
        <f t="shared" si="227"/>
        <v/>
      </c>
      <c r="BQ310" s="165" t="str">
        <f>IF(COUNTBLANK($A310:$F310)&gt;2,"",IF(Input!S310=0,"NA",Input!S310))</f>
        <v/>
      </c>
      <c r="BR310" s="65" t="str">
        <f t="shared" si="228"/>
        <v/>
      </c>
      <c r="BS310" s="65" t="str">
        <f t="shared" si="229"/>
        <v/>
      </c>
      <c r="BT310" s="165" t="str">
        <f>IF(COUNTBLANK($A310:$F310)&gt;2,"",IF(Input!T310=0,"NA",Input!T310))</f>
        <v/>
      </c>
      <c r="BU310" s="65" t="str">
        <f t="shared" si="230"/>
        <v/>
      </c>
      <c r="BV310" s="65" t="str">
        <f t="shared" si="231"/>
        <v/>
      </c>
      <c r="BW310" s="165" t="str">
        <f>IF(COUNTBLANK($A310:$F310)&gt;2,"",IF(Input!U310=0,"NA",Input!U310))</f>
        <v/>
      </c>
      <c r="BX310" s="65" t="str">
        <f t="shared" si="232"/>
        <v/>
      </c>
      <c r="BY310" s="65" t="str">
        <f t="shared" si="233"/>
        <v/>
      </c>
      <c r="BZ310" s="165" t="str">
        <f>IF(COUNTBLANK($A310:$F310)&gt;2,"",IF(Input!V310=0,"NA",Input!V310))</f>
        <v/>
      </c>
      <c r="CA310" s="65" t="str">
        <f t="shared" si="234"/>
        <v/>
      </c>
      <c r="CB310" s="65" t="str">
        <f t="shared" si="235"/>
        <v/>
      </c>
      <c r="CC310" s="165" t="str">
        <f>IF(COUNTBLANK($A310:$F310)&gt;2,"",IF(Input!W310=0,"NA",Input!W310))</f>
        <v/>
      </c>
      <c r="CD310" s="65" t="str">
        <f t="shared" si="236"/>
        <v/>
      </c>
      <c r="CE310" s="65" t="str">
        <f t="shared" si="237"/>
        <v/>
      </c>
      <c r="CF310" s="165" t="str">
        <f>IF(COUNTBLANK($A310:$F310)&gt;2,"",IF(Input!X310=0,"NA",Input!X310))</f>
        <v/>
      </c>
      <c r="CG310" s="65" t="str">
        <f t="shared" si="238"/>
        <v/>
      </c>
      <c r="CH310" s="65" t="str">
        <f t="shared" si="239"/>
        <v/>
      </c>
      <c r="CI310" s="165" t="str">
        <f>IF(COUNTBLANK($A310:$F310)&gt;2,"",IF(Input!Y310=0,"NA",Input!Y310))</f>
        <v/>
      </c>
      <c r="CJ310" s="65" t="str">
        <f t="shared" si="240"/>
        <v/>
      </c>
      <c r="CK310" s="65" t="str">
        <f t="shared" si="241"/>
        <v/>
      </c>
      <c r="CL310" s="165" t="str">
        <f>IF(COUNTBLANK($A310:$F310)&gt;2,"",IF(Input!Z310=0,"NA",Input!Z310))</f>
        <v/>
      </c>
      <c r="CM310" s="65" t="str">
        <f t="shared" si="242"/>
        <v/>
      </c>
      <c r="CN310" s="65" t="str">
        <f t="shared" si="243"/>
        <v/>
      </c>
      <c r="CO310" s="165" t="str">
        <f>IF(COUNTBLANK($A310:$F310)&gt;2,"",IF(Input!AA310=0,"NA",Input!AA310))</f>
        <v/>
      </c>
      <c r="CP310" s="65" t="str">
        <f t="shared" si="244"/>
        <v/>
      </c>
      <c r="CQ310" s="65" t="str">
        <f t="shared" si="245"/>
        <v/>
      </c>
      <c r="CR310" s="165" t="str">
        <f>IF(COUNTBLANK($A310:$F310)&gt;2,"",IF(Input!AB310=0,"NA",Input!AB310))</f>
        <v/>
      </c>
      <c r="CS310" s="65" t="str">
        <f t="shared" si="246"/>
        <v/>
      </c>
      <c r="CT310" s="65" t="str">
        <f t="shared" si="247"/>
        <v/>
      </c>
      <c r="CU310" s="165" t="str">
        <f>IF(COUNTBLANK($A310:$F310)&gt;2,"",IF(Input!AC310=0,"NA",Input!AC310))</f>
        <v/>
      </c>
      <c r="CV310" s="65" t="str">
        <f t="shared" si="248"/>
        <v/>
      </c>
      <c r="CW310" s="65" t="str">
        <f t="shared" si="249"/>
        <v/>
      </c>
      <c r="CX310" s="165" t="str">
        <f>IF(COUNTBLANK($A310:$F310)&gt;2,"",IF(Input!AD310=0,"NA",Input!AD310))</f>
        <v/>
      </c>
    </row>
    <row r="311" spans="1:102" x14ac:dyDescent="0.25">
      <c r="A311" s="162" t="str">
        <f>IF(Input!B311=0,"",Input!B311)</f>
        <v/>
      </c>
      <c r="B311" s="162" t="str">
        <f>IF(Input!C311=0,"",Input!C311)</f>
        <v/>
      </c>
      <c r="C311" s="162" t="str">
        <f>IF(Input!D311=0,"",Input!D311)</f>
        <v/>
      </c>
      <c r="D311" s="162" t="str">
        <f>IF(Input!G311=0,"",Input!G311)</f>
        <v/>
      </c>
      <c r="E311" s="162" t="str">
        <f>IF(Input!H311=0,"",Input!H311)</f>
        <v/>
      </c>
      <c r="F311" s="162" t="str">
        <f>IF(Input!I311=0,"",Input!I311)</f>
        <v/>
      </c>
      <c r="G311" s="66" t="str">
        <f t="shared" si="200"/>
        <v/>
      </c>
      <c r="H311" s="66" t="str">
        <f t="shared" si="201"/>
        <v/>
      </c>
      <c r="I311" s="160" t="str">
        <f>FinalScores!G311</f>
        <v/>
      </c>
      <c r="J311" s="65" t="str">
        <f t="shared" si="202"/>
        <v/>
      </c>
      <c r="K311" s="65" t="str">
        <f t="shared" si="203"/>
        <v/>
      </c>
      <c r="L311" s="165" t="str">
        <f>IF(COUNTBLANK($A311:$F311)&gt;2,"",IF(Input!AE311=0,"NA",Input!AE311))</f>
        <v/>
      </c>
      <c r="M311" s="65" t="str">
        <f t="shared" si="204"/>
        <v/>
      </c>
      <c r="N311" s="65" t="str">
        <f t="shared" si="205"/>
        <v/>
      </c>
      <c r="O311" s="165" t="str">
        <f>IF(COUNTBLANK($A311:$F311)&gt;2,"",IF(Input!AF311=0,"NA",Input!AF311))</f>
        <v/>
      </c>
      <c r="P311" s="65" t="str">
        <f t="shared" si="206"/>
        <v/>
      </c>
      <c r="Q311" s="65" t="str">
        <f t="shared" si="207"/>
        <v/>
      </c>
      <c r="R311" s="165" t="str">
        <f>IF(COUNTBLANK($A311:$F311)&gt;2,"",IF(Input!AG311=0,"NA",Input!AG311))</f>
        <v/>
      </c>
      <c r="AN311" s="65" t="str">
        <f t="shared" si="208"/>
        <v/>
      </c>
      <c r="AO311" s="65" t="str">
        <f t="shared" si="209"/>
        <v/>
      </c>
      <c r="AP311" s="165" t="str">
        <f>IF(COUNTBLANK($A311:$F311)&gt;2,"",IF(Input!J311=0,"NA",Input!J311))</f>
        <v/>
      </c>
      <c r="AQ311" s="65" t="str">
        <f t="shared" si="210"/>
        <v/>
      </c>
      <c r="AR311" s="65" t="str">
        <f t="shared" si="211"/>
        <v/>
      </c>
      <c r="AS311" s="165" t="str">
        <f>IF(COUNTBLANK($A311:$F311)&gt;2,"",IF(Input!K311=0,"NA",Input!K311))</f>
        <v/>
      </c>
      <c r="AT311" s="65" t="str">
        <f t="shared" si="212"/>
        <v/>
      </c>
      <c r="AU311" s="65" t="str">
        <f t="shared" si="213"/>
        <v/>
      </c>
      <c r="AV311" s="165" t="str">
        <f>IF(COUNTBLANK($A311:$F311)&gt;2,"",IF(Input!L311=0,"NA",Input!L311))</f>
        <v/>
      </c>
      <c r="AW311" s="65" t="str">
        <f t="shared" si="214"/>
        <v/>
      </c>
      <c r="AX311" s="65" t="str">
        <f t="shared" si="215"/>
        <v/>
      </c>
      <c r="AY311" s="165" t="str">
        <f>IF(COUNTBLANK($A311:$F311)&gt;2,"",IF(Input!M311=0,"NA",Input!M311))</f>
        <v/>
      </c>
      <c r="AZ311" s="65" t="str">
        <f t="shared" si="216"/>
        <v/>
      </c>
      <c r="BA311" s="65" t="str">
        <f t="shared" si="217"/>
        <v/>
      </c>
      <c r="BB311" s="165" t="str">
        <f>IF(COUNTBLANK($A311:$F311)&gt;2,"",IF(Input!N311=0,"NA",Input!N311))</f>
        <v/>
      </c>
      <c r="BC311" s="65" t="str">
        <f t="shared" si="218"/>
        <v/>
      </c>
      <c r="BD311" s="65" t="str">
        <f t="shared" si="219"/>
        <v/>
      </c>
      <c r="BE311" s="165" t="str">
        <f>IF(COUNTBLANK($A311:$F311)&gt;2,"",IF(Input!O311=0,"NA",Input!O311))</f>
        <v/>
      </c>
      <c r="BF311" s="65" t="str">
        <f t="shared" si="220"/>
        <v/>
      </c>
      <c r="BG311" s="65" t="str">
        <f t="shared" si="221"/>
        <v/>
      </c>
      <c r="BH311" s="165" t="str">
        <f>IF(COUNTBLANK($A311:$F311)&gt;2,"",IF(Input!P311=0,"NA",Input!P311))</f>
        <v/>
      </c>
      <c r="BI311" s="65" t="str">
        <f t="shared" si="222"/>
        <v/>
      </c>
      <c r="BJ311" s="65" t="str">
        <f t="shared" si="223"/>
        <v/>
      </c>
      <c r="BK311" s="165" t="str">
        <f>IF(COUNTBLANK($A311:$F311)&gt;2,"",IF(Input!Q311=0,"NA",Input!Q311))</f>
        <v/>
      </c>
      <c r="BL311" s="65" t="str">
        <f t="shared" si="224"/>
        <v/>
      </c>
      <c r="BM311" s="65" t="str">
        <f t="shared" si="225"/>
        <v/>
      </c>
      <c r="BN311" s="165" t="str">
        <f>IF(COUNTBLANK($A311:$F311)&gt;2,"",IF(Input!R311=0,"NA",Input!R311))</f>
        <v/>
      </c>
      <c r="BO311" s="65" t="str">
        <f t="shared" si="226"/>
        <v/>
      </c>
      <c r="BP311" s="65" t="str">
        <f t="shared" si="227"/>
        <v/>
      </c>
      <c r="BQ311" s="165" t="str">
        <f>IF(COUNTBLANK($A311:$F311)&gt;2,"",IF(Input!S311=0,"NA",Input!S311))</f>
        <v/>
      </c>
      <c r="BR311" s="65" t="str">
        <f t="shared" si="228"/>
        <v/>
      </c>
      <c r="BS311" s="65" t="str">
        <f t="shared" si="229"/>
        <v/>
      </c>
      <c r="BT311" s="165" t="str">
        <f>IF(COUNTBLANK($A311:$F311)&gt;2,"",IF(Input!T311=0,"NA",Input!T311))</f>
        <v/>
      </c>
      <c r="BU311" s="65" t="str">
        <f t="shared" si="230"/>
        <v/>
      </c>
      <c r="BV311" s="65" t="str">
        <f t="shared" si="231"/>
        <v/>
      </c>
      <c r="BW311" s="165" t="str">
        <f>IF(COUNTBLANK($A311:$F311)&gt;2,"",IF(Input!U311=0,"NA",Input!U311))</f>
        <v/>
      </c>
      <c r="BX311" s="65" t="str">
        <f t="shared" si="232"/>
        <v/>
      </c>
      <c r="BY311" s="65" t="str">
        <f t="shared" si="233"/>
        <v/>
      </c>
      <c r="BZ311" s="165" t="str">
        <f>IF(COUNTBLANK($A311:$F311)&gt;2,"",IF(Input!V311=0,"NA",Input!V311))</f>
        <v/>
      </c>
      <c r="CA311" s="65" t="str">
        <f t="shared" si="234"/>
        <v/>
      </c>
      <c r="CB311" s="65" t="str">
        <f t="shared" si="235"/>
        <v/>
      </c>
      <c r="CC311" s="165" t="str">
        <f>IF(COUNTBLANK($A311:$F311)&gt;2,"",IF(Input!W311=0,"NA",Input!W311))</f>
        <v/>
      </c>
      <c r="CD311" s="65" t="str">
        <f t="shared" si="236"/>
        <v/>
      </c>
      <c r="CE311" s="65" t="str">
        <f t="shared" si="237"/>
        <v/>
      </c>
      <c r="CF311" s="165" t="str">
        <f>IF(COUNTBLANK($A311:$F311)&gt;2,"",IF(Input!X311=0,"NA",Input!X311))</f>
        <v/>
      </c>
      <c r="CG311" s="65" t="str">
        <f t="shared" si="238"/>
        <v/>
      </c>
      <c r="CH311" s="65" t="str">
        <f t="shared" si="239"/>
        <v/>
      </c>
      <c r="CI311" s="165" t="str">
        <f>IF(COUNTBLANK($A311:$F311)&gt;2,"",IF(Input!Y311=0,"NA",Input!Y311))</f>
        <v/>
      </c>
      <c r="CJ311" s="65" t="str">
        <f t="shared" si="240"/>
        <v/>
      </c>
      <c r="CK311" s="65" t="str">
        <f t="shared" si="241"/>
        <v/>
      </c>
      <c r="CL311" s="165" t="str">
        <f>IF(COUNTBLANK($A311:$F311)&gt;2,"",IF(Input!Z311=0,"NA",Input!Z311))</f>
        <v/>
      </c>
      <c r="CM311" s="65" t="str">
        <f t="shared" si="242"/>
        <v/>
      </c>
      <c r="CN311" s="65" t="str">
        <f t="shared" si="243"/>
        <v/>
      </c>
      <c r="CO311" s="165" t="str">
        <f>IF(COUNTBLANK($A311:$F311)&gt;2,"",IF(Input!AA311=0,"NA",Input!AA311))</f>
        <v/>
      </c>
      <c r="CP311" s="65" t="str">
        <f t="shared" si="244"/>
        <v/>
      </c>
      <c r="CQ311" s="65" t="str">
        <f t="shared" si="245"/>
        <v/>
      </c>
      <c r="CR311" s="165" t="str">
        <f>IF(COUNTBLANK($A311:$F311)&gt;2,"",IF(Input!AB311=0,"NA",Input!AB311))</f>
        <v/>
      </c>
      <c r="CS311" s="65" t="str">
        <f t="shared" si="246"/>
        <v/>
      </c>
      <c r="CT311" s="65" t="str">
        <f t="shared" si="247"/>
        <v/>
      </c>
      <c r="CU311" s="165" t="str">
        <f>IF(COUNTBLANK($A311:$F311)&gt;2,"",IF(Input!AC311=0,"NA",Input!AC311))</f>
        <v/>
      </c>
      <c r="CV311" s="65" t="str">
        <f t="shared" si="248"/>
        <v/>
      </c>
      <c r="CW311" s="65" t="str">
        <f t="shared" si="249"/>
        <v/>
      </c>
      <c r="CX311" s="165" t="str">
        <f>IF(COUNTBLANK($A311:$F311)&gt;2,"",IF(Input!AD311=0,"NA",Input!AD311))</f>
        <v/>
      </c>
    </row>
    <row r="312" spans="1:102" x14ac:dyDescent="0.25">
      <c r="A312" s="162" t="str">
        <f>IF(Input!B312=0,"",Input!B312)</f>
        <v/>
      </c>
      <c r="B312" s="162" t="str">
        <f>IF(Input!C312=0,"",Input!C312)</f>
        <v/>
      </c>
      <c r="C312" s="162" t="str">
        <f>IF(Input!D312=0,"",Input!D312)</f>
        <v/>
      </c>
      <c r="D312" s="162" t="str">
        <f>IF(Input!G312=0,"",Input!G312)</f>
        <v/>
      </c>
      <c r="E312" s="162" t="str">
        <f>IF(Input!H312=0,"",Input!H312)</f>
        <v/>
      </c>
      <c r="F312" s="162" t="str">
        <f>IF(Input!I312=0,"",Input!I312)</f>
        <v/>
      </c>
      <c r="G312" s="66" t="str">
        <f t="shared" si="200"/>
        <v/>
      </c>
      <c r="H312" s="66" t="str">
        <f t="shared" si="201"/>
        <v/>
      </c>
      <c r="I312" s="160" t="str">
        <f>FinalScores!G312</f>
        <v/>
      </c>
      <c r="J312" s="65" t="str">
        <f t="shared" si="202"/>
        <v/>
      </c>
      <c r="K312" s="65" t="str">
        <f t="shared" si="203"/>
        <v/>
      </c>
      <c r="L312" s="165" t="str">
        <f>IF(COUNTBLANK($A312:$F312)&gt;2,"",IF(Input!AE312=0,"NA",Input!AE312))</f>
        <v/>
      </c>
      <c r="M312" s="65" t="str">
        <f t="shared" si="204"/>
        <v/>
      </c>
      <c r="N312" s="65" t="str">
        <f t="shared" si="205"/>
        <v/>
      </c>
      <c r="O312" s="165" t="str">
        <f>IF(COUNTBLANK($A312:$F312)&gt;2,"",IF(Input!AF312=0,"NA",Input!AF312))</f>
        <v/>
      </c>
      <c r="P312" s="65" t="str">
        <f t="shared" si="206"/>
        <v/>
      </c>
      <c r="Q312" s="65" t="str">
        <f t="shared" si="207"/>
        <v/>
      </c>
      <c r="R312" s="165" t="str">
        <f>IF(COUNTBLANK($A312:$F312)&gt;2,"",IF(Input!AG312=0,"NA",Input!AG312))</f>
        <v/>
      </c>
      <c r="AN312" s="65" t="str">
        <f t="shared" si="208"/>
        <v/>
      </c>
      <c r="AO312" s="65" t="str">
        <f t="shared" si="209"/>
        <v/>
      </c>
      <c r="AP312" s="165" t="str">
        <f>IF(COUNTBLANK($A312:$F312)&gt;2,"",IF(Input!J312=0,"NA",Input!J312))</f>
        <v/>
      </c>
      <c r="AQ312" s="65" t="str">
        <f t="shared" si="210"/>
        <v/>
      </c>
      <c r="AR312" s="65" t="str">
        <f t="shared" si="211"/>
        <v/>
      </c>
      <c r="AS312" s="165" t="str">
        <f>IF(COUNTBLANK($A312:$F312)&gt;2,"",IF(Input!K312=0,"NA",Input!K312))</f>
        <v/>
      </c>
      <c r="AT312" s="65" t="str">
        <f t="shared" si="212"/>
        <v/>
      </c>
      <c r="AU312" s="65" t="str">
        <f t="shared" si="213"/>
        <v/>
      </c>
      <c r="AV312" s="165" t="str">
        <f>IF(COUNTBLANK($A312:$F312)&gt;2,"",IF(Input!L312=0,"NA",Input!L312))</f>
        <v/>
      </c>
      <c r="AW312" s="65" t="str">
        <f t="shared" si="214"/>
        <v/>
      </c>
      <c r="AX312" s="65" t="str">
        <f t="shared" si="215"/>
        <v/>
      </c>
      <c r="AY312" s="165" t="str">
        <f>IF(COUNTBLANK($A312:$F312)&gt;2,"",IF(Input!M312=0,"NA",Input!M312))</f>
        <v/>
      </c>
      <c r="AZ312" s="65" t="str">
        <f t="shared" si="216"/>
        <v/>
      </c>
      <c r="BA312" s="65" t="str">
        <f t="shared" si="217"/>
        <v/>
      </c>
      <c r="BB312" s="165" t="str">
        <f>IF(COUNTBLANK($A312:$F312)&gt;2,"",IF(Input!N312=0,"NA",Input!N312))</f>
        <v/>
      </c>
      <c r="BC312" s="65" t="str">
        <f t="shared" si="218"/>
        <v/>
      </c>
      <c r="BD312" s="65" t="str">
        <f t="shared" si="219"/>
        <v/>
      </c>
      <c r="BE312" s="165" t="str">
        <f>IF(COUNTBLANK($A312:$F312)&gt;2,"",IF(Input!O312=0,"NA",Input!O312))</f>
        <v/>
      </c>
      <c r="BF312" s="65" t="str">
        <f t="shared" si="220"/>
        <v/>
      </c>
      <c r="BG312" s="65" t="str">
        <f t="shared" si="221"/>
        <v/>
      </c>
      <c r="BH312" s="165" t="str">
        <f>IF(COUNTBLANK($A312:$F312)&gt;2,"",IF(Input!P312=0,"NA",Input!P312))</f>
        <v/>
      </c>
      <c r="BI312" s="65" t="str">
        <f t="shared" si="222"/>
        <v/>
      </c>
      <c r="BJ312" s="65" t="str">
        <f t="shared" si="223"/>
        <v/>
      </c>
      <c r="BK312" s="165" t="str">
        <f>IF(COUNTBLANK($A312:$F312)&gt;2,"",IF(Input!Q312=0,"NA",Input!Q312))</f>
        <v/>
      </c>
      <c r="BL312" s="65" t="str">
        <f t="shared" si="224"/>
        <v/>
      </c>
      <c r="BM312" s="65" t="str">
        <f t="shared" si="225"/>
        <v/>
      </c>
      <c r="BN312" s="165" t="str">
        <f>IF(COUNTBLANK($A312:$F312)&gt;2,"",IF(Input!R312=0,"NA",Input!R312))</f>
        <v/>
      </c>
      <c r="BO312" s="65" t="str">
        <f t="shared" si="226"/>
        <v/>
      </c>
      <c r="BP312" s="65" t="str">
        <f t="shared" si="227"/>
        <v/>
      </c>
      <c r="BQ312" s="165" t="str">
        <f>IF(COUNTBLANK($A312:$F312)&gt;2,"",IF(Input!S312=0,"NA",Input!S312))</f>
        <v/>
      </c>
      <c r="BR312" s="65" t="str">
        <f t="shared" si="228"/>
        <v/>
      </c>
      <c r="BS312" s="65" t="str">
        <f t="shared" si="229"/>
        <v/>
      </c>
      <c r="BT312" s="165" t="str">
        <f>IF(COUNTBLANK($A312:$F312)&gt;2,"",IF(Input!T312=0,"NA",Input!T312))</f>
        <v/>
      </c>
      <c r="BU312" s="65" t="str">
        <f t="shared" si="230"/>
        <v/>
      </c>
      <c r="BV312" s="65" t="str">
        <f t="shared" si="231"/>
        <v/>
      </c>
      <c r="BW312" s="165" t="str">
        <f>IF(COUNTBLANK($A312:$F312)&gt;2,"",IF(Input!U312=0,"NA",Input!U312))</f>
        <v/>
      </c>
      <c r="BX312" s="65" t="str">
        <f t="shared" si="232"/>
        <v/>
      </c>
      <c r="BY312" s="65" t="str">
        <f t="shared" si="233"/>
        <v/>
      </c>
      <c r="BZ312" s="165" t="str">
        <f>IF(COUNTBLANK($A312:$F312)&gt;2,"",IF(Input!V312=0,"NA",Input!V312))</f>
        <v/>
      </c>
      <c r="CA312" s="65" t="str">
        <f t="shared" si="234"/>
        <v/>
      </c>
      <c r="CB312" s="65" t="str">
        <f t="shared" si="235"/>
        <v/>
      </c>
      <c r="CC312" s="165" t="str">
        <f>IF(COUNTBLANK($A312:$F312)&gt;2,"",IF(Input!W312=0,"NA",Input!W312))</f>
        <v/>
      </c>
      <c r="CD312" s="65" t="str">
        <f t="shared" si="236"/>
        <v/>
      </c>
      <c r="CE312" s="65" t="str">
        <f t="shared" si="237"/>
        <v/>
      </c>
      <c r="CF312" s="165" t="str">
        <f>IF(COUNTBLANK($A312:$F312)&gt;2,"",IF(Input!X312=0,"NA",Input!X312))</f>
        <v/>
      </c>
      <c r="CG312" s="65" t="str">
        <f t="shared" si="238"/>
        <v/>
      </c>
      <c r="CH312" s="65" t="str">
        <f t="shared" si="239"/>
        <v/>
      </c>
      <c r="CI312" s="165" t="str">
        <f>IF(COUNTBLANK($A312:$F312)&gt;2,"",IF(Input!Y312=0,"NA",Input!Y312))</f>
        <v/>
      </c>
      <c r="CJ312" s="65" t="str">
        <f t="shared" si="240"/>
        <v/>
      </c>
      <c r="CK312" s="65" t="str">
        <f t="shared" si="241"/>
        <v/>
      </c>
      <c r="CL312" s="165" t="str">
        <f>IF(COUNTBLANK($A312:$F312)&gt;2,"",IF(Input!Z312=0,"NA",Input!Z312))</f>
        <v/>
      </c>
      <c r="CM312" s="65" t="str">
        <f t="shared" si="242"/>
        <v/>
      </c>
      <c r="CN312" s="65" t="str">
        <f t="shared" si="243"/>
        <v/>
      </c>
      <c r="CO312" s="165" t="str">
        <f>IF(COUNTBLANK($A312:$F312)&gt;2,"",IF(Input!AA312=0,"NA",Input!AA312))</f>
        <v/>
      </c>
      <c r="CP312" s="65" t="str">
        <f t="shared" si="244"/>
        <v/>
      </c>
      <c r="CQ312" s="65" t="str">
        <f t="shared" si="245"/>
        <v/>
      </c>
      <c r="CR312" s="165" t="str">
        <f>IF(COUNTBLANK($A312:$F312)&gt;2,"",IF(Input!AB312=0,"NA",Input!AB312))</f>
        <v/>
      </c>
      <c r="CS312" s="65" t="str">
        <f t="shared" si="246"/>
        <v/>
      </c>
      <c r="CT312" s="65" t="str">
        <f t="shared" si="247"/>
        <v/>
      </c>
      <c r="CU312" s="165" t="str">
        <f>IF(COUNTBLANK($A312:$F312)&gt;2,"",IF(Input!AC312=0,"NA",Input!AC312))</f>
        <v/>
      </c>
      <c r="CV312" s="65" t="str">
        <f t="shared" si="248"/>
        <v/>
      </c>
      <c r="CW312" s="65" t="str">
        <f t="shared" si="249"/>
        <v/>
      </c>
      <c r="CX312" s="165" t="str">
        <f>IF(COUNTBLANK($A312:$F312)&gt;2,"",IF(Input!AD312=0,"NA",Input!AD312))</f>
        <v/>
      </c>
    </row>
    <row r="313" spans="1:102" x14ac:dyDescent="0.25">
      <c r="A313" s="162" t="str">
        <f>IF(Input!B313=0,"",Input!B313)</f>
        <v/>
      </c>
      <c r="B313" s="162" t="str">
        <f>IF(Input!C313=0,"",Input!C313)</f>
        <v/>
      </c>
      <c r="C313" s="162" t="str">
        <f>IF(Input!D313=0,"",Input!D313)</f>
        <v/>
      </c>
      <c r="D313" s="162" t="str">
        <f>IF(Input!G313=0,"",Input!G313)</f>
        <v/>
      </c>
      <c r="E313" s="162" t="str">
        <f>IF(Input!H313=0,"",Input!H313)</f>
        <v/>
      </c>
      <c r="F313" s="162" t="str">
        <f>IF(Input!I313=0,"",Input!I313)</f>
        <v/>
      </c>
      <c r="G313" s="66" t="str">
        <f t="shared" si="200"/>
        <v/>
      </c>
      <c r="H313" s="66" t="str">
        <f t="shared" si="201"/>
        <v/>
      </c>
      <c r="I313" s="160" t="str">
        <f>FinalScores!G313</f>
        <v/>
      </c>
      <c r="J313" s="65" t="str">
        <f t="shared" si="202"/>
        <v/>
      </c>
      <c r="K313" s="65" t="str">
        <f t="shared" si="203"/>
        <v/>
      </c>
      <c r="L313" s="165" t="str">
        <f>IF(COUNTBLANK($A313:$F313)&gt;2,"",IF(Input!AE313=0,"NA",Input!AE313))</f>
        <v/>
      </c>
      <c r="M313" s="65" t="str">
        <f t="shared" si="204"/>
        <v/>
      </c>
      <c r="N313" s="65" t="str">
        <f t="shared" si="205"/>
        <v/>
      </c>
      <c r="O313" s="165" t="str">
        <f>IF(COUNTBLANK($A313:$F313)&gt;2,"",IF(Input!AF313=0,"NA",Input!AF313))</f>
        <v/>
      </c>
      <c r="P313" s="65" t="str">
        <f t="shared" si="206"/>
        <v/>
      </c>
      <c r="Q313" s="65" t="str">
        <f t="shared" si="207"/>
        <v/>
      </c>
      <c r="R313" s="165" t="str">
        <f>IF(COUNTBLANK($A313:$F313)&gt;2,"",IF(Input!AG313=0,"NA",Input!AG313))</f>
        <v/>
      </c>
      <c r="AN313" s="65" t="str">
        <f t="shared" si="208"/>
        <v/>
      </c>
      <c r="AO313" s="65" t="str">
        <f t="shared" si="209"/>
        <v/>
      </c>
      <c r="AP313" s="165" t="str">
        <f>IF(COUNTBLANK($A313:$F313)&gt;2,"",IF(Input!J313=0,"NA",Input!J313))</f>
        <v/>
      </c>
      <c r="AQ313" s="65" t="str">
        <f t="shared" si="210"/>
        <v/>
      </c>
      <c r="AR313" s="65" t="str">
        <f t="shared" si="211"/>
        <v/>
      </c>
      <c r="AS313" s="165" t="str">
        <f>IF(COUNTBLANK($A313:$F313)&gt;2,"",IF(Input!K313=0,"NA",Input!K313))</f>
        <v/>
      </c>
      <c r="AT313" s="65" t="str">
        <f t="shared" si="212"/>
        <v/>
      </c>
      <c r="AU313" s="65" t="str">
        <f t="shared" si="213"/>
        <v/>
      </c>
      <c r="AV313" s="165" t="str">
        <f>IF(COUNTBLANK($A313:$F313)&gt;2,"",IF(Input!L313=0,"NA",Input!L313))</f>
        <v/>
      </c>
      <c r="AW313" s="65" t="str">
        <f t="shared" si="214"/>
        <v/>
      </c>
      <c r="AX313" s="65" t="str">
        <f t="shared" si="215"/>
        <v/>
      </c>
      <c r="AY313" s="165" t="str">
        <f>IF(COUNTBLANK($A313:$F313)&gt;2,"",IF(Input!M313=0,"NA",Input!M313))</f>
        <v/>
      </c>
      <c r="AZ313" s="65" t="str">
        <f t="shared" si="216"/>
        <v/>
      </c>
      <c r="BA313" s="65" t="str">
        <f t="shared" si="217"/>
        <v/>
      </c>
      <c r="BB313" s="165" t="str">
        <f>IF(COUNTBLANK($A313:$F313)&gt;2,"",IF(Input!N313=0,"NA",Input!N313))</f>
        <v/>
      </c>
      <c r="BC313" s="65" t="str">
        <f t="shared" si="218"/>
        <v/>
      </c>
      <c r="BD313" s="65" t="str">
        <f t="shared" si="219"/>
        <v/>
      </c>
      <c r="BE313" s="165" t="str">
        <f>IF(COUNTBLANK($A313:$F313)&gt;2,"",IF(Input!O313=0,"NA",Input!O313))</f>
        <v/>
      </c>
      <c r="BF313" s="65" t="str">
        <f t="shared" si="220"/>
        <v/>
      </c>
      <c r="BG313" s="65" t="str">
        <f t="shared" si="221"/>
        <v/>
      </c>
      <c r="BH313" s="165" t="str">
        <f>IF(COUNTBLANK($A313:$F313)&gt;2,"",IF(Input!P313=0,"NA",Input!P313))</f>
        <v/>
      </c>
      <c r="BI313" s="65" t="str">
        <f t="shared" si="222"/>
        <v/>
      </c>
      <c r="BJ313" s="65" t="str">
        <f t="shared" si="223"/>
        <v/>
      </c>
      <c r="BK313" s="165" t="str">
        <f>IF(COUNTBLANK($A313:$F313)&gt;2,"",IF(Input!Q313=0,"NA",Input!Q313))</f>
        <v/>
      </c>
      <c r="BL313" s="65" t="str">
        <f t="shared" si="224"/>
        <v/>
      </c>
      <c r="BM313" s="65" t="str">
        <f t="shared" si="225"/>
        <v/>
      </c>
      <c r="BN313" s="165" t="str">
        <f>IF(COUNTBLANK($A313:$F313)&gt;2,"",IF(Input!R313=0,"NA",Input!R313))</f>
        <v/>
      </c>
      <c r="BO313" s="65" t="str">
        <f t="shared" si="226"/>
        <v/>
      </c>
      <c r="BP313" s="65" t="str">
        <f t="shared" si="227"/>
        <v/>
      </c>
      <c r="BQ313" s="165" t="str">
        <f>IF(COUNTBLANK($A313:$F313)&gt;2,"",IF(Input!S313=0,"NA",Input!S313))</f>
        <v/>
      </c>
      <c r="BR313" s="65" t="str">
        <f t="shared" si="228"/>
        <v/>
      </c>
      <c r="BS313" s="65" t="str">
        <f t="shared" si="229"/>
        <v/>
      </c>
      <c r="BT313" s="165" t="str">
        <f>IF(COUNTBLANK($A313:$F313)&gt;2,"",IF(Input!T313=0,"NA",Input!T313))</f>
        <v/>
      </c>
      <c r="BU313" s="65" t="str">
        <f t="shared" si="230"/>
        <v/>
      </c>
      <c r="BV313" s="65" t="str">
        <f t="shared" si="231"/>
        <v/>
      </c>
      <c r="BW313" s="165" t="str">
        <f>IF(COUNTBLANK($A313:$F313)&gt;2,"",IF(Input!U313=0,"NA",Input!U313))</f>
        <v/>
      </c>
      <c r="BX313" s="65" t="str">
        <f t="shared" si="232"/>
        <v/>
      </c>
      <c r="BY313" s="65" t="str">
        <f t="shared" si="233"/>
        <v/>
      </c>
      <c r="BZ313" s="165" t="str">
        <f>IF(COUNTBLANK($A313:$F313)&gt;2,"",IF(Input!V313=0,"NA",Input!V313))</f>
        <v/>
      </c>
      <c r="CA313" s="65" t="str">
        <f t="shared" si="234"/>
        <v/>
      </c>
      <c r="CB313" s="65" t="str">
        <f t="shared" si="235"/>
        <v/>
      </c>
      <c r="CC313" s="165" t="str">
        <f>IF(COUNTBLANK($A313:$F313)&gt;2,"",IF(Input!W313=0,"NA",Input!W313))</f>
        <v/>
      </c>
      <c r="CD313" s="65" t="str">
        <f t="shared" si="236"/>
        <v/>
      </c>
      <c r="CE313" s="65" t="str">
        <f t="shared" si="237"/>
        <v/>
      </c>
      <c r="CF313" s="165" t="str">
        <f>IF(COUNTBLANK($A313:$F313)&gt;2,"",IF(Input!X313=0,"NA",Input!X313))</f>
        <v/>
      </c>
      <c r="CG313" s="65" t="str">
        <f t="shared" si="238"/>
        <v/>
      </c>
      <c r="CH313" s="65" t="str">
        <f t="shared" si="239"/>
        <v/>
      </c>
      <c r="CI313" s="165" t="str">
        <f>IF(COUNTBLANK($A313:$F313)&gt;2,"",IF(Input!Y313=0,"NA",Input!Y313))</f>
        <v/>
      </c>
      <c r="CJ313" s="65" t="str">
        <f t="shared" si="240"/>
        <v/>
      </c>
      <c r="CK313" s="65" t="str">
        <f t="shared" si="241"/>
        <v/>
      </c>
      <c r="CL313" s="165" t="str">
        <f>IF(COUNTBLANK($A313:$F313)&gt;2,"",IF(Input!Z313=0,"NA",Input!Z313))</f>
        <v/>
      </c>
      <c r="CM313" s="65" t="str">
        <f t="shared" si="242"/>
        <v/>
      </c>
      <c r="CN313" s="65" t="str">
        <f t="shared" si="243"/>
        <v/>
      </c>
      <c r="CO313" s="165" t="str">
        <f>IF(COUNTBLANK($A313:$F313)&gt;2,"",IF(Input!AA313=0,"NA",Input!AA313))</f>
        <v/>
      </c>
      <c r="CP313" s="65" t="str">
        <f t="shared" si="244"/>
        <v/>
      </c>
      <c r="CQ313" s="65" t="str">
        <f t="shared" si="245"/>
        <v/>
      </c>
      <c r="CR313" s="165" t="str">
        <f>IF(COUNTBLANK($A313:$F313)&gt;2,"",IF(Input!AB313=0,"NA",Input!AB313))</f>
        <v/>
      </c>
      <c r="CS313" s="65" t="str">
        <f t="shared" si="246"/>
        <v/>
      </c>
      <c r="CT313" s="65" t="str">
        <f t="shared" si="247"/>
        <v/>
      </c>
      <c r="CU313" s="165" t="str">
        <f>IF(COUNTBLANK($A313:$F313)&gt;2,"",IF(Input!AC313=0,"NA",Input!AC313))</f>
        <v/>
      </c>
      <c r="CV313" s="65" t="str">
        <f t="shared" si="248"/>
        <v/>
      </c>
      <c r="CW313" s="65" t="str">
        <f t="shared" si="249"/>
        <v/>
      </c>
      <c r="CX313" s="165" t="str">
        <f>IF(COUNTBLANK($A313:$F313)&gt;2,"",IF(Input!AD313=0,"NA",Input!AD313))</f>
        <v/>
      </c>
    </row>
    <row r="314" spans="1:102" x14ac:dyDescent="0.25">
      <c r="A314" s="162" t="str">
        <f>IF(Input!B314=0,"",Input!B314)</f>
        <v/>
      </c>
      <c r="B314" s="162" t="str">
        <f>IF(Input!C314=0,"",Input!C314)</f>
        <v/>
      </c>
      <c r="C314" s="162" t="str">
        <f>IF(Input!D314=0,"",Input!D314)</f>
        <v/>
      </c>
      <c r="D314" s="162" t="str">
        <f>IF(Input!G314=0,"",Input!G314)</f>
        <v/>
      </c>
      <c r="E314" s="162" t="str">
        <f>IF(Input!H314=0,"",Input!H314)</f>
        <v/>
      </c>
      <c r="F314" s="162" t="str">
        <f>IF(Input!I314=0,"",Input!I314)</f>
        <v/>
      </c>
      <c r="G314" s="66" t="str">
        <f t="shared" si="200"/>
        <v/>
      </c>
      <c r="H314" s="66" t="str">
        <f t="shared" si="201"/>
        <v/>
      </c>
      <c r="I314" s="160" t="str">
        <f>FinalScores!G314</f>
        <v/>
      </c>
      <c r="J314" s="65" t="str">
        <f t="shared" si="202"/>
        <v/>
      </c>
      <c r="K314" s="65" t="str">
        <f t="shared" si="203"/>
        <v/>
      </c>
      <c r="L314" s="165" t="str">
        <f>IF(COUNTBLANK($A314:$F314)&gt;2,"",IF(Input!AE314=0,"NA",Input!AE314))</f>
        <v/>
      </c>
      <c r="M314" s="65" t="str">
        <f t="shared" si="204"/>
        <v/>
      </c>
      <c r="N314" s="65" t="str">
        <f t="shared" si="205"/>
        <v/>
      </c>
      <c r="O314" s="165" t="str">
        <f>IF(COUNTBLANK($A314:$F314)&gt;2,"",IF(Input!AF314=0,"NA",Input!AF314))</f>
        <v/>
      </c>
      <c r="P314" s="65" t="str">
        <f t="shared" si="206"/>
        <v/>
      </c>
      <c r="Q314" s="65" t="str">
        <f t="shared" si="207"/>
        <v/>
      </c>
      <c r="R314" s="165" t="str">
        <f>IF(COUNTBLANK($A314:$F314)&gt;2,"",IF(Input!AG314=0,"NA",Input!AG314))</f>
        <v/>
      </c>
      <c r="AN314" s="65" t="str">
        <f t="shared" si="208"/>
        <v/>
      </c>
      <c r="AO314" s="65" t="str">
        <f t="shared" si="209"/>
        <v/>
      </c>
      <c r="AP314" s="165" t="str">
        <f>IF(COUNTBLANK($A314:$F314)&gt;2,"",IF(Input!J314=0,"NA",Input!J314))</f>
        <v/>
      </c>
      <c r="AQ314" s="65" t="str">
        <f t="shared" si="210"/>
        <v/>
      </c>
      <c r="AR314" s="65" t="str">
        <f t="shared" si="211"/>
        <v/>
      </c>
      <c r="AS314" s="165" t="str">
        <f>IF(COUNTBLANK($A314:$F314)&gt;2,"",IF(Input!K314=0,"NA",Input!K314))</f>
        <v/>
      </c>
      <c r="AT314" s="65" t="str">
        <f t="shared" si="212"/>
        <v/>
      </c>
      <c r="AU314" s="65" t="str">
        <f t="shared" si="213"/>
        <v/>
      </c>
      <c r="AV314" s="165" t="str">
        <f>IF(COUNTBLANK($A314:$F314)&gt;2,"",IF(Input!L314=0,"NA",Input!L314))</f>
        <v/>
      </c>
      <c r="AW314" s="65" t="str">
        <f t="shared" si="214"/>
        <v/>
      </c>
      <c r="AX314" s="65" t="str">
        <f t="shared" si="215"/>
        <v/>
      </c>
      <c r="AY314" s="165" t="str">
        <f>IF(COUNTBLANK($A314:$F314)&gt;2,"",IF(Input!M314=0,"NA",Input!M314))</f>
        <v/>
      </c>
      <c r="AZ314" s="65" t="str">
        <f t="shared" si="216"/>
        <v/>
      </c>
      <c r="BA314" s="65" t="str">
        <f t="shared" si="217"/>
        <v/>
      </c>
      <c r="BB314" s="165" t="str">
        <f>IF(COUNTBLANK($A314:$F314)&gt;2,"",IF(Input!N314=0,"NA",Input!N314))</f>
        <v/>
      </c>
      <c r="BC314" s="65" t="str">
        <f t="shared" si="218"/>
        <v/>
      </c>
      <c r="BD314" s="65" t="str">
        <f t="shared" si="219"/>
        <v/>
      </c>
      <c r="BE314" s="165" t="str">
        <f>IF(COUNTBLANK($A314:$F314)&gt;2,"",IF(Input!O314=0,"NA",Input!O314))</f>
        <v/>
      </c>
      <c r="BF314" s="65" t="str">
        <f t="shared" si="220"/>
        <v/>
      </c>
      <c r="BG314" s="65" t="str">
        <f t="shared" si="221"/>
        <v/>
      </c>
      <c r="BH314" s="165" t="str">
        <f>IF(COUNTBLANK($A314:$F314)&gt;2,"",IF(Input!P314=0,"NA",Input!P314))</f>
        <v/>
      </c>
      <c r="BI314" s="65" t="str">
        <f t="shared" si="222"/>
        <v/>
      </c>
      <c r="BJ314" s="65" t="str">
        <f t="shared" si="223"/>
        <v/>
      </c>
      <c r="BK314" s="165" t="str">
        <f>IF(COUNTBLANK($A314:$F314)&gt;2,"",IF(Input!Q314=0,"NA",Input!Q314))</f>
        <v/>
      </c>
      <c r="BL314" s="65" t="str">
        <f t="shared" si="224"/>
        <v/>
      </c>
      <c r="BM314" s="65" t="str">
        <f t="shared" si="225"/>
        <v/>
      </c>
      <c r="BN314" s="165" t="str">
        <f>IF(COUNTBLANK($A314:$F314)&gt;2,"",IF(Input!R314=0,"NA",Input!R314))</f>
        <v/>
      </c>
      <c r="BO314" s="65" t="str">
        <f t="shared" si="226"/>
        <v/>
      </c>
      <c r="BP314" s="65" t="str">
        <f t="shared" si="227"/>
        <v/>
      </c>
      <c r="BQ314" s="165" t="str">
        <f>IF(COUNTBLANK($A314:$F314)&gt;2,"",IF(Input!S314=0,"NA",Input!S314))</f>
        <v/>
      </c>
      <c r="BR314" s="65" t="str">
        <f t="shared" si="228"/>
        <v/>
      </c>
      <c r="BS314" s="65" t="str">
        <f t="shared" si="229"/>
        <v/>
      </c>
      <c r="BT314" s="165" t="str">
        <f>IF(COUNTBLANK($A314:$F314)&gt;2,"",IF(Input!T314=0,"NA",Input!T314))</f>
        <v/>
      </c>
      <c r="BU314" s="65" t="str">
        <f t="shared" si="230"/>
        <v/>
      </c>
      <c r="BV314" s="65" t="str">
        <f t="shared" si="231"/>
        <v/>
      </c>
      <c r="BW314" s="165" t="str">
        <f>IF(COUNTBLANK($A314:$F314)&gt;2,"",IF(Input!U314=0,"NA",Input!U314))</f>
        <v/>
      </c>
      <c r="BX314" s="65" t="str">
        <f t="shared" si="232"/>
        <v/>
      </c>
      <c r="BY314" s="65" t="str">
        <f t="shared" si="233"/>
        <v/>
      </c>
      <c r="BZ314" s="165" t="str">
        <f>IF(COUNTBLANK($A314:$F314)&gt;2,"",IF(Input!V314=0,"NA",Input!V314))</f>
        <v/>
      </c>
      <c r="CA314" s="65" t="str">
        <f t="shared" si="234"/>
        <v/>
      </c>
      <c r="CB314" s="65" t="str">
        <f t="shared" si="235"/>
        <v/>
      </c>
      <c r="CC314" s="165" t="str">
        <f>IF(COUNTBLANK($A314:$F314)&gt;2,"",IF(Input!W314=0,"NA",Input!W314))</f>
        <v/>
      </c>
      <c r="CD314" s="65" t="str">
        <f t="shared" si="236"/>
        <v/>
      </c>
      <c r="CE314" s="65" t="str">
        <f t="shared" si="237"/>
        <v/>
      </c>
      <c r="CF314" s="165" t="str">
        <f>IF(COUNTBLANK($A314:$F314)&gt;2,"",IF(Input!X314=0,"NA",Input!X314))</f>
        <v/>
      </c>
      <c r="CG314" s="65" t="str">
        <f t="shared" si="238"/>
        <v/>
      </c>
      <c r="CH314" s="65" t="str">
        <f t="shared" si="239"/>
        <v/>
      </c>
      <c r="CI314" s="165" t="str">
        <f>IF(COUNTBLANK($A314:$F314)&gt;2,"",IF(Input!Y314=0,"NA",Input!Y314))</f>
        <v/>
      </c>
      <c r="CJ314" s="65" t="str">
        <f t="shared" si="240"/>
        <v/>
      </c>
      <c r="CK314" s="65" t="str">
        <f t="shared" si="241"/>
        <v/>
      </c>
      <c r="CL314" s="165" t="str">
        <f>IF(COUNTBLANK($A314:$F314)&gt;2,"",IF(Input!Z314=0,"NA",Input!Z314))</f>
        <v/>
      </c>
      <c r="CM314" s="65" t="str">
        <f t="shared" si="242"/>
        <v/>
      </c>
      <c r="CN314" s="65" t="str">
        <f t="shared" si="243"/>
        <v/>
      </c>
      <c r="CO314" s="165" t="str">
        <f>IF(COUNTBLANK($A314:$F314)&gt;2,"",IF(Input!AA314=0,"NA",Input!AA314))</f>
        <v/>
      </c>
      <c r="CP314" s="65" t="str">
        <f t="shared" si="244"/>
        <v/>
      </c>
      <c r="CQ314" s="65" t="str">
        <f t="shared" si="245"/>
        <v/>
      </c>
      <c r="CR314" s="165" t="str">
        <f>IF(COUNTBLANK($A314:$F314)&gt;2,"",IF(Input!AB314=0,"NA",Input!AB314))</f>
        <v/>
      </c>
      <c r="CS314" s="65" t="str">
        <f t="shared" si="246"/>
        <v/>
      </c>
      <c r="CT314" s="65" t="str">
        <f t="shared" si="247"/>
        <v/>
      </c>
      <c r="CU314" s="165" t="str">
        <f>IF(COUNTBLANK($A314:$F314)&gt;2,"",IF(Input!AC314=0,"NA",Input!AC314))</f>
        <v/>
      </c>
      <c r="CV314" s="65" t="str">
        <f t="shared" si="248"/>
        <v/>
      </c>
      <c r="CW314" s="65" t="str">
        <f t="shared" si="249"/>
        <v/>
      </c>
      <c r="CX314" s="165" t="str">
        <f>IF(COUNTBLANK($A314:$F314)&gt;2,"",IF(Input!AD314=0,"NA",Input!AD314))</f>
        <v/>
      </c>
    </row>
    <row r="315" spans="1:102" x14ac:dyDescent="0.25">
      <c r="A315" s="162" t="str">
        <f>IF(Input!B315=0,"",Input!B315)</f>
        <v/>
      </c>
      <c r="B315" s="162" t="str">
        <f>IF(Input!C315=0,"",Input!C315)</f>
        <v/>
      </c>
      <c r="C315" s="162" t="str">
        <f>IF(Input!D315=0,"",Input!D315)</f>
        <v/>
      </c>
      <c r="D315" s="162" t="str">
        <f>IF(Input!G315=0,"",Input!G315)</f>
        <v/>
      </c>
      <c r="E315" s="162" t="str">
        <f>IF(Input!H315=0,"",Input!H315)</f>
        <v/>
      </c>
      <c r="F315" s="162" t="str">
        <f>IF(Input!I315=0,"",Input!I315)</f>
        <v/>
      </c>
      <c r="G315" s="66" t="str">
        <f t="shared" si="200"/>
        <v/>
      </c>
      <c r="H315" s="66" t="str">
        <f t="shared" si="201"/>
        <v/>
      </c>
      <c r="I315" s="160" t="str">
        <f>FinalScores!G315</f>
        <v/>
      </c>
      <c r="J315" s="65" t="str">
        <f t="shared" si="202"/>
        <v/>
      </c>
      <c r="K315" s="65" t="str">
        <f t="shared" si="203"/>
        <v/>
      </c>
      <c r="L315" s="165" t="str">
        <f>IF(COUNTBLANK($A315:$F315)&gt;2,"",IF(Input!AE315=0,"NA",Input!AE315))</f>
        <v/>
      </c>
      <c r="M315" s="65" t="str">
        <f t="shared" si="204"/>
        <v/>
      </c>
      <c r="N315" s="65" t="str">
        <f t="shared" si="205"/>
        <v/>
      </c>
      <c r="O315" s="165" t="str">
        <f>IF(COUNTBLANK($A315:$F315)&gt;2,"",IF(Input!AF315=0,"NA",Input!AF315))</f>
        <v/>
      </c>
      <c r="P315" s="65" t="str">
        <f t="shared" si="206"/>
        <v/>
      </c>
      <c r="Q315" s="65" t="str">
        <f t="shared" si="207"/>
        <v/>
      </c>
      <c r="R315" s="165" t="str">
        <f>IF(COUNTBLANK($A315:$F315)&gt;2,"",IF(Input!AG315=0,"NA",Input!AG315))</f>
        <v/>
      </c>
      <c r="AN315" s="65" t="str">
        <f t="shared" si="208"/>
        <v/>
      </c>
      <c r="AO315" s="65" t="str">
        <f t="shared" si="209"/>
        <v/>
      </c>
      <c r="AP315" s="165" t="str">
        <f>IF(COUNTBLANK($A315:$F315)&gt;2,"",IF(Input!J315=0,"NA",Input!J315))</f>
        <v/>
      </c>
      <c r="AQ315" s="65" t="str">
        <f t="shared" si="210"/>
        <v/>
      </c>
      <c r="AR315" s="65" t="str">
        <f t="shared" si="211"/>
        <v/>
      </c>
      <c r="AS315" s="165" t="str">
        <f>IF(COUNTBLANK($A315:$F315)&gt;2,"",IF(Input!K315=0,"NA",Input!K315))</f>
        <v/>
      </c>
      <c r="AT315" s="65" t="str">
        <f t="shared" si="212"/>
        <v/>
      </c>
      <c r="AU315" s="65" t="str">
        <f t="shared" si="213"/>
        <v/>
      </c>
      <c r="AV315" s="165" t="str">
        <f>IF(COUNTBLANK($A315:$F315)&gt;2,"",IF(Input!L315=0,"NA",Input!L315))</f>
        <v/>
      </c>
      <c r="AW315" s="65" t="str">
        <f t="shared" si="214"/>
        <v/>
      </c>
      <c r="AX315" s="65" t="str">
        <f t="shared" si="215"/>
        <v/>
      </c>
      <c r="AY315" s="165" t="str">
        <f>IF(COUNTBLANK($A315:$F315)&gt;2,"",IF(Input!M315=0,"NA",Input!M315))</f>
        <v/>
      </c>
      <c r="AZ315" s="65" t="str">
        <f t="shared" si="216"/>
        <v/>
      </c>
      <c r="BA315" s="65" t="str">
        <f t="shared" si="217"/>
        <v/>
      </c>
      <c r="BB315" s="165" t="str">
        <f>IF(COUNTBLANK($A315:$F315)&gt;2,"",IF(Input!N315=0,"NA",Input!N315))</f>
        <v/>
      </c>
      <c r="BC315" s="65" t="str">
        <f t="shared" si="218"/>
        <v/>
      </c>
      <c r="BD315" s="65" t="str">
        <f t="shared" si="219"/>
        <v/>
      </c>
      <c r="BE315" s="165" t="str">
        <f>IF(COUNTBLANK($A315:$F315)&gt;2,"",IF(Input!O315=0,"NA",Input!O315))</f>
        <v/>
      </c>
      <c r="BF315" s="65" t="str">
        <f t="shared" si="220"/>
        <v/>
      </c>
      <c r="BG315" s="65" t="str">
        <f t="shared" si="221"/>
        <v/>
      </c>
      <c r="BH315" s="165" t="str">
        <f>IF(COUNTBLANK($A315:$F315)&gt;2,"",IF(Input!P315=0,"NA",Input!P315))</f>
        <v/>
      </c>
      <c r="BI315" s="65" t="str">
        <f t="shared" si="222"/>
        <v/>
      </c>
      <c r="BJ315" s="65" t="str">
        <f t="shared" si="223"/>
        <v/>
      </c>
      <c r="BK315" s="165" t="str">
        <f>IF(COUNTBLANK($A315:$F315)&gt;2,"",IF(Input!Q315=0,"NA",Input!Q315))</f>
        <v/>
      </c>
      <c r="BL315" s="65" t="str">
        <f t="shared" si="224"/>
        <v/>
      </c>
      <c r="BM315" s="65" t="str">
        <f t="shared" si="225"/>
        <v/>
      </c>
      <c r="BN315" s="165" t="str">
        <f>IF(COUNTBLANK($A315:$F315)&gt;2,"",IF(Input!R315=0,"NA",Input!R315))</f>
        <v/>
      </c>
      <c r="BO315" s="65" t="str">
        <f t="shared" si="226"/>
        <v/>
      </c>
      <c r="BP315" s="65" t="str">
        <f t="shared" si="227"/>
        <v/>
      </c>
      <c r="BQ315" s="165" t="str">
        <f>IF(COUNTBLANK($A315:$F315)&gt;2,"",IF(Input!S315=0,"NA",Input!S315))</f>
        <v/>
      </c>
      <c r="BR315" s="65" t="str">
        <f t="shared" si="228"/>
        <v/>
      </c>
      <c r="BS315" s="65" t="str">
        <f t="shared" si="229"/>
        <v/>
      </c>
      <c r="BT315" s="165" t="str">
        <f>IF(COUNTBLANK($A315:$F315)&gt;2,"",IF(Input!T315=0,"NA",Input!T315))</f>
        <v/>
      </c>
      <c r="BU315" s="65" t="str">
        <f t="shared" si="230"/>
        <v/>
      </c>
      <c r="BV315" s="65" t="str">
        <f t="shared" si="231"/>
        <v/>
      </c>
      <c r="BW315" s="165" t="str">
        <f>IF(COUNTBLANK($A315:$F315)&gt;2,"",IF(Input!U315=0,"NA",Input!U315))</f>
        <v/>
      </c>
      <c r="BX315" s="65" t="str">
        <f t="shared" si="232"/>
        <v/>
      </c>
      <c r="BY315" s="65" t="str">
        <f t="shared" si="233"/>
        <v/>
      </c>
      <c r="BZ315" s="165" t="str">
        <f>IF(COUNTBLANK($A315:$F315)&gt;2,"",IF(Input!V315=0,"NA",Input!V315))</f>
        <v/>
      </c>
      <c r="CA315" s="65" t="str">
        <f t="shared" si="234"/>
        <v/>
      </c>
      <c r="CB315" s="65" t="str">
        <f t="shared" si="235"/>
        <v/>
      </c>
      <c r="CC315" s="165" t="str">
        <f>IF(COUNTBLANK($A315:$F315)&gt;2,"",IF(Input!W315=0,"NA",Input!W315))</f>
        <v/>
      </c>
      <c r="CD315" s="65" t="str">
        <f t="shared" si="236"/>
        <v/>
      </c>
      <c r="CE315" s="65" t="str">
        <f t="shared" si="237"/>
        <v/>
      </c>
      <c r="CF315" s="165" t="str">
        <f>IF(COUNTBLANK($A315:$F315)&gt;2,"",IF(Input!X315=0,"NA",Input!X315))</f>
        <v/>
      </c>
      <c r="CG315" s="65" t="str">
        <f t="shared" si="238"/>
        <v/>
      </c>
      <c r="CH315" s="65" t="str">
        <f t="shared" si="239"/>
        <v/>
      </c>
      <c r="CI315" s="165" t="str">
        <f>IF(COUNTBLANK($A315:$F315)&gt;2,"",IF(Input!Y315=0,"NA",Input!Y315))</f>
        <v/>
      </c>
      <c r="CJ315" s="65" t="str">
        <f t="shared" si="240"/>
        <v/>
      </c>
      <c r="CK315" s="65" t="str">
        <f t="shared" si="241"/>
        <v/>
      </c>
      <c r="CL315" s="165" t="str">
        <f>IF(COUNTBLANK($A315:$F315)&gt;2,"",IF(Input!Z315=0,"NA",Input!Z315))</f>
        <v/>
      </c>
      <c r="CM315" s="65" t="str">
        <f t="shared" si="242"/>
        <v/>
      </c>
      <c r="CN315" s="65" t="str">
        <f t="shared" si="243"/>
        <v/>
      </c>
      <c r="CO315" s="165" t="str">
        <f>IF(COUNTBLANK($A315:$F315)&gt;2,"",IF(Input!AA315=0,"NA",Input!AA315))</f>
        <v/>
      </c>
      <c r="CP315" s="65" t="str">
        <f t="shared" si="244"/>
        <v/>
      </c>
      <c r="CQ315" s="65" t="str">
        <f t="shared" si="245"/>
        <v/>
      </c>
      <c r="CR315" s="165" t="str">
        <f>IF(COUNTBLANK($A315:$F315)&gt;2,"",IF(Input!AB315=0,"NA",Input!AB315))</f>
        <v/>
      </c>
      <c r="CS315" s="65" t="str">
        <f t="shared" si="246"/>
        <v/>
      </c>
      <c r="CT315" s="65" t="str">
        <f t="shared" si="247"/>
        <v/>
      </c>
      <c r="CU315" s="165" t="str">
        <f>IF(COUNTBLANK($A315:$F315)&gt;2,"",IF(Input!AC315=0,"NA",Input!AC315))</f>
        <v/>
      </c>
      <c r="CV315" s="65" t="str">
        <f t="shared" si="248"/>
        <v/>
      </c>
      <c r="CW315" s="65" t="str">
        <f t="shared" si="249"/>
        <v/>
      </c>
      <c r="CX315" s="165" t="str">
        <f>IF(COUNTBLANK($A315:$F315)&gt;2,"",IF(Input!AD315=0,"NA",Input!AD315))</f>
        <v/>
      </c>
    </row>
    <row r="316" spans="1:102" x14ac:dyDescent="0.25">
      <c r="A316" s="162" t="str">
        <f>IF(Input!B316=0,"",Input!B316)</f>
        <v/>
      </c>
      <c r="B316" s="162" t="str">
        <f>IF(Input!C316=0,"",Input!C316)</f>
        <v/>
      </c>
      <c r="C316" s="162" t="str">
        <f>IF(Input!D316=0,"",Input!D316)</f>
        <v/>
      </c>
      <c r="D316" s="162" t="str">
        <f>IF(Input!G316=0,"",Input!G316)</f>
        <v/>
      </c>
      <c r="E316" s="162" t="str">
        <f>IF(Input!H316=0,"",Input!H316)</f>
        <v/>
      </c>
      <c r="F316" s="162" t="str">
        <f>IF(Input!I316=0,"",Input!I316)</f>
        <v/>
      </c>
      <c r="G316" s="66" t="str">
        <f t="shared" si="200"/>
        <v/>
      </c>
      <c r="H316" s="66" t="str">
        <f t="shared" si="201"/>
        <v/>
      </c>
      <c r="I316" s="160" t="str">
        <f>FinalScores!G316</f>
        <v/>
      </c>
      <c r="J316" s="65" t="str">
        <f t="shared" si="202"/>
        <v/>
      </c>
      <c r="K316" s="65" t="str">
        <f t="shared" si="203"/>
        <v/>
      </c>
      <c r="L316" s="165" t="str">
        <f>IF(COUNTBLANK($A316:$F316)&gt;2,"",IF(Input!AE316=0,"NA",Input!AE316))</f>
        <v/>
      </c>
      <c r="M316" s="65" t="str">
        <f t="shared" si="204"/>
        <v/>
      </c>
      <c r="N316" s="65" t="str">
        <f t="shared" si="205"/>
        <v/>
      </c>
      <c r="O316" s="165" t="str">
        <f>IF(COUNTBLANK($A316:$F316)&gt;2,"",IF(Input!AF316=0,"NA",Input!AF316))</f>
        <v/>
      </c>
      <c r="P316" s="65" t="str">
        <f t="shared" si="206"/>
        <v/>
      </c>
      <c r="Q316" s="65" t="str">
        <f t="shared" si="207"/>
        <v/>
      </c>
      <c r="R316" s="165" t="str">
        <f>IF(COUNTBLANK($A316:$F316)&gt;2,"",IF(Input!AG316=0,"NA",Input!AG316))</f>
        <v/>
      </c>
      <c r="AN316" s="65" t="str">
        <f t="shared" si="208"/>
        <v/>
      </c>
      <c r="AO316" s="65" t="str">
        <f t="shared" si="209"/>
        <v/>
      </c>
      <c r="AP316" s="165" t="str">
        <f>IF(COUNTBLANK($A316:$F316)&gt;2,"",IF(Input!J316=0,"NA",Input!J316))</f>
        <v/>
      </c>
      <c r="AQ316" s="65" t="str">
        <f t="shared" si="210"/>
        <v/>
      </c>
      <c r="AR316" s="65" t="str">
        <f t="shared" si="211"/>
        <v/>
      </c>
      <c r="AS316" s="165" t="str">
        <f>IF(COUNTBLANK($A316:$F316)&gt;2,"",IF(Input!K316=0,"NA",Input!K316))</f>
        <v/>
      </c>
      <c r="AT316" s="65" t="str">
        <f t="shared" si="212"/>
        <v/>
      </c>
      <c r="AU316" s="65" t="str">
        <f t="shared" si="213"/>
        <v/>
      </c>
      <c r="AV316" s="165" t="str">
        <f>IF(COUNTBLANK($A316:$F316)&gt;2,"",IF(Input!L316=0,"NA",Input!L316))</f>
        <v/>
      </c>
      <c r="AW316" s="65" t="str">
        <f t="shared" si="214"/>
        <v/>
      </c>
      <c r="AX316" s="65" t="str">
        <f t="shared" si="215"/>
        <v/>
      </c>
      <c r="AY316" s="165" t="str">
        <f>IF(COUNTBLANK($A316:$F316)&gt;2,"",IF(Input!M316=0,"NA",Input!M316))</f>
        <v/>
      </c>
      <c r="AZ316" s="65" t="str">
        <f t="shared" si="216"/>
        <v/>
      </c>
      <c r="BA316" s="65" t="str">
        <f t="shared" si="217"/>
        <v/>
      </c>
      <c r="BB316" s="165" t="str">
        <f>IF(COUNTBLANK($A316:$F316)&gt;2,"",IF(Input!N316=0,"NA",Input!N316))</f>
        <v/>
      </c>
      <c r="BC316" s="65" t="str">
        <f t="shared" si="218"/>
        <v/>
      </c>
      <c r="BD316" s="65" t="str">
        <f t="shared" si="219"/>
        <v/>
      </c>
      <c r="BE316" s="165" t="str">
        <f>IF(COUNTBLANK($A316:$F316)&gt;2,"",IF(Input!O316=0,"NA",Input!O316))</f>
        <v/>
      </c>
      <c r="BF316" s="65" t="str">
        <f t="shared" si="220"/>
        <v/>
      </c>
      <c r="BG316" s="65" t="str">
        <f t="shared" si="221"/>
        <v/>
      </c>
      <c r="BH316" s="165" t="str">
        <f>IF(COUNTBLANK($A316:$F316)&gt;2,"",IF(Input!P316=0,"NA",Input!P316))</f>
        <v/>
      </c>
      <c r="BI316" s="65" t="str">
        <f t="shared" si="222"/>
        <v/>
      </c>
      <c r="BJ316" s="65" t="str">
        <f t="shared" si="223"/>
        <v/>
      </c>
      <c r="BK316" s="165" t="str">
        <f>IF(COUNTBLANK($A316:$F316)&gt;2,"",IF(Input!Q316=0,"NA",Input!Q316))</f>
        <v/>
      </c>
      <c r="BL316" s="65" t="str">
        <f t="shared" si="224"/>
        <v/>
      </c>
      <c r="BM316" s="65" t="str">
        <f t="shared" si="225"/>
        <v/>
      </c>
      <c r="BN316" s="165" t="str">
        <f>IF(COUNTBLANK($A316:$F316)&gt;2,"",IF(Input!R316=0,"NA",Input!R316))</f>
        <v/>
      </c>
      <c r="BO316" s="65" t="str">
        <f t="shared" si="226"/>
        <v/>
      </c>
      <c r="BP316" s="65" t="str">
        <f t="shared" si="227"/>
        <v/>
      </c>
      <c r="BQ316" s="165" t="str">
        <f>IF(COUNTBLANK($A316:$F316)&gt;2,"",IF(Input!S316=0,"NA",Input!S316))</f>
        <v/>
      </c>
      <c r="BR316" s="65" t="str">
        <f t="shared" si="228"/>
        <v/>
      </c>
      <c r="BS316" s="65" t="str">
        <f t="shared" si="229"/>
        <v/>
      </c>
      <c r="BT316" s="165" t="str">
        <f>IF(COUNTBLANK($A316:$F316)&gt;2,"",IF(Input!T316=0,"NA",Input!T316))</f>
        <v/>
      </c>
      <c r="BU316" s="65" t="str">
        <f t="shared" si="230"/>
        <v/>
      </c>
      <c r="BV316" s="65" t="str">
        <f t="shared" si="231"/>
        <v/>
      </c>
      <c r="BW316" s="165" t="str">
        <f>IF(COUNTBLANK($A316:$F316)&gt;2,"",IF(Input!U316=0,"NA",Input!U316))</f>
        <v/>
      </c>
      <c r="BX316" s="65" t="str">
        <f t="shared" si="232"/>
        <v/>
      </c>
      <c r="BY316" s="65" t="str">
        <f t="shared" si="233"/>
        <v/>
      </c>
      <c r="BZ316" s="165" t="str">
        <f>IF(COUNTBLANK($A316:$F316)&gt;2,"",IF(Input!V316=0,"NA",Input!V316))</f>
        <v/>
      </c>
      <c r="CA316" s="65" t="str">
        <f t="shared" si="234"/>
        <v/>
      </c>
      <c r="CB316" s="65" t="str">
        <f t="shared" si="235"/>
        <v/>
      </c>
      <c r="CC316" s="165" t="str">
        <f>IF(COUNTBLANK($A316:$F316)&gt;2,"",IF(Input!W316=0,"NA",Input!W316))</f>
        <v/>
      </c>
      <c r="CD316" s="65" t="str">
        <f t="shared" si="236"/>
        <v/>
      </c>
      <c r="CE316" s="65" t="str">
        <f t="shared" si="237"/>
        <v/>
      </c>
      <c r="CF316" s="165" t="str">
        <f>IF(COUNTBLANK($A316:$F316)&gt;2,"",IF(Input!X316=0,"NA",Input!X316))</f>
        <v/>
      </c>
      <c r="CG316" s="65" t="str">
        <f t="shared" si="238"/>
        <v/>
      </c>
      <c r="CH316" s="65" t="str">
        <f t="shared" si="239"/>
        <v/>
      </c>
      <c r="CI316" s="165" t="str">
        <f>IF(COUNTBLANK($A316:$F316)&gt;2,"",IF(Input!Y316=0,"NA",Input!Y316))</f>
        <v/>
      </c>
      <c r="CJ316" s="65" t="str">
        <f t="shared" si="240"/>
        <v/>
      </c>
      <c r="CK316" s="65" t="str">
        <f t="shared" si="241"/>
        <v/>
      </c>
      <c r="CL316" s="165" t="str">
        <f>IF(COUNTBLANK($A316:$F316)&gt;2,"",IF(Input!Z316=0,"NA",Input!Z316))</f>
        <v/>
      </c>
      <c r="CM316" s="65" t="str">
        <f t="shared" si="242"/>
        <v/>
      </c>
      <c r="CN316" s="65" t="str">
        <f t="shared" si="243"/>
        <v/>
      </c>
      <c r="CO316" s="165" t="str">
        <f>IF(COUNTBLANK($A316:$F316)&gt;2,"",IF(Input!AA316=0,"NA",Input!AA316))</f>
        <v/>
      </c>
      <c r="CP316" s="65" t="str">
        <f t="shared" si="244"/>
        <v/>
      </c>
      <c r="CQ316" s="65" t="str">
        <f t="shared" si="245"/>
        <v/>
      </c>
      <c r="CR316" s="165" t="str">
        <f>IF(COUNTBLANK($A316:$F316)&gt;2,"",IF(Input!AB316=0,"NA",Input!AB316))</f>
        <v/>
      </c>
      <c r="CS316" s="65" t="str">
        <f t="shared" si="246"/>
        <v/>
      </c>
      <c r="CT316" s="65" t="str">
        <f t="shared" si="247"/>
        <v/>
      </c>
      <c r="CU316" s="165" t="str">
        <f>IF(COUNTBLANK($A316:$F316)&gt;2,"",IF(Input!AC316=0,"NA",Input!AC316))</f>
        <v/>
      </c>
      <c r="CV316" s="65" t="str">
        <f t="shared" si="248"/>
        <v/>
      </c>
      <c r="CW316" s="65" t="str">
        <f t="shared" si="249"/>
        <v/>
      </c>
      <c r="CX316" s="165" t="str">
        <f>IF(COUNTBLANK($A316:$F316)&gt;2,"",IF(Input!AD316=0,"NA",Input!AD316))</f>
        <v/>
      </c>
    </row>
    <row r="317" spans="1:102" x14ac:dyDescent="0.25">
      <c r="A317" s="162" t="str">
        <f>IF(Input!B317=0,"",Input!B317)</f>
        <v/>
      </c>
      <c r="B317" s="162" t="str">
        <f>IF(Input!C317=0,"",Input!C317)</f>
        <v/>
      </c>
      <c r="C317" s="162" t="str">
        <f>IF(Input!D317=0,"",Input!D317)</f>
        <v/>
      </c>
      <c r="D317" s="162" t="str">
        <f>IF(Input!G317=0,"",Input!G317)</f>
        <v/>
      </c>
      <c r="E317" s="162" t="str">
        <f>IF(Input!H317=0,"",Input!H317)</f>
        <v/>
      </c>
      <c r="F317" s="162" t="str">
        <f>IF(Input!I317=0,"",Input!I317)</f>
        <v/>
      </c>
      <c r="G317" s="66" t="str">
        <f t="shared" si="200"/>
        <v/>
      </c>
      <c r="H317" s="66" t="str">
        <f t="shared" si="201"/>
        <v/>
      </c>
      <c r="I317" s="160" t="str">
        <f>FinalScores!G317</f>
        <v/>
      </c>
      <c r="J317" s="65" t="str">
        <f t="shared" si="202"/>
        <v/>
      </c>
      <c r="K317" s="65" t="str">
        <f t="shared" si="203"/>
        <v/>
      </c>
      <c r="L317" s="165" t="str">
        <f>IF(COUNTBLANK($A317:$F317)&gt;2,"",IF(Input!AE317=0,"NA",Input!AE317))</f>
        <v/>
      </c>
      <c r="M317" s="65" t="str">
        <f t="shared" si="204"/>
        <v/>
      </c>
      <c r="N317" s="65" t="str">
        <f t="shared" si="205"/>
        <v/>
      </c>
      <c r="O317" s="165" t="str">
        <f>IF(COUNTBLANK($A317:$F317)&gt;2,"",IF(Input!AF317=0,"NA",Input!AF317))</f>
        <v/>
      </c>
      <c r="P317" s="65" t="str">
        <f t="shared" si="206"/>
        <v/>
      </c>
      <c r="Q317" s="65" t="str">
        <f t="shared" si="207"/>
        <v/>
      </c>
      <c r="R317" s="165" t="str">
        <f>IF(COUNTBLANK($A317:$F317)&gt;2,"",IF(Input!AG317=0,"NA",Input!AG317))</f>
        <v/>
      </c>
      <c r="AN317" s="65" t="str">
        <f t="shared" si="208"/>
        <v/>
      </c>
      <c r="AO317" s="65" t="str">
        <f t="shared" si="209"/>
        <v/>
      </c>
      <c r="AP317" s="165" t="str">
        <f>IF(COUNTBLANK($A317:$F317)&gt;2,"",IF(Input!J317=0,"NA",Input!J317))</f>
        <v/>
      </c>
      <c r="AQ317" s="65" t="str">
        <f t="shared" si="210"/>
        <v/>
      </c>
      <c r="AR317" s="65" t="str">
        <f t="shared" si="211"/>
        <v/>
      </c>
      <c r="AS317" s="165" t="str">
        <f>IF(COUNTBLANK($A317:$F317)&gt;2,"",IF(Input!K317=0,"NA",Input!K317))</f>
        <v/>
      </c>
      <c r="AT317" s="65" t="str">
        <f t="shared" si="212"/>
        <v/>
      </c>
      <c r="AU317" s="65" t="str">
        <f t="shared" si="213"/>
        <v/>
      </c>
      <c r="AV317" s="165" t="str">
        <f>IF(COUNTBLANK($A317:$F317)&gt;2,"",IF(Input!L317=0,"NA",Input!L317))</f>
        <v/>
      </c>
      <c r="AW317" s="65" t="str">
        <f t="shared" si="214"/>
        <v/>
      </c>
      <c r="AX317" s="65" t="str">
        <f t="shared" si="215"/>
        <v/>
      </c>
      <c r="AY317" s="165" t="str">
        <f>IF(COUNTBLANK($A317:$F317)&gt;2,"",IF(Input!M317=0,"NA",Input!M317))</f>
        <v/>
      </c>
      <c r="AZ317" s="65" t="str">
        <f t="shared" si="216"/>
        <v/>
      </c>
      <c r="BA317" s="65" t="str">
        <f t="shared" si="217"/>
        <v/>
      </c>
      <c r="BB317" s="165" t="str">
        <f>IF(COUNTBLANK($A317:$F317)&gt;2,"",IF(Input!N317=0,"NA",Input!N317))</f>
        <v/>
      </c>
      <c r="BC317" s="65" t="str">
        <f t="shared" si="218"/>
        <v/>
      </c>
      <c r="BD317" s="65" t="str">
        <f t="shared" si="219"/>
        <v/>
      </c>
      <c r="BE317" s="165" t="str">
        <f>IF(COUNTBLANK($A317:$F317)&gt;2,"",IF(Input!O317=0,"NA",Input!O317))</f>
        <v/>
      </c>
      <c r="BF317" s="65" t="str">
        <f t="shared" si="220"/>
        <v/>
      </c>
      <c r="BG317" s="65" t="str">
        <f t="shared" si="221"/>
        <v/>
      </c>
      <c r="BH317" s="165" t="str">
        <f>IF(COUNTBLANK($A317:$F317)&gt;2,"",IF(Input!P317=0,"NA",Input!P317))</f>
        <v/>
      </c>
      <c r="BI317" s="65" t="str">
        <f t="shared" si="222"/>
        <v/>
      </c>
      <c r="BJ317" s="65" t="str">
        <f t="shared" si="223"/>
        <v/>
      </c>
      <c r="BK317" s="165" t="str">
        <f>IF(COUNTBLANK($A317:$F317)&gt;2,"",IF(Input!Q317=0,"NA",Input!Q317))</f>
        <v/>
      </c>
      <c r="BL317" s="65" t="str">
        <f t="shared" si="224"/>
        <v/>
      </c>
      <c r="BM317" s="65" t="str">
        <f t="shared" si="225"/>
        <v/>
      </c>
      <c r="BN317" s="165" t="str">
        <f>IF(COUNTBLANK($A317:$F317)&gt;2,"",IF(Input!R317=0,"NA",Input!R317))</f>
        <v/>
      </c>
      <c r="BO317" s="65" t="str">
        <f t="shared" si="226"/>
        <v/>
      </c>
      <c r="BP317" s="65" t="str">
        <f t="shared" si="227"/>
        <v/>
      </c>
      <c r="BQ317" s="165" t="str">
        <f>IF(COUNTBLANK($A317:$F317)&gt;2,"",IF(Input!S317=0,"NA",Input!S317))</f>
        <v/>
      </c>
      <c r="BR317" s="65" t="str">
        <f t="shared" si="228"/>
        <v/>
      </c>
      <c r="BS317" s="65" t="str">
        <f t="shared" si="229"/>
        <v/>
      </c>
      <c r="BT317" s="165" t="str">
        <f>IF(COUNTBLANK($A317:$F317)&gt;2,"",IF(Input!T317=0,"NA",Input!T317))</f>
        <v/>
      </c>
      <c r="BU317" s="65" t="str">
        <f t="shared" si="230"/>
        <v/>
      </c>
      <c r="BV317" s="65" t="str">
        <f t="shared" si="231"/>
        <v/>
      </c>
      <c r="BW317" s="165" t="str">
        <f>IF(COUNTBLANK($A317:$F317)&gt;2,"",IF(Input!U317=0,"NA",Input!U317))</f>
        <v/>
      </c>
      <c r="BX317" s="65" t="str">
        <f t="shared" si="232"/>
        <v/>
      </c>
      <c r="BY317" s="65" t="str">
        <f t="shared" si="233"/>
        <v/>
      </c>
      <c r="BZ317" s="165" t="str">
        <f>IF(COUNTBLANK($A317:$F317)&gt;2,"",IF(Input!V317=0,"NA",Input!V317))</f>
        <v/>
      </c>
      <c r="CA317" s="65" t="str">
        <f t="shared" si="234"/>
        <v/>
      </c>
      <c r="CB317" s="65" t="str">
        <f t="shared" si="235"/>
        <v/>
      </c>
      <c r="CC317" s="165" t="str">
        <f>IF(COUNTBLANK($A317:$F317)&gt;2,"",IF(Input!W317=0,"NA",Input!W317))</f>
        <v/>
      </c>
      <c r="CD317" s="65" t="str">
        <f t="shared" si="236"/>
        <v/>
      </c>
      <c r="CE317" s="65" t="str">
        <f t="shared" si="237"/>
        <v/>
      </c>
      <c r="CF317" s="165" t="str">
        <f>IF(COUNTBLANK($A317:$F317)&gt;2,"",IF(Input!X317=0,"NA",Input!X317))</f>
        <v/>
      </c>
      <c r="CG317" s="65" t="str">
        <f t="shared" si="238"/>
        <v/>
      </c>
      <c r="CH317" s="65" t="str">
        <f t="shared" si="239"/>
        <v/>
      </c>
      <c r="CI317" s="165" t="str">
        <f>IF(COUNTBLANK($A317:$F317)&gt;2,"",IF(Input!Y317=0,"NA",Input!Y317))</f>
        <v/>
      </c>
      <c r="CJ317" s="65" t="str">
        <f t="shared" si="240"/>
        <v/>
      </c>
      <c r="CK317" s="65" t="str">
        <f t="shared" si="241"/>
        <v/>
      </c>
      <c r="CL317" s="165" t="str">
        <f>IF(COUNTBLANK($A317:$F317)&gt;2,"",IF(Input!Z317=0,"NA",Input!Z317))</f>
        <v/>
      </c>
      <c r="CM317" s="65" t="str">
        <f t="shared" si="242"/>
        <v/>
      </c>
      <c r="CN317" s="65" t="str">
        <f t="shared" si="243"/>
        <v/>
      </c>
      <c r="CO317" s="165" t="str">
        <f>IF(COUNTBLANK($A317:$F317)&gt;2,"",IF(Input!AA317=0,"NA",Input!AA317))</f>
        <v/>
      </c>
      <c r="CP317" s="65" t="str">
        <f t="shared" si="244"/>
        <v/>
      </c>
      <c r="CQ317" s="65" t="str">
        <f t="shared" si="245"/>
        <v/>
      </c>
      <c r="CR317" s="165" t="str">
        <f>IF(COUNTBLANK($A317:$F317)&gt;2,"",IF(Input!AB317=0,"NA",Input!AB317))</f>
        <v/>
      </c>
      <c r="CS317" s="65" t="str">
        <f t="shared" si="246"/>
        <v/>
      </c>
      <c r="CT317" s="65" t="str">
        <f t="shared" si="247"/>
        <v/>
      </c>
      <c r="CU317" s="165" t="str">
        <f>IF(COUNTBLANK($A317:$F317)&gt;2,"",IF(Input!AC317=0,"NA",Input!AC317))</f>
        <v/>
      </c>
      <c r="CV317" s="65" t="str">
        <f t="shared" si="248"/>
        <v/>
      </c>
      <c r="CW317" s="65" t="str">
        <f t="shared" si="249"/>
        <v/>
      </c>
      <c r="CX317" s="165" t="str">
        <f>IF(COUNTBLANK($A317:$F317)&gt;2,"",IF(Input!AD317=0,"NA",Input!AD317))</f>
        <v/>
      </c>
    </row>
    <row r="318" spans="1:102" x14ac:dyDescent="0.25">
      <c r="A318" s="162" t="str">
        <f>IF(Input!B318=0,"",Input!B318)</f>
        <v/>
      </c>
      <c r="B318" s="162" t="str">
        <f>IF(Input!C318=0,"",Input!C318)</f>
        <v/>
      </c>
      <c r="C318" s="162" t="str">
        <f>IF(Input!D318=0,"",Input!D318)</f>
        <v/>
      </c>
      <c r="D318" s="162" t="str">
        <f>IF(Input!G318=0,"",Input!G318)</f>
        <v/>
      </c>
      <c r="E318" s="162" t="str">
        <f>IF(Input!H318=0,"",Input!H318)</f>
        <v/>
      </c>
      <c r="F318" s="162" t="str">
        <f>IF(Input!I318=0,"",Input!I318)</f>
        <v/>
      </c>
      <c r="G318" s="66" t="str">
        <f t="shared" si="200"/>
        <v/>
      </c>
      <c r="H318" s="66" t="str">
        <f t="shared" si="201"/>
        <v/>
      </c>
      <c r="I318" s="160" t="str">
        <f>FinalScores!G318</f>
        <v/>
      </c>
      <c r="J318" s="65" t="str">
        <f t="shared" si="202"/>
        <v/>
      </c>
      <c r="K318" s="65" t="str">
        <f t="shared" si="203"/>
        <v/>
      </c>
      <c r="L318" s="165" t="str">
        <f>IF(COUNTBLANK($A318:$F318)&gt;2,"",IF(Input!AE318=0,"NA",Input!AE318))</f>
        <v/>
      </c>
      <c r="M318" s="65" t="str">
        <f t="shared" si="204"/>
        <v/>
      </c>
      <c r="N318" s="65" t="str">
        <f t="shared" si="205"/>
        <v/>
      </c>
      <c r="O318" s="165" t="str">
        <f>IF(COUNTBLANK($A318:$F318)&gt;2,"",IF(Input!AF318=0,"NA",Input!AF318))</f>
        <v/>
      </c>
      <c r="P318" s="65" t="str">
        <f t="shared" si="206"/>
        <v/>
      </c>
      <c r="Q318" s="65" t="str">
        <f t="shared" si="207"/>
        <v/>
      </c>
      <c r="R318" s="165" t="str">
        <f>IF(COUNTBLANK($A318:$F318)&gt;2,"",IF(Input!AG318=0,"NA",Input!AG318))</f>
        <v/>
      </c>
      <c r="AN318" s="65" t="str">
        <f t="shared" si="208"/>
        <v/>
      </c>
      <c r="AO318" s="65" t="str">
        <f t="shared" si="209"/>
        <v/>
      </c>
      <c r="AP318" s="165" t="str">
        <f>IF(COUNTBLANK($A318:$F318)&gt;2,"",IF(Input!J318=0,"NA",Input!J318))</f>
        <v/>
      </c>
      <c r="AQ318" s="65" t="str">
        <f t="shared" si="210"/>
        <v/>
      </c>
      <c r="AR318" s="65" t="str">
        <f t="shared" si="211"/>
        <v/>
      </c>
      <c r="AS318" s="165" t="str">
        <f>IF(COUNTBLANK($A318:$F318)&gt;2,"",IF(Input!K318=0,"NA",Input!K318))</f>
        <v/>
      </c>
      <c r="AT318" s="65" t="str">
        <f t="shared" si="212"/>
        <v/>
      </c>
      <c r="AU318" s="65" t="str">
        <f t="shared" si="213"/>
        <v/>
      </c>
      <c r="AV318" s="165" t="str">
        <f>IF(COUNTBLANK($A318:$F318)&gt;2,"",IF(Input!L318=0,"NA",Input!L318))</f>
        <v/>
      </c>
      <c r="AW318" s="65" t="str">
        <f t="shared" si="214"/>
        <v/>
      </c>
      <c r="AX318" s="65" t="str">
        <f t="shared" si="215"/>
        <v/>
      </c>
      <c r="AY318" s="165" t="str">
        <f>IF(COUNTBLANK($A318:$F318)&gt;2,"",IF(Input!M318=0,"NA",Input!M318))</f>
        <v/>
      </c>
      <c r="AZ318" s="65" t="str">
        <f t="shared" si="216"/>
        <v/>
      </c>
      <c r="BA318" s="65" t="str">
        <f t="shared" si="217"/>
        <v/>
      </c>
      <c r="BB318" s="165" t="str">
        <f>IF(COUNTBLANK($A318:$F318)&gt;2,"",IF(Input!N318=0,"NA",Input!N318))</f>
        <v/>
      </c>
      <c r="BC318" s="65" t="str">
        <f t="shared" si="218"/>
        <v/>
      </c>
      <c r="BD318" s="65" t="str">
        <f t="shared" si="219"/>
        <v/>
      </c>
      <c r="BE318" s="165" t="str">
        <f>IF(COUNTBLANK($A318:$F318)&gt;2,"",IF(Input!O318=0,"NA",Input!O318))</f>
        <v/>
      </c>
      <c r="BF318" s="65" t="str">
        <f t="shared" si="220"/>
        <v/>
      </c>
      <c r="BG318" s="65" t="str">
        <f t="shared" si="221"/>
        <v/>
      </c>
      <c r="BH318" s="165" t="str">
        <f>IF(COUNTBLANK($A318:$F318)&gt;2,"",IF(Input!P318=0,"NA",Input!P318))</f>
        <v/>
      </c>
      <c r="BI318" s="65" t="str">
        <f t="shared" si="222"/>
        <v/>
      </c>
      <c r="BJ318" s="65" t="str">
        <f t="shared" si="223"/>
        <v/>
      </c>
      <c r="BK318" s="165" t="str">
        <f>IF(COUNTBLANK($A318:$F318)&gt;2,"",IF(Input!Q318=0,"NA",Input!Q318))</f>
        <v/>
      </c>
      <c r="BL318" s="65" t="str">
        <f t="shared" si="224"/>
        <v/>
      </c>
      <c r="BM318" s="65" t="str">
        <f t="shared" si="225"/>
        <v/>
      </c>
      <c r="BN318" s="165" t="str">
        <f>IF(COUNTBLANK($A318:$F318)&gt;2,"",IF(Input!R318=0,"NA",Input!R318))</f>
        <v/>
      </c>
      <c r="BO318" s="65" t="str">
        <f t="shared" si="226"/>
        <v/>
      </c>
      <c r="BP318" s="65" t="str">
        <f t="shared" si="227"/>
        <v/>
      </c>
      <c r="BQ318" s="165" t="str">
        <f>IF(COUNTBLANK($A318:$F318)&gt;2,"",IF(Input!S318=0,"NA",Input!S318))</f>
        <v/>
      </c>
      <c r="BR318" s="65" t="str">
        <f t="shared" si="228"/>
        <v/>
      </c>
      <c r="BS318" s="65" t="str">
        <f t="shared" si="229"/>
        <v/>
      </c>
      <c r="BT318" s="165" t="str">
        <f>IF(COUNTBLANK($A318:$F318)&gt;2,"",IF(Input!T318=0,"NA",Input!T318))</f>
        <v/>
      </c>
      <c r="BU318" s="65" t="str">
        <f t="shared" si="230"/>
        <v/>
      </c>
      <c r="BV318" s="65" t="str">
        <f t="shared" si="231"/>
        <v/>
      </c>
      <c r="BW318" s="165" t="str">
        <f>IF(COUNTBLANK($A318:$F318)&gt;2,"",IF(Input!U318=0,"NA",Input!U318))</f>
        <v/>
      </c>
      <c r="BX318" s="65" t="str">
        <f t="shared" si="232"/>
        <v/>
      </c>
      <c r="BY318" s="65" t="str">
        <f t="shared" si="233"/>
        <v/>
      </c>
      <c r="BZ318" s="165" t="str">
        <f>IF(COUNTBLANK($A318:$F318)&gt;2,"",IF(Input!V318=0,"NA",Input!V318))</f>
        <v/>
      </c>
      <c r="CA318" s="65" t="str">
        <f t="shared" si="234"/>
        <v/>
      </c>
      <c r="CB318" s="65" t="str">
        <f t="shared" si="235"/>
        <v/>
      </c>
      <c r="CC318" s="165" t="str">
        <f>IF(COUNTBLANK($A318:$F318)&gt;2,"",IF(Input!W318=0,"NA",Input!W318))</f>
        <v/>
      </c>
      <c r="CD318" s="65" t="str">
        <f t="shared" si="236"/>
        <v/>
      </c>
      <c r="CE318" s="65" t="str">
        <f t="shared" si="237"/>
        <v/>
      </c>
      <c r="CF318" s="165" t="str">
        <f>IF(COUNTBLANK($A318:$F318)&gt;2,"",IF(Input!X318=0,"NA",Input!X318))</f>
        <v/>
      </c>
      <c r="CG318" s="65" t="str">
        <f t="shared" si="238"/>
        <v/>
      </c>
      <c r="CH318" s="65" t="str">
        <f t="shared" si="239"/>
        <v/>
      </c>
      <c r="CI318" s="165" t="str">
        <f>IF(COUNTBLANK($A318:$F318)&gt;2,"",IF(Input!Y318=0,"NA",Input!Y318))</f>
        <v/>
      </c>
      <c r="CJ318" s="65" t="str">
        <f t="shared" si="240"/>
        <v/>
      </c>
      <c r="CK318" s="65" t="str">
        <f t="shared" si="241"/>
        <v/>
      </c>
      <c r="CL318" s="165" t="str">
        <f>IF(COUNTBLANK($A318:$F318)&gt;2,"",IF(Input!Z318=0,"NA",Input!Z318))</f>
        <v/>
      </c>
      <c r="CM318" s="65" t="str">
        <f t="shared" si="242"/>
        <v/>
      </c>
      <c r="CN318" s="65" t="str">
        <f t="shared" si="243"/>
        <v/>
      </c>
      <c r="CO318" s="165" t="str">
        <f>IF(COUNTBLANK($A318:$F318)&gt;2,"",IF(Input!AA318=0,"NA",Input!AA318))</f>
        <v/>
      </c>
      <c r="CP318" s="65" t="str">
        <f t="shared" si="244"/>
        <v/>
      </c>
      <c r="CQ318" s="65" t="str">
        <f t="shared" si="245"/>
        <v/>
      </c>
      <c r="CR318" s="165" t="str">
        <f>IF(COUNTBLANK($A318:$F318)&gt;2,"",IF(Input!AB318=0,"NA",Input!AB318))</f>
        <v/>
      </c>
      <c r="CS318" s="65" t="str">
        <f t="shared" si="246"/>
        <v/>
      </c>
      <c r="CT318" s="65" t="str">
        <f t="shared" si="247"/>
        <v/>
      </c>
      <c r="CU318" s="165" t="str">
        <f>IF(COUNTBLANK($A318:$F318)&gt;2,"",IF(Input!AC318=0,"NA",Input!AC318))</f>
        <v/>
      </c>
      <c r="CV318" s="65" t="str">
        <f t="shared" si="248"/>
        <v/>
      </c>
      <c r="CW318" s="65" t="str">
        <f t="shared" si="249"/>
        <v/>
      </c>
      <c r="CX318" s="165" t="str">
        <f>IF(COUNTBLANK($A318:$F318)&gt;2,"",IF(Input!AD318=0,"NA",Input!AD318))</f>
        <v/>
      </c>
    </row>
    <row r="319" spans="1:102" x14ac:dyDescent="0.25">
      <c r="A319" s="162" t="str">
        <f>IF(Input!B319=0,"",Input!B319)</f>
        <v/>
      </c>
      <c r="B319" s="162" t="str">
        <f>IF(Input!C319=0,"",Input!C319)</f>
        <v/>
      </c>
      <c r="C319" s="162" t="str">
        <f>IF(Input!D319=0,"",Input!D319)</f>
        <v/>
      </c>
      <c r="D319" s="162" t="str">
        <f>IF(Input!G319=0,"",Input!G319)</f>
        <v/>
      </c>
      <c r="E319" s="162" t="str">
        <f>IF(Input!H319=0,"",Input!H319)</f>
        <v/>
      </c>
      <c r="F319" s="162" t="str">
        <f>IF(Input!I319=0,"",Input!I319)</f>
        <v/>
      </c>
      <c r="G319" s="66" t="str">
        <f t="shared" si="200"/>
        <v/>
      </c>
      <c r="H319" s="66" t="str">
        <f t="shared" si="201"/>
        <v/>
      </c>
      <c r="I319" s="160" t="str">
        <f>FinalScores!G319</f>
        <v/>
      </c>
      <c r="J319" s="65" t="str">
        <f t="shared" si="202"/>
        <v/>
      </c>
      <c r="K319" s="65" t="str">
        <f t="shared" si="203"/>
        <v/>
      </c>
      <c r="L319" s="165" t="str">
        <f>IF(COUNTBLANK($A319:$F319)&gt;2,"",IF(Input!AE319=0,"NA",Input!AE319))</f>
        <v/>
      </c>
      <c r="M319" s="65" t="str">
        <f t="shared" si="204"/>
        <v/>
      </c>
      <c r="N319" s="65" t="str">
        <f t="shared" si="205"/>
        <v/>
      </c>
      <c r="O319" s="165" t="str">
        <f>IF(COUNTBLANK($A319:$F319)&gt;2,"",IF(Input!AF319=0,"NA",Input!AF319))</f>
        <v/>
      </c>
      <c r="P319" s="65" t="str">
        <f t="shared" si="206"/>
        <v/>
      </c>
      <c r="Q319" s="65" t="str">
        <f t="shared" si="207"/>
        <v/>
      </c>
      <c r="R319" s="165" t="str">
        <f>IF(COUNTBLANK($A319:$F319)&gt;2,"",IF(Input!AG319=0,"NA",Input!AG319))</f>
        <v/>
      </c>
      <c r="AN319" s="65" t="str">
        <f t="shared" si="208"/>
        <v/>
      </c>
      <c r="AO319" s="65" t="str">
        <f t="shared" si="209"/>
        <v/>
      </c>
      <c r="AP319" s="165" t="str">
        <f>IF(COUNTBLANK($A319:$F319)&gt;2,"",IF(Input!J319=0,"NA",Input!J319))</f>
        <v/>
      </c>
      <c r="AQ319" s="65" t="str">
        <f t="shared" si="210"/>
        <v/>
      </c>
      <c r="AR319" s="65" t="str">
        <f t="shared" si="211"/>
        <v/>
      </c>
      <c r="AS319" s="165" t="str">
        <f>IF(COUNTBLANK($A319:$F319)&gt;2,"",IF(Input!K319=0,"NA",Input!K319))</f>
        <v/>
      </c>
      <c r="AT319" s="65" t="str">
        <f t="shared" si="212"/>
        <v/>
      </c>
      <c r="AU319" s="65" t="str">
        <f t="shared" si="213"/>
        <v/>
      </c>
      <c r="AV319" s="165" t="str">
        <f>IF(COUNTBLANK($A319:$F319)&gt;2,"",IF(Input!L319=0,"NA",Input!L319))</f>
        <v/>
      </c>
      <c r="AW319" s="65" t="str">
        <f t="shared" si="214"/>
        <v/>
      </c>
      <c r="AX319" s="65" t="str">
        <f t="shared" si="215"/>
        <v/>
      </c>
      <c r="AY319" s="165" t="str">
        <f>IF(COUNTBLANK($A319:$F319)&gt;2,"",IF(Input!M319=0,"NA",Input!M319))</f>
        <v/>
      </c>
      <c r="AZ319" s="65" t="str">
        <f t="shared" si="216"/>
        <v/>
      </c>
      <c r="BA319" s="65" t="str">
        <f t="shared" si="217"/>
        <v/>
      </c>
      <c r="BB319" s="165" t="str">
        <f>IF(COUNTBLANK($A319:$F319)&gt;2,"",IF(Input!N319=0,"NA",Input!N319))</f>
        <v/>
      </c>
      <c r="BC319" s="65" t="str">
        <f t="shared" si="218"/>
        <v/>
      </c>
      <c r="BD319" s="65" t="str">
        <f t="shared" si="219"/>
        <v/>
      </c>
      <c r="BE319" s="165" t="str">
        <f>IF(COUNTBLANK($A319:$F319)&gt;2,"",IF(Input!O319=0,"NA",Input!O319))</f>
        <v/>
      </c>
      <c r="BF319" s="65" t="str">
        <f t="shared" si="220"/>
        <v/>
      </c>
      <c r="BG319" s="65" t="str">
        <f t="shared" si="221"/>
        <v/>
      </c>
      <c r="BH319" s="165" t="str">
        <f>IF(COUNTBLANK($A319:$F319)&gt;2,"",IF(Input!P319=0,"NA",Input!P319))</f>
        <v/>
      </c>
      <c r="BI319" s="65" t="str">
        <f t="shared" si="222"/>
        <v/>
      </c>
      <c r="BJ319" s="65" t="str">
        <f t="shared" si="223"/>
        <v/>
      </c>
      <c r="BK319" s="165" t="str">
        <f>IF(COUNTBLANK($A319:$F319)&gt;2,"",IF(Input!Q319=0,"NA",Input!Q319))</f>
        <v/>
      </c>
      <c r="BL319" s="65" t="str">
        <f t="shared" si="224"/>
        <v/>
      </c>
      <c r="BM319" s="65" t="str">
        <f t="shared" si="225"/>
        <v/>
      </c>
      <c r="BN319" s="165" t="str">
        <f>IF(COUNTBLANK($A319:$F319)&gt;2,"",IF(Input!R319=0,"NA",Input!R319))</f>
        <v/>
      </c>
      <c r="BO319" s="65" t="str">
        <f t="shared" si="226"/>
        <v/>
      </c>
      <c r="BP319" s="65" t="str">
        <f t="shared" si="227"/>
        <v/>
      </c>
      <c r="BQ319" s="165" t="str">
        <f>IF(COUNTBLANK($A319:$F319)&gt;2,"",IF(Input!S319=0,"NA",Input!S319))</f>
        <v/>
      </c>
      <c r="BR319" s="65" t="str">
        <f t="shared" si="228"/>
        <v/>
      </c>
      <c r="BS319" s="65" t="str">
        <f t="shared" si="229"/>
        <v/>
      </c>
      <c r="BT319" s="165" t="str">
        <f>IF(COUNTBLANK($A319:$F319)&gt;2,"",IF(Input!T319=0,"NA",Input!T319))</f>
        <v/>
      </c>
      <c r="BU319" s="65" t="str">
        <f t="shared" si="230"/>
        <v/>
      </c>
      <c r="BV319" s="65" t="str">
        <f t="shared" si="231"/>
        <v/>
      </c>
      <c r="BW319" s="165" t="str">
        <f>IF(COUNTBLANK($A319:$F319)&gt;2,"",IF(Input!U319=0,"NA",Input!U319))</f>
        <v/>
      </c>
      <c r="BX319" s="65" t="str">
        <f t="shared" si="232"/>
        <v/>
      </c>
      <c r="BY319" s="65" t="str">
        <f t="shared" si="233"/>
        <v/>
      </c>
      <c r="BZ319" s="165" t="str">
        <f>IF(COUNTBLANK($A319:$F319)&gt;2,"",IF(Input!V319=0,"NA",Input!V319))</f>
        <v/>
      </c>
      <c r="CA319" s="65" t="str">
        <f t="shared" si="234"/>
        <v/>
      </c>
      <c r="CB319" s="65" t="str">
        <f t="shared" si="235"/>
        <v/>
      </c>
      <c r="CC319" s="165" t="str">
        <f>IF(COUNTBLANK($A319:$F319)&gt;2,"",IF(Input!W319=0,"NA",Input!W319))</f>
        <v/>
      </c>
      <c r="CD319" s="65" t="str">
        <f t="shared" si="236"/>
        <v/>
      </c>
      <c r="CE319" s="65" t="str">
        <f t="shared" si="237"/>
        <v/>
      </c>
      <c r="CF319" s="165" t="str">
        <f>IF(COUNTBLANK($A319:$F319)&gt;2,"",IF(Input!X319=0,"NA",Input!X319))</f>
        <v/>
      </c>
      <c r="CG319" s="65" t="str">
        <f t="shared" si="238"/>
        <v/>
      </c>
      <c r="CH319" s="65" t="str">
        <f t="shared" si="239"/>
        <v/>
      </c>
      <c r="CI319" s="165" t="str">
        <f>IF(COUNTBLANK($A319:$F319)&gt;2,"",IF(Input!Y319=0,"NA",Input!Y319))</f>
        <v/>
      </c>
      <c r="CJ319" s="65" t="str">
        <f t="shared" si="240"/>
        <v/>
      </c>
      <c r="CK319" s="65" t="str">
        <f t="shared" si="241"/>
        <v/>
      </c>
      <c r="CL319" s="165" t="str">
        <f>IF(COUNTBLANK($A319:$F319)&gt;2,"",IF(Input!Z319=0,"NA",Input!Z319))</f>
        <v/>
      </c>
      <c r="CM319" s="65" t="str">
        <f t="shared" si="242"/>
        <v/>
      </c>
      <c r="CN319" s="65" t="str">
        <f t="shared" si="243"/>
        <v/>
      </c>
      <c r="CO319" s="165" t="str">
        <f>IF(COUNTBLANK($A319:$F319)&gt;2,"",IF(Input!AA319=0,"NA",Input!AA319))</f>
        <v/>
      </c>
      <c r="CP319" s="65" t="str">
        <f t="shared" si="244"/>
        <v/>
      </c>
      <c r="CQ319" s="65" t="str">
        <f t="shared" si="245"/>
        <v/>
      </c>
      <c r="CR319" s="165" t="str">
        <f>IF(COUNTBLANK($A319:$F319)&gt;2,"",IF(Input!AB319=0,"NA",Input!AB319))</f>
        <v/>
      </c>
      <c r="CS319" s="65" t="str">
        <f t="shared" si="246"/>
        <v/>
      </c>
      <c r="CT319" s="65" t="str">
        <f t="shared" si="247"/>
        <v/>
      </c>
      <c r="CU319" s="165" t="str">
        <f>IF(COUNTBLANK($A319:$F319)&gt;2,"",IF(Input!AC319=0,"NA",Input!AC319))</f>
        <v/>
      </c>
      <c r="CV319" s="65" t="str">
        <f t="shared" si="248"/>
        <v/>
      </c>
      <c r="CW319" s="65" t="str">
        <f t="shared" si="249"/>
        <v/>
      </c>
      <c r="CX319" s="165" t="str">
        <f>IF(COUNTBLANK($A319:$F319)&gt;2,"",IF(Input!AD319=0,"NA",Input!AD319))</f>
        <v/>
      </c>
    </row>
    <row r="320" spans="1:102" x14ac:dyDescent="0.25">
      <c r="A320" s="162" t="str">
        <f>IF(Input!B320=0,"",Input!B320)</f>
        <v/>
      </c>
      <c r="B320" s="162" t="str">
        <f>IF(Input!C320=0,"",Input!C320)</f>
        <v/>
      </c>
      <c r="C320" s="162" t="str">
        <f>IF(Input!D320=0,"",Input!D320)</f>
        <v/>
      </c>
      <c r="D320" s="162" t="str">
        <f>IF(Input!G320=0,"",Input!G320)</f>
        <v/>
      </c>
      <c r="E320" s="162" t="str">
        <f>IF(Input!H320=0,"",Input!H320)</f>
        <v/>
      </c>
      <c r="F320" s="162" t="str">
        <f>IF(Input!I320=0,"",Input!I320)</f>
        <v/>
      </c>
      <c r="G320" s="66" t="str">
        <f t="shared" si="200"/>
        <v/>
      </c>
      <c r="H320" s="66" t="str">
        <f t="shared" si="201"/>
        <v/>
      </c>
      <c r="I320" s="160" t="str">
        <f>FinalScores!G320</f>
        <v/>
      </c>
      <c r="J320" s="65" t="str">
        <f t="shared" si="202"/>
        <v/>
      </c>
      <c r="K320" s="65" t="str">
        <f t="shared" si="203"/>
        <v/>
      </c>
      <c r="L320" s="165" t="str">
        <f>IF(COUNTBLANK($A320:$F320)&gt;2,"",IF(Input!AE320=0,"NA",Input!AE320))</f>
        <v/>
      </c>
      <c r="M320" s="65" t="str">
        <f t="shared" si="204"/>
        <v/>
      </c>
      <c r="N320" s="65" t="str">
        <f t="shared" si="205"/>
        <v/>
      </c>
      <c r="O320" s="165" t="str">
        <f>IF(COUNTBLANK($A320:$F320)&gt;2,"",IF(Input!AF320=0,"NA",Input!AF320))</f>
        <v/>
      </c>
      <c r="P320" s="65" t="str">
        <f t="shared" si="206"/>
        <v/>
      </c>
      <c r="Q320" s="65" t="str">
        <f t="shared" si="207"/>
        <v/>
      </c>
      <c r="R320" s="165" t="str">
        <f>IF(COUNTBLANK($A320:$F320)&gt;2,"",IF(Input!AG320=0,"NA",Input!AG320))</f>
        <v/>
      </c>
      <c r="AN320" s="65" t="str">
        <f t="shared" si="208"/>
        <v/>
      </c>
      <c r="AO320" s="65" t="str">
        <f t="shared" si="209"/>
        <v/>
      </c>
      <c r="AP320" s="165" t="str">
        <f>IF(COUNTBLANK($A320:$F320)&gt;2,"",IF(Input!J320=0,"NA",Input!J320))</f>
        <v/>
      </c>
      <c r="AQ320" s="65" t="str">
        <f t="shared" si="210"/>
        <v/>
      </c>
      <c r="AR320" s="65" t="str">
        <f t="shared" si="211"/>
        <v/>
      </c>
      <c r="AS320" s="165" t="str">
        <f>IF(COUNTBLANK($A320:$F320)&gt;2,"",IF(Input!K320=0,"NA",Input!K320))</f>
        <v/>
      </c>
      <c r="AT320" s="65" t="str">
        <f t="shared" si="212"/>
        <v/>
      </c>
      <c r="AU320" s="65" t="str">
        <f t="shared" si="213"/>
        <v/>
      </c>
      <c r="AV320" s="165" t="str">
        <f>IF(COUNTBLANK($A320:$F320)&gt;2,"",IF(Input!L320=0,"NA",Input!L320))</f>
        <v/>
      </c>
      <c r="AW320" s="65" t="str">
        <f t="shared" si="214"/>
        <v/>
      </c>
      <c r="AX320" s="65" t="str">
        <f t="shared" si="215"/>
        <v/>
      </c>
      <c r="AY320" s="165" t="str">
        <f>IF(COUNTBLANK($A320:$F320)&gt;2,"",IF(Input!M320=0,"NA",Input!M320))</f>
        <v/>
      </c>
      <c r="AZ320" s="65" t="str">
        <f t="shared" si="216"/>
        <v/>
      </c>
      <c r="BA320" s="65" t="str">
        <f t="shared" si="217"/>
        <v/>
      </c>
      <c r="BB320" s="165" t="str">
        <f>IF(COUNTBLANK($A320:$F320)&gt;2,"",IF(Input!N320=0,"NA",Input!N320))</f>
        <v/>
      </c>
      <c r="BC320" s="65" t="str">
        <f t="shared" si="218"/>
        <v/>
      </c>
      <c r="BD320" s="65" t="str">
        <f t="shared" si="219"/>
        <v/>
      </c>
      <c r="BE320" s="165" t="str">
        <f>IF(COUNTBLANK($A320:$F320)&gt;2,"",IF(Input!O320=0,"NA",Input!O320))</f>
        <v/>
      </c>
      <c r="BF320" s="65" t="str">
        <f t="shared" si="220"/>
        <v/>
      </c>
      <c r="BG320" s="65" t="str">
        <f t="shared" si="221"/>
        <v/>
      </c>
      <c r="BH320" s="165" t="str">
        <f>IF(COUNTBLANK($A320:$F320)&gt;2,"",IF(Input!P320=0,"NA",Input!P320))</f>
        <v/>
      </c>
      <c r="BI320" s="65" t="str">
        <f t="shared" si="222"/>
        <v/>
      </c>
      <c r="BJ320" s="65" t="str">
        <f t="shared" si="223"/>
        <v/>
      </c>
      <c r="BK320" s="165" t="str">
        <f>IF(COUNTBLANK($A320:$F320)&gt;2,"",IF(Input!Q320=0,"NA",Input!Q320))</f>
        <v/>
      </c>
      <c r="BL320" s="65" t="str">
        <f t="shared" si="224"/>
        <v/>
      </c>
      <c r="BM320" s="65" t="str">
        <f t="shared" si="225"/>
        <v/>
      </c>
      <c r="BN320" s="165" t="str">
        <f>IF(COUNTBLANK($A320:$F320)&gt;2,"",IF(Input!R320=0,"NA",Input!R320))</f>
        <v/>
      </c>
      <c r="BO320" s="65" t="str">
        <f t="shared" si="226"/>
        <v/>
      </c>
      <c r="BP320" s="65" t="str">
        <f t="shared" si="227"/>
        <v/>
      </c>
      <c r="BQ320" s="165" t="str">
        <f>IF(COUNTBLANK($A320:$F320)&gt;2,"",IF(Input!S320=0,"NA",Input!S320))</f>
        <v/>
      </c>
      <c r="BR320" s="65" t="str">
        <f t="shared" si="228"/>
        <v/>
      </c>
      <c r="BS320" s="65" t="str">
        <f t="shared" si="229"/>
        <v/>
      </c>
      <c r="BT320" s="165" t="str">
        <f>IF(COUNTBLANK($A320:$F320)&gt;2,"",IF(Input!T320=0,"NA",Input!T320))</f>
        <v/>
      </c>
      <c r="BU320" s="65" t="str">
        <f t="shared" si="230"/>
        <v/>
      </c>
      <c r="BV320" s="65" t="str">
        <f t="shared" si="231"/>
        <v/>
      </c>
      <c r="BW320" s="165" t="str">
        <f>IF(COUNTBLANK($A320:$F320)&gt;2,"",IF(Input!U320=0,"NA",Input!U320))</f>
        <v/>
      </c>
      <c r="BX320" s="65" t="str">
        <f t="shared" si="232"/>
        <v/>
      </c>
      <c r="BY320" s="65" t="str">
        <f t="shared" si="233"/>
        <v/>
      </c>
      <c r="BZ320" s="165" t="str">
        <f>IF(COUNTBLANK($A320:$F320)&gt;2,"",IF(Input!V320=0,"NA",Input!V320))</f>
        <v/>
      </c>
      <c r="CA320" s="65" t="str">
        <f t="shared" si="234"/>
        <v/>
      </c>
      <c r="CB320" s="65" t="str">
        <f t="shared" si="235"/>
        <v/>
      </c>
      <c r="CC320" s="165" t="str">
        <f>IF(COUNTBLANK($A320:$F320)&gt;2,"",IF(Input!W320=0,"NA",Input!W320))</f>
        <v/>
      </c>
      <c r="CD320" s="65" t="str">
        <f t="shared" si="236"/>
        <v/>
      </c>
      <c r="CE320" s="65" t="str">
        <f t="shared" si="237"/>
        <v/>
      </c>
      <c r="CF320" s="165" t="str">
        <f>IF(COUNTBLANK($A320:$F320)&gt;2,"",IF(Input!X320=0,"NA",Input!X320))</f>
        <v/>
      </c>
      <c r="CG320" s="65" t="str">
        <f t="shared" si="238"/>
        <v/>
      </c>
      <c r="CH320" s="65" t="str">
        <f t="shared" si="239"/>
        <v/>
      </c>
      <c r="CI320" s="165" t="str">
        <f>IF(COUNTBLANK($A320:$F320)&gt;2,"",IF(Input!Y320=0,"NA",Input!Y320))</f>
        <v/>
      </c>
      <c r="CJ320" s="65" t="str">
        <f t="shared" si="240"/>
        <v/>
      </c>
      <c r="CK320" s="65" t="str">
        <f t="shared" si="241"/>
        <v/>
      </c>
      <c r="CL320" s="165" t="str">
        <f>IF(COUNTBLANK($A320:$F320)&gt;2,"",IF(Input!Z320=0,"NA",Input!Z320))</f>
        <v/>
      </c>
      <c r="CM320" s="65" t="str">
        <f t="shared" si="242"/>
        <v/>
      </c>
      <c r="CN320" s="65" t="str">
        <f t="shared" si="243"/>
        <v/>
      </c>
      <c r="CO320" s="165" t="str">
        <f>IF(COUNTBLANK($A320:$F320)&gt;2,"",IF(Input!AA320=0,"NA",Input!AA320))</f>
        <v/>
      </c>
      <c r="CP320" s="65" t="str">
        <f t="shared" si="244"/>
        <v/>
      </c>
      <c r="CQ320" s="65" t="str">
        <f t="shared" si="245"/>
        <v/>
      </c>
      <c r="CR320" s="165" t="str">
        <f>IF(COUNTBLANK($A320:$F320)&gt;2,"",IF(Input!AB320=0,"NA",Input!AB320))</f>
        <v/>
      </c>
      <c r="CS320" s="65" t="str">
        <f t="shared" si="246"/>
        <v/>
      </c>
      <c r="CT320" s="65" t="str">
        <f t="shared" si="247"/>
        <v/>
      </c>
      <c r="CU320" s="165" t="str">
        <f>IF(COUNTBLANK($A320:$F320)&gt;2,"",IF(Input!AC320=0,"NA",Input!AC320))</f>
        <v/>
      </c>
      <c r="CV320" s="65" t="str">
        <f t="shared" si="248"/>
        <v/>
      </c>
      <c r="CW320" s="65" t="str">
        <f t="shared" si="249"/>
        <v/>
      </c>
      <c r="CX320" s="165" t="str">
        <f>IF(COUNTBLANK($A320:$F320)&gt;2,"",IF(Input!AD320=0,"NA",Input!AD320))</f>
        <v/>
      </c>
    </row>
    <row r="321" spans="1:102" x14ac:dyDescent="0.25">
      <c r="A321" s="162" t="str">
        <f>IF(Input!B321=0,"",Input!B321)</f>
        <v/>
      </c>
      <c r="B321" s="162" t="str">
        <f>IF(Input!C321=0,"",Input!C321)</f>
        <v/>
      </c>
      <c r="C321" s="162" t="str">
        <f>IF(Input!D321=0,"",Input!D321)</f>
        <v/>
      </c>
      <c r="D321" s="162" t="str">
        <f>IF(Input!G321=0,"",Input!G321)</f>
        <v/>
      </c>
      <c r="E321" s="162" t="str">
        <f>IF(Input!H321=0,"",Input!H321)</f>
        <v/>
      </c>
      <c r="F321" s="162" t="str">
        <f>IF(Input!I321=0,"",Input!I321)</f>
        <v/>
      </c>
      <c r="G321" s="66" t="str">
        <f t="shared" si="200"/>
        <v/>
      </c>
      <c r="H321" s="66" t="str">
        <f t="shared" si="201"/>
        <v/>
      </c>
      <c r="I321" s="160" t="str">
        <f>FinalScores!G321</f>
        <v/>
      </c>
      <c r="J321" s="65" t="str">
        <f t="shared" si="202"/>
        <v/>
      </c>
      <c r="K321" s="65" t="str">
        <f t="shared" si="203"/>
        <v/>
      </c>
      <c r="L321" s="165" t="str">
        <f>IF(COUNTBLANK($A321:$F321)&gt;2,"",IF(Input!AE321=0,"NA",Input!AE321))</f>
        <v/>
      </c>
      <c r="M321" s="65" t="str">
        <f t="shared" si="204"/>
        <v/>
      </c>
      <c r="N321" s="65" t="str">
        <f t="shared" si="205"/>
        <v/>
      </c>
      <c r="O321" s="165" t="str">
        <f>IF(COUNTBLANK($A321:$F321)&gt;2,"",IF(Input!AF321=0,"NA",Input!AF321))</f>
        <v/>
      </c>
      <c r="P321" s="65" t="str">
        <f t="shared" si="206"/>
        <v/>
      </c>
      <c r="Q321" s="65" t="str">
        <f t="shared" si="207"/>
        <v/>
      </c>
      <c r="R321" s="165" t="str">
        <f>IF(COUNTBLANK($A321:$F321)&gt;2,"",IF(Input!AG321=0,"NA",Input!AG321))</f>
        <v/>
      </c>
      <c r="AN321" s="65" t="str">
        <f t="shared" si="208"/>
        <v/>
      </c>
      <c r="AO321" s="65" t="str">
        <f t="shared" si="209"/>
        <v/>
      </c>
      <c r="AP321" s="165" t="str">
        <f>IF(COUNTBLANK($A321:$F321)&gt;2,"",IF(Input!J321=0,"NA",Input!J321))</f>
        <v/>
      </c>
      <c r="AQ321" s="65" t="str">
        <f t="shared" si="210"/>
        <v/>
      </c>
      <c r="AR321" s="65" t="str">
        <f t="shared" si="211"/>
        <v/>
      </c>
      <c r="AS321" s="165" t="str">
        <f>IF(COUNTBLANK($A321:$F321)&gt;2,"",IF(Input!K321=0,"NA",Input!K321))</f>
        <v/>
      </c>
      <c r="AT321" s="65" t="str">
        <f t="shared" si="212"/>
        <v/>
      </c>
      <c r="AU321" s="65" t="str">
        <f t="shared" si="213"/>
        <v/>
      </c>
      <c r="AV321" s="165" t="str">
        <f>IF(COUNTBLANK($A321:$F321)&gt;2,"",IF(Input!L321=0,"NA",Input!L321))</f>
        <v/>
      </c>
      <c r="AW321" s="65" t="str">
        <f t="shared" si="214"/>
        <v/>
      </c>
      <c r="AX321" s="65" t="str">
        <f t="shared" si="215"/>
        <v/>
      </c>
      <c r="AY321" s="165" t="str">
        <f>IF(COUNTBLANK($A321:$F321)&gt;2,"",IF(Input!M321=0,"NA",Input!M321))</f>
        <v/>
      </c>
      <c r="AZ321" s="65" t="str">
        <f t="shared" si="216"/>
        <v/>
      </c>
      <c r="BA321" s="65" t="str">
        <f t="shared" si="217"/>
        <v/>
      </c>
      <c r="BB321" s="165" t="str">
        <f>IF(COUNTBLANK($A321:$F321)&gt;2,"",IF(Input!N321=0,"NA",Input!N321))</f>
        <v/>
      </c>
      <c r="BC321" s="65" t="str">
        <f t="shared" si="218"/>
        <v/>
      </c>
      <c r="BD321" s="65" t="str">
        <f t="shared" si="219"/>
        <v/>
      </c>
      <c r="BE321" s="165" t="str">
        <f>IF(COUNTBLANK($A321:$F321)&gt;2,"",IF(Input!O321=0,"NA",Input!O321))</f>
        <v/>
      </c>
      <c r="BF321" s="65" t="str">
        <f t="shared" si="220"/>
        <v/>
      </c>
      <c r="BG321" s="65" t="str">
        <f t="shared" si="221"/>
        <v/>
      </c>
      <c r="BH321" s="165" t="str">
        <f>IF(COUNTBLANK($A321:$F321)&gt;2,"",IF(Input!P321=0,"NA",Input!P321))</f>
        <v/>
      </c>
      <c r="BI321" s="65" t="str">
        <f t="shared" si="222"/>
        <v/>
      </c>
      <c r="BJ321" s="65" t="str">
        <f t="shared" si="223"/>
        <v/>
      </c>
      <c r="BK321" s="165" t="str">
        <f>IF(COUNTBLANK($A321:$F321)&gt;2,"",IF(Input!Q321=0,"NA",Input!Q321))</f>
        <v/>
      </c>
      <c r="BL321" s="65" t="str">
        <f t="shared" si="224"/>
        <v/>
      </c>
      <c r="BM321" s="65" t="str">
        <f t="shared" si="225"/>
        <v/>
      </c>
      <c r="BN321" s="165" t="str">
        <f>IF(COUNTBLANK($A321:$F321)&gt;2,"",IF(Input!R321=0,"NA",Input!R321))</f>
        <v/>
      </c>
      <c r="BO321" s="65" t="str">
        <f t="shared" si="226"/>
        <v/>
      </c>
      <c r="BP321" s="65" t="str">
        <f t="shared" si="227"/>
        <v/>
      </c>
      <c r="BQ321" s="165" t="str">
        <f>IF(COUNTBLANK($A321:$F321)&gt;2,"",IF(Input!S321=0,"NA",Input!S321))</f>
        <v/>
      </c>
      <c r="BR321" s="65" t="str">
        <f t="shared" si="228"/>
        <v/>
      </c>
      <c r="BS321" s="65" t="str">
        <f t="shared" si="229"/>
        <v/>
      </c>
      <c r="BT321" s="165" t="str">
        <f>IF(COUNTBLANK($A321:$F321)&gt;2,"",IF(Input!T321=0,"NA",Input!T321))</f>
        <v/>
      </c>
      <c r="BU321" s="65" t="str">
        <f t="shared" si="230"/>
        <v/>
      </c>
      <c r="BV321" s="65" t="str">
        <f t="shared" si="231"/>
        <v/>
      </c>
      <c r="BW321" s="165" t="str">
        <f>IF(COUNTBLANK($A321:$F321)&gt;2,"",IF(Input!U321=0,"NA",Input!U321))</f>
        <v/>
      </c>
      <c r="BX321" s="65" t="str">
        <f t="shared" si="232"/>
        <v/>
      </c>
      <c r="BY321" s="65" t="str">
        <f t="shared" si="233"/>
        <v/>
      </c>
      <c r="BZ321" s="165" t="str">
        <f>IF(COUNTBLANK($A321:$F321)&gt;2,"",IF(Input!V321=0,"NA",Input!V321))</f>
        <v/>
      </c>
      <c r="CA321" s="65" t="str">
        <f t="shared" si="234"/>
        <v/>
      </c>
      <c r="CB321" s="65" t="str">
        <f t="shared" si="235"/>
        <v/>
      </c>
      <c r="CC321" s="165" t="str">
        <f>IF(COUNTBLANK($A321:$F321)&gt;2,"",IF(Input!W321=0,"NA",Input!W321))</f>
        <v/>
      </c>
      <c r="CD321" s="65" t="str">
        <f t="shared" si="236"/>
        <v/>
      </c>
      <c r="CE321" s="65" t="str">
        <f t="shared" si="237"/>
        <v/>
      </c>
      <c r="CF321" s="165" t="str">
        <f>IF(COUNTBLANK($A321:$F321)&gt;2,"",IF(Input!X321=0,"NA",Input!X321))</f>
        <v/>
      </c>
      <c r="CG321" s="65" t="str">
        <f t="shared" si="238"/>
        <v/>
      </c>
      <c r="CH321" s="65" t="str">
        <f t="shared" si="239"/>
        <v/>
      </c>
      <c r="CI321" s="165" t="str">
        <f>IF(COUNTBLANK($A321:$F321)&gt;2,"",IF(Input!Y321=0,"NA",Input!Y321))</f>
        <v/>
      </c>
      <c r="CJ321" s="65" t="str">
        <f t="shared" si="240"/>
        <v/>
      </c>
      <c r="CK321" s="65" t="str">
        <f t="shared" si="241"/>
        <v/>
      </c>
      <c r="CL321" s="165" t="str">
        <f>IF(COUNTBLANK($A321:$F321)&gt;2,"",IF(Input!Z321=0,"NA",Input!Z321))</f>
        <v/>
      </c>
      <c r="CM321" s="65" t="str">
        <f t="shared" si="242"/>
        <v/>
      </c>
      <c r="CN321" s="65" t="str">
        <f t="shared" si="243"/>
        <v/>
      </c>
      <c r="CO321" s="165" t="str">
        <f>IF(COUNTBLANK($A321:$F321)&gt;2,"",IF(Input!AA321=0,"NA",Input!AA321))</f>
        <v/>
      </c>
      <c r="CP321" s="65" t="str">
        <f t="shared" si="244"/>
        <v/>
      </c>
      <c r="CQ321" s="65" t="str">
        <f t="shared" si="245"/>
        <v/>
      </c>
      <c r="CR321" s="165" t="str">
        <f>IF(COUNTBLANK($A321:$F321)&gt;2,"",IF(Input!AB321=0,"NA",Input!AB321))</f>
        <v/>
      </c>
      <c r="CS321" s="65" t="str">
        <f t="shared" si="246"/>
        <v/>
      </c>
      <c r="CT321" s="65" t="str">
        <f t="shared" si="247"/>
        <v/>
      </c>
      <c r="CU321" s="165" t="str">
        <f>IF(COUNTBLANK($A321:$F321)&gt;2,"",IF(Input!AC321=0,"NA",Input!AC321))</f>
        <v/>
      </c>
      <c r="CV321" s="65" t="str">
        <f t="shared" si="248"/>
        <v/>
      </c>
      <c r="CW321" s="65" t="str">
        <f t="shared" si="249"/>
        <v/>
      </c>
      <c r="CX321" s="165" t="str">
        <f>IF(COUNTBLANK($A321:$F321)&gt;2,"",IF(Input!AD321=0,"NA",Input!AD321))</f>
        <v/>
      </c>
    </row>
    <row r="322" spans="1:102" x14ac:dyDescent="0.25">
      <c r="A322" s="162" t="str">
        <f>IF(Input!B322=0,"",Input!B322)</f>
        <v/>
      </c>
      <c r="B322" s="162" t="str">
        <f>IF(Input!C322=0,"",Input!C322)</f>
        <v/>
      </c>
      <c r="C322" s="162" t="str">
        <f>IF(Input!D322=0,"",Input!D322)</f>
        <v/>
      </c>
      <c r="D322" s="162" t="str">
        <f>IF(Input!G322=0,"",Input!G322)</f>
        <v/>
      </c>
      <c r="E322" s="162" t="str">
        <f>IF(Input!H322=0,"",Input!H322)</f>
        <v/>
      </c>
      <c r="F322" s="162" t="str">
        <f>IF(Input!I322=0,"",Input!I322)</f>
        <v/>
      </c>
      <c r="G322" s="66" t="str">
        <f t="shared" si="200"/>
        <v/>
      </c>
      <c r="H322" s="66" t="str">
        <f t="shared" si="201"/>
        <v/>
      </c>
      <c r="I322" s="160" t="str">
        <f>FinalScores!G322</f>
        <v/>
      </c>
      <c r="J322" s="65" t="str">
        <f t="shared" si="202"/>
        <v/>
      </c>
      <c r="K322" s="65" t="str">
        <f t="shared" si="203"/>
        <v/>
      </c>
      <c r="L322" s="165" t="str">
        <f>IF(COUNTBLANK($A322:$F322)&gt;2,"",IF(Input!AE322=0,"NA",Input!AE322))</f>
        <v/>
      </c>
      <c r="M322" s="65" t="str">
        <f t="shared" si="204"/>
        <v/>
      </c>
      <c r="N322" s="65" t="str">
        <f t="shared" si="205"/>
        <v/>
      </c>
      <c r="O322" s="165" t="str">
        <f>IF(COUNTBLANK($A322:$F322)&gt;2,"",IF(Input!AF322=0,"NA",Input!AF322))</f>
        <v/>
      </c>
      <c r="P322" s="65" t="str">
        <f t="shared" si="206"/>
        <v/>
      </c>
      <c r="Q322" s="65" t="str">
        <f t="shared" si="207"/>
        <v/>
      </c>
      <c r="R322" s="165" t="str">
        <f>IF(COUNTBLANK($A322:$F322)&gt;2,"",IF(Input!AG322=0,"NA",Input!AG322))</f>
        <v/>
      </c>
      <c r="AN322" s="65" t="str">
        <f t="shared" si="208"/>
        <v/>
      </c>
      <c r="AO322" s="65" t="str">
        <f t="shared" si="209"/>
        <v/>
      </c>
      <c r="AP322" s="165" t="str">
        <f>IF(COUNTBLANK($A322:$F322)&gt;2,"",IF(Input!J322=0,"NA",Input!J322))</f>
        <v/>
      </c>
      <c r="AQ322" s="65" t="str">
        <f t="shared" si="210"/>
        <v/>
      </c>
      <c r="AR322" s="65" t="str">
        <f t="shared" si="211"/>
        <v/>
      </c>
      <c r="AS322" s="165" t="str">
        <f>IF(COUNTBLANK($A322:$F322)&gt;2,"",IF(Input!K322=0,"NA",Input!K322))</f>
        <v/>
      </c>
      <c r="AT322" s="65" t="str">
        <f t="shared" si="212"/>
        <v/>
      </c>
      <c r="AU322" s="65" t="str">
        <f t="shared" si="213"/>
        <v/>
      </c>
      <c r="AV322" s="165" t="str">
        <f>IF(COUNTBLANK($A322:$F322)&gt;2,"",IF(Input!L322=0,"NA",Input!L322))</f>
        <v/>
      </c>
      <c r="AW322" s="65" t="str">
        <f t="shared" si="214"/>
        <v/>
      </c>
      <c r="AX322" s="65" t="str">
        <f t="shared" si="215"/>
        <v/>
      </c>
      <c r="AY322" s="165" t="str">
        <f>IF(COUNTBLANK($A322:$F322)&gt;2,"",IF(Input!M322=0,"NA",Input!M322))</f>
        <v/>
      </c>
      <c r="AZ322" s="65" t="str">
        <f t="shared" si="216"/>
        <v/>
      </c>
      <c r="BA322" s="65" t="str">
        <f t="shared" si="217"/>
        <v/>
      </c>
      <c r="BB322" s="165" t="str">
        <f>IF(COUNTBLANK($A322:$F322)&gt;2,"",IF(Input!N322=0,"NA",Input!N322))</f>
        <v/>
      </c>
      <c r="BC322" s="65" t="str">
        <f t="shared" si="218"/>
        <v/>
      </c>
      <c r="BD322" s="65" t="str">
        <f t="shared" si="219"/>
        <v/>
      </c>
      <c r="BE322" s="165" t="str">
        <f>IF(COUNTBLANK($A322:$F322)&gt;2,"",IF(Input!O322=0,"NA",Input!O322))</f>
        <v/>
      </c>
      <c r="BF322" s="65" t="str">
        <f t="shared" si="220"/>
        <v/>
      </c>
      <c r="BG322" s="65" t="str">
        <f t="shared" si="221"/>
        <v/>
      </c>
      <c r="BH322" s="165" t="str">
        <f>IF(COUNTBLANK($A322:$F322)&gt;2,"",IF(Input!P322=0,"NA",Input!P322))</f>
        <v/>
      </c>
      <c r="BI322" s="65" t="str">
        <f t="shared" si="222"/>
        <v/>
      </c>
      <c r="BJ322" s="65" t="str">
        <f t="shared" si="223"/>
        <v/>
      </c>
      <c r="BK322" s="165" t="str">
        <f>IF(COUNTBLANK($A322:$F322)&gt;2,"",IF(Input!Q322=0,"NA",Input!Q322))</f>
        <v/>
      </c>
      <c r="BL322" s="65" t="str">
        <f t="shared" si="224"/>
        <v/>
      </c>
      <c r="BM322" s="65" t="str">
        <f t="shared" si="225"/>
        <v/>
      </c>
      <c r="BN322" s="165" t="str">
        <f>IF(COUNTBLANK($A322:$F322)&gt;2,"",IF(Input!R322=0,"NA",Input!R322))</f>
        <v/>
      </c>
      <c r="BO322" s="65" t="str">
        <f t="shared" si="226"/>
        <v/>
      </c>
      <c r="BP322" s="65" t="str">
        <f t="shared" si="227"/>
        <v/>
      </c>
      <c r="BQ322" s="165" t="str">
        <f>IF(COUNTBLANK($A322:$F322)&gt;2,"",IF(Input!S322=0,"NA",Input!S322))</f>
        <v/>
      </c>
      <c r="BR322" s="65" t="str">
        <f t="shared" si="228"/>
        <v/>
      </c>
      <c r="BS322" s="65" t="str">
        <f t="shared" si="229"/>
        <v/>
      </c>
      <c r="BT322" s="165" t="str">
        <f>IF(COUNTBLANK($A322:$F322)&gt;2,"",IF(Input!T322=0,"NA",Input!T322))</f>
        <v/>
      </c>
      <c r="BU322" s="65" t="str">
        <f t="shared" si="230"/>
        <v/>
      </c>
      <c r="BV322" s="65" t="str">
        <f t="shared" si="231"/>
        <v/>
      </c>
      <c r="BW322" s="165" t="str">
        <f>IF(COUNTBLANK($A322:$F322)&gt;2,"",IF(Input!U322=0,"NA",Input!U322))</f>
        <v/>
      </c>
      <c r="BX322" s="65" t="str">
        <f t="shared" si="232"/>
        <v/>
      </c>
      <c r="BY322" s="65" t="str">
        <f t="shared" si="233"/>
        <v/>
      </c>
      <c r="BZ322" s="165" t="str">
        <f>IF(COUNTBLANK($A322:$F322)&gt;2,"",IF(Input!V322=0,"NA",Input!V322))</f>
        <v/>
      </c>
      <c r="CA322" s="65" t="str">
        <f t="shared" si="234"/>
        <v/>
      </c>
      <c r="CB322" s="65" t="str">
        <f t="shared" si="235"/>
        <v/>
      </c>
      <c r="CC322" s="165" t="str">
        <f>IF(COUNTBLANK($A322:$F322)&gt;2,"",IF(Input!W322=0,"NA",Input!W322))</f>
        <v/>
      </c>
      <c r="CD322" s="65" t="str">
        <f t="shared" si="236"/>
        <v/>
      </c>
      <c r="CE322" s="65" t="str">
        <f t="shared" si="237"/>
        <v/>
      </c>
      <c r="CF322" s="165" t="str">
        <f>IF(COUNTBLANK($A322:$F322)&gt;2,"",IF(Input!X322=0,"NA",Input!X322))</f>
        <v/>
      </c>
      <c r="CG322" s="65" t="str">
        <f t="shared" si="238"/>
        <v/>
      </c>
      <c r="CH322" s="65" t="str">
        <f t="shared" si="239"/>
        <v/>
      </c>
      <c r="CI322" s="165" t="str">
        <f>IF(COUNTBLANK($A322:$F322)&gt;2,"",IF(Input!Y322=0,"NA",Input!Y322))</f>
        <v/>
      </c>
      <c r="CJ322" s="65" t="str">
        <f t="shared" si="240"/>
        <v/>
      </c>
      <c r="CK322" s="65" t="str">
        <f t="shared" si="241"/>
        <v/>
      </c>
      <c r="CL322" s="165" t="str">
        <f>IF(COUNTBLANK($A322:$F322)&gt;2,"",IF(Input!Z322=0,"NA",Input!Z322))</f>
        <v/>
      </c>
      <c r="CM322" s="65" t="str">
        <f t="shared" si="242"/>
        <v/>
      </c>
      <c r="CN322" s="65" t="str">
        <f t="shared" si="243"/>
        <v/>
      </c>
      <c r="CO322" s="165" t="str">
        <f>IF(COUNTBLANK($A322:$F322)&gt;2,"",IF(Input!AA322=0,"NA",Input!AA322))</f>
        <v/>
      </c>
      <c r="CP322" s="65" t="str">
        <f t="shared" si="244"/>
        <v/>
      </c>
      <c r="CQ322" s="65" t="str">
        <f t="shared" si="245"/>
        <v/>
      </c>
      <c r="CR322" s="165" t="str">
        <f>IF(COUNTBLANK($A322:$F322)&gt;2,"",IF(Input!AB322=0,"NA",Input!AB322))</f>
        <v/>
      </c>
      <c r="CS322" s="65" t="str">
        <f t="shared" si="246"/>
        <v/>
      </c>
      <c r="CT322" s="65" t="str">
        <f t="shared" si="247"/>
        <v/>
      </c>
      <c r="CU322" s="165" t="str">
        <f>IF(COUNTBLANK($A322:$F322)&gt;2,"",IF(Input!AC322=0,"NA",Input!AC322))</f>
        <v/>
      </c>
      <c r="CV322" s="65" t="str">
        <f t="shared" si="248"/>
        <v/>
      </c>
      <c r="CW322" s="65" t="str">
        <f t="shared" si="249"/>
        <v/>
      </c>
      <c r="CX322" s="165" t="str">
        <f>IF(COUNTBLANK($A322:$F322)&gt;2,"",IF(Input!AD322=0,"NA",Input!AD322))</f>
        <v/>
      </c>
    </row>
    <row r="323" spans="1:102" x14ac:dyDescent="0.25">
      <c r="A323" s="162" t="str">
        <f>IF(Input!B323=0,"",Input!B323)</f>
        <v/>
      </c>
      <c r="B323" s="162" t="str">
        <f>IF(Input!C323=0,"",Input!C323)</f>
        <v/>
      </c>
      <c r="C323" s="162" t="str">
        <f>IF(Input!D323=0,"",Input!D323)</f>
        <v/>
      </c>
      <c r="D323" s="162" t="str">
        <f>IF(Input!G323=0,"",Input!G323)</f>
        <v/>
      </c>
      <c r="E323" s="162" t="str">
        <f>IF(Input!H323=0,"",Input!H323)</f>
        <v/>
      </c>
      <c r="F323" s="162" t="str">
        <f>IF(Input!I323=0,"",Input!I323)</f>
        <v/>
      </c>
      <c r="G323" s="66" t="str">
        <f t="shared" ref="G323:G386" si="250">IF(COUNTBLANK(A323:F323)&gt;2,"","Paper")</f>
        <v/>
      </c>
      <c r="H323" s="66" t="str">
        <f t="shared" ref="H323:H386" si="251">IF(COUNTBLANK(A323:F323)&gt;2,"","McREL")</f>
        <v/>
      </c>
      <c r="I323" s="160" t="str">
        <f>FinalScores!G323</f>
        <v/>
      </c>
      <c r="J323" s="65" t="str">
        <f t="shared" ref="J323:J386" si="252">IF(COUNTBLANK(A323:F323)&gt;2,"","MC")</f>
        <v/>
      </c>
      <c r="K323" s="65" t="str">
        <f t="shared" ref="K323:K386" si="253">IF(COUNTBLANK($A323:$F323)&gt;2,"","Managing Change")</f>
        <v/>
      </c>
      <c r="L323" s="165" t="str">
        <f>IF(COUNTBLANK($A323:$F323)&gt;2,"",IF(Input!AE323=0,"NA",Input!AE323))</f>
        <v/>
      </c>
      <c r="M323" s="65" t="str">
        <f t="shared" ref="M323:M386" si="254">IF(COUNTBLANK($A323:$F323)&gt;2,"","MC")</f>
        <v/>
      </c>
      <c r="N323" s="65" t="str">
        <f t="shared" ref="N323:N386" si="255">IF(COUNTBLANK($A323:$F323)&gt;2,"","Change Agent")</f>
        <v/>
      </c>
      <c r="O323" s="165" t="str">
        <f>IF(COUNTBLANK($A323:$F323)&gt;2,"",IF(Input!AF323=0,"NA",Input!AF323))</f>
        <v/>
      </c>
      <c r="P323" s="65" t="str">
        <f t="shared" ref="P323:P386" si="256">IF(COUNTBLANK($A323:$F323)&gt;2,"","PC")</f>
        <v/>
      </c>
      <c r="Q323" s="65" t="str">
        <f t="shared" ref="Q323:Q386" si="257">IF(COUNTBLANK($A323:$F323)&gt;2,"","Purposeful Community")</f>
        <v/>
      </c>
      <c r="R323" s="165" t="str">
        <f>IF(COUNTBLANK($A323:$F323)&gt;2,"",IF(Input!AG323=0,"NA",Input!AG323))</f>
        <v/>
      </c>
      <c r="AN323" s="65" t="str">
        <f t="shared" ref="AN323:AN386" si="258">IF(COUNTBLANK($A323:$F323)&gt;2,"","MC")</f>
        <v/>
      </c>
      <c r="AO323" s="65" t="str">
        <f t="shared" ref="AO323:AO386" si="259">IF(COUNTBLANK($A323:$F323)&gt;2,"","Change Agent")</f>
        <v/>
      </c>
      <c r="AP323" s="165" t="str">
        <f>IF(COUNTBLANK($A323:$F323)&gt;2,"",IF(Input!J323=0,"NA",Input!J323))</f>
        <v/>
      </c>
      <c r="AQ323" s="65" t="str">
        <f t="shared" ref="AQ323:AQ386" si="260">IF(COUNTBLANK($A323:$F323)&gt;2,"","MC")</f>
        <v/>
      </c>
      <c r="AR323" s="65" t="str">
        <f t="shared" ref="AR323:AR386" si="261">IF(COUNTBLANK($A323:$F323)&gt;2,"","Flexibility")</f>
        <v/>
      </c>
      <c r="AS323" s="165" t="str">
        <f>IF(COUNTBLANK($A323:$F323)&gt;2,"",IF(Input!K323=0,"NA",Input!K323))</f>
        <v/>
      </c>
      <c r="AT323" s="65" t="str">
        <f t="shared" ref="AT323:AT386" si="262">IF(COUNTBLANK($A323:$F323)&gt;2,"","MC")</f>
        <v/>
      </c>
      <c r="AU323" s="65" t="str">
        <f t="shared" ref="AU323:AU386" si="263">IF(COUNTBLANK($A323:$F323)&gt;2,"","Ideals &amp; Beliefs")</f>
        <v/>
      </c>
      <c r="AV323" s="165" t="str">
        <f>IF(COUNTBLANK($A323:$F323)&gt;2,"",IF(Input!L323=0,"NA",Input!L323))</f>
        <v/>
      </c>
      <c r="AW323" s="65" t="str">
        <f t="shared" ref="AW323:AW386" si="264">IF(COUNTBLANK($A323:$F323)&gt;2,"","MC")</f>
        <v/>
      </c>
      <c r="AX323" s="65" t="str">
        <f t="shared" ref="AX323:AX386" si="265">IF(COUNTBLANK($A323:$F323)&gt;2,"","Intellectual Stimulation")</f>
        <v/>
      </c>
      <c r="AY323" s="165" t="str">
        <f>IF(COUNTBLANK($A323:$F323)&gt;2,"",IF(Input!M323=0,"NA",Input!M323))</f>
        <v/>
      </c>
      <c r="AZ323" s="65" t="str">
        <f t="shared" ref="AZ323:AZ386" si="266">IF(COUNTBLANK($A323:$F323)&gt;2,"","MC")</f>
        <v/>
      </c>
      <c r="BA323" s="65" t="str">
        <f t="shared" ref="BA323:BA386" si="267">IF(COUNTBLANK($A323:$F323)&gt;2,"","Knowledge of CIA")</f>
        <v/>
      </c>
      <c r="BB323" s="165" t="str">
        <f>IF(COUNTBLANK($A323:$F323)&gt;2,"",IF(Input!N323=0,"NA",Input!N323))</f>
        <v/>
      </c>
      <c r="BC323" s="65" t="str">
        <f t="shared" ref="BC323:BC386" si="268">IF(COUNTBLANK($A323:$F323)&gt;2,"","MC")</f>
        <v/>
      </c>
      <c r="BD323" s="65" t="str">
        <f t="shared" ref="BD323:BD386" si="269">IF(COUNTBLANK($A323:$F323)&gt;2,"","Monitor &amp; Evaluate")</f>
        <v/>
      </c>
      <c r="BE323" s="165" t="str">
        <f>IF(COUNTBLANK($A323:$F323)&gt;2,"",IF(Input!O323=0,"NA",Input!O323))</f>
        <v/>
      </c>
      <c r="BF323" s="65" t="str">
        <f t="shared" ref="BF323:BF386" si="270">IF(COUNTBLANK($A323:$F323)&gt;2,"","MC")</f>
        <v/>
      </c>
      <c r="BG323" s="65" t="str">
        <f t="shared" ref="BG323:BG386" si="271">IF(COUNTBLANK($A323:$F323)&gt;2,"","Optimize")</f>
        <v/>
      </c>
      <c r="BH323" s="165" t="str">
        <f>IF(COUNTBLANK($A323:$F323)&gt;2,"",IF(Input!P323=0,"NA",Input!P323))</f>
        <v/>
      </c>
      <c r="BI323" s="65" t="str">
        <f t="shared" ref="BI323:BI386" si="272">IF(COUNTBLANK($A323:$F323)&gt;2,"","FL")</f>
        <v/>
      </c>
      <c r="BJ323" s="65" t="str">
        <f t="shared" ref="BJ323:BJ386" si="273">IF(COUNTBLANK($A323:$F323)&gt;2,"","Contingent Rewards")</f>
        <v/>
      </c>
      <c r="BK323" s="165" t="str">
        <f>IF(COUNTBLANK($A323:$F323)&gt;2,"",IF(Input!Q323=0,"NA",Input!Q323))</f>
        <v/>
      </c>
      <c r="BL323" s="65" t="str">
        <f t="shared" ref="BL323:BL386" si="274">IF(COUNTBLANK($A323:$F323)&gt;2,"","FL")</f>
        <v/>
      </c>
      <c r="BM323" s="65" t="str">
        <f t="shared" ref="BM323:BM386" si="275">IF(COUNTBLANK($A323:$F323)&gt;2,"","Discipline")</f>
        <v/>
      </c>
      <c r="BN323" s="165" t="str">
        <f>IF(COUNTBLANK($A323:$F323)&gt;2,"",IF(Input!R323=0,"NA",Input!R323))</f>
        <v/>
      </c>
      <c r="BO323" s="65" t="str">
        <f t="shared" ref="BO323:BO386" si="276">IF(COUNTBLANK($A323:$F323)&gt;2,"","FL")</f>
        <v/>
      </c>
      <c r="BP323" s="65" t="str">
        <f t="shared" ref="BP323:BP386" si="277">IF(COUNTBLANK($A323:$F323)&gt;2,"","Focus")</f>
        <v/>
      </c>
      <c r="BQ323" s="165" t="str">
        <f>IF(COUNTBLANK($A323:$F323)&gt;2,"",IF(Input!S323=0,"NA",Input!S323))</f>
        <v/>
      </c>
      <c r="BR323" s="65" t="str">
        <f t="shared" ref="BR323:BR386" si="278">IF(COUNTBLANK($A323:$F323)&gt;2,"","FL")</f>
        <v/>
      </c>
      <c r="BS323" s="65" t="str">
        <f t="shared" ref="BS323:BS386" si="279">IF(COUNTBLANK($A323:$F323)&gt;2,"","Involvement of CIA")</f>
        <v/>
      </c>
      <c r="BT323" s="165" t="str">
        <f>IF(COUNTBLANK($A323:$F323)&gt;2,"",IF(Input!T323=0,"NA",Input!T323))</f>
        <v/>
      </c>
      <c r="BU323" s="65" t="str">
        <f t="shared" ref="BU323:BU386" si="280">IF(COUNTBLANK($A323:$F323)&gt;2,"","FL")</f>
        <v/>
      </c>
      <c r="BV323" s="65" t="str">
        <f t="shared" ref="BV323:BV386" si="281">IF(COUNTBLANK($A323:$F323)&gt;2,"","Order")</f>
        <v/>
      </c>
      <c r="BW323" s="165" t="str">
        <f>IF(COUNTBLANK($A323:$F323)&gt;2,"",IF(Input!U323=0,"NA",Input!U323))</f>
        <v/>
      </c>
      <c r="BX323" s="65" t="str">
        <f t="shared" ref="BX323:BX386" si="282">IF(COUNTBLANK($A323:$F323)&gt;2,"","FL")</f>
        <v/>
      </c>
      <c r="BY323" s="65" t="str">
        <f t="shared" ref="BY323:BY386" si="283">IF(COUNTBLANK($A323:$F323)&gt;2,"","Outreach")</f>
        <v/>
      </c>
      <c r="BZ323" s="165" t="str">
        <f>IF(COUNTBLANK($A323:$F323)&gt;2,"",IF(Input!V323=0,"NA",Input!V323))</f>
        <v/>
      </c>
      <c r="CA323" s="65" t="str">
        <f t="shared" ref="CA323:CA386" si="284">IF(COUNTBLANK($A323:$F323)&gt;2,"","FL")</f>
        <v/>
      </c>
      <c r="CB323" s="65" t="str">
        <f t="shared" ref="CB323:CB386" si="285">IF(COUNTBLANK($A323:$F323)&gt;2,"","Resources")</f>
        <v/>
      </c>
      <c r="CC323" s="165" t="str">
        <f>IF(COUNTBLANK($A323:$F323)&gt;2,"",IF(Input!W323=0,"NA",Input!W323))</f>
        <v/>
      </c>
      <c r="CD323" s="65" t="str">
        <f t="shared" ref="CD323:CD386" si="286">IF(COUNTBLANK($A323:$F323)&gt;2,"","PC")</f>
        <v/>
      </c>
      <c r="CE323" s="65" t="str">
        <f t="shared" ref="CE323:CE386" si="287">IF(COUNTBLANK($A323:$F323)&gt;2,"","Affirmation")</f>
        <v/>
      </c>
      <c r="CF323" s="165" t="str">
        <f>IF(COUNTBLANK($A323:$F323)&gt;2,"",IF(Input!X323=0,"NA",Input!X323))</f>
        <v/>
      </c>
      <c r="CG323" s="65" t="str">
        <f t="shared" ref="CG323:CG386" si="288">IF(COUNTBLANK($A323:$F323)&gt;2,"","PC")</f>
        <v/>
      </c>
      <c r="CH323" s="65" t="str">
        <f t="shared" ref="CH323:CH386" si="289">IF(COUNTBLANK($A323:$F323)&gt;2,"","Communication")</f>
        <v/>
      </c>
      <c r="CI323" s="165" t="str">
        <f>IF(COUNTBLANK($A323:$F323)&gt;2,"",IF(Input!Y323=0,"NA",Input!Y323))</f>
        <v/>
      </c>
      <c r="CJ323" s="65" t="str">
        <f t="shared" ref="CJ323:CJ386" si="290">IF(COUNTBLANK($A323:$F323)&gt;2,"","PC")</f>
        <v/>
      </c>
      <c r="CK323" s="65" t="str">
        <f t="shared" ref="CK323:CK386" si="291">IF(COUNTBLANK($A323:$F323)&gt;2,"","Culture")</f>
        <v/>
      </c>
      <c r="CL323" s="165" t="str">
        <f>IF(COUNTBLANK($A323:$F323)&gt;2,"",IF(Input!Z323=0,"NA",Input!Z323))</f>
        <v/>
      </c>
      <c r="CM323" s="65" t="str">
        <f t="shared" ref="CM323:CM386" si="292">IF(COUNTBLANK($A323:$F323)&gt;2,"","PC")</f>
        <v/>
      </c>
      <c r="CN323" s="65" t="str">
        <f t="shared" ref="CN323:CN386" si="293">IF(COUNTBLANK($A323:$F323)&gt;2,"","Input")</f>
        <v/>
      </c>
      <c r="CO323" s="165" t="str">
        <f>IF(COUNTBLANK($A323:$F323)&gt;2,"",IF(Input!AA323=0,"NA",Input!AA323))</f>
        <v/>
      </c>
      <c r="CP323" s="65" t="str">
        <f t="shared" ref="CP323:CP386" si="294">IF(COUNTBLANK($A323:$F323)&gt;2,"","PC")</f>
        <v/>
      </c>
      <c r="CQ323" s="65" t="str">
        <f t="shared" ref="CQ323:CQ386" si="295">IF(COUNTBLANK($A323:$F323)&gt;2,"","Relationships")</f>
        <v/>
      </c>
      <c r="CR323" s="165" t="str">
        <f>IF(COUNTBLANK($A323:$F323)&gt;2,"",IF(Input!AB323=0,"NA",Input!AB323))</f>
        <v/>
      </c>
      <c r="CS323" s="65" t="str">
        <f t="shared" ref="CS323:CS386" si="296">IF(COUNTBLANK($A323:$F323)&gt;2,"","PC")</f>
        <v/>
      </c>
      <c r="CT323" s="65" t="str">
        <f t="shared" ref="CT323:CT386" si="297">IF(COUNTBLANK($A323:$F323)&gt;2,"","Situational Awareness")</f>
        <v/>
      </c>
      <c r="CU323" s="165" t="str">
        <f>IF(COUNTBLANK($A323:$F323)&gt;2,"",IF(Input!AC323=0,"NA",Input!AC323))</f>
        <v/>
      </c>
      <c r="CV323" s="65" t="str">
        <f t="shared" ref="CV323:CV386" si="298">IF(COUNTBLANK($A323:$F323)&gt;2,"","PC")</f>
        <v/>
      </c>
      <c r="CW323" s="65" t="str">
        <f t="shared" ref="CW323:CW386" si="299">IF(COUNTBLANK($A323:$F323)&gt;2,"","Visibility")</f>
        <v/>
      </c>
      <c r="CX323" s="165" t="str">
        <f>IF(COUNTBLANK($A323:$F323)&gt;2,"",IF(Input!AD323=0,"NA",Input!AD323))</f>
        <v/>
      </c>
    </row>
    <row r="324" spans="1:102" x14ac:dyDescent="0.25">
      <c r="A324" s="162" t="str">
        <f>IF(Input!B324=0,"",Input!B324)</f>
        <v/>
      </c>
      <c r="B324" s="162" t="str">
        <f>IF(Input!C324=0,"",Input!C324)</f>
        <v/>
      </c>
      <c r="C324" s="162" t="str">
        <f>IF(Input!D324=0,"",Input!D324)</f>
        <v/>
      </c>
      <c r="D324" s="162" t="str">
        <f>IF(Input!G324=0,"",Input!G324)</f>
        <v/>
      </c>
      <c r="E324" s="162" t="str">
        <f>IF(Input!H324=0,"",Input!H324)</f>
        <v/>
      </c>
      <c r="F324" s="162" t="str">
        <f>IF(Input!I324=0,"",Input!I324)</f>
        <v/>
      </c>
      <c r="G324" s="66" t="str">
        <f t="shared" si="250"/>
        <v/>
      </c>
      <c r="H324" s="66" t="str">
        <f t="shared" si="251"/>
        <v/>
      </c>
      <c r="I324" s="160" t="str">
        <f>FinalScores!G324</f>
        <v/>
      </c>
      <c r="J324" s="65" t="str">
        <f t="shared" si="252"/>
        <v/>
      </c>
      <c r="K324" s="65" t="str">
        <f t="shared" si="253"/>
        <v/>
      </c>
      <c r="L324" s="165" t="str">
        <f>IF(COUNTBLANK($A324:$F324)&gt;2,"",IF(Input!AE324=0,"NA",Input!AE324))</f>
        <v/>
      </c>
      <c r="M324" s="65" t="str">
        <f t="shared" si="254"/>
        <v/>
      </c>
      <c r="N324" s="65" t="str">
        <f t="shared" si="255"/>
        <v/>
      </c>
      <c r="O324" s="165" t="str">
        <f>IF(COUNTBLANK($A324:$F324)&gt;2,"",IF(Input!AF324=0,"NA",Input!AF324))</f>
        <v/>
      </c>
      <c r="P324" s="65" t="str">
        <f t="shared" si="256"/>
        <v/>
      </c>
      <c r="Q324" s="65" t="str">
        <f t="shared" si="257"/>
        <v/>
      </c>
      <c r="R324" s="165" t="str">
        <f>IF(COUNTBLANK($A324:$F324)&gt;2,"",IF(Input!AG324=0,"NA",Input!AG324))</f>
        <v/>
      </c>
      <c r="AN324" s="65" t="str">
        <f t="shared" si="258"/>
        <v/>
      </c>
      <c r="AO324" s="65" t="str">
        <f t="shared" si="259"/>
        <v/>
      </c>
      <c r="AP324" s="165" t="str">
        <f>IF(COUNTBLANK($A324:$F324)&gt;2,"",IF(Input!J324=0,"NA",Input!J324))</f>
        <v/>
      </c>
      <c r="AQ324" s="65" t="str">
        <f t="shared" si="260"/>
        <v/>
      </c>
      <c r="AR324" s="65" t="str">
        <f t="shared" si="261"/>
        <v/>
      </c>
      <c r="AS324" s="165" t="str">
        <f>IF(COUNTBLANK($A324:$F324)&gt;2,"",IF(Input!K324=0,"NA",Input!K324))</f>
        <v/>
      </c>
      <c r="AT324" s="65" t="str">
        <f t="shared" si="262"/>
        <v/>
      </c>
      <c r="AU324" s="65" t="str">
        <f t="shared" si="263"/>
        <v/>
      </c>
      <c r="AV324" s="165" t="str">
        <f>IF(COUNTBLANK($A324:$F324)&gt;2,"",IF(Input!L324=0,"NA",Input!L324))</f>
        <v/>
      </c>
      <c r="AW324" s="65" t="str">
        <f t="shared" si="264"/>
        <v/>
      </c>
      <c r="AX324" s="65" t="str">
        <f t="shared" si="265"/>
        <v/>
      </c>
      <c r="AY324" s="165" t="str">
        <f>IF(COUNTBLANK($A324:$F324)&gt;2,"",IF(Input!M324=0,"NA",Input!M324))</f>
        <v/>
      </c>
      <c r="AZ324" s="65" t="str">
        <f t="shared" si="266"/>
        <v/>
      </c>
      <c r="BA324" s="65" t="str">
        <f t="shared" si="267"/>
        <v/>
      </c>
      <c r="BB324" s="165" t="str">
        <f>IF(COUNTBLANK($A324:$F324)&gt;2,"",IF(Input!N324=0,"NA",Input!N324))</f>
        <v/>
      </c>
      <c r="BC324" s="65" t="str">
        <f t="shared" si="268"/>
        <v/>
      </c>
      <c r="BD324" s="65" t="str">
        <f t="shared" si="269"/>
        <v/>
      </c>
      <c r="BE324" s="165" t="str">
        <f>IF(COUNTBLANK($A324:$F324)&gt;2,"",IF(Input!O324=0,"NA",Input!O324))</f>
        <v/>
      </c>
      <c r="BF324" s="65" t="str">
        <f t="shared" si="270"/>
        <v/>
      </c>
      <c r="BG324" s="65" t="str">
        <f t="shared" si="271"/>
        <v/>
      </c>
      <c r="BH324" s="165" t="str">
        <f>IF(COUNTBLANK($A324:$F324)&gt;2,"",IF(Input!P324=0,"NA",Input!P324))</f>
        <v/>
      </c>
      <c r="BI324" s="65" t="str">
        <f t="shared" si="272"/>
        <v/>
      </c>
      <c r="BJ324" s="65" t="str">
        <f t="shared" si="273"/>
        <v/>
      </c>
      <c r="BK324" s="165" t="str">
        <f>IF(COUNTBLANK($A324:$F324)&gt;2,"",IF(Input!Q324=0,"NA",Input!Q324))</f>
        <v/>
      </c>
      <c r="BL324" s="65" t="str">
        <f t="shared" si="274"/>
        <v/>
      </c>
      <c r="BM324" s="65" t="str">
        <f t="shared" si="275"/>
        <v/>
      </c>
      <c r="BN324" s="165" t="str">
        <f>IF(COUNTBLANK($A324:$F324)&gt;2,"",IF(Input!R324=0,"NA",Input!R324))</f>
        <v/>
      </c>
      <c r="BO324" s="65" t="str">
        <f t="shared" si="276"/>
        <v/>
      </c>
      <c r="BP324" s="65" t="str">
        <f t="shared" si="277"/>
        <v/>
      </c>
      <c r="BQ324" s="165" t="str">
        <f>IF(COUNTBLANK($A324:$F324)&gt;2,"",IF(Input!S324=0,"NA",Input!S324))</f>
        <v/>
      </c>
      <c r="BR324" s="65" t="str">
        <f t="shared" si="278"/>
        <v/>
      </c>
      <c r="BS324" s="65" t="str">
        <f t="shared" si="279"/>
        <v/>
      </c>
      <c r="BT324" s="165" t="str">
        <f>IF(COUNTBLANK($A324:$F324)&gt;2,"",IF(Input!T324=0,"NA",Input!T324))</f>
        <v/>
      </c>
      <c r="BU324" s="65" t="str">
        <f t="shared" si="280"/>
        <v/>
      </c>
      <c r="BV324" s="65" t="str">
        <f t="shared" si="281"/>
        <v/>
      </c>
      <c r="BW324" s="165" t="str">
        <f>IF(COUNTBLANK($A324:$F324)&gt;2,"",IF(Input!U324=0,"NA",Input!U324))</f>
        <v/>
      </c>
      <c r="BX324" s="65" t="str">
        <f t="shared" si="282"/>
        <v/>
      </c>
      <c r="BY324" s="65" t="str">
        <f t="shared" si="283"/>
        <v/>
      </c>
      <c r="BZ324" s="165" t="str">
        <f>IF(COUNTBLANK($A324:$F324)&gt;2,"",IF(Input!V324=0,"NA",Input!V324))</f>
        <v/>
      </c>
      <c r="CA324" s="65" t="str">
        <f t="shared" si="284"/>
        <v/>
      </c>
      <c r="CB324" s="65" t="str">
        <f t="shared" si="285"/>
        <v/>
      </c>
      <c r="CC324" s="165" t="str">
        <f>IF(COUNTBLANK($A324:$F324)&gt;2,"",IF(Input!W324=0,"NA",Input!W324))</f>
        <v/>
      </c>
      <c r="CD324" s="65" t="str">
        <f t="shared" si="286"/>
        <v/>
      </c>
      <c r="CE324" s="65" t="str">
        <f t="shared" si="287"/>
        <v/>
      </c>
      <c r="CF324" s="165" t="str">
        <f>IF(COUNTBLANK($A324:$F324)&gt;2,"",IF(Input!X324=0,"NA",Input!X324))</f>
        <v/>
      </c>
      <c r="CG324" s="65" t="str">
        <f t="shared" si="288"/>
        <v/>
      </c>
      <c r="CH324" s="65" t="str">
        <f t="shared" si="289"/>
        <v/>
      </c>
      <c r="CI324" s="165" t="str">
        <f>IF(COUNTBLANK($A324:$F324)&gt;2,"",IF(Input!Y324=0,"NA",Input!Y324))</f>
        <v/>
      </c>
      <c r="CJ324" s="65" t="str">
        <f t="shared" si="290"/>
        <v/>
      </c>
      <c r="CK324" s="65" t="str">
        <f t="shared" si="291"/>
        <v/>
      </c>
      <c r="CL324" s="165" t="str">
        <f>IF(COUNTBLANK($A324:$F324)&gt;2,"",IF(Input!Z324=0,"NA",Input!Z324))</f>
        <v/>
      </c>
      <c r="CM324" s="65" t="str">
        <f t="shared" si="292"/>
        <v/>
      </c>
      <c r="CN324" s="65" t="str">
        <f t="shared" si="293"/>
        <v/>
      </c>
      <c r="CO324" s="165" t="str">
        <f>IF(COUNTBLANK($A324:$F324)&gt;2,"",IF(Input!AA324=0,"NA",Input!AA324))</f>
        <v/>
      </c>
      <c r="CP324" s="65" t="str">
        <f t="shared" si="294"/>
        <v/>
      </c>
      <c r="CQ324" s="65" t="str">
        <f t="shared" si="295"/>
        <v/>
      </c>
      <c r="CR324" s="165" t="str">
        <f>IF(COUNTBLANK($A324:$F324)&gt;2,"",IF(Input!AB324=0,"NA",Input!AB324))</f>
        <v/>
      </c>
      <c r="CS324" s="65" t="str">
        <f t="shared" si="296"/>
        <v/>
      </c>
      <c r="CT324" s="65" t="str">
        <f t="shared" si="297"/>
        <v/>
      </c>
      <c r="CU324" s="165" t="str">
        <f>IF(COUNTBLANK($A324:$F324)&gt;2,"",IF(Input!AC324=0,"NA",Input!AC324))</f>
        <v/>
      </c>
      <c r="CV324" s="65" t="str">
        <f t="shared" si="298"/>
        <v/>
      </c>
      <c r="CW324" s="65" t="str">
        <f t="shared" si="299"/>
        <v/>
      </c>
      <c r="CX324" s="165" t="str">
        <f>IF(COUNTBLANK($A324:$F324)&gt;2,"",IF(Input!AD324=0,"NA",Input!AD324))</f>
        <v/>
      </c>
    </row>
    <row r="325" spans="1:102" x14ac:dyDescent="0.25">
      <c r="A325" s="162" t="str">
        <f>IF(Input!B325=0,"",Input!B325)</f>
        <v/>
      </c>
      <c r="B325" s="162" t="str">
        <f>IF(Input!C325=0,"",Input!C325)</f>
        <v/>
      </c>
      <c r="C325" s="162" t="str">
        <f>IF(Input!D325=0,"",Input!D325)</f>
        <v/>
      </c>
      <c r="D325" s="162" t="str">
        <f>IF(Input!G325=0,"",Input!G325)</f>
        <v/>
      </c>
      <c r="E325" s="162" t="str">
        <f>IF(Input!H325=0,"",Input!H325)</f>
        <v/>
      </c>
      <c r="F325" s="162" t="str">
        <f>IF(Input!I325=0,"",Input!I325)</f>
        <v/>
      </c>
      <c r="G325" s="66" t="str">
        <f t="shared" si="250"/>
        <v/>
      </c>
      <c r="H325" s="66" t="str">
        <f t="shared" si="251"/>
        <v/>
      </c>
      <c r="I325" s="160" t="str">
        <f>FinalScores!G325</f>
        <v/>
      </c>
      <c r="J325" s="65" t="str">
        <f t="shared" si="252"/>
        <v/>
      </c>
      <c r="K325" s="65" t="str">
        <f t="shared" si="253"/>
        <v/>
      </c>
      <c r="L325" s="165" t="str">
        <f>IF(COUNTBLANK($A325:$F325)&gt;2,"",IF(Input!AE325=0,"NA",Input!AE325))</f>
        <v/>
      </c>
      <c r="M325" s="65" t="str">
        <f t="shared" si="254"/>
        <v/>
      </c>
      <c r="N325" s="65" t="str">
        <f t="shared" si="255"/>
        <v/>
      </c>
      <c r="O325" s="165" t="str">
        <f>IF(COUNTBLANK($A325:$F325)&gt;2,"",IF(Input!AF325=0,"NA",Input!AF325))</f>
        <v/>
      </c>
      <c r="P325" s="65" t="str">
        <f t="shared" si="256"/>
        <v/>
      </c>
      <c r="Q325" s="65" t="str">
        <f t="shared" si="257"/>
        <v/>
      </c>
      <c r="R325" s="165" t="str">
        <f>IF(COUNTBLANK($A325:$F325)&gt;2,"",IF(Input!AG325=0,"NA",Input!AG325))</f>
        <v/>
      </c>
      <c r="AN325" s="65" t="str">
        <f t="shared" si="258"/>
        <v/>
      </c>
      <c r="AO325" s="65" t="str">
        <f t="shared" si="259"/>
        <v/>
      </c>
      <c r="AP325" s="165" t="str">
        <f>IF(COUNTBLANK($A325:$F325)&gt;2,"",IF(Input!J325=0,"NA",Input!J325))</f>
        <v/>
      </c>
      <c r="AQ325" s="65" t="str">
        <f t="shared" si="260"/>
        <v/>
      </c>
      <c r="AR325" s="65" t="str">
        <f t="shared" si="261"/>
        <v/>
      </c>
      <c r="AS325" s="165" t="str">
        <f>IF(COUNTBLANK($A325:$F325)&gt;2,"",IF(Input!K325=0,"NA",Input!K325))</f>
        <v/>
      </c>
      <c r="AT325" s="65" t="str">
        <f t="shared" si="262"/>
        <v/>
      </c>
      <c r="AU325" s="65" t="str">
        <f t="shared" si="263"/>
        <v/>
      </c>
      <c r="AV325" s="165" t="str">
        <f>IF(COUNTBLANK($A325:$F325)&gt;2,"",IF(Input!L325=0,"NA",Input!L325))</f>
        <v/>
      </c>
      <c r="AW325" s="65" t="str">
        <f t="shared" si="264"/>
        <v/>
      </c>
      <c r="AX325" s="65" t="str">
        <f t="shared" si="265"/>
        <v/>
      </c>
      <c r="AY325" s="165" t="str">
        <f>IF(COUNTBLANK($A325:$F325)&gt;2,"",IF(Input!M325=0,"NA",Input!M325))</f>
        <v/>
      </c>
      <c r="AZ325" s="65" t="str">
        <f t="shared" si="266"/>
        <v/>
      </c>
      <c r="BA325" s="65" t="str">
        <f t="shared" si="267"/>
        <v/>
      </c>
      <c r="BB325" s="165" t="str">
        <f>IF(COUNTBLANK($A325:$F325)&gt;2,"",IF(Input!N325=0,"NA",Input!N325))</f>
        <v/>
      </c>
      <c r="BC325" s="65" t="str">
        <f t="shared" si="268"/>
        <v/>
      </c>
      <c r="BD325" s="65" t="str">
        <f t="shared" si="269"/>
        <v/>
      </c>
      <c r="BE325" s="165" t="str">
        <f>IF(COUNTBLANK($A325:$F325)&gt;2,"",IF(Input!O325=0,"NA",Input!O325))</f>
        <v/>
      </c>
      <c r="BF325" s="65" t="str">
        <f t="shared" si="270"/>
        <v/>
      </c>
      <c r="BG325" s="65" t="str">
        <f t="shared" si="271"/>
        <v/>
      </c>
      <c r="BH325" s="165" t="str">
        <f>IF(COUNTBLANK($A325:$F325)&gt;2,"",IF(Input!P325=0,"NA",Input!P325))</f>
        <v/>
      </c>
      <c r="BI325" s="65" t="str">
        <f t="shared" si="272"/>
        <v/>
      </c>
      <c r="BJ325" s="65" t="str">
        <f t="shared" si="273"/>
        <v/>
      </c>
      <c r="BK325" s="165" t="str">
        <f>IF(COUNTBLANK($A325:$F325)&gt;2,"",IF(Input!Q325=0,"NA",Input!Q325))</f>
        <v/>
      </c>
      <c r="BL325" s="65" t="str">
        <f t="shared" si="274"/>
        <v/>
      </c>
      <c r="BM325" s="65" t="str">
        <f t="shared" si="275"/>
        <v/>
      </c>
      <c r="BN325" s="165" t="str">
        <f>IF(COUNTBLANK($A325:$F325)&gt;2,"",IF(Input!R325=0,"NA",Input!R325))</f>
        <v/>
      </c>
      <c r="BO325" s="65" t="str">
        <f t="shared" si="276"/>
        <v/>
      </c>
      <c r="BP325" s="65" t="str">
        <f t="shared" si="277"/>
        <v/>
      </c>
      <c r="BQ325" s="165" t="str">
        <f>IF(COUNTBLANK($A325:$F325)&gt;2,"",IF(Input!S325=0,"NA",Input!S325))</f>
        <v/>
      </c>
      <c r="BR325" s="65" t="str">
        <f t="shared" si="278"/>
        <v/>
      </c>
      <c r="BS325" s="65" t="str">
        <f t="shared" si="279"/>
        <v/>
      </c>
      <c r="BT325" s="165" t="str">
        <f>IF(COUNTBLANK($A325:$F325)&gt;2,"",IF(Input!T325=0,"NA",Input!T325))</f>
        <v/>
      </c>
      <c r="BU325" s="65" t="str">
        <f t="shared" si="280"/>
        <v/>
      </c>
      <c r="BV325" s="65" t="str">
        <f t="shared" si="281"/>
        <v/>
      </c>
      <c r="BW325" s="165" t="str">
        <f>IF(COUNTBLANK($A325:$F325)&gt;2,"",IF(Input!U325=0,"NA",Input!U325))</f>
        <v/>
      </c>
      <c r="BX325" s="65" t="str">
        <f t="shared" si="282"/>
        <v/>
      </c>
      <c r="BY325" s="65" t="str">
        <f t="shared" si="283"/>
        <v/>
      </c>
      <c r="BZ325" s="165" t="str">
        <f>IF(COUNTBLANK($A325:$F325)&gt;2,"",IF(Input!V325=0,"NA",Input!V325))</f>
        <v/>
      </c>
      <c r="CA325" s="65" t="str">
        <f t="shared" si="284"/>
        <v/>
      </c>
      <c r="CB325" s="65" t="str">
        <f t="shared" si="285"/>
        <v/>
      </c>
      <c r="CC325" s="165" t="str">
        <f>IF(COUNTBLANK($A325:$F325)&gt;2,"",IF(Input!W325=0,"NA",Input!W325))</f>
        <v/>
      </c>
      <c r="CD325" s="65" t="str">
        <f t="shared" si="286"/>
        <v/>
      </c>
      <c r="CE325" s="65" t="str">
        <f t="shared" si="287"/>
        <v/>
      </c>
      <c r="CF325" s="165" t="str">
        <f>IF(COUNTBLANK($A325:$F325)&gt;2,"",IF(Input!X325=0,"NA",Input!X325))</f>
        <v/>
      </c>
      <c r="CG325" s="65" t="str">
        <f t="shared" si="288"/>
        <v/>
      </c>
      <c r="CH325" s="65" t="str">
        <f t="shared" si="289"/>
        <v/>
      </c>
      <c r="CI325" s="165" t="str">
        <f>IF(COUNTBLANK($A325:$F325)&gt;2,"",IF(Input!Y325=0,"NA",Input!Y325))</f>
        <v/>
      </c>
      <c r="CJ325" s="65" t="str">
        <f t="shared" si="290"/>
        <v/>
      </c>
      <c r="CK325" s="65" t="str">
        <f t="shared" si="291"/>
        <v/>
      </c>
      <c r="CL325" s="165" t="str">
        <f>IF(COUNTBLANK($A325:$F325)&gt;2,"",IF(Input!Z325=0,"NA",Input!Z325))</f>
        <v/>
      </c>
      <c r="CM325" s="65" t="str">
        <f t="shared" si="292"/>
        <v/>
      </c>
      <c r="CN325" s="65" t="str">
        <f t="shared" si="293"/>
        <v/>
      </c>
      <c r="CO325" s="165" t="str">
        <f>IF(COUNTBLANK($A325:$F325)&gt;2,"",IF(Input!AA325=0,"NA",Input!AA325))</f>
        <v/>
      </c>
      <c r="CP325" s="65" t="str">
        <f t="shared" si="294"/>
        <v/>
      </c>
      <c r="CQ325" s="65" t="str">
        <f t="shared" si="295"/>
        <v/>
      </c>
      <c r="CR325" s="165" t="str">
        <f>IF(COUNTBLANK($A325:$F325)&gt;2,"",IF(Input!AB325=0,"NA",Input!AB325))</f>
        <v/>
      </c>
      <c r="CS325" s="65" t="str">
        <f t="shared" si="296"/>
        <v/>
      </c>
      <c r="CT325" s="65" t="str">
        <f t="shared" si="297"/>
        <v/>
      </c>
      <c r="CU325" s="165" t="str">
        <f>IF(COUNTBLANK($A325:$F325)&gt;2,"",IF(Input!AC325=0,"NA",Input!AC325))</f>
        <v/>
      </c>
      <c r="CV325" s="65" t="str">
        <f t="shared" si="298"/>
        <v/>
      </c>
      <c r="CW325" s="65" t="str">
        <f t="shared" si="299"/>
        <v/>
      </c>
      <c r="CX325" s="165" t="str">
        <f>IF(COUNTBLANK($A325:$F325)&gt;2,"",IF(Input!AD325=0,"NA",Input!AD325))</f>
        <v/>
      </c>
    </row>
    <row r="326" spans="1:102" x14ac:dyDescent="0.25">
      <c r="A326" s="162" t="str">
        <f>IF(Input!B326=0,"",Input!B326)</f>
        <v/>
      </c>
      <c r="B326" s="162" t="str">
        <f>IF(Input!C326=0,"",Input!C326)</f>
        <v/>
      </c>
      <c r="C326" s="162" t="str">
        <f>IF(Input!D326=0,"",Input!D326)</f>
        <v/>
      </c>
      <c r="D326" s="162" t="str">
        <f>IF(Input!G326=0,"",Input!G326)</f>
        <v/>
      </c>
      <c r="E326" s="162" t="str">
        <f>IF(Input!H326=0,"",Input!H326)</f>
        <v/>
      </c>
      <c r="F326" s="162" t="str">
        <f>IF(Input!I326=0,"",Input!I326)</f>
        <v/>
      </c>
      <c r="G326" s="66" t="str">
        <f t="shared" si="250"/>
        <v/>
      </c>
      <c r="H326" s="66" t="str">
        <f t="shared" si="251"/>
        <v/>
      </c>
      <c r="I326" s="160" t="str">
        <f>FinalScores!G326</f>
        <v/>
      </c>
      <c r="J326" s="65" t="str">
        <f t="shared" si="252"/>
        <v/>
      </c>
      <c r="K326" s="65" t="str">
        <f t="shared" si="253"/>
        <v/>
      </c>
      <c r="L326" s="165" t="str">
        <f>IF(COUNTBLANK($A326:$F326)&gt;2,"",IF(Input!AE326=0,"NA",Input!AE326))</f>
        <v/>
      </c>
      <c r="M326" s="65" t="str">
        <f t="shared" si="254"/>
        <v/>
      </c>
      <c r="N326" s="65" t="str">
        <f t="shared" si="255"/>
        <v/>
      </c>
      <c r="O326" s="165" t="str">
        <f>IF(COUNTBLANK($A326:$F326)&gt;2,"",IF(Input!AF326=0,"NA",Input!AF326))</f>
        <v/>
      </c>
      <c r="P326" s="65" t="str">
        <f t="shared" si="256"/>
        <v/>
      </c>
      <c r="Q326" s="65" t="str">
        <f t="shared" si="257"/>
        <v/>
      </c>
      <c r="R326" s="165" t="str">
        <f>IF(COUNTBLANK($A326:$F326)&gt;2,"",IF(Input!AG326=0,"NA",Input!AG326))</f>
        <v/>
      </c>
      <c r="AN326" s="65" t="str">
        <f t="shared" si="258"/>
        <v/>
      </c>
      <c r="AO326" s="65" t="str">
        <f t="shared" si="259"/>
        <v/>
      </c>
      <c r="AP326" s="165" t="str">
        <f>IF(COUNTBLANK($A326:$F326)&gt;2,"",IF(Input!J326=0,"NA",Input!J326))</f>
        <v/>
      </c>
      <c r="AQ326" s="65" t="str">
        <f t="shared" si="260"/>
        <v/>
      </c>
      <c r="AR326" s="65" t="str">
        <f t="shared" si="261"/>
        <v/>
      </c>
      <c r="AS326" s="165" t="str">
        <f>IF(COUNTBLANK($A326:$F326)&gt;2,"",IF(Input!K326=0,"NA",Input!K326))</f>
        <v/>
      </c>
      <c r="AT326" s="65" t="str">
        <f t="shared" si="262"/>
        <v/>
      </c>
      <c r="AU326" s="65" t="str">
        <f t="shared" si="263"/>
        <v/>
      </c>
      <c r="AV326" s="165" t="str">
        <f>IF(COUNTBLANK($A326:$F326)&gt;2,"",IF(Input!L326=0,"NA",Input!L326))</f>
        <v/>
      </c>
      <c r="AW326" s="65" t="str">
        <f t="shared" si="264"/>
        <v/>
      </c>
      <c r="AX326" s="65" t="str">
        <f t="shared" si="265"/>
        <v/>
      </c>
      <c r="AY326" s="165" t="str">
        <f>IF(COUNTBLANK($A326:$F326)&gt;2,"",IF(Input!M326=0,"NA",Input!M326))</f>
        <v/>
      </c>
      <c r="AZ326" s="65" t="str">
        <f t="shared" si="266"/>
        <v/>
      </c>
      <c r="BA326" s="65" t="str">
        <f t="shared" si="267"/>
        <v/>
      </c>
      <c r="BB326" s="165" t="str">
        <f>IF(COUNTBLANK($A326:$F326)&gt;2,"",IF(Input!N326=0,"NA",Input!N326))</f>
        <v/>
      </c>
      <c r="BC326" s="65" t="str">
        <f t="shared" si="268"/>
        <v/>
      </c>
      <c r="BD326" s="65" t="str">
        <f t="shared" si="269"/>
        <v/>
      </c>
      <c r="BE326" s="165" t="str">
        <f>IF(COUNTBLANK($A326:$F326)&gt;2,"",IF(Input!O326=0,"NA",Input!O326))</f>
        <v/>
      </c>
      <c r="BF326" s="65" t="str">
        <f t="shared" si="270"/>
        <v/>
      </c>
      <c r="BG326" s="65" t="str">
        <f t="shared" si="271"/>
        <v/>
      </c>
      <c r="BH326" s="165" t="str">
        <f>IF(COUNTBLANK($A326:$F326)&gt;2,"",IF(Input!P326=0,"NA",Input!P326))</f>
        <v/>
      </c>
      <c r="BI326" s="65" t="str">
        <f t="shared" si="272"/>
        <v/>
      </c>
      <c r="BJ326" s="65" t="str">
        <f t="shared" si="273"/>
        <v/>
      </c>
      <c r="BK326" s="165" t="str">
        <f>IF(COUNTBLANK($A326:$F326)&gt;2,"",IF(Input!Q326=0,"NA",Input!Q326))</f>
        <v/>
      </c>
      <c r="BL326" s="65" t="str">
        <f t="shared" si="274"/>
        <v/>
      </c>
      <c r="BM326" s="65" t="str">
        <f t="shared" si="275"/>
        <v/>
      </c>
      <c r="BN326" s="165" t="str">
        <f>IF(COUNTBLANK($A326:$F326)&gt;2,"",IF(Input!R326=0,"NA",Input!R326))</f>
        <v/>
      </c>
      <c r="BO326" s="65" t="str">
        <f t="shared" si="276"/>
        <v/>
      </c>
      <c r="BP326" s="65" t="str">
        <f t="shared" si="277"/>
        <v/>
      </c>
      <c r="BQ326" s="165" t="str">
        <f>IF(COUNTBLANK($A326:$F326)&gt;2,"",IF(Input!S326=0,"NA",Input!S326))</f>
        <v/>
      </c>
      <c r="BR326" s="65" t="str">
        <f t="shared" si="278"/>
        <v/>
      </c>
      <c r="BS326" s="65" t="str">
        <f t="shared" si="279"/>
        <v/>
      </c>
      <c r="BT326" s="165" t="str">
        <f>IF(COUNTBLANK($A326:$F326)&gt;2,"",IF(Input!T326=0,"NA",Input!T326))</f>
        <v/>
      </c>
      <c r="BU326" s="65" t="str">
        <f t="shared" si="280"/>
        <v/>
      </c>
      <c r="BV326" s="65" t="str">
        <f t="shared" si="281"/>
        <v/>
      </c>
      <c r="BW326" s="165" t="str">
        <f>IF(COUNTBLANK($A326:$F326)&gt;2,"",IF(Input!U326=0,"NA",Input!U326))</f>
        <v/>
      </c>
      <c r="BX326" s="65" t="str">
        <f t="shared" si="282"/>
        <v/>
      </c>
      <c r="BY326" s="65" t="str">
        <f t="shared" si="283"/>
        <v/>
      </c>
      <c r="BZ326" s="165" t="str">
        <f>IF(COUNTBLANK($A326:$F326)&gt;2,"",IF(Input!V326=0,"NA",Input!V326))</f>
        <v/>
      </c>
      <c r="CA326" s="65" t="str">
        <f t="shared" si="284"/>
        <v/>
      </c>
      <c r="CB326" s="65" t="str">
        <f t="shared" si="285"/>
        <v/>
      </c>
      <c r="CC326" s="165" t="str">
        <f>IF(COUNTBLANK($A326:$F326)&gt;2,"",IF(Input!W326=0,"NA",Input!W326))</f>
        <v/>
      </c>
      <c r="CD326" s="65" t="str">
        <f t="shared" si="286"/>
        <v/>
      </c>
      <c r="CE326" s="65" t="str">
        <f t="shared" si="287"/>
        <v/>
      </c>
      <c r="CF326" s="165" t="str">
        <f>IF(COUNTBLANK($A326:$F326)&gt;2,"",IF(Input!X326=0,"NA",Input!X326))</f>
        <v/>
      </c>
      <c r="CG326" s="65" t="str">
        <f t="shared" si="288"/>
        <v/>
      </c>
      <c r="CH326" s="65" t="str">
        <f t="shared" si="289"/>
        <v/>
      </c>
      <c r="CI326" s="165" t="str">
        <f>IF(COUNTBLANK($A326:$F326)&gt;2,"",IF(Input!Y326=0,"NA",Input!Y326))</f>
        <v/>
      </c>
      <c r="CJ326" s="65" t="str">
        <f t="shared" si="290"/>
        <v/>
      </c>
      <c r="CK326" s="65" t="str">
        <f t="shared" si="291"/>
        <v/>
      </c>
      <c r="CL326" s="165" t="str">
        <f>IF(COUNTBLANK($A326:$F326)&gt;2,"",IF(Input!Z326=0,"NA",Input!Z326))</f>
        <v/>
      </c>
      <c r="CM326" s="65" t="str">
        <f t="shared" si="292"/>
        <v/>
      </c>
      <c r="CN326" s="65" t="str">
        <f t="shared" si="293"/>
        <v/>
      </c>
      <c r="CO326" s="165" t="str">
        <f>IF(COUNTBLANK($A326:$F326)&gt;2,"",IF(Input!AA326=0,"NA",Input!AA326))</f>
        <v/>
      </c>
      <c r="CP326" s="65" t="str">
        <f t="shared" si="294"/>
        <v/>
      </c>
      <c r="CQ326" s="65" t="str">
        <f t="shared" si="295"/>
        <v/>
      </c>
      <c r="CR326" s="165" t="str">
        <f>IF(COUNTBLANK($A326:$F326)&gt;2,"",IF(Input!AB326=0,"NA",Input!AB326))</f>
        <v/>
      </c>
      <c r="CS326" s="65" t="str">
        <f t="shared" si="296"/>
        <v/>
      </c>
      <c r="CT326" s="65" t="str">
        <f t="shared" si="297"/>
        <v/>
      </c>
      <c r="CU326" s="165" t="str">
        <f>IF(COUNTBLANK($A326:$F326)&gt;2,"",IF(Input!AC326=0,"NA",Input!AC326))</f>
        <v/>
      </c>
      <c r="CV326" s="65" t="str">
        <f t="shared" si="298"/>
        <v/>
      </c>
      <c r="CW326" s="65" t="str">
        <f t="shared" si="299"/>
        <v/>
      </c>
      <c r="CX326" s="165" t="str">
        <f>IF(COUNTBLANK($A326:$F326)&gt;2,"",IF(Input!AD326=0,"NA",Input!AD326))</f>
        <v/>
      </c>
    </row>
    <row r="327" spans="1:102" x14ac:dyDescent="0.25">
      <c r="A327" s="162" t="str">
        <f>IF(Input!B327=0,"",Input!B327)</f>
        <v/>
      </c>
      <c r="B327" s="162" t="str">
        <f>IF(Input!C327=0,"",Input!C327)</f>
        <v/>
      </c>
      <c r="C327" s="162" t="str">
        <f>IF(Input!D327=0,"",Input!D327)</f>
        <v/>
      </c>
      <c r="D327" s="162" t="str">
        <f>IF(Input!G327=0,"",Input!G327)</f>
        <v/>
      </c>
      <c r="E327" s="162" t="str">
        <f>IF(Input!H327=0,"",Input!H327)</f>
        <v/>
      </c>
      <c r="F327" s="162" t="str">
        <f>IF(Input!I327=0,"",Input!I327)</f>
        <v/>
      </c>
      <c r="G327" s="66" t="str">
        <f t="shared" si="250"/>
        <v/>
      </c>
      <c r="H327" s="66" t="str">
        <f t="shared" si="251"/>
        <v/>
      </c>
      <c r="I327" s="160" t="str">
        <f>FinalScores!G327</f>
        <v/>
      </c>
      <c r="J327" s="65" t="str">
        <f t="shared" si="252"/>
        <v/>
      </c>
      <c r="K327" s="65" t="str">
        <f t="shared" si="253"/>
        <v/>
      </c>
      <c r="L327" s="165" t="str">
        <f>IF(COUNTBLANK($A327:$F327)&gt;2,"",IF(Input!AE327=0,"NA",Input!AE327))</f>
        <v/>
      </c>
      <c r="M327" s="65" t="str">
        <f t="shared" si="254"/>
        <v/>
      </c>
      <c r="N327" s="65" t="str">
        <f t="shared" si="255"/>
        <v/>
      </c>
      <c r="O327" s="165" t="str">
        <f>IF(COUNTBLANK($A327:$F327)&gt;2,"",IF(Input!AF327=0,"NA",Input!AF327))</f>
        <v/>
      </c>
      <c r="P327" s="65" t="str">
        <f t="shared" si="256"/>
        <v/>
      </c>
      <c r="Q327" s="65" t="str">
        <f t="shared" si="257"/>
        <v/>
      </c>
      <c r="R327" s="165" t="str">
        <f>IF(COUNTBLANK($A327:$F327)&gt;2,"",IF(Input!AG327=0,"NA",Input!AG327))</f>
        <v/>
      </c>
      <c r="AN327" s="65" t="str">
        <f t="shared" si="258"/>
        <v/>
      </c>
      <c r="AO327" s="65" t="str">
        <f t="shared" si="259"/>
        <v/>
      </c>
      <c r="AP327" s="165" t="str">
        <f>IF(COUNTBLANK($A327:$F327)&gt;2,"",IF(Input!J327=0,"NA",Input!J327))</f>
        <v/>
      </c>
      <c r="AQ327" s="65" t="str">
        <f t="shared" si="260"/>
        <v/>
      </c>
      <c r="AR327" s="65" t="str">
        <f t="shared" si="261"/>
        <v/>
      </c>
      <c r="AS327" s="165" t="str">
        <f>IF(COUNTBLANK($A327:$F327)&gt;2,"",IF(Input!K327=0,"NA",Input!K327))</f>
        <v/>
      </c>
      <c r="AT327" s="65" t="str">
        <f t="shared" si="262"/>
        <v/>
      </c>
      <c r="AU327" s="65" t="str">
        <f t="shared" si="263"/>
        <v/>
      </c>
      <c r="AV327" s="165" t="str">
        <f>IF(COUNTBLANK($A327:$F327)&gt;2,"",IF(Input!L327=0,"NA",Input!L327))</f>
        <v/>
      </c>
      <c r="AW327" s="65" t="str">
        <f t="shared" si="264"/>
        <v/>
      </c>
      <c r="AX327" s="65" t="str">
        <f t="shared" si="265"/>
        <v/>
      </c>
      <c r="AY327" s="165" t="str">
        <f>IF(COUNTBLANK($A327:$F327)&gt;2,"",IF(Input!M327=0,"NA",Input!M327))</f>
        <v/>
      </c>
      <c r="AZ327" s="65" t="str">
        <f t="shared" si="266"/>
        <v/>
      </c>
      <c r="BA327" s="65" t="str">
        <f t="shared" si="267"/>
        <v/>
      </c>
      <c r="BB327" s="165" t="str">
        <f>IF(COUNTBLANK($A327:$F327)&gt;2,"",IF(Input!N327=0,"NA",Input!N327))</f>
        <v/>
      </c>
      <c r="BC327" s="65" t="str">
        <f t="shared" si="268"/>
        <v/>
      </c>
      <c r="BD327" s="65" t="str">
        <f t="shared" si="269"/>
        <v/>
      </c>
      <c r="BE327" s="165" t="str">
        <f>IF(COUNTBLANK($A327:$F327)&gt;2,"",IF(Input!O327=0,"NA",Input!O327))</f>
        <v/>
      </c>
      <c r="BF327" s="65" t="str">
        <f t="shared" si="270"/>
        <v/>
      </c>
      <c r="BG327" s="65" t="str">
        <f t="shared" si="271"/>
        <v/>
      </c>
      <c r="BH327" s="165" t="str">
        <f>IF(COUNTBLANK($A327:$F327)&gt;2,"",IF(Input!P327=0,"NA",Input!P327))</f>
        <v/>
      </c>
      <c r="BI327" s="65" t="str">
        <f t="shared" si="272"/>
        <v/>
      </c>
      <c r="BJ327" s="65" t="str">
        <f t="shared" si="273"/>
        <v/>
      </c>
      <c r="BK327" s="165" t="str">
        <f>IF(COUNTBLANK($A327:$F327)&gt;2,"",IF(Input!Q327=0,"NA",Input!Q327))</f>
        <v/>
      </c>
      <c r="BL327" s="65" t="str">
        <f t="shared" si="274"/>
        <v/>
      </c>
      <c r="BM327" s="65" t="str">
        <f t="shared" si="275"/>
        <v/>
      </c>
      <c r="BN327" s="165" t="str">
        <f>IF(COUNTBLANK($A327:$F327)&gt;2,"",IF(Input!R327=0,"NA",Input!R327))</f>
        <v/>
      </c>
      <c r="BO327" s="65" t="str">
        <f t="shared" si="276"/>
        <v/>
      </c>
      <c r="BP327" s="65" t="str">
        <f t="shared" si="277"/>
        <v/>
      </c>
      <c r="BQ327" s="165" t="str">
        <f>IF(COUNTBLANK($A327:$F327)&gt;2,"",IF(Input!S327=0,"NA",Input!S327))</f>
        <v/>
      </c>
      <c r="BR327" s="65" t="str">
        <f t="shared" si="278"/>
        <v/>
      </c>
      <c r="BS327" s="65" t="str">
        <f t="shared" si="279"/>
        <v/>
      </c>
      <c r="BT327" s="165" t="str">
        <f>IF(COUNTBLANK($A327:$F327)&gt;2,"",IF(Input!T327=0,"NA",Input!T327))</f>
        <v/>
      </c>
      <c r="BU327" s="65" t="str">
        <f t="shared" si="280"/>
        <v/>
      </c>
      <c r="BV327" s="65" t="str">
        <f t="shared" si="281"/>
        <v/>
      </c>
      <c r="BW327" s="165" t="str">
        <f>IF(COUNTBLANK($A327:$F327)&gt;2,"",IF(Input!U327=0,"NA",Input!U327))</f>
        <v/>
      </c>
      <c r="BX327" s="65" t="str">
        <f t="shared" si="282"/>
        <v/>
      </c>
      <c r="BY327" s="65" t="str">
        <f t="shared" si="283"/>
        <v/>
      </c>
      <c r="BZ327" s="165" t="str">
        <f>IF(COUNTBLANK($A327:$F327)&gt;2,"",IF(Input!V327=0,"NA",Input!V327))</f>
        <v/>
      </c>
      <c r="CA327" s="65" t="str">
        <f t="shared" si="284"/>
        <v/>
      </c>
      <c r="CB327" s="65" t="str">
        <f t="shared" si="285"/>
        <v/>
      </c>
      <c r="CC327" s="165" t="str">
        <f>IF(COUNTBLANK($A327:$F327)&gt;2,"",IF(Input!W327=0,"NA",Input!W327))</f>
        <v/>
      </c>
      <c r="CD327" s="65" t="str">
        <f t="shared" si="286"/>
        <v/>
      </c>
      <c r="CE327" s="65" t="str">
        <f t="shared" si="287"/>
        <v/>
      </c>
      <c r="CF327" s="165" t="str">
        <f>IF(COUNTBLANK($A327:$F327)&gt;2,"",IF(Input!X327=0,"NA",Input!X327))</f>
        <v/>
      </c>
      <c r="CG327" s="65" t="str">
        <f t="shared" si="288"/>
        <v/>
      </c>
      <c r="CH327" s="65" t="str">
        <f t="shared" si="289"/>
        <v/>
      </c>
      <c r="CI327" s="165" t="str">
        <f>IF(COUNTBLANK($A327:$F327)&gt;2,"",IF(Input!Y327=0,"NA",Input!Y327))</f>
        <v/>
      </c>
      <c r="CJ327" s="65" t="str">
        <f t="shared" si="290"/>
        <v/>
      </c>
      <c r="CK327" s="65" t="str">
        <f t="shared" si="291"/>
        <v/>
      </c>
      <c r="CL327" s="165" t="str">
        <f>IF(COUNTBLANK($A327:$F327)&gt;2,"",IF(Input!Z327=0,"NA",Input!Z327))</f>
        <v/>
      </c>
      <c r="CM327" s="65" t="str">
        <f t="shared" si="292"/>
        <v/>
      </c>
      <c r="CN327" s="65" t="str">
        <f t="shared" si="293"/>
        <v/>
      </c>
      <c r="CO327" s="165" t="str">
        <f>IF(COUNTBLANK($A327:$F327)&gt;2,"",IF(Input!AA327=0,"NA",Input!AA327))</f>
        <v/>
      </c>
      <c r="CP327" s="65" t="str">
        <f t="shared" si="294"/>
        <v/>
      </c>
      <c r="CQ327" s="65" t="str">
        <f t="shared" si="295"/>
        <v/>
      </c>
      <c r="CR327" s="165" t="str">
        <f>IF(COUNTBLANK($A327:$F327)&gt;2,"",IF(Input!AB327=0,"NA",Input!AB327))</f>
        <v/>
      </c>
      <c r="CS327" s="65" t="str">
        <f t="shared" si="296"/>
        <v/>
      </c>
      <c r="CT327" s="65" t="str">
        <f t="shared" si="297"/>
        <v/>
      </c>
      <c r="CU327" s="165" t="str">
        <f>IF(COUNTBLANK($A327:$F327)&gt;2,"",IF(Input!AC327=0,"NA",Input!AC327))</f>
        <v/>
      </c>
      <c r="CV327" s="65" t="str">
        <f t="shared" si="298"/>
        <v/>
      </c>
      <c r="CW327" s="65" t="str">
        <f t="shared" si="299"/>
        <v/>
      </c>
      <c r="CX327" s="165" t="str">
        <f>IF(COUNTBLANK($A327:$F327)&gt;2,"",IF(Input!AD327=0,"NA",Input!AD327))</f>
        <v/>
      </c>
    </row>
    <row r="328" spans="1:102" x14ac:dyDescent="0.25">
      <c r="A328" s="162" t="str">
        <f>IF(Input!B328=0,"",Input!B328)</f>
        <v/>
      </c>
      <c r="B328" s="162" t="str">
        <f>IF(Input!C328=0,"",Input!C328)</f>
        <v/>
      </c>
      <c r="C328" s="162" t="str">
        <f>IF(Input!D328=0,"",Input!D328)</f>
        <v/>
      </c>
      <c r="D328" s="162" t="str">
        <f>IF(Input!G328=0,"",Input!G328)</f>
        <v/>
      </c>
      <c r="E328" s="162" t="str">
        <f>IF(Input!H328=0,"",Input!H328)</f>
        <v/>
      </c>
      <c r="F328" s="162" t="str">
        <f>IF(Input!I328=0,"",Input!I328)</f>
        <v/>
      </c>
      <c r="G328" s="66" t="str">
        <f t="shared" si="250"/>
        <v/>
      </c>
      <c r="H328" s="66" t="str">
        <f t="shared" si="251"/>
        <v/>
      </c>
      <c r="I328" s="160" t="str">
        <f>FinalScores!G328</f>
        <v/>
      </c>
      <c r="J328" s="65" t="str">
        <f t="shared" si="252"/>
        <v/>
      </c>
      <c r="K328" s="65" t="str">
        <f t="shared" si="253"/>
        <v/>
      </c>
      <c r="L328" s="165" t="str">
        <f>IF(COUNTBLANK($A328:$F328)&gt;2,"",IF(Input!AE328=0,"NA",Input!AE328))</f>
        <v/>
      </c>
      <c r="M328" s="65" t="str">
        <f t="shared" si="254"/>
        <v/>
      </c>
      <c r="N328" s="65" t="str">
        <f t="shared" si="255"/>
        <v/>
      </c>
      <c r="O328" s="165" t="str">
        <f>IF(COUNTBLANK($A328:$F328)&gt;2,"",IF(Input!AF328=0,"NA",Input!AF328))</f>
        <v/>
      </c>
      <c r="P328" s="65" t="str">
        <f t="shared" si="256"/>
        <v/>
      </c>
      <c r="Q328" s="65" t="str">
        <f t="shared" si="257"/>
        <v/>
      </c>
      <c r="R328" s="165" t="str">
        <f>IF(COUNTBLANK($A328:$F328)&gt;2,"",IF(Input!AG328=0,"NA",Input!AG328))</f>
        <v/>
      </c>
      <c r="AN328" s="65" t="str">
        <f t="shared" si="258"/>
        <v/>
      </c>
      <c r="AO328" s="65" t="str">
        <f t="shared" si="259"/>
        <v/>
      </c>
      <c r="AP328" s="165" t="str">
        <f>IF(COUNTBLANK($A328:$F328)&gt;2,"",IF(Input!J328=0,"NA",Input!J328))</f>
        <v/>
      </c>
      <c r="AQ328" s="65" t="str">
        <f t="shared" si="260"/>
        <v/>
      </c>
      <c r="AR328" s="65" t="str">
        <f t="shared" si="261"/>
        <v/>
      </c>
      <c r="AS328" s="165" t="str">
        <f>IF(COUNTBLANK($A328:$F328)&gt;2,"",IF(Input!K328=0,"NA",Input!K328))</f>
        <v/>
      </c>
      <c r="AT328" s="65" t="str">
        <f t="shared" si="262"/>
        <v/>
      </c>
      <c r="AU328" s="65" t="str">
        <f t="shared" si="263"/>
        <v/>
      </c>
      <c r="AV328" s="165" t="str">
        <f>IF(COUNTBLANK($A328:$F328)&gt;2,"",IF(Input!L328=0,"NA",Input!L328))</f>
        <v/>
      </c>
      <c r="AW328" s="65" t="str">
        <f t="shared" si="264"/>
        <v/>
      </c>
      <c r="AX328" s="65" t="str">
        <f t="shared" si="265"/>
        <v/>
      </c>
      <c r="AY328" s="165" t="str">
        <f>IF(COUNTBLANK($A328:$F328)&gt;2,"",IF(Input!M328=0,"NA",Input!M328))</f>
        <v/>
      </c>
      <c r="AZ328" s="65" t="str">
        <f t="shared" si="266"/>
        <v/>
      </c>
      <c r="BA328" s="65" t="str">
        <f t="shared" si="267"/>
        <v/>
      </c>
      <c r="BB328" s="165" t="str">
        <f>IF(COUNTBLANK($A328:$F328)&gt;2,"",IF(Input!N328=0,"NA",Input!N328))</f>
        <v/>
      </c>
      <c r="BC328" s="65" t="str">
        <f t="shared" si="268"/>
        <v/>
      </c>
      <c r="BD328" s="65" t="str">
        <f t="shared" si="269"/>
        <v/>
      </c>
      <c r="BE328" s="165" t="str">
        <f>IF(COUNTBLANK($A328:$F328)&gt;2,"",IF(Input!O328=0,"NA",Input!O328))</f>
        <v/>
      </c>
      <c r="BF328" s="65" t="str">
        <f t="shared" si="270"/>
        <v/>
      </c>
      <c r="BG328" s="65" t="str">
        <f t="shared" si="271"/>
        <v/>
      </c>
      <c r="BH328" s="165" t="str">
        <f>IF(COUNTBLANK($A328:$F328)&gt;2,"",IF(Input!P328=0,"NA",Input!P328))</f>
        <v/>
      </c>
      <c r="BI328" s="65" t="str">
        <f t="shared" si="272"/>
        <v/>
      </c>
      <c r="BJ328" s="65" t="str">
        <f t="shared" si="273"/>
        <v/>
      </c>
      <c r="BK328" s="165" t="str">
        <f>IF(COUNTBLANK($A328:$F328)&gt;2,"",IF(Input!Q328=0,"NA",Input!Q328))</f>
        <v/>
      </c>
      <c r="BL328" s="65" t="str">
        <f t="shared" si="274"/>
        <v/>
      </c>
      <c r="BM328" s="65" t="str">
        <f t="shared" si="275"/>
        <v/>
      </c>
      <c r="BN328" s="165" t="str">
        <f>IF(COUNTBLANK($A328:$F328)&gt;2,"",IF(Input!R328=0,"NA",Input!R328))</f>
        <v/>
      </c>
      <c r="BO328" s="65" t="str">
        <f t="shared" si="276"/>
        <v/>
      </c>
      <c r="BP328" s="65" t="str">
        <f t="shared" si="277"/>
        <v/>
      </c>
      <c r="BQ328" s="165" t="str">
        <f>IF(COUNTBLANK($A328:$F328)&gt;2,"",IF(Input!S328=0,"NA",Input!S328))</f>
        <v/>
      </c>
      <c r="BR328" s="65" t="str">
        <f t="shared" si="278"/>
        <v/>
      </c>
      <c r="BS328" s="65" t="str">
        <f t="shared" si="279"/>
        <v/>
      </c>
      <c r="BT328" s="165" t="str">
        <f>IF(COUNTBLANK($A328:$F328)&gt;2,"",IF(Input!T328=0,"NA",Input!T328))</f>
        <v/>
      </c>
      <c r="BU328" s="65" t="str">
        <f t="shared" si="280"/>
        <v/>
      </c>
      <c r="BV328" s="65" t="str">
        <f t="shared" si="281"/>
        <v/>
      </c>
      <c r="BW328" s="165" t="str">
        <f>IF(COUNTBLANK($A328:$F328)&gt;2,"",IF(Input!U328=0,"NA",Input!U328))</f>
        <v/>
      </c>
      <c r="BX328" s="65" t="str">
        <f t="shared" si="282"/>
        <v/>
      </c>
      <c r="BY328" s="65" t="str">
        <f t="shared" si="283"/>
        <v/>
      </c>
      <c r="BZ328" s="165" t="str">
        <f>IF(COUNTBLANK($A328:$F328)&gt;2,"",IF(Input!V328=0,"NA",Input!V328))</f>
        <v/>
      </c>
      <c r="CA328" s="65" t="str">
        <f t="shared" si="284"/>
        <v/>
      </c>
      <c r="CB328" s="65" t="str">
        <f t="shared" si="285"/>
        <v/>
      </c>
      <c r="CC328" s="165" t="str">
        <f>IF(COUNTBLANK($A328:$F328)&gt;2,"",IF(Input!W328=0,"NA",Input!W328))</f>
        <v/>
      </c>
      <c r="CD328" s="65" t="str">
        <f t="shared" si="286"/>
        <v/>
      </c>
      <c r="CE328" s="65" t="str">
        <f t="shared" si="287"/>
        <v/>
      </c>
      <c r="CF328" s="165" t="str">
        <f>IF(COUNTBLANK($A328:$F328)&gt;2,"",IF(Input!X328=0,"NA",Input!X328))</f>
        <v/>
      </c>
      <c r="CG328" s="65" t="str">
        <f t="shared" si="288"/>
        <v/>
      </c>
      <c r="CH328" s="65" t="str">
        <f t="shared" si="289"/>
        <v/>
      </c>
      <c r="CI328" s="165" t="str">
        <f>IF(COUNTBLANK($A328:$F328)&gt;2,"",IF(Input!Y328=0,"NA",Input!Y328))</f>
        <v/>
      </c>
      <c r="CJ328" s="65" t="str">
        <f t="shared" si="290"/>
        <v/>
      </c>
      <c r="CK328" s="65" t="str">
        <f t="shared" si="291"/>
        <v/>
      </c>
      <c r="CL328" s="165" t="str">
        <f>IF(COUNTBLANK($A328:$F328)&gt;2,"",IF(Input!Z328=0,"NA",Input!Z328))</f>
        <v/>
      </c>
      <c r="CM328" s="65" t="str">
        <f t="shared" si="292"/>
        <v/>
      </c>
      <c r="CN328" s="65" t="str">
        <f t="shared" si="293"/>
        <v/>
      </c>
      <c r="CO328" s="165" t="str">
        <f>IF(COUNTBLANK($A328:$F328)&gt;2,"",IF(Input!AA328=0,"NA",Input!AA328))</f>
        <v/>
      </c>
      <c r="CP328" s="65" t="str">
        <f t="shared" si="294"/>
        <v/>
      </c>
      <c r="CQ328" s="65" t="str">
        <f t="shared" si="295"/>
        <v/>
      </c>
      <c r="CR328" s="165" t="str">
        <f>IF(COUNTBLANK($A328:$F328)&gt;2,"",IF(Input!AB328=0,"NA",Input!AB328))</f>
        <v/>
      </c>
      <c r="CS328" s="65" t="str">
        <f t="shared" si="296"/>
        <v/>
      </c>
      <c r="CT328" s="65" t="str">
        <f t="shared" si="297"/>
        <v/>
      </c>
      <c r="CU328" s="165" t="str">
        <f>IF(COUNTBLANK($A328:$F328)&gt;2,"",IF(Input!AC328=0,"NA",Input!AC328))</f>
        <v/>
      </c>
      <c r="CV328" s="65" t="str">
        <f t="shared" si="298"/>
        <v/>
      </c>
      <c r="CW328" s="65" t="str">
        <f t="shared" si="299"/>
        <v/>
      </c>
      <c r="CX328" s="165" t="str">
        <f>IF(COUNTBLANK($A328:$F328)&gt;2,"",IF(Input!AD328=0,"NA",Input!AD328))</f>
        <v/>
      </c>
    </row>
    <row r="329" spans="1:102" x14ac:dyDescent="0.25">
      <c r="A329" s="162" t="str">
        <f>IF(Input!B329=0,"",Input!B329)</f>
        <v/>
      </c>
      <c r="B329" s="162" t="str">
        <f>IF(Input!C329=0,"",Input!C329)</f>
        <v/>
      </c>
      <c r="C329" s="162" t="str">
        <f>IF(Input!D329=0,"",Input!D329)</f>
        <v/>
      </c>
      <c r="D329" s="162" t="str">
        <f>IF(Input!G329=0,"",Input!G329)</f>
        <v/>
      </c>
      <c r="E329" s="162" t="str">
        <f>IF(Input!H329=0,"",Input!H329)</f>
        <v/>
      </c>
      <c r="F329" s="162" t="str">
        <f>IF(Input!I329=0,"",Input!I329)</f>
        <v/>
      </c>
      <c r="G329" s="66" t="str">
        <f t="shared" si="250"/>
        <v/>
      </c>
      <c r="H329" s="66" t="str">
        <f t="shared" si="251"/>
        <v/>
      </c>
      <c r="I329" s="160" t="str">
        <f>FinalScores!G329</f>
        <v/>
      </c>
      <c r="J329" s="65" t="str">
        <f t="shared" si="252"/>
        <v/>
      </c>
      <c r="K329" s="65" t="str">
        <f t="shared" si="253"/>
        <v/>
      </c>
      <c r="L329" s="165" t="str">
        <f>IF(COUNTBLANK($A329:$F329)&gt;2,"",IF(Input!AE329=0,"NA",Input!AE329))</f>
        <v/>
      </c>
      <c r="M329" s="65" t="str">
        <f t="shared" si="254"/>
        <v/>
      </c>
      <c r="N329" s="65" t="str">
        <f t="shared" si="255"/>
        <v/>
      </c>
      <c r="O329" s="165" t="str">
        <f>IF(COUNTBLANK($A329:$F329)&gt;2,"",IF(Input!AF329=0,"NA",Input!AF329))</f>
        <v/>
      </c>
      <c r="P329" s="65" t="str">
        <f t="shared" si="256"/>
        <v/>
      </c>
      <c r="Q329" s="65" t="str">
        <f t="shared" si="257"/>
        <v/>
      </c>
      <c r="R329" s="165" t="str">
        <f>IF(COUNTBLANK($A329:$F329)&gt;2,"",IF(Input!AG329=0,"NA",Input!AG329))</f>
        <v/>
      </c>
      <c r="AN329" s="65" t="str">
        <f t="shared" si="258"/>
        <v/>
      </c>
      <c r="AO329" s="65" t="str">
        <f t="shared" si="259"/>
        <v/>
      </c>
      <c r="AP329" s="165" t="str">
        <f>IF(COUNTBLANK($A329:$F329)&gt;2,"",IF(Input!J329=0,"NA",Input!J329))</f>
        <v/>
      </c>
      <c r="AQ329" s="65" t="str">
        <f t="shared" si="260"/>
        <v/>
      </c>
      <c r="AR329" s="65" t="str">
        <f t="shared" si="261"/>
        <v/>
      </c>
      <c r="AS329" s="165" t="str">
        <f>IF(COUNTBLANK($A329:$F329)&gt;2,"",IF(Input!K329=0,"NA",Input!K329))</f>
        <v/>
      </c>
      <c r="AT329" s="65" t="str">
        <f t="shared" si="262"/>
        <v/>
      </c>
      <c r="AU329" s="65" t="str">
        <f t="shared" si="263"/>
        <v/>
      </c>
      <c r="AV329" s="165" t="str">
        <f>IF(COUNTBLANK($A329:$F329)&gt;2,"",IF(Input!L329=0,"NA",Input!L329))</f>
        <v/>
      </c>
      <c r="AW329" s="65" t="str">
        <f t="shared" si="264"/>
        <v/>
      </c>
      <c r="AX329" s="65" t="str">
        <f t="shared" si="265"/>
        <v/>
      </c>
      <c r="AY329" s="165" t="str">
        <f>IF(COUNTBLANK($A329:$F329)&gt;2,"",IF(Input!M329=0,"NA",Input!M329))</f>
        <v/>
      </c>
      <c r="AZ329" s="65" t="str">
        <f t="shared" si="266"/>
        <v/>
      </c>
      <c r="BA329" s="65" t="str">
        <f t="shared" si="267"/>
        <v/>
      </c>
      <c r="BB329" s="165" t="str">
        <f>IF(COUNTBLANK($A329:$F329)&gt;2,"",IF(Input!N329=0,"NA",Input!N329))</f>
        <v/>
      </c>
      <c r="BC329" s="65" t="str">
        <f t="shared" si="268"/>
        <v/>
      </c>
      <c r="BD329" s="65" t="str">
        <f t="shared" si="269"/>
        <v/>
      </c>
      <c r="BE329" s="165" t="str">
        <f>IF(COUNTBLANK($A329:$F329)&gt;2,"",IF(Input!O329=0,"NA",Input!O329))</f>
        <v/>
      </c>
      <c r="BF329" s="65" t="str">
        <f t="shared" si="270"/>
        <v/>
      </c>
      <c r="BG329" s="65" t="str">
        <f t="shared" si="271"/>
        <v/>
      </c>
      <c r="BH329" s="165" t="str">
        <f>IF(COUNTBLANK($A329:$F329)&gt;2,"",IF(Input!P329=0,"NA",Input!P329))</f>
        <v/>
      </c>
      <c r="BI329" s="65" t="str">
        <f t="shared" si="272"/>
        <v/>
      </c>
      <c r="BJ329" s="65" t="str">
        <f t="shared" si="273"/>
        <v/>
      </c>
      <c r="BK329" s="165" t="str">
        <f>IF(COUNTBLANK($A329:$F329)&gt;2,"",IF(Input!Q329=0,"NA",Input!Q329))</f>
        <v/>
      </c>
      <c r="BL329" s="65" t="str">
        <f t="shared" si="274"/>
        <v/>
      </c>
      <c r="BM329" s="65" t="str">
        <f t="shared" si="275"/>
        <v/>
      </c>
      <c r="BN329" s="165" t="str">
        <f>IF(COUNTBLANK($A329:$F329)&gt;2,"",IF(Input!R329=0,"NA",Input!R329))</f>
        <v/>
      </c>
      <c r="BO329" s="65" t="str">
        <f t="shared" si="276"/>
        <v/>
      </c>
      <c r="BP329" s="65" t="str">
        <f t="shared" si="277"/>
        <v/>
      </c>
      <c r="BQ329" s="165" t="str">
        <f>IF(COUNTBLANK($A329:$F329)&gt;2,"",IF(Input!S329=0,"NA",Input!S329))</f>
        <v/>
      </c>
      <c r="BR329" s="65" t="str">
        <f t="shared" si="278"/>
        <v/>
      </c>
      <c r="BS329" s="65" t="str">
        <f t="shared" si="279"/>
        <v/>
      </c>
      <c r="BT329" s="165" t="str">
        <f>IF(COUNTBLANK($A329:$F329)&gt;2,"",IF(Input!T329=0,"NA",Input!T329))</f>
        <v/>
      </c>
      <c r="BU329" s="65" t="str">
        <f t="shared" si="280"/>
        <v/>
      </c>
      <c r="BV329" s="65" t="str">
        <f t="shared" si="281"/>
        <v/>
      </c>
      <c r="BW329" s="165" t="str">
        <f>IF(COUNTBLANK($A329:$F329)&gt;2,"",IF(Input!U329=0,"NA",Input!U329))</f>
        <v/>
      </c>
      <c r="BX329" s="65" t="str">
        <f t="shared" si="282"/>
        <v/>
      </c>
      <c r="BY329" s="65" t="str">
        <f t="shared" si="283"/>
        <v/>
      </c>
      <c r="BZ329" s="165" t="str">
        <f>IF(COUNTBLANK($A329:$F329)&gt;2,"",IF(Input!V329=0,"NA",Input!V329))</f>
        <v/>
      </c>
      <c r="CA329" s="65" t="str">
        <f t="shared" si="284"/>
        <v/>
      </c>
      <c r="CB329" s="65" t="str">
        <f t="shared" si="285"/>
        <v/>
      </c>
      <c r="CC329" s="165" t="str">
        <f>IF(COUNTBLANK($A329:$F329)&gt;2,"",IF(Input!W329=0,"NA",Input!W329))</f>
        <v/>
      </c>
      <c r="CD329" s="65" t="str">
        <f t="shared" si="286"/>
        <v/>
      </c>
      <c r="CE329" s="65" t="str">
        <f t="shared" si="287"/>
        <v/>
      </c>
      <c r="CF329" s="165" t="str">
        <f>IF(COUNTBLANK($A329:$F329)&gt;2,"",IF(Input!X329=0,"NA",Input!X329))</f>
        <v/>
      </c>
      <c r="CG329" s="65" t="str">
        <f t="shared" si="288"/>
        <v/>
      </c>
      <c r="CH329" s="65" t="str">
        <f t="shared" si="289"/>
        <v/>
      </c>
      <c r="CI329" s="165" t="str">
        <f>IF(COUNTBLANK($A329:$F329)&gt;2,"",IF(Input!Y329=0,"NA",Input!Y329))</f>
        <v/>
      </c>
      <c r="CJ329" s="65" t="str">
        <f t="shared" si="290"/>
        <v/>
      </c>
      <c r="CK329" s="65" t="str">
        <f t="shared" si="291"/>
        <v/>
      </c>
      <c r="CL329" s="165" t="str">
        <f>IF(COUNTBLANK($A329:$F329)&gt;2,"",IF(Input!Z329=0,"NA",Input!Z329))</f>
        <v/>
      </c>
      <c r="CM329" s="65" t="str">
        <f t="shared" si="292"/>
        <v/>
      </c>
      <c r="CN329" s="65" t="str">
        <f t="shared" si="293"/>
        <v/>
      </c>
      <c r="CO329" s="165" t="str">
        <f>IF(COUNTBLANK($A329:$F329)&gt;2,"",IF(Input!AA329=0,"NA",Input!AA329))</f>
        <v/>
      </c>
      <c r="CP329" s="65" t="str">
        <f t="shared" si="294"/>
        <v/>
      </c>
      <c r="CQ329" s="65" t="str">
        <f t="shared" si="295"/>
        <v/>
      </c>
      <c r="CR329" s="165" t="str">
        <f>IF(COUNTBLANK($A329:$F329)&gt;2,"",IF(Input!AB329=0,"NA",Input!AB329))</f>
        <v/>
      </c>
      <c r="CS329" s="65" t="str">
        <f t="shared" si="296"/>
        <v/>
      </c>
      <c r="CT329" s="65" t="str">
        <f t="shared" si="297"/>
        <v/>
      </c>
      <c r="CU329" s="165" t="str">
        <f>IF(COUNTBLANK($A329:$F329)&gt;2,"",IF(Input!AC329=0,"NA",Input!AC329))</f>
        <v/>
      </c>
      <c r="CV329" s="65" t="str">
        <f t="shared" si="298"/>
        <v/>
      </c>
      <c r="CW329" s="65" t="str">
        <f t="shared" si="299"/>
        <v/>
      </c>
      <c r="CX329" s="165" t="str">
        <f>IF(COUNTBLANK($A329:$F329)&gt;2,"",IF(Input!AD329=0,"NA",Input!AD329))</f>
        <v/>
      </c>
    </row>
    <row r="330" spans="1:102" x14ac:dyDescent="0.25">
      <c r="A330" s="162" t="str">
        <f>IF(Input!B330=0,"",Input!B330)</f>
        <v/>
      </c>
      <c r="B330" s="162" t="str">
        <f>IF(Input!C330=0,"",Input!C330)</f>
        <v/>
      </c>
      <c r="C330" s="162" t="str">
        <f>IF(Input!D330=0,"",Input!D330)</f>
        <v/>
      </c>
      <c r="D330" s="162" t="str">
        <f>IF(Input!G330=0,"",Input!G330)</f>
        <v/>
      </c>
      <c r="E330" s="162" t="str">
        <f>IF(Input!H330=0,"",Input!H330)</f>
        <v/>
      </c>
      <c r="F330" s="162" t="str">
        <f>IF(Input!I330=0,"",Input!I330)</f>
        <v/>
      </c>
      <c r="G330" s="66" t="str">
        <f t="shared" si="250"/>
        <v/>
      </c>
      <c r="H330" s="66" t="str">
        <f t="shared" si="251"/>
        <v/>
      </c>
      <c r="I330" s="160" t="str">
        <f>FinalScores!G330</f>
        <v/>
      </c>
      <c r="J330" s="65" t="str">
        <f t="shared" si="252"/>
        <v/>
      </c>
      <c r="K330" s="65" t="str">
        <f t="shared" si="253"/>
        <v/>
      </c>
      <c r="L330" s="165" t="str">
        <f>IF(COUNTBLANK($A330:$F330)&gt;2,"",IF(Input!AE330=0,"NA",Input!AE330))</f>
        <v/>
      </c>
      <c r="M330" s="65" t="str">
        <f t="shared" si="254"/>
        <v/>
      </c>
      <c r="N330" s="65" t="str">
        <f t="shared" si="255"/>
        <v/>
      </c>
      <c r="O330" s="165" t="str">
        <f>IF(COUNTBLANK($A330:$F330)&gt;2,"",IF(Input!AF330=0,"NA",Input!AF330))</f>
        <v/>
      </c>
      <c r="P330" s="65" t="str">
        <f t="shared" si="256"/>
        <v/>
      </c>
      <c r="Q330" s="65" t="str">
        <f t="shared" si="257"/>
        <v/>
      </c>
      <c r="R330" s="165" t="str">
        <f>IF(COUNTBLANK($A330:$F330)&gt;2,"",IF(Input!AG330=0,"NA",Input!AG330))</f>
        <v/>
      </c>
      <c r="AN330" s="65" t="str">
        <f t="shared" si="258"/>
        <v/>
      </c>
      <c r="AO330" s="65" t="str">
        <f t="shared" si="259"/>
        <v/>
      </c>
      <c r="AP330" s="165" t="str">
        <f>IF(COUNTBLANK($A330:$F330)&gt;2,"",IF(Input!J330=0,"NA",Input!J330))</f>
        <v/>
      </c>
      <c r="AQ330" s="65" t="str">
        <f t="shared" si="260"/>
        <v/>
      </c>
      <c r="AR330" s="65" t="str">
        <f t="shared" si="261"/>
        <v/>
      </c>
      <c r="AS330" s="165" t="str">
        <f>IF(COUNTBLANK($A330:$F330)&gt;2,"",IF(Input!K330=0,"NA",Input!K330))</f>
        <v/>
      </c>
      <c r="AT330" s="65" t="str">
        <f t="shared" si="262"/>
        <v/>
      </c>
      <c r="AU330" s="65" t="str">
        <f t="shared" si="263"/>
        <v/>
      </c>
      <c r="AV330" s="165" t="str">
        <f>IF(COUNTBLANK($A330:$F330)&gt;2,"",IF(Input!L330=0,"NA",Input!L330))</f>
        <v/>
      </c>
      <c r="AW330" s="65" t="str">
        <f t="shared" si="264"/>
        <v/>
      </c>
      <c r="AX330" s="65" t="str">
        <f t="shared" si="265"/>
        <v/>
      </c>
      <c r="AY330" s="165" t="str">
        <f>IF(COUNTBLANK($A330:$F330)&gt;2,"",IF(Input!M330=0,"NA",Input!M330))</f>
        <v/>
      </c>
      <c r="AZ330" s="65" t="str">
        <f t="shared" si="266"/>
        <v/>
      </c>
      <c r="BA330" s="65" t="str">
        <f t="shared" si="267"/>
        <v/>
      </c>
      <c r="BB330" s="165" t="str">
        <f>IF(COUNTBLANK($A330:$F330)&gt;2,"",IF(Input!N330=0,"NA",Input!N330))</f>
        <v/>
      </c>
      <c r="BC330" s="65" t="str">
        <f t="shared" si="268"/>
        <v/>
      </c>
      <c r="BD330" s="65" t="str">
        <f t="shared" si="269"/>
        <v/>
      </c>
      <c r="BE330" s="165" t="str">
        <f>IF(COUNTBLANK($A330:$F330)&gt;2,"",IF(Input!O330=0,"NA",Input!O330))</f>
        <v/>
      </c>
      <c r="BF330" s="65" t="str">
        <f t="shared" si="270"/>
        <v/>
      </c>
      <c r="BG330" s="65" t="str">
        <f t="shared" si="271"/>
        <v/>
      </c>
      <c r="BH330" s="165" t="str">
        <f>IF(COUNTBLANK($A330:$F330)&gt;2,"",IF(Input!P330=0,"NA",Input!P330))</f>
        <v/>
      </c>
      <c r="BI330" s="65" t="str">
        <f t="shared" si="272"/>
        <v/>
      </c>
      <c r="BJ330" s="65" t="str">
        <f t="shared" si="273"/>
        <v/>
      </c>
      <c r="BK330" s="165" t="str">
        <f>IF(COUNTBLANK($A330:$F330)&gt;2,"",IF(Input!Q330=0,"NA",Input!Q330))</f>
        <v/>
      </c>
      <c r="BL330" s="65" t="str">
        <f t="shared" si="274"/>
        <v/>
      </c>
      <c r="BM330" s="65" t="str">
        <f t="shared" si="275"/>
        <v/>
      </c>
      <c r="BN330" s="165" t="str">
        <f>IF(COUNTBLANK($A330:$F330)&gt;2,"",IF(Input!R330=0,"NA",Input!R330))</f>
        <v/>
      </c>
      <c r="BO330" s="65" t="str">
        <f t="shared" si="276"/>
        <v/>
      </c>
      <c r="BP330" s="65" t="str">
        <f t="shared" si="277"/>
        <v/>
      </c>
      <c r="BQ330" s="165" t="str">
        <f>IF(COUNTBLANK($A330:$F330)&gt;2,"",IF(Input!S330=0,"NA",Input!S330))</f>
        <v/>
      </c>
      <c r="BR330" s="65" t="str">
        <f t="shared" si="278"/>
        <v/>
      </c>
      <c r="BS330" s="65" t="str">
        <f t="shared" si="279"/>
        <v/>
      </c>
      <c r="BT330" s="165" t="str">
        <f>IF(COUNTBLANK($A330:$F330)&gt;2,"",IF(Input!T330=0,"NA",Input!T330))</f>
        <v/>
      </c>
      <c r="BU330" s="65" t="str">
        <f t="shared" si="280"/>
        <v/>
      </c>
      <c r="BV330" s="65" t="str">
        <f t="shared" si="281"/>
        <v/>
      </c>
      <c r="BW330" s="165" t="str">
        <f>IF(COUNTBLANK($A330:$F330)&gt;2,"",IF(Input!U330=0,"NA",Input!U330))</f>
        <v/>
      </c>
      <c r="BX330" s="65" t="str">
        <f t="shared" si="282"/>
        <v/>
      </c>
      <c r="BY330" s="65" t="str">
        <f t="shared" si="283"/>
        <v/>
      </c>
      <c r="BZ330" s="165" t="str">
        <f>IF(COUNTBLANK($A330:$F330)&gt;2,"",IF(Input!V330=0,"NA",Input!V330))</f>
        <v/>
      </c>
      <c r="CA330" s="65" t="str">
        <f t="shared" si="284"/>
        <v/>
      </c>
      <c r="CB330" s="65" t="str">
        <f t="shared" si="285"/>
        <v/>
      </c>
      <c r="CC330" s="165" t="str">
        <f>IF(COUNTBLANK($A330:$F330)&gt;2,"",IF(Input!W330=0,"NA",Input!W330))</f>
        <v/>
      </c>
      <c r="CD330" s="65" t="str">
        <f t="shared" si="286"/>
        <v/>
      </c>
      <c r="CE330" s="65" t="str">
        <f t="shared" si="287"/>
        <v/>
      </c>
      <c r="CF330" s="165" t="str">
        <f>IF(COUNTBLANK($A330:$F330)&gt;2,"",IF(Input!X330=0,"NA",Input!X330))</f>
        <v/>
      </c>
      <c r="CG330" s="65" t="str">
        <f t="shared" si="288"/>
        <v/>
      </c>
      <c r="CH330" s="65" t="str">
        <f t="shared" si="289"/>
        <v/>
      </c>
      <c r="CI330" s="165" t="str">
        <f>IF(COUNTBLANK($A330:$F330)&gt;2,"",IF(Input!Y330=0,"NA",Input!Y330))</f>
        <v/>
      </c>
      <c r="CJ330" s="65" t="str">
        <f t="shared" si="290"/>
        <v/>
      </c>
      <c r="CK330" s="65" t="str">
        <f t="shared" si="291"/>
        <v/>
      </c>
      <c r="CL330" s="165" t="str">
        <f>IF(COUNTBLANK($A330:$F330)&gt;2,"",IF(Input!Z330=0,"NA",Input!Z330))</f>
        <v/>
      </c>
      <c r="CM330" s="65" t="str">
        <f t="shared" si="292"/>
        <v/>
      </c>
      <c r="CN330" s="65" t="str">
        <f t="shared" si="293"/>
        <v/>
      </c>
      <c r="CO330" s="165" t="str">
        <f>IF(COUNTBLANK($A330:$F330)&gt;2,"",IF(Input!AA330=0,"NA",Input!AA330))</f>
        <v/>
      </c>
      <c r="CP330" s="65" t="str">
        <f t="shared" si="294"/>
        <v/>
      </c>
      <c r="CQ330" s="65" t="str">
        <f t="shared" si="295"/>
        <v/>
      </c>
      <c r="CR330" s="165" t="str">
        <f>IF(COUNTBLANK($A330:$F330)&gt;2,"",IF(Input!AB330=0,"NA",Input!AB330))</f>
        <v/>
      </c>
      <c r="CS330" s="65" t="str">
        <f t="shared" si="296"/>
        <v/>
      </c>
      <c r="CT330" s="65" t="str">
        <f t="shared" si="297"/>
        <v/>
      </c>
      <c r="CU330" s="165" t="str">
        <f>IF(COUNTBLANK($A330:$F330)&gt;2,"",IF(Input!AC330=0,"NA",Input!AC330))</f>
        <v/>
      </c>
      <c r="CV330" s="65" t="str">
        <f t="shared" si="298"/>
        <v/>
      </c>
      <c r="CW330" s="65" t="str">
        <f t="shared" si="299"/>
        <v/>
      </c>
      <c r="CX330" s="165" t="str">
        <f>IF(COUNTBLANK($A330:$F330)&gt;2,"",IF(Input!AD330=0,"NA",Input!AD330))</f>
        <v/>
      </c>
    </row>
    <row r="331" spans="1:102" x14ac:dyDescent="0.25">
      <c r="A331" s="162" t="str">
        <f>IF(Input!B331=0,"",Input!B331)</f>
        <v/>
      </c>
      <c r="B331" s="162" t="str">
        <f>IF(Input!C331=0,"",Input!C331)</f>
        <v/>
      </c>
      <c r="C331" s="162" t="str">
        <f>IF(Input!D331=0,"",Input!D331)</f>
        <v/>
      </c>
      <c r="D331" s="162" t="str">
        <f>IF(Input!G331=0,"",Input!G331)</f>
        <v/>
      </c>
      <c r="E331" s="162" t="str">
        <f>IF(Input!H331=0,"",Input!H331)</f>
        <v/>
      </c>
      <c r="F331" s="162" t="str">
        <f>IF(Input!I331=0,"",Input!I331)</f>
        <v/>
      </c>
      <c r="G331" s="66" t="str">
        <f t="shared" si="250"/>
        <v/>
      </c>
      <c r="H331" s="66" t="str">
        <f t="shared" si="251"/>
        <v/>
      </c>
      <c r="I331" s="160" t="str">
        <f>FinalScores!G331</f>
        <v/>
      </c>
      <c r="J331" s="65" t="str">
        <f t="shared" si="252"/>
        <v/>
      </c>
      <c r="K331" s="65" t="str">
        <f t="shared" si="253"/>
        <v/>
      </c>
      <c r="L331" s="165" t="str">
        <f>IF(COUNTBLANK($A331:$F331)&gt;2,"",IF(Input!AE331=0,"NA",Input!AE331))</f>
        <v/>
      </c>
      <c r="M331" s="65" t="str">
        <f t="shared" si="254"/>
        <v/>
      </c>
      <c r="N331" s="65" t="str">
        <f t="shared" si="255"/>
        <v/>
      </c>
      <c r="O331" s="165" t="str">
        <f>IF(COUNTBLANK($A331:$F331)&gt;2,"",IF(Input!AF331=0,"NA",Input!AF331))</f>
        <v/>
      </c>
      <c r="P331" s="65" t="str">
        <f t="shared" si="256"/>
        <v/>
      </c>
      <c r="Q331" s="65" t="str">
        <f t="shared" si="257"/>
        <v/>
      </c>
      <c r="R331" s="165" t="str">
        <f>IF(COUNTBLANK($A331:$F331)&gt;2,"",IF(Input!AG331=0,"NA",Input!AG331))</f>
        <v/>
      </c>
      <c r="AN331" s="65" t="str">
        <f t="shared" si="258"/>
        <v/>
      </c>
      <c r="AO331" s="65" t="str">
        <f t="shared" si="259"/>
        <v/>
      </c>
      <c r="AP331" s="165" t="str">
        <f>IF(COUNTBLANK($A331:$F331)&gt;2,"",IF(Input!J331=0,"NA",Input!J331))</f>
        <v/>
      </c>
      <c r="AQ331" s="65" t="str">
        <f t="shared" si="260"/>
        <v/>
      </c>
      <c r="AR331" s="65" t="str">
        <f t="shared" si="261"/>
        <v/>
      </c>
      <c r="AS331" s="165" t="str">
        <f>IF(COUNTBLANK($A331:$F331)&gt;2,"",IF(Input!K331=0,"NA",Input!K331))</f>
        <v/>
      </c>
      <c r="AT331" s="65" t="str">
        <f t="shared" si="262"/>
        <v/>
      </c>
      <c r="AU331" s="65" t="str">
        <f t="shared" si="263"/>
        <v/>
      </c>
      <c r="AV331" s="165" t="str">
        <f>IF(COUNTBLANK($A331:$F331)&gt;2,"",IF(Input!L331=0,"NA",Input!L331))</f>
        <v/>
      </c>
      <c r="AW331" s="65" t="str">
        <f t="shared" si="264"/>
        <v/>
      </c>
      <c r="AX331" s="65" t="str">
        <f t="shared" si="265"/>
        <v/>
      </c>
      <c r="AY331" s="165" t="str">
        <f>IF(COUNTBLANK($A331:$F331)&gt;2,"",IF(Input!M331=0,"NA",Input!M331))</f>
        <v/>
      </c>
      <c r="AZ331" s="65" t="str">
        <f t="shared" si="266"/>
        <v/>
      </c>
      <c r="BA331" s="65" t="str">
        <f t="shared" si="267"/>
        <v/>
      </c>
      <c r="BB331" s="165" t="str">
        <f>IF(COUNTBLANK($A331:$F331)&gt;2,"",IF(Input!N331=0,"NA",Input!N331))</f>
        <v/>
      </c>
      <c r="BC331" s="65" t="str">
        <f t="shared" si="268"/>
        <v/>
      </c>
      <c r="BD331" s="65" t="str">
        <f t="shared" si="269"/>
        <v/>
      </c>
      <c r="BE331" s="165" t="str">
        <f>IF(COUNTBLANK($A331:$F331)&gt;2,"",IF(Input!O331=0,"NA",Input!O331))</f>
        <v/>
      </c>
      <c r="BF331" s="65" t="str">
        <f t="shared" si="270"/>
        <v/>
      </c>
      <c r="BG331" s="65" t="str">
        <f t="shared" si="271"/>
        <v/>
      </c>
      <c r="BH331" s="165" t="str">
        <f>IF(COUNTBLANK($A331:$F331)&gt;2,"",IF(Input!P331=0,"NA",Input!P331))</f>
        <v/>
      </c>
      <c r="BI331" s="65" t="str">
        <f t="shared" si="272"/>
        <v/>
      </c>
      <c r="BJ331" s="65" t="str">
        <f t="shared" si="273"/>
        <v/>
      </c>
      <c r="BK331" s="165" t="str">
        <f>IF(COUNTBLANK($A331:$F331)&gt;2,"",IF(Input!Q331=0,"NA",Input!Q331))</f>
        <v/>
      </c>
      <c r="BL331" s="65" t="str">
        <f t="shared" si="274"/>
        <v/>
      </c>
      <c r="BM331" s="65" t="str">
        <f t="shared" si="275"/>
        <v/>
      </c>
      <c r="BN331" s="165" t="str">
        <f>IF(COUNTBLANK($A331:$F331)&gt;2,"",IF(Input!R331=0,"NA",Input!R331))</f>
        <v/>
      </c>
      <c r="BO331" s="65" t="str">
        <f t="shared" si="276"/>
        <v/>
      </c>
      <c r="BP331" s="65" t="str">
        <f t="shared" si="277"/>
        <v/>
      </c>
      <c r="BQ331" s="165" t="str">
        <f>IF(COUNTBLANK($A331:$F331)&gt;2,"",IF(Input!S331=0,"NA",Input!S331))</f>
        <v/>
      </c>
      <c r="BR331" s="65" t="str">
        <f t="shared" si="278"/>
        <v/>
      </c>
      <c r="BS331" s="65" t="str">
        <f t="shared" si="279"/>
        <v/>
      </c>
      <c r="BT331" s="165" t="str">
        <f>IF(COUNTBLANK($A331:$F331)&gt;2,"",IF(Input!T331=0,"NA",Input!T331))</f>
        <v/>
      </c>
      <c r="BU331" s="65" t="str">
        <f t="shared" si="280"/>
        <v/>
      </c>
      <c r="BV331" s="65" t="str">
        <f t="shared" si="281"/>
        <v/>
      </c>
      <c r="BW331" s="165" t="str">
        <f>IF(COUNTBLANK($A331:$F331)&gt;2,"",IF(Input!U331=0,"NA",Input!U331))</f>
        <v/>
      </c>
      <c r="BX331" s="65" t="str">
        <f t="shared" si="282"/>
        <v/>
      </c>
      <c r="BY331" s="65" t="str">
        <f t="shared" si="283"/>
        <v/>
      </c>
      <c r="BZ331" s="165" t="str">
        <f>IF(COUNTBLANK($A331:$F331)&gt;2,"",IF(Input!V331=0,"NA",Input!V331))</f>
        <v/>
      </c>
      <c r="CA331" s="65" t="str">
        <f t="shared" si="284"/>
        <v/>
      </c>
      <c r="CB331" s="65" t="str">
        <f t="shared" si="285"/>
        <v/>
      </c>
      <c r="CC331" s="165" t="str">
        <f>IF(COUNTBLANK($A331:$F331)&gt;2,"",IF(Input!W331=0,"NA",Input!W331))</f>
        <v/>
      </c>
      <c r="CD331" s="65" t="str">
        <f t="shared" si="286"/>
        <v/>
      </c>
      <c r="CE331" s="65" t="str">
        <f t="shared" si="287"/>
        <v/>
      </c>
      <c r="CF331" s="165" t="str">
        <f>IF(COUNTBLANK($A331:$F331)&gt;2,"",IF(Input!X331=0,"NA",Input!X331))</f>
        <v/>
      </c>
      <c r="CG331" s="65" t="str">
        <f t="shared" si="288"/>
        <v/>
      </c>
      <c r="CH331" s="65" t="str">
        <f t="shared" si="289"/>
        <v/>
      </c>
      <c r="CI331" s="165" t="str">
        <f>IF(COUNTBLANK($A331:$F331)&gt;2,"",IF(Input!Y331=0,"NA",Input!Y331))</f>
        <v/>
      </c>
      <c r="CJ331" s="65" t="str">
        <f t="shared" si="290"/>
        <v/>
      </c>
      <c r="CK331" s="65" t="str">
        <f t="shared" si="291"/>
        <v/>
      </c>
      <c r="CL331" s="165" t="str">
        <f>IF(COUNTBLANK($A331:$F331)&gt;2,"",IF(Input!Z331=0,"NA",Input!Z331))</f>
        <v/>
      </c>
      <c r="CM331" s="65" t="str">
        <f t="shared" si="292"/>
        <v/>
      </c>
      <c r="CN331" s="65" t="str">
        <f t="shared" si="293"/>
        <v/>
      </c>
      <c r="CO331" s="165" t="str">
        <f>IF(COUNTBLANK($A331:$F331)&gt;2,"",IF(Input!AA331=0,"NA",Input!AA331))</f>
        <v/>
      </c>
      <c r="CP331" s="65" t="str">
        <f t="shared" si="294"/>
        <v/>
      </c>
      <c r="CQ331" s="65" t="str">
        <f t="shared" si="295"/>
        <v/>
      </c>
      <c r="CR331" s="165" t="str">
        <f>IF(COUNTBLANK($A331:$F331)&gt;2,"",IF(Input!AB331=0,"NA",Input!AB331))</f>
        <v/>
      </c>
      <c r="CS331" s="65" t="str">
        <f t="shared" si="296"/>
        <v/>
      </c>
      <c r="CT331" s="65" t="str">
        <f t="shared" si="297"/>
        <v/>
      </c>
      <c r="CU331" s="165" t="str">
        <f>IF(COUNTBLANK($A331:$F331)&gt;2,"",IF(Input!AC331=0,"NA",Input!AC331))</f>
        <v/>
      </c>
      <c r="CV331" s="65" t="str">
        <f t="shared" si="298"/>
        <v/>
      </c>
      <c r="CW331" s="65" t="str">
        <f t="shared" si="299"/>
        <v/>
      </c>
      <c r="CX331" s="165" t="str">
        <f>IF(COUNTBLANK($A331:$F331)&gt;2,"",IF(Input!AD331=0,"NA",Input!AD331))</f>
        <v/>
      </c>
    </row>
    <row r="332" spans="1:102" x14ac:dyDescent="0.25">
      <c r="A332" s="162" t="str">
        <f>IF(Input!B332=0,"",Input!B332)</f>
        <v/>
      </c>
      <c r="B332" s="162" t="str">
        <f>IF(Input!C332=0,"",Input!C332)</f>
        <v/>
      </c>
      <c r="C332" s="162" t="str">
        <f>IF(Input!D332=0,"",Input!D332)</f>
        <v/>
      </c>
      <c r="D332" s="162" t="str">
        <f>IF(Input!G332=0,"",Input!G332)</f>
        <v/>
      </c>
      <c r="E332" s="162" t="str">
        <f>IF(Input!H332=0,"",Input!H332)</f>
        <v/>
      </c>
      <c r="F332" s="162" t="str">
        <f>IF(Input!I332=0,"",Input!I332)</f>
        <v/>
      </c>
      <c r="G332" s="66" t="str">
        <f t="shared" si="250"/>
        <v/>
      </c>
      <c r="H332" s="66" t="str">
        <f t="shared" si="251"/>
        <v/>
      </c>
      <c r="I332" s="160" t="str">
        <f>FinalScores!G332</f>
        <v/>
      </c>
      <c r="J332" s="65" t="str">
        <f t="shared" si="252"/>
        <v/>
      </c>
      <c r="K332" s="65" t="str">
        <f t="shared" si="253"/>
        <v/>
      </c>
      <c r="L332" s="165" t="str">
        <f>IF(COUNTBLANK($A332:$F332)&gt;2,"",IF(Input!AE332=0,"NA",Input!AE332))</f>
        <v/>
      </c>
      <c r="M332" s="65" t="str">
        <f t="shared" si="254"/>
        <v/>
      </c>
      <c r="N332" s="65" t="str">
        <f t="shared" si="255"/>
        <v/>
      </c>
      <c r="O332" s="165" t="str">
        <f>IF(COUNTBLANK($A332:$F332)&gt;2,"",IF(Input!AF332=0,"NA",Input!AF332))</f>
        <v/>
      </c>
      <c r="P332" s="65" t="str">
        <f t="shared" si="256"/>
        <v/>
      </c>
      <c r="Q332" s="65" t="str">
        <f t="shared" si="257"/>
        <v/>
      </c>
      <c r="R332" s="165" t="str">
        <f>IF(COUNTBLANK($A332:$F332)&gt;2,"",IF(Input!AG332=0,"NA",Input!AG332))</f>
        <v/>
      </c>
      <c r="AN332" s="65" t="str">
        <f t="shared" si="258"/>
        <v/>
      </c>
      <c r="AO332" s="65" t="str">
        <f t="shared" si="259"/>
        <v/>
      </c>
      <c r="AP332" s="165" t="str">
        <f>IF(COUNTBLANK($A332:$F332)&gt;2,"",IF(Input!J332=0,"NA",Input!J332))</f>
        <v/>
      </c>
      <c r="AQ332" s="65" t="str">
        <f t="shared" si="260"/>
        <v/>
      </c>
      <c r="AR332" s="65" t="str">
        <f t="shared" si="261"/>
        <v/>
      </c>
      <c r="AS332" s="165" t="str">
        <f>IF(COUNTBLANK($A332:$F332)&gt;2,"",IF(Input!K332=0,"NA",Input!K332))</f>
        <v/>
      </c>
      <c r="AT332" s="65" t="str">
        <f t="shared" si="262"/>
        <v/>
      </c>
      <c r="AU332" s="65" t="str">
        <f t="shared" si="263"/>
        <v/>
      </c>
      <c r="AV332" s="165" t="str">
        <f>IF(COUNTBLANK($A332:$F332)&gt;2,"",IF(Input!L332=0,"NA",Input!L332))</f>
        <v/>
      </c>
      <c r="AW332" s="65" t="str">
        <f t="shared" si="264"/>
        <v/>
      </c>
      <c r="AX332" s="65" t="str">
        <f t="shared" si="265"/>
        <v/>
      </c>
      <c r="AY332" s="165" t="str">
        <f>IF(COUNTBLANK($A332:$F332)&gt;2,"",IF(Input!M332=0,"NA",Input!M332))</f>
        <v/>
      </c>
      <c r="AZ332" s="65" t="str">
        <f t="shared" si="266"/>
        <v/>
      </c>
      <c r="BA332" s="65" t="str">
        <f t="shared" si="267"/>
        <v/>
      </c>
      <c r="BB332" s="165" t="str">
        <f>IF(COUNTBLANK($A332:$F332)&gt;2,"",IF(Input!N332=0,"NA",Input!N332))</f>
        <v/>
      </c>
      <c r="BC332" s="65" t="str">
        <f t="shared" si="268"/>
        <v/>
      </c>
      <c r="BD332" s="65" t="str">
        <f t="shared" si="269"/>
        <v/>
      </c>
      <c r="BE332" s="165" t="str">
        <f>IF(COUNTBLANK($A332:$F332)&gt;2,"",IF(Input!O332=0,"NA",Input!O332))</f>
        <v/>
      </c>
      <c r="BF332" s="65" t="str">
        <f t="shared" si="270"/>
        <v/>
      </c>
      <c r="BG332" s="65" t="str">
        <f t="shared" si="271"/>
        <v/>
      </c>
      <c r="BH332" s="165" t="str">
        <f>IF(COUNTBLANK($A332:$F332)&gt;2,"",IF(Input!P332=0,"NA",Input!P332))</f>
        <v/>
      </c>
      <c r="BI332" s="65" t="str">
        <f t="shared" si="272"/>
        <v/>
      </c>
      <c r="BJ332" s="65" t="str">
        <f t="shared" si="273"/>
        <v/>
      </c>
      <c r="BK332" s="165" t="str">
        <f>IF(COUNTBLANK($A332:$F332)&gt;2,"",IF(Input!Q332=0,"NA",Input!Q332))</f>
        <v/>
      </c>
      <c r="BL332" s="65" t="str">
        <f t="shared" si="274"/>
        <v/>
      </c>
      <c r="BM332" s="65" t="str">
        <f t="shared" si="275"/>
        <v/>
      </c>
      <c r="BN332" s="165" t="str">
        <f>IF(COUNTBLANK($A332:$F332)&gt;2,"",IF(Input!R332=0,"NA",Input!R332))</f>
        <v/>
      </c>
      <c r="BO332" s="65" t="str">
        <f t="shared" si="276"/>
        <v/>
      </c>
      <c r="BP332" s="65" t="str">
        <f t="shared" si="277"/>
        <v/>
      </c>
      <c r="BQ332" s="165" t="str">
        <f>IF(COUNTBLANK($A332:$F332)&gt;2,"",IF(Input!S332=0,"NA",Input!S332))</f>
        <v/>
      </c>
      <c r="BR332" s="65" t="str">
        <f t="shared" si="278"/>
        <v/>
      </c>
      <c r="BS332" s="65" t="str">
        <f t="shared" si="279"/>
        <v/>
      </c>
      <c r="BT332" s="165" t="str">
        <f>IF(COUNTBLANK($A332:$F332)&gt;2,"",IF(Input!T332=0,"NA",Input!T332))</f>
        <v/>
      </c>
      <c r="BU332" s="65" t="str">
        <f t="shared" si="280"/>
        <v/>
      </c>
      <c r="BV332" s="65" t="str">
        <f t="shared" si="281"/>
        <v/>
      </c>
      <c r="BW332" s="165" t="str">
        <f>IF(COUNTBLANK($A332:$F332)&gt;2,"",IF(Input!U332=0,"NA",Input!U332))</f>
        <v/>
      </c>
      <c r="BX332" s="65" t="str">
        <f t="shared" si="282"/>
        <v/>
      </c>
      <c r="BY332" s="65" t="str">
        <f t="shared" si="283"/>
        <v/>
      </c>
      <c r="BZ332" s="165" t="str">
        <f>IF(COUNTBLANK($A332:$F332)&gt;2,"",IF(Input!V332=0,"NA",Input!V332))</f>
        <v/>
      </c>
      <c r="CA332" s="65" t="str">
        <f t="shared" si="284"/>
        <v/>
      </c>
      <c r="CB332" s="65" t="str">
        <f t="shared" si="285"/>
        <v/>
      </c>
      <c r="CC332" s="165" t="str">
        <f>IF(COUNTBLANK($A332:$F332)&gt;2,"",IF(Input!W332=0,"NA",Input!W332))</f>
        <v/>
      </c>
      <c r="CD332" s="65" t="str">
        <f t="shared" si="286"/>
        <v/>
      </c>
      <c r="CE332" s="65" t="str">
        <f t="shared" si="287"/>
        <v/>
      </c>
      <c r="CF332" s="165" t="str">
        <f>IF(COUNTBLANK($A332:$F332)&gt;2,"",IF(Input!X332=0,"NA",Input!X332))</f>
        <v/>
      </c>
      <c r="CG332" s="65" t="str">
        <f t="shared" si="288"/>
        <v/>
      </c>
      <c r="CH332" s="65" t="str">
        <f t="shared" si="289"/>
        <v/>
      </c>
      <c r="CI332" s="165" t="str">
        <f>IF(COUNTBLANK($A332:$F332)&gt;2,"",IF(Input!Y332=0,"NA",Input!Y332))</f>
        <v/>
      </c>
      <c r="CJ332" s="65" t="str">
        <f t="shared" si="290"/>
        <v/>
      </c>
      <c r="CK332" s="65" t="str">
        <f t="shared" si="291"/>
        <v/>
      </c>
      <c r="CL332" s="165" t="str">
        <f>IF(COUNTBLANK($A332:$F332)&gt;2,"",IF(Input!Z332=0,"NA",Input!Z332))</f>
        <v/>
      </c>
      <c r="CM332" s="65" t="str">
        <f t="shared" si="292"/>
        <v/>
      </c>
      <c r="CN332" s="65" t="str">
        <f t="shared" si="293"/>
        <v/>
      </c>
      <c r="CO332" s="165" t="str">
        <f>IF(COUNTBLANK($A332:$F332)&gt;2,"",IF(Input!AA332=0,"NA",Input!AA332))</f>
        <v/>
      </c>
      <c r="CP332" s="65" t="str">
        <f t="shared" si="294"/>
        <v/>
      </c>
      <c r="CQ332" s="65" t="str">
        <f t="shared" si="295"/>
        <v/>
      </c>
      <c r="CR332" s="165" t="str">
        <f>IF(COUNTBLANK($A332:$F332)&gt;2,"",IF(Input!AB332=0,"NA",Input!AB332))</f>
        <v/>
      </c>
      <c r="CS332" s="65" t="str">
        <f t="shared" si="296"/>
        <v/>
      </c>
      <c r="CT332" s="65" t="str">
        <f t="shared" si="297"/>
        <v/>
      </c>
      <c r="CU332" s="165" t="str">
        <f>IF(COUNTBLANK($A332:$F332)&gt;2,"",IF(Input!AC332=0,"NA",Input!AC332))</f>
        <v/>
      </c>
      <c r="CV332" s="65" t="str">
        <f t="shared" si="298"/>
        <v/>
      </c>
      <c r="CW332" s="65" t="str">
        <f t="shared" si="299"/>
        <v/>
      </c>
      <c r="CX332" s="165" t="str">
        <f>IF(COUNTBLANK($A332:$F332)&gt;2,"",IF(Input!AD332=0,"NA",Input!AD332))</f>
        <v/>
      </c>
    </row>
    <row r="333" spans="1:102" x14ac:dyDescent="0.25">
      <c r="A333" s="162" t="str">
        <f>IF(Input!B333=0,"",Input!B333)</f>
        <v/>
      </c>
      <c r="B333" s="162" t="str">
        <f>IF(Input!C333=0,"",Input!C333)</f>
        <v/>
      </c>
      <c r="C333" s="162" t="str">
        <f>IF(Input!D333=0,"",Input!D333)</f>
        <v/>
      </c>
      <c r="D333" s="162" t="str">
        <f>IF(Input!G333=0,"",Input!G333)</f>
        <v/>
      </c>
      <c r="E333" s="162" t="str">
        <f>IF(Input!H333=0,"",Input!H333)</f>
        <v/>
      </c>
      <c r="F333" s="162" t="str">
        <f>IF(Input!I333=0,"",Input!I333)</f>
        <v/>
      </c>
      <c r="G333" s="66" t="str">
        <f t="shared" si="250"/>
        <v/>
      </c>
      <c r="H333" s="66" t="str">
        <f t="shared" si="251"/>
        <v/>
      </c>
      <c r="I333" s="160" t="str">
        <f>FinalScores!G333</f>
        <v/>
      </c>
      <c r="J333" s="65" t="str">
        <f t="shared" si="252"/>
        <v/>
      </c>
      <c r="K333" s="65" t="str">
        <f t="shared" si="253"/>
        <v/>
      </c>
      <c r="L333" s="165" t="str">
        <f>IF(COUNTBLANK($A333:$F333)&gt;2,"",IF(Input!AE333=0,"NA",Input!AE333))</f>
        <v/>
      </c>
      <c r="M333" s="65" t="str">
        <f t="shared" si="254"/>
        <v/>
      </c>
      <c r="N333" s="65" t="str">
        <f t="shared" si="255"/>
        <v/>
      </c>
      <c r="O333" s="165" t="str">
        <f>IF(COUNTBLANK($A333:$F333)&gt;2,"",IF(Input!AF333=0,"NA",Input!AF333))</f>
        <v/>
      </c>
      <c r="P333" s="65" t="str">
        <f t="shared" si="256"/>
        <v/>
      </c>
      <c r="Q333" s="65" t="str">
        <f t="shared" si="257"/>
        <v/>
      </c>
      <c r="R333" s="165" t="str">
        <f>IF(COUNTBLANK($A333:$F333)&gt;2,"",IF(Input!AG333=0,"NA",Input!AG333))</f>
        <v/>
      </c>
      <c r="AN333" s="65" t="str">
        <f t="shared" si="258"/>
        <v/>
      </c>
      <c r="AO333" s="65" t="str">
        <f t="shared" si="259"/>
        <v/>
      </c>
      <c r="AP333" s="165" t="str">
        <f>IF(COUNTBLANK($A333:$F333)&gt;2,"",IF(Input!J333=0,"NA",Input!J333))</f>
        <v/>
      </c>
      <c r="AQ333" s="65" t="str">
        <f t="shared" si="260"/>
        <v/>
      </c>
      <c r="AR333" s="65" t="str">
        <f t="shared" si="261"/>
        <v/>
      </c>
      <c r="AS333" s="165" t="str">
        <f>IF(COUNTBLANK($A333:$F333)&gt;2,"",IF(Input!K333=0,"NA",Input!K333))</f>
        <v/>
      </c>
      <c r="AT333" s="65" t="str">
        <f t="shared" si="262"/>
        <v/>
      </c>
      <c r="AU333" s="65" t="str">
        <f t="shared" si="263"/>
        <v/>
      </c>
      <c r="AV333" s="165" t="str">
        <f>IF(COUNTBLANK($A333:$F333)&gt;2,"",IF(Input!L333=0,"NA",Input!L333))</f>
        <v/>
      </c>
      <c r="AW333" s="65" t="str">
        <f t="shared" si="264"/>
        <v/>
      </c>
      <c r="AX333" s="65" t="str">
        <f t="shared" si="265"/>
        <v/>
      </c>
      <c r="AY333" s="165" t="str">
        <f>IF(COUNTBLANK($A333:$F333)&gt;2,"",IF(Input!M333=0,"NA",Input!M333))</f>
        <v/>
      </c>
      <c r="AZ333" s="65" t="str">
        <f t="shared" si="266"/>
        <v/>
      </c>
      <c r="BA333" s="65" t="str">
        <f t="shared" si="267"/>
        <v/>
      </c>
      <c r="BB333" s="165" t="str">
        <f>IF(COUNTBLANK($A333:$F333)&gt;2,"",IF(Input!N333=0,"NA",Input!N333))</f>
        <v/>
      </c>
      <c r="BC333" s="65" t="str">
        <f t="shared" si="268"/>
        <v/>
      </c>
      <c r="BD333" s="65" t="str">
        <f t="shared" si="269"/>
        <v/>
      </c>
      <c r="BE333" s="165" t="str">
        <f>IF(COUNTBLANK($A333:$F333)&gt;2,"",IF(Input!O333=0,"NA",Input!O333))</f>
        <v/>
      </c>
      <c r="BF333" s="65" t="str">
        <f t="shared" si="270"/>
        <v/>
      </c>
      <c r="BG333" s="65" t="str">
        <f t="shared" si="271"/>
        <v/>
      </c>
      <c r="BH333" s="165" t="str">
        <f>IF(COUNTBLANK($A333:$F333)&gt;2,"",IF(Input!P333=0,"NA",Input!P333))</f>
        <v/>
      </c>
      <c r="BI333" s="65" t="str">
        <f t="shared" si="272"/>
        <v/>
      </c>
      <c r="BJ333" s="65" t="str">
        <f t="shared" si="273"/>
        <v/>
      </c>
      <c r="BK333" s="165" t="str">
        <f>IF(COUNTBLANK($A333:$F333)&gt;2,"",IF(Input!Q333=0,"NA",Input!Q333))</f>
        <v/>
      </c>
      <c r="BL333" s="65" t="str">
        <f t="shared" si="274"/>
        <v/>
      </c>
      <c r="BM333" s="65" t="str">
        <f t="shared" si="275"/>
        <v/>
      </c>
      <c r="BN333" s="165" t="str">
        <f>IF(COUNTBLANK($A333:$F333)&gt;2,"",IF(Input!R333=0,"NA",Input!R333))</f>
        <v/>
      </c>
      <c r="BO333" s="65" t="str">
        <f t="shared" si="276"/>
        <v/>
      </c>
      <c r="BP333" s="65" t="str">
        <f t="shared" si="277"/>
        <v/>
      </c>
      <c r="BQ333" s="165" t="str">
        <f>IF(COUNTBLANK($A333:$F333)&gt;2,"",IF(Input!S333=0,"NA",Input!S333))</f>
        <v/>
      </c>
      <c r="BR333" s="65" t="str">
        <f t="shared" si="278"/>
        <v/>
      </c>
      <c r="BS333" s="65" t="str">
        <f t="shared" si="279"/>
        <v/>
      </c>
      <c r="BT333" s="165" t="str">
        <f>IF(COUNTBLANK($A333:$F333)&gt;2,"",IF(Input!T333=0,"NA",Input!T333))</f>
        <v/>
      </c>
      <c r="BU333" s="65" t="str">
        <f t="shared" si="280"/>
        <v/>
      </c>
      <c r="BV333" s="65" t="str">
        <f t="shared" si="281"/>
        <v/>
      </c>
      <c r="BW333" s="165" t="str">
        <f>IF(COUNTBLANK($A333:$F333)&gt;2,"",IF(Input!U333=0,"NA",Input!U333))</f>
        <v/>
      </c>
      <c r="BX333" s="65" t="str">
        <f t="shared" si="282"/>
        <v/>
      </c>
      <c r="BY333" s="65" t="str">
        <f t="shared" si="283"/>
        <v/>
      </c>
      <c r="BZ333" s="165" t="str">
        <f>IF(COUNTBLANK($A333:$F333)&gt;2,"",IF(Input!V333=0,"NA",Input!V333))</f>
        <v/>
      </c>
      <c r="CA333" s="65" t="str">
        <f t="shared" si="284"/>
        <v/>
      </c>
      <c r="CB333" s="65" t="str">
        <f t="shared" si="285"/>
        <v/>
      </c>
      <c r="CC333" s="165" t="str">
        <f>IF(COUNTBLANK($A333:$F333)&gt;2,"",IF(Input!W333=0,"NA",Input!W333))</f>
        <v/>
      </c>
      <c r="CD333" s="65" t="str">
        <f t="shared" si="286"/>
        <v/>
      </c>
      <c r="CE333" s="65" t="str">
        <f t="shared" si="287"/>
        <v/>
      </c>
      <c r="CF333" s="165" t="str">
        <f>IF(COUNTBLANK($A333:$F333)&gt;2,"",IF(Input!X333=0,"NA",Input!X333))</f>
        <v/>
      </c>
      <c r="CG333" s="65" t="str">
        <f t="shared" si="288"/>
        <v/>
      </c>
      <c r="CH333" s="65" t="str">
        <f t="shared" si="289"/>
        <v/>
      </c>
      <c r="CI333" s="165" t="str">
        <f>IF(COUNTBLANK($A333:$F333)&gt;2,"",IF(Input!Y333=0,"NA",Input!Y333))</f>
        <v/>
      </c>
      <c r="CJ333" s="65" t="str">
        <f t="shared" si="290"/>
        <v/>
      </c>
      <c r="CK333" s="65" t="str">
        <f t="shared" si="291"/>
        <v/>
      </c>
      <c r="CL333" s="165" t="str">
        <f>IF(COUNTBLANK($A333:$F333)&gt;2,"",IF(Input!Z333=0,"NA",Input!Z333))</f>
        <v/>
      </c>
      <c r="CM333" s="65" t="str">
        <f t="shared" si="292"/>
        <v/>
      </c>
      <c r="CN333" s="65" t="str">
        <f t="shared" si="293"/>
        <v/>
      </c>
      <c r="CO333" s="165" t="str">
        <f>IF(COUNTBLANK($A333:$F333)&gt;2,"",IF(Input!AA333=0,"NA",Input!AA333))</f>
        <v/>
      </c>
      <c r="CP333" s="65" t="str">
        <f t="shared" si="294"/>
        <v/>
      </c>
      <c r="CQ333" s="65" t="str">
        <f t="shared" si="295"/>
        <v/>
      </c>
      <c r="CR333" s="165" t="str">
        <f>IF(COUNTBLANK($A333:$F333)&gt;2,"",IF(Input!AB333=0,"NA",Input!AB333))</f>
        <v/>
      </c>
      <c r="CS333" s="65" t="str">
        <f t="shared" si="296"/>
        <v/>
      </c>
      <c r="CT333" s="65" t="str">
        <f t="shared" si="297"/>
        <v/>
      </c>
      <c r="CU333" s="165" t="str">
        <f>IF(COUNTBLANK($A333:$F333)&gt;2,"",IF(Input!AC333=0,"NA",Input!AC333))</f>
        <v/>
      </c>
      <c r="CV333" s="65" t="str">
        <f t="shared" si="298"/>
        <v/>
      </c>
      <c r="CW333" s="65" t="str">
        <f t="shared" si="299"/>
        <v/>
      </c>
      <c r="CX333" s="165" t="str">
        <f>IF(COUNTBLANK($A333:$F333)&gt;2,"",IF(Input!AD333=0,"NA",Input!AD333))</f>
        <v/>
      </c>
    </row>
    <row r="334" spans="1:102" x14ac:dyDescent="0.25">
      <c r="A334" s="162" t="str">
        <f>IF(Input!B334=0,"",Input!B334)</f>
        <v/>
      </c>
      <c r="B334" s="162" t="str">
        <f>IF(Input!C334=0,"",Input!C334)</f>
        <v/>
      </c>
      <c r="C334" s="162" t="str">
        <f>IF(Input!D334=0,"",Input!D334)</f>
        <v/>
      </c>
      <c r="D334" s="162" t="str">
        <f>IF(Input!G334=0,"",Input!G334)</f>
        <v/>
      </c>
      <c r="E334" s="162" t="str">
        <f>IF(Input!H334=0,"",Input!H334)</f>
        <v/>
      </c>
      <c r="F334" s="162" t="str">
        <f>IF(Input!I334=0,"",Input!I334)</f>
        <v/>
      </c>
      <c r="G334" s="66" t="str">
        <f t="shared" si="250"/>
        <v/>
      </c>
      <c r="H334" s="66" t="str">
        <f t="shared" si="251"/>
        <v/>
      </c>
      <c r="I334" s="160" t="str">
        <f>FinalScores!G334</f>
        <v/>
      </c>
      <c r="J334" s="65" t="str">
        <f t="shared" si="252"/>
        <v/>
      </c>
      <c r="K334" s="65" t="str">
        <f t="shared" si="253"/>
        <v/>
      </c>
      <c r="L334" s="165" t="str">
        <f>IF(COUNTBLANK($A334:$F334)&gt;2,"",IF(Input!AE334=0,"NA",Input!AE334))</f>
        <v/>
      </c>
      <c r="M334" s="65" t="str">
        <f t="shared" si="254"/>
        <v/>
      </c>
      <c r="N334" s="65" t="str">
        <f t="shared" si="255"/>
        <v/>
      </c>
      <c r="O334" s="165" t="str">
        <f>IF(COUNTBLANK($A334:$F334)&gt;2,"",IF(Input!AF334=0,"NA",Input!AF334))</f>
        <v/>
      </c>
      <c r="P334" s="65" t="str">
        <f t="shared" si="256"/>
        <v/>
      </c>
      <c r="Q334" s="65" t="str">
        <f t="shared" si="257"/>
        <v/>
      </c>
      <c r="R334" s="165" t="str">
        <f>IF(COUNTBLANK($A334:$F334)&gt;2,"",IF(Input!AG334=0,"NA",Input!AG334))</f>
        <v/>
      </c>
      <c r="AN334" s="65" t="str">
        <f t="shared" si="258"/>
        <v/>
      </c>
      <c r="AO334" s="65" t="str">
        <f t="shared" si="259"/>
        <v/>
      </c>
      <c r="AP334" s="165" t="str">
        <f>IF(COUNTBLANK($A334:$F334)&gt;2,"",IF(Input!J334=0,"NA",Input!J334))</f>
        <v/>
      </c>
      <c r="AQ334" s="65" t="str">
        <f t="shared" si="260"/>
        <v/>
      </c>
      <c r="AR334" s="65" t="str">
        <f t="shared" si="261"/>
        <v/>
      </c>
      <c r="AS334" s="165" t="str">
        <f>IF(COUNTBLANK($A334:$F334)&gt;2,"",IF(Input!K334=0,"NA",Input!K334))</f>
        <v/>
      </c>
      <c r="AT334" s="65" t="str">
        <f t="shared" si="262"/>
        <v/>
      </c>
      <c r="AU334" s="65" t="str">
        <f t="shared" si="263"/>
        <v/>
      </c>
      <c r="AV334" s="165" t="str">
        <f>IF(COUNTBLANK($A334:$F334)&gt;2,"",IF(Input!L334=0,"NA",Input!L334))</f>
        <v/>
      </c>
      <c r="AW334" s="65" t="str">
        <f t="shared" si="264"/>
        <v/>
      </c>
      <c r="AX334" s="65" t="str">
        <f t="shared" si="265"/>
        <v/>
      </c>
      <c r="AY334" s="165" t="str">
        <f>IF(COUNTBLANK($A334:$F334)&gt;2,"",IF(Input!M334=0,"NA",Input!M334))</f>
        <v/>
      </c>
      <c r="AZ334" s="65" t="str">
        <f t="shared" si="266"/>
        <v/>
      </c>
      <c r="BA334" s="65" t="str">
        <f t="shared" si="267"/>
        <v/>
      </c>
      <c r="BB334" s="165" t="str">
        <f>IF(COUNTBLANK($A334:$F334)&gt;2,"",IF(Input!N334=0,"NA",Input!N334))</f>
        <v/>
      </c>
      <c r="BC334" s="65" t="str">
        <f t="shared" si="268"/>
        <v/>
      </c>
      <c r="BD334" s="65" t="str">
        <f t="shared" si="269"/>
        <v/>
      </c>
      <c r="BE334" s="165" t="str">
        <f>IF(COUNTBLANK($A334:$F334)&gt;2,"",IF(Input!O334=0,"NA",Input!O334))</f>
        <v/>
      </c>
      <c r="BF334" s="65" t="str">
        <f t="shared" si="270"/>
        <v/>
      </c>
      <c r="BG334" s="65" t="str">
        <f t="shared" si="271"/>
        <v/>
      </c>
      <c r="BH334" s="165" t="str">
        <f>IF(COUNTBLANK($A334:$F334)&gt;2,"",IF(Input!P334=0,"NA",Input!P334))</f>
        <v/>
      </c>
      <c r="BI334" s="65" t="str">
        <f t="shared" si="272"/>
        <v/>
      </c>
      <c r="BJ334" s="65" t="str">
        <f t="shared" si="273"/>
        <v/>
      </c>
      <c r="BK334" s="165" t="str">
        <f>IF(COUNTBLANK($A334:$F334)&gt;2,"",IF(Input!Q334=0,"NA",Input!Q334))</f>
        <v/>
      </c>
      <c r="BL334" s="65" t="str">
        <f t="shared" si="274"/>
        <v/>
      </c>
      <c r="BM334" s="65" t="str">
        <f t="shared" si="275"/>
        <v/>
      </c>
      <c r="BN334" s="165" t="str">
        <f>IF(COUNTBLANK($A334:$F334)&gt;2,"",IF(Input!R334=0,"NA",Input!R334))</f>
        <v/>
      </c>
      <c r="BO334" s="65" t="str">
        <f t="shared" si="276"/>
        <v/>
      </c>
      <c r="BP334" s="65" t="str">
        <f t="shared" si="277"/>
        <v/>
      </c>
      <c r="BQ334" s="165" t="str">
        <f>IF(COUNTBLANK($A334:$F334)&gt;2,"",IF(Input!S334=0,"NA",Input!S334))</f>
        <v/>
      </c>
      <c r="BR334" s="65" t="str">
        <f t="shared" si="278"/>
        <v/>
      </c>
      <c r="BS334" s="65" t="str">
        <f t="shared" si="279"/>
        <v/>
      </c>
      <c r="BT334" s="165" t="str">
        <f>IF(COUNTBLANK($A334:$F334)&gt;2,"",IF(Input!T334=0,"NA",Input!T334))</f>
        <v/>
      </c>
      <c r="BU334" s="65" t="str">
        <f t="shared" si="280"/>
        <v/>
      </c>
      <c r="BV334" s="65" t="str">
        <f t="shared" si="281"/>
        <v/>
      </c>
      <c r="BW334" s="165" t="str">
        <f>IF(COUNTBLANK($A334:$F334)&gt;2,"",IF(Input!U334=0,"NA",Input!U334))</f>
        <v/>
      </c>
      <c r="BX334" s="65" t="str">
        <f t="shared" si="282"/>
        <v/>
      </c>
      <c r="BY334" s="65" t="str">
        <f t="shared" si="283"/>
        <v/>
      </c>
      <c r="BZ334" s="165" t="str">
        <f>IF(COUNTBLANK($A334:$F334)&gt;2,"",IF(Input!V334=0,"NA",Input!V334))</f>
        <v/>
      </c>
      <c r="CA334" s="65" t="str">
        <f t="shared" si="284"/>
        <v/>
      </c>
      <c r="CB334" s="65" t="str">
        <f t="shared" si="285"/>
        <v/>
      </c>
      <c r="CC334" s="165" t="str">
        <f>IF(COUNTBLANK($A334:$F334)&gt;2,"",IF(Input!W334=0,"NA",Input!W334))</f>
        <v/>
      </c>
      <c r="CD334" s="65" t="str">
        <f t="shared" si="286"/>
        <v/>
      </c>
      <c r="CE334" s="65" t="str">
        <f t="shared" si="287"/>
        <v/>
      </c>
      <c r="CF334" s="165" t="str">
        <f>IF(COUNTBLANK($A334:$F334)&gt;2,"",IF(Input!X334=0,"NA",Input!X334))</f>
        <v/>
      </c>
      <c r="CG334" s="65" t="str">
        <f t="shared" si="288"/>
        <v/>
      </c>
      <c r="CH334" s="65" t="str">
        <f t="shared" si="289"/>
        <v/>
      </c>
      <c r="CI334" s="165" t="str">
        <f>IF(COUNTBLANK($A334:$F334)&gt;2,"",IF(Input!Y334=0,"NA",Input!Y334))</f>
        <v/>
      </c>
      <c r="CJ334" s="65" t="str">
        <f t="shared" si="290"/>
        <v/>
      </c>
      <c r="CK334" s="65" t="str">
        <f t="shared" si="291"/>
        <v/>
      </c>
      <c r="CL334" s="165" t="str">
        <f>IF(COUNTBLANK($A334:$F334)&gt;2,"",IF(Input!Z334=0,"NA",Input!Z334))</f>
        <v/>
      </c>
      <c r="CM334" s="65" t="str">
        <f t="shared" si="292"/>
        <v/>
      </c>
      <c r="CN334" s="65" t="str">
        <f t="shared" si="293"/>
        <v/>
      </c>
      <c r="CO334" s="165" t="str">
        <f>IF(COUNTBLANK($A334:$F334)&gt;2,"",IF(Input!AA334=0,"NA",Input!AA334))</f>
        <v/>
      </c>
      <c r="CP334" s="65" t="str">
        <f t="shared" si="294"/>
        <v/>
      </c>
      <c r="CQ334" s="65" t="str">
        <f t="shared" si="295"/>
        <v/>
      </c>
      <c r="CR334" s="165" t="str">
        <f>IF(COUNTBLANK($A334:$F334)&gt;2,"",IF(Input!AB334=0,"NA",Input!AB334))</f>
        <v/>
      </c>
      <c r="CS334" s="65" t="str">
        <f t="shared" si="296"/>
        <v/>
      </c>
      <c r="CT334" s="65" t="str">
        <f t="shared" si="297"/>
        <v/>
      </c>
      <c r="CU334" s="165" t="str">
        <f>IF(COUNTBLANK($A334:$F334)&gt;2,"",IF(Input!AC334=0,"NA",Input!AC334))</f>
        <v/>
      </c>
      <c r="CV334" s="65" t="str">
        <f t="shared" si="298"/>
        <v/>
      </c>
      <c r="CW334" s="65" t="str">
        <f t="shared" si="299"/>
        <v/>
      </c>
      <c r="CX334" s="165" t="str">
        <f>IF(COUNTBLANK($A334:$F334)&gt;2,"",IF(Input!AD334=0,"NA",Input!AD334))</f>
        <v/>
      </c>
    </row>
    <row r="335" spans="1:102" x14ac:dyDescent="0.25">
      <c r="A335" s="162" t="str">
        <f>IF(Input!B335=0,"",Input!B335)</f>
        <v/>
      </c>
      <c r="B335" s="162" t="str">
        <f>IF(Input!C335=0,"",Input!C335)</f>
        <v/>
      </c>
      <c r="C335" s="162" t="str">
        <f>IF(Input!D335=0,"",Input!D335)</f>
        <v/>
      </c>
      <c r="D335" s="162" t="str">
        <f>IF(Input!G335=0,"",Input!G335)</f>
        <v/>
      </c>
      <c r="E335" s="162" t="str">
        <f>IF(Input!H335=0,"",Input!H335)</f>
        <v/>
      </c>
      <c r="F335" s="162" t="str">
        <f>IF(Input!I335=0,"",Input!I335)</f>
        <v/>
      </c>
      <c r="G335" s="66" t="str">
        <f t="shared" si="250"/>
        <v/>
      </c>
      <c r="H335" s="66" t="str">
        <f t="shared" si="251"/>
        <v/>
      </c>
      <c r="I335" s="160" t="str">
        <f>FinalScores!G335</f>
        <v/>
      </c>
      <c r="J335" s="65" t="str">
        <f t="shared" si="252"/>
        <v/>
      </c>
      <c r="K335" s="65" t="str">
        <f t="shared" si="253"/>
        <v/>
      </c>
      <c r="L335" s="165" t="str">
        <f>IF(COUNTBLANK($A335:$F335)&gt;2,"",IF(Input!AE335=0,"NA",Input!AE335))</f>
        <v/>
      </c>
      <c r="M335" s="65" t="str">
        <f t="shared" si="254"/>
        <v/>
      </c>
      <c r="N335" s="65" t="str">
        <f t="shared" si="255"/>
        <v/>
      </c>
      <c r="O335" s="165" t="str">
        <f>IF(COUNTBLANK($A335:$F335)&gt;2,"",IF(Input!AF335=0,"NA",Input!AF335))</f>
        <v/>
      </c>
      <c r="P335" s="65" t="str">
        <f t="shared" si="256"/>
        <v/>
      </c>
      <c r="Q335" s="65" t="str">
        <f t="shared" si="257"/>
        <v/>
      </c>
      <c r="R335" s="165" t="str">
        <f>IF(COUNTBLANK($A335:$F335)&gt;2,"",IF(Input!AG335=0,"NA",Input!AG335))</f>
        <v/>
      </c>
      <c r="AN335" s="65" t="str">
        <f t="shared" si="258"/>
        <v/>
      </c>
      <c r="AO335" s="65" t="str">
        <f t="shared" si="259"/>
        <v/>
      </c>
      <c r="AP335" s="165" t="str">
        <f>IF(COUNTBLANK($A335:$F335)&gt;2,"",IF(Input!J335=0,"NA",Input!J335))</f>
        <v/>
      </c>
      <c r="AQ335" s="65" t="str">
        <f t="shared" si="260"/>
        <v/>
      </c>
      <c r="AR335" s="65" t="str">
        <f t="shared" si="261"/>
        <v/>
      </c>
      <c r="AS335" s="165" t="str">
        <f>IF(COUNTBLANK($A335:$F335)&gt;2,"",IF(Input!K335=0,"NA",Input!K335))</f>
        <v/>
      </c>
      <c r="AT335" s="65" t="str">
        <f t="shared" si="262"/>
        <v/>
      </c>
      <c r="AU335" s="65" t="str">
        <f t="shared" si="263"/>
        <v/>
      </c>
      <c r="AV335" s="165" t="str">
        <f>IF(COUNTBLANK($A335:$F335)&gt;2,"",IF(Input!L335=0,"NA",Input!L335))</f>
        <v/>
      </c>
      <c r="AW335" s="65" t="str">
        <f t="shared" si="264"/>
        <v/>
      </c>
      <c r="AX335" s="65" t="str">
        <f t="shared" si="265"/>
        <v/>
      </c>
      <c r="AY335" s="165" t="str">
        <f>IF(COUNTBLANK($A335:$F335)&gt;2,"",IF(Input!M335=0,"NA",Input!M335))</f>
        <v/>
      </c>
      <c r="AZ335" s="65" t="str">
        <f t="shared" si="266"/>
        <v/>
      </c>
      <c r="BA335" s="65" t="str">
        <f t="shared" si="267"/>
        <v/>
      </c>
      <c r="BB335" s="165" t="str">
        <f>IF(COUNTBLANK($A335:$F335)&gt;2,"",IF(Input!N335=0,"NA",Input!N335))</f>
        <v/>
      </c>
      <c r="BC335" s="65" t="str">
        <f t="shared" si="268"/>
        <v/>
      </c>
      <c r="BD335" s="65" t="str">
        <f t="shared" si="269"/>
        <v/>
      </c>
      <c r="BE335" s="165" t="str">
        <f>IF(COUNTBLANK($A335:$F335)&gt;2,"",IF(Input!O335=0,"NA",Input!O335))</f>
        <v/>
      </c>
      <c r="BF335" s="65" t="str">
        <f t="shared" si="270"/>
        <v/>
      </c>
      <c r="BG335" s="65" t="str">
        <f t="shared" si="271"/>
        <v/>
      </c>
      <c r="BH335" s="165" t="str">
        <f>IF(COUNTBLANK($A335:$F335)&gt;2,"",IF(Input!P335=0,"NA",Input!P335))</f>
        <v/>
      </c>
      <c r="BI335" s="65" t="str">
        <f t="shared" si="272"/>
        <v/>
      </c>
      <c r="BJ335" s="65" t="str">
        <f t="shared" si="273"/>
        <v/>
      </c>
      <c r="BK335" s="165" t="str">
        <f>IF(COUNTBLANK($A335:$F335)&gt;2,"",IF(Input!Q335=0,"NA",Input!Q335))</f>
        <v/>
      </c>
      <c r="BL335" s="65" t="str">
        <f t="shared" si="274"/>
        <v/>
      </c>
      <c r="BM335" s="65" t="str">
        <f t="shared" si="275"/>
        <v/>
      </c>
      <c r="BN335" s="165" t="str">
        <f>IF(COUNTBLANK($A335:$F335)&gt;2,"",IF(Input!R335=0,"NA",Input!R335))</f>
        <v/>
      </c>
      <c r="BO335" s="65" t="str">
        <f t="shared" si="276"/>
        <v/>
      </c>
      <c r="BP335" s="65" t="str">
        <f t="shared" si="277"/>
        <v/>
      </c>
      <c r="BQ335" s="165" t="str">
        <f>IF(COUNTBLANK($A335:$F335)&gt;2,"",IF(Input!S335=0,"NA",Input!S335))</f>
        <v/>
      </c>
      <c r="BR335" s="65" t="str">
        <f t="shared" si="278"/>
        <v/>
      </c>
      <c r="BS335" s="65" t="str">
        <f t="shared" si="279"/>
        <v/>
      </c>
      <c r="BT335" s="165" t="str">
        <f>IF(COUNTBLANK($A335:$F335)&gt;2,"",IF(Input!T335=0,"NA",Input!T335))</f>
        <v/>
      </c>
      <c r="BU335" s="65" t="str">
        <f t="shared" si="280"/>
        <v/>
      </c>
      <c r="BV335" s="65" t="str">
        <f t="shared" si="281"/>
        <v/>
      </c>
      <c r="BW335" s="165" t="str">
        <f>IF(COUNTBLANK($A335:$F335)&gt;2,"",IF(Input!U335=0,"NA",Input!U335))</f>
        <v/>
      </c>
      <c r="BX335" s="65" t="str">
        <f t="shared" si="282"/>
        <v/>
      </c>
      <c r="BY335" s="65" t="str">
        <f t="shared" si="283"/>
        <v/>
      </c>
      <c r="BZ335" s="165" t="str">
        <f>IF(COUNTBLANK($A335:$F335)&gt;2,"",IF(Input!V335=0,"NA",Input!V335))</f>
        <v/>
      </c>
      <c r="CA335" s="65" t="str">
        <f t="shared" si="284"/>
        <v/>
      </c>
      <c r="CB335" s="65" t="str">
        <f t="shared" si="285"/>
        <v/>
      </c>
      <c r="CC335" s="165" t="str">
        <f>IF(COUNTBLANK($A335:$F335)&gt;2,"",IF(Input!W335=0,"NA",Input!W335))</f>
        <v/>
      </c>
      <c r="CD335" s="65" t="str">
        <f t="shared" si="286"/>
        <v/>
      </c>
      <c r="CE335" s="65" t="str">
        <f t="shared" si="287"/>
        <v/>
      </c>
      <c r="CF335" s="165" t="str">
        <f>IF(COUNTBLANK($A335:$F335)&gt;2,"",IF(Input!X335=0,"NA",Input!X335))</f>
        <v/>
      </c>
      <c r="CG335" s="65" t="str">
        <f t="shared" si="288"/>
        <v/>
      </c>
      <c r="CH335" s="65" t="str">
        <f t="shared" si="289"/>
        <v/>
      </c>
      <c r="CI335" s="165" t="str">
        <f>IF(COUNTBLANK($A335:$F335)&gt;2,"",IF(Input!Y335=0,"NA",Input!Y335))</f>
        <v/>
      </c>
      <c r="CJ335" s="65" t="str">
        <f t="shared" si="290"/>
        <v/>
      </c>
      <c r="CK335" s="65" t="str">
        <f t="shared" si="291"/>
        <v/>
      </c>
      <c r="CL335" s="165" t="str">
        <f>IF(COUNTBLANK($A335:$F335)&gt;2,"",IF(Input!Z335=0,"NA",Input!Z335))</f>
        <v/>
      </c>
      <c r="CM335" s="65" t="str">
        <f t="shared" si="292"/>
        <v/>
      </c>
      <c r="CN335" s="65" t="str">
        <f t="shared" si="293"/>
        <v/>
      </c>
      <c r="CO335" s="165" t="str">
        <f>IF(COUNTBLANK($A335:$F335)&gt;2,"",IF(Input!AA335=0,"NA",Input!AA335))</f>
        <v/>
      </c>
      <c r="CP335" s="65" t="str">
        <f t="shared" si="294"/>
        <v/>
      </c>
      <c r="CQ335" s="65" t="str">
        <f t="shared" si="295"/>
        <v/>
      </c>
      <c r="CR335" s="165" t="str">
        <f>IF(COUNTBLANK($A335:$F335)&gt;2,"",IF(Input!AB335=0,"NA",Input!AB335))</f>
        <v/>
      </c>
      <c r="CS335" s="65" t="str">
        <f t="shared" si="296"/>
        <v/>
      </c>
      <c r="CT335" s="65" t="str">
        <f t="shared" si="297"/>
        <v/>
      </c>
      <c r="CU335" s="165" t="str">
        <f>IF(COUNTBLANK($A335:$F335)&gt;2,"",IF(Input!AC335=0,"NA",Input!AC335))</f>
        <v/>
      </c>
      <c r="CV335" s="65" t="str">
        <f t="shared" si="298"/>
        <v/>
      </c>
      <c r="CW335" s="65" t="str">
        <f t="shared" si="299"/>
        <v/>
      </c>
      <c r="CX335" s="165" t="str">
        <f>IF(COUNTBLANK($A335:$F335)&gt;2,"",IF(Input!AD335=0,"NA",Input!AD335))</f>
        <v/>
      </c>
    </row>
    <row r="336" spans="1:102" x14ac:dyDescent="0.25">
      <c r="A336" s="162" t="str">
        <f>IF(Input!B336=0,"",Input!B336)</f>
        <v/>
      </c>
      <c r="B336" s="162" t="str">
        <f>IF(Input!C336=0,"",Input!C336)</f>
        <v/>
      </c>
      <c r="C336" s="162" t="str">
        <f>IF(Input!D336=0,"",Input!D336)</f>
        <v/>
      </c>
      <c r="D336" s="162" t="str">
        <f>IF(Input!G336=0,"",Input!G336)</f>
        <v/>
      </c>
      <c r="E336" s="162" t="str">
        <f>IF(Input!H336=0,"",Input!H336)</f>
        <v/>
      </c>
      <c r="F336" s="162" t="str">
        <f>IF(Input!I336=0,"",Input!I336)</f>
        <v/>
      </c>
      <c r="G336" s="66" t="str">
        <f t="shared" si="250"/>
        <v/>
      </c>
      <c r="H336" s="66" t="str">
        <f t="shared" si="251"/>
        <v/>
      </c>
      <c r="I336" s="160" t="str">
        <f>FinalScores!G336</f>
        <v/>
      </c>
      <c r="J336" s="65" t="str">
        <f t="shared" si="252"/>
        <v/>
      </c>
      <c r="K336" s="65" t="str">
        <f t="shared" si="253"/>
        <v/>
      </c>
      <c r="L336" s="165" t="str">
        <f>IF(COUNTBLANK($A336:$F336)&gt;2,"",IF(Input!AE336=0,"NA",Input!AE336))</f>
        <v/>
      </c>
      <c r="M336" s="65" t="str">
        <f t="shared" si="254"/>
        <v/>
      </c>
      <c r="N336" s="65" t="str">
        <f t="shared" si="255"/>
        <v/>
      </c>
      <c r="O336" s="165" t="str">
        <f>IF(COUNTBLANK($A336:$F336)&gt;2,"",IF(Input!AF336=0,"NA",Input!AF336))</f>
        <v/>
      </c>
      <c r="P336" s="65" t="str">
        <f t="shared" si="256"/>
        <v/>
      </c>
      <c r="Q336" s="65" t="str">
        <f t="shared" si="257"/>
        <v/>
      </c>
      <c r="R336" s="165" t="str">
        <f>IF(COUNTBLANK($A336:$F336)&gt;2,"",IF(Input!AG336=0,"NA",Input!AG336))</f>
        <v/>
      </c>
      <c r="AN336" s="65" t="str">
        <f t="shared" si="258"/>
        <v/>
      </c>
      <c r="AO336" s="65" t="str">
        <f t="shared" si="259"/>
        <v/>
      </c>
      <c r="AP336" s="165" t="str">
        <f>IF(COUNTBLANK($A336:$F336)&gt;2,"",IF(Input!J336=0,"NA",Input!J336))</f>
        <v/>
      </c>
      <c r="AQ336" s="65" t="str">
        <f t="shared" si="260"/>
        <v/>
      </c>
      <c r="AR336" s="65" t="str">
        <f t="shared" si="261"/>
        <v/>
      </c>
      <c r="AS336" s="165" t="str">
        <f>IF(COUNTBLANK($A336:$F336)&gt;2,"",IF(Input!K336=0,"NA",Input!K336))</f>
        <v/>
      </c>
      <c r="AT336" s="65" t="str">
        <f t="shared" si="262"/>
        <v/>
      </c>
      <c r="AU336" s="65" t="str">
        <f t="shared" si="263"/>
        <v/>
      </c>
      <c r="AV336" s="165" t="str">
        <f>IF(COUNTBLANK($A336:$F336)&gt;2,"",IF(Input!L336=0,"NA",Input!L336))</f>
        <v/>
      </c>
      <c r="AW336" s="65" t="str">
        <f t="shared" si="264"/>
        <v/>
      </c>
      <c r="AX336" s="65" t="str">
        <f t="shared" si="265"/>
        <v/>
      </c>
      <c r="AY336" s="165" t="str">
        <f>IF(COUNTBLANK($A336:$F336)&gt;2,"",IF(Input!M336=0,"NA",Input!M336))</f>
        <v/>
      </c>
      <c r="AZ336" s="65" t="str">
        <f t="shared" si="266"/>
        <v/>
      </c>
      <c r="BA336" s="65" t="str">
        <f t="shared" si="267"/>
        <v/>
      </c>
      <c r="BB336" s="165" t="str">
        <f>IF(COUNTBLANK($A336:$F336)&gt;2,"",IF(Input!N336=0,"NA",Input!N336))</f>
        <v/>
      </c>
      <c r="BC336" s="65" t="str">
        <f t="shared" si="268"/>
        <v/>
      </c>
      <c r="BD336" s="65" t="str">
        <f t="shared" si="269"/>
        <v/>
      </c>
      <c r="BE336" s="165" t="str">
        <f>IF(COUNTBLANK($A336:$F336)&gt;2,"",IF(Input!O336=0,"NA",Input!O336))</f>
        <v/>
      </c>
      <c r="BF336" s="65" t="str">
        <f t="shared" si="270"/>
        <v/>
      </c>
      <c r="BG336" s="65" t="str">
        <f t="shared" si="271"/>
        <v/>
      </c>
      <c r="BH336" s="165" t="str">
        <f>IF(COUNTBLANK($A336:$F336)&gt;2,"",IF(Input!P336=0,"NA",Input!P336))</f>
        <v/>
      </c>
      <c r="BI336" s="65" t="str">
        <f t="shared" si="272"/>
        <v/>
      </c>
      <c r="BJ336" s="65" t="str">
        <f t="shared" si="273"/>
        <v/>
      </c>
      <c r="BK336" s="165" t="str">
        <f>IF(COUNTBLANK($A336:$F336)&gt;2,"",IF(Input!Q336=0,"NA",Input!Q336))</f>
        <v/>
      </c>
      <c r="BL336" s="65" t="str">
        <f t="shared" si="274"/>
        <v/>
      </c>
      <c r="BM336" s="65" t="str">
        <f t="shared" si="275"/>
        <v/>
      </c>
      <c r="BN336" s="165" t="str">
        <f>IF(COUNTBLANK($A336:$F336)&gt;2,"",IF(Input!R336=0,"NA",Input!R336))</f>
        <v/>
      </c>
      <c r="BO336" s="65" t="str">
        <f t="shared" si="276"/>
        <v/>
      </c>
      <c r="BP336" s="65" t="str">
        <f t="shared" si="277"/>
        <v/>
      </c>
      <c r="BQ336" s="165" t="str">
        <f>IF(COUNTBLANK($A336:$F336)&gt;2,"",IF(Input!S336=0,"NA",Input!S336))</f>
        <v/>
      </c>
      <c r="BR336" s="65" t="str">
        <f t="shared" si="278"/>
        <v/>
      </c>
      <c r="BS336" s="65" t="str">
        <f t="shared" si="279"/>
        <v/>
      </c>
      <c r="BT336" s="165" t="str">
        <f>IF(COUNTBLANK($A336:$F336)&gt;2,"",IF(Input!T336=0,"NA",Input!T336))</f>
        <v/>
      </c>
      <c r="BU336" s="65" t="str">
        <f t="shared" si="280"/>
        <v/>
      </c>
      <c r="BV336" s="65" t="str">
        <f t="shared" si="281"/>
        <v/>
      </c>
      <c r="BW336" s="165" t="str">
        <f>IF(COUNTBLANK($A336:$F336)&gt;2,"",IF(Input!U336=0,"NA",Input!U336))</f>
        <v/>
      </c>
      <c r="BX336" s="65" t="str">
        <f t="shared" si="282"/>
        <v/>
      </c>
      <c r="BY336" s="65" t="str">
        <f t="shared" si="283"/>
        <v/>
      </c>
      <c r="BZ336" s="165" t="str">
        <f>IF(COUNTBLANK($A336:$F336)&gt;2,"",IF(Input!V336=0,"NA",Input!V336))</f>
        <v/>
      </c>
      <c r="CA336" s="65" t="str">
        <f t="shared" si="284"/>
        <v/>
      </c>
      <c r="CB336" s="65" t="str">
        <f t="shared" si="285"/>
        <v/>
      </c>
      <c r="CC336" s="165" t="str">
        <f>IF(COUNTBLANK($A336:$F336)&gt;2,"",IF(Input!W336=0,"NA",Input!W336))</f>
        <v/>
      </c>
      <c r="CD336" s="65" t="str">
        <f t="shared" si="286"/>
        <v/>
      </c>
      <c r="CE336" s="65" t="str">
        <f t="shared" si="287"/>
        <v/>
      </c>
      <c r="CF336" s="165" t="str">
        <f>IF(COUNTBLANK($A336:$F336)&gt;2,"",IF(Input!X336=0,"NA",Input!X336))</f>
        <v/>
      </c>
      <c r="CG336" s="65" t="str">
        <f t="shared" si="288"/>
        <v/>
      </c>
      <c r="CH336" s="65" t="str">
        <f t="shared" si="289"/>
        <v/>
      </c>
      <c r="CI336" s="165" t="str">
        <f>IF(COUNTBLANK($A336:$F336)&gt;2,"",IF(Input!Y336=0,"NA",Input!Y336))</f>
        <v/>
      </c>
      <c r="CJ336" s="65" t="str">
        <f t="shared" si="290"/>
        <v/>
      </c>
      <c r="CK336" s="65" t="str">
        <f t="shared" si="291"/>
        <v/>
      </c>
      <c r="CL336" s="165" t="str">
        <f>IF(COUNTBLANK($A336:$F336)&gt;2,"",IF(Input!Z336=0,"NA",Input!Z336))</f>
        <v/>
      </c>
      <c r="CM336" s="65" t="str">
        <f t="shared" si="292"/>
        <v/>
      </c>
      <c r="CN336" s="65" t="str">
        <f t="shared" si="293"/>
        <v/>
      </c>
      <c r="CO336" s="165" t="str">
        <f>IF(COUNTBLANK($A336:$F336)&gt;2,"",IF(Input!AA336=0,"NA",Input!AA336))</f>
        <v/>
      </c>
      <c r="CP336" s="65" t="str">
        <f t="shared" si="294"/>
        <v/>
      </c>
      <c r="CQ336" s="65" t="str">
        <f t="shared" si="295"/>
        <v/>
      </c>
      <c r="CR336" s="165" t="str">
        <f>IF(COUNTBLANK($A336:$F336)&gt;2,"",IF(Input!AB336=0,"NA",Input!AB336))</f>
        <v/>
      </c>
      <c r="CS336" s="65" t="str">
        <f t="shared" si="296"/>
        <v/>
      </c>
      <c r="CT336" s="65" t="str">
        <f t="shared" si="297"/>
        <v/>
      </c>
      <c r="CU336" s="165" t="str">
        <f>IF(COUNTBLANK($A336:$F336)&gt;2,"",IF(Input!AC336=0,"NA",Input!AC336))</f>
        <v/>
      </c>
      <c r="CV336" s="65" t="str">
        <f t="shared" si="298"/>
        <v/>
      </c>
      <c r="CW336" s="65" t="str">
        <f t="shared" si="299"/>
        <v/>
      </c>
      <c r="CX336" s="165" t="str">
        <f>IF(COUNTBLANK($A336:$F336)&gt;2,"",IF(Input!AD336=0,"NA",Input!AD336))</f>
        <v/>
      </c>
    </row>
    <row r="337" spans="1:102" x14ac:dyDescent="0.25">
      <c r="A337" s="162" t="str">
        <f>IF(Input!B337=0,"",Input!B337)</f>
        <v/>
      </c>
      <c r="B337" s="162" t="str">
        <f>IF(Input!C337=0,"",Input!C337)</f>
        <v/>
      </c>
      <c r="C337" s="162" t="str">
        <f>IF(Input!D337=0,"",Input!D337)</f>
        <v/>
      </c>
      <c r="D337" s="162" t="str">
        <f>IF(Input!G337=0,"",Input!G337)</f>
        <v/>
      </c>
      <c r="E337" s="162" t="str">
        <f>IF(Input!H337=0,"",Input!H337)</f>
        <v/>
      </c>
      <c r="F337" s="162" t="str">
        <f>IF(Input!I337=0,"",Input!I337)</f>
        <v/>
      </c>
      <c r="G337" s="66" t="str">
        <f t="shared" si="250"/>
        <v/>
      </c>
      <c r="H337" s="66" t="str">
        <f t="shared" si="251"/>
        <v/>
      </c>
      <c r="I337" s="160" t="str">
        <f>FinalScores!G337</f>
        <v/>
      </c>
      <c r="J337" s="65" t="str">
        <f t="shared" si="252"/>
        <v/>
      </c>
      <c r="K337" s="65" t="str">
        <f t="shared" si="253"/>
        <v/>
      </c>
      <c r="L337" s="165" t="str">
        <f>IF(COUNTBLANK($A337:$F337)&gt;2,"",IF(Input!AE337=0,"NA",Input!AE337))</f>
        <v/>
      </c>
      <c r="M337" s="65" t="str">
        <f t="shared" si="254"/>
        <v/>
      </c>
      <c r="N337" s="65" t="str">
        <f t="shared" si="255"/>
        <v/>
      </c>
      <c r="O337" s="165" t="str">
        <f>IF(COUNTBLANK($A337:$F337)&gt;2,"",IF(Input!AF337=0,"NA",Input!AF337))</f>
        <v/>
      </c>
      <c r="P337" s="65" t="str">
        <f t="shared" si="256"/>
        <v/>
      </c>
      <c r="Q337" s="65" t="str">
        <f t="shared" si="257"/>
        <v/>
      </c>
      <c r="R337" s="165" t="str">
        <f>IF(COUNTBLANK($A337:$F337)&gt;2,"",IF(Input!AG337=0,"NA",Input!AG337))</f>
        <v/>
      </c>
      <c r="AN337" s="65" t="str">
        <f t="shared" si="258"/>
        <v/>
      </c>
      <c r="AO337" s="65" t="str">
        <f t="shared" si="259"/>
        <v/>
      </c>
      <c r="AP337" s="165" t="str">
        <f>IF(COUNTBLANK($A337:$F337)&gt;2,"",IF(Input!J337=0,"NA",Input!J337))</f>
        <v/>
      </c>
      <c r="AQ337" s="65" t="str">
        <f t="shared" si="260"/>
        <v/>
      </c>
      <c r="AR337" s="65" t="str">
        <f t="shared" si="261"/>
        <v/>
      </c>
      <c r="AS337" s="165" t="str">
        <f>IF(COUNTBLANK($A337:$F337)&gt;2,"",IF(Input!K337=0,"NA",Input!K337))</f>
        <v/>
      </c>
      <c r="AT337" s="65" t="str">
        <f t="shared" si="262"/>
        <v/>
      </c>
      <c r="AU337" s="65" t="str">
        <f t="shared" si="263"/>
        <v/>
      </c>
      <c r="AV337" s="165" t="str">
        <f>IF(COUNTBLANK($A337:$F337)&gt;2,"",IF(Input!L337=0,"NA",Input!L337))</f>
        <v/>
      </c>
      <c r="AW337" s="65" t="str">
        <f t="shared" si="264"/>
        <v/>
      </c>
      <c r="AX337" s="65" t="str">
        <f t="shared" si="265"/>
        <v/>
      </c>
      <c r="AY337" s="165" t="str">
        <f>IF(COUNTBLANK($A337:$F337)&gt;2,"",IF(Input!M337=0,"NA",Input!M337))</f>
        <v/>
      </c>
      <c r="AZ337" s="65" t="str">
        <f t="shared" si="266"/>
        <v/>
      </c>
      <c r="BA337" s="65" t="str">
        <f t="shared" si="267"/>
        <v/>
      </c>
      <c r="BB337" s="165" t="str">
        <f>IF(COUNTBLANK($A337:$F337)&gt;2,"",IF(Input!N337=0,"NA",Input!N337))</f>
        <v/>
      </c>
      <c r="BC337" s="65" t="str">
        <f t="shared" si="268"/>
        <v/>
      </c>
      <c r="BD337" s="65" t="str">
        <f t="shared" si="269"/>
        <v/>
      </c>
      <c r="BE337" s="165" t="str">
        <f>IF(COUNTBLANK($A337:$F337)&gt;2,"",IF(Input!O337=0,"NA",Input!O337))</f>
        <v/>
      </c>
      <c r="BF337" s="65" t="str">
        <f t="shared" si="270"/>
        <v/>
      </c>
      <c r="BG337" s="65" t="str">
        <f t="shared" si="271"/>
        <v/>
      </c>
      <c r="BH337" s="165" t="str">
        <f>IF(COUNTBLANK($A337:$F337)&gt;2,"",IF(Input!P337=0,"NA",Input!P337))</f>
        <v/>
      </c>
      <c r="BI337" s="65" t="str">
        <f t="shared" si="272"/>
        <v/>
      </c>
      <c r="BJ337" s="65" t="str">
        <f t="shared" si="273"/>
        <v/>
      </c>
      <c r="BK337" s="165" t="str">
        <f>IF(COUNTBLANK($A337:$F337)&gt;2,"",IF(Input!Q337=0,"NA",Input!Q337))</f>
        <v/>
      </c>
      <c r="BL337" s="65" t="str">
        <f t="shared" si="274"/>
        <v/>
      </c>
      <c r="BM337" s="65" t="str">
        <f t="shared" si="275"/>
        <v/>
      </c>
      <c r="BN337" s="165" t="str">
        <f>IF(COUNTBLANK($A337:$F337)&gt;2,"",IF(Input!R337=0,"NA",Input!R337))</f>
        <v/>
      </c>
      <c r="BO337" s="65" t="str">
        <f t="shared" si="276"/>
        <v/>
      </c>
      <c r="BP337" s="65" t="str">
        <f t="shared" si="277"/>
        <v/>
      </c>
      <c r="BQ337" s="165" t="str">
        <f>IF(COUNTBLANK($A337:$F337)&gt;2,"",IF(Input!S337=0,"NA",Input!S337))</f>
        <v/>
      </c>
      <c r="BR337" s="65" t="str">
        <f t="shared" si="278"/>
        <v/>
      </c>
      <c r="BS337" s="65" t="str">
        <f t="shared" si="279"/>
        <v/>
      </c>
      <c r="BT337" s="165" t="str">
        <f>IF(COUNTBLANK($A337:$F337)&gt;2,"",IF(Input!T337=0,"NA",Input!T337))</f>
        <v/>
      </c>
      <c r="BU337" s="65" t="str">
        <f t="shared" si="280"/>
        <v/>
      </c>
      <c r="BV337" s="65" t="str">
        <f t="shared" si="281"/>
        <v/>
      </c>
      <c r="BW337" s="165" t="str">
        <f>IF(COUNTBLANK($A337:$F337)&gt;2,"",IF(Input!U337=0,"NA",Input!U337))</f>
        <v/>
      </c>
      <c r="BX337" s="65" t="str">
        <f t="shared" si="282"/>
        <v/>
      </c>
      <c r="BY337" s="65" t="str">
        <f t="shared" si="283"/>
        <v/>
      </c>
      <c r="BZ337" s="165" t="str">
        <f>IF(COUNTBLANK($A337:$F337)&gt;2,"",IF(Input!V337=0,"NA",Input!V337))</f>
        <v/>
      </c>
      <c r="CA337" s="65" t="str">
        <f t="shared" si="284"/>
        <v/>
      </c>
      <c r="CB337" s="65" t="str">
        <f t="shared" si="285"/>
        <v/>
      </c>
      <c r="CC337" s="165" t="str">
        <f>IF(COUNTBLANK($A337:$F337)&gt;2,"",IF(Input!W337=0,"NA",Input!W337))</f>
        <v/>
      </c>
      <c r="CD337" s="65" t="str">
        <f t="shared" si="286"/>
        <v/>
      </c>
      <c r="CE337" s="65" t="str">
        <f t="shared" si="287"/>
        <v/>
      </c>
      <c r="CF337" s="165" t="str">
        <f>IF(COUNTBLANK($A337:$F337)&gt;2,"",IF(Input!X337=0,"NA",Input!X337))</f>
        <v/>
      </c>
      <c r="CG337" s="65" t="str">
        <f t="shared" si="288"/>
        <v/>
      </c>
      <c r="CH337" s="65" t="str">
        <f t="shared" si="289"/>
        <v/>
      </c>
      <c r="CI337" s="165" t="str">
        <f>IF(COUNTBLANK($A337:$F337)&gt;2,"",IF(Input!Y337=0,"NA",Input!Y337))</f>
        <v/>
      </c>
      <c r="CJ337" s="65" t="str">
        <f t="shared" si="290"/>
        <v/>
      </c>
      <c r="CK337" s="65" t="str">
        <f t="shared" si="291"/>
        <v/>
      </c>
      <c r="CL337" s="165" t="str">
        <f>IF(COUNTBLANK($A337:$F337)&gt;2,"",IF(Input!Z337=0,"NA",Input!Z337))</f>
        <v/>
      </c>
      <c r="CM337" s="65" t="str">
        <f t="shared" si="292"/>
        <v/>
      </c>
      <c r="CN337" s="65" t="str">
        <f t="shared" si="293"/>
        <v/>
      </c>
      <c r="CO337" s="165" t="str">
        <f>IF(COUNTBLANK($A337:$F337)&gt;2,"",IF(Input!AA337=0,"NA",Input!AA337))</f>
        <v/>
      </c>
      <c r="CP337" s="65" t="str">
        <f t="shared" si="294"/>
        <v/>
      </c>
      <c r="CQ337" s="65" t="str">
        <f t="shared" si="295"/>
        <v/>
      </c>
      <c r="CR337" s="165" t="str">
        <f>IF(COUNTBLANK($A337:$F337)&gt;2,"",IF(Input!AB337=0,"NA",Input!AB337))</f>
        <v/>
      </c>
      <c r="CS337" s="65" t="str">
        <f t="shared" si="296"/>
        <v/>
      </c>
      <c r="CT337" s="65" t="str">
        <f t="shared" si="297"/>
        <v/>
      </c>
      <c r="CU337" s="165" t="str">
        <f>IF(COUNTBLANK($A337:$F337)&gt;2,"",IF(Input!AC337=0,"NA",Input!AC337))</f>
        <v/>
      </c>
      <c r="CV337" s="65" t="str">
        <f t="shared" si="298"/>
        <v/>
      </c>
      <c r="CW337" s="65" t="str">
        <f t="shared" si="299"/>
        <v/>
      </c>
      <c r="CX337" s="165" t="str">
        <f>IF(COUNTBLANK($A337:$F337)&gt;2,"",IF(Input!AD337=0,"NA",Input!AD337))</f>
        <v/>
      </c>
    </row>
    <row r="338" spans="1:102" x14ac:dyDescent="0.25">
      <c r="A338" s="162" t="str">
        <f>IF(Input!B338=0,"",Input!B338)</f>
        <v/>
      </c>
      <c r="B338" s="162" t="str">
        <f>IF(Input!C338=0,"",Input!C338)</f>
        <v/>
      </c>
      <c r="C338" s="162" t="str">
        <f>IF(Input!D338=0,"",Input!D338)</f>
        <v/>
      </c>
      <c r="D338" s="162" t="str">
        <f>IF(Input!G338=0,"",Input!G338)</f>
        <v/>
      </c>
      <c r="E338" s="162" t="str">
        <f>IF(Input!H338=0,"",Input!H338)</f>
        <v/>
      </c>
      <c r="F338" s="162" t="str">
        <f>IF(Input!I338=0,"",Input!I338)</f>
        <v/>
      </c>
      <c r="G338" s="66" t="str">
        <f t="shared" si="250"/>
        <v/>
      </c>
      <c r="H338" s="66" t="str">
        <f t="shared" si="251"/>
        <v/>
      </c>
      <c r="I338" s="160" t="str">
        <f>FinalScores!G338</f>
        <v/>
      </c>
      <c r="J338" s="65" t="str">
        <f t="shared" si="252"/>
        <v/>
      </c>
      <c r="K338" s="65" t="str">
        <f t="shared" si="253"/>
        <v/>
      </c>
      <c r="L338" s="165" t="str">
        <f>IF(COUNTBLANK($A338:$F338)&gt;2,"",IF(Input!AE338=0,"NA",Input!AE338))</f>
        <v/>
      </c>
      <c r="M338" s="65" t="str">
        <f t="shared" si="254"/>
        <v/>
      </c>
      <c r="N338" s="65" t="str">
        <f t="shared" si="255"/>
        <v/>
      </c>
      <c r="O338" s="165" t="str">
        <f>IF(COUNTBLANK($A338:$F338)&gt;2,"",IF(Input!AF338=0,"NA",Input!AF338))</f>
        <v/>
      </c>
      <c r="P338" s="65" t="str">
        <f t="shared" si="256"/>
        <v/>
      </c>
      <c r="Q338" s="65" t="str">
        <f t="shared" si="257"/>
        <v/>
      </c>
      <c r="R338" s="165" t="str">
        <f>IF(COUNTBLANK($A338:$F338)&gt;2,"",IF(Input!AG338=0,"NA",Input!AG338))</f>
        <v/>
      </c>
      <c r="AN338" s="65" t="str">
        <f t="shared" si="258"/>
        <v/>
      </c>
      <c r="AO338" s="65" t="str">
        <f t="shared" si="259"/>
        <v/>
      </c>
      <c r="AP338" s="165" t="str">
        <f>IF(COUNTBLANK($A338:$F338)&gt;2,"",IF(Input!J338=0,"NA",Input!J338))</f>
        <v/>
      </c>
      <c r="AQ338" s="65" t="str">
        <f t="shared" si="260"/>
        <v/>
      </c>
      <c r="AR338" s="65" t="str">
        <f t="shared" si="261"/>
        <v/>
      </c>
      <c r="AS338" s="165" t="str">
        <f>IF(COUNTBLANK($A338:$F338)&gt;2,"",IF(Input!K338=0,"NA",Input!K338))</f>
        <v/>
      </c>
      <c r="AT338" s="65" t="str">
        <f t="shared" si="262"/>
        <v/>
      </c>
      <c r="AU338" s="65" t="str">
        <f t="shared" si="263"/>
        <v/>
      </c>
      <c r="AV338" s="165" t="str">
        <f>IF(COUNTBLANK($A338:$F338)&gt;2,"",IF(Input!L338=0,"NA",Input!L338))</f>
        <v/>
      </c>
      <c r="AW338" s="65" t="str">
        <f t="shared" si="264"/>
        <v/>
      </c>
      <c r="AX338" s="65" t="str">
        <f t="shared" si="265"/>
        <v/>
      </c>
      <c r="AY338" s="165" t="str">
        <f>IF(COUNTBLANK($A338:$F338)&gt;2,"",IF(Input!M338=0,"NA",Input!M338))</f>
        <v/>
      </c>
      <c r="AZ338" s="65" t="str">
        <f t="shared" si="266"/>
        <v/>
      </c>
      <c r="BA338" s="65" t="str">
        <f t="shared" si="267"/>
        <v/>
      </c>
      <c r="BB338" s="165" t="str">
        <f>IF(COUNTBLANK($A338:$F338)&gt;2,"",IF(Input!N338=0,"NA",Input!N338))</f>
        <v/>
      </c>
      <c r="BC338" s="65" t="str">
        <f t="shared" si="268"/>
        <v/>
      </c>
      <c r="BD338" s="65" t="str">
        <f t="shared" si="269"/>
        <v/>
      </c>
      <c r="BE338" s="165" t="str">
        <f>IF(COUNTBLANK($A338:$F338)&gt;2,"",IF(Input!O338=0,"NA",Input!O338))</f>
        <v/>
      </c>
      <c r="BF338" s="65" t="str">
        <f t="shared" si="270"/>
        <v/>
      </c>
      <c r="BG338" s="65" t="str">
        <f t="shared" si="271"/>
        <v/>
      </c>
      <c r="BH338" s="165" t="str">
        <f>IF(COUNTBLANK($A338:$F338)&gt;2,"",IF(Input!P338=0,"NA",Input!P338))</f>
        <v/>
      </c>
      <c r="BI338" s="65" t="str">
        <f t="shared" si="272"/>
        <v/>
      </c>
      <c r="BJ338" s="65" t="str">
        <f t="shared" si="273"/>
        <v/>
      </c>
      <c r="BK338" s="165" t="str">
        <f>IF(COUNTBLANK($A338:$F338)&gt;2,"",IF(Input!Q338=0,"NA",Input!Q338))</f>
        <v/>
      </c>
      <c r="BL338" s="65" t="str">
        <f t="shared" si="274"/>
        <v/>
      </c>
      <c r="BM338" s="65" t="str">
        <f t="shared" si="275"/>
        <v/>
      </c>
      <c r="BN338" s="165" t="str">
        <f>IF(COUNTBLANK($A338:$F338)&gt;2,"",IF(Input!R338=0,"NA",Input!R338))</f>
        <v/>
      </c>
      <c r="BO338" s="65" t="str">
        <f t="shared" si="276"/>
        <v/>
      </c>
      <c r="BP338" s="65" t="str">
        <f t="shared" si="277"/>
        <v/>
      </c>
      <c r="BQ338" s="165" t="str">
        <f>IF(COUNTBLANK($A338:$F338)&gt;2,"",IF(Input!S338=0,"NA",Input!S338))</f>
        <v/>
      </c>
      <c r="BR338" s="65" t="str">
        <f t="shared" si="278"/>
        <v/>
      </c>
      <c r="BS338" s="65" t="str">
        <f t="shared" si="279"/>
        <v/>
      </c>
      <c r="BT338" s="165" t="str">
        <f>IF(COUNTBLANK($A338:$F338)&gt;2,"",IF(Input!T338=0,"NA",Input!T338))</f>
        <v/>
      </c>
      <c r="BU338" s="65" t="str">
        <f t="shared" si="280"/>
        <v/>
      </c>
      <c r="BV338" s="65" t="str">
        <f t="shared" si="281"/>
        <v/>
      </c>
      <c r="BW338" s="165" t="str">
        <f>IF(COUNTBLANK($A338:$F338)&gt;2,"",IF(Input!U338=0,"NA",Input!U338))</f>
        <v/>
      </c>
      <c r="BX338" s="65" t="str">
        <f t="shared" si="282"/>
        <v/>
      </c>
      <c r="BY338" s="65" t="str">
        <f t="shared" si="283"/>
        <v/>
      </c>
      <c r="BZ338" s="165" t="str">
        <f>IF(COUNTBLANK($A338:$F338)&gt;2,"",IF(Input!V338=0,"NA",Input!V338))</f>
        <v/>
      </c>
      <c r="CA338" s="65" t="str">
        <f t="shared" si="284"/>
        <v/>
      </c>
      <c r="CB338" s="65" t="str">
        <f t="shared" si="285"/>
        <v/>
      </c>
      <c r="CC338" s="165" t="str">
        <f>IF(COUNTBLANK($A338:$F338)&gt;2,"",IF(Input!W338=0,"NA",Input!W338))</f>
        <v/>
      </c>
      <c r="CD338" s="65" t="str">
        <f t="shared" si="286"/>
        <v/>
      </c>
      <c r="CE338" s="65" t="str">
        <f t="shared" si="287"/>
        <v/>
      </c>
      <c r="CF338" s="165" t="str">
        <f>IF(COUNTBLANK($A338:$F338)&gt;2,"",IF(Input!X338=0,"NA",Input!X338))</f>
        <v/>
      </c>
      <c r="CG338" s="65" t="str">
        <f t="shared" si="288"/>
        <v/>
      </c>
      <c r="CH338" s="65" t="str">
        <f t="shared" si="289"/>
        <v/>
      </c>
      <c r="CI338" s="165" t="str">
        <f>IF(COUNTBLANK($A338:$F338)&gt;2,"",IF(Input!Y338=0,"NA",Input!Y338))</f>
        <v/>
      </c>
      <c r="CJ338" s="65" t="str">
        <f t="shared" si="290"/>
        <v/>
      </c>
      <c r="CK338" s="65" t="str">
        <f t="shared" si="291"/>
        <v/>
      </c>
      <c r="CL338" s="165" t="str">
        <f>IF(COUNTBLANK($A338:$F338)&gt;2,"",IF(Input!Z338=0,"NA",Input!Z338))</f>
        <v/>
      </c>
      <c r="CM338" s="65" t="str">
        <f t="shared" si="292"/>
        <v/>
      </c>
      <c r="CN338" s="65" t="str">
        <f t="shared" si="293"/>
        <v/>
      </c>
      <c r="CO338" s="165" t="str">
        <f>IF(COUNTBLANK($A338:$F338)&gt;2,"",IF(Input!AA338=0,"NA",Input!AA338))</f>
        <v/>
      </c>
      <c r="CP338" s="65" t="str">
        <f t="shared" si="294"/>
        <v/>
      </c>
      <c r="CQ338" s="65" t="str">
        <f t="shared" si="295"/>
        <v/>
      </c>
      <c r="CR338" s="165" t="str">
        <f>IF(COUNTBLANK($A338:$F338)&gt;2,"",IF(Input!AB338=0,"NA",Input!AB338))</f>
        <v/>
      </c>
      <c r="CS338" s="65" t="str">
        <f t="shared" si="296"/>
        <v/>
      </c>
      <c r="CT338" s="65" t="str">
        <f t="shared" si="297"/>
        <v/>
      </c>
      <c r="CU338" s="165" t="str">
        <f>IF(COUNTBLANK($A338:$F338)&gt;2,"",IF(Input!AC338=0,"NA",Input!AC338))</f>
        <v/>
      </c>
      <c r="CV338" s="65" t="str">
        <f t="shared" si="298"/>
        <v/>
      </c>
      <c r="CW338" s="65" t="str">
        <f t="shared" si="299"/>
        <v/>
      </c>
      <c r="CX338" s="165" t="str">
        <f>IF(COUNTBLANK($A338:$F338)&gt;2,"",IF(Input!AD338=0,"NA",Input!AD338))</f>
        <v/>
      </c>
    </row>
    <row r="339" spans="1:102" x14ac:dyDescent="0.25">
      <c r="A339" s="162" t="str">
        <f>IF(Input!B339=0,"",Input!B339)</f>
        <v/>
      </c>
      <c r="B339" s="162" t="str">
        <f>IF(Input!C339=0,"",Input!C339)</f>
        <v/>
      </c>
      <c r="C339" s="162" t="str">
        <f>IF(Input!D339=0,"",Input!D339)</f>
        <v/>
      </c>
      <c r="D339" s="162" t="str">
        <f>IF(Input!G339=0,"",Input!G339)</f>
        <v/>
      </c>
      <c r="E339" s="162" t="str">
        <f>IF(Input!H339=0,"",Input!H339)</f>
        <v/>
      </c>
      <c r="F339" s="162" t="str">
        <f>IF(Input!I339=0,"",Input!I339)</f>
        <v/>
      </c>
      <c r="G339" s="66" t="str">
        <f t="shared" si="250"/>
        <v/>
      </c>
      <c r="H339" s="66" t="str">
        <f t="shared" si="251"/>
        <v/>
      </c>
      <c r="I339" s="160" t="str">
        <f>FinalScores!G339</f>
        <v/>
      </c>
      <c r="J339" s="65" t="str">
        <f t="shared" si="252"/>
        <v/>
      </c>
      <c r="K339" s="65" t="str">
        <f t="shared" si="253"/>
        <v/>
      </c>
      <c r="L339" s="165" t="str">
        <f>IF(COUNTBLANK($A339:$F339)&gt;2,"",IF(Input!AE339=0,"NA",Input!AE339))</f>
        <v/>
      </c>
      <c r="M339" s="65" t="str">
        <f t="shared" si="254"/>
        <v/>
      </c>
      <c r="N339" s="65" t="str">
        <f t="shared" si="255"/>
        <v/>
      </c>
      <c r="O339" s="165" t="str">
        <f>IF(COUNTBLANK($A339:$F339)&gt;2,"",IF(Input!AF339=0,"NA",Input!AF339))</f>
        <v/>
      </c>
      <c r="P339" s="65" t="str">
        <f t="shared" si="256"/>
        <v/>
      </c>
      <c r="Q339" s="65" t="str">
        <f t="shared" si="257"/>
        <v/>
      </c>
      <c r="R339" s="165" t="str">
        <f>IF(COUNTBLANK($A339:$F339)&gt;2,"",IF(Input!AG339=0,"NA",Input!AG339))</f>
        <v/>
      </c>
      <c r="AN339" s="65" t="str">
        <f t="shared" si="258"/>
        <v/>
      </c>
      <c r="AO339" s="65" t="str">
        <f t="shared" si="259"/>
        <v/>
      </c>
      <c r="AP339" s="165" t="str">
        <f>IF(COUNTBLANK($A339:$F339)&gt;2,"",IF(Input!J339=0,"NA",Input!J339))</f>
        <v/>
      </c>
      <c r="AQ339" s="65" t="str">
        <f t="shared" si="260"/>
        <v/>
      </c>
      <c r="AR339" s="65" t="str">
        <f t="shared" si="261"/>
        <v/>
      </c>
      <c r="AS339" s="165" t="str">
        <f>IF(COUNTBLANK($A339:$F339)&gt;2,"",IF(Input!K339=0,"NA",Input!K339))</f>
        <v/>
      </c>
      <c r="AT339" s="65" t="str">
        <f t="shared" si="262"/>
        <v/>
      </c>
      <c r="AU339" s="65" t="str">
        <f t="shared" si="263"/>
        <v/>
      </c>
      <c r="AV339" s="165" t="str">
        <f>IF(COUNTBLANK($A339:$F339)&gt;2,"",IF(Input!L339=0,"NA",Input!L339))</f>
        <v/>
      </c>
      <c r="AW339" s="65" t="str">
        <f t="shared" si="264"/>
        <v/>
      </c>
      <c r="AX339" s="65" t="str">
        <f t="shared" si="265"/>
        <v/>
      </c>
      <c r="AY339" s="165" t="str">
        <f>IF(COUNTBLANK($A339:$F339)&gt;2,"",IF(Input!M339=0,"NA",Input!M339))</f>
        <v/>
      </c>
      <c r="AZ339" s="65" t="str">
        <f t="shared" si="266"/>
        <v/>
      </c>
      <c r="BA339" s="65" t="str">
        <f t="shared" si="267"/>
        <v/>
      </c>
      <c r="BB339" s="165" t="str">
        <f>IF(COUNTBLANK($A339:$F339)&gt;2,"",IF(Input!N339=0,"NA",Input!N339))</f>
        <v/>
      </c>
      <c r="BC339" s="65" t="str">
        <f t="shared" si="268"/>
        <v/>
      </c>
      <c r="BD339" s="65" t="str">
        <f t="shared" si="269"/>
        <v/>
      </c>
      <c r="BE339" s="165" t="str">
        <f>IF(COUNTBLANK($A339:$F339)&gt;2,"",IF(Input!O339=0,"NA",Input!O339))</f>
        <v/>
      </c>
      <c r="BF339" s="65" t="str">
        <f t="shared" si="270"/>
        <v/>
      </c>
      <c r="BG339" s="65" t="str">
        <f t="shared" si="271"/>
        <v/>
      </c>
      <c r="BH339" s="165" t="str">
        <f>IF(COUNTBLANK($A339:$F339)&gt;2,"",IF(Input!P339=0,"NA",Input!P339))</f>
        <v/>
      </c>
      <c r="BI339" s="65" t="str">
        <f t="shared" si="272"/>
        <v/>
      </c>
      <c r="BJ339" s="65" t="str">
        <f t="shared" si="273"/>
        <v/>
      </c>
      <c r="BK339" s="165" t="str">
        <f>IF(COUNTBLANK($A339:$F339)&gt;2,"",IF(Input!Q339=0,"NA",Input!Q339))</f>
        <v/>
      </c>
      <c r="BL339" s="65" t="str">
        <f t="shared" si="274"/>
        <v/>
      </c>
      <c r="BM339" s="65" t="str">
        <f t="shared" si="275"/>
        <v/>
      </c>
      <c r="BN339" s="165" t="str">
        <f>IF(COUNTBLANK($A339:$F339)&gt;2,"",IF(Input!R339=0,"NA",Input!R339))</f>
        <v/>
      </c>
      <c r="BO339" s="65" t="str">
        <f t="shared" si="276"/>
        <v/>
      </c>
      <c r="BP339" s="65" t="str">
        <f t="shared" si="277"/>
        <v/>
      </c>
      <c r="BQ339" s="165" t="str">
        <f>IF(COUNTBLANK($A339:$F339)&gt;2,"",IF(Input!S339=0,"NA",Input!S339))</f>
        <v/>
      </c>
      <c r="BR339" s="65" t="str">
        <f t="shared" si="278"/>
        <v/>
      </c>
      <c r="BS339" s="65" t="str">
        <f t="shared" si="279"/>
        <v/>
      </c>
      <c r="BT339" s="165" t="str">
        <f>IF(COUNTBLANK($A339:$F339)&gt;2,"",IF(Input!T339=0,"NA",Input!T339))</f>
        <v/>
      </c>
      <c r="BU339" s="65" t="str">
        <f t="shared" si="280"/>
        <v/>
      </c>
      <c r="BV339" s="65" t="str">
        <f t="shared" si="281"/>
        <v/>
      </c>
      <c r="BW339" s="165" t="str">
        <f>IF(COUNTBLANK($A339:$F339)&gt;2,"",IF(Input!U339=0,"NA",Input!U339))</f>
        <v/>
      </c>
      <c r="BX339" s="65" t="str">
        <f t="shared" si="282"/>
        <v/>
      </c>
      <c r="BY339" s="65" t="str">
        <f t="shared" si="283"/>
        <v/>
      </c>
      <c r="BZ339" s="165" t="str">
        <f>IF(COUNTBLANK($A339:$F339)&gt;2,"",IF(Input!V339=0,"NA",Input!V339))</f>
        <v/>
      </c>
      <c r="CA339" s="65" t="str">
        <f t="shared" si="284"/>
        <v/>
      </c>
      <c r="CB339" s="65" t="str">
        <f t="shared" si="285"/>
        <v/>
      </c>
      <c r="CC339" s="165" t="str">
        <f>IF(COUNTBLANK($A339:$F339)&gt;2,"",IF(Input!W339=0,"NA",Input!W339))</f>
        <v/>
      </c>
      <c r="CD339" s="65" t="str">
        <f t="shared" si="286"/>
        <v/>
      </c>
      <c r="CE339" s="65" t="str">
        <f t="shared" si="287"/>
        <v/>
      </c>
      <c r="CF339" s="165" t="str">
        <f>IF(COUNTBLANK($A339:$F339)&gt;2,"",IF(Input!X339=0,"NA",Input!X339))</f>
        <v/>
      </c>
      <c r="CG339" s="65" t="str">
        <f t="shared" si="288"/>
        <v/>
      </c>
      <c r="CH339" s="65" t="str">
        <f t="shared" si="289"/>
        <v/>
      </c>
      <c r="CI339" s="165" t="str">
        <f>IF(COUNTBLANK($A339:$F339)&gt;2,"",IF(Input!Y339=0,"NA",Input!Y339))</f>
        <v/>
      </c>
      <c r="CJ339" s="65" t="str">
        <f t="shared" si="290"/>
        <v/>
      </c>
      <c r="CK339" s="65" t="str">
        <f t="shared" si="291"/>
        <v/>
      </c>
      <c r="CL339" s="165" t="str">
        <f>IF(COUNTBLANK($A339:$F339)&gt;2,"",IF(Input!Z339=0,"NA",Input!Z339))</f>
        <v/>
      </c>
      <c r="CM339" s="65" t="str">
        <f t="shared" si="292"/>
        <v/>
      </c>
      <c r="CN339" s="65" t="str">
        <f t="shared" si="293"/>
        <v/>
      </c>
      <c r="CO339" s="165" t="str">
        <f>IF(COUNTBLANK($A339:$F339)&gt;2,"",IF(Input!AA339=0,"NA",Input!AA339))</f>
        <v/>
      </c>
      <c r="CP339" s="65" t="str">
        <f t="shared" si="294"/>
        <v/>
      </c>
      <c r="CQ339" s="65" t="str">
        <f t="shared" si="295"/>
        <v/>
      </c>
      <c r="CR339" s="165" t="str">
        <f>IF(COUNTBLANK($A339:$F339)&gt;2,"",IF(Input!AB339=0,"NA",Input!AB339))</f>
        <v/>
      </c>
      <c r="CS339" s="65" t="str">
        <f t="shared" si="296"/>
        <v/>
      </c>
      <c r="CT339" s="65" t="str">
        <f t="shared" si="297"/>
        <v/>
      </c>
      <c r="CU339" s="165" t="str">
        <f>IF(COUNTBLANK($A339:$F339)&gt;2,"",IF(Input!AC339=0,"NA",Input!AC339))</f>
        <v/>
      </c>
      <c r="CV339" s="65" t="str">
        <f t="shared" si="298"/>
        <v/>
      </c>
      <c r="CW339" s="65" t="str">
        <f t="shared" si="299"/>
        <v/>
      </c>
      <c r="CX339" s="165" t="str">
        <f>IF(COUNTBLANK($A339:$F339)&gt;2,"",IF(Input!AD339=0,"NA",Input!AD339))</f>
        <v/>
      </c>
    </row>
    <row r="340" spans="1:102" x14ac:dyDescent="0.25">
      <c r="A340" s="162" t="str">
        <f>IF(Input!B340=0,"",Input!B340)</f>
        <v/>
      </c>
      <c r="B340" s="162" t="str">
        <f>IF(Input!C340=0,"",Input!C340)</f>
        <v/>
      </c>
      <c r="C340" s="162" t="str">
        <f>IF(Input!D340=0,"",Input!D340)</f>
        <v/>
      </c>
      <c r="D340" s="162" t="str">
        <f>IF(Input!G340=0,"",Input!G340)</f>
        <v/>
      </c>
      <c r="E340" s="162" t="str">
        <f>IF(Input!H340=0,"",Input!H340)</f>
        <v/>
      </c>
      <c r="F340" s="162" t="str">
        <f>IF(Input!I340=0,"",Input!I340)</f>
        <v/>
      </c>
      <c r="G340" s="66" t="str">
        <f t="shared" si="250"/>
        <v/>
      </c>
      <c r="H340" s="66" t="str">
        <f t="shared" si="251"/>
        <v/>
      </c>
      <c r="I340" s="160" t="str">
        <f>FinalScores!G340</f>
        <v/>
      </c>
      <c r="J340" s="65" t="str">
        <f t="shared" si="252"/>
        <v/>
      </c>
      <c r="K340" s="65" t="str">
        <f t="shared" si="253"/>
        <v/>
      </c>
      <c r="L340" s="165" t="str">
        <f>IF(COUNTBLANK($A340:$F340)&gt;2,"",IF(Input!AE340=0,"NA",Input!AE340))</f>
        <v/>
      </c>
      <c r="M340" s="65" t="str">
        <f t="shared" si="254"/>
        <v/>
      </c>
      <c r="N340" s="65" t="str">
        <f t="shared" si="255"/>
        <v/>
      </c>
      <c r="O340" s="165" t="str">
        <f>IF(COUNTBLANK($A340:$F340)&gt;2,"",IF(Input!AF340=0,"NA",Input!AF340))</f>
        <v/>
      </c>
      <c r="P340" s="65" t="str">
        <f t="shared" si="256"/>
        <v/>
      </c>
      <c r="Q340" s="65" t="str">
        <f t="shared" si="257"/>
        <v/>
      </c>
      <c r="R340" s="165" t="str">
        <f>IF(COUNTBLANK($A340:$F340)&gt;2,"",IF(Input!AG340=0,"NA",Input!AG340))</f>
        <v/>
      </c>
      <c r="AN340" s="65" t="str">
        <f t="shared" si="258"/>
        <v/>
      </c>
      <c r="AO340" s="65" t="str">
        <f t="shared" si="259"/>
        <v/>
      </c>
      <c r="AP340" s="165" t="str">
        <f>IF(COUNTBLANK($A340:$F340)&gt;2,"",IF(Input!J340=0,"NA",Input!J340))</f>
        <v/>
      </c>
      <c r="AQ340" s="65" t="str">
        <f t="shared" si="260"/>
        <v/>
      </c>
      <c r="AR340" s="65" t="str">
        <f t="shared" si="261"/>
        <v/>
      </c>
      <c r="AS340" s="165" t="str">
        <f>IF(COUNTBLANK($A340:$F340)&gt;2,"",IF(Input!K340=0,"NA",Input!K340))</f>
        <v/>
      </c>
      <c r="AT340" s="65" t="str">
        <f t="shared" si="262"/>
        <v/>
      </c>
      <c r="AU340" s="65" t="str">
        <f t="shared" si="263"/>
        <v/>
      </c>
      <c r="AV340" s="165" t="str">
        <f>IF(COUNTBLANK($A340:$F340)&gt;2,"",IF(Input!L340=0,"NA",Input!L340))</f>
        <v/>
      </c>
      <c r="AW340" s="65" t="str">
        <f t="shared" si="264"/>
        <v/>
      </c>
      <c r="AX340" s="65" t="str">
        <f t="shared" si="265"/>
        <v/>
      </c>
      <c r="AY340" s="165" t="str">
        <f>IF(COUNTBLANK($A340:$F340)&gt;2,"",IF(Input!M340=0,"NA",Input!M340))</f>
        <v/>
      </c>
      <c r="AZ340" s="65" t="str">
        <f t="shared" si="266"/>
        <v/>
      </c>
      <c r="BA340" s="65" t="str">
        <f t="shared" si="267"/>
        <v/>
      </c>
      <c r="BB340" s="165" t="str">
        <f>IF(COUNTBLANK($A340:$F340)&gt;2,"",IF(Input!N340=0,"NA",Input!N340))</f>
        <v/>
      </c>
      <c r="BC340" s="65" t="str">
        <f t="shared" si="268"/>
        <v/>
      </c>
      <c r="BD340" s="65" t="str">
        <f t="shared" si="269"/>
        <v/>
      </c>
      <c r="BE340" s="165" t="str">
        <f>IF(COUNTBLANK($A340:$F340)&gt;2,"",IF(Input!O340=0,"NA",Input!O340))</f>
        <v/>
      </c>
      <c r="BF340" s="65" t="str">
        <f t="shared" si="270"/>
        <v/>
      </c>
      <c r="BG340" s="65" t="str">
        <f t="shared" si="271"/>
        <v/>
      </c>
      <c r="BH340" s="165" t="str">
        <f>IF(COUNTBLANK($A340:$F340)&gt;2,"",IF(Input!P340=0,"NA",Input!P340))</f>
        <v/>
      </c>
      <c r="BI340" s="65" t="str">
        <f t="shared" si="272"/>
        <v/>
      </c>
      <c r="BJ340" s="65" t="str">
        <f t="shared" si="273"/>
        <v/>
      </c>
      <c r="BK340" s="165" t="str">
        <f>IF(COUNTBLANK($A340:$F340)&gt;2,"",IF(Input!Q340=0,"NA",Input!Q340))</f>
        <v/>
      </c>
      <c r="BL340" s="65" t="str">
        <f t="shared" si="274"/>
        <v/>
      </c>
      <c r="BM340" s="65" t="str">
        <f t="shared" si="275"/>
        <v/>
      </c>
      <c r="BN340" s="165" t="str">
        <f>IF(COUNTBLANK($A340:$F340)&gt;2,"",IF(Input!R340=0,"NA",Input!R340))</f>
        <v/>
      </c>
      <c r="BO340" s="65" t="str">
        <f t="shared" si="276"/>
        <v/>
      </c>
      <c r="BP340" s="65" t="str">
        <f t="shared" si="277"/>
        <v/>
      </c>
      <c r="BQ340" s="165" t="str">
        <f>IF(COUNTBLANK($A340:$F340)&gt;2,"",IF(Input!S340=0,"NA",Input!S340))</f>
        <v/>
      </c>
      <c r="BR340" s="65" t="str">
        <f t="shared" si="278"/>
        <v/>
      </c>
      <c r="BS340" s="65" t="str">
        <f t="shared" si="279"/>
        <v/>
      </c>
      <c r="BT340" s="165" t="str">
        <f>IF(COUNTBLANK($A340:$F340)&gt;2,"",IF(Input!T340=0,"NA",Input!T340))</f>
        <v/>
      </c>
      <c r="BU340" s="65" t="str">
        <f t="shared" si="280"/>
        <v/>
      </c>
      <c r="BV340" s="65" t="str">
        <f t="shared" si="281"/>
        <v/>
      </c>
      <c r="BW340" s="165" t="str">
        <f>IF(COUNTBLANK($A340:$F340)&gt;2,"",IF(Input!U340=0,"NA",Input!U340))</f>
        <v/>
      </c>
      <c r="BX340" s="65" t="str">
        <f t="shared" si="282"/>
        <v/>
      </c>
      <c r="BY340" s="65" t="str">
        <f t="shared" si="283"/>
        <v/>
      </c>
      <c r="BZ340" s="165" t="str">
        <f>IF(COUNTBLANK($A340:$F340)&gt;2,"",IF(Input!V340=0,"NA",Input!V340))</f>
        <v/>
      </c>
      <c r="CA340" s="65" t="str">
        <f t="shared" si="284"/>
        <v/>
      </c>
      <c r="CB340" s="65" t="str">
        <f t="shared" si="285"/>
        <v/>
      </c>
      <c r="CC340" s="165" t="str">
        <f>IF(COUNTBLANK($A340:$F340)&gt;2,"",IF(Input!W340=0,"NA",Input!W340))</f>
        <v/>
      </c>
      <c r="CD340" s="65" t="str">
        <f t="shared" si="286"/>
        <v/>
      </c>
      <c r="CE340" s="65" t="str">
        <f t="shared" si="287"/>
        <v/>
      </c>
      <c r="CF340" s="165" t="str">
        <f>IF(COUNTBLANK($A340:$F340)&gt;2,"",IF(Input!X340=0,"NA",Input!X340))</f>
        <v/>
      </c>
      <c r="CG340" s="65" t="str">
        <f t="shared" si="288"/>
        <v/>
      </c>
      <c r="CH340" s="65" t="str">
        <f t="shared" si="289"/>
        <v/>
      </c>
      <c r="CI340" s="165" t="str">
        <f>IF(COUNTBLANK($A340:$F340)&gt;2,"",IF(Input!Y340=0,"NA",Input!Y340))</f>
        <v/>
      </c>
      <c r="CJ340" s="65" t="str">
        <f t="shared" si="290"/>
        <v/>
      </c>
      <c r="CK340" s="65" t="str">
        <f t="shared" si="291"/>
        <v/>
      </c>
      <c r="CL340" s="165" t="str">
        <f>IF(COUNTBLANK($A340:$F340)&gt;2,"",IF(Input!Z340=0,"NA",Input!Z340))</f>
        <v/>
      </c>
      <c r="CM340" s="65" t="str">
        <f t="shared" si="292"/>
        <v/>
      </c>
      <c r="CN340" s="65" t="str">
        <f t="shared" si="293"/>
        <v/>
      </c>
      <c r="CO340" s="165" t="str">
        <f>IF(COUNTBLANK($A340:$F340)&gt;2,"",IF(Input!AA340=0,"NA",Input!AA340))</f>
        <v/>
      </c>
      <c r="CP340" s="65" t="str">
        <f t="shared" si="294"/>
        <v/>
      </c>
      <c r="CQ340" s="65" t="str">
        <f t="shared" si="295"/>
        <v/>
      </c>
      <c r="CR340" s="165" t="str">
        <f>IF(COUNTBLANK($A340:$F340)&gt;2,"",IF(Input!AB340=0,"NA",Input!AB340))</f>
        <v/>
      </c>
      <c r="CS340" s="65" t="str">
        <f t="shared" si="296"/>
        <v/>
      </c>
      <c r="CT340" s="65" t="str">
        <f t="shared" si="297"/>
        <v/>
      </c>
      <c r="CU340" s="165" t="str">
        <f>IF(COUNTBLANK($A340:$F340)&gt;2,"",IF(Input!AC340=0,"NA",Input!AC340))</f>
        <v/>
      </c>
      <c r="CV340" s="65" t="str">
        <f t="shared" si="298"/>
        <v/>
      </c>
      <c r="CW340" s="65" t="str">
        <f t="shared" si="299"/>
        <v/>
      </c>
      <c r="CX340" s="165" t="str">
        <f>IF(COUNTBLANK($A340:$F340)&gt;2,"",IF(Input!AD340=0,"NA",Input!AD340))</f>
        <v/>
      </c>
    </row>
    <row r="341" spans="1:102" x14ac:dyDescent="0.25">
      <c r="A341" s="162" t="str">
        <f>IF(Input!B341=0,"",Input!B341)</f>
        <v/>
      </c>
      <c r="B341" s="162" t="str">
        <f>IF(Input!C341=0,"",Input!C341)</f>
        <v/>
      </c>
      <c r="C341" s="162" t="str">
        <f>IF(Input!D341=0,"",Input!D341)</f>
        <v/>
      </c>
      <c r="D341" s="162" t="str">
        <f>IF(Input!G341=0,"",Input!G341)</f>
        <v/>
      </c>
      <c r="E341" s="162" t="str">
        <f>IF(Input!H341=0,"",Input!H341)</f>
        <v/>
      </c>
      <c r="F341" s="162" t="str">
        <f>IF(Input!I341=0,"",Input!I341)</f>
        <v/>
      </c>
      <c r="G341" s="66" t="str">
        <f t="shared" si="250"/>
        <v/>
      </c>
      <c r="H341" s="66" t="str">
        <f t="shared" si="251"/>
        <v/>
      </c>
      <c r="I341" s="160" t="str">
        <f>FinalScores!G341</f>
        <v/>
      </c>
      <c r="J341" s="65" t="str">
        <f t="shared" si="252"/>
        <v/>
      </c>
      <c r="K341" s="65" t="str">
        <f t="shared" si="253"/>
        <v/>
      </c>
      <c r="L341" s="165" t="str">
        <f>IF(COUNTBLANK($A341:$F341)&gt;2,"",IF(Input!AE341=0,"NA",Input!AE341))</f>
        <v/>
      </c>
      <c r="M341" s="65" t="str">
        <f t="shared" si="254"/>
        <v/>
      </c>
      <c r="N341" s="65" t="str">
        <f t="shared" si="255"/>
        <v/>
      </c>
      <c r="O341" s="165" t="str">
        <f>IF(COUNTBLANK($A341:$F341)&gt;2,"",IF(Input!AF341=0,"NA",Input!AF341))</f>
        <v/>
      </c>
      <c r="P341" s="65" t="str">
        <f t="shared" si="256"/>
        <v/>
      </c>
      <c r="Q341" s="65" t="str">
        <f t="shared" si="257"/>
        <v/>
      </c>
      <c r="R341" s="165" t="str">
        <f>IF(COUNTBLANK($A341:$F341)&gt;2,"",IF(Input!AG341=0,"NA",Input!AG341))</f>
        <v/>
      </c>
      <c r="AN341" s="65" t="str">
        <f t="shared" si="258"/>
        <v/>
      </c>
      <c r="AO341" s="65" t="str">
        <f t="shared" si="259"/>
        <v/>
      </c>
      <c r="AP341" s="165" t="str">
        <f>IF(COUNTBLANK($A341:$F341)&gt;2,"",IF(Input!J341=0,"NA",Input!J341))</f>
        <v/>
      </c>
      <c r="AQ341" s="65" t="str">
        <f t="shared" si="260"/>
        <v/>
      </c>
      <c r="AR341" s="65" t="str">
        <f t="shared" si="261"/>
        <v/>
      </c>
      <c r="AS341" s="165" t="str">
        <f>IF(COUNTBLANK($A341:$F341)&gt;2,"",IF(Input!K341=0,"NA",Input!K341))</f>
        <v/>
      </c>
      <c r="AT341" s="65" t="str">
        <f t="shared" si="262"/>
        <v/>
      </c>
      <c r="AU341" s="65" t="str">
        <f t="shared" si="263"/>
        <v/>
      </c>
      <c r="AV341" s="165" t="str">
        <f>IF(COUNTBLANK($A341:$F341)&gt;2,"",IF(Input!L341=0,"NA",Input!L341))</f>
        <v/>
      </c>
      <c r="AW341" s="65" t="str">
        <f t="shared" si="264"/>
        <v/>
      </c>
      <c r="AX341" s="65" t="str">
        <f t="shared" si="265"/>
        <v/>
      </c>
      <c r="AY341" s="165" t="str">
        <f>IF(COUNTBLANK($A341:$F341)&gt;2,"",IF(Input!M341=0,"NA",Input!M341))</f>
        <v/>
      </c>
      <c r="AZ341" s="65" t="str">
        <f t="shared" si="266"/>
        <v/>
      </c>
      <c r="BA341" s="65" t="str">
        <f t="shared" si="267"/>
        <v/>
      </c>
      <c r="BB341" s="165" t="str">
        <f>IF(COUNTBLANK($A341:$F341)&gt;2,"",IF(Input!N341=0,"NA",Input!N341))</f>
        <v/>
      </c>
      <c r="BC341" s="65" t="str">
        <f t="shared" si="268"/>
        <v/>
      </c>
      <c r="BD341" s="65" t="str">
        <f t="shared" si="269"/>
        <v/>
      </c>
      <c r="BE341" s="165" t="str">
        <f>IF(COUNTBLANK($A341:$F341)&gt;2,"",IF(Input!O341=0,"NA",Input!O341))</f>
        <v/>
      </c>
      <c r="BF341" s="65" t="str">
        <f t="shared" si="270"/>
        <v/>
      </c>
      <c r="BG341" s="65" t="str">
        <f t="shared" si="271"/>
        <v/>
      </c>
      <c r="BH341" s="165" t="str">
        <f>IF(COUNTBLANK($A341:$F341)&gt;2,"",IF(Input!P341=0,"NA",Input!P341))</f>
        <v/>
      </c>
      <c r="BI341" s="65" t="str">
        <f t="shared" si="272"/>
        <v/>
      </c>
      <c r="BJ341" s="65" t="str">
        <f t="shared" si="273"/>
        <v/>
      </c>
      <c r="BK341" s="165" t="str">
        <f>IF(COUNTBLANK($A341:$F341)&gt;2,"",IF(Input!Q341=0,"NA",Input!Q341))</f>
        <v/>
      </c>
      <c r="BL341" s="65" t="str">
        <f t="shared" si="274"/>
        <v/>
      </c>
      <c r="BM341" s="65" t="str">
        <f t="shared" si="275"/>
        <v/>
      </c>
      <c r="BN341" s="165" t="str">
        <f>IF(COUNTBLANK($A341:$F341)&gt;2,"",IF(Input!R341=0,"NA",Input!R341))</f>
        <v/>
      </c>
      <c r="BO341" s="65" t="str">
        <f t="shared" si="276"/>
        <v/>
      </c>
      <c r="BP341" s="65" t="str">
        <f t="shared" si="277"/>
        <v/>
      </c>
      <c r="BQ341" s="165" t="str">
        <f>IF(COUNTBLANK($A341:$F341)&gt;2,"",IF(Input!S341=0,"NA",Input!S341))</f>
        <v/>
      </c>
      <c r="BR341" s="65" t="str">
        <f t="shared" si="278"/>
        <v/>
      </c>
      <c r="BS341" s="65" t="str">
        <f t="shared" si="279"/>
        <v/>
      </c>
      <c r="BT341" s="165" t="str">
        <f>IF(COUNTBLANK($A341:$F341)&gt;2,"",IF(Input!T341=0,"NA",Input!T341))</f>
        <v/>
      </c>
      <c r="BU341" s="65" t="str">
        <f t="shared" si="280"/>
        <v/>
      </c>
      <c r="BV341" s="65" t="str">
        <f t="shared" si="281"/>
        <v/>
      </c>
      <c r="BW341" s="165" t="str">
        <f>IF(COUNTBLANK($A341:$F341)&gt;2,"",IF(Input!U341=0,"NA",Input!U341))</f>
        <v/>
      </c>
      <c r="BX341" s="65" t="str">
        <f t="shared" si="282"/>
        <v/>
      </c>
      <c r="BY341" s="65" t="str">
        <f t="shared" si="283"/>
        <v/>
      </c>
      <c r="BZ341" s="165" t="str">
        <f>IF(COUNTBLANK($A341:$F341)&gt;2,"",IF(Input!V341=0,"NA",Input!V341))</f>
        <v/>
      </c>
      <c r="CA341" s="65" t="str">
        <f t="shared" si="284"/>
        <v/>
      </c>
      <c r="CB341" s="65" t="str">
        <f t="shared" si="285"/>
        <v/>
      </c>
      <c r="CC341" s="165" t="str">
        <f>IF(COUNTBLANK($A341:$F341)&gt;2,"",IF(Input!W341=0,"NA",Input!W341))</f>
        <v/>
      </c>
      <c r="CD341" s="65" t="str">
        <f t="shared" si="286"/>
        <v/>
      </c>
      <c r="CE341" s="65" t="str">
        <f t="shared" si="287"/>
        <v/>
      </c>
      <c r="CF341" s="165" t="str">
        <f>IF(COUNTBLANK($A341:$F341)&gt;2,"",IF(Input!X341=0,"NA",Input!X341))</f>
        <v/>
      </c>
      <c r="CG341" s="65" t="str">
        <f t="shared" si="288"/>
        <v/>
      </c>
      <c r="CH341" s="65" t="str">
        <f t="shared" si="289"/>
        <v/>
      </c>
      <c r="CI341" s="165" t="str">
        <f>IF(COUNTBLANK($A341:$F341)&gt;2,"",IF(Input!Y341=0,"NA",Input!Y341))</f>
        <v/>
      </c>
      <c r="CJ341" s="65" t="str">
        <f t="shared" si="290"/>
        <v/>
      </c>
      <c r="CK341" s="65" t="str">
        <f t="shared" si="291"/>
        <v/>
      </c>
      <c r="CL341" s="165" t="str">
        <f>IF(COUNTBLANK($A341:$F341)&gt;2,"",IF(Input!Z341=0,"NA",Input!Z341))</f>
        <v/>
      </c>
      <c r="CM341" s="65" t="str">
        <f t="shared" si="292"/>
        <v/>
      </c>
      <c r="CN341" s="65" t="str">
        <f t="shared" si="293"/>
        <v/>
      </c>
      <c r="CO341" s="165" t="str">
        <f>IF(COUNTBLANK($A341:$F341)&gt;2,"",IF(Input!AA341=0,"NA",Input!AA341))</f>
        <v/>
      </c>
      <c r="CP341" s="65" t="str">
        <f t="shared" si="294"/>
        <v/>
      </c>
      <c r="CQ341" s="65" t="str">
        <f t="shared" si="295"/>
        <v/>
      </c>
      <c r="CR341" s="165" t="str">
        <f>IF(COUNTBLANK($A341:$F341)&gt;2,"",IF(Input!AB341=0,"NA",Input!AB341))</f>
        <v/>
      </c>
      <c r="CS341" s="65" t="str">
        <f t="shared" si="296"/>
        <v/>
      </c>
      <c r="CT341" s="65" t="str">
        <f t="shared" si="297"/>
        <v/>
      </c>
      <c r="CU341" s="165" t="str">
        <f>IF(COUNTBLANK($A341:$F341)&gt;2,"",IF(Input!AC341=0,"NA",Input!AC341))</f>
        <v/>
      </c>
      <c r="CV341" s="65" t="str">
        <f t="shared" si="298"/>
        <v/>
      </c>
      <c r="CW341" s="65" t="str">
        <f t="shared" si="299"/>
        <v/>
      </c>
      <c r="CX341" s="165" t="str">
        <f>IF(COUNTBLANK($A341:$F341)&gt;2,"",IF(Input!AD341=0,"NA",Input!AD341))</f>
        <v/>
      </c>
    </row>
    <row r="342" spans="1:102" x14ac:dyDescent="0.25">
      <c r="A342" s="162" t="str">
        <f>IF(Input!B342=0,"",Input!B342)</f>
        <v/>
      </c>
      <c r="B342" s="162" t="str">
        <f>IF(Input!C342=0,"",Input!C342)</f>
        <v/>
      </c>
      <c r="C342" s="162" t="str">
        <f>IF(Input!D342=0,"",Input!D342)</f>
        <v/>
      </c>
      <c r="D342" s="162" t="str">
        <f>IF(Input!G342=0,"",Input!G342)</f>
        <v/>
      </c>
      <c r="E342" s="162" t="str">
        <f>IF(Input!H342=0,"",Input!H342)</f>
        <v/>
      </c>
      <c r="F342" s="162" t="str">
        <f>IF(Input!I342=0,"",Input!I342)</f>
        <v/>
      </c>
      <c r="G342" s="66" t="str">
        <f t="shared" si="250"/>
        <v/>
      </c>
      <c r="H342" s="66" t="str">
        <f t="shared" si="251"/>
        <v/>
      </c>
      <c r="I342" s="160" t="str">
        <f>FinalScores!G342</f>
        <v/>
      </c>
      <c r="J342" s="65" t="str">
        <f t="shared" si="252"/>
        <v/>
      </c>
      <c r="K342" s="65" t="str">
        <f t="shared" si="253"/>
        <v/>
      </c>
      <c r="L342" s="165" t="str">
        <f>IF(COUNTBLANK($A342:$F342)&gt;2,"",IF(Input!AE342=0,"NA",Input!AE342))</f>
        <v/>
      </c>
      <c r="M342" s="65" t="str">
        <f t="shared" si="254"/>
        <v/>
      </c>
      <c r="N342" s="65" t="str">
        <f t="shared" si="255"/>
        <v/>
      </c>
      <c r="O342" s="165" t="str">
        <f>IF(COUNTBLANK($A342:$F342)&gt;2,"",IF(Input!AF342=0,"NA",Input!AF342))</f>
        <v/>
      </c>
      <c r="P342" s="65" t="str">
        <f t="shared" si="256"/>
        <v/>
      </c>
      <c r="Q342" s="65" t="str">
        <f t="shared" si="257"/>
        <v/>
      </c>
      <c r="R342" s="165" t="str">
        <f>IF(COUNTBLANK($A342:$F342)&gt;2,"",IF(Input!AG342=0,"NA",Input!AG342))</f>
        <v/>
      </c>
      <c r="AN342" s="65" t="str">
        <f t="shared" si="258"/>
        <v/>
      </c>
      <c r="AO342" s="65" t="str">
        <f t="shared" si="259"/>
        <v/>
      </c>
      <c r="AP342" s="165" t="str">
        <f>IF(COUNTBLANK($A342:$F342)&gt;2,"",IF(Input!J342=0,"NA",Input!J342))</f>
        <v/>
      </c>
      <c r="AQ342" s="65" t="str">
        <f t="shared" si="260"/>
        <v/>
      </c>
      <c r="AR342" s="65" t="str">
        <f t="shared" si="261"/>
        <v/>
      </c>
      <c r="AS342" s="165" t="str">
        <f>IF(COUNTBLANK($A342:$F342)&gt;2,"",IF(Input!K342=0,"NA",Input!K342))</f>
        <v/>
      </c>
      <c r="AT342" s="65" t="str">
        <f t="shared" si="262"/>
        <v/>
      </c>
      <c r="AU342" s="65" t="str">
        <f t="shared" si="263"/>
        <v/>
      </c>
      <c r="AV342" s="165" t="str">
        <f>IF(COUNTBLANK($A342:$F342)&gt;2,"",IF(Input!L342=0,"NA",Input!L342))</f>
        <v/>
      </c>
      <c r="AW342" s="65" t="str">
        <f t="shared" si="264"/>
        <v/>
      </c>
      <c r="AX342" s="65" t="str">
        <f t="shared" si="265"/>
        <v/>
      </c>
      <c r="AY342" s="165" t="str">
        <f>IF(COUNTBLANK($A342:$F342)&gt;2,"",IF(Input!M342=0,"NA",Input!M342))</f>
        <v/>
      </c>
      <c r="AZ342" s="65" t="str">
        <f t="shared" si="266"/>
        <v/>
      </c>
      <c r="BA342" s="65" t="str">
        <f t="shared" si="267"/>
        <v/>
      </c>
      <c r="BB342" s="165" t="str">
        <f>IF(COUNTBLANK($A342:$F342)&gt;2,"",IF(Input!N342=0,"NA",Input!N342))</f>
        <v/>
      </c>
      <c r="BC342" s="65" t="str">
        <f t="shared" si="268"/>
        <v/>
      </c>
      <c r="BD342" s="65" t="str">
        <f t="shared" si="269"/>
        <v/>
      </c>
      <c r="BE342" s="165" t="str">
        <f>IF(COUNTBLANK($A342:$F342)&gt;2,"",IF(Input!O342=0,"NA",Input!O342))</f>
        <v/>
      </c>
      <c r="BF342" s="65" t="str">
        <f t="shared" si="270"/>
        <v/>
      </c>
      <c r="BG342" s="65" t="str">
        <f t="shared" si="271"/>
        <v/>
      </c>
      <c r="BH342" s="165" t="str">
        <f>IF(COUNTBLANK($A342:$F342)&gt;2,"",IF(Input!P342=0,"NA",Input!P342))</f>
        <v/>
      </c>
      <c r="BI342" s="65" t="str">
        <f t="shared" si="272"/>
        <v/>
      </c>
      <c r="BJ342" s="65" t="str">
        <f t="shared" si="273"/>
        <v/>
      </c>
      <c r="BK342" s="165" t="str">
        <f>IF(COUNTBLANK($A342:$F342)&gt;2,"",IF(Input!Q342=0,"NA",Input!Q342))</f>
        <v/>
      </c>
      <c r="BL342" s="65" t="str">
        <f t="shared" si="274"/>
        <v/>
      </c>
      <c r="BM342" s="65" t="str">
        <f t="shared" si="275"/>
        <v/>
      </c>
      <c r="BN342" s="165" t="str">
        <f>IF(COUNTBLANK($A342:$F342)&gt;2,"",IF(Input!R342=0,"NA",Input!R342))</f>
        <v/>
      </c>
      <c r="BO342" s="65" t="str">
        <f t="shared" si="276"/>
        <v/>
      </c>
      <c r="BP342" s="65" t="str">
        <f t="shared" si="277"/>
        <v/>
      </c>
      <c r="BQ342" s="165" t="str">
        <f>IF(COUNTBLANK($A342:$F342)&gt;2,"",IF(Input!S342=0,"NA",Input!S342))</f>
        <v/>
      </c>
      <c r="BR342" s="65" t="str">
        <f t="shared" si="278"/>
        <v/>
      </c>
      <c r="BS342" s="65" t="str">
        <f t="shared" si="279"/>
        <v/>
      </c>
      <c r="BT342" s="165" t="str">
        <f>IF(COUNTBLANK($A342:$F342)&gt;2,"",IF(Input!T342=0,"NA",Input!T342))</f>
        <v/>
      </c>
      <c r="BU342" s="65" t="str">
        <f t="shared" si="280"/>
        <v/>
      </c>
      <c r="BV342" s="65" t="str">
        <f t="shared" si="281"/>
        <v/>
      </c>
      <c r="BW342" s="165" t="str">
        <f>IF(COUNTBLANK($A342:$F342)&gt;2,"",IF(Input!U342=0,"NA",Input!U342))</f>
        <v/>
      </c>
      <c r="BX342" s="65" t="str">
        <f t="shared" si="282"/>
        <v/>
      </c>
      <c r="BY342" s="65" t="str">
        <f t="shared" si="283"/>
        <v/>
      </c>
      <c r="BZ342" s="165" t="str">
        <f>IF(COUNTBLANK($A342:$F342)&gt;2,"",IF(Input!V342=0,"NA",Input!V342))</f>
        <v/>
      </c>
      <c r="CA342" s="65" t="str">
        <f t="shared" si="284"/>
        <v/>
      </c>
      <c r="CB342" s="65" t="str">
        <f t="shared" si="285"/>
        <v/>
      </c>
      <c r="CC342" s="165" t="str">
        <f>IF(COUNTBLANK($A342:$F342)&gt;2,"",IF(Input!W342=0,"NA",Input!W342))</f>
        <v/>
      </c>
      <c r="CD342" s="65" t="str">
        <f t="shared" si="286"/>
        <v/>
      </c>
      <c r="CE342" s="65" t="str">
        <f t="shared" si="287"/>
        <v/>
      </c>
      <c r="CF342" s="165" t="str">
        <f>IF(COUNTBLANK($A342:$F342)&gt;2,"",IF(Input!X342=0,"NA",Input!X342))</f>
        <v/>
      </c>
      <c r="CG342" s="65" t="str">
        <f t="shared" si="288"/>
        <v/>
      </c>
      <c r="CH342" s="65" t="str">
        <f t="shared" si="289"/>
        <v/>
      </c>
      <c r="CI342" s="165" t="str">
        <f>IF(COUNTBLANK($A342:$F342)&gt;2,"",IF(Input!Y342=0,"NA",Input!Y342))</f>
        <v/>
      </c>
      <c r="CJ342" s="65" t="str">
        <f t="shared" si="290"/>
        <v/>
      </c>
      <c r="CK342" s="65" t="str">
        <f t="shared" si="291"/>
        <v/>
      </c>
      <c r="CL342" s="165" t="str">
        <f>IF(COUNTBLANK($A342:$F342)&gt;2,"",IF(Input!Z342=0,"NA",Input!Z342))</f>
        <v/>
      </c>
      <c r="CM342" s="65" t="str">
        <f t="shared" si="292"/>
        <v/>
      </c>
      <c r="CN342" s="65" t="str">
        <f t="shared" si="293"/>
        <v/>
      </c>
      <c r="CO342" s="165" t="str">
        <f>IF(COUNTBLANK($A342:$F342)&gt;2,"",IF(Input!AA342=0,"NA",Input!AA342))</f>
        <v/>
      </c>
      <c r="CP342" s="65" t="str">
        <f t="shared" si="294"/>
        <v/>
      </c>
      <c r="CQ342" s="65" t="str">
        <f t="shared" si="295"/>
        <v/>
      </c>
      <c r="CR342" s="165" t="str">
        <f>IF(COUNTBLANK($A342:$F342)&gt;2,"",IF(Input!AB342=0,"NA",Input!AB342))</f>
        <v/>
      </c>
      <c r="CS342" s="65" t="str">
        <f t="shared" si="296"/>
        <v/>
      </c>
      <c r="CT342" s="65" t="str">
        <f t="shared" si="297"/>
        <v/>
      </c>
      <c r="CU342" s="165" t="str">
        <f>IF(COUNTBLANK($A342:$F342)&gt;2,"",IF(Input!AC342=0,"NA",Input!AC342))</f>
        <v/>
      </c>
      <c r="CV342" s="65" t="str">
        <f t="shared" si="298"/>
        <v/>
      </c>
      <c r="CW342" s="65" t="str">
        <f t="shared" si="299"/>
        <v/>
      </c>
      <c r="CX342" s="165" t="str">
        <f>IF(COUNTBLANK($A342:$F342)&gt;2,"",IF(Input!AD342=0,"NA",Input!AD342))</f>
        <v/>
      </c>
    </row>
    <row r="343" spans="1:102" x14ac:dyDescent="0.25">
      <c r="A343" s="162" t="str">
        <f>IF(Input!B343=0,"",Input!B343)</f>
        <v/>
      </c>
      <c r="B343" s="162" t="str">
        <f>IF(Input!C343=0,"",Input!C343)</f>
        <v/>
      </c>
      <c r="C343" s="162" t="str">
        <f>IF(Input!D343=0,"",Input!D343)</f>
        <v/>
      </c>
      <c r="D343" s="162" t="str">
        <f>IF(Input!G343=0,"",Input!G343)</f>
        <v/>
      </c>
      <c r="E343" s="162" t="str">
        <f>IF(Input!H343=0,"",Input!H343)</f>
        <v/>
      </c>
      <c r="F343" s="162" t="str">
        <f>IF(Input!I343=0,"",Input!I343)</f>
        <v/>
      </c>
      <c r="G343" s="66" t="str">
        <f t="shared" si="250"/>
        <v/>
      </c>
      <c r="H343" s="66" t="str">
        <f t="shared" si="251"/>
        <v/>
      </c>
      <c r="I343" s="160" t="str">
        <f>FinalScores!G343</f>
        <v/>
      </c>
      <c r="J343" s="65" t="str">
        <f t="shared" si="252"/>
        <v/>
      </c>
      <c r="K343" s="65" t="str">
        <f t="shared" si="253"/>
        <v/>
      </c>
      <c r="L343" s="165" t="str">
        <f>IF(COUNTBLANK($A343:$F343)&gt;2,"",IF(Input!AE343=0,"NA",Input!AE343))</f>
        <v/>
      </c>
      <c r="M343" s="65" t="str">
        <f t="shared" si="254"/>
        <v/>
      </c>
      <c r="N343" s="65" t="str">
        <f t="shared" si="255"/>
        <v/>
      </c>
      <c r="O343" s="165" t="str">
        <f>IF(COUNTBLANK($A343:$F343)&gt;2,"",IF(Input!AF343=0,"NA",Input!AF343))</f>
        <v/>
      </c>
      <c r="P343" s="65" t="str">
        <f t="shared" si="256"/>
        <v/>
      </c>
      <c r="Q343" s="65" t="str">
        <f t="shared" si="257"/>
        <v/>
      </c>
      <c r="R343" s="165" t="str">
        <f>IF(COUNTBLANK($A343:$F343)&gt;2,"",IF(Input!AG343=0,"NA",Input!AG343))</f>
        <v/>
      </c>
      <c r="AN343" s="65" t="str">
        <f t="shared" si="258"/>
        <v/>
      </c>
      <c r="AO343" s="65" t="str">
        <f t="shared" si="259"/>
        <v/>
      </c>
      <c r="AP343" s="165" t="str">
        <f>IF(COUNTBLANK($A343:$F343)&gt;2,"",IF(Input!J343=0,"NA",Input!J343))</f>
        <v/>
      </c>
      <c r="AQ343" s="65" t="str">
        <f t="shared" si="260"/>
        <v/>
      </c>
      <c r="AR343" s="65" t="str">
        <f t="shared" si="261"/>
        <v/>
      </c>
      <c r="AS343" s="165" t="str">
        <f>IF(COUNTBLANK($A343:$F343)&gt;2,"",IF(Input!K343=0,"NA",Input!K343))</f>
        <v/>
      </c>
      <c r="AT343" s="65" t="str">
        <f t="shared" si="262"/>
        <v/>
      </c>
      <c r="AU343" s="65" t="str">
        <f t="shared" si="263"/>
        <v/>
      </c>
      <c r="AV343" s="165" t="str">
        <f>IF(COUNTBLANK($A343:$F343)&gt;2,"",IF(Input!L343=0,"NA",Input!L343))</f>
        <v/>
      </c>
      <c r="AW343" s="65" t="str">
        <f t="shared" si="264"/>
        <v/>
      </c>
      <c r="AX343" s="65" t="str">
        <f t="shared" si="265"/>
        <v/>
      </c>
      <c r="AY343" s="165" t="str">
        <f>IF(COUNTBLANK($A343:$F343)&gt;2,"",IF(Input!M343=0,"NA",Input!M343))</f>
        <v/>
      </c>
      <c r="AZ343" s="65" t="str">
        <f t="shared" si="266"/>
        <v/>
      </c>
      <c r="BA343" s="65" t="str">
        <f t="shared" si="267"/>
        <v/>
      </c>
      <c r="BB343" s="165" t="str">
        <f>IF(COUNTBLANK($A343:$F343)&gt;2,"",IF(Input!N343=0,"NA",Input!N343))</f>
        <v/>
      </c>
      <c r="BC343" s="65" t="str">
        <f t="shared" si="268"/>
        <v/>
      </c>
      <c r="BD343" s="65" t="str">
        <f t="shared" si="269"/>
        <v/>
      </c>
      <c r="BE343" s="165" t="str">
        <f>IF(COUNTBLANK($A343:$F343)&gt;2,"",IF(Input!O343=0,"NA",Input!O343))</f>
        <v/>
      </c>
      <c r="BF343" s="65" t="str">
        <f t="shared" si="270"/>
        <v/>
      </c>
      <c r="BG343" s="65" t="str">
        <f t="shared" si="271"/>
        <v/>
      </c>
      <c r="BH343" s="165" t="str">
        <f>IF(COUNTBLANK($A343:$F343)&gt;2,"",IF(Input!P343=0,"NA",Input!P343))</f>
        <v/>
      </c>
      <c r="BI343" s="65" t="str">
        <f t="shared" si="272"/>
        <v/>
      </c>
      <c r="BJ343" s="65" t="str">
        <f t="shared" si="273"/>
        <v/>
      </c>
      <c r="BK343" s="165" t="str">
        <f>IF(COUNTBLANK($A343:$F343)&gt;2,"",IF(Input!Q343=0,"NA",Input!Q343))</f>
        <v/>
      </c>
      <c r="BL343" s="65" t="str">
        <f t="shared" si="274"/>
        <v/>
      </c>
      <c r="BM343" s="65" t="str">
        <f t="shared" si="275"/>
        <v/>
      </c>
      <c r="BN343" s="165" t="str">
        <f>IF(COUNTBLANK($A343:$F343)&gt;2,"",IF(Input!R343=0,"NA",Input!R343))</f>
        <v/>
      </c>
      <c r="BO343" s="65" t="str">
        <f t="shared" si="276"/>
        <v/>
      </c>
      <c r="BP343" s="65" t="str">
        <f t="shared" si="277"/>
        <v/>
      </c>
      <c r="BQ343" s="165" t="str">
        <f>IF(COUNTBLANK($A343:$F343)&gt;2,"",IF(Input!S343=0,"NA",Input!S343))</f>
        <v/>
      </c>
      <c r="BR343" s="65" t="str">
        <f t="shared" si="278"/>
        <v/>
      </c>
      <c r="BS343" s="65" t="str">
        <f t="shared" si="279"/>
        <v/>
      </c>
      <c r="BT343" s="165" t="str">
        <f>IF(COUNTBLANK($A343:$F343)&gt;2,"",IF(Input!T343=0,"NA",Input!T343))</f>
        <v/>
      </c>
      <c r="BU343" s="65" t="str">
        <f t="shared" si="280"/>
        <v/>
      </c>
      <c r="BV343" s="65" t="str">
        <f t="shared" si="281"/>
        <v/>
      </c>
      <c r="BW343" s="165" t="str">
        <f>IF(COUNTBLANK($A343:$F343)&gt;2,"",IF(Input!U343=0,"NA",Input!U343))</f>
        <v/>
      </c>
      <c r="BX343" s="65" t="str">
        <f t="shared" si="282"/>
        <v/>
      </c>
      <c r="BY343" s="65" t="str">
        <f t="shared" si="283"/>
        <v/>
      </c>
      <c r="BZ343" s="165" t="str">
        <f>IF(COUNTBLANK($A343:$F343)&gt;2,"",IF(Input!V343=0,"NA",Input!V343))</f>
        <v/>
      </c>
      <c r="CA343" s="65" t="str">
        <f t="shared" si="284"/>
        <v/>
      </c>
      <c r="CB343" s="65" t="str">
        <f t="shared" si="285"/>
        <v/>
      </c>
      <c r="CC343" s="165" t="str">
        <f>IF(COUNTBLANK($A343:$F343)&gt;2,"",IF(Input!W343=0,"NA",Input!W343))</f>
        <v/>
      </c>
      <c r="CD343" s="65" t="str">
        <f t="shared" si="286"/>
        <v/>
      </c>
      <c r="CE343" s="65" t="str">
        <f t="shared" si="287"/>
        <v/>
      </c>
      <c r="CF343" s="165" t="str">
        <f>IF(COUNTBLANK($A343:$F343)&gt;2,"",IF(Input!X343=0,"NA",Input!X343))</f>
        <v/>
      </c>
      <c r="CG343" s="65" t="str">
        <f t="shared" si="288"/>
        <v/>
      </c>
      <c r="CH343" s="65" t="str">
        <f t="shared" si="289"/>
        <v/>
      </c>
      <c r="CI343" s="165" t="str">
        <f>IF(COUNTBLANK($A343:$F343)&gt;2,"",IF(Input!Y343=0,"NA",Input!Y343))</f>
        <v/>
      </c>
      <c r="CJ343" s="65" t="str">
        <f t="shared" si="290"/>
        <v/>
      </c>
      <c r="CK343" s="65" t="str">
        <f t="shared" si="291"/>
        <v/>
      </c>
      <c r="CL343" s="165" t="str">
        <f>IF(COUNTBLANK($A343:$F343)&gt;2,"",IF(Input!Z343=0,"NA",Input!Z343))</f>
        <v/>
      </c>
      <c r="CM343" s="65" t="str">
        <f t="shared" si="292"/>
        <v/>
      </c>
      <c r="CN343" s="65" t="str">
        <f t="shared" si="293"/>
        <v/>
      </c>
      <c r="CO343" s="165" t="str">
        <f>IF(COUNTBLANK($A343:$F343)&gt;2,"",IF(Input!AA343=0,"NA",Input!AA343))</f>
        <v/>
      </c>
      <c r="CP343" s="65" t="str">
        <f t="shared" si="294"/>
        <v/>
      </c>
      <c r="CQ343" s="65" t="str">
        <f t="shared" si="295"/>
        <v/>
      </c>
      <c r="CR343" s="165" t="str">
        <f>IF(COUNTBLANK($A343:$F343)&gt;2,"",IF(Input!AB343=0,"NA",Input!AB343))</f>
        <v/>
      </c>
      <c r="CS343" s="65" t="str">
        <f t="shared" si="296"/>
        <v/>
      </c>
      <c r="CT343" s="65" t="str">
        <f t="shared" si="297"/>
        <v/>
      </c>
      <c r="CU343" s="165" t="str">
        <f>IF(COUNTBLANK($A343:$F343)&gt;2,"",IF(Input!AC343=0,"NA",Input!AC343))</f>
        <v/>
      </c>
      <c r="CV343" s="65" t="str">
        <f t="shared" si="298"/>
        <v/>
      </c>
      <c r="CW343" s="65" t="str">
        <f t="shared" si="299"/>
        <v/>
      </c>
      <c r="CX343" s="165" t="str">
        <f>IF(COUNTBLANK($A343:$F343)&gt;2,"",IF(Input!AD343=0,"NA",Input!AD343))</f>
        <v/>
      </c>
    </row>
    <row r="344" spans="1:102" x14ac:dyDescent="0.25">
      <c r="A344" s="162" t="str">
        <f>IF(Input!B344=0,"",Input!B344)</f>
        <v/>
      </c>
      <c r="B344" s="162" t="str">
        <f>IF(Input!C344=0,"",Input!C344)</f>
        <v/>
      </c>
      <c r="C344" s="162" t="str">
        <f>IF(Input!D344=0,"",Input!D344)</f>
        <v/>
      </c>
      <c r="D344" s="162" t="str">
        <f>IF(Input!G344=0,"",Input!G344)</f>
        <v/>
      </c>
      <c r="E344" s="162" t="str">
        <f>IF(Input!H344=0,"",Input!H344)</f>
        <v/>
      </c>
      <c r="F344" s="162" t="str">
        <f>IF(Input!I344=0,"",Input!I344)</f>
        <v/>
      </c>
      <c r="G344" s="66" t="str">
        <f t="shared" si="250"/>
        <v/>
      </c>
      <c r="H344" s="66" t="str">
        <f t="shared" si="251"/>
        <v/>
      </c>
      <c r="I344" s="160" t="str">
        <f>FinalScores!G344</f>
        <v/>
      </c>
      <c r="J344" s="65" t="str">
        <f t="shared" si="252"/>
        <v/>
      </c>
      <c r="K344" s="65" t="str">
        <f t="shared" si="253"/>
        <v/>
      </c>
      <c r="L344" s="165" t="str">
        <f>IF(COUNTBLANK($A344:$F344)&gt;2,"",IF(Input!AE344=0,"NA",Input!AE344))</f>
        <v/>
      </c>
      <c r="M344" s="65" t="str">
        <f t="shared" si="254"/>
        <v/>
      </c>
      <c r="N344" s="65" t="str">
        <f t="shared" si="255"/>
        <v/>
      </c>
      <c r="O344" s="165" t="str">
        <f>IF(COUNTBLANK($A344:$F344)&gt;2,"",IF(Input!AF344=0,"NA",Input!AF344))</f>
        <v/>
      </c>
      <c r="P344" s="65" t="str">
        <f t="shared" si="256"/>
        <v/>
      </c>
      <c r="Q344" s="65" t="str">
        <f t="shared" si="257"/>
        <v/>
      </c>
      <c r="R344" s="165" t="str">
        <f>IF(COUNTBLANK($A344:$F344)&gt;2,"",IF(Input!AG344=0,"NA",Input!AG344))</f>
        <v/>
      </c>
      <c r="AN344" s="65" t="str">
        <f t="shared" si="258"/>
        <v/>
      </c>
      <c r="AO344" s="65" t="str">
        <f t="shared" si="259"/>
        <v/>
      </c>
      <c r="AP344" s="165" t="str">
        <f>IF(COUNTBLANK($A344:$F344)&gt;2,"",IF(Input!J344=0,"NA",Input!J344))</f>
        <v/>
      </c>
      <c r="AQ344" s="65" t="str">
        <f t="shared" si="260"/>
        <v/>
      </c>
      <c r="AR344" s="65" t="str">
        <f t="shared" si="261"/>
        <v/>
      </c>
      <c r="AS344" s="165" t="str">
        <f>IF(COUNTBLANK($A344:$F344)&gt;2,"",IF(Input!K344=0,"NA",Input!K344))</f>
        <v/>
      </c>
      <c r="AT344" s="65" t="str">
        <f t="shared" si="262"/>
        <v/>
      </c>
      <c r="AU344" s="65" t="str">
        <f t="shared" si="263"/>
        <v/>
      </c>
      <c r="AV344" s="165" t="str">
        <f>IF(COUNTBLANK($A344:$F344)&gt;2,"",IF(Input!L344=0,"NA",Input!L344))</f>
        <v/>
      </c>
      <c r="AW344" s="65" t="str">
        <f t="shared" si="264"/>
        <v/>
      </c>
      <c r="AX344" s="65" t="str">
        <f t="shared" si="265"/>
        <v/>
      </c>
      <c r="AY344" s="165" t="str">
        <f>IF(COUNTBLANK($A344:$F344)&gt;2,"",IF(Input!M344=0,"NA",Input!M344))</f>
        <v/>
      </c>
      <c r="AZ344" s="65" t="str">
        <f t="shared" si="266"/>
        <v/>
      </c>
      <c r="BA344" s="65" t="str">
        <f t="shared" si="267"/>
        <v/>
      </c>
      <c r="BB344" s="165" t="str">
        <f>IF(COUNTBLANK($A344:$F344)&gt;2,"",IF(Input!N344=0,"NA",Input!N344))</f>
        <v/>
      </c>
      <c r="BC344" s="65" t="str">
        <f t="shared" si="268"/>
        <v/>
      </c>
      <c r="BD344" s="65" t="str">
        <f t="shared" si="269"/>
        <v/>
      </c>
      <c r="BE344" s="165" t="str">
        <f>IF(COUNTBLANK($A344:$F344)&gt;2,"",IF(Input!O344=0,"NA",Input!O344))</f>
        <v/>
      </c>
      <c r="BF344" s="65" t="str">
        <f t="shared" si="270"/>
        <v/>
      </c>
      <c r="BG344" s="65" t="str">
        <f t="shared" si="271"/>
        <v/>
      </c>
      <c r="BH344" s="165" t="str">
        <f>IF(COUNTBLANK($A344:$F344)&gt;2,"",IF(Input!P344=0,"NA",Input!P344))</f>
        <v/>
      </c>
      <c r="BI344" s="65" t="str">
        <f t="shared" si="272"/>
        <v/>
      </c>
      <c r="BJ344" s="65" t="str">
        <f t="shared" si="273"/>
        <v/>
      </c>
      <c r="BK344" s="165" t="str">
        <f>IF(COUNTBLANK($A344:$F344)&gt;2,"",IF(Input!Q344=0,"NA",Input!Q344))</f>
        <v/>
      </c>
      <c r="BL344" s="65" t="str">
        <f t="shared" si="274"/>
        <v/>
      </c>
      <c r="BM344" s="65" t="str">
        <f t="shared" si="275"/>
        <v/>
      </c>
      <c r="BN344" s="165" t="str">
        <f>IF(COUNTBLANK($A344:$F344)&gt;2,"",IF(Input!R344=0,"NA",Input!R344))</f>
        <v/>
      </c>
      <c r="BO344" s="65" t="str">
        <f t="shared" si="276"/>
        <v/>
      </c>
      <c r="BP344" s="65" t="str">
        <f t="shared" si="277"/>
        <v/>
      </c>
      <c r="BQ344" s="165" t="str">
        <f>IF(COUNTBLANK($A344:$F344)&gt;2,"",IF(Input!S344=0,"NA",Input!S344))</f>
        <v/>
      </c>
      <c r="BR344" s="65" t="str">
        <f t="shared" si="278"/>
        <v/>
      </c>
      <c r="BS344" s="65" t="str">
        <f t="shared" si="279"/>
        <v/>
      </c>
      <c r="BT344" s="165" t="str">
        <f>IF(COUNTBLANK($A344:$F344)&gt;2,"",IF(Input!T344=0,"NA",Input!T344))</f>
        <v/>
      </c>
      <c r="BU344" s="65" t="str">
        <f t="shared" si="280"/>
        <v/>
      </c>
      <c r="BV344" s="65" t="str">
        <f t="shared" si="281"/>
        <v/>
      </c>
      <c r="BW344" s="165" t="str">
        <f>IF(COUNTBLANK($A344:$F344)&gt;2,"",IF(Input!U344=0,"NA",Input!U344))</f>
        <v/>
      </c>
      <c r="BX344" s="65" t="str">
        <f t="shared" si="282"/>
        <v/>
      </c>
      <c r="BY344" s="65" t="str">
        <f t="shared" si="283"/>
        <v/>
      </c>
      <c r="BZ344" s="165" t="str">
        <f>IF(COUNTBLANK($A344:$F344)&gt;2,"",IF(Input!V344=0,"NA",Input!V344))</f>
        <v/>
      </c>
      <c r="CA344" s="65" t="str">
        <f t="shared" si="284"/>
        <v/>
      </c>
      <c r="CB344" s="65" t="str">
        <f t="shared" si="285"/>
        <v/>
      </c>
      <c r="CC344" s="165" t="str">
        <f>IF(COUNTBLANK($A344:$F344)&gt;2,"",IF(Input!W344=0,"NA",Input!W344))</f>
        <v/>
      </c>
      <c r="CD344" s="65" t="str">
        <f t="shared" si="286"/>
        <v/>
      </c>
      <c r="CE344" s="65" t="str">
        <f t="shared" si="287"/>
        <v/>
      </c>
      <c r="CF344" s="165" t="str">
        <f>IF(COUNTBLANK($A344:$F344)&gt;2,"",IF(Input!X344=0,"NA",Input!X344))</f>
        <v/>
      </c>
      <c r="CG344" s="65" t="str">
        <f t="shared" si="288"/>
        <v/>
      </c>
      <c r="CH344" s="65" t="str">
        <f t="shared" si="289"/>
        <v/>
      </c>
      <c r="CI344" s="165" t="str">
        <f>IF(COUNTBLANK($A344:$F344)&gt;2,"",IF(Input!Y344=0,"NA",Input!Y344))</f>
        <v/>
      </c>
      <c r="CJ344" s="65" t="str">
        <f t="shared" si="290"/>
        <v/>
      </c>
      <c r="CK344" s="65" t="str">
        <f t="shared" si="291"/>
        <v/>
      </c>
      <c r="CL344" s="165" t="str">
        <f>IF(COUNTBLANK($A344:$F344)&gt;2,"",IF(Input!Z344=0,"NA",Input!Z344))</f>
        <v/>
      </c>
      <c r="CM344" s="65" t="str">
        <f t="shared" si="292"/>
        <v/>
      </c>
      <c r="CN344" s="65" t="str">
        <f t="shared" si="293"/>
        <v/>
      </c>
      <c r="CO344" s="165" t="str">
        <f>IF(COUNTBLANK($A344:$F344)&gt;2,"",IF(Input!AA344=0,"NA",Input!AA344))</f>
        <v/>
      </c>
      <c r="CP344" s="65" t="str">
        <f t="shared" si="294"/>
        <v/>
      </c>
      <c r="CQ344" s="65" t="str">
        <f t="shared" si="295"/>
        <v/>
      </c>
      <c r="CR344" s="165" t="str">
        <f>IF(COUNTBLANK($A344:$F344)&gt;2,"",IF(Input!AB344=0,"NA",Input!AB344))</f>
        <v/>
      </c>
      <c r="CS344" s="65" t="str">
        <f t="shared" si="296"/>
        <v/>
      </c>
      <c r="CT344" s="65" t="str">
        <f t="shared" si="297"/>
        <v/>
      </c>
      <c r="CU344" s="165" t="str">
        <f>IF(COUNTBLANK($A344:$F344)&gt;2,"",IF(Input!AC344=0,"NA",Input!AC344))</f>
        <v/>
      </c>
      <c r="CV344" s="65" t="str">
        <f t="shared" si="298"/>
        <v/>
      </c>
      <c r="CW344" s="65" t="str">
        <f t="shared" si="299"/>
        <v/>
      </c>
      <c r="CX344" s="165" t="str">
        <f>IF(COUNTBLANK($A344:$F344)&gt;2,"",IF(Input!AD344=0,"NA",Input!AD344))</f>
        <v/>
      </c>
    </row>
    <row r="345" spans="1:102" x14ac:dyDescent="0.25">
      <c r="A345" s="162" t="str">
        <f>IF(Input!B345=0,"",Input!B345)</f>
        <v/>
      </c>
      <c r="B345" s="162" t="str">
        <f>IF(Input!C345=0,"",Input!C345)</f>
        <v/>
      </c>
      <c r="C345" s="162" t="str">
        <f>IF(Input!D345=0,"",Input!D345)</f>
        <v/>
      </c>
      <c r="D345" s="162" t="str">
        <f>IF(Input!G345=0,"",Input!G345)</f>
        <v/>
      </c>
      <c r="E345" s="162" t="str">
        <f>IF(Input!H345=0,"",Input!H345)</f>
        <v/>
      </c>
      <c r="F345" s="162" t="str">
        <f>IF(Input!I345=0,"",Input!I345)</f>
        <v/>
      </c>
      <c r="G345" s="66" t="str">
        <f t="shared" si="250"/>
        <v/>
      </c>
      <c r="H345" s="66" t="str">
        <f t="shared" si="251"/>
        <v/>
      </c>
      <c r="I345" s="160" t="str">
        <f>FinalScores!G345</f>
        <v/>
      </c>
      <c r="J345" s="65" t="str">
        <f t="shared" si="252"/>
        <v/>
      </c>
      <c r="K345" s="65" t="str">
        <f t="shared" si="253"/>
        <v/>
      </c>
      <c r="L345" s="165" t="str">
        <f>IF(COUNTBLANK($A345:$F345)&gt;2,"",IF(Input!AE345=0,"NA",Input!AE345))</f>
        <v/>
      </c>
      <c r="M345" s="65" t="str">
        <f t="shared" si="254"/>
        <v/>
      </c>
      <c r="N345" s="65" t="str">
        <f t="shared" si="255"/>
        <v/>
      </c>
      <c r="O345" s="165" t="str">
        <f>IF(COUNTBLANK($A345:$F345)&gt;2,"",IF(Input!AF345=0,"NA",Input!AF345))</f>
        <v/>
      </c>
      <c r="P345" s="65" t="str">
        <f t="shared" si="256"/>
        <v/>
      </c>
      <c r="Q345" s="65" t="str">
        <f t="shared" si="257"/>
        <v/>
      </c>
      <c r="R345" s="165" t="str">
        <f>IF(COUNTBLANK($A345:$F345)&gt;2,"",IF(Input!AG345=0,"NA",Input!AG345))</f>
        <v/>
      </c>
      <c r="AN345" s="65" t="str">
        <f t="shared" si="258"/>
        <v/>
      </c>
      <c r="AO345" s="65" t="str">
        <f t="shared" si="259"/>
        <v/>
      </c>
      <c r="AP345" s="165" t="str">
        <f>IF(COUNTBLANK($A345:$F345)&gt;2,"",IF(Input!J345=0,"NA",Input!J345))</f>
        <v/>
      </c>
      <c r="AQ345" s="65" t="str">
        <f t="shared" si="260"/>
        <v/>
      </c>
      <c r="AR345" s="65" t="str">
        <f t="shared" si="261"/>
        <v/>
      </c>
      <c r="AS345" s="165" t="str">
        <f>IF(COUNTBLANK($A345:$F345)&gt;2,"",IF(Input!K345=0,"NA",Input!K345))</f>
        <v/>
      </c>
      <c r="AT345" s="65" t="str">
        <f t="shared" si="262"/>
        <v/>
      </c>
      <c r="AU345" s="65" t="str">
        <f t="shared" si="263"/>
        <v/>
      </c>
      <c r="AV345" s="165" t="str">
        <f>IF(COUNTBLANK($A345:$F345)&gt;2,"",IF(Input!L345=0,"NA",Input!L345))</f>
        <v/>
      </c>
      <c r="AW345" s="65" t="str">
        <f t="shared" si="264"/>
        <v/>
      </c>
      <c r="AX345" s="65" t="str">
        <f t="shared" si="265"/>
        <v/>
      </c>
      <c r="AY345" s="165" t="str">
        <f>IF(COUNTBLANK($A345:$F345)&gt;2,"",IF(Input!M345=0,"NA",Input!M345))</f>
        <v/>
      </c>
      <c r="AZ345" s="65" t="str">
        <f t="shared" si="266"/>
        <v/>
      </c>
      <c r="BA345" s="65" t="str">
        <f t="shared" si="267"/>
        <v/>
      </c>
      <c r="BB345" s="165" t="str">
        <f>IF(COUNTBLANK($A345:$F345)&gt;2,"",IF(Input!N345=0,"NA",Input!N345))</f>
        <v/>
      </c>
      <c r="BC345" s="65" t="str">
        <f t="shared" si="268"/>
        <v/>
      </c>
      <c r="BD345" s="65" t="str">
        <f t="shared" si="269"/>
        <v/>
      </c>
      <c r="BE345" s="165" t="str">
        <f>IF(COUNTBLANK($A345:$F345)&gt;2,"",IF(Input!O345=0,"NA",Input!O345))</f>
        <v/>
      </c>
      <c r="BF345" s="65" t="str">
        <f t="shared" si="270"/>
        <v/>
      </c>
      <c r="BG345" s="65" t="str">
        <f t="shared" si="271"/>
        <v/>
      </c>
      <c r="BH345" s="165" t="str">
        <f>IF(COUNTBLANK($A345:$F345)&gt;2,"",IF(Input!P345=0,"NA",Input!P345))</f>
        <v/>
      </c>
      <c r="BI345" s="65" t="str">
        <f t="shared" si="272"/>
        <v/>
      </c>
      <c r="BJ345" s="65" t="str">
        <f t="shared" si="273"/>
        <v/>
      </c>
      <c r="BK345" s="165" t="str">
        <f>IF(COUNTBLANK($A345:$F345)&gt;2,"",IF(Input!Q345=0,"NA",Input!Q345))</f>
        <v/>
      </c>
      <c r="BL345" s="65" t="str">
        <f t="shared" si="274"/>
        <v/>
      </c>
      <c r="BM345" s="65" t="str">
        <f t="shared" si="275"/>
        <v/>
      </c>
      <c r="BN345" s="165" t="str">
        <f>IF(COUNTBLANK($A345:$F345)&gt;2,"",IF(Input!R345=0,"NA",Input!R345))</f>
        <v/>
      </c>
      <c r="BO345" s="65" t="str">
        <f t="shared" si="276"/>
        <v/>
      </c>
      <c r="BP345" s="65" t="str">
        <f t="shared" si="277"/>
        <v/>
      </c>
      <c r="BQ345" s="165" t="str">
        <f>IF(COUNTBLANK($A345:$F345)&gt;2,"",IF(Input!S345=0,"NA",Input!S345))</f>
        <v/>
      </c>
      <c r="BR345" s="65" t="str">
        <f t="shared" si="278"/>
        <v/>
      </c>
      <c r="BS345" s="65" t="str">
        <f t="shared" si="279"/>
        <v/>
      </c>
      <c r="BT345" s="165" t="str">
        <f>IF(COUNTBLANK($A345:$F345)&gt;2,"",IF(Input!T345=0,"NA",Input!T345))</f>
        <v/>
      </c>
      <c r="BU345" s="65" t="str">
        <f t="shared" si="280"/>
        <v/>
      </c>
      <c r="BV345" s="65" t="str">
        <f t="shared" si="281"/>
        <v/>
      </c>
      <c r="BW345" s="165" t="str">
        <f>IF(COUNTBLANK($A345:$F345)&gt;2,"",IF(Input!U345=0,"NA",Input!U345))</f>
        <v/>
      </c>
      <c r="BX345" s="65" t="str">
        <f t="shared" si="282"/>
        <v/>
      </c>
      <c r="BY345" s="65" t="str">
        <f t="shared" si="283"/>
        <v/>
      </c>
      <c r="BZ345" s="165" t="str">
        <f>IF(COUNTBLANK($A345:$F345)&gt;2,"",IF(Input!V345=0,"NA",Input!V345))</f>
        <v/>
      </c>
      <c r="CA345" s="65" t="str">
        <f t="shared" si="284"/>
        <v/>
      </c>
      <c r="CB345" s="65" t="str">
        <f t="shared" si="285"/>
        <v/>
      </c>
      <c r="CC345" s="165" t="str">
        <f>IF(COUNTBLANK($A345:$F345)&gt;2,"",IF(Input!W345=0,"NA",Input!W345))</f>
        <v/>
      </c>
      <c r="CD345" s="65" t="str">
        <f t="shared" si="286"/>
        <v/>
      </c>
      <c r="CE345" s="65" t="str">
        <f t="shared" si="287"/>
        <v/>
      </c>
      <c r="CF345" s="165" t="str">
        <f>IF(COUNTBLANK($A345:$F345)&gt;2,"",IF(Input!X345=0,"NA",Input!X345))</f>
        <v/>
      </c>
      <c r="CG345" s="65" t="str">
        <f t="shared" si="288"/>
        <v/>
      </c>
      <c r="CH345" s="65" t="str">
        <f t="shared" si="289"/>
        <v/>
      </c>
      <c r="CI345" s="165" t="str">
        <f>IF(COUNTBLANK($A345:$F345)&gt;2,"",IF(Input!Y345=0,"NA",Input!Y345))</f>
        <v/>
      </c>
      <c r="CJ345" s="65" t="str">
        <f t="shared" si="290"/>
        <v/>
      </c>
      <c r="CK345" s="65" t="str">
        <f t="shared" si="291"/>
        <v/>
      </c>
      <c r="CL345" s="165" t="str">
        <f>IF(COUNTBLANK($A345:$F345)&gt;2,"",IF(Input!Z345=0,"NA",Input!Z345))</f>
        <v/>
      </c>
      <c r="CM345" s="65" t="str">
        <f t="shared" si="292"/>
        <v/>
      </c>
      <c r="CN345" s="65" t="str">
        <f t="shared" si="293"/>
        <v/>
      </c>
      <c r="CO345" s="165" t="str">
        <f>IF(COUNTBLANK($A345:$F345)&gt;2,"",IF(Input!AA345=0,"NA",Input!AA345))</f>
        <v/>
      </c>
      <c r="CP345" s="65" t="str">
        <f t="shared" si="294"/>
        <v/>
      </c>
      <c r="CQ345" s="65" t="str">
        <f t="shared" si="295"/>
        <v/>
      </c>
      <c r="CR345" s="165" t="str">
        <f>IF(COUNTBLANK($A345:$F345)&gt;2,"",IF(Input!AB345=0,"NA",Input!AB345))</f>
        <v/>
      </c>
      <c r="CS345" s="65" t="str">
        <f t="shared" si="296"/>
        <v/>
      </c>
      <c r="CT345" s="65" t="str">
        <f t="shared" si="297"/>
        <v/>
      </c>
      <c r="CU345" s="165" t="str">
        <f>IF(COUNTBLANK($A345:$F345)&gt;2,"",IF(Input!AC345=0,"NA",Input!AC345))</f>
        <v/>
      </c>
      <c r="CV345" s="65" t="str">
        <f t="shared" si="298"/>
        <v/>
      </c>
      <c r="CW345" s="65" t="str">
        <f t="shared" si="299"/>
        <v/>
      </c>
      <c r="CX345" s="165" t="str">
        <f>IF(COUNTBLANK($A345:$F345)&gt;2,"",IF(Input!AD345=0,"NA",Input!AD345))</f>
        <v/>
      </c>
    </row>
    <row r="346" spans="1:102" x14ac:dyDescent="0.25">
      <c r="A346" s="162" t="str">
        <f>IF(Input!B346=0,"",Input!B346)</f>
        <v/>
      </c>
      <c r="B346" s="162" t="str">
        <f>IF(Input!C346=0,"",Input!C346)</f>
        <v/>
      </c>
      <c r="C346" s="162" t="str">
        <f>IF(Input!D346=0,"",Input!D346)</f>
        <v/>
      </c>
      <c r="D346" s="162" t="str">
        <f>IF(Input!G346=0,"",Input!G346)</f>
        <v/>
      </c>
      <c r="E346" s="162" t="str">
        <f>IF(Input!H346=0,"",Input!H346)</f>
        <v/>
      </c>
      <c r="F346" s="162" t="str">
        <f>IF(Input!I346=0,"",Input!I346)</f>
        <v/>
      </c>
      <c r="G346" s="66" t="str">
        <f t="shared" si="250"/>
        <v/>
      </c>
      <c r="H346" s="66" t="str">
        <f t="shared" si="251"/>
        <v/>
      </c>
      <c r="I346" s="160" t="str">
        <f>FinalScores!G346</f>
        <v/>
      </c>
      <c r="J346" s="65" t="str">
        <f t="shared" si="252"/>
        <v/>
      </c>
      <c r="K346" s="65" t="str">
        <f t="shared" si="253"/>
        <v/>
      </c>
      <c r="L346" s="165" t="str">
        <f>IF(COUNTBLANK($A346:$F346)&gt;2,"",IF(Input!AE346=0,"NA",Input!AE346))</f>
        <v/>
      </c>
      <c r="M346" s="65" t="str">
        <f t="shared" si="254"/>
        <v/>
      </c>
      <c r="N346" s="65" t="str">
        <f t="shared" si="255"/>
        <v/>
      </c>
      <c r="O346" s="165" t="str">
        <f>IF(COUNTBLANK($A346:$F346)&gt;2,"",IF(Input!AF346=0,"NA",Input!AF346))</f>
        <v/>
      </c>
      <c r="P346" s="65" t="str">
        <f t="shared" si="256"/>
        <v/>
      </c>
      <c r="Q346" s="65" t="str">
        <f t="shared" si="257"/>
        <v/>
      </c>
      <c r="R346" s="165" t="str">
        <f>IF(COUNTBLANK($A346:$F346)&gt;2,"",IF(Input!AG346=0,"NA",Input!AG346))</f>
        <v/>
      </c>
      <c r="AN346" s="65" t="str">
        <f t="shared" si="258"/>
        <v/>
      </c>
      <c r="AO346" s="65" t="str">
        <f t="shared" si="259"/>
        <v/>
      </c>
      <c r="AP346" s="165" t="str">
        <f>IF(COUNTBLANK($A346:$F346)&gt;2,"",IF(Input!J346=0,"NA",Input!J346))</f>
        <v/>
      </c>
      <c r="AQ346" s="65" t="str">
        <f t="shared" si="260"/>
        <v/>
      </c>
      <c r="AR346" s="65" t="str">
        <f t="shared" si="261"/>
        <v/>
      </c>
      <c r="AS346" s="165" t="str">
        <f>IF(COUNTBLANK($A346:$F346)&gt;2,"",IF(Input!K346=0,"NA",Input!K346))</f>
        <v/>
      </c>
      <c r="AT346" s="65" t="str">
        <f t="shared" si="262"/>
        <v/>
      </c>
      <c r="AU346" s="65" t="str">
        <f t="shared" si="263"/>
        <v/>
      </c>
      <c r="AV346" s="165" t="str">
        <f>IF(COUNTBLANK($A346:$F346)&gt;2,"",IF(Input!L346=0,"NA",Input!L346))</f>
        <v/>
      </c>
      <c r="AW346" s="65" t="str">
        <f t="shared" si="264"/>
        <v/>
      </c>
      <c r="AX346" s="65" t="str">
        <f t="shared" si="265"/>
        <v/>
      </c>
      <c r="AY346" s="165" t="str">
        <f>IF(COUNTBLANK($A346:$F346)&gt;2,"",IF(Input!M346=0,"NA",Input!M346))</f>
        <v/>
      </c>
      <c r="AZ346" s="65" t="str">
        <f t="shared" si="266"/>
        <v/>
      </c>
      <c r="BA346" s="65" t="str">
        <f t="shared" si="267"/>
        <v/>
      </c>
      <c r="BB346" s="165" t="str">
        <f>IF(COUNTBLANK($A346:$F346)&gt;2,"",IF(Input!N346=0,"NA",Input!N346))</f>
        <v/>
      </c>
      <c r="BC346" s="65" t="str">
        <f t="shared" si="268"/>
        <v/>
      </c>
      <c r="BD346" s="65" t="str">
        <f t="shared" si="269"/>
        <v/>
      </c>
      <c r="BE346" s="165" t="str">
        <f>IF(COUNTBLANK($A346:$F346)&gt;2,"",IF(Input!O346=0,"NA",Input!O346))</f>
        <v/>
      </c>
      <c r="BF346" s="65" t="str">
        <f t="shared" si="270"/>
        <v/>
      </c>
      <c r="BG346" s="65" t="str">
        <f t="shared" si="271"/>
        <v/>
      </c>
      <c r="BH346" s="165" t="str">
        <f>IF(COUNTBLANK($A346:$F346)&gt;2,"",IF(Input!P346=0,"NA",Input!P346))</f>
        <v/>
      </c>
      <c r="BI346" s="65" t="str">
        <f t="shared" si="272"/>
        <v/>
      </c>
      <c r="BJ346" s="65" t="str">
        <f t="shared" si="273"/>
        <v/>
      </c>
      <c r="BK346" s="165" t="str">
        <f>IF(COUNTBLANK($A346:$F346)&gt;2,"",IF(Input!Q346=0,"NA",Input!Q346))</f>
        <v/>
      </c>
      <c r="BL346" s="65" t="str">
        <f t="shared" si="274"/>
        <v/>
      </c>
      <c r="BM346" s="65" t="str">
        <f t="shared" si="275"/>
        <v/>
      </c>
      <c r="BN346" s="165" t="str">
        <f>IF(COUNTBLANK($A346:$F346)&gt;2,"",IF(Input!R346=0,"NA",Input!R346))</f>
        <v/>
      </c>
      <c r="BO346" s="65" t="str">
        <f t="shared" si="276"/>
        <v/>
      </c>
      <c r="BP346" s="65" t="str">
        <f t="shared" si="277"/>
        <v/>
      </c>
      <c r="BQ346" s="165" t="str">
        <f>IF(COUNTBLANK($A346:$F346)&gt;2,"",IF(Input!S346=0,"NA",Input!S346))</f>
        <v/>
      </c>
      <c r="BR346" s="65" t="str">
        <f t="shared" si="278"/>
        <v/>
      </c>
      <c r="BS346" s="65" t="str">
        <f t="shared" si="279"/>
        <v/>
      </c>
      <c r="BT346" s="165" t="str">
        <f>IF(COUNTBLANK($A346:$F346)&gt;2,"",IF(Input!T346=0,"NA",Input!T346))</f>
        <v/>
      </c>
      <c r="BU346" s="65" t="str">
        <f t="shared" si="280"/>
        <v/>
      </c>
      <c r="BV346" s="65" t="str">
        <f t="shared" si="281"/>
        <v/>
      </c>
      <c r="BW346" s="165" t="str">
        <f>IF(COUNTBLANK($A346:$F346)&gt;2,"",IF(Input!U346=0,"NA",Input!U346))</f>
        <v/>
      </c>
      <c r="BX346" s="65" t="str">
        <f t="shared" si="282"/>
        <v/>
      </c>
      <c r="BY346" s="65" t="str">
        <f t="shared" si="283"/>
        <v/>
      </c>
      <c r="BZ346" s="165" t="str">
        <f>IF(COUNTBLANK($A346:$F346)&gt;2,"",IF(Input!V346=0,"NA",Input!V346))</f>
        <v/>
      </c>
      <c r="CA346" s="65" t="str">
        <f t="shared" si="284"/>
        <v/>
      </c>
      <c r="CB346" s="65" t="str">
        <f t="shared" si="285"/>
        <v/>
      </c>
      <c r="CC346" s="165" t="str">
        <f>IF(COUNTBLANK($A346:$F346)&gt;2,"",IF(Input!W346=0,"NA",Input!W346))</f>
        <v/>
      </c>
      <c r="CD346" s="65" t="str">
        <f t="shared" si="286"/>
        <v/>
      </c>
      <c r="CE346" s="65" t="str">
        <f t="shared" si="287"/>
        <v/>
      </c>
      <c r="CF346" s="165" t="str">
        <f>IF(COUNTBLANK($A346:$F346)&gt;2,"",IF(Input!X346=0,"NA",Input!X346))</f>
        <v/>
      </c>
      <c r="CG346" s="65" t="str">
        <f t="shared" si="288"/>
        <v/>
      </c>
      <c r="CH346" s="65" t="str">
        <f t="shared" si="289"/>
        <v/>
      </c>
      <c r="CI346" s="165" t="str">
        <f>IF(COUNTBLANK($A346:$F346)&gt;2,"",IF(Input!Y346=0,"NA",Input!Y346))</f>
        <v/>
      </c>
      <c r="CJ346" s="65" t="str">
        <f t="shared" si="290"/>
        <v/>
      </c>
      <c r="CK346" s="65" t="str">
        <f t="shared" si="291"/>
        <v/>
      </c>
      <c r="CL346" s="165" t="str">
        <f>IF(COUNTBLANK($A346:$F346)&gt;2,"",IF(Input!Z346=0,"NA",Input!Z346))</f>
        <v/>
      </c>
      <c r="CM346" s="65" t="str">
        <f t="shared" si="292"/>
        <v/>
      </c>
      <c r="CN346" s="65" t="str">
        <f t="shared" si="293"/>
        <v/>
      </c>
      <c r="CO346" s="165" t="str">
        <f>IF(COUNTBLANK($A346:$F346)&gt;2,"",IF(Input!AA346=0,"NA",Input!AA346))</f>
        <v/>
      </c>
      <c r="CP346" s="65" t="str">
        <f t="shared" si="294"/>
        <v/>
      </c>
      <c r="CQ346" s="65" t="str">
        <f t="shared" si="295"/>
        <v/>
      </c>
      <c r="CR346" s="165" t="str">
        <f>IF(COUNTBLANK($A346:$F346)&gt;2,"",IF(Input!AB346=0,"NA",Input!AB346))</f>
        <v/>
      </c>
      <c r="CS346" s="65" t="str">
        <f t="shared" si="296"/>
        <v/>
      </c>
      <c r="CT346" s="65" t="str">
        <f t="shared" si="297"/>
        <v/>
      </c>
      <c r="CU346" s="165" t="str">
        <f>IF(COUNTBLANK($A346:$F346)&gt;2,"",IF(Input!AC346=0,"NA",Input!AC346))</f>
        <v/>
      </c>
      <c r="CV346" s="65" t="str">
        <f t="shared" si="298"/>
        <v/>
      </c>
      <c r="CW346" s="65" t="str">
        <f t="shared" si="299"/>
        <v/>
      </c>
      <c r="CX346" s="165" t="str">
        <f>IF(COUNTBLANK($A346:$F346)&gt;2,"",IF(Input!AD346=0,"NA",Input!AD346))</f>
        <v/>
      </c>
    </row>
    <row r="347" spans="1:102" x14ac:dyDescent="0.25">
      <c r="A347" s="162" t="str">
        <f>IF(Input!B347=0,"",Input!B347)</f>
        <v/>
      </c>
      <c r="B347" s="162" t="str">
        <f>IF(Input!C347=0,"",Input!C347)</f>
        <v/>
      </c>
      <c r="C347" s="162" t="str">
        <f>IF(Input!D347=0,"",Input!D347)</f>
        <v/>
      </c>
      <c r="D347" s="162" t="str">
        <f>IF(Input!G347=0,"",Input!G347)</f>
        <v/>
      </c>
      <c r="E347" s="162" t="str">
        <f>IF(Input!H347=0,"",Input!H347)</f>
        <v/>
      </c>
      <c r="F347" s="162" t="str">
        <f>IF(Input!I347=0,"",Input!I347)</f>
        <v/>
      </c>
      <c r="G347" s="66" t="str">
        <f t="shared" si="250"/>
        <v/>
      </c>
      <c r="H347" s="66" t="str">
        <f t="shared" si="251"/>
        <v/>
      </c>
      <c r="I347" s="160" t="str">
        <f>FinalScores!G347</f>
        <v/>
      </c>
      <c r="J347" s="65" t="str">
        <f t="shared" si="252"/>
        <v/>
      </c>
      <c r="K347" s="65" t="str">
        <f t="shared" si="253"/>
        <v/>
      </c>
      <c r="L347" s="165" t="str">
        <f>IF(COUNTBLANK($A347:$F347)&gt;2,"",IF(Input!AE347=0,"NA",Input!AE347))</f>
        <v/>
      </c>
      <c r="M347" s="65" t="str">
        <f t="shared" si="254"/>
        <v/>
      </c>
      <c r="N347" s="65" t="str">
        <f t="shared" si="255"/>
        <v/>
      </c>
      <c r="O347" s="165" t="str">
        <f>IF(COUNTBLANK($A347:$F347)&gt;2,"",IF(Input!AF347=0,"NA",Input!AF347))</f>
        <v/>
      </c>
      <c r="P347" s="65" t="str">
        <f t="shared" si="256"/>
        <v/>
      </c>
      <c r="Q347" s="65" t="str">
        <f t="shared" si="257"/>
        <v/>
      </c>
      <c r="R347" s="165" t="str">
        <f>IF(COUNTBLANK($A347:$F347)&gt;2,"",IF(Input!AG347=0,"NA",Input!AG347))</f>
        <v/>
      </c>
      <c r="AN347" s="65" t="str">
        <f t="shared" si="258"/>
        <v/>
      </c>
      <c r="AO347" s="65" t="str">
        <f t="shared" si="259"/>
        <v/>
      </c>
      <c r="AP347" s="165" t="str">
        <f>IF(COUNTBLANK($A347:$F347)&gt;2,"",IF(Input!J347=0,"NA",Input!J347))</f>
        <v/>
      </c>
      <c r="AQ347" s="65" t="str">
        <f t="shared" si="260"/>
        <v/>
      </c>
      <c r="AR347" s="65" t="str">
        <f t="shared" si="261"/>
        <v/>
      </c>
      <c r="AS347" s="165" t="str">
        <f>IF(COUNTBLANK($A347:$F347)&gt;2,"",IF(Input!K347=0,"NA",Input!K347))</f>
        <v/>
      </c>
      <c r="AT347" s="65" t="str">
        <f t="shared" si="262"/>
        <v/>
      </c>
      <c r="AU347" s="65" t="str">
        <f t="shared" si="263"/>
        <v/>
      </c>
      <c r="AV347" s="165" t="str">
        <f>IF(COUNTBLANK($A347:$F347)&gt;2,"",IF(Input!L347=0,"NA",Input!L347))</f>
        <v/>
      </c>
      <c r="AW347" s="65" t="str">
        <f t="shared" si="264"/>
        <v/>
      </c>
      <c r="AX347" s="65" t="str">
        <f t="shared" si="265"/>
        <v/>
      </c>
      <c r="AY347" s="165" t="str">
        <f>IF(COUNTBLANK($A347:$F347)&gt;2,"",IF(Input!M347=0,"NA",Input!M347))</f>
        <v/>
      </c>
      <c r="AZ347" s="65" t="str">
        <f t="shared" si="266"/>
        <v/>
      </c>
      <c r="BA347" s="65" t="str">
        <f t="shared" si="267"/>
        <v/>
      </c>
      <c r="BB347" s="165" t="str">
        <f>IF(COUNTBLANK($A347:$F347)&gt;2,"",IF(Input!N347=0,"NA",Input!N347))</f>
        <v/>
      </c>
      <c r="BC347" s="65" t="str">
        <f t="shared" si="268"/>
        <v/>
      </c>
      <c r="BD347" s="65" t="str">
        <f t="shared" si="269"/>
        <v/>
      </c>
      <c r="BE347" s="165" t="str">
        <f>IF(COUNTBLANK($A347:$F347)&gt;2,"",IF(Input!O347=0,"NA",Input!O347))</f>
        <v/>
      </c>
      <c r="BF347" s="65" t="str">
        <f t="shared" si="270"/>
        <v/>
      </c>
      <c r="BG347" s="65" t="str">
        <f t="shared" si="271"/>
        <v/>
      </c>
      <c r="BH347" s="165" t="str">
        <f>IF(COUNTBLANK($A347:$F347)&gt;2,"",IF(Input!P347=0,"NA",Input!P347))</f>
        <v/>
      </c>
      <c r="BI347" s="65" t="str">
        <f t="shared" si="272"/>
        <v/>
      </c>
      <c r="BJ347" s="65" t="str">
        <f t="shared" si="273"/>
        <v/>
      </c>
      <c r="BK347" s="165" t="str">
        <f>IF(COUNTBLANK($A347:$F347)&gt;2,"",IF(Input!Q347=0,"NA",Input!Q347))</f>
        <v/>
      </c>
      <c r="BL347" s="65" t="str">
        <f t="shared" si="274"/>
        <v/>
      </c>
      <c r="BM347" s="65" t="str">
        <f t="shared" si="275"/>
        <v/>
      </c>
      <c r="BN347" s="165" t="str">
        <f>IF(COUNTBLANK($A347:$F347)&gt;2,"",IF(Input!R347=0,"NA",Input!R347))</f>
        <v/>
      </c>
      <c r="BO347" s="65" t="str">
        <f t="shared" si="276"/>
        <v/>
      </c>
      <c r="BP347" s="65" t="str">
        <f t="shared" si="277"/>
        <v/>
      </c>
      <c r="BQ347" s="165" t="str">
        <f>IF(COUNTBLANK($A347:$F347)&gt;2,"",IF(Input!S347=0,"NA",Input!S347))</f>
        <v/>
      </c>
      <c r="BR347" s="65" t="str">
        <f t="shared" si="278"/>
        <v/>
      </c>
      <c r="BS347" s="65" t="str">
        <f t="shared" si="279"/>
        <v/>
      </c>
      <c r="BT347" s="165" t="str">
        <f>IF(COUNTBLANK($A347:$F347)&gt;2,"",IF(Input!T347=0,"NA",Input!T347))</f>
        <v/>
      </c>
      <c r="BU347" s="65" t="str">
        <f t="shared" si="280"/>
        <v/>
      </c>
      <c r="BV347" s="65" t="str">
        <f t="shared" si="281"/>
        <v/>
      </c>
      <c r="BW347" s="165" t="str">
        <f>IF(COUNTBLANK($A347:$F347)&gt;2,"",IF(Input!U347=0,"NA",Input!U347))</f>
        <v/>
      </c>
      <c r="BX347" s="65" t="str">
        <f t="shared" si="282"/>
        <v/>
      </c>
      <c r="BY347" s="65" t="str">
        <f t="shared" si="283"/>
        <v/>
      </c>
      <c r="BZ347" s="165" t="str">
        <f>IF(COUNTBLANK($A347:$F347)&gt;2,"",IF(Input!V347=0,"NA",Input!V347))</f>
        <v/>
      </c>
      <c r="CA347" s="65" t="str">
        <f t="shared" si="284"/>
        <v/>
      </c>
      <c r="CB347" s="65" t="str">
        <f t="shared" si="285"/>
        <v/>
      </c>
      <c r="CC347" s="165" t="str">
        <f>IF(COUNTBLANK($A347:$F347)&gt;2,"",IF(Input!W347=0,"NA",Input!W347))</f>
        <v/>
      </c>
      <c r="CD347" s="65" t="str">
        <f t="shared" si="286"/>
        <v/>
      </c>
      <c r="CE347" s="65" t="str">
        <f t="shared" si="287"/>
        <v/>
      </c>
      <c r="CF347" s="165" t="str">
        <f>IF(COUNTBLANK($A347:$F347)&gt;2,"",IF(Input!X347=0,"NA",Input!X347))</f>
        <v/>
      </c>
      <c r="CG347" s="65" t="str">
        <f t="shared" si="288"/>
        <v/>
      </c>
      <c r="CH347" s="65" t="str">
        <f t="shared" si="289"/>
        <v/>
      </c>
      <c r="CI347" s="165" t="str">
        <f>IF(COUNTBLANK($A347:$F347)&gt;2,"",IF(Input!Y347=0,"NA",Input!Y347))</f>
        <v/>
      </c>
      <c r="CJ347" s="65" t="str">
        <f t="shared" si="290"/>
        <v/>
      </c>
      <c r="CK347" s="65" t="str">
        <f t="shared" si="291"/>
        <v/>
      </c>
      <c r="CL347" s="165" t="str">
        <f>IF(COUNTBLANK($A347:$F347)&gt;2,"",IF(Input!Z347=0,"NA",Input!Z347))</f>
        <v/>
      </c>
      <c r="CM347" s="65" t="str">
        <f t="shared" si="292"/>
        <v/>
      </c>
      <c r="CN347" s="65" t="str">
        <f t="shared" si="293"/>
        <v/>
      </c>
      <c r="CO347" s="165" t="str">
        <f>IF(COUNTBLANK($A347:$F347)&gt;2,"",IF(Input!AA347=0,"NA",Input!AA347))</f>
        <v/>
      </c>
      <c r="CP347" s="65" t="str">
        <f t="shared" si="294"/>
        <v/>
      </c>
      <c r="CQ347" s="65" t="str">
        <f t="shared" si="295"/>
        <v/>
      </c>
      <c r="CR347" s="165" t="str">
        <f>IF(COUNTBLANK($A347:$F347)&gt;2,"",IF(Input!AB347=0,"NA",Input!AB347))</f>
        <v/>
      </c>
      <c r="CS347" s="65" t="str">
        <f t="shared" si="296"/>
        <v/>
      </c>
      <c r="CT347" s="65" t="str">
        <f t="shared" si="297"/>
        <v/>
      </c>
      <c r="CU347" s="165" t="str">
        <f>IF(COUNTBLANK($A347:$F347)&gt;2,"",IF(Input!AC347=0,"NA",Input!AC347))</f>
        <v/>
      </c>
      <c r="CV347" s="65" t="str">
        <f t="shared" si="298"/>
        <v/>
      </c>
      <c r="CW347" s="65" t="str">
        <f t="shared" si="299"/>
        <v/>
      </c>
      <c r="CX347" s="165" t="str">
        <f>IF(COUNTBLANK($A347:$F347)&gt;2,"",IF(Input!AD347=0,"NA",Input!AD347))</f>
        <v/>
      </c>
    </row>
    <row r="348" spans="1:102" x14ac:dyDescent="0.25">
      <c r="A348" s="162" t="str">
        <f>IF(Input!B348=0,"",Input!B348)</f>
        <v/>
      </c>
      <c r="B348" s="162" t="str">
        <f>IF(Input!C348=0,"",Input!C348)</f>
        <v/>
      </c>
      <c r="C348" s="162" t="str">
        <f>IF(Input!D348=0,"",Input!D348)</f>
        <v/>
      </c>
      <c r="D348" s="162" t="str">
        <f>IF(Input!G348=0,"",Input!G348)</f>
        <v/>
      </c>
      <c r="E348" s="162" t="str">
        <f>IF(Input!H348=0,"",Input!H348)</f>
        <v/>
      </c>
      <c r="F348" s="162" t="str">
        <f>IF(Input!I348=0,"",Input!I348)</f>
        <v/>
      </c>
      <c r="G348" s="66" t="str">
        <f t="shared" si="250"/>
        <v/>
      </c>
      <c r="H348" s="66" t="str">
        <f t="shared" si="251"/>
        <v/>
      </c>
      <c r="I348" s="160" t="str">
        <f>FinalScores!G348</f>
        <v/>
      </c>
      <c r="J348" s="65" t="str">
        <f t="shared" si="252"/>
        <v/>
      </c>
      <c r="K348" s="65" t="str">
        <f t="shared" si="253"/>
        <v/>
      </c>
      <c r="L348" s="165" t="str">
        <f>IF(COUNTBLANK($A348:$F348)&gt;2,"",IF(Input!AE348=0,"NA",Input!AE348))</f>
        <v/>
      </c>
      <c r="M348" s="65" t="str">
        <f t="shared" si="254"/>
        <v/>
      </c>
      <c r="N348" s="65" t="str">
        <f t="shared" si="255"/>
        <v/>
      </c>
      <c r="O348" s="165" t="str">
        <f>IF(COUNTBLANK($A348:$F348)&gt;2,"",IF(Input!AF348=0,"NA",Input!AF348))</f>
        <v/>
      </c>
      <c r="P348" s="65" t="str">
        <f t="shared" si="256"/>
        <v/>
      </c>
      <c r="Q348" s="65" t="str">
        <f t="shared" si="257"/>
        <v/>
      </c>
      <c r="R348" s="165" t="str">
        <f>IF(COUNTBLANK($A348:$F348)&gt;2,"",IF(Input!AG348=0,"NA",Input!AG348))</f>
        <v/>
      </c>
      <c r="AN348" s="65" t="str">
        <f t="shared" si="258"/>
        <v/>
      </c>
      <c r="AO348" s="65" t="str">
        <f t="shared" si="259"/>
        <v/>
      </c>
      <c r="AP348" s="165" t="str">
        <f>IF(COUNTBLANK($A348:$F348)&gt;2,"",IF(Input!J348=0,"NA",Input!J348))</f>
        <v/>
      </c>
      <c r="AQ348" s="65" t="str">
        <f t="shared" si="260"/>
        <v/>
      </c>
      <c r="AR348" s="65" t="str">
        <f t="shared" si="261"/>
        <v/>
      </c>
      <c r="AS348" s="165" t="str">
        <f>IF(COUNTBLANK($A348:$F348)&gt;2,"",IF(Input!K348=0,"NA",Input!K348))</f>
        <v/>
      </c>
      <c r="AT348" s="65" t="str">
        <f t="shared" si="262"/>
        <v/>
      </c>
      <c r="AU348" s="65" t="str">
        <f t="shared" si="263"/>
        <v/>
      </c>
      <c r="AV348" s="165" t="str">
        <f>IF(COUNTBLANK($A348:$F348)&gt;2,"",IF(Input!L348=0,"NA",Input!L348))</f>
        <v/>
      </c>
      <c r="AW348" s="65" t="str">
        <f t="shared" si="264"/>
        <v/>
      </c>
      <c r="AX348" s="65" t="str">
        <f t="shared" si="265"/>
        <v/>
      </c>
      <c r="AY348" s="165" t="str">
        <f>IF(COUNTBLANK($A348:$F348)&gt;2,"",IF(Input!M348=0,"NA",Input!M348))</f>
        <v/>
      </c>
      <c r="AZ348" s="65" t="str">
        <f t="shared" si="266"/>
        <v/>
      </c>
      <c r="BA348" s="65" t="str">
        <f t="shared" si="267"/>
        <v/>
      </c>
      <c r="BB348" s="165" t="str">
        <f>IF(COUNTBLANK($A348:$F348)&gt;2,"",IF(Input!N348=0,"NA",Input!N348))</f>
        <v/>
      </c>
      <c r="BC348" s="65" t="str">
        <f t="shared" si="268"/>
        <v/>
      </c>
      <c r="BD348" s="65" t="str">
        <f t="shared" si="269"/>
        <v/>
      </c>
      <c r="BE348" s="165" t="str">
        <f>IF(COUNTBLANK($A348:$F348)&gt;2,"",IF(Input!O348=0,"NA",Input!O348))</f>
        <v/>
      </c>
      <c r="BF348" s="65" t="str">
        <f t="shared" si="270"/>
        <v/>
      </c>
      <c r="BG348" s="65" t="str">
        <f t="shared" si="271"/>
        <v/>
      </c>
      <c r="BH348" s="165" t="str">
        <f>IF(COUNTBLANK($A348:$F348)&gt;2,"",IF(Input!P348=0,"NA",Input!P348))</f>
        <v/>
      </c>
      <c r="BI348" s="65" t="str">
        <f t="shared" si="272"/>
        <v/>
      </c>
      <c r="BJ348" s="65" t="str">
        <f t="shared" si="273"/>
        <v/>
      </c>
      <c r="BK348" s="165" t="str">
        <f>IF(COUNTBLANK($A348:$F348)&gt;2,"",IF(Input!Q348=0,"NA",Input!Q348))</f>
        <v/>
      </c>
      <c r="BL348" s="65" t="str">
        <f t="shared" si="274"/>
        <v/>
      </c>
      <c r="BM348" s="65" t="str">
        <f t="shared" si="275"/>
        <v/>
      </c>
      <c r="BN348" s="165" t="str">
        <f>IF(COUNTBLANK($A348:$F348)&gt;2,"",IF(Input!R348=0,"NA",Input!R348))</f>
        <v/>
      </c>
      <c r="BO348" s="65" t="str">
        <f t="shared" si="276"/>
        <v/>
      </c>
      <c r="BP348" s="65" t="str">
        <f t="shared" si="277"/>
        <v/>
      </c>
      <c r="BQ348" s="165" t="str">
        <f>IF(COUNTBLANK($A348:$F348)&gt;2,"",IF(Input!S348=0,"NA",Input!S348))</f>
        <v/>
      </c>
      <c r="BR348" s="65" t="str">
        <f t="shared" si="278"/>
        <v/>
      </c>
      <c r="BS348" s="65" t="str">
        <f t="shared" si="279"/>
        <v/>
      </c>
      <c r="BT348" s="165" t="str">
        <f>IF(COUNTBLANK($A348:$F348)&gt;2,"",IF(Input!T348=0,"NA",Input!T348))</f>
        <v/>
      </c>
      <c r="BU348" s="65" t="str">
        <f t="shared" si="280"/>
        <v/>
      </c>
      <c r="BV348" s="65" t="str">
        <f t="shared" si="281"/>
        <v/>
      </c>
      <c r="BW348" s="165" t="str">
        <f>IF(COUNTBLANK($A348:$F348)&gt;2,"",IF(Input!U348=0,"NA",Input!U348))</f>
        <v/>
      </c>
      <c r="BX348" s="65" t="str">
        <f t="shared" si="282"/>
        <v/>
      </c>
      <c r="BY348" s="65" t="str">
        <f t="shared" si="283"/>
        <v/>
      </c>
      <c r="BZ348" s="165" t="str">
        <f>IF(COUNTBLANK($A348:$F348)&gt;2,"",IF(Input!V348=0,"NA",Input!V348))</f>
        <v/>
      </c>
      <c r="CA348" s="65" t="str">
        <f t="shared" si="284"/>
        <v/>
      </c>
      <c r="CB348" s="65" t="str">
        <f t="shared" si="285"/>
        <v/>
      </c>
      <c r="CC348" s="165" t="str">
        <f>IF(COUNTBLANK($A348:$F348)&gt;2,"",IF(Input!W348=0,"NA",Input!W348))</f>
        <v/>
      </c>
      <c r="CD348" s="65" t="str">
        <f t="shared" si="286"/>
        <v/>
      </c>
      <c r="CE348" s="65" t="str">
        <f t="shared" si="287"/>
        <v/>
      </c>
      <c r="CF348" s="165" t="str">
        <f>IF(COUNTBLANK($A348:$F348)&gt;2,"",IF(Input!X348=0,"NA",Input!X348))</f>
        <v/>
      </c>
      <c r="CG348" s="65" t="str">
        <f t="shared" si="288"/>
        <v/>
      </c>
      <c r="CH348" s="65" t="str">
        <f t="shared" si="289"/>
        <v/>
      </c>
      <c r="CI348" s="165" t="str">
        <f>IF(COUNTBLANK($A348:$F348)&gt;2,"",IF(Input!Y348=0,"NA",Input!Y348))</f>
        <v/>
      </c>
      <c r="CJ348" s="65" t="str">
        <f t="shared" si="290"/>
        <v/>
      </c>
      <c r="CK348" s="65" t="str">
        <f t="shared" si="291"/>
        <v/>
      </c>
      <c r="CL348" s="165" t="str">
        <f>IF(COUNTBLANK($A348:$F348)&gt;2,"",IF(Input!Z348=0,"NA",Input!Z348))</f>
        <v/>
      </c>
      <c r="CM348" s="65" t="str">
        <f t="shared" si="292"/>
        <v/>
      </c>
      <c r="CN348" s="65" t="str">
        <f t="shared" si="293"/>
        <v/>
      </c>
      <c r="CO348" s="165" t="str">
        <f>IF(COUNTBLANK($A348:$F348)&gt;2,"",IF(Input!AA348=0,"NA",Input!AA348))</f>
        <v/>
      </c>
      <c r="CP348" s="65" t="str">
        <f t="shared" si="294"/>
        <v/>
      </c>
      <c r="CQ348" s="65" t="str">
        <f t="shared" si="295"/>
        <v/>
      </c>
      <c r="CR348" s="165" t="str">
        <f>IF(COUNTBLANK($A348:$F348)&gt;2,"",IF(Input!AB348=0,"NA",Input!AB348))</f>
        <v/>
      </c>
      <c r="CS348" s="65" t="str">
        <f t="shared" si="296"/>
        <v/>
      </c>
      <c r="CT348" s="65" t="str">
        <f t="shared" si="297"/>
        <v/>
      </c>
      <c r="CU348" s="165" t="str">
        <f>IF(COUNTBLANK($A348:$F348)&gt;2,"",IF(Input!AC348=0,"NA",Input!AC348))</f>
        <v/>
      </c>
      <c r="CV348" s="65" t="str">
        <f t="shared" si="298"/>
        <v/>
      </c>
      <c r="CW348" s="65" t="str">
        <f t="shared" si="299"/>
        <v/>
      </c>
      <c r="CX348" s="165" t="str">
        <f>IF(COUNTBLANK($A348:$F348)&gt;2,"",IF(Input!AD348=0,"NA",Input!AD348))</f>
        <v/>
      </c>
    </row>
    <row r="349" spans="1:102" x14ac:dyDescent="0.25">
      <c r="A349" s="162" t="str">
        <f>IF(Input!B349=0,"",Input!B349)</f>
        <v/>
      </c>
      <c r="B349" s="162" t="str">
        <f>IF(Input!C349=0,"",Input!C349)</f>
        <v/>
      </c>
      <c r="C349" s="162" t="str">
        <f>IF(Input!D349=0,"",Input!D349)</f>
        <v/>
      </c>
      <c r="D349" s="162" t="str">
        <f>IF(Input!G349=0,"",Input!G349)</f>
        <v/>
      </c>
      <c r="E349" s="162" t="str">
        <f>IF(Input!H349=0,"",Input!H349)</f>
        <v/>
      </c>
      <c r="F349" s="162" t="str">
        <f>IF(Input!I349=0,"",Input!I349)</f>
        <v/>
      </c>
      <c r="G349" s="66" t="str">
        <f t="shared" si="250"/>
        <v/>
      </c>
      <c r="H349" s="66" t="str">
        <f t="shared" si="251"/>
        <v/>
      </c>
      <c r="I349" s="160" t="str">
        <f>FinalScores!G349</f>
        <v/>
      </c>
      <c r="J349" s="65" t="str">
        <f t="shared" si="252"/>
        <v/>
      </c>
      <c r="K349" s="65" t="str">
        <f t="shared" si="253"/>
        <v/>
      </c>
      <c r="L349" s="165" t="str">
        <f>IF(COUNTBLANK($A349:$F349)&gt;2,"",IF(Input!AE349=0,"NA",Input!AE349))</f>
        <v/>
      </c>
      <c r="M349" s="65" t="str">
        <f t="shared" si="254"/>
        <v/>
      </c>
      <c r="N349" s="65" t="str">
        <f t="shared" si="255"/>
        <v/>
      </c>
      <c r="O349" s="165" t="str">
        <f>IF(COUNTBLANK($A349:$F349)&gt;2,"",IF(Input!AF349=0,"NA",Input!AF349))</f>
        <v/>
      </c>
      <c r="P349" s="65" t="str">
        <f t="shared" si="256"/>
        <v/>
      </c>
      <c r="Q349" s="65" t="str">
        <f t="shared" si="257"/>
        <v/>
      </c>
      <c r="R349" s="165" t="str">
        <f>IF(COUNTBLANK($A349:$F349)&gt;2,"",IF(Input!AG349=0,"NA",Input!AG349))</f>
        <v/>
      </c>
      <c r="AN349" s="65" t="str">
        <f t="shared" si="258"/>
        <v/>
      </c>
      <c r="AO349" s="65" t="str">
        <f t="shared" si="259"/>
        <v/>
      </c>
      <c r="AP349" s="165" t="str">
        <f>IF(COUNTBLANK($A349:$F349)&gt;2,"",IF(Input!J349=0,"NA",Input!J349))</f>
        <v/>
      </c>
      <c r="AQ349" s="65" t="str">
        <f t="shared" si="260"/>
        <v/>
      </c>
      <c r="AR349" s="65" t="str">
        <f t="shared" si="261"/>
        <v/>
      </c>
      <c r="AS349" s="165" t="str">
        <f>IF(COUNTBLANK($A349:$F349)&gt;2,"",IF(Input!K349=0,"NA",Input!K349))</f>
        <v/>
      </c>
      <c r="AT349" s="65" t="str">
        <f t="shared" si="262"/>
        <v/>
      </c>
      <c r="AU349" s="65" t="str">
        <f t="shared" si="263"/>
        <v/>
      </c>
      <c r="AV349" s="165" t="str">
        <f>IF(COUNTBLANK($A349:$F349)&gt;2,"",IF(Input!L349=0,"NA",Input!L349))</f>
        <v/>
      </c>
      <c r="AW349" s="65" t="str">
        <f t="shared" si="264"/>
        <v/>
      </c>
      <c r="AX349" s="65" t="str">
        <f t="shared" si="265"/>
        <v/>
      </c>
      <c r="AY349" s="165" t="str">
        <f>IF(COUNTBLANK($A349:$F349)&gt;2,"",IF(Input!M349=0,"NA",Input!M349))</f>
        <v/>
      </c>
      <c r="AZ349" s="65" t="str">
        <f t="shared" si="266"/>
        <v/>
      </c>
      <c r="BA349" s="65" t="str">
        <f t="shared" si="267"/>
        <v/>
      </c>
      <c r="BB349" s="165" t="str">
        <f>IF(COUNTBLANK($A349:$F349)&gt;2,"",IF(Input!N349=0,"NA",Input!N349))</f>
        <v/>
      </c>
      <c r="BC349" s="65" t="str">
        <f t="shared" si="268"/>
        <v/>
      </c>
      <c r="BD349" s="65" t="str">
        <f t="shared" si="269"/>
        <v/>
      </c>
      <c r="BE349" s="165" t="str">
        <f>IF(COUNTBLANK($A349:$F349)&gt;2,"",IF(Input!O349=0,"NA",Input!O349))</f>
        <v/>
      </c>
      <c r="BF349" s="65" t="str">
        <f t="shared" si="270"/>
        <v/>
      </c>
      <c r="BG349" s="65" t="str">
        <f t="shared" si="271"/>
        <v/>
      </c>
      <c r="BH349" s="165" t="str">
        <f>IF(COUNTBLANK($A349:$F349)&gt;2,"",IF(Input!P349=0,"NA",Input!P349))</f>
        <v/>
      </c>
      <c r="BI349" s="65" t="str">
        <f t="shared" si="272"/>
        <v/>
      </c>
      <c r="BJ349" s="65" t="str">
        <f t="shared" si="273"/>
        <v/>
      </c>
      <c r="BK349" s="165" t="str">
        <f>IF(COUNTBLANK($A349:$F349)&gt;2,"",IF(Input!Q349=0,"NA",Input!Q349))</f>
        <v/>
      </c>
      <c r="BL349" s="65" t="str">
        <f t="shared" si="274"/>
        <v/>
      </c>
      <c r="BM349" s="65" t="str">
        <f t="shared" si="275"/>
        <v/>
      </c>
      <c r="BN349" s="165" t="str">
        <f>IF(COUNTBLANK($A349:$F349)&gt;2,"",IF(Input!R349=0,"NA",Input!R349))</f>
        <v/>
      </c>
      <c r="BO349" s="65" t="str">
        <f t="shared" si="276"/>
        <v/>
      </c>
      <c r="BP349" s="65" t="str">
        <f t="shared" si="277"/>
        <v/>
      </c>
      <c r="BQ349" s="165" t="str">
        <f>IF(COUNTBLANK($A349:$F349)&gt;2,"",IF(Input!S349=0,"NA",Input!S349))</f>
        <v/>
      </c>
      <c r="BR349" s="65" t="str">
        <f t="shared" si="278"/>
        <v/>
      </c>
      <c r="BS349" s="65" t="str">
        <f t="shared" si="279"/>
        <v/>
      </c>
      <c r="BT349" s="165" t="str">
        <f>IF(COUNTBLANK($A349:$F349)&gt;2,"",IF(Input!T349=0,"NA",Input!T349))</f>
        <v/>
      </c>
      <c r="BU349" s="65" t="str">
        <f t="shared" si="280"/>
        <v/>
      </c>
      <c r="BV349" s="65" t="str">
        <f t="shared" si="281"/>
        <v/>
      </c>
      <c r="BW349" s="165" t="str">
        <f>IF(COUNTBLANK($A349:$F349)&gt;2,"",IF(Input!U349=0,"NA",Input!U349))</f>
        <v/>
      </c>
      <c r="BX349" s="65" t="str">
        <f t="shared" si="282"/>
        <v/>
      </c>
      <c r="BY349" s="65" t="str">
        <f t="shared" si="283"/>
        <v/>
      </c>
      <c r="BZ349" s="165" t="str">
        <f>IF(COUNTBLANK($A349:$F349)&gt;2,"",IF(Input!V349=0,"NA",Input!V349))</f>
        <v/>
      </c>
      <c r="CA349" s="65" t="str">
        <f t="shared" si="284"/>
        <v/>
      </c>
      <c r="CB349" s="65" t="str">
        <f t="shared" si="285"/>
        <v/>
      </c>
      <c r="CC349" s="165" t="str">
        <f>IF(COUNTBLANK($A349:$F349)&gt;2,"",IF(Input!W349=0,"NA",Input!W349))</f>
        <v/>
      </c>
      <c r="CD349" s="65" t="str">
        <f t="shared" si="286"/>
        <v/>
      </c>
      <c r="CE349" s="65" t="str">
        <f t="shared" si="287"/>
        <v/>
      </c>
      <c r="CF349" s="165" t="str">
        <f>IF(COUNTBLANK($A349:$F349)&gt;2,"",IF(Input!X349=0,"NA",Input!X349))</f>
        <v/>
      </c>
      <c r="CG349" s="65" t="str">
        <f t="shared" si="288"/>
        <v/>
      </c>
      <c r="CH349" s="65" t="str">
        <f t="shared" si="289"/>
        <v/>
      </c>
      <c r="CI349" s="165" t="str">
        <f>IF(COUNTBLANK($A349:$F349)&gt;2,"",IF(Input!Y349=0,"NA",Input!Y349))</f>
        <v/>
      </c>
      <c r="CJ349" s="65" t="str">
        <f t="shared" si="290"/>
        <v/>
      </c>
      <c r="CK349" s="65" t="str">
        <f t="shared" si="291"/>
        <v/>
      </c>
      <c r="CL349" s="165" t="str">
        <f>IF(COUNTBLANK($A349:$F349)&gt;2,"",IF(Input!Z349=0,"NA",Input!Z349))</f>
        <v/>
      </c>
      <c r="CM349" s="65" t="str">
        <f t="shared" si="292"/>
        <v/>
      </c>
      <c r="CN349" s="65" t="str">
        <f t="shared" si="293"/>
        <v/>
      </c>
      <c r="CO349" s="165" t="str">
        <f>IF(COUNTBLANK($A349:$F349)&gt;2,"",IF(Input!AA349=0,"NA",Input!AA349))</f>
        <v/>
      </c>
      <c r="CP349" s="65" t="str">
        <f t="shared" si="294"/>
        <v/>
      </c>
      <c r="CQ349" s="65" t="str">
        <f t="shared" si="295"/>
        <v/>
      </c>
      <c r="CR349" s="165" t="str">
        <f>IF(COUNTBLANK($A349:$F349)&gt;2,"",IF(Input!AB349=0,"NA",Input!AB349))</f>
        <v/>
      </c>
      <c r="CS349" s="65" t="str">
        <f t="shared" si="296"/>
        <v/>
      </c>
      <c r="CT349" s="65" t="str">
        <f t="shared" si="297"/>
        <v/>
      </c>
      <c r="CU349" s="165" t="str">
        <f>IF(COUNTBLANK($A349:$F349)&gt;2,"",IF(Input!AC349=0,"NA",Input!AC349))</f>
        <v/>
      </c>
      <c r="CV349" s="65" t="str">
        <f t="shared" si="298"/>
        <v/>
      </c>
      <c r="CW349" s="65" t="str">
        <f t="shared" si="299"/>
        <v/>
      </c>
      <c r="CX349" s="165" t="str">
        <f>IF(COUNTBLANK($A349:$F349)&gt;2,"",IF(Input!AD349=0,"NA",Input!AD349))</f>
        <v/>
      </c>
    </row>
    <row r="350" spans="1:102" x14ac:dyDescent="0.25">
      <c r="A350" s="162" t="str">
        <f>IF(Input!B350=0,"",Input!B350)</f>
        <v/>
      </c>
      <c r="B350" s="162" t="str">
        <f>IF(Input!C350=0,"",Input!C350)</f>
        <v/>
      </c>
      <c r="C350" s="162" t="str">
        <f>IF(Input!D350=0,"",Input!D350)</f>
        <v/>
      </c>
      <c r="D350" s="162" t="str">
        <f>IF(Input!G350=0,"",Input!G350)</f>
        <v/>
      </c>
      <c r="E350" s="162" t="str">
        <f>IF(Input!H350=0,"",Input!H350)</f>
        <v/>
      </c>
      <c r="F350" s="162" t="str">
        <f>IF(Input!I350=0,"",Input!I350)</f>
        <v/>
      </c>
      <c r="G350" s="66" t="str">
        <f t="shared" si="250"/>
        <v/>
      </c>
      <c r="H350" s="66" t="str">
        <f t="shared" si="251"/>
        <v/>
      </c>
      <c r="I350" s="160" t="str">
        <f>FinalScores!G350</f>
        <v/>
      </c>
      <c r="J350" s="65" t="str">
        <f t="shared" si="252"/>
        <v/>
      </c>
      <c r="K350" s="65" t="str">
        <f t="shared" si="253"/>
        <v/>
      </c>
      <c r="L350" s="165" t="str">
        <f>IF(COUNTBLANK($A350:$F350)&gt;2,"",IF(Input!AE350=0,"NA",Input!AE350))</f>
        <v/>
      </c>
      <c r="M350" s="65" t="str">
        <f t="shared" si="254"/>
        <v/>
      </c>
      <c r="N350" s="65" t="str">
        <f t="shared" si="255"/>
        <v/>
      </c>
      <c r="O350" s="165" t="str">
        <f>IF(COUNTBLANK($A350:$F350)&gt;2,"",IF(Input!AF350=0,"NA",Input!AF350))</f>
        <v/>
      </c>
      <c r="P350" s="65" t="str">
        <f t="shared" si="256"/>
        <v/>
      </c>
      <c r="Q350" s="65" t="str">
        <f t="shared" si="257"/>
        <v/>
      </c>
      <c r="R350" s="165" t="str">
        <f>IF(COUNTBLANK($A350:$F350)&gt;2,"",IF(Input!AG350=0,"NA",Input!AG350))</f>
        <v/>
      </c>
      <c r="AN350" s="65" t="str">
        <f t="shared" si="258"/>
        <v/>
      </c>
      <c r="AO350" s="65" t="str">
        <f t="shared" si="259"/>
        <v/>
      </c>
      <c r="AP350" s="165" t="str">
        <f>IF(COUNTBLANK($A350:$F350)&gt;2,"",IF(Input!J350=0,"NA",Input!J350))</f>
        <v/>
      </c>
      <c r="AQ350" s="65" t="str">
        <f t="shared" si="260"/>
        <v/>
      </c>
      <c r="AR350" s="65" t="str">
        <f t="shared" si="261"/>
        <v/>
      </c>
      <c r="AS350" s="165" t="str">
        <f>IF(COUNTBLANK($A350:$F350)&gt;2,"",IF(Input!K350=0,"NA",Input!K350))</f>
        <v/>
      </c>
      <c r="AT350" s="65" t="str">
        <f t="shared" si="262"/>
        <v/>
      </c>
      <c r="AU350" s="65" t="str">
        <f t="shared" si="263"/>
        <v/>
      </c>
      <c r="AV350" s="165" t="str">
        <f>IF(COUNTBLANK($A350:$F350)&gt;2,"",IF(Input!L350=0,"NA",Input!L350))</f>
        <v/>
      </c>
      <c r="AW350" s="65" t="str">
        <f t="shared" si="264"/>
        <v/>
      </c>
      <c r="AX350" s="65" t="str">
        <f t="shared" si="265"/>
        <v/>
      </c>
      <c r="AY350" s="165" t="str">
        <f>IF(COUNTBLANK($A350:$F350)&gt;2,"",IF(Input!M350=0,"NA",Input!M350))</f>
        <v/>
      </c>
      <c r="AZ350" s="65" t="str">
        <f t="shared" si="266"/>
        <v/>
      </c>
      <c r="BA350" s="65" t="str">
        <f t="shared" si="267"/>
        <v/>
      </c>
      <c r="BB350" s="165" t="str">
        <f>IF(COUNTBLANK($A350:$F350)&gt;2,"",IF(Input!N350=0,"NA",Input!N350))</f>
        <v/>
      </c>
      <c r="BC350" s="65" t="str">
        <f t="shared" si="268"/>
        <v/>
      </c>
      <c r="BD350" s="65" t="str">
        <f t="shared" si="269"/>
        <v/>
      </c>
      <c r="BE350" s="165" t="str">
        <f>IF(COUNTBLANK($A350:$F350)&gt;2,"",IF(Input!O350=0,"NA",Input!O350))</f>
        <v/>
      </c>
      <c r="BF350" s="65" t="str">
        <f t="shared" si="270"/>
        <v/>
      </c>
      <c r="BG350" s="65" t="str">
        <f t="shared" si="271"/>
        <v/>
      </c>
      <c r="BH350" s="165" t="str">
        <f>IF(COUNTBLANK($A350:$F350)&gt;2,"",IF(Input!P350=0,"NA",Input!P350))</f>
        <v/>
      </c>
      <c r="BI350" s="65" t="str">
        <f t="shared" si="272"/>
        <v/>
      </c>
      <c r="BJ350" s="65" t="str">
        <f t="shared" si="273"/>
        <v/>
      </c>
      <c r="BK350" s="165" t="str">
        <f>IF(COUNTBLANK($A350:$F350)&gt;2,"",IF(Input!Q350=0,"NA",Input!Q350))</f>
        <v/>
      </c>
      <c r="BL350" s="65" t="str">
        <f t="shared" si="274"/>
        <v/>
      </c>
      <c r="BM350" s="65" t="str">
        <f t="shared" si="275"/>
        <v/>
      </c>
      <c r="BN350" s="165" t="str">
        <f>IF(COUNTBLANK($A350:$F350)&gt;2,"",IF(Input!R350=0,"NA",Input!R350))</f>
        <v/>
      </c>
      <c r="BO350" s="65" t="str">
        <f t="shared" si="276"/>
        <v/>
      </c>
      <c r="BP350" s="65" t="str">
        <f t="shared" si="277"/>
        <v/>
      </c>
      <c r="BQ350" s="165" t="str">
        <f>IF(COUNTBLANK($A350:$F350)&gt;2,"",IF(Input!S350=0,"NA",Input!S350))</f>
        <v/>
      </c>
      <c r="BR350" s="65" t="str">
        <f t="shared" si="278"/>
        <v/>
      </c>
      <c r="BS350" s="65" t="str">
        <f t="shared" si="279"/>
        <v/>
      </c>
      <c r="BT350" s="165" t="str">
        <f>IF(COUNTBLANK($A350:$F350)&gt;2,"",IF(Input!T350=0,"NA",Input!T350))</f>
        <v/>
      </c>
      <c r="BU350" s="65" t="str">
        <f t="shared" si="280"/>
        <v/>
      </c>
      <c r="BV350" s="65" t="str">
        <f t="shared" si="281"/>
        <v/>
      </c>
      <c r="BW350" s="165" t="str">
        <f>IF(COUNTBLANK($A350:$F350)&gt;2,"",IF(Input!U350=0,"NA",Input!U350))</f>
        <v/>
      </c>
      <c r="BX350" s="65" t="str">
        <f t="shared" si="282"/>
        <v/>
      </c>
      <c r="BY350" s="65" t="str">
        <f t="shared" si="283"/>
        <v/>
      </c>
      <c r="BZ350" s="165" t="str">
        <f>IF(COUNTBLANK($A350:$F350)&gt;2,"",IF(Input!V350=0,"NA",Input!V350))</f>
        <v/>
      </c>
      <c r="CA350" s="65" t="str">
        <f t="shared" si="284"/>
        <v/>
      </c>
      <c r="CB350" s="65" t="str">
        <f t="shared" si="285"/>
        <v/>
      </c>
      <c r="CC350" s="165" t="str">
        <f>IF(COUNTBLANK($A350:$F350)&gt;2,"",IF(Input!W350=0,"NA",Input!W350))</f>
        <v/>
      </c>
      <c r="CD350" s="65" t="str">
        <f t="shared" si="286"/>
        <v/>
      </c>
      <c r="CE350" s="65" t="str">
        <f t="shared" si="287"/>
        <v/>
      </c>
      <c r="CF350" s="165" t="str">
        <f>IF(COUNTBLANK($A350:$F350)&gt;2,"",IF(Input!X350=0,"NA",Input!X350))</f>
        <v/>
      </c>
      <c r="CG350" s="65" t="str">
        <f t="shared" si="288"/>
        <v/>
      </c>
      <c r="CH350" s="65" t="str">
        <f t="shared" si="289"/>
        <v/>
      </c>
      <c r="CI350" s="165" t="str">
        <f>IF(COUNTBLANK($A350:$F350)&gt;2,"",IF(Input!Y350=0,"NA",Input!Y350))</f>
        <v/>
      </c>
      <c r="CJ350" s="65" t="str">
        <f t="shared" si="290"/>
        <v/>
      </c>
      <c r="CK350" s="65" t="str">
        <f t="shared" si="291"/>
        <v/>
      </c>
      <c r="CL350" s="165" t="str">
        <f>IF(COUNTBLANK($A350:$F350)&gt;2,"",IF(Input!Z350=0,"NA",Input!Z350))</f>
        <v/>
      </c>
      <c r="CM350" s="65" t="str">
        <f t="shared" si="292"/>
        <v/>
      </c>
      <c r="CN350" s="65" t="str">
        <f t="shared" si="293"/>
        <v/>
      </c>
      <c r="CO350" s="165" t="str">
        <f>IF(COUNTBLANK($A350:$F350)&gt;2,"",IF(Input!AA350=0,"NA",Input!AA350))</f>
        <v/>
      </c>
      <c r="CP350" s="65" t="str">
        <f t="shared" si="294"/>
        <v/>
      </c>
      <c r="CQ350" s="65" t="str">
        <f t="shared" si="295"/>
        <v/>
      </c>
      <c r="CR350" s="165" t="str">
        <f>IF(COUNTBLANK($A350:$F350)&gt;2,"",IF(Input!AB350=0,"NA",Input!AB350))</f>
        <v/>
      </c>
      <c r="CS350" s="65" t="str">
        <f t="shared" si="296"/>
        <v/>
      </c>
      <c r="CT350" s="65" t="str">
        <f t="shared" si="297"/>
        <v/>
      </c>
      <c r="CU350" s="165" t="str">
        <f>IF(COUNTBLANK($A350:$F350)&gt;2,"",IF(Input!AC350=0,"NA",Input!AC350))</f>
        <v/>
      </c>
      <c r="CV350" s="65" t="str">
        <f t="shared" si="298"/>
        <v/>
      </c>
      <c r="CW350" s="65" t="str">
        <f t="shared" si="299"/>
        <v/>
      </c>
      <c r="CX350" s="165" t="str">
        <f>IF(COUNTBLANK($A350:$F350)&gt;2,"",IF(Input!AD350=0,"NA",Input!AD350))</f>
        <v/>
      </c>
    </row>
    <row r="351" spans="1:102" x14ac:dyDescent="0.25">
      <c r="A351" s="162" t="str">
        <f>IF(Input!B351=0,"",Input!B351)</f>
        <v/>
      </c>
      <c r="B351" s="162" t="str">
        <f>IF(Input!C351=0,"",Input!C351)</f>
        <v/>
      </c>
      <c r="C351" s="162" t="str">
        <f>IF(Input!D351=0,"",Input!D351)</f>
        <v/>
      </c>
      <c r="D351" s="162" t="str">
        <f>IF(Input!G351=0,"",Input!G351)</f>
        <v/>
      </c>
      <c r="E351" s="162" t="str">
        <f>IF(Input!H351=0,"",Input!H351)</f>
        <v/>
      </c>
      <c r="F351" s="162" t="str">
        <f>IF(Input!I351=0,"",Input!I351)</f>
        <v/>
      </c>
      <c r="G351" s="66" t="str">
        <f t="shared" si="250"/>
        <v/>
      </c>
      <c r="H351" s="66" t="str">
        <f t="shared" si="251"/>
        <v/>
      </c>
      <c r="I351" s="160" t="str">
        <f>FinalScores!G351</f>
        <v/>
      </c>
      <c r="J351" s="65" t="str">
        <f t="shared" si="252"/>
        <v/>
      </c>
      <c r="K351" s="65" t="str">
        <f t="shared" si="253"/>
        <v/>
      </c>
      <c r="L351" s="165" t="str">
        <f>IF(COUNTBLANK($A351:$F351)&gt;2,"",IF(Input!AE351=0,"NA",Input!AE351))</f>
        <v/>
      </c>
      <c r="M351" s="65" t="str">
        <f t="shared" si="254"/>
        <v/>
      </c>
      <c r="N351" s="65" t="str">
        <f t="shared" si="255"/>
        <v/>
      </c>
      <c r="O351" s="165" t="str">
        <f>IF(COUNTBLANK($A351:$F351)&gt;2,"",IF(Input!AF351=0,"NA",Input!AF351))</f>
        <v/>
      </c>
      <c r="P351" s="65" t="str">
        <f t="shared" si="256"/>
        <v/>
      </c>
      <c r="Q351" s="65" t="str">
        <f t="shared" si="257"/>
        <v/>
      </c>
      <c r="R351" s="165" t="str">
        <f>IF(COUNTBLANK($A351:$F351)&gt;2,"",IF(Input!AG351=0,"NA",Input!AG351))</f>
        <v/>
      </c>
      <c r="AN351" s="65" t="str">
        <f t="shared" si="258"/>
        <v/>
      </c>
      <c r="AO351" s="65" t="str">
        <f t="shared" si="259"/>
        <v/>
      </c>
      <c r="AP351" s="165" t="str">
        <f>IF(COUNTBLANK($A351:$F351)&gt;2,"",IF(Input!J351=0,"NA",Input!J351))</f>
        <v/>
      </c>
      <c r="AQ351" s="65" t="str">
        <f t="shared" si="260"/>
        <v/>
      </c>
      <c r="AR351" s="65" t="str">
        <f t="shared" si="261"/>
        <v/>
      </c>
      <c r="AS351" s="165" t="str">
        <f>IF(COUNTBLANK($A351:$F351)&gt;2,"",IF(Input!K351=0,"NA",Input!K351))</f>
        <v/>
      </c>
      <c r="AT351" s="65" t="str">
        <f t="shared" si="262"/>
        <v/>
      </c>
      <c r="AU351" s="65" t="str">
        <f t="shared" si="263"/>
        <v/>
      </c>
      <c r="AV351" s="165" t="str">
        <f>IF(COUNTBLANK($A351:$F351)&gt;2,"",IF(Input!L351=0,"NA",Input!L351))</f>
        <v/>
      </c>
      <c r="AW351" s="65" t="str">
        <f t="shared" si="264"/>
        <v/>
      </c>
      <c r="AX351" s="65" t="str">
        <f t="shared" si="265"/>
        <v/>
      </c>
      <c r="AY351" s="165" t="str">
        <f>IF(COUNTBLANK($A351:$F351)&gt;2,"",IF(Input!M351=0,"NA",Input!M351))</f>
        <v/>
      </c>
      <c r="AZ351" s="65" t="str">
        <f t="shared" si="266"/>
        <v/>
      </c>
      <c r="BA351" s="65" t="str">
        <f t="shared" si="267"/>
        <v/>
      </c>
      <c r="BB351" s="165" t="str">
        <f>IF(COUNTBLANK($A351:$F351)&gt;2,"",IF(Input!N351=0,"NA",Input!N351))</f>
        <v/>
      </c>
      <c r="BC351" s="65" t="str">
        <f t="shared" si="268"/>
        <v/>
      </c>
      <c r="BD351" s="65" t="str">
        <f t="shared" si="269"/>
        <v/>
      </c>
      <c r="BE351" s="165" t="str">
        <f>IF(COUNTBLANK($A351:$F351)&gt;2,"",IF(Input!O351=0,"NA",Input!O351))</f>
        <v/>
      </c>
      <c r="BF351" s="65" t="str">
        <f t="shared" si="270"/>
        <v/>
      </c>
      <c r="BG351" s="65" t="str">
        <f t="shared" si="271"/>
        <v/>
      </c>
      <c r="BH351" s="165" t="str">
        <f>IF(COUNTBLANK($A351:$F351)&gt;2,"",IF(Input!P351=0,"NA",Input!P351))</f>
        <v/>
      </c>
      <c r="BI351" s="65" t="str">
        <f t="shared" si="272"/>
        <v/>
      </c>
      <c r="BJ351" s="65" t="str">
        <f t="shared" si="273"/>
        <v/>
      </c>
      <c r="BK351" s="165" t="str">
        <f>IF(COUNTBLANK($A351:$F351)&gt;2,"",IF(Input!Q351=0,"NA",Input!Q351))</f>
        <v/>
      </c>
      <c r="BL351" s="65" t="str">
        <f t="shared" si="274"/>
        <v/>
      </c>
      <c r="BM351" s="65" t="str">
        <f t="shared" si="275"/>
        <v/>
      </c>
      <c r="BN351" s="165" t="str">
        <f>IF(COUNTBLANK($A351:$F351)&gt;2,"",IF(Input!R351=0,"NA",Input!R351))</f>
        <v/>
      </c>
      <c r="BO351" s="65" t="str">
        <f t="shared" si="276"/>
        <v/>
      </c>
      <c r="BP351" s="65" t="str">
        <f t="shared" si="277"/>
        <v/>
      </c>
      <c r="BQ351" s="165" t="str">
        <f>IF(COUNTBLANK($A351:$F351)&gt;2,"",IF(Input!S351=0,"NA",Input!S351))</f>
        <v/>
      </c>
      <c r="BR351" s="65" t="str">
        <f t="shared" si="278"/>
        <v/>
      </c>
      <c r="BS351" s="65" t="str">
        <f t="shared" si="279"/>
        <v/>
      </c>
      <c r="BT351" s="165" t="str">
        <f>IF(COUNTBLANK($A351:$F351)&gt;2,"",IF(Input!T351=0,"NA",Input!T351))</f>
        <v/>
      </c>
      <c r="BU351" s="65" t="str">
        <f t="shared" si="280"/>
        <v/>
      </c>
      <c r="BV351" s="65" t="str">
        <f t="shared" si="281"/>
        <v/>
      </c>
      <c r="BW351" s="165" t="str">
        <f>IF(COUNTBLANK($A351:$F351)&gt;2,"",IF(Input!U351=0,"NA",Input!U351))</f>
        <v/>
      </c>
      <c r="BX351" s="65" t="str">
        <f t="shared" si="282"/>
        <v/>
      </c>
      <c r="BY351" s="65" t="str">
        <f t="shared" si="283"/>
        <v/>
      </c>
      <c r="BZ351" s="165" t="str">
        <f>IF(COUNTBLANK($A351:$F351)&gt;2,"",IF(Input!V351=0,"NA",Input!V351))</f>
        <v/>
      </c>
      <c r="CA351" s="65" t="str">
        <f t="shared" si="284"/>
        <v/>
      </c>
      <c r="CB351" s="65" t="str">
        <f t="shared" si="285"/>
        <v/>
      </c>
      <c r="CC351" s="165" t="str">
        <f>IF(COUNTBLANK($A351:$F351)&gt;2,"",IF(Input!W351=0,"NA",Input!W351))</f>
        <v/>
      </c>
      <c r="CD351" s="65" t="str">
        <f t="shared" si="286"/>
        <v/>
      </c>
      <c r="CE351" s="65" t="str">
        <f t="shared" si="287"/>
        <v/>
      </c>
      <c r="CF351" s="165" t="str">
        <f>IF(COUNTBLANK($A351:$F351)&gt;2,"",IF(Input!X351=0,"NA",Input!X351))</f>
        <v/>
      </c>
      <c r="CG351" s="65" t="str">
        <f t="shared" si="288"/>
        <v/>
      </c>
      <c r="CH351" s="65" t="str">
        <f t="shared" si="289"/>
        <v/>
      </c>
      <c r="CI351" s="165" t="str">
        <f>IF(COUNTBLANK($A351:$F351)&gt;2,"",IF(Input!Y351=0,"NA",Input!Y351))</f>
        <v/>
      </c>
      <c r="CJ351" s="65" t="str">
        <f t="shared" si="290"/>
        <v/>
      </c>
      <c r="CK351" s="65" t="str">
        <f t="shared" si="291"/>
        <v/>
      </c>
      <c r="CL351" s="165" t="str">
        <f>IF(COUNTBLANK($A351:$F351)&gt;2,"",IF(Input!Z351=0,"NA",Input!Z351))</f>
        <v/>
      </c>
      <c r="CM351" s="65" t="str">
        <f t="shared" si="292"/>
        <v/>
      </c>
      <c r="CN351" s="65" t="str">
        <f t="shared" si="293"/>
        <v/>
      </c>
      <c r="CO351" s="165" t="str">
        <f>IF(COUNTBLANK($A351:$F351)&gt;2,"",IF(Input!AA351=0,"NA",Input!AA351))</f>
        <v/>
      </c>
      <c r="CP351" s="65" t="str">
        <f t="shared" si="294"/>
        <v/>
      </c>
      <c r="CQ351" s="65" t="str">
        <f t="shared" si="295"/>
        <v/>
      </c>
      <c r="CR351" s="165" t="str">
        <f>IF(COUNTBLANK($A351:$F351)&gt;2,"",IF(Input!AB351=0,"NA",Input!AB351))</f>
        <v/>
      </c>
      <c r="CS351" s="65" t="str">
        <f t="shared" si="296"/>
        <v/>
      </c>
      <c r="CT351" s="65" t="str">
        <f t="shared" si="297"/>
        <v/>
      </c>
      <c r="CU351" s="165" t="str">
        <f>IF(COUNTBLANK($A351:$F351)&gt;2,"",IF(Input!AC351=0,"NA",Input!AC351))</f>
        <v/>
      </c>
      <c r="CV351" s="65" t="str">
        <f t="shared" si="298"/>
        <v/>
      </c>
      <c r="CW351" s="65" t="str">
        <f t="shared" si="299"/>
        <v/>
      </c>
      <c r="CX351" s="165" t="str">
        <f>IF(COUNTBLANK($A351:$F351)&gt;2,"",IF(Input!AD351=0,"NA",Input!AD351))</f>
        <v/>
      </c>
    </row>
    <row r="352" spans="1:102" x14ac:dyDescent="0.25">
      <c r="A352" s="162" t="str">
        <f>IF(Input!B352=0,"",Input!B352)</f>
        <v/>
      </c>
      <c r="B352" s="162" t="str">
        <f>IF(Input!C352=0,"",Input!C352)</f>
        <v/>
      </c>
      <c r="C352" s="162" t="str">
        <f>IF(Input!D352=0,"",Input!D352)</f>
        <v/>
      </c>
      <c r="D352" s="162" t="str">
        <f>IF(Input!G352=0,"",Input!G352)</f>
        <v/>
      </c>
      <c r="E352" s="162" t="str">
        <f>IF(Input!H352=0,"",Input!H352)</f>
        <v/>
      </c>
      <c r="F352" s="162" t="str">
        <f>IF(Input!I352=0,"",Input!I352)</f>
        <v/>
      </c>
      <c r="G352" s="66" t="str">
        <f t="shared" si="250"/>
        <v/>
      </c>
      <c r="H352" s="66" t="str">
        <f t="shared" si="251"/>
        <v/>
      </c>
      <c r="I352" s="160" t="str">
        <f>FinalScores!G352</f>
        <v/>
      </c>
      <c r="J352" s="65" t="str">
        <f t="shared" si="252"/>
        <v/>
      </c>
      <c r="K352" s="65" t="str">
        <f t="shared" si="253"/>
        <v/>
      </c>
      <c r="L352" s="165" t="str">
        <f>IF(COUNTBLANK($A352:$F352)&gt;2,"",IF(Input!AE352=0,"NA",Input!AE352))</f>
        <v/>
      </c>
      <c r="M352" s="65" t="str">
        <f t="shared" si="254"/>
        <v/>
      </c>
      <c r="N352" s="65" t="str">
        <f t="shared" si="255"/>
        <v/>
      </c>
      <c r="O352" s="165" t="str">
        <f>IF(COUNTBLANK($A352:$F352)&gt;2,"",IF(Input!AF352=0,"NA",Input!AF352))</f>
        <v/>
      </c>
      <c r="P352" s="65" t="str">
        <f t="shared" si="256"/>
        <v/>
      </c>
      <c r="Q352" s="65" t="str">
        <f t="shared" si="257"/>
        <v/>
      </c>
      <c r="R352" s="165" t="str">
        <f>IF(COUNTBLANK($A352:$F352)&gt;2,"",IF(Input!AG352=0,"NA",Input!AG352))</f>
        <v/>
      </c>
      <c r="AN352" s="65" t="str">
        <f t="shared" si="258"/>
        <v/>
      </c>
      <c r="AO352" s="65" t="str">
        <f t="shared" si="259"/>
        <v/>
      </c>
      <c r="AP352" s="165" t="str">
        <f>IF(COUNTBLANK($A352:$F352)&gt;2,"",IF(Input!J352=0,"NA",Input!J352))</f>
        <v/>
      </c>
      <c r="AQ352" s="65" t="str">
        <f t="shared" si="260"/>
        <v/>
      </c>
      <c r="AR352" s="65" t="str">
        <f t="shared" si="261"/>
        <v/>
      </c>
      <c r="AS352" s="165" t="str">
        <f>IF(COUNTBLANK($A352:$F352)&gt;2,"",IF(Input!K352=0,"NA",Input!K352))</f>
        <v/>
      </c>
      <c r="AT352" s="65" t="str">
        <f t="shared" si="262"/>
        <v/>
      </c>
      <c r="AU352" s="65" t="str">
        <f t="shared" si="263"/>
        <v/>
      </c>
      <c r="AV352" s="165" t="str">
        <f>IF(COUNTBLANK($A352:$F352)&gt;2,"",IF(Input!L352=0,"NA",Input!L352))</f>
        <v/>
      </c>
      <c r="AW352" s="65" t="str">
        <f t="shared" si="264"/>
        <v/>
      </c>
      <c r="AX352" s="65" t="str">
        <f t="shared" si="265"/>
        <v/>
      </c>
      <c r="AY352" s="165" t="str">
        <f>IF(COUNTBLANK($A352:$F352)&gt;2,"",IF(Input!M352=0,"NA",Input!M352))</f>
        <v/>
      </c>
      <c r="AZ352" s="65" t="str">
        <f t="shared" si="266"/>
        <v/>
      </c>
      <c r="BA352" s="65" t="str">
        <f t="shared" si="267"/>
        <v/>
      </c>
      <c r="BB352" s="165" t="str">
        <f>IF(COUNTBLANK($A352:$F352)&gt;2,"",IF(Input!N352=0,"NA",Input!N352))</f>
        <v/>
      </c>
      <c r="BC352" s="65" t="str">
        <f t="shared" si="268"/>
        <v/>
      </c>
      <c r="BD352" s="65" t="str">
        <f t="shared" si="269"/>
        <v/>
      </c>
      <c r="BE352" s="165" t="str">
        <f>IF(COUNTBLANK($A352:$F352)&gt;2,"",IF(Input!O352=0,"NA",Input!O352))</f>
        <v/>
      </c>
      <c r="BF352" s="65" t="str">
        <f t="shared" si="270"/>
        <v/>
      </c>
      <c r="BG352" s="65" t="str">
        <f t="shared" si="271"/>
        <v/>
      </c>
      <c r="BH352" s="165" t="str">
        <f>IF(COUNTBLANK($A352:$F352)&gt;2,"",IF(Input!P352=0,"NA",Input!P352))</f>
        <v/>
      </c>
      <c r="BI352" s="65" t="str">
        <f t="shared" si="272"/>
        <v/>
      </c>
      <c r="BJ352" s="65" t="str">
        <f t="shared" si="273"/>
        <v/>
      </c>
      <c r="BK352" s="165" t="str">
        <f>IF(COUNTBLANK($A352:$F352)&gt;2,"",IF(Input!Q352=0,"NA",Input!Q352))</f>
        <v/>
      </c>
      <c r="BL352" s="65" t="str">
        <f t="shared" si="274"/>
        <v/>
      </c>
      <c r="BM352" s="65" t="str">
        <f t="shared" si="275"/>
        <v/>
      </c>
      <c r="BN352" s="165" t="str">
        <f>IF(COUNTBLANK($A352:$F352)&gt;2,"",IF(Input!R352=0,"NA",Input!R352))</f>
        <v/>
      </c>
      <c r="BO352" s="65" t="str">
        <f t="shared" si="276"/>
        <v/>
      </c>
      <c r="BP352" s="65" t="str">
        <f t="shared" si="277"/>
        <v/>
      </c>
      <c r="BQ352" s="165" t="str">
        <f>IF(COUNTBLANK($A352:$F352)&gt;2,"",IF(Input!S352=0,"NA",Input!S352))</f>
        <v/>
      </c>
      <c r="BR352" s="65" t="str">
        <f t="shared" si="278"/>
        <v/>
      </c>
      <c r="BS352" s="65" t="str">
        <f t="shared" si="279"/>
        <v/>
      </c>
      <c r="BT352" s="165" t="str">
        <f>IF(COUNTBLANK($A352:$F352)&gt;2,"",IF(Input!T352=0,"NA",Input!T352))</f>
        <v/>
      </c>
      <c r="BU352" s="65" t="str">
        <f t="shared" si="280"/>
        <v/>
      </c>
      <c r="BV352" s="65" t="str">
        <f t="shared" si="281"/>
        <v/>
      </c>
      <c r="BW352" s="165" t="str">
        <f>IF(COUNTBLANK($A352:$F352)&gt;2,"",IF(Input!U352=0,"NA",Input!U352))</f>
        <v/>
      </c>
      <c r="BX352" s="65" t="str">
        <f t="shared" si="282"/>
        <v/>
      </c>
      <c r="BY352" s="65" t="str">
        <f t="shared" si="283"/>
        <v/>
      </c>
      <c r="BZ352" s="165" t="str">
        <f>IF(COUNTBLANK($A352:$F352)&gt;2,"",IF(Input!V352=0,"NA",Input!V352))</f>
        <v/>
      </c>
      <c r="CA352" s="65" t="str">
        <f t="shared" si="284"/>
        <v/>
      </c>
      <c r="CB352" s="65" t="str">
        <f t="shared" si="285"/>
        <v/>
      </c>
      <c r="CC352" s="165" t="str">
        <f>IF(COUNTBLANK($A352:$F352)&gt;2,"",IF(Input!W352=0,"NA",Input!W352))</f>
        <v/>
      </c>
      <c r="CD352" s="65" t="str">
        <f t="shared" si="286"/>
        <v/>
      </c>
      <c r="CE352" s="65" t="str">
        <f t="shared" si="287"/>
        <v/>
      </c>
      <c r="CF352" s="165" t="str">
        <f>IF(COUNTBLANK($A352:$F352)&gt;2,"",IF(Input!X352=0,"NA",Input!X352))</f>
        <v/>
      </c>
      <c r="CG352" s="65" t="str">
        <f t="shared" si="288"/>
        <v/>
      </c>
      <c r="CH352" s="65" t="str">
        <f t="shared" si="289"/>
        <v/>
      </c>
      <c r="CI352" s="165" t="str">
        <f>IF(COUNTBLANK($A352:$F352)&gt;2,"",IF(Input!Y352=0,"NA",Input!Y352))</f>
        <v/>
      </c>
      <c r="CJ352" s="65" t="str">
        <f t="shared" si="290"/>
        <v/>
      </c>
      <c r="CK352" s="65" t="str">
        <f t="shared" si="291"/>
        <v/>
      </c>
      <c r="CL352" s="165" t="str">
        <f>IF(COUNTBLANK($A352:$F352)&gt;2,"",IF(Input!Z352=0,"NA",Input!Z352))</f>
        <v/>
      </c>
      <c r="CM352" s="65" t="str">
        <f t="shared" si="292"/>
        <v/>
      </c>
      <c r="CN352" s="65" t="str">
        <f t="shared" si="293"/>
        <v/>
      </c>
      <c r="CO352" s="165" t="str">
        <f>IF(COUNTBLANK($A352:$F352)&gt;2,"",IF(Input!AA352=0,"NA",Input!AA352))</f>
        <v/>
      </c>
      <c r="CP352" s="65" t="str">
        <f t="shared" si="294"/>
        <v/>
      </c>
      <c r="CQ352" s="65" t="str">
        <f t="shared" si="295"/>
        <v/>
      </c>
      <c r="CR352" s="165" t="str">
        <f>IF(COUNTBLANK($A352:$F352)&gt;2,"",IF(Input!AB352=0,"NA",Input!AB352))</f>
        <v/>
      </c>
      <c r="CS352" s="65" t="str">
        <f t="shared" si="296"/>
        <v/>
      </c>
      <c r="CT352" s="65" t="str">
        <f t="shared" si="297"/>
        <v/>
      </c>
      <c r="CU352" s="165" t="str">
        <f>IF(COUNTBLANK($A352:$F352)&gt;2,"",IF(Input!AC352=0,"NA",Input!AC352))</f>
        <v/>
      </c>
      <c r="CV352" s="65" t="str">
        <f t="shared" si="298"/>
        <v/>
      </c>
      <c r="CW352" s="65" t="str">
        <f t="shared" si="299"/>
        <v/>
      </c>
      <c r="CX352" s="165" t="str">
        <f>IF(COUNTBLANK($A352:$F352)&gt;2,"",IF(Input!AD352=0,"NA",Input!AD352))</f>
        <v/>
      </c>
    </row>
    <row r="353" spans="1:102" x14ac:dyDescent="0.25">
      <c r="A353" s="162" t="str">
        <f>IF(Input!B353=0,"",Input!B353)</f>
        <v/>
      </c>
      <c r="B353" s="162" t="str">
        <f>IF(Input!C353=0,"",Input!C353)</f>
        <v/>
      </c>
      <c r="C353" s="162" t="str">
        <f>IF(Input!D353=0,"",Input!D353)</f>
        <v/>
      </c>
      <c r="D353" s="162" t="str">
        <f>IF(Input!G353=0,"",Input!G353)</f>
        <v/>
      </c>
      <c r="E353" s="162" t="str">
        <f>IF(Input!H353=0,"",Input!H353)</f>
        <v/>
      </c>
      <c r="F353" s="162" t="str">
        <f>IF(Input!I353=0,"",Input!I353)</f>
        <v/>
      </c>
      <c r="G353" s="66" t="str">
        <f t="shared" si="250"/>
        <v/>
      </c>
      <c r="H353" s="66" t="str">
        <f t="shared" si="251"/>
        <v/>
      </c>
      <c r="I353" s="160" t="str">
        <f>FinalScores!G353</f>
        <v/>
      </c>
      <c r="J353" s="65" t="str">
        <f t="shared" si="252"/>
        <v/>
      </c>
      <c r="K353" s="65" t="str">
        <f t="shared" si="253"/>
        <v/>
      </c>
      <c r="L353" s="165" t="str">
        <f>IF(COUNTBLANK($A353:$F353)&gt;2,"",IF(Input!AE353=0,"NA",Input!AE353))</f>
        <v/>
      </c>
      <c r="M353" s="65" t="str">
        <f t="shared" si="254"/>
        <v/>
      </c>
      <c r="N353" s="65" t="str">
        <f t="shared" si="255"/>
        <v/>
      </c>
      <c r="O353" s="165" t="str">
        <f>IF(COUNTBLANK($A353:$F353)&gt;2,"",IF(Input!AF353=0,"NA",Input!AF353))</f>
        <v/>
      </c>
      <c r="P353" s="65" t="str">
        <f t="shared" si="256"/>
        <v/>
      </c>
      <c r="Q353" s="65" t="str">
        <f t="shared" si="257"/>
        <v/>
      </c>
      <c r="R353" s="165" t="str">
        <f>IF(COUNTBLANK($A353:$F353)&gt;2,"",IF(Input!AG353=0,"NA",Input!AG353))</f>
        <v/>
      </c>
      <c r="AN353" s="65" t="str">
        <f t="shared" si="258"/>
        <v/>
      </c>
      <c r="AO353" s="65" t="str">
        <f t="shared" si="259"/>
        <v/>
      </c>
      <c r="AP353" s="165" t="str">
        <f>IF(COUNTBLANK($A353:$F353)&gt;2,"",IF(Input!J353=0,"NA",Input!J353))</f>
        <v/>
      </c>
      <c r="AQ353" s="65" t="str">
        <f t="shared" si="260"/>
        <v/>
      </c>
      <c r="AR353" s="65" t="str">
        <f t="shared" si="261"/>
        <v/>
      </c>
      <c r="AS353" s="165" t="str">
        <f>IF(COUNTBLANK($A353:$F353)&gt;2,"",IF(Input!K353=0,"NA",Input!K353))</f>
        <v/>
      </c>
      <c r="AT353" s="65" t="str">
        <f t="shared" si="262"/>
        <v/>
      </c>
      <c r="AU353" s="65" t="str">
        <f t="shared" si="263"/>
        <v/>
      </c>
      <c r="AV353" s="165" t="str">
        <f>IF(COUNTBLANK($A353:$F353)&gt;2,"",IF(Input!L353=0,"NA",Input!L353))</f>
        <v/>
      </c>
      <c r="AW353" s="65" t="str">
        <f t="shared" si="264"/>
        <v/>
      </c>
      <c r="AX353" s="65" t="str">
        <f t="shared" si="265"/>
        <v/>
      </c>
      <c r="AY353" s="165" t="str">
        <f>IF(COUNTBLANK($A353:$F353)&gt;2,"",IF(Input!M353=0,"NA",Input!M353))</f>
        <v/>
      </c>
      <c r="AZ353" s="65" t="str">
        <f t="shared" si="266"/>
        <v/>
      </c>
      <c r="BA353" s="65" t="str">
        <f t="shared" si="267"/>
        <v/>
      </c>
      <c r="BB353" s="165" t="str">
        <f>IF(COUNTBLANK($A353:$F353)&gt;2,"",IF(Input!N353=0,"NA",Input!N353))</f>
        <v/>
      </c>
      <c r="BC353" s="65" t="str">
        <f t="shared" si="268"/>
        <v/>
      </c>
      <c r="BD353" s="65" t="str">
        <f t="shared" si="269"/>
        <v/>
      </c>
      <c r="BE353" s="165" t="str">
        <f>IF(COUNTBLANK($A353:$F353)&gt;2,"",IF(Input!O353=0,"NA",Input!O353))</f>
        <v/>
      </c>
      <c r="BF353" s="65" t="str">
        <f t="shared" si="270"/>
        <v/>
      </c>
      <c r="BG353" s="65" t="str">
        <f t="shared" si="271"/>
        <v/>
      </c>
      <c r="BH353" s="165" t="str">
        <f>IF(COUNTBLANK($A353:$F353)&gt;2,"",IF(Input!P353=0,"NA",Input!P353))</f>
        <v/>
      </c>
      <c r="BI353" s="65" t="str">
        <f t="shared" si="272"/>
        <v/>
      </c>
      <c r="BJ353" s="65" t="str">
        <f t="shared" si="273"/>
        <v/>
      </c>
      <c r="BK353" s="165" t="str">
        <f>IF(COUNTBLANK($A353:$F353)&gt;2,"",IF(Input!Q353=0,"NA",Input!Q353))</f>
        <v/>
      </c>
      <c r="BL353" s="65" t="str">
        <f t="shared" si="274"/>
        <v/>
      </c>
      <c r="BM353" s="65" t="str">
        <f t="shared" si="275"/>
        <v/>
      </c>
      <c r="BN353" s="165" t="str">
        <f>IF(COUNTBLANK($A353:$F353)&gt;2,"",IF(Input!R353=0,"NA",Input!R353))</f>
        <v/>
      </c>
      <c r="BO353" s="65" t="str">
        <f t="shared" si="276"/>
        <v/>
      </c>
      <c r="BP353" s="65" t="str">
        <f t="shared" si="277"/>
        <v/>
      </c>
      <c r="BQ353" s="165" t="str">
        <f>IF(COUNTBLANK($A353:$F353)&gt;2,"",IF(Input!S353=0,"NA",Input!S353))</f>
        <v/>
      </c>
      <c r="BR353" s="65" t="str">
        <f t="shared" si="278"/>
        <v/>
      </c>
      <c r="BS353" s="65" t="str">
        <f t="shared" si="279"/>
        <v/>
      </c>
      <c r="BT353" s="165" t="str">
        <f>IF(COUNTBLANK($A353:$F353)&gt;2,"",IF(Input!T353=0,"NA",Input!T353))</f>
        <v/>
      </c>
      <c r="BU353" s="65" t="str">
        <f t="shared" si="280"/>
        <v/>
      </c>
      <c r="BV353" s="65" t="str">
        <f t="shared" si="281"/>
        <v/>
      </c>
      <c r="BW353" s="165" t="str">
        <f>IF(COUNTBLANK($A353:$F353)&gt;2,"",IF(Input!U353=0,"NA",Input!U353))</f>
        <v/>
      </c>
      <c r="BX353" s="65" t="str">
        <f t="shared" si="282"/>
        <v/>
      </c>
      <c r="BY353" s="65" t="str">
        <f t="shared" si="283"/>
        <v/>
      </c>
      <c r="BZ353" s="165" t="str">
        <f>IF(COUNTBLANK($A353:$F353)&gt;2,"",IF(Input!V353=0,"NA",Input!V353))</f>
        <v/>
      </c>
      <c r="CA353" s="65" t="str">
        <f t="shared" si="284"/>
        <v/>
      </c>
      <c r="CB353" s="65" t="str">
        <f t="shared" si="285"/>
        <v/>
      </c>
      <c r="CC353" s="165" t="str">
        <f>IF(COUNTBLANK($A353:$F353)&gt;2,"",IF(Input!W353=0,"NA",Input!W353))</f>
        <v/>
      </c>
      <c r="CD353" s="65" t="str">
        <f t="shared" si="286"/>
        <v/>
      </c>
      <c r="CE353" s="65" t="str">
        <f t="shared" si="287"/>
        <v/>
      </c>
      <c r="CF353" s="165" t="str">
        <f>IF(COUNTBLANK($A353:$F353)&gt;2,"",IF(Input!X353=0,"NA",Input!X353))</f>
        <v/>
      </c>
      <c r="CG353" s="65" t="str">
        <f t="shared" si="288"/>
        <v/>
      </c>
      <c r="CH353" s="65" t="str">
        <f t="shared" si="289"/>
        <v/>
      </c>
      <c r="CI353" s="165" t="str">
        <f>IF(COUNTBLANK($A353:$F353)&gt;2,"",IF(Input!Y353=0,"NA",Input!Y353))</f>
        <v/>
      </c>
      <c r="CJ353" s="65" t="str">
        <f t="shared" si="290"/>
        <v/>
      </c>
      <c r="CK353" s="65" t="str">
        <f t="shared" si="291"/>
        <v/>
      </c>
      <c r="CL353" s="165" t="str">
        <f>IF(COUNTBLANK($A353:$F353)&gt;2,"",IF(Input!Z353=0,"NA",Input!Z353))</f>
        <v/>
      </c>
      <c r="CM353" s="65" t="str">
        <f t="shared" si="292"/>
        <v/>
      </c>
      <c r="CN353" s="65" t="str">
        <f t="shared" si="293"/>
        <v/>
      </c>
      <c r="CO353" s="165" t="str">
        <f>IF(COUNTBLANK($A353:$F353)&gt;2,"",IF(Input!AA353=0,"NA",Input!AA353))</f>
        <v/>
      </c>
      <c r="CP353" s="65" t="str">
        <f t="shared" si="294"/>
        <v/>
      </c>
      <c r="CQ353" s="65" t="str">
        <f t="shared" si="295"/>
        <v/>
      </c>
      <c r="CR353" s="165" t="str">
        <f>IF(COUNTBLANK($A353:$F353)&gt;2,"",IF(Input!AB353=0,"NA",Input!AB353))</f>
        <v/>
      </c>
      <c r="CS353" s="65" t="str">
        <f t="shared" si="296"/>
        <v/>
      </c>
      <c r="CT353" s="65" t="str">
        <f t="shared" si="297"/>
        <v/>
      </c>
      <c r="CU353" s="165" t="str">
        <f>IF(COUNTBLANK($A353:$F353)&gt;2,"",IF(Input!AC353=0,"NA",Input!AC353))</f>
        <v/>
      </c>
      <c r="CV353" s="65" t="str">
        <f t="shared" si="298"/>
        <v/>
      </c>
      <c r="CW353" s="65" t="str">
        <f t="shared" si="299"/>
        <v/>
      </c>
      <c r="CX353" s="165" t="str">
        <f>IF(COUNTBLANK($A353:$F353)&gt;2,"",IF(Input!AD353=0,"NA",Input!AD353))</f>
        <v/>
      </c>
    </row>
    <row r="354" spans="1:102" x14ac:dyDescent="0.25">
      <c r="A354" s="162" t="str">
        <f>IF(Input!B354=0,"",Input!B354)</f>
        <v/>
      </c>
      <c r="B354" s="162" t="str">
        <f>IF(Input!C354=0,"",Input!C354)</f>
        <v/>
      </c>
      <c r="C354" s="162" t="str">
        <f>IF(Input!D354=0,"",Input!D354)</f>
        <v/>
      </c>
      <c r="D354" s="162" t="str">
        <f>IF(Input!G354=0,"",Input!G354)</f>
        <v/>
      </c>
      <c r="E354" s="162" t="str">
        <f>IF(Input!H354=0,"",Input!H354)</f>
        <v/>
      </c>
      <c r="F354" s="162" t="str">
        <f>IF(Input!I354=0,"",Input!I354)</f>
        <v/>
      </c>
      <c r="G354" s="66" t="str">
        <f t="shared" si="250"/>
        <v/>
      </c>
      <c r="H354" s="66" t="str">
        <f t="shared" si="251"/>
        <v/>
      </c>
      <c r="I354" s="160" t="str">
        <f>FinalScores!G354</f>
        <v/>
      </c>
      <c r="J354" s="65" t="str">
        <f t="shared" si="252"/>
        <v/>
      </c>
      <c r="K354" s="65" t="str">
        <f t="shared" si="253"/>
        <v/>
      </c>
      <c r="L354" s="165" t="str">
        <f>IF(COUNTBLANK($A354:$F354)&gt;2,"",IF(Input!AE354=0,"NA",Input!AE354))</f>
        <v/>
      </c>
      <c r="M354" s="65" t="str">
        <f t="shared" si="254"/>
        <v/>
      </c>
      <c r="N354" s="65" t="str">
        <f t="shared" si="255"/>
        <v/>
      </c>
      <c r="O354" s="165" t="str">
        <f>IF(COUNTBLANK($A354:$F354)&gt;2,"",IF(Input!AF354=0,"NA",Input!AF354))</f>
        <v/>
      </c>
      <c r="P354" s="65" t="str">
        <f t="shared" si="256"/>
        <v/>
      </c>
      <c r="Q354" s="65" t="str">
        <f t="shared" si="257"/>
        <v/>
      </c>
      <c r="R354" s="165" t="str">
        <f>IF(COUNTBLANK($A354:$F354)&gt;2,"",IF(Input!AG354=0,"NA",Input!AG354))</f>
        <v/>
      </c>
      <c r="AN354" s="65" t="str">
        <f t="shared" si="258"/>
        <v/>
      </c>
      <c r="AO354" s="65" t="str">
        <f t="shared" si="259"/>
        <v/>
      </c>
      <c r="AP354" s="165" t="str">
        <f>IF(COUNTBLANK($A354:$F354)&gt;2,"",IF(Input!J354=0,"NA",Input!J354))</f>
        <v/>
      </c>
      <c r="AQ354" s="65" t="str">
        <f t="shared" si="260"/>
        <v/>
      </c>
      <c r="AR354" s="65" t="str">
        <f t="shared" si="261"/>
        <v/>
      </c>
      <c r="AS354" s="165" t="str">
        <f>IF(COUNTBLANK($A354:$F354)&gt;2,"",IF(Input!K354=0,"NA",Input!K354))</f>
        <v/>
      </c>
      <c r="AT354" s="65" t="str">
        <f t="shared" si="262"/>
        <v/>
      </c>
      <c r="AU354" s="65" t="str">
        <f t="shared" si="263"/>
        <v/>
      </c>
      <c r="AV354" s="165" t="str">
        <f>IF(COUNTBLANK($A354:$F354)&gt;2,"",IF(Input!L354=0,"NA",Input!L354))</f>
        <v/>
      </c>
      <c r="AW354" s="65" t="str">
        <f t="shared" si="264"/>
        <v/>
      </c>
      <c r="AX354" s="65" t="str">
        <f t="shared" si="265"/>
        <v/>
      </c>
      <c r="AY354" s="165" t="str">
        <f>IF(COUNTBLANK($A354:$F354)&gt;2,"",IF(Input!M354=0,"NA",Input!M354))</f>
        <v/>
      </c>
      <c r="AZ354" s="65" t="str">
        <f t="shared" si="266"/>
        <v/>
      </c>
      <c r="BA354" s="65" t="str">
        <f t="shared" si="267"/>
        <v/>
      </c>
      <c r="BB354" s="165" t="str">
        <f>IF(COUNTBLANK($A354:$F354)&gt;2,"",IF(Input!N354=0,"NA",Input!N354))</f>
        <v/>
      </c>
      <c r="BC354" s="65" t="str">
        <f t="shared" si="268"/>
        <v/>
      </c>
      <c r="BD354" s="65" t="str">
        <f t="shared" si="269"/>
        <v/>
      </c>
      <c r="BE354" s="165" t="str">
        <f>IF(COUNTBLANK($A354:$F354)&gt;2,"",IF(Input!O354=0,"NA",Input!O354))</f>
        <v/>
      </c>
      <c r="BF354" s="65" t="str">
        <f t="shared" si="270"/>
        <v/>
      </c>
      <c r="BG354" s="65" t="str">
        <f t="shared" si="271"/>
        <v/>
      </c>
      <c r="BH354" s="165" t="str">
        <f>IF(COUNTBLANK($A354:$F354)&gt;2,"",IF(Input!P354=0,"NA",Input!P354))</f>
        <v/>
      </c>
      <c r="BI354" s="65" t="str">
        <f t="shared" si="272"/>
        <v/>
      </c>
      <c r="BJ354" s="65" t="str">
        <f t="shared" si="273"/>
        <v/>
      </c>
      <c r="BK354" s="165" t="str">
        <f>IF(COUNTBLANK($A354:$F354)&gt;2,"",IF(Input!Q354=0,"NA",Input!Q354))</f>
        <v/>
      </c>
      <c r="BL354" s="65" t="str">
        <f t="shared" si="274"/>
        <v/>
      </c>
      <c r="BM354" s="65" t="str">
        <f t="shared" si="275"/>
        <v/>
      </c>
      <c r="BN354" s="165" t="str">
        <f>IF(COUNTBLANK($A354:$F354)&gt;2,"",IF(Input!R354=0,"NA",Input!R354))</f>
        <v/>
      </c>
      <c r="BO354" s="65" t="str">
        <f t="shared" si="276"/>
        <v/>
      </c>
      <c r="BP354" s="65" t="str">
        <f t="shared" si="277"/>
        <v/>
      </c>
      <c r="BQ354" s="165" t="str">
        <f>IF(COUNTBLANK($A354:$F354)&gt;2,"",IF(Input!S354=0,"NA",Input!S354))</f>
        <v/>
      </c>
      <c r="BR354" s="65" t="str">
        <f t="shared" si="278"/>
        <v/>
      </c>
      <c r="BS354" s="65" t="str">
        <f t="shared" si="279"/>
        <v/>
      </c>
      <c r="BT354" s="165" t="str">
        <f>IF(COUNTBLANK($A354:$F354)&gt;2,"",IF(Input!T354=0,"NA",Input!T354))</f>
        <v/>
      </c>
      <c r="BU354" s="65" t="str">
        <f t="shared" si="280"/>
        <v/>
      </c>
      <c r="BV354" s="65" t="str">
        <f t="shared" si="281"/>
        <v/>
      </c>
      <c r="BW354" s="165" t="str">
        <f>IF(COUNTBLANK($A354:$F354)&gt;2,"",IF(Input!U354=0,"NA",Input!U354))</f>
        <v/>
      </c>
      <c r="BX354" s="65" t="str">
        <f t="shared" si="282"/>
        <v/>
      </c>
      <c r="BY354" s="65" t="str">
        <f t="shared" si="283"/>
        <v/>
      </c>
      <c r="BZ354" s="165" t="str">
        <f>IF(COUNTBLANK($A354:$F354)&gt;2,"",IF(Input!V354=0,"NA",Input!V354))</f>
        <v/>
      </c>
      <c r="CA354" s="65" t="str">
        <f t="shared" si="284"/>
        <v/>
      </c>
      <c r="CB354" s="65" t="str">
        <f t="shared" si="285"/>
        <v/>
      </c>
      <c r="CC354" s="165" t="str">
        <f>IF(COUNTBLANK($A354:$F354)&gt;2,"",IF(Input!W354=0,"NA",Input!W354))</f>
        <v/>
      </c>
      <c r="CD354" s="65" t="str">
        <f t="shared" si="286"/>
        <v/>
      </c>
      <c r="CE354" s="65" t="str">
        <f t="shared" si="287"/>
        <v/>
      </c>
      <c r="CF354" s="165" t="str">
        <f>IF(COUNTBLANK($A354:$F354)&gt;2,"",IF(Input!X354=0,"NA",Input!X354))</f>
        <v/>
      </c>
      <c r="CG354" s="65" t="str">
        <f t="shared" si="288"/>
        <v/>
      </c>
      <c r="CH354" s="65" t="str">
        <f t="shared" si="289"/>
        <v/>
      </c>
      <c r="CI354" s="165" t="str">
        <f>IF(COUNTBLANK($A354:$F354)&gt;2,"",IF(Input!Y354=0,"NA",Input!Y354))</f>
        <v/>
      </c>
      <c r="CJ354" s="65" t="str">
        <f t="shared" si="290"/>
        <v/>
      </c>
      <c r="CK354" s="65" t="str">
        <f t="shared" si="291"/>
        <v/>
      </c>
      <c r="CL354" s="165" t="str">
        <f>IF(COUNTBLANK($A354:$F354)&gt;2,"",IF(Input!Z354=0,"NA",Input!Z354))</f>
        <v/>
      </c>
      <c r="CM354" s="65" t="str">
        <f t="shared" si="292"/>
        <v/>
      </c>
      <c r="CN354" s="65" t="str">
        <f t="shared" si="293"/>
        <v/>
      </c>
      <c r="CO354" s="165" t="str">
        <f>IF(COUNTBLANK($A354:$F354)&gt;2,"",IF(Input!AA354=0,"NA",Input!AA354))</f>
        <v/>
      </c>
      <c r="CP354" s="65" t="str">
        <f t="shared" si="294"/>
        <v/>
      </c>
      <c r="CQ354" s="65" t="str">
        <f t="shared" si="295"/>
        <v/>
      </c>
      <c r="CR354" s="165" t="str">
        <f>IF(COUNTBLANK($A354:$F354)&gt;2,"",IF(Input!AB354=0,"NA",Input!AB354))</f>
        <v/>
      </c>
      <c r="CS354" s="65" t="str">
        <f t="shared" si="296"/>
        <v/>
      </c>
      <c r="CT354" s="65" t="str">
        <f t="shared" si="297"/>
        <v/>
      </c>
      <c r="CU354" s="165" t="str">
        <f>IF(COUNTBLANK($A354:$F354)&gt;2,"",IF(Input!AC354=0,"NA",Input!AC354))</f>
        <v/>
      </c>
      <c r="CV354" s="65" t="str">
        <f t="shared" si="298"/>
        <v/>
      </c>
      <c r="CW354" s="65" t="str">
        <f t="shared" si="299"/>
        <v/>
      </c>
      <c r="CX354" s="165" t="str">
        <f>IF(COUNTBLANK($A354:$F354)&gt;2,"",IF(Input!AD354=0,"NA",Input!AD354))</f>
        <v/>
      </c>
    </row>
    <row r="355" spans="1:102" x14ac:dyDescent="0.25">
      <c r="A355" s="162" t="str">
        <f>IF(Input!B355=0,"",Input!B355)</f>
        <v/>
      </c>
      <c r="B355" s="162" t="str">
        <f>IF(Input!C355=0,"",Input!C355)</f>
        <v/>
      </c>
      <c r="C355" s="162" t="str">
        <f>IF(Input!D355=0,"",Input!D355)</f>
        <v/>
      </c>
      <c r="D355" s="162" t="str">
        <f>IF(Input!G355=0,"",Input!G355)</f>
        <v/>
      </c>
      <c r="E355" s="162" t="str">
        <f>IF(Input!H355=0,"",Input!H355)</f>
        <v/>
      </c>
      <c r="F355" s="162" t="str">
        <f>IF(Input!I355=0,"",Input!I355)</f>
        <v/>
      </c>
      <c r="G355" s="66" t="str">
        <f t="shared" si="250"/>
        <v/>
      </c>
      <c r="H355" s="66" t="str">
        <f t="shared" si="251"/>
        <v/>
      </c>
      <c r="I355" s="160" t="str">
        <f>FinalScores!G355</f>
        <v/>
      </c>
      <c r="J355" s="65" t="str">
        <f t="shared" si="252"/>
        <v/>
      </c>
      <c r="K355" s="65" t="str">
        <f t="shared" si="253"/>
        <v/>
      </c>
      <c r="L355" s="165" t="str">
        <f>IF(COUNTBLANK($A355:$F355)&gt;2,"",IF(Input!AE355=0,"NA",Input!AE355))</f>
        <v/>
      </c>
      <c r="M355" s="65" t="str">
        <f t="shared" si="254"/>
        <v/>
      </c>
      <c r="N355" s="65" t="str">
        <f t="shared" si="255"/>
        <v/>
      </c>
      <c r="O355" s="165" t="str">
        <f>IF(COUNTBLANK($A355:$F355)&gt;2,"",IF(Input!AF355=0,"NA",Input!AF355))</f>
        <v/>
      </c>
      <c r="P355" s="65" t="str">
        <f t="shared" si="256"/>
        <v/>
      </c>
      <c r="Q355" s="65" t="str">
        <f t="shared" si="257"/>
        <v/>
      </c>
      <c r="R355" s="165" t="str">
        <f>IF(COUNTBLANK($A355:$F355)&gt;2,"",IF(Input!AG355=0,"NA",Input!AG355))</f>
        <v/>
      </c>
      <c r="AN355" s="65" t="str">
        <f t="shared" si="258"/>
        <v/>
      </c>
      <c r="AO355" s="65" t="str">
        <f t="shared" si="259"/>
        <v/>
      </c>
      <c r="AP355" s="165" t="str">
        <f>IF(COUNTBLANK($A355:$F355)&gt;2,"",IF(Input!J355=0,"NA",Input!J355))</f>
        <v/>
      </c>
      <c r="AQ355" s="65" t="str">
        <f t="shared" si="260"/>
        <v/>
      </c>
      <c r="AR355" s="65" t="str">
        <f t="shared" si="261"/>
        <v/>
      </c>
      <c r="AS355" s="165" t="str">
        <f>IF(COUNTBLANK($A355:$F355)&gt;2,"",IF(Input!K355=0,"NA",Input!K355))</f>
        <v/>
      </c>
      <c r="AT355" s="65" t="str">
        <f t="shared" si="262"/>
        <v/>
      </c>
      <c r="AU355" s="65" t="str">
        <f t="shared" si="263"/>
        <v/>
      </c>
      <c r="AV355" s="165" t="str">
        <f>IF(COUNTBLANK($A355:$F355)&gt;2,"",IF(Input!L355=0,"NA",Input!L355))</f>
        <v/>
      </c>
      <c r="AW355" s="65" t="str">
        <f t="shared" si="264"/>
        <v/>
      </c>
      <c r="AX355" s="65" t="str">
        <f t="shared" si="265"/>
        <v/>
      </c>
      <c r="AY355" s="165" t="str">
        <f>IF(COUNTBLANK($A355:$F355)&gt;2,"",IF(Input!M355=0,"NA",Input!M355))</f>
        <v/>
      </c>
      <c r="AZ355" s="65" t="str">
        <f t="shared" si="266"/>
        <v/>
      </c>
      <c r="BA355" s="65" t="str">
        <f t="shared" si="267"/>
        <v/>
      </c>
      <c r="BB355" s="165" t="str">
        <f>IF(COUNTBLANK($A355:$F355)&gt;2,"",IF(Input!N355=0,"NA",Input!N355))</f>
        <v/>
      </c>
      <c r="BC355" s="65" t="str">
        <f t="shared" si="268"/>
        <v/>
      </c>
      <c r="BD355" s="65" t="str">
        <f t="shared" si="269"/>
        <v/>
      </c>
      <c r="BE355" s="165" t="str">
        <f>IF(COUNTBLANK($A355:$F355)&gt;2,"",IF(Input!O355=0,"NA",Input!O355))</f>
        <v/>
      </c>
      <c r="BF355" s="65" t="str">
        <f t="shared" si="270"/>
        <v/>
      </c>
      <c r="BG355" s="65" t="str">
        <f t="shared" si="271"/>
        <v/>
      </c>
      <c r="BH355" s="165" t="str">
        <f>IF(COUNTBLANK($A355:$F355)&gt;2,"",IF(Input!P355=0,"NA",Input!P355))</f>
        <v/>
      </c>
      <c r="BI355" s="65" t="str">
        <f t="shared" si="272"/>
        <v/>
      </c>
      <c r="BJ355" s="65" t="str">
        <f t="shared" si="273"/>
        <v/>
      </c>
      <c r="BK355" s="165" t="str">
        <f>IF(COUNTBLANK($A355:$F355)&gt;2,"",IF(Input!Q355=0,"NA",Input!Q355))</f>
        <v/>
      </c>
      <c r="BL355" s="65" t="str">
        <f t="shared" si="274"/>
        <v/>
      </c>
      <c r="BM355" s="65" t="str">
        <f t="shared" si="275"/>
        <v/>
      </c>
      <c r="BN355" s="165" t="str">
        <f>IF(COUNTBLANK($A355:$F355)&gt;2,"",IF(Input!R355=0,"NA",Input!R355))</f>
        <v/>
      </c>
      <c r="BO355" s="65" t="str">
        <f t="shared" si="276"/>
        <v/>
      </c>
      <c r="BP355" s="65" t="str">
        <f t="shared" si="277"/>
        <v/>
      </c>
      <c r="BQ355" s="165" t="str">
        <f>IF(COUNTBLANK($A355:$F355)&gt;2,"",IF(Input!S355=0,"NA",Input!S355))</f>
        <v/>
      </c>
      <c r="BR355" s="65" t="str">
        <f t="shared" si="278"/>
        <v/>
      </c>
      <c r="BS355" s="65" t="str">
        <f t="shared" si="279"/>
        <v/>
      </c>
      <c r="BT355" s="165" t="str">
        <f>IF(COUNTBLANK($A355:$F355)&gt;2,"",IF(Input!T355=0,"NA",Input!T355))</f>
        <v/>
      </c>
      <c r="BU355" s="65" t="str">
        <f t="shared" si="280"/>
        <v/>
      </c>
      <c r="BV355" s="65" t="str">
        <f t="shared" si="281"/>
        <v/>
      </c>
      <c r="BW355" s="165" t="str">
        <f>IF(COUNTBLANK($A355:$F355)&gt;2,"",IF(Input!U355=0,"NA",Input!U355))</f>
        <v/>
      </c>
      <c r="BX355" s="65" t="str">
        <f t="shared" si="282"/>
        <v/>
      </c>
      <c r="BY355" s="65" t="str">
        <f t="shared" si="283"/>
        <v/>
      </c>
      <c r="BZ355" s="165" t="str">
        <f>IF(COUNTBLANK($A355:$F355)&gt;2,"",IF(Input!V355=0,"NA",Input!V355))</f>
        <v/>
      </c>
      <c r="CA355" s="65" t="str">
        <f t="shared" si="284"/>
        <v/>
      </c>
      <c r="CB355" s="65" t="str">
        <f t="shared" si="285"/>
        <v/>
      </c>
      <c r="CC355" s="165" t="str">
        <f>IF(COUNTBLANK($A355:$F355)&gt;2,"",IF(Input!W355=0,"NA",Input!W355))</f>
        <v/>
      </c>
      <c r="CD355" s="65" t="str">
        <f t="shared" si="286"/>
        <v/>
      </c>
      <c r="CE355" s="65" t="str">
        <f t="shared" si="287"/>
        <v/>
      </c>
      <c r="CF355" s="165" t="str">
        <f>IF(COUNTBLANK($A355:$F355)&gt;2,"",IF(Input!X355=0,"NA",Input!X355))</f>
        <v/>
      </c>
      <c r="CG355" s="65" t="str">
        <f t="shared" si="288"/>
        <v/>
      </c>
      <c r="CH355" s="65" t="str">
        <f t="shared" si="289"/>
        <v/>
      </c>
      <c r="CI355" s="165" t="str">
        <f>IF(COUNTBLANK($A355:$F355)&gt;2,"",IF(Input!Y355=0,"NA",Input!Y355))</f>
        <v/>
      </c>
      <c r="CJ355" s="65" t="str">
        <f t="shared" si="290"/>
        <v/>
      </c>
      <c r="CK355" s="65" t="str">
        <f t="shared" si="291"/>
        <v/>
      </c>
      <c r="CL355" s="165" t="str">
        <f>IF(COUNTBLANK($A355:$F355)&gt;2,"",IF(Input!Z355=0,"NA",Input!Z355))</f>
        <v/>
      </c>
      <c r="CM355" s="65" t="str">
        <f t="shared" si="292"/>
        <v/>
      </c>
      <c r="CN355" s="65" t="str">
        <f t="shared" si="293"/>
        <v/>
      </c>
      <c r="CO355" s="165" t="str">
        <f>IF(COUNTBLANK($A355:$F355)&gt;2,"",IF(Input!AA355=0,"NA",Input!AA355))</f>
        <v/>
      </c>
      <c r="CP355" s="65" t="str">
        <f t="shared" si="294"/>
        <v/>
      </c>
      <c r="CQ355" s="65" t="str">
        <f t="shared" si="295"/>
        <v/>
      </c>
      <c r="CR355" s="165" t="str">
        <f>IF(COUNTBLANK($A355:$F355)&gt;2,"",IF(Input!AB355=0,"NA",Input!AB355))</f>
        <v/>
      </c>
      <c r="CS355" s="65" t="str">
        <f t="shared" si="296"/>
        <v/>
      </c>
      <c r="CT355" s="65" t="str">
        <f t="shared" si="297"/>
        <v/>
      </c>
      <c r="CU355" s="165" t="str">
        <f>IF(COUNTBLANK($A355:$F355)&gt;2,"",IF(Input!AC355=0,"NA",Input!AC355))</f>
        <v/>
      </c>
      <c r="CV355" s="65" t="str">
        <f t="shared" si="298"/>
        <v/>
      </c>
      <c r="CW355" s="65" t="str">
        <f t="shared" si="299"/>
        <v/>
      </c>
      <c r="CX355" s="165" t="str">
        <f>IF(COUNTBLANK($A355:$F355)&gt;2,"",IF(Input!AD355=0,"NA",Input!AD355))</f>
        <v/>
      </c>
    </row>
    <row r="356" spans="1:102" x14ac:dyDescent="0.25">
      <c r="A356" s="162" t="str">
        <f>IF(Input!B356=0,"",Input!B356)</f>
        <v/>
      </c>
      <c r="B356" s="162" t="str">
        <f>IF(Input!C356=0,"",Input!C356)</f>
        <v/>
      </c>
      <c r="C356" s="162" t="str">
        <f>IF(Input!D356=0,"",Input!D356)</f>
        <v/>
      </c>
      <c r="D356" s="162" t="str">
        <f>IF(Input!G356=0,"",Input!G356)</f>
        <v/>
      </c>
      <c r="E356" s="162" t="str">
        <f>IF(Input!H356=0,"",Input!H356)</f>
        <v/>
      </c>
      <c r="F356" s="162" t="str">
        <f>IF(Input!I356=0,"",Input!I356)</f>
        <v/>
      </c>
      <c r="G356" s="66" t="str">
        <f t="shared" si="250"/>
        <v/>
      </c>
      <c r="H356" s="66" t="str">
        <f t="shared" si="251"/>
        <v/>
      </c>
      <c r="I356" s="160" t="str">
        <f>FinalScores!G356</f>
        <v/>
      </c>
      <c r="J356" s="65" t="str">
        <f t="shared" si="252"/>
        <v/>
      </c>
      <c r="K356" s="65" t="str">
        <f t="shared" si="253"/>
        <v/>
      </c>
      <c r="L356" s="165" t="str">
        <f>IF(COUNTBLANK($A356:$F356)&gt;2,"",IF(Input!AE356=0,"NA",Input!AE356))</f>
        <v/>
      </c>
      <c r="M356" s="65" t="str">
        <f t="shared" si="254"/>
        <v/>
      </c>
      <c r="N356" s="65" t="str">
        <f t="shared" si="255"/>
        <v/>
      </c>
      <c r="O356" s="165" t="str">
        <f>IF(COUNTBLANK($A356:$F356)&gt;2,"",IF(Input!AF356=0,"NA",Input!AF356))</f>
        <v/>
      </c>
      <c r="P356" s="65" t="str">
        <f t="shared" si="256"/>
        <v/>
      </c>
      <c r="Q356" s="65" t="str">
        <f t="shared" si="257"/>
        <v/>
      </c>
      <c r="R356" s="165" t="str">
        <f>IF(COUNTBLANK($A356:$F356)&gt;2,"",IF(Input!AG356=0,"NA",Input!AG356))</f>
        <v/>
      </c>
      <c r="AN356" s="65" t="str">
        <f t="shared" si="258"/>
        <v/>
      </c>
      <c r="AO356" s="65" t="str">
        <f t="shared" si="259"/>
        <v/>
      </c>
      <c r="AP356" s="165" t="str">
        <f>IF(COUNTBLANK($A356:$F356)&gt;2,"",IF(Input!J356=0,"NA",Input!J356))</f>
        <v/>
      </c>
      <c r="AQ356" s="65" t="str">
        <f t="shared" si="260"/>
        <v/>
      </c>
      <c r="AR356" s="65" t="str">
        <f t="shared" si="261"/>
        <v/>
      </c>
      <c r="AS356" s="165" t="str">
        <f>IF(COUNTBLANK($A356:$F356)&gt;2,"",IF(Input!K356=0,"NA",Input!K356))</f>
        <v/>
      </c>
      <c r="AT356" s="65" t="str">
        <f t="shared" si="262"/>
        <v/>
      </c>
      <c r="AU356" s="65" t="str">
        <f t="shared" si="263"/>
        <v/>
      </c>
      <c r="AV356" s="165" t="str">
        <f>IF(COUNTBLANK($A356:$F356)&gt;2,"",IF(Input!L356=0,"NA",Input!L356))</f>
        <v/>
      </c>
      <c r="AW356" s="65" t="str">
        <f t="shared" si="264"/>
        <v/>
      </c>
      <c r="AX356" s="65" t="str">
        <f t="shared" si="265"/>
        <v/>
      </c>
      <c r="AY356" s="165" t="str">
        <f>IF(COUNTBLANK($A356:$F356)&gt;2,"",IF(Input!M356=0,"NA",Input!M356))</f>
        <v/>
      </c>
      <c r="AZ356" s="65" t="str">
        <f t="shared" si="266"/>
        <v/>
      </c>
      <c r="BA356" s="65" t="str">
        <f t="shared" si="267"/>
        <v/>
      </c>
      <c r="BB356" s="165" t="str">
        <f>IF(COUNTBLANK($A356:$F356)&gt;2,"",IF(Input!N356=0,"NA",Input!N356))</f>
        <v/>
      </c>
      <c r="BC356" s="65" t="str">
        <f t="shared" si="268"/>
        <v/>
      </c>
      <c r="BD356" s="65" t="str">
        <f t="shared" si="269"/>
        <v/>
      </c>
      <c r="BE356" s="165" t="str">
        <f>IF(COUNTBLANK($A356:$F356)&gt;2,"",IF(Input!O356=0,"NA",Input!O356))</f>
        <v/>
      </c>
      <c r="BF356" s="65" t="str">
        <f t="shared" si="270"/>
        <v/>
      </c>
      <c r="BG356" s="65" t="str">
        <f t="shared" si="271"/>
        <v/>
      </c>
      <c r="BH356" s="165" t="str">
        <f>IF(COUNTBLANK($A356:$F356)&gt;2,"",IF(Input!P356=0,"NA",Input!P356))</f>
        <v/>
      </c>
      <c r="BI356" s="65" t="str">
        <f t="shared" si="272"/>
        <v/>
      </c>
      <c r="BJ356" s="65" t="str">
        <f t="shared" si="273"/>
        <v/>
      </c>
      <c r="BK356" s="165" t="str">
        <f>IF(COUNTBLANK($A356:$F356)&gt;2,"",IF(Input!Q356=0,"NA",Input!Q356))</f>
        <v/>
      </c>
      <c r="BL356" s="65" t="str">
        <f t="shared" si="274"/>
        <v/>
      </c>
      <c r="BM356" s="65" t="str">
        <f t="shared" si="275"/>
        <v/>
      </c>
      <c r="BN356" s="165" t="str">
        <f>IF(COUNTBLANK($A356:$F356)&gt;2,"",IF(Input!R356=0,"NA",Input!R356))</f>
        <v/>
      </c>
      <c r="BO356" s="65" t="str">
        <f t="shared" si="276"/>
        <v/>
      </c>
      <c r="BP356" s="65" t="str">
        <f t="shared" si="277"/>
        <v/>
      </c>
      <c r="BQ356" s="165" t="str">
        <f>IF(COUNTBLANK($A356:$F356)&gt;2,"",IF(Input!S356=0,"NA",Input!S356))</f>
        <v/>
      </c>
      <c r="BR356" s="65" t="str">
        <f t="shared" si="278"/>
        <v/>
      </c>
      <c r="BS356" s="65" t="str">
        <f t="shared" si="279"/>
        <v/>
      </c>
      <c r="BT356" s="165" t="str">
        <f>IF(COUNTBLANK($A356:$F356)&gt;2,"",IF(Input!T356=0,"NA",Input!T356))</f>
        <v/>
      </c>
      <c r="BU356" s="65" t="str">
        <f t="shared" si="280"/>
        <v/>
      </c>
      <c r="BV356" s="65" t="str">
        <f t="shared" si="281"/>
        <v/>
      </c>
      <c r="BW356" s="165" t="str">
        <f>IF(COUNTBLANK($A356:$F356)&gt;2,"",IF(Input!U356=0,"NA",Input!U356))</f>
        <v/>
      </c>
      <c r="BX356" s="65" t="str">
        <f t="shared" si="282"/>
        <v/>
      </c>
      <c r="BY356" s="65" t="str">
        <f t="shared" si="283"/>
        <v/>
      </c>
      <c r="BZ356" s="165" t="str">
        <f>IF(COUNTBLANK($A356:$F356)&gt;2,"",IF(Input!V356=0,"NA",Input!V356))</f>
        <v/>
      </c>
      <c r="CA356" s="65" t="str">
        <f t="shared" si="284"/>
        <v/>
      </c>
      <c r="CB356" s="65" t="str">
        <f t="shared" si="285"/>
        <v/>
      </c>
      <c r="CC356" s="165" t="str">
        <f>IF(COUNTBLANK($A356:$F356)&gt;2,"",IF(Input!W356=0,"NA",Input!W356))</f>
        <v/>
      </c>
      <c r="CD356" s="65" t="str">
        <f t="shared" si="286"/>
        <v/>
      </c>
      <c r="CE356" s="65" t="str">
        <f t="shared" si="287"/>
        <v/>
      </c>
      <c r="CF356" s="165" t="str">
        <f>IF(COUNTBLANK($A356:$F356)&gt;2,"",IF(Input!X356=0,"NA",Input!X356))</f>
        <v/>
      </c>
      <c r="CG356" s="65" t="str">
        <f t="shared" si="288"/>
        <v/>
      </c>
      <c r="CH356" s="65" t="str">
        <f t="shared" si="289"/>
        <v/>
      </c>
      <c r="CI356" s="165" t="str">
        <f>IF(COUNTBLANK($A356:$F356)&gt;2,"",IF(Input!Y356=0,"NA",Input!Y356))</f>
        <v/>
      </c>
      <c r="CJ356" s="65" t="str">
        <f t="shared" si="290"/>
        <v/>
      </c>
      <c r="CK356" s="65" t="str">
        <f t="shared" si="291"/>
        <v/>
      </c>
      <c r="CL356" s="165" t="str">
        <f>IF(COUNTBLANK($A356:$F356)&gt;2,"",IF(Input!Z356=0,"NA",Input!Z356))</f>
        <v/>
      </c>
      <c r="CM356" s="65" t="str">
        <f t="shared" si="292"/>
        <v/>
      </c>
      <c r="CN356" s="65" t="str">
        <f t="shared" si="293"/>
        <v/>
      </c>
      <c r="CO356" s="165" t="str">
        <f>IF(COUNTBLANK($A356:$F356)&gt;2,"",IF(Input!AA356=0,"NA",Input!AA356))</f>
        <v/>
      </c>
      <c r="CP356" s="65" t="str">
        <f t="shared" si="294"/>
        <v/>
      </c>
      <c r="CQ356" s="65" t="str">
        <f t="shared" si="295"/>
        <v/>
      </c>
      <c r="CR356" s="165" t="str">
        <f>IF(COUNTBLANK($A356:$F356)&gt;2,"",IF(Input!AB356=0,"NA",Input!AB356))</f>
        <v/>
      </c>
      <c r="CS356" s="65" t="str">
        <f t="shared" si="296"/>
        <v/>
      </c>
      <c r="CT356" s="65" t="str">
        <f t="shared" si="297"/>
        <v/>
      </c>
      <c r="CU356" s="165" t="str">
        <f>IF(COUNTBLANK($A356:$F356)&gt;2,"",IF(Input!AC356=0,"NA",Input!AC356))</f>
        <v/>
      </c>
      <c r="CV356" s="65" t="str">
        <f t="shared" si="298"/>
        <v/>
      </c>
      <c r="CW356" s="65" t="str">
        <f t="shared" si="299"/>
        <v/>
      </c>
      <c r="CX356" s="165" t="str">
        <f>IF(COUNTBLANK($A356:$F356)&gt;2,"",IF(Input!AD356=0,"NA",Input!AD356))</f>
        <v/>
      </c>
    </row>
    <row r="357" spans="1:102" x14ac:dyDescent="0.25">
      <c r="A357" s="162" t="str">
        <f>IF(Input!B357=0,"",Input!B357)</f>
        <v/>
      </c>
      <c r="B357" s="162" t="str">
        <f>IF(Input!C357=0,"",Input!C357)</f>
        <v/>
      </c>
      <c r="C357" s="162" t="str">
        <f>IF(Input!D357=0,"",Input!D357)</f>
        <v/>
      </c>
      <c r="D357" s="162" t="str">
        <f>IF(Input!G357=0,"",Input!G357)</f>
        <v/>
      </c>
      <c r="E357" s="162" t="str">
        <f>IF(Input!H357=0,"",Input!H357)</f>
        <v/>
      </c>
      <c r="F357" s="162" t="str">
        <f>IF(Input!I357=0,"",Input!I357)</f>
        <v/>
      </c>
      <c r="G357" s="66" t="str">
        <f t="shared" si="250"/>
        <v/>
      </c>
      <c r="H357" s="66" t="str">
        <f t="shared" si="251"/>
        <v/>
      </c>
      <c r="I357" s="160" t="str">
        <f>FinalScores!G357</f>
        <v/>
      </c>
      <c r="J357" s="65" t="str">
        <f t="shared" si="252"/>
        <v/>
      </c>
      <c r="K357" s="65" t="str">
        <f t="shared" si="253"/>
        <v/>
      </c>
      <c r="L357" s="165" t="str">
        <f>IF(COUNTBLANK($A357:$F357)&gt;2,"",IF(Input!AE357=0,"NA",Input!AE357))</f>
        <v/>
      </c>
      <c r="M357" s="65" t="str">
        <f t="shared" si="254"/>
        <v/>
      </c>
      <c r="N357" s="65" t="str">
        <f t="shared" si="255"/>
        <v/>
      </c>
      <c r="O357" s="165" t="str">
        <f>IF(COUNTBLANK($A357:$F357)&gt;2,"",IF(Input!AF357=0,"NA",Input!AF357))</f>
        <v/>
      </c>
      <c r="P357" s="65" t="str">
        <f t="shared" si="256"/>
        <v/>
      </c>
      <c r="Q357" s="65" t="str">
        <f t="shared" si="257"/>
        <v/>
      </c>
      <c r="R357" s="165" t="str">
        <f>IF(COUNTBLANK($A357:$F357)&gt;2,"",IF(Input!AG357=0,"NA",Input!AG357))</f>
        <v/>
      </c>
      <c r="AN357" s="65" t="str">
        <f t="shared" si="258"/>
        <v/>
      </c>
      <c r="AO357" s="65" t="str">
        <f t="shared" si="259"/>
        <v/>
      </c>
      <c r="AP357" s="165" t="str">
        <f>IF(COUNTBLANK($A357:$F357)&gt;2,"",IF(Input!J357=0,"NA",Input!J357))</f>
        <v/>
      </c>
      <c r="AQ357" s="65" t="str">
        <f t="shared" si="260"/>
        <v/>
      </c>
      <c r="AR357" s="65" t="str">
        <f t="shared" si="261"/>
        <v/>
      </c>
      <c r="AS357" s="165" t="str">
        <f>IF(COUNTBLANK($A357:$F357)&gt;2,"",IF(Input!K357=0,"NA",Input!K357))</f>
        <v/>
      </c>
      <c r="AT357" s="65" t="str">
        <f t="shared" si="262"/>
        <v/>
      </c>
      <c r="AU357" s="65" t="str">
        <f t="shared" si="263"/>
        <v/>
      </c>
      <c r="AV357" s="165" t="str">
        <f>IF(COUNTBLANK($A357:$F357)&gt;2,"",IF(Input!L357=0,"NA",Input!L357))</f>
        <v/>
      </c>
      <c r="AW357" s="65" t="str">
        <f t="shared" si="264"/>
        <v/>
      </c>
      <c r="AX357" s="65" t="str">
        <f t="shared" si="265"/>
        <v/>
      </c>
      <c r="AY357" s="165" t="str">
        <f>IF(COUNTBLANK($A357:$F357)&gt;2,"",IF(Input!M357=0,"NA",Input!M357))</f>
        <v/>
      </c>
      <c r="AZ357" s="65" t="str">
        <f t="shared" si="266"/>
        <v/>
      </c>
      <c r="BA357" s="65" t="str">
        <f t="shared" si="267"/>
        <v/>
      </c>
      <c r="BB357" s="165" t="str">
        <f>IF(COUNTBLANK($A357:$F357)&gt;2,"",IF(Input!N357=0,"NA",Input!N357))</f>
        <v/>
      </c>
      <c r="BC357" s="65" t="str">
        <f t="shared" si="268"/>
        <v/>
      </c>
      <c r="BD357" s="65" t="str">
        <f t="shared" si="269"/>
        <v/>
      </c>
      <c r="BE357" s="165" t="str">
        <f>IF(COUNTBLANK($A357:$F357)&gt;2,"",IF(Input!O357=0,"NA",Input!O357))</f>
        <v/>
      </c>
      <c r="BF357" s="65" t="str">
        <f t="shared" si="270"/>
        <v/>
      </c>
      <c r="BG357" s="65" t="str">
        <f t="shared" si="271"/>
        <v/>
      </c>
      <c r="BH357" s="165" t="str">
        <f>IF(COUNTBLANK($A357:$F357)&gt;2,"",IF(Input!P357=0,"NA",Input!P357))</f>
        <v/>
      </c>
      <c r="BI357" s="65" t="str">
        <f t="shared" si="272"/>
        <v/>
      </c>
      <c r="BJ357" s="65" t="str">
        <f t="shared" si="273"/>
        <v/>
      </c>
      <c r="BK357" s="165" t="str">
        <f>IF(COUNTBLANK($A357:$F357)&gt;2,"",IF(Input!Q357=0,"NA",Input!Q357))</f>
        <v/>
      </c>
      <c r="BL357" s="65" t="str">
        <f t="shared" si="274"/>
        <v/>
      </c>
      <c r="BM357" s="65" t="str">
        <f t="shared" si="275"/>
        <v/>
      </c>
      <c r="BN357" s="165" t="str">
        <f>IF(COUNTBLANK($A357:$F357)&gt;2,"",IF(Input!R357=0,"NA",Input!R357))</f>
        <v/>
      </c>
      <c r="BO357" s="65" t="str">
        <f t="shared" si="276"/>
        <v/>
      </c>
      <c r="BP357" s="65" t="str">
        <f t="shared" si="277"/>
        <v/>
      </c>
      <c r="BQ357" s="165" t="str">
        <f>IF(COUNTBLANK($A357:$F357)&gt;2,"",IF(Input!S357=0,"NA",Input!S357))</f>
        <v/>
      </c>
      <c r="BR357" s="65" t="str">
        <f t="shared" si="278"/>
        <v/>
      </c>
      <c r="BS357" s="65" t="str">
        <f t="shared" si="279"/>
        <v/>
      </c>
      <c r="BT357" s="165" t="str">
        <f>IF(COUNTBLANK($A357:$F357)&gt;2,"",IF(Input!T357=0,"NA",Input!T357))</f>
        <v/>
      </c>
      <c r="BU357" s="65" t="str">
        <f t="shared" si="280"/>
        <v/>
      </c>
      <c r="BV357" s="65" t="str">
        <f t="shared" si="281"/>
        <v/>
      </c>
      <c r="BW357" s="165" t="str">
        <f>IF(COUNTBLANK($A357:$F357)&gt;2,"",IF(Input!U357=0,"NA",Input!U357))</f>
        <v/>
      </c>
      <c r="BX357" s="65" t="str">
        <f t="shared" si="282"/>
        <v/>
      </c>
      <c r="BY357" s="65" t="str">
        <f t="shared" si="283"/>
        <v/>
      </c>
      <c r="BZ357" s="165" t="str">
        <f>IF(COUNTBLANK($A357:$F357)&gt;2,"",IF(Input!V357=0,"NA",Input!V357))</f>
        <v/>
      </c>
      <c r="CA357" s="65" t="str">
        <f t="shared" si="284"/>
        <v/>
      </c>
      <c r="CB357" s="65" t="str">
        <f t="shared" si="285"/>
        <v/>
      </c>
      <c r="CC357" s="165" t="str">
        <f>IF(COUNTBLANK($A357:$F357)&gt;2,"",IF(Input!W357=0,"NA",Input!W357))</f>
        <v/>
      </c>
      <c r="CD357" s="65" t="str">
        <f t="shared" si="286"/>
        <v/>
      </c>
      <c r="CE357" s="65" t="str">
        <f t="shared" si="287"/>
        <v/>
      </c>
      <c r="CF357" s="165" t="str">
        <f>IF(COUNTBLANK($A357:$F357)&gt;2,"",IF(Input!X357=0,"NA",Input!X357))</f>
        <v/>
      </c>
      <c r="CG357" s="65" t="str">
        <f t="shared" si="288"/>
        <v/>
      </c>
      <c r="CH357" s="65" t="str">
        <f t="shared" si="289"/>
        <v/>
      </c>
      <c r="CI357" s="165" t="str">
        <f>IF(COUNTBLANK($A357:$F357)&gt;2,"",IF(Input!Y357=0,"NA",Input!Y357))</f>
        <v/>
      </c>
      <c r="CJ357" s="65" t="str">
        <f t="shared" si="290"/>
        <v/>
      </c>
      <c r="CK357" s="65" t="str">
        <f t="shared" si="291"/>
        <v/>
      </c>
      <c r="CL357" s="165" t="str">
        <f>IF(COUNTBLANK($A357:$F357)&gt;2,"",IF(Input!Z357=0,"NA",Input!Z357))</f>
        <v/>
      </c>
      <c r="CM357" s="65" t="str">
        <f t="shared" si="292"/>
        <v/>
      </c>
      <c r="CN357" s="65" t="str">
        <f t="shared" si="293"/>
        <v/>
      </c>
      <c r="CO357" s="165" t="str">
        <f>IF(COUNTBLANK($A357:$F357)&gt;2,"",IF(Input!AA357=0,"NA",Input!AA357))</f>
        <v/>
      </c>
      <c r="CP357" s="65" t="str">
        <f t="shared" si="294"/>
        <v/>
      </c>
      <c r="CQ357" s="65" t="str">
        <f t="shared" si="295"/>
        <v/>
      </c>
      <c r="CR357" s="165" t="str">
        <f>IF(COUNTBLANK($A357:$F357)&gt;2,"",IF(Input!AB357=0,"NA",Input!AB357))</f>
        <v/>
      </c>
      <c r="CS357" s="65" t="str">
        <f t="shared" si="296"/>
        <v/>
      </c>
      <c r="CT357" s="65" t="str">
        <f t="shared" si="297"/>
        <v/>
      </c>
      <c r="CU357" s="165" t="str">
        <f>IF(COUNTBLANK($A357:$F357)&gt;2,"",IF(Input!AC357=0,"NA",Input!AC357))</f>
        <v/>
      </c>
      <c r="CV357" s="65" t="str">
        <f t="shared" si="298"/>
        <v/>
      </c>
      <c r="CW357" s="65" t="str">
        <f t="shared" si="299"/>
        <v/>
      </c>
      <c r="CX357" s="165" t="str">
        <f>IF(COUNTBLANK($A357:$F357)&gt;2,"",IF(Input!AD357=0,"NA",Input!AD357))</f>
        <v/>
      </c>
    </row>
    <row r="358" spans="1:102" x14ac:dyDescent="0.25">
      <c r="A358" s="162" t="str">
        <f>IF(Input!B358=0,"",Input!B358)</f>
        <v/>
      </c>
      <c r="B358" s="162" t="str">
        <f>IF(Input!C358=0,"",Input!C358)</f>
        <v/>
      </c>
      <c r="C358" s="162" t="str">
        <f>IF(Input!D358=0,"",Input!D358)</f>
        <v/>
      </c>
      <c r="D358" s="162" t="str">
        <f>IF(Input!G358=0,"",Input!G358)</f>
        <v/>
      </c>
      <c r="E358" s="162" t="str">
        <f>IF(Input!H358=0,"",Input!H358)</f>
        <v/>
      </c>
      <c r="F358" s="162" t="str">
        <f>IF(Input!I358=0,"",Input!I358)</f>
        <v/>
      </c>
      <c r="G358" s="66" t="str">
        <f t="shared" si="250"/>
        <v/>
      </c>
      <c r="H358" s="66" t="str">
        <f t="shared" si="251"/>
        <v/>
      </c>
      <c r="I358" s="160" t="str">
        <f>FinalScores!G358</f>
        <v/>
      </c>
      <c r="J358" s="65" t="str">
        <f t="shared" si="252"/>
        <v/>
      </c>
      <c r="K358" s="65" t="str">
        <f t="shared" si="253"/>
        <v/>
      </c>
      <c r="L358" s="165" t="str">
        <f>IF(COUNTBLANK($A358:$F358)&gt;2,"",IF(Input!AE358=0,"NA",Input!AE358))</f>
        <v/>
      </c>
      <c r="M358" s="65" t="str">
        <f t="shared" si="254"/>
        <v/>
      </c>
      <c r="N358" s="65" t="str">
        <f t="shared" si="255"/>
        <v/>
      </c>
      <c r="O358" s="165" t="str">
        <f>IF(COUNTBLANK($A358:$F358)&gt;2,"",IF(Input!AF358=0,"NA",Input!AF358))</f>
        <v/>
      </c>
      <c r="P358" s="65" t="str">
        <f t="shared" si="256"/>
        <v/>
      </c>
      <c r="Q358" s="65" t="str">
        <f t="shared" si="257"/>
        <v/>
      </c>
      <c r="R358" s="165" t="str">
        <f>IF(COUNTBLANK($A358:$F358)&gt;2,"",IF(Input!AG358=0,"NA",Input!AG358))</f>
        <v/>
      </c>
      <c r="AN358" s="65" t="str">
        <f t="shared" si="258"/>
        <v/>
      </c>
      <c r="AO358" s="65" t="str">
        <f t="shared" si="259"/>
        <v/>
      </c>
      <c r="AP358" s="165" t="str">
        <f>IF(COUNTBLANK($A358:$F358)&gt;2,"",IF(Input!J358=0,"NA",Input!J358))</f>
        <v/>
      </c>
      <c r="AQ358" s="65" t="str">
        <f t="shared" si="260"/>
        <v/>
      </c>
      <c r="AR358" s="65" t="str">
        <f t="shared" si="261"/>
        <v/>
      </c>
      <c r="AS358" s="165" t="str">
        <f>IF(COUNTBLANK($A358:$F358)&gt;2,"",IF(Input!K358=0,"NA",Input!K358))</f>
        <v/>
      </c>
      <c r="AT358" s="65" t="str">
        <f t="shared" si="262"/>
        <v/>
      </c>
      <c r="AU358" s="65" t="str">
        <f t="shared" si="263"/>
        <v/>
      </c>
      <c r="AV358" s="165" t="str">
        <f>IF(COUNTBLANK($A358:$F358)&gt;2,"",IF(Input!L358=0,"NA",Input!L358))</f>
        <v/>
      </c>
      <c r="AW358" s="65" t="str">
        <f t="shared" si="264"/>
        <v/>
      </c>
      <c r="AX358" s="65" t="str">
        <f t="shared" si="265"/>
        <v/>
      </c>
      <c r="AY358" s="165" t="str">
        <f>IF(COUNTBLANK($A358:$F358)&gt;2,"",IF(Input!M358=0,"NA",Input!M358))</f>
        <v/>
      </c>
      <c r="AZ358" s="65" t="str">
        <f t="shared" si="266"/>
        <v/>
      </c>
      <c r="BA358" s="65" t="str">
        <f t="shared" si="267"/>
        <v/>
      </c>
      <c r="BB358" s="165" t="str">
        <f>IF(COUNTBLANK($A358:$F358)&gt;2,"",IF(Input!N358=0,"NA",Input!N358))</f>
        <v/>
      </c>
      <c r="BC358" s="65" t="str">
        <f t="shared" si="268"/>
        <v/>
      </c>
      <c r="BD358" s="65" t="str">
        <f t="shared" si="269"/>
        <v/>
      </c>
      <c r="BE358" s="165" t="str">
        <f>IF(COUNTBLANK($A358:$F358)&gt;2,"",IF(Input!O358=0,"NA",Input!O358))</f>
        <v/>
      </c>
      <c r="BF358" s="65" t="str">
        <f t="shared" si="270"/>
        <v/>
      </c>
      <c r="BG358" s="65" t="str">
        <f t="shared" si="271"/>
        <v/>
      </c>
      <c r="BH358" s="165" t="str">
        <f>IF(COUNTBLANK($A358:$F358)&gt;2,"",IF(Input!P358=0,"NA",Input!P358))</f>
        <v/>
      </c>
      <c r="BI358" s="65" t="str">
        <f t="shared" si="272"/>
        <v/>
      </c>
      <c r="BJ358" s="65" t="str">
        <f t="shared" si="273"/>
        <v/>
      </c>
      <c r="BK358" s="165" t="str">
        <f>IF(COUNTBLANK($A358:$F358)&gt;2,"",IF(Input!Q358=0,"NA",Input!Q358))</f>
        <v/>
      </c>
      <c r="BL358" s="65" t="str">
        <f t="shared" si="274"/>
        <v/>
      </c>
      <c r="BM358" s="65" t="str">
        <f t="shared" si="275"/>
        <v/>
      </c>
      <c r="BN358" s="165" t="str">
        <f>IF(COUNTBLANK($A358:$F358)&gt;2,"",IF(Input!R358=0,"NA",Input!R358))</f>
        <v/>
      </c>
      <c r="BO358" s="65" t="str">
        <f t="shared" si="276"/>
        <v/>
      </c>
      <c r="BP358" s="65" t="str">
        <f t="shared" si="277"/>
        <v/>
      </c>
      <c r="BQ358" s="165" t="str">
        <f>IF(COUNTBLANK($A358:$F358)&gt;2,"",IF(Input!S358=0,"NA",Input!S358))</f>
        <v/>
      </c>
      <c r="BR358" s="65" t="str">
        <f t="shared" si="278"/>
        <v/>
      </c>
      <c r="BS358" s="65" t="str">
        <f t="shared" si="279"/>
        <v/>
      </c>
      <c r="BT358" s="165" t="str">
        <f>IF(COUNTBLANK($A358:$F358)&gt;2,"",IF(Input!T358=0,"NA",Input!T358))</f>
        <v/>
      </c>
      <c r="BU358" s="65" t="str">
        <f t="shared" si="280"/>
        <v/>
      </c>
      <c r="BV358" s="65" t="str">
        <f t="shared" si="281"/>
        <v/>
      </c>
      <c r="BW358" s="165" t="str">
        <f>IF(COUNTBLANK($A358:$F358)&gt;2,"",IF(Input!U358=0,"NA",Input!U358))</f>
        <v/>
      </c>
      <c r="BX358" s="65" t="str">
        <f t="shared" si="282"/>
        <v/>
      </c>
      <c r="BY358" s="65" t="str">
        <f t="shared" si="283"/>
        <v/>
      </c>
      <c r="BZ358" s="165" t="str">
        <f>IF(COUNTBLANK($A358:$F358)&gt;2,"",IF(Input!V358=0,"NA",Input!V358))</f>
        <v/>
      </c>
      <c r="CA358" s="65" t="str">
        <f t="shared" si="284"/>
        <v/>
      </c>
      <c r="CB358" s="65" t="str">
        <f t="shared" si="285"/>
        <v/>
      </c>
      <c r="CC358" s="165" t="str">
        <f>IF(COUNTBLANK($A358:$F358)&gt;2,"",IF(Input!W358=0,"NA",Input!W358))</f>
        <v/>
      </c>
      <c r="CD358" s="65" t="str">
        <f t="shared" si="286"/>
        <v/>
      </c>
      <c r="CE358" s="65" t="str">
        <f t="shared" si="287"/>
        <v/>
      </c>
      <c r="CF358" s="165" t="str">
        <f>IF(COUNTBLANK($A358:$F358)&gt;2,"",IF(Input!X358=0,"NA",Input!X358))</f>
        <v/>
      </c>
      <c r="CG358" s="65" t="str">
        <f t="shared" si="288"/>
        <v/>
      </c>
      <c r="CH358" s="65" t="str">
        <f t="shared" si="289"/>
        <v/>
      </c>
      <c r="CI358" s="165" t="str">
        <f>IF(COUNTBLANK($A358:$F358)&gt;2,"",IF(Input!Y358=0,"NA",Input!Y358))</f>
        <v/>
      </c>
      <c r="CJ358" s="65" t="str">
        <f t="shared" si="290"/>
        <v/>
      </c>
      <c r="CK358" s="65" t="str">
        <f t="shared" si="291"/>
        <v/>
      </c>
      <c r="CL358" s="165" t="str">
        <f>IF(COUNTBLANK($A358:$F358)&gt;2,"",IF(Input!Z358=0,"NA",Input!Z358))</f>
        <v/>
      </c>
      <c r="CM358" s="65" t="str">
        <f t="shared" si="292"/>
        <v/>
      </c>
      <c r="CN358" s="65" t="str">
        <f t="shared" si="293"/>
        <v/>
      </c>
      <c r="CO358" s="165" t="str">
        <f>IF(COUNTBLANK($A358:$F358)&gt;2,"",IF(Input!AA358=0,"NA",Input!AA358))</f>
        <v/>
      </c>
      <c r="CP358" s="65" t="str">
        <f t="shared" si="294"/>
        <v/>
      </c>
      <c r="CQ358" s="65" t="str">
        <f t="shared" si="295"/>
        <v/>
      </c>
      <c r="CR358" s="165" t="str">
        <f>IF(COUNTBLANK($A358:$F358)&gt;2,"",IF(Input!AB358=0,"NA",Input!AB358))</f>
        <v/>
      </c>
      <c r="CS358" s="65" t="str">
        <f t="shared" si="296"/>
        <v/>
      </c>
      <c r="CT358" s="65" t="str">
        <f t="shared" si="297"/>
        <v/>
      </c>
      <c r="CU358" s="165" t="str">
        <f>IF(COUNTBLANK($A358:$F358)&gt;2,"",IF(Input!AC358=0,"NA",Input!AC358))</f>
        <v/>
      </c>
      <c r="CV358" s="65" t="str">
        <f t="shared" si="298"/>
        <v/>
      </c>
      <c r="CW358" s="65" t="str">
        <f t="shared" si="299"/>
        <v/>
      </c>
      <c r="CX358" s="165" t="str">
        <f>IF(COUNTBLANK($A358:$F358)&gt;2,"",IF(Input!AD358=0,"NA",Input!AD358))</f>
        <v/>
      </c>
    </row>
    <row r="359" spans="1:102" x14ac:dyDescent="0.25">
      <c r="A359" s="162" t="str">
        <f>IF(Input!B359=0,"",Input!B359)</f>
        <v/>
      </c>
      <c r="B359" s="162" t="str">
        <f>IF(Input!C359=0,"",Input!C359)</f>
        <v/>
      </c>
      <c r="C359" s="162" t="str">
        <f>IF(Input!D359=0,"",Input!D359)</f>
        <v/>
      </c>
      <c r="D359" s="162" t="str">
        <f>IF(Input!G359=0,"",Input!G359)</f>
        <v/>
      </c>
      <c r="E359" s="162" t="str">
        <f>IF(Input!H359=0,"",Input!H359)</f>
        <v/>
      </c>
      <c r="F359" s="162" t="str">
        <f>IF(Input!I359=0,"",Input!I359)</f>
        <v/>
      </c>
      <c r="G359" s="66" t="str">
        <f t="shared" si="250"/>
        <v/>
      </c>
      <c r="H359" s="66" t="str">
        <f t="shared" si="251"/>
        <v/>
      </c>
      <c r="I359" s="160" t="str">
        <f>FinalScores!G359</f>
        <v/>
      </c>
      <c r="J359" s="65" t="str">
        <f t="shared" si="252"/>
        <v/>
      </c>
      <c r="K359" s="65" t="str">
        <f t="shared" si="253"/>
        <v/>
      </c>
      <c r="L359" s="165" t="str">
        <f>IF(COUNTBLANK($A359:$F359)&gt;2,"",IF(Input!AE359=0,"NA",Input!AE359))</f>
        <v/>
      </c>
      <c r="M359" s="65" t="str">
        <f t="shared" si="254"/>
        <v/>
      </c>
      <c r="N359" s="65" t="str">
        <f t="shared" si="255"/>
        <v/>
      </c>
      <c r="O359" s="165" t="str">
        <f>IF(COUNTBLANK($A359:$F359)&gt;2,"",IF(Input!AF359=0,"NA",Input!AF359))</f>
        <v/>
      </c>
      <c r="P359" s="65" t="str">
        <f t="shared" si="256"/>
        <v/>
      </c>
      <c r="Q359" s="65" t="str">
        <f t="shared" si="257"/>
        <v/>
      </c>
      <c r="R359" s="165" t="str">
        <f>IF(COUNTBLANK($A359:$F359)&gt;2,"",IF(Input!AG359=0,"NA",Input!AG359))</f>
        <v/>
      </c>
      <c r="AN359" s="65" t="str">
        <f t="shared" si="258"/>
        <v/>
      </c>
      <c r="AO359" s="65" t="str">
        <f t="shared" si="259"/>
        <v/>
      </c>
      <c r="AP359" s="165" t="str">
        <f>IF(COUNTBLANK($A359:$F359)&gt;2,"",IF(Input!J359=0,"NA",Input!J359))</f>
        <v/>
      </c>
      <c r="AQ359" s="65" t="str">
        <f t="shared" si="260"/>
        <v/>
      </c>
      <c r="AR359" s="65" t="str">
        <f t="shared" si="261"/>
        <v/>
      </c>
      <c r="AS359" s="165" t="str">
        <f>IF(COUNTBLANK($A359:$F359)&gt;2,"",IF(Input!K359=0,"NA",Input!K359))</f>
        <v/>
      </c>
      <c r="AT359" s="65" t="str">
        <f t="shared" si="262"/>
        <v/>
      </c>
      <c r="AU359" s="65" t="str">
        <f t="shared" si="263"/>
        <v/>
      </c>
      <c r="AV359" s="165" t="str">
        <f>IF(COUNTBLANK($A359:$F359)&gt;2,"",IF(Input!L359=0,"NA",Input!L359))</f>
        <v/>
      </c>
      <c r="AW359" s="65" t="str">
        <f t="shared" si="264"/>
        <v/>
      </c>
      <c r="AX359" s="65" t="str">
        <f t="shared" si="265"/>
        <v/>
      </c>
      <c r="AY359" s="165" t="str">
        <f>IF(COUNTBLANK($A359:$F359)&gt;2,"",IF(Input!M359=0,"NA",Input!M359))</f>
        <v/>
      </c>
      <c r="AZ359" s="65" t="str">
        <f t="shared" si="266"/>
        <v/>
      </c>
      <c r="BA359" s="65" t="str">
        <f t="shared" si="267"/>
        <v/>
      </c>
      <c r="BB359" s="165" t="str">
        <f>IF(COUNTBLANK($A359:$F359)&gt;2,"",IF(Input!N359=0,"NA",Input!N359))</f>
        <v/>
      </c>
      <c r="BC359" s="65" t="str">
        <f t="shared" si="268"/>
        <v/>
      </c>
      <c r="BD359" s="65" t="str">
        <f t="shared" si="269"/>
        <v/>
      </c>
      <c r="BE359" s="165" t="str">
        <f>IF(COUNTBLANK($A359:$F359)&gt;2,"",IF(Input!O359=0,"NA",Input!O359))</f>
        <v/>
      </c>
      <c r="BF359" s="65" t="str">
        <f t="shared" si="270"/>
        <v/>
      </c>
      <c r="BG359" s="65" t="str">
        <f t="shared" si="271"/>
        <v/>
      </c>
      <c r="BH359" s="165" t="str">
        <f>IF(COUNTBLANK($A359:$F359)&gt;2,"",IF(Input!P359=0,"NA",Input!P359))</f>
        <v/>
      </c>
      <c r="BI359" s="65" t="str">
        <f t="shared" si="272"/>
        <v/>
      </c>
      <c r="BJ359" s="65" t="str">
        <f t="shared" si="273"/>
        <v/>
      </c>
      <c r="BK359" s="165" t="str">
        <f>IF(COUNTBLANK($A359:$F359)&gt;2,"",IF(Input!Q359=0,"NA",Input!Q359))</f>
        <v/>
      </c>
      <c r="BL359" s="65" t="str">
        <f t="shared" si="274"/>
        <v/>
      </c>
      <c r="BM359" s="65" t="str">
        <f t="shared" si="275"/>
        <v/>
      </c>
      <c r="BN359" s="165" t="str">
        <f>IF(COUNTBLANK($A359:$F359)&gt;2,"",IF(Input!R359=0,"NA",Input!R359))</f>
        <v/>
      </c>
      <c r="BO359" s="65" t="str">
        <f t="shared" si="276"/>
        <v/>
      </c>
      <c r="BP359" s="65" t="str">
        <f t="shared" si="277"/>
        <v/>
      </c>
      <c r="BQ359" s="165" t="str">
        <f>IF(COUNTBLANK($A359:$F359)&gt;2,"",IF(Input!S359=0,"NA",Input!S359))</f>
        <v/>
      </c>
      <c r="BR359" s="65" t="str">
        <f t="shared" si="278"/>
        <v/>
      </c>
      <c r="BS359" s="65" t="str">
        <f t="shared" si="279"/>
        <v/>
      </c>
      <c r="BT359" s="165" t="str">
        <f>IF(COUNTBLANK($A359:$F359)&gt;2,"",IF(Input!T359=0,"NA",Input!T359))</f>
        <v/>
      </c>
      <c r="BU359" s="65" t="str">
        <f t="shared" si="280"/>
        <v/>
      </c>
      <c r="BV359" s="65" t="str">
        <f t="shared" si="281"/>
        <v/>
      </c>
      <c r="BW359" s="165" t="str">
        <f>IF(COUNTBLANK($A359:$F359)&gt;2,"",IF(Input!U359=0,"NA",Input!U359))</f>
        <v/>
      </c>
      <c r="BX359" s="65" t="str">
        <f t="shared" si="282"/>
        <v/>
      </c>
      <c r="BY359" s="65" t="str">
        <f t="shared" si="283"/>
        <v/>
      </c>
      <c r="BZ359" s="165" t="str">
        <f>IF(COUNTBLANK($A359:$F359)&gt;2,"",IF(Input!V359=0,"NA",Input!V359))</f>
        <v/>
      </c>
      <c r="CA359" s="65" t="str">
        <f t="shared" si="284"/>
        <v/>
      </c>
      <c r="CB359" s="65" t="str">
        <f t="shared" si="285"/>
        <v/>
      </c>
      <c r="CC359" s="165" t="str">
        <f>IF(COUNTBLANK($A359:$F359)&gt;2,"",IF(Input!W359=0,"NA",Input!W359))</f>
        <v/>
      </c>
      <c r="CD359" s="65" t="str">
        <f t="shared" si="286"/>
        <v/>
      </c>
      <c r="CE359" s="65" t="str">
        <f t="shared" si="287"/>
        <v/>
      </c>
      <c r="CF359" s="165" t="str">
        <f>IF(COUNTBLANK($A359:$F359)&gt;2,"",IF(Input!X359=0,"NA",Input!X359))</f>
        <v/>
      </c>
      <c r="CG359" s="65" t="str">
        <f t="shared" si="288"/>
        <v/>
      </c>
      <c r="CH359" s="65" t="str">
        <f t="shared" si="289"/>
        <v/>
      </c>
      <c r="CI359" s="165" t="str">
        <f>IF(COUNTBLANK($A359:$F359)&gt;2,"",IF(Input!Y359=0,"NA",Input!Y359))</f>
        <v/>
      </c>
      <c r="CJ359" s="65" t="str">
        <f t="shared" si="290"/>
        <v/>
      </c>
      <c r="CK359" s="65" t="str">
        <f t="shared" si="291"/>
        <v/>
      </c>
      <c r="CL359" s="165" t="str">
        <f>IF(COUNTBLANK($A359:$F359)&gt;2,"",IF(Input!Z359=0,"NA",Input!Z359))</f>
        <v/>
      </c>
      <c r="CM359" s="65" t="str">
        <f t="shared" si="292"/>
        <v/>
      </c>
      <c r="CN359" s="65" t="str">
        <f t="shared" si="293"/>
        <v/>
      </c>
      <c r="CO359" s="165" t="str">
        <f>IF(COUNTBLANK($A359:$F359)&gt;2,"",IF(Input!AA359=0,"NA",Input!AA359))</f>
        <v/>
      </c>
      <c r="CP359" s="65" t="str">
        <f t="shared" si="294"/>
        <v/>
      </c>
      <c r="CQ359" s="65" t="str">
        <f t="shared" si="295"/>
        <v/>
      </c>
      <c r="CR359" s="165" t="str">
        <f>IF(COUNTBLANK($A359:$F359)&gt;2,"",IF(Input!AB359=0,"NA",Input!AB359))</f>
        <v/>
      </c>
      <c r="CS359" s="65" t="str">
        <f t="shared" si="296"/>
        <v/>
      </c>
      <c r="CT359" s="65" t="str">
        <f t="shared" si="297"/>
        <v/>
      </c>
      <c r="CU359" s="165" t="str">
        <f>IF(COUNTBLANK($A359:$F359)&gt;2,"",IF(Input!AC359=0,"NA",Input!AC359))</f>
        <v/>
      </c>
      <c r="CV359" s="65" t="str">
        <f t="shared" si="298"/>
        <v/>
      </c>
      <c r="CW359" s="65" t="str">
        <f t="shared" si="299"/>
        <v/>
      </c>
      <c r="CX359" s="165" t="str">
        <f>IF(COUNTBLANK($A359:$F359)&gt;2,"",IF(Input!AD359=0,"NA",Input!AD359))</f>
        <v/>
      </c>
    </row>
    <row r="360" spans="1:102" x14ac:dyDescent="0.25">
      <c r="A360" s="162" t="str">
        <f>IF(Input!B360=0,"",Input!B360)</f>
        <v/>
      </c>
      <c r="B360" s="162" t="str">
        <f>IF(Input!C360=0,"",Input!C360)</f>
        <v/>
      </c>
      <c r="C360" s="162" t="str">
        <f>IF(Input!D360=0,"",Input!D360)</f>
        <v/>
      </c>
      <c r="D360" s="162" t="str">
        <f>IF(Input!G360=0,"",Input!G360)</f>
        <v/>
      </c>
      <c r="E360" s="162" t="str">
        <f>IF(Input!H360=0,"",Input!H360)</f>
        <v/>
      </c>
      <c r="F360" s="162" t="str">
        <f>IF(Input!I360=0,"",Input!I360)</f>
        <v/>
      </c>
      <c r="G360" s="66" t="str">
        <f t="shared" si="250"/>
        <v/>
      </c>
      <c r="H360" s="66" t="str">
        <f t="shared" si="251"/>
        <v/>
      </c>
      <c r="I360" s="160" t="str">
        <f>FinalScores!G360</f>
        <v/>
      </c>
      <c r="J360" s="65" t="str">
        <f t="shared" si="252"/>
        <v/>
      </c>
      <c r="K360" s="65" t="str">
        <f t="shared" si="253"/>
        <v/>
      </c>
      <c r="L360" s="165" t="str">
        <f>IF(COUNTBLANK($A360:$F360)&gt;2,"",IF(Input!AE360=0,"NA",Input!AE360))</f>
        <v/>
      </c>
      <c r="M360" s="65" t="str">
        <f t="shared" si="254"/>
        <v/>
      </c>
      <c r="N360" s="65" t="str">
        <f t="shared" si="255"/>
        <v/>
      </c>
      <c r="O360" s="165" t="str">
        <f>IF(COUNTBLANK($A360:$F360)&gt;2,"",IF(Input!AF360=0,"NA",Input!AF360))</f>
        <v/>
      </c>
      <c r="P360" s="65" t="str">
        <f t="shared" si="256"/>
        <v/>
      </c>
      <c r="Q360" s="65" t="str">
        <f t="shared" si="257"/>
        <v/>
      </c>
      <c r="R360" s="165" t="str">
        <f>IF(COUNTBLANK($A360:$F360)&gt;2,"",IF(Input!AG360=0,"NA",Input!AG360))</f>
        <v/>
      </c>
      <c r="AN360" s="65" t="str">
        <f t="shared" si="258"/>
        <v/>
      </c>
      <c r="AO360" s="65" t="str">
        <f t="shared" si="259"/>
        <v/>
      </c>
      <c r="AP360" s="165" t="str">
        <f>IF(COUNTBLANK($A360:$F360)&gt;2,"",IF(Input!J360=0,"NA",Input!J360))</f>
        <v/>
      </c>
      <c r="AQ360" s="65" t="str">
        <f t="shared" si="260"/>
        <v/>
      </c>
      <c r="AR360" s="65" t="str">
        <f t="shared" si="261"/>
        <v/>
      </c>
      <c r="AS360" s="165" t="str">
        <f>IF(COUNTBLANK($A360:$F360)&gt;2,"",IF(Input!K360=0,"NA",Input!K360))</f>
        <v/>
      </c>
      <c r="AT360" s="65" t="str">
        <f t="shared" si="262"/>
        <v/>
      </c>
      <c r="AU360" s="65" t="str">
        <f t="shared" si="263"/>
        <v/>
      </c>
      <c r="AV360" s="165" t="str">
        <f>IF(COUNTBLANK($A360:$F360)&gt;2,"",IF(Input!L360=0,"NA",Input!L360))</f>
        <v/>
      </c>
      <c r="AW360" s="65" t="str">
        <f t="shared" si="264"/>
        <v/>
      </c>
      <c r="AX360" s="65" t="str">
        <f t="shared" si="265"/>
        <v/>
      </c>
      <c r="AY360" s="165" t="str">
        <f>IF(COUNTBLANK($A360:$F360)&gt;2,"",IF(Input!M360=0,"NA",Input!M360))</f>
        <v/>
      </c>
      <c r="AZ360" s="65" t="str">
        <f t="shared" si="266"/>
        <v/>
      </c>
      <c r="BA360" s="65" t="str">
        <f t="shared" si="267"/>
        <v/>
      </c>
      <c r="BB360" s="165" t="str">
        <f>IF(COUNTBLANK($A360:$F360)&gt;2,"",IF(Input!N360=0,"NA",Input!N360))</f>
        <v/>
      </c>
      <c r="BC360" s="65" t="str">
        <f t="shared" si="268"/>
        <v/>
      </c>
      <c r="BD360" s="65" t="str">
        <f t="shared" si="269"/>
        <v/>
      </c>
      <c r="BE360" s="165" t="str">
        <f>IF(COUNTBLANK($A360:$F360)&gt;2,"",IF(Input!O360=0,"NA",Input!O360))</f>
        <v/>
      </c>
      <c r="BF360" s="65" t="str">
        <f t="shared" si="270"/>
        <v/>
      </c>
      <c r="BG360" s="65" t="str">
        <f t="shared" si="271"/>
        <v/>
      </c>
      <c r="BH360" s="165" t="str">
        <f>IF(COUNTBLANK($A360:$F360)&gt;2,"",IF(Input!P360=0,"NA",Input!P360))</f>
        <v/>
      </c>
      <c r="BI360" s="65" t="str">
        <f t="shared" si="272"/>
        <v/>
      </c>
      <c r="BJ360" s="65" t="str">
        <f t="shared" si="273"/>
        <v/>
      </c>
      <c r="BK360" s="165" t="str">
        <f>IF(COUNTBLANK($A360:$F360)&gt;2,"",IF(Input!Q360=0,"NA",Input!Q360))</f>
        <v/>
      </c>
      <c r="BL360" s="65" t="str">
        <f t="shared" si="274"/>
        <v/>
      </c>
      <c r="BM360" s="65" t="str">
        <f t="shared" si="275"/>
        <v/>
      </c>
      <c r="BN360" s="165" t="str">
        <f>IF(COUNTBLANK($A360:$F360)&gt;2,"",IF(Input!R360=0,"NA",Input!R360))</f>
        <v/>
      </c>
      <c r="BO360" s="65" t="str">
        <f t="shared" si="276"/>
        <v/>
      </c>
      <c r="BP360" s="65" t="str">
        <f t="shared" si="277"/>
        <v/>
      </c>
      <c r="BQ360" s="165" t="str">
        <f>IF(COUNTBLANK($A360:$F360)&gt;2,"",IF(Input!S360=0,"NA",Input!S360))</f>
        <v/>
      </c>
      <c r="BR360" s="65" t="str">
        <f t="shared" si="278"/>
        <v/>
      </c>
      <c r="BS360" s="65" t="str">
        <f t="shared" si="279"/>
        <v/>
      </c>
      <c r="BT360" s="165" t="str">
        <f>IF(COUNTBLANK($A360:$F360)&gt;2,"",IF(Input!T360=0,"NA",Input!T360))</f>
        <v/>
      </c>
      <c r="BU360" s="65" t="str">
        <f t="shared" si="280"/>
        <v/>
      </c>
      <c r="BV360" s="65" t="str">
        <f t="shared" si="281"/>
        <v/>
      </c>
      <c r="BW360" s="165" t="str">
        <f>IF(COUNTBLANK($A360:$F360)&gt;2,"",IF(Input!U360=0,"NA",Input!U360))</f>
        <v/>
      </c>
      <c r="BX360" s="65" t="str">
        <f t="shared" si="282"/>
        <v/>
      </c>
      <c r="BY360" s="65" t="str">
        <f t="shared" si="283"/>
        <v/>
      </c>
      <c r="BZ360" s="165" t="str">
        <f>IF(COUNTBLANK($A360:$F360)&gt;2,"",IF(Input!V360=0,"NA",Input!V360))</f>
        <v/>
      </c>
      <c r="CA360" s="65" t="str">
        <f t="shared" si="284"/>
        <v/>
      </c>
      <c r="CB360" s="65" t="str">
        <f t="shared" si="285"/>
        <v/>
      </c>
      <c r="CC360" s="165" t="str">
        <f>IF(COUNTBLANK($A360:$F360)&gt;2,"",IF(Input!W360=0,"NA",Input!W360))</f>
        <v/>
      </c>
      <c r="CD360" s="65" t="str">
        <f t="shared" si="286"/>
        <v/>
      </c>
      <c r="CE360" s="65" t="str">
        <f t="shared" si="287"/>
        <v/>
      </c>
      <c r="CF360" s="165" t="str">
        <f>IF(COUNTBLANK($A360:$F360)&gt;2,"",IF(Input!X360=0,"NA",Input!X360))</f>
        <v/>
      </c>
      <c r="CG360" s="65" t="str">
        <f t="shared" si="288"/>
        <v/>
      </c>
      <c r="CH360" s="65" t="str">
        <f t="shared" si="289"/>
        <v/>
      </c>
      <c r="CI360" s="165" t="str">
        <f>IF(COUNTBLANK($A360:$F360)&gt;2,"",IF(Input!Y360=0,"NA",Input!Y360))</f>
        <v/>
      </c>
      <c r="CJ360" s="65" t="str">
        <f t="shared" si="290"/>
        <v/>
      </c>
      <c r="CK360" s="65" t="str">
        <f t="shared" si="291"/>
        <v/>
      </c>
      <c r="CL360" s="165" t="str">
        <f>IF(COUNTBLANK($A360:$F360)&gt;2,"",IF(Input!Z360=0,"NA",Input!Z360))</f>
        <v/>
      </c>
      <c r="CM360" s="65" t="str">
        <f t="shared" si="292"/>
        <v/>
      </c>
      <c r="CN360" s="65" t="str">
        <f t="shared" si="293"/>
        <v/>
      </c>
      <c r="CO360" s="165" t="str">
        <f>IF(COUNTBLANK($A360:$F360)&gt;2,"",IF(Input!AA360=0,"NA",Input!AA360))</f>
        <v/>
      </c>
      <c r="CP360" s="65" t="str">
        <f t="shared" si="294"/>
        <v/>
      </c>
      <c r="CQ360" s="65" t="str">
        <f t="shared" si="295"/>
        <v/>
      </c>
      <c r="CR360" s="165" t="str">
        <f>IF(COUNTBLANK($A360:$F360)&gt;2,"",IF(Input!AB360=0,"NA",Input!AB360))</f>
        <v/>
      </c>
      <c r="CS360" s="65" t="str">
        <f t="shared" si="296"/>
        <v/>
      </c>
      <c r="CT360" s="65" t="str">
        <f t="shared" si="297"/>
        <v/>
      </c>
      <c r="CU360" s="165" t="str">
        <f>IF(COUNTBLANK($A360:$F360)&gt;2,"",IF(Input!AC360=0,"NA",Input!AC360))</f>
        <v/>
      </c>
      <c r="CV360" s="65" t="str">
        <f t="shared" si="298"/>
        <v/>
      </c>
      <c r="CW360" s="65" t="str">
        <f t="shared" si="299"/>
        <v/>
      </c>
      <c r="CX360" s="165" t="str">
        <f>IF(COUNTBLANK($A360:$F360)&gt;2,"",IF(Input!AD360=0,"NA",Input!AD360))</f>
        <v/>
      </c>
    </row>
    <row r="361" spans="1:102" x14ac:dyDescent="0.25">
      <c r="A361" s="162" t="str">
        <f>IF(Input!B361=0,"",Input!B361)</f>
        <v/>
      </c>
      <c r="B361" s="162" t="str">
        <f>IF(Input!C361=0,"",Input!C361)</f>
        <v/>
      </c>
      <c r="C361" s="162" t="str">
        <f>IF(Input!D361=0,"",Input!D361)</f>
        <v/>
      </c>
      <c r="D361" s="162" t="str">
        <f>IF(Input!G361=0,"",Input!G361)</f>
        <v/>
      </c>
      <c r="E361" s="162" t="str">
        <f>IF(Input!H361=0,"",Input!H361)</f>
        <v/>
      </c>
      <c r="F361" s="162" t="str">
        <f>IF(Input!I361=0,"",Input!I361)</f>
        <v/>
      </c>
      <c r="G361" s="66" t="str">
        <f t="shared" si="250"/>
        <v/>
      </c>
      <c r="H361" s="66" t="str">
        <f t="shared" si="251"/>
        <v/>
      </c>
      <c r="I361" s="160" t="str">
        <f>FinalScores!G361</f>
        <v/>
      </c>
      <c r="J361" s="65" t="str">
        <f t="shared" si="252"/>
        <v/>
      </c>
      <c r="K361" s="65" t="str">
        <f t="shared" si="253"/>
        <v/>
      </c>
      <c r="L361" s="165" t="str">
        <f>IF(COUNTBLANK($A361:$F361)&gt;2,"",IF(Input!AE361=0,"NA",Input!AE361))</f>
        <v/>
      </c>
      <c r="M361" s="65" t="str">
        <f t="shared" si="254"/>
        <v/>
      </c>
      <c r="N361" s="65" t="str">
        <f t="shared" si="255"/>
        <v/>
      </c>
      <c r="O361" s="165" t="str">
        <f>IF(COUNTBLANK($A361:$F361)&gt;2,"",IF(Input!AF361=0,"NA",Input!AF361))</f>
        <v/>
      </c>
      <c r="P361" s="65" t="str">
        <f t="shared" si="256"/>
        <v/>
      </c>
      <c r="Q361" s="65" t="str">
        <f t="shared" si="257"/>
        <v/>
      </c>
      <c r="R361" s="165" t="str">
        <f>IF(COUNTBLANK($A361:$F361)&gt;2,"",IF(Input!AG361=0,"NA",Input!AG361))</f>
        <v/>
      </c>
      <c r="AN361" s="65" t="str">
        <f t="shared" si="258"/>
        <v/>
      </c>
      <c r="AO361" s="65" t="str">
        <f t="shared" si="259"/>
        <v/>
      </c>
      <c r="AP361" s="165" t="str">
        <f>IF(COUNTBLANK($A361:$F361)&gt;2,"",IF(Input!J361=0,"NA",Input!J361))</f>
        <v/>
      </c>
      <c r="AQ361" s="65" t="str">
        <f t="shared" si="260"/>
        <v/>
      </c>
      <c r="AR361" s="65" t="str">
        <f t="shared" si="261"/>
        <v/>
      </c>
      <c r="AS361" s="165" t="str">
        <f>IF(COUNTBLANK($A361:$F361)&gt;2,"",IF(Input!K361=0,"NA",Input!K361))</f>
        <v/>
      </c>
      <c r="AT361" s="65" t="str">
        <f t="shared" si="262"/>
        <v/>
      </c>
      <c r="AU361" s="65" t="str">
        <f t="shared" si="263"/>
        <v/>
      </c>
      <c r="AV361" s="165" t="str">
        <f>IF(COUNTBLANK($A361:$F361)&gt;2,"",IF(Input!L361=0,"NA",Input!L361))</f>
        <v/>
      </c>
      <c r="AW361" s="65" t="str">
        <f t="shared" si="264"/>
        <v/>
      </c>
      <c r="AX361" s="65" t="str">
        <f t="shared" si="265"/>
        <v/>
      </c>
      <c r="AY361" s="165" t="str">
        <f>IF(COUNTBLANK($A361:$F361)&gt;2,"",IF(Input!M361=0,"NA",Input!M361))</f>
        <v/>
      </c>
      <c r="AZ361" s="65" t="str">
        <f t="shared" si="266"/>
        <v/>
      </c>
      <c r="BA361" s="65" t="str">
        <f t="shared" si="267"/>
        <v/>
      </c>
      <c r="BB361" s="165" t="str">
        <f>IF(COUNTBLANK($A361:$F361)&gt;2,"",IF(Input!N361=0,"NA",Input!N361))</f>
        <v/>
      </c>
      <c r="BC361" s="65" t="str">
        <f t="shared" si="268"/>
        <v/>
      </c>
      <c r="BD361" s="65" t="str">
        <f t="shared" si="269"/>
        <v/>
      </c>
      <c r="BE361" s="165" t="str">
        <f>IF(COUNTBLANK($A361:$F361)&gt;2,"",IF(Input!O361=0,"NA",Input!O361))</f>
        <v/>
      </c>
      <c r="BF361" s="65" t="str">
        <f t="shared" si="270"/>
        <v/>
      </c>
      <c r="BG361" s="65" t="str">
        <f t="shared" si="271"/>
        <v/>
      </c>
      <c r="BH361" s="165" t="str">
        <f>IF(COUNTBLANK($A361:$F361)&gt;2,"",IF(Input!P361=0,"NA",Input!P361))</f>
        <v/>
      </c>
      <c r="BI361" s="65" t="str">
        <f t="shared" si="272"/>
        <v/>
      </c>
      <c r="BJ361" s="65" t="str">
        <f t="shared" si="273"/>
        <v/>
      </c>
      <c r="BK361" s="165" t="str">
        <f>IF(COUNTBLANK($A361:$F361)&gt;2,"",IF(Input!Q361=0,"NA",Input!Q361))</f>
        <v/>
      </c>
      <c r="BL361" s="65" t="str">
        <f t="shared" si="274"/>
        <v/>
      </c>
      <c r="BM361" s="65" t="str">
        <f t="shared" si="275"/>
        <v/>
      </c>
      <c r="BN361" s="165" t="str">
        <f>IF(COUNTBLANK($A361:$F361)&gt;2,"",IF(Input!R361=0,"NA",Input!R361))</f>
        <v/>
      </c>
      <c r="BO361" s="65" t="str">
        <f t="shared" si="276"/>
        <v/>
      </c>
      <c r="BP361" s="65" t="str">
        <f t="shared" si="277"/>
        <v/>
      </c>
      <c r="BQ361" s="165" t="str">
        <f>IF(COUNTBLANK($A361:$F361)&gt;2,"",IF(Input!S361=0,"NA",Input!S361))</f>
        <v/>
      </c>
      <c r="BR361" s="65" t="str">
        <f t="shared" si="278"/>
        <v/>
      </c>
      <c r="BS361" s="65" t="str">
        <f t="shared" si="279"/>
        <v/>
      </c>
      <c r="BT361" s="165" t="str">
        <f>IF(COUNTBLANK($A361:$F361)&gt;2,"",IF(Input!T361=0,"NA",Input!T361))</f>
        <v/>
      </c>
      <c r="BU361" s="65" t="str">
        <f t="shared" si="280"/>
        <v/>
      </c>
      <c r="BV361" s="65" t="str">
        <f t="shared" si="281"/>
        <v/>
      </c>
      <c r="BW361" s="165" t="str">
        <f>IF(COUNTBLANK($A361:$F361)&gt;2,"",IF(Input!U361=0,"NA",Input!U361))</f>
        <v/>
      </c>
      <c r="BX361" s="65" t="str">
        <f t="shared" si="282"/>
        <v/>
      </c>
      <c r="BY361" s="65" t="str">
        <f t="shared" si="283"/>
        <v/>
      </c>
      <c r="BZ361" s="165" t="str">
        <f>IF(COUNTBLANK($A361:$F361)&gt;2,"",IF(Input!V361=0,"NA",Input!V361))</f>
        <v/>
      </c>
      <c r="CA361" s="65" t="str">
        <f t="shared" si="284"/>
        <v/>
      </c>
      <c r="CB361" s="65" t="str">
        <f t="shared" si="285"/>
        <v/>
      </c>
      <c r="CC361" s="165" t="str">
        <f>IF(COUNTBLANK($A361:$F361)&gt;2,"",IF(Input!W361=0,"NA",Input!W361))</f>
        <v/>
      </c>
      <c r="CD361" s="65" t="str">
        <f t="shared" si="286"/>
        <v/>
      </c>
      <c r="CE361" s="65" t="str">
        <f t="shared" si="287"/>
        <v/>
      </c>
      <c r="CF361" s="165" t="str">
        <f>IF(COUNTBLANK($A361:$F361)&gt;2,"",IF(Input!X361=0,"NA",Input!X361))</f>
        <v/>
      </c>
      <c r="CG361" s="65" t="str">
        <f t="shared" si="288"/>
        <v/>
      </c>
      <c r="CH361" s="65" t="str">
        <f t="shared" si="289"/>
        <v/>
      </c>
      <c r="CI361" s="165" t="str">
        <f>IF(COUNTBLANK($A361:$F361)&gt;2,"",IF(Input!Y361=0,"NA",Input!Y361))</f>
        <v/>
      </c>
      <c r="CJ361" s="65" t="str">
        <f t="shared" si="290"/>
        <v/>
      </c>
      <c r="CK361" s="65" t="str">
        <f t="shared" si="291"/>
        <v/>
      </c>
      <c r="CL361" s="165" t="str">
        <f>IF(COUNTBLANK($A361:$F361)&gt;2,"",IF(Input!Z361=0,"NA",Input!Z361))</f>
        <v/>
      </c>
      <c r="CM361" s="65" t="str">
        <f t="shared" si="292"/>
        <v/>
      </c>
      <c r="CN361" s="65" t="str">
        <f t="shared" si="293"/>
        <v/>
      </c>
      <c r="CO361" s="165" t="str">
        <f>IF(COUNTBLANK($A361:$F361)&gt;2,"",IF(Input!AA361=0,"NA",Input!AA361))</f>
        <v/>
      </c>
      <c r="CP361" s="65" t="str">
        <f t="shared" si="294"/>
        <v/>
      </c>
      <c r="CQ361" s="65" t="str">
        <f t="shared" si="295"/>
        <v/>
      </c>
      <c r="CR361" s="165" t="str">
        <f>IF(COUNTBLANK($A361:$F361)&gt;2,"",IF(Input!AB361=0,"NA",Input!AB361))</f>
        <v/>
      </c>
      <c r="CS361" s="65" t="str">
        <f t="shared" si="296"/>
        <v/>
      </c>
      <c r="CT361" s="65" t="str">
        <f t="shared" si="297"/>
        <v/>
      </c>
      <c r="CU361" s="165" t="str">
        <f>IF(COUNTBLANK($A361:$F361)&gt;2,"",IF(Input!AC361=0,"NA",Input!AC361))</f>
        <v/>
      </c>
      <c r="CV361" s="65" t="str">
        <f t="shared" si="298"/>
        <v/>
      </c>
      <c r="CW361" s="65" t="str">
        <f t="shared" si="299"/>
        <v/>
      </c>
      <c r="CX361" s="165" t="str">
        <f>IF(COUNTBLANK($A361:$F361)&gt;2,"",IF(Input!AD361=0,"NA",Input!AD361))</f>
        <v/>
      </c>
    </row>
    <row r="362" spans="1:102" x14ac:dyDescent="0.25">
      <c r="A362" s="162" t="str">
        <f>IF(Input!B362=0,"",Input!B362)</f>
        <v/>
      </c>
      <c r="B362" s="162" t="str">
        <f>IF(Input!C362=0,"",Input!C362)</f>
        <v/>
      </c>
      <c r="C362" s="162" t="str">
        <f>IF(Input!D362=0,"",Input!D362)</f>
        <v/>
      </c>
      <c r="D362" s="162" t="str">
        <f>IF(Input!G362=0,"",Input!G362)</f>
        <v/>
      </c>
      <c r="E362" s="162" t="str">
        <f>IF(Input!H362=0,"",Input!H362)</f>
        <v/>
      </c>
      <c r="F362" s="162" t="str">
        <f>IF(Input!I362=0,"",Input!I362)</f>
        <v/>
      </c>
      <c r="G362" s="66" t="str">
        <f t="shared" si="250"/>
        <v/>
      </c>
      <c r="H362" s="66" t="str">
        <f t="shared" si="251"/>
        <v/>
      </c>
      <c r="I362" s="160" t="str">
        <f>FinalScores!G362</f>
        <v/>
      </c>
      <c r="J362" s="65" t="str">
        <f t="shared" si="252"/>
        <v/>
      </c>
      <c r="K362" s="65" t="str">
        <f t="shared" si="253"/>
        <v/>
      </c>
      <c r="L362" s="165" t="str">
        <f>IF(COUNTBLANK($A362:$F362)&gt;2,"",IF(Input!AE362=0,"NA",Input!AE362))</f>
        <v/>
      </c>
      <c r="M362" s="65" t="str">
        <f t="shared" si="254"/>
        <v/>
      </c>
      <c r="N362" s="65" t="str">
        <f t="shared" si="255"/>
        <v/>
      </c>
      <c r="O362" s="165" t="str">
        <f>IF(COUNTBLANK($A362:$F362)&gt;2,"",IF(Input!AF362=0,"NA",Input!AF362))</f>
        <v/>
      </c>
      <c r="P362" s="65" t="str">
        <f t="shared" si="256"/>
        <v/>
      </c>
      <c r="Q362" s="65" t="str">
        <f t="shared" si="257"/>
        <v/>
      </c>
      <c r="R362" s="165" t="str">
        <f>IF(COUNTBLANK($A362:$F362)&gt;2,"",IF(Input!AG362=0,"NA",Input!AG362))</f>
        <v/>
      </c>
      <c r="AN362" s="65" t="str">
        <f t="shared" si="258"/>
        <v/>
      </c>
      <c r="AO362" s="65" t="str">
        <f t="shared" si="259"/>
        <v/>
      </c>
      <c r="AP362" s="165" t="str">
        <f>IF(COUNTBLANK($A362:$F362)&gt;2,"",IF(Input!J362=0,"NA",Input!J362))</f>
        <v/>
      </c>
      <c r="AQ362" s="65" t="str">
        <f t="shared" si="260"/>
        <v/>
      </c>
      <c r="AR362" s="65" t="str">
        <f t="shared" si="261"/>
        <v/>
      </c>
      <c r="AS362" s="165" t="str">
        <f>IF(COUNTBLANK($A362:$F362)&gt;2,"",IF(Input!K362=0,"NA",Input!K362))</f>
        <v/>
      </c>
      <c r="AT362" s="65" t="str">
        <f t="shared" si="262"/>
        <v/>
      </c>
      <c r="AU362" s="65" t="str">
        <f t="shared" si="263"/>
        <v/>
      </c>
      <c r="AV362" s="165" t="str">
        <f>IF(COUNTBLANK($A362:$F362)&gt;2,"",IF(Input!L362=0,"NA",Input!L362))</f>
        <v/>
      </c>
      <c r="AW362" s="65" t="str">
        <f t="shared" si="264"/>
        <v/>
      </c>
      <c r="AX362" s="65" t="str">
        <f t="shared" si="265"/>
        <v/>
      </c>
      <c r="AY362" s="165" t="str">
        <f>IF(COUNTBLANK($A362:$F362)&gt;2,"",IF(Input!M362=0,"NA",Input!M362))</f>
        <v/>
      </c>
      <c r="AZ362" s="65" t="str">
        <f t="shared" si="266"/>
        <v/>
      </c>
      <c r="BA362" s="65" t="str">
        <f t="shared" si="267"/>
        <v/>
      </c>
      <c r="BB362" s="165" t="str">
        <f>IF(COUNTBLANK($A362:$F362)&gt;2,"",IF(Input!N362=0,"NA",Input!N362))</f>
        <v/>
      </c>
      <c r="BC362" s="65" t="str">
        <f t="shared" si="268"/>
        <v/>
      </c>
      <c r="BD362" s="65" t="str">
        <f t="shared" si="269"/>
        <v/>
      </c>
      <c r="BE362" s="165" t="str">
        <f>IF(COUNTBLANK($A362:$F362)&gt;2,"",IF(Input!O362=0,"NA",Input!O362))</f>
        <v/>
      </c>
      <c r="BF362" s="65" t="str">
        <f t="shared" si="270"/>
        <v/>
      </c>
      <c r="BG362" s="65" t="str">
        <f t="shared" si="271"/>
        <v/>
      </c>
      <c r="BH362" s="165" t="str">
        <f>IF(COUNTBLANK($A362:$F362)&gt;2,"",IF(Input!P362=0,"NA",Input!P362))</f>
        <v/>
      </c>
      <c r="BI362" s="65" t="str">
        <f t="shared" si="272"/>
        <v/>
      </c>
      <c r="BJ362" s="65" t="str">
        <f t="shared" si="273"/>
        <v/>
      </c>
      <c r="BK362" s="165" t="str">
        <f>IF(COUNTBLANK($A362:$F362)&gt;2,"",IF(Input!Q362=0,"NA",Input!Q362))</f>
        <v/>
      </c>
      <c r="BL362" s="65" t="str">
        <f t="shared" si="274"/>
        <v/>
      </c>
      <c r="BM362" s="65" t="str">
        <f t="shared" si="275"/>
        <v/>
      </c>
      <c r="BN362" s="165" t="str">
        <f>IF(COUNTBLANK($A362:$F362)&gt;2,"",IF(Input!R362=0,"NA",Input!R362))</f>
        <v/>
      </c>
      <c r="BO362" s="65" t="str">
        <f t="shared" si="276"/>
        <v/>
      </c>
      <c r="BP362" s="65" t="str">
        <f t="shared" si="277"/>
        <v/>
      </c>
      <c r="BQ362" s="165" t="str">
        <f>IF(COUNTBLANK($A362:$F362)&gt;2,"",IF(Input!S362=0,"NA",Input!S362))</f>
        <v/>
      </c>
      <c r="BR362" s="65" t="str">
        <f t="shared" si="278"/>
        <v/>
      </c>
      <c r="BS362" s="65" t="str">
        <f t="shared" si="279"/>
        <v/>
      </c>
      <c r="BT362" s="165" t="str">
        <f>IF(COUNTBLANK($A362:$F362)&gt;2,"",IF(Input!T362=0,"NA",Input!T362))</f>
        <v/>
      </c>
      <c r="BU362" s="65" t="str">
        <f t="shared" si="280"/>
        <v/>
      </c>
      <c r="BV362" s="65" t="str">
        <f t="shared" si="281"/>
        <v/>
      </c>
      <c r="BW362" s="165" t="str">
        <f>IF(COUNTBLANK($A362:$F362)&gt;2,"",IF(Input!U362=0,"NA",Input!U362))</f>
        <v/>
      </c>
      <c r="BX362" s="65" t="str">
        <f t="shared" si="282"/>
        <v/>
      </c>
      <c r="BY362" s="65" t="str">
        <f t="shared" si="283"/>
        <v/>
      </c>
      <c r="BZ362" s="165" t="str">
        <f>IF(COUNTBLANK($A362:$F362)&gt;2,"",IF(Input!V362=0,"NA",Input!V362))</f>
        <v/>
      </c>
      <c r="CA362" s="65" t="str">
        <f t="shared" si="284"/>
        <v/>
      </c>
      <c r="CB362" s="65" t="str">
        <f t="shared" si="285"/>
        <v/>
      </c>
      <c r="CC362" s="165" t="str">
        <f>IF(COUNTBLANK($A362:$F362)&gt;2,"",IF(Input!W362=0,"NA",Input!W362))</f>
        <v/>
      </c>
      <c r="CD362" s="65" t="str">
        <f t="shared" si="286"/>
        <v/>
      </c>
      <c r="CE362" s="65" t="str">
        <f t="shared" si="287"/>
        <v/>
      </c>
      <c r="CF362" s="165" t="str">
        <f>IF(COUNTBLANK($A362:$F362)&gt;2,"",IF(Input!X362=0,"NA",Input!X362))</f>
        <v/>
      </c>
      <c r="CG362" s="65" t="str">
        <f t="shared" si="288"/>
        <v/>
      </c>
      <c r="CH362" s="65" t="str">
        <f t="shared" si="289"/>
        <v/>
      </c>
      <c r="CI362" s="165" t="str">
        <f>IF(COUNTBLANK($A362:$F362)&gt;2,"",IF(Input!Y362=0,"NA",Input!Y362))</f>
        <v/>
      </c>
      <c r="CJ362" s="65" t="str">
        <f t="shared" si="290"/>
        <v/>
      </c>
      <c r="CK362" s="65" t="str">
        <f t="shared" si="291"/>
        <v/>
      </c>
      <c r="CL362" s="165" t="str">
        <f>IF(COUNTBLANK($A362:$F362)&gt;2,"",IF(Input!Z362=0,"NA",Input!Z362))</f>
        <v/>
      </c>
      <c r="CM362" s="65" t="str">
        <f t="shared" si="292"/>
        <v/>
      </c>
      <c r="CN362" s="65" t="str">
        <f t="shared" si="293"/>
        <v/>
      </c>
      <c r="CO362" s="165" t="str">
        <f>IF(COUNTBLANK($A362:$F362)&gt;2,"",IF(Input!AA362=0,"NA",Input!AA362))</f>
        <v/>
      </c>
      <c r="CP362" s="65" t="str">
        <f t="shared" si="294"/>
        <v/>
      </c>
      <c r="CQ362" s="65" t="str">
        <f t="shared" si="295"/>
        <v/>
      </c>
      <c r="CR362" s="165" t="str">
        <f>IF(COUNTBLANK($A362:$F362)&gt;2,"",IF(Input!AB362=0,"NA",Input!AB362))</f>
        <v/>
      </c>
      <c r="CS362" s="65" t="str">
        <f t="shared" si="296"/>
        <v/>
      </c>
      <c r="CT362" s="65" t="str">
        <f t="shared" si="297"/>
        <v/>
      </c>
      <c r="CU362" s="165" t="str">
        <f>IF(COUNTBLANK($A362:$F362)&gt;2,"",IF(Input!AC362=0,"NA",Input!AC362))</f>
        <v/>
      </c>
      <c r="CV362" s="65" t="str">
        <f t="shared" si="298"/>
        <v/>
      </c>
      <c r="CW362" s="65" t="str">
        <f t="shared" si="299"/>
        <v/>
      </c>
      <c r="CX362" s="165" t="str">
        <f>IF(COUNTBLANK($A362:$F362)&gt;2,"",IF(Input!AD362=0,"NA",Input!AD362))</f>
        <v/>
      </c>
    </row>
    <row r="363" spans="1:102" x14ac:dyDescent="0.25">
      <c r="A363" s="162" t="str">
        <f>IF(Input!B363=0,"",Input!B363)</f>
        <v/>
      </c>
      <c r="B363" s="162" t="str">
        <f>IF(Input!C363=0,"",Input!C363)</f>
        <v/>
      </c>
      <c r="C363" s="162" t="str">
        <f>IF(Input!D363=0,"",Input!D363)</f>
        <v/>
      </c>
      <c r="D363" s="162" t="str">
        <f>IF(Input!G363=0,"",Input!G363)</f>
        <v/>
      </c>
      <c r="E363" s="162" t="str">
        <f>IF(Input!H363=0,"",Input!H363)</f>
        <v/>
      </c>
      <c r="F363" s="162" t="str">
        <f>IF(Input!I363=0,"",Input!I363)</f>
        <v/>
      </c>
      <c r="G363" s="66" t="str">
        <f t="shared" si="250"/>
        <v/>
      </c>
      <c r="H363" s="66" t="str">
        <f t="shared" si="251"/>
        <v/>
      </c>
      <c r="I363" s="160" t="str">
        <f>FinalScores!G363</f>
        <v/>
      </c>
      <c r="J363" s="65" t="str">
        <f t="shared" si="252"/>
        <v/>
      </c>
      <c r="K363" s="65" t="str">
        <f t="shared" si="253"/>
        <v/>
      </c>
      <c r="L363" s="165" t="str">
        <f>IF(COUNTBLANK($A363:$F363)&gt;2,"",IF(Input!AE363=0,"NA",Input!AE363))</f>
        <v/>
      </c>
      <c r="M363" s="65" t="str">
        <f t="shared" si="254"/>
        <v/>
      </c>
      <c r="N363" s="65" t="str">
        <f t="shared" si="255"/>
        <v/>
      </c>
      <c r="O363" s="165" t="str">
        <f>IF(COUNTBLANK($A363:$F363)&gt;2,"",IF(Input!AF363=0,"NA",Input!AF363))</f>
        <v/>
      </c>
      <c r="P363" s="65" t="str">
        <f t="shared" si="256"/>
        <v/>
      </c>
      <c r="Q363" s="65" t="str">
        <f t="shared" si="257"/>
        <v/>
      </c>
      <c r="R363" s="165" t="str">
        <f>IF(COUNTBLANK($A363:$F363)&gt;2,"",IF(Input!AG363=0,"NA",Input!AG363))</f>
        <v/>
      </c>
      <c r="AN363" s="65" t="str">
        <f t="shared" si="258"/>
        <v/>
      </c>
      <c r="AO363" s="65" t="str">
        <f t="shared" si="259"/>
        <v/>
      </c>
      <c r="AP363" s="165" t="str">
        <f>IF(COUNTBLANK($A363:$F363)&gt;2,"",IF(Input!J363=0,"NA",Input!J363))</f>
        <v/>
      </c>
      <c r="AQ363" s="65" t="str">
        <f t="shared" si="260"/>
        <v/>
      </c>
      <c r="AR363" s="65" t="str">
        <f t="shared" si="261"/>
        <v/>
      </c>
      <c r="AS363" s="165" t="str">
        <f>IF(COUNTBLANK($A363:$F363)&gt;2,"",IF(Input!K363=0,"NA",Input!K363))</f>
        <v/>
      </c>
      <c r="AT363" s="65" t="str">
        <f t="shared" si="262"/>
        <v/>
      </c>
      <c r="AU363" s="65" t="str">
        <f t="shared" si="263"/>
        <v/>
      </c>
      <c r="AV363" s="165" t="str">
        <f>IF(COUNTBLANK($A363:$F363)&gt;2,"",IF(Input!L363=0,"NA",Input!L363))</f>
        <v/>
      </c>
      <c r="AW363" s="65" t="str">
        <f t="shared" si="264"/>
        <v/>
      </c>
      <c r="AX363" s="65" t="str">
        <f t="shared" si="265"/>
        <v/>
      </c>
      <c r="AY363" s="165" t="str">
        <f>IF(COUNTBLANK($A363:$F363)&gt;2,"",IF(Input!M363=0,"NA",Input!M363))</f>
        <v/>
      </c>
      <c r="AZ363" s="65" t="str">
        <f t="shared" si="266"/>
        <v/>
      </c>
      <c r="BA363" s="65" t="str">
        <f t="shared" si="267"/>
        <v/>
      </c>
      <c r="BB363" s="165" t="str">
        <f>IF(COUNTBLANK($A363:$F363)&gt;2,"",IF(Input!N363=0,"NA",Input!N363))</f>
        <v/>
      </c>
      <c r="BC363" s="65" t="str">
        <f t="shared" si="268"/>
        <v/>
      </c>
      <c r="BD363" s="65" t="str">
        <f t="shared" si="269"/>
        <v/>
      </c>
      <c r="BE363" s="165" t="str">
        <f>IF(COUNTBLANK($A363:$F363)&gt;2,"",IF(Input!O363=0,"NA",Input!O363))</f>
        <v/>
      </c>
      <c r="BF363" s="65" t="str">
        <f t="shared" si="270"/>
        <v/>
      </c>
      <c r="BG363" s="65" t="str">
        <f t="shared" si="271"/>
        <v/>
      </c>
      <c r="BH363" s="165" t="str">
        <f>IF(COUNTBLANK($A363:$F363)&gt;2,"",IF(Input!P363=0,"NA",Input!P363))</f>
        <v/>
      </c>
      <c r="BI363" s="65" t="str">
        <f t="shared" si="272"/>
        <v/>
      </c>
      <c r="BJ363" s="65" t="str">
        <f t="shared" si="273"/>
        <v/>
      </c>
      <c r="BK363" s="165" t="str">
        <f>IF(COUNTBLANK($A363:$F363)&gt;2,"",IF(Input!Q363=0,"NA",Input!Q363))</f>
        <v/>
      </c>
      <c r="BL363" s="65" t="str">
        <f t="shared" si="274"/>
        <v/>
      </c>
      <c r="BM363" s="65" t="str">
        <f t="shared" si="275"/>
        <v/>
      </c>
      <c r="BN363" s="165" t="str">
        <f>IF(COUNTBLANK($A363:$F363)&gt;2,"",IF(Input!R363=0,"NA",Input!R363))</f>
        <v/>
      </c>
      <c r="BO363" s="65" t="str">
        <f t="shared" si="276"/>
        <v/>
      </c>
      <c r="BP363" s="65" t="str">
        <f t="shared" si="277"/>
        <v/>
      </c>
      <c r="BQ363" s="165" t="str">
        <f>IF(COUNTBLANK($A363:$F363)&gt;2,"",IF(Input!S363=0,"NA",Input!S363))</f>
        <v/>
      </c>
      <c r="BR363" s="65" t="str">
        <f t="shared" si="278"/>
        <v/>
      </c>
      <c r="BS363" s="65" t="str">
        <f t="shared" si="279"/>
        <v/>
      </c>
      <c r="BT363" s="165" t="str">
        <f>IF(COUNTBLANK($A363:$F363)&gt;2,"",IF(Input!T363=0,"NA",Input!T363))</f>
        <v/>
      </c>
      <c r="BU363" s="65" t="str">
        <f t="shared" si="280"/>
        <v/>
      </c>
      <c r="BV363" s="65" t="str">
        <f t="shared" si="281"/>
        <v/>
      </c>
      <c r="BW363" s="165" t="str">
        <f>IF(COUNTBLANK($A363:$F363)&gt;2,"",IF(Input!U363=0,"NA",Input!U363))</f>
        <v/>
      </c>
      <c r="BX363" s="65" t="str">
        <f t="shared" si="282"/>
        <v/>
      </c>
      <c r="BY363" s="65" t="str">
        <f t="shared" si="283"/>
        <v/>
      </c>
      <c r="BZ363" s="165" t="str">
        <f>IF(COUNTBLANK($A363:$F363)&gt;2,"",IF(Input!V363=0,"NA",Input!V363))</f>
        <v/>
      </c>
      <c r="CA363" s="65" t="str">
        <f t="shared" si="284"/>
        <v/>
      </c>
      <c r="CB363" s="65" t="str">
        <f t="shared" si="285"/>
        <v/>
      </c>
      <c r="CC363" s="165" t="str">
        <f>IF(COUNTBLANK($A363:$F363)&gt;2,"",IF(Input!W363=0,"NA",Input!W363))</f>
        <v/>
      </c>
      <c r="CD363" s="65" t="str">
        <f t="shared" si="286"/>
        <v/>
      </c>
      <c r="CE363" s="65" t="str">
        <f t="shared" si="287"/>
        <v/>
      </c>
      <c r="CF363" s="165" t="str">
        <f>IF(COUNTBLANK($A363:$F363)&gt;2,"",IF(Input!X363=0,"NA",Input!X363))</f>
        <v/>
      </c>
      <c r="CG363" s="65" t="str">
        <f t="shared" si="288"/>
        <v/>
      </c>
      <c r="CH363" s="65" t="str">
        <f t="shared" si="289"/>
        <v/>
      </c>
      <c r="CI363" s="165" t="str">
        <f>IF(COUNTBLANK($A363:$F363)&gt;2,"",IF(Input!Y363=0,"NA",Input!Y363))</f>
        <v/>
      </c>
      <c r="CJ363" s="65" t="str">
        <f t="shared" si="290"/>
        <v/>
      </c>
      <c r="CK363" s="65" t="str">
        <f t="shared" si="291"/>
        <v/>
      </c>
      <c r="CL363" s="165" t="str">
        <f>IF(COUNTBLANK($A363:$F363)&gt;2,"",IF(Input!Z363=0,"NA",Input!Z363))</f>
        <v/>
      </c>
      <c r="CM363" s="65" t="str">
        <f t="shared" si="292"/>
        <v/>
      </c>
      <c r="CN363" s="65" t="str">
        <f t="shared" si="293"/>
        <v/>
      </c>
      <c r="CO363" s="165" t="str">
        <f>IF(COUNTBLANK($A363:$F363)&gt;2,"",IF(Input!AA363=0,"NA",Input!AA363))</f>
        <v/>
      </c>
      <c r="CP363" s="65" t="str">
        <f t="shared" si="294"/>
        <v/>
      </c>
      <c r="CQ363" s="65" t="str">
        <f t="shared" si="295"/>
        <v/>
      </c>
      <c r="CR363" s="165" t="str">
        <f>IF(COUNTBLANK($A363:$F363)&gt;2,"",IF(Input!AB363=0,"NA",Input!AB363))</f>
        <v/>
      </c>
      <c r="CS363" s="65" t="str">
        <f t="shared" si="296"/>
        <v/>
      </c>
      <c r="CT363" s="65" t="str">
        <f t="shared" si="297"/>
        <v/>
      </c>
      <c r="CU363" s="165" t="str">
        <f>IF(COUNTBLANK($A363:$F363)&gt;2,"",IF(Input!AC363=0,"NA",Input!AC363))</f>
        <v/>
      </c>
      <c r="CV363" s="65" t="str">
        <f t="shared" si="298"/>
        <v/>
      </c>
      <c r="CW363" s="65" t="str">
        <f t="shared" si="299"/>
        <v/>
      </c>
      <c r="CX363" s="165" t="str">
        <f>IF(COUNTBLANK($A363:$F363)&gt;2,"",IF(Input!AD363=0,"NA",Input!AD363))</f>
        <v/>
      </c>
    </row>
    <row r="364" spans="1:102" x14ac:dyDescent="0.25">
      <c r="A364" s="162" t="str">
        <f>IF(Input!B364=0,"",Input!B364)</f>
        <v/>
      </c>
      <c r="B364" s="162" t="str">
        <f>IF(Input!C364=0,"",Input!C364)</f>
        <v/>
      </c>
      <c r="C364" s="162" t="str">
        <f>IF(Input!D364=0,"",Input!D364)</f>
        <v/>
      </c>
      <c r="D364" s="162" t="str">
        <f>IF(Input!G364=0,"",Input!G364)</f>
        <v/>
      </c>
      <c r="E364" s="162" t="str">
        <f>IF(Input!H364=0,"",Input!H364)</f>
        <v/>
      </c>
      <c r="F364" s="162" t="str">
        <f>IF(Input!I364=0,"",Input!I364)</f>
        <v/>
      </c>
      <c r="G364" s="66" t="str">
        <f t="shared" si="250"/>
        <v/>
      </c>
      <c r="H364" s="66" t="str">
        <f t="shared" si="251"/>
        <v/>
      </c>
      <c r="I364" s="160" t="str">
        <f>FinalScores!G364</f>
        <v/>
      </c>
      <c r="J364" s="65" t="str">
        <f t="shared" si="252"/>
        <v/>
      </c>
      <c r="K364" s="65" t="str">
        <f t="shared" si="253"/>
        <v/>
      </c>
      <c r="L364" s="165" t="str">
        <f>IF(COUNTBLANK($A364:$F364)&gt;2,"",IF(Input!AE364=0,"NA",Input!AE364))</f>
        <v/>
      </c>
      <c r="M364" s="65" t="str">
        <f t="shared" si="254"/>
        <v/>
      </c>
      <c r="N364" s="65" t="str">
        <f t="shared" si="255"/>
        <v/>
      </c>
      <c r="O364" s="165" t="str">
        <f>IF(COUNTBLANK($A364:$F364)&gt;2,"",IF(Input!AF364=0,"NA",Input!AF364))</f>
        <v/>
      </c>
      <c r="P364" s="65" t="str">
        <f t="shared" si="256"/>
        <v/>
      </c>
      <c r="Q364" s="65" t="str">
        <f t="shared" si="257"/>
        <v/>
      </c>
      <c r="R364" s="165" t="str">
        <f>IF(COUNTBLANK($A364:$F364)&gt;2,"",IF(Input!AG364=0,"NA",Input!AG364))</f>
        <v/>
      </c>
      <c r="AN364" s="65" t="str">
        <f t="shared" si="258"/>
        <v/>
      </c>
      <c r="AO364" s="65" t="str">
        <f t="shared" si="259"/>
        <v/>
      </c>
      <c r="AP364" s="165" t="str">
        <f>IF(COUNTBLANK($A364:$F364)&gt;2,"",IF(Input!J364=0,"NA",Input!J364))</f>
        <v/>
      </c>
      <c r="AQ364" s="65" t="str">
        <f t="shared" si="260"/>
        <v/>
      </c>
      <c r="AR364" s="65" t="str">
        <f t="shared" si="261"/>
        <v/>
      </c>
      <c r="AS364" s="165" t="str">
        <f>IF(COUNTBLANK($A364:$F364)&gt;2,"",IF(Input!K364=0,"NA",Input!K364))</f>
        <v/>
      </c>
      <c r="AT364" s="65" t="str">
        <f t="shared" si="262"/>
        <v/>
      </c>
      <c r="AU364" s="65" t="str">
        <f t="shared" si="263"/>
        <v/>
      </c>
      <c r="AV364" s="165" t="str">
        <f>IF(COUNTBLANK($A364:$F364)&gt;2,"",IF(Input!L364=0,"NA",Input!L364))</f>
        <v/>
      </c>
      <c r="AW364" s="65" t="str">
        <f t="shared" si="264"/>
        <v/>
      </c>
      <c r="AX364" s="65" t="str">
        <f t="shared" si="265"/>
        <v/>
      </c>
      <c r="AY364" s="165" t="str">
        <f>IF(COUNTBLANK($A364:$F364)&gt;2,"",IF(Input!M364=0,"NA",Input!M364))</f>
        <v/>
      </c>
      <c r="AZ364" s="65" t="str">
        <f t="shared" si="266"/>
        <v/>
      </c>
      <c r="BA364" s="65" t="str">
        <f t="shared" si="267"/>
        <v/>
      </c>
      <c r="BB364" s="165" t="str">
        <f>IF(COUNTBLANK($A364:$F364)&gt;2,"",IF(Input!N364=0,"NA",Input!N364))</f>
        <v/>
      </c>
      <c r="BC364" s="65" t="str">
        <f t="shared" si="268"/>
        <v/>
      </c>
      <c r="BD364" s="65" t="str">
        <f t="shared" si="269"/>
        <v/>
      </c>
      <c r="BE364" s="165" t="str">
        <f>IF(COUNTBLANK($A364:$F364)&gt;2,"",IF(Input!O364=0,"NA",Input!O364))</f>
        <v/>
      </c>
      <c r="BF364" s="65" t="str">
        <f t="shared" si="270"/>
        <v/>
      </c>
      <c r="BG364" s="65" t="str">
        <f t="shared" si="271"/>
        <v/>
      </c>
      <c r="BH364" s="165" t="str">
        <f>IF(COUNTBLANK($A364:$F364)&gt;2,"",IF(Input!P364=0,"NA",Input!P364))</f>
        <v/>
      </c>
      <c r="BI364" s="65" t="str">
        <f t="shared" si="272"/>
        <v/>
      </c>
      <c r="BJ364" s="65" t="str">
        <f t="shared" si="273"/>
        <v/>
      </c>
      <c r="BK364" s="165" t="str">
        <f>IF(COUNTBLANK($A364:$F364)&gt;2,"",IF(Input!Q364=0,"NA",Input!Q364))</f>
        <v/>
      </c>
      <c r="BL364" s="65" t="str">
        <f t="shared" si="274"/>
        <v/>
      </c>
      <c r="BM364" s="65" t="str">
        <f t="shared" si="275"/>
        <v/>
      </c>
      <c r="BN364" s="165" t="str">
        <f>IF(COUNTBLANK($A364:$F364)&gt;2,"",IF(Input!R364=0,"NA",Input!R364))</f>
        <v/>
      </c>
      <c r="BO364" s="65" t="str">
        <f t="shared" si="276"/>
        <v/>
      </c>
      <c r="BP364" s="65" t="str">
        <f t="shared" si="277"/>
        <v/>
      </c>
      <c r="BQ364" s="165" t="str">
        <f>IF(COUNTBLANK($A364:$F364)&gt;2,"",IF(Input!S364=0,"NA",Input!S364))</f>
        <v/>
      </c>
      <c r="BR364" s="65" t="str">
        <f t="shared" si="278"/>
        <v/>
      </c>
      <c r="BS364" s="65" t="str">
        <f t="shared" si="279"/>
        <v/>
      </c>
      <c r="BT364" s="165" t="str">
        <f>IF(COUNTBLANK($A364:$F364)&gt;2,"",IF(Input!T364=0,"NA",Input!T364))</f>
        <v/>
      </c>
      <c r="BU364" s="65" t="str">
        <f t="shared" si="280"/>
        <v/>
      </c>
      <c r="BV364" s="65" t="str">
        <f t="shared" si="281"/>
        <v/>
      </c>
      <c r="BW364" s="165" t="str">
        <f>IF(COUNTBLANK($A364:$F364)&gt;2,"",IF(Input!U364=0,"NA",Input!U364))</f>
        <v/>
      </c>
      <c r="BX364" s="65" t="str">
        <f t="shared" si="282"/>
        <v/>
      </c>
      <c r="BY364" s="65" t="str">
        <f t="shared" si="283"/>
        <v/>
      </c>
      <c r="BZ364" s="165" t="str">
        <f>IF(COUNTBLANK($A364:$F364)&gt;2,"",IF(Input!V364=0,"NA",Input!V364))</f>
        <v/>
      </c>
      <c r="CA364" s="65" t="str">
        <f t="shared" si="284"/>
        <v/>
      </c>
      <c r="CB364" s="65" t="str">
        <f t="shared" si="285"/>
        <v/>
      </c>
      <c r="CC364" s="165" t="str">
        <f>IF(COUNTBLANK($A364:$F364)&gt;2,"",IF(Input!W364=0,"NA",Input!W364))</f>
        <v/>
      </c>
      <c r="CD364" s="65" t="str">
        <f t="shared" si="286"/>
        <v/>
      </c>
      <c r="CE364" s="65" t="str">
        <f t="shared" si="287"/>
        <v/>
      </c>
      <c r="CF364" s="165" t="str">
        <f>IF(COUNTBLANK($A364:$F364)&gt;2,"",IF(Input!X364=0,"NA",Input!X364))</f>
        <v/>
      </c>
      <c r="CG364" s="65" t="str">
        <f t="shared" si="288"/>
        <v/>
      </c>
      <c r="CH364" s="65" t="str">
        <f t="shared" si="289"/>
        <v/>
      </c>
      <c r="CI364" s="165" t="str">
        <f>IF(COUNTBLANK($A364:$F364)&gt;2,"",IF(Input!Y364=0,"NA",Input!Y364))</f>
        <v/>
      </c>
      <c r="CJ364" s="65" t="str">
        <f t="shared" si="290"/>
        <v/>
      </c>
      <c r="CK364" s="65" t="str">
        <f t="shared" si="291"/>
        <v/>
      </c>
      <c r="CL364" s="165" t="str">
        <f>IF(COUNTBLANK($A364:$F364)&gt;2,"",IF(Input!Z364=0,"NA",Input!Z364))</f>
        <v/>
      </c>
      <c r="CM364" s="65" t="str">
        <f t="shared" si="292"/>
        <v/>
      </c>
      <c r="CN364" s="65" t="str">
        <f t="shared" si="293"/>
        <v/>
      </c>
      <c r="CO364" s="165" t="str">
        <f>IF(COUNTBLANK($A364:$F364)&gt;2,"",IF(Input!AA364=0,"NA",Input!AA364))</f>
        <v/>
      </c>
      <c r="CP364" s="65" t="str">
        <f t="shared" si="294"/>
        <v/>
      </c>
      <c r="CQ364" s="65" t="str">
        <f t="shared" si="295"/>
        <v/>
      </c>
      <c r="CR364" s="165" t="str">
        <f>IF(COUNTBLANK($A364:$F364)&gt;2,"",IF(Input!AB364=0,"NA",Input!AB364))</f>
        <v/>
      </c>
      <c r="CS364" s="65" t="str">
        <f t="shared" si="296"/>
        <v/>
      </c>
      <c r="CT364" s="65" t="str">
        <f t="shared" si="297"/>
        <v/>
      </c>
      <c r="CU364" s="165" t="str">
        <f>IF(COUNTBLANK($A364:$F364)&gt;2,"",IF(Input!AC364=0,"NA",Input!AC364))</f>
        <v/>
      </c>
      <c r="CV364" s="65" t="str">
        <f t="shared" si="298"/>
        <v/>
      </c>
      <c r="CW364" s="65" t="str">
        <f t="shared" si="299"/>
        <v/>
      </c>
      <c r="CX364" s="165" t="str">
        <f>IF(COUNTBLANK($A364:$F364)&gt;2,"",IF(Input!AD364=0,"NA",Input!AD364))</f>
        <v/>
      </c>
    </row>
    <row r="365" spans="1:102" x14ac:dyDescent="0.25">
      <c r="A365" s="162" t="str">
        <f>IF(Input!B365=0,"",Input!B365)</f>
        <v/>
      </c>
      <c r="B365" s="162" t="str">
        <f>IF(Input!C365=0,"",Input!C365)</f>
        <v/>
      </c>
      <c r="C365" s="162" t="str">
        <f>IF(Input!D365=0,"",Input!D365)</f>
        <v/>
      </c>
      <c r="D365" s="162" t="str">
        <f>IF(Input!G365=0,"",Input!G365)</f>
        <v/>
      </c>
      <c r="E365" s="162" t="str">
        <f>IF(Input!H365=0,"",Input!H365)</f>
        <v/>
      </c>
      <c r="F365" s="162" t="str">
        <f>IF(Input!I365=0,"",Input!I365)</f>
        <v/>
      </c>
      <c r="G365" s="66" t="str">
        <f t="shared" si="250"/>
        <v/>
      </c>
      <c r="H365" s="66" t="str">
        <f t="shared" si="251"/>
        <v/>
      </c>
      <c r="I365" s="160" t="str">
        <f>FinalScores!G365</f>
        <v/>
      </c>
      <c r="J365" s="65" t="str">
        <f t="shared" si="252"/>
        <v/>
      </c>
      <c r="K365" s="65" t="str">
        <f t="shared" si="253"/>
        <v/>
      </c>
      <c r="L365" s="165" t="str">
        <f>IF(COUNTBLANK($A365:$F365)&gt;2,"",IF(Input!AE365=0,"NA",Input!AE365))</f>
        <v/>
      </c>
      <c r="M365" s="65" t="str">
        <f t="shared" si="254"/>
        <v/>
      </c>
      <c r="N365" s="65" t="str">
        <f t="shared" si="255"/>
        <v/>
      </c>
      <c r="O365" s="165" t="str">
        <f>IF(COUNTBLANK($A365:$F365)&gt;2,"",IF(Input!AF365=0,"NA",Input!AF365))</f>
        <v/>
      </c>
      <c r="P365" s="65" t="str">
        <f t="shared" si="256"/>
        <v/>
      </c>
      <c r="Q365" s="65" t="str">
        <f t="shared" si="257"/>
        <v/>
      </c>
      <c r="R365" s="165" t="str">
        <f>IF(COUNTBLANK($A365:$F365)&gt;2,"",IF(Input!AG365=0,"NA",Input!AG365))</f>
        <v/>
      </c>
      <c r="AN365" s="65" t="str">
        <f t="shared" si="258"/>
        <v/>
      </c>
      <c r="AO365" s="65" t="str">
        <f t="shared" si="259"/>
        <v/>
      </c>
      <c r="AP365" s="165" t="str">
        <f>IF(COUNTBLANK($A365:$F365)&gt;2,"",IF(Input!J365=0,"NA",Input!J365))</f>
        <v/>
      </c>
      <c r="AQ365" s="65" t="str">
        <f t="shared" si="260"/>
        <v/>
      </c>
      <c r="AR365" s="65" t="str">
        <f t="shared" si="261"/>
        <v/>
      </c>
      <c r="AS365" s="165" t="str">
        <f>IF(COUNTBLANK($A365:$F365)&gt;2,"",IF(Input!K365=0,"NA",Input!K365))</f>
        <v/>
      </c>
      <c r="AT365" s="65" t="str">
        <f t="shared" si="262"/>
        <v/>
      </c>
      <c r="AU365" s="65" t="str">
        <f t="shared" si="263"/>
        <v/>
      </c>
      <c r="AV365" s="165" t="str">
        <f>IF(COUNTBLANK($A365:$F365)&gt;2,"",IF(Input!L365=0,"NA",Input!L365))</f>
        <v/>
      </c>
      <c r="AW365" s="65" t="str">
        <f t="shared" si="264"/>
        <v/>
      </c>
      <c r="AX365" s="65" t="str">
        <f t="shared" si="265"/>
        <v/>
      </c>
      <c r="AY365" s="165" t="str">
        <f>IF(COUNTBLANK($A365:$F365)&gt;2,"",IF(Input!M365=0,"NA",Input!M365))</f>
        <v/>
      </c>
      <c r="AZ365" s="65" t="str">
        <f t="shared" si="266"/>
        <v/>
      </c>
      <c r="BA365" s="65" t="str">
        <f t="shared" si="267"/>
        <v/>
      </c>
      <c r="BB365" s="165" t="str">
        <f>IF(COUNTBLANK($A365:$F365)&gt;2,"",IF(Input!N365=0,"NA",Input!N365))</f>
        <v/>
      </c>
      <c r="BC365" s="65" t="str">
        <f t="shared" si="268"/>
        <v/>
      </c>
      <c r="BD365" s="65" t="str">
        <f t="shared" si="269"/>
        <v/>
      </c>
      <c r="BE365" s="165" t="str">
        <f>IF(COUNTBLANK($A365:$F365)&gt;2,"",IF(Input!O365=0,"NA",Input!O365))</f>
        <v/>
      </c>
      <c r="BF365" s="65" t="str">
        <f t="shared" si="270"/>
        <v/>
      </c>
      <c r="BG365" s="65" t="str">
        <f t="shared" si="271"/>
        <v/>
      </c>
      <c r="BH365" s="165" t="str">
        <f>IF(COUNTBLANK($A365:$F365)&gt;2,"",IF(Input!P365=0,"NA",Input!P365))</f>
        <v/>
      </c>
      <c r="BI365" s="65" t="str">
        <f t="shared" si="272"/>
        <v/>
      </c>
      <c r="BJ365" s="65" t="str">
        <f t="shared" si="273"/>
        <v/>
      </c>
      <c r="BK365" s="165" t="str">
        <f>IF(COUNTBLANK($A365:$F365)&gt;2,"",IF(Input!Q365=0,"NA",Input!Q365))</f>
        <v/>
      </c>
      <c r="BL365" s="65" t="str">
        <f t="shared" si="274"/>
        <v/>
      </c>
      <c r="BM365" s="65" t="str">
        <f t="shared" si="275"/>
        <v/>
      </c>
      <c r="BN365" s="165" t="str">
        <f>IF(COUNTBLANK($A365:$F365)&gt;2,"",IF(Input!R365=0,"NA",Input!R365))</f>
        <v/>
      </c>
      <c r="BO365" s="65" t="str">
        <f t="shared" si="276"/>
        <v/>
      </c>
      <c r="BP365" s="65" t="str">
        <f t="shared" si="277"/>
        <v/>
      </c>
      <c r="BQ365" s="165" t="str">
        <f>IF(COUNTBLANK($A365:$F365)&gt;2,"",IF(Input!S365=0,"NA",Input!S365))</f>
        <v/>
      </c>
      <c r="BR365" s="65" t="str">
        <f t="shared" si="278"/>
        <v/>
      </c>
      <c r="BS365" s="65" t="str">
        <f t="shared" si="279"/>
        <v/>
      </c>
      <c r="BT365" s="165" t="str">
        <f>IF(COUNTBLANK($A365:$F365)&gt;2,"",IF(Input!T365=0,"NA",Input!T365))</f>
        <v/>
      </c>
      <c r="BU365" s="65" t="str">
        <f t="shared" si="280"/>
        <v/>
      </c>
      <c r="BV365" s="65" t="str">
        <f t="shared" si="281"/>
        <v/>
      </c>
      <c r="BW365" s="165" t="str">
        <f>IF(COUNTBLANK($A365:$F365)&gt;2,"",IF(Input!U365=0,"NA",Input!U365))</f>
        <v/>
      </c>
      <c r="BX365" s="65" t="str">
        <f t="shared" si="282"/>
        <v/>
      </c>
      <c r="BY365" s="65" t="str">
        <f t="shared" si="283"/>
        <v/>
      </c>
      <c r="BZ365" s="165" t="str">
        <f>IF(COUNTBLANK($A365:$F365)&gt;2,"",IF(Input!V365=0,"NA",Input!V365))</f>
        <v/>
      </c>
      <c r="CA365" s="65" t="str">
        <f t="shared" si="284"/>
        <v/>
      </c>
      <c r="CB365" s="65" t="str">
        <f t="shared" si="285"/>
        <v/>
      </c>
      <c r="CC365" s="165" t="str">
        <f>IF(COUNTBLANK($A365:$F365)&gt;2,"",IF(Input!W365=0,"NA",Input!W365))</f>
        <v/>
      </c>
      <c r="CD365" s="65" t="str">
        <f t="shared" si="286"/>
        <v/>
      </c>
      <c r="CE365" s="65" t="str">
        <f t="shared" si="287"/>
        <v/>
      </c>
      <c r="CF365" s="165" t="str">
        <f>IF(COUNTBLANK($A365:$F365)&gt;2,"",IF(Input!X365=0,"NA",Input!X365))</f>
        <v/>
      </c>
      <c r="CG365" s="65" t="str">
        <f t="shared" si="288"/>
        <v/>
      </c>
      <c r="CH365" s="65" t="str">
        <f t="shared" si="289"/>
        <v/>
      </c>
      <c r="CI365" s="165" t="str">
        <f>IF(COUNTBLANK($A365:$F365)&gt;2,"",IF(Input!Y365=0,"NA",Input!Y365))</f>
        <v/>
      </c>
      <c r="CJ365" s="65" t="str">
        <f t="shared" si="290"/>
        <v/>
      </c>
      <c r="CK365" s="65" t="str">
        <f t="shared" si="291"/>
        <v/>
      </c>
      <c r="CL365" s="165" t="str">
        <f>IF(COUNTBLANK($A365:$F365)&gt;2,"",IF(Input!Z365=0,"NA",Input!Z365))</f>
        <v/>
      </c>
      <c r="CM365" s="65" t="str">
        <f t="shared" si="292"/>
        <v/>
      </c>
      <c r="CN365" s="65" t="str">
        <f t="shared" si="293"/>
        <v/>
      </c>
      <c r="CO365" s="165" t="str">
        <f>IF(COUNTBLANK($A365:$F365)&gt;2,"",IF(Input!AA365=0,"NA",Input!AA365))</f>
        <v/>
      </c>
      <c r="CP365" s="65" t="str">
        <f t="shared" si="294"/>
        <v/>
      </c>
      <c r="CQ365" s="65" t="str">
        <f t="shared" si="295"/>
        <v/>
      </c>
      <c r="CR365" s="165" t="str">
        <f>IF(COUNTBLANK($A365:$F365)&gt;2,"",IF(Input!AB365=0,"NA",Input!AB365))</f>
        <v/>
      </c>
      <c r="CS365" s="65" t="str">
        <f t="shared" si="296"/>
        <v/>
      </c>
      <c r="CT365" s="65" t="str">
        <f t="shared" si="297"/>
        <v/>
      </c>
      <c r="CU365" s="165" t="str">
        <f>IF(COUNTBLANK($A365:$F365)&gt;2,"",IF(Input!AC365=0,"NA",Input!AC365))</f>
        <v/>
      </c>
      <c r="CV365" s="65" t="str">
        <f t="shared" si="298"/>
        <v/>
      </c>
      <c r="CW365" s="65" t="str">
        <f t="shared" si="299"/>
        <v/>
      </c>
      <c r="CX365" s="165" t="str">
        <f>IF(COUNTBLANK($A365:$F365)&gt;2,"",IF(Input!AD365=0,"NA",Input!AD365))</f>
        <v/>
      </c>
    </row>
    <row r="366" spans="1:102" x14ac:dyDescent="0.25">
      <c r="A366" s="162" t="str">
        <f>IF(Input!B366=0,"",Input!B366)</f>
        <v/>
      </c>
      <c r="B366" s="162" t="str">
        <f>IF(Input!C366=0,"",Input!C366)</f>
        <v/>
      </c>
      <c r="C366" s="162" t="str">
        <f>IF(Input!D366=0,"",Input!D366)</f>
        <v/>
      </c>
      <c r="D366" s="162" t="str">
        <f>IF(Input!G366=0,"",Input!G366)</f>
        <v/>
      </c>
      <c r="E366" s="162" t="str">
        <f>IF(Input!H366=0,"",Input!H366)</f>
        <v/>
      </c>
      <c r="F366" s="162" t="str">
        <f>IF(Input!I366=0,"",Input!I366)</f>
        <v/>
      </c>
      <c r="G366" s="66" t="str">
        <f t="shared" si="250"/>
        <v/>
      </c>
      <c r="H366" s="66" t="str">
        <f t="shared" si="251"/>
        <v/>
      </c>
      <c r="I366" s="160" t="str">
        <f>FinalScores!G366</f>
        <v/>
      </c>
      <c r="J366" s="65" t="str">
        <f t="shared" si="252"/>
        <v/>
      </c>
      <c r="K366" s="65" t="str">
        <f t="shared" si="253"/>
        <v/>
      </c>
      <c r="L366" s="165" t="str">
        <f>IF(COUNTBLANK($A366:$F366)&gt;2,"",IF(Input!AE366=0,"NA",Input!AE366))</f>
        <v/>
      </c>
      <c r="M366" s="65" t="str">
        <f t="shared" si="254"/>
        <v/>
      </c>
      <c r="N366" s="65" t="str">
        <f t="shared" si="255"/>
        <v/>
      </c>
      <c r="O366" s="165" t="str">
        <f>IF(COUNTBLANK($A366:$F366)&gt;2,"",IF(Input!AF366=0,"NA",Input!AF366))</f>
        <v/>
      </c>
      <c r="P366" s="65" t="str">
        <f t="shared" si="256"/>
        <v/>
      </c>
      <c r="Q366" s="65" t="str">
        <f t="shared" si="257"/>
        <v/>
      </c>
      <c r="R366" s="165" t="str">
        <f>IF(COUNTBLANK($A366:$F366)&gt;2,"",IF(Input!AG366=0,"NA",Input!AG366))</f>
        <v/>
      </c>
      <c r="AN366" s="65" t="str">
        <f t="shared" si="258"/>
        <v/>
      </c>
      <c r="AO366" s="65" t="str">
        <f t="shared" si="259"/>
        <v/>
      </c>
      <c r="AP366" s="165" t="str">
        <f>IF(COUNTBLANK($A366:$F366)&gt;2,"",IF(Input!J366=0,"NA",Input!J366))</f>
        <v/>
      </c>
      <c r="AQ366" s="65" t="str">
        <f t="shared" si="260"/>
        <v/>
      </c>
      <c r="AR366" s="65" t="str">
        <f t="shared" si="261"/>
        <v/>
      </c>
      <c r="AS366" s="165" t="str">
        <f>IF(COUNTBLANK($A366:$F366)&gt;2,"",IF(Input!K366=0,"NA",Input!K366))</f>
        <v/>
      </c>
      <c r="AT366" s="65" t="str">
        <f t="shared" si="262"/>
        <v/>
      </c>
      <c r="AU366" s="65" t="str">
        <f t="shared" si="263"/>
        <v/>
      </c>
      <c r="AV366" s="165" t="str">
        <f>IF(COUNTBLANK($A366:$F366)&gt;2,"",IF(Input!L366=0,"NA",Input!L366))</f>
        <v/>
      </c>
      <c r="AW366" s="65" t="str">
        <f t="shared" si="264"/>
        <v/>
      </c>
      <c r="AX366" s="65" t="str">
        <f t="shared" si="265"/>
        <v/>
      </c>
      <c r="AY366" s="165" t="str">
        <f>IF(COUNTBLANK($A366:$F366)&gt;2,"",IF(Input!M366=0,"NA",Input!M366))</f>
        <v/>
      </c>
      <c r="AZ366" s="65" t="str">
        <f t="shared" si="266"/>
        <v/>
      </c>
      <c r="BA366" s="65" t="str">
        <f t="shared" si="267"/>
        <v/>
      </c>
      <c r="BB366" s="165" t="str">
        <f>IF(COUNTBLANK($A366:$F366)&gt;2,"",IF(Input!N366=0,"NA",Input!N366))</f>
        <v/>
      </c>
      <c r="BC366" s="65" t="str">
        <f t="shared" si="268"/>
        <v/>
      </c>
      <c r="BD366" s="65" t="str">
        <f t="shared" si="269"/>
        <v/>
      </c>
      <c r="BE366" s="165" t="str">
        <f>IF(COUNTBLANK($A366:$F366)&gt;2,"",IF(Input!O366=0,"NA",Input!O366))</f>
        <v/>
      </c>
      <c r="BF366" s="65" t="str">
        <f t="shared" si="270"/>
        <v/>
      </c>
      <c r="BG366" s="65" t="str">
        <f t="shared" si="271"/>
        <v/>
      </c>
      <c r="BH366" s="165" t="str">
        <f>IF(COUNTBLANK($A366:$F366)&gt;2,"",IF(Input!P366=0,"NA",Input!P366))</f>
        <v/>
      </c>
      <c r="BI366" s="65" t="str">
        <f t="shared" si="272"/>
        <v/>
      </c>
      <c r="BJ366" s="65" t="str">
        <f t="shared" si="273"/>
        <v/>
      </c>
      <c r="BK366" s="165" t="str">
        <f>IF(COUNTBLANK($A366:$F366)&gt;2,"",IF(Input!Q366=0,"NA",Input!Q366))</f>
        <v/>
      </c>
      <c r="BL366" s="65" t="str">
        <f t="shared" si="274"/>
        <v/>
      </c>
      <c r="BM366" s="65" t="str">
        <f t="shared" si="275"/>
        <v/>
      </c>
      <c r="BN366" s="165" t="str">
        <f>IF(COUNTBLANK($A366:$F366)&gt;2,"",IF(Input!R366=0,"NA",Input!R366))</f>
        <v/>
      </c>
      <c r="BO366" s="65" t="str">
        <f t="shared" si="276"/>
        <v/>
      </c>
      <c r="BP366" s="65" t="str">
        <f t="shared" si="277"/>
        <v/>
      </c>
      <c r="BQ366" s="165" t="str">
        <f>IF(COUNTBLANK($A366:$F366)&gt;2,"",IF(Input!S366=0,"NA",Input!S366))</f>
        <v/>
      </c>
      <c r="BR366" s="65" t="str">
        <f t="shared" si="278"/>
        <v/>
      </c>
      <c r="BS366" s="65" t="str">
        <f t="shared" si="279"/>
        <v/>
      </c>
      <c r="BT366" s="165" t="str">
        <f>IF(COUNTBLANK($A366:$F366)&gt;2,"",IF(Input!T366=0,"NA",Input!T366))</f>
        <v/>
      </c>
      <c r="BU366" s="65" t="str">
        <f t="shared" si="280"/>
        <v/>
      </c>
      <c r="BV366" s="65" t="str">
        <f t="shared" si="281"/>
        <v/>
      </c>
      <c r="BW366" s="165" t="str">
        <f>IF(COUNTBLANK($A366:$F366)&gt;2,"",IF(Input!U366=0,"NA",Input!U366))</f>
        <v/>
      </c>
      <c r="BX366" s="65" t="str">
        <f t="shared" si="282"/>
        <v/>
      </c>
      <c r="BY366" s="65" t="str">
        <f t="shared" si="283"/>
        <v/>
      </c>
      <c r="BZ366" s="165" t="str">
        <f>IF(COUNTBLANK($A366:$F366)&gt;2,"",IF(Input!V366=0,"NA",Input!V366))</f>
        <v/>
      </c>
      <c r="CA366" s="65" t="str">
        <f t="shared" si="284"/>
        <v/>
      </c>
      <c r="CB366" s="65" t="str">
        <f t="shared" si="285"/>
        <v/>
      </c>
      <c r="CC366" s="165" t="str">
        <f>IF(COUNTBLANK($A366:$F366)&gt;2,"",IF(Input!W366=0,"NA",Input!W366))</f>
        <v/>
      </c>
      <c r="CD366" s="65" t="str">
        <f t="shared" si="286"/>
        <v/>
      </c>
      <c r="CE366" s="65" t="str">
        <f t="shared" si="287"/>
        <v/>
      </c>
      <c r="CF366" s="165" t="str">
        <f>IF(COUNTBLANK($A366:$F366)&gt;2,"",IF(Input!X366=0,"NA",Input!X366))</f>
        <v/>
      </c>
      <c r="CG366" s="65" t="str">
        <f t="shared" si="288"/>
        <v/>
      </c>
      <c r="CH366" s="65" t="str">
        <f t="shared" si="289"/>
        <v/>
      </c>
      <c r="CI366" s="165" t="str">
        <f>IF(COUNTBLANK($A366:$F366)&gt;2,"",IF(Input!Y366=0,"NA",Input!Y366))</f>
        <v/>
      </c>
      <c r="CJ366" s="65" t="str">
        <f t="shared" si="290"/>
        <v/>
      </c>
      <c r="CK366" s="65" t="str">
        <f t="shared" si="291"/>
        <v/>
      </c>
      <c r="CL366" s="165" t="str">
        <f>IF(COUNTBLANK($A366:$F366)&gt;2,"",IF(Input!Z366=0,"NA",Input!Z366))</f>
        <v/>
      </c>
      <c r="CM366" s="65" t="str">
        <f t="shared" si="292"/>
        <v/>
      </c>
      <c r="CN366" s="65" t="str">
        <f t="shared" si="293"/>
        <v/>
      </c>
      <c r="CO366" s="165" t="str">
        <f>IF(COUNTBLANK($A366:$F366)&gt;2,"",IF(Input!AA366=0,"NA",Input!AA366))</f>
        <v/>
      </c>
      <c r="CP366" s="65" t="str">
        <f t="shared" si="294"/>
        <v/>
      </c>
      <c r="CQ366" s="65" t="str">
        <f t="shared" si="295"/>
        <v/>
      </c>
      <c r="CR366" s="165" t="str">
        <f>IF(COUNTBLANK($A366:$F366)&gt;2,"",IF(Input!AB366=0,"NA",Input!AB366))</f>
        <v/>
      </c>
      <c r="CS366" s="65" t="str">
        <f t="shared" si="296"/>
        <v/>
      </c>
      <c r="CT366" s="65" t="str">
        <f t="shared" si="297"/>
        <v/>
      </c>
      <c r="CU366" s="165" t="str">
        <f>IF(COUNTBLANK($A366:$F366)&gt;2,"",IF(Input!AC366=0,"NA",Input!AC366))</f>
        <v/>
      </c>
      <c r="CV366" s="65" t="str">
        <f t="shared" si="298"/>
        <v/>
      </c>
      <c r="CW366" s="65" t="str">
        <f t="shared" si="299"/>
        <v/>
      </c>
      <c r="CX366" s="165" t="str">
        <f>IF(COUNTBLANK($A366:$F366)&gt;2,"",IF(Input!AD366=0,"NA",Input!AD366))</f>
        <v/>
      </c>
    </row>
    <row r="367" spans="1:102" x14ac:dyDescent="0.25">
      <c r="A367" s="162" t="str">
        <f>IF(Input!B367=0,"",Input!B367)</f>
        <v/>
      </c>
      <c r="B367" s="162" t="str">
        <f>IF(Input!C367=0,"",Input!C367)</f>
        <v/>
      </c>
      <c r="C367" s="162" t="str">
        <f>IF(Input!D367=0,"",Input!D367)</f>
        <v/>
      </c>
      <c r="D367" s="162" t="str">
        <f>IF(Input!G367=0,"",Input!G367)</f>
        <v/>
      </c>
      <c r="E367" s="162" t="str">
        <f>IF(Input!H367=0,"",Input!H367)</f>
        <v/>
      </c>
      <c r="F367" s="162" t="str">
        <f>IF(Input!I367=0,"",Input!I367)</f>
        <v/>
      </c>
      <c r="G367" s="66" t="str">
        <f t="shared" si="250"/>
        <v/>
      </c>
      <c r="H367" s="66" t="str">
        <f t="shared" si="251"/>
        <v/>
      </c>
      <c r="I367" s="160" t="str">
        <f>FinalScores!G367</f>
        <v/>
      </c>
      <c r="J367" s="65" t="str">
        <f t="shared" si="252"/>
        <v/>
      </c>
      <c r="K367" s="65" t="str">
        <f t="shared" si="253"/>
        <v/>
      </c>
      <c r="L367" s="165" t="str">
        <f>IF(COUNTBLANK($A367:$F367)&gt;2,"",IF(Input!AE367=0,"NA",Input!AE367))</f>
        <v/>
      </c>
      <c r="M367" s="65" t="str">
        <f t="shared" si="254"/>
        <v/>
      </c>
      <c r="N367" s="65" t="str">
        <f t="shared" si="255"/>
        <v/>
      </c>
      <c r="O367" s="165" t="str">
        <f>IF(COUNTBLANK($A367:$F367)&gt;2,"",IF(Input!AF367=0,"NA",Input!AF367))</f>
        <v/>
      </c>
      <c r="P367" s="65" t="str">
        <f t="shared" si="256"/>
        <v/>
      </c>
      <c r="Q367" s="65" t="str">
        <f t="shared" si="257"/>
        <v/>
      </c>
      <c r="R367" s="165" t="str">
        <f>IF(COUNTBLANK($A367:$F367)&gt;2,"",IF(Input!AG367=0,"NA",Input!AG367))</f>
        <v/>
      </c>
      <c r="AN367" s="65" t="str">
        <f t="shared" si="258"/>
        <v/>
      </c>
      <c r="AO367" s="65" t="str">
        <f t="shared" si="259"/>
        <v/>
      </c>
      <c r="AP367" s="165" t="str">
        <f>IF(COUNTBLANK($A367:$F367)&gt;2,"",IF(Input!J367=0,"NA",Input!J367))</f>
        <v/>
      </c>
      <c r="AQ367" s="65" t="str">
        <f t="shared" si="260"/>
        <v/>
      </c>
      <c r="AR367" s="65" t="str">
        <f t="shared" si="261"/>
        <v/>
      </c>
      <c r="AS367" s="165" t="str">
        <f>IF(COUNTBLANK($A367:$F367)&gt;2,"",IF(Input!K367=0,"NA",Input!K367))</f>
        <v/>
      </c>
      <c r="AT367" s="65" t="str">
        <f t="shared" si="262"/>
        <v/>
      </c>
      <c r="AU367" s="65" t="str">
        <f t="shared" si="263"/>
        <v/>
      </c>
      <c r="AV367" s="165" t="str">
        <f>IF(COUNTBLANK($A367:$F367)&gt;2,"",IF(Input!L367=0,"NA",Input!L367))</f>
        <v/>
      </c>
      <c r="AW367" s="65" t="str">
        <f t="shared" si="264"/>
        <v/>
      </c>
      <c r="AX367" s="65" t="str">
        <f t="shared" si="265"/>
        <v/>
      </c>
      <c r="AY367" s="165" t="str">
        <f>IF(COUNTBLANK($A367:$F367)&gt;2,"",IF(Input!M367=0,"NA",Input!M367))</f>
        <v/>
      </c>
      <c r="AZ367" s="65" t="str">
        <f t="shared" si="266"/>
        <v/>
      </c>
      <c r="BA367" s="65" t="str">
        <f t="shared" si="267"/>
        <v/>
      </c>
      <c r="BB367" s="165" t="str">
        <f>IF(COUNTBLANK($A367:$F367)&gt;2,"",IF(Input!N367=0,"NA",Input!N367))</f>
        <v/>
      </c>
      <c r="BC367" s="65" t="str">
        <f t="shared" si="268"/>
        <v/>
      </c>
      <c r="BD367" s="65" t="str">
        <f t="shared" si="269"/>
        <v/>
      </c>
      <c r="BE367" s="165" t="str">
        <f>IF(COUNTBLANK($A367:$F367)&gt;2,"",IF(Input!O367=0,"NA",Input!O367))</f>
        <v/>
      </c>
      <c r="BF367" s="65" t="str">
        <f t="shared" si="270"/>
        <v/>
      </c>
      <c r="BG367" s="65" t="str">
        <f t="shared" si="271"/>
        <v/>
      </c>
      <c r="BH367" s="165" t="str">
        <f>IF(COUNTBLANK($A367:$F367)&gt;2,"",IF(Input!P367=0,"NA",Input!P367))</f>
        <v/>
      </c>
      <c r="BI367" s="65" t="str">
        <f t="shared" si="272"/>
        <v/>
      </c>
      <c r="BJ367" s="65" t="str">
        <f t="shared" si="273"/>
        <v/>
      </c>
      <c r="BK367" s="165" t="str">
        <f>IF(COUNTBLANK($A367:$F367)&gt;2,"",IF(Input!Q367=0,"NA",Input!Q367))</f>
        <v/>
      </c>
      <c r="BL367" s="65" t="str">
        <f t="shared" si="274"/>
        <v/>
      </c>
      <c r="BM367" s="65" t="str">
        <f t="shared" si="275"/>
        <v/>
      </c>
      <c r="BN367" s="165" t="str">
        <f>IF(COUNTBLANK($A367:$F367)&gt;2,"",IF(Input!R367=0,"NA",Input!R367))</f>
        <v/>
      </c>
      <c r="BO367" s="65" t="str">
        <f t="shared" si="276"/>
        <v/>
      </c>
      <c r="BP367" s="65" t="str">
        <f t="shared" si="277"/>
        <v/>
      </c>
      <c r="BQ367" s="165" t="str">
        <f>IF(COUNTBLANK($A367:$F367)&gt;2,"",IF(Input!S367=0,"NA",Input!S367))</f>
        <v/>
      </c>
      <c r="BR367" s="65" t="str">
        <f t="shared" si="278"/>
        <v/>
      </c>
      <c r="BS367" s="65" t="str">
        <f t="shared" si="279"/>
        <v/>
      </c>
      <c r="BT367" s="165" t="str">
        <f>IF(COUNTBLANK($A367:$F367)&gt;2,"",IF(Input!T367=0,"NA",Input!T367))</f>
        <v/>
      </c>
      <c r="BU367" s="65" t="str">
        <f t="shared" si="280"/>
        <v/>
      </c>
      <c r="BV367" s="65" t="str">
        <f t="shared" si="281"/>
        <v/>
      </c>
      <c r="BW367" s="165" t="str">
        <f>IF(COUNTBLANK($A367:$F367)&gt;2,"",IF(Input!U367=0,"NA",Input!U367))</f>
        <v/>
      </c>
      <c r="BX367" s="65" t="str">
        <f t="shared" si="282"/>
        <v/>
      </c>
      <c r="BY367" s="65" t="str">
        <f t="shared" si="283"/>
        <v/>
      </c>
      <c r="BZ367" s="165" t="str">
        <f>IF(COUNTBLANK($A367:$F367)&gt;2,"",IF(Input!V367=0,"NA",Input!V367))</f>
        <v/>
      </c>
      <c r="CA367" s="65" t="str">
        <f t="shared" si="284"/>
        <v/>
      </c>
      <c r="CB367" s="65" t="str">
        <f t="shared" si="285"/>
        <v/>
      </c>
      <c r="CC367" s="165" t="str">
        <f>IF(COUNTBLANK($A367:$F367)&gt;2,"",IF(Input!W367=0,"NA",Input!W367))</f>
        <v/>
      </c>
      <c r="CD367" s="65" t="str">
        <f t="shared" si="286"/>
        <v/>
      </c>
      <c r="CE367" s="65" t="str">
        <f t="shared" si="287"/>
        <v/>
      </c>
      <c r="CF367" s="165" t="str">
        <f>IF(COUNTBLANK($A367:$F367)&gt;2,"",IF(Input!X367=0,"NA",Input!X367))</f>
        <v/>
      </c>
      <c r="CG367" s="65" t="str">
        <f t="shared" si="288"/>
        <v/>
      </c>
      <c r="CH367" s="65" t="str">
        <f t="shared" si="289"/>
        <v/>
      </c>
      <c r="CI367" s="165" t="str">
        <f>IF(COUNTBLANK($A367:$F367)&gt;2,"",IF(Input!Y367=0,"NA",Input!Y367))</f>
        <v/>
      </c>
      <c r="CJ367" s="65" t="str">
        <f t="shared" si="290"/>
        <v/>
      </c>
      <c r="CK367" s="65" t="str">
        <f t="shared" si="291"/>
        <v/>
      </c>
      <c r="CL367" s="165" t="str">
        <f>IF(COUNTBLANK($A367:$F367)&gt;2,"",IF(Input!Z367=0,"NA",Input!Z367))</f>
        <v/>
      </c>
      <c r="CM367" s="65" t="str">
        <f t="shared" si="292"/>
        <v/>
      </c>
      <c r="CN367" s="65" t="str">
        <f t="shared" si="293"/>
        <v/>
      </c>
      <c r="CO367" s="165" t="str">
        <f>IF(COUNTBLANK($A367:$F367)&gt;2,"",IF(Input!AA367=0,"NA",Input!AA367))</f>
        <v/>
      </c>
      <c r="CP367" s="65" t="str">
        <f t="shared" si="294"/>
        <v/>
      </c>
      <c r="CQ367" s="65" t="str">
        <f t="shared" si="295"/>
        <v/>
      </c>
      <c r="CR367" s="165" t="str">
        <f>IF(COUNTBLANK($A367:$F367)&gt;2,"",IF(Input!AB367=0,"NA",Input!AB367))</f>
        <v/>
      </c>
      <c r="CS367" s="65" t="str">
        <f t="shared" si="296"/>
        <v/>
      </c>
      <c r="CT367" s="65" t="str">
        <f t="shared" si="297"/>
        <v/>
      </c>
      <c r="CU367" s="165" t="str">
        <f>IF(COUNTBLANK($A367:$F367)&gt;2,"",IF(Input!AC367=0,"NA",Input!AC367))</f>
        <v/>
      </c>
      <c r="CV367" s="65" t="str">
        <f t="shared" si="298"/>
        <v/>
      </c>
      <c r="CW367" s="65" t="str">
        <f t="shared" si="299"/>
        <v/>
      </c>
      <c r="CX367" s="165" t="str">
        <f>IF(COUNTBLANK($A367:$F367)&gt;2,"",IF(Input!AD367=0,"NA",Input!AD367))</f>
        <v/>
      </c>
    </row>
    <row r="368" spans="1:102" x14ac:dyDescent="0.25">
      <c r="A368" s="162" t="str">
        <f>IF(Input!B368=0,"",Input!B368)</f>
        <v/>
      </c>
      <c r="B368" s="162" t="str">
        <f>IF(Input!C368=0,"",Input!C368)</f>
        <v/>
      </c>
      <c r="C368" s="162" t="str">
        <f>IF(Input!D368=0,"",Input!D368)</f>
        <v/>
      </c>
      <c r="D368" s="162" t="str">
        <f>IF(Input!G368=0,"",Input!G368)</f>
        <v/>
      </c>
      <c r="E368" s="162" t="str">
        <f>IF(Input!H368=0,"",Input!H368)</f>
        <v/>
      </c>
      <c r="F368" s="162" t="str">
        <f>IF(Input!I368=0,"",Input!I368)</f>
        <v/>
      </c>
      <c r="G368" s="66" t="str">
        <f t="shared" si="250"/>
        <v/>
      </c>
      <c r="H368" s="66" t="str">
        <f t="shared" si="251"/>
        <v/>
      </c>
      <c r="I368" s="160" t="str">
        <f>FinalScores!G368</f>
        <v/>
      </c>
      <c r="J368" s="65" t="str">
        <f t="shared" si="252"/>
        <v/>
      </c>
      <c r="K368" s="65" t="str">
        <f t="shared" si="253"/>
        <v/>
      </c>
      <c r="L368" s="165" t="str">
        <f>IF(COUNTBLANK($A368:$F368)&gt;2,"",IF(Input!AE368=0,"NA",Input!AE368))</f>
        <v/>
      </c>
      <c r="M368" s="65" t="str">
        <f t="shared" si="254"/>
        <v/>
      </c>
      <c r="N368" s="65" t="str">
        <f t="shared" si="255"/>
        <v/>
      </c>
      <c r="O368" s="165" t="str">
        <f>IF(COUNTBLANK($A368:$F368)&gt;2,"",IF(Input!AF368=0,"NA",Input!AF368))</f>
        <v/>
      </c>
      <c r="P368" s="65" t="str">
        <f t="shared" si="256"/>
        <v/>
      </c>
      <c r="Q368" s="65" t="str">
        <f t="shared" si="257"/>
        <v/>
      </c>
      <c r="R368" s="165" t="str">
        <f>IF(COUNTBLANK($A368:$F368)&gt;2,"",IF(Input!AG368=0,"NA",Input!AG368))</f>
        <v/>
      </c>
      <c r="AN368" s="65" t="str">
        <f t="shared" si="258"/>
        <v/>
      </c>
      <c r="AO368" s="65" t="str">
        <f t="shared" si="259"/>
        <v/>
      </c>
      <c r="AP368" s="165" t="str">
        <f>IF(COUNTBLANK($A368:$F368)&gt;2,"",IF(Input!J368=0,"NA",Input!J368))</f>
        <v/>
      </c>
      <c r="AQ368" s="65" t="str">
        <f t="shared" si="260"/>
        <v/>
      </c>
      <c r="AR368" s="65" t="str">
        <f t="shared" si="261"/>
        <v/>
      </c>
      <c r="AS368" s="165" t="str">
        <f>IF(COUNTBLANK($A368:$F368)&gt;2,"",IF(Input!K368=0,"NA",Input!K368))</f>
        <v/>
      </c>
      <c r="AT368" s="65" t="str">
        <f t="shared" si="262"/>
        <v/>
      </c>
      <c r="AU368" s="65" t="str">
        <f t="shared" si="263"/>
        <v/>
      </c>
      <c r="AV368" s="165" t="str">
        <f>IF(COUNTBLANK($A368:$F368)&gt;2,"",IF(Input!L368=0,"NA",Input!L368))</f>
        <v/>
      </c>
      <c r="AW368" s="65" t="str">
        <f t="shared" si="264"/>
        <v/>
      </c>
      <c r="AX368" s="65" t="str">
        <f t="shared" si="265"/>
        <v/>
      </c>
      <c r="AY368" s="165" t="str">
        <f>IF(COUNTBLANK($A368:$F368)&gt;2,"",IF(Input!M368=0,"NA",Input!M368))</f>
        <v/>
      </c>
      <c r="AZ368" s="65" t="str">
        <f t="shared" si="266"/>
        <v/>
      </c>
      <c r="BA368" s="65" t="str">
        <f t="shared" si="267"/>
        <v/>
      </c>
      <c r="BB368" s="165" t="str">
        <f>IF(COUNTBLANK($A368:$F368)&gt;2,"",IF(Input!N368=0,"NA",Input!N368))</f>
        <v/>
      </c>
      <c r="BC368" s="65" t="str">
        <f t="shared" si="268"/>
        <v/>
      </c>
      <c r="BD368" s="65" t="str">
        <f t="shared" si="269"/>
        <v/>
      </c>
      <c r="BE368" s="165" t="str">
        <f>IF(COUNTBLANK($A368:$F368)&gt;2,"",IF(Input!O368=0,"NA",Input!O368))</f>
        <v/>
      </c>
      <c r="BF368" s="65" t="str">
        <f t="shared" si="270"/>
        <v/>
      </c>
      <c r="BG368" s="65" t="str">
        <f t="shared" si="271"/>
        <v/>
      </c>
      <c r="BH368" s="165" t="str">
        <f>IF(COUNTBLANK($A368:$F368)&gt;2,"",IF(Input!P368=0,"NA",Input!P368))</f>
        <v/>
      </c>
      <c r="BI368" s="65" t="str">
        <f t="shared" si="272"/>
        <v/>
      </c>
      <c r="BJ368" s="65" t="str">
        <f t="shared" si="273"/>
        <v/>
      </c>
      <c r="BK368" s="165" t="str">
        <f>IF(COUNTBLANK($A368:$F368)&gt;2,"",IF(Input!Q368=0,"NA",Input!Q368))</f>
        <v/>
      </c>
      <c r="BL368" s="65" t="str">
        <f t="shared" si="274"/>
        <v/>
      </c>
      <c r="BM368" s="65" t="str">
        <f t="shared" si="275"/>
        <v/>
      </c>
      <c r="BN368" s="165" t="str">
        <f>IF(COUNTBLANK($A368:$F368)&gt;2,"",IF(Input!R368=0,"NA",Input!R368))</f>
        <v/>
      </c>
      <c r="BO368" s="65" t="str">
        <f t="shared" si="276"/>
        <v/>
      </c>
      <c r="BP368" s="65" t="str">
        <f t="shared" si="277"/>
        <v/>
      </c>
      <c r="BQ368" s="165" t="str">
        <f>IF(COUNTBLANK($A368:$F368)&gt;2,"",IF(Input!S368=0,"NA",Input!S368))</f>
        <v/>
      </c>
      <c r="BR368" s="65" t="str">
        <f t="shared" si="278"/>
        <v/>
      </c>
      <c r="BS368" s="65" t="str">
        <f t="shared" si="279"/>
        <v/>
      </c>
      <c r="BT368" s="165" t="str">
        <f>IF(COUNTBLANK($A368:$F368)&gt;2,"",IF(Input!T368=0,"NA",Input!T368))</f>
        <v/>
      </c>
      <c r="BU368" s="65" t="str">
        <f t="shared" si="280"/>
        <v/>
      </c>
      <c r="BV368" s="65" t="str">
        <f t="shared" si="281"/>
        <v/>
      </c>
      <c r="BW368" s="165" t="str">
        <f>IF(COUNTBLANK($A368:$F368)&gt;2,"",IF(Input!U368=0,"NA",Input!U368))</f>
        <v/>
      </c>
      <c r="BX368" s="65" t="str">
        <f t="shared" si="282"/>
        <v/>
      </c>
      <c r="BY368" s="65" t="str">
        <f t="shared" si="283"/>
        <v/>
      </c>
      <c r="BZ368" s="165" t="str">
        <f>IF(COUNTBLANK($A368:$F368)&gt;2,"",IF(Input!V368=0,"NA",Input!V368))</f>
        <v/>
      </c>
      <c r="CA368" s="65" t="str">
        <f t="shared" si="284"/>
        <v/>
      </c>
      <c r="CB368" s="65" t="str">
        <f t="shared" si="285"/>
        <v/>
      </c>
      <c r="CC368" s="165" t="str">
        <f>IF(COUNTBLANK($A368:$F368)&gt;2,"",IF(Input!W368=0,"NA",Input!W368))</f>
        <v/>
      </c>
      <c r="CD368" s="65" t="str">
        <f t="shared" si="286"/>
        <v/>
      </c>
      <c r="CE368" s="65" t="str">
        <f t="shared" si="287"/>
        <v/>
      </c>
      <c r="CF368" s="165" t="str">
        <f>IF(COUNTBLANK($A368:$F368)&gt;2,"",IF(Input!X368=0,"NA",Input!X368))</f>
        <v/>
      </c>
      <c r="CG368" s="65" t="str">
        <f t="shared" si="288"/>
        <v/>
      </c>
      <c r="CH368" s="65" t="str">
        <f t="shared" si="289"/>
        <v/>
      </c>
      <c r="CI368" s="165" t="str">
        <f>IF(COUNTBLANK($A368:$F368)&gt;2,"",IF(Input!Y368=0,"NA",Input!Y368))</f>
        <v/>
      </c>
      <c r="CJ368" s="65" t="str">
        <f t="shared" si="290"/>
        <v/>
      </c>
      <c r="CK368" s="65" t="str">
        <f t="shared" si="291"/>
        <v/>
      </c>
      <c r="CL368" s="165" t="str">
        <f>IF(COUNTBLANK($A368:$F368)&gt;2,"",IF(Input!Z368=0,"NA",Input!Z368))</f>
        <v/>
      </c>
      <c r="CM368" s="65" t="str">
        <f t="shared" si="292"/>
        <v/>
      </c>
      <c r="CN368" s="65" t="str">
        <f t="shared" si="293"/>
        <v/>
      </c>
      <c r="CO368" s="165" t="str">
        <f>IF(COUNTBLANK($A368:$F368)&gt;2,"",IF(Input!AA368=0,"NA",Input!AA368))</f>
        <v/>
      </c>
      <c r="CP368" s="65" t="str">
        <f t="shared" si="294"/>
        <v/>
      </c>
      <c r="CQ368" s="65" t="str">
        <f t="shared" si="295"/>
        <v/>
      </c>
      <c r="CR368" s="165" t="str">
        <f>IF(COUNTBLANK($A368:$F368)&gt;2,"",IF(Input!AB368=0,"NA",Input!AB368))</f>
        <v/>
      </c>
      <c r="CS368" s="65" t="str">
        <f t="shared" si="296"/>
        <v/>
      </c>
      <c r="CT368" s="65" t="str">
        <f t="shared" si="297"/>
        <v/>
      </c>
      <c r="CU368" s="165" t="str">
        <f>IF(COUNTBLANK($A368:$F368)&gt;2,"",IF(Input!AC368=0,"NA",Input!AC368))</f>
        <v/>
      </c>
      <c r="CV368" s="65" t="str">
        <f t="shared" si="298"/>
        <v/>
      </c>
      <c r="CW368" s="65" t="str">
        <f t="shared" si="299"/>
        <v/>
      </c>
      <c r="CX368" s="165" t="str">
        <f>IF(COUNTBLANK($A368:$F368)&gt;2,"",IF(Input!AD368=0,"NA",Input!AD368))</f>
        <v/>
      </c>
    </row>
    <row r="369" spans="1:102" x14ac:dyDescent="0.25">
      <c r="A369" s="162" t="str">
        <f>IF(Input!B369=0,"",Input!B369)</f>
        <v/>
      </c>
      <c r="B369" s="162" t="str">
        <f>IF(Input!C369=0,"",Input!C369)</f>
        <v/>
      </c>
      <c r="C369" s="162" t="str">
        <f>IF(Input!D369=0,"",Input!D369)</f>
        <v/>
      </c>
      <c r="D369" s="162" t="str">
        <f>IF(Input!G369=0,"",Input!G369)</f>
        <v/>
      </c>
      <c r="E369" s="162" t="str">
        <f>IF(Input!H369=0,"",Input!H369)</f>
        <v/>
      </c>
      <c r="F369" s="162" t="str">
        <f>IF(Input!I369=0,"",Input!I369)</f>
        <v/>
      </c>
      <c r="G369" s="66" t="str">
        <f t="shared" si="250"/>
        <v/>
      </c>
      <c r="H369" s="66" t="str">
        <f t="shared" si="251"/>
        <v/>
      </c>
      <c r="I369" s="160" t="str">
        <f>FinalScores!G369</f>
        <v/>
      </c>
      <c r="J369" s="65" t="str">
        <f t="shared" si="252"/>
        <v/>
      </c>
      <c r="K369" s="65" t="str">
        <f t="shared" si="253"/>
        <v/>
      </c>
      <c r="L369" s="165" t="str">
        <f>IF(COUNTBLANK($A369:$F369)&gt;2,"",IF(Input!AE369=0,"NA",Input!AE369))</f>
        <v/>
      </c>
      <c r="M369" s="65" t="str">
        <f t="shared" si="254"/>
        <v/>
      </c>
      <c r="N369" s="65" t="str">
        <f t="shared" si="255"/>
        <v/>
      </c>
      <c r="O369" s="165" t="str">
        <f>IF(COUNTBLANK($A369:$F369)&gt;2,"",IF(Input!AF369=0,"NA",Input!AF369))</f>
        <v/>
      </c>
      <c r="P369" s="65" t="str">
        <f t="shared" si="256"/>
        <v/>
      </c>
      <c r="Q369" s="65" t="str">
        <f t="shared" si="257"/>
        <v/>
      </c>
      <c r="R369" s="165" t="str">
        <f>IF(COUNTBLANK($A369:$F369)&gt;2,"",IF(Input!AG369=0,"NA",Input!AG369))</f>
        <v/>
      </c>
      <c r="AN369" s="65" t="str">
        <f t="shared" si="258"/>
        <v/>
      </c>
      <c r="AO369" s="65" t="str">
        <f t="shared" si="259"/>
        <v/>
      </c>
      <c r="AP369" s="165" t="str">
        <f>IF(COUNTBLANK($A369:$F369)&gt;2,"",IF(Input!J369=0,"NA",Input!J369))</f>
        <v/>
      </c>
      <c r="AQ369" s="65" t="str">
        <f t="shared" si="260"/>
        <v/>
      </c>
      <c r="AR369" s="65" t="str">
        <f t="shared" si="261"/>
        <v/>
      </c>
      <c r="AS369" s="165" t="str">
        <f>IF(COUNTBLANK($A369:$F369)&gt;2,"",IF(Input!K369=0,"NA",Input!K369))</f>
        <v/>
      </c>
      <c r="AT369" s="65" t="str">
        <f t="shared" si="262"/>
        <v/>
      </c>
      <c r="AU369" s="65" t="str">
        <f t="shared" si="263"/>
        <v/>
      </c>
      <c r="AV369" s="165" t="str">
        <f>IF(COUNTBLANK($A369:$F369)&gt;2,"",IF(Input!L369=0,"NA",Input!L369))</f>
        <v/>
      </c>
      <c r="AW369" s="65" t="str">
        <f t="shared" si="264"/>
        <v/>
      </c>
      <c r="AX369" s="65" t="str">
        <f t="shared" si="265"/>
        <v/>
      </c>
      <c r="AY369" s="165" t="str">
        <f>IF(COUNTBLANK($A369:$F369)&gt;2,"",IF(Input!M369=0,"NA",Input!M369))</f>
        <v/>
      </c>
      <c r="AZ369" s="65" t="str">
        <f t="shared" si="266"/>
        <v/>
      </c>
      <c r="BA369" s="65" t="str">
        <f t="shared" si="267"/>
        <v/>
      </c>
      <c r="BB369" s="165" t="str">
        <f>IF(COUNTBLANK($A369:$F369)&gt;2,"",IF(Input!N369=0,"NA",Input!N369))</f>
        <v/>
      </c>
      <c r="BC369" s="65" t="str">
        <f t="shared" si="268"/>
        <v/>
      </c>
      <c r="BD369" s="65" t="str">
        <f t="shared" si="269"/>
        <v/>
      </c>
      <c r="BE369" s="165" t="str">
        <f>IF(COUNTBLANK($A369:$F369)&gt;2,"",IF(Input!O369=0,"NA",Input!O369))</f>
        <v/>
      </c>
      <c r="BF369" s="65" t="str">
        <f t="shared" si="270"/>
        <v/>
      </c>
      <c r="BG369" s="65" t="str">
        <f t="shared" si="271"/>
        <v/>
      </c>
      <c r="BH369" s="165" t="str">
        <f>IF(COUNTBLANK($A369:$F369)&gt;2,"",IF(Input!P369=0,"NA",Input!P369))</f>
        <v/>
      </c>
      <c r="BI369" s="65" t="str">
        <f t="shared" si="272"/>
        <v/>
      </c>
      <c r="BJ369" s="65" t="str">
        <f t="shared" si="273"/>
        <v/>
      </c>
      <c r="BK369" s="165" t="str">
        <f>IF(COUNTBLANK($A369:$F369)&gt;2,"",IF(Input!Q369=0,"NA",Input!Q369))</f>
        <v/>
      </c>
      <c r="BL369" s="65" t="str">
        <f t="shared" si="274"/>
        <v/>
      </c>
      <c r="BM369" s="65" t="str">
        <f t="shared" si="275"/>
        <v/>
      </c>
      <c r="BN369" s="165" t="str">
        <f>IF(COUNTBLANK($A369:$F369)&gt;2,"",IF(Input!R369=0,"NA",Input!R369))</f>
        <v/>
      </c>
      <c r="BO369" s="65" t="str">
        <f t="shared" si="276"/>
        <v/>
      </c>
      <c r="BP369" s="65" t="str">
        <f t="shared" si="277"/>
        <v/>
      </c>
      <c r="BQ369" s="165" t="str">
        <f>IF(COUNTBLANK($A369:$F369)&gt;2,"",IF(Input!S369=0,"NA",Input!S369))</f>
        <v/>
      </c>
      <c r="BR369" s="65" t="str">
        <f t="shared" si="278"/>
        <v/>
      </c>
      <c r="BS369" s="65" t="str">
        <f t="shared" si="279"/>
        <v/>
      </c>
      <c r="BT369" s="165" t="str">
        <f>IF(COUNTBLANK($A369:$F369)&gt;2,"",IF(Input!T369=0,"NA",Input!T369))</f>
        <v/>
      </c>
      <c r="BU369" s="65" t="str">
        <f t="shared" si="280"/>
        <v/>
      </c>
      <c r="BV369" s="65" t="str">
        <f t="shared" si="281"/>
        <v/>
      </c>
      <c r="BW369" s="165" t="str">
        <f>IF(COUNTBLANK($A369:$F369)&gt;2,"",IF(Input!U369=0,"NA",Input!U369))</f>
        <v/>
      </c>
      <c r="BX369" s="65" t="str">
        <f t="shared" si="282"/>
        <v/>
      </c>
      <c r="BY369" s="65" t="str">
        <f t="shared" si="283"/>
        <v/>
      </c>
      <c r="BZ369" s="165" t="str">
        <f>IF(COUNTBLANK($A369:$F369)&gt;2,"",IF(Input!V369=0,"NA",Input!V369))</f>
        <v/>
      </c>
      <c r="CA369" s="65" t="str">
        <f t="shared" si="284"/>
        <v/>
      </c>
      <c r="CB369" s="65" t="str">
        <f t="shared" si="285"/>
        <v/>
      </c>
      <c r="CC369" s="165" t="str">
        <f>IF(COUNTBLANK($A369:$F369)&gt;2,"",IF(Input!W369=0,"NA",Input!W369))</f>
        <v/>
      </c>
      <c r="CD369" s="65" t="str">
        <f t="shared" si="286"/>
        <v/>
      </c>
      <c r="CE369" s="65" t="str">
        <f t="shared" si="287"/>
        <v/>
      </c>
      <c r="CF369" s="165" t="str">
        <f>IF(COUNTBLANK($A369:$F369)&gt;2,"",IF(Input!X369=0,"NA",Input!X369))</f>
        <v/>
      </c>
      <c r="CG369" s="65" t="str">
        <f t="shared" si="288"/>
        <v/>
      </c>
      <c r="CH369" s="65" t="str">
        <f t="shared" si="289"/>
        <v/>
      </c>
      <c r="CI369" s="165" t="str">
        <f>IF(COUNTBLANK($A369:$F369)&gt;2,"",IF(Input!Y369=0,"NA",Input!Y369))</f>
        <v/>
      </c>
      <c r="CJ369" s="65" t="str">
        <f t="shared" si="290"/>
        <v/>
      </c>
      <c r="CK369" s="65" t="str">
        <f t="shared" si="291"/>
        <v/>
      </c>
      <c r="CL369" s="165" t="str">
        <f>IF(COUNTBLANK($A369:$F369)&gt;2,"",IF(Input!Z369=0,"NA",Input!Z369))</f>
        <v/>
      </c>
      <c r="CM369" s="65" t="str">
        <f t="shared" si="292"/>
        <v/>
      </c>
      <c r="CN369" s="65" t="str">
        <f t="shared" si="293"/>
        <v/>
      </c>
      <c r="CO369" s="165" t="str">
        <f>IF(COUNTBLANK($A369:$F369)&gt;2,"",IF(Input!AA369=0,"NA",Input!AA369))</f>
        <v/>
      </c>
      <c r="CP369" s="65" t="str">
        <f t="shared" si="294"/>
        <v/>
      </c>
      <c r="CQ369" s="65" t="str">
        <f t="shared" si="295"/>
        <v/>
      </c>
      <c r="CR369" s="165" t="str">
        <f>IF(COUNTBLANK($A369:$F369)&gt;2,"",IF(Input!AB369=0,"NA",Input!AB369))</f>
        <v/>
      </c>
      <c r="CS369" s="65" t="str">
        <f t="shared" si="296"/>
        <v/>
      </c>
      <c r="CT369" s="65" t="str">
        <f t="shared" si="297"/>
        <v/>
      </c>
      <c r="CU369" s="165" t="str">
        <f>IF(COUNTBLANK($A369:$F369)&gt;2,"",IF(Input!AC369=0,"NA",Input!AC369))</f>
        <v/>
      </c>
      <c r="CV369" s="65" t="str">
        <f t="shared" si="298"/>
        <v/>
      </c>
      <c r="CW369" s="65" t="str">
        <f t="shared" si="299"/>
        <v/>
      </c>
      <c r="CX369" s="165" t="str">
        <f>IF(COUNTBLANK($A369:$F369)&gt;2,"",IF(Input!AD369=0,"NA",Input!AD369))</f>
        <v/>
      </c>
    </row>
    <row r="370" spans="1:102" x14ac:dyDescent="0.25">
      <c r="A370" s="162" t="str">
        <f>IF(Input!B370=0,"",Input!B370)</f>
        <v/>
      </c>
      <c r="B370" s="162" t="str">
        <f>IF(Input!C370=0,"",Input!C370)</f>
        <v/>
      </c>
      <c r="C370" s="162" t="str">
        <f>IF(Input!D370=0,"",Input!D370)</f>
        <v/>
      </c>
      <c r="D370" s="162" t="str">
        <f>IF(Input!G370=0,"",Input!G370)</f>
        <v/>
      </c>
      <c r="E370" s="162" t="str">
        <f>IF(Input!H370=0,"",Input!H370)</f>
        <v/>
      </c>
      <c r="F370" s="162" t="str">
        <f>IF(Input!I370=0,"",Input!I370)</f>
        <v/>
      </c>
      <c r="G370" s="66" t="str">
        <f t="shared" si="250"/>
        <v/>
      </c>
      <c r="H370" s="66" t="str">
        <f t="shared" si="251"/>
        <v/>
      </c>
      <c r="I370" s="160" t="str">
        <f>FinalScores!G370</f>
        <v/>
      </c>
      <c r="J370" s="65" t="str">
        <f t="shared" si="252"/>
        <v/>
      </c>
      <c r="K370" s="65" t="str">
        <f t="shared" si="253"/>
        <v/>
      </c>
      <c r="L370" s="165" t="str">
        <f>IF(COUNTBLANK($A370:$F370)&gt;2,"",IF(Input!AE370=0,"NA",Input!AE370))</f>
        <v/>
      </c>
      <c r="M370" s="65" t="str">
        <f t="shared" si="254"/>
        <v/>
      </c>
      <c r="N370" s="65" t="str">
        <f t="shared" si="255"/>
        <v/>
      </c>
      <c r="O370" s="165" t="str">
        <f>IF(COUNTBLANK($A370:$F370)&gt;2,"",IF(Input!AF370=0,"NA",Input!AF370))</f>
        <v/>
      </c>
      <c r="P370" s="65" t="str">
        <f t="shared" si="256"/>
        <v/>
      </c>
      <c r="Q370" s="65" t="str">
        <f t="shared" si="257"/>
        <v/>
      </c>
      <c r="R370" s="165" t="str">
        <f>IF(COUNTBLANK($A370:$F370)&gt;2,"",IF(Input!AG370=0,"NA",Input!AG370))</f>
        <v/>
      </c>
      <c r="AN370" s="65" t="str">
        <f t="shared" si="258"/>
        <v/>
      </c>
      <c r="AO370" s="65" t="str">
        <f t="shared" si="259"/>
        <v/>
      </c>
      <c r="AP370" s="165" t="str">
        <f>IF(COUNTBLANK($A370:$F370)&gt;2,"",IF(Input!J370=0,"NA",Input!J370))</f>
        <v/>
      </c>
      <c r="AQ370" s="65" t="str">
        <f t="shared" si="260"/>
        <v/>
      </c>
      <c r="AR370" s="65" t="str">
        <f t="shared" si="261"/>
        <v/>
      </c>
      <c r="AS370" s="165" t="str">
        <f>IF(COUNTBLANK($A370:$F370)&gt;2,"",IF(Input!K370=0,"NA",Input!K370))</f>
        <v/>
      </c>
      <c r="AT370" s="65" t="str">
        <f t="shared" si="262"/>
        <v/>
      </c>
      <c r="AU370" s="65" t="str">
        <f t="shared" si="263"/>
        <v/>
      </c>
      <c r="AV370" s="165" t="str">
        <f>IF(COUNTBLANK($A370:$F370)&gt;2,"",IF(Input!L370=0,"NA",Input!L370))</f>
        <v/>
      </c>
      <c r="AW370" s="65" t="str">
        <f t="shared" si="264"/>
        <v/>
      </c>
      <c r="AX370" s="65" t="str">
        <f t="shared" si="265"/>
        <v/>
      </c>
      <c r="AY370" s="165" t="str">
        <f>IF(COUNTBLANK($A370:$F370)&gt;2,"",IF(Input!M370=0,"NA",Input!M370))</f>
        <v/>
      </c>
      <c r="AZ370" s="65" t="str">
        <f t="shared" si="266"/>
        <v/>
      </c>
      <c r="BA370" s="65" t="str">
        <f t="shared" si="267"/>
        <v/>
      </c>
      <c r="BB370" s="165" t="str">
        <f>IF(COUNTBLANK($A370:$F370)&gt;2,"",IF(Input!N370=0,"NA",Input!N370))</f>
        <v/>
      </c>
      <c r="BC370" s="65" t="str">
        <f t="shared" si="268"/>
        <v/>
      </c>
      <c r="BD370" s="65" t="str">
        <f t="shared" si="269"/>
        <v/>
      </c>
      <c r="BE370" s="165" t="str">
        <f>IF(COUNTBLANK($A370:$F370)&gt;2,"",IF(Input!O370=0,"NA",Input!O370))</f>
        <v/>
      </c>
      <c r="BF370" s="65" t="str">
        <f t="shared" si="270"/>
        <v/>
      </c>
      <c r="BG370" s="65" t="str">
        <f t="shared" si="271"/>
        <v/>
      </c>
      <c r="BH370" s="165" t="str">
        <f>IF(COUNTBLANK($A370:$F370)&gt;2,"",IF(Input!P370=0,"NA",Input!P370))</f>
        <v/>
      </c>
      <c r="BI370" s="65" t="str">
        <f t="shared" si="272"/>
        <v/>
      </c>
      <c r="BJ370" s="65" t="str">
        <f t="shared" si="273"/>
        <v/>
      </c>
      <c r="BK370" s="165" t="str">
        <f>IF(COUNTBLANK($A370:$F370)&gt;2,"",IF(Input!Q370=0,"NA",Input!Q370))</f>
        <v/>
      </c>
      <c r="BL370" s="65" t="str">
        <f t="shared" si="274"/>
        <v/>
      </c>
      <c r="BM370" s="65" t="str">
        <f t="shared" si="275"/>
        <v/>
      </c>
      <c r="BN370" s="165" t="str">
        <f>IF(COUNTBLANK($A370:$F370)&gt;2,"",IF(Input!R370=0,"NA",Input!R370))</f>
        <v/>
      </c>
      <c r="BO370" s="65" t="str">
        <f t="shared" si="276"/>
        <v/>
      </c>
      <c r="BP370" s="65" t="str">
        <f t="shared" si="277"/>
        <v/>
      </c>
      <c r="BQ370" s="165" t="str">
        <f>IF(COUNTBLANK($A370:$F370)&gt;2,"",IF(Input!S370=0,"NA",Input!S370))</f>
        <v/>
      </c>
      <c r="BR370" s="65" t="str">
        <f t="shared" si="278"/>
        <v/>
      </c>
      <c r="BS370" s="65" t="str">
        <f t="shared" si="279"/>
        <v/>
      </c>
      <c r="BT370" s="165" t="str">
        <f>IF(COUNTBLANK($A370:$F370)&gt;2,"",IF(Input!T370=0,"NA",Input!T370))</f>
        <v/>
      </c>
      <c r="BU370" s="65" t="str">
        <f t="shared" si="280"/>
        <v/>
      </c>
      <c r="BV370" s="65" t="str">
        <f t="shared" si="281"/>
        <v/>
      </c>
      <c r="BW370" s="165" t="str">
        <f>IF(COUNTBLANK($A370:$F370)&gt;2,"",IF(Input!U370=0,"NA",Input!U370))</f>
        <v/>
      </c>
      <c r="BX370" s="65" t="str">
        <f t="shared" si="282"/>
        <v/>
      </c>
      <c r="BY370" s="65" t="str">
        <f t="shared" si="283"/>
        <v/>
      </c>
      <c r="BZ370" s="165" t="str">
        <f>IF(COUNTBLANK($A370:$F370)&gt;2,"",IF(Input!V370=0,"NA",Input!V370))</f>
        <v/>
      </c>
      <c r="CA370" s="65" t="str">
        <f t="shared" si="284"/>
        <v/>
      </c>
      <c r="CB370" s="65" t="str">
        <f t="shared" si="285"/>
        <v/>
      </c>
      <c r="CC370" s="165" t="str">
        <f>IF(COUNTBLANK($A370:$F370)&gt;2,"",IF(Input!W370=0,"NA",Input!W370))</f>
        <v/>
      </c>
      <c r="CD370" s="65" t="str">
        <f t="shared" si="286"/>
        <v/>
      </c>
      <c r="CE370" s="65" t="str">
        <f t="shared" si="287"/>
        <v/>
      </c>
      <c r="CF370" s="165" t="str">
        <f>IF(COUNTBLANK($A370:$F370)&gt;2,"",IF(Input!X370=0,"NA",Input!X370))</f>
        <v/>
      </c>
      <c r="CG370" s="65" t="str">
        <f t="shared" si="288"/>
        <v/>
      </c>
      <c r="CH370" s="65" t="str">
        <f t="shared" si="289"/>
        <v/>
      </c>
      <c r="CI370" s="165" t="str">
        <f>IF(COUNTBLANK($A370:$F370)&gt;2,"",IF(Input!Y370=0,"NA",Input!Y370))</f>
        <v/>
      </c>
      <c r="CJ370" s="65" t="str">
        <f t="shared" si="290"/>
        <v/>
      </c>
      <c r="CK370" s="65" t="str">
        <f t="shared" si="291"/>
        <v/>
      </c>
      <c r="CL370" s="165" t="str">
        <f>IF(COUNTBLANK($A370:$F370)&gt;2,"",IF(Input!Z370=0,"NA",Input!Z370))</f>
        <v/>
      </c>
      <c r="CM370" s="65" t="str">
        <f t="shared" si="292"/>
        <v/>
      </c>
      <c r="CN370" s="65" t="str">
        <f t="shared" si="293"/>
        <v/>
      </c>
      <c r="CO370" s="165" t="str">
        <f>IF(COUNTBLANK($A370:$F370)&gt;2,"",IF(Input!AA370=0,"NA",Input!AA370))</f>
        <v/>
      </c>
      <c r="CP370" s="65" t="str">
        <f t="shared" si="294"/>
        <v/>
      </c>
      <c r="CQ370" s="65" t="str">
        <f t="shared" si="295"/>
        <v/>
      </c>
      <c r="CR370" s="165" t="str">
        <f>IF(COUNTBLANK($A370:$F370)&gt;2,"",IF(Input!AB370=0,"NA",Input!AB370))</f>
        <v/>
      </c>
      <c r="CS370" s="65" t="str">
        <f t="shared" si="296"/>
        <v/>
      </c>
      <c r="CT370" s="65" t="str">
        <f t="shared" si="297"/>
        <v/>
      </c>
      <c r="CU370" s="165" t="str">
        <f>IF(COUNTBLANK($A370:$F370)&gt;2,"",IF(Input!AC370=0,"NA",Input!AC370))</f>
        <v/>
      </c>
      <c r="CV370" s="65" t="str">
        <f t="shared" si="298"/>
        <v/>
      </c>
      <c r="CW370" s="65" t="str">
        <f t="shared" si="299"/>
        <v/>
      </c>
      <c r="CX370" s="165" t="str">
        <f>IF(COUNTBLANK($A370:$F370)&gt;2,"",IF(Input!AD370=0,"NA",Input!AD370))</f>
        <v/>
      </c>
    </row>
    <row r="371" spans="1:102" x14ac:dyDescent="0.25">
      <c r="A371" s="162" t="str">
        <f>IF(Input!B371=0,"",Input!B371)</f>
        <v/>
      </c>
      <c r="B371" s="162" t="str">
        <f>IF(Input!C371=0,"",Input!C371)</f>
        <v/>
      </c>
      <c r="C371" s="162" t="str">
        <f>IF(Input!D371=0,"",Input!D371)</f>
        <v/>
      </c>
      <c r="D371" s="162" t="str">
        <f>IF(Input!G371=0,"",Input!G371)</f>
        <v/>
      </c>
      <c r="E371" s="162" t="str">
        <f>IF(Input!H371=0,"",Input!H371)</f>
        <v/>
      </c>
      <c r="F371" s="162" t="str">
        <f>IF(Input!I371=0,"",Input!I371)</f>
        <v/>
      </c>
      <c r="G371" s="66" t="str">
        <f t="shared" si="250"/>
        <v/>
      </c>
      <c r="H371" s="66" t="str">
        <f t="shared" si="251"/>
        <v/>
      </c>
      <c r="I371" s="160" t="str">
        <f>FinalScores!G371</f>
        <v/>
      </c>
      <c r="J371" s="65" t="str">
        <f t="shared" si="252"/>
        <v/>
      </c>
      <c r="K371" s="65" t="str">
        <f t="shared" si="253"/>
        <v/>
      </c>
      <c r="L371" s="165" t="str">
        <f>IF(COUNTBLANK($A371:$F371)&gt;2,"",IF(Input!AE371=0,"NA",Input!AE371))</f>
        <v/>
      </c>
      <c r="M371" s="65" t="str">
        <f t="shared" si="254"/>
        <v/>
      </c>
      <c r="N371" s="65" t="str">
        <f t="shared" si="255"/>
        <v/>
      </c>
      <c r="O371" s="165" t="str">
        <f>IF(COUNTBLANK($A371:$F371)&gt;2,"",IF(Input!AF371=0,"NA",Input!AF371))</f>
        <v/>
      </c>
      <c r="P371" s="65" t="str">
        <f t="shared" si="256"/>
        <v/>
      </c>
      <c r="Q371" s="65" t="str">
        <f t="shared" si="257"/>
        <v/>
      </c>
      <c r="R371" s="165" t="str">
        <f>IF(COUNTBLANK($A371:$F371)&gt;2,"",IF(Input!AG371=0,"NA",Input!AG371))</f>
        <v/>
      </c>
      <c r="AN371" s="65" t="str">
        <f t="shared" si="258"/>
        <v/>
      </c>
      <c r="AO371" s="65" t="str">
        <f t="shared" si="259"/>
        <v/>
      </c>
      <c r="AP371" s="165" t="str">
        <f>IF(COUNTBLANK($A371:$F371)&gt;2,"",IF(Input!J371=0,"NA",Input!J371))</f>
        <v/>
      </c>
      <c r="AQ371" s="65" t="str">
        <f t="shared" si="260"/>
        <v/>
      </c>
      <c r="AR371" s="65" t="str">
        <f t="shared" si="261"/>
        <v/>
      </c>
      <c r="AS371" s="165" t="str">
        <f>IF(COUNTBLANK($A371:$F371)&gt;2,"",IF(Input!K371=0,"NA",Input!K371))</f>
        <v/>
      </c>
      <c r="AT371" s="65" t="str">
        <f t="shared" si="262"/>
        <v/>
      </c>
      <c r="AU371" s="65" t="str">
        <f t="shared" si="263"/>
        <v/>
      </c>
      <c r="AV371" s="165" t="str">
        <f>IF(COUNTBLANK($A371:$F371)&gt;2,"",IF(Input!L371=0,"NA",Input!L371))</f>
        <v/>
      </c>
      <c r="AW371" s="65" t="str">
        <f t="shared" si="264"/>
        <v/>
      </c>
      <c r="AX371" s="65" t="str">
        <f t="shared" si="265"/>
        <v/>
      </c>
      <c r="AY371" s="165" t="str">
        <f>IF(COUNTBLANK($A371:$F371)&gt;2,"",IF(Input!M371=0,"NA",Input!M371))</f>
        <v/>
      </c>
      <c r="AZ371" s="65" t="str">
        <f t="shared" si="266"/>
        <v/>
      </c>
      <c r="BA371" s="65" t="str">
        <f t="shared" si="267"/>
        <v/>
      </c>
      <c r="BB371" s="165" t="str">
        <f>IF(COUNTBLANK($A371:$F371)&gt;2,"",IF(Input!N371=0,"NA",Input!N371))</f>
        <v/>
      </c>
      <c r="BC371" s="65" t="str">
        <f t="shared" si="268"/>
        <v/>
      </c>
      <c r="BD371" s="65" t="str">
        <f t="shared" si="269"/>
        <v/>
      </c>
      <c r="BE371" s="165" t="str">
        <f>IF(COUNTBLANK($A371:$F371)&gt;2,"",IF(Input!O371=0,"NA",Input!O371))</f>
        <v/>
      </c>
      <c r="BF371" s="65" t="str">
        <f t="shared" si="270"/>
        <v/>
      </c>
      <c r="BG371" s="65" t="str">
        <f t="shared" si="271"/>
        <v/>
      </c>
      <c r="BH371" s="165" t="str">
        <f>IF(COUNTBLANK($A371:$F371)&gt;2,"",IF(Input!P371=0,"NA",Input!P371))</f>
        <v/>
      </c>
      <c r="BI371" s="65" t="str">
        <f t="shared" si="272"/>
        <v/>
      </c>
      <c r="BJ371" s="65" t="str">
        <f t="shared" si="273"/>
        <v/>
      </c>
      <c r="BK371" s="165" t="str">
        <f>IF(COUNTBLANK($A371:$F371)&gt;2,"",IF(Input!Q371=0,"NA",Input!Q371))</f>
        <v/>
      </c>
      <c r="BL371" s="65" t="str">
        <f t="shared" si="274"/>
        <v/>
      </c>
      <c r="BM371" s="65" t="str">
        <f t="shared" si="275"/>
        <v/>
      </c>
      <c r="BN371" s="165" t="str">
        <f>IF(COUNTBLANK($A371:$F371)&gt;2,"",IF(Input!R371=0,"NA",Input!R371))</f>
        <v/>
      </c>
      <c r="BO371" s="65" t="str">
        <f t="shared" si="276"/>
        <v/>
      </c>
      <c r="BP371" s="65" t="str">
        <f t="shared" si="277"/>
        <v/>
      </c>
      <c r="BQ371" s="165" t="str">
        <f>IF(COUNTBLANK($A371:$F371)&gt;2,"",IF(Input!S371=0,"NA",Input!S371))</f>
        <v/>
      </c>
      <c r="BR371" s="65" t="str">
        <f t="shared" si="278"/>
        <v/>
      </c>
      <c r="BS371" s="65" t="str">
        <f t="shared" si="279"/>
        <v/>
      </c>
      <c r="BT371" s="165" t="str">
        <f>IF(COUNTBLANK($A371:$F371)&gt;2,"",IF(Input!T371=0,"NA",Input!T371))</f>
        <v/>
      </c>
      <c r="BU371" s="65" t="str">
        <f t="shared" si="280"/>
        <v/>
      </c>
      <c r="BV371" s="65" t="str">
        <f t="shared" si="281"/>
        <v/>
      </c>
      <c r="BW371" s="165" t="str">
        <f>IF(COUNTBLANK($A371:$F371)&gt;2,"",IF(Input!U371=0,"NA",Input!U371))</f>
        <v/>
      </c>
      <c r="BX371" s="65" t="str">
        <f t="shared" si="282"/>
        <v/>
      </c>
      <c r="BY371" s="65" t="str">
        <f t="shared" si="283"/>
        <v/>
      </c>
      <c r="BZ371" s="165" t="str">
        <f>IF(COUNTBLANK($A371:$F371)&gt;2,"",IF(Input!V371=0,"NA",Input!V371))</f>
        <v/>
      </c>
      <c r="CA371" s="65" t="str">
        <f t="shared" si="284"/>
        <v/>
      </c>
      <c r="CB371" s="65" t="str">
        <f t="shared" si="285"/>
        <v/>
      </c>
      <c r="CC371" s="165" t="str">
        <f>IF(COUNTBLANK($A371:$F371)&gt;2,"",IF(Input!W371=0,"NA",Input!W371))</f>
        <v/>
      </c>
      <c r="CD371" s="65" t="str">
        <f t="shared" si="286"/>
        <v/>
      </c>
      <c r="CE371" s="65" t="str">
        <f t="shared" si="287"/>
        <v/>
      </c>
      <c r="CF371" s="165" t="str">
        <f>IF(COUNTBLANK($A371:$F371)&gt;2,"",IF(Input!X371=0,"NA",Input!X371))</f>
        <v/>
      </c>
      <c r="CG371" s="65" t="str">
        <f t="shared" si="288"/>
        <v/>
      </c>
      <c r="CH371" s="65" t="str">
        <f t="shared" si="289"/>
        <v/>
      </c>
      <c r="CI371" s="165" t="str">
        <f>IF(COUNTBLANK($A371:$F371)&gt;2,"",IF(Input!Y371=0,"NA",Input!Y371))</f>
        <v/>
      </c>
      <c r="CJ371" s="65" t="str">
        <f t="shared" si="290"/>
        <v/>
      </c>
      <c r="CK371" s="65" t="str">
        <f t="shared" si="291"/>
        <v/>
      </c>
      <c r="CL371" s="165" t="str">
        <f>IF(COUNTBLANK($A371:$F371)&gt;2,"",IF(Input!Z371=0,"NA",Input!Z371))</f>
        <v/>
      </c>
      <c r="CM371" s="65" t="str">
        <f t="shared" si="292"/>
        <v/>
      </c>
      <c r="CN371" s="65" t="str">
        <f t="shared" si="293"/>
        <v/>
      </c>
      <c r="CO371" s="165" t="str">
        <f>IF(COUNTBLANK($A371:$F371)&gt;2,"",IF(Input!AA371=0,"NA",Input!AA371))</f>
        <v/>
      </c>
      <c r="CP371" s="65" t="str">
        <f t="shared" si="294"/>
        <v/>
      </c>
      <c r="CQ371" s="65" t="str">
        <f t="shared" si="295"/>
        <v/>
      </c>
      <c r="CR371" s="165" t="str">
        <f>IF(COUNTBLANK($A371:$F371)&gt;2,"",IF(Input!AB371=0,"NA",Input!AB371))</f>
        <v/>
      </c>
      <c r="CS371" s="65" t="str">
        <f t="shared" si="296"/>
        <v/>
      </c>
      <c r="CT371" s="65" t="str">
        <f t="shared" si="297"/>
        <v/>
      </c>
      <c r="CU371" s="165" t="str">
        <f>IF(COUNTBLANK($A371:$F371)&gt;2,"",IF(Input!AC371=0,"NA",Input!AC371))</f>
        <v/>
      </c>
      <c r="CV371" s="65" t="str">
        <f t="shared" si="298"/>
        <v/>
      </c>
      <c r="CW371" s="65" t="str">
        <f t="shared" si="299"/>
        <v/>
      </c>
      <c r="CX371" s="165" t="str">
        <f>IF(COUNTBLANK($A371:$F371)&gt;2,"",IF(Input!AD371=0,"NA",Input!AD371))</f>
        <v/>
      </c>
    </row>
    <row r="372" spans="1:102" x14ac:dyDescent="0.25">
      <c r="A372" s="162" t="str">
        <f>IF(Input!B372=0,"",Input!B372)</f>
        <v/>
      </c>
      <c r="B372" s="162" t="str">
        <f>IF(Input!C372=0,"",Input!C372)</f>
        <v/>
      </c>
      <c r="C372" s="162" t="str">
        <f>IF(Input!D372=0,"",Input!D372)</f>
        <v/>
      </c>
      <c r="D372" s="162" t="str">
        <f>IF(Input!G372=0,"",Input!G372)</f>
        <v/>
      </c>
      <c r="E372" s="162" t="str">
        <f>IF(Input!H372=0,"",Input!H372)</f>
        <v/>
      </c>
      <c r="F372" s="162" t="str">
        <f>IF(Input!I372=0,"",Input!I372)</f>
        <v/>
      </c>
      <c r="G372" s="66" t="str">
        <f t="shared" si="250"/>
        <v/>
      </c>
      <c r="H372" s="66" t="str">
        <f t="shared" si="251"/>
        <v/>
      </c>
      <c r="I372" s="160" t="str">
        <f>FinalScores!G372</f>
        <v/>
      </c>
      <c r="J372" s="65" t="str">
        <f t="shared" si="252"/>
        <v/>
      </c>
      <c r="K372" s="65" t="str">
        <f t="shared" si="253"/>
        <v/>
      </c>
      <c r="L372" s="165" t="str">
        <f>IF(COUNTBLANK($A372:$F372)&gt;2,"",IF(Input!AE372=0,"NA",Input!AE372))</f>
        <v/>
      </c>
      <c r="M372" s="65" t="str">
        <f t="shared" si="254"/>
        <v/>
      </c>
      <c r="N372" s="65" t="str">
        <f t="shared" si="255"/>
        <v/>
      </c>
      <c r="O372" s="165" t="str">
        <f>IF(COUNTBLANK($A372:$F372)&gt;2,"",IF(Input!AF372=0,"NA",Input!AF372))</f>
        <v/>
      </c>
      <c r="P372" s="65" t="str">
        <f t="shared" si="256"/>
        <v/>
      </c>
      <c r="Q372" s="65" t="str">
        <f t="shared" si="257"/>
        <v/>
      </c>
      <c r="R372" s="165" t="str">
        <f>IF(COUNTBLANK($A372:$F372)&gt;2,"",IF(Input!AG372=0,"NA",Input!AG372))</f>
        <v/>
      </c>
      <c r="AN372" s="65" t="str">
        <f t="shared" si="258"/>
        <v/>
      </c>
      <c r="AO372" s="65" t="str">
        <f t="shared" si="259"/>
        <v/>
      </c>
      <c r="AP372" s="165" t="str">
        <f>IF(COUNTBLANK($A372:$F372)&gt;2,"",IF(Input!J372=0,"NA",Input!J372))</f>
        <v/>
      </c>
      <c r="AQ372" s="65" t="str">
        <f t="shared" si="260"/>
        <v/>
      </c>
      <c r="AR372" s="65" t="str">
        <f t="shared" si="261"/>
        <v/>
      </c>
      <c r="AS372" s="165" t="str">
        <f>IF(COUNTBLANK($A372:$F372)&gt;2,"",IF(Input!K372=0,"NA",Input!K372))</f>
        <v/>
      </c>
      <c r="AT372" s="65" t="str">
        <f t="shared" si="262"/>
        <v/>
      </c>
      <c r="AU372" s="65" t="str">
        <f t="shared" si="263"/>
        <v/>
      </c>
      <c r="AV372" s="165" t="str">
        <f>IF(COUNTBLANK($A372:$F372)&gt;2,"",IF(Input!L372=0,"NA",Input!L372))</f>
        <v/>
      </c>
      <c r="AW372" s="65" t="str">
        <f t="shared" si="264"/>
        <v/>
      </c>
      <c r="AX372" s="65" t="str">
        <f t="shared" si="265"/>
        <v/>
      </c>
      <c r="AY372" s="165" t="str">
        <f>IF(COUNTBLANK($A372:$F372)&gt;2,"",IF(Input!M372=0,"NA",Input!M372))</f>
        <v/>
      </c>
      <c r="AZ372" s="65" t="str">
        <f t="shared" si="266"/>
        <v/>
      </c>
      <c r="BA372" s="65" t="str">
        <f t="shared" si="267"/>
        <v/>
      </c>
      <c r="BB372" s="165" t="str">
        <f>IF(COUNTBLANK($A372:$F372)&gt;2,"",IF(Input!N372=0,"NA",Input!N372))</f>
        <v/>
      </c>
      <c r="BC372" s="65" t="str">
        <f t="shared" si="268"/>
        <v/>
      </c>
      <c r="BD372" s="65" t="str">
        <f t="shared" si="269"/>
        <v/>
      </c>
      <c r="BE372" s="165" t="str">
        <f>IF(COUNTBLANK($A372:$F372)&gt;2,"",IF(Input!O372=0,"NA",Input!O372))</f>
        <v/>
      </c>
      <c r="BF372" s="65" t="str">
        <f t="shared" si="270"/>
        <v/>
      </c>
      <c r="BG372" s="65" t="str">
        <f t="shared" si="271"/>
        <v/>
      </c>
      <c r="BH372" s="165" t="str">
        <f>IF(COUNTBLANK($A372:$F372)&gt;2,"",IF(Input!P372=0,"NA",Input!P372))</f>
        <v/>
      </c>
      <c r="BI372" s="65" t="str">
        <f t="shared" si="272"/>
        <v/>
      </c>
      <c r="BJ372" s="65" t="str">
        <f t="shared" si="273"/>
        <v/>
      </c>
      <c r="BK372" s="165" t="str">
        <f>IF(COUNTBLANK($A372:$F372)&gt;2,"",IF(Input!Q372=0,"NA",Input!Q372))</f>
        <v/>
      </c>
      <c r="BL372" s="65" t="str">
        <f t="shared" si="274"/>
        <v/>
      </c>
      <c r="BM372" s="65" t="str">
        <f t="shared" si="275"/>
        <v/>
      </c>
      <c r="BN372" s="165" t="str">
        <f>IF(COUNTBLANK($A372:$F372)&gt;2,"",IF(Input!R372=0,"NA",Input!R372))</f>
        <v/>
      </c>
      <c r="BO372" s="65" t="str">
        <f t="shared" si="276"/>
        <v/>
      </c>
      <c r="BP372" s="65" t="str">
        <f t="shared" si="277"/>
        <v/>
      </c>
      <c r="BQ372" s="165" t="str">
        <f>IF(COUNTBLANK($A372:$F372)&gt;2,"",IF(Input!S372=0,"NA",Input!S372))</f>
        <v/>
      </c>
      <c r="BR372" s="65" t="str">
        <f t="shared" si="278"/>
        <v/>
      </c>
      <c r="BS372" s="65" t="str">
        <f t="shared" si="279"/>
        <v/>
      </c>
      <c r="BT372" s="165" t="str">
        <f>IF(COUNTBLANK($A372:$F372)&gt;2,"",IF(Input!T372=0,"NA",Input!T372))</f>
        <v/>
      </c>
      <c r="BU372" s="65" t="str">
        <f t="shared" si="280"/>
        <v/>
      </c>
      <c r="BV372" s="65" t="str">
        <f t="shared" si="281"/>
        <v/>
      </c>
      <c r="BW372" s="165" t="str">
        <f>IF(COUNTBLANK($A372:$F372)&gt;2,"",IF(Input!U372=0,"NA",Input!U372))</f>
        <v/>
      </c>
      <c r="BX372" s="65" t="str">
        <f t="shared" si="282"/>
        <v/>
      </c>
      <c r="BY372" s="65" t="str">
        <f t="shared" si="283"/>
        <v/>
      </c>
      <c r="BZ372" s="165" t="str">
        <f>IF(COUNTBLANK($A372:$F372)&gt;2,"",IF(Input!V372=0,"NA",Input!V372))</f>
        <v/>
      </c>
      <c r="CA372" s="65" t="str">
        <f t="shared" si="284"/>
        <v/>
      </c>
      <c r="CB372" s="65" t="str">
        <f t="shared" si="285"/>
        <v/>
      </c>
      <c r="CC372" s="165" t="str">
        <f>IF(COUNTBLANK($A372:$F372)&gt;2,"",IF(Input!W372=0,"NA",Input!W372))</f>
        <v/>
      </c>
      <c r="CD372" s="65" t="str">
        <f t="shared" si="286"/>
        <v/>
      </c>
      <c r="CE372" s="65" t="str">
        <f t="shared" si="287"/>
        <v/>
      </c>
      <c r="CF372" s="165" t="str">
        <f>IF(COUNTBLANK($A372:$F372)&gt;2,"",IF(Input!X372=0,"NA",Input!X372))</f>
        <v/>
      </c>
      <c r="CG372" s="65" t="str">
        <f t="shared" si="288"/>
        <v/>
      </c>
      <c r="CH372" s="65" t="str">
        <f t="shared" si="289"/>
        <v/>
      </c>
      <c r="CI372" s="165" t="str">
        <f>IF(COUNTBLANK($A372:$F372)&gt;2,"",IF(Input!Y372=0,"NA",Input!Y372))</f>
        <v/>
      </c>
      <c r="CJ372" s="65" t="str">
        <f t="shared" si="290"/>
        <v/>
      </c>
      <c r="CK372" s="65" t="str">
        <f t="shared" si="291"/>
        <v/>
      </c>
      <c r="CL372" s="165" t="str">
        <f>IF(COUNTBLANK($A372:$F372)&gt;2,"",IF(Input!Z372=0,"NA",Input!Z372))</f>
        <v/>
      </c>
      <c r="CM372" s="65" t="str">
        <f t="shared" si="292"/>
        <v/>
      </c>
      <c r="CN372" s="65" t="str">
        <f t="shared" si="293"/>
        <v/>
      </c>
      <c r="CO372" s="165" t="str">
        <f>IF(COUNTBLANK($A372:$F372)&gt;2,"",IF(Input!AA372=0,"NA",Input!AA372))</f>
        <v/>
      </c>
      <c r="CP372" s="65" t="str">
        <f t="shared" si="294"/>
        <v/>
      </c>
      <c r="CQ372" s="65" t="str">
        <f t="shared" si="295"/>
        <v/>
      </c>
      <c r="CR372" s="165" t="str">
        <f>IF(COUNTBLANK($A372:$F372)&gt;2,"",IF(Input!AB372=0,"NA",Input!AB372))</f>
        <v/>
      </c>
      <c r="CS372" s="65" t="str">
        <f t="shared" si="296"/>
        <v/>
      </c>
      <c r="CT372" s="65" t="str">
        <f t="shared" si="297"/>
        <v/>
      </c>
      <c r="CU372" s="165" t="str">
        <f>IF(COUNTBLANK($A372:$F372)&gt;2,"",IF(Input!AC372=0,"NA",Input!AC372))</f>
        <v/>
      </c>
      <c r="CV372" s="65" t="str">
        <f t="shared" si="298"/>
        <v/>
      </c>
      <c r="CW372" s="65" t="str">
        <f t="shared" si="299"/>
        <v/>
      </c>
      <c r="CX372" s="165" t="str">
        <f>IF(COUNTBLANK($A372:$F372)&gt;2,"",IF(Input!AD372=0,"NA",Input!AD372))</f>
        <v/>
      </c>
    </row>
    <row r="373" spans="1:102" x14ac:dyDescent="0.25">
      <c r="A373" s="162" t="str">
        <f>IF(Input!B373=0,"",Input!B373)</f>
        <v/>
      </c>
      <c r="B373" s="162" t="str">
        <f>IF(Input!C373=0,"",Input!C373)</f>
        <v/>
      </c>
      <c r="C373" s="162" t="str">
        <f>IF(Input!D373=0,"",Input!D373)</f>
        <v/>
      </c>
      <c r="D373" s="162" t="str">
        <f>IF(Input!G373=0,"",Input!G373)</f>
        <v/>
      </c>
      <c r="E373" s="162" t="str">
        <f>IF(Input!H373=0,"",Input!H373)</f>
        <v/>
      </c>
      <c r="F373" s="162" t="str">
        <f>IF(Input!I373=0,"",Input!I373)</f>
        <v/>
      </c>
      <c r="G373" s="66" t="str">
        <f t="shared" si="250"/>
        <v/>
      </c>
      <c r="H373" s="66" t="str">
        <f t="shared" si="251"/>
        <v/>
      </c>
      <c r="I373" s="160" t="str">
        <f>FinalScores!G373</f>
        <v/>
      </c>
      <c r="J373" s="65" t="str">
        <f t="shared" si="252"/>
        <v/>
      </c>
      <c r="K373" s="65" t="str">
        <f t="shared" si="253"/>
        <v/>
      </c>
      <c r="L373" s="165" t="str">
        <f>IF(COUNTBLANK($A373:$F373)&gt;2,"",IF(Input!AE373=0,"NA",Input!AE373))</f>
        <v/>
      </c>
      <c r="M373" s="65" t="str">
        <f t="shared" si="254"/>
        <v/>
      </c>
      <c r="N373" s="65" t="str">
        <f t="shared" si="255"/>
        <v/>
      </c>
      <c r="O373" s="165" t="str">
        <f>IF(COUNTBLANK($A373:$F373)&gt;2,"",IF(Input!AF373=0,"NA",Input!AF373))</f>
        <v/>
      </c>
      <c r="P373" s="65" t="str">
        <f t="shared" si="256"/>
        <v/>
      </c>
      <c r="Q373" s="65" t="str">
        <f t="shared" si="257"/>
        <v/>
      </c>
      <c r="R373" s="165" t="str">
        <f>IF(COUNTBLANK($A373:$F373)&gt;2,"",IF(Input!AG373=0,"NA",Input!AG373))</f>
        <v/>
      </c>
      <c r="AN373" s="65" t="str">
        <f t="shared" si="258"/>
        <v/>
      </c>
      <c r="AO373" s="65" t="str">
        <f t="shared" si="259"/>
        <v/>
      </c>
      <c r="AP373" s="165" t="str">
        <f>IF(COUNTBLANK($A373:$F373)&gt;2,"",IF(Input!J373=0,"NA",Input!J373))</f>
        <v/>
      </c>
      <c r="AQ373" s="65" t="str">
        <f t="shared" si="260"/>
        <v/>
      </c>
      <c r="AR373" s="65" t="str">
        <f t="shared" si="261"/>
        <v/>
      </c>
      <c r="AS373" s="165" t="str">
        <f>IF(COUNTBLANK($A373:$F373)&gt;2,"",IF(Input!K373=0,"NA",Input!K373))</f>
        <v/>
      </c>
      <c r="AT373" s="65" t="str">
        <f t="shared" si="262"/>
        <v/>
      </c>
      <c r="AU373" s="65" t="str">
        <f t="shared" si="263"/>
        <v/>
      </c>
      <c r="AV373" s="165" t="str">
        <f>IF(COUNTBLANK($A373:$F373)&gt;2,"",IF(Input!L373=0,"NA",Input!L373))</f>
        <v/>
      </c>
      <c r="AW373" s="65" t="str">
        <f t="shared" si="264"/>
        <v/>
      </c>
      <c r="AX373" s="65" t="str">
        <f t="shared" si="265"/>
        <v/>
      </c>
      <c r="AY373" s="165" t="str">
        <f>IF(COUNTBLANK($A373:$F373)&gt;2,"",IF(Input!M373=0,"NA",Input!M373))</f>
        <v/>
      </c>
      <c r="AZ373" s="65" t="str">
        <f t="shared" si="266"/>
        <v/>
      </c>
      <c r="BA373" s="65" t="str">
        <f t="shared" si="267"/>
        <v/>
      </c>
      <c r="BB373" s="165" t="str">
        <f>IF(COUNTBLANK($A373:$F373)&gt;2,"",IF(Input!N373=0,"NA",Input!N373))</f>
        <v/>
      </c>
      <c r="BC373" s="65" t="str">
        <f t="shared" si="268"/>
        <v/>
      </c>
      <c r="BD373" s="65" t="str">
        <f t="shared" si="269"/>
        <v/>
      </c>
      <c r="BE373" s="165" t="str">
        <f>IF(COUNTBLANK($A373:$F373)&gt;2,"",IF(Input!O373=0,"NA",Input!O373))</f>
        <v/>
      </c>
      <c r="BF373" s="65" t="str">
        <f t="shared" si="270"/>
        <v/>
      </c>
      <c r="BG373" s="65" t="str">
        <f t="shared" si="271"/>
        <v/>
      </c>
      <c r="BH373" s="165" t="str">
        <f>IF(COUNTBLANK($A373:$F373)&gt;2,"",IF(Input!P373=0,"NA",Input!P373))</f>
        <v/>
      </c>
      <c r="BI373" s="65" t="str">
        <f t="shared" si="272"/>
        <v/>
      </c>
      <c r="BJ373" s="65" t="str">
        <f t="shared" si="273"/>
        <v/>
      </c>
      <c r="BK373" s="165" t="str">
        <f>IF(COUNTBLANK($A373:$F373)&gt;2,"",IF(Input!Q373=0,"NA",Input!Q373))</f>
        <v/>
      </c>
      <c r="BL373" s="65" t="str">
        <f t="shared" si="274"/>
        <v/>
      </c>
      <c r="BM373" s="65" t="str">
        <f t="shared" si="275"/>
        <v/>
      </c>
      <c r="BN373" s="165" t="str">
        <f>IF(COUNTBLANK($A373:$F373)&gt;2,"",IF(Input!R373=0,"NA",Input!R373))</f>
        <v/>
      </c>
      <c r="BO373" s="65" t="str">
        <f t="shared" si="276"/>
        <v/>
      </c>
      <c r="BP373" s="65" t="str">
        <f t="shared" si="277"/>
        <v/>
      </c>
      <c r="BQ373" s="165" t="str">
        <f>IF(COUNTBLANK($A373:$F373)&gt;2,"",IF(Input!S373=0,"NA",Input!S373))</f>
        <v/>
      </c>
      <c r="BR373" s="65" t="str">
        <f t="shared" si="278"/>
        <v/>
      </c>
      <c r="BS373" s="65" t="str">
        <f t="shared" si="279"/>
        <v/>
      </c>
      <c r="BT373" s="165" t="str">
        <f>IF(COUNTBLANK($A373:$F373)&gt;2,"",IF(Input!T373=0,"NA",Input!T373))</f>
        <v/>
      </c>
      <c r="BU373" s="65" t="str">
        <f t="shared" si="280"/>
        <v/>
      </c>
      <c r="BV373" s="65" t="str">
        <f t="shared" si="281"/>
        <v/>
      </c>
      <c r="BW373" s="165" t="str">
        <f>IF(COUNTBLANK($A373:$F373)&gt;2,"",IF(Input!U373=0,"NA",Input!U373))</f>
        <v/>
      </c>
      <c r="BX373" s="65" t="str">
        <f t="shared" si="282"/>
        <v/>
      </c>
      <c r="BY373" s="65" t="str">
        <f t="shared" si="283"/>
        <v/>
      </c>
      <c r="BZ373" s="165" t="str">
        <f>IF(COUNTBLANK($A373:$F373)&gt;2,"",IF(Input!V373=0,"NA",Input!V373))</f>
        <v/>
      </c>
      <c r="CA373" s="65" t="str">
        <f t="shared" si="284"/>
        <v/>
      </c>
      <c r="CB373" s="65" t="str">
        <f t="shared" si="285"/>
        <v/>
      </c>
      <c r="CC373" s="165" t="str">
        <f>IF(COUNTBLANK($A373:$F373)&gt;2,"",IF(Input!W373=0,"NA",Input!W373))</f>
        <v/>
      </c>
      <c r="CD373" s="65" t="str">
        <f t="shared" si="286"/>
        <v/>
      </c>
      <c r="CE373" s="65" t="str">
        <f t="shared" si="287"/>
        <v/>
      </c>
      <c r="CF373" s="165" t="str">
        <f>IF(COUNTBLANK($A373:$F373)&gt;2,"",IF(Input!X373=0,"NA",Input!X373))</f>
        <v/>
      </c>
      <c r="CG373" s="65" t="str">
        <f t="shared" si="288"/>
        <v/>
      </c>
      <c r="CH373" s="65" t="str">
        <f t="shared" si="289"/>
        <v/>
      </c>
      <c r="CI373" s="165" t="str">
        <f>IF(COUNTBLANK($A373:$F373)&gt;2,"",IF(Input!Y373=0,"NA",Input!Y373))</f>
        <v/>
      </c>
      <c r="CJ373" s="65" t="str">
        <f t="shared" si="290"/>
        <v/>
      </c>
      <c r="CK373" s="65" t="str">
        <f t="shared" si="291"/>
        <v/>
      </c>
      <c r="CL373" s="165" t="str">
        <f>IF(COUNTBLANK($A373:$F373)&gt;2,"",IF(Input!Z373=0,"NA",Input!Z373))</f>
        <v/>
      </c>
      <c r="CM373" s="65" t="str">
        <f t="shared" si="292"/>
        <v/>
      </c>
      <c r="CN373" s="65" t="str">
        <f t="shared" si="293"/>
        <v/>
      </c>
      <c r="CO373" s="165" t="str">
        <f>IF(COUNTBLANK($A373:$F373)&gt;2,"",IF(Input!AA373=0,"NA",Input!AA373))</f>
        <v/>
      </c>
      <c r="CP373" s="65" t="str">
        <f t="shared" si="294"/>
        <v/>
      </c>
      <c r="CQ373" s="65" t="str">
        <f t="shared" si="295"/>
        <v/>
      </c>
      <c r="CR373" s="165" t="str">
        <f>IF(COUNTBLANK($A373:$F373)&gt;2,"",IF(Input!AB373=0,"NA",Input!AB373))</f>
        <v/>
      </c>
      <c r="CS373" s="65" t="str">
        <f t="shared" si="296"/>
        <v/>
      </c>
      <c r="CT373" s="65" t="str">
        <f t="shared" si="297"/>
        <v/>
      </c>
      <c r="CU373" s="165" t="str">
        <f>IF(COUNTBLANK($A373:$F373)&gt;2,"",IF(Input!AC373=0,"NA",Input!AC373))</f>
        <v/>
      </c>
      <c r="CV373" s="65" t="str">
        <f t="shared" si="298"/>
        <v/>
      </c>
      <c r="CW373" s="65" t="str">
        <f t="shared" si="299"/>
        <v/>
      </c>
      <c r="CX373" s="165" t="str">
        <f>IF(COUNTBLANK($A373:$F373)&gt;2,"",IF(Input!AD373=0,"NA",Input!AD373))</f>
        <v/>
      </c>
    </row>
    <row r="374" spans="1:102" x14ac:dyDescent="0.25">
      <c r="A374" s="162" t="str">
        <f>IF(Input!B374=0,"",Input!B374)</f>
        <v/>
      </c>
      <c r="B374" s="162" t="str">
        <f>IF(Input!C374=0,"",Input!C374)</f>
        <v/>
      </c>
      <c r="C374" s="162" t="str">
        <f>IF(Input!D374=0,"",Input!D374)</f>
        <v/>
      </c>
      <c r="D374" s="162" t="str">
        <f>IF(Input!G374=0,"",Input!G374)</f>
        <v/>
      </c>
      <c r="E374" s="162" t="str">
        <f>IF(Input!H374=0,"",Input!H374)</f>
        <v/>
      </c>
      <c r="F374" s="162" t="str">
        <f>IF(Input!I374=0,"",Input!I374)</f>
        <v/>
      </c>
      <c r="G374" s="66" t="str">
        <f t="shared" si="250"/>
        <v/>
      </c>
      <c r="H374" s="66" t="str">
        <f t="shared" si="251"/>
        <v/>
      </c>
      <c r="I374" s="160" t="str">
        <f>FinalScores!G374</f>
        <v/>
      </c>
      <c r="J374" s="65" t="str">
        <f t="shared" si="252"/>
        <v/>
      </c>
      <c r="K374" s="65" t="str">
        <f t="shared" si="253"/>
        <v/>
      </c>
      <c r="L374" s="165" t="str">
        <f>IF(COUNTBLANK($A374:$F374)&gt;2,"",IF(Input!AE374=0,"NA",Input!AE374))</f>
        <v/>
      </c>
      <c r="M374" s="65" t="str">
        <f t="shared" si="254"/>
        <v/>
      </c>
      <c r="N374" s="65" t="str">
        <f t="shared" si="255"/>
        <v/>
      </c>
      <c r="O374" s="165" t="str">
        <f>IF(COUNTBLANK($A374:$F374)&gt;2,"",IF(Input!AF374=0,"NA",Input!AF374))</f>
        <v/>
      </c>
      <c r="P374" s="65" t="str">
        <f t="shared" si="256"/>
        <v/>
      </c>
      <c r="Q374" s="65" t="str">
        <f t="shared" si="257"/>
        <v/>
      </c>
      <c r="R374" s="165" t="str">
        <f>IF(COUNTBLANK($A374:$F374)&gt;2,"",IF(Input!AG374=0,"NA",Input!AG374))</f>
        <v/>
      </c>
      <c r="AN374" s="65" t="str">
        <f t="shared" si="258"/>
        <v/>
      </c>
      <c r="AO374" s="65" t="str">
        <f t="shared" si="259"/>
        <v/>
      </c>
      <c r="AP374" s="165" t="str">
        <f>IF(COUNTBLANK($A374:$F374)&gt;2,"",IF(Input!J374=0,"NA",Input!J374))</f>
        <v/>
      </c>
      <c r="AQ374" s="65" t="str">
        <f t="shared" si="260"/>
        <v/>
      </c>
      <c r="AR374" s="65" t="str">
        <f t="shared" si="261"/>
        <v/>
      </c>
      <c r="AS374" s="165" t="str">
        <f>IF(COUNTBLANK($A374:$F374)&gt;2,"",IF(Input!K374=0,"NA",Input!K374))</f>
        <v/>
      </c>
      <c r="AT374" s="65" t="str">
        <f t="shared" si="262"/>
        <v/>
      </c>
      <c r="AU374" s="65" t="str">
        <f t="shared" si="263"/>
        <v/>
      </c>
      <c r="AV374" s="165" t="str">
        <f>IF(COUNTBLANK($A374:$F374)&gt;2,"",IF(Input!L374=0,"NA",Input!L374))</f>
        <v/>
      </c>
      <c r="AW374" s="65" t="str">
        <f t="shared" si="264"/>
        <v/>
      </c>
      <c r="AX374" s="65" t="str">
        <f t="shared" si="265"/>
        <v/>
      </c>
      <c r="AY374" s="165" t="str">
        <f>IF(COUNTBLANK($A374:$F374)&gt;2,"",IF(Input!M374=0,"NA",Input!M374))</f>
        <v/>
      </c>
      <c r="AZ374" s="65" t="str">
        <f t="shared" si="266"/>
        <v/>
      </c>
      <c r="BA374" s="65" t="str">
        <f t="shared" si="267"/>
        <v/>
      </c>
      <c r="BB374" s="165" t="str">
        <f>IF(COUNTBLANK($A374:$F374)&gt;2,"",IF(Input!N374=0,"NA",Input!N374))</f>
        <v/>
      </c>
      <c r="BC374" s="65" t="str">
        <f t="shared" si="268"/>
        <v/>
      </c>
      <c r="BD374" s="65" t="str">
        <f t="shared" si="269"/>
        <v/>
      </c>
      <c r="BE374" s="165" t="str">
        <f>IF(COUNTBLANK($A374:$F374)&gt;2,"",IF(Input!O374=0,"NA",Input!O374))</f>
        <v/>
      </c>
      <c r="BF374" s="65" t="str">
        <f t="shared" si="270"/>
        <v/>
      </c>
      <c r="BG374" s="65" t="str">
        <f t="shared" si="271"/>
        <v/>
      </c>
      <c r="BH374" s="165" t="str">
        <f>IF(COUNTBLANK($A374:$F374)&gt;2,"",IF(Input!P374=0,"NA",Input!P374))</f>
        <v/>
      </c>
      <c r="BI374" s="65" t="str">
        <f t="shared" si="272"/>
        <v/>
      </c>
      <c r="BJ374" s="65" t="str">
        <f t="shared" si="273"/>
        <v/>
      </c>
      <c r="BK374" s="165" t="str">
        <f>IF(COUNTBLANK($A374:$F374)&gt;2,"",IF(Input!Q374=0,"NA",Input!Q374))</f>
        <v/>
      </c>
      <c r="BL374" s="65" t="str">
        <f t="shared" si="274"/>
        <v/>
      </c>
      <c r="BM374" s="65" t="str">
        <f t="shared" si="275"/>
        <v/>
      </c>
      <c r="BN374" s="165" t="str">
        <f>IF(COUNTBLANK($A374:$F374)&gt;2,"",IF(Input!R374=0,"NA",Input!R374))</f>
        <v/>
      </c>
      <c r="BO374" s="65" t="str">
        <f t="shared" si="276"/>
        <v/>
      </c>
      <c r="BP374" s="65" t="str">
        <f t="shared" si="277"/>
        <v/>
      </c>
      <c r="BQ374" s="165" t="str">
        <f>IF(COUNTBLANK($A374:$F374)&gt;2,"",IF(Input!S374=0,"NA",Input!S374))</f>
        <v/>
      </c>
      <c r="BR374" s="65" t="str">
        <f t="shared" si="278"/>
        <v/>
      </c>
      <c r="BS374" s="65" t="str">
        <f t="shared" si="279"/>
        <v/>
      </c>
      <c r="BT374" s="165" t="str">
        <f>IF(COUNTBLANK($A374:$F374)&gt;2,"",IF(Input!T374=0,"NA",Input!T374))</f>
        <v/>
      </c>
      <c r="BU374" s="65" t="str">
        <f t="shared" si="280"/>
        <v/>
      </c>
      <c r="BV374" s="65" t="str">
        <f t="shared" si="281"/>
        <v/>
      </c>
      <c r="BW374" s="165" t="str">
        <f>IF(COUNTBLANK($A374:$F374)&gt;2,"",IF(Input!U374=0,"NA",Input!U374))</f>
        <v/>
      </c>
      <c r="BX374" s="65" t="str">
        <f t="shared" si="282"/>
        <v/>
      </c>
      <c r="BY374" s="65" t="str">
        <f t="shared" si="283"/>
        <v/>
      </c>
      <c r="BZ374" s="165" t="str">
        <f>IF(COUNTBLANK($A374:$F374)&gt;2,"",IF(Input!V374=0,"NA",Input!V374))</f>
        <v/>
      </c>
      <c r="CA374" s="65" t="str">
        <f t="shared" si="284"/>
        <v/>
      </c>
      <c r="CB374" s="65" t="str">
        <f t="shared" si="285"/>
        <v/>
      </c>
      <c r="CC374" s="165" t="str">
        <f>IF(COUNTBLANK($A374:$F374)&gt;2,"",IF(Input!W374=0,"NA",Input!W374))</f>
        <v/>
      </c>
      <c r="CD374" s="65" t="str">
        <f t="shared" si="286"/>
        <v/>
      </c>
      <c r="CE374" s="65" t="str">
        <f t="shared" si="287"/>
        <v/>
      </c>
      <c r="CF374" s="165" t="str">
        <f>IF(COUNTBLANK($A374:$F374)&gt;2,"",IF(Input!X374=0,"NA",Input!X374))</f>
        <v/>
      </c>
      <c r="CG374" s="65" t="str">
        <f t="shared" si="288"/>
        <v/>
      </c>
      <c r="CH374" s="65" t="str">
        <f t="shared" si="289"/>
        <v/>
      </c>
      <c r="CI374" s="165" t="str">
        <f>IF(COUNTBLANK($A374:$F374)&gt;2,"",IF(Input!Y374=0,"NA",Input!Y374))</f>
        <v/>
      </c>
      <c r="CJ374" s="65" t="str">
        <f t="shared" si="290"/>
        <v/>
      </c>
      <c r="CK374" s="65" t="str">
        <f t="shared" si="291"/>
        <v/>
      </c>
      <c r="CL374" s="165" t="str">
        <f>IF(COUNTBLANK($A374:$F374)&gt;2,"",IF(Input!Z374=0,"NA",Input!Z374))</f>
        <v/>
      </c>
      <c r="CM374" s="65" t="str">
        <f t="shared" si="292"/>
        <v/>
      </c>
      <c r="CN374" s="65" t="str">
        <f t="shared" si="293"/>
        <v/>
      </c>
      <c r="CO374" s="165" t="str">
        <f>IF(COUNTBLANK($A374:$F374)&gt;2,"",IF(Input!AA374=0,"NA",Input!AA374))</f>
        <v/>
      </c>
      <c r="CP374" s="65" t="str">
        <f t="shared" si="294"/>
        <v/>
      </c>
      <c r="CQ374" s="65" t="str">
        <f t="shared" si="295"/>
        <v/>
      </c>
      <c r="CR374" s="165" t="str">
        <f>IF(COUNTBLANK($A374:$F374)&gt;2,"",IF(Input!AB374=0,"NA",Input!AB374))</f>
        <v/>
      </c>
      <c r="CS374" s="65" t="str">
        <f t="shared" si="296"/>
        <v/>
      </c>
      <c r="CT374" s="65" t="str">
        <f t="shared" si="297"/>
        <v/>
      </c>
      <c r="CU374" s="165" t="str">
        <f>IF(COUNTBLANK($A374:$F374)&gt;2,"",IF(Input!AC374=0,"NA",Input!AC374))</f>
        <v/>
      </c>
      <c r="CV374" s="65" t="str">
        <f t="shared" si="298"/>
        <v/>
      </c>
      <c r="CW374" s="65" t="str">
        <f t="shared" si="299"/>
        <v/>
      </c>
      <c r="CX374" s="165" t="str">
        <f>IF(COUNTBLANK($A374:$F374)&gt;2,"",IF(Input!AD374=0,"NA",Input!AD374))</f>
        <v/>
      </c>
    </row>
    <row r="375" spans="1:102" x14ac:dyDescent="0.25">
      <c r="A375" s="162" t="str">
        <f>IF(Input!B375=0,"",Input!B375)</f>
        <v/>
      </c>
      <c r="B375" s="162" t="str">
        <f>IF(Input!C375=0,"",Input!C375)</f>
        <v/>
      </c>
      <c r="C375" s="162" t="str">
        <f>IF(Input!D375=0,"",Input!D375)</f>
        <v/>
      </c>
      <c r="D375" s="162" t="str">
        <f>IF(Input!G375=0,"",Input!G375)</f>
        <v/>
      </c>
      <c r="E375" s="162" t="str">
        <f>IF(Input!H375=0,"",Input!H375)</f>
        <v/>
      </c>
      <c r="F375" s="162" t="str">
        <f>IF(Input!I375=0,"",Input!I375)</f>
        <v/>
      </c>
      <c r="G375" s="66" t="str">
        <f t="shared" si="250"/>
        <v/>
      </c>
      <c r="H375" s="66" t="str">
        <f t="shared" si="251"/>
        <v/>
      </c>
      <c r="I375" s="160" t="str">
        <f>FinalScores!G375</f>
        <v/>
      </c>
      <c r="J375" s="65" t="str">
        <f t="shared" si="252"/>
        <v/>
      </c>
      <c r="K375" s="65" t="str">
        <f t="shared" si="253"/>
        <v/>
      </c>
      <c r="L375" s="165" t="str">
        <f>IF(COUNTBLANK($A375:$F375)&gt;2,"",IF(Input!AE375=0,"NA",Input!AE375))</f>
        <v/>
      </c>
      <c r="M375" s="65" t="str">
        <f t="shared" si="254"/>
        <v/>
      </c>
      <c r="N375" s="65" t="str">
        <f t="shared" si="255"/>
        <v/>
      </c>
      <c r="O375" s="165" t="str">
        <f>IF(COUNTBLANK($A375:$F375)&gt;2,"",IF(Input!AF375=0,"NA",Input!AF375))</f>
        <v/>
      </c>
      <c r="P375" s="65" t="str">
        <f t="shared" si="256"/>
        <v/>
      </c>
      <c r="Q375" s="65" t="str">
        <f t="shared" si="257"/>
        <v/>
      </c>
      <c r="R375" s="165" t="str">
        <f>IF(COUNTBLANK($A375:$F375)&gt;2,"",IF(Input!AG375=0,"NA",Input!AG375))</f>
        <v/>
      </c>
      <c r="AN375" s="65" t="str">
        <f t="shared" si="258"/>
        <v/>
      </c>
      <c r="AO375" s="65" t="str">
        <f t="shared" si="259"/>
        <v/>
      </c>
      <c r="AP375" s="165" t="str">
        <f>IF(COUNTBLANK($A375:$F375)&gt;2,"",IF(Input!J375=0,"NA",Input!J375))</f>
        <v/>
      </c>
      <c r="AQ375" s="65" t="str">
        <f t="shared" si="260"/>
        <v/>
      </c>
      <c r="AR375" s="65" t="str">
        <f t="shared" si="261"/>
        <v/>
      </c>
      <c r="AS375" s="165" t="str">
        <f>IF(COUNTBLANK($A375:$F375)&gt;2,"",IF(Input!K375=0,"NA",Input!K375))</f>
        <v/>
      </c>
      <c r="AT375" s="65" t="str">
        <f t="shared" si="262"/>
        <v/>
      </c>
      <c r="AU375" s="65" t="str">
        <f t="shared" si="263"/>
        <v/>
      </c>
      <c r="AV375" s="165" t="str">
        <f>IF(COUNTBLANK($A375:$F375)&gt;2,"",IF(Input!L375=0,"NA",Input!L375))</f>
        <v/>
      </c>
      <c r="AW375" s="65" t="str">
        <f t="shared" si="264"/>
        <v/>
      </c>
      <c r="AX375" s="65" t="str">
        <f t="shared" si="265"/>
        <v/>
      </c>
      <c r="AY375" s="165" t="str">
        <f>IF(COUNTBLANK($A375:$F375)&gt;2,"",IF(Input!M375=0,"NA",Input!M375))</f>
        <v/>
      </c>
      <c r="AZ375" s="65" t="str">
        <f t="shared" si="266"/>
        <v/>
      </c>
      <c r="BA375" s="65" t="str">
        <f t="shared" si="267"/>
        <v/>
      </c>
      <c r="BB375" s="165" t="str">
        <f>IF(COUNTBLANK($A375:$F375)&gt;2,"",IF(Input!N375=0,"NA",Input!N375))</f>
        <v/>
      </c>
      <c r="BC375" s="65" t="str">
        <f t="shared" si="268"/>
        <v/>
      </c>
      <c r="BD375" s="65" t="str">
        <f t="shared" si="269"/>
        <v/>
      </c>
      <c r="BE375" s="165" t="str">
        <f>IF(COUNTBLANK($A375:$F375)&gt;2,"",IF(Input!O375=0,"NA",Input!O375))</f>
        <v/>
      </c>
      <c r="BF375" s="65" t="str">
        <f t="shared" si="270"/>
        <v/>
      </c>
      <c r="BG375" s="65" t="str">
        <f t="shared" si="271"/>
        <v/>
      </c>
      <c r="BH375" s="165" t="str">
        <f>IF(COUNTBLANK($A375:$F375)&gt;2,"",IF(Input!P375=0,"NA",Input!P375))</f>
        <v/>
      </c>
      <c r="BI375" s="65" t="str">
        <f t="shared" si="272"/>
        <v/>
      </c>
      <c r="BJ375" s="65" t="str">
        <f t="shared" si="273"/>
        <v/>
      </c>
      <c r="BK375" s="165" t="str">
        <f>IF(COUNTBLANK($A375:$F375)&gt;2,"",IF(Input!Q375=0,"NA",Input!Q375))</f>
        <v/>
      </c>
      <c r="BL375" s="65" t="str">
        <f t="shared" si="274"/>
        <v/>
      </c>
      <c r="BM375" s="65" t="str">
        <f t="shared" si="275"/>
        <v/>
      </c>
      <c r="BN375" s="165" t="str">
        <f>IF(COUNTBLANK($A375:$F375)&gt;2,"",IF(Input!R375=0,"NA",Input!R375))</f>
        <v/>
      </c>
      <c r="BO375" s="65" t="str">
        <f t="shared" si="276"/>
        <v/>
      </c>
      <c r="BP375" s="65" t="str">
        <f t="shared" si="277"/>
        <v/>
      </c>
      <c r="BQ375" s="165" t="str">
        <f>IF(COUNTBLANK($A375:$F375)&gt;2,"",IF(Input!S375=0,"NA",Input!S375))</f>
        <v/>
      </c>
      <c r="BR375" s="65" t="str">
        <f t="shared" si="278"/>
        <v/>
      </c>
      <c r="BS375" s="65" t="str">
        <f t="shared" si="279"/>
        <v/>
      </c>
      <c r="BT375" s="165" t="str">
        <f>IF(COUNTBLANK($A375:$F375)&gt;2,"",IF(Input!T375=0,"NA",Input!T375))</f>
        <v/>
      </c>
      <c r="BU375" s="65" t="str">
        <f t="shared" si="280"/>
        <v/>
      </c>
      <c r="BV375" s="65" t="str">
        <f t="shared" si="281"/>
        <v/>
      </c>
      <c r="BW375" s="165" t="str">
        <f>IF(COUNTBLANK($A375:$F375)&gt;2,"",IF(Input!U375=0,"NA",Input!U375))</f>
        <v/>
      </c>
      <c r="BX375" s="65" t="str">
        <f t="shared" si="282"/>
        <v/>
      </c>
      <c r="BY375" s="65" t="str">
        <f t="shared" si="283"/>
        <v/>
      </c>
      <c r="BZ375" s="165" t="str">
        <f>IF(COUNTBLANK($A375:$F375)&gt;2,"",IF(Input!V375=0,"NA",Input!V375))</f>
        <v/>
      </c>
      <c r="CA375" s="65" t="str">
        <f t="shared" si="284"/>
        <v/>
      </c>
      <c r="CB375" s="65" t="str">
        <f t="shared" si="285"/>
        <v/>
      </c>
      <c r="CC375" s="165" t="str">
        <f>IF(COUNTBLANK($A375:$F375)&gt;2,"",IF(Input!W375=0,"NA",Input!W375))</f>
        <v/>
      </c>
      <c r="CD375" s="65" t="str">
        <f t="shared" si="286"/>
        <v/>
      </c>
      <c r="CE375" s="65" t="str">
        <f t="shared" si="287"/>
        <v/>
      </c>
      <c r="CF375" s="165" t="str">
        <f>IF(COUNTBLANK($A375:$F375)&gt;2,"",IF(Input!X375=0,"NA",Input!X375))</f>
        <v/>
      </c>
      <c r="CG375" s="65" t="str">
        <f t="shared" si="288"/>
        <v/>
      </c>
      <c r="CH375" s="65" t="str">
        <f t="shared" si="289"/>
        <v/>
      </c>
      <c r="CI375" s="165" t="str">
        <f>IF(COUNTBLANK($A375:$F375)&gt;2,"",IF(Input!Y375=0,"NA",Input!Y375))</f>
        <v/>
      </c>
      <c r="CJ375" s="65" t="str">
        <f t="shared" si="290"/>
        <v/>
      </c>
      <c r="CK375" s="65" t="str">
        <f t="shared" si="291"/>
        <v/>
      </c>
      <c r="CL375" s="165" t="str">
        <f>IF(COUNTBLANK($A375:$F375)&gt;2,"",IF(Input!Z375=0,"NA",Input!Z375))</f>
        <v/>
      </c>
      <c r="CM375" s="65" t="str">
        <f t="shared" si="292"/>
        <v/>
      </c>
      <c r="CN375" s="65" t="str">
        <f t="shared" si="293"/>
        <v/>
      </c>
      <c r="CO375" s="165" t="str">
        <f>IF(COUNTBLANK($A375:$F375)&gt;2,"",IF(Input!AA375=0,"NA",Input!AA375))</f>
        <v/>
      </c>
      <c r="CP375" s="65" t="str">
        <f t="shared" si="294"/>
        <v/>
      </c>
      <c r="CQ375" s="65" t="str">
        <f t="shared" si="295"/>
        <v/>
      </c>
      <c r="CR375" s="165" t="str">
        <f>IF(COUNTBLANK($A375:$F375)&gt;2,"",IF(Input!AB375=0,"NA",Input!AB375))</f>
        <v/>
      </c>
      <c r="CS375" s="65" t="str">
        <f t="shared" si="296"/>
        <v/>
      </c>
      <c r="CT375" s="65" t="str">
        <f t="shared" si="297"/>
        <v/>
      </c>
      <c r="CU375" s="165" t="str">
        <f>IF(COUNTBLANK($A375:$F375)&gt;2,"",IF(Input!AC375=0,"NA",Input!AC375))</f>
        <v/>
      </c>
      <c r="CV375" s="65" t="str">
        <f t="shared" si="298"/>
        <v/>
      </c>
      <c r="CW375" s="65" t="str">
        <f t="shared" si="299"/>
        <v/>
      </c>
      <c r="CX375" s="165" t="str">
        <f>IF(COUNTBLANK($A375:$F375)&gt;2,"",IF(Input!AD375=0,"NA",Input!AD375))</f>
        <v/>
      </c>
    </row>
    <row r="376" spans="1:102" x14ac:dyDescent="0.25">
      <c r="A376" s="162" t="str">
        <f>IF(Input!B376=0,"",Input!B376)</f>
        <v/>
      </c>
      <c r="B376" s="162" t="str">
        <f>IF(Input!C376=0,"",Input!C376)</f>
        <v/>
      </c>
      <c r="C376" s="162" t="str">
        <f>IF(Input!D376=0,"",Input!D376)</f>
        <v/>
      </c>
      <c r="D376" s="162" t="str">
        <f>IF(Input!G376=0,"",Input!G376)</f>
        <v/>
      </c>
      <c r="E376" s="162" t="str">
        <f>IF(Input!H376=0,"",Input!H376)</f>
        <v/>
      </c>
      <c r="F376" s="162" t="str">
        <f>IF(Input!I376=0,"",Input!I376)</f>
        <v/>
      </c>
      <c r="G376" s="66" t="str">
        <f t="shared" si="250"/>
        <v/>
      </c>
      <c r="H376" s="66" t="str">
        <f t="shared" si="251"/>
        <v/>
      </c>
      <c r="I376" s="160" t="str">
        <f>FinalScores!G376</f>
        <v/>
      </c>
      <c r="J376" s="65" t="str">
        <f t="shared" si="252"/>
        <v/>
      </c>
      <c r="K376" s="65" t="str">
        <f t="shared" si="253"/>
        <v/>
      </c>
      <c r="L376" s="165" t="str">
        <f>IF(COUNTBLANK($A376:$F376)&gt;2,"",IF(Input!AE376=0,"NA",Input!AE376))</f>
        <v/>
      </c>
      <c r="M376" s="65" t="str">
        <f t="shared" si="254"/>
        <v/>
      </c>
      <c r="N376" s="65" t="str">
        <f t="shared" si="255"/>
        <v/>
      </c>
      <c r="O376" s="165" t="str">
        <f>IF(COUNTBLANK($A376:$F376)&gt;2,"",IF(Input!AF376=0,"NA",Input!AF376))</f>
        <v/>
      </c>
      <c r="P376" s="65" t="str">
        <f t="shared" si="256"/>
        <v/>
      </c>
      <c r="Q376" s="65" t="str">
        <f t="shared" si="257"/>
        <v/>
      </c>
      <c r="R376" s="165" t="str">
        <f>IF(COUNTBLANK($A376:$F376)&gt;2,"",IF(Input!AG376=0,"NA",Input!AG376))</f>
        <v/>
      </c>
      <c r="AN376" s="65" t="str">
        <f t="shared" si="258"/>
        <v/>
      </c>
      <c r="AO376" s="65" t="str">
        <f t="shared" si="259"/>
        <v/>
      </c>
      <c r="AP376" s="165" t="str">
        <f>IF(COUNTBLANK($A376:$F376)&gt;2,"",IF(Input!J376=0,"NA",Input!J376))</f>
        <v/>
      </c>
      <c r="AQ376" s="65" t="str">
        <f t="shared" si="260"/>
        <v/>
      </c>
      <c r="AR376" s="65" t="str">
        <f t="shared" si="261"/>
        <v/>
      </c>
      <c r="AS376" s="165" t="str">
        <f>IF(COUNTBLANK($A376:$F376)&gt;2,"",IF(Input!K376=0,"NA",Input!K376))</f>
        <v/>
      </c>
      <c r="AT376" s="65" t="str">
        <f t="shared" si="262"/>
        <v/>
      </c>
      <c r="AU376" s="65" t="str">
        <f t="shared" si="263"/>
        <v/>
      </c>
      <c r="AV376" s="165" t="str">
        <f>IF(COUNTBLANK($A376:$F376)&gt;2,"",IF(Input!L376=0,"NA",Input!L376))</f>
        <v/>
      </c>
      <c r="AW376" s="65" t="str">
        <f t="shared" si="264"/>
        <v/>
      </c>
      <c r="AX376" s="65" t="str">
        <f t="shared" si="265"/>
        <v/>
      </c>
      <c r="AY376" s="165" t="str">
        <f>IF(COUNTBLANK($A376:$F376)&gt;2,"",IF(Input!M376=0,"NA",Input!M376))</f>
        <v/>
      </c>
      <c r="AZ376" s="65" t="str">
        <f t="shared" si="266"/>
        <v/>
      </c>
      <c r="BA376" s="65" t="str">
        <f t="shared" si="267"/>
        <v/>
      </c>
      <c r="BB376" s="165" t="str">
        <f>IF(COUNTBLANK($A376:$F376)&gt;2,"",IF(Input!N376=0,"NA",Input!N376))</f>
        <v/>
      </c>
      <c r="BC376" s="65" t="str">
        <f t="shared" si="268"/>
        <v/>
      </c>
      <c r="BD376" s="65" t="str">
        <f t="shared" si="269"/>
        <v/>
      </c>
      <c r="BE376" s="165" t="str">
        <f>IF(COUNTBLANK($A376:$F376)&gt;2,"",IF(Input!O376=0,"NA",Input!O376))</f>
        <v/>
      </c>
      <c r="BF376" s="65" t="str">
        <f t="shared" si="270"/>
        <v/>
      </c>
      <c r="BG376" s="65" t="str">
        <f t="shared" si="271"/>
        <v/>
      </c>
      <c r="BH376" s="165" t="str">
        <f>IF(COUNTBLANK($A376:$F376)&gt;2,"",IF(Input!P376=0,"NA",Input!P376))</f>
        <v/>
      </c>
      <c r="BI376" s="65" t="str">
        <f t="shared" si="272"/>
        <v/>
      </c>
      <c r="BJ376" s="65" t="str">
        <f t="shared" si="273"/>
        <v/>
      </c>
      <c r="BK376" s="165" t="str">
        <f>IF(COUNTBLANK($A376:$F376)&gt;2,"",IF(Input!Q376=0,"NA",Input!Q376))</f>
        <v/>
      </c>
      <c r="BL376" s="65" t="str">
        <f t="shared" si="274"/>
        <v/>
      </c>
      <c r="BM376" s="65" t="str">
        <f t="shared" si="275"/>
        <v/>
      </c>
      <c r="BN376" s="165" t="str">
        <f>IF(COUNTBLANK($A376:$F376)&gt;2,"",IF(Input!R376=0,"NA",Input!R376))</f>
        <v/>
      </c>
      <c r="BO376" s="65" t="str">
        <f t="shared" si="276"/>
        <v/>
      </c>
      <c r="BP376" s="65" t="str">
        <f t="shared" si="277"/>
        <v/>
      </c>
      <c r="BQ376" s="165" t="str">
        <f>IF(COUNTBLANK($A376:$F376)&gt;2,"",IF(Input!S376=0,"NA",Input!S376))</f>
        <v/>
      </c>
      <c r="BR376" s="65" t="str">
        <f t="shared" si="278"/>
        <v/>
      </c>
      <c r="BS376" s="65" t="str">
        <f t="shared" si="279"/>
        <v/>
      </c>
      <c r="BT376" s="165" t="str">
        <f>IF(COUNTBLANK($A376:$F376)&gt;2,"",IF(Input!T376=0,"NA",Input!T376))</f>
        <v/>
      </c>
      <c r="BU376" s="65" t="str">
        <f t="shared" si="280"/>
        <v/>
      </c>
      <c r="BV376" s="65" t="str">
        <f t="shared" si="281"/>
        <v/>
      </c>
      <c r="BW376" s="165" t="str">
        <f>IF(COUNTBLANK($A376:$F376)&gt;2,"",IF(Input!U376=0,"NA",Input!U376))</f>
        <v/>
      </c>
      <c r="BX376" s="65" t="str">
        <f t="shared" si="282"/>
        <v/>
      </c>
      <c r="BY376" s="65" t="str">
        <f t="shared" si="283"/>
        <v/>
      </c>
      <c r="BZ376" s="165" t="str">
        <f>IF(COUNTBLANK($A376:$F376)&gt;2,"",IF(Input!V376=0,"NA",Input!V376))</f>
        <v/>
      </c>
      <c r="CA376" s="65" t="str">
        <f t="shared" si="284"/>
        <v/>
      </c>
      <c r="CB376" s="65" t="str">
        <f t="shared" si="285"/>
        <v/>
      </c>
      <c r="CC376" s="165" t="str">
        <f>IF(COUNTBLANK($A376:$F376)&gt;2,"",IF(Input!W376=0,"NA",Input!W376))</f>
        <v/>
      </c>
      <c r="CD376" s="65" t="str">
        <f t="shared" si="286"/>
        <v/>
      </c>
      <c r="CE376" s="65" t="str">
        <f t="shared" si="287"/>
        <v/>
      </c>
      <c r="CF376" s="165" t="str">
        <f>IF(COUNTBLANK($A376:$F376)&gt;2,"",IF(Input!X376=0,"NA",Input!X376))</f>
        <v/>
      </c>
      <c r="CG376" s="65" t="str">
        <f t="shared" si="288"/>
        <v/>
      </c>
      <c r="CH376" s="65" t="str">
        <f t="shared" si="289"/>
        <v/>
      </c>
      <c r="CI376" s="165" t="str">
        <f>IF(COUNTBLANK($A376:$F376)&gt;2,"",IF(Input!Y376=0,"NA",Input!Y376))</f>
        <v/>
      </c>
      <c r="CJ376" s="65" t="str">
        <f t="shared" si="290"/>
        <v/>
      </c>
      <c r="CK376" s="65" t="str">
        <f t="shared" si="291"/>
        <v/>
      </c>
      <c r="CL376" s="165" t="str">
        <f>IF(COUNTBLANK($A376:$F376)&gt;2,"",IF(Input!Z376=0,"NA",Input!Z376))</f>
        <v/>
      </c>
      <c r="CM376" s="65" t="str">
        <f t="shared" si="292"/>
        <v/>
      </c>
      <c r="CN376" s="65" t="str">
        <f t="shared" si="293"/>
        <v/>
      </c>
      <c r="CO376" s="165" t="str">
        <f>IF(COUNTBLANK($A376:$F376)&gt;2,"",IF(Input!AA376=0,"NA",Input!AA376))</f>
        <v/>
      </c>
      <c r="CP376" s="65" t="str">
        <f t="shared" si="294"/>
        <v/>
      </c>
      <c r="CQ376" s="65" t="str">
        <f t="shared" si="295"/>
        <v/>
      </c>
      <c r="CR376" s="165" t="str">
        <f>IF(COUNTBLANK($A376:$F376)&gt;2,"",IF(Input!AB376=0,"NA",Input!AB376))</f>
        <v/>
      </c>
      <c r="CS376" s="65" t="str">
        <f t="shared" si="296"/>
        <v/>
      </c>
      <c r="CT376" s="65" t="str">
        <f t="shared" si="297"/>
        <v/>
      </c>
      <c r="CU376" s="165" t="str">
        <f>IF(COUNTBLANK($A376:$F376)&gt;2,"",IF(Input!AC376=0,"NA",Input!AC376))</f>
        <v/>
      </c>
      <c r="CV376" s="65" t="str">
        <f t="shared" si="298"/>
        <v/>
      </c>
      <c r="CW376" s="65" t="str">
        <f t="shared" si="299"/>
        <v/>
      </c>
      <c r="CX376" s="165" t="str">
        <f>IF(COUNTBLANK($A376:$F376)&gt;2,"",IF(Input!AD376=0,"NA",Input!AD376))</f>
        <v/>
      </c>
    </row>
    <row r="377" spans="1:102" x14ac:dyDescent="0.25">
      <c r="A377" s="162" t="str">
        <f>IF(Input!B377=0,"",Input!B377)</f>
        <v/>
      </c>
      <c r="B377" s="162" t="str">
        <f>IF(Input!C377=0,"",Input!C377)</f>
        <v/>
      </c>
      <c r="C377" s="162" t="str">
        <f>IF(Input!D377=0,"",Input!D377)</f>
        <v/>
      </c>
      <c r="D377" s="162" t="str">
        <f>IF(Input!G377=0,"",Input!G377)</f>
        <v/>
      </c>
      <c r="E377" s="162" t="str">
        <f>IF(Input!H377=0,"",Input!H377)</f>
        <v/>
      </c>
      <c r="F377" s="162" t="str">
        <f>IF(Input!I377=0,"",Input!I377)</f>
        <v/>
      </c>
      <c r="G377" s="66" t="str">
        <f t="shared" si="250"/>
        <v/>
      </c>
      <c r="H377" s="66" t="str">
        <f t="shared" si="251"/>
        <v/>
      </c>
      <c r="I377" s="160" t="str">
        <f>FinalScores!G377</f>
        <v/>
      </c>
      <c r="J377" s="65" t="str">
        <f t="shared" si="252"/>
        <v/>
      </c>
      <c r="K377" s="65" t="str">
        <f t="shared" si="253"/>
        <v/>
      </c>
      <c r="L377" s="165" t="str">
        <f>IF(COUNTBLANK($A377:$F377)&gt;2,"",IF(Input!AE377=0,"NA",Input!AE377))</f>
        <v/>
      </c>
      <c r="M377" s="65" t="str">
        <f t="shared" si="254"/>
        <v/>
      </c>
      <c r="N377" s="65" t="str">
        <f t="shared" si="255"/>
        <v/>
      </c>
      <c r="O377" s="165" t="str">
        <f>IF(COUNTBLANK($A377:$F377)&gt;2,"",IF(Input!AF377=0,"NA",Input!AF377))</f>
        <v/>
      </c>
      <c r="P377" s="65" t="str">
        <f t="shared" si="256"/>
        <v/>
      </c>
      <c r="Q377" s="65" t="str">
        <f t="shared" si="257"/>
        <v/>
      </c>
      <c r="R377" s="165" t="str">
        <f>IF(COUNTBLANK($A377:$F377)&gt;2,"",IF(Input!AG377=0,"NA",Input!AG377))</f>
        <v/>
      </c>
      <c r="AN377" s="65" t="str">
        <f t="shared" si="258"/>
        <v/>
      </c>
      <c r="AO377" s="65" t="str">
        <f t="shared" si="259"/>
        <v/>
      </c>
      <c r="AP377" s="165" t="str">
        <f>IF(COUNTBLANK($A377:$F377)&gt;2,"",IF(Input!J377=0,"NA",Input!J377))</f>
        <v/>
      </c>
      <c r="AQ377" s="65" t="str">
        <f t="shared" si="260"/>
        <v/>
      </c>
      <c r="AR377" s="65" t="str">
        <f t="shared" si="261"/>
        <v/>
      </c>
      <c r="AS377" s="165" t="str">
        <f>IF(COUNTBLANK($A377:$F377)&gt;2,"",IF(Input!K377=0,"NA",Input!K377))</f>
        <v/>
      </c>
      <c r="AT377" s="65" t="str">
        <f t="shared" si="262"/>
        <v/>
      </c>
      <c r="AU377" s="65" t="str">
        <f t="shared" si="263"/>
        <v/>
      </c>
      <c r="AV377" s="165" t="str">
        <f>IF(COUNTBLANK($A377:$F377)&gt;2,"",IF(Input!L377=0,"NA",Input!L377))</f>
        <v/>
      </c>
      <c r="AW377" s="65" t="str">
        <f t="shared" si="264"/>
        <v/>
      </c>
      <c r="AX377" s="65" t="str">
        <f t="shared" si="265"/>
        <v/>
      </c>
      <c r="AY377" s="165" t="str">
        <f>IF(COUNTBLANK($A377:$F377)&gt;2,"",IF(Input!M377=0,"NA",Input!M377))</f>
        <v/>
      </c>
      <c r="AZ377" s="65" t="str">
        <f t="shared" si="266"/>
        <v/>
      </c>
      <c r="BA377" s="65" t="str">
        <f t="shared" si="267"/>
        <v/>
      </c>
      <c r="BB377" s="165" t="str">
        <f>IF(COUNTBLANK($A377:$F377)&gt;2,"",IF(Input!N377=0,"NA",Input!N377))</f>
        <v/>
      </c>
      <c r="BC377" s="65" t="str">
        <f t="shared" si="268"/>
        <v/>
      </c>
      <c r="BD377" s="65" t="str">
        <f t="shared" si="269"/>
        <v/>
      </c>
      <c r="BE377" s="165" t="str">
        <f>IF(COUNTBLANK($A377:$F377)&gt;2,"",IF(Input!O377=0,"NA",Input!O377))</f>
        <v/>
      </c>
      <c r="BF377" s="65" t="str">
        <f t="shared" si="270"/>
        <v/>
      </c>
      <c r="BG377" s="65" t="str">
        <f t="shared" si="271"/>
        <v/>
      </c>
      <c r="BH377" s="165" t="str">
        <f>IF(COUNTBLANK($A377:$F377)&gt;2,"",IF(Input!P377=0,"NA",Input!P377))</f>
        <v/>
      </c>
      <c r="BI377" s="65" t="str">
        <f t="shared" si="272"/>
        <v/>
      </c>
      <c r="BJ377" s="65" t="str">
        <f t="shared" si="273"/>
        <v/>
      </c>
      <c r="BK377" s="165" t="str">
        <f>IF(COUNTBLANK($A377:$F377)&gt;2,"",IF(Input!Q377=0,"NA",Input!Q377))</f>
        <v/>
      </c>
      <c r="BL377" s="65" t="str">
        <f t="shared" si="274"/>
        <v/>
      </c>
      <c r="BM377" s="65" t="str">
        <f t="shared" si="275"/>
        <v/>
      </c>
      <c r="BN377" s="165" t="str">
        <f>IF(COUNTBLANK($A377:$F377)&gt;2,"",IF(Input!R377=0,"NA",Input!R377))</f>
        <v/>
      </c>
      <c r="BO377" s="65" t="str">
        <f t="shared" si="276"/>
        <v/>
      </c>
      <c r="BP377" s="65" t="str">
        <f t="shared" si="277"/>
        <v/>
      </c>
      <c r="BQ377" s="165" t="str">
        <f>IF(COUNTBLANK($A377:$F377)&gt;2,"",IF(Input!S377=0,"NA",Input!S377))</f>
        <v/>
      </c>
      <c r="BR377" s="65" t="str">
        <f t="shared" si="278"/>
        <v/>
      </c>
      <c r="BS377" s="65" t="str">
        <f t="shared" si="279"/>
        <v/>
      </c>
      <c r="BT377" s="165" t="str">
        <f>IF(COUNTBLANK($A377:$F377)&gt;2,"",IF(Input!T377=0,"NA",Input!T377))</f>
        <v/>
      </c>
      <c r="BU377" s="65" t="str">
        <f t="shared" si="280"/>
        <v/>
      </c>
      <c r="BV377" s="65" t="str">
        <f t="shared" si="281"/>
        <v/>
      </c>
      <c r="BW377" s="165" t="str">
        <f>IF(COUNTBLANK($A377:$F377)&gt;2,"",IF(Input!U377=0,"NA",Input!U377))</f>
        <v/>
      </c>
      <c r="BX377" s="65" t="str">
        <f t="shared" si="282"/>
        <v/>
      </c>
      <c r="BY377" s="65" t="str">
        <f t="shared" si="283"/>
        <v/>
      </c>
      <c r="BZ377" s="165" t="str">
        <f>IF(COUNTBLANK($A377:$F377)&gt;2,"",IF(Input!V377=0,"NA",Input!V377))</f>
        <v/>
      </c>
      <c r="CA377" s="65" t="str">
        <f t="shared" si="284"/>
        <v/>
      </c>
      <c r="CB377" s="65" t="str">
        <f t="shared" si="285"/>
        <v/>
      </c>
      <c r="CC377" s="165" t="str">
        <f>IF(COUNTBLANK($A377:$F377)&gt;2,"",IF(Input!W377=0,"NA",Input!W377))</f>
        <v/>
      </c>
      <c r="CD377" s="65" t="str">
        <f t="shared" si="286"/>
        <v/>
      </c>
      <c r="CE377" s="65" t="str">
        <f t="shared" si="287"/>
        <v/>
      </c>
      <c r="CF377" s="165" t="str">
        <f>IF(COUNTBLANK($A377:$F377)&gt;2,"",IF(Input!X377=0,"NA",Input!X377))</f>
        <v/>
      </c>
      <c r="CG377" s="65" t="str">
        <f t="shared" si="288"/>
        <v/>
      </c>
      <c r="CH377" s="65" t="str">
        <f t="shared" si="289"/>
        <v/>
      </c>
      <c r="CI377" s="165" t="str">
        <f>IF(COUNTBLANK($A377:$F377)&gt;2,"",IF(Input!Y377=0,"NA",Input!Y377))</f>
        <v/>
      </c>
      <c r="CJ377" s="65" t="str">
        <f t="shared" si="290"/>
        <v/>
      </c>
      <c r="CK377" s="65" t="str">
        <f t="shared" si="291"/>
        <v/>
      </c>
      <c r="CL377" s="165" t="str">
        <f>IF(COUNTBLANK($A377:$F377)&gt;2,"",IF(Input!Z377=0,"NA",Input!Z377))</f>
        <v/>
      </c>
      <c r="CM377" s="65" t="str">
        <f t="shared" si="292"/>
        <v/>
      </c>
      <c r="CN377" s="65" t="str">
        <f t="shared" si="293"/>
        <v/>
      </c>
      <c r="CO377" s="165" t="str">
        <f>IF(COUNTBLANK($A377:$F377)&gt;2,"",IF(Input!AA377=0,"NA",Input!AA377))</f>
        <v/>
      </c>
      <c r="CP377" s="65" t="str">
        <f t="shared" si="294"/>
        <v/>
      </c>
      <c r="CQ377" s="65" t="str">
        <f t="shared" si="295"/>
        <v/>
      </c>
      <c r="CR377" s="165" t="str">
        <f>IF(COUNTBLANK($A377:$F377)&gt;2,"",IF(Input!AB377=0,"NA",Input!AB377))</f>
        <v/>
      </c>
      <c r="CS377" s="65" t="str">
        <f t="shared" si="296"/>
        <v/>
      </c>
      <c r="CT377" s="65" t="str">
        <f t="shared" si="297"/>
        <v/>
      </c>
      <c r="CU377" s="165" t="str">
        <f>IF(COUNTBLANK($A377:$F377)&gt;2,"",IF(Input!AC377=0,"NA",Input!AC377))</f>
        <v/>
      </c>
      <c r="CV377" s="65" t="str">
        <f t="shared" si="298"/>
        <v/>
      </c>
      <c r="CW377" s="65" t="str">
        <f t="shared" si="299"/>
        <v/>
      </c>
      <c r="CX377" s="165" t="str">
        <f>IF(COUNTBLANK($A377:$F377)&gt;2,"",IF(Input!AD377=0,"NA",Input!AD377))</f>
        <v/>
      </c>
    </row>
    <row r="378" spans="1:102" x14ac:dyDescent="0.25">
      <c r="A378" s="162" t="str">
        <f>IF(Input!B378=0,"",Input!B378)</f>
        <v/>
      </c>
      <c r="B378" s="162" t="str">
        <f>IF(Input!C378=0,"",Input!C378)</f>
        <v/>
      </c>
      <c r="C378" s="162" t="str">
        <f>IF(Input!D378=0,"",Input!D378)</f>
        <v/>
      </c>
      <c r="D378" s="162" t="str">
        <f>IF(Input!G378=0,"",Input!G378)</f>
        <v/>
      </c>
      <c r="E378" s="162" t="str">
        <f>IF(Input!H378=0,"",Input!H378)</f>
        <v/>
      </c>
      <c r="F378" s="162" t="str">
        <f>IF(Input!I378=0,"",Input!I378)</f>
        <v/>
      </c>
      <c r="G378" s="66" t="str">
        <f t="shared" si="250"/>
        <v/>
      </c>
      <c r="H378" s="66" t="str">
        <f t="shared" si="251"/>
        <v/>
      </c>
      <c r="I378" s="160" t="str">
        <f>FinalScores!G378</f>
        <v/>
      </c>
      <c r="J378" s="65" t="str">
        <f t="shared" si="252"/>
        <v/>
      </c>
      <c r="K378" s="65" t="str">
        <f t="shared" si="253"/>
        <v/>
      </c>
      <c r="L378" s="165" t="str">
        <f>IF(COUNTBLANK($A378:$F378)&gt;2,"",IF(Input!AE378=0,"NA",Input!AE378))</f>
        <v/>
      </c>
      <c r="M378" s="65" t="str">
        <f t="shared" si="254"/>
        <v/>
      </c>
      <c r="N378" s="65" t="str">
        <f t="shared" si="255"/>
        <v/>
      </c>
      <c r="O378" s="165" t="str">
        <f>IF(COUNTBLANK($A378:$F378)&gt;2,"",IF(Input!AF378=0,"NA",Input!AF378))</f>
        <v/>
      </c>
      <c r="P378" s="65" t="str">
        <f t="shared" si="256"/>
        <v/>
      </c>
      <c r="Q378" s="65" t="str">
        <f t="shared" si="257"/>
        <v/>
      </c>
      <c r="R378" s="165" t="str">
        <f>IF(COUNTBLANK($A378:$F378)&gt;2,"",IF(Input!AG378=0,"NA",Input!AG378))</f>
        <v/>
      </c>
      <c r="AN378" s="65" t="str">
        <f t="shared" si="258"/>
        <v/>
      </c>
      <c r="AO378" s="65" t="str">
        <f t="shared" si="259"/>
        <v/>
      </c>
      <c r="AP378" s="165" t="str">
        <f>IF(COUNTBLANK($A378:$F378)&gt;2,"",IF(Input!J378=0,"NA",Input!J378))</f>
        <v/>
      </c>
      <c r="AQ378" s="65" t="str">
        <f t="shared" si="260"/>
        <v/>
      </c>
      <c r="AR378" s="65" t="str">
        <f t="shared" si="261"/>
        <v/>
      </c>
      <c r="AS378" s="165" t="str">
        <f>IF(COUNTBLANK($A378:$F378)&gt;2,"",IF(Input!K378=0,"NA",Input!K378))</f>
        <v/>
      </c>
      <c r="AT378" s="65" t="str">
        <f t="shared" si="262"/>
        <v/>
      </c>
      <c r="AU378" s="65" t="str">
        <f t="shared" si="263"/>
        <v/>
      </c>
      <c r="AV378" s="165" t="str">
        <f>IF(COUNTBLANK($A378:$F378)&gt;2,"",IF(Input!L378=0,"NA",Input!L378))</f>
        <v/>
      </c>
      <c r="AW378" s="65" t="str">
        <f t="shared" si="264"/>
        <v/>
      </c>
      <c r="AX378" s="65" t="str">
        <f t="shared" si="265"/>
        <v/>
      </c>
      <c r="AY378" s="165" t="str">
        <f>IF(COUNTBLANK($A378:$F378)&gt;2,"",IF(Input!M378=0,"NA",Input!M378))</f>
        <v/>
      </c>
      <c r="AZ378" s="65" t="str">
        <f t="shared" si="266"/>
        <v/>
      </c>
      <c r="BA378" s="65" t="str">
        <f t="shared" si="267"/>
        <v/>
      </c>
      <c r="BB378" s="165" t="str">
        <f>IF(COUNTBLANK($A378:$F378)&gt;2,"",IF(Input!N378=0,"NA",Input!N378))</f>
        <v/>
      </c>
      <c r="BC378" s="65" t="str">
        <f t="shared" si="268"/>
        <v/>
      </c>
      <c r="BD378" s="65" t="str">
        <f t="shared" si="269"/>
        <v/>
      </c>
      <c r="BE378" s="165" t="str">
        <f>IF(COUNTBLANK($A378:$F378)&gt;2,"",IF(Input!O378=0,"NA",Input!O378))</f>
        <v/>
      </c>
      <c r="BF378" s="65" t="str">
        <f t="shared" si="270"/>
        <v/>
      </c>
      <c r="BG378" s="65" t="str">
        <f t="shared" si="271"/>
        <v/>
      </c>
      <c r="BH378" s="165" t="str">
        <f>IF(COUNTBLANK($A378:$F378)&gt;2,"",IF(Input!P378=0,"NA",Input!P378))</f>
        <v/>
      </c>
      <c r="BI378" s="65" t="str">
        <f t="shared" si="272"/>
        <v/>
      </c>
      <c r="BJ378" s="65" t="str">
        <f t="shared" si="273"/>
        <v/>
      </c>
      <c r="BK378" s="165" t="str">
        <f>IF(COUNTBLANK($A378:$F378)&gt;2,"",IF(Input!Q378=0,"NA",Input!Q378))</f>
        <v/>
      </c>
      <c r="BL378" s="65" t="str">
        <f t="shared" si="274"/>
        <v/>
      </c>
      <c r="BM378" s="65" t="str">
        <f t="shared" si="275"/>
        <v/>
      </c>
      <c r="BN378" s="165" t="str">
        <f>IF(COUNTBLANK($A378:$F378)&gt;2,"",IF(Input!R378=0,"NA",Input!R378))</f>
        <v/>
      </c>
      <c r="BO378" s="65" t="str">
        <f t="shared" si="276"/>
        <v/>
      </c>
      <c r="BP378" s="65" t="str">
        <f t="shared" si="277"/>
        <v/>
      </c>
      <c r="BQ378" s="165" t="str">
        <f>IF(COUNTBLANK($A378:$F378)&gt;2,"",IF(Input!S378=0,"NA",Input!S378))</f>
        <v/>
      </c>
      <c r="BR378" s="65" t="str">
        <f t="shared" si="278"/>
        <v/>
      </c>
      <c r="BS378" s="65" t="str">
        <f t="shared" si="279"/>
        <v/>
      </c>
      <c r="BT378" s="165" t="str">
        <f>IF(COUNTBLANK($A378:$F378)&gt;2,"",IF(Input!T378=0,"NA",Input!T378))</f>
        <v/>
      </c>
      <c r="BU378" s="65" t="str">
        <f t="shared" si="280"/>
        <v/>
      </c>
      <c r="BV378" s="65" t="str">
        <f t="shared" si="281"/>
        <v/>
      </c>
      <c r="BW378" s="165" t="str">
        <f>IF(COUNTBLANK($A378:$F378)&gt;2,"",IF(Input!U378=0,"NA",Input!U378))</f>
        <v/>
      </c>
      <c r="BX378" s="65" t="str">
        <f t="shared" si="282"/>
        <v/>
      </c>
      <c r="BY378" s="65" t="str">
        <f t="shared" si="283"/>
        <v/>
      </c>
      <c r="BZ378" s="165" t="str">
        <f>IF(COUNTBLANK($A378:$F378)&gt;2,"",IF(Input!V378=0,"NA",Input!V378))</f>
        <v/>
      </c>
      <c r="CA378" s="65" t="str">
        <f t="shared" si="284"/>
        <v/>
      </c>
      <c r="CB378" s="65" t="str">
        <f t="shared" si="285"/>
        <v/>
      </c>
      <c r="CC378" s="165" t="str">
        <f>IF(COUNTBLANK($A378:$F378)&gt;2,"",IF(Input!W378=0,"NA",Input!W378))</f>
        <v/>
      </c>
      <c r="CD378" s="65" t="str">
        <f t="shared" si="286"/>
        <v/>
      </c>
      <c r="CE378" s="65" t="str">
        <f t="shared" si="287"/>
        <v/>
      </c>
      <c r="CF378" s="165" t="str">
        <f>IF(COUNTBLANK($A378:$F378)&gt;2,"",IF(Input!X378=0,"NA",Input!X378))</f>
        <v/>
      </c>
      <c r="CG378" s="65" t="str">
        <f t="shared" si="288"/>
        <v/>
      </c>
      <c r="CH378" s="65" t="str">
        <f t="shared" si="289"/>
        <v/>
      </c>
      <c r="CI378" s="165" t="str">
        <f>IF(COUNTBLANK($A378:$F378)&gt;2,"",IF(Input!Y378=0,"NA",Input!Y378))</f>
        <v/>
      </c>
      <c r="CJ378" s="65" t="str">
        <f t="shared" si="290"/>
        <v/>
      </c>
      <c r="CK378" s="65" t="str">
        <f t="shared" si="291"/>
        <v/>
      </c>
      <c r="CL378" s="165" t="str">
        <f>IF(COUNTBLANK($A378:$F378)&gt;2,"",IF(Input!Z378=0,"NA",Input!Z378))</f>
        <v/>
      </c>
      <c r="CM378" s="65" t="str">
        <f t="shared" si="292"/>
        <v/>
      </c>
      <c r="CN378" s="65" t="str">
        <f t="shared" si="293"/>
        <v/>
      </c>
      <c r="CO378" s="165" t="str">
        <f>IF(COUNTBLANK($A378:$F378)&gt;2,"",IF(Input!AA378=0,"NA",Input!AA378))</f>
        <v/>
      </c>
      <c r="CP378" s="65" t="str">
        <f t="shared" si="294"/>
        <v/>
      </c>
      <c r="CQ378" s="65" t="str">
        <f t="shared" si="295"/>
        <v/>
      </c>
      <c r="CR378" s="165" t="str">
        <f>IF(COUNTBLANK($A378:$F378)&gt;2,"",IF(Input!AB378=0,"NA",Input!AB378))</f>
        <v/>
      </c>
      <c r="CS378" s="65" t="str">
        <f t="shared" si="296"/>
        <v/>
      </c>
      <c r="CT378" s="65" t="str">
        <f t="shared" si="297"/>
        <v/>
      </c>
      <c r="CU378" s="165" t="str">
        <f>IF(COUNTBLANK($A378:$F378)&gt;2,"",IF(Input!AC378=0,"NA",Input!AC378))</f>
        <v/>
      </c>
      <c r="CV378" s="65" t="str">
        <f t="shared" si="298"/>
        <v/>
      </c>
      <c r="CW378" s="65" t="str">
        <f t="shared" si="299"/>
        <v/>
      </c>
      <c r="CX378" s="165" t="str">
        <f>IF(COUNTBLANK($A378:$F378)&gt;2,"",IF(Input!AD378=0,"NA",Input!AD378))</f>
        <v/>
      </c>
    </row>
    <row r="379" spans="1:102" x14ac:dyDescent="0.25">
      <c r="A379" s="162" t="str">
        <f>IF(Input!B379=0,"",Input!B379)</f>
        <v/>
      </c>
      <c r="B379" s="162" t="str">
        <f>IF(Input!C379=0,"",Input!C379)</f>
        <v/>
      </c>
      <c r="C379" s="162" t="str">
        <f>IF(Input!D379=0,"",Input!D379)</f>
        <v/>
      </c>
      <c r="D379" s="162" t="str">
        <f>IF(Input!G379=0,"",Input!G379)</f>
        <v/>
      </c>
      <c r="E379" s="162" t="str">
        <f>IF(Input!H379=0,"",Input!H379)</f>
        <v/>
      </c>
      <c r="F379" s="162" t="str">
        <f>IF(Input!I379=0,"",Input!I379)</f>
        <v/>
      </c>
      <c r="G379" s="66" t="str">
        <f t="shared" si="250"/>
        <v/>
      </c>
      <c r="H379" s="66" t="str">
        <f t="shared" si="251"/>
        <v/>
      </c>
      <c r="I379" s="160" t="str">
        <f>FinalScores!G379</f>
        <v/>
      </c>
      <c r="J379" s="65" t="str">
        <f t="shared" si="252"/>
        <v/>
      </c>
      <c r="K379" s="65" t="str">
        <f t="shared" si="253"/>
        <v/>
      </c>
      <c r="L379" s="165" t="str">
        <f>IF(COUNTBLANK($A379:$F379)&gt;2,"",IF(Input!AE379=0,"NA",Input!AE379))</f>
        <v/>
      </c>
      <c r="M379" s="65" t="str">
        <f t="shared" si="254"/>
        <v/>
      </c>
      <c r="N379" s="65" t="str">
        <f t="shared" si="255"/>
        <v/>
      </c>
      <c r="O379" s="165" t="str">
        <f>IF(COUNTBLANK($A379:$F379)&gt;2,"",IF(Input!AF379=0,"NA",Input!AF379))</f>
        <v/>
      </c>
      <c r="P379" s="65" t="str">
        <f t="shared" si="256"/>
        <v/>
      </c>
      <c r="Q379" s="65" t="str">
        <f t="shared" si="257"/>
        <v/>
      </c>
      <c r="R379" s="165" t="str">
        <f>IF(COUNTBLANK($A379:$F379)&gt;2,"",IF(Input!AG379=0,"NA",Input!AG379))</f>
        <v/>
      </c>
      <c r="AN379" s="65" t="str">
        <f t="shared" si="258"/>
        <v/>
      </c>
      <c r="AO379" s="65" t="str">
        <f t="shared" si="259"/>
        <v/>
      </c>
      <c r="AP379" s="165" t="str">
        <f>IF(COUNTBLANK($A379:$F379)&gt;2,"",IF(Input!J379=0,"NA",Input!J379))</f>
        <v/>
      </c>
      <c r="AQ379" s="65" t="str">
        <f t="shared" si="260"/>
        <v/>
      </c>
      <c r="AR379" s="65" t="str">
        <f t="shared" si="261"/>
        <v/>
      </c>
      <c r="AS379" s="165" t="str">
        <f>IF(COUNTBLANK($A379:$F379)&gt;2,"",IF(Input!K379=0,"NA",Input!K379))</f>
        <v/>
      </c>
      <c r="AT379" s="65" t="str">
        <f t="shared" si="262"/>
        <v/>
      </c>
      <c r="AU379" s="65" t="str">
        <f t="shared" si="263"/>
        <v/>
      </c>
      <c r="AV379" s="165" t="str">
        <f>IF(COUNTBLANK($A379:$F379)&gt;2,"",IF(Input!L379=0,"NA",Input!L379))</f>
        <v/>
      </c>
      <c r="AW379" s="65" t="str">
        <f t="shared" si="264"/>
        <v/>
      </c>
      <c r="AX379" s="65" t="str">
        <f t="shared" si="265"/>
        <v/>
      </c>
      <c r="AY379" s="165" t="str">
        <f>IF(COUNTBLANK($A379:$F379)&gt;2,"",IF(Input!M379=0,"NA",Input!M379))</f>
        <v/>
      </c>
      <c r="AZ379" s="65" t="str">
        <f t="shared" si="266"/>
        <v/>
      </c>
      <c r="BA379" s="65" t="str">
        <f t="shared" si="267"/>
        <v/>
      </c>
      <c r="BB379" s="165" t="str">
        <f>IF(COUNTBLANK($A379:$F379)&gt;2,"",IF(Input!N379=0,"NA",Input!N379))</f>
        <v/>
      </c>
      <c r="BC379" s="65" t="str">
        <f t="shared" si="268"/>
        <v/>
      </c>
      <c r="BD379" s="65" t="str">
        <f t="shared" si="269"/>
        <v/>
      </c>
      <c r="BE379" s="165" t="str">
        <f>IF(COUNTBLANK($A379:$F379)&gt;2,"",IF(Input!O379=0,"NA",Input!O379))</f>
        <v/>
      </c>
      <c r="BF379" s="65" t="str">
        <f t="shared" si="270"/>
        <v/>
      </c>
      <c r="BG379" s="65" t="str">
        <f t="shared" si="271"/>
        <v/>
      </c>
      <c r="BH379" s="165" t="str">
        <f>IF(COUNTBLANK($A379:$F379)&gt;2,"",IF(Input!P379=0,"NA",Input!P379))</f>
        <v/>
      </c>
      <c r="BI379" s="65" t="str">
        <f t="shared" si="272"/>
        <v/>
      </c>
      <c r="BJ379" s="65" t="str">
        <f t="shared" si="273"/>
        <v/>
      </c>
      <c r="BK379" s="165" t="str">
        <f>IF(COUNTBLANK($A379:$F379)&gt;2,"",IF(Input!Q379=0,"NA",Input!Q379))</f>
        <v/>
      </c>
      <c r="BL379" s="65" t="str">
        <f t="shared" si="274"/>
        <v/>
      </c>
      <c r="BM379" s="65" t="str">
        <f t="shared" si="275"/>
        <v/>
      </c>
      <c r="BN379" s="165" t="str">
        <f>IF(COUNTBLANK($A379:$F379)&gt;2,"",IF(Input!R379=0,"NA",Input!R379))</f>
        <v/>
      </c>
      <c r="BO379" s="65" t="str">
        <f t="shared" si="276"/>
        <v/>
      </c>
      <c r="BP379" s="65" t="str">
        <f t="shared" si="277"/>
        <v/>
      </c>
      <c r="BQ379" s="165" t="str">
        <f>IF(COUNTBLANK($A379:$F379)&gt;2,"",IF(Input!S379=0,"NA",Input!S379))</f>
        <v/>
      </c>
      <c r="BR379" s="65" t="str">
        <f t="shared" si="278"/>
        <v/>
      </c>
      <c r="BS379" s="65" t="str">
        <f t="shared" si="279"/>
        <v/>
      </c>
      <c r="BT379" s="165" t="str">
        <f>IF(COUNTBLANK($A379:$F379)&gt;2,"",IF(Input!T379=0,"NA",Input!T379))</f>
        <v/>
      </c>
      <c r="BU379" s="65" t="str">
        <f t="shared" si="280"/>
        <v/>
      </c>
      <c r="BV379" s="65" t="str">
        <f t="shared" si="281"/>
        <v/>
      </c>
      <c r="BW379" s="165" t="str">
        <f>IF(COUNTBLANK($A379:$F379)&gt;2,"",IF(Input!U379=0,"NA",Input!U379))</f>
        <v/>
      </c>
      <c r="BX379" s="65" t="str">
        <f t="shared" si="282"/>
        <v/>
      </c>
      <c r="BY379" s="65" t="str">
        <f t="shared" si="283"/>
        <v/>
      </c>
      <c r="BZ379" s="165" t="str">
        <f>IF(COUNTBLANK($A379:$F379)&gt;2,"",IF(Input!V379=0,"NA",Input!V379))</f>
        <v/>
      </c>
      <c r="CA379" s="65" t="str">
        <f t="shared" si="284"/>
        <v/>
      </c>
      <c r="CB379" s="65" t="str">
        <f t="shared" si="285"/>
        <v/>
      </c>
      <c r="CC379" s="165" t="str">
        <f>IF(COUNTBLANK($A379:$F379)&gt;2,"",IF(Input!W379=0,"NA",Input!W379))</f>
        <v/>
      </c>
      <c r="CD379" s="65" t="str">
        <f t="shared" si="286"/>
        <v/>
      </c>
      <c r="CE379" s="65" t="str">
        <f t="shared" si="287"/>
        <v/>
      </c>
      <c r="CF379" s="165" t="str">
        <f>IF(COUNTBLANK($A379:$F379)&gt;2,"",IF(Input!X379=0,"NA",Input!X379))</f>
        <v/>
      </c>
      <c r="CG379" s="65" t="str">
        <f t="shared" si="288"/>
        <v/>
      </c>
      <c r="CH379" s="65" t="str">
        <f t="shared" si="289"/>
        <v/>
      </c>
      <c r="CI379" s="165" t="str">
        <f>IF(COUNTBLANK($A379:$F379)&gt;2,"",IF(Input!Y379=0,"NA",Input!Y379))</f>
        <v/>
      </c>
      <c r="CJ379" s="65" t="str">
        <f t="shared" si="290"/>
        <v/>
      </c>
      <c r="CK379" s="65" t="str">
        <f t="shared" si="291"/>
        <v/>
      </c>
      <c r="CL379" s="165" t="str">
        <f>IF(COUNTBLANK($A379:$F379)&gt;2,"",IF(Input!Z379=0,"NA",Input!Z379))</f>
        <v/>
      </c>
      <c r="CM379" s="65" t="str">
        <f t="shared" si="292"/>
        <v/>
      </c>
      <c r="CN379" s="65" t="str">
        <f t="shared" si="293"/>
        <v/>
      </c>
      <c r="CO379" s="165" t="str">
        <f>IF(COUNTBLANK($A379:$F379)&gt;2,"",IF(Input!AA379=0,"NA",Input!AA379))</f>
        <v/>
      </c>
      <c r="CP379" s="65" t="str">
        <f t="shared" si="294"/>
        <v/>
      </c>
      <c r="CQ379" s="65" t="str">
        <f t="shared" si="295"/>
        <v/>
      </c>
      <c r="CR379" s="165" t="str">
        <f>IF(COUNTBLANK($A379:$F379)&gt;2,"",IF(Input!AB379=0,"NA",Input!AB379))</f>
        <v/>
      </c>
      <c r="CS379" s="65" t="str">
        <f t="shared" si="296"/>
        <v/>
      </c>
      <c r="CT379" s="65" t="str">
        <f t="shared" si="297"/>
        <v/>
      </c>
      <c r="CU379" s="165" t="str">
        <f>IF(COUNTBLANK($A379:$F379)&gt;2,"",IF(Input!AC379=0,"NA",Input!AC379))</f>
        <v/>
      </c>
      <c r="CV379" s="65" t="str">
        <f t="shared" si="298"/>
        <v/>
      </c>
      <c r="CW379" s="65" t="str">
        <f t="shared" si="299"/>
        <v/>
      </c>
      <c r="CX379" s="165" t="str">
        <f>IF(COUNTBLANK($A379:$F379)&gt;2,"",IF(Input!AD379=0,"NA",Input!AD379))</f>
        <v/>
      </c>
    </row>
    <row r="380" spans="1:102" x14ac:dyDescent="0.25">
      <c r="A380" s="162" t="str">
        <f>IF(Input!B380=0,"",Input!B380)</f>
        <v/>
      </c>
      <c r="B380" s="162" t="str">
        <f>IF(Input!C380=0,"",Input!C380)</f>
        <v/>
      </c>
      <c r="C380" s="162" t="str">
        <f>IF(Input!D380=0,"",Input!D380)</f>
        <v/>
      </c>
      <c r="D380" s="162" t="str">
        <f>IF(Input!G380=0,"",Input!G380)</f>
        <v/>
      </c>
      <c r="E380" s="162" t="str">
        <f>IF(Input!H380=0,"",Input!H380)</f>
        <v/>
      </c>
      <c r="F380" s="162" t="str">
        <f>IF(Input!I380=0,"",Input!I380)</f>
        <v/>
      </c>
      <c r="G380" s="66" t="str">
        <f t="shared" si="250"/>
        <v/>
      </c>
      <c r="H380" s="66" t="str">
        <f t="shared" si="251"/>
        <v/>
      </c>
      <c r="I380" s="160" t="str">
        <f>FinalScores!G380</f>
        <v/>
      </c>
      <c r="J380" s="65" t="str">
        <f t="shared" si="252"/>
        <v/>
      </c>
      <c r="K380" s="65" t="str">
        <f t="shared" si="253"/>
        <v/>
      </c>
      <c r="L380" s="165" t="str">
        <f>IF(COUNTBLANK($A380:$F380)&gt;2,"",IF(Input!AE380=0,"NA",Input!AE380))</f>
        <v/>
      </c>
      <c r="M380" s="65" t="str">
        <f t="shared" si="254"/>
        <v/>
      </c>
      <c r="N380" s="65" t="str">
        <f t="shared" si="255"/>
        <v/>
      </c>
      <c r="O380" s="165" t="str">
        <f>IF(COUNTBLANK($A380:$F380)&gt;2,"",IF(Input!AF380=0,"NA",Input!AF380))</f>
        <v/>
      </c>
      <c r="P380" s="65" t="str">
        <f t="shared" si="256"/>
        <v/>
      </c>
      <c r="Q380" s="65" t="str">
        <f t="shared" si="257"/>
        <v/>
      </c>
      <c r="R380" s="165" t="str">
        <f>IF(COUNTBLANK($A380:$F380)&gt;2,"",IF(Input!AG380=0,"NA",Input!AG380))</f>
        <v/>
      </c>
      <c r="AN380" s="65" t="str">
        <f t="shared" si="258"/>
        <v/>
      </c>
      <c r="AO380" s="65" t="str">
        <f t="shared" si="259"/>
        <v/>
      </c>
      <c r="AP380" s="165" t="str">
        <f>IF(COUNTBLANK($A380:$F380)&gt;2,"",IF(Input!J380=0,"NA",Input!J380))</f>
        <v/>
      </c>
      <c r="AQ380" s="65" t="str">
        <f t="shared" si="260"/>
        <v/>
      </c>
      <c r="AR380" s="65" t="str">
        <f t="shared" si="261"/>
        <v/>
      </c>
      <c r="AS380" s="165" t="str">
        <f>IF(COUNTBLANK($A380:$F380)&gt;2,"",IF(Input!K380=0,"NA",Input!K380))</f>
        <v/>
      </c>
      <c r="AT380" s="65" t="str">
        <f t="shared" si="262"/>
        <v/>
      </c>
      <c r="AU380" s="65" t="str">
        <f t="shared" si="263"/>
        <v/>
      </c>
      <c r="AV380" s="165" t="str">
        <f>IF(COUNTBLANK($A380:$F380)&gt;2,"",IF(Input!L380=0,"NA",Input!L380))</f>
        <v/>
      </c>
      <c r="AW380" s="65" t="str">
        <f t="shared" si="264"/>
        <v/>
      </c>
      <c r="AX380" s="65" t="str">
        <f t="shared" si="265"/>
        <v/>
      </c>
      <c r="AY380" s="165" t="str">
        <f>IF(COUNTBLANK($A380:$F380)&gt;2,"",IF(Input!M380=0,"NA",Input!M380))</f>
        <v/>
      </c>
      <c r="AZ380" s="65" t="str">
        <f t="shared" si="266"/>
        <v/>
      </c>
      <c r="BA380" s="65" t="str">
        <f t="shared" si="267"/>
        <v/>
      </c>
      <c r="BB380" s="165" t="str">
        <f>IF(COUNTBLANK($A380:$F380)&gt;2,"",IF(Input!N380=0,"NA",Input!N380))</f>
        <v/>
      </c>
      <c r="BC380" s="65" t="str">
        <f t="shared" si="268"/>
        <v/>
      </c>
      <c r="BD380" s="65" t="str">
        <f t="shared" si="269"/>
        <v/>
      </c>
      <c r="BE380" s="165" t="str">
        <f>IF(COUNTBLANK($A380:$F380)&gt;2,"",IF(Input!O380=0,"NA",Input!O380))</f>
        <v/>
      </c>
      <c r="BF380" s="65" t="str">
        <f t="shared" si="270"/>
        <v/>
      </c>
      <c r="BG380" s="65" t="str">
        <f t="shared" si="271"/>
        <v/>
      </c>
      <c r="BH380" s="165" t="str">
        <f>IF(COUNTBLANK($A380:$F380)&gt;2,"",IF(Input!P380=0,"NA",Input!P380))</f>
        <v/>
      </c>
      <c r="BI380" s="65" t="str">
        <f t="shared" si="272"/>
        <v/>
      </c>
      <c r="BJ380" s="65" t="str">
        <f t="shared" si="273"/>
        <v/>
      </c>
      <c r="BK380" s="165" t="str">
        <f>IF(COUNTBLANK($A380:$F380)&gt;2,"",IF(Input!Q380=0,"NA",Input!Q380))</f>
        <v/>
      </c>
      <c r="BL380" s="65" t="str">
        <f t="shared" si="274"/>
        <v/>
      </c>
      <c r="BM380" s="65" t="str">
        <f t="shared" si="275"/>
        <v/>
      </c>
      <c r="BN380" s="165" t="str">
        <f>IF(COUNTBLANK($A380:$F380)&gt;2,"",IF(Input!R380=0,"NA",Input!R380))</f>
        <v/>
      </c>
      <c r="BO380" s="65" t="str">
        <f t="shared" si="276"/>
        <v/>
      </c>
      <c r="BP380" s="65" t="str">
        <f t="shared" si="277"/>
        <v/>
      </c>
      <c r="BQ380" s="165" t="str">
        <f>IF(COUNTBLANK($A380:$F380)&gt;2,"",IF(Input!S380=0,"NA",Input!S380))</f>
        <v/>
      </c>
      <c r="BR380" s="65" t="str">
        <f t="shared" si="278"/>
        <v/>
      </c>
      <c r="BS380" s="65" t="str">
        <f t="shared" si="279"/>
        <v/>
      </c>
      <c r="BT380" s="165" t="str">
        <f>IF(COUNTBLANK($A380:$F380)&gt;2,"",IF(Input!T380=0,"NA",Input!T380))</f>
        <v/>
      </c>
      <c r="BU380" s="65" t="str">
        <f t="shared" si="280"/>
        <v/>
      </c>
      <c r="BV380" s="65" t="str">
        <f t="shared" si="281"/>
        <v/>
      </c>
      <c r="BW380" s="165" t="str">
        <f>IF(COUNTBLANK($A380:$F380)&gt;2,"",IF(Input!U380=0,"NA",Input!U380))</f>
        <v/>
      </c>
      <c r="BX380" s="65" t="str">
        <f t="shared" si="282"/>
        <v/>
      </c>
      <c r="BY380" s="65" t="str">
        <f t="shared" si="283"/>
        <v/>
      </c>
      <c r="BZ380" s="165" t="str">
        <f>IF(COUNTBLANK($A380:$F380)&gt;2,"",IF(Input!V380=0,"NA",Input!V380))</f>
        <v/>
      </c>
      <c r="CA380" s="65" t="str">
        <f t="shared" si="284"/>
        <v/>
      </c>
      <c r="CB380" s="65" t="str">
        <f t="shared" si="285"/>
        <v/>
      </c>
      <c r="CC380" s="165" t="str">
        <f>IF(COUNTBLANK($A380:$F380)&gt;2,"",IF(Input!W380=0,"NA",Input!W380))</f>
        <v/>
      </c>
      <c r="CD380" s="65" t="str">
        <f t="shared" si="286"/>
        <v/>
      </c>
      <c r="CE380" s="65" t="str">
        <f t="shared" si="287"/>
        <v/>
      </c>
      <c r="CF380" s="165" t="str">
        <f>IF(COUNTBLANK($A380:$F380)&gt;2,"",IF(Input!X380=0,"NA",Input!X380))</f>
        <v/>
      </c>
      <c r="CG380" s="65" t="str">
        <f t="shared" si="288"/>
        <v/>
      </c>
      <c r="CH380" s="65" t="str">
        <f t="shared" si="289"/>
        <v/>
      </c>
      <c r="CI380" s="165" t="str">
        <f>IF(COUNTBLANK($A380:$F380)&gt;2,"",IF(Input!Y380=0,"NA",Input!Y380))</f>
        <v/>
      </c>
      <c r="CJ380" s="65" t="str">
        <f t="shared" si="290"/>
        <v/>
      </c>
      <c r="CK380" s="65" t="str">
        <f t="shared" si="291"/>
        <v/>
      </c>
      <c r="CL380" s="165" t="str">
        <f>IF(COUNTBLANK($A380:$F380)&gt;2,"",IF(Input!Z380=0,"NA",Input!Z380))</f>
        <v/>
      </c>
      <c r="CM380" s="65" t="str">
        <f t="shared" si="292"/>
        <v/>
      </c>
      <c r="CN380" s="65" t="str">
        <f t="shared" si="293"/>
        <v/>
      </c>
      <c r="CO380" s="165" t="str">
        <f>IF(COUNTBLANK($A380:$F380)&gt;2,"",IF(Input!AA380=0,"NA",Input!AA380))</f>
        <v/>
      </c>
      <c r="CP380" s="65" t="str">
        <f t="shared" si="294"/>
        <v/>
      </c>
      <c r="CQ380" s="65" t="str">
        <f t="shared" si="295"/>
        <v/>
      </c>
      <c r="CR380" s="165" t="str">
        <f>IF(COUNTBLANK($A380:$F380)&gt;2,"",IF(Input!AB380=0,"NA",Input!AB380))</f>
        <v/>
      </c>
      <c r="CS380" s="65" t="str">
        <f t="shared" si="296"/>
        <v/>
      </c>
      <c r="CT380" s="65" t="str">
        <f t="shared" si="297"/>
        <v/>
      </c>
      <c r="CU380" s="165" t="str">
        <f>IF(COUNTBLANK($A380:$F380)&gt;2,"",IF(Input!AC380=0,"NA",Input!AC380))</f>
        <v/>
      </c>
      <c r="CV380" s="65" t="str">
        <f t="shared" si="298"/>
        <v/>
      </c>
      <c r="CW380" s="65" t="str">
        <f t="shared" si="299"/>
        <v/>
      </c>
      <c r="CX380" s="165" t="str">
        <f>IF(COUNTBLANK($A380:$F380)&gt;2,"",IF(Input!AD380=0,"NA",Input!AD380))</f>
        <v/>
      </c>
    </row>
    <row r="381" spans="1:102" x14ac:dyDescent="0.25">
      <c r="A381" s="162" t="str">
        <f>IF(Input!B381=0,"",Input!B381)</f>
        <v/>
      </c>
      <c r="B381" s="162" t="str">
        <f>IF(Input!C381=0,"",Input!C381)</f>
        <v/>
      </c>
      <c r="C381" s="162" t="str">
        <f>IF(Input!D381=0,"",Input!D381)</f>
        <v/>
      </c>
      <c r="D381" s="162" t="str">
        <f>IF(Input!G381=0,"",Input!G381)</f>
        <v/>
      </c>
      <c r="E381" s="162" t="str">
        <f>IF(Input!H381=0,"",Input!H381)</f>
        <v/>
      </c>
      <c r="F381" s="162" t="str">
        <f>IF(Input!I381=0,"",Input!I381)</f>
        <v/>
      </c>
      <c r="G381" s="66" t="str">
        <f t="shared" si="250"/>
        <v/>
      </c>
      <c r="H381" s="66" t="str">
        <f t="shared" si="251"/>
        <v/>
      </c>
      <c r="I381" s="160" t="str">
        <f>FinalScores!G381</f>
        <v/>
      </c>
      <c r="J381" s="65" t="str">
        <f t="shared" si="252"/>
        <v/>
      </c>
      <c r="K381" s="65" t="str">
        <f t="shared" si="253"/>
        <v/>
      </c>
      <c r="L381" s="165" t="str">
        <f>IF(COUNTBLANK($A381:$F381)&gt;2,"",IF(Input!AE381=0,"NA",Input!AE381))</f>
        <v/>
      </c>
      <c r="M381" s="65" t="str">
        <f t="shared" si="254"/>
        <v/>
      </c>
      <c r="N381" s="65" t="str">
        <f t="shared" si="255"/>
        <v/>
      </c>
      <c r="O381" s="165" t="str">
        <f>IF(COUNTBLANK($A381:$F381)&gt;2,"",IF(Input!AF381=0,"NA",Input!AF381))</f>
        <v/>
      </c>
      <c r="P381" s="65" t="str">
        <f t="shared" si="256"/>
        <v/>
      </c>
      <c r="Q381" s="65" t="str">
        <f t="shared" si="257"/>
        <v/>
      </c>
      <c r="R381" s="165" t="str">
        <f>IF(COUNTBLANK($A381:$F381)&gt;2,"",IF(Input!AG381=0,"NA",Input!AG381))</f>
        <v/>
      </c>
      <c r="AN381" s="65" t="str">
        <f t="shared" si="258"/>
        <v/>
      </c>
      <c r="AO381" s="65" t="str">
        <f t="shared" si="259"/>
        <v/>
      </c>
      <c r="AP381" s="165" t="str">
        <f>IF(COUNTBLANK($A381:$F381)&gt;2,"",IF(Input!J381=0,"NA",Input!J381))</f>
        <v/>
      </c>
      <c r="AQ381" s="65" t="str">
        <f t="shared" si="260"/>
        <v/>
      </c>
      <c r="AR381" s="65" t="str">
        <f t="shared" si="261"/>
        <v/>
      </c>
      <c r="AS381" s="165" t="str">
        <f>IF(COUNTBLANK($A381:$F381)&gt;2,"",IF(Input!K381=0,"NA",Input!K381))</f>
        <v/>
      </c>
      <c r="AT381" s="65" t="str">
        <f t="shared" si="262"/>
        <v/>
      </c>
      <c r="AU381" s="65" t="str">
        <f t="shared" si="263"/>
        <v/>
      </c>
      <c r="AV381" s="165" t="str">
        <f>IF(COUNTBLANK($A381:$F381)&gt;2,"",IF(Input!L381=0,"NA",Input!L381))</f>
        <v/>
      </c>
      <c r="AW381" s="65" t="str">
        <f t="shared" si="264"/>
        <v/>
      </c>
      <c r="AX381" s="65" t="str">
        <f t="shared" si="265"/>
        <v/>
      </c>
      <c r="AY381" s="165" t="str">
        <f>IF(COUNTBLANK($A381:$F381)&gt;2,"",IF(Input!M381=0,"NA",Input!M381))</f>
        <v/>
      </c>
      <c r="AZ381" s="65" t="str">
        <f t="shared" si="266"/>
        <v/>
      </c>
      <c r="BA381" s="65" t="str">
        <f t="shared" si="267"/>
        <v/>
      </c>
      <c r="BB381" s="165" t="str">
        <f>IF(COUNTBLANK($A381:$F381)&gt;2,"",IF(Input!N381=0,"NA",Input!N381))</f>
        <v/>
      </c>
      <c r="BC381" s="65" t="str">
        <f t="shared" si="268"/>
        <v/>
      </c>
      <c r="BD381" s="65" t="str">
        <f t="shared" si="269"/>
        <v/>
      </c>
      <c r="BE381" s="165" t="str">
        <f>IF(COUNTBLANK($A381:$F381)&gt;2,"",IF(Input!O381=0,"NA",Input!O381))</f>
        <v/>
      </c>
      <c r="BF381" s="65" t="str">
        <f t="shared" si="270"/>
        <v/>
      </c>
      <c r="BG381" s="65" t="str">
        <f t="shared" si="271"/>
        <v/>
      </c>
      <c r="BH381" s="165" t="str">
        <f>IF(COUNTBLANK($A381:$F381)&gt;2,"",IF(Input!P381=0,"NA",Input!P381))</f>
        <v/>
      </c>
      <c r="BI381" s="65" t="str">
        <f t="shared" si="272"/>
        <v/>
      </c>
      <c r="BJ381" s="65" t="str">
        <f t="shared" si="273"/>
        <v/>
      </c>
      <c r="BK381" s="165" t="str">
        <f>IF(COUNTBLANK($A381:$F381)&gt;2,"",IF(Input!Q381=0,"NA",Input!Q381))</f>
        <v/>
      </c>
      <c r="BL381" s="65" t="str">
        <f t="shared" si="274"/>
        <v/>
      </c>
      <c r="BM381" s="65" t="str">
        <f t="shared" si="275"/>
        <v/>
      </c>
      <c r="BN381" s="165" t="str">
        <f>IF(COUNTBLANK($A381:$F381)&gt;2,"",IF(Input!R381=0,"NA",Input!R381))</f>
        <v/>
      </c>
      <c r="BO381" s="65" t="str">
        <f t="shared" si="276"/>
        <v/>
      </c>
      <c r="BP381" s="65" t="str">
        <f t="shared" si="277"/>
        <v/>
      </c>
      <c r="BQ381" s="165" t="str">
        <f>IF(COUNTBLANK($A381:$F381)&gt;2,"",IF(Input!S381=0,"NA",Input!S381))</f>
        <v/>
      </c>
      <c r="BR381" s="65" t="str">
        <f t="shared" si="278"/>
        <v/>
      </c>
      <c r="BS381" s="65" t="str">
        <f t="shared" si="279"/>
        <v/>
      </c>
      <c r="BT381" s="165" t="str">
        <f>IF(COUNTBLANK($A381:$F381)&gt;2,"",IF(Input!T381=0,"NA",Input!T381))</f>
        <v/>
      </c>
      <c r="BU381" s="65" t="str">
        <f t="shared" si="280"/>
        <v/>
      </c>
      <c r="BV381" s="65" t="str">
        <f t="shared" si="281"/>
        <v/>
      </c>
      <c r="BW381" s="165" t="str">
        <f>IF(COUNTBLANK($A381:$F381)&gt;2,"",IF(Input!U381=0,"NA",Input!U381))</f>
        <v/>
      </c>
      <c r="BX381" s="65" t="str">
        <f t="shared" si="282"/>
        <v/>
      </c>
      <c r="BY381" s="65" t="str">
        <f t="shared" si="283"/>
        <v/>
      </c>
      <c r="BZ381" s="165" t="str">
        <f>IF(COUNTBLANK($A381:$F381)&gt;2,"",IF(Input!V381=0,"NA",Input!V381))</f>
        <v/>
      </c>
      <c r="CA381" s="65" t="str">
        <f t="shared" si="284"/>
        <v/>
      </c>
      <c r="CB381" s="65" t="str">
        <f t="shared" si="285"/>
        <v/>
      </c>
      <c r="CC381" s="165" t="str">
        <f>IF(COUNTBLANK($A381:$F381)&gt;2,"",IF(Input!W381=0,"NA",Input!W381))</f>
        <v/>
      </c>
      <c r="CD381" s="65" t="str">
        <f t="shared" si="286"/>
        <v/>
      </c>
      <c r="CE381" s="65" t="str">
        <f t="shared" si="287"/>
        <v/>
      </c>
      <c r="CF381" s="165" t="str">
        <f>IF(COUNTBLANK($A381:$F381)&gt;2,"",IF(Input!X381=0,"NA",Input!X381))</f>
        <v/>
      </c>
      <c r="CG381" s="65" t="str">
        <f t="shared" si="288"/>
        <v/>
      </c>
      <c r="CH381" s="65" t="str">
        <f t="shared" si="289"/>
        <v/>
      </c>
      <c r="CI381" s="165" t="str">
        <f>IF(COUNTBLANK($A381:$F381)&gt;2,"",IF(Input!Y381=0,"NA",Input!Y381))</f>
        <v/>
      </c>
      <c r="CJ381" s="65" t="str">
        <f t="shared" si="290"/>
        <v/>
      </c>
      <c r="CK381" s="65" t="str">
        <f t="shared" si="291"/>
        <v/>
      </c>
      <c r="CL381" s="165" t="str">
        <f>IF(COUNTBLANK($A381:$F381)&gt;2,"",IF(Input!Z381=0,"NA",Input!Z381))</f>
        <v/>
      </c>
      <c r="CM381" s="65" t="str">
        <f t="shared" si="292"/>
        <v/>
      </c>
      <c r="CN381" s="65" t="str">
        <f t="shared" si="293"/>
        <v/>
      </c>
      <c r="CO381" s="165" t="str">
        <f>IF(COUNTBLANK($A381:$F381)&gt;2,"",IF(Input!AA381=0,"NA",Input!AA381))</f>
        <v/>
      </c>
      <c r="CP381" s="65" t="str">
        <f t="shared" si="294"/>
        <v/>
      </c>
      <c r="CQ381" s="65" t="str">
        <f t="shared" si="295"/>
        <v/>
      </c>
      <c r="CR381" s="165" t="str">
        <f>IF(COUNTBLANK($A381:$F381)&gt;2,"",IF(Input!AB381=0,"NA",Input!AB381))</f>
        <v/>
      </c>
      <c r="CS381" s="65" t="str">
        <f t="shared" si="296"/>
        <v/>
      </c>
      <c r="CT381" s="65" t="str">
        <f t="shared" si="297"/>
        <v/>
      </c>
      <c r="CU381" s="165" t="str">
        <f>IF(COUNTBLANK($A381:$F381)&gt;2,"",IF(Input!AC381=0,"NA",Input!AC381))</f>
        <v/>
      </c>
      <c r="CV381" s="65" t="str">
        <f t="shared" si="298"/>
        <v/>
      </c>
      <c r="CW381" s="65" t="str">
        <f t="shared" si="299"/>
        <v/>
      </c>
      <c r="CX381" s="165" t="str">
        <f>IF(COUNTBLANK($A381:$F381)&gt;2,"",IF(Input!AD381=0,"NA",Input!AD381))</f>
        <v/>
      </c>
    </row>
    <row r="382" spans="1:102" x14ac:dyDescent="0.25">
      <c r="A382" s="162" t="str">
        <f>IF(Input!B382=0,"",Input!B382)</f>
        <v/>
      </c>
      <c r="B382" s="162" t="str">
        <f>IF(Input!C382=0,"",Input!C382)</f>
        <v/>
      </c>
      <c r="C382" s="162" t="str">
        <f>IF(Input!D382=0,"",Input!D382)</f>
        <v/>
      </c>
      <c r="D382" s="162" t="str">
        <f>IF(Input!G382=0,"",Input!G382)</f>
        <v/>
      </c>
      <c r="E382" s="162" t="str">
        <f>IF(Input!H382=0,"",Input!H382)</f>
        <v/>
      </c>
      <c r="F382" s="162" t="str">
        <f>IF(Input!I382=0,"",Input!I382)</f>
        <v/>
      </c>
      <c r="G382" s="66" t="str">
        <f t="shared" si="250"/>
        <v/>
      </c>
      <c r="H382" s="66" t="str">
        <f t="shared" si="251"/>
        <v/>
      </c>
      <c r="I382" s="160" t="str">
        <f>FinalScores!G382</f>
        <v/>
      </c>
      <c r="J382" s="65" t="str">
        <f t="shared" si="252"/>
        <v/>
      </c>
      <c r="K382" s="65" t="str">
        <f t="shared" si="253"/>
        <v/>
      </c>
      <c r="L382" s="165" t="str">
        <f>IF(COUNTBLANK($A382:$F382)&gt;2,"",IF(Input!AE382=0,"NA",Input!AE382))</f>
        <v/>
      </c>
      <c r="M382" s="65" t="str">
        <f t="shared" si="254"/>
        <v/>
      </c>
      <c r="N382" s="65" t="str">
        <f t="shared" si="255"/>
        <v/>
      </c>
      <c r="O382" s="165" t="str">
        <f>IF(COUNTBLANK($A382:$F382)&gt;2,"",IF(Input!AF382=0,"NA",Input!AF382))</f>
        <v/>
      </c>
      <c r="P382" s="65" t="str">
        <f t="shared" si="256"/>
        <v/>
      </c>
      <c r="Q382" s="65" t="str">
        <f t="shared" si="257"/>
        <v/>
      </c>
      <c r="R382" s="165" t="str">
        <f>IF(COUNTBLANK($A382:$F382)&gt;2,"",IF(Input!AG382=0,"NA",Input!AG382))</f>
        <v/>
      </c>
      <c r="AN382" s="65" t="str">
        <f t="shared" si="258"/>
        <v/>
      </c>
      <c r="AO382" s="65" t="str">
        <f t="shared" si="259"/>
        <v/>
      </c>
      <c r="AP382" s="165" t="str">
        <f>IF(COUNTBLANK($A382:$F382)&gt;2,"",IF(Input!J382=0,"NA",Input!J382))</f>
        <v/>
      </c>
      <c r="AQ382" s="65" t="str">
        <f t="shared" si="260"/>
        <v/>
      </c>
      <c r="AR382" s="65" t="str">
        <f t="shared" si="261"/>
        <v/>
      </c>
      <c r="AS382" s="165" t="str">
        <f>IF(COUNTBLANK($A382:$F382)&gt;2,"",IF(Input!K382=0,"NA",Input!K382))</f>
        <v/>
      </c>
      <c r="AT382" s="65" t="str">
        <f t="shared" si="262"/>
        <v/>
      </c>
      <c r="AU382" s="65" t="str">
        <f t="shared" si="263"/>
        <v/>
      </c>
      <c r="AV382" s="165" t="str">
        <f>IF(COUNTBLANK($A382:$F382)&gt;2,"",IF(Input!L382=0,"NA",Input!L382))</f>
        <v/>
      </c>
      <c r="AW382" s="65" t="str">
        <f t="shared" si="264"/>
        <v/>
      </c>
      <c r="AX382" s="65" t="str">
        <f t="shared" si="265"/>
        <v/>
      </c>
      <c r="AY382" s="165" t="str">
        <f>IF(COUNTBLANK($A382:$F382)&gt;2,"",IF(Input!M382=0,"NA",Input!M382))</f>
        <v/>
      </c>
      <c r="AZ382" s="65" t="str">
        <f t="shared" si="266"/>
        <v/>
      </c>
      <c r="BA382" s="65" t="str">
        <f t="shared" si="267"/>
        <v/>
      </c>
      <c r="BB382" s="165" t="str">
        <f>IF(COUNTBLANK($A382:$F382)&gt;2,"",IF(Input!N382=0,"NA",Input!N382))</f>
        <v/>
      </c>
      <c r="BC382" s="65" t="str">
        <f t="shared" si="268"/>
        <v/>
      </c>
      <c r="BD382" s="65" t="str">
        <f t="shared" si="269"/>
        <v/>
      </c>
      <c r="BE382" s="165" t="str">
        <f>IF(COUNTBLANK($A382:$F382)&gt;2,"",IF(Input!O382=0,"NA",Input!O382))</f>
        <v/>
      </c>
      <c r="BF382" s="65" t="str">
        <f t="shared" si="270"/>
        <v/>
      </c>
      <c r="BG382" s="65" t="str">
        <f t="shared" si="271"/>
        <v/>
      </c>
      <c r="BH382" s="165" t="str">
        <f>IF(COUNTBLANK($A382:$F382)&gt;2,"",IF(Input!P382=0,"NA",Input!P382))</f>
        <v/>
      </c>
      <c r="BI382" s="65" t="str">
        <f t="shared" si="272"/>
        <v/>
      </c>
      <c r="BJ382" s="65" t="str">
        <f t="shared" si="273"/>
        <v/>
      </c>
      <c r="BK382" s="165" t="str">
        <f>IF(COUNTBLANK($A382:$F382)&gt;2,"",IF(Input!Q382=0,"NA",Input!Q382))</f>
        <v/>
      </c>
      <c r="BL382" s="65" t="str">
        <f t="shared" si="274"/>
        <v/>
      </c>
      <c r="BM382" s="65" t="str">
        <f t="shared" si="275"/>
        <v/>
      </c>
      <c r="BN382" s="165" t="str">
        <f>IF(COUNTBLANK($A382:$F382)&gt;2,"",IF(Input!R382=0,"NA",Input!R382))</f>
        <v/>
      </c>
      <c r="BO382" s="65" t="str">
        <f t="shared" si="276"/>
        <v/>
      </c>
      <c r="BP382" s="65" t="str">
        <f t="shared" si="277"/>
        <v/>
      </c>
      <c r="BQ382" s="165" t="str">
        <f>IF(COUNTBLANK($A382:$F382)&gt;2,"",IF(Input!S382=0,"NA",Input!S382))</f>
        <v/>
      </c>
      <c r="BR382" s="65" t="str">
        <f t="shared" si="278"/>
        <v/>
      </c>
      <c r="BS382" s="65" t="str">
        <f t="shared" si="279"/>
        <v/>
      </c>
      <c r="BT382" s="165" t="str">
        <f>IF(COUNTBLANK($A382:$F382)&gt;2,"",IF(Input!T382=0,"NA",Input!T382))</f>
        <v/>
      </c>
      <c r="BU382" s="65" t="str">
        <f t="shared" si="280"/>
        <v/>
      </c>
      <c r="BV382" s="65" t="str">
        <f t="shared" si="281"/>
        <v/>
      </c>
      <c r="BW382" s="165" t="str">
        <f>IF(COUNTBLANK($A382:$F382)&gt;2,"",IF(Input!U382=0,"NA",Input!U382))</f>
        <v/>
      </c>
      <c r="BX382" s="65" t="str">
        <f t="shared" si="282"/>
        <v/>
      </c>
      <c r="BY382" s="65" t="str">
        <f t="shared" si="283"/>
        <v/>
      </c>
      <c r="BZ382" s="165" t="str">
        <f>IF(COUNTBLANK($A382:$F382)&gt;2,"",IF(Input!V382=0,"NA",Input!V382))</f>
        <v/>
      </c>
      <c r="CA382" s="65" t="str">
        <f t="shared" si="284"/>
        <v/>
      </c>
      <c r="CB382" s="65" t="str">
        <f t="shared" si="285"/>
        <v/>
      </c>
      <c r="CC382" s="165" t="str">
        <f>IF(COUNTBLANK($A382:$F382)&gt;2,"",IF(Input!W382=0,"NA",Input!W382))</f>
        <v/>
      </c>
      <c r="CD382" s="65" t="str">
        <f t="shared" si="286"/>
        <v/>
      </c>
      <c r="CE382" s="65" t="str">
        <f t="shared" si="287"/>
        <v/>
      </c>
      <c r="CF382" s="165" t="str">
        <f>IF(COUNTBLANK($A382:$F382)&gt;2,"",IF(Input!X382=0,"NA",Input!X382))</f>
        <v/>
      </c>
      <c r="CG382" s="65" t="str">
        <f t="shared" si="288"/>
        <v/>
      </c>
      <c r="CH382" s="65" t="str">
        <f t="shared" si="289"/>
        <v/>
      </c>
      <c r="CI382" s="165" t="str">
        <f>IF(COUNTBLANK($A382:$F382)&gt;2,"",IF(Input!Y382=0,"NA",Input!Y382))</f>
        <v/>
      </c>
      <c r="CJ382" s="65" t="str">
        <f t="shared" si="290"/>
        <v/>
      </c>
      <c r="CK382" s="65" t="str">
        <f t="shared" si="291"/>
        <v/>
      </c>
      <c r="CL382" s="165" t="str">
        <f>IF(COUNTBLANK($A382:$F382)&gt;2,"",IF(Input!Z382=0,"NA",Input!Z382))</f>
        <v/>
      </c>
      <c r="CM382" s="65" t="str">
        <f t="shared" si="292"/>
        <v/>
      </c>
      <c r="CN382" s="65" t="str">
        <f t="shared" si="293"/>
        <v/>
      </c>
      <c r="CO382" s="165" t="str">
        <f>IF(COUNTBLANK($A382:$F382)&gt;2,"",IF(Input!AA382=0,"NA",Input!AA382))</f>
        <v/>
      </c>
      <c r="CP382" s="65" t="str">
        <f t="shared" si="294"/>
        <v/>
      </c>
      <c r="CQ382" s="65" t="str">
        <f t="shared" si="295"/>
        <v/>
      </c>
      <c r="CR382" s="165" t="str">
        <f>IF(COUNTBLANK($A382:$F382)&gt;2,"",IF(Input!AB382=0,"NA",Input!AB382))</f>
        <v/>
      </c>
      <c r="CS382" s="65" t="str">
        <f t="shared" si="296"/>
        <v/>
      </c>
      <c r="CT382" s="65" t="str">
        <f t="shared" si="297"/>
        <v/>
      </c>
      <c r="CU382" s="165" t="str">
        <f>IF(COUNTBLANK($A382:$F382)&gt;2,"",IF(Input!AC382=0,"NA",Input!AC382))</f>
        <v/>
      </c>
      <c r="CV382" s="65" t="str">
        <f t="shared" si="298"/>
        <v/>
      </c>
      <c r="CW382" s="65" t="str">
        <f t="shared" si="299"/>
        <v/>
      </c>
      <c r="CX382" s="165" t="str">
        <f>IF(COUNTBLANK($A382:$F382)&gt;2,"",IF(Input!AD382=0,"NA",Input!AD382))</f>
        <v/>
      </c>
    </row>
    <row r="383" spans="1:102" x14ac:dyDescent="0.25">
      <c r="A383" s="162" t="str">
        <f>IF(Input!B383=0,"",Input!B383)</f>
        <v/>
      </c>
      <c r="B383" s="162" t="str">
        <f>IF(Input!C383=0,"",Input!C383)</f>
        <v/>
      </c>
      <c r="C383" s="162" t="str">
        <f>IF(Input!D383=0,"",Input!D383)</f>
        <v/>
      </c>
      <c r="D383" s="162" t="str">
        <f>IF(Input!G383=0,"",Input!G383)</f>
        <v/>
      </c>
      <c r="E383" s="162" t="str">
        <f>IF(Input!H383=0,"",Input!H383)</f>
        <v/>
      </c>
      <c r="F383" s="162" t="str">
        <f>IF(Input!I383=0,"",Input!I383)</f>
        <v/>
      </c>
      <c r="G383" s="66" t="str">
        <f t="shared" si="250"/>
        <v/>
      </c>
      <c r="H383" s="66" t="str">
        <f t="shared" si="251"/>
        <v/>
      </c>
      <c r="I383" s="160" t="str">
        <f>FinalScores!G383</f>
        <v/>
      </c>
      <c r="J383" s="65" t="str">
        <f t="shared" si="252"/>
        <v/>
      </c>
      <c r="K383" s="65" t="str">
        <f t="shared" si="253"/>
        <v/>
      </c>
      <c r="L383" s="165" t="str">
        <f>IF(COUNTBLANK($A383:$F383)&gt;2,"",IF(Input!AE383=0,"NA",Input!AE383))</f>
        <v/>
      </c>
      <c r="M383" s="65" t="str">
        <f t="shared" si="254"/>
        <v/>
      </c>
      <c r="N383" s="65" t="str">
        <f t="shared" si="255"/>
        <v/>
      </c>
      <c r="O383" s="165" t="str">
        <f>IF(COUNTBLANK($A383:$F383)&gt;2,"",IF(Input!AF383=0,"NA",Input!AF383))</f>
        <v/>
      </c>
      <c r="P383" s="65" t="str">
        <f t="shared" si="256"/>
        <v/>
      </c>
      <c r="Q383" s="65" t="str">
        <f t="shared" si="257"/>
        <v/>
      </c>
      <c r="R383" s="165" t="str">
        <f>IF(COUNTBLANK($A383:$F383)&gt;2,"",IF(Input!AG383=0,"NA",Input!AG383))</f>
        <v/>
      </c>
      <c r="AN383" s="65" t="str">
        <f t="shared" si="258"/>
        <v/>
      </c>
      <c r="AO383" s="65" t="str">
        <f t="shared" si="259"/>
        <v/>
      </c>
      <c r="AP383" s="165" t="str">
        <f>IF(COUNTBLANK($A383:$F383)&gt;2,"",IF(Input!J383=0,"NA",Input!J383))</f>
        <v/>
      </c>
      <c r="AQ383" s="65" t="str">
        <f t="shared" si="260"/>
        <v/>
      </c>
      <c r="AR383" s="65" t="str">
        <f t="shared" si="261"/>
        <v/>
      </c>
      <c r="AS383" s="165" t="str">
        <f>IF(COUNTBLANK($A383:$F383)&gt;2,"",IF(Input!K383=0,"NA",Input!K383))</f>
        <v/>
      </c>
      <c r="AT383" s="65" t="str">
        <f t="shared" si="262"/>
        <v/>
      </c>
      <c r="AU383" s="65" t="str">
        <f t="shared" si="263"/>
        <v/>
      </c>
      <c r="AV383" s="165" t="str">
        <f>IF(COUNTBLANK($A383:$F383)&gt;2,"",IF(Input!L383=0,"NA",Input!L383))</f>
        <v/>
      </c>
      <c r="AW383" s="65" t="str">
        <f t="shared" si="264"/>
        <v/>
      </c>
      <c r="AX383" s="65" t="str">
        <f t="shared" si="265"/>
        <v/>
      </c>
      <c r="AY383" s="165" t="str">
        <f>IF(COUNTBLANK($A383:$F383)&gt;2,"",IF(Input!M383=0,"NA",Input!M383))</f>
        <v/>
      </c>
      <c r="AZ383" s="65" t="str">
        <f t="shared" si="266"/>
        <v/>
      </c>
      <c r="BA383" s="65" t="str">
        <f t="shared" si="267"/>
        <v/>
      </c>
      <c r="BB383" s="165" t="str">
        <f>IF(COUNTBLANK($A383:$F383)&gt;2,"",IF(Input!N383=0,"NA",Input!N383))</f>
        <v/>
      </c>
      <c r="BC383" s="65" t="str">
        <f t="shared" si="268"/>
        <v/>
      </c>
      <c r="BD383" s="65" t="str">
        <f t="shared" si="269"/>
        <v/>
      </c>
      <c r="BE383" s="165" t="str">
        <f>IF(COUNTBLANK($A383:$F383)&gt;2,"",IF(Input!O383=0,"NA",Input!O383))</f>
        <v/>
      </c>
      <c r="BF383" s="65" t="str">
        <f t="shared" si="270"/>
        <v/>
      </c>
      <c r="BG383" s="65" t="str">
        <f t="shared" si="271"/>
        <v/>
      </c>
      <c r="BH383" s="165" t="str">
        <f>IF(COUNTBLANK($A383:$F383)&gt;2,"",IF(Input!P383=0,"NA",Input!P383))</f>
        <v/>
      </c>
      <c r="BI383" s="65" t="str">
        <f t="shared" si="272"/>
        <v/>
      </c>
      <c r="BJ383" s="65" t="str">
        <f t="shared" si="273"/>
        <v/>
      </c>
      <c r="BK383" s="165" t="str">
        <f>IF(COUNTBLANK($A383:$F383)&gt;2,"",IF(Input!Q383=0,"NA",Input!Q383))</f>
        <v/>
      </c>
      <c r="BL383" s="65" t="str">
        <f t="shared" si="274"/>
        <v/>
      </c>
      <c r="BM383" s="65" t="str">
        <f t="shared" si="275"/>
        <v/>
      </c>
      <c r="BN383" s="165" t="str">
        <f>IF(COUNTBLANK($A383:$F383)&gt;2,"",IF(Input!R383=0,"NA",Input!R383))</f>
        <v/>
      </c>
      <c r="BO383" s="65" t="str">
        <f t="shared" si="276"/>
        <v/>
      </c>
      <c r="BP383" s="65" t="str">
        <f t="shared" si="277"/>
        <v/>
      </c>
      <c r="BQ383" s="165" t="str">
        <f>IF(COUNTBLANK($A383:$F383)&gt;2,"",IF(Input!S383=0,"NA",Input!S383))</f>
        <v/>
      </c>
      <c r="BR383" s="65" t="str">
        <f t="shared" si="278"/>
        <v/>
      </c>
      <c r="BS383" s="65" t="str">
        <f t="shared" si="279"/>
        <v/>
      </c>
      <c r="BT383" s="165" t="str">
        <f>IF(COUNTBLANK($A383:$F383)&gt;2,"",IF(Input!T383=0,"NA",Input!T383))</f>
        <v/>
      </c>
      <c r="BU383" s="65" t="str">
        <f t="shared" si="280"/>
        <v/>
      </c>
      <c r="BV383" s="65" t="str">
        <f t="shared" si="281"/>
        <v/>
      </c>
      <c r="BW383" s="165" t="str">
        <f>IF(COUNTBLANK($A383:$F383)&gt;2,"",IF(Input!U383=0,"NA",Input!U383))</f>
        <v/>
      </c>
      <c r="BX383" s="65" t="str">
        <f t="shared" si="282"/>
        <v/>
      </c>
      <c r="BY383" s="65" t="str">
        <f t="shared" si="283"/>
        <v/>
      </c>
      <c r="BZ383" s="165" t="str">
        <f>IF(COUNTBLANK($A383:$F383)&gt;2,"",IF(Input!V383=0,"NA",Input!V383))</f>
        <v/>
      </c>
      <c r="CA383" s="65" t="str">
        <f t="shared" si="284"/>
        <v/>
      </c>
      <c r="CB383" s="65" t="str">
        <f t="shared" si="285"/>
        <v/>
      </c>
      <c r="CC383" s="165" t="str">
        <f>IF(COUNTBLANK($A383:$F383)&gt;2,"",IF(Input!W383=0,"NA",Input!W383))</f>
        <v/>
      </c>
      <c r="CD383" s="65" t="str">
        <f t="shared" si="286"/>
        <v/>
      </c>
      <c r="CE383" s="65" t="str">
        <f t="shared" si="287"/>
        <v/>
      </c>
      <c r="CF383" s="165" t="str">
        <f>IF(COUNTBLANK($A383:$F383)&gt;2,"",IF(Input!X383=0,"NA",Input!X383))</f>
        <v/>
      </c>
      <c r="CG383" s="65" t="str">
        <f t="shared" si="288"/>
        <v/>
      </c>
      <c r="CH383" s="65" t="str">
        <f t="shared" si="289"/>
        <v/>
      </c>
      <c r="CI383" s="165" t="str">
        <f>IF(COUNTBLANK($A383:$F383)&gt;2,"",IF(Input!Y383=0,"NA",Input!Y383))</f>
        <v/>
      </c>
      <c r="CJ383" s="65" t="str">
        <f t="shared" si="290"/>
        <v/>
      </c>
      <c r="CK383" s="65" t="str">
        <f t="shared" si="291"/>
        <v/>
      </c>
      <c r="CL383" s="165" t="str">
        <f>IF(COUNTBLANK($A383:$F383)&gt;2,"",IF(Input!Z383=0,"NA",Input!Z383))</f>
        <v/>
      </c>
      <c r="CM383" s="65" t="str">
        <f t="shared" si="292"/>
        <v/>
      </c>
      <c r="CN383" s="65" t="str">
        <f t="shared" si="293"/>
        <v/>
      </c>
      <c r="CO383" s="165" t="str">
        <f>IF(COUNTBLANK($A383:$F383)&gt;2,"",IF(Input!AA383=0,"NA",Input!AA383))</f>
        <v/>
      </c>
      <c r="CP383" s="65" t="str">
        <f t="shared" si="294"/>
        <v/>
      </c>
      <c r="CQ383" s="65" t="str">
        <f t="shared" si="295"/>
        <v/>
      </c>
      <c r="CR383" s="165" t="str">
        <f>IF(COUNTBLANK($A383:$F383)&gt;2,"",IF(Input!AB383=0,"NA",Input!AB383))</f>
        <v/>
      </c>
      <c r="CS383" s="65" t="str">
        <f t="shared" si="296"/>
        <v/>
      </c>
      <c r="CT383" s="65" t="str">
        <f t="shared" si="297"/>
        <v/>
      </c>
      <c r="CU383" s="165" t="str">
        <f>IF(COUNTBLANK($A383:$F383)&gt;2,"",IF(Input!AC383=0,"NA",Input!AC383))</f>
        <v/>
      </c>
      <c r="CV383" s="65" t="str">
        <f t="shared" si="298"/>
        <v/>
      </c>
      <c r="CW383" s="65" t="str">
        <f t="shared" si="299"/>
        <v/>
      </c>
      <c r="CX383" s="165" t="str">
        <f>IF(COUNTBLANK($A383:$F383)&gt;2,"",IF(Input!AD383=0,"NA",Input!AD383))</f>
        <v/>
      </c>
    </row>
    <row r="384" spans="1:102" x14ac:dyDescent="0.25">
      <c r="A384" s="162" t="str">
        <f>IF(Input!B384=0,"",Input!B384)</f>
        <v/>
      </c>
      <c r="B384" s="162" t="str">
        <f>IF(Input!C384=0,"",Input!C384)</f>
        <v/>
      </c>
      <c r="C384" s="162" t="str">
        <f>IF(Input!D384=0,"",Input!D384)</f>
        <v/>
      </c>
      <c r="D384" s="162" t="str">
        <f>IF(Input!G384=0,"",Input!G384)</f>
        <v/>
      </c>
      <c r="E384" s="162" t="str">
        <f>IF(Input!H384=0,"",Input!H384)</f>
        <v/>
      </c>
      <c r="F384" s="162" t="str">
        <f>IF(Input!I384=0,"",Input!I384)</f>
        <v/>
      </c>
      <c r="G384" s="66" t="str">
        <f t="shared" si="250"/>
        <v/>
      </c>
      <c r="H384" s="66" t="str">
        <f t="shared" si="251"/>
        <v/>
      </c>
      <c r="I384" s="160" t="str">
        <f>FinalScores!G384</f>
        <v/>
      </c>
      <c r="J384" s="65" t="str">
        <f t="shared" si="252"/>
        <v/>
      </c>
      <c r="K384" s="65" t="str">
        <f t="shared" si="253"/>
        <v/>
      </c>
      <c r="L384" s="165" t="str">
        <f>IF(COUNTBLANK($A384:$F384)&gt;2,"",IF(Input!AE384=0,"NA",Input!AE384))</f>
        <v/>
      </c>
      <c r="M384" s="65" t="str">
        <f t="shared" si="254"/>
        <v/>
      </c>
      <c r="N384" s="65" t="str">
        <f t="shared" si="255"/>
        <v/>
      </c>
      <c r="O384" s="165" t="str">
        <f>IF(COUNTBLANK($A384:$F384)&gt;2,"",IF(Input!AF384=0,"NA",Input!AF384))</f>
        <v/>
      </c>
      <c r="P384" s="65" t="str">
        <f t="shared" si="256"/>
        <v/>
      </c>
      <c r="Q384" s="65" t="str">
        <f t="shared" si="257"/>
        <v/>
      </c>
      <c r="R384" s="165" t="str">
        <f>IF(COUNTBLANK($A384:$F384)&gt;2,"",IF(Input!AG384=0,"NA",Input!AG384))</f>
        <v/>
      </c>
      <c r="AN384" s="65" t="str">
        <f t="shared" si="258"/>
        <v/>
      </c>
      <c r="AO384" s="65" t="str">
        <f t="shared" si="259"/>
        <v/>
      </c>
      <c r="AP384" s="165" t="str">
        <f>IF(COUNTBLANK($A384:$F384)&gt;2,"",IF(Input!J384=0,"NA",Input!J384))</f>
        <v/>
      </c>
      <c r="AQ384" s="65" t="str">
        <f t="shared" si="260"/>
        <v/>
      </c>
      <c r="AR384" s="65" t="str">
        <f t="shared" si="261"/>
        <v/>
      </c>
      <c r="AS384" s="165" t="str">
        <f>IF(COUNTBLANK($A384:$F384)&gt;2,"",IF(Input!K384=0,"NA",Input!K384))</f>
        <v/>
      </c>
      <c r="AT384" s="65" t="str">
        <f t="shared" si="262"/>
        <v/>
      </c>
      <c r="AU384" s="65" t="str">
        <f t="shared" si="263"/>
        <v/>
      </c>
      <c r="AV384" s="165" t="str">
        <f>IF(COUNTBLANK($A384:$F384)&gt;2,"",IF(Input!L384=0,"NA",Input!L384))</f>
        <v/>
      </c>
      <c r="AW384" s="65" t="str">
        <f t="shared" si="264"/>
        <v/>
      </c>
      <c r="AX384" s="65" t="str">
        <f t="shared" si="265"/>
        <v/>
      </c>
      <c r="AY384" s="165" t="str">
        <f>IF(COUNTBLANK($A384:$F384)&gt;2,"",IF(Input!M384=0,"NA",Input!M384))</f>
        <v/>
      </c>
      <c r="AZ384" s="65" t="str">
        <f t="shared" si="266"/>
        <v/>
      </c>
      <c r="BA384" s="65" t="str">
        <f t="shared" si="267"/>
        <v/>
      </c>
      <c r="BB384" s="165" t="str">
        <f>IF(COUNTBLANK($A384:$F384)&gt;2,"",IF(Input!N384=0,"NA",Input!N384))</f>
        <v/>
      </c>
      <c r="BC384" s="65" t="str">
        <f t="shared" si="268"/>
        <v/>
      </c>
      <c r="BD384" s="65" t="str">
        <f t="shared" si="269"/>
        <v/>
      </c>
      <c r="BE384" s="165" t="str">
        <f>IF(COUNTBLANK($A384:$F384)&gt;2,"",IF(Input!O384=0,"NA",Input!O384))</f>
        <v/>
      </c>
      <c r="BF384" s="65" t="str">
        <f t="shared" si="270"/>
        <v/>
      </c>
      <c r="BG384" s="65" t="str">
        <f t="shared" si="271"/>
        <v/>
      </c>
      <c r="BH384" s="165" t="str">
        <f>IF(COUNTBLANK($A384:$F384)&gt;2,"",IF(Input!P384=0,"NA",Input!P384))</f>
        <v/>
      </c>
      <c r="BI384" s="65" t="str">
        <f t="shared" si="272"/>
        <v/>
      </c>
      <c r="BJ384" s="65" t="str">
        <f t="shared" si="273"/>
        <v/>
      </c>
      <c r="BK384" s="165" t="str">
        <f>IF(COUNTBLANK($A384:$F384)&gt;2,"",IF(Input!Q384=0,"NA",Input!Q384))</f>
        <v/>
      </c>
      <c r="BL384" s="65" t="str">
        <f t="shared" si="274"/>
        <v/>
      </c>
      <c r="BM384" s="65" t="str">
        <f t="shared" si="275"/>
        <v/>
      </c>
      <c r="BN384" s="165" t="str">
        <f>IF(COUNTBLANK($A384:$F384)&gt;2,"",IF(Input!R384=0,"NA",Input!R384))</f>
        <v/>
      </c>
      <c r="BO384" s="65" t="str">
        <f t="shared" si="276"/>
        <v/>
      </c>
      <c r="BP384" s="65" t="str">
        <f t="shared" si="277"/>
        <v/>
      </c>
      <c r="BQ384" s="165" t="str">
        <f>IF(COUNTBLANK($A384:$F384)&gt;2,"",IF(Input!S384=0,"NA",Input!S384))</f>
        <v/>
      </c>
      <c r="BR384" s="65" t="str">
        <f t="shared" si="278"/>
        <v/>
      </c>
      <c r="BS384" s="65" t="str">
        <f t="shared" si="279"/>
        <v/>
      </c>
      <c r="BT384" s="165" t="str">
        <f>IF(COUNTBLANK($A384:$F384)&gt;2,"",IF(Input!T384=0,"NA",Input!T384))</f>
        <v/>
      </c>
      <c r="BU384" s="65" t="str">
        <f t="shared" si="280"/>
        <v/>
      </c>
      <c r="BV384" s="65" t="str">
        <f t="shared" si="281"/>
        <v/>
      </c>
      <c r="BW384" s="165" t="str">
        <f>IF(COUNTBLANK($A384:$F384)&gt;2,"",IF(Input!U384=0,"NA",Input!U384))</f>
        <v/>
      </c>
      <c r="BX384" s="65" t="str">
        <f t="shared" si="282"/>
        <v/>
      </c>
      <c r="BY384" s="65" t="str">
        <f t="shared" si="283"/>
        <v/>
      </c>
      <c r="BZ384" s="165" t="str">
        <f>IF(COUNTBLANK($A384:$F384)&gt;2,"",IF(Input!V384=0,"NA",Input!V384))</f>
        <v/>
      </c>
      <c r="CA384" s="65" t="str">
        <f t="shared" si="284"/>
        <v/>
      </c>
      <c r="CB384" s="65" t="str">
        <f t="shared" si="285"/>
        <v/>
      </c>
      <c r="CC384" s="165" t="str">
        <f>IF(COUNTBLANK($A384:$F384)&gt;2,"",IF(Input!W384=0,"NA",Input!W384))</f>
        <v/>
      </c>
      <c r="CD384" s="65" t="str">
        <f t="shared" si="286"/>
        <v/>
      </c>
      <c r="CE384" s="65" t="str">
        <f t="shared" si="287"/>
        <v/>
      </c>
      <c r="CF384" s="165" t="str">
        <f>IF(COUNTBLANK($A384:$F384)&gt;2,"",IF(Input!X384=0,"NA",Input!X384))</f>
        <v/>
      </c>
      <c r="CG384" s="65" t="str">
        <f t="shared" si="288"/>
        <v/>
      </c>
      <c r="CH384" s="65" t="str">
        <f t="shared" si="289"/>
        <v/>
      </c>
      <c r="CI384" s="165" t="str">
        <f>IF(COUNTBLANK($A384:$F384)&gt;2,"",IF(Input!Y384=0,"NA",Input!Y384))</f>
        <v/>
      </c>
      <c r="CJ384" s="65" t="str">
        <f t="shared" si="290"/>
        <v/>
      </c>
      <c r="CK384" s="65" t="str">
        <f t="shared" si="291"/>
        <v/>
      </c>
      <c r="CL384" s="165" t="str">
        <f>IF(COUNTBLANK($A384:$F384)&gt;2,"",IF(Input!Z384=0,"NA",Input!Z384))</f>
        <v/>
      </c>
      <c r="CM384" s="65" t="str">
        <f t="shared" si="292"/>
        <v/>
      </c>
      <c r="CN384" s="65" t="str">
        <f t="shared" si="293"/>
        <v/>
      </c>
      <c r="CO384" s="165" t="str">
        <f>IF(COUNTBLANK($A384:$F384)&gt;2,"",IF(Input!AA384=0,"NA",Input!AA384))</f>
        <v/>
      </c>
      <c r="CP384" s="65" t="str">
        <f t="shared" si="294"/>
        <v/>
      </c>
      <c r="CQ384" s="65" t="str">
        <f t="shared" si="295"/>
        <v/>
      </c>
      <c r="CR384" s="165" t="str">
        <f>IF(COUNTBLANK($A384:$F384)&gt;2,"",IF(Input!AB384=0,"NA",Input!AB384))</f>
        <v/>
      </c>
      <c r="CS384" s="65" t="str">
        <f t="shared" si="296"/>
        <v/>
      </c>
      <c r="CT384" s="65" t="str">
        <f t="shared" si="297"/>
        <v/>
      </c>
      <c r="CU384" s="165" t="str">
        <f>IF(COUNTBLANK($A384:$F384)&gt;2,"",IF(Input!AC384=0,"NA",Input!AC384))</f>
        <v/>
      </c>
      <c r="CV384" s="65" t="str">
        <f t="shared" si="298"/>
        <v/>
      </c>
      <c r="CW384" s="65" t="str">
        <f t="shared" si="299"/>
        <v/>
      </c>
      <c r="CX384" s="165" t="str">
        <f>IF(COUNTBLANK($A384:$F384)&gt;2,"",IF(Input!AD384=0,"NA",Input!AD384))</f>
        <v/>
      </c>
    </row>
    <row r="385" spans="1:102" x14ac:dyDescent="0.25">
      <c r="A385" s="162" t="str">
        <f>IF(Input!B385=0,"",Input!B385)</f>
        <v/>
      </c>
      <c r="B385" s="162" t="str">
        <f>IF(Input!C385=0,"",Input!C385)</f>
        <v/>
      </c>
      <c r="C385" s="162" t="str">
        <f>IF(Input!D385=0,"",Input!D385)</f>
        <v/>
      </c>
      <c r="D385" s="162" t="str">
        <f>IF(Input!G385=0,"",Input!G385)</f>
        <v/>
      </c>
      <c r="E385" s="162" t="str">
        <f>IF(Input!H385=0,"",Input!H385)</f>
        <v/>
      </c>
      <c r="F385" s="162" t="str">
        <f>IF(Input!I385=0,"",Input!I385)</f>
        <v/>
      </c>
      <c r="G385" s="66" t="str">
        <f t="shared" si="250"/>
        <v/>
      </c>
      <c r="H385" s="66" t="str">
        <f t="shared" si="251"/>
        <v/>
      </c>
      <c r="I385" s="160" t="str">
        <f>FinalScores!G385</f>
        <v/>
      </c>
      <c r="J385" s="65" t="str">
        <f t="shared" si="252"/>
        <v/>
      </c>
      <c r="K385" s="65" t="str">
        <f t="shared" si="253"/>
        <v/>
      </c>
      <c r="L385" s="165" t="str">
        <f>IF(COUNTBLANK($A385:$F385)&gt;2,"",IF(Input!AE385=0,"NA",Input!AE385))</f>
        <v/>
      </c>
      <c r="M385" s="65" t="str">
        <f t="shared" si="254"/>
        <v/>
      </c>
      <c r="N385" s="65" t="str">
        <f t="shared" si="255"/>
        <v/>
      </c>
      <c r="O385" s="165" t="str">
        <f>IF(COUNTBLANK($A385:$F385)&gt;2,"",IF(Input!AF385=0,"NA",Input!AF385))</f>
        <v/>
      </c>
      <c r="P385" s="65" t="str">
        <f t="shared" si="256"/>
        <v/>
      </c>
      <c r="Q385" s="65" t="str">
        <f t="shared" si="257"/>
        <v/>
      </c>
      <c r="R385" s="165" t="str">
        <f>IF(COUNTBLANK($A385:$F385)&gt;2,"",IF(Input!AG385=0,"NA",Input!AG385))</f>
        <v/>
      </c>
      <c r="AN385" s="65" t="str">
        <f t="shared" si="258"/>
        <v/>
      </c>
      <c r="AO385" s="65" t="str">
        <f t="shared" si="259"/>
        <v/>
      </c>
      <c r="AP385" s="165" t="str">
        <f>IF(COUNTBLANK($A385:$F385)&gt;2,"",IF(Input!J385=0,"NA",Input!J385))</f>
        <v/>
      </c>
      <c r="AQ385" s="65" t="str">
        <f t="shared" si="260"/>
        <v/>
      </c>
      <c r="AR385" s="65" t="str">
        <f t="shared" si="261"/>
        <v/>
      </c>
      <c r="AS385" s="165" t="str">
        <f>IF(COUNTBLANK($A385:$F385)&gt;2,"",IF(Input!K385=0,"NA",Input!K385))</f>
        <v/>
      </c>
      <c r="AT385" s="65" t="str">
        <f t="shared" si="262"/>
        <v/>
      </c>
      <c r="AU385" s="65" t="str">
        <f t="shared" si="263"/>
        <v/>
      </c>
      <c r="AV385" s="165" t="str">
        <f>IF(COUNTBLANK($A385:$F385)&gt;2,"",IF(Input!L385=0,"NA",Input!L385))</f>
        <v/>
      </c>
      <c r="AW385" s="65" t="str">
        <f t="shared" si="264"/>
        <v/>
      </c>
      <c r="AX385" s="65" t="str">
        <f t="shared" si="265"/>
        <v/>
      </c>
      <c r="AY385" s="165" t="str">
        <f>IF(COUNTBLANK($A385:$F385)&gt;2,"",IF(Input!M385=0,"NA",Input!M385))</f>
        <v/>
      </c>
      <c r="AZ385" s="65" t="str">
        <f t="shared" si="266"/>
        <v/>
      </c>
      <c r="BA385" s="65" t="str">
        <f t="shared" si="267"/>
        <v/>
      </c>
      <c r="BB385" s="165" t="str">
        <f>IF(COUNTBLANK($A385:$F385)&gt;2,"",IF(Input!N385=0,"NA",Input!N385))</f>
        <v/>
      </c>
      <c r="BC385" s="65" t="str">
        <f t="shared" si="268"/>
        <v/>
      </c>
      <c r="BD385" s="65" t="str">
        <f t="shared" si="269"/>
        <v/>
      </c>
      <c r="BE385" s="165" t="str">
        <f>IF(COUNTBLANK($A385:$F385)&gt;2,"",IF(Input!O385=0,"NA",Input!O385))</f>
        <v/>
      </c>
      <c r="BF385" s="65" t="str">
        <f t="shared" si="270"/>
        <v/>
      </c>
      <c r="BG385" s="65" t="str">
        <f t="shared" si="271"/>
        <v/>
      </c>
      <c r="BH385" s="165" t="str">
        <f>IF(COUNTBLANK($A385:$F385)&gt;2,"",IF(Input!P385=0,"NA",Input!P385))</f>
        <v/>
      </c>
      <c r="BI385" s="65" t="str">
        <f t="shared" si="272"/>
        <v/>
      </c>
      <c r="BJ385" s="65" t="str">
        <f t="shared" si="273"/>
        <v/>
      </c>
      <c r="BK385" s="165" t="str">
        <f>IF(COUNTBLANK($A385:$F385)&gt;2,"",IF(Input!Q385=0,"NA",Input!Q385))</f>
        <v/>
      </c>
      <c r="BL385" s="65" t="str">
        <f t="shared" si="274"/>
        <v/>
      </c>
      <c r="BM385" s="65" t="str">
        <f t="shared" si="275"/>
        <v/>
      </c>
      <c r="BN385" s="165" t="str">
        <f>IF(COUNTBLANK($A385:$F385)&gt;2,"",IF(Input!R385=0,"NA",Input!R385))</f>
        <v/>
      </c>
      <c r="BO385" s="65" t="str">
        <f t="shared" si="276"/>
        <v/>
      </c>
      <c r="BP385" s="65" t="str">
        <f t="shared" si="277"/>
        <v/>
      </c>
      <c r="BQ385" s="165" t="str">
        <f>IF(COUNTBLANK($A385:$F385)&gt;2,"",IF(Input!S385=0,"NA",Input!S385))</f>
        <v/>
      </c>
      <c r="BR385" s="65" t="str">
        <f t="shared" si="278"/>
        <v/>
      </c>
      <c r="BS385" s="65" t="str">
        <f t="shared" si="279"/>
        <v/>
      </c>
      <c r="BT385" s="165" t="str">
        <f>IF(COUNTBLANK($A385:$F385)&gt;2,"",IF(Input!T385=0,"NA",Input!T385))</f>
        <v/>
      </c>
      <c r="BU385" s="65" t="str">
        <f t="shared" si="280"/>
        <v/>
      </c>
      <c r="BV385" s="65" t="str">
        <f t="shared" si="281"/>
        <v/>
      </c>
      <c r="BW385" s="165" t="str">
        <f>IF(COUNTBLANK($A385:$F385)&gt;2,"",IF(Input!U385=0,"NA",Input!U385))</f>
        <v/>
      </c>
      <c r="BX385" s="65" t="str">
        <f t="shared" si="282"/>
        <v/>
      </c>
      <c r="BY385" s="65" t="str">
        <f t="shared" si="283"/>
        <v/>
      </c>
      <c r="BZ385" s="165" t="str">
        <f>IF(COUNTBLANK($A385:$F385)&gt;2,"",IF(Input!V385=0,"NA",Input!V385))</f>
        <v/>
      </c>
      <c r="CA385" s="65" t="str">
        <f t="shared" si="284"/>
        <v/>
      </c>
      <c r="CB385" s="65" t="str">
        <f t="shared" si="285"/>
        <v/>
      </c>
      <c r="CC385" s="165" t="str">
        <f>IF(COUNTBLANK($A385:$F385)&gt;2,"",IF(Input!W385=0,"NA",Input!W385))</f>
        <v/>
      </c>
      <c r="CD385" s="65" t="str">
        <f t="shared" si="286"/>
        <v/>
      </c>
      <c r="CE385" s="65" t="str">
        <f t="shared" si="287"/>
        <v/>
      </c>
      <c r="CF385" s="165" t="str">
        <f>IF(COUNTBLANK($A385:$F385)&gt;2,"",IF(Input!X385=0,"NA",Input!X385))</f>
        <v/>
      </c>
      <c r="CG385" s="65" t="str">
        <f t="shared" si="288"/>
        <v/>
      </c>
      <c r="CH385" s="65" t="str">
        <f t="shared" si="289"/>
        <v/>
      </c>
      <c r="CI385" s="165" t="str">
        <f>IF(COUNTBLANK($A385:$F385)&gt;2,"",IF(Input!Y385=0,"NA",Input!Y385))</f>
        <v/>
      </c>
      <c r="CJ385" s="65" t="str">
        <f t="shared" si="290"/>
        <v/>
      </c>
      <c r="CK385" s="65" t="str">
        <f t="shared" si="291"/>
        <v/>
      </c>
      <c r="CL385" s="165" t="str">
        <f>IF(COUNTBLANK($A385:$F385)&gt;2,"",IF(Input!Z385=0,"NA",Input!Z385))</f>
        <v/>
      </c>
      <c r="CM385" s="65" t="str">
        <f t="shared" si="292"/>
        <v/>
      </c>
      <c r="CN385" s="65" t="str">
        <f t="shared" si="293"/>
        <v/>
      </c>
      <c r="CO385" s="165" t="str">
        <f>IF(COUNTBLANK($A385:$F385)&gt;2,"",IF(Input!AA385=0,"NA",Input!AA385))</f>
        <v/>
      </c>
      <c r="CP385" s="65" t="str">
        <f t="shared" si="294"/>
        <v/>
      </c>
      <c r="CQ385" s="65" t="str">
        <f t="shared" si="295"/>
        <v/>
      </c>
      <c r="CR385" s="165" t="str">
        <f>IF(COUNTBLANK($A385:$F385)&gt;2,"",IF(Input!AB385=0,"NA",Input!AB385))</f>
        <v/>
      </c>
      <c r="CS385" s="65" t="str">
        <f t="shared" si="296"/>
        <v/>
      </c>
      <c r="CT385" s="65" t="str">
        <f t="shared" si="297"/>
        <v/>
      </c>
      <c r="CU385" s="165" t="str">
        <f>IF(COUNTBLANK($A385:$F385)&gt;2,"",IF(Input!AC385=0,"NA",Input!AC385))</f>
        <v/>
      </c>
      <c r="CV385" s="65" t="str">
        <f t="shared" si="298"/>
        <v/>
      </c>
      <c r="CW385" s="65" t="str">
        <f t="shared" si="299"/>
        <v/>
      </c>
      <c r="CX385" s="165" t="str">
        <f>IF(COUNTBLANK($A385:$F385)&gt;2,"",IF(Input!AD385=0,"NA",Input!AD385))</f>
        <v/>
      </c>
    </row>
    <row r="386" spans="1:102" x14ac:dyDescent="0.25">
      <c r="A386" s="162" t="str">
        <f>IF(Input!B386=0,"",Input!B386)</f>
        <v/>
      </c>
      <c r="B386" s="162" t="str">
        <f>IF(Input!C386=0,"",Input!C386)</f>
        <v/>
      </c>
      <c r="C386" s="162" t="str">
        <f>IF(Input!D386=0,"",Input!D386)</f>
        <v/>
      </c>
      <c r="D386" s="162" t="str">
        <f>IF(Input!G386=0,"",Input!G386)</f>
        <v/>
      </c>
      <c r="E386" s="162" t="str">
        <f>IF(Input!H386=0,"",Input!H386)</f>
        <v/>
      </c>
      <c r="F386" s="162" t="str">
        <f>IF(Input!I386=0,"",Input!I386)</f>
        <v/>
      </c>
      <c r="G386" s="66" t="str">
        <f t="shared" si="250"/>
        <v/>
      </c>
      <c r="H386" s="66" t="str">
        <f t="shared" si="251"/>
        <v/>
      </c>
      <c r="I386" s="160" t="str">
        <f>FinalScores!G386</f>
        <v/>
      </c>
      <c r="J386" s="65" t="str">
        <f t="shared" si="252"/>
        <v/>
      </c>
      <c r="K386" s="65" t="str">
        <f t="shared" si="253"/>
        <v/>
      </c>
      <c r="L386" s="165" t="str">
        <f>IF(COUNTBLANK($A386:$F386)&gt;2,"",IF(Input!AE386=0,"NA",Input!AE386))</f>
        <v/>
      </c>
      <c r="M386" s="65" t="str">
        <f t="shared" si="254"/>
        <v/>
      </c>
      <c r="N386" s="65" t="str">
        <f t="shared" si="255"/>
        <v/>
      </c>
      <c r="O386" s="165" t="str">
        <f>IF(COUNTBLANK($A386:$F386)&gt;2,"",IF(Input!AF386=0,"NA",Input!AF386))</f>
        <v/>
      </c>
      <c r="P386" s="65" t="str">
        <f t="shared" si="256"/>
        <v/>
      </c>
      <c r="Q386" s="65" t="str">
        <f t="shared" si="257"/>
        <v/>
      </c>
      <c r="R386" s="165" t="str">
        <f>IF(COUNTBLANK($A386:$F386)&gt;2,"",IF(Input!AG386=0,"NA",Input!AG386))</f>
        <v/>
      </c>
      <c r="AN386" s="65" t="str">
        <f t="shared" si="258"/>
        <v/>
      </c>
      <c r="AO386" s="65" t="str">
        <f t="shared" si="259"/>
        <v/>
      </c>
      <c r="AP386" s="165" t="str">
        <f>IF(COUNTBLANK($A386:$F386)&gt;2,"",IF(Input!J386=0,"NA",Input!J386))</f>
        <v/>
      </c>
      <c r="AQ386" s="65" t="str">
        <f t="shared" si="260"/>
        <v/>
      </c>
      <c r="AR386" s="65" t="str">
        <f t="shared" si="261"/>
        <v/>
      </c>
      <c r="AS386" s="165" t="str">
        <f>IF(COUNTBLANK($A386:$F386)&gt;2,"",IF(Input!K386=0,"NA",Input!K386))</f>
        <v/>
      </c>
      <c r="AT386" s="65" t="str">
        <f t="shared" si="262"/>
        <v/>
      </c>
      <c r="AU386" s="65" t="str">
        <f t="shared" si="263"/>
        <v/>
      </c>
      <c r="AV386" s="165" t="str">
        <f>IF(COUNTBLANK($A386:$F386)&gt;2,"",IF(Input!L386=0,"NA",Input!L386))</f>
        <v/>
      </c>
      <c r="AW386" s="65" t="str">
        <f t="shared" si="264"/>
        <v/>
      </c>
      <c r="AX386" s="65" t="str">
        <f t="shared" si="265"/>
        <v/>
      </c>
      <c r="AY386" s="165" t="str">
        <f>IF(COUNTBLANK($A386:$F386)&gt;2,"",IF(Input!M386=0,"NA",Input!M386))</f>
        <v/>
      </c>
      <c r="AZ386" s="65" t="str">
        <f t="shared" si="266"/>
        <v/>
      </c>
      <c r="BA386" s="65" t="str">
        <f t="shared" si="267"/>
        <v/>
      </c>
      <c r="BB386" s="165" t="str">
        <f>IF(COUNTBLANK($A386:$F386)&gt;2,"",IF(Input!N386=0,"NA",Input!N386))</f>
        <v/>
      </c>
      <c r="BC386" s="65" t="str">
        <f t="shared" si="268"/>
        <v/>
      </c>
      <c r="BD386" s="65" t="str">
        <f t="shared" si="269"/>
        <v/>
      </c>
      <c r="BE386" s="165" t="str">
        <f>IF(COUNTBLANK($A386:$F386)&gt;2,"",IF(Input!O386=0,"NA",Input!O386))</f>
        <v/>
      </c>
      <c r="BF386" s="65" t="str">
        <f t="shared" si="270"/>
        <v/>
      </c>
      <c r="BG386" s="65" t="str">
        <f t="shared" si="271"/>
        <v/>
      </c>
      <c r="BH386" s="165" t="str">
        <f>IF(COUNTBLANK($A386:$F386)&gt;2,"",IF(Input!P386=0,"NA",Input!P386))</f>
        <v/>
      </c>
      <c r="BI386" s="65" t="str">
        <f t="shared" si="272"/>
        <v/>
      </c>
      <c r="BJ386" s="65" t="str">
        <f t="shared" si="273"/>
        <v/>
      </c>
      <c r="BK386" s="165" t="str">
        <f>IF(COUNTBLANK($A386:$F386)&gt;2,"",IF(Input!Q386=0,"NA",Input!Q386))</f>
        <v/>
      </c>
      <c r="BL386" s="65" t="str">
        <f t="shared" si="274"/>
        <v/>
      </c>
      <c r="BM386" s="65" t="str">
        <f t="shared" si="275"/>
        <v/>
      </c>
      <c r="BN386" s="165" t="str">
        <f>IF(COUNTBLANK($A386:$F386)&gt;2,"",IF(Input!R386=0,"NA",Input!R386))</f>
        <v/>
      </c>
      <c r="BO386" s="65" t="str">
        <f t="shared" si="276"/>
        <v/>
      </c>
      <c r="BP386" s="65" t="str">
        <f t="shared" si="277"/>
        <v/>
      </c>
      <c r="BQ386" s="165" t="str">
        <f>IF(COUNTBLANK($A386:$F386)&gt;2,"",IF(Input!S386=0,"NA",Input!S386))</f>
        <v/>
      </c>
      <c r="BR386" s="65" t="str">
        <f t="shared" si="278"/>
        <v/>
      </c>
      <c r="BS386" s="65" t="str">
        <f t="shared" si="279"/>
        <v/>
      </c>
      <c r="BT386" s="165" t="str">
        <f>IF(COUNTBLANK($A386:$F386)&gt;2,"",IF(Input!T386=0,"NA",Input!T386))</f>
        <v/>
      </c>
      <c r="BU386" s="65" t="str">
        <f t="shared" si="280"/>
        <v/>
      </c>
      <c r="BV386" s="65" t="str">
        <f t="shared" si="281"/>
        <v/>
      </c>
      <c r="BW386" s="165" t="str">
        <f>IF(COUNTBLANK($A386:$F386)&gt;2,"",IF(Input!U386=0,"NA",Input!U386))</f>
        <v/>
      </c>
      <c r="BX386" s="65" t="str">
        <f t="shared" si="282"/>
        <v/>
      </c>
      <c r="BY386" s="65" t="str">
        <f t="shared" si="283"/>
        <v/>
      </c>
      <c r="BZ386" s="165" t="str">
        <f>IF(COUNTBLANK($A386:$F386)&gt;2,"",IF(Input!V386=0,"NA",Input!V386))</f>
        <v/>
      </c>
      <c r="CA386" s="65" t="str">
        <f t="shared" si="284"/>
        <v/>
      </c>
      <c r="CB386" s="65" t="str">
        <f t="shared" si="285"/>
        <v/>
      </c>
      <c r="CC386" s="165" t="str">
        <f>IF(COUNTBLANK($A386:$F386)&gt;2,"",IF(Input!W386=0,"NA",Input!W386))</f>
        <v/>
      </c>
      <c r="CD386" s="65" t="str">
        <f t="shared" si="286"/>
        <v/>
      </c>
      <c r="CE386" s="65" t="str">
        <f t="shared" si="287"/>
        <v/>
      </c>
      <c r="CF386" s="165" t="str">
        <f>IF(COUNTBLANK($A386:$F386)&gt;2,"",IF(Input!X386=0,"NA",Input!X386))</f>
        <v/>
      </c>
      <c r="CG386" s="65" t="str">
        <f t="shared" si="288"/>
        <v/>
      </c>
      <c r="CH386" s="65" t="str">
        <f t="shared" si="289"/>
        <v/>
      </c>
      <c r="CI386" s="165" t="str">
        <f>IF(COUNTBLANK($A386:$F386)&gt;2,"",IF(Input!Y386=0,"NA",Input!Y386))</f>
        <v/>
      </c>
      <c r="CJ386" s="65" t="str">
        <f t="shared" si="290"/>
        <v/>
      </c>
      <c r="CK386" s="65" t="str">
        <f t="shared" si="291"/>
        <v/>
      </c>
      <c r="CL386" s="165" t="str">
        <f>IF(COUNTBLANK($A386:$F386)&gt;2,"",IF(Input!Z386=0,"NA",Input!Z386))</f>
        <v/>
      </c>
      <c r="CM386" s="65" t="str">
        <f t="shared" si="292"/>
        <v/>
      </c>
      <c r="CN386" s="65" t="str">
        <f t="shared" si="293"/>
        <v/>
      </c>
      <c r="CO386" s="165" t="str">
        <f>IF(COUNTBLANK($A386:$F386)&gt;2,"",IF(Input!AA386=0,"NA",Input!AA386))</f>
        <v/>
      </c>
      <c r="CP386" s="65" t="str">
        <f t="shared" si="294"/>
        <v/>
      </c>
      <c r="CQ386" s="65" t="str">
        <f t="shared" si="295"/>
        <v/>
      </c>
      <c r="CR386" s="165" t="str">
        <f>IF(COUNTBLANK($A386:$F386)&gt;2,"",IF(Input!AB386=0,"NA",Input!AB386))</f>
        <v/>
      </c>
      <c r="CS386" s="65" t="str">
        <f t="shared" si="296"/>
        <v/>
      </c>
      <c r="CT386" s="65" t="str">
        <f t="shared" si="297"/>
        <v/>
      </c>
      <c r="CU386" s="165" t="str">
        <f>IF(COUNTBLANK($A386:$F386)&gt;2,"",IF(Input!AC386=0,"NA",Input!AC386))</f>
        <v/>
      </c>
      <c r="CV386" s="65" t="str">
        <f t="shared" si="298"/>
        <v/>
      </c>
      <c r="CW386" s="65" t="str">
        <f t="shared" si="299"/>
        <v/>
      </c>
      <c r="CX386" s="165" t="str">
        <f>IF(COUNTBLANK($A386:$F386)&gt;2,"",IF(Input!AD386=0,"NA",Input!AD386))</f>
        <v/>
      </c>
    </row>
    <row r="387" spans="1:102" x14ac:dyDescent="0.25">
      <c r="A387" s="162" t="str">
        <f>IF(Input!B387=0,"",Input!B387)</f>
        <v/>
      </c>
      <c r="B387" s="162" t="str">
        <f>IF(Input!C387=0,"",Input!C387)</f>
        <v/>
      </c>
      <c r="C387" s="162" t="str">
        <f>IF(Input!D387=0,"",Input!D387)</f>
        <v/>
      </c>
      <c r="D387" s="162" t="str">
        <f>IF(Input!G387=0,"",Input!G387)</f>
        <v/>
      </c>
      <c r="E387" s="162" t="str">
        <f>IF(Input!H387=0,"",Input!H387)</f>
        <v/>
      </c>
      <c r="F387" s="162" t="str">
        <f>IF(Input!I387=0,"",Input!I387)</f>
        <v/>
      </c>
      <c r="G387" s="66" t="str">
        <f t="shared" ref="G387:G450" si="300">IF(COUNTBLANK(A387:F387)&gt;2,"","Paper")</f>
        <v/>
      </c>
      <c r="H387" s="66" t="str">
        <f t="shared" ref="H387:H450" si="301">IF(COUNTBLANK(A387:F387)&gt;2,"","McREL")</f>
        <v/>
      </c>
      <c r="I387" s="160" t="str">
        <f>FinalScores!G387</f>
        <v/>
      </c>
      <c r="J387" s="65" t="str">
        <f t="shared" ref="J387:J450" si="302">IF(COUNTBLANK(A387:F387)&gt;2,"","MC")</f>
        <v/>
      </c>
      <c r="K387" s="65" t="str">
        <f t="shared" ref="K387:K450" si="303">IF(COUNTBLANK($A387:$F387)&gt;2,"","Managing Change")</f>
        <v/>
      </c>
      <c r="L387" s="165" t="str">
        <f>IF(COUNTBLANK($A387:$F387)&gt;2,"",IF(Input!AE387=0,"NA",Input!AE387))</f>
        <v/>
      </c>
      <c r="M387" s="65" t="str">
        <f t="shared" ref="M387:M450" si="304">IF(COUNTBLANK($A387:$F387)&gt;2,"","MC")</f>
        <v/>
      </c>
      <c r="N387" s="65" t="str">
        <f t="shared" ref="N387:N450" si="305">IF(COUNTBLANK($A387:$F387)&gt;2,"","Change Agent")</f>
        <v/>
      </c>
      <c r="O387" s="165" t="str">
        <f>IF(COUNTBLANK($A387:$F387)&gt;2,"",IF(Input!AF387=0,"NA",Input!AF387))</f>
        <v/>
      </c>
      <c r="P387" s="65" t="str">
        <f t="shared" ref="P387:P450" si="306">IF(COUNTBLANK($A387:$F387)&gt;2,"","PC")</f>
        <v/>
      </c>
      <c r="Q387" s="65" t="str">
        <f t="shared" ref="Q387:Q450" si="307">IF(COUNTBLANK($A387:$F387)&gt;2,"","Purposeful Community")</f>
        <v/>
      </c>
      <c r="R387" s="165" t="str">
        <f>IF(COUNTBLANK($A387:$F387)&gt;2,"",IF(Input!AG387=0,"NA",Input!AG387))</f>
        <v/>
      </c>
      <c r="AN387" s="65" t="str">
        <f t="shared" ref="AN387:AN450" si="308">IF(COUNTBLANK($A387:$F387)&gt;2,"","MC")</f>
        <v/>
      </c>
      <c r="AO387" s="65" t="str">
        <f t="shared" ref="AO387:AO450" si="309">IF(COUNTBLANK($A387:$F387)&gt;2,"","Change Agent")</f>
        <v/>
      </c>
      <c r="AP387" s="165" t="str">
        <f>IF(COUNTBLANK($A387:$F387)&gt;2,"",IF(Input!J387=0,"NA",Input!J387))</f>
        <v/>
      </c>
      <c r="AQ387" s="65" t="str">
        <f t="shared" ref="AQ387:AQ450" si="310">IF(COUNTBLANK($A387:$F387)&gt;2,"","MC")</f>
        <v/>
      </c>
      <c r="AR387" s="65" t="str">
        <f t="shared" ref="AR387:AR450" si="311">IF(COUNTBLANK($A387:$F387)&gt;2,"","Flexibility")</f>
        <v/>
      </c>
      <c r="AS387" s="165" t="str">
        <f>IF(COUNTBLANK($A387:$F387)&gt;2,"",IF(Input!K387=0,"NA",Input!K387))</f>
        <v/>
      </c>
      <c r="AT387" s="65" t="str">
        <f t="shared" ref="AT387:AT450" si="312">IF(COUNTBLANK($A387:$F387)&gt;2,"","MC")</f>
        <v/>
      </c>
      <c r="AU387" s="65" t="str">
        <f t="shared" ref="AU387:AU450" si="313">IF(COUNTBLANK($A387:$F387)&gt;2,"","Ideals &amp; Beliefs")</f>
        <v/>
      </c>
      <c r="AV387" s="165" t="str">
        <f>IF(COUNTBLANK($A387:$F387)&gt;2,"",IF(Input!L387=0,"NA",Input!L387))</f>
        <v/>
      </c>
      <c r="AW387" s="65" t="str">
        <f t="shared" ref="AW387:AW450" si="314">IF(COUNTBLANK($A387:$F387)&gt;2,"","MC")</f>
        <v/>
      </c>
      <c r="AX387" s="65" t="str">
        <f t="shared" ref="AX387:AX450" si="315">IF(COUNTBLANK($A387:$F387)&gt;2,"","Intellectual Stimulation")</f>
        <v/>
      </c>
      <c r="AY387" s="165" t="str">
        <f>IF(COUNTBLANK($A387:$F387)&gt;2,"",IF(Input!M387=0,"NA",Input!M387))</f>
        <v/>
      </c>
      <c r="AZ387" s="65" t="str">
        <f t="shared" ref="AZ387:AZ450" si="316">IF(COUNTBLANK($A387:$F387)&gt;2,"","MC")</f>
        <v/>
      </c>
      <c r="BA387" s="65" t="str">
        <f t="shared" ref="BA387:BA450" si="317">IF(COUNTBLANK($A387:$F387)&gt;2,"","Knowledge of CIA")</f>
        <v/>
      </c>
      <c r="BB387" s="165" t="str">
        <f>IF(COUNTBLANK($A387:$F387)&gt;2,"",IF(Input!N387=0,"NA",Input!N387))</f>
        <v/>
      </c>
      <c r="BC387" s="65" t="str">
        <f t="shared" ref="BC387:BC450" si="318">IF(COUNTBLANK($A387:$F387)&gt;2,"","MC")</f>
        <v/>
      </c>
      <c r="BD387" s="65" t="str">
        <f t="shared" ref="BD387:BD450" si="319">IF(COUNTBLANK($A387:$F387)&gt;2,"","Monitor &amp; Evaluate")</f>
        <v/>
      </c>
      <c r="BE387" s="165" t="str">
        <f>IF(COUNTBLANK($A387:$F387)&gt;2,"",IF(Input!O387=0,"NA",Input!O387))</f>
        <v/>
      </c>
      <c r="BF387" s="65" t="str">
        <f t="shared" ref="BF387:BF450" si="320">IF(COUNTBLANK($A387:$F387)&gt;2,"","MC")</f>
        <v/>
      </c>
      <c r="BG387" s="65" t="str">
        <f t="shared" ref="BG387:BG450" si="321">IF(COUNTBLANK($A387:$F387)&gt;2,"","Optimize")</f>
        <v/>
      </c>
      <c r="BH387" s="165" t="str">
        <f>IF(COUNTBLANK($A387:$F387)&gt;2,"",IF(Input!P387=0,"NA",Input!P387))</f>
        <v/>
      </c>
      <c r="BI387" s="65" t="str">
        <f t="shared" ref="BI387:BI450" si="322">IF(COUNTBLANK($A387:$F387)&gt;2,"","FL")</f>
        <v/>
      </c>
      <c r="BJ387" s="65" t="str">
        <f t="shared" ref="BJ387:BJ450" si="323">IF(COUNTBLANK($A387:$F387)&gt;2,"","Contingent Rewards")</f>
        <v/>
      </c>
      <c r="BK387" s="165" t="str">
        <f>IF(COUNTBLANK($A387:$F387)&gt;2,"",IF(Input!Q387=0,"NA",Input!Q387))</f>
        <v/>
      </c>
      <c r="BL387" s="65" t="str">
        <f t="shared" ref="BL387:BL450" si="324">IF(COUNTBLANK($A387:$F387)&gt;2,"","FL")</f>
        <v/>
      </c>
      <c r="BM387" s="65" t="str">
        <f t="shared" ref="BM387:BM450" si="325">IF(COUNTBLANK($A387:$F387)&gt;2,"","Discipline")</f>
        <v/>
      </c>
      <c r="BN387" s="165" t="str">
        <f>IF(COUNTBLANK($A387:$F387)&gt;2,"",IF(Input!R387=0,"NA",Input!R387))</f>
        <v/>
      </c>
      <c r="BO387" s="65" t="str">
        <f t="shared" ref="BO387:BO450" si="326">IF(COUNTBLANK($A387:$F387)&gt;2,"","FL")</f>
        <v/>
      </c>
      <c r="BP387" s="65" t="str">
        <f t="shared" ref="BP387:BP450" si="327">IF(COUNTBLANK($A387:$F387)&gt;2,"","Focus")</f>
        <v/>
      </c>
      <c r="BQ387" s="165" t="str">
        <f>IF(COUNTBLANK($A387:$F387)&gt;2,"",IF(Input!S387=0,"NA",Input!S387))</f>
        <v/>
      </c>
      <c r="BR387" s="65" t="str">
        <f t="shared" ref="BR387:BR450" si="328">IF(COUNTBLANK($A387:$F387)&gt;2,"","FL")</f>
        <v/>
      </c>
      <c r="BS387" s="65" t="str">
        <f t="shared" ref="BS387:BS450" si="329">IF(COUNTBLANK($A387:$F387)&gt;2,"","Involvement of CIA")</f>
        <v/>
      </c>
      <c r="BT387" s="165" t="str">
        <f>IF(COUNTBLANK($A387:$F387)&gt;2,"",IF(Input!T387=0,"NA",Input!T387))</f>
        <v/>
      </c>
      <c r="BU387" s="65" t="str">
        <f t="shared" ref="BU387:BU450" si="330">IF(COUNTBLANK($A387:$F387)&gt;2,"","FL")</f>
        <v/>
      </c>
      <c r="BV387" s="65" t="str">
        <f t="shared" ref="BV387:BV450" si="331">IF(COUNTBLANK($A387:$F387)&gt;2,"","Order")</f>
        <v/>
      </c>
      <c r="BW387" s="165" t="str">
        <f>IF(COUNTBLANK($A387:$F387)&gt;2,"",IF(Input!U387=0,"NA",Input!U387))</f>
        <v/>
      </c>
      <c r="BX387" s="65" t="str">
        <f t="shared" ref="BX387:BX450" si="332">IF(COUNTBLANK($A387:$F387)&gt;2,"","FL")</f>
        <v/>
      </c>
      <c r="BY387" s="65" t="str">
        <f t="shared" ref="BY387:BY450" si="333">IF(COUNTBLANK($A387:$F387)&gt;2,"","Outreach")</f>
        <v/>
      </c>
      <c r="BZ387" s="165" t="str">
        <f>IF(COUNTBLANK($A387:$F387)&gt;2,"",IF(Input!V387=0,"NA",Input!V387))</f>
        <v/>
      </c>
      <c r="CA387" s="65" t="str">
        <f t="shared" ref="CA387:CA450" si="334">IF(COUNTBLANK($A387:$F387)&gt;2,"","FL")</f>
        <v/>
      </c>
      <c r="CB387" s="65" t="str">
        <f t="shared" ref="CB387:CB450" si="335">IF(COUNTBLANK($A387:$F387)&gt;2,"","Resources")</f>
        <v/>
      </c>
      <c r="CC387" s="165" t="str">
        <f>IF(COUNTBLANK($A387:$F387)&gt;2,"",IF(Input!W387=0,"NA",Input!W387))</f>
        <v/>
      </c>
      <c r="CD387" s="65" t="str">
        <f t="shared" ref="CD387:CD450" si="336">IF(COUNTBLANK($A387:$F387)&gt;2,"","PC")</f>
        <v/>
      </c>
      <c r="CE387" s="65" t="str">
        <f t="shared" ref="CE387:CE450" si="337">IF(COUNTBLANK($A387:$F387)&gt;2,"","Affirmation")</f>
        <v/>
      </c>
      <c r="CF387" s="165" t="str">
        <f>IF(COUNTBLANK($A387:$F387)&gt;2,"",IF(Input!X387=0,"NA",Input!X387))</f>
        <v/>
      </c>
      <c r="CG387" s="65" t="str">
        <f t="shared" ref="CG387:CG450" si="338">IF(COUNTBLANK($A387:$F387)&gt;2,"","PC")</f>
        <v/>
      </c>
      <c r="CH387" s="65" t="str">
        <f t="shared" ref="CH387:CH450" si="339">IF(COUNTBLANK($A387:$F387)&gt;2,"","Communication")</f>
        <v/>
      </c>
      <c r="CI387" s="165" t="str">
        <f>IF(COUNTBLANK($A387:$F387)&gt;2,"",IF(Input!Y387=0,"NA",Input!Y387))</f>
        <v/>
      </c>
      <c r="CJ387" s="65" t="str">
        <f t="shared" ref="CJ387:CJ450" si="340">IF(COUNTBLANK($A387:$F387)&gt;2,"","PC")</f>
        <v/>
      </c>
      <c r="CK387" s="65" t="str">
        <f t="shared" ref="CK387:CK450" si="341">IF(COUNTBLANK($A387:$F387)&gt;2,"","Culture")</f>
        <v/>
      </c>
      <c r="CL387" s="165" t="str">
        <f>IF(COUNTBLANK($A387:$F387)&gt;2,"",IF(Input!Z387=0,"NA",Input!Z387))</f>
        <v/>
      </c>
      <c r="CM387" s="65" t="str">
        <f t="shared" ref="CM387:CM450" si="342">IF(COUNTBLANK($A387:$F387)&gt;2,"","PC")</f>
        <v/>
      </c>
      <c r="CN387" s="65" t="str">
        <f t="shared" ref="CN387:CN450" si="343">IF(COUNTBLANK($A387:$F387)&gt;2,"","Input")</f>
        <v/>
      </c>
      <c r="CO387" s="165" t="str">
        <f>IF(COUNTBLANK($A387:$F387)&gt;2,"",IF(Input!AA387=0,"NA",Input!AA387))</f>
        <v/>
      </c>
      <c r="CP387" s="65" t="str">
        <f t="shared" ref="CP387:CP450" si="344">IF(COUNTBLANK($A387:$F387)&gt;2,"","PC")</f>
        <v/>
      </c>
      <c r="CQ387" s="65" t="str">
        <f t="shared" ref="CQ387:CQ450" si="345">IF(COUNTBLANK($A387:$F387)&gt;2,"","Relationships")</f>
        <v/>
      </c>
      <c r="CR387" s="165" t="str">
        <f>IF(COUNTBLANK($A387:$F387)&gt;2,"",IF(Input!AB387=0,"NA",Input!AB387))</f>
        <v/>
      </c>
      <c r="CS387" s="65" t="str">
        <f t="shared" ref="CS387:CS450" si="346">IF(COUNTBLANK($A387:$F387)&gt;2,"","PC")</f>
        <v/>
      </c>
      <c r="CT387" s="65" t="str">
        <f t="shared" ref="CT387:CT450" si="347">IF(COUNTBLANK($A387:$F387)&gt;2,"","Situational Awareness")</f>
        <v/>
      </c>
      <c r="CU387" s="165" t="str">
        <f>IF(COUNTBLANK($A387:$F387)&gt;2,"",IF(Input!AC387=0,"NA",Input!AC387))</f>
        <v/>
      </c>
      <c r="CV387" s="65" t="str">
        <f t="shared" ref="CV387:CV450" si="348">IF(COUNTBLANK($A387:$F387)&gt;2,"","PC")</f>
        <v/>
      </c>
      <c r="CW387" s="65" t="str">
        <f t="shared" ref="CW387:CW450" si="349">IF(COUNTBLANK($A387:$F387)&gt;2,"","Visibility")</f>
        <v/>
      </c>
      <c r="CX387" s="165" t="str">
        <f>IF(COUNTBLANK($A387:$F387)&gt;2,"",IF(Input!AD387=0,"NA",Input!AD387))</f>
        <v/>
      </c>
    </row>
    <row r="388" spans="1:102" x14ac:dyDescent="0.25">
      <c r="A388" s="162" t="str">
        <f>IF(Input!B388=0,"",Input!B388)</f>
        <v/>
      </c>
      <c r="B388" s="162" t="str">
        <f>IF(Input!C388=0,"",Input!C388)</f>
        <v/>
      </c>
      <c r="C388" s="162" t="str">
        <f>IF(Input!D388=0,"",Input!D388)</f>
        <v/>
      </c>
      <c r="D388" s="162" t="str">
        <f>IF(Input!G388=0,"",Input!G388)</f>
        <v/>
      </c>
      <c r="E388" s="162" t="str">
        <f>IF(Input!H388=0,"",Input!H388)</f>
        <v/>
      </c>
      <c r="F388" s="162" t="str">
        <f>IF(Input!I388=0,"",Input!I388)</f>
        <v/>
      </c>
      <c r="G388" s="66" t="str">
        <f t="shared" si="300"/>
        <v/>
      </c>
      <c r="H388" s="66" t="str">
        <f t="shared" si="301"/>
        <v/>
      </c>
      <c r="I388" s="160" t="str">
        <f>FinalScores!G388</f>
        <v/>
      </c>
      <c r="J388" s="65" t="str">
        <f t="shared" si="302"/>
        <v/>
      </c>
      <c r="K388" s="65" t="str">
        <f t="shared" si="303"/>
        <v/>
      </c>
      <c r="L388" s="165" t="str">
        <f>IF(COUNTBLANK($A388:$F388)&gt;2,"",IF(Input!AE388=0,"NA",Input!AE388))</f>
        <v/>
      </c>
      <c r="M388" s="65" t="str">
        <f t="shared" si="304"/>
        <v/>
      </c>
      <c r="N388" s="65" t="str">
        <f t="shared" si="305"/>
        <v/>
      </c>
      <c r="O388" s="165" t="str">
        <f>IF(COUNTBLANK($A388:$F388)&gt;2,"",IF(Input!AF388=0,"NA",Input!AF388))</f>
        <v/>
      </c>
      <c r="P388" s="65" t="str">
        <f t="shared" si="306"/>
        <v/>
      </c>
      <c r="Q388" s="65" t="str">
        <f t="shared" si="307"/>
        <v/>
      </c>
      <c r="R388" s="165" t="str">
        <f>IF(COUNTBLANK($A388:$F388)&gt;2,"",IF(Input!AG388=0,"NA",Input!AG388))</f>
        <v/>
      </c>
      <c r="AN388" s="65" t="str">
        <f t="shared" si="308"/>
        <v/>
      </c>
      <c r="AO388" s="65" t="str">
        <f t="shared" si="309"/>
        <v/>
      </c>
      <c r="AP388" s="165" t="str">
        <f>IF(COUNTBLANK($A388:$F388)&gt;2,"",IF(Input!J388=0,"NA",Input!J388))</f>
        <v/>
      </c>
      <c r="AQ388" s="65" t="str">
        <f t="shared" si="310"/>
        <v/>
      </c>
      <c r="AR388" s="65" t="str">
        <f t="shared" si="311"/>
        <v/>
      </c>
      <c r="AS388" s="165" t="str">
        <f>IF(COUNTBLANK($A388:$F388)&gt;2,"",IF(Input!K388=0,"NA",Input!K388))</f>
        <v/>
      </c>
      <c r="AT388" s="65" t="str">
        <f t="shared" si="312"/>
        <v/>
      </c>
      <c r="AU388" s="65" t="str">
        <f t="shared" si="313"/>
        <v/>
      </c>
      <c r="AV388" s="165" t="str">
        <f>IF(COUNTBLANK($A388:$F388)&gt;2,"",IF(Input!L388=0,"NA",Input!L388))</f>
        <v/>
      </c>
      <c r="AW388" s="65" t="str">
        <f t="shared" si="314"/>
        <v/>
      </c>
      <c r="AX388" s="65" t="str">
        <f t="shared" si="315"/>
        <v/>
      </c>
      <c r="AY388" s="165" t="str">
        <f>IF(COUNTBLANK($A388:$F388)&gt;2,"",IF(Input!M388=0,"NA",Input!M388))</f>
        <v/>
      </c>
      <c r="AZ388" s="65" t="str">
        <f t="shared" si="316"/>
        <v/>
      </c>
      <c r="BA388" s="65" t="str">
        <f t="shared" si="317"/>
        <v/>
      </c>
      <c r="BB388" s="165" t="str">
        <f>IF(COUNTBLANK($A388:$F388)&gt;2,"",IF(Input!N388=0,"NA",Input!N388))</f>
        <v/>
      </c>
      <c r="BC388" s="65" t="str">
        <f t="shared" si="318"/>
        <v/>
      </c>
      <c r="BD388" s="65" t="str">
        <f t="shared" si="319"/>
        <v/>
      </c>
      <c r="BE388" s="165" t="str">
        <f>IF(COUNTBLANK($A388:$F388)&gt;2,"",IF(Input!O388=0,"NA",Input!O388))</f>
        <v/>
      </c>
      <c r="BF388" s="65" t="str">
        <f t="shared" si="320"/>
        <v/>
      </c>
      <c r="BG388" s="65" t="str">
        <f t="shared" si="321"/>
        <v/>
      </c>
      <c r="BH388" s="165" t="str">
        <f>IF(COUNTBLANK($A388:$F388)&gt;2,"",IF(Input!P388=0,"NA",Input!P388))</f>
        <v/>
      </c>
      <c r="BI388" s="65" t="str">
        <f t="shared" si="322"/>
        <v/>
      </c>
      <c r="BJ388" s="65" t="str">
        <f t="shared" si="323"/>
        <v/>
      </c>
      <c r="BK388" s="165" t="str">
        <f>IF(COUNTBLANK($A388:$F388)&gt;2,"",IF(Input!Q388=0,"NA",Input!Q388))</f>
        <v/>
      </c>
      <c r="BL388" s="65" t="str">
        <f t="shared" si="324"/>
        <v/>
      </c>
      <c r="BM388" s="65" t="str">
        <f t="shared" si="325"/>
        <v/>
      </c>
      <c r="BN388" s="165" t="str">
        <f>IF(COUNTBLANK($A388:$F388)&gt;2,"",IF(Input!R388=0,"NA",Input!R388))</f>
        <v/>
      </c>
      <c r="BO388" s="65" t="str">
        <f t="shared" si="326"/>
        <v/>
      </c>
      <c r="BP388" s="65" t="str">
        <f t="shared" si="327"/>
        <v/>
      </c>
      <c r="BQ388" s="165" t="str">
        <f>IF(COUNTBLANK($A388:$F388)&gt;2,"",IF(Input!S388=0,"NA",Input!S388))</f>
        <v/>
      </c>
      <c r="BR388" s="65" t="str">
        <f t="shared" si="328"/>
        <v/>
      </c>
      <c r="BS388" s="65" t="str">
        <f t="shared" si="329"/>
        <v/>
      </c>
      <c r="BT388" s="165" t="str">
        <f>IF(COUNTBLANK($A388:$F388)&gt;2,"",IF(Input!T388=0,"NA",Input!T388))</f>
        <v/>
      </c>
      <c r="BU388" s="65" t="str">
        <f t="shared" si="330"/>
        <v/>
      </c>
      <c r="BV388" s="65" t="str">
        <f t="shared" si="331"/>
        <v/>
      </c>
      <c r="BW388" s="165" t="str">
        <f>IF(COUNTBLANK($A388:$F388)&gt;2,"",IF(Input!U388=0,"NA",Input!U388))</f>
        <v/>
      </c>
      <c r="BX388" s="65" t="str">
        <f t="shared" si="332"/>
        <v/>
      </c>
      <c r="BY388" s="65" t="str">
        <f t="shared" si="333"/>
        <v/>
      </c>
      <c r="BZ388" s="165" t="str">
        <f>IF(COUNTBLANK($A388:$F388)&gt;2,"",IF(Input!V388=0,"NA",Input!V388))</f>
        <v/>
      </c>
      <c r="CA388" s="65" t="str">
        <f t="shared" si="334"/>
        <v/>
      </c>
      <c r="CB388" s="65" t="str">
        <f t="shared" si="335"/>
        <v/>
      </c>
      <c r="CC388" s="165" t="str">
        <f>IF(COUNTBLANK($A388:$F388)&gt;2,"",IF(Input!W388=0,"NA",Input!W388))</f>
        <v/>
      </c>
      <c r="CD388" s="65" t="str">
        <f t="shared" si="336"/>
        <v/>
      </c>
      <c r="CE388" s="65" t="str">
        <f t="shared" si="337"/>
        <v/>
      </c>
      <c r="CF388" s="165" t="str">
        <f>IF(COUNTBLANK($A388:$F388)&gt;2,"",IF(Input!X388=0,"NA",Input!X388))</f>
        <v/>
      </c>
      <c r="CG388" s="65" t="str">
        <f t="shared" si="338"/>
        <v/>
      </c>
      <c r="CH388" s="65" t="str">
        <f t="shared" si="339"/>
        <v/>
      </c>
      <c r="CI388" s="165" t="str">
        <f>IF(COUNTBLANK($A388:$F388)&gt;2,"",IF(Input!Y388=0,"NA",Input!Y388))</f>
        <v/>
      </c>
      <c r="CJ388" s="65" t="str">
        <f t="shared" si="340"/>
        <v/>
      </c>
      <c r="CK388" s="65" t="str">
        <f t="shared" si="341"/>
        <v/>
      </c>
      <c r="CL388" s="165" t="str">
        <f>IF(COUNTBLANK($A388:$F388)&gt;2,"",IF(Input!Z388=0,"NA",Input!Z388))</f>
        <v/>
      </c>
      <c r="CM388" s="65" t="str">
        <f t="shared" si="342"/>
        <v/>
      </c>
      <c r="CN388" s="65" t="str">
        <f t="shared" si="343"/>
        <v/>
      </c>
      <c r="CO388" s="165" t="str">
        <f>IF(COUNTBLANK($A388:$F388)&gt;2,"",IF(Input!AA388=0,"NA",Input!AA388))</f>
        <v/>
      </c>
      <c r="CP388" s="65" t="str">
        <f t="shared" si="344"/>
        <v/>
      </c>
      <c r="CQ388" s="65" t="str">
        <f t="shared" si="345"/>
        <v/>
      </c>
      <c r="CR388" s="165" t="str">
        <f>IF(COUNTBLANK($A388:$F388)&gt;2,"",IF(Input!AB388=0,"NA",Input!AB388))</f>
        <v/>
      </c>
      <c r="CS388" s="65" t="str">
        <f t="shared" si="346"/>
        <v/>
      </c>
      <c r="CT388" s="65" t="str">
        <f t="shared" si="347"/>
        <v/>
      </c>
      <c r="CU388" s="165" t="str">
        <f>IF(COUNTBLANK($A388:$F388)&gt;2,"",IF(Input!AC388=0,"NA",Input!AC388))</f>
        <v/>
      </c>
      <c r="CV388" s="65" t="str">
        <f t="shared" si="348"/>
        <v/>
      </c>
      <c r="CW388" s="65" t="str">
        <f t="shared" si="349"/>
        <v/>
      </c>
      <c r="CX388" s="165" t="str">
        <f>IF(COUNTBLANK($A388:$F388)&gt;2,"",IF(Input!AD388=0,"NA",Input!AD388))</f>
        <v/>
      </c>
    </row>
    <row r="389" spans="1:102" x14ac:dyDescent="0.25">
      <c r="A389" s="162" t="str">
        <f>IF(Input!B389=0,"",Input!B389)</f>
        <v/>
      </c>
      <c r="B389" s="162" t="str">
        <f>IF(Input!C389=0,"",Input!C389)</f>
        <v/>
      </c>
      <c r="C389" s="162" t="str">
        <f>IF(Input!D389=0,"",Input!D389)</f>
        <v/>
      </c>
      <c r="D389" s="162" t="str">
        <f>IF(Input!G389=0,"",Input!G389)</f>
        <v/>
      </c>
      <c r="E389" s="162" t="str">
        <f>IF(Input!H389=0,"",Input!H389)</f>
        <v/>
      </c>
      <c r="F389" s="162" t="str">
        <f>IF(Input!I389=0,"",Input!I389)</f>
        <v/>
      </c>
      <c r="G389" s="66" t="str">
        <f t="shared" si="300"/>
        <v/>
      </c>
      <c r="H389" s="66" t="str">
        <f t="shared" si="301"/>
        <v/>
      </c>
      <c r="I389" s="160" t="str">
        <f>FinalScores!G389</f>
        <v/>
      </c>
      <c r="J389" s="65" t="str">
        <f t="shared" si="302"/>
        <v/>
      </c>
      <c r="K389" s="65" t="str">
        <f t="shared" si="303"/>
        <v/>
      </c>
      <c r="L389" s="165" t="str">
        <f>IF(COUNTBLANK($A389:$F389)&gt;2,"",IF(Input!AE389=0,"NA",Input!AE389))</f>
        <v/>
      </c>
      <c r="M389" s="65" t="str">
        <f t="shared" si="304"/>
        <v/>
      </c>
      <c r="N389" s="65" t="str">
        <f t="shared" si="305"/>
        <v/>
      </c>
      <c r="O389" s="165" t="str">
        <f>IF(COUNTBLANK($A389:$F389)&gt;2,"",IF(Input!AF389=0,"NA",Input!AF389))</f>
        <v/>
      </c>
      <c r="P389" s="65" t="str">
        <f t="shared" si="306"/>
        <v/>
      </c>
      <c r="Q389" s="65" t="str">
        <f t="shared" si="307"/>
        <v/>
      </c>
      <c r="R389" s="165" t="str">
        <f>IF(COUNTBLANK($A389:$F389)&gt;2,"",IF(Input!AG389=0,"NA",Input!AG389))</f>
        <v/>
      </c>
      <c r="AN389" s="65" t="str">
        <f t="shared" si="308"/>
        <v/>
      </c>
      <c r="AO389" s="65" t="str">
        <f t="shared" si="309"/>
        <v/>
      </c>
      <c r="AP389" s="165" t="str">
        <f>IF(COUNTBLANK($A389:$F389)&gt;2,"",IF(Input!J389=0,"NA",Input!J389))</f>
        <v/>
      </c>
      <c r="AQ389" s="65" t="str">
        <f t="shared" si="310"/>
        <v/>
      </c>
      <c r="AR389" s="65" t="str">
        <f t="shared" si="311"/>
        <v/>
      </c>
      <c r="AS389" s="165" t="str">
        <f>IF(COUNTBLANK($A389:$F389)&gt;2,"",IF(Input!K389=0,"NA",Input!K389))</f>
        <v/>
      </c>
      <c r="AT389" s="65" t="str">
        <f t="shared" si="312"/>
        <v/>
      </c>
      <c r="AU389" s="65" t="str">
        <f t="shared" si="313"/>
        <v/>
      </c>
      <c r="AV389" s="165" t="str">
        <f>IF(COUNTBLANK($A389:$F389)&gt;2,"",IF(Input!L389=0,"NA",Input!L389))</f>
        <v/>
      </c>
      <c r="AW389" s="65" t="str">
        <f t="shared" si="314"/>
        <v/>
      </c>
      <c r="AX389" s="65" t="str">
        <f t="shared" si="315"/>
        <v/>
      </c>
      <c r="AY389" s="165" t="str">
        <f>IF(COUNTBLANK($A389:$F389)&gt;2,"",IF(Input!M389=0,"NA",Input!M389))</f>
        <v/>
      </c>
      <c r="AZ389" s="65" t="str">
        <f t="shared" si="316"/>
        <v/>
      </c>
      <c r="BA389" s="65" t="str">
        <f t="shared" si="317"/>
        <v/>
      </c>
      <c r="BB389" s="165" t="str">
        <f>IF(COUNTBLANK($A389:$F389)&gt;2,"",IF(Input!N389=0,"NA",Input!N389))</f>
        <v/>
      </c>
      <c r="BC389" s="65" t="str">
        <f t="shared" si="318"/>
        <v/>
      </c>
      <c r="BD389" s="65" t="str">
        <f t="shared" si="319"/>
        <v/>
      </c>
      <c r="BE389" s="165" t="str">
        <f>IF(COUNTBLANK($A389:$F389)&gt;2,"",IF(Input!O389=0,"NA",Input!O389))</f>
        <v/>
      </c>
      <c r="BF389" s="65" t="str">
        <f t="shared" si="320"/>
        <v/>
      </c>
      <c r="BG389" s="65" t="str">
        <f t="shared" si="321"/>
        <v/>
      </c>
      <c r="BH389" s="165" t="str">
        <f>IF(COUNTBLANK($A389:$F389)&gt;2,"",IF(Input!P389=0,"NA",Input!P389))</f>
        <v/>
      </c>
      <c r="BI389" s="65" t="str">
        <f t="shared" si="322"/>
        <v/>
      </c>
      <c r="BJ389" s="65" t="str">
        <f t="shared" si="323"/>
        <v/>
      </c>
      <c r="BK389" s="165" t="str">
        <f>IF(COUNTBLANK($A389:$F389)&gt;2,"",IF(Input!Q389=0,"NA",Input!Q389))</f>
        <v/>
      </c>
      <c r="BL389" s="65" t="str">
        <f t="shared" si="324"/>
        <v/>
      </c>
      <c r="BM389" s="65" t="str">
        <f t="shared" si="325"/>
        <v/>
      </c>
      <c r="BN389" s="165" t="str">
        <f>IF(COUNTBLANK($A389:$F389)&gt;2,"",IF(Input!R389=0,"NA",Input!R389))</f>
        <v/>
      </c>
      <c r="BO389" s="65" t="str">
        <f t="shared" si="326"/>
        <v/>
      </c>
      <c r="BP389" s="65" t="str">
        <f t="shared" si="327"/>
        <v/>
      </c>
      <c r="BQ389" s="165" t="str">
        <f>IF(COUNTBLANK($A389:$F389)&gt;2,"",IF(Input!S389=0,"NA",Input!S389))</f>
        <v/>
      </c>
      <c r="BR389" s="65" t="str">
        <f t="shared" si="328"/>
        <v/>
      </c>
      <c r="BS389" s="65" t="str">
        <f t="shared" si="329"/>
        <v/>
      </c>
      <c r="BT389" s="165" t="str">
        <f>IF(COUNTBLANK($A389:$F389)&gt;2,"",IF(Input!T389=0,"NA",Input!T389))</f>
        <v/>
      </c>
      <c r="BU389" s="65" t="str">
        <f t="shared" si="330"/>
        <v/>
      </c>
      <c r="BV389" s="65" t="str">
        <f t="shared" si="331"/>
        <v/>
      </c>
      <c r="BW389" s="165" t="str">
        <f>IF(COUNTBLANK($A389:$F389)&gt;2,"",IF(Input!U389=0,"NA",Input!U389))</f>
        <v/>
      </c>
      <c r="BX389" s="65" t="str">
        <f t="shared" si="332"/>
        <v/>
      </c>
      <c r="BY389" s="65" t="str">
        <f t="shared" si="333"/>
        <v/>
      </c>
      <c r="BZ389" s="165" t="str">
        <f>IF(COUNTBLANK($A389:$F389)&gt;2,"",IF(Input!V389=0,"NA",Input!V389))</f>
        <v/>
      </c>
      <c r="CA389" s="65" t="str">
        <f t="shared" si="334"/>
        <v/>
      </c>
      <c r="CB389" s="65" t="str">
        <f t="shared" si="335"/>
        <v/>
      </c>
      <c r="CC389" s="165" t="str">
        <f>IF(COUNTBLANK($A389:$F389)&gt;2,"",IF(Input!W389=0,"NA",Input!W389))</f>
        <v/>
      </c>
      <c r="CD389" s="65" t="str">
        <f t="shared" si="336"/>
        <v/>
      </c>
      <c r="CE389" s="65" t="str">
        <f t="shared" si="337"/>
        <v/>
      </c>
      <c r="CF389" s="165" t="str">
        <f>IF(COUNTBLANK($A389:$F389)&gt;2,"",IF(Input!X389=0,"NA",Input!X389))</f>
        <v/>
      </c>
      <c r="CG389" s="65" t="str">
        <f t="shared" si="338"/>
        <v/>
      </c>
      <c r="CH389" s="65" t="str">
        <f t="shared" si="339"/>
        <v/>
      </c>
      <c r="CI389" s="165" t="str">
        <f>IF(COUNTBLANK($A389:$F389)&gt;2,"",IF(Input!Y389=0,"NA",Input!Y389))</f>
        <v/>
      </c>
      <c r="CJ389" s="65" t="str">
        <f t="shared" si="340"/>
        <v/>
      </c>
      <c r="CK389" s="65" t="str">
        <f t="shared" si="341"/>
        <v/>
      </c>
      <c r="CL389" s="165" t="str">
        <f>IF(COUNTBLANK($A389:$F389)&gt;2,"",IF(Input!Z389=0,"NA",Input!Z389))</f>
        <v/>
      </c>
      <c r="CM389" s="65" t="str">
        <f t="shared" si="342"/>
        <v/>
      </c>
      <c r="CN389" s="65" t="str">
        <f t="shared" si="343"/>
        <v/>
      </c>
      <c r="CO389" s="165" t="str">
        <f>IF(COUNTBLANK($A389:$F389)&gt;2,"",IF(Input!AA389=0,"NA",Input!AA389))</f>
        <v/>
      </c>
      <c r="CP389" s="65" t="str">
        <f t="shared" si="344"/>
        <v/>
      </c>
      <c r="CQ389" s="65" t="str">
        <f t="shared" si="345"/>
        <v/>
      </c>
      <c r="CR389" s="165" t="str">
        <f>IF(COUNTBLANK($A389:$F389)&gt;2,"",IF(Input!AB389=0,"NA",Input!AB389))</f>
        <v/>
      </c>
      <c r="CS389" s="65" t="str">
        <f t="shared" si="346"/>
        <v/>
      </c>
      <c r="CT389" s="65" t="str">
        <f t="shared" si="347"/>
        <v/>
      </c>
      <c r="CU389" s="165" t="str">
        <f>IF(COUNTBLANK($A389:$F389)&gt;2,"",IF(Input!AC389=0,"NA",Input!AC389))</f>
        <v/>
      </c>
      <c r="CV389" s="65" t="str">
        <f t="shared" si="348"/>
        <v/>
      </c>
      <c r="CW389" s="65" t="str">
        <f t="shared" si="349"/>
        <v/>
      </c>
      <c r="CX389" s="165" t="str">
        <f>IF(COUNTBLANK($A389:$F389)&gt;2,"",IF(Input!AD389=0,"NA",Input!AD389))</f>
        <v/>
      </c>
    </row>
    <row r="390" spans="1:102" x14ac:dyDescent="0.25">
      <c r="A390" s="162" t="str">
        <f>IF(Input!B390=0,"",Input!B390)</f>
        <v/>
      </c>
      <c r="B390" s="162" t="str">
        <f>IF(Input!C390=0,"",Input!C390)</f>
        <v/>
      </c>
      <c r="C390" s="162" t="str">
        <f>IF(Input!D390=0,"",Input!D390)</f>
        <v/>
      </c>
      <c r="D390" s="162" t="str">
        <f>IF(Input!G390=0,"",Input!G390)</f>
        <v/>
      </c>
      <c r="E390" s="162" t="str">
        <f>IF(Input!H390=0,"",Input!H390)</f>
        <v/>
      </c>
      <c r="F390" s="162" t="str">
        <f>IF(Input!I390=0,"",Input!I390)</f>
        <v/>
      </c>
      <c r="G390" s="66" t="str">
        <f t="shared" si="300"/>
        <v/>
      </c>
      <c r="H390" s="66" t="str">
        <f t="shared" si="301"/>
        <v/>
      </c>
      <c r="I390" s="160" t="str">
        <f>FinalScores!G390</f>
        <v/>
      </c>
      <c r="J390" s="65" t="str">
        <f t="shared" si="302"/>
        <v/>
      </c>
      <c r="K390" s="65" t="str">
        <f t="shared" si="303"/>
        <v/>
      </c>
      <c r="L390" s="165" t="str">
        <f>IF(COUNTBLANK($A390:$F390)&gt;2,"",IF(Input!AE390=0,"NA",Input!AE390))</f>
        <v/>
      </c>
      <c r="M390" s="65" t="str">
        <f t="shared" si="304"/>
        <v/>
      </c>
      <c r="N390" s="65" t="str">
        <f t="shared" si="305"/>
        <v/>
      </c>
      <c r="O390" s="165" t="str">
        <f>IF(COUNTBLANK($A390:$F390)&gt;2,"",IF(Input!AF390=0,"NA",Input!AF390))</f>
        <v/>
      </c>
      <c r="P390" s="65" t="str">
        <f t="shared" si="306"/>
        <v/>
      </c>
      <c r="Q390" s="65" t="str">
        <f t="shared" si="307"/>
        <v/>
      </c>
      <c r="R390" s="165" t="str">
        <f>IF(COUNTBLANK($A390:$F390)&gt;2,"",IF(Input!AG390=0,"NA",Input!AG390))</f>
        <v/>
      </c>
      <c r="AN390" s="65" t="str">
        <f t="shared" si="308"/>
        <v/>
      </c>
      <c r="AO390" s="65" t="str">
        <f t="shared" si="309"/>
        <v/>
      </c>
      <c r="AP390" s="165" t="str">
        <f>IF(COUNTBLANK($A390:$F390)&gt;2,"",IF(Input!J390=0,"NA",Input!J390))</f>
        <v/>
      </c>
      <c r="AQ390" s="65" t="str">
        <f t="shared" si="310"/>
        <v/>
      </c>
      <c r="AR390" s="65" t="str">
        <f t="shared" si="311"/>
        <v/>
      </c>
      <c r="AS390" s="165" t="str">
        <f>IF(COUNTBLANK($A390:$F390)&gt;2,"",IF(Input!K390=0,"NA",Input!K390))</f>
        <v/>
      </c>
      <c r="AT390" s="65" t="str">
        <f t="shared" si="312"/>
        <v/>
      </c>
      <c r="AU390" s="65" t="str">
        <f t="shared" si="313"/>
        <v/>
      </c>
      <c r="AV390" s="165" t="str">
        <f>IF(COUNTBLANK($A390:$F390)&gt;2,"",IF(Input!L390=0,"NA",Input!L390))</f>
        <v/>
      </c>
      <c r="AW390" s="65" t="str">
        <f t="shared" si="314"/>
        <v/>
      </c>
      <c r="AX390" s="65" t="str">
        <f t="shared" si="315"/>
        <v/>
      </c>
      <c r="AY390" s="165" t="str">
        <f>IF(COUNTBLANK($A390:$F390)&gt;2,"",IF(Input!M390=0,"NA",Input!M390))</f>
        <v/>
      </c>
      <c r="AZ390" s="65" t="str">
        <f t="shared" si="316"/>
        <v/>
      </c>
      <c r="BA390" s="65" t="str">
        <f t="shared" si="317"/>
        <v/>
      </c>
      <c r="BB390" s="165" t="str">
        <f>IF(COUNTBLANK($A390:$F390)&gt;2,"",IF(Input!N390=0,"NA",Input!N390))</f>
        <v/>
      </c>
      <c r="BC390" s="65" t="str">
        <f t="shared" si="318"/>
        <v/>
      </c>
      <c r="BD390" s="65" t="str">
        <f t="shared" si="319"/>
        <v/>
      </c>
      <c r="BE390" s="165" t="str">
        <f>IF(COUNTBLANK($A390:$F390)&gt;2,"",IF(Input!O390=0,"NA",Input!O390))</f>
        <v/>
      </c>
      <c r="BF390" s="65" t="str">
        <f t="shared" si="320"/>
        <v/>
      </c>
      <c r="BG390" s="65" t="str">
        <f t="shared" si="321"/>
        <v/>
      </c>
      <c r="BH390" s="165" t="str">
        <f>IF(COUNTBLANK($A390:$F390)&gt;2,"",IF(Input!P390=0,"NA",Input!P390))</f>
        <v/>
      </c>
      <c r="BI390" s="65" t="str">
        <f t="shared" si="322"/>
        <v/>
      </c>
      <c r="BJ390" s="65" t="str">
        <f t="shared" si="323"/>
        <v/>
      </c>
      <c r="BK390" s="165" t="str">
        <f>IF(COUNTBLANK($A390:$F390)&gt;2,"",IF(Input!Q390=0,"NA",Input!Q390))</f>
        <v/>
      </c>
      <c r="BL390" s="65" t="str">
        <f t="shared" si="324"/>
        <v/>
      </c>
      <c r="BM390" s="65" t="str">
        <f t="shared" si="325"/>
        <v/>
      </c>
      <c r="BN390" s="165" t="str">
        <f>IF(COUNTBLANK($A390:$F390)&gt;2,"",IF(Input!R390=0,"NA",Input!R390))</f>
        <v/>
      </c>
      <c r="BO390" s="65" t="str">
        <f t="shared" si="326"/>
        <v/>
      </c>
      <c r="BP390" s="65" t="str">
        <f t="shared" si="327"/>
        <v/>
      </c>
      <c r="BQ390" s="165" t="str">
        <f>IF(COUNTBLANK($A390:$F390)&gt;2,"",IF(Input!S390=0,"NA",Input!S390))</f>
        <v/>
      </c>
      <c r="BR390" s="65" t="str">
        <f t="shared" si="328"/>
        <v/>
      </c>
      <c r="BS390" s="65" t="str">
        <f t="shared" si="329"/>
        <v/>
      </c>
      <c r="BT390" s="165" t="str">
        <f>IF(COUNTBLANK($A390:$F390)&gt;2,"",IF(Input!T390=0,"NA",Input!T390))</f>
        <v/>
      </c>
      <c r="BU390" s="65" t="str">
        <f t="shared" si="330"/>
        <v/>
      </c>
      <c r="BV390" s="65" t="str">
        <f t="shared" si="331"/>
        <v/>
      </c>
      <c r="BW390" s="165" t="str">
        <f>IF(COUNTBLANK($A390:$F390)&gt;2,"",IF(Input!U390=0,"NA",Input!U390))</f>
        <v/>
      </c>
      <c r="BX390" s="65" t="str">
        <f t="shared" si="332"/>
        <v/>
      </c>
      <c r="BY390" s="65" t="str">
        <f t="shared" si="333"/>
        <v/>
      </c>
      <c r="BZ390" s="165" t="str">
        <f>IF(COUNTBLANK($A390:$F390)&gt;2,"",IF(Input!V390=0,"NA",Input!V390))</f>
        <v/>
      </c>
      <c r="CA390" s="65" t="str">
        <f t="shared" si="334"/>
        <v/>
      </c>
      <c r="CB390" s="65" t="str">
        <f t="shared" si="335"/>
        <v/>
      </c>
      <c r="CC390" s="165" t="str">
        <f>IF(COUNTBLANK($A390:$F390)&gt;2,"",IF(Input!W390=0,"NA",Input!W390))</f>
        <v/>
      </c>
      <c r="CD390" s="65" t="str">
        <f t="shared" si="336"/>
        <v/>
      </c>
      <c r="CE390" s="65" t="str">
        <f t="shared" si="337"/>
        <v/>
      </c>
      <c r="CF390" s="165" t="str">
        <f>IF(COUNTBLANK($A390:$F390)&gt;2,"",IF(Input!X390=0,"NA",Input!X390))</f>
        <v/>
      </c>
      <c r="CG390" s="65" t="str">
        <f t="shared" si="338"/>
        <v/>
      </c>
      <c r="CH390" s="65" t="str">
        <f t="shared" si="339"/>
        <v/>
      </c>
      <c r="CI390" s="165" t="str">
        <f>IF(COUNTBLANK($A390:$F390)&gt;2,"",IF(Input!Y390=0,"NA",Input!Y390))</f>
        <v/>
      </c>
      <c r="CJ390" s="65" t="str">
        <f t="shared" si="340"/>
        <v/>
      </c>
      <c r="CK390" s="65" t="str">
        <f t="shared" si="341"/>
        <v/>
      </c>
      <c r="CL390" s="165" t="str">
        <f>IF(COUNTBLANK($A390:$F390)&gt;2,"",IF(Input!Z390=0,"NA",Input!Z390))</f>
        <v/>
      </c>
      <c r="CM390" s="65" t="str">
        <f t="shared" si="342"/>
        <v/>
      </c>
      <c r="CN390" s="65" t="str">
        <f t="shared" si="343"/>
        <v/>
      </c>
      <c r="CO390" s="165" t="str">
        <f>IF(COUNTBLANK($A390:$F390)&gt;2,"",IF(Input!AA390=0,"NA",Input!AA390))</f>
        <v/>
      </c>
      <c r="CP390" s="65" t="str">
        <f t="shared" si="344"/>
        <v/>
      </c>
      <c r="CQ390" s="65" t="str">
        <f t="shared" si="345"/>
        <v/>
      </c>
      <c r="CR390" s="165" t="str">
        <f>IF(COUNTBLANK($A390:$F390)&gt;2,"",IF(Input!AB390=0,"NA",Input!AB390))</f>
        <v/>
      </c>
      <c r="CS390" s="65" t="str">
        <f t="shared" si="346"/>
        <v/>
      </c>
      <c r="CT390" s="65" t="str">
        <f t="shared" si="347"/>
        <v/>
      </c>
      <c r="CU390" s="165" t="str">
        <f>IF(COUNTBLANK($A390:$F390)&gt;2,"",IF(Input!AC390=0,"NA",Input!AC390))</f>
        <v/>
      </c>
      <c r="CV390" s="65" t="str">
        <f t="shared" si="348"/>
        <v/>
      </c>
      <c r="CW390" s="65" t="str">
        <f t="shared" si="349"/>
        <v/>
      </c>
      <c r="CX390" s="165" t="str">
        <f>IF(COUNTBLANK($A390:$F390)&gt;2,"",IF(Input!AD390=0,"NA",Input!AD390))</f>
        <v/>
      </c>
    </row>
    <row r="391" spans="1:102" x14ac:dyDescent="0.25">
      <c r="A391" s="162" t="str">
        <f>IF(Input!B391=0,"",Input!B391)</f>
        <v/>
      </c>
      <c r="B391" s="162" t="str">
        <f>IF(Input!C391=0,"",Input!C391)</f>
        <v/>
      </c>
      <c r="C391" s="162" t="str">
        <f>IF(Input!D391=0,"",Input!D391)</f>
        <v/>
      </c>
      <c r="D391" s="162" t="str">
        <f>IF(Input!G391=0,"",Input!G391)</f>
        <v/>
      </c>
      <c r="E391" s="162" t="str">
        <f>IF(Input!H391=0,"",Input!H391)</f>
        <v/>
      </c>
      <c r="F391" s="162" t="str">
        <f>IF(Input!I391=0,"",Input!I391)</f>
        <v/>
      </c>
      <c r="G391" s="66" t="str">
        <f t="shared" si="300"/>
        <v/>
      </c>
      <c r="H391" s="66" t="str">
        <f t="shared" si="301"/>
        <v/>
      </c>
      <c r="I391" s="160" t="str">
        <f>FinalScores!G391</f>
        <v/>
      </c>
      <c r="J391" s="65" t="str">
        <f t="shared" si="302"/>
        <v/>
      </c>
      <c r="K391" s="65" t="str">
        <f t="shared" si="303"/>
        <v/>
      </c>
      <c r="L391" s="165" t="str">
        <f>IF(COUNTBLANK($A391:$F391)&gt;2,"",IF(Input!AE391=0,"NA",Input!AE391))</f>
        <v/>
      </c>
      <c r="M391" s="65" t="str">
        <f t="shared" si="304"/>
        <v/>
      </c>
      <c r="N391" s="65" t="str">
        <f t="shared" si="305"/>
        <v/>
      </c>
      <c r="O391" s="165" t="str">
        <f>IF(COUNTBLANK($A391:$F391)&gt;2,"",IF(Input!AF391=0,"NA",Input!AF391))</f>
        <v/>
      </c>
      <c r="P391" s="65" t="str">
        <f t="shared" si="306"/>
        <v/>
      </c>
      <c r="Q391" s="65" t="str">
        <f t="shared" si="307"/>
        <v/>
      </c>
      <c r="R391" s="165" t="str">
        <f>IF(COUNTBLANK($A391:$F391)&gt;2,"",IF(Input!AG391=0,"NA",Input!AG391))</f>
        <v/>
      </c>
      <c r="AN391" s="65" t="str">
        <f t="shared" si="308"/>
        <v/>
      </c>
      <c r="AO391" s="65" t="str">
        <f t="shared" si="309"/>
        <v/>
      </c>
      <c r="AP391" s="165" t="str">
        <f>IF(COUNTBLANK($A391:$F391)&gt;2,"",IF(Input!J391=0,"NA",Input!J391))</f>
        <v/>
      </c>
      <c r="AQ391" s="65" t="str">
        <f t="shared" si="310"/>
        <v/>
      </c>
      <c r="AR391" s="65" t="str">
        <f t="shared" si="311"/>
        <v/>
      </c>
      <c r="AS391" s="165" t="str">
        <f>IF(COUNTBLANK($A391:$F391)&gt;2,"",IF(Input!K391=0,"NA",Input!K391))</f>
        <v/>
      </c>
      <c r="AT391" s="65" t="str">
        <f t="shared" si="312"/>
        <v/>
      </c>
      <c r="AU391" s="65" t="str">
        <f t="shared" si="313"/>
        <v/>
      </c>
      <c r="AV391" s="165" t="str">
        <f>IF(COUNTBLANK($A391:$F391)&gt;2,"",IF(Input!L391=0,"NA",Input!L391))</f>
        <v/>
      </c>
      <c r="AW391" s="65" t="str">
        <f t="shared" si="314"/>
        <v/>
      </c>
      <c r="AX391" s="65" t="str">
        <f t="shared" si="315"/>
        <v/>
      </c>
      <c r="AY391" s="165" t="str">
        <f>IF(COUNTBLANK($A391:$F391)&gt;2,"",IF(Input!M391=0,"NA",Input!M391))</f>
        <v/>
      </c>
      <c r="AZ391" s="65" t="str">
        <f t="shared" si="316"/>
        <v/>
      </c>
      <c r="BA391" s="65" t="str">
        <f t="shared" si="317"/>
        <v/>
      </c>
      <c r="BB391" s="165" t="str">
        <f>IF(COUNTBLANK($A391:$F391)&gt;2,"",IF(Input!N391=0,"NA",Input!N391))</f>
        <v/>
      </c>
      <c r="BC391" s="65" t="str">
        <f t="shared" si="318"/>
        <v/>
      </c>
      <c r="BD391" s="65" t="str">
        <f t="shared" si="319"/>
        <v/>
      </c>
      <c r="BE391" s="165" t="str">
        <f>IF(COUNTBLANK($A391:$F391)&gt;2,"",IF(Input!O391=0,"NA",Input!O391))</f>
        <v/>
      </c>
      <c r="BF391" s="65" t="str">
        <f t="shared" si="320"/>
        <v/>
      </c>
      <c r="BG391" s="65" t="str">
        <f t="shared" si="321"/>
        <v/>
      </c>
      <c r="BH391" s="165" t="str">
        <f>IF(COUNTBLANK($A391:$F391)&gt;2,"",IF(Input!P391=0,"NA",Input!P391))</f>
        <v/>
      </c>
      <c r="BI391" s="65" t="str">
        <f t="shared" si="322"/>
        <v/>
      </c>
      <c r="BJ391" s="65" t="str">
        <f t="shared" si="323"/>
        <v/>
      </c>
      <c r="BK391" s="165" t="str">
        <f>IF(COUNTBLANK($A391:$F391)&gt;2,"",IF(Input!Q391=0,"NA",Input!Q391))</f>
        <v/>
      </c>
      <c r="BL391" s="65" t="str">
        <f t="shared" si="324"/>
        <v/>
      </c>
      <c r="BM391" s="65" t="str">
        <f t="shared" si="325"/>
        <v/>
      </c>
      <c r="BN391" s="165" t="str">
        <f>IF(COUNTBLANK($A391:$F391)&gt;2,"",IF(Input!R391=0,"NA",Input!R391))</f>
        <v/>
      </c>
      <c r="BO391" s="65" t="str">
        <f t="shared" si="326"/>
        <v/>
      </c>
      <c r="BP391" s="65" t="str">
        <f t="shared" si="327"/>
        <v/>
      </c>
      <c r="BQ391" s="165" t="str">
        <f>IF(COUNTBLANK($A391:$F391)&gt;2,"",IF(Input!S391=0,"NA",Input!S391))</f>
        <v/>
      </c>
      <c r="BR391" s="65" t="str">
        <f t="shared" si="328"/>
        <v/>
      </c>
      <c r="BS391" s="65" t="str">
        <f t="shared" si="329"/>
        <v/>
      </c>
      <c r="BT391" s="165" t="str">
        <f>IF(COUNTBLANK($A391:$F391)&gt;2,"",IF(Input!T391=0,"NA",Input!T391))</f>
        <v/>
      </c>
      <c r="BU391" s="65" t="str">
        <f t="shared" si="330"/>
        <v/>
      </c>
      <c r="BV391" s="65" t="str">
        <f t="shared" si="331"/>
        <v/>
      </c>
      <c r="BW391" s="165" t="str">
        <f>IF(COUNTBLANK($A391:$F391)&gt;2,"",IF(Input!U391=0,"NA",Input!U391))</f>
        <v/>
      </c>
      <c r="BX391" s="65" t="str">
        <f t="shared" si="332"/>
        <v/>
      </c>
      <c r="BY391" s="65" t="str">
        <f t="shared" si="333"/>
        <v/>
      </c>
      <c r="BZ391" s="165" t="str">
        <f>IF(COUNTBLANK($A391:$F391)&gt;2,"",IF(Input!V391=0,"NA",Input!V391))</f>
        <v/>
      </c>
      <c r="CA391" s="65" t="str">
        <f t="shared" si="334"/>
        <v/>
      </c>
      <c r="CB391" s="65" t="str">
        <f t="shared" si="335"/>
        <v/>
      </c>
      <c r="CC391" s="165" t="str">
        <f>IF(COUNTBLANK($A391:$F391)&gt;2,"",IF(Input!W391=0,"NA",Input!W391))</f>
        <v/>
      </c>
      <c r="CD391" s="65" t="str">
        <f t="shared" si="336"/>
        <v/>
      </c>
      <c r="CE391" s="65" t="str">
        <f t="shared" si="337"/>
        <v/>
      </c>
      <c r="CF391" s="165" t="str">
        <f>IF(COUNTBLANK($A391:$F391)&gt;2,"",IF(Input!X391=0,"NA",Input!X391))</f>
        <v/>
      </c>
      <c r="CG391" s="65" t="str">
        <f t="shared" si="338"/>
        <v/>
      </c>
      <c r="CH391" s="65" t="str">
        <f t="shared" si="339"/>
        <v/>
      </c>
      <c r="CI391" s="165" t="str">
        <f>IF(COUNTBLANK($A391:$F391)&gt;2,"",IF(Input!Y391=0,"NA",Input!Y391))</f>
        <v/>
      </c>
      <c r="CJ391" s="65" t="str">
        <f t="shared" si="340"/>
        <v/>
      </c>
      <c r="CK391" s="65" t="str">
        <f t="shared" si="341"/>
        <v/>
      </c>
      <c r="CL391" s="165" t="str">
        <f>IF(COUNTBLANK($A391:$F391)&gt;2,"",IF(Input!Z391=0,"NA",Input!Z391))</f>
        <v/>
      </c>
      <c r="CM391" s="65" t="str">
        <f t="shared" si="342"/>
        <v/>
      </c>
      <c r="CN391" s="65" t="str">
        <f t="shared" si="343"/>
        <v/>
      </c>
      <c r="CO391" s="165" t="str">
        <f>IF(COUNTBLANK($A391:$F391)&gt;2,"",IF(Input!AA391=0,"NA",Input!AA391))</f>
        <v/>
      </c>
      <c r="CP391" s="65" t="str">
        <f t="shared" si="344"/>
        <v/>
      </c>
      <c r="CQ391" s="65" t="str">
        <f t="shared" si="345"/>
        <v/>
      </c>
      <c r="CR391" s="165" t="str">
        <f>IF(COUNTBLANK($A391:$F391)&gt;2,"",IF(Input!AB391=0,"NA",Input!AB391))</f>
        <v/>
      </c>
      <c r="CS391" s="65" t="str">
        <f t="shared" si="346"/>
        <v/>
      </c>
      <c r="CT391" s="65" t="str">
        <f t="shared" si="347"/>
        <v/>
      </c>
      <c r="CU391" s="165" t="str">
        <f>IF(COUNTBLANK($A391:$F391)&gt;2,"",IF(Input!AC391=0,"NA",Input!AC391))</f>
        <v/>
      </c>
      <c r="CV391" s="65" t="str">
        <f t="shared" si="348"/>
        <v/>
      </c>
      <c r="CW391" s="65" t="str">
        <f t="shared" si="349"/>
        <v/>
      </c>
      <c r="CX391" s="165" t="str">
        <f>IF(COUNTBLANK($A391:$F391)&gt;2,"",IF(Input!AD391=0,"NA",Input!AD391))</f>
        <v/>
      </c>
    </row>
    <row r="392" spans="1:102" x14ac:dyDescent="0.25">
      <c r="A392" s="162" t="str">
        <f>IF(Input!B392=0,"",Input!B392)</f>
        <v/>
      </c>
      <c r="B392" s="162" t="str">
        <f>IF(Input!C392=0,"",Input!C392)</f>
        <v/>
      </c>
      <c r="C392" s="162" t="str">
        <f>IF(Input!D392=0,"",Input!D392)</f>
        <v/>
      </c>
      <c r="D392" s="162" t="str">
        <f>IF(Input!G392=0,"",Input!G392)</f>
        <v/>
      </c>
      <c r="E392" s="162" t="str">
        <f>IF(Input!H392=0,"",Input!H392)</f>
        <v/>
      </c>
      <c r="F392" s="162" t="str">
        <f>IF(Input!I392=0,"",Input!I392)</f>
        <v/>
      </c>
      <c r="G392" s="66" t="str">
        <f t="shared" si="300"/>
        <v/>
      </c>
      <c r="H392" s="66" t="str">
        <f t="shared" si="301"/>
        <v/>
      </c>
      <c r="I392" s="160" t="str">
        <f>FinalScores!G392</f>
        <v/>
      </c>
      <c r="J392" s="65" t="str">
        <f t="shared" si="302"/>
        <v/>
      </c>
      <c r="K392" s="65" t="str">
        <f t="shared" si="303"/>
        <v/>
      </c>
      <c r="L392" s="165" t="str">
        <f>IF(COUNTBLANK($A392:$F392)&gt;2,"",IF(Input!AE392=0,"NA",Input!AE392))</f>
        <v/>
      </c>
      <c r="M392" s="65" t="str">
        <f t="shared" si="304"/>
        <v/>
      </c>
      <c r="N392" s="65" t="str">
        <f t="shared" si="305"/>
        <v/>
      </c>
      <c r="O392" s="165" t="str">
        <f>IF(COUNTBLANK($A392:$F392)&gt;2,"",IF(Input!AF392=0,"NA",Input!AF392))</f>
        <v/>
      </c>
      <c r="P392" s="65" t="str">
        <f t="shared" si="306"/>
        <v/>
      </c>
      <c r="Q392" s="65" t="str">
        <f t="shared" si="307"/>
        <v/>
      </c>
      <c r="R392" s="165" t="str">
        <f>IF(COUNTBLANK($A392:$F392)&gt;2,"",IF(Input!AG392=0,"NA",Input!AG392))</f>
        <v/>
      </c>
      <c r="AN392" s="65" t="str">
        <f t="shared" si="308"/>
        <v/>
      </c>
      <c r="AO392" s="65" t="str">
        <f t="shared" si="309"/>
        <v/>
      </c>
      <c r="AP392" s="165" t="str">
        <f>IF(COUNTBLANK($A392:$F392)&gt;2,"",IF(Input!J392=0,"NA",Input!J392))</f>
        <v/>
      </c>
      <c r="AQ392" s="65" t="str">
        <f t="shared" si="310"/>
        <v/>
      </c>
      <c r="AR392" s="65" t="str">
        <f t="shared" si="311"/>
        <v/>
      </c>
      <c r="AS392" s="165" t="str">
        <f>IF(COUNTBLANK($A392:$F392)&gt;2,"",IF(Input!K392=0,"NA",Input!K392))</f>
        <v/>
      </c>
      <c r="AT392" s="65" t="str">
        <f t="shared" si="312"/>
        <v/>
      </c>
      <c r="AU392" s="65" t="str">
        <f t="shared" si="313"/>
        <v/>
      </c>
      <c r="AV392" s="165" t="str">
        <f>IF(COUNTBLANK($A392:$F392)&gt;2,"",IF(Input!L392=0,"NA",Input!L392))</f>
        <v/>
      </c>
      <c r="AW392" s="65" t="str">
        <f t="shared" si="314"/>
        <v/>
      </c>
      <c r="AX392" s="65" t="str">
        <f t="shared" si="315"/>
        <v/>
      </c>
      <c r="AY392" s="165" t="str">
        <f>IF(COUNTBLANK($A392:$F392)&gt;2,"",IF(Input!M392=0,"NA",Input!M392))</f>
        <v/>
      </c>
      <c r="AZ392" s="65" t="str">
        <f t="shared" si="316"/>
        <v/>
      </c>
      <c r="BA392" s="65" t="str">
        <f t="shared" si="317"/>
        <v/>
      </c>
      <c r="BB392" s="165" t="str">
        <f>IF(COUNTBLANK($A392:$F392)&gt;2,"",IF(Input!N392=0,"NA",Input!N392))</f>
        <v/>
      </c>
      <c r="BC392" s="65" t="str">
        <f t="shared" si="318"/>
        <v/>
      </c>
      <c r="BD392" s="65" t="str">
        <f t="shared" si="319"/>
        <v/>
      </c>
      <c r="BE392" s="165" t="str">
        <f>IF(COUNTBLANK($A392:$F392)&gt;2,"",IF(Input!O392=0,"NA",Input!O392))</f>
        <v/>
      </c>
      <c r="BF392" s="65" t="str">
        <f t="shared" si="320"/>
        <v/>
      </c>
      <c r="BG392" s="65" t="str">
        <f t="shared" si="321"/>
        <v/>
      </c>
      <c r="BH392" s="165" t="str">
        <f>IF(COUNTBLANK($A392:$F392)&gt;2,"",IF(Input!P392=0,"NA",Input!P392))</f>
        <v/>
      </c>
      <c r="BI392" s="65" t="str">
        <f t="shared" si="322"/>
        <v/>
      </c>
      <c r="BJ392" s="65" t="str">
        <f t="shared" si="323"/>
        <v/>
      </c>
      <c r="BK392" s="165" t="str">
        <f>IF(COUNTBLANK($A392:$F392)&gt;2,"",IF(Input!Q392=0,"NA",Input!Q392))</f>
        <v/>
      </c>
      <c r="BL392" s="65" t="str">
        <f t="shared" si="324"/>
        <v/>
      </c>
      <c r="BM392" s="65" t="str">
        <f t="shared" si="325"/>
        <v/>
      </c>
      <c r="BN392" s="165" t="str">
        <f>IF(COUNTBLANK($A392:$F392)&gt;2,"",IF(Input!R392=0,"NA",Input!R392))</f>
        <v/>
      </c>
      <c r="BO392" s="65" t="str">
        <f t="shared" si="326"/>
        <v/>
      </c>
      <c r="BP392" s="65" t="str">
        <f t="shared" si="327"/>
        <v/>
      </c>
      <c r="BQ392" s="165" t="str">
        <f>IF(COUNTBLANK($A392:$F392)&gt;2,"",IF(Input!S392=0,"NA",Input!S392))</f>
        <v/>
      </c>
      <c r="BR392" s="65" t="str">
        <f t="shared" si="328"/>
        <v/>
      </c>
      <c r="BS392" s="65" t="str">
        <f t="shared" si="329"/>
        <v/>
      </c>
      <c r="BT392" s="165" t="str">
        <f>IF(COUNTBLANK($A392:$F392)&gt;2,"",IF(Input!T392=0,"NA",Input!T392))</f>
        <v/>
      </c>
      <c r="BU392" s="65" t="str">
        <f t="shared" si="330"/>
        <v/>
      </c>
      <c r="BV392" s="65" t="str">
        <f t="shared" si="331"/>
        <v/>
      </c>
      <c r="BW392" s="165" t="str">
        <f>IF(COUNTBLANK($A392:$F392)&gt;2,"",IF(Input!U392=0,"NA",Input!U392))</f>
        <v/>
      </c>
      <c r="BX392" s="65" t="str">
        <f t="shared" si="332"/>
        <v/>
      </c>
      <c r="BY392" s="65" t="str">
        <f t="shared" si="333"/>
        <v/>
      </c>
      <c r="BZ392" s="165" t="str">
        <f>IF(COUNTBLANK($A392:$F392)&gt;2,"",IF(Input!V392=0,"NA",Input!V392))</f>
        <v/>
      </c>
      <c r="CA392" s="65" t="str">
        <f t="shared" si="334"/>
        <v/>
      </c>
      <c r="CB392" s="65" t="str">
        <f t="shared" si="335"/>
        <v/>
      </c>
      <c r="CC392" s="165" t="str">
        <f>IF(COUNTBLANK($A392:$F392)&gt;2,"",IF(Input!W392=0,"NA",Input!W392))</f>
        <v/>
      </c>
      <c r="CD392" s="65" t="str">
        <f t="shared" si="336"/>
        <v/>
      </c>
      <c r="CE392" s="65" t="str">
        <f t="shared" si="337"/>
        <v/>
      </c>
      <c r="CF392" s="165" t="str">
        <f>IF(COUNTBLANK($A392:$F392)&gt;2,"",IF(Input!X392=0,"NA",Input!X392))</f>
        <v/>
      </c>
      <c r="CG392" s="65" t="str">
        <f t="shared" si="338"/>
        <v/>
      </c>
      <c r="CH392" s="65" t="str">
        <f t="shared" si="339"/>
        <v/>
      </c>
      <c r="CI392" s="165" t="str">
        <f>IF(COUNTBLANK($A392:$F392)&gt;2,"",IF(Input!Y392=0,"NA",Input!Y392))</f>
        <v/>
      </c>
      <c r="CJ392" s="65" t="str">
        <f t="shared" si="340"/>
        <v/>
      </c>
      <c r="CK392" s="65" t="str">
        <f t="shared" si="341"/>
        <v/>
      </c>
      <c r="CL392" s="165" t="str">
        <f>IF(COUNTBLANK($A392:$F392)&gt;2,"",IF(Input!Z392=0,"NA",Input!Z392))</f>
        <v/>
      </c>
      <c r="CM392" s="65" t="str">
        <f t="shared" si="342"/>
        <v/>
      </c>
      <c r="CN392" s="65" t="str">
        <f t="shared" si="343"/>
        <v/>
      </c>
      <c r="CO392" s="165" t="str">
        <f>IF(COUNTBLANK($A392:$F392)&gt;2,"",IF(Input!AA392=0,"NA",Input!AA392))</f>
        <v/>
      </c>
      <c r="CP392" s="65" t="str">
        <f t="shared" si="344"/>
        <v/>
      </c>
      <c r="CQ392" s="65" t="str">
        <f t="shared" si="345"/>
        <v/>
      </c>
      <c r="CR392" s="165" t="str">
        <f>IF(COUNTBLANK($A392:$F392)&gt;2,"",IF(Input!AB392=0,"NA",Input!AB392))</f>
        <v/>
      </c>
      <c r="CS392" s="65" t="str">
        <f t="shared" si="346"/>
        <v/>
      </c>
      <c r="CT392" s="65" t="str">
        <f t="shared" si="347"/>
        <v/>
      </c>
      <c r="CU392" s="165" t="str">
        <f>IF(COUNTBLANK($A392:$F392)&gt;2,"",IF(Input!AC392=0,"NA",Input!AC392))</f>
        <v/>
      </c>
      <c r="CV392" s="65" t="str">
        <f t="shared" si="348"/>
        <v/>
      </c>
      <c r="CW392" s="65" t="str">
        <f t="shared" si="349"/>
        <v/>
      </c>
      <c r="CX392" s="165" t="str">
        <f>IF(COUNTBLANK($A392:$F392)&gt;2,"",IF(Input!AD392=0,"NA",Input!AD392))</f>
        <v/>
      </c>
    </row>
    <row r="393" spans="1:102" x14ac:dyDescent="0.25">
      <c r="A393" s="162" t="str">
        <f>IF(Input!B393=0,"",Input!B393)</f>
        <v/>
      </c>
      <c r="B393" s="162" t="str">
        <f>IF(Input!C393=0,"",Input!C393)</f>
        <v/>
      </c>
      <c r="C393" s="162" t="str">
        <f>IF(Input!D393=0,"",Input!D393)</f>
        <v/>
      </c>
      <c r="D393" s="162" t="str">
        <f>IF(Input!G393=0,"",Input!G393)</f>
        <v/>
      </c>
      <c r="E393" s="162" t="str">
        <f>IF(Input!H393=0,"",Input!H393)</f>
        <v/>
      </c>
      <c r="F393" s="162" t="str">
        <f>IF(Input!I393=0,"",Input!I393)</f>
        <v/>
      </c>
      <c r="G393" s="66" t="str">
        <f t="shared" si="300"/>
        <v/>
      </c>
      <c r="H393" s="66" t="str">
        <f t="shared" si="301"/>
        <v/>
      </c>
      <c r="I393" s="160" t="str">
        <f>FinalScores!G393</f>
        <v/>
      </c>
      <c r="J393" s="65" t="str">
        <f t="shared" si="302"/>
        <v/>
      </c>
      <c r="K393" s="65" t="str">
        <f t="shared" si="303"/>
        <v/>
      </c>
      <c r="L393" s="165" t="str">
        <f>IF(COUNTBLANK($A393:$F393)&gt;2,"",IF(Input!AE393=0,"NA",Input!AE393))</f>
        <v/>
      </c>
      <c r="M393" s="65" t="str">
        <f t="shared" si="304"/>
        <v/>
      </c>
      <c r="N393" s="65" t="str">
        <f t="shared" si="305"/>
        <v/>
      </c>
      <c r="O393" s="165" t="str">
        <f>IF(COUNTBLANK($A393:$F393)&gt;2,"",IF(Input!AF393=0,"NA",Input!AF393))</f>
        <v/>
      </c>
      <c r="P393" s="65" t="str">
        <f t="shared" si="306"/>
        <v/>
      </c>
      <c r="Q393" s="65" t="str">
        <f t="shared" si="307"/>
        <v/>
      </c>
      <c r="R393" s="165" t="str">
        <f>IF(COUNTBLANK($A393:$F393)&gt;2,"",IF(Input!AG393=0,"NA",Input!AG393))</f>
        <v/>
      </c>
      <c r="AN393" s="65" t="str">
        <f t="shared" si="308"/>
        <v/>
      </c>
      <c r="AO393" s="65" t="str">
        <f t="shared" si="309"/>
        <v/>
      </c>
      <c r="AP393" s="165" t="str">
        <f>IF(COUNTBLANK($A393:$F393)&gt;2,"",IF(Input!J393=0,"NA",Input!J393))</f>
        <v/>
      </c>
      <c r="AQ393" s="65" t="str">
        <f t="shared" si="310"/>
        <v/>
      </c>
      <c r="AR393" s="65" t="str">
        <f t="shared" si="311"/>
        <v/>
      </c>
      <c r="AS393" s="165" t="str">
        <f>IF(COUNTBLANK($A393:$F393)&gt;2,"",IF(Input!K393=0,"NA",Input!K393))</f>
        <v/>
      </c>
      <c r="AT393" s="65" t="str">
        <f t="shared" si="312"/>
        <v/>
      </c>
      <c r="AU393" s="65" t="str">
        <f t="shared" si="313"/>
        <v/>
      </c>
      <c r="AV393" s="165" t="str">
        <f>IF(COUNTBLANK($A393:$F393)&gt;2,"",IF(Input!L393=0,"NA",Input!L393))</f>
        <v/>
      </c>
      <c r="AW393" s="65" t="str">
        <f t="shared" si="314"/>
        <v/>
      </c>
      <c r="AX393" s="65" t="str">
        <f t="shared" si="315"/>
        <v/>
      </c>
      <c r="AY393" s="165" t="str">
        <f>IF(COUNTBLANK($A393:$F393)&gt;2,"",IF(Input!M393=0,"NA",Input!M393))</f>
        <v/>
      </c>
      <c r="AZ393" s="65" t="str">
        <f t="shared" si="316"/>
        <v/>
      </c>
      <c r="BA393" s="65" t="str">
        <f t="shared" si="317"/>
        <v/>
      </c>
      <c r="BB393" s="165" t="str">
        <f>IF(COUNTBLANK($A393:$F393)&gt;2,"",IF(Input!N393=0,"NA",Input!N393))</f>
        <v/>
      </c>
      <c r="BC393" s="65" t="str">
        <f t="shared" si="318"/>
        <v/>
      </c>
      <c r="BD393" s="65" t="str">
        <f t="shared" si="319"/>
        <v/>
      </c>
      <c r="BE393" s="165" t="str">
        <f>IF(COUNTBLANK($A393:$F393)&gt;2,"",IF(Input!O393=0,"NA",Input!O393))</f>
        <v/>
      </c>
      <c r="BF393" s="65" t="str">
        <f t="shared" si="320"/>
        <v/>
      </c>
      <c r="BG393" s="65" t="str">
        <f t="shared" si="321"/>
        <v/>
      </c>
      <c r="BH393" s="165" t="str">
        <f>IF(COUNTBLANK($A393:$F393)&gt;2,"",IF(Input!P393=0,"NA",Input!P393))</f>
        <v/>
      </c>
      <c r="BI393" s="65" t="str">
        <f t="shared" si="322"/>
        <v/>
      </c>
      <c r="BJ393" s="65" t="str">
        <f t="shared" si="323"/>
        <v/>
      </c>
      <c r="BK393" s="165" t="str">
        <f>IF(COUNTBLANK($A393:$F393)&gt;2,"",IF(Input!Q393=0,"NA",Input!Q393))</f>
        <v/>
      </c>
      <c r="BL393" s="65" t="str">
        <f t="shared" si="324"/>
        <v/>
      </c>
      <c r="BM393" s="65" t="str">
        <f t="shared" si="325"/>
        <v/>
      </c>
      <c r="BN393" s="165" t="str">
        <f>IF(COUNTBLANK($A393:$F393)&gt;2,"",IF(Input!R393=0,"NA",Input!R393))</f>
        <v/>
      </c>
      <c r="BO393" s="65" t="str">
        <f t="shared" si="326"/>
        <v/>
      </c>
      <c r="BP393" s="65" t="str">
        <f t="shared" si="327"/>
        <v/>
      </c>
      <c r="BQ393" s="165" t="str">
        <f>IF(COUNTBLANK($A393:$F393)&gt;2,"",IF(Input!S393=0,"NA",Input!S393))</f>
        <v/>
      </c>
      <c r="BR393" s="65" t="str">
        <f t="shared" si="328"/>
        <v/>
      </c>
      <c r="BS393" s="65" t="str">
        <f t="shared" si="329"/>
        <v/>
      </c>
      <c r="BT393" s="165" t="str">
        <f>IF(COUNTBLANK($A393:$F393)&gt;2,"",IF(Input!T393=0,"NA",Input!T393))</f>
        <v/>
      </c>
      <c r="BU393" s="65" t="str">
        <f t="shared" si="330"/>
        <v/>
      </c>
      <c r="BV393" s="65" t="str">
        <f t="shared" si="331"/>
        <v/>
      </c>
      <c r="BW393" s="165" t="str">
        <f>IF(COUNTBLANK($A393:$F393)&gt;2,"",IF(Input!U393=0,"NA",Input!U393))</f>
        <v/>
      </c>
      <c r="BX393" s="65" t="str">
        <f t="shared" si="332"/>
        <v/>
      </c>
      <c r="BY393" s="65" t="str">
        <f t="shared" si="333"/>
        <v/>
      </c>
      <c r="BZ393" s="165" t="str">
        <f>IF(COUNTBLANK($A393:$F393)&gt;2,"",IF(Input!V393=0,"NA",Input!V393))</f>
        <v/>
      </c>
      <c r="CA393" s="65" t="str">
        <f t="shared" si="334"/>
        <v/>
      </c>
      <c r="CB393" s="65" t="str">
        <f t="shared" si="335"/>
        <v/>
      </c>
      <c r="CC393" s="165" t="str">
        <f>IF(COUNTBLANK($A393:$F393)&gt;2,"",IF(Input!W393=0,"NA",Input!W393))</f>
        <v/>
      </c>
      <c r="CD393" s="65" t="str">
        <f t="shared" si="336"/>
        <v/>
      </c>
      <c r="CE393" s="65" t="str">
        <f t="shared" si="337"/>
        <v/>
      </c>
      <c r="CF393" s="165" t="str">
        <f>IF(COUNTBLANK($A393:$F393)&gt;2,"",IF(Input!X393=0,"NA",Input!X393))</f>
        <v/>
      </c>
      <c r="CG393" s="65" t="str">
        <f t="shared" si="338"/>
        <v/>
      </c>
      <c r="CH393" s="65" t="str">
        <f t="shared" si="339"/>
        <v/>
      </c>
      <c r="CI393" s="165" t="str">
        <f>IF(COUNTBLANK($A393:$F393)&gt;2,"",IF(Input!Y393=0,"NA",Input!Y393))</f>
        <v/>
      </c>
      <c r="CJ393" s="65" t="str">
        <f t="shared" si="340"/>
        <v/>
      </c>
      <c r="CK393" s="65" t="str">
        <f t="shared" si="341"/>
        <v/>
      </c>
      <c r="CL393" s="165" t="str">
        <f>IF(COUNTBLANK($A393:$F393)&gt;2,"",IF(Input!Z393=0,"NA",Input!Z393))</f>
        <v/>
      </c>
      <c r="CM393" s="65" t="str">
        <f t="shared" si="342"/>
        <v/>
      </c>
      <c r="CN393" s="65" t="str">
        <f t="shared" si="343"/>
        <v/>
      </c>
      <c r="CO393" s="165" t="str">
        <f>IF(COUNTBLANK($A393:$F393)&gt;2,"",IF(Input!AA393=0,"NA",Input!AA393))</f>
        <v/>
      </c>
      <c r="CP393" s="65" t="str">
        <f t="shared" si="344"/>
        <v/>
      </c>
      <c r="CQ393" s="65" t="str">
        <f t="shared" si="345"/>
        <v/>
      </c>
      <c r="CR393" s="165" t="str">
        <f>IF(COUNTBLANK($A393:$F393)&gt;2,"",IF(Input!AB393=0,"NA",Input!AB393))</f>
        <v/>
      </c>
      <c r="CS393" s="65" t="str">
        <f t="shared" si="346"/>
        <v/>
      </c>
      <c r="CT393" s="65" t="str">
        <f t="shared" si="347"/>
        <v/>
      </c>
      <c r="CU393" s="165" t="str">
        <f>IF(COUNTBLANK($A393:$F393)&gt;2,"",IF(Input!AC393=0,"NA",Input!AC393))</f>
        <v/>
      </c>
      <c r="CV393" s="65" t="str">
        <f t="shared" si="348"/>
        <v/>
      </c>
      <c r="CW393" s="65" t="str">
        <f t="shared" si="349"/>
        <v/>
      </c>
      <c r="CX393" s="165" t="str">
        <f>IF(COUNTBLANK($A393:$F393)&gt;2,"",IF(Input!AD393=0,"NA",Input!AD393))</f>
        <v/>
      </c>
    </row>
    <row r="394" spans="1:102" x14ac:dyDescent="0.25">
      <c r="A394" s="162" t="str">
        <f>IF(Input!B394=0,"",Input!B394)</f>
        <v/>
      </c>
      <c r="B394" s="162" t="str">
        <f>IF(Input!C394=0,"",Input!C394)</f>
        <v/>
      </c>
      <c r="C394" s="162" t="str">
        <f>IF(Input!D394=0,"",Input!D394)</f>
        <v/>
      </c>
      <c r="D394" s="162" t="str">
        <f>IF(Input!G394=0,"",Input!G394)</f>
        <v/>
      </c>
      <c r="E394" s="162" t="str">
        <f>IF(Input!H394=0,"",Input!H394)</f>
        <v/>
      </c>
      <c r="F394" s="162" t="str">
        <f>IF(Input!I394=0,"",Input!I394)</f>
        <v/>
      </c>
      <c r="G394" s="66" t="str">
        <f t="shared" si="300"/>
        <v/>
      </c>
      <c r="H394" s="66" t="str">
        <f t="shared" si="301"/>
        <v/>
      </c>
      <c r="I394" s="160" t="str">
        <f>FinalScores!G394</f>
        <v/>
      </c>
      <c r="J394" s="65" t="str">
        <f t="shared" si="302"/>
        <v/>
      </c>
      <c r="K394" s="65" t="str">
        <f t="shared" si="303"/>
        <v/>
      </c>
      <c r="L394" s="165" t="str">
        <f>IF(COUNTBLANK($A394:$F394)&gt;2,"",IF(Input!AE394=0,"NA",Input!AE394))</f>
        <v/>
      </c>
      <c r="M394" s="65" t="str">
        <f t="shared" si="304"/>
        <v/>
      </c>
      <c r="N394" s="65" t="str">
        <f t="shared" si="305"/>
        <v/>
      </c>
      <c r="O394" s="165" t="str">
        <f>IF(COUNTBLANK($A394:$F394)&gt;2,"",IF(Input!AF394=0,"NA",Input!AF394))</f>
        <v/>
      </c>
      <c r="P394" s="65" t="str">
        <f t="shared" si="306"/>
        <v/>
      </c>
      <c r="Q394" s="65" t="str">
        <f t="shared" si="307"/>
        <v/>
      </c>
      <c r="R394" s="165" t="str">
        <f>IF(COUNTBLANK($A394:$F394)&gt;2,"",IF(Input!AG394=0,"NA",Input!AG394))</f>
        <v/>
      </c>
      <c r="AN394" s="65" t="str">
        <f t="shared" si="308"/>
        <v/>
      </c>
      <c r="AO394" s="65" t="str">
        <f t="shared" si="309"/>
        <v/>
      </c>
      <c r="AP394" s="165" t="str">
        <f>IF(COUNTBLANK($A394:$F394)&gt;2,"",IF(Input!J394=0,"NA",Input!J394))</f>
        <v/>
      </c>
      <c r="AQ394" s="65" t="str">
        <f t="shared" si="310"/>
        <v/>
      </c>
      <c r="AR394" s="65" t="str">
        <f t="shared" si="311"/>
        <v/>
      </c>
      <c r="AS394" s="165" t="str">
        <f>IF(COUNTBLANK($A394:$F394)&gt;2,"",IF(Input!K394=0,"NA",Input!K394))</f>
        <v/>
      </c>
      <c r="AT394" s="65" t="str">
        <f t="shared" si="312"/>
        <v/>
      </c>
      <c r="AU394" s="65" t="str">
        <f t="shared" si="313"/>
        <v/>
      </c>
      <c r="AV394" s="165" t="str">
        <f>IF(COUNTBLANK($A394:$F394)&gt;2,"",IF(Input!L394=0,"NA",Input!L394))</f>
        <v/>
      </c>
      <c r="AW394" s="65" t="str">
        <f t="shared" si="314"/>
        <v/>
      </c>
      <c r="AX394" s="65" t="str">
        <f t="shared" si="315"/>
        <v/>
      </c>
      <c r="AY394" s="165" t="str">
        <f>IF(COUNTBLANK($A394:$F394)&gt;2,"",IF(Input!M394=0,"NA",Input!M394))</f>
        <v/>
      </c>
      <c r="AZ394" s="65" t="str">
        <f t="shared" si="316"/>
        <v/>
      </c>
      <c r="BA394" s="65" t="str">
        <f t="shared" si="317"/>
        <v/>
      </c>
      <c r="BB394" s="165" t="str">
        <f>IF(COUNTBLANK($A394:$F394)&gt;2,"",IF(Input!N394=0,"NA",Input!N394))</f>
        <v/>
      </c>
      <c r="BC394" s="65" t="str">
        <f t="shared" si="318"/>
        <v/>
      </c>
      <c r="BD394" s="65" t="str">
        <f t="shared" si="319"/>
        <v/>
      </c>
      <c r="BE394" s="165" t="str">
        <f>IF(COUNTBLANK($A394:$F394)&gt;2,"",IF(Input!O394=0,"NA",Input!O394))</f>
        <v/>
      </c>
      <c r="BF394" s="65" t="str">
        <f t="shared" si="320"/>
        <v/>
      </c>
      <c r="BG394" s="65" t="str">
        <f t="shared" si="321"/>
        <v/>
      </c>
      <c r="BH394" s="165" t="str">
        <f>IF(COUNTBLANK($A394:$F394)&gt;2,"",IF(Input!P394=0,"NA",Input!P394))</f>
        <v/>
      </c>
      <c r="BI394" s="65" t="str">
        <f t="shared" si="322"/>
        <v/>
      </c>
      <c r="BJ394" s="65" t="str">
        <f t="shared" si="323"/>
        <v/>
      </c>
      <c r="BK394" s="165" t="str">
        <f>IF(COUNTBLANK($A394:$F394)&gt;2,"",IF(Input!Q394=0,"NA",Input!Q394))</f>
        <v/>
      </c>
      <c r="BL394" s="65" t="str">
        <f t="shared" si="324"/>
        <v/>
      </c>
      <c r="BM394" s="65" t="str">
        <f t="shared" si="325"/>
        <v/>
      </c>
      <c r="BN394" s="165" t="str">
        <f>IF(COUNTBLANK($A394:$F394)&gt;2,"",IF(Input!R394=0,"NA",Input!R394))</f>
        <v/>
      </c>
      <c r="BO394" s="65" t="str">
        <f t="shared" si="326"/>
        <v/>
      </c>
      <c r="BP394" s="65" t="str">
        <f t="shared" si="327"/>
        <v/>
      </c>
      <c r="BQ394" s="165" t="str">
        <f>IF(COUNTBLANK($A394:$F394)&gt;2,"",IF(Input!S394=0,"NA",Input!S394))</f>
        <v/>
      </c>
      <c r="BR394" s="65" t="str">
        <f t="shared" si="328"/>
        <v/>
      </c>
      <c r="BS394" s="65" t="str">
        <f t="shared" si="329"/>
        <v/>
      </c>
      <c r="BT394" s="165" t="str">
        <f>IF(COUNTBLANK($A394:$F394)&gt;2,"",IF(Input!T394=0,"NA",Input!T394))</f>
        <v/>
      </c>
      <c r="BU394" s="65" t="str">
        <f t="shared" si="330"/>
        <v/>
      </c>
      <c r="BV394" s="65" t="str">
        <f t="shared" si="331"/>
        <v/>
      </c>
      <c r="BW394" s="165" t="str">
        <f>IF(COUNTBLANK($A394:$F394)&gt;2,"",IF(Input!U394=0,"NA",Input!U394))</f>
        <v/>
      </c>
      <c r="BX394" s="65" t="str">
        <f t="shared" si="332"/>
        <v/>
      </c>
      <c r="BY394" s="65" t="str">
        <f t="shared" si="333"/>
        <v/>
      </c>
      <c r="BZ394" s="165" t="str">
        <f>IF(COUNTBLANK($A394:$F394)&gt;2,"",IF(Input!V394=0,"NA",Input!V394))</f>
        <v/>
      </c>
      <c r="CA394" s="65" t="str">
        <f t="shared" si="334"/>
        <v/>
      </c>
      <c r="CB394" s="65" t="str">
        <f t="shared" si="335"/>
        <v/>
      </c>
      <c r="CC394" s="165" t="str">
        <f>IF(COUNTBLANK($A394:$F394)&gt;2,"",IF(Input!W394=0,"NA",Input!W394))</f>
        <v/>
      </c>
      <c r="CD394" s="65" t="str">
        <f t="shared" si="336"/>
        <v/>
      </c>
      <c r="CE394" s="65" t="str">
        <f t="shared" si="337"/>
        <v/>
      </c>
      <c r="CF394" s="165" t="str">
        <f>IF(COUNTBLANK($A394:$F394)&gt;2,"",IF(Input!X394=0,"NA",Input!X394))</f>
        <v/>
      </c>
      <c r="CG394" s="65" t="str">
        <f t="shared" si="338"/>
        <v/>
      </c>
      <c r="CH394" s="65" t="str">
        <f t="shared" si="339"/>
        <v/>
      </c>
      <c r="CI394" s="165" t="str">
        <f>IF(COUNTBLANK($A394:$F394)&gt;2,"",IF(Input!Y394=0,"NA",Input!Y394))</f>
        <v/>
      </c>
      <c r="CJ394" s="65" t="str">
        <f t="shared" si="340"/>
        <v/>
      </c>
      <c r="CK394" s="65" t="str">
        <f t="shared" si="341"/>
        <v/>
      </c>
      <c r="CL394" s="165" t="str">
        <f>IF(COUNTBLANK($A394:$F394)&gt;2,"",IF(Input!Z394=0,"NA",Input!Z394))</f>
        <v/>
      </c>
      <c r="CM394" s="65" t="str">
        <f t="shared" si="342"/>
        <v/>
      </c>
      <c r="CN394" s="65" t="str">
        <f t="shared" si="343"/>
        <v/>
      </c>
      <c r="CO394" s="165" t="str">
        <f>IF(COUNTBLANK($A394:$F394)&gt;2,"",IF(Input!AA394=0,"NA",Input!AA394))</f>
        <v/>
      </c>
      <c r="CP394" s="65" t="str">
        <f t="shared" si="344"/>
        <v/>
      </c>
      <c r="CQ394" s="65" t="str">
        <f t="shared" si="345"/>
        <v/>
      </c>
      <c r="CR394" s="165" t="str">
        <f>IF(COUNTBLANK($A394:$F394)&gt;2,"",IF(Input!AB394=0,"NA",Input!AB394))</f>
        <v/>
      </c>
      <c r="CS394" s="65" t="str">
        <f t="shared" si="346"/>
        <v/>
      </c>
      <c r="CT394" s="65" t="str">
        <f t="shared" si="347"/>
        <v/>
      </c>
      <c r="CU394" s="165" t="str">
        <f>IF(COUNTBLANK($A394:$F394)&gt;2,"",IF(Input!AC394=0,"NA",Input!AC394))</f>
        <v/>
      </c>
      <c r="CV394" s="65" t="str">
        <f t="shared" si="348"/>
        <v/>
      </c>
      <c r="CW394" s="65" t="str">
        <f t="shared" si="349"/>
        <v/>
      </c>
      <c r="CX394" s="165" t="str">
        <f>IF(COUNTBLANK($A394:$F394)&gt;2,"",IF(Input!AD394=0,"NA",Input!AD394))</f>
        <v/>
      </c>
    </row>
    <row r="395" spans="1:102" x14ac:dyDescent="0.25">
      <c r="A395" s="162" t="str">
        <f>IF(Input!B395=0,"",Input!B395)</f>
        <v/>
      </c>
      <c r="B395" s="162" t="str">
        <f>IF(Input!C395=0,"",Input!C395)</f>
        <v/>
      </c>
      <c r="C395" s="162" t="str">
        <f>IF(Input!D395=0,"",Input!D395)</f>
        <v/>
      </c>
      <c r="D395" s="162" t="str">
        <f>IF(Input!G395=0,"",Input!G395)</f>
        <v/>
      </c>
      <c r="E395" s="162" t="str">
        <f>IF(Input!H395=0,"",Input!H395)</f>
        <v/>
      </c>
      <c r="F395" s="162" t="str">
        <f>IF(Input!I395=0,"",Input!I395)</f>
        <v/>
      </c>
      <c r="G395" s="66" t="str">
        <f t="shared" si="300"/>
        <v/>
      </c>
      <c r="H395" s="66" t="str">
        <f t="shared" si="301"/>
        <v/>
      </c>
      <c r="I395" s="160" t="str">
        <f>FinalScores!G395</f>
        <v/>
      </c>
      <c r="J395" s="65" t="str">
        <f t="shared" si="302"/>
        <v/>
      </c>
      <c r="K395" s="65" t="str">
        <f t="shared" si="303"/>
        <v/>
      </c>
      <c r="L395" s="165" t="str">
        <f>IF(COUNTBLANK($A395:$F395)&gt;2,"",IF(Input!AE395=0,"NA",Input!AE395))</f>
        <v/>
      </c>
      <c r="M395" s="65" t="str">
        <f t="shared" si="304"/>
        <v/>
      </c>
      <c r="N395" s="65" t="str">
        <f t="shared" si="305"/>
        <v/>
      </c>
      <c r="O395" s="165" t="str">
        <f>IF(COUNTBLANK($A395:$F395)&gt;2,"",IF(Input!AF395=0,"NA",Input!AF395))</f>
        <v/>
      </c>
      <c r="P395" s="65" t="str">
        <f t="shared" si="306"/>
        <v/>
      </c>
      <c r="Q395" s="65" t="str">
        <f t="shared" si="307"/>
        <v/>
      </c>
      <c r="R395" s="165" t="str">
        <f>IF(COUNTBLANK($A395:$F395)&gt;2,"",IF(Input!AG395=0,"NA",Input!AG395))</f>
        <v/>
      </c>
      <c r="AN395" s="65" t="str">
        <f t="shared" si="308"/>
        <v/>
      </c>
      <c r="AO395" s="65" t="str">
        <f t="shared" si="309"/>
        <v/>
      </c>
      <c r="AP395" s="165" t="str">
        <f>IF(COUNTBLANK($A395:$F395)&gt;2,"",IF(Input!J395=0,"NA",Input!J395))</f>
        <v/>
      </c>
      <c r="AQ395" s="65" t="str">
        <f t="shared" si="310"/>
        <v/>
      </c>
      <c r="AR395" s="65" t="str">
        <f t="shared" si="311"/>
        <v/>
      </c>
      <c r="AS395" s="165" t="str">
        <f>IF(COUNTBLANK($A395:$F395)&gt;2,"",IF(Input!K395=0,"NA",Input!K395))</f>
        <v/>
      </c>
      <c r="AT395" s="65" t="str">
        <f t="shared" si="312"/>
        <v/>
      </c>
      <c r="AU395" s="65" t="str">
        <f t="shared" si="313"/>
        <v/>
      </c>
      <c r="AV395" s="165" t="str">
        <f>IF(COUNTBLANK($A395:$F395)&gt;2,"",IF(Input!L395=0,"NA",Input!L395))</f>
        <v/>
      </c>
      <c r="AW395" s="65" t="str">
        <f t="shared" si="314"/>
        <v/>
      </c>
      <c r="AX395" s="65" t="str">
        <f t="shared" si="315"/>
        <v/>
      </c>
      <c r="AY395" s="165" t="str">
        <f>IF(COUNTBLANK($A395:$F395)&gt;2,"",IF(Input!M395=0,"NA",Input!M395))</f>
        <v/>
      </c>
      <c r="AZ395" s="65" t="str">
        <f t="shared" si="316"/>
        <v/>
      </c>
      <c r="BA395" s="65" t="str">
        <f t="shared" si="317"/>
        <v/>
      </c>
      <c r="BB395" s="165" t="str">
        <f>IF(COUNTBLANK($A395:$F395)&gt;2,"",IF(Input!N395=0,"NA",Input!N395))</f>
        <v/>
      </c>
      <c r="BC395" s="65" t="str">
        <f t="shared" si="318"/>
        <v/>
      </c>
      <c r="BD395" s="65" t="str">
        <f t="shared" si="319"/>
        <v/>
      </c>
      <c r="BE395" s="165" t="str">
        <f>IF(COUNTBLANK($A395:$F395)&gt;2,"",IF(Input!O395=0,"NA",Input!O395))</f>
        <v/>
      </c>
      <c r="BF395" s="65" t="str">
        <f t="shared" si="320"/>
        <v/>
      </c>
      <c r="BG395" s="65" t="str">
        <f t="shared" si="321"/>
        <v/>
      </c>
      <c r="BH395" s="165" t="str">
        <f>IF(COUNTBLANK($A395:$F395)&gt;2,"",IF(Input!P395=0,"NA",Input!P395))</f>
        <v/>
      </c>
      <c r="BI395" s="65" t="str">
        <f t="shared" si="322"/>
        <v/>
      </c>
      <c r="BJ395" s="65" t="str">
        <f t="shared" si="323"/>
        <v/>
      </c>
      <c r="BK395" s="165" t="str">
        <f>IF(COUNTBLANK($A395:$F395)&gt;2,"",IF(Input!Q395=0,"NA",Input!Q395))</f>
        <v/>
      </c>
      <c r="BL395" s="65" t="str">
        <f t="shared" si="324"/>
        <v/>
      </c>
      <c r="BM395" s="65" t="str">
        <f t="shared" si="325"/>
        <v/>
      </c>
      <c r="BN395" s="165" t="str">
        <f>IF(COUNTBLANK($A395:$F395)&gt;2,"",IF(Input!R395=0,"NA",Input!R395))</f>
        <v/>
      </c>
      <c r="BO395" s="65" t="str">
        <f t="shared" si="326"/>
        <v/>
      </c>
      <c r="BP395" s="65" t="str">
        <f t="shared" si="327"/>
        <v/>
      </c>
      <c r="BQ395" s="165" t="str">
        <f>IF(COUNTBLANK($A395:$F395)&gt;2,"",IF(Input!S395=0,"NA",Input!S395))</f>
        <v/>
      </c>
      <c r="BR395" s="65" t="str">
        <f t="shared" si="328"/>
        <v/>
      </c>
      <c r="BS395" s="65" t="str">
        <f t="shared" si="329"/>
        <v/>
      </c>
      <c r="BT395" s="165" t="str">
        <f>IF(COUNTBLANK($A395:$F395)&gt;2,"",IF(Input!T395=0,"NA",Input!T395))</f>
        <v/>
      </c>
      <c r="BU395" s="65" t="str">
        <f t="shared" si="330"/>
        <v/>
      </c>
      <c r="BV395" s="65" t="str">
        <f t="shared" si="331"/>
        <v/>
      </c>
      <c r="BW395" s="165" t="str">
        <f>IF(COUNTBLANK($A395:$F395)&gt;2,"",IF(Input!U395=0,"NA",Input!U395))</f>
        <v/>
      </c>
      <c r="BX395" s="65" t="str">
        <f t="shared" si="332"/>
        <v/>
      </c>
      <c r="BY395" s="65" t="str">
        <f t="shared" si="333"/>
        <v/>
      </c>
      <c r="BZ395" s="165" t="str">
        <f>IF(COUNTBLANK($A395:$F395)&gt;2,"",IF(Input!V395=0,"NA",Input!V395))</f>
        <v/>
      </c>
      <c r="CA395" s="65" t="str">
        <f t="shared" si="334"/>
        <v/>
      </c>
      <c r="CB395" s="65" t="str">
        <f t="shared" si="335"/>
        <v/>
      </c>
      <c r="CC395" s="165" t="str">
        <f>IF(COUNTBLANK($A395:$F395)&gt;2,"",IF(Input!W395=0,"NA",Input!W395))</f>
        <v/>
      </c>
      <c r="CD395" s="65" t="str">
        <f t="shared" si="336"/>
        <v/>
      </c>
      <c r="CE395" s="65" t="str">
        <f t="shared" si="337"/>
        <v/>
      </c>
      <c r="CF395" s="165" t="str">
        <f>IF(COUNTBLANK($A395:$F395)&gt;2,"",IF(Input!X395=0,"NA",Input!X395))</f>
        <v/>
      </c>
      <c r="CG395" s="65" t="str">
        <f t="shared" si="338"/>
        <v/>
      </c>
      <c r="CH395" s="65" t="str">
        <f t="shared" si="339"/>
        <v/>
      </c>
      <c r="CI395" s="165" t="str">
        <f>IF(COUNTBLANK($A395:$F395)&gt;2,"",IF(Input!Y395=0,"NA",Input!Y395))</f>
        <v/>
      </c>
      <c r="CJ395" s="65" t="str">
        <f t="shared" si="340"/>
        <v/>
      </c>
      <c r="CK395" s="65" t="str">
        <f t="shared" si="341"/>
        <v/>
      </c>
      <c r="CL395" s="165" t="str">
        <f>IF(COUNTBLANK($A395:$F395)&gt;2,"",IF(Input!Z395=0,"NA",Input!Z395))</f>
        <v/>
      </c>
      <c r="CM395" s="65" t="str">
        <f t="shared" si="342"/>
        <v/>
      </c>
      <c r="CN395" s="65" t="str">
        <f t="shared" si="343"/>
        <v/>
      </c>
      <c r="CO395" s="165" t="str">
        <f>IF(COUNTBLANK($A395:$F395)&gt;2,"",IF(Input!AA395=0,"NA",Input!AA395))</f>
        <v/>
      </c>
      <c r="CP395" s="65" t="str">
        <f t="shared" si="344"/>
        <v/>
      </c>
      <c r="CQ395" s="65" t="str">
        <f t="shared" si="345"/>
        <v/>
      </c>
      <c r="CR395" s="165" t="str">
        <f>IF(COUNTBLANK($A395:$F395)&gt;2,"",IF(Input!AB395=0,"NA",Input!AB395))</f>
        <v/>
      </c>
      <c r="CS395" s="65" t="str">
        <f t="shared" si="346"/>
        <v/>
      </c>
      <c r="CT395" s="65" t="str">
        <f t="shared" si="347"/>
        <v/>
      </c>
      <c r="CU395" s="165" t="str">
        <f>IF(COUNTBLANK($A395:$F395)&gt;2,"",IF(Input!AC395=0,"NA",Input!AC395))</f>
        <v/>
      </c>
      <c r="CV395" s="65" t="str">
        <f t="shared" si="348"/>
        <v/>
      </c>
      <c r="CW395" s="65" t="str">
        <f t="shared" si="349"/>
        <v/>
      </c>
      <c r="CX395" s="165" t="str">
        <f>IF(COUNTBLANK($A395:$F395)&gt;2,"",IF(Input!AD395=0,"NA",Input!AD395))</f>
        <v/>
      </c>
    </row>
    <row r="396" spans="1:102" x14ac:dyDescent="0.25">
      <c r="A396" s="162" t="str">
        <f>IF(Input!B396=0,"",Input!B396)</f>
        <v/>
      </c>
      <c r="B396" s="162" t="str">
        <f>IF(Input!C396=0,"",Input!C396)</f>
        <v/>
      </c>
      <c r="C396" s="162" t="str">
        <f>IF(Input!D396=0,"",Input!D396)</f>
        <v/>
      </c>
      <c r="D396" s="162" t="str">
        <f>IF(Input!G396=0,"",Input!G396)</f>
        <v/>
      </c>
      <c r="E396" s="162" t="str">
        <f>IF(Input!H396=0,"",Input!H396)</f>
        <v/>
      </c>
      <c r="F396" s="162" t="str">
        <f>IF(Input!I396=0,"",Input!I396)</f>
        <v/>
      </c>
      <c r="G396" s="66" t="str">
        <f t="shared" si="300"/>
        <v/>
      </c>
      <c r="H396" s="66" t="str">
        <f t="shared" si="301"/>
        <v/>
      </c>
      <c r="I396" s="160" t="str">
        <f>FinalScores!G396</f>
        <v/>
      </c>
      <c r="J396" s="65" t="str">
        <f t="shared" si="302"/>
        <v/>
      </c>
      <c r="K396" s="65" t="str">
        <f t="shared" si="303"/>
        <v/>
      </c>
      <c r="L396" s="165" t="str">
        <f>IF(COUNTBLANK($A396:$F396)&gt;2,"",IF(Input!AE396=0,"NA",Input!AE396))</f>
        <v/>
      </c>
      <c r="M396" s="65" t="str">
        <f t="shared" si="304"/>
        <v/>
      </c>
      <c r="N396" s="65" t="str">
        <f t="shared" si="305"/>
        <v/>
      </c>
      <c r="O396" s="165" t="str">
        <f>IF(COUNTBLANK($A396:$F396)&gt;2,"",IF(Input!AF396=0,"NA",Input!AF396))</f>
        <v/>
      </c>
      <c r="P396" s="65" t="str">
        <f t="shared" si="306"/>
        <v/>
      </c>
      <c r="Q396" s="65" t="str">
        <f t="shared" si="307"/>
        <v/>
      </c>
      <c r="R396" s="165" t="str">
        <f>IF(COUNTBLANK($A396:$F396)&gt;2,"",IF(Input!AG396=0,"NA",Input!AG396))</f>
        <v/>
      </c>
      <c r="AN396" s="65" t="str">
        <f t="shared" si="308"/>
        <v/>
      </c>
      <c r="AO396" s="65" t="str">
        <f t="shared" si="309"/>
        <v/>
      </c>
      <c r="AP396" s="165" t="str">
        <f>IF(COUNTBLANK($A396:$F396)&gt;2,"",IF(Input!J396=0,"NA",Input!J396))</f>
        <v/>
      </c>
      <c r="AQ396" s="65" t="str">
        <f t="shared" si="310"/>
        <v/>
      </c>
      <c r="AR396" s="65" t="str">
        <f t="shared" si="311"/>
        <v/>
      </c>
      <c r="AS396" s="165" t="str">
        <f>IF(COUNTBLANK($A396:$F396)&gt;2,"",IF(Input!K396=0,"NA",Input!K396))</f>
        <v/>
      </c>
      <c r="AT396" s="65" t="str">
        <f t="shared" si="312"/>
        <v/>
      </c>
      <c r="AU396" s="65" t="str">
        <f t="shared" si="313"/>
        <v/>
      </c>
      <c r="AV396" s="165" t="str">
        <f>IF(COUNTBLANK($A396:$F396)&gt;2,"",IF(Input!L396=0,"NA",Input!L396))</f>
        <v/>
      </c>
      <c r="AW396" s="65" t="str">
        <f t="shared" si="314"/>
        <v/>
      </c>
      <c r="AX396" s="65" t="str">
        <f t="shared" si="315"/>
        <v/>
      </c>
      <c r="AY396" s="165" t="str">
        <f>IF(COUNTBLANK($A396:$F396)&gt;2,"",IF(Input!M396=0,"NA",Input!M396))</f>
        <v/>
      </c>
      <c r="AZ396" s="65" t="str">
        <f t="shared" si="316"/>
        <v/>
      </c>
      <c r="BA396" s="65" t="str">
        <f t="shared" si="317"/>
        <v/>
      </c>
      <c r="BB396" s="165" t="str">
        <f>IF(COUNTBLANK($A396:$F396)&gt;2,"",IF(Input!N396=0,"NA",Input!N396))</f>
        <v/>
      </c>
      <c r="BC396" s="65" t="str">
        <f t="shared" si="318"/>
        <v/>
      </c>
      <c r="BD396" s="65" t="str">
        <f t="shared" si="319"/>
        <v/>
      </c>
      <c r="BE396" s="165" t="str">
        <f>IF(COUNTBLANK($A396:$F396)&gt;2,"",IF(Input!O396=0,"NA",Input!O396))</f>
        <v/>
      </c>
      <c r="BF396" s="65" t="str">
        <f t="shared" si="320"/>
        <v/>
      </c>
      <c r="BG396" s="65" t="str">
        <f t="shared" si="321"/>
        <v/>
      </c>
      <c r="BH396" s="165" t="str">
        <f>IF(COUNTBLANK($A396:$F396)&gt;2,"",IF(Input!P396=0,"NA",Input!P396))</f>
        <v/>
      </c>
      <c r="BI396" s="65" t="str">
        <f t="shared" si="322"/>
        <v/>
      </c>
      <c r="BJ396" s="65" t="str">
        <f t="shared" si="323"/>
        <v/>
      </c>
      <c r="BK396" s="165" t="str">
        <f>IF(COUNTBLANK($A396:$F396)&gt;2,"",IF(Input!Q396=0,"NA",Input!Q396))</f>
        <v/>
      </c>
      <c r="BL396" s="65" t="str">
        <f t="shared" si="324"/>
        <v/>
      </c>
      <c r="BM396" s="65" t="str">
        <f t="shared" si="325"/>
        <v/>
      </c>
      <c r="BN396" s="165" t="str">
        <f>IF(COUNTBLANK($A396:$F396)&gt;2,"",IF(Input!R396=0,"NA",Input!R396))</f>
        <v/>
      </c>
      <c r="BO396" s="65" t="str">
        <f t="shared" si="326"/>
        <v/>
      </c>
      <c r="BP396" s="65" t="str">
        <f t="shared" si="327"/>
        <v/>
      </c>
      <c r="BQ396" s="165" t="str">
        <f>IF(COUNTBLANK($A396:$F396)&gt;2,"",IF(Input!S396=0,"NA",Input!S396))</f>
        <v/>
      </c>
      <c r="BR396" s="65" t="str">
        <f t="shared" si="328"/>
        <v/>
      </c>
      <c r="BS396" s="65" t="str">
        <f t="shared" si="329"/>
        <v/>
      </c>
      <c r="BT396" s="165" t="str">
        <f>IF(COUNTBLANK($A396:$F396)&gt;2,"",IF(Input!T396=0,"NA",Input!T396))</f>
        <v/>
      </c>
      <c r="BU396" s="65" t="str">
        <f t="shared" si="330"/>
        <v/>
      </c>
      <c r="BV396" s="65" t="str">
        <f t="shared" si="331"/>
        <v/>
      </c>
      <c r="BW396" s="165" t="str">
        <f>IF(COUNTBLANK($A396:$F396)&gt;2,"",IF(Input!U396=0,"NA",Input!U396))</f>
        <v/>
      </c>
      <c r="BX396" s="65" t="str">
        <f t="shared" si="332"/>
        <v/>
      </c>
      <c r="BY396" s="65" t="str">
        <f t="shared" si="333"/>
        <v/>
      </c>
      <c r="BZ396" s="165" t="str">
        <f>IF(COUNTBLANK($A396:$F396)&gt;2,"",IF(Input!V396=0,"NA",Input!V396))</f>
        <v/>
      </c>
      <c r="CA396" s="65" t="str">
        <f t="shared" si="334"/>
        <v/>
      </c>
      <c r="CB396" s="65" t="str">
        <f t="shared" si="335"/>
        <v/>
      </c>
      <c r="CC396" s="165" t="str">
        <f>IF(COUNTBLANK($A396:$F396)&gt;2,"",IF(Input!W396=0,"NA",Input!W396))</f>
        <v/>
      </c>
      <c r="CD396" s="65" t="str">
        <f t="shared" si="336"/>
        <v/>
      </c>
      <c r="CE396" s="65" t="str">
        <f t="shared" si="337"/>
        <v/>
      </c>
      <c r="CF396" s="165" t="str">
        <f>IF(COUNTBLANK($A396:$F396)&gt;2,"",IF(Input!X396=0,"NA",Input!X396))</f>
        <v/>
      </c>
      <c r="CG396" s="65" t="str">
        <f t="shared" si="338"/>
        <v/>
      </c>
      <c r="CH396" s="65" t="str">
        <f t="shared" si="339"/>
        <v/>
      </c>
      <c r="CI396" s="165" t="str">
        <f>IF(COUNTBLANK($A396:$F396)&gt;2,"",IF(Input!Y396=0,"NA",Input!Y396))</f>
        <v/>
      </c>
      <c r="CJ396" s="65" t="str">
        <f t="shared" si="340"/>
        <v/>
      </c>
      <c r="CK396" s="65" t="str">
        <f t="shared" si="341"/>
        <v/>
      </c>
      <c r="CL396" s="165" t="str">
        <f>IF(COUNTBLANK($A396:$F396)&gt;2,"",IF(Input!Z396=0,"NA",Input!Z396))</f>
        <v/>
      </c>
      <c r="CM396" s="65" t="str">
        <f t="shared" si="342"/>
        <v/>
      </c>
      <c r="CN396" s="65" t="str">
        <f t="shared" si="343"/>
        <v/>
      </c>
      <c r="CO396" s="165" t="str">
        <f>IF(COUNTBLANK($A396:$F396)&gt;2,"",IF(Input!AA396=0,"NA",Input!AA396))</f>
        <v/>
      </c>
      <c r="CP396" s="65" t="str">
        <f t="shared" si="344"/>
        <v/>
      </c>
      <c r="CQ396" s="65" t="str">
        <f t="shared" si="345"/>
        <v/>
      </c>
      <c r="CR396" s="165" t="str">
        <f>IF(COUNTBLANK($A396:$F396)&gt;2,"",IF(Input!AB396=0,"NA",Input!AB396))</f>
        <v/>
      </c>
      <c r="CS396" s="65" t="str">
        <f t="shared" si="346"/>
        <v/>
      </c>
      <c r="CT396" s="65" t="str">
        <f t="shared" si="347"/>
        <v/>
      </c>
      <c r="CU396" s="165" t="str">
        <f>IF(COUNTBLANK($A396:$F396)&gt;2,"",IF(Input!AC396=0,"NA",Input!AC396))</f>
        <v/>
      </c>
      <c r="CV396" s="65" t="str">
        <f t="shared" si="348"/>
        <v/>
      </c>
      <c r="CW396" s="65" t="str">
        <f t="shared" si="349"/>
        <v/>
      </c>
      <c r="CX396" s="165" t="str">
        <f>IF(COUNTBLANK($A396:$F396)&gt;2,"",IF(Input!AD396=0,"NA",Input!AD396))</f>
        <v/>
      </c>
    </row>
    <row r="397" spans="1:102" x14ac:dyDescent="0.25">
      <c r="A397" s="162" t="str">
        <f>IF(Input!B397=0,"",Input!B397)</f>
        <v/>
      </c>
      <c r="B397" s="162" t="str">
        <f>IF(Input!C397=0,"",Input!C397)</f>
        <v/>
      </c>
      <c r="C397" s="162" t="str">
        <f>IF(Input!D397=0,"",Input!D397)</f>
        <v/>
      </c>
      <c r="D397" s="162" t="str">
        <f>IF(Input!G397=0,"",Input!G397)</f>
        <v/>
      </c>
      <c r="E397" s="162" t="str">
        <f>IF(Input!H397=0,"",Input!H397)</f>
        <v/>
      </c>
      <c r="F397" s="162" t="str">
        <f>IF(Input!I397=0,"",Input!I397)</f>
        <v/>
      </c>
      <c r="G397" s="66" t="str">
        <f t="shared" si="300"/>
        <v/>
      </c>
      <c r="H397" s="66" t="str">
        <f t="shared" si="301"/>
        <v/>
      </c>
      <c r="I397" s="160" t="str">
        <f>FinalScores!G397</f>
        <v/>
      </c>
      <c r="J397" s="65" t="str">
        <f t="shared" si="302"/>
        <v/>
      </c>
      <c r="K397" s="65" t="str">
        <f t="shared" si="303"/>
        <v/>
      </c>
      <c r="L397" s="165" t="str">
        <f>IF(COUNTBLANK($A397:$F397)&gt;2,"",IF(Input!AE397=0,"NA",Input!AE397))</f>
        <v/>
      </c>
      <c r="M397" s="65" t="str">
        <f t="shared" si="304"/>
        <v/>
      </c>
      <c r="N397" s="65" t="str">
        <f t="shared" si="305"/>
        <v/>
      </c>
      <c r="O397" s="165" t="str">
        <f>IF(COUNTBLANK($A397:$F397)&gt;2,"",IF(Input!AF397=0,"NA",Input!AF397))</f>
        <v/>
      </c>
      <c r="P397" s="65" t="str">
        <f t="shared" si="306"/>
        <v/>
      </c>
      <c r="Q397" s="65" t="str">
        <f t="shared" si="307"/>
        <v/>
      </c>
      <c r="R397" s="165" t="str">
        <f>IF(COUNTBLANK($A397:$F397)&gt;2,"",IF(Input!AG397=0,"NA",Input!AG397))</f>
        <v/>
      </c>
      <c r="AN397" s="65" t="str">
        <f t="shared" si="308"/>
        <v/>
      </c>
      <c r="AO397" s="65" t="str">
        <f t="shared" si="309"/>
        <v/>
      </c>
      <c r="AP397" s="165" t="str">
        <f>IF(COUNTBLANK($A397:$F397)&gt;2,"",IF(Input!J397=0,"NA",Input!J397))</f>
        <v/>
      </c>
      <c r="AQ397" s="65" t="str">
        <f t="shared" si="310"/>
        <v/>
      </c>
      <c r="AR397" s="65" t="str">
        <f t="shared" si="311"/>
        <v/>
      </c>
      <c r="AS397" s="165" t="str">
        <f>IF(COUNTBLANK($A397:$F397)&gt;2,"",IF(Input!K397=0,"NA",Input!K397))</f>
        <v/>
      </c>
      <c r="AT397" s="65" t="str">
        <f t="shared" si="312"/>
        <v/>
      </c>
      <c r="AU397" s="65" t="str">
        <f t="shared" si="313"/>
        <v/>
      </c>
      <c r="AV397" s="165" t="str">
        <f>IF(COUNTBLANK($A397:$F397)&gt;2,"",IF(Input!L397=0,"NA",Input!L397))</f>
        <v/>
      </c>
      <c r="AW397" s="65" t="str">
        <f t="shared" si="314"/>
        <v/>
      </c>
      <c r="AX397" s="65" t="str">
        <f t="shared" si="315"/>
        <v/>
      </c>
      <c r="AY397" s="165" t="str">
        <f>IF(COUNTBLANK($A397:$F397)&gt;2,"",IF(Input!M397=0,"NA",Input!M397))</f>
        <v/>
      </c>
      <c r="AZ397" s="65" t="str">
        <f t="shared" si="316"/>
        <v/>
      </c>
      <c r="BA397" s="65" t="str">
        <f t="shared" si="317"/>
        <v/>
      </c>
      <c r="BB397" s="165" t="str">
        <f>IF(COUNTBLANK($A397:$F397)&gt;2,"",IF(Input!N397=0,"NA",Input!N397))</f>
        <v/>
      </c>
      <c r="BC397" s="65" t="str">
        <f t="shared" si="318"/>
        <v/>
      </c>
      <c r="BD397" s="65" t="str">
        <f t="shared" si="319"/>
        <v/>
      </c>
      <c r="BE397" s="165" t="str">
        <f>IF(COUNTBLANK($A397:$F397)&gt;2,"",IF(Input!O397=0,"NA",Input!O397))</f>
        <v/>
      </c>
      <c r="BF397" s="65" t="str">
        <f t="shared" si="320"/>
        <v/>
      </c>
      <c r="BG397" s="65" t="str">
        <f t="shared" si="321"/>
        <v/>
      </c>
      <c r="BH397" s="165" t="str">
        <f>IF(COUNTBLANK($A397:$F397)&gt;2,"",IF(Input!P397=0,"NA",Input!P397))</f>
        <v/>
      </c>
      <c r="BI397" s="65" t="str">
        <f t="shared" si="322"/>
        <v/>
      </c>
      <c r="BJ397" s="65" t="str">
        <f t="shared" si="323"/>
        <v/>
      </c>
      <c r="BK397" s="165" t="str">
        <f>IF(COUNTBLANK($A397:$F397)&gt;2,"",IF(Input!Q397=0,"NA",Input!Q397))</f>
        <v/>
      </c>
      <c r="BL397" s="65" t="str">
        <f t="shared" si="324"/>
        <v/>
      </c>
      <c r="BM397" s="65" t="str">
        <f t="shared" si="325"/>
        <v/>
      </c>
      <c r="BN397" s="165" t="str">
        <f>IF(COUNTBLANK($A397:$F397)&gt;2,"",IF(Input!R397=0,"NA",Input!R397))</f>
        <v/>
      </c>
      <c r="BO397" s="65" t="str">
        <f t="shared" si="326"/>
        <v/>
      </c>
      <c r="BP397" s="65" t="str">
        <f t="shared" si="327"/>
        <v/>
      </c>
      <c r="BQ397" s="165" t="str">
        <f>IF(COUNTBLANK($A397:$F397)&gt;2,"",IF(Input!S397=0,"NA",Input!S397))</f>
        <v/>
      </c>
      <c r="BR397" s="65" t="str">
        <f t="shared" si="328"/>
        <v/>
      </c>
      <c r="BS397" s="65" t="str">
        <f t="shared" si="329"/>
        <v/>
      </c>
      <c r="BT397" s="165" t="str">
        <f>IF(COUNTBLANK($A397:$F397)&gt;2,"",IF(Input!T397=0,"NA",Input!T397))</f>
        <v/>
      </c>
      <c r="BU397" s="65" t="str">
        <f t="shared" si="330"/>
        <v/>
      </c>
      <c r="BV397" s="65" t="str">
        <f t="shared" si="331"/>
        <v/>
      </c>
      <c r="BW397" s="165" t="str">
        <f>IF(COUNTBLANK($A397:$F397)&gt;2,"",IF(Input!U397=0,"NA",Input!U397))</f>
        <v/>
      </c>
      <c r="BX397" s="65" t="str">
        <f t="shared" si="332"/>
        <v/>
      </c>
      <c r="BY397" s="65" t="str">
        <f t="shared" si="333"/>
        <v/>
      </c>
      <c r="BZ397" s="165" t="str">
        <f>IF(COUNTBLANK($A397:$F397)&gt;2,"",IF(Input!V397=0,"NA",Input!V397))</f>
        <v/>
      </c>
      <c r="CA397" s="65" t="str">
        <f t="shared" si="334"/>
        <v/>
      </c>
      <c r="CB397" s="65" t="str">
        <f t="shared" si="335"/>
        <v/>
      </c>
      <c r="CC397" s="165" t="str">
        <f>IF(COUNTBLANK($A397:$F397)&gt;2,"",IF(Input!W397=0,"NA",Input!W397))</f>
        <v/>
      </c>
      <c r="CD397" s="65" t="str">
        <f t="shared" si="336"/>
        <v/>
      </c>
      <c r="CE397" s="65" t="str">
        <f t="shared" si="337"/>
        <v/>
      </c>
      <c r="CF397" s="165" t="str">
        <f>IF(COUNTBLANK($A397:$F397)&gt;2,"",IF(Input!X397=0,"NA",Input!X397))</f>
        <v/>
      </c>
      <c r="CG397" s="65" t="str">
        <f t="shared" si="338"/>
        <v/>
      </c>
      <c r="CH397" s="65" t="str">
        <f t="shared" si="339"/>
        <v/>
      </c>
      <c r="CI397" s="165" t="str">
        <f>IF(COUNTBLANK($A397:$F397)&gt;2,"",IF(Input!Y397=0,"NA",Input!Y397))</f>
        <v/>
      </c>
      <c r="CJ397" s="65" t="str">
        <f t="shared" si="340"/>
        <v/>
      </c>
      <c r="CK397" s="65" t="str">
        <f t="shared" si="341"/>
        <v/>
      </c>
      <c r="CL397" s="165" t="str">
        <f>IF(COUNTBLANK($A397:$F397)&gt;2,"",IF(Input!Z397=0,"NA",Input!Z397))</f>
        <v/>
      </c>
      <c r="CM397" s="65" t="str">
        <f t="shared" si="342"/>
        <v/>
      </c>
      <c r="CN397" s="65" t="str">
        <f t="shared" si="343"/>
        <v/>
      </c>
      <c r="CO397" s="165" t="str">
        <f>IF(COUNTBLANK($A397:$F397)&gt;2,"",IF(Input!AA397=0,"NA",Input!AA397))</f>
        <v/>
      </c>
      <c r="CP397" s="65" t="str">
        <f t="shared" si="344"/>
        <v/>
      </c>
      <c r="CQ397" s="65" t="str">
        <f t="shared" si="345"/>
        <v/>
      </c>
      <c r="CR397" s="165" t="str">
        <f>IF(COUNTBLANK($A397:$F397)&gt;2,"",IF(Input!AB397=0,"NA",Input!AB397))</f>
        <v/>
      </c>
      <c r="CS397" s="65" t="str">
        <f t="shared" si="346"/>
        <v/>
      </c>
      <c r="CT397" s="65" t="str">
        <f t="shared" si="347"/>
        <v/>
      </c>
      <c r="CU397" s="165" t="str">
        <f>IF(COUNTBLANK($A397:$F397)&gt;2,"",IF(Input!AC397=0,"NA",Input!AC397))</f>
        <v/>
      </c>
      <c r="CV397" s="65" t="str">
        <f t="shared" si="348"/>
        <v/>
      </c>
      <c r="CW397" s="65" t="str">
        <f t="shared" si="349"/>
        <v/>
      </c>
      <c r="CX397" s="165" t="str">
        <f>IF(COUNTBLANK($A397:$F397)&gt;2,"",IF(Input!AD397=0,"NA",Input!AD397))</f>
        <v/>
      </c>
    </row>
    <row r="398" spans="1:102" x14ac:dyDescent="0.25">
      <c r="A398" s="162" t="str">
        <f>IF(Input!B398=0,"",Input!B398)</f>
        <v/>
      </c>
      <c r="B398" s="162" t="str">
        <f>IF(Input!C398=0,"",Input!C398)</f>
        <v/>
      </c>
      <c r="C398" s="162" t="str">
        <f>IF(Input!D398=0,"",Input!D398)</f>
        <v/>
      </c>
      <c r="D398" s="162" t="str">
        <f>IF(Input!G398=0,"",Input!G398)</f>
        <v/>
      </c>
      <c r="E398" s="162" t="str">
        <f>IF(Input!H398=0,"",Input!H398)</f>
        <v/>
      </c>
      <c r="F398" s="162" t="str">
        <f>IF(Input!I398=0,"",Input!I398)</f>
        <v/>
      </c>
      <c r="G398" s="66" t="str">
        <f t="shared" si="300"/>
        <v/>
      </c>
      <c r="H398" s="66" t="str">
        <f t="shared" si="301"/>
        <v/>
      </c>
      <c r="I398" s="160" t="str">
        <f>FinalScores!G398</f>
        <v/>
      </c>
      <c r="J398" s="65" t="str">
        <f t="shared" si="302"/>
        <v/>
      </c>
      <c r="K398" s="65" t="str">
        <f t="shared" si="303"/>
        <v/>
      </c>
      <c r="L398" s="165" t="str">
        <f>IF(COUNTBLANK($A398:$F398)&gt;2,"",IF(Input!AE398=0,"NA",Input!AE398))</f>
        <v/>
      </c>
      <c r="M398" s="65" t="str">
        <f t="shared" si="304"/>
        <v/>
      </c>
      <c r="N398" s="65" t="str">
        <f t="shared" si="305"/>
        <v/>
      </c>
      <c r="O398" s="165" t="str">
        <f>IF(COUNTBLANK($A398:$F398)&gt;2,"",IF(Input!AF398=0,"NA",Input!AF398))</f>
        <v/>
      </c>
      <c r="P398" s="65" t="str">
        <f t="shared" si="306"/>
        <v/>
      </c>
      <c r="Q398" s="65" t="str">
        <f t="shared" si="307"/>
        <v/>
      </c>
      <c r="R398" s="165" t="str">
        <f>IF(COUNTBLANK($A398:$F398)&gt;2,"",IF(Input!AG398=0,"NA",Input!AG398))</f>
        <v/>
      </c>
      <c r="AN398" s="65" t="str">
        <f t="shared" si="308"/>
        <v/>
      </c>
      <c r="AO398" s="65" t="str">
        <f t="shared" si="309"/>
        <v/>
      </c>
      <c r="AP398" s="165" t="str">
        <f>IF(COUNTBLANK($A398:$F398)&gt;2,"",IF(Input!J398=0,"NA",Input!J398))</f>
        <v/>
      </c>
      <c r="AQ398" s="65" t="str">
        <f t="shared" si="310"/>
        <v/>
      </c>
      <c r="AR398" s="65" t="str">
        <f t="shared" si="311"/>
        <v/>
      </c>
      <c r="AS398" s="165" t="str">
        <f>IF(COUNTBLANK($A398:$F398)&gt;2,"",IF(Input!K398=0,"NA",Input!K398))</f>
        <v/>
      </c>
      <c r="AT398" s="65" t="str">
        <f t="shared" si="312"/>
        <v/>
      </c>
      <c r="AU398" s="65" t="str">
        <f t="shared" si="313"/>
        <v/>
      </c>
      <c r="AV398" s="165" t="str">
        <f>IF(COUNTBLANK($A398:$F398)&gt;2,"",IF(Input!L398=0,"NA",Input!L398))</f>
        <v/>
      </c>
      <c r="AW398" s="65" t="str">
        <f t="shared" si="314"/>
        <v/>
      </c>
      <c r="AX398" s="65" t="str">
        <f t="shared" si="315"/>
        <v/>
      </c>
      <c r="AY398" s="165" t="str">
        <f>IF(COUNTBLANK($A398:$F398)&gt;2,"",IF(Input!M398=0,"NA",Input!M398))</f>
        <v/>
      </c>
      <c r="AZ398" s="65" t="str">
        <f t="shared" si="316"/>
        <v/>
      </c>
      <c r="BA398" s="65" t="str">
        <f t="shared" si="317"/>
        <v/>
      </c>
      <c r="BB398" s="165" t="str">
        <f>IF(COUNTBLANK($A398:$F398)&gt;2,"",IF(Input!N398=0,"NA",Input!N398))</f>
        <v/>
      </c>
      <c r="BC398" s="65" t="str">
        <f t="shared" si="318"/>
        <v/>
      </c>
      <c r="BD398" s="65" t="str">
        <f t="shared" si="319"/>
        <v/>
      </c>
      <c r="BE398" s="165" t="str">
        <f>IF(COUNTBLANK($A398:$F398)&gt;2,"",IF(Input!O398=0,"NA",Input!O398))</f>
        <v/>
      </c>
      <c r="BF398" s="65" t="str">
        <f t="shared" si="320"/>
        <v/>
      </c>
      <c r="BG398" s="65" t="str">
        <f t="shared" si="321"/>
        <v/>
      </c>
      <c r="BH398" s="165" t="str">
        <f>IF(COUNTBLANK($A398:$F398)&gt;2,"",IF(Input!P398=0,"NA",Input!P398))</f>
        <v/>
      </c>
      <c r="BI398" s="65" t="str">
        <f t="shared" si="322"/>
        <v/>
      </c>
      <c r="BJ398" s="65" t="str">
        <f t="shared" si="323"/>
        <v/>
      </c>
      <c r="BK398" s="165" t="str">
        <f>IF(COUNTBLANK($A398:$F398)&gt;2,"",IF(Input!Q398=0,"NA",Input!Q398))</f>
        <v/>
      </c>
      <c r="BL398" s="65" t="str">
        <f t="shared" si="324"/>
        <v/>
      </c>
      <c r="BM398" s="65" t="str">
        <f t="shared" si="325"/>
        <v/>
      </c>
      <c r="BN398" s="165" t="str">
        <f>IF(COUNTBLANK($A398:$F398)&gt;2,"",IF(Input!R398=0,"NA",Input!R398))</f>
        <v/>
      </c>
      <c r="BO398" s="65" t="str">
        <f t="shared" si="326"/>
        <v/>
      </c>
      <c r="BP398" s="65" t="str">
        <f t="shared" si="327"/>
        <v/>
      </c>
      <c r="BQ398" s="165" t="str">
        <f>IF(COUNTBLANK($A398:$F398)&gt;2,"",IF(Input!S398=0,"NA",Input!S398))</f>
        <v/>
      </c>
      <c r="BR398" s="65" t="str">
        <f t="shared" si="328"/>
        <v/>
      </c>
      <c r="BS398" s="65" t="str">
        <f t="shared" si="329"/>
        <v/>
      </c>
      <c r="BT398" s="165" t="str">
        <f>IF(COUNTBLANK($A398:$F398)&gt;2,"",IF(Input!T398=0,"NA",Input!T398))</f>
        <v/>
      </c>
      <c r="BU398" s="65" t="str">
        <f t="shared" si="330"/>
        <v/>
      </c>
      <c r="BV398" s="65" t="str">
        <f t="shared" si="331"/>
        <v/>
      </c>
      <c r="BW398" s="165" t="str">
        <f>IF(COUNTBLANK($A398:$F398)&gt;2,"",IF(Input!U398=0,"NA",Input!U398))</f>
        <v/>
      </c>
      <c r="BX398" s="65" t="str">
        <f t="shared" si="332"/>
        <v/>
      </c>
      <c r="BY398" s="65" t="str">
        <f t="shared" si="333"/>
        <v/>
      </c>
      <c r="BZ398" s="165" t="str">
        <f>IF(COUNTBLANK($A398:$F398)&gt;2,"",IF(Input!V398=0,"NA",Input!V398))</f>
        <v/>
      </c>
      <c r="CA398" s="65" t="str">
        <f t="shared" si="334"/>
        <v/>
      </c>
      <c r="CB398" s="65" t="str">
        <f t="shared" si="335"/>
        <v/>
      </c>
      <c r="CC398" s="165" t="str">
        <f>IF(COUNTBLANK($A398:$F398)&gt;2,"",IF(Input!W398=0,"NA",Input!W398))</f>
        <v/>
      </c>
      <c r="CD398" s="65" t="str">
        <f t="shared" si="336"/>
        <v/>
      </c>
      <c r="CE398" s="65" t="str">
        <f t="shared" si="337"/>
        <v/>
      </c>
      <c r="CF398" s="165" t="str">
        <f>IF(COUNTBLANK($A398:$F398)&gt;2,"",IF(Input!X398=0,"NA",Input!X398))</f>
        <v/>
      </c>
      <c r="CG398" s="65" t="str">
        <f t="shared" si="338"/>
        <v/>
      </c>
      <c r="CH398" s="65" t="str">
        <f t="shared" si="339"/>
        <v/>
      </c>
      <c r="CI398" s="165" t="str">
        <f>IF(COUNTBLANK($A398:$F398)&gt;2,"",IF(Input!Y398=0,"NA",Input!Y398))</f>
        <v/>
      </c>
      <c r="CJ398" s="65" t="str">
        <f t="shared" si="340"/>
        <v/>
      </c>
      <c r="CK398" s="65" t="str">
        <f t="shared" si="341"/>
        <v/>
      </c>
      <c r="CL398" s="165" t="str">
        <f>IF(COUNTBLANK($A398:$F398)&gt;2,"",IF(Input!Z398=0,"NA",Input!Z398))</f>
        <v/>
      </c>
      <c r="CM398" s="65" t="str">
        <f t="shared" si="342"/>
        <v/>
      </c>
      <c r="CN398" s="65" t="str">
        <f t="shared" si="343"/>
        <v/>
      </c>
      <c r="CO398" s="165" t="str">
        <f>IF(COUNTBLANK($A398:$F398)&gt;2,"",IF(Input!AA398=0,"NA",Input!AA398))</f>
        <v/>
      </c>
      <c r="CP398" s="65" t="str">
        <f t="shared" si="344"/>
        <v/>
      </c>
      <c r="CQ398" s="65" t="str">
        <f t="shared" si="345"/>
        <v/>
      </c>
      <c r="CR398" s="165" t="str">
        <f>IF(COUNTBLANK($A398:$F398)&gt;2,"",IF(Input!AB398=0,"NA",Input!AB398))</f>
        <v/>
      </c>
      <c r="CS398" s="65" t="str">
        <f t="shared" si="346"/>
        <v/>
      </c>
      <c r="CT398" s="65" t="str">
        <f t="shared" si="347"/>
        <v/>
      </c>
      <c r="CU398" s="165" t="str">
        <f>IF(COUNTBLANK($A398:$F398)&gt;2,"",IF(Input!AC398=0,"NA",Input!AC398))</f>
        <v/>
      </c>
      <c r="CV398" s="65" t="str">
        <f t="shared" si="348"/>
        <v/>
      </c>
      <c r="CW398" s="65" t="str">
        <f t="shared" si="349"/>
        <v/>
      </c>
      <c r="CX398" s="165" t="str">
        <f>IF(COUNTBLANK($A398:$F398)&gt;2,"",IF(Input!AD398=0,"NA",Input!AD398))</f>
        <v/>
      </c>
    </row>
    <row r="399" spans="1:102" x14ac:dyDescent="0.25">
      <c r="A399" s="162" t="str">
        <f>IF(Input!B399=0,"",Input!B399)</f>
        <v/>
      </c>
      <c r="B399" s="162" t="str">
        <f>IF(Input!C399=0,"",Input!C399)</f>
        <v/>
      </c>
      <c r="C399" s="162" t="str">
        <f>IF(Input!D399=0,"",Input!D399)</f>
        <v/>
      </c>
      <c r="D399" s="162" t="str">
        <f>IF(Input!G399=0,"",Input!G399)</f>
        <v/>
      </c>
      <c r="E399" s="162" t="str">
        <f>IF(Input!H399=0,"",Input!H399)</f>
        <v/>
      </c>
      <c r="F399" s="162" t="str">
        <f>IF(Input!I399=0,"",Input!I399)</f>
        <v/>
      </c>
      <c r="G399" s="66" t="str">
        <f t="shared" si="300"/>
        <v/>
      </c>
      <c r="H399" s="66" t="str">
        <f t="shared" si="301"/>
        <v/>
      </c>
      <c r="I399" s="160" t="str">
        <f>FinalScores!G399</f>
        <v/>
      </c>
      <c r="J399" s="65" t="str">
        <f t="shared" si="302"/>
        <v/>
      </c>
      <c r="K399" s="65" t="str">
        <f t="shared" si="303"/>
        <v/>
      </c>
      <c r="L399" s="165" t="str">
        <f>IF(COUNTBLANK($A399:$F399)&gt;2,"",IF(Input!AE399=0,"NA",Input!AE399))</f>
        <v/>
      </c>
      <c r="M399" s="65" t="str">
        <f t="shared" si="304"/>
        <v/>
      </c>
      <c r="N399" s="65" t="str">
        <f t="shared" si="305"/>
        <v/>
      </c>
      <c r="O399" s="165" t="str">
        <f>IF(COUNTBLANK($A399:$F399)&gt;2,"",IF(Input!AF399=0,"NA",Input!AF399))</f>
        <v/>
      </c>
      <c r="P399" s="65" t="str">
        <f t="shared" si="306"/>
        <v/>
      </c>
      <c r="Q399" s="65" t="str">
        <f t="shared" si="307"/>
        <v/>
      </c>
      <c r="R399" s="165" t="str">
        <f>IF(COUNTBLANK($A399:$F399)&gt;2,"",IF(Input!AG399=0,"NA",Input!AG399))</f>
        <v/>
      </c>
      <c r="AN399" s="65" t="str">
        <f t="shared" si="308"/>
        <v/>
      </c>
      <c r="AO399" s="65" t="str">
        <f t="shared" si="309"/>
        <v/>
      </c>
      <c r="AP399" s="165" t="str">
        <f>IF(COUNTBLANK($A399:$F399)&gt;2,"",IF(Input!J399=0,"NA",Input!J399))</f>
        <v/>
      </c>
      <c r="AQ399" s="65" t="str">
        <f t="shared" si="310"/>
        <v/>
      </c>
      <c r="AR399" s="65" t="str">
        <f t="shared" si="311"/>
        <v/>
      </c>
      <c r="AS399" s="165" t="str">
        <f>IF(COUNTBLANK($A399:$F399)&gt;2,"",IF(Input!K399=0,"NA",Input!K399))</f>
        <v/>
      </c>
      <c r="AT399" s="65" t="str">
        <f t="shared" si="312"/>
        <v/>
      </c>
      <c r="AU399" s="65" t="str">
        <f t="shared" si="313"/>
        <v/>
      </c>
      <c r="AV399" s="165" t="str">
        <f>IF(COUNTBLANK($A399:$F399)&gt;2,"",IF(Input!L399=0,"NA",Input!L399))</f>
        <v/>
      </c>
      <c r="AW399" s="65" t="str">
        <f t="shared" si="314"/>
        <v/>
      </c>
      <c r="AX399" s="65" t="str">
        <f t="shared" si="315"/>
        <v/>
      </c>
      <c r="AY399" s="165" t="str">
        <f>IF(COUNTBLANK($A399:$F399)&gt;2,"",IF(Input!M399=0,"NA",Input!M399))</f>
        <v/>
      </c>
      <c r="AZ399" s="65" t="str">
        <f t="shared" si="316"/>
        <v/>
      </c>
      <c r="BA399" s="65" t="str">
        <f t="shared" si="317"/>
        <v/>
      </c>
      <c r="BB399" s="165" t="str">
        <f>IF(COUNTBLANK($A399:$F399)&gt;2,"",IF(Input!N399=0,"NA",Input!N399))</f>
        <v/>
      </c>
      <c r="BC399" s="65" t="str">
        <f t="shared" si="318"/>
        <v/>
      </c>
      <c r="BD399" s="65" t="str">
        <f t="shared" si="319"/>
        <v/>
      </c>
      <c r="BE399" s="165" t="str">
        <f>IF(COUNTBLANK($A399:$F399)&gt;2,"",IF(Input!O399=0,"NA",Input!O399))</f>
        <v/>
      </c>
      <c r="BF399" s="65" t="str">
        <f t="shared" si="320"/>
        <v/>
      </c>
      <c r="BG399" s="65" t="str">
        <f t="shared" si="321"/>
        <v/>
      </c>
      <c r="BH399" s="165" t="str">
        <f>IF(COUNTBLANK($A399:$F399)&gt;2,"",IF(Input!P399=0,"NA",Input!P399))</f>
        <v/>
      </c>
      <c r="BI399" s="65" t="str">
        <f t="shared" si="322"/>
        <v/>
      </c>
      <c r="BJ399" s="65" t="str">
        <f t="shared" si="323"/>
        <v/>
      </c>
      <c r="BK399" s="165" t="str">
        <f>IF(COUNTBLANK($A399:$F399)&gt;2,"",IF(Input!Q399=0,"NA",Input!Q399))</f>
        <v/>
      </c>
      <c r="BL399" s="65" t="str">
        <f t="shared" si="324"/>
        <v/>
      </c>
      <c r="BM399" s="65" t="str">
        <f t="shared" si="325"/>
        <v/>
      </c>
      <c r="BN399" s="165" t="str">
        <f>IF(COUNTBLANK($A399:$F399)&gt;2,"",IF(Input!R399=0,"NA",Input!R399))</f>
        <v/>
      </c>
      <c r="BO399" s="65" t="str">
        <f t="shared" si="326"/>
        <v/>
      </c>
      <c r="BP399" s="65" t="str">
        <f t="shared" si="327"/>
        <v/>
      </c>
      <c r="BQ399" s="165" t="str">
        <f>IF(COUNTBLANK($A399:$F399)&gt;2,"",IF(Input!S399=0,"NA",Input!S399))</f>
        <v/>
      </c>
      <c r="BR399" s="65" t="str">
        <f t="shared" si="328"/>
        <v/>
      </c>
      <c r="BS399" s="65" t="str">
        <f t="shared" si="329"/>
        <v/>
      </c>
      <c r="BT399" s="165" t="str">
        <f>IF(COUNTBLANK($A399:$F399)&gt;2,"",IF(Input!T399=0,"NA",Input!T399))</f>
        <v/>
      </c>
      <c r="BU399" s="65" t="str">
        <f t="shared" si="330"/>
        <v/>
      </c>
      <c r="BV399" s="65" t="str">
        <f t="shared" si="331"/>
        <v/>
      </c>
      <c r="BW399" s="165" t="str">
        <f>IF(COUNTBLANK($A399:$F399)&gt;2,"",IF(Input!U399=0,"NA",Input!U399))</f>
        <v/>
      </c>
      <c r="BX399" s="65" t="str">
        <f t="shared" si="332"/>
        <v/>
      </c>
      <c r="BY399" s="65" t="str">
        <f t="shared" si="333"/>
        <v/>
      </c>
      <c r="BZ399" s="165" t="str">
        <f>IF(COUNTBLANK($A399:$F399)&gt;2,"",IF(Input!V399=0,"NA",Input!V399))</f>
        <v/>
      </c>
      <c r="CA399" s="65" t="str">
        <f t="shared" si="334"/>
        <v/>
      </c>
      <c r="CB399" s="65" t="str">
        <f t="shared" si="335"/>
        <v/>
      </c>
      <c r="CC399" s="165" t="str">
        <f>IF(COUNTBLANK($A399:$F399)&gt;2,"",IF(Input!W399=0,"NA",Input!W399))</f>
        <v/>
      </c>
      <c r="CD399" s="65" t="str">
        <f t="shared" si="336"/>
        <v/>
      </c>
      <c r="CE399" s="65" t="str">
        <f t="shared" si="337"/>
        <v/>
      </c>
      <c r="CF399" s="165" t="str">
        <f>IF(COUNTBLANK($A399:$F399)&gt;2,"",IF(Input!X399=0,"NA",Input!X399))</f>
        <v/>
      </c>
      <c r="CG399" s="65" t="str">
        <f t="shared" si="338"/>
        <v/>
      </c>
      <c r="CH399" s="65" t="str">
        <f t="shared" si="339"/>
        <v/>
      </c>
      <c r="CI399" s="165" t="str">
        <f>IF(COUNTBLANK($A399:$F399)&gt;2,"",IF(Input!Y399=0,"NA",Input!Y399))</f>
        <v/>
      </c>
      <c r="CJ399" s="65" t="str">
        <f t="shared" si="340"/>
        <v/>
      </c>
      <c r="CK399" s="65" t="str">
        <f t="shared" si="341"/>
        <v/>
      </c>
      <c r="CL399" s="165" t="str">
        <f>IF(COUNTBLANK($A399:$F399)&gt;2,"",IF(Input!Z399=0,"NA",Input!Z399))</f>
        <v/>
      </c>
      <c r="CM399" s="65" t="str">
        <f t="shared" si="342"/>
        <v/>
      </c>
      <c r="CN399" s="65" t="str">
        <f t="shared" si="343"/>
        <v/>
      </c>
      <c r="CO399" s="165" t="str">
        <f>IF(COUNTBLANK($A399:$F399)&gt;2,"",IF(Input!AA399=0,"NA",Input!AA399))</f>
        <v/>
      </c>
      <c r="CP399" s="65" t="str">
        <f t="shared" si="344"/>
        <v/>
      </c>
      <c r="CQ399" s="65" t="str">
        <f t="shared" si="345"/>
        <v/>
      </c>
      <c r="CR399" s="165" t="str">
        <f>IF(COUNTBLANK($A399:$F399)&gt;2,"",IF(Input!AB399=0,"NA",Input!AB399))</f>
        <v/>
      </c>
      <c r="CS399" s="65" t="str">
        <f t="shared" si="346"/>
        <v/>
      </c>
      <c r="CT399" s="65" t="str">
        <f t="shared" si="347"/>
        <v/>
      </c>
      <c r="CU399" s="165" t="str">
        <f>IF(COUNTBLANK($A399:$F399)&gt;2,"",IF(Input!AC399=0,"NA",Input!AC399))</f>
        <v/>
      </c>
      <c r="CV399" s="65" t="str">
        <f t="shared" si="348"/>
        <v/>
      </c>
      <c r="CW399" s="65" t="str">
        <f t="shared" si="349"/>
        <v/>
      </c>
      <c r="CX399" s="165" t="str">
        <f>IF(COUNTBLANK($A399:$F399)&gt;2,"",IF(Input!AD399=0,"NA",Input!AD399))</f>
        <v/>
      </c>
    </row>
    <row r="400" spans="1:102" x14ac:dyDescent="0.25">
      <c r="A400" s="162" t="str">
        <f>IF(Input!B400=0,"",Input!B400)</f>
        <v/>
      </c>
      <c r="B400" s="162" t="str">
        <f>IF(Input!C400=0,"",Input!C400)</f>
        <v/>
      </c>
      <c r="C400" s="162" t="str">
        <f>IF(Input!D400=0,"",Input!D400)</f>
        <v/>
      </c>
      <c r="D400" s="162" t="str">
        <f>IF(Input!G400=0,"",Input!G400)</f>
        <v/>
      </c>
      <c r="E400" s="162" t="str">
        <f>IF(Input!H400=0,"",Input!H400)</f>
        <v/>
      </c>
      <c r="F400" s="162" t="str">
        <f>IF(Input!I400=0,"",Input!I400)</f>
        <v/>
      </c>
      <c r="G400" s="66" t="str">
        <f t="shared" si="300"/>
        <v/>
      </c>
      <c r="H400" s="66" t="str">
        <f t="shared" si="301"/>
        <v/>
      </c>
      <c r="I400" s="160" t="str">
        <f>FinalScores!G400</f>
        <v/>
      </c>
      <c r="J400" s="65" t="str">
        <f t="shared" si="302"/>
        <v/>
      </c>
      <c r="K400" s="65" t="str">
        <f t="shared" si="303"/>
        <v/>
      </c>
      <c r="L400" s="165" t="str">
        <f>IF(COUNTBLANK($A400:$F400)&gt;2,"",IF(Input!AE400=0,"NA",Input!AE400))</f>
        <v/>
      </c>
      <c r="M400" s="65" t="str">
        <f t="shared" si="304"/>
        <v/>
      </c>
      <c r="N400" s="65" t="str">
        <f t="shared" si="305"/>
        <v/>
      </c>
      <c r="O400" s="165" t="str">
        <f>IF(COUNTBLANK($A400:$F400)&gt;2,"",IF(Input!AF400=0,"NA",Input!AF400))</f>
        <v/>
      </c>
      <c r="P400" s="65" t="str">
        <f t="shared" si="306"/>
        <v/>
      </c>
      <c r="Q400" s="65" t="str">
        <f t="shared" si="307"/>
        <v/>
      </c>
      <c r="R400" s="165" t="str">
        <f>IF(COUNTBLANK($A400:$F400)&gt;2,"",IF(Input!AG400=0,"NA",Input!AG400))</f>
        <v/>
      </c>
      <c r="AN400" s="65" t="str">
        <f t="shared" si="308"/>
        <v/>
      </c>
      <c r="AO400" s="65" t="str">
        <f t="shared" si="309"/>
        <v/>
      </c>
      <c r="AP400" s="165" t="str">
        <f>IF(COUNTBLANK($A400:$F400)&gt;2,"",IF(Input!J400=0,"NA",Input!J400))</f>
        <v/>
      </c>
      <c r="AQ400" s="65" t="str">
        <f t="shared" si="310"/>
        <v/>
      </c>
      <c r="AR400" s="65" t="str">
        <f t="shared" si="311"/>
        <v/>
      </c>
      <c r="AS400" s="165" t="str">
        <f>IF(COUNTBLANK($A400:$F400)&gt;2,"",IF(Input!K400=0,"NA",Input!K400))</f>
        <v/>
      </c>
      <c r="AT400" s="65" t="str">
        <f t="shared" si="312"/>
        <v/>
      </c>
      <c r="AU400" s="65" t="str">
        <f t="shared" si="313"/>
        <v/>
      </c>
      <c r="AV400" s="165" t="str">
        <f>IF(COUNTBLANK($A400:$F400)&gt;2,"",IF(Input!L400=0,"NA",Input!L400))</f>
        <v/>
      </c>
      <c r="AW400" s="65" t="str">
        <f t="shared" si="314"/>
        <v/>
      </c>
      <c r="AX400" s="65" t="str">
        <f t="shared" si="315"/>
        <v/>
      </c>
      <c r="AY400" s="165" t="str">
        <f>IF(COUNTBLANK($A400:$F400)&gt;2,"",IF(Input!M400=0,"NA",Input!M400))</f>
        <v/>
      </c>
      <c r="AZ400" s="65" t="str">
        <f t="shared" si="316"/>
        <v/>
      </c>
      <c r="BA400" s="65" t="str">
        <f t="shared" si="317"/>
        <v/>
      </c>
      <c r="BB400" s="165" t="str">
        <f>IF(COUNTBLANK($A400:$F400)&gt;2,"",IF(Input!N400=0,"NA",Input!N400))</f>
        <v/>
      </c>
      <c r="BC400" s="65" t="str">
        <f t="shared" si="318"/>
        <v/>
      </c>
      <c r="BD400" s="65" t="str">
        <f t="shared" si="319"/>
        <v/>
      </c>
      <c r="BE400" s="165" t="str">
        <f>IF(COUNTBLANK($A400:$F400)&gt;2,"",IF(Input!O400=0,"NA",Input!O400))</f>
        <v/>
      </c>
      <c r="BF400" s="65" t="str">
        <f t="shared" si="320"/>
        <v/>
      </c>
      <c r="BG400" s="65" t="str">
        <f t="shared" si="321"/>
        <v/>
      </c>
      <c r="BH400" s="165" t="str">
        <f>IF(COUNTBLANK($A400:$F400)&gt;2,"",IF(Input!P400=0,"NA",Input!P400))</f>
        <v/>
      </c>
      <c r="BI400" s="65" t="str">
        <f t="shared" si="322"/>
        <v/>
      </c>
      <c r="BJ400" s="65" t="str">
        <f t="shared" si="323"/>
        <v/>
      </c>
      <c r="BK400" s="165" t="str">
        <f>IF(COUNTBLANK($A400:$F400)&gt;2,"",IF(Input!Q400=0,"NA",Input!Q400))</f>
        <v/>
      </c>
      <c r="BL400" s="65" t="str">
        <f t="shared" si="324"/>
        <v/>
      </c>
      <c r="BM400" s="65" t="str">
        <f t="shared" si="325"/>
        <v/>
      </c>
      <c r="BN400" s="165" t="str">
        <f>IF(COUNTBLANK($A400:$F400)&gt;2,"",IF(Input!R400=0,"NA",Input!R400))</f>
        <v/>
      </c>
      <c r="BO400" s="65" t="str">
        <f t="shared" si="326"/>
        <v/>
      </c>
      <c r="BP400" s="65" t="str">
        <f t="shared" si="327"/>
        <v/>
      </c>
      <c r="BQ400" s="165" t="str">
        <f>IF(COUNTBLANK($A400:$F400)&gt;2,"",IF(Input!S400=0,"NA",Input!S400))</f>
        <v/>
      </c>
      <c r="BR400" s="65" t="str">
        <f t="shared" si="328"/>
        <v/>
      </c>
      <c r="BS400" s="65" t="str">
        <f t="shared" si="329"/>
        <v/>
      </c>
      <c r="BT400" s="165" t="str">
        <f>IF(COUNTBLANK($A400:$F400)&gt;2,"",IF(Input!T400=0,"NA",Input!T400))</f>
        <v/>
      </c>
      <c r="BU400" s="65" t="str">
        <f t="shared" si="330"/>
        <v/>
      </c>
      <c r="BV400" s="65" t="str">
        <f t="shared" si="331"/>
        <v/>
      </c>
      <c r="BW400" s="165" t="str">
        <f>IF(COUNTBLANK($A400:$F400)&gt;2,"",IF(Input!U400=0,"NA",Input!U400))</f>
        <v/>
      </c>
      <c r="BX400" s="65" t="str">
        <f t="shared" si="332"/>
        <v/>
      </c>
      <c r="BY400" s="65" t="str">
        <f t="shared" si="333"/>
        <v/>
      </c>
      <c r="BZ400" s="165" t="str">
        <f>IF(COUNTBLANK($A400:$F400)&gt;2,"",IF(Input!V400=0,"NA",Input!V400))</f>
        <v/>
      </c>
      <c r="CA400" s="65" t="str">
        <f t="shared" si="334"/>
        <v/>
      </c>
      <c r="CB400" s="65" t="str">
        <f t="shared" si="335"/>
        <v/>
      </c>
      <c r="CC400" s="165" t="str">
        <f>IF(COUNTBLANK($A400:$F400)&gt;2,"",IF(Input!W400=0,"NA",Input!W400))</f>
        <v/>
      </c>
      <c r="CD400" s="65" t="str">
        <f t="shared" si="336"/>
        <v/>
      </c>
      <c r="CE400" s="65" t="str">
        <f t="shared" si="337"/>
        <v/>
      </c>
      <c r="CF400" s="165" t="str">
        <f>IF(COUNTBLANK($A400:$F400)&gt;2,"",IF(Input!X400=0,"NA",Input!X400))</f>
        <v/>
      </c>
      <c r="CG400" s="65" t="str">
        <f t="shared" si="338"/>
        <v/>
      </c>
      <c r="CH400" s="65" t="str">
        <f t="shared" si="339"/>
        <v/>
      </c>
      <c r="CI400" s="165" t="str">
        <f>IF(COUNTBLANK($A400:$F400)&gt;2,"",IF(Input!Y400=0,"NA",Input!Y400))</f>
        <v/>
      </c>
      <c r="CJ400" s="65" t="str">
        <f t="shared" si="340"/>
        <v/>
      </c>
      <c r="CK400" s="65" t="str">
        <f t="shared" si="341"/>
        <v/>
      </c>
      <c r="CL400" s="165" t="str">
        <f>IF(COUNTBLANK($A400:$F400)&gt;2,"",IF(Input!Z400=0,"NA",Input!Z400))</f>
        <v/>
      </c>
      <c r="CM400" s="65" t="str">
        <f t="shared" si="342"/>
        <v/>
      </c>
      <c r="CN400" s="65" t="str">
        <f t="shared" si="343"/>
        <v/>
      </c>
      <c r="CO400" s="165" t="str">
        <f>IF(COUNTBLANK($A400:$F400)&gt;2,"",IF(Input!AA400=0,"NA",Input!AA400))</f>
        <v/>
      </c>
      <c r="CP400" s="65" t="str">
        <f t="shared" si="344"/>
        <v/>
      </c>
      <c r="CQ400" s="65" t="str">
        <f t="shared" si="345"/>
        <v/>
      </c>
      <c r="CR400" s="165" t="str">
        <f>IF(COUNTBLANK($A400:$F400)&gt;2,"",IF(Input!AB400=0,"NA",Input!AB400))</f>
        <v/>
      </c>
      <c r="CS400" s="65" t="str">
        <f t="shared" si="346"/>
        <v/>
      </c>
      <c r="CT400" s="65" t="str">
        <f t="shared" si="347"/>
        <v/>
      </c>
      <c r="CU400" s="165" t="str">
        <f>IF(COUNTBLANK($A400:$F400)&gt;2,"",IF(Input!AC400=0,"NA",Input!AC400))</f>
        <v/>
      </c>
      <c r="CV400" s="65" t="str">
        <f t="shared" si="348"/>
        <v/>
      </c>
      <c r="CW400" s="65" t="str">
        <f t="shared" si="349"/>
        <v/>
      </c>
      <c r="CX400" s="165" t="str">
        <f>IF(COUNTBLANK($A400:$F400)&gt;2,"",IF(Input!AD400=0,"NA",Input!AD400))</f>
        <v/>
      </c>
    </row>
    <row r="401" spans="1:102" x14ac:dyDescent="0.25">
      <c r="A401" s="162" t="str">
        <f>IF(Input!B401=0,"",Input!B401)</f>
        <v/>
      </c>
      <c r="B401" s="162" t="str">
        <f>IF(Input!C401=0,"",Input!C401)</f>
        <v/>
      </c>
      <c r="C401" s="162" t="str">
        <f>IF(Input!D401=0,"",Input!D401)</f>
        <v/>
      </c>
      <c r="D401" s="162" t="str">
        <f>IF(Input!G401=0,"",Input!G401)</f>
        <v/>
      </c>
      <c r="E401" s="162" t="str">
        <f>IF(Input!H401=0,"",Input!H401)</f>
        <v/>
      </c>
      <c r="F401" s="162" t="str">
        <f>IF(Input!I401=0,"",Input!I401)</f>
        <v/>
      </c>
      <c r="G401" s="66" t="str">
        <f t="shared" si="300"/>
        <v/>
      </c>
      <c r="H401" s="66" t="str">
        <f t="shared" si="301"/>
        <v/>
      </c>
      <c r="I401" s="160" t="str">
        <f>FinalScores!G401</f>
        <v/>
      </c>
      <c r="J401" s="65" t="str">
        <f t="shared" si="302"/>
        <v/>
      </c>
      <c r="K401" s="65" t="str">
        <f t="shared" si="303"/>
        <v/>
      </c>
      <c r="L401" s="165" t="str">
        <f>IF(COUNTBLANK($A401:$F401)&gt;2,"",IF(Input!AE401=0,"NA",Input!AE401))</f>
        <v/>
      </c>
      <c r="M401" s="65" t="str">
        <f t="shared" si="304"/>
        <v/>
      </c>
      <c r="N401" s="65" t="str">
        <f t="shared" si="305"/>
        <v/>
      </c>
      <c r="O401" s="165" t="str">
        <f>IF(COUNTBLANK($A401:$F401)&gt;2,"",IF(Input!AF401=0,"NA",Input!AF401))</f>
        <v/>
      </c>
      <c r="P401" s="65" t="str">
        <f t="shared" si="306"/>
        <v/>
      </c>
      <c r="Q401" s="65" t="str">
        <f t="shared" si="307"/>
        <v/>
      </c>
      <c r="R401" s="165" t="str">
        <f>IF(COUNTBLANK($A401:$F401)&gt;2,"",IF(Input!AG401=0,"NA",Input!AG401))</f>
        <v/>
      </c>
      <c r="AN401" s="65" t="str">
        <f t="shared" si="308"/>
        <v/>
      </c>
      <c r="AO401" s="65" t="str">
        <f t="shared" si="309"/>
        <v/>
      </c>
      <c r="AP401" s="165" t="str">
        <f>IF(COUNTBLANK($A401:$F401)&gt;2,"",IF(Input!J401=0,"NA",Input!J401))</f>
        <v/>
      </c>
      <c r="AQ401" s="65" t="str">
        <f t="shared" si="310"/>
        <v/>
      </c>
      <c r="AR401" s="65" t="str">
        <f t="shared" si="311"/>
        <v/>
      </c>
      <c r="AS401" s="165" t="str">
        <f>IF(COUNTBLANK($A401:$F401)&gt;2,"",IF(Input!K401=0,"NA",Input!K401))</f>
        <v/>
      </c>
      <c r="AT401" s="65" t="str">
        <f t="shared" si="312"/>
        <v/>
      </c>
      <c r="AU401" s="65" t="str">
        <f t="shared" si="313"/>
        <v/>
      </c>
      <c r="AV401" s="165" t="str">
        <f>IF(COUNTBLANK($A401:$F401)&gt;2,"",IF(Input!L401=0,"NA",Input!L401))</f>
        <v/>
      </c>
      <c r="AW401" s="65" t="str">
        <f t="shared" si="314"/>
        <v/>
      </c>
      <c r="AX401" s="65" t="str">
        <f t="shared" si="315"/>
        <v/>
      </c>
      <c r="AY401" s="165" t="str">
        <f>IF(COUNTBLANK($A401:$F401)&gt;2,"",IF(Input!M401=0,"NA",Input!M401))</f>
        <v/>
      </c>
      <c r="AZ401" s="65" t="str">
        <f t="shared" si="316"/>
        <v/>
      </c>
      <c r="BA401" s="65" t="str">
        <f t="shared" si="317"/>
        <v/>
      </c>
      <c r="BB401" s="165" t="str">
        <f>IF(COUNTBLANK($A401:$F401)&gt;2,"",IF(Input!N401=0,"NA",Input!N401))</f>
        <v/>
      </c>
      <c r="BC401" s="65" t="str">
        <f t="shared" si="318"/>
        <v/>
      </c>
      <c r="BD401" s="65" t="str">
        <f t="shared" si="319"/>
        <v/>
      </c>
      <c r="BE401" s="165" t="str">
        <f>IF(COUNTBLANK($A401:$F401)&gt;2,"",IF(Input!O401=0,"NA",Input!O401))</f>
        <v/>
      </c>
      <c r="BF401" s="65" t="str">
        <f t="shared" si="320"/>
        <v/>
      </c>
      <c r="BG401" s="65" t="str">
        <f t="shared" si="321"/>
        <v/>
      </c>
      <c r="BH401" s="165" t="str">
        <f>IF(COUNTBLANK($A401:$F401)&gt;2,"",IF(Input!P401=0,"NA",Input!P401))</f>
        <v/>
      </c>
      <c r="BI401" s="65" t="str">
        <f t="shared" si="322"/>
        <v/>
      </c>
      <c r="BJ401" s="65" t="str">
        <f t="shared" si="323"/>
        <v/>
      </c>
      <c r="BK401" s="165" t="str">
        <f>IF(COUNTBLANK($A401:$F401)&gt;2,"",IF(Input!Q401=0,"NA",Input!Q401))</f>
        <v/>
      </c>
      <c r="BL401" s="65" t="str">
        <f t="shared" si="324"/>
        <v/>
      </c>
      <c r="BM401" s="65" t="str">
        <f t="shared" si="325"/>
        <v/>
      </c>
      <c r="BN401" s="165" t="str">
        <f>IF(COUNTBLANK($A401:$F401)&gt;2,"",IF(Input!R401=0,"NA",Input!R401))</f>
        <v/>
      </c>
      <c r="BO401" s="65" t="str">
        <f t="shared" si="326"/>
        <v/>
      </c>
      <c r="BP401" s="65" t="str">
        <f t="shared" si="327"/>
        <v/>
      </c>
      <c r="BQ401" s="165" t="str">
        <f>IF(COUNTBLANK($A401:$F401)&gt;2,"",IF(Input!S401=0,"NA",Input!S401))</f>
        <v/>
      </c>
      <c r="BR401" s="65" t="str">
        <f t="shared" si="328"/>
        <v/>
      </c>
      <c r="BS401" s="65" t="str">
        <f t="shared" si="329"/>
        <v/>
      </c>
      <c r="BT401" s="165" t="str">
        <f>IF(COUNTBLANK($A401:$F401)&gt;2,"",IF(Input!T401=0,"NA",Input!T401))</f>
        <v/>
      </c>
      <c r="BU401" s="65" t="str">
        <f t="shared" si="330"/>
        <v/>
      </c>
      <c r="BV401" s="65" t="str">
        <f t="shared" si="331"/>
        <v/>
      </c>
      <c r="BW401" s="165" t="str">
        <f>IF(COUNTBLANK($A401:$F401)&gt;2,"",IF(Input!U401=0,"NA",Input!U401))</f>
        <v/>
      </c>
      <c r="BX401" s="65" t="str">
        <f t="shared" si="332"/>
        <v/>
      </c>
      <c r="BY401" s="65" t="str">
        <f t="shared" si="333"/>
        <v/>
      </c>
      <c r="BZ401" s="165" t="str">
        <f>IF(COUNTBLANK($A401:$F401)&gt;2,"",IF(Input!V401=0,"NA",Input!V401))</f>
        <v/>
      </c>
      <c r="CA401" s="65" t="str">
        <f t="shared" si="334"/>
        <v/>
      </c>
      <c r="CB401" s="65" t="str">
        <f t="shared" si="335"/>
        <v/>
      </c>
      <c r="CC401" s="165" t="str">
        <f>IF(COUNTBLANK($A401:$F401)&gt;2,"",IF(Input!W401=0,"NA",Input!W401))</f>
        <v/>
      </c>
      <c r="CD401" s="65" t="str">
        <f t="shared" si="336"/>
        <v/>
      </c>
      <c r="CE401" s="65" t="str">
        <f t="shared" si="337"/>
        <v/>
      </c>
      <c r="CF401" s="165" t="str">
        <f>IF(COUNTBLANK($A401:$F401)&gt;2,"",IF(Input!X401=0,"NA",Input!X401))</f>
        <v/>
      </c>
      <c r="CG401" s="65" t="str">
        <f t="shared" si="338"/>
        <v/>
      </c>
      <c r="CH401" s="65" t="str">
        <f t="shared" si="339"/>
        <v/>
      </c>
      <c r="CI401" s="165" t="str">
        <f>IF(COUNTBLANK($A401:$F401)&gt;2,"",IF(Input!Y401=0,"NA",Input!Y401))</f>
        <v/>
      </c>
      <c r="CJ401" s="65" t="str">
        <f t="shared" si="340"/>
        <v/>
      </c>
      <c r="CK401" s="65" t="str">
        <f t="shared" si="341"/>
        <v/>
      </c>
      <c r="CL401" s="165" t="str">
        <f>IF(COUNTBLANK($A401:$F401)&gt;2,"",IF(Input!Z401=0,"NA",Input!Z401))</f>
        <v/>
      </c>
      <c r="CM401" s="65" t="str">
        <f t="shared" si="342"/>
        <v/>
      </c>
      <c r="CN401" s="65" t="str">
        <f t="shared" si="343"/>
        <v/>
      </c>
      <c r="CO401" s="165" t="str">
        <f>IF(COUNTBLANK($A401:$F401)&gt;2,"",IF(Input!AA401=0,"NA",Input!AA401))</f>
        <v/>
      </c>
      <c r="CP401" s="65" t="str">
        <f t="shared" si="344"/>
        <v/>
      </c>
      <c r="CQ401" s="65" t="str">
        <f t="shared" si="345"/>
        <v/>
      </c>
      <c r="CR401" s="165" t="str">
        <f>IF(COUNTBLANK($A401:$F401)&gt;2,"",IF(Input!AB401=0,"NA",Input!AB401))</f>
        <v/>
      </c>
      <c r="CS401" s="65" t="str">
        <f t="shared" si="346"/>
        <v/>
      </c>
      <c r="CT401" s="65" t="str">
        <f t="shared" si="347"/>
        <v/>
      </c>
      <c r="CU401" s="165" t="str">
        <f>IF(COUNTBLANK($A401:$F401)&gt;2,"",IF(Input!AC401=0,"NA",Input!AC401))</f>
        <v/>
      </c>
      <c r="CV401" s="65" t="str">
        <f t="shared" si="348"/>
        <v/>
      </c>
      <c r="CW401" s="65" t="str">
        <f t="shared" si="349"/>
        <v/>
      </c>
      <c r="CX401" s="165" t="str">
        <f>IF(COUNTBLANK($A401:$F401)&gt;2,"",IF(Input!AD401=0,"NA",Input!AD401))</f>
        <v/>
      </c>
    </row>
    <row r="402" spans="1:102" x14ac:dyDescent="0.25">
      <c r="A402" s="162" t="str">
        <f>IF(Input!B402=0,"",Input!B402)</f>
        <v/>
      </c>
      <c r="B402" s="162" t="str">
        <f>IF(Input!C402=0,"",Input!C402)</f>
        <v/>
      </c>
      <c r="C402" s="162" t="str">
        <f>IF(Input!D402=0,"",Input!D402)</f>
        <v/>
      </c>
      <c r="D402" s="162" t="str">
        <f>IF(Input!G402=0,"",Input!G402)</f>
        <v/>
      </c>
      <c r="E402" s="162" t="str">
        <f>IF(Input!H402=0,"",Input!H402)</f>
        <v/>
      </c>
      <c r="F402" s="162" t="str">
        <f>IF(Input!I402=0,"",Input!I402)</f>
        <v/>
      </c>
      <c r="G402" s="66" t="str">
        <f t="shared" si="300"/>
        <v/>
      </c>
      <c r="H402" s="66" t="str">
        <f t="shared" si="301"/>
        <v/>
      </c>
      <c r="I402" s="160" t="str">
        <f>FinalScores!G402</f>
        <v/>
      </c>
      <c r="J402" s="65" t="str">
        <f t="shared" si="302"/>
        <v/>
      </c>
      <c r="K402" s="65" t="str">
        <f t="shared" si="303"/>
        <v/>
      </c>
      <c r="L402" s="165" t="str">
        <f>IF(COUNTBLANK($A402:$F402)&gt;2,"",IF(Input!AE402=0,"NA",Input!AE402))</f>
        <v/>
      </c>
      <c r="M402" s="65" t="str">
        <f t="shared" si="304"/>
        <v/>
      </c>
      <c r="N402" s="65" t="str">
        <f t="shared" si="305"/>
        <v/>
      </c>
      <c r="O402" s="165" t="str">
        <f>IF(COUNTBLANK($A402:$F402)&gt;2,"",IF(Input!AF402=0,"NA",Input!AF402))</f>
        <v/>
      </c>
      <c r="P402" s="65" t="str">
        <f t="shared" si="306"/>
        <v/>
      </c>
      <c r="Q402" s="65" t="str">
        <f t="shared" si="307"/>
        <v/>
      </c>
      <c r="R402" s="165" t="str">
        <f>IF(COUNTBLANK($A402:$F402)&gt;2,"",IF(Input!AG402=0,"NA",Input!AG402))</f>
        <v/>
      </c>
      <c r="AN402" s="65" t="str">
        <f t="shared" si="308"/>
        <v/>
      </c>
      <c r="AO402" s="65" t="str">
        <f t="shared" si="309"/>
        <v/>
      </c>
      <c r="AP402" s="165" t="str">
        <f>IF(COUNTBLANK($A402:$F402)&gt;2,"",IF(Input!J402=0,"NA",Input!J402))</f>
        <v/>
      </c>
      <c r="AQ402" s="65" t="str">
        <f t="shared" si="310"/>
        <v/>
      </c>
      <c r="AR402" s="65" t="str">
        <f t="shared" si="311"/>
        <v/>
      </c>
      <c r="AS402" s="165" t="str">
        <f>IF(COUNTBLANK($A402:$F402)&gt;2,"",IF(Input!K402=0,"NA",Input!K402))</f>
        <v/>
      </c>
      <c r="AT402" s="65" t="str">
        <f t="shared" si="312"/>
        <v/>
      </c>
      <c r="AU402" s="65" t="str">
        <f t="shared" si="313"/>
        <v/>
      </c>
      <c r="AV402" s="165" t="str">
        <f>IF(COUNTBLANK($A402:$F402)&gt;2,"",IF(Input!L402=0,"NA",Input!L402))</f>
        <v/>
      </c>
      <c r="AW402" s="65" t="str">
        <f t="shared" si="314"/>
        <v/>
      </c>
      <c r="AX402" s="65" t="str">
        <f t="shared" si="315"/>
        <v/>
      </c>
      <c r="AY402" s="165" t="str">
        <f>IF(COUNTBLANK($A402:$F402)&gt;2,"",IF(Input!M402=0,"NA",Input!M402))</f>
        <v/>
      </c>
      <c r="AZ402" s="65" t="str">
        <f t="shared" si="316"/>
        <v/>
      </c>
      <c r="BA402" s="65" t="str">
        <f t="shared" si="317"/>
        <v/>
      </c>
      <c r="BB402" s="165" t="str">
        <f>IF(COUNTBLANK($A402:$F402)&gt;2,"",IF(Input!N402=0,"NA",Input!N402))</f>
        <v/>
      </c>
      <c r="BC402" s="65" t="str">
        <f t="shared" si="318"/>
        <v/>
      </c>
      <c r="BD402" s="65" t="str">
        <f t="shared" si="319"/>
        <v/>
      </c>
      <c r="BE402" s="165" t="str">
        <f>IF(COUNTBLANK($A402:$F402)&gt;2,"",IF(Input!O402=0,"NA",Input!O402))</f>
        <v/>
      </c>
      <c r="BF402" s="65" t="str">
        <f t="shared" si="320"/>
        <v/>
      </c>
      <c r="BG402" s="65" t="str">
        <f t="shared" si="321"/>
        <v/>
      </c>
      <c r="BH402" s="165" t="str">
        <f>IF(COUNTBLANK($A402:$F402)&gt;2,"",IF(Input!P402=0,"NA",Input!P402))</f>
        <v/>
      </c>
      <c r="BI402" s="65" t="str">
        <f t="shared" si="322"/>
        <v/>
      </c>
      <c r="BJ402" s="65" t="str">
        <f t="shared" si="323"/>
        <v/>
      </c>
      <c r="BK402" s="165" t="str">
        <f>IF(COUNTBLANK($A402:$F402)&gt;2,"",IF(Input!Q402=0,"NA",Input!Q402))</f>
        <v/>
      </c>
      <c r="BL402" s="65" t="str">
        <f t="shared" si="324"/>
        <v/>
      </c>
      <c r="BM402" s="65" t="str">
        <f t="shared" si="325"/>
        <v/>
      </c>
      <c r="BN402" s="165" t="str">
        <f>IF(COUNTBLANK($A402:$F402)&gt;2,"",IF(Input!R402=0,"NA",Input!R402))</f>
        <v/>
      </c>
      <c r="BO402" s="65" t="str">
        <f t="shared" si="326"/>
        <v/>
      </c>
      <c r="BP402" s="65" t="str">
        <f t="shared" si="327"/>
        <v/>
      </c>
      <c r="BQ402" s="165" t="str">
        <f>IF(COUNTBLANK($A402:$F402)&gt;2,"",IF(Input!S402=0,"NA",Input!S402))</f>
        <v/>
      </c>
      <c r="BR402" s="65" t="str">
        <f t="shared" si="328"/>
        <v/>
      </c>
      <c r="BS402" s="65" t="str">
        <f t="shared" si="329"/>
        <v/>
      </c>
      <c r="BT402" s="165" t="str">
        <f>IF(COUNTBLANK($A402:$F402)&gt;2,"",IF(Input!T402=0,"NA",Input!T402))</f>
        <v/>
      </c>
      <c r="BU402" s="65" t="str">
        <f t="shared" si="330"/>
        <v/>
      </c>
      <c r="BV402" s="65" t="str">
        <f t="shared" si="331"/>
        <v/>
      </c>
      <c r="BW402" s="165" t="str">
        <f>IF(COUNTBLANK($A402:$F402)&gt;2,"",IF(Input!U402=0,"NA",Input!U402))</f>
        <v/>
      </c>
      <c r="BX402" s="65" t="str">
        <f t="shared" si="332"/>
        <v/>
      </c>
      <c r="BY402" s="65" t="str">
        <f t="shared" si="333"/>
        <v/>
      </c>
      <c r="BZ402" s="165" t="str">
        <f>IF(COUNTBLANK($A402:$F402)&gt;2,"",IF(Input!V402=0,"NA",Input!V402))</f>
        <v/>
      </c>
      <c r="CA402" s="65" t="str">
        <f t="shared" si="334"/>
        <v/>
      </c>
      <c r="CB402" s="65" t="str">
        <f t="shared" si="335"/>
        <v/>
      </c>
      <c r="CC402" s="165" t="str">
        <f>IF(COUNTBLANK($A402:$F402)&gt;2,"",IF(Input!W402=0,"NA",Input!W402))</f>
        <v/>
      </c>
      <c r="CD402" s="65" t="str">
        <f t="shared" si="336"/>
        <v/>
      </c>
      <c r="CE402" s="65" t="str">
        <f t="shared" si="337"/>
        <v/>
      </c>
      <c r="CF402" s="165" t="str">
        <f>IF(COUNTBLANK($A402:$F402)&gt;2,"",IF(Input!X402=0,"NA",Input!X402))</f>
        <v/>
      </c>
      <c r="CG402" s="65" t="str">
        <f t="shared" si="338"/>
        <v/>
      </c>
      <c r="CH402" s="65" t="str">
        <f t="shared" si="339"/>
        <v/>
      </c>
      <c r="CI402" s="165" t="str">
        <f>IF(COUNTBLANK($A402:$F402)&gt;2,"",IF(Input!Y402=0,"NA",Input!Y402))</f>
        <v/>
      </c>
      <c r="CJ402" s="65" t="str">
        <f t="shared" si="340"/>
        <v/>
      </c>
      <c r="CK402" s="65" t="str">
        <f t="shared" si="341"/>
        <v/>
      </c>
      <c r="CL402" s="165" t="str">
        <f>IF(COUNTBLANK($A402:$F402)&gt;2,"",IF(Input!Z402=0,"NA",Input!Z402))</f>
        <v/>
      </c>
      <c r="CM402" s="65" t="str">
        <f t="shared" si="342"/>
        <v/>
      </c>
      <c r="CN402" s="65" t="str">
        <f t="shared" si="343"/>
        <v/>
      </c>
      <c r="CO402" s="165" t="str">
        <f>IF(COUNTBLANK($A402:$F402)&gt;2,"",IF(Input!AA402=0,"NA",Input!AA402))</f>
        <v/>
      </c>
      <c r="CP402" s="65" t="str">
        <f t="shared" si="344"/>
        <v/>
      </c>
      <c r="CQ402" s="65" t="str">
        <f t="shared" si="345"/>
        <v/>
      </c>
      <c r="CR402" s="165" t="str">
        <f>IF(COUNTBLANK($A402:$F402)&gt;2,"",IF(Input!AB402=0,"NA",Input!AB402))</f>
        <v/>
      </c>
      <c r="CS402" s="65" t="str">
        <f t="shared" si="346"/>
        <v/>
      </c>
      <c r="CT402" s="65" t="str">
        <f t="shared" si="347"/>
        <v/>
      </c>
      <c r="CU402" s="165" t="str">
        <f>IF(COUNTBLANK($A402:$F402)&gt;2,"",IF(Input!AC402=0,"NA",Input!AC402))</f>
        <v/>
      </c>
      <c r="CV402" s="65" t="str">
        <f t="shared" si="348"/>
        <v/>
      </c>
      <c r="CW402" s="65" t="str">
        <f t="shared" si="349"/>
        <v/>
      </c>
      <c r="CX402" s="165" t="str">
        <f>IF(COUNTBLANK($A402:$F402)&gt;2,"",IF(Input!AD402=0,"NA",Input!AD402))</f>
        <v/>
      </c>
    </row>
    <row r="403" spans="1:102" x14ac:dyDescent="0.25">
      <c r="A403" s="162" t="str">
        <f>IF(Input!B403=0,"",Input!B403)</f>
        <v/>
      </c>
      <c r="B403" s="162" t="str">
        <f>IF(Input!C403=0,"",Input!C403)</f>
        <v/>
      </c>
      <c r="C403" s="162" t="str">
        <f>IF(Input!D403=0,"",Input!D403)</f>
        <v/>
      </c>
      <c r="D403" s="162" t="str">
        <f>IF(Input!G403=0,"",Input!G403)</f>
        <v/>
      </c>
      <c r="E403" s="162" t="str">
        <f>IF(Input!H403=0,"",Input!H403)</f>
        <v/>
      </c>
      <c r="F403" s="162" t="str">
        <f>IF(Input!I403=0,"",Input!I403)</f>
        <v/>
      </c>
      <c r="G403" s="66" t="str">
        <f t="shared" si="300"/>
        <v/>
      </c>
      <c r="H403" s="66" t="str">
        <f t="shared" si="301"/>
        <v/>
      </c>
      <c r="I403" s="160" t="str">
        <f>FinalScores!G403</f>
        <v/>
      </c>
      <c r="J403" s="65" t="str">
        <f t="shared" si="302"/>
        <v/>
      </c>
      <c r="K403" s="65" t="str">
        <f t="shared" si="303"/>
        <v/>
      </c>
      <c r="L403" s="165" t="str">
        <f>IF(COUNTBLANK($A403:$F403)&gt;2,"",IF(Input!AE403=0,"NA",Input!AE403))</f>
        <v/>
      </c>
      <c r="M403" s="65" t="str">
        <f t="shared" si="304"/>
        <v/>
      </c>
      <c r="N403" s="65" t="str">
        <f t="shared" si="305"/>
        <v/>
      </c>
      <c r="O403" s="165" t="str">
        <f>IF(COUNTBLANK($A403:$F403)&gt;2,"",IF(Input!AF403=0,"NA",Input!AF403))</f>
        <v/>
      </c>
      <c r="P403" s="65" t="str">
        <f t="shared" si="306"/>
        <v/>
      </c>
      <c r="Q403" s="65" t="str">
        <f t="shared" si="307"/>
        <v/>
      </c>
      <c r="R403" s="165" t="str">
        <f>IF(COUNTBLANK($A403:$F403)&gt;2,"",IF(Input!AG403=0,"NA",Input!AG403))</f>
        <v/>
      </c>
      <c r="AN403" s="65" t="str">
        <f t="shared" si="308"/>
        <v/>
      </c>
      <c r="AO403" s="65" t="str">
        <f t="shared" si="309"/>
        <v/>
      </c>
      <c r="AP403" s="165" t="str">
        <f>IF(COUNTBLANK($A403:$F403)&gt;2,"",IF(Input!J403=0,"NA",Input!J403))</f>
        <v/>
      </c>
      <c r="AQ403" s="65" t="str">
        <f t="shared" si="310"/>
        <v/>
      </c>
      <c r="AR403" s="65" t="str">
        <f t="shared" si="311"/>
        <v/>
      </c>
      <c r="AS403" s="165" t="str">
        <f>IF(COUNTBLANK($A403:$F403)&gt;2,"",IF(Input!K403=0,"NA",Input!K403))</f>
        <v/>
      </c>
      <c r="AT403" s="65" t="str">
        <f t="shared" si="312"/>
        <v/>
      </c>
      <c r="AU403" s="65" t="str">
        <f t="shared" si="313"/>
        <v/>
      </c>
      <c r="AV403" s="165" t="str">
        <f>IF(COUNTBLANK($A403:$F403)&gt;2,"",IF(Input!L403=0,"NA",Input!L403))</f>
        <v/>
      </c>
      <c r="AW403" s="65" t="str">
        <f t="shared" si="314"/>
        <v/>
      </c>
      <c r="AX403" s="65" t="str">
        <f t="shared" si="315"/>
        <v/>
      </c>
      <c r="AY403" s="165" t="str">
        <f>IF(COUNTBLANK($A403:$F403)&gt;2,"",IF(Input!M403=0,"NA",Input!M403))</f>
        <v/>
      </c>
      <c r="AZ403" s="65" t="str">
        <f t="shared" si="316"/>
        <v/>
      </c>
      <c r="BA403" s="65" t="str">
        <f t="shared" si="317"/>
        <v/>
      </c>
      <c r="BB403" s="165" t="str">
        <f>IF(COUNTBLANK($A403:$F403)&gt;2,"",IF(Input!N403=0,"NA",Input!N403))</f>
        <v/>
      </c>
      <c r="BC403" s="65" t="str">
        <f t="shared" si="318"/>
        <v/>
      </c>
      <c r="BD403" s="65" t="str">
        <f t="shared" si="319"/>
        <v/>
      </c>
      <c r="BE403" s="165" t="str">
        <f>IF(COUNTBLANK($A403:$F403)&gt;2,"",IF(Input!O403=0,"NA",Input!O403))</f>
        <v/>
      </c>
      <c r="BF403" s="65" t="str">
        <f t="shared" si="320"/>
        <v/>
      </c>
      <c r="BG403" s="65" t="str">
        <f t="shared" si="321"/>
        <v/>
      </c>
      <c r="BH403" s="165" t="str">
        <f>IF(COUNTBLANK($A403:$F403)&gt;2,"",IF(Input!P403=0,"NA",Input!P403))</f>
        <v/>
      </c>
      <c r="BI403" s="65" t="str">
        <f t="shared" si="322"/>
        <v/>
      </c>
      <c r="BJ403" s="65" t="str">
        <f t="shared" si="323"/>
        <v/>
      </c>
      <c r="BK403" s="165" t="str">
        <f>IF(COUNTBLANK($A403:$F403)&gt;2,"",IF(Input!Q403=0,"NA",Input!Q403))</f>
        <v/>
      </c>
      <c r="BL403" s="65" t="str">
        <f t="shared" si="324"/>
        <v/>
      </c>
      <c r="BM403" s="65" t="str">
        <f t="shared" si="325"/>
        <v/>
      </c>
      <c r="BN403" s="165" t="str">
        <f>IF(COUNTBLANK($A403:$F403)&gt;2,"",IF(Input!R403=0,"NA",Input!R403))</f>
        <v/>
      </c>
      <c r="BO403" s="65" t="str">
        <f t="shared" si="326"/>
        <v/>
      </c>
      <c r="BP403" s="65" t="str">
        <f t="shared" si="327"/>
        <v/>
      </c>
      <c r="BQ403" s="165" t="str">
        <f>IF(COUNTBLANK($A403:$F403)&gt;2,"",IF(Input!S403=0,"NA",Input!S403))</f>
        <v/>
      </c>
      <c r="BR403" s="65" t="str">
        <f t="shared" si="328"/>
        <v/>
      </c>
      <c r="BS403" s="65" t="str">
        <f t="shared" si="329"/>
        <v/>
      </c>
      <c r="BT403" s="165" t="str">
        <f>IF(COUNTBLANK($A403:$F403)&gt;2,"",IF(Input!T403=0,"NA",Input!T403))</f>
        <v/>
      </c>
      <c r="BU403" s="65" t="str">
        <f t="shared" si="330"/>
        <v/>
      </c>
      <c r="BV403" s="65" t="str">
        <f t="shared" si="331"/>
        <v/>
      </c>
      <c r="BW403" s="165" t="str">
        <f>IF(COUNTBLANK($A403:$F403)&gt;2,"",IF(Input!U403=0,"NA",Input!U403))</f>
        <v/>
      </c>
      <c r="BX403" s="65" t="str">
        <f t="shared" si="332"/>
        <v/>
      </c>
      <c r="BY403" s="65" t="str">
        <f t="shared" si="333"/>
        <v/>
      </c>
      <c r="BZ403" s="165" t="str">
        <f>IF(COUNTBLANK($A403:$F403)&gt;2,"",IF(Input!V403=0,"NA",Input!V403))</f>
        <v/>
      </c>
      <c r="CA403" s="65" t="str">
        <f t="shared" si="334"/>
        <v/>
      </c>
      <c r="CB403" s="65" t="str">
        <f t="shared" si="335"/>
        <v/>
      </c>
      <c r="CC403" s="165" t="str">
        <f>IF(COUNTBLANK($A403:$F403)&gt;2,"",IF(Input!W403=0,"NA",Input!W403))</f>
        <v/>
      </c>
      <c r="CD403" s="65" t="str">
        <f t="shared" si="336"/>
        <v/>
      </c>
      <c r="CE403" s="65" t="str">
        <f t="shared" si="337"/>
        <v/>
      </c>
      <c r="CF403" s="165" t="str">
        <f>IF(COUNTBLANK($A403:$F403)&gt;2,"",IF(Input!X403=0,"NA",Input!X403))</f>
        <v/>
      </c>
      <c r="CG403" s="65" t="str">
        <f t="shared" si="338"/>
        <v/>
      </c>
      <c r="CH403" s="65" t="str">
        <f t="shared" si="339"/>
        <v/>
      </c>
      <c r="CI403" s="165" t="str">
        <f>IF(COUNTBLANK($A403:$F403)&gt;2,"",IF(Input!Y403=0,"NA",Input!Y403))</f>
        <v/>
      </c>
      <c r="CJ403" s="65" t="str">
        <f t="shared" si="340"/>
        <v/>
      </c>
      <c r="CK403" s="65" t="str">
        <f t="shared" si="341"/>
        <v/>
      </c>
      <c r="CL403" s="165" t="str">
        <f>IF(COUNTBLANK($A403:$F403)&gt;2,"",IF(Input!Z403=0,"NA",Input!Z403))</f>
        <v/>
      </c>
      <c r="CM403" s="65" t="str">
        <f t="shared" si="342"/>
        <v/>
      </c>
      <c r="CN403" s="65" t="str">
        <f t="shared" si="343"/>
        <v/>
      </c>
      <c r="CO403" s="165" t="str">
        <f>IF(COUNTBLANK($A403:$F403)&gt;2,"",IF(Input!AA403=0,"NA",Input!AA403))</f>
        <v/>
      </c>
      <c r="CP403" s="65" t="str">
        <f t="shared" si="344"/>
        <v/>
      </c>
      <c r="CQ403" s="65" t="str">
        <f t="shared" si="345"/>
        <v/>
      </c>
      <c r="CR403" s="165" t="str">
        <f>IF(COUNTBLANK($A403:$F403)&gt;2,"",IF(Input!AB403=0,"NA",Input!AB403))</f>
        <v/>
      </c>
      <c r="CS403" s="65" t="str">
        <f t="shared" si="346"/>
        <v/>
      </c>
      <c r="CT403" s="65" t="str">
        <f t="shared" si="347"/>
        <v/>
      </c>
      <c r="CU403" s="165" t="str">
        <f>IF(COUNTBLANK($A403:$F403)&gt;2,"",IF(Input!AC403=0,"NA",Input!AC403))</f>
        <v/>
      </c>
      <c r="CV403" s="65" t="str">
        <f t="shared" si="348"/>
        <v/>
      </c>
      <c r="CW403" s="65" t="str">
        <f t="shared" si="349"/>
        <v/>
      </c>
      <c r="CX403" s="165" t="str">
        <f>IF(COUNTBLANK($A403:$F403)&gt;2,"",IF(Input!AD403=0,"NA",Input!AD403))</f>
        <v/>
      </c>
    </row>
    <row r="404" spans="1:102" x14ac:dyDescent="0.25">
      <c r="A404" s="162" t="str">
        <f>IF(Input!B404=0,"",Input!B404)</f>
        <v/>
      </c>
      <c r="B404" s="162" t="str">
        <f>IF(Input!C404=0,"",Input!C404)</f>
        <v/>
      </c>
      <c r="C404" s="162" t="str">
        <f>IF(Input!D404=0,"",Input!D404)</f>
        <v/>
      </c>
      <c r="D404" s="162" t="str">
        <f>IF(Input!G404=0,"",Input!G404)</f>
        <v/>
      </c>
      <c r="E404" s="162" t="str">
        <f>IF(Input!H404=0,"",Input!H404)</f>
        <v/>
      </c>
      <c r="F404" s="162" t="str">
        <f>IF(Input!I404=0,"",Input!I404)</f>
        <v/>
      </c>
      <c r="G404" s="66" t="str">
        <f t="shared" si="300"/>
        <v/>
      </c>
      <c r="H404" s="66" t="str">
        <f t="shared" si="301"/>
        <v/>
      </c>
      <c r="I404" s="160" t="str">
        <f>FinalScores!G404</f>
        <v/>
      </c>
      <c r="J404" s="65" t="str">
        <f t="shared" si="302"/>
        <v/>
      </c>
      <c r="K404" s="65" t="str">
        <f t="shared" si="303"/>
        <v/>
      </c>
      <c r="L404" s="165" t="str">
        <f>IF(COUNTBLANK($A404:$F404)&gt;2,"",IF(Input!AE404=0,"NA",Input!AE404))</f>
        <v/>
      </c>
      <c r="M404" s="65" t="str">
        <f t="shared" si="304"/>
        <v/>
      </c>
      <c r="N404" s="65" t="str">
        <f t="shared" si="305"/>
        <v/>
      </c>
      <c r="O404" s="165" t="str">
        <f>IF(COUNTBLANK($A404:$F404)&gt;2,"",IF(Input!AF404=0,"NA",Input!AF404))</f>
        <v/>
      </c>
      <c r="P404" s="65" t="str">
        <f t="shared" si="306"/>
        <v/>
      </c>
      <c r="Q404" s="65" t="str">
        <f t="shared" si="307"/>
        <v/>
      </c>
      <c r="R404" s="165" t="str">
        <f>IF(COUNTBLANK($A404:$F404)&gt;2,"",IF(Input!AG404=0,"NA",Input!AG404))</f>
        <v/>
      </c>
      <c r="AN404" s="65" t="str">
        <f t="shared" si="308"/>
        <v/>
      </c>
      <c r="AO404" s="65" t="str">
        <f t="shared" si="309"/>
        <v/>
      </c>
      <c r="AP404" s="165" t="str">
        <f>IF(COUNTBLANK($A404:$F404)&gt;2,"",IF(Input!J404=0,"NA",Input!J404))</f>
        <v/>
      </c>
      <c r="AQ404" s="65" t="str">
        <f t="shared" si="310"/>
        <v/>
      </c>
      <c r="AR404" s="65" t="str">
        <f t="shared" si="311"/>
        <v/>
      </c>
      <c r="AS404" s="165" t="str">
        <f>IF(COUNTBLANK($A404:$F404)&gt;2,"",IF(Input!K404=0,"NA",Input!K404))</f>
        <v/>
      </c>
      <c r="AT404" s="65" t="str">
        <f t="shared" si="312"/>
        <v/>
      </c>
      <c r="AU404" s="65" t="str">
        <f t="shared" si="313"/>
        <v/>
      </c>
      <c r="AV404" s="165" t="str">
        <f>IF(COUNTBLANK($A404:$F404)&gt;2,"",IF(Input!L404=0,"NA",Input!L404))</f>
        <v/>
      </c>
      <c r="AW404" s="65" t="str">
        <f t="shared" si="314"/>
        <v/>
      </c>
      <c r="AX404" s="65" t="str">
        <f t="shared" si="315"/>
        <v/>
      </c>
      <c r="AY404" s="165" t="str">
        <f>IF(COUNTBLANK($A404:$F404)&gt;2,"",IF(Input!M404=0,"NA",Input!M404))</f>
        <v/>
      </c>
      <c r="AZ404" s="65" t="str">
        <f t="shared" si="316"/>
        <v/>
      </c>
      <c r="BA404" s="65" t="str">
        <f t="shared" si="317"/>
        <v/>
      </c>
      <c r="BB404" s="165" t="str">
        <f>IF(COUNTBLANK($A404:$F404)&gt;2,"",IF(Input!N404=0,"NA",Input!N404))</f>
        <v/>
      </c>
      <c r="BC404" s="65" t="str">
        <f t="shared" si="318"/>
        <v/>
      </c>
      <c r="BD404" s="65" t="str">
        <f t="shared" si="319"/>
        <v/>
      </c>
      <c r="BE404" s="165" t="str">
        <f>IF(COUNTBLANK($A404:$F404)&gt;2,"",IF(Input!O404=0,"NA",Input!O404))</f>
        <v/>
      </c>
      <c r="BF404" s="65" t="str">
        <f t="shared" si="320"/>
        <v/>
      </c>
      <c r="BG404" s="65" t="str">
        <f t="shared" si="321"/>
        <v/>
      </c>
      <c r="BH404" s="165" t="str">
        <f>IF(COUNTBLANK($A404:$F404)&gt;2,"",IF(Input!P404=0,"NA",Input!P404))</f>
        <v/>
      </c>
      <c r="BI404" s="65" t="str">
        <f t="shared" si="322"/>
        <v/>
      </c>
      <c r="BJ404" s="65" t="str">
        <f t="shared" si="323"/>
        <v/>
      </c>
      <c r="BK404" s="165" t="str">
        <f>IF(COUNTBLANK($A404:$F404)&gt;2,"",IF(Input!Q404=0,"NA",Input!Q404))</f>
        <v/>
      </c>
      <c r="BL404" s="65" t="str">
        <f t="shared" si="324"/>
        <v/>
      </c>
      <c r="BM404" s="65" t="str">
        <f t="shared" si="325"/>
        <v/>
      </c>
      <c r="BN404" s="165" t="str">
        <f>IF(COUNTBLANK($A404:$F404)&gt;2,"",IF(Input!R404=0,"NA",Input!R404))</f>
        <v/>
      </c>
      <c r="BO404" s="65" t="str">
        <f t="shared" si="326"/>
        <v/>
      </c>
      <c r="BP404" s="65" t="str">
        <f t="shared" si="327"/>
        <v/>
      </c>
      <c r="BQ404" s="165" t="str">
        <f>IF(COUNTBLANK($A404:$F404)&gt;2,"",IF(Input!S404=0,"NA",Input!S404))</f>
        <v/>
      </c>
      <c r="BR404" s="65" t="str">
        <f t="shared" si="328"/>
        <v/>
      </c>
      <c r="BS404" s="65" t="str">
        <f t="shared" si="329"/>
        <v/>
      </c>
      <c r="BT404" s="165" t="str">
        <f>IF(COUNTBLANK($A404:$F404)&gt;2,"",IF(Input!T404=0,"NA",Input!T404))</f>
        <v/>
      </c>
      <c r="BU404" s="65" t="str">
        <f t="shared" si="330"/>
        <v/>
      </c>
      <c r="BV404" s="65" t="str">
        <f t="shared" si="331"/>
        <v/>
      </c>
      <c r="BW404" s="165" t="str">
        <f>IF(COUNTBLANK($A404:$F404)&gt;2,"",IF(Input!U404=0,"NA",Input!U404))</f>
        <v/>
      </c>
      <c r="BX404" s="65" t="str">
        <f t="shared" si="332"/>
        <v/>
      </c>
      <c r="BY404" s="65" t="str">
        <f t="shared" si="333"/>
        <v/>
      </c>
      <c r="BZ404" s="165" t="str">
        <f>IF(COUNTBLANK($A404:$F404)&gt;2,"",IF(Input!V404=0,"NA",Input!V404))</f>
        <v/>
      </c>
      <c r="CA404" s="65" t="str">
        <f t="shared" si="334"/>
        <v/>
      </c>
      <c r="CB404" s="65" t="str">
        <f t="shared" si="335"/>
        <v/>
      </c>
      <c r="CC404" s="165" t="str">
        <f>IF(COUNTBLANK($A404:$F404)&gt;2,"",IF(Input!W404=0,"NA",Input!W404))</f>
        <v/>
      </c>
      <c r="CD404" s="65" t="str">
        <f t="shared" si="336"/>
        <v/>
      </c>
      <c r="CE404" s="65" t="str">
        <f t="shared" si="337"/>
        <v/>
      </c>
      <c r="CF404" s="165" t="str">
        <f>IF(COUNTBLANK($A404:$F404)&gt;2,"",IF(Input!X404=0,"NA",Input!X404))</f>
        <v/>
      </c>
      <c r="CG404" s="65" t="str">
        <f t="shared" si="338"/>
        <v/>
      </c>
      <c r="CH404" s="65" t="str">
        <f t="shared" si="339"/>
        <v/>
      </c>
      <c r="CI404" s="165" t="str">
        <f>IF(COUNTBLANK($A404:$F404)&gt;2,"",IF(Input!Y404=0,"NA",Input!Y404))</f>
        <v/>
      </c>
      <c r="CJ404" s="65" t="str">
        <f t="shared" si="340"/>
        <v/>
      </c>
      <c r="CK404" s="65" t="str">
        <f t="shared" si="341"/>
        <v/>
      </c>
      <c r="CL404" s="165" t="str">
        <f>IF(COUNTBLANK($A404:$F404)&gt;2,"",IF(Input!Z404=0,"NA",Input!Z404))</f>
        <v/>
      </c>
      <c r="CM404" s="65" t="str">
        <f t="shared" si="342"/>
        <v/>
      </c>
      <c r="CN404" s="65" t="str">
        <f t="shared" si="343"/>
        <v/>
      </c>
      <c r="CO404" s="165" t="str">
        <f>IF(COUNTBLANK($A404:$F404)&gt;2,"",IF(Input!AA404=0,"NA",Input!AA404))</f>
        <v/>
      </c>
      <c r="CP404" s="65" t="str">
        <f t="shared" si="344"/>
        <v/>
      </c>
      <c r="CQ404" s="65" t="str">
        <f t="shared" si="345"/>
        <v/>
      </c>
      <c r="CR404" s="165" t="str">
        <f>IF(COUNTBLANK($A404:$F404)&gt;2,"",IF(Input!AB404=0,"NA",Input!AB404))</f>
        <v/>
      </c>
      <c r="CS404" s="65" t="str">
        <f t="shared" si="346"/>
        <v/>
      </c>
      <c r="CT404" s="65" t="str">
        <f t="shared" si="347"/>
        <v/>
      </c>
      <c r="CU404" s="165" t="str">
        <f>IF(COUNTBLANK($A404:$F404)&gt;2,"",IF(Input!AC404=0,"NA",Input!AC404))</f>
        <v/>
      </c>
      <c r="CV404" s="65" t="str">
        <f t="shared" si="348"/>
        <v/>
      </c>
      <c r="CW404" s="65" t="str">
        <f t="shared" si="349"/>
        <v/>
      </c>
      <c r="CX404" s="165" t="str">
        <f>IF(COUNTBLANK($A404:$F404)&gt;2,"",IF(Input!AD404=0,"NA",Input!AD404))</f>
        <v/>
      </c>
    </row>
    <row r="405" spans="1:102" x14ac:dyDescent="0.25">
      <c r="A405" s="162" t="str">
        <f>IF(Input!B405=0,"",Input!B405)</f>
        <v/>
      </c>
      <c r="B405" s="162" t="str">
        <f>IF(Input!C405=0,"",Input!C405)</f>
        <v/>
      </c>
      <c r="C405" s="162" t="str">
        <f>IF(Input!D405=0,"",Input!D405)</f>
        <v/>
      </c>
      <c r="D405" s="162" t="str">
        <f>IF(Input!G405=0,"",Input!G405)</f>
        <v/>
      </c>
      <c r="E405" s="162" t="str">
        <f>IF(Input!H405=0,"",Input!H405)</f>
        <v/>
      </c>
      <c r="F405" s="162" t="str">
        <f>IF(Input!I405=0,"",Input!I405)</f>
        <v/>
      </c>
      <c r="G405" s="66" t="str">
        <f t="shared" si="300"/>
        <v/>
      </c>
      <c r="H405" s="66" t="str">
        <f t="shared" si="301"/>
        <v/>
      </c>
      <c r="I405" s="160" t="str">
        <f>FinalScores!G405</f>
        <v/>
      </c>
      <c r="J405" s="65" t="str">
        <f t="shared" si="302"/>
        <v/>
      </c>
      <c r="K405" s="65" t="str">
        <f t="shared" si="303"/>
        <v/>
      </c>
      <c r="L405" s="165" t="str">
        <f>IF(COUNTBLANK($A405:$F405)&gt;2,"",IF(Input!AE405=0,"NA",Input!AE405))</f>
        <v/>
      </c>
      <c r="M405" s="65" t="str">
        <f t="shared" si="304"/>
        <v/>
      </c>
      <c r="N405" s="65" t="str">
        <f t="shared" si="305"/>
        <v/>
      </c>
      <c r="O405" s="165" t="str">
        <f>IF(COUNTBLANK($A405:$F405)&gt;2,"",IF(Input!AF405=0,"NA",Input!AF405))</f>
        <v/>
      </c>
      <c r="P405" s="65" t="str">
        <f t="shared" si="306"/>
        <v/>
      </c>
      <c r="Q405" s="65" t="str">
        <f t="shared" si="307"/>
        <v/>
      </c>
      <c r="R405" s="165" t="str">
        <f>IF(COUNTBLANK($A405:$F405)&gt;2,"",IF(Input!AG405=0,"NA",Input!AG405))</f>
        <v/>
      </c>
      <c r="AN405" s="65" t="str">
        <f t="shared" si="308"/>
        <v/>
      </c>
      <c r="AO405" s="65" t="str">
        <f t="shared" si="309"/>
        <v/>
      </c>
      <c r="AP405" s="165" t="str">
        <f>IF(COUNTBLANK($A405:$F405)&gt;2,"",IF(Input!J405=0,"NA",Input!J405))</f>
        <v/>
      </c>
      <c r="AQ405" s="65" t="str">
        <f t="shared" si="310"/>
        <v/>
      </c>
      <c r="AR405" s="65" t="str">
        <f t="shared" si="311"/>
        <v/>
      </c>
      <c r="AS405" s="165" t="str">
        <f>IF(COUNTBLANK($A405:$F405)&gt;2,"",IF(Input!K405=0,"NA",Input!K405))</f>
        <v/>
      </c>
      <c r="AT405" s="65" t="str">
        <f t="shared" si="312"/>
        <v/>
      </c>
      <c r="AU405" s="65" t="str">
        <f t="shared" si="313"/>
        <v/>
      </c>
      <c r="AV405" s="165" t="str">
        <f>IF(COUNTBLANK($A405:$F405)&gt;2,"",IF(Input!L405=0,"NA",Input!L405))</f>
        <v/>
      </c>
      <c r="AW405" s="65" t="str">
        <f t="shared" si="314"/>
        <v/>
      </c>
      <c r="AX405" s="65" t="str">
        <f t="shared" si="315"/>
        <v/>
      </c>
      <c r="AY405" s="165" t="str">
        <f>IF(COUNTBLANK($A405:$F405)&gt;2,"",IF(Input!M405=0,"NA",Input!M405))</f>
        <v/>
      </c>
      <c r="AZ405" s="65" t="str">
        <f t="shared" si="316"/>
        <v/>
      </c>
      <c r="BA405" s="65" t="str">
        <f t="shared" si="317"/>
        <v/>
      </c>
      <c r="BB405" s="165" t="str">
        <f>IF(COUNTBLANK($A405:$F405)&gt;2,"",IF(Input!N405=0,"NA",Input!N405))</f>
        <v/>
      </c>
      <c r="BC405" s="65" t="str">
        <f t="shared" si="318"/>
        <v/>
      </c>
      <c r="BD405" s="65" t="str">
        <f t="shared" si="319"/>
        <v/>
      </c>
      <c r="BE405" s="165" t="str">
        <f>IF(COUNTBLANK($A405:$F405)&gt;2,"",IF(Input!O405=0,"NA",Input!O405))</f>
        <v/>
      </c>
      <c r="BF405" s="65" t="str">
        <f t="shared" si="320"/>
        <v/>
      </c>
      <c r="BG405" s="65" t="str">
        <f t="shared" si="321"/>
        <v/>
      </c>
      <c r="BH405" s="165" t="str">
        <f>IF(COUNTBLANK($A405:$F405)&gt;2,"",IF(Input!P405=0,"NA",Input!P405))</f>
        <v/>
      </c>
      <c r="BI405" s="65" t="str">
        <f t="shared" si="322"/>
        <v/>
      </c>
      <c r="BJ405" s="65" t="str">
        <f t="shared" si="323"/>
        <v/>
      </c>
      <c r="BK405" s="165" t="str">
        <f>IF(COUNTBLANK($A405:$F405)&gt;2,"",IF(Input!Q405=0,"NA",Input!Q405))</f>
        <v/>
      </c>
      <c r="BL405" s="65" t="str">
        <f t="shared" si="324"/>
        <v/>
      </c>
      <c r="BM405" s="65" t="str">
        <f t="shared" si="325"/>
        <v/>
      </c>
      <c r="BN405" s="165" t="str">
        <f>IF(COUNTBLANK($A405:$F405)&gt;2,"",IF(Input!R405=0,"NA",Input!R405))</f>
        <v/>
      </c>
      <c r="BO405" s="65" t="str">
        <f t="shared" si="326"/>
        <v/>
      </c>
      <c r="BP405" s="65" t="str">
        <f t="shared" si="327"/>
        <v/>
      </c>
      <c r="BQ405" s="165" t="str">
        <f>IF(COUNTBLANK($A405:$F405)&gt;2,"",IF(Input!S405=0,"NA",Input!S405))</f>
        <v/>
      </c>
      <c r="BR405" s="65" t="str">
        <f t="shared" si="328"/>
        <v/>
      </c>
      <c r="BS405" s="65" t="str">
        <f t="shared" si="329"/>
        <v/>
      </c>
      <c r="BT405" s="165" t="str">
        <f>IF(COUNTBLANK($A405:$F405)&gt;2,"",IF(Input!T405=0,"NA",Input!T405))</f>
        <v/>
      </c>
      <c r="BU405" s="65" t="str">
        <f t="shared" si="330"/>
        <v/>
      </c>
      <c r="BV405" s="65" t="str">
        <f t="shared" si="331"/>
        <v/>
      </c>
      <c r="BW405" s="165" t="str">
        <f>IF(COUNTBLANK($A405:$F405)&gt;2,"",IF(Input!U405=0,"NA",Input!U405))</f>
        <v/>
      </c>
      <c r="BX405" s="65" t="str">
        <f t="shared" si="332"/>
        <v/>
      </c>
      <c r="BY405" s="65" t="str">
        <f t="shared" si="333"/>
        <v/>
      </c>
      <c r="BZ405" s="165" t="str">
        <f>IF(COUNTBLANK($A405:$F405)&gt;2,"",IF(Input!V405=0,"NA",Input!V405))</f>
        <v/>
      </c>
      <c r="CA405" s="65" t="str">
        <f t="shared" si="334"/>
        <v/>
      </c>
      <c r="CB405" s="65" t="str">
        <f t="shared" si="335"/>
        <v/>
      </c>
      <c r="CC405" s="165" t="str">
        <f>IF(COUNTBLANK($A405:$F405)&gt;2,"",IF(Input!W405=0,"NA",Input!W405))</f>
        <v/>
      </c>
      <c r="CD405" s="65" t="str">
        <f t="shared" si="336"/>
        <v/>
      </c>
      <c r="CE405" s="65" t="str">
        <f t="shared" si="337"/>
        <v/>
      </c>
      <c r="CF405" s="165" t="str">
        <f>IF(COUNTBLANK($A405:$F405)&gt;2,"",IF(Input!X405=0,"NA",Input!X405))</f>
        <v/>
      </c>
      <c r="CG405" s="65" t="str">
        <f t="shared" si="338"/>
        <v/>
      </c>
      <c r="CH405" s="65" t="str">
        <f t="shared" si="339"/>
        <v/>
      </c>
      <c r="CI405" s="165" t="str">
        <f>IF(COUNTBLANK($A405:$F405)&gt;2,"",IF(Input!Y405=0,"NA",Input!Y405))</f>
        <v/>
      </c>
      <c r="CJ405" s="65" t="str">
        <f t="shared" si="340"/>
        <v/>
      </c>
      <c r="CK405" s="65" t="str">
        <f t="shared" si="341"/>
        <v/>
      </c>
      <c r="CL405" s="165" t="str">
        <f>IF(COUNTBLANK($A405:$F405)&gt;2,"",IF(Input!Z405=0,"NA",Input!Z405))</f>
        <v/>
      </c>
      <c r="CM405" s="65" t="str">
        <f t="shared" si="342"/>
        <v/>
      </c>
      <c r="CN405" s="65" t="str">
        <f t="shared" si="343"/>
        <v/>
      </c>
      <c r="CO405" s="165" t="str">
        <f>IF(COUNTBLANK($A405:$F405)&gt;2,"",IF(Input!AA405=0,"NA",Input!AA405))</f>
        <v/>
      </c>
      <c r="CP405" s="65" t="str">
        <f t="shared" si="344"/>
        <v/>
      </c>
      <c r="CQ405" s="65" t="str">
        <f t="shared" si="345"/>
        <v/>
      </c>
      <c r="CR405" s="165" t="str">
        <f>IF(COUNTBLANK($A405:$F405)&gt;2,"",IF(Input!AB405=0,"NA",Input!AB405))</f>
        <v/>
      </c>
      <c r="CS405" s="65" t="str">
        <f t="shared" si="346"/>
        <v/>
      </c>
      <c r="CT405" s="65" t="str">
        <f t="shared" si="347"/>
        <v/>
      </c>
      <c r="CU405" s="165" t="str">
        <f>IF(COUNTBLANK($A405:$F405)&gt;2,"",IF(Input!AC405=0,"NA",Input!AC405))</f>
        <v/>
      </c>
      <c r="CV405" s="65" t="str">
        <f t="shared" si="348"/>
        <v/>
      </c>
      <c r="CW405" s="65" t="str">
        <f t="shared" si="349"/>
        <v/>
      </c>
      <c r="CX405" s="165" t="str">
        <f>IF(COUNTBLANK($A405:$F405)&gt;2,"",IF(Input!AD405=0,"NA",Input!AD405))</f>
        <v/>
      </c>
    </row>
    <row r="406" spans="1:102" x14ac:dyDescent="0.25">
      <c r="A406" s="162" t="str">
        <f>IF(Input!B406=0,"",Input!B406)</f>
        <v/>
      </c>
      <c r="B406" s="162" t="str">
        <f>IF(Input!C406=0,"",Input!C406)</f>
        <v/>
      </c>
      <c r="C406" s="162" t="str">
        <f>IF(Input!D406=0,"",Input!D406)</f>
        <v/>
      </c>
      <c r="D406" s="162" t="str">
        <f>IF(Input!G406=0,"",Input!G406)</f>
        <v/>
      </c>
      <c r="E406" s="162" t="str">
        <f>IF(Input!H406=0,"",Input!H406)</f>
        <v/>
      </c>
      <c r="F406" s="162" t="str">
        <f>IF(Input!I406=0,"",Input!I406)</f>
        <v/>
      </c>
      <c r="G406" s="66" t="str">
        <f t="shared" si="300"/>
        <v/>
      </c>
      <c r="H406" s="66" t="str">
        <f t="shared" si="301"/>
        <v/>
      </c>
      <c r="I406" s="160" t="str">
        <f>FinalScores!G406</f>
        <v/>
      </c>
      <c r="J406" s="65" t="str">
        <f t="shared" si="302"/>
        <v/>
      </c>
      <c r="K406" s="65" t="str">
        <f t="shared" si="303"/>
        <v/>
      </c>
      <c r="L406" s="165" t="str">
        <f>IF(COUNTBLANK($A406:$F406)&gt;2,"",IF(Input!AE406=0,"NA",Input!AE406))</f>
        <v/>
      </c>
      <c r="M406" s="65" t="str">
        <f t="shared" si="304"/>
        <v/>
      </c>
      <c r="N406" s="65" t="str">
        <f t="shared" si="305"/>
        <v/>
      </c>
      <c r="O406" s="165" t="str">
        <f>IF(COUNTBLANK($A406:$F406)&gt;2,"",IF(Input!AF406=0,"NA",Input!AF406))</f>
        <v/>
      </c>
      <c r="P406" s="65" t="str">
        <f t="shared" si="306"/>
        <v/>
      </c>
      <c r="Q406" s="65" t="str">
        <f t="shared" si="307"/>
        <v/>
      </c>
      <c r="R406" s="165" t="str">
        <f>IF(COUNTBLANK($A406:$F406)&gt;2,"",IF(Input!AG406=0,"NA",Input!AG406))</f>
        <v/>
      </c>
      <c r="AN406" s="65" t="str">
        <f t="shared" si="308"/>
        <v/>
      </c>
      <c r="AO406" s="65" t="str">
        <f t="shared" si="309"/>
        <v/>
      </c>
      <c r="AP406" s="165" t="str">
        <f>IF(COUNTBLANK($A406:$F406)&gt;2,"",IF(Input!J406=0,"NA",Input!J406))</f>
        <v/>
      </c>
      <c r="AQ406" s="65" t="str">
        <f t="shared" si="310"/>
        <v/>
      </c>
      <c r="AR406" s="65" t="str">
        <f t="shared" si="311"/>
        <v/>
      </c>
      <c r="AS406" s="165" t="str">
        <f>IF(COUNTBLANK($A406:$F406)&gt;2,"",IF(Input!K406=0,"NA",Input!K406))</f>
        <v/>
      </c>
      <c r="AT406" s="65" t="str">
        <f t="shared" si="312"/>
        <v/>
      </c>
      <c r="AU406" s="65" t="str">
        <f t="shared" si="313"/>
        <v/>
      </c>
      <c r="AV406" s="165" t="str">
        <f>IF(COUNTBLANK($A406:$F406)&gt;2,"",IF(Input!L406=0,"NA",Input!L406))</f>
        <v/>
      </c>
      <c r="AW406" s="65" t="str">
        <f t="shared" si="314"/>
        <v/>
      </c>
      <c r="AX406" s="65" t="str">
        <f t="shared" si="315"/>
        <v/>
      </c>
      <c r="AY406" s="165" t="str">
        <f>IF(COUNTBLANK($A406:$F406)&gt;2,"",IF(Input!M406=0,"NA",Input!M406))</f>
        <v/>
      </c>
      <c r="AZ406" s="65" t="str">
        <f t="shared" si="316"/>
        <v/>
      </c>
      <c r="BA406" s="65" t="str">
        <f t="shared" si="317"/>
        <v/>
      </c>
      <c r="BB406" s="165" t="str">
        <f>IF(COUNTBLANK($A406:$F406)&gt;2,"",IF(Input!N406=0,"NA",Input!N406))</f>
        <v/>
      </c>
      <c r="BC406" s="65" t="str">
        <f t="shared" si="318"/>
        <v/>
      </c>
      <c r="BD406" s="65" t="str">
        <f t="shared" si="319"/>
        <v/>
      </c>
      <c r="BE406" s="165" t="str">
        <f>IF(COUNTBLANK($A406:$F406)&gt;2,"",IF(Input!O406=0,"NA",Input!O406))</f>
        <v/>
      </c>
      <c r="BF406" s="65" t="str">
        <f t="shared" si="320"/>
        <v/>
      </c>
      <c r="BG406" s="65" t="str">
        <f t="shared" si="321"/>
        <v/>
      </c>
      <c r="BH406" s="165" t="str">
        <f>IF(COUNTBLANK($A406:$F406)&gt;2,"",IF(Input!P406=0,"NA",Input!P406))</f>
        <v/>
      </c>
      <c r="BI406" s="65" t="str">
        <f t="shared" si="322"/>
        <v/>
      </c>
      <c r="BJ406" s="65" t="str">
        <f t="shared" si="323"/>
        <v/>
      </c>
      <c r="BK406" s="165" t="str">
        <f>IF(COUNTBLANK($A406:$F406)&gt;2,"",IF(Input!Q406=0,"NA",Input!Q406))</f>
        <v/>
      </c>
      <c r="BL406" s="65" t="str">
        <f t="shared" si="324"/>
        <v/>
      </c>
      <c r="BM406" s="65" t="str">
        <f t="shared" si="325"/>
        <v/>
      </c>
      <c r="BN406" s="165" t="str">
        <f>IF(COUNTBLANK($A406:$F406)&gt;2,"",IF(Input!R406=0,"NA",Input!R406))</f>
        <v/>
      </c>
      <c r="BO406" s="65" t="str">
        <f t="shared" si="326"/>
        <v/>
      </c>
      <c r="BP406" s="65" t="str">
        <f t="shared" si="327"/>
        <v/>
      </c>
      <c r="BQ406" s="165" t="str">
        <f>IF(COUNTBLANK($A406:$F406)&gt;2,"",IF(Input!S406=0,"NA",Input!S406))</f>
        <v/>
      </c>
      <c r="BR406" s="65" t="str">
        <f t="shared" si="328"/>
        <v/>
      </c>
      <c r="BS406" s="65" t="str">
        <f t="shared" si="329"/>
        <v/>
      </c>
      <c r="BT406" s="165" t="str">
        <f>IF(COUNTBLANK($A406:$F406)&gt;2,"",IF(Input!T406=0,"NA",Input!T406))</f>
        <v/>
      </c>
      <c r="BU406" s="65" t="str">
        <f t="shared" si="330"/>
        <v/>
      </c>
      <c r="BV406" s="65" t="str">
        <f t="shared" si="331"/>
        <v/>
      </c>
      <c r="BW406" s="165" t="str">
        <f>IF(COUNTBLANK($A406:$F406)&gt;2,"",IF(Input!U406=0,"NA",Input!U406))</f>
        <v/>
      </c>
      <c r="BX406" s="65" t="str">
        <f t="shared" si="332"/>
        <v/>
      </c>
      <c r="BY406" s="65" t="str">
        <f t="shared" si="333"/>
        <v/>
      </c>
      <c r="BZ406" s="165" t="str">
        <f>IF(COUNTBLANK($A406:$F406)&gt;2,"",IF(Input!V406=0,"NA",Input!V406))</f>
        <v/>
      </c>
      <c r="CA406" s="65" t="str">
        <f t="shared" si="334"/>
        <v/>
      </c>
      <c r="CB406" s="65" t="str">
        <f t="shared" si="335"/>
        <v/>
      </c>
      <c r="CC406" s="165" t="str">
        <f>IF(COUNTBLANK($A406:$F406)&gt;2,"",IF(Input!W406=0,"NA",Input!W406))</f>
        <v/>
      </c>
      <c r="CD406" s="65" t="str">
        <f t="shared" si="336"/>
        <v/>
      </c>
      <c r="CE406" s="65" t="str">
        <f t="shared" si="337"/>
        <v/>
      </c>
      <c r="CF406" s="165" t="str">
        <f>IF(COUNTBLANK($A406:$F406)&gt;2,"",IF(Input!X406=0,"NA",Input!X406))</f>
        <v/>
      </c>
      <c r="CG406" s="65" t="str">
        <f t="shared" si="338"/>
        <v/>
      </c>
      <c r="CH406" s="65" t="str">
        <f t="shared" si="339"/>
        <v/>
      </c>
      <c r="CI406" s="165" t="str">
        <f>IF(COUNTBLANK($A406:$F406)&gt;2,"",IF(Input!Y406=0,"NA",Input!Y406))</f>
        <v/>
      </c>
      <c r="CJ406" s="65" t="str">
        <f t="shared" si="340"/>
        <v/>
      </c>
      <c r="CK406" s="65" t="str">
        <f t="shared" si="341"/>
        <v/>
      </c>
      <c r="CL406" s="165" t="str">
        <f>IF(COUNTBLANK($A406:$F406)&gt;2,"",IF(Input!Z406=0,"NA",Input!Z406))</f>
        <v/>
      </c>
      <c r="CM406" s="65" t="str">
        <f t="shared" si="342"/>
        <v/>
      </c>
      <c r="CN406" s="65" t="str">
        <f t="shared" si="343"/>
        <v/>
      </c>
      <c r="CO406" s="165" t="str">
        <f>IF(COUNTBLANK($A406:$F406)&gt;2,"",IF(Input!AA406=0,"NA",Input!AA406))</f>
        <v/>
      </c>
      <c r="CP406" s="65" t="str">
        <f t="shared" si="344"/>
        <v/>
      </c>
      <c r="CQ406" s="65" t="str">
        <f t="shared" si="345"/>
        <v/>
      </c>
      <c r="CR406" s="165" t="str">
        <f>IF(COUNTBLANK($A406:$F406)&gt;2,"",IF(Input!AB406=0,"NA",Input!AB406))</f>
        <v/>
      </c>
      <c r="CS406" s="65" t="str">
        <f t="shared" si="346"/>
        <v/>
      </c>
      <c r="CT406" s="65" t="str">
        <f t="shared" si="347"/>
        <v/>
      </c>
      <c r="CU406" s="165" t="str">
        <f>IF(COUNTBLANK($A406:$F406)&gt;2,"",IF(Input!AC406=0,"NA",Input!AC406))</f>
        <v/>
      </c>
      <c r="CV406" s="65" t="str">
        <f t="shared" si="348"/>
        <v/>
      </c>
      <c r="CW406" s="65" t="str">
        <f t="shared" si="349"/>
        <v/>
      </c>
      <c r="CX406" s="165" t="str">
        <f>IF(COUNTBLANK($A406:$F406)&gt;2,"",IF(Input!AD406=0,"NA",Input!AD406))</f>
        <v/>
      </c>
    </row>
    <row r="407" spans="1:102" x14ac:dyDescent="0.25">
      <c r="A407" s="162" t="str">
        <f>IF(Input!B407=0,"",Input!B407)</f>
        <v/>
      </c>
      <c r="B407" s="162" t="str">
        <f>IF(Input!C407=0,"",Input!C407)</f>
        <v/>
      </c>
      <c r="C407" s="162" t="str">
        <f>IF(Input!D407=0,"",Input!D407)</f>
        <v/>
      </c>
      <c r="D407" s="162" t="str">
        <f>IF(Input!G407=0,"",Input!G407)</f>
        <v/>
      </c>
      <c r="E407" s="162" t="str">
        <f>IF(Input!H407=0,"",Input!H407)</f>
        <v/>
      </c>
      <c r="F407" s="162" t="str">
        <f>IF(Input!I407=0,"",Input!I407)</f>
        <v/>
      </c>
      <c r="G407" s="66" t="str">
        <f t="shared" si="300"/>
        <v/>
      </c>
      <c r="H407" s="66" t="str">
        <f t="shared" si="301"/>
        <v/>
      </c>
      <c r="I407" s="160" t="str">
        <f>FinalScores!G407</f>
        <v/>
      </c>
      <c r="J407" s="65" t="str">
        <f t="shared" si="302"/>
        <v/>
      </c>
      <c r="K407" s="65" t="str">
        <f t="shared" si="303"/>
        <v/>
      </c>
      <c r="L407" s="165" t="str">
        <f>IF(COUNTBLANK($A407:$F407)&gt;2,"",IF(Input!AE407=0,"NA",Input!AE407))</f>
        <v/>
      </c>
      <c r="M407" s="65" t="str">
        <f t="shared" si="304"/>
        <v/>
      </c>
      <c r="N407" s="65" t="str">
        <f t="shared" si="305"/>
        <v/>
      </c>
      <c r="O407" s="165" t="str">
        <f>IF(COUNTBLANK($A407:$F407)&gt;2,"",IF(Input!AF407=0,"NA",Input!AF407))</f>
        <v/>
      </c>
      <c r="P407" s="65" t="str">
        <f t="shared" si="306"/>
        <v/>
      </c>
      <c r="Q407" s="65" t="str">
        <f t="shared" si="307"/>
        <v/>
      </c>
      <c r="R407" s="165" t="str">
        <f>IF(COUNTBLANK($A407:$F407)&gt;2,"",IF(Input!AG407=0,"NA",Input!AG407))</f>
        <v/>
      </c>
      <c r="AN407" s="65" t="str">
        <f t="shared" si="308"/>
        <v/>
      </c>
      <c r="AO407" s="65" t="str">
        <f t="shared" si="309"/>
        <v/>
      </c>
      <c r="AP407" s="165" t="str">
        <f>IF(COUNTBLANK($A407:$F407)&gt;2,"",IF(Input!J407=0,"NA",Input!J407))</f>
        <v/>
      </c>
      <c r="AQ407" s="65" t="str">
        <f t="shared" si="310"/>
        <v/>
      </c>
      <c r="AR407" s="65" t="str">
        <f t="shared" si="311"/>
        <v/>
      </c>
      <c r="AS407" s="165" t="str">
        <f>IF(COUNTBLANK($A407:$F407)&gt;2,"",IF(Input!K407=0,"NA",Input!K407))</f>
        <v/>
      </c>
      <c r="AT407" s="65" t="str">
        <f t="shared" si="312"/>
        <v/>
      </c>
      <c r="AU407" s="65" t="str">
        <f t="shared" si="313"/>
        <v/>
      </c>
      <c r="AV407" s="165" t="str">
        <f>IF(COUNTBLANK($A407:$F407)&gt;2,"",IF(Input!L407=0,"NA",Input!L407))</f>
        <v/>
      </c>
      <c r="AW407" s="65" t="str">
        <f t="shared" si="314"/>
        <v/>
      </c>
      <c r="AX407" s="65" t="str">
        <f t="shared" si="315"/>
        <v/>
      </c>
      <c r="AY407" s="165" t="str">
        <f>IF(COUNTBLANK($A407:$F407)&gt;2,"",IF(Input!M407=0,"NA",Input!M407))</f>
        <v/>
      </c>
      <c r="AZ407" s="65" t="str">
        <f t="shared" si="316"/>
        <v/>
      </c>
      <c r="BA407" s="65" t="str">
        <f t="shared" si="317"/>
        <v/>
      </c>
      <c r="BB407" s="165" t="str">
        <f>IF(COUNTBLANK($A407:$F407)&gt;2,"",IF(Input!N407=0,"NA",Input!N407))</f>
        <v/>
      </c>
      <c r="BC407" s="65" t="str">
        <f t="shared" si="318"/>
        <v/>
      </c>
      <c r="BD407" s="65" t="str">
        <f t="shared" si="319"/>
        <v/>
      </c>
      <c r="BE407" s="165" t="str">
        <f>IF(COUNTBLANK($A407:$F407)&gt;2,"",IF(Input!O407=0,"NA",Input!O407))</f>
        <v/>
      </c>
      <c r="BF407" s="65" t="str">
        <f t="shared" si="320"/>
        <v/>
      </c>
      <c r="BG407" s="65" t="str">
        <f t="shared" si="321"/>
        <v/>
      </c>
      <c r="BH407" s="165" t="str">
        <f>IF(COUNTBLANK($A407:$F407)&gt;2,"",IF(Input!P407=0,"NA",Input!P407))</f>
        <v/>
      </c>
      <c r="BI407" s="65" t="str">
        <f t="shared" si="322"/>
        <v/>
      </c>
      <c r="BJ407" s="65" t="str">
        <f t="shared" si="323"/>
        <v/>
      </c>
      <c r="BK407" s="165" t="str">
        <f>IF(COUNTBLANK($A407:$F407)&gt;2,"",IF(Input!Q407=0,"NA",Input!Q407))</f>
        <v/>
      </c>
      <c r="BL407" s="65" t="str">
        <f t="shared" si="324"/>
        <v/>
      </c>
      <c r="BM407" s="65" t="str">
        <f t="shared" si="325"/>
        <v/>
      </c>
      <c r="BN407" s="165" t="str">
        <f>IF(COUNTBLANK($A407:$F407)&gt;2,"",IF(Input!R407=0,"NA",Input!R407))</f>
        <v/>
      </c>
      <c r="BO407" s="65" t="str">
        <f t="shared" si="326"/>
        <v/>
      </c>
      <c r="BP407" s="65" t="str">
        <f t="shared" si="327"/>
        <v/>
      </c>
      <c r="BQ407" s="165" t="str">
        <f>IF(COUNTBLANK($A407:$F407)&gt;2,"",IF(Input!S407=0,"NA",Input!S407))</f>
        <v/>
      </c>
      <c r="BR407" s="65" t="str">
        <f t="shared" si="328"/>
        <v/>
      </c>
      <c r="BS407" s="65" t="str">
        <f t="shared" si="329"/>
        <v/>
      </c>
      <c r="BT407" s="165" t="str">
        <f>IF(COUNTBLANK($A407:$F407)&gt;2,"",IF(Input!T407=0,"NA",Input!T407))</f>
        <v/>
      </c>
      <c r="BU407" s="65" t="str">
        <f t="shared" si="330"/>
        <v/>
      </c>
      <c r="BV407" s="65" t="str">
        <f t="shared" si="331"/>
        <v/>
      </c>
      <c r="BW407" s="165" t="str">
        <f>IF(COUNTBLANK($A407:$F407)&gt;2,"",IF(Input!U407=0,"NA",Input!U407))</f>
        <v/>
      </c>
      <c r="BX407" s="65" t="str">
        <f t="shared" si="332"/>
        <v/>
      </c>
      <c r="BY407" s="65" t="str">
        <f t="shared" si="333"/>
        <v/>
      </c>
      <c r="BZ407" s="165" t="str">
        <f>IF(COUNTBLANK($A407:$F407)&gt;2,"",IF(Input!V407=0,"NA",Input!V407))</f>
        <v/>
      </c>
      <c r="CA407" s="65" t="str">
        <f t="shared" si="334"/>
        <v/>
      </c>
      <c r="CB407" s="65" t="str">
        <f t="shared" si="335"/>
        <v/>
      </c>
      <c r="CC407" s="165" t="str">
        <f>IF(COUNTBLANK($A407:$F407)&gt;2,"",IF(Input!W407=0,"NA",Input!W407))</f>
        <v/>
      </c>
      <c r="CD407" s="65" t="str">
        <f t="shared" si="336"/>
        <v/>
      </c>
      <c r="CE407" s="65" t="str">
        <f t="shared" si="337"/>
        <v/>
      </c>
      <c r="CF407" s="165" t="str">
        <f>IF(COUNTBLANK($A407:$F407)&gt;2,"",IF(Input!X407=0,"NA",Input!X407))</f>
        <v/>
      </c>
      <c r="CG407" s="65" t="str">
        <f t="shared" si="338"/>
        <v/>
      </c>
      <c r="CH407" s="65" t="str">
        <f t="shared" si="339"/>
        <v/>
      </c>
      <c r="CI407" s="165" t="str">
        <f>IF(COUNTBLANK($A407:$F407)&gt;2,"",IF(Input!Y407=0,"NA",Input!Y407))</f>
        <v/>
      </c>
      <c r="CJ407" s="65" t="str">
        <f t="shared" si="340"/>
        <v/>
      </c>
      <c r="CK407" s="65" t="str">
        <f t="shared" si="341"/>
        <v/>
      </c>
      <c r="CL407" s="165" t="str">
        <f>IF(COUNTBLANK($A407:$F407)&gt;2,"",IF(Input!Z407=0,"NA",Input!Z407))</f>
        <v/>
      </c>
      <c r="CM407" s="65" t="str">
        <f t="shared" si="342"/>
        <v/>
      </c>
      <c r="CN407" s="65" t="str">
        <f t="shared" si="343"/>
        <v/>
      </c>
      <c r="CO407" s="165" t="str">
        <f>IF(COUNTBLANK($A407:$F407)&gt;2,"",IF(Input!AA407=0,"NA",Input!AA407))</f>
        <v/>
      </c>
      <c r="CP407" s="65" t="str">
        <f t="shared" si="344"/>
        <v/>
      </c>
      <c r="CQ407" s="65" t="str">
        <f t="shared" si="345"/>
        <v/>
      </c>
      <c r="CR407" s="165" t="str">
        <f>IF(COUNTBLANK($A407:$F407)&gt;2,"",IF(Input!AB407=0,"NA",Input!AB407))</f>
        <v/>
      </c>
      <c r="CS407" s="65" t="str">
        <f t="shared" si="346"/>
        <v/>
      </c>
      <c r="CT407" s="65" t="str">
        <f t="shared" si="347"/>
        <v/>
      </c>
      <c r="CU407" s="165" t="str">
        <f>IF(COUNTBLANK($A407:$F407)&gt;2,"",IF(Input!AC407=0,"NA",Input!AC407))</f>
        <v/>
      </c>
      <c r="CV407" s="65" t="str">
        <f t="shared" si="348"/>
        <v/>
      </c>
      <c r="CW407" s="65" t="str">
        <f t="shared" si="349"/>
        <v/>
      </c>
      <c r="CX407" s="165" t="str">
        <f>IF(COUNTBLANK($A407:$F407)&gt;2,"",IF(Input!AD407=0,"NA",Input!AD407))</f>
        <v/>
      </c>
    </row>
    <row r="408" spans="1:102" x14ac:dyDescent="0.25">
      <c r="A408" s="162" t="str">
        <f>IF(Input!B408=0,"",Input!B408)</f>
        <v/>
      </c>
      <c r="B408" s="162" t="str">
        <f>IF(Input!C408=0,"",Input!C408)</f>
        <v/>
      </c>
      <c r="C408" s="162" t="str">
        <f>IF(Input!D408=0,"",Input!D408)</f>
        <v/>
      </c>
      <c r="D408" s="162" t="str">
        <f>IF(Input!G408=0,"",Input!G408)</f>
        <v/>
      </c>
      <c r="E408" s="162" t="str">
        <f>IF(Input!H408=0,"",Input!H408)</f>
        <v/>
      </c>
      <c r="F408" s="162" t="str">
        <f>IF(Input!I408=0,"",Input!I408)</f>
        <v/>
      </c>
      <c r="G408" s="66" t="str">
        <f t="shared" si="300"/>
        <v/>
      </c>
      <c r="H408" s="66" t="str">
        <f t="shared" si="301"/>
        <v/>
      </c>
      <c r="I408" s="160" t="str">
        <f>FinalScores!G408</f>
        <v/>
      </c>
      <c r="J408" s="65" t="str">
        <f t="shared" si="302"/>
        <v/>
      </c>
      <c r="K408" s="65" t="str">
        <f t="shared" si="303"/>
        <v/>
      </c>
      <c r="L408" s="165" t="str">
        <f>IF(COUNTBLANK($A408:$F408)&gt;2,"",IF(Input!AE408=0,"NA",Input!AE408))</f>
        <v/>
      </c>
      <c r="M408" s="65" t="str">
        <f t="shared" si="304"/>
        <v/>
      </c>
      <c r="N408" s="65" t="str">
        <f t="shared" si="305"/>
        <v/>
      </c>
      <c r="O408" s="165" t="str">
        <f>IF(COUNTBLANK($A408:$F408)&gt;2,"",IF(Input!AF408=0,"NA",Input!AF408))</f>
        <v/>
      </c>
      <c r="P408" s="65" t="str">
        <f t="shared" si="306"/>
        <v/>
      </c>
      <c r="Q408" s="65" t="str">
        <f t="shared" si="307"/>
        <v/>
      </c>
      <c r="R408" s="165" t="str">
        <f>IF(COUNTBLANK($A408:$F408)&gt;2,"",IF(Input!AG408=0,"NA",Input!AG408))</f>
        <v/>
      </c>
      <c r="AN408" s="65" t="str">
        <f t="shared" si="308"/>
        <v/>
      </c>
      <c r="AO408" s="65" t="str">
        <f t="shared" si="309"/>
        <v/>
      </c>
      <c r="AP408" s="165" t="str">
        <f>IF(COUNTBLANK($A408:$F408)&gt;2,"",IF(Input!J408=0,"NA",Input!J408))</f>
        <v/>
      </c>
      <c r="AQ408" s="65" t="str">
        <f t="shared" si="310"/>
        <v/>
      </c>
      <c r="AR408" s="65" t="str">
        <f t="shared" si="311"/>
        <v/>
      </c>
      <c r="AS408" s="165" t="str">
        <f>IF(COUNTBLANK($A408:$F408)&gt;2,"",IF(Input!K408=0,"NA",Input!K408))</f>
        <v/>
      </c>
      <c r="AT408" s="65" t="str">
        <f t="shared" si="312"/>
        <v/>
      </c>
      <c r="AU408" s="65" t="str">
        <f t="shared" si="313"/>
        <v/>
      </c>
      <c r="AV408" s="165" t="str">
        <f>IF(COUNTBLANK($A408:$F408)&gt;2,"",IF(Input!L408=0,"NA",Input!L408))</f>
        <v/>
      </c>
      <c r="AW408" s="65" t="str">
        <f t="shared" si="314"/>
        <v/>
      </c>
      <c r="AX408" s="65" t="str">
        <f t="shared" si="315"/>
        <v/>
      </c>
      <c r="AY408" s="165" t="str">
        <f>IF(COUNTBLANK($A408:$F408)&gt;2,"",IF(Input!M408=0,"NA",Input!M408))</f>
        <v/>
      </c>
      <c r="AZ408" s="65" t="str">
        <f t="shared" si="316"/>
        <v/>
      </c>
      <c r="BA408" s="65" t="str">
        <f t="shared" si="317"/>
        <v/>
      </c>
      <c r="BB408" s="165" t="str">
        <f>IF(COUNTBLANK($A408:$F408)&gt;2,"",IF(Input!N408=0,"NA",Input!N408))</f>
        <v/>
      </c>
      <c r="BC408" s="65" t="str">
        <f t="shared" si="318"/>
        <v/>
      </c>
      <c r="BD408" s="65" t="str">
        <f t="shared" si="319"/>
        <v/>
      </c>
      <c r="BE408" s="165" t="str">
        <f>IF(COUNTBLANK($A408:$F408)&gt;2,"",IF(Input!O408=0,"NA",Input!O408))</f>
        <v/>
      </c>
      <c r="BF408" s="65" t="str">
        <f t="shared" si="320"/>
        <v/>
      </c>
      <c r="BG408" s="65" t="str">
        <f t="shared" si="321"/>
        <v/>
      </c>
      <c r="BH408" s="165" t="str">
        <f>IF(COUNTBLANK($A408:$F408)&gt;2,"",IF(Input!P408=0,"NA",Input!P408))</f>
        <v/>
      </c>
      <c r="BI408" s="65" t="str">
        <f t="shared" si="322"/>
        <v/>
      </c>
      <c r="BJ408" s="65" t="str">
        <f t="shared" si="323"/>
        <v/>
      </c>
      <c r="BK408" s="165" t="str">
        <f>IF(COUNTBLANK($A408:$F408)&gt;2,"",IF(Input!Q408=0,"NA",Input!Q408))</f>
        <v/>
      </c>
      <c r="BL408" s="65" t="str">
        <f t="shared" si="324"/>
        <v/>
      </c>
      <c r="BM408" s="65" t="str">
        <f t="shared" si="325"/>
        <v/>
      </c>
      <c r="BN408" s="165" t="str">
        <f>IF(COUNTBLANK($A408:$F408)&gt;2,"",IF(Input!R408=0,"NA",Input!R408))</f>
        <v/>
      </c>
      <c r="BO408" s="65" t="str">
        <f t="shared" si="326"/>
        <v/>
      </c>
      <c r="BP408" s="65" t="str">
        <f t="shared" si="327"/>
        <v/>
      </c>
      <c r="BQ408" s="165" t="str">
        <f>IF(COUNTBLANK($A408:$F408)&gt;2,"",IF(Input!S408=0,"NA",Input!S408))</f>
        <v/>
      </c>
      <c r="BR408" s="65" t="str">
        <f t="shared" si="328"/>
        <v/>
      </c>
      <c r="BS408" s="65" t="str">
        <f t="shared" si="329"/>
        <v/>
      </c>
      <c r="BT408" s="165" t="str">
        <f>IF(COUNTBLANK($A408:$F408)&gt;2,"",IF(Input!T408=0,"NA",Input!T408))</f>
        <v/>
      </c>
      <c r="BU408" s="65" t="str">
        <f t="shared" si="330"/>
        <v/>
      </c>
      <c r="BV408" s="65" t="str">
        <f t="shared" si="331"/>
        <v/>
      </c>
      <c r="BW408" s="165" t="str">
        <f>IF(COUNTBLANK($A408:$F408)&gt;2,"",IF(Input!U408=0,"NA",Input!U408))</f>
        <v/>
      </c>
      <c r="BX408" s="65" t="str">
        <f t="shared" si="332"/>
        <v/>
      </c>
      <c r="BY408" s="65" t="str">
        <f t="shared" si="333"/>
        <v/>
      </c>
      <c r="BZ408" s="165" t="str">
        <f>IF(COUNTBLANK($A408:$F408)&gt;2,"",IF(Input!V408=0,"NA",Input!V408))</f>
        <v/>
      </c>
      <c r="CA408" s="65" t="str">
        <f t="shared" si="334"/>
        <v/>
      </c>
      <c r="CB408" s="65" t="str">
        <f t="shared" si="335"/>
        <v/>
      </c>
      <c r="CC408" s="165" t="str">
        <f>IF(COUNTBLANK($A408:$F408)&gt;2,"",IF(Input!W408=0,"NA",Input!W408))</f>
        <v/>
      </c>
      <c r="CD408" s="65" t="str">
        <f t="shared" si="336"/>
        <v/>
      </c>
      <c r="CE408" s="65" t="str">
        <f t="shared" si="337"/>
        <v/>
      </c>
      <c r="CF408" s="165" t="str">
        <f>IF(COUNTBLANK($A408:$F408)&gt;2,"",IF(Input!X408=0,"NA",Input!X408))</f>
        <v/>
      </c>
      <c r="CG408" s="65" t="str">
        <f t="shared" si="338"/>
        <v/>
      </c>
      <c r="CH408" s="65" t="str">
        <f t="shared" si="339"/>
        <v/>
      </c>
      <c r="CI408" s="165" t="str">
        <f>IF(COUNTBLANK($A408:$F408)&gt;2,"",IF(Input!Y408=0,"NA",Input!Y408))</f>
        <v/>
      </c>
      <c r="CJ408" s="65" t="str">
        <f t="shared" si="340"/>
        <v/>
      </c>
      <c r="CK408" s="65" t="str">
        <f t="shared" si="341"/>
        <v/>
      </c>
      <c r="CL408" s="165" t="str">
        <f>IF(COUNTBLANK($A408:$F408)&gt;2,"",IF(Input!Z408=0,"NA",Input!Z408))</f>
        <v/>
      </c>
      <c r="CM408" s="65" t="str">
        <f t="shared" si="342"/>
        <v/>
      </c>
      <c r="CN408" s="65" t="str">
        <f t="shared" si="343"/>
        <v/>
      </c>
      <c r="CO408" s="165" t="str">
        <f>IF(COUNTBLANK($A408:$F408)&gt;2,"",IF(Input!AA408=0,"NA",Input!AA408))</f>
        <v/>
      </c>
      <c r="CP408" s="65" t="str">
        <f t="shared" si="344"/>
        <v/>
      </c>
      <c r="CQ408" s="65" t="str">
        <f t="shared" si="345"/>
        <v/>
      </c>
      <c r="CR408" s="165" t="str">
        <f>IF(COUNTBLANK($A408:$F408)&gt;2,"",IF(Input!AB408=0,"NA",Input!AB408))</f>
        <v/>
      </c>
      <c r="CS408" s="65" t="str">
        <f t="shared" si="346"/>
        <v/>
      </c>
      <c r="CT408" s="65" t="str">
        <f t="shared" si="347"/>
        <v/>
      </c>
      <c r="CU408" s="165" t="str">
        <f>IF(COUNTBLANK($A408:$F408)&gt;2,"",IF(Input!AC408=0,"NA",Input!AC408))</f>
        <v/>
      </c>
      <c r="CV408" s="65" t="str">
        <f t="shared" si="348"/>
        <v/>
      </c>
      <c r="CW408" s="65" t="str">
        <f t="shared" si="349"/>
        <v/>
      </c>
      <c r="CX408" s="165" t="str">
        <f>IF(COUNTBLANK($A408:$F408)&gt;2,"",IF(Input!AD408=0,"NA",Input!AD408))</f>
        <v/>
      </c>
    </row>
    <row r="409" spans="1:102" x14ac:dyDescent="0.25">
      <c r="A409" s="162" t="str">
        <f>IF(Input!B409=0,"",Input!B409)</f>
        <v/>
      </c>
      <c r="B409" s="162" t="str">
        <f>IF(Input!C409=0,"",Input!C409)</f>
        <v/>
      </c>
      <c r="C409" s="162" t="str">
        <f>IF(Input!D409=0,"",Input!D409)</f>
        <v/>
      </c>
      <c r="D409" s="162" t="str">
        <f>IF(Input!G409=0,"",Input!G409)</f>
        <v/>
      </c>
      <c r="E409" s="162" t="str">
        <f>IF(Input!H409=0,"",Input!H409)</f>
        <v/>
      </c>
      <c r="F409" s="162" t="str">
        <f>IF(Input!I409=0,"",Input!I409)</f>
        <v/>
      </c>
      <c r="G409" s="66" t="str">
        <f t="shared" si="300"/>
        <v/>
      </c>
      <c r="H409" s="66" t="str">
        <f t="shared" si="301"/>
        <v/>
      </c>
      <c r="I409" s="160" t="str">
        <f>FinalScores!G409</f>
        <v/>
      </c>
      <c r="J409" s="65" t="str">
        <f t="shared" si="302"/>
        <v/>
      </c>
      <c r="K409" s="65" t="str">
        <f t="shared" si="303"/>
        <v/>
      </c>
      <c r="L409" s="165" t="str">
        <f>IF(COUNTBLANK($A409:$F409)&gt;2,"",IF(Input!AE409=0,"NA",Input!AE409))</f>
        <v/>
      </c>
      <c r="M409" s="65" t="str">
        <f t="shared" si="304"/>
        <v/>
      </c>
      <c r="N409" s="65" t="str">
        <f t="shared" si="305"/>
        <v/>
      </c>
      <c r="O409" s="165" t="str">
        <f>IF(COUNTBLANK($A409:$F409)&gt;2,"",IF(Input!AF409=0,"NA",Input!AF409))</f>
        <v/>
      </c>
      <c r="P409" s="65" t="str">
        <f t="shared" si="306"/>
        <v/>
      </c>
      <c r="Q409" s="65" t="str">
        <f t="shared" si="307"/>
        <v/>
      </c>
      <c r="R409" s="165" t="str">
        <f>IF(COUNTBLANK($A409:$F409)&gt;2,"",IF(Input!AG409=0,"NA",Input!AG409))</f>
        <v/>
      </c>
      <c r="AN409" s="65" t="str">
        <f t="shared" si="308"/>
        <v/>
      </c>
      <c r="AO409" s="65" t="str">
        <f t="shared" si="309"/>
        <v/>
      </c>
      <c r="AP409" s="165" t="str">
        <f>IF(COUNTBLANK($A409:$F409)&gt;2,"",IF(Input!J409=0,"NA",Input!J409))</f>
        <v/>
      </c>
      <c r="AQ409" s="65" t="str">
        <f t="shared" si="310"/>
        <v/>
      </c>
      <c r="AR409" s="65" t="str">
        <f t="shared" si="311"/>
        <v/>
      </c>
      <c r="AS409" s="165" t="str">
        <f>IF(COUNTBLANK($A409:$F409)&gt;2,"",IF(Input!K409=0,"NA",Input!K409))</f>
        <v/>
      </c>
      <c r="AT409" s="65" t="str">
        <f t="shared" si="312"/>
        <v/>
      </c>
      <c r="AU409" s="65" t="str">
        <f t="shared" si="313"/>
        <v/>
      </c>
      <c r="AV409" s="165" t="str">
        <f>IF(COUNTBLANK($A409:$F409)&gt;2,"",IF(Input!L409=0,"NA",Input!L409))</f>
        <v/>
      </c>
      <c r="AW409" s="65" t="str">
        <f t="shared" si="314"/>
        <v/>
      </c>
      <c r="AX409" s="65" t="str">
        <f t="shared" si="315"/>
        <v/>
      </c>
      <c r="AY409" s="165" t="str">
        <f>IF(COUNTBLANK($A409:$F409)&gt;2,"",IF(Input!M409=0,"NA",Input!M409))</f>
        <v/>
      </c>
      <c r="AZ409" s="65" t="str">
        <f t="shared" si="316"/>
        <v/>
      </c>
      <c r="BA409" s="65" t="str">
        <f t="shared" si="317"/>
        <v/>
      </c>
      <c r="BB409" s="165" t="str">
        <f>IF(COUNTBLANK($A409:$F409)&gt;2,"",IF(Input!N409=0,"NA",Input!N409))</f>
        <v/>
      </c>
      <c r="BC409" s="65" t="str">
        <f t="shared" si="318"/>
        <v/>
      </c>
      <c r="BD409" s="65" t="str">
        <f t="shared" si="319"/>
        <v/>
      </c>
      <c r="BE409" s="165" t="str">
        <f>IF(COUNTBLANK($A409:$F409)&gt;2,"",IF(Input!O409=0,"NA",Input!O409))</f>
        <v/>
      </c>
      <c r="BF409" s="65" t="str">
        <f t="shared" si="320"/>
        <v/>
      </c>
      <c r="BG409" s="65" t="str">
        <f t="shared" si="321"/>
        <v/>
      </c>
      <c r="BH409" s="165" t="str">
        <f>IF(COUNTBLANK($A409:$F409)&gt;2,"",IF(Input!P409=0,"NA",Input!P409))</f>
        <v/>
      </c>
      <c r="BI409" s="65" t="str">
        <f t="shared" si="322"/>
        <v/>
      </c>
      <c r="BJ409" s="65" t="str">
        <f t="shared" si="323"/>
        <v/>
      </c>
      <c r="BK409" s="165" t="str">
        <f>IF(COUNTBLANK($A409:$F409)&gt;2,"",IF(Input!Q409=0,"NA",Input!Q409))</f>
        <v/>
      </c>
      <c r="BL409" s="65" t="str">
        <f t="shared" si="324"/>
        <v/>
      </c>
      <c r="BM409" s="65" t="str">
        <f t="shared" si="325"/>
        <v/>
      </c>
      <c r="BN409" s="165" t="str">
        <f>IF(COUNTBLANK($A409:$F409)&gt;2,"",IF(Input!R409=0,"NA",Input!R409))</f>
        <v/>
      </c>
      <c r="BO409" s="65" t="str">
        <f t="shared" si="326"/>
        <v/>
      </c>
      <c r="BP409" s="65" t="str">
        <f t="shared" si="327"/>
        <v/>
      </c>
      <c r="BQ409" s="165" t="str">
        <f>IF(COUNTBLANK($A409:$F409)&gt;2,"",IF(Input!S409=0,"NA",Input!S409))</f>
        <v/>
      </c>
      <c r="BR409" s="65" t="str">
        <f t="shared" si="328"/>
        <v/>
      </c>
      <c r="BS409" s="65" t="str">
        <f t="shared" si="329"/>
        <v/>
      </c>
      <c r="BT409" s="165" t="str">
        <f>IF(COUNTBLANK($A409:$F409)&gt;2,"",IF(Input!T409=0,"NA",Input!T409))</f>
        <v/>
      </c>
      <c r="BU409" s="65" t="str">
        <f t="shared" si="330"/>
        <v/>
      </c>
      <c r="BV409" s="65" t="str">
        <f t="shared" si="331"/>
        <v/>
      </c>
      <c r="BW409" s="165" t="str">
        <f>IF(COUNTBLANK($A409:$F409)&gt;2,"",IF(Input!U409=0,"NA",Input!U409))</f>
        <v/>
      </c>
      <c r="BX409" s="65" t="str">
        <f t="shared" si="332"/>
        <v/>
      </c>
      <c r="BY409" s="65" t="str">
        <f t="shared" si="333"/>
        <v/>
      </c>
      <c r="BZ409" s="165" t="str">
        <f>IF(COUNTBLANK($A409:$F409)&gt;2,"",IF(Input!V409=0,"NA",Input!V409))</f>
        <v/>
      </c>
      <c r="CA409" s="65" t="str">
        <f t="shared" si="334"/>
        <v/>
      </c>
      <c r="CB409" s="65" t="str">
        <f t="shared" si="335"/>
        <v/>
      </c>
      <c r="CC409" s="165" t="str">
        <f>IF(COUNTBLANK($A409:$F409)&gt;2,"",IF(Input!W409=0,"NA",Input!W409))</f>
        <v/>
      </c>
      <c r="CD409" s="65" t="str">
        <f t="shared" si="336"/>
        <v/>
      </c>
      <c r="CE409" s="65" t="str">
        <f t="shared" si="337"/>
        <v/>
      </c>
      <c r="CF409" s="165" t="str">
        <f>IF(COUNTBLANK($A409:$F409)&gt;2,"",IF(Input!X409=0,"NA",Input!X409))</f>
        <v/>
      </c>
      <c r="CG409" s="65" t="str">
        <f t="shared" si="338"/>
        <v/>
      </c>
      <c r="CH409" s="65" t="str">
        <f t="shared" si="339"/>
        <v/>
      </c>
      <c r="CI409" s="165" t="str">
        <f>IF(COUNTBLANK($A409:$F409)&gt;2,"",IF(Input!Y409=0,"NA",Input!Y409))</f>
        <v/>
      </c>
      <c r="CJ409" s="65" t="str">
        <f t="shared" si="340"/>
        <v/>
      </c>
      <c r="CK409" s="65" t="str">
        <f t="shared" si="341"/>
        <v/>
      </c>
      <c r="CL409" s="165" t="str">
        <f>IF(COUNTBLANK($A409:$F409)&gt;2,"",IF(Input!Z409=0,"NA",Input!Z409))</f>
        <v/>
      </c>
      <c r="CM409" s="65" t="str">
        <f t="shared" si="342"/>
        <v/>
      </c>
      <c r="CN409" s="65" t="str">
        <f t="shared" si="343"/>
        <v/>
      </c>
      <c r="CO409" s="165" t="str">
        <f>IF(COUNTBLANK($A409:$F409)&gt;2,"",IF(Input!AA409=0,"NA",Input!AA409))</f>
        <v/>
      </c>
      <c r="CP409" s="65" t="str">
        <f t="shared" si="344"/>
        <v/>
      </c>
      <c r="CQ409" s="65" t="str">
        <f t="shared" si="345"/>
        <v/>
      </c>
      <c r="CR409" s="165" t="str">
        <f>IF(COUNTBLANK($A409:$F409)&gt;2,"",IF(Input!AB409=0,"NA",Input!AB409))</f>
        <v/>
      </c>
      <c r="CS409" s="65" t="str">
        <f t="shared" si="346"/>
        <v/>
      </c>
      <c r="CT409" s="65" t="str">
        <f t="shared" si="347"/>
        <v/>
      </c>
      <c r="CU409" s="165" t="str">
        <f>IF(COUNTBLANK($A409:$F409)&gt;2,"",IF(Input!AC409=0,"NA",Input!AC409))</f>
        <v/>
      </c>
      <c r="CV409" s="65" t="str">
        <f t="shared" si="348"/>
        <v/>
      </c>
      <c r="CW409" s="65" t="str">
        <f t="shared" si="349"/>
        <v/>
      </c>
      <c r="CX409" s="165" t="str">
        <f>IF(COUNTBLANK($A409:$F409)&gt;2,"",IF(Input!AD409=0,"NA",Input!AD409))</f>
        <v/>
      </c>
    </row>
    <row r="410" spans="1:102" x14ac:dyDescent="0.25">
      <c r="A410" s="162" t="str">
        <f>IF(Input!B410=0,"",Input!B410)</f>
        <v/>
      </c>
      <c r="B410" s="162" t="str">
        <f>IF(Input!C410=0,"",Input!C410)</f>
        <v/>
      </c>
      <c r="C410" s="162" t="str">
        <f>IF(Input!D410=0,"",Input!D410)</f>
        <v/>
      </c>
      <c r="D410" s="162" t="str">
        <f>IF(Input!G410=0,"",Input!G410)</f>
        <v/>
      </c>
      <c r="E410" s="162" t="str">
        <f>IF(Input!H410=0,"",Input!H410)</f>
        <v/>
      </c>
      <c r="F410" s="162" t="str">
        <f>IF(Input!I410=0,"",Input!I410)</f>
        <v/>
      </c>
      <c r="G410" s="66" t="str">
        <f t="shared" si="300"/>
        <v/>
      </c>
      <c r="H410" s="66" t="str">
        <f t="shared" si="301"/>
        <v/>
      </c>
      <c r="I410" s="160" t="str">
        <f>FinalScores!G410</f>
        <v/>
      </c>
      <c r="J410" s="65" t="str">
        <f t="shared" si="302"/>
        <v/>
      </c>
      <c r="K410" s="65" t="str">
        <f t="shared" si="303"/>
        <v/>
      </c>
      <c r="L410" s="165" t="str">
        <f>IF(COUNTBLANK($A410:$F410)&gt;2,"",IF(Input!AE410=0,"NA",Input!AE410))</f>
        <v/>
      </c>
      <c r="M410" s="65" t="str">
        <f t="shared" si="304"/>
        <v/>
      </c>
      <c r="N410" s="65" t="str">
        <f t="shared" si="305"/>
        <v/>
      </c>
      <c r="O410" s="165" t="str">
        <f>IF(COUNTBLANK($A410:$F410)&gt;2,"",IF(Input!AF410=0,"NA",Input!AF410))</f>
        <v/>
      </c>
      <c r="P410" s="65" t="str">
        <f t="shared" si="306"/>
        <v/>
      </c>
      <c r="Q410" s="65" t="str">
        <f t="shared" si="307"/>
        <v/>
      </c>
      <c r="R410" s="165" t="str">
        <f>IF(COUNTBLANK($A410:$F410)&gt;2,"",IF(Input!AG410=0,"NA",Input!AG410))</f>
        <v/>
      </c>
      <c r="AN410" s="65" t="str">
        <f t="shared" si="308"/>
        <v/>
      </c>
      <c r="AO410" s="65" t="str">
        <f t="shared" si="309"/>
        <v/>
      </c>
      <c r="AP410" s="165" t="str">
        <f>IF(COUNTBLANK($A410:$F410)&gt;2,"",IF(Input!J410=0,"NA",Input!J410))</f>
        <v/>
      </c>
      <c r="AQ410" s="65" t="str">
        <f t="shared" si="310"/>
        <v/>
      </c>
      <c r="AR410" s="65" t="str">
        <f t="shared" si="311"/>
        <v/>
      </c>
      <c r="AS410" s="165" t="str">
        <f>IF(COUNTBLANK($A410:$F410)&gt;2,"",IF(Input!K410=0,"NA",Input!K410))</f>
        <v/>
      </c>
      <c r="AT410" s="65" t="str">
        <f t="shared" si="312"/>
        <v/>
      </c>
      <c r="AU410" s="65" t="str">
        <f t="shared" si="313"/>
        <v/>
      </c>
      <c r="AV410" s="165" t="str">
        <f>IF(COUNTBLANK($A410:$F410)&gt;2,"",IF(Input!L410=0,"NA",Input!L410))</f>
        <v/>
      </c>
      <c r="AW410" s="65" t="str">
        <f t="shared" si="314"/>
        <v/>
      </c>
      <c r="AX410" s="65" t="str">
        <f t="shared" si="315"/>
        <v/>
      </c>
      <c r="AY410" s="165" t="str">
        <f>IF(COUNTBLANK($A410:$F410)&gt;2,"",IF(Input!M410=0,"NA",Input!M410))</f>
        <v/>
      </c>
      <c r="AZ410" s="65" t="str">
        <f t="shared" si="316"/>
        <v/>
      </c>
      <c r="BA410" s="65" t="str">
        <f t="shared" si="317"/>
        <v/>
      </c>
      <c r="BB410" s="165" t="str">
        <f>IF(COUNTBLANK($A410:$F410)&gt;2,"",IF(Input!N410=0,"NA",Input!N410))</f>
        <v/>
      </c>
      <c r="BC410" s="65" t="str">
        <f t="shared" si="318"/>
        <v/>
      </c>
      <c r="BD410" s="65" t="str">
        <f t="shared" si="319"/>
        <v/>
      </c>
      <c r="BE410" s="165" t="str">
        <f>IF(COUNTBLANK($A410:$F410)&gt;2,"",IF(Input!O410=0,"NA",Input!O410))</f>
        <v/>
      </c>
      <c r="BF410" s="65" t="str">
        <f t="shared" si="320"/>
        <v/>
      </c>
      <c r="BG410" s="65" t="str">
        <f t="shared" si="321"/>
        <v/>
      </c>
      <c r="BH410" s="165" t="str">
        <f>IF(COUNTBLANK($A410:$F410)&gt;2,"",IF(Input!P410=0,"NA",Input!P410))</f>
        <v/>
      </c>
      <c r="BI410" s="65" t="str">
        <f t="shared" si="322"/>
        <v/>
      </c>
      <c r="BJ410" s="65" t="str">
        <f t="shared" si="323"/>
        <v/>
      </c>
      <c r="BK410" s="165" t="str">
        <f>IF(COUNTBLANK($A410:$F410)&gt;2,"",IF(Input!Q410=0,"NA",Input!Q410))</f>
        <v/>
      </c>
      <c r="BL410" s="65" t="str">
        <f t="shared" si="324"/>
        <v/>
      </c>
      <c r="BM410" s="65" t="str">
        <f t="shared" si="325"/>
        <v/>
      </c>
      <c r="BN410" s="165" t="str">
        <f>IF(COUNTBLANK($A410:$F410)&gt;2,"",IF(Input!R410=0,"NA",Input!R410))</f>
        <v/>
      </c>
      <c r="BO410" s="65" t="str">
        <f t="shared" si="326"/>
        <v/>
      </c>
      <c r="BP410" s="65" t="str">
        <f t="shared" si="327"/>
        <v/>
      </c>
      <c r="BQ410" s="165" t="str">
        <f>IF(COUNTBLANK($A410:$F410)&gt;2,"",IF(Input!S410=0,"NA",Input!S410))</f>
        <v/>
      </c>
      <c r="BR410" s="65" t="str">
        <f t="shared" si="328"/>
        <v/>
      </c>
      <c r="BS410" s="65" t="str">
        <f t="shared" si="329"/>
        <v/>
      </c>
      <c r="BT410" s="165" t="str">
        <f>IF(COUNTBLANK($A410:$F410)&gt;2,"",IF(Input!T410=0,"NA",Input!T410))</f>
        <v/>
      </c>
      <c r="BU410" s="65" t="str">
        <f t="shared" si="330"/>
        <v/>
      </c>
      <c r="BV410" s="65" t="str">
        <f t="shared" si="331"/>
        <v/>
      </c>
      <c r="BW410" s="165" t="str">
        <f>IF(COUNTBLANK($A410:$F410)&gt;2,"",IF(Input!U410=0,"NA",Input!U410))</f>
        <v/>
      </c>
      <c r="BX410" s="65" t="str">
        <f t="shared" si="332"/>
        <v/>
      </c>
      <c r="BY410" s="65" t="str">
        <f t="shared" si="333"/>
        <v/>
      </c>
      <c r="BZ410" s="165" t="str">
        <f>IF(COUNTBLANK($A410:$F410)&gt;2,"",IF(Input!V410=0,"NA",Input!V410))</f>
        <v/>
      </c>
      <c r="CA410" s="65" t="str">
        <f t="shared" si="334"/>
        <v/>
      </c>
      <c r="CB410" s="65" t="str">
        <f t="shared" si="335"/>
        <v/>
      </c>
      <c r="CC410" s="165" t="str">
        <f>IF(COUNTBLANK($A410:$F410)&gt;2,"",IF(Input!W410=0,"NA",Input!W410))</f>
        <v/>
      </c>
      <c r="CD410" s="65" t="str">
        <f t="shared" si="336"/>
        <v/>
      </c>
      <c r="CE410" s="65" t="str">
        <f t="shared" si="337"/>
        <v/>
      </c>
      <c r="CF410" s="165" t="str">
        <f>IF(COUNTBLANK($A410:$F410)&gt;2,"",IF(Input!X410=0,"NA",Input!X410))</f>
        <v/>
      </c>
      <c r="CG410" s="65" t="str">
        <f t="shared" si="338"/>
        <v/>
      </c>
      <c r="CH410" s="65" t="str">
        <f t="shared" si="339"/>
        <v/>
      </c>
      <c r="CI410" s="165" t="str">
        <f>IF(COUNTBLANK($A410:$F410)&gt;2,"",IF(Input!Y410=0,"NA",Input!Y410))</f>
        <v/>
      </c>
      <c r="CJ410" s="65" t="str">
        <f t="shared" si="340"/>
        <v/>
      </c>
      <c r="CK410" s="65" t="str">
        <f t="shared" si="341"/>
        <v/>
      </c>
      <c r="CL410" s="165" t="str">
        <f>IF(COUNTBLANK($A410:$F410)&gt;2,"",IF(Input!Z410=0,"NA",Input!Z410))</f>
        <v/>
      </c>
      <c r="CM410" s="65" t="str">
        <f t="shared" si="342"/>
        <v/>
      </c>
      <c r="CN410" s="65" t="str">
        <f t="shared" si="343"/>
        <v/>
      </c>
      <c r="CO410" s="165" t="str">
        <f>IF(COUNTBLANK($A410:$F410)&gt;2,"",IF(Input!AA410=0,"NA",Input!AA410))</f>
        <v/>
      </c>
      <c r="CP410" s="65" t="str">
        <f t="shared" si="344"/>
        <v/>
      </c>
      <c r="CQ410" s="65" t="str">
        <f t="shared" si="345"/>
        <v/>
      </c>
      <c r="CR410" s="165" t="str">
        <f>IF(COUNTBLANK($A410:$F410)&gt;2,"",IF(Input!AB410=0,"NA",Input!AB410))</f>
        <v/>
      </c>
      <c r="CS410" s="65" t="str">
        <f t="shared" si="346"/>
        <v/>
      </c>
      <c r="CT410" s="65" t="str">
        <f t="shared" si="347"/>
        <v/>
      </c>
      <c r="CU410" s="165" t="str">
        <f>IF(COUNTBLANK($A410:$F410)&gt;2,"",IF(Input!AC410=0,"NA",Input!AC410))</f>
        <v/>
      </c>
      <c r="CV410" s="65" t="str">
        <f t="shared" si="348"/>
        <v/>
      </c>
      <c r="CW410" s="65" t="str">
        <f t="shared" si="349"/>
        <v/>
      </c>
      <c r="CX410" s="165" t="str">
        <f>IF(COUNTBLANK($A410:$F410)&gt;2,"",IF(Input!AD410=0,"NA",Input!AD410))</f>
        <v/>
      </c>
    </row>
    <row r="411" spans="1:102" x14ac:dyDescent="0.25">
      <c r="A411" s="162" t="str">
        <f>IF(Input!B411=0,"",Input!B411)</f>
        <v/>
      </c>
      <c r="B411" s="162" t="str">
        <f>IF(Input!C411=0,"",Input!C411)</f>
        <v/>
      </c>
      <c r="C411" s="162" t="str">
        <f>IF(Input!D411=0,"",Input!D411)</f>
        <v/>
      </c>
      <c r="D411" s="162" t="str">
        <f>IF(Input!G411=0,"",Input!G411)</f>
        <v/>
      </c>
      <c r="E411" s="162" t="str">
        <f>IF(Input!H411=0,"",Input!H411)</f>
        <v/>
      </c>
      <c r="F411" s="162" t="str">
        <f>IF(Input!I411=0,"",Input!I411)</f>
        <v/>
      </c>
      <c r="G411" s="66" t="str">
        <f t="shared" si="300"/>
        <v/>
      </c>
      <c r="H411" s="66" t="str">
        <f t="shared" si="301"/>
        <v/>
      </c>
      <c r="I411" s="160" t="str">
        <f>FinalScores!G411</f>
        <v/>
      </c>
      <c r="J411" s="65" t="str">
        <f t="shared" si="302"/>
        <v/>
      </c>
      <c r="K411" s="65" t="str">
        <f t="shared" si="303"/>
        <v/>
      </c>
      <c r="L411" s="165" t="str">
        <f>IF(COUNTBLANK($A411:$F411)&gt;2,"",IF(Input!AE411=0,"NA",Input!AE411))</f>
        <v/>
      </c>
      <c r="M411" s="65" t="str">
        <f t="shared" si="304"/>
        <v/>
      </c>
      <c r="N411" s="65" t="str">
        <f t="shared" si="305"/>
        <v/>
      </c>
      <c r="O411" s="165" t="str">
        <f>IF(COUNTBLANK($A411:$F411)&gt;2,"",IF(Input!AF411=0,"NA",Input!AF411))</f>
        <v/>
      </c>
      <c r="P411" s="65" t="str">
        <f t="shared" si="306"/>
        <v/>
      </c>
      <c r="Q411" s="65" t="str">
        <f t="shared" si="307"/>
        <v/>
      </c>
      <c r="R411" s="165" t="str">
        <f>IF(COUNTBLANK($A411:$F411)&gt;2,"",IF(Input!AG411=0,"NA",Input!AG411))</f>
        <v/>
      </c>
      <c r="AN411" s="65" t="str">
        <f t="shared" si="308"/>
        <v/>
      </c>
      <c r="AO411" s="65" t="str">
        <f t="shared" si="309"/>
        <v/>
      </c>
      <c r="AP411" s="165" t="str">
        <f>IF(COUNTBLANK($A411:$F411)&gt;2,"",IF(Input!J411=0,"NA",Input!J411))</f>
        <v/>
      </c>
      <c r="AQ411" s="65" t="str">
        <f t="shared" si="310"/>
        <v/>
      </c>
      <c r="AR411" s="65" t="str">
        <f t="shared" si="311"/>
        <v/>
      </c>
      <c r="AS411" s="165" t="str">
        <f>IF(COUNTBLANK($A411:$F411)&gt;2,"",IF(Input!K411=0,"NA",Input!K411))</f>
        <v/>
      </c>
      <c r="AT411" s="65" t="str">
        <f t="shared" si="312"/>
        <v/>
      </c>
      <c r="AU411" s="65" t="str">
        <f t="shared" si="313"/>
        <v/>
      </c>
      <c r="AV411" s="165" t="str">
        <f>IF(COUNTBLANK($A411:$F411)&gt;2,"",IF(Input!L411=0,"NA",Input!L411))</f>
        <v/>
      </c>
      <c r="AW411" s="65" t="str">
        <f t="shared" si="314"/>
        <v/>
      </c>
      <c r="AX411" s="65" t="str">
        <f t="shared" si="315"/>
        <v/>
      </c>
      <c r="AY411" s="165" t="str">
        <f>IF(COUNTBLANK($A411:$F411)&gt;2,"",IF(Input!M411=0,"NA",Input!M411))</f>
        <v/>
      </c>
      <c r="AZ411" s="65" t="str">
        <f t="shared" si="316"/>
        <v/>
      </c>
      <c r="BA411" s="65" t="str">
        <f t="shared" si="317"/>
        <v/>
      </c>
      <c r="BB411" s="165" t="str">
        <f>IF(COUNTBLANK($A411:$F411)&gt;2,"",IF(Input!N411=0,"NA",Input!N411))</f>
        <v/>
      </c>
      <c r="BC411" s="65" t="str">
        <f t="shared" si="318"/>
        <v/>
      </c>
      <c r="BD411" s="65" t="str">
        <f t="shared" si="319"/>
        <v/>
      </c>
      <c r="BE411" s="165" t="str">
        <f>IF(COUNTBLANK($A411:$F411)&gt;2,"",IF(Input!O411=0,"NA",Input!O411))</f>
        <v/>
      </c>
      <c r="BF411" s="65" t="str">
        <f t="shared" si="320"/>
        <v/>
      </c>
      <c r="BG411" s="65" t="str">
        <f t="shared" si="321"/>
        <v/>
      </c>
      <c r="BH411" s="165" t="str">
        <f>IF(COUNTBLANK($A411:$F411)&gt;2,"",IF(Input!P411=0,"NA",Input!P411))</f>
        <v/>
      </c>
      <c r="BI411" s="65" t="str">
        <f t="shared" si="322"/>
        <v/>
      </c>
      <c r="BJ411" s="65" t="str">
        <f t="shared" si="323"/>
        <v/>
      </c>
      <c r="BK411" s="165" t="str">
        <f>IF(COUNTBLANK($A411:$F411)&gt;2,"",IF(Input!Q411=0,"NA",Input!Q411))</f>
        <v/>
      </c>
      <c r="BL411" s="65" t="str">
        <f t="shared" si="324"/>
        <v/>
      </c>
      <c r="BM411" s="65" t="str">
        <f t="shared" si="325"/>
        <v/>
      </c>
      <c r="BN411" s="165" t="str">
        <f>IF(COUNTBLANK($A411:$F411)&gt;2,"",IF(Input!R411=0,"NA",Input!R411))</f>
        <v/>
      </c>
      <c r="BO411" s="65" t="str">
        <f t="shared" si="326"/>
        <v/>
      </c>
      <c r="BP411" s="65" t="str">
        <f t="shared" si="327"/>
        <v/>
      </c>
      <c r="BQ411" s="165" t="str">
        <f>IF(COUNTBLANK($A411:$F411)&gt;2,"",IF(Input!S411=0,"NA",Input!S411))</f>
        <v/>
      </c>
      <c r="BR411" s="65" t="str">
        <f t="shared" si="328"/>
        <v/>
      </c>
      <c r="BS411" s="65" t="str">
        <f t="shared" si="329"/>
        <v/>
      </c>
      <c r="BT411" s="165" t="str">
        <f>IF(COUNTBLANK($A411:$F411)&gt;2,"",IF(Input!T411=0,"NA",Input!T411))</f>
        <v/>
      </c>
      <c r="BU411" s="65" t="str">
        <f t="shared" si="330"/>
        <v/>
      </c>
      <c r="BV411" s="65" t="str">
        <f t="shared" si="331"/>
        <v/>
      </c>
      <c r="BW411" s="165" t="str">
        <f>IF(COUNTBLANK($A411:$F411)&gt;2,"",IF(Input!U411=0,"NA",Input!U411))</f>
        <v/>
      </c>
      <c r="BX411" s="65" t="str">
        <f t="shared" si="332"/>
        <v/>
      </c>
      <c r="BY411" s="65" t="str">
        <f t="shared" si="333"/>
        <v/>
      </c>
      <c r="BZ411" s="165" t="str">
        <f>IF(COUNTBLANK($A411:$F411)&gt;2,"",IF(Input!V411=0,"NA",Input!V411))</f>
        <v/>
      </c>
      <c r="CA411" s="65" t="str">
        <f t="shared" si="334"/>
        <v/>
      </c>
      <c r="CB411" s="65" t="str">
        <f t="shared" si="335"/>
        <v/>
      </c>
      <c r="CC411" s="165" t="str">
        <f>IF(COUNTBLANK($A411:$F411)&gt;2,"",IF(Input!W411=0,"NA",Input!W411))</f>
        <v/>
      </c>
      <c r="CD411" s="65" t="str">
        <f t="shared" si="336"/>
        <v/>
      </c>
      <c r="CE411" s="65" t="str">
        <f t="shared" si="337"/>
        <v/>
      </c>
      <c r="CF411" s="165" t="str">
        <f>IF(COUNTBLANK($A411:$F411)&gt;2,"",IF(Input!X411=0,"NA",Input!X411))</f>
        <v/>
      </c>
      <c r="CG411" s="65" t="str">
        <f t="shared" si="338"/>
        <v/>
      </c>
      <c r="CH411" s="65" t="str">
        <f t="shared" si="339"/>
        <v/>
      </c>
      <c r="CI411" s="165" t="str">
        <f>IF(COUNTBLANK($A411:$F411)&gt;2,"",IF(Input!Y411=0,"NA",Input!Y411))</f>
        <v/>
      </c>
      <c r="CJ411" s="65" t="str">
        <f t="shared" si="340"/>
        <v/>
      </c>
      <c r="CK411" s="65" t="str">
        <f t="shared" si="341"/>
        <v/>
      </c>
      <c r="CL411" s="165" t="str">
        <f>IF(COUNTBLANK($A411:$F411)&gt;2,"",IF(Input!Z411=0,"NA",Input!Z411))</f>
        <v/>
      </c>
      <c r="CM411" s="65" t="str">
        <f t="shared" si="342"/>
        <v/>
      </c>
      <c r="CN411" s="65" t="str">
        <f t="shared" si="343"/>
        <v/>
      </c>
      <c r="CO411" s="165" t="str">
        <f>IF(COUNTBLANK($A411:$F411)&gt;2,"",IF(Input!AA411=0,"NA",Input!AA411))</f>
        <v/>
      </c>
      <c r="CP411" s="65" t="str">
        <f t="shared" si="344"/>
        <v/>
      </c>
      <c r="CQ411" s="65" t="str">
        <f t="shared" si="345"/>
        <v/>
      </c>
      <c r="CR411" s="165" t="str">
        <f>IF(COUNTBLANK($A411:$F411)&gt;2,"",IF(Input!AB411=0,"NA",Input!AB411))</f>
        <v/>
      </c>
      <c r="CS411" s="65" t="str">
        <f t="shared" si="346"/>
        <v/>
      </c>
      <c r="CT411" s="65" t="str">
        <f t="shared" si="347"/>
        <v/>
      </c>
      <c r="CU411" s="165" t="str">
        <f>IF(COUNTBLANK($A411:$F411)&gt;2,"",IF(Input!AC411=0,"NA",Input!AC411))</f>
        <v/>
      </c>
      <c r="CV411" s="65" t="str">
        <f t="shared" si="348"/>
        <v/>
      </c>
      <c r="CW411" s="65" t="str">
        <f t="shared" si="349"/>
        <v/>
      </c>
      <c r="CX411" s="165" t="str">
        <f>IF(COUNTBLANK($A411:$F411)&gt;2,"",IF(Input!AD411=0,"NA",Input!AD411))</f>
        <v/>
      </c>
    </row>
    <row r="412" spans="1:102" x14ac:dyDescent="0.25">
      <c r="A412" s="162" t="str">
        <f>IF(Input!B412=0,"",Input!B412)</f>
        <v/>
      </c>
      <c r="B412" s="162" t="str">
        <f>IF(Input!C412=0,"",Input!C412)</f>
        <v/>
      </c>
      <c r="C412" s="162" t="str">
        <f>IF(Input!D412=0,"",Input!D412)</f>
        <v/>
      </c>
      <c r="D412" s="162" t="str">
        <f>IF(Input!G412=0,"",Input!G412)</f>
        <v/>
      </c>
      <c r="E412" s="162" t="str">
        <f>IF(Input!H412=0,"",Input!H412)</f>
        <v/>
      </c>
      <c r="F412" s="162" t="str">
        <f>IF(Input!I412=0,"",Input!I412)</f>
        <v/>
      </c>
      <c r="G412" s="66" t="str">
        <f t="shared" si="300"/>
        <v/>
      </c>
      <c r="H412" s="66" t="str">
        <f t="shared" si="301"/>
        <v/>
      </c>
      <c r="I412" s="160" t="str">
        <f>FinalScores!G412</f>
        <v/>
      </c>
      <c r="J412" s="65" t="str">
        <f t="shared" si="302"/>
        <v/>
      </c>
      <c r="K412" s="65" t="str">
        <f t="shared" si="303"/>
        <v/>
      </c>
      <c r="L412" s="165" t="str">
        <f>IF(COUNTBLANK($A412:$F412)&gt;2,"",IF(Input!AE412=0,"NA",Input!AE412))</f>
        <v/>
      </c>
      <c r="M412" s="65" t="str">
        <f t="shared" si="304"/>
        <v/>
      </c>
      <c r="N412" s="65" t="str">
        <f t="shared" si="305"/>
        <v/>
      </c>
      <c r="O412" s="165" t="str">
        <f>IF(COUNTBLANK($A412:$F412)&gt;2,"",IF(Input!AF412=0,"NA",Input!AF412))</f>
        <v/>
      </c>
      <c r="P412" s="65" t="str">
        <f t="shared" si="306"/>
        <v/>
      </c>
      <c r="Q412" s="65" t="str">
        <f t="shared" si="307"/>
        <v/>
      </c>
      <c r="R412" s="165" t="str">
        <f>IF(COUNTBLANK($A412:$F412)&gt;2,"",IF(Input!AG412=0,"NA",Input!AG412))</f>
        <v/>
      </c>
      <c r="AN412" s="65" t="str">
        <f t="shared" si="308"/>
        <v/>
      </c>
      <c r="AO412" s="65" t="str">
        <f t="shared" si="309"/>
        <v/>
      </c>
      <c r="AP412" s="165" t="str">
        <f>IF(COUNTBLANK($A412:$F412)&gt;2,"",IF(Input!J412=0,"NA",Input!J412))</f>
        <v/>
      </c>
      <c r="AQ412" s="65" t="str">
        <f t="shared" si="310"/>
        <v/>
      </c>
      <c r="AR412" s="65" t="str">
        <f t="shared" si="311"/>
        <v/>
      </c>
      <c r="AS412" s="165" t="str">
        <f>IF(COUNTBLANK($A412:$F412)&gt;2,"",IF(Input!K412=0,"NA",Input!K412))</f>
        <v/>
      </c>
      <c r="AT412" s="65" t="str">
        <f t="shared" si="312"/>
        <v/>
      </c>
      <c r="AU412" s="65" t="str">
        <f t="shared" si="313"/>
        <v/>
      </c>
      <c r="AV412" s="165" t="str">
        <f>IF(COUNTBLANK($A412:$F412)&gt;2,"",IF(Input!L412=0,"NA",Input!L412))</f>
        <v/>
      </c>
      <c r="AW412" s="65" t="str">
        <f t="shared" si="314"/>
        <v/>
      </c>
      <c r="AX412" s="65" t="str">
        <f t="shared" si="315"/>
        <v/>
      </c>
      <c r="AY412" s="165" t="str">
        <f>IF(COUNTBLANK($A412:$F412)&gt;2,"",IF(Input!M412=0,"NA",Input!M412))</f>
        <v/>
      </c>
      <c r="AZ412" s="65" t="str">
        <f t="shared" si="316"/>
        <v/>
      </c>
      <c r="BA412" s="65" t="str">
        <f t="shared" si="317"/>
        <v/>
      </c>
      <c r="BB412" s="165" t="str">
        <f>IF(COUNTBLANK($A412:$F412)&gt;2,"",IF(Input!N412=0,"NA",Input!N412))</f>
        <v/>
      </c>
      <c r="BC412" s="65" t="str">
        <f t="shared" si="318"/>
        <v/>
      </c>
      <c r="BD412" s="65" t="str">
        <f t="shared" si="319"/>
        <v/>
      </c>
      <c r="BE412" s="165" t="str">
        <f>IF(COUNTBLANK($A412:$F412)&gt;2,"",IF(Input!O412=0,"NA",Input!O412))</f>
        <v/>
      </c>
      <c r="BF412" s="65" t="str">
        <f t="shared" si="320"/>
        <v/>
      </c>
      <c r="BG412" s="65" t="str">
        <f t="shared" si="321"/>
        <v/>
      </c>
      <c r="BH412" s="165" t="str">
        <f>IF(COUNTBLANK($A412:$F412)&gt;2,"",IF(Input!P412=0,"NA",Input!P412))</f>
        <v/>
      </c>
      <c r="BI412" s="65" t="str">
        <f t="shared" si="322"/>
        <v/>
      </c>
      <c r="BJ412" s="65" t="str">
        <f t="shared" si="323"/>
        <v/>
      </c>
      <c r="BK412" s="165" t="str">
        <f>IF(COUNTBLANK($A412:$F412)&gt;2,"",IF(Input!Q412=0,"NA",Input!Q412))</f>
        <v/>
      </c>
      <c r="BL412" s="65" t="str">
        <f t="shared" si="324"/>
        <v/>
      </c>
      <c r="BM412" s="65" t="str">
        <f t="shared" si="325"/>
        <v/>
      </c>
      <c r="BN412" s="165" t="str">
        <f>IF(COUNTBLANK($A412:$F412)&gt;2,"",IF(Input!R412=0,"NA",Input!R412))</f>
        <v/>
      </c>
      <c r="BO412" s="65" t="str">
        <f t="shared" si="326"/>
        <v/>
      </c>
      <c r="BP412" s="65" t="str">
        <f t="shared" si="327"/>
        <v/>
      </c>
      <c r="BQ412" s="165" t="str">
        <f>IF(COUNTBLANK($A412:$F412)&gt;2,"",IF(Input!S412=0,"NA",Input!S412))</f>
        <v/>
      </c>
      <c r="BR412" s="65" t="str">
        <f t="shared" si="328"/>
        <v/>
      </c>
      <c r="BS412" s="65" t="str">
        <f t="shared" si="329"/>
        <v/>
      </c>
      <c r="BT412" s="165" t="str">
        <f>IF(COUNTBLANK($A412:$F412)&gt;2,"",IF(Input!T412=0,"NA",Input!T412))</f>
        <v/>
      </c>
      <c r="BU412" s="65" t="str">
        <f t="shared" si="330"/>
        <v/>
      </c>
      <c r="BV412" s="65" t="str">
        <f t="shared" si="331"/>
        <v/>
      </c>
      <c r="BW412" s="165" t="str">
        <f>IF(COUNTBLANK($A412:$F412)&gt;2,"",IF(Input!U412=0,"NA",Input!U412))</f>
        <v/>
      </c>
      <c r="BX412" s="65" t="str">
        <f t="shared" si="332"/>
        <v/>
      </c>
      <c r="BY412" s="65" t="str">
        <f t="shared" si="333"/>
        <v/>
      </c>
      <c r="BZ412" s="165" t="str">
        <f>IF(COUNTBLANK($A412:$F412)&gt;2,"",IF(Input!V412=0,"NA",Input!V412))</f>
        <v/>
      </c>
      <c r="CA412" s="65" t="str">
        <f t="shared" si="334"/>
        <v/>
      </c>
      <c r="CB412" s="65" t="str">
        <f t="shared" si="335"/>
        <v/>
      </c>
      <c r="CC412" s="165" t="str">
        <f>IF(COUNTBLANK($A412:$F412)&gt;2,"",IF(Input!W412=0,"NA",Input!W412))</f>
        <v/>
      </c>
      <c r="CD412" s="65" t="str">
        <f t="shared" si="336"/>
        <v/>
      </c>
      <c r="CE412" s="65" t="str">
        <f t="shared" si="337"/>
        <v/>
      </c>
      <c r="CF412" s="165" t="str">
        <f>IF(COUNTBLANK($A412:$F412)&gt;2,"",IF(Input!X412=0,"NA",Input!X412))</f>
        <v/>
      </c>
      <c r="CG412" s="65" t="str">
        <f t="shared" si="338"/>
        <v/>
      </c>
      <c r="CH412" s="65" t="str">
        <f t="shared" si="339"/>
        <v/>
      </c>
      <c r="CI412" s="165" t="str">
        <f>IF(COUNTBLANK($A412:$F412)&gt;2,"",IF(Input!Y412=0,"NA",Input!Y412))</f>
        <v/>
      </c>
      <c r="CJ412" s="65" t="str">
        <f t="shared" si="340"/>
        <v/>
      </c>
      <c r="CK412" s="65" t="str">
        <f t="shared" si="341"/>
        <v/>
      </c>
      <c r="CL412" s="165" t="str">
        <f>IF(COUNTBLANK($A412:$F412)&gt;2,"",IF(Input!Z412=0,"NA",Input!Z412))</f>
        <v/>
      </c>
      <c r="CM412" s="65" t="str">
        <f t="shared" si="342"/>
        <v/>
      </c>
      <c r="CN412" s="65" t="str">
        <f t="shared" si="343"/>
        <v/>
      </c>
      <c r="CO412" s="165" t="str">
        <f>IF(COUNTBLANK($A412:$F412)&gt;2,"",IF(Input!AA412=0,"NA",Input!AA412))</f>
        <v/>
      </c>
      <c r="CP412" s="65" t="str">
        <f t="shared" si="344"/>
        <v/>
      </c>
      <c r="CQ412" s="65" t="str">
        <f t="shared" si="345"/>
        <v/>
      </c>
      <c r="CR412" s="165" t="str">
        <f>IF(COUNTBLANK($A412:$F412)&gt;2,"",IF(Input!AB412=0,"NA",Input!AB412))</f>
        <v/>
      </c>
      <c r="CS412" s="65" t="str">
        <f t="shared" si="346"/>
        <v/>
      </c>
      <c r="CT412" s="65" t="str">
        <f t="shared" si="347"/>
        <v/>
      </c>
      <c r="CU412" s="165" t="str">
        <f>IF(COUNTBLANK($A412:$F412)&gt;2,"",IF(Input!AC412=0,"NA",Input!AC412))</f>
        <v/>
      </c>
      <c r="CV412" s="65" t="str">
        <f t="shared" si="348"/>
        <v/>
      </c>
      <c r="CW412" s="65" t="str">
        <f t="shared" si="349"/>
        <v/>
      </c>
      <c r="CX412" s="165" t="str">
        <f>IF(COUNTBLANK($A412:$F412)&gt;2,"",IF(Input!AD412=0,"NA",Input!AD412))</f>
        <v/>
      </c>
    </row>
    <row r="413" spans="1:102" x14ac:dyDescent="0.25">
      <c r="A413" s="162" t="str">
        <f>IF(Input!B413=0,"",Input!B413)</f>
        <v/>
      </c>
      <c r="B413" s="162" t="str">
        <f>IF(Input!C413=0,"",Input!C413)</f>
        <v/>
      </c>
      <c r="C413" s="162" t="str">
        <f>IF(Input!D413=0,"",Input!D413)</f>
        <v/>
      </c>
      <c r="D413" s="162" t="str">
        <f>IF(Input!G413=0,"",Input!G413)</f>
        <v/>
      </c>
      <c r="E413" s="162" t="str">
        <f>IF(Input!H413=0,"",Input!H413)</f>
        <v/>
      </c>
      <c r="F413" s="162" t="str">
        <f>IF(Input!I413=0,"",Input!I413)</f>
        <v/>
      </c>
      <c r="G413" s="66" t="str">
        <f t="shared" si="300"/>
        <v/>
      </c>
      <c r="H413" s="66" t="str">
        <f t="shared" si="301"/>
        <v/>
      </c>
      <c r="I413" s="160" t="str">
        <f>FinalScores!G413</f>
        <v/>
      </c>
      <c r="J413" s="65" t="str">
        <f t="shared" si="302"/>
        <v/>
      </c>
      <c r="K413" s="65" t="str">
        <f t="shared" si="303"/>
        <v/>
      </c>
      <c r="L413" s="165" t="str">
        <f>IF(COUNTBLANK($A413:$F413)&gt;2,"",IF(Input!AE413=0,"NA",Input!AE413))</f>
        <v/>
      </c>
      <c r="M413" s="65" t="str">
        <f t="shared" si="304"/>
        <v/>
      </c>
      <c r="N413" s="65" t="str">
        <f t="shared" si="305"/>
        <v/>
      </c>
      <c r="O413" s="165" t="str">
        <f>IF(COUNTBLANK($A413:$F413)&gt;2,"",IF(Input!AF413=0,"NA",Input!AF413))</f>
        <v/>
      </c>
      <c r="P413" s="65" t="str">
        <f t="shared" si="306"/>
        <v/>
      </c>
      <c r="Q413" s="65" t="str">
        <f t="shared" si="307"/>
        <v/>
      </c>
      <c r="R413" s="165" t="str">
        <f>IF(COUNTBLANK($A413:$F413)&gt;2,"",IF(Input!AG413=0,"NA",Input!AG413))</f>
        <v/>
      </c>
      <c r="AN413" s="65" t="str">
        <f t="shared" si="308"/>
        <v/>
      </c>
      <c r="AO413" s="65" t="str">
        <f t="shared" si="309"/>
        <v/>
      </c>
      <c r="AP413" s="165" t="str">
        <f>IF(COUNTBLANK($A413:$F413)&gt;2,"",IF(Input!J413=0,"NA",Input!J413))</f>
        <v/>
      </c>
      <c r="AQ413" s="65" t="str">
        <f t="shared" si="310"/>
        <v/>
      </c>
      <c r="AR413" s="65" t="str">
        <f t="shared" si="311"/>
        <v/>
      </c>
      <c r="AS413" s="165" t="str">
        <f>IF(COUNTBLANK($A413:$F413)&gt;2,"",IF(Input!K413=0,"NA",Input!K413))</f>
        <v/>
      </c>
      <c r="AT413" s="65" t="str">
        <f t="shared" si="312"/>
        <v/>
      </c>
      <c r="AU413" s="65" t="str">
        <f t="shared" si="313"/>
        <v/>
      </c>
      <c r="AV413" s="165" t="str">
        <f>IF(COUNTBLANK($A413:$F413)&gt;2,"",IF(Input!L413=0,"NA",Input!L413))</f>
        <v/>
      </c>
      <c r="AW413" s="65" t="str">
        <f t="shared" si="314"/>
        <v/>
      </c>
      <c r="AX413" s="65" t="str">
        <f t="shared" si="315"/>
        <v/>
      </c>
      <c r="AY413" s="165" t="str">
        <f>IF(COUNTBLANK($A413:$F413)&gt;2,"",IF(Input!M413=0,"NA",Input!M413))</f>
        <v/>
      </c>
      <c r="AZ413" s="65" t="str">
        <f t="shared" si="316"/>
        <v/>
      </c>
      <c r="BA413" s="65" t="str">
        <f t="shared" si="317"/>
        <v/>
      </c>
      <c r="BB413" s="165" t="str">
        <f>IF(COUNTBLANK($A413:$F413)&gt;2,"",IF(Input!N413=0,"NA",Input!N413))</f>
        <v/>
      </c>
      <c r="BC413" s="65" t="str">
        <f t="shared" si="318"/>
        <v/>
      </c>
      <c r="BD413" s="65" t="str">
        <f t="shared" si="319"/>
        <v/>
      </c>
      <c r="BE413" s="165" t="str">
        <f>IF(COUNTBLANK($A413:$F413)&gt;2,"",IF(Input!O413=0,"NA",Input!O413))</f>
        <v/>
      </c>
      <c r="BF413" s="65" t="str">
        <f t="shared" si="320"/>
        <v/>
      </c>
      <c r="BG413" s="65" t="str">
        <f t="shared" si="321"/>
        <v/>
      </c>
      <c r="BH413" s="165" t="str">
        <f>IF(COUNTBLANK($A413:$F413)&gt;2,"",IF(Input!P413=0,"NA",Input!P413))</f>
        <v/>
      </c>
      <c r="BI413" s="65" t="str">
        <f t="shared" si="322"/>
        <v/>
      </c>
      <c r="BJ413" s="65" t="str">
        <f t="shared" si="323"/>
        <v/>
      </c>
      <c r="BK413" s="165" t="str">
        <f>IF(COUNTBLANK($A413:$F413)&gt;2,"",IF(Input!Q413=0,"NA",Input!Q413))</f>
        <v/>
      </c>
      <c r="BL413" s="65" t="str">
        <f t="shared" si="324"/>
        <v/>
      </c>
      <c r="BM413" s="65" t="str">
        <f t="shared" si="325"/>
        <v/>
      </c>
      <c r="BN413" s="165" t="str">
        <f>IF(COUNTBLANK($A413:$F413)&gt;2,"",IF(Input!R413=0,"NA",Input!R413))</f>
        <v/>
      </c>
      <c r="BO413" s="65" t="str">
        <f t="shared" si="326"/>
        <v/>
      </c>
      <c r="BP413" s="65" t="str">
        <f t="shared" si="327"/>
        <v/>
      </c>
      <c r="BQ413" s="165" t="str">
        <f>IF(COUNTBLANK($A413:$F413)&gt;2,"",IF(Input!S413=0,"NA",Input!S413))</f>
        <v/>
      </c>
      <c r="BR413" s="65" t="str">
        <f t="shared" si="328"/>
        <v/>
      </c>
      <c r="BS413" s="65" t="str">
        <f t="shared" si="329"/>
        <v/>
      </c>
      <c r="BT413" s="165" t="str">
        <f>IF(COUNTBLANK($A413:$F413)&gt;2,"",IF(Input!T413=0,"NA",Input!T413))</f>
        <v/>
      </c>
      <c r="BU413" s="65" t="str">
        <f t="shared" si="330"/>
        <v/>
      </c>
      <c r="BV413" s="65" t="str">
        <f t="shared" si="331"/>
        <v/>
      </c>
      <c r="BW413" s="165" t="str">
        <f>IF(COUNTBLANK($A413:$F413)&gt;2,"",IF(Input!U413=0,"NA",Input!U413))</f>
        <v/>
      </c>
      <c r="BX413" s="65" t="str">
        <f t="shared" si="332"/>
        <v/>
      </c>
      <c r="BY413" s="65" t="str">
        <f t="shared" si="333"/>
        <v/>
      </c>
      <c r="BZ413" s="165" t="str">
        <f>IF(COUNTBLANK($A413:$F413)&gt;2,"",IF(Input!V413=0,"NA",Input!V413))</f>
        <v/>
      </c>
      <c r="CA413" s="65" t="str">
        <f t="shared" si="334"/>
        <v/>
      </c>
      <c r="CB413" s="65" t="str">
        <f t="shared" si="335"/>
        <v/>
      </c>
      <c r="CC413" s="165" t="str">
        <f>IF(COUNTBLANK($A413:$F413)&gt;2,"",IF(Input!W413=0,"NA",Input!W413))</f>
        <v/>
      </c>
      <c r="CD413" s="65" t="str">
        <f t="shared" si="336"/>
        <v/>
      </c>
      <c r="CE413" s="65" t="str">
        <f t="shared" si="337"/>
        <v/>
      </c>
      <c r="CF413" s="165" t="str">
        <f>IF(COUNTBLANK($A413:$F413)&gt;2,"",IF(Input!X413=0,"NA",Input!X413))</f>
        <v/>
      </c>
      <c r="CG413" s="65" t="str">
        <f t="shared" si="338"/>
        <v/>
      </c>
      <c r="CH413" s="65" t="str">
        <f t="shared" si="339"/>
        <v/>
      </c>
      <c r="CI413" s="165" t="str">
        <f>IF(COUNTBLANK($A413:$F413)&gt;2,"",IF(Input!Y413=0,"NA",Input!Y413))</f>
        <v/>
      </c>
      <c r="CJ413" s="65" t="str">
        <f t="shared" si="340"/>
        <v/>
      </c>
      <c r="CK413" s="65" t="str">
        <f t="shared" si="341"/>
        <v/>
      </c>
      <c r="CL413" s="165" t="str">
        <f>IF(COUNTBLANK($A413:$F413)&gt;2,"",IF(Input!Z413=0,"NA",Input!Z413))</f>
        <v/>
      </c>
      <c r="CM413" s="65" t="str">
        <f t="shared" si="342"/>
        <v/>
      </c>
      <c r="CN413" s="65" t="str">
        <f t="shared" si="343"/>
        <v/>
      </c>
      <c r="CO413" s="165" t="str">
        <f>IF(COUNTBLANK($A413:$F413)&gt;2,"",IF(Input!AA413=0,"NA",Input!AA413))</f>
        <v/>
      </c>
      <c r="CP413" s="65" t="str">
        <f t="shared" si="344"/>
        <v/>
      </c>
      <c r="CQ413" s="65" t="str">
        <f t="shared" si="345"/>
        <v/>
      </c>
      <c r="CR413" s="165" t="str">
        <f>IF(COUNTBLANK($A413:$F413)&gt;2,"",IF(Input!AB413=0,"NA",Input!AB413))</f>
        <v/>
      </c>
      <c r="CS413" s="65" t="str">
        <f t="shared" si="346"/>
        <v/>
      </c>
      <c r="CT413" s="65" t="str">
        <f t="shared" si="347"/>
        <v/>
      </c>
      <c r="CU413" s="165" t="str">
        <f>IF(COUNTBLANK($A413:$F413)&gt;2,"",IF(Input!AC413=0,"NA",Input!AC413))</f>
        <v/>
      </c>
      <c r="CV413" s="65" t="str">
        <f t="shared" si="348"/>
        <v/>
      </c>
      <c r="CW413" s="65" t="str">
        <f t="shared" si="349"/>
        <v/>
      </c>
      <c r="CX413" s="165" t="str">
        <f>IF(COUNTBLANK($A413:$F413)&gt;2,"",IF(Input!AD413=0,"NA",Input!AD413))</f>
        <v/>
      </c>
    </row>
    <row r="414" spans="1:102" x14ac:dyDescent="0.25">
      <c r="A414" s="162" t="str">
        <f>IF(Input!B414=0,"",Input!B414)</f>
        <v/>
      </c>
      <c r="B414" s="162" t="str">
        <f>IF(Input!C414=0,"",Input!C414)</f>
        <v/>
      </c>
      <c r="C414" s="162" t="str">
        <f>IF(Input!D414=0,"",Input!D414)</f>
        <v/>
      </c>
      <c r="D414" s="162" t="str">
        <f>IF(Input!G414=0,"",Input!G414)</f>
        <v/>
      </c>
      <c r="E414" s="162" t="str">
        <f>IF(Input!H414=0,"",Input!H414)</f>
        <v/>
      </c>
      <c r="F414" s="162" t="str">
        <f>IF(Input!I414=0,"",Input!I414)</f>
        <v/>
      </c>
      <c r="G414" s="66" t="str">
        <f t="shared" si="300"/>
        <v/>
      </c>
      <c r="H414" s="66" t="str">
        <f t="shared" si="301"/>
        <v/>
      </c>
      <c r="I414" s="160" t="str">
        <f>FinalScores!G414</f>
        <v/>
      </c>
      <c r="J414" s="65" t="str">
        <f t="shared" si="302"/>
        <v/>
      </c>
      <c r="K414" s="65" t="str">
        <f t="shared" si="303"/>
        <v/>
      </c>
      <c r="L414" s="165" t="str">
        <f>IF(COUNTBLANK($A414:$F414)&gt;2,"",IF(Input!AE414=0,"NA",Input!AE414))</f>
        <v/>
      </c>
      <c r="M414" s="65" t="str">
        <f t="shared" si="304"/>
        <v/>
      </c>
      <c r="N414" s="65" t="str">
        <f t="shared" si="305"/>
        <v/>
      </c>
      <c r="O414" s="165" t="str">
        <f>IF(COUNTBLANK($A414:$F414)&gt;2,"",IF(Input!AF414=0,"NA",Input!AF414))</f>
        <v/>
      </c>
      <c r="P414" s="65" t="str">
        <f t="shared" si="306"/>
        <v/>
      </c>
      <c r="Q414" s="65" t="str">
        <f t="shared" si="307"/>
        <v/>
      </c>
      <c r="R414" s="165" t="str">
        <f>IF(COUNTBLANK($A414:$F414)&gt;2,"",IF(Input!AG414=0,"NA",Input!AG414))</f>
        <v/>
      </c>
      <c r="AN414" s="65" t="str">
        <f t="shared" si="308"/>
        <v/>
      </c>
      <c r="AO414" s="65" t="str">
        <f t="shared" si="309"/>
        <v/>
      </c>
      <c r="AP414" s="165" t="str">
        <f>IF(COUNTBLANK($A414:$F414)&gt;2,"",IF(Input!J414=0,"NA",Input!J414))</f>
        <v/>
      </c>
      <c r="AQ414" s="65" t="str">
        <f t="shared" si="310"/>
        <v/>
      </c>
      <c r="AR414" s="65" t="str">
        <f t="shared" si="311"/>
        <v/>
      </c>
      <c r="AS414" s="165" t="str">
        <f>IF(COUNTBLANK($A414:$F414)&gt;2,"",IF(Input!K414=0,"NA",Input!K414))</f>
        <v/>
      </c>
      <c r="AT414" s="65" t="str">
        <f t="shared" si="312"/>
        <v/>
      </c>
      <c r="AU414" s="65" t="str">
        <f t="shared" si="313"/>
        <v/>
      </c>
      <c r="AV414" s="165" t="str">
        <f>IF(COUNTBLANK($A414:$F414)&gt;2,"",IF(Input!L414=0,"NA",Input!L414))</f>
        <v/>
      </c>
      <c r="AW414" s="65" t="str">
        <f t="shared" si="314"/>
        <v/>
      </c>
      <c r="AX414" s="65" t="str">
        <f t="shared" si="315"/>
        <v/>
      </c>
      <c r="AY414" s="165" t="str">
        <f>IF(COUNTBLANK($A414:$F414)&gt;2,"",IF(Input!M414=0,"NA",Input!M414))</f>
        <v/>
      </c>
      <c r="AZ414" s="65" t="str">
        <f t="shared" si="316"/>
        <v/>
      </c>
      <c r="BA414" s="65" t="str">
        <f t="shared" si="317"/>
        <v/>
      </c>
      <c r="BB414" s="165" t="str">
        <f>IF(COUNTBLANK($A414:$F414)&gt;2,"",IF(Input!N414=0,"NA",Input!N414))</f>
        <v/>
      </c>
      <c r="BC414" s="65" t="str">
        <f t="shared" si="318"/>
        <v/>
      </c>
      <c r="BD414" s="65" t="str">
        <f t="shared" si="319"/>
        <v/>
      </c>
      <c r="BE414" s="165" t="str">
        <f>IF(COUNTBLANK($A414:$F414)&gt;2,"",IF(Input!O414=0,"NA",Input!O414))</f>
        <v/>
      </c>
      <c r="BF414" s="65" t="str">
        <f t="shared" si="320"/>
        <v/>
      </c>
      <c r="BG414" s="65" t="str">
        <f t="shared" si="321"/>
        <v/>
      </c>
      <c r="BH414" s="165" t="str">
        <f>IF(COUNTBLANK($A414:$F414)&gt;2,"",IF(Input!P414=0,"NA",Input!P414))</f>
        <v/>
      </c>
      <c r="BI414" s="65" t="str">
        <f t="shared" si="322"/>
        <v/>
      </c>
      <c r="BJ414" s="65" t="str">
        <f t="shared" si="323"/>
        <v/>
      </c>
      <c r="BK414" s="165" t="str">
        <f>IF(COUNTBLANK($A414:$F414)&gt;2,"",IF(Input!Q414=0,"NA",Input!Q414))</f>
        <v/>
      </c>
      <c r="BL414" s="65" t="str">
        <f t="shared" si="324"/>
        <v/>
      </c>
      <c r="BM414" s="65" t="str">
        <f t="shared" si="325"/>
        <v/>
      </c>
      <c r="BN414" s="165" t="str">
        <f>IF(COUNTBLANK($A414:$F414)&gt;2,"",IF(Input!R414=0,"NA",Input!R414))</f>
        <v/>
      </c>
      <c r="BO414" s="65" t="str">
        <f t="shared" si="326"/>
        <v/>
      </c>
      <c r="BP414" s="65" t="str">
        <f t="shared" si="327"/>
        <v/>
      </c>
      <c r="BQ414" s="165" t="str">
        <f>IF(COUNTBLANK($A414:$F414)&gt;2,"",IF(Input!S414=0,"NA",Input!S414))</f>
        <v/>
      </c>
      <c r="BR414" s="65" t="str">
        <f t="shared" si="328"/>
        <v/>
      </c>
      <c r="BS414" s="65" t="str">
        <f t="shared" si="329"/>
        <v/>
      </c>
      <c r="BT414" s="165" t="str">
        <f>IF(COUNTBLANK($A414:$F414)&gt;2,"",IF(Input!T414=0,"NA",Input!T414))</f>
        <v/>
      </c>
      <c r="BU414" s="65" t="str">
        <f t="shared" si="330"/>
        <v/>
      </c>
      <c r="BV414" s="65" t="str">
        <f t="shared" si="331"/>
        <v/>
      </c>
      <c r="BW414" s="165" t="str">
        <f>IF(COUNTBLANK($A414:$F414)&gt;2,"",IF(Input!U414=0,"NA",Input!U414))</f>
        <v/>
      </c>
      <c r="BX414" s="65" t="str">
        <f t="shared" si="332"/>
        <v/>
      </c>
      <c r="BY414" s="65" t="str">
        <f t="shared" si="333"/>
        <v/>
      </c>
      <c r="BZ414" s="165" t="str">
        <f>IF(COUNTBLANK($A414:$F414)&gt;2,"",IF(Input!V414=0,"NA",Input!V414))</f>
        <v/>
      </c>
      <c r="CA414" s="65" t="str">
        <f t="shared" si="334"/>
        <v/>
      </c>
      <c r="CB414" s="65" t="str">
        <f t="shared" si="335"/>
        <v/>
      </c>
      <c r="CC414" s="165" t="str">
        <f>IF(COUNTBLANK($A414:$F414)&gt;2,"",IF(Input!W414=0,"NA",Input!W414))</f>
        <v/>
      </c>
      <c r="CD414" s="65" t="str">
        <f t="shared" si="336"/>
        <v/>
      </c>
      <c r="CE414" s="65" t="str">
        <f t="shared" si="337"/>
        <v/>
      </c>
      <c r="CF414" s="165" t="str">
        <f>IF(COUNTBLANK($A414:$F414)&gt;2,"",IF(Input!X414=0,"NA",Input!X414))</f>
        <v/>
      </c>
      <c r="CG414" s="65" t="str">
        <f t="shared" si="338"/>
        <v/>
      </c>
      <c r="CH414" s="65" t="str">
        <f t="shared" si="339"/>
        <v/>
      </c>
      <c r="CI414" s="165" t="str">
        <f>IF(COUNTBLANK($A414:$F414)&gt;2,"",IF(Input!Y414=0,"NA",Input!Y414))</f>
        <v/>
      </c>
      <c r="CJ414" s="65" t="str">
        <f t="shared" si="340"/>
        <v/>
      </c>
      <c r="CK414" s="65" t="str">
        <f t="shared" si="341"/>
        <v/>
      </c>
      <c r="CL414" s="165" t="str">
        <f>IF(COUNTBLANK($A414:$F414)&gt;2,"",IF(Input!Z414=0,"NA",Input!Z414))</f>
        <v/>
      </c>
      <c r="CM414" s="65" t="str">
        <f t="shared" si="342"/>
        <v/>
      </c>
      <c r="CN414" s="65" t="str">
        <f t="shared" si="343"/>
        <v/>
      </c>
      <c r="CO414" s="165" t="str">
        <f>IF(COUNTBLANK($A414:$F414)&gt;2,"",IF(Input!AA414=0,"NA",Input!AA414))</f>
        <v/>
      </c>
      <c r="CP414" s="65" t="str">
        <f t="shared" si="344"/>
        <v/>
      </c>
      <c r="CQ414" s="65" t="str">
        <f t="shared" si="345"/>
        <v/>
      </c>
      <c r="CR414" s="165" t="str">
        <f>IF(COUNTBLANK($A414:$F414)&gt;2,"",IF(Input!AB414=0,"NA",Input!AB414))</f>
        <v/>
      </c>
      <c r="CS414" s="65" t="str">
        <f t="shared" si="346"/>
        <v/>
      </c>
      <c r="CT414" s="65" t="str">
        <f t="shared" si="347"/>
        <v/>
      </c>
      <c r="CU414" s="165" t="str">
        <f>IF(COUNTBLANK($A414:$F414)&gt;2,"",IF(Input!AC414=0,"NA",Input!AC414))</f>
        <v/>
      </c>
      <c r="CV414" s="65" t="str">
        <f t="shared" si="348"/>
        <v/>
      </c>
      <c r="CW414" s="65" t="str">
        <f t="shared" si="349"/>
        <v/>
      </c>
      <c r="CX414" s="165" t="str">
        <f>IF(COUNTBLANK($A414:$F414)&gt;2,"",IF(Input!AD414=0,"NA",Input!AD414))</f>
        <v/>
      </c>
    </row>
    <row r="415" spans="1:102" x14ac:dyDescent="0.25">
      <c r="A415" s="162" t="str">
        <f>IF(Input!B415=0,"",Input!B415)</f>
        <v/>
      </c>
      <c r="B415" s="162" t="str">
        <f>IF(Input!C415=0,"",Input!C415)</f>
        <v/>
      </c>
      <c r="C415" s="162" t="str">
        <f>IF(Input!D415=0,"",Input!D415)</f>
        <v/>
      </c>
      <c r="D415" s="162" t="str">
        <f>IF(Input!G415=0,"",Input!G415)</f>
        <v/>
      </c>
      <c r="E415" s="162" t="str">
        <f>IF(Input!H415=0,"",Input!H415)</f>
        <v/>
      </c>
      <c r="F415" s="162" t="str">
        <f>IF(Input!I415=0,"",Input!I415)</f>
        <v/>
      </c>
      <c r="G415" s="66" t="str">
        <f t="shared" si="300"/>
        <v/>
      </c>
      <c r="H415" s="66" t="str">
        <f t="shared" si="301"/>
        <v/>
      </c>
      <c r="I415" s="160" t="str">
        <f>FinalScores!G415</f>
        <v/>
      </c>
      <c r="J415" s="65" t="str">
        <f t="shared" si="302"/>
        <v/>
      </c>
      <c r="K415" s="65" t="str">
        <f t="shared" si="303"/>
        <v/>
      </c>
      <c r="L415" s="165" t="str">
        <f>IF(COUNTBLANK($A415:$F415)&gt;2,"",IF(Input!AE415=0,"NA",Input!AE415))</f>
        <v/>
      </c>
      <c r="M415" s="65" t="str">
        <f t="shared" si="304"/>
        <v/>
      </c>
      <c r="N415" s="65" t="str">
        <f t="shared" si="305"/>
        <v/>
      </c>
      <c r="O415" s="165" t="str">
        <f>IF(COUNTBLANK($A415:$F415)&gt;2,"",IF(Input!AF415=0,"NA",Input!AF415))</f>
        <v/>
      </c>
      <c r="P415" s="65" t="str">
        <f t="shared" si="306"/>
        <v/>
      </c>
      <c r="Q415" s="65" t="str">
        <f t="shared" si="307"/>
        <v/>
      </c>
      <c r="R415" s="165" t="str">
        <f>IF(COUNTBLANK($A415:$F415)&gt;2,"",IF(Input!AG415=0,"NA",Input!AG415))</f>
        <v/>
      </c>
      <c r="AN415" s="65" t="str">
        <f t="shared" si="308"/>
        <v/>
      </c>
      <c r="AO415" s="65" t="str">
        <f t="shared" si="309"/>
        <v/>
      </c>
      <c r="AP415" s="165" t="str">
        <f>IF(COUNTBLANK($A415:$F415)&gt;2,"",IF(Input!J415=0,"NA",Input!J415))</f>
        <v/>
      </c>
      <c r="AQ415" s="65" t="str">
        <f t="shared" si="310"/>
        <v/>
      </c>
      <c r="AR415" s="65" t="str">
        <f t="shared" si="311"/>
        <v/>
      </c>
      <c r="AS415" s="165" t="str">
        <f>IF(COUNTBLANK($A415:$F415)&gt;2,"",IF(Input!K415=0,"NA",Input!K415))</f>
        <v/>
      </c>
      <c r="AT415" s="65" t="str">
        <f t="shared" si="312"/>
        <v/>
      </c>
      <c r="AU415" s="65" t="str">
        <f t="shared" si="313"/>
        <v/>
      </c>
      <c r="AV415" s="165" t="str">
        <f>IF(COUNTBLANK($A415:$F415)&gt;2,"",IF(Input!L415=0,"NA",Input!L415))</f>
        <v/>
      </c>
      <c r="AW415" s="65" t="str">
        <f t="shared" si="314"/>
        <v/>
      </c>
      <c r="AX415" s="65" t="str">
        <f t="shared" si="315"/>
        <v/>
      </c>
      <c r="AY415" s="165" t="str">
        <f>IF(COUNTBLANK($A415:$F415)&gt;2,"",IF(Input!M415=0,"NA",Input!M415))</f>
        <v/>
      </c>
      <c r="AZ415" s="65" t="str">
        <f t="shared" si="316"/>
        <v/>
      </c>
      <c r="BA415" s="65" t="str">
        <f t="shared" si="317"/>
        <v/>
      </c>
      <c r="BB415" s="165" t="str">
        <f>IF(COUNTBLANK($A415:$F415)&gt;2,"",IF(Input!N415=0,"NA",Input!N415))</f>
        <v/>
      </c>
      <c r="BC415" s="65" t="str">
        <f t="shared" si="318"/>
        <v/>
      </c>
      <c r="BD415" s="65" t="str">
        <f t="shared" si="319"/>
        <v/>
      </c>
      <c r="BE415" s="165" t="str">
        <f>IF(COUNTBLANK($A415:$F415)&gt;2,"",IF(Input!O415=0,"NA",Input!O415))</f>
        <v/>
      </c>
      <c r="BF415" s="65" t="str">
        <f t="shared" si="320"/>
        <v/>
      </c>
      <c r="BG415" s="65" t="str">
        <f t="shared" si="321"/>
        <v/>
      </c>
      <c r="BH415" s="165" t="str">
        <f>IF(COUNTBLANK($A415:$F415)&gt;2,"",IF(Input!P415=0,"NA",Input!P415))</f>
        <v/>
      </c>
      <c r="BI415" s="65" t="str">
        <f t="shared" si="322"/>
        <v/>
      </c>
      <c r="BJ415" s="65" t="str">
        <f t="shared" si="323"/>
        <v/>
      </c>
      <c r="BK415" s="165" t="str">
        <f>IF(COUNTBLANK($A415:$F415)&gt;2,"",IF(Input!Q415=0,"NA",Input!Q415))</f>
        <v/>
      </c>
      <c r="BL415" s="65" t="str">
        <f t="shared" si="324"/>
        <v/>
      </c>
      <c r="BM415" s="65" t="str">
        <f t="shared" si="325"/>
        <v/>
      </c>
      <c r="BN415" s="165" t="str">
        <f>IF(COUNTBLANK($A415:$F415)&gt;2,"",IF(Input!R415=0,"NA",Input!R415))</f>
        <v/>
      </c>
      <c r="BO415" s="65" t="str">
        <f t="shared" si="326"/>
        <v/>
      </c>
      <c r="BP415" s="65" t="str">
        <f t="shared" si="327"/>
        <v/>
      </c>
      <c r="BQ415" s="165" t="str">
        <f>IF(COUNTBLANK($A415:$F415)&gt;2,"",IF(Input!S415=0,"NA",Input!S415))</f>
        <v/>
      </c>
      <c r="BR415" s="65" t="str">
        <f t="shared" si="328"/>
        <v/>
      </c>
      <c r="BS415" s="65" t="str">
        <f t="shared" si="329"/>
        <v/>
      </c>
      <c r="BT415" s="165" t="str">
        <f>IF(COUNTBLANK($A415:$F415)&gt;2,"",IF(Input!T415=0,"NA",Input!T415))</f>
        <v/>
      </c>
      <c r="BU415" s="65" t="str">
        <f t="shared" si="330"/>
        <v/>
      </c>
      <c r="BV415" s="65" t="str">
        <f t="shared" si="331"/>
        <v/>
      </c>
      <c r="BW415" s="165" t="str">
        <f>IF(COUNTBLANK($A415:$F415)&gt;2,"",IF(Input!U415=0,"NA",Input!U415))</f>
        <v/>
      </c>
      <c r="BX415" s="65" t="str">
        <f t="shared" si="332"/>
        <v/>
      </c>
      <c r="BY415" s="65" t="str">
        <f t="shared" si="333"/>
        <v/>
      </c>
      <c r="BZ415" s="165" t="str">
        <f>IF(COUNTBLANK($A415:$F415)&gt;2,"",IF(Input!V415=0,"NA",Input!V415))</f>
        <v/>
      </c>
      <c r="CA415" s="65" t="str">
        <f t="shared" si="334"/>
        <v/>
      </c>
      <c r="CB415" s="65" t="str">
        <f t="shared" si="335"/>
        <v/>
      </c>
      <c r="CC415" s="165" t="str">
        <f>IF(COUNTBLANK($A415:$F415)&gt;2,"",IF(Input!W415=0,"NA",Input!W415))</f>
        <v/>
      </c>
      <c r="CD415" s="65" t="str">
        <f t="shared" si="336"/>
        <v/>
      </c>
      <c r="CE415" s="65" t="str">
        <f t="shared" si="337"/>
        <v/>
      </c>
      <c r="CF415" s="165" t="str">
        <f>IF(COUNTBLANK($A415:$F415)&gt;2,"",IF(Input!X415=0,"NA",Input!X415))</f>
        <v/>
      </c>
      <c r="CG415" s="65" t="str">
        <f t="shared" si="338"/>
        <v/>
      </c>
      <c r="CH415" s="65" t="str">
        <f t="shared" si="339"/>
        <v/>
      </c>
      <c r="CI415" s="165" t="str">
        <f>IF(COUNTBLANK($A415:$F415)&gt;2,"",IF(Input!Y415=0,"NA",Input!Y415))</f>
        <v/>
      </c>
      <c r="CJ415" s="65" t="str">
        <f t="shared" si="340"/>
        <v/>
      </c>
      <c r="CK415" s="65" t="str">
        <f t="shared" si="341"/>
        <v/>
      </c>
      <c r="CL415" s="165" t="str">
        <f>IF(COUNTBLANK($A415:$F415)&gt;2,"",IF(Input!Z415=0,"NA",Input!Z415))</f>
        <v/>
      </c>
      <c r="CM415" s="65" t="str">
        <f t="shared" si="342"/>
        <v/>
      </c>
      <c r="CN415" s="65" t="str">
        <f t="shared" si="343"/>
        <v/>
      </c>
      <c r="CO415" s="165" t="str">
        <f>IF(COUNTBLANK($A415:$F415)&gt;2,"",IF(Input!AA415=0,"NA",Input!AA415))</f>
        <v/>
      </c>
      <c r="CP415" s="65" t="str">
        <f t="shared" si="344"/>
        <v/>
      </c>
      <c r="CQ415" s="65" t="str">
        <f t="shared" si="345"/>
        <v/>
      </c>
      <c r="CR415" s="165" t="str">
        <f>IF(COUNTBLANK($A415:$F415)&gt;2,"",IF(Input!AB415=0,"NA",Input!AB415))</f>
        <v/>
      </c>
      <c r="CS415" s="65" t="str">
        <f t="shared" si="346"/>
        <v/>
      </c>
      <c r="CT415" s="65" t="str">
        <f t="shared" si="347"/>
        <v/>
      </c>
      <c r="CU415" s="165" t="str">
        <f>IF(COUNTBLANK($A415:$F415)&gt;2,"",IF(Input!AC415=0,"NA",Input!AC415))</f>
        <v/>
      </c>
      <c r="CV415" s="65" t="str">
        <f t="shared" si="348"/>
        <v/>
      </c>
      <c r="CW415" s="65" t="str">
        <f t="shared" si="349"/>
        <v/>
      </c>
      <c r="CX415" s="165" t="str">
        <f>IF(COUNTBLANK($A415:$F415)&gt;2,"",IF(Input!AD415=0,"NA",Input!AD415))</f>
        <v/>
      </c>
    </row>
    <row r="416" spans="1:102" x14ac:dyDescent="0.25">
      <c r="A416" s="162" t="str">
        <f>IF(Input!B416=0,"",Input!B416)</f>
        <v/>
      </c>
      <c r="B416" s="162" t="str">
        <f>IF(Input!C416=0,"",Input!C416)</f>
        <v/>
      </c>
      <c r="C416" s="162" t="str">
        <f>IF(Input!D416=0,"",Input!D416)</f>
        <v/>
      </c>
      <c r="D416" s="162" t="str">
        <f>IF(Input!G416=0,"",Input!G416)</f>
        <v/>
      </c>
      <c r="E416" s="162" t="str">
        <f>IF(Input!H416=0,"",Input!H416)</f>
        <v/>
      </c>
      <c r="F416" s="162" t="str">
        <f>IF(Input!I416=0,"",Input!I416)</f>
        <v/>
      </c>
      <c r="G416" s="66" t="str">
        <f t="shared" si="300"/>
        <v/>
      </c>
      <c r="H416" s="66" t="str">
        <f t="shared" si="301"/>
        <v/>
      </c>
      <c r="I416" s="160" t="str">
        <f>FinalScores!G416</f>
        <v/>
      </c>
      <c r="J416" s="65" t="str">
        <f t="shared" si="302"/>
        <v/>
      </c>
      <c r="K416" s="65" t="str">
        <f t="shared" si="303"/>
        <v/>
      </c>
      <c r="L416" s="165" t="str">
        <f>IF(COUNTBLANK($A416:$F416)&gt;2,"",IF(Input!AE416=0,"NA",Input!AE416))</f>
        <v/>
      </c>
      <c r="M416" s="65" t="str">
        <f t="shared" si="304"/>
        <v/>
      </c>
      <c r="N416" s="65" t="str">
        <f t="shared" si="305"/>
        <v/>
      </c>
      <c r="O416" s="165" t="str">
        <f>IF(COUNTBLANK($A416:$F416)&gt;2,"",IF(Input!AF416=0,"NA",Input!AF416))</f>
        <v/>
      </c>
      <c r="P416" s="65" t="str">
        <f t="shared" si="306"/>
        <v/>
      </c>
      <c r="Q416" s="65" t="str">
        <f t="shared" si="307"/>
        <v/>
      </c>
      <c r="R416" s="165" t="str">
        <f>IF(COUNTBLANK($A416:$F416)&gt;2,"",IF(Input!AG416=0,"NA",Input!AG416))</f>
        <v/>
      </c>
      <c r="AN416" s="65" t="str">
        <f t="shared" si="308"/>
        <v/>
      </c>
      <c r="AO416" s="65" t="str">
        <f t="shared" si="309"/>
        <v/>
      </c>
      <c r="AP416" s="165" t="str">
        <f>IF(COUNTBLANK($A416:$F416)&gt;2,"",IF(Input!J416=0,"NA",Input!J416))</f>
        <v/>
      </c>
      <c r="AQ416" s="65" t="str">
        <f t="shared" si="310"/>
        <v/>
      </c>
      <c r="AR416" s="65" t="str">
        <f t="shared" si="311"/>
        <v/>
      </c>
      <c r="AS416" s="165" t="str">
        <f>IF(COUNTBLANK($A416:$F416)&gt;2,"",IF(Input!K416=0,"NA",Input!K416))</f>
        <v/>
      </c>
      <c r="AT416" s="65" t="str">
        <f t="shared" si="312"/>
        <v/>
      </c>
      <c r="AU416" s="65" t="str">
        <f t="shared" si="313"/>
        <v/>
      </c>
      <c r="AV416" s="165" t="str">
        <f>IF(COUNTBLANK($A416:$F416)&gt;2,"",IF(Input!L416=0,"NA",Input!L416))</f>
        <v/>
      </c>
      <c r="AW416" s="65" t="str">
        <f t="shared" si="314"/>
        <v/>
      </c>
      <c r="AX416" s="65" t="str">
        <f t="shared" si="315"/>
        <v/>
      </c>
      <c r="AY416" s="165" t="str">
        <f>IF(COUNTBLANK($A416:$F416)&gt;2,"",IF(Input!M416=0,"NA",Input!M416))</f>
        <v/>
      </c>
      <c r="AZ416" s="65" t="str">
        <f t="shared" si="316"/>
        <v/>
      </c>
      <c r="BA416" s="65" t="str">
        <f t="shared" si="317"/>
        <v/>
      </c>
      <c r="BB416" s="165" t="str">
        <f>IF(COUNTBLANK($A416:$F416)&gt;2,"",IF(Input!N416=0,"NA",Input!N416))</f>
        <v/>
      </c>
      <c r="BC416" s="65" t="str">
        <f t="shared" si="318"/>
        <v/>
      </c>
      <c r="BD416" s="65" t="str">
        <f t="shared" si="319"/>
        <v/>
      </c>
      <c r="BE416" s="165" t="str">
        <f>IF(COUNTBLANK($A416:$F416)&gt;2,"",IF(Input!O416=0,"NA",Input!O416))</f>
        <v/>
      </c>
      <c r="BF416" s="65" t="str">
        <f t="shared" si="320"/>
        <v/>
      </c>
      <c r="BG416" s="65" t="str">
        <f t="shared" si="321"/>
        <v/>
      </c>
      <c r="BH416" s="165" t="str">
        <f>IF(COUNTBLANK($A416:$F416)&gt;2,"",IF(Input!P416=0,"NA",Input!P416))</f>
        <v/>
      </c>
      <c r="BI416" s="65" t="str">
        <f t="shared" si="322"/>
        <v/>
      </c>
      <c r="BJ416" s="65" t="str">
        <f t="shared" si="323"/>
        <v/>
      </c>
      <c r="BK416" s="165" t="str">
        <f>IF(COUNTBLANK($A416:$F416)&gt;2,"",IF(Input!Q416=0,"NA",Input!Q416))</f>
        <v/>
      </c>
      <c r="BL416" s="65" t="str">
        <f t="shared" si="324"/>
        <v/>
      </c>
      <c r="BM416" s="65" t="str">
        <f t="shared" si="325"/>
        <v/>
      </c>
      <c r="BN416" s="165" t="str">
        <f>IF(COUNTBLANK($A416:$F416)&gt;2,"",IF(Input!R416=0,"NA",Input!R416))</f>
        <v/>
      </c>
      <c r="BO416" s="65" t="str">
        <f t="shared" si="326"/>
        <v/>
      </c>
      <c r="BP416" s="65" t="str">
        <f t="shared" si="327"/>
        <v/>
      </c>
      <c r="BQ416" s="165" t="str">
        <f>IF(COUNTBLANK($A416:$F416)&gt;2,"",IF(Input!S416=0,"NA",Input!S416))</f>
        <v/>
      </c>
      <c r="BR416" s="65" t="str">
        <f t="shared" si="328"/>
        <v/>
      </c>
      <c r="BS416" s="65" t="str">
        <f t="shared" si="329"/>
        <v/>
      </c>
      <c r="BT416" s="165" t="str">
        <f>IF(COUNTBLANK($A416:$F416)&gt;2,"",IF(Input!T416=0,"NA",Input!T416))</f>
        <v/>
      </c>
      <c r="BU416" s="65" t="str">
        <f t="shared" si="330"/>
        <v/>
      </c>
      <c r="BV416" s="65" t="str">
        <f t="shared" si="331"/>
        <v/>
      </c>
      <c r="BW416" s="165" t="str">
        <f>IF(COUNTBLANK($A416:$F416)&gt;2,"",IF(Input!U416=0,"NA",Input!U416))</f>
        <v/>
      </c>
      <c r="BX416" s="65" t="str">
        <f t="shared" si="332"/>
        <v/>
      </c>
      <c r="BY416" s="65" t="str">
        <f t="shared" si="333"/>
        <v/>
      </c>
      <c r="BZ416" s="165" t="str">
        <f>IF(COUNTBLANK($A416:$F416)&gt;2,"",IF(Input!V416=0,"NA",Input!V416))</f>
        <v/>
      </c>
      <c r="CA416" s="65" t="str">
        <f t="shared" si="334"/>
        <v/>
      </c>
      <c r="CB416" s="65" t="str">
        <f t="shared" si="335"/>
        <v/>
      </c>
      <c r="CC416" s="165" t="str">
        <f>IF(COUNTBLANK($A416:$F416)&gt;2,"",IF(Input!W416=0,"NA",Input!W416))</f>
        <v/>
      </c>
      <c r="CD416" s="65" t="str">
        <f t="shared" si="336"/>
        <v/>
      </c>
      <c r="CE416" s="65" t="str">
        <f t="shared" si="337"/>
        <v/>
      </c>
      <c r="CF416" s="165" t="str">
        <f>IF(COUNTBLANK($A416:$F416)&gt;2,"",IF(Input!X416=0,"NA",Input!X416))</f>
        <v/>
      </c>
      <c r="CG416" s="65" t="str">
        <f t="shared" si="338"/>
        <v/>
      </c>
      <c r="CH416" s="65" t="str">
        <f t="shared" si="339"/>
        <v/>
      </c>
      <c r="CI416" s="165" t="str">
        <f>IF(COUNTBLANK($A416:$F416)&gt;2,"",IF(Input!Y416=0,"NA",Input!Y416))</f>
        <v/>
      </c>
      <c r="CJ416" s="65" t="str">
        <f t="shared" si="340"/>
        <v/>
      </c>
      <c r="CK416" s="65" t="str">
        <f t="shared" si="341"/>
        <v/>
      </c>
      <c r="CL416" s="165" t="str">
        <f>IF(COUNTBLANK($A416:$F416)&gt;2,"",IF(Input!Z416=0,"NA",Input!Z416))</f>
        <v/>
      </c>
      <c r="CM416" s="65" t="str">
        <f t="shared" si="342"/>
        <v/>
      </c>
      <c r="CN416" s="65" t="str">
        <f t="shared" si="343"/>
        <v/>
      </c>
      <c r="CO416" s="165" t="str">
        <f>IF(COUNTBLANK($A416:$F416)&gt;2,"",IF(Input!AA416=0,"NA",Input!AA416))</f>
        <v/>
      </c>
      <c r="CP416" s="65" t="str">
        <f t="shared" si="344"/>
        <v/>
      </c>
      <c r="CQ416" s="65" t="str">
        <f t="shared" si="345"/>
        <v/>
      </c>
      <c r="CR416" s="165" t="str">
        <f>IF(COUNTBLANK($A416:$F416)&gt;2,"",IF(Input!AB416=0,"NA",Input!AB416))</f>
        <v/>
      </c>
      <c r="CS416" s="65" t="str">
        <f t="shared" si="346"/>
        <v/>
      </c>
      <c r="CT416" s="65" t="str">
        <f t="shared" si="347"/>
        <v/>
      </c>
      <c r="CU416" s="165" t="str">
        <f>IF(COUNTBLANK($A416:$F416)&gt;2,"",IF(Input!AC416=0,"NA",Input!AC416))</f>
        <v/>
      </c>
      <c r="CV416" s="65" t="str">
        <f t="shared" si="348"/>
        <v/>
      </c>
      <c r="CW416" s="65" t="str">
        <f t="shared" si="349"/>
        <v/>
      </c>
      <c r="CX416" s="165" t="str">
        <f>IF(COUNTBLANK($A416:$F416)&gt;2,"",IF(Input!AD416=0,"NA",Input!AD416))</f>
        <v/>
      </c>
    </row>
    <row r="417" spans="1:102" x14ac:dyDescent="0.25">
      <c r="A417" s="162" t="str">
        <f>IF(Input!B417=0,"",Input!B417)</f>
        <v/>
      </c>
      <c r="B417" s="162" t="str">
        <f>IF(Input!C417=0,"",Input!C417)</f>
        <v/>
      </c>
      <c r="C417" s="162" t="str">
        <f>IF(Input!D417=0,"",Input!D417)</f>
        <v/>
      </c>
      <c r="D417" s="162" t="str">
        <f>IF(Input!G417=0,"",Input!G417)</f>
        <v/>
      </c>
      <c r="E417" s="162" t="str">
        <f>IF(Input!H417=0,"",Input!H417)</f>
        <v/>
      </c>
      <c r="F417" s="162" t="str">
        <f>IF(Input!I417=0,"",Input!I417)</f>
        <v/>
      </c>
      <c r="G417" s="66" t="str">
        <f t="shared" si="300"/>
        <v/>
      </c>
      <c r="H417" s="66" t="str">
        <f t="shared" si="301"/>
        <v/>
      </c>
      <c r="I417" s="160" t="str">
        <f>FinalScores!G417</f>
        <v/>
      </c>
      <c r="J417" s="65" t="str">
        <f t="shared" si="302"/>
        <v/>
      </c>
      <c r="K417" s="65" t="str">
        <f t="shared" si="303"/>
        <v/>
      </c>
      <c r="L417" s="165" t="str">
        <f>IF(COUNTBLANK($A417:$F417)&gt;2,"",IF(Input!AE417=0,"NA",Input!AE417))</f>
        <v/>
      </c>
      <c r="M417" s="65" t="str">
        <f t="shared" si="304"/>
        <v/>
      </c>
      <c r="N417" s="65" t="str">
        <f t="shared" si="305"/>
        <v/>
      </c>
      <c r="O417" s="165" t="str">
        <f>IF(COUNTBLANK($A417:$F417)&gt;2,"",IF(Input!AF417=0,"NA",Input!AF417))</f>
        <v/>
      </c>
      <c r="P417" s="65" t="str">
        <f t="shared" si="306"/>
        <v/>
      </c>
      <c r="Q417" s="65" t="str">
        <f t="shared" si="307"/>
        <v/>
      </c>
      <c r="R417" s="165" t="str">
        <f>IF(COUNTBLANK($A417:$F417)&gt;2,"",IF(Input!AG417=0,"NA",Input!AG417))</f>
        <v/>
      </c>
      <c r="AN417" s="65" t="str">
        <f t="shared" si="308"/>
        <v/>
      </c>
      <c r="AO417" s="65" t="str">
        <f t="shared" si="309"/>
        <v/>
      </c>
      <c r="AP417" s="165" t="str">
        <f>IF(COUNTBLANK($A417:$F417)&gt;2,"",IF(Input!J417=0,"NA",Input!J417))</f>
        <v/>
      </c>
      <c r="AQ417" s="65" t="str">
        <f t="shared" si="310"/>
        <v/>
      </c>
      <c r="AR417" s="65" t="str">
        <f t="shared" si="311"/>
        <v/>
      </c>
      <c r="AS417" s="165" t="str">
        <f>IF(COUNTBLANK($A417:$F417)&gt;2,"",IF(Input!K417=0,"NA",Input!K417))</f>
        <v/>
      </c>
      <c r="AT417" s="65" t="str">
        <f t="shared" si="312"/>
        <v/>
      </c>
      <c r="AU417" s="65" t="str">
        <f t="shared" si="313"/>
        <v/>
      </c>
      <c r="AV417" s="165" t="str">
        <f>IF(COUNTBLANK($A417:$F417)&gt;2,"",IF(Input!L417=0,"NA",Input!L417))</f>
        <v/>
      </c>
      <c r="AW417" s="65" t="str">
        <f t="shared" si="314"/>
        <v/>
      </c>
      <c r="AX417" s="65" t="str">
        <f t="shared" si="315"/>
        <v/>
      </c>
      <c r="AY417" s="165" t="str">
        <f>IF(COUNTBLANK($A417:$F417)&gt;2,"",IF(Input!M417=0,"NA",Input!M417))</f>
        <v/>
      </c>
      <c r="AZ417" s="65" t="str">
        <f t="shared" si="316"/>
        <v/>
      </c>
      <c r="BA417" s="65" t="str">
        <f t="shared" si="317"/>
        <v/>
      </c>
      <c r="BB417" s="165" t="str">
        <f>IF(COUNTBLANK($A417:$F417)&gt;2,"",IF(Input!N417=0,"NA",Input!N417))</f>
        <v/>
      </c>
      <c r="BC417" s="65" t="str">
        <f t="shared" si="318"/>
        <v/>
      </c>
      <c r="BD417" s="65" t="str">
        <f t="shared" si="319"/>
        <v/>
      </c>
      <c r="BE417" s="165" t="str">
        <f>IF(COUNTBLANK($A417:$F417)&gt;2,"",IF(Input!O417=0,"NA",Input!O417))</f>
        <v/>
      </c>
      <c r="BF417" s="65" t="str">
        <f t="shared" si="320"/>
        <v/>
      </c>
      <c r="BG417" s="65" t="str">
        <f t="shared" si="321"/>
        <v/>
      </c>
      <c r="BH417" s="165" t="str">
        <f>IF(COUNTBLANK($A417:$F417)&gt;2,"",IF(Input!P417=0,"NA",Input!P417))</f>
        <v/>
      </c>
      <c r="BI417" s="65" t="str">
        <f t="shared" si="322"/>
        <v/>
      </c>
      <c r="BJ417" s="65" t="str">
        <f t="shared" si="323"/>
        <v/>
      </c>
      <c r="BK417" s="165" t="str">
        <f>IF(COUNTBLANK($A417:$F417)&gt;2,"",IF(Input!Q417=0,"NA",Input!Q417))</f>
        <v/>
      </c>
      <c r="BL417" s="65" t="str">
        <f t="shared" si="324"/>
        <v/>
      </c>
      <c r="BM417" s="65" t="str">
        <f t="shared" si="325"/>
        <v/>
      </c>
      <c r="BN417" s="165" t="str">
        <f>IF(COUNTBLANK($A417:$F417)&gt;2,"",IF(Input!R417=0,"NA",Input!R417))</f>
        <v/>
      </c>
      <c r="BO417" s="65" t="str">
        <f t="shared" si="326"/>
        <v/>
      </c>
      <c r="BP417" s="65" t="str">
        <f t="shared" si="327"/>
        <v/>
      </c>
      <c r="BQ417" s="165" t="str">
        <f>IF(COUNTBLANK($A417:$F417)&gt;2,"",IF(Input!S417=0,"NA",Input!S417))</f>
        <v/>
      </c>
      <c r="BR417" s="65" t="str">
        <f t="shared" si="328"/>
        <v/>
      </c>
      <c r="BS417" s="65" t="str">
        <f t="shared" si="329"/>
        <v/>
      </c>
      <c r="BT417" s="165" t="str">
        <f>IF(COUNTBLANK($A417:$F417)&gt;2,"",IF(Input!T417=0,"NA",Input!T417))</f>
        <v/>
      </c>
      <c r="BU417" s="65" t="str">
        <f t="shared" si="330"/>
        <v/>
      </c>
      <c r="BV417" s="65" t="str">
        <f t="shared" si="331"/>
        <v/>
      </c>
      <c r="BW417" s="165" t="str">
        <f>IF(COUNTBLANK($A417:$F417)&gt;2,"",IF(Input!U417=0,"NA",Input!U417))</f>
        <v/>
      </c>
      <c r="BX417" s="65" t="str">
        <f t="shared" si="332"/>
        <v/>
      </c>
      <c r="BY417" s="65" t="str">
        <f t="shared" si="333"/>
        <v/>
      </c>
      <c r="BZ417" s="165" t="str">
        <f>IF(COUNTBLANK($A417:$F417)&gt;2,"",IF(Input!V417=0,"NA",Input!V417))</f>
        <v/>
      </c>
      <c r="CA417" s="65" t="str">
        <f t="shared" si="334"/>
        <v/>
      </c>
      <c r="CB417" s="65" t="str">
        <f t="shared" si="335"/>
        <v/>
      </c>
      <c r="CC417" s="165" t="str">
        <f>IF(COUNTBLANK($A417:$F417)&gt;2,"",IF(Input!W417=0,"NA",Input!W417))</f>
        <v/>
      </c>
      <c r="CD417" s="65" t="str">
        <f t="shared" si="336"/>
        <v/>
      </c>
      <c r="CE417" s="65" t="str">
        <f t="shared" si="337"/>
        <v/>
      </c>
      <c r="CF417" s="165" t="str">
        <f>IF(COUNTBLANK($A417:$F417)&gt;2,"",IF(Input!X417=0,"NA",Input!X417))</f>
        <v/>
      </c>
      <c r="CG417" s="65" t="str">
        <f t="shared" si="338"/>
        <v/>
      </c>
      <c r="CH417" s="65" t="str">
        <f t="shared" si="339"/>
        <v/>
      </c>
      <c r="CI417" s="165" t="str">
        <f>IF(COUNTBLANK($A417:$F417)&gt;2,"",IF(Input!Y417=0,"NA",Input!Y417))</f>
        <v/>
      </c>
      <c r="CJ417" s="65" t="str">
        <f t="shared" si="340"/>
        <v/>
      </c>
      <c r="CK417" s="65" t="str">
        <f t="shared" si="341"/>
        <v/>
      </c>
      <c r="CL417" s="165" t="str">
        <f>IF(COUNTBLANK($A417:$F417)&gt;2,"",IF(Input!Z417=0,"NA",Input!Z417))</f>
        <v/>
      </c>
      <c r="CM417" s="65" t="str">
        <f t="shared" si="342"/>
        <v/>
      </c>
      <c r="CN417" s="65" t="str">
        <f t="shared" si="343"/>
        <v/>
      </c>
      <c r="CO417" s="165" t="str">
        <f>IF(COUNTBLANK($A417:$F417)&gt;2,"",IF(Input!AA417=0,"NA",Input!AA417))</f>
        <v/>
      </c>
      <c r="CP417" s="65" t="str">
        <f t="shared" si="344"/>
        <v/>
      </c>
      <c r="CQ417" s="65" t="str">
        <f t="shared" si="345"/>
        <v/>
      </c>
      <c r="CR417" s="165" t="str">
        <f>IF(COUNTBLANK($A417:$F417)&gt;2,"",IF(Input!AB417=0,"NA",Input!AB417))</f>
        <v/>
      </c>
      <c r="CS417" s="65" t="str">
        <f t="shared" si="346"/>
        <v/>
      </c>
      <c r="CT417" s="65" t="str">
        <f t="shared" si="347"/>
        <v/>
      </c>
      <c r="CU417" s="165" t="str">
        <f>IF(COUNTBLANK($A417:$F417)&gt;2,"",IF(Input!AC417=0,"NA",Input!AC417))</f>
        <v/>
      </c>
      <c r="CV417" s="65" t="str">
        <f t="shared" si="348"/>
        <v/>
      </c>
      <c r="CW417" s="65" t="str">
        <f t="shared" si="349"/>
        <v/>
      </c>
      <c r="CX417" s="165" t="str">
        <f>IF(COUNTBLANK($A417:$F417)&gt;2,"",IF(Input!AD417=0,"NA",Input!AD417))</f>
        <v/>
      </c>
    </row>
    <row r="418" spans="1:102" x14ac:dyDescent="0.25">
      <c r="A418" s="162" t="str">
        <f>IF(Input!B418=0,"",Input!B418)</f>
        <v/>
      </c>
      <c r="B418" s="162" t="str">
        <f>IF(Input!C418=0,"",Input!C418)</f>
        <v/>
      </c>
      <c r="C418" s="162" t="str">
        <f>IF(Input!D418=0,"",Input!D418)</f>
        <v/>
      </c>
      <c r="D418" s="162" t="str">
        <f>IF(Input!G418=0,"",Input!G418)</f>
        <v/>
      </c>
      <c r="E418" s="162" t="str">
        <f>IF(Input!H418=0,"",Input!H418)</f>
        <v/>
      </c>
      <c r="F418" s="162" t="str">
        <f>IF(Input!I418=0,"",Input!I418)</f>
        <v/>
      </c>
      <c r="G418" s="66" t="str">
        <f t="shared" si="300"/>
        <v/>
      </c>
      <c r="H418" s="66" t="str">
        <f t="shared" si="301"/>
        <v/>
      </c>
      <c r="I418" s="160" t="str">
        <f>FinalScores!G418</f>
        <v/>
      </c>
      <c r="J418" s="65" t="str">
        <f t="shared" si="302"/>
        <v/>
      </c>
      <c r="K418" s="65" t="str">
        <f t="shared" si="303"/>
        <v/>
      </c>
      <c r="L418" s="165" t="str">
        <f>IF(COUNTBLANK($A418:$F418)&gt;2,"",IF(Input!AE418=0,"NA",Input!AE418))</f>
        <v/>
      </c>
      <c r="M418" s="65" t="str">
        <f t="shared" si="304"/>
        <v/>
      </c>
      <c r="N418" s="65" t="str">
        <f t="shared" si="305"/>
        <v/>
      </c>
      <c r="O418" s="165" t="str">
        <f>IF(COUNTBLANK($A418:$F418)&gt;2,"",IF(Input!AF418=0,"NA",Input!AF418))</f>
        <v/>
      </c>
      <c r="P418" s="65" t="str">
        <f t="shared" si="306"/>
        <v/>
      </c>
      <c r="Q418" s="65" t="str">
        <f t="shared" si="307"/>
        <v/>
      </c>
      <c r="R418" s="165" t="str">
        <f>IF(COUNTBLANK($A418:$F418)&gt;2,"",IF(Input!AG418=0,"NA",Input!AG418))</f>
        <v/>
      </c>
      <c r="AN418" s="65" t="str">
        <f t="shared" si="308"/>
        <v/>
      </c>
      <c r="AO418" s="65" t="str">
        <f t="shared" si="309"/>
        <v/>
      </c>
      <c r="AP418" s="165" t="str">
        <f>IF(COUNTBLANK($A418:$F418)&gt;2,"",IF(Input!J418=0,"NA",Input!J418))</f>
        <v/>
      </c>
      <c r="AQ418" s="65" t="str">
        <f t="shared" si="310"/>
        <v/>
      </c>
      <c r="AR418" s="65" t="str">
        <f t="shared" si="311"/>
        <v/>
      </c>
      <c r="AS418" s="165" t="str">
        <f>IF(COUNTBLANK($A418:$F418)&gt;2,"",IF(Input!K418=0,"NA",Input!K418))</f>
        <v/>
      </c>
      <c r="AT418" s="65" t="str">
        <f t="shared" si="312"/>
        <v/>
      </c>
      <c r="AU418" s="65" t="str">
        <f t="shared" si="313"/>
        <v/>
      </c>
      <c r="AV418" s="165" t="str">
        <f>IF(COUNTBLANK($A418:$F418)&gt;2,"",IF(Input!L418=0,"NA",Input!L418))</f>
        <v/>
      </c>
      <c r="AW418" s="65" t="str">
        <f t="shared" si="314"/>
        <v/>
      </c>
      <c r="AX418" s="65" t="str">
        <f t="shared" si="315"/>
        <v/>
      </c>
      <c r="AY418" s="165" t="str">
        <f>IF(COUNTBLANK($A418:$F418)&gt;2,"",IF(Input!M418=0,"NA",Input!M418))</f>
        <v/>
      </c>
      <c r="AZ418" s="65" t="str">
        <f t="shared" si="316"/>
        <v/>
      </c>
      <c r="BA418" s="65" t="str">
        <f t="shared" si="317"/>
        <v/>
      </c>
      <c r="BB418" s="165" t="str">
        <f>IF(COUNTBLANK($A418:$F418)&gt;2,"",IF(Input!N418=0,"NA",Input!N418))</f>
        <v/>
      </c>
      <c r="BC418" s="65" t="str">
        <f t="shared" si="318"/>
        <v/>
      </c>
      <c r="BD418" s="65" t="str">
        <f t="shared" si="319"/>
        <v/>
      </c>
      <c r="BE418" s="165" t="str">
        <f>IF(COUNTBLANK($A418:$F418)&gt;2,"",IF(Input!O418=0,"NA",Input!O418))</f>
        <v/>
      </c>
      <c r="BF418" s="65" t="str">
        <f t="shared" si="320"/>
        <v/>
      </c>
      <c r="BG418" s="65" t="str">
        <f t="shared" si="321"/>
        <v/>
      </c>
      <c r="BH418" s="165" t="str">
        <f>IF(COUNTBLANK($A418:$F418)&gt;2,"",IF(Input!P418=0,"NA",Input!P418))</f>
        <v/>
      </c>
      <c r="BI418" s="65" t="str">
        <f t="shared" si="322"/>
        <v/>
      </c>
      <c r="BJ418" s="65" t="str">
        <f t="shared" si="323"/>
        <v/>
      </c>
      <c r="BK418" s="165" t="str">
        <f>IF(COUNTBLANK($A418:$F418)&gt;2,"",IF(Input!Q418=0,"NA",Input!Q418))</f>
        <v/>
      </c>
      <c r="BL418" s="65" t="str">
        <f t="shared" si="324"/>
        <v/>
      </c>
      <c r="BM418" s="65" t="str">
        <f t="shared" si="325"/>
        <v/>
      </c>
      <c r="BN418" s="165" t="str">
        <f>IF(COUNTBLANK($A418:$F418)&gt;2,"",IF(Input!R418=0,"NA",Input!R418))</f>
        <v/>
      </c>
      <c r="BO418" s="65" t="str">
        <f t="shared" si="326"/>
        <v/>
      </c>
      <c r="BP418" s="65" t="str">
        <f t="shared" si="327"/>
        <v/>
      </c>
      <c r="BQ418" s="165" t="str">
        <f>IF(COUNTBLANK($A418:$F418)&gt;2,"",IF(Input!S418=0,"NA",Input!S418))</f>
        <v/>
      </c>
      <c r="BR418" s="65" t="str">
        <f t="shared" si="328"/>
        <v/>
      </c>
      <c r="BS418" s="65" t="str">
        <f t="shared" si="329"/>
        <v/>
      </c>
      <c r="BT418" s="165" t="str">
        <f>IF(COUNTBLANK($A418:$F418)&gt;2,"",IF(Input!T418=0,"NA",Input!T418))</f>
        <v/>
      </c>
      <c r="BU418" s="65" t="str">
        <f t="shared" si="330"/>
        <v/>
      </c>
      <c r="BV418" s="65" t="str">
        <f t="shared" si="331"/>
        <v/>
      </c>
      <c r="BW418" s="165" t="str">
        <f>IF(COUNTBLANK($A418:$F418)&gt;2,"",IF(Input!U418=0,"NA",Input!U418))</f>
        <v/>
      </c>
      <c r="BX418" s="65" t="str">
        <f t="shared" si="332"/>
        <v/>
      </c>
      <c r="BY418" s="65" t="str">
        <f t="shared" si="333"/>
        <v/>
      </c>
      <c r="BZ418" s="165" t="str">
        <f>IF(COUNTBLANK($A418:$F418)&gt;2,"",IF(Input!V418=0,"NA",Input!V418))</f>
        <v/>
      </c>
      <c r="CA418" s="65" t="str">
        <f t="shared" si="334"/>
        <v/>
      </c>
      <c r="CB418" s="65" t="str">
        <f t="shared" si="335"/>
        <v/>
      </c>
      <c r="CC418" s="165" t="str">
        <f>IF(COUNTBLANK($A418:$F418)&gt;2,"",IF(Input!W418=0,"NA",Input!W418))</f>
        <v/>
      </c>
      <c r="CD418" s="65" t="str">
        <f t="shared" si="336"/>
        <v/>
      </c>
      <c r="CE418" s="65" t="str">
        <f t="shared" si="337"/>
        <v/>
      </c>
      <c r="CF418" s="165" t="str">
        <f>IF(COUNTBLANK($A418:$F418)&gt;2,"",IF(Input!X418=0,"NA",Input!X418))</f>
        <v/>
      </c>
      <c r="CG418" s="65" t="str">
        <f t="shared" si="338"/>
        <v/>
      </c>
      <c r="CH418" s="65" t="str">
        <f t="shared" si="339"/>
        <v/>
      </c>
      <c r="CI418" s="165" t="str">
        <f>IF(COUNTBLANK($A418:$F418)&gt;2,"",IF(Input!Y418=0,"NA",Input!Y418))</f>
        <v/>
      </c>
      <c r="CJ418" s="65" t="str">
        <f t="shared" si="340"/>
        <v/>
      </c>
      <c r="CK418" s="65" t="str">
        <f t="shared" si="341"/>
        <v/>
      </c>
      <c r="CL418" s="165" t="str">
        <f>IF(COUNTBLANK($A418:$F418)&gt;2,"",IF(Input!Z418=0,"NA",Input!Z418))</f>
        <v/>
      </c>
      <c r="CM418" s="65" t="str">
        <f t="shared" si="342"/>
        <v/>
      </c>
      <c r="CN418" s="65" t="str">
        <f t="shared" si="343"/>
        <v/>
      </c>
      <c r="CO418" s="165" t="str">
        <f>IF(COUNTBLANK($A418:$F418)&gt;2,"",IF(Input!AA418=0,"NA",Input!AA418))</f>
        <v/>
      </c>
      <c r="CP418" s="65" t="str">
        <f t="shared" si="344"/>
        <v/>
      </c>
      <c r="CQ418" s="65" t="str">
        <f t="shared" si="345"/>
        <v/>
      </c>
      <c r="CR418" s="165" t="str">
        <f>IF(COUNTBLANK($A418:$F418)&gt;2,"",IF(Input!AB418=0,"NA",Input!AB418))</f>
        <v/>
      </c>
      <c r="CS418" s="65" t="str">
        <f t="shared" si="346"/>
        <v/>
      </c>
      <c r="CT418" s="65" t="str">
        <f t="shared" si="347"/>
        <v/>
      </c>
      <c r="CU418" s="165" t="str">
        <f>IF(COUNTBLANK($A418:$F418)&gt;2,"",IF(Input!AC418=0,"NA",Input!AC418))</f>
        <v/>
      </c>
      <c r="CV418" s="65" t="str">
        <f t="shared" si="348"/>
        <v/>
      </c>
      <c r="CW418" s="65" t="str">
        <f t="shared" si="349"/>
        <v/>
      </c>
      <c r="CX418" s="165" t="str">
        <f>IF(COUNTBLANK($A418:$F418)&gt;2,"",IF(Input!AD418=0,"NA",Input!AD418))</f>
        <v/>
      </c>
    </row>
    <row r="419" spans="1:102" x14ac:dyDescent="0.25">
      <c r="A419" s="162" t="str">
        <f>IF(Input!B419=0,"",Input!B419)</f>
        <v/>
      </c>
      <c r="B419" s="162" t="str">
        <f>IF(Input!C419=0,"",Input!C419)</f>
        <v/>
      </c>
      <c r="C419" s="162" t="str">
        <f>IF(Input!D419=0,"",Input!D419)</f>
        <v/>
      </c>
      <c r="D419" s="162" t="str">
        <f>IF(Input!G419=0,"",Input!G419)</f>
        <v/>
      </c>
      <c r="E419" s="162" t="str">
        <f>IF(Input!H419=0,"",Input!H419)</f>
        <v/>
      </c>
      <c r="F419" s="162" t="str">
        <f>IF(Input!I419=0,"",Input!I419)</f>
        <v/>
      </c>
      <c r="G419" s="66" t="str">
        <f t="shared" si="300"/>
        <v/>
      </c>
      <c r="H419" s="66" t="str">
        <f t="shared" si="301"/>
        <v/>
      </c>
      <c r="I419" s="160" t="str">
        <f>FinalScores!G419</f>
        <v/>
      </c>
      <c r="J419" s="65" t="str">
        <f t="shared" si="302"/>
        <v/>
      </c>
      <c r="K419" s="65" t="str">
        <f t="shared" si="303"/>
        <v/>
      </c>
      <c r="L419" s="165" t="str">
        <f>IF(COUNTBLANK($A419:$F419)&gt;2,"",IF(Input!AE419=0,"NA",Input!AE419))</f>
        <v/>
      </c>
      <c r="M419" s="65" t="str">
        <f t="shared" si="304"/>
        <v/>
      </c>
      <c r="N419" s="65" t="str">
        <f t="shared" si="305"/>
        <v/>
      </c>
      <c r="O419" s="165" t="str">
        <f>IF(COUNTBLANK($A419:$F419)&gt;2,"",IF(Input!AF419=0,"NA",Input!AF419))</f>
        <v/>
      </c>
      <c r="P419" s="65" t="str">
        <f t="shared" si="306"/>
        <v/>
      </c>
      <c r="Q419" s="65" t="str">
        <f t="shared" si="307"/>
        <v/>
      </c>
      <c r="R419" s="165" t="str">
        <f>IF(COUNTBLANK($A419:$F419)&gt;2,"",IF(Input!AG419=0,"NA",Input!AG419))</f>
        <v/>
      </c>
      <c r="AN419" s="65" t="str">
        <f t="shared" si="308"/>
        <v/>
      </c>
      <c r="AO419" s="65" t="str">
        <f t="shared" si="309"/>
        <v/>
      </c>
      <c r="AP419" s="165" t="str">
        <f>IF(COUNTBLANK($A419:$F419)&gt;2,"",IF(Input!J419=0,"NA",Input!J419))</f>
        <v/>
      </c>
      <c r="AQ419" s="65" t="str">
        <f t="shared" si="310"/>
        <v/>
      </c>
      <c r="AR419" s="65" t="str">
        <f t="shared" si="311"/>
        <v/>
      </c>
      <c r="AS419" s="165" t="str">
        <f>IF(COUNTBLANK($A419:$F419)&gt;2,"",IF(Input!K419=0,"NA",Input!K419))</f>
        <v/>
      </c>
      <c r="AT419" s="65" t="str">
        <f t="shared" si="312"/>
        <v/>
      </c>
      <c r="AU419" s="65" t="str">
        <f t="shared" si="313"/>
        <v/>
      </c>
      <c r="AV419" s="165" t="str">
        <f>IF(COUNTBLANK($A419:$F419)&gt;2,"",IF(Input!L419=0,"NA",Input!L419))</f>
        <v/>
      </c>
      <c r="AW419" s="65" t="str">
        <f t="shared" si="314"/>
        <v/>
      </c>
      <c r="AX419" s="65" t="str">
        <f t="shared" si="315"/>
        <v/>
      </c>
      <c r="AY419" s="165" t="str">
        <f>IF(COUNTBLANK($A419:$F419)&gt;2,"",IF(Input!M419=0,"NA",Input!M419))</f>
        <v/>
      </c>
      <c r="AZ419" s="65" t="str">
        <f t="shared" si="316"/>
        <v/>
      </c>
      <c r="BA419" s="65" t="str">
        <f t="shared" si="317"/>
        <v/>
      </c>
      <c r="BB419" s="165" t="str">
        <f>IF(COUNTBLANK($A419:$F419)&gt;2,"",IF(Input!N419=0,"NA",Input!N419))</f>
        <v/>
      </c>
      <c r="BC419" s="65" t="str">
        <f t="shared" si="318"/>
        <v/>
      </c>
      <c r="BD419" s="65" t="str">
        <f t="shared" si="319"/>
        <v/>
      </c>
      <c r="BE419" s="165" t="str">
        <f>IF(COUNTBLANK($A419:$F419)&gt;2,"",IF(Input!O419=0,"NA",Input!O419))</f>
        <v/>
      </c>
      <c r="BF419" s="65" t="str">
        <f t="shared" si="320"/>
        <v/>
      </c>
      <c r="BG419" s="65" t="str">
        <f t="shared" si="321"/>
        <v/>
      </c>
      <c r="BH419" s="165" t="str">
        <f>IF(COUNTBLANK($A419:$F419)&gt;2,"",IF(Input!P419=0,"NA",Input!P419))</f>
        <v/>
      </c>
      <c r="BI419" s="65" t="str">
        <f t="shared" si="322"/>
        <v/>
      </c>
      <c r="BJ419" s="65" t="str">
        <f t="shared" si="323"/>
        <v/>
      </c>
      <c r="BK419" s="165" t="str">
        <f>IF(COUNTBLANK($A419:$F419)&gt;2,"",IF(Input!Q419=0,"NA",Input!Q419))</f>
        <v/>
      </c>
      <c r="BL419" s="65" t="str">
        <f t="shared" si="324"/>
        <v/>
      </c>
      <c r="BM419" s="65" t="str">
        <f t="shared" si="325"/>
        <v/>
      </c>
      <c r="BN419" s="165" t="str">
        <f>IF(COUNTBLANK($A419:$F419)&gt;2,"",IF(Input!R419=0,"NA",Input!R419))</f>
        <v/>
      </c>
      <c r="BO419" s="65" t="str">
        <f t="shared" si="326"/>
        <v/>
      </c>
      <c r="BP419" s="65" t="str">
        <f t="shared" si="327"/>
        <v/>
      </c>
      <c r="BQ419" s="165" t="str">
        <f>IF(COUNTBLANK($A419:$F419)&gt;2,"",IF(Input!S419=0,"NA",Input!S419))</f>
        <v/>
      </c>
      <c r="BR419" s="65" t="str">
        <f t="shared" si="328"/>
        <v/>
      </c>
      <c r="BS419" s="65" t="str">
        <f t="shared" si="329"/>
        <v/>
      </c>
      <c r="BT419" s="165" t="str">
        <f>IF(COUNTBLANK($A419:$F419)&gt;2,"",IF(Input!T419=0,"NA",Input!T419))</f>
        <v/>
      </c>
      <c r="BU419" s="65" t="str">
        <f t="shared" si="330"/>
        <v/>
      </c>
      <c r="BV419" s="65" t="str">
        <f t="shared" si="331"/>
        <v/>
      </c>
      <c r="BW419" s="165" t="str">
        <f>IF(COUNTBLANK($A419:$F419)&gt;2,"",IF(Input!U419=0,"NA",Input!U419))</f>
        <v/>
      </c>
      <c r="BX419" s="65" t="str">
        <f t="shared" si="332"/>
        <v/>
      </c>
      <c r="BY419" s="65" t="str">
        <f t="shared" si="333"/>
        <v/>
      </c>
      <c r="BZ419" s="165" t="str">
        <f>IF(COUNTBLANK($A419:$F419)&gt;2,"",IF(Input!V419=0,"NA",Input!V419))</f>
        <v/>
      </c>
      <c r="CA419" s="65" t="str">
        <f t="shared" si="334"/>
        <v/>
      </c>
      <c r="CB419" s="65" t="str">
        <f t="shared" si="335"/>
        <v/>
      </c>
      <c r="CC419" s="165" t="str">
        <f>IF(COUNTBLANK($A419:$F419)&gt;2,"",IF(Input!W419=0,"NA",Input!W419))</f>
        <v/>
      </c>
      <c r="CD419" s="65" t="str">
        <f t="shared" si="336"/>
        <v/>
      </c>
      <c r="CE419" s="65" t="str">
        <f t="shared" si="337"/>
        <v/>
      </c>
      <c r="CF419" s="165" t="str">
        <f>IF(COUNTBLANK($A419:$F419)&gt;2,"",IF(Input!X419=0,"NA",Input!X419))</f>
        <v/>
      </c>
      <c r="CG419" s="65" t="str">
        <f t="shared" si="338"/>
        <v/>
      </c>
      <c r="CH419" s="65" t="str">
        <f t="shared" si="339"/>
        <v/>
      </c>
      <c r="CI419" s="165" t="str">
        <f>IF(COUNTBLANK($A419:$F419)&gt;2,"",IF(Input!Y419=0,"NA",Input!Y419))</f>
        <v/>
      </c>
      <c r="CJ419" s="65" t="str">
        <f t="shared" si="340"/>
        <v/>
      </c>
      <c r="CK419" s="65" t="str">
        <f t="shared" si="341"/>
        <v/>
      </c>
      <c r="CL419" s="165" t="str">
        <f>IF(COUNTBLANK($A419:$F419)&gt;2,"",IF(Input!Z419=0,"NA",Input!Z419))</f>
        <v/>
      </c>
      <c r="CM419" s="65" t="str">
        <f t="shared" si="342"/>
        <v/>
      </c>
      <c r="CN419" s="65" t="str">
        <f t="shared" si="343"/>
        <v/>
      </c>
      <c r="CO419" s="165" t="str">
        <f>IF(COUNTBLANK($A419:$F419)&gt;2,"",IF(Input!AA419=0,"NA",Input!AA419))</f>
        <v/>
      </c>
      <c r="CP419" s="65" t="str">
        <f t="shared" si="344"/>
        <v/>
      </c>
      <c r="CQ419" s="65" t="str">
        <f t="shared" si="345"/>
        <v/>
      </c>
      <c r="CR419" s="165" t="str">
        <f>IF(COUNTBLANK($A419:$F419)&gt;2,"",IF(Input!AB419=0,"NA",Input!AB419))</f>
        <v/>
      </c>
      <c r="CS419" s="65" t="str">
        <f t="shared" si="346"/>
        <v/>
      </c>
      <c r="CT419" s="65" t="str">
        <f t="shared" si="347"/>
        <v/>
      </c>
      <c r="CU419" s="165" t="str">
        <f>IF(COUNTBLANK($A419:$F419)&gt;2,"",IF(Input!AC419=0,"NA",Input!AC419))</f>
        <v/>
      </c>
      <c r="CV419" s="65" t="str">
        <f t="shared" si="348"/>
        <v/>
      </c>
      <c r="CW419" s="65" t="str">
        <f t="shared" si="349"/>
        <v/>
      </c>
      <c r="CX419" s="165" t="str">
        <f>IF(COUNTBLANK($A419:$F419)&gt;2,"",IF(Input!AD419=0,"NA",Input!AD419))</f>
        <v/>
      </c>
    </row>
    <row r="420" spans="1:102" x14ac:dyDescent="0.25">
      <c r="A420" s="162" t="str">
        <f>IF(Input!B420=0,"",Input!B420)</f>
        <v/>
      </c>
      <c r="B420" s="162" t="str">
        <f>IF(Input!C420=0,"",Input!C420)</f>
        <v/>
      </c>
      <c r="C420" s="162" t="str">
        <f>IF(Input!D420=0,"",Input!D420)</f>
        <v/>
      </c>
      <c r="D420" s="162" t="str">
        <f>IF(Input!G420=0,"",Input!G420)</f>
        <v/>
      </c>
      <c r="E420" s="162" t="str">
        <f>IF(Input!H420=0,"",Input!H420)</f>
        <v/>
      </c>
      <c r="F420" s="162" t="str">
        <f>IF(Input!I420=0,"",Input!I420)</f>
        <v/>
      </c>
      <c r="G420" s="66" t="str">
        <f t="shared" si="300"/>
        <v/>
      </c>
      <c r="H420" s="66" t="str">
        <f t="shared" si="301"/>
        <v/>
      </c>
      <c r="I420" s="160" t="str">
        <f>FinalScores!G420</f>
        <v/>
      </c>
      <c r="J420" s="65" t="str">
        <f t="shared" si="302"/>
        <v/>
      </c>
      <c r="K420" s="65" t="str">
        <f t="shared" si="303"/>
        <v/>
      </c>
      <c r="L420" s="165" t="str">
        <f>IF(COUNTBLANK($A420:$F420)&gt;2,"",IF(Input!AE420=0,"NA",Input!AE420))</f>
        <v/>
      </c>
      <c r="M420" s="65" t="str">
        <f t="shared" si="304"/>
        <v/>
      </c>
      <c r="N420" s="65" t="str">
        <f t="shared" si="305"/>
        <v/>
      </c>
      <c r="O420" s="165" t="str">
        <f>IF(COUNTBLANK($A420:$F420)&gt;2,"",IF(Input!AF420=0,"NA",Input!AF420))</f>
        <v/>
      </c>
      <c r="P420" s="65" t="str">
        <f t="shared" si="306"/>
        <v/>
      </c>
      <c r="Q420" s="65" t="str">
        <f t="shared" si="307"/>
        <v/>
      </c>
      <c r="R420" s="165" t="str">
        <f>IF(COUNTBLANK($A420:$F420)&gt;2,"",IF(Input!AG420=0,"NA",Input!AG420))</f>
        <v/>
      </c>
      <c r="AN420" s="65" t="str">
        <f t="shared" si="308"/>
        <v/>
      </c>
      <c r="AO420" s="65" t="str">
        <f t="shared" si="309"/>
        <v/>
      </c>
      <c r="AP420" s="165" t="str">
        <f>IF(COUNTBLANK($A420:$F420)&gt;2,"",IF(Input!J420=0,"NA",Input!J420))</f>
        <v/>
      </c>
      <c r="AQ420" s="65" t="str">
        <f t="shared" si="310"/>
        <v/>
      </c>
      <c r="AR420" s="65" t="str">
        <f t="shared" si="311"/>
        <v/>
      </c>
      <c r="AS420" s="165" t="str">
        <f>IF(COUNTBLANK($A420:$F420)&gt;2,"",IF(Input!K420=0,"NA",Input!K420))</f>
        <v/>
      </c>
      <c r="AT420" s="65" t="str">
        <f t="shared" si="312"/>
        <v/>
      </c>
      <c r="AU420" s="65" t="str">
        <f t="shared" si="313"/>
        <v/>
      </c>
      <c r="AV420" s="165" t="str">
        <f>IF(COUNTBLANK($A420:$F420)&gt;2,"",IF(Input!L420=0,"NA",Input!L420))</f>
        <v/>
      </c>
      <c r="AW420" s="65" t="str">
        <f t="shared" si="314"/>
        <v/>
      </c>
      <c r="AX420" s="65" t="str">
        <f t="shared" si="315"/>
        <v/>
      </c>
      <c r="AY420" s="165" t="str">
        <f>IF(COUNTBLANK($A420:$F420)&gt;2,"",IF(Input!M420=0,"NA",Input!M420))</f>
        <v/>
      </c>
      <c r="AZ420" s="65" t="str">
        <f t="shared" si="316"/>
        <v/>
      </c>
      <c r="BA420" s="65" t="str">
        <f t="shared" si="317"/>
        <v/>
      </c>
      <c r="BB420" s="165" t="str">
        <f>IF(COUNTBLANK($A420:$F420)&gt;2,"",IF(Input!N420=0,"NA",Input!N420))</f>
        <v/>
      </c>
      <c r="BC420" s="65" t="str">
        <f t="shared" si="318"/>
        <v/>
      </c>
      <c r="BD420" s="65" t="str">
        <f t="shared" si="319"/>
        <v/>
      </c>
      <c r="BE420" s="165" t="str">
        <f>IF(COUNTBLANK($A420:$F420)&gt;2,"",IF(Input!O420=0,"NA",Input!O420))</f>
        <v/>
      </c>
      <c r="BF420" s="65" t="str">
        <f t="shared" si="320"/>
        <v/>
      </c>
      <c r="BG420" s="65" t="str">
        <f t="shared" si="321"/>
        <v/>
      </c>
      <c r="BH420" s="165" t="str">
        <f>IF(COUNTBLANK($A420:$F420)&gt;2,"",IF(Input!P420=0,"NA",Input!P420))</f>
        <v/>
      </c>
      <c r="BI420" s="65" t="str">
        <f t="shared" si="322"/>
        <v/>
      </c>
      <c r="BJ420" s="65" t="str">
        <f t="shared" si="323"/>
        <v/>
      </c>
      <c r="BK420" s="165" t="str">
        <f>IF(COUNTBLANK($A420:$F420)&gt;2,"",IF(Input!Q420=0,"NA",Input!Q420))</f>
        <v/>
      </c>
      <c r="BL420" s="65" t="str">
        <f t="shared" si="324"/>
        <v/>
      </c>
      <c r="BM420" s="65" t="str">
        <f t="shared" si="325"/>
        <v/>
      </c>
      <c r="BN420" s="165" t="str">
        <f>IF(COUNTBLANK($A420:$F420)&gt;2,"",IF(Input!R420=0,"NA",Input!R420))</f>
        <v/>
      </c>
      <c r="BO420" s="65" t="str">
        <f t="shared" si="326"/>
        <v/>
      </c>
      <c r="BP420" s="65" t="str">
        <f t="shared" si="327"/>
        <v/>
      </c>
      <c r="BQ420" s="165" t="str">
        <f>IF(COUNTBLANK($A420:$F420)&gt;2,"",IF(Input!S420=0,"NA",Input!S420))</f>
        <v/>
      </c>
      <c r="BR420" s="65" t="str">
        <f t="shared" si="328"/>
        <v/>
      </c>
      <c r="BS420" s="65" t="str">
        <f t="shared" si="329"/>
        <v/>
      </c>
      <c r="BT420" s="165" t="str">
        <f>IF(COUNTBLANK($A420:$F420)&gt;2,"",IF(Input!T420=0,"NA",Input!T420))</f>
        <v/>
      </c>
      <c r="BU420" s="65" t="str">
        <f t="shared" si="330"/>
        <v/>
      </c>
      <c r="BV420" s="65" t="str">
        <f t="shared" si="331"/>
        <v/>
      </c>
      <c r="BW420" s="165" t="str">
        <f>IF(COUNTBLANK($A420:$F420)&gt;2,"",IF(Input!U420=0,"NA",Input!U420))</f>
        <v/>
      </c>
      <c r="BX420" s="65" t="str">
        <f t="shared" si="332"/>
        <v/>
      </c>
      <c r="BY420" s="65" t="str">
        <f t="shared" si="333"/>
        <v/>
      </c>
      <c r="BZ420" s="165" t="str">
        <f>IF(COUNTBLANK($A420:$F420)&gt;2,"",IF(Input!V420=0,"NA",Input!V420))</f>
        <v/>
      </c>
      <c r="CA420" s="65" t="str">
        <f t="shared" si="334"/>
        <v/>
      </c>
      <c r="CB420" s="65" t="str">
        <f t="shared" si="335"/>
        <v/>
      </c>
      <c r="CC420" s="165" t="str">
        <f>IF(COUNTBLANK($A420:$F420)&gt;2,"",IF(Input!W420=0,"NA",Input!W420))</f>
        <v/>
      </c>
      <c r="CD420" s="65" t="str">
        <f t="shared" si="336"/>
        <v/>
      </c>
      <c r="CE420" s="65" t="str">
        <f t="shared" si="337"/>
        <v/>
      </c>
      <c r="CF420" s="165" t="str">
        <f>IF(COUNTBLANK($A420:$F420)&gt;2,"",IF(Input!X420=0,"NA",Input!X420))</f>
        <v/>
      </c>
      <c r="CG420" s="65" t="str">
        <f t="shared" si="338"/>
        <v/>
      </c>
      <c r="CH420" s="65" t="str">
        <f t="shared" si="339"/>
        <v/>
      </c>
      <c r="CI420" s="165" t="str">
        <f>IF(COUNTBLANK($A420:$F420)&gt;2,"",IF(Input!Y420=0,"NA",Input!Y420))</f>
        <v/>
      </c>
      <c r="CJ420" s="65" t="str">
        <f t="shared" si="340"/>
        <v/>
      </c>
      <c r="CK420" s="65" t="str">
        <f t="shared" si="341"/>
        <v/>
      </c>
      <c r="CL420" s="165" t="str">
        <f>IF(COUNTBLANK($A420:$F420)&gt;2,"",IF(Input!Z420=0,"NA",Input!Z420))</f>
        <v/>
      </c>
      <c r="CM420" s="65" t="str">
        <f t="shared" si="342"/>
        <v/>
      </c>
      <c r="CN420" s="65" t="str">
        <f t="shared" si="343"/>
        <v/>
      </c>
      <c r="CO420" s="165" t="str">
        <f>IF(COUNTBLANK($A420:$F420)&gt;2,"",IF(Input!AA420=0,"NA",Input!AA420))</f>
        <v/>
      </c>
      <c r="CP420" s="65" t="str">
        <f t="shared" si="344"/>
        <v/>
      </c>
      <c r="CQ420" s="65" t="str">
        <f t="shared" si="345"/>
        <v/>
      </c>
      <c r="CR420" s="165" t="str">
        <f>IF(COUNTBLANK($A420:$F420)&gt;2,"",IF(Input!AB420=0,"NA",Input!AB420))</f>
        <v/>
      </c>
      <c r="CS420" s="65" t="str">
        <f t="shared" si="346"/>
        <v/>
      </c>
      <c r="CT420" s="65" t="str">
        <f t="shared" si="347"/>
        <v/>
      </c>
      <c r="CU420" s="165" t="str">
        <f>IF(COUNTBLANK($A420:$F420)&gt;2,"",IF(Input!AC420=0,"NA",Input!AC420))</f>
        <v/>
      </c>
      <c r="CV420" s="65" t="str">
        <f t="shared" si="348"/>
        <v/>
      </c>
      <c r="CW420" s="65" t="str">
        <f t="shared" si="349"/>
        <v/>
      </c>
      <c r="CX420" s="165" t="str">
        <f>IF(COUNTBLANK($A420:$F420)&gt;2,"",IF(Input!AD420=0,"NA",Input!AD420))</f>
        <v/>
      </c>
    </row>
    <row r="421" spans="1:102" x14ac:dyDescent="0.25">
      <c r="A421" s="162" t="str">
        <f>IF(Input!B421=0,"",Input!B421)</f>
        <v/>
      </c>
      <c r="B421" s="162" t="str">
        <f>IF(Input!C421=0,"",Input!C421)</f>
        <v/>
      </c>
      <c r="C421" s="162" t="str">
        <f>IF(Input!D421=0,"",Input!D421)</f>
        <v/>
      </c>
      <c r="D421" s="162" t="str">
        <f>IF(Input!G421=0,"",Input!G421)</f>
        <v/>
      </c>
      <c r="E421" s="162" t="str">
        <f>IF(Input!H421=0,"",Input!H421)</f>
        <v/>
      </c>
      <c r="F421" s="162" t="str">
        <f>IF(Input!I421=0,"",Input!I421)</f>
        <v/>
      </c>
      <c r="G421" s="66" t="str">
        <f t="shared" si="300"/>
        <v/>
      </c>
      <c r="H421" s="66" t="str">
        <f t="shared" si="301"/>
        <v/>
      </c>
      <c r="I421" s="160" t="str">
        <f>FinalScores!G421</f>
        <v/>
      </c>
      <c r="J421" s="65" t="str">
        <f t="shared" si="302"/>
        <v/>
      </c>
      <c r="K421" s="65" t="str">
        <f t="shared" si="303"/>
        <v/>
      </c>
      <c r="L421" s="165" t="str">
        <f>IF(COUNTBLANK($A421:$F421)&gt;2,"",IF(Input!AE421=0,"NA",Input!AE421))</f>
        <v/>
      </c>
      <c r="M421" s="65" t="str">
        <f t="shared" si="304"/>
        <v/>
      </c>
      <c r="N421" s="65" t="str">
        <f t="shared" si="305"/>
        <v/>
      </c>
      <c r="O421" s="165" t="str">
        <f>IF(COUNTBLANK($A421:$F421)&gt;2,"",IF(Input!AF421=0,"NA",Input!AF421))</f>
        <v/>
      </c>
      <c r="P421" s="65" t="str">
        <f t="shared" si="306"/>
        <v/>
      </c>
      <c r="Q421" s="65" t="str">
        <f t="shared" si="307"/>
        <v/>
      </c>
      <c r="R421" s="165" t="str">
        <f>IF(COUNTBLANK($A421:$F421)&gt;2,"",IF(Input!AG421=0,"NA",Input!AG421))</f>
        <v/>
      </c>
      <c r="AN421" s="65" t="str">
        <f t="shared" si="308"/>
        <v/>
      </c>
      <c r="AO421" s="65" t="str">
        <f t="shared" si="309"/>
        <v/>
      </c>
      <c r="AP421" s="165" t="str">
        <f>IF(COUNTBLANK($A421:$F421)&gt;2,"",IF(Input!J421=0,"NA",Input!J421))</f>
        <v/>
      </c>
      <c r="AQ421" s="65" t="str">
        <f t="shared" si="310"/>
        <v/>
      </c>
      <c r="AR421" s="65" t="str">
        <f t="shared" si="311"/>
        <v/>
      </c>
      <c r="AS421" s="165" t="str">
        <f>IF(COUNTBLANK($A421:$F421)&gt;2,"",IF(Input!K421=0,"NA",Input!K421))</f>
        <v/>
      </c>
      <c r="AT421" s="65" t="str">
        <f t="shared" si="312"/>
        <v/>
      </c>
      <c r="AU421" s="65" t="str">
        <f t="shared" si="313"/>
        <v/>
      </c>
      <c r="AV421" s="165" t="str">
        <f>IF(COUNTBLANK($A421:$F421)&gt;2,"",IF(Input!L421=0,"NA",Input!L421))</f>
        <v/>
      </c>
      <c r="AW421" s="65" t="str">
        <f t="shared" si="314"/>
        <v/>
      </c>
      <c r="AX421" s="65" t="str">
        <f t="shared" si="315"/>
        <v/>
      </c>
      <c r="AY421" s="165" t="str">
        <f>IF(COUNTBLANK($A421:$F421)&gt;2,"",IF(Input!M421=0,"NA",Input!M421))</f>
        <v/>
      </c>
      <c r="AZ421" s="65" t="str">
        <f t="shared" si="316"/>
        <v/>
      </c>
      <c r="BA421" s="65" t="str">
        <f t="shared" si="317"/>
        <v/>
      </c>
      <c r="BB421" s="165" t="str">
        <f>IF(COUNTBLANK($A421:$F421)&gt;2,"",IF(Input!N421=0,"NA",Input!N421))</f>
        <v/>
      </c>
      <c r="BC421" s="65" t="str">
        <f t="shared" si="318"/>
        <v/>
      </c>
      <c r="BD421" s="65" t="str">
        <f t="shared" si="319"/>
        <v/>
      </c>
      <c r="BE421" s="165" t="str">
        <f>IF(COUNTBLANK($A421:$F421)&gt;2,"",IF(Input!O421=0,"NA",Input!O421))</f>
        <v/>
      </c>
      <c r="BF421" s="65" t="str">
        <f t="shared" si="320"/>
        <v/>
      </c>
      <c r="BG421" s="65" t="str">
        <f t="shared" si="321"/>
        <v/>
      </c>
      <c r="BH421" s="165" t="str">
        <f>IF(COUNTBLANK($A421:$F421)&gt;2,"",IF(Input!P421=0,"NA",Input!P421))</f>
        <v/>
      </c>
      <c r="BI421" s="65" t="str">
        <f t="shared" si="322"/>
        <v/>
      </c>
      <c r="BJ421" s="65" t="str">
        <f t="shared" si="323"/>
        <v/>
      </c>
      <c r="BK421" s="165" t="str">
        <f>IF(COUNTBLANK($A421:$F421)&gt;2,"",IF(Input!Q421=0,"NA",Input!Q421))</f>
        <v/>
      </c>
      <c r="BL421" s="65" t="str">
        <f t="shared" si="324"/>
        <v/>
      </c>
      <c r="BM421" s="65" t="str">
        <f t="shared" si="325"/>
        <v/>
      </c>
      <c r="BN421" s="165" t="str">
        <f>IF(COUNTBLANK($A421:$F421)&gt;2,"",IF(Input!R421=0,"NA",Input!R421))</f>
        <v/>
      </c>
      <c r="BO421" s="65" t="str">
        <f t="shared" si="326"/>
        <v/>
      </c>
      <c r="BP421" s="65" t="str">
        <f t="shared" si="327"/>
        <v/>
      </c>
      <c r="BQ421" s="165" t="str">
        <f>IF(COUNTBLANK($A421:$F421)&gt;2,"",IF(Input!S421=0,"NA",Input!S421))</f>
        <v/>
      </c>
      <c r="BR421" s="65" t="str">
        <f t="shared" si="328"/>
        <v/>
      </c>
      <c r="BS421" s="65" t="str">
        <f t="shared" si="329"/>
        <v/>
      </c>
      <c r="BT421" s="165" t="str">
        <f>IF(COUNTBLANK($A421:$F421)&gt;2,"",IF(Input!T421=0,"NA",Input!T421))</f>
        <v/>
      </c>
      <c r="BU421" s="65" t="str">
        <f t="shared" si="330"/>
        <v/>
      </c>
      <c r="BV421" s="65" t="str">
        <f t="shared" si="331"/>
        <v/>
      </c>
      <c r="BW421" s="165" t="str">
        <f>IF(COUNTBLANK($A421:$F421)&gt;2,"",IF(Input!U421=0,"NA",Input!U421))</f>
        <v/>
      </c>
      <c r="BX421" s="65" t="str">
        <f t="shared" si="332"/>
        <v/>
      </c>
      <c r="BY421" s="65" t="str">
        <f t="shared" si="333"/>
        <v/>
      </c>
      <c r="BZ421" s="165" t="str">
        <f>IF(COUNTBLANK($A421:$F421)&gt;2,"",IF(Input!V421=0,"NA",Input!V421))</f>
        <v/>
      </c>
      <c r="CA421" s="65" t="str">
        <f t="shared" si="334"/>
        <v/>
      </c>
      <c r="CB421" s="65" t="str">
        <f t="shared" si="335"/>
        <v/>
      </c>
      <c r="CC421" s="165" t="str">
        <f>IF(COUNTBLANK($A421:$F421)&gt;2,"",IF(Input!W421=0,"NA",Input!W421))</f>
        <v/>
      </c>
      <c r="CD421" s="65" t="str">
        <f t="shared" si="336"/>
        <v/>
      </c>
      <c r="CE421" s="65" t="str">
        <f t="shared" si="337"/>
        <v/>
      </c>
      <c r="CF421" s="165" t="str">
        <f>IF(COUNTBLANK($A421:$F421)&gt;2,"",IF(Input!X421=0,"NA",Input!X421))</f>
        <v/>
      </c>
      <c r="CG421" s="65" t="str">
        <f t="shared" si="338"/>
        <v/>
      </c>
      <c r="CH421" s="65" t="str">
        <f t="shared" si="339"/>
        <v/>
      </c>
      <c r="CI421" s="165" t="str">
        <f>IF(COUNTBLANK($A421:$F421)&gt;2,"",IF(Input!Y421=0,"NA",Input!Y421))</f>
        <v/>
      </c>
      <c r="CJ421" s="65" t="str">
        <f t="shared" si="340"/>
        <v/>
      </c>
      <c r="CK421" s="65" t="str">
        <f t="shared" si="341"/>
        <v/>
      </c>
      <c r="CL421" s="165" t="str">
        <f>IF(COUNTBLANK($A421:$F421)&gt;2,"",IF(Input!Z421=0,"NA",Input!Z421))</f>
        <v/>
      </c>
      <c r="CM421" s="65" t="str">
        <f t="shared" si="342"/>
        <v/>
      </c>
      <c r="CN421" s="65" t="str">
        <f t="shared" si="343"/>
        <v/>
      </c>
      <c r="CO421" s="165" t="str">
        <f>IF(COUNTBLANK($A421:$F421)&gt;2,"",IF(Input!AA421=0,"NA",Input!AA421))</f>
        <v/>
      </c>
      <c r="CP421" s="65" t="str">
        <f t="shared" si="344"/>
        <v/>
      </c>
      <c r="CQ421" s="65" t="str">
        <f t="shared" si="345"/>
        <v/>
      </c>
      <c r="CR421" s="165" t="str">
        <f>IF(COUNTBLANK($A421:$F421)&gt;2,"",IF(Input!AB421=0,"NA",Input!AB421))</f>
        <v/>
      </c>
      <c r="CS421" s="65" t="str">
        <f t="shared" si="346"/>
        <v/>
      </c>
      <c r="CT421" s="65" t="str">
        <f t="shared" si="347"/>
        <v/>
      </c>
      <c r="CU421" s="165" t="str">
        <f>IF(COUNTBLANK($A421:$F421)&gt;2,"",IF(Input!AC421=0,"NA",Input!AC421))</f>
        <v/>
      </c>
      <c r="CV421" s="65" t="str">
        <f t="shared" si="348"/>
        <v/>
      </c>
      <c r="CW421" s="65" t="str">
        <f t="shared" si="349"/>
        <v/>
      </c>
      <c r="CX421" s="165" t="str">
        <f>IF(COUNTBLANK($A421:$F421)&gt;2,"",IF(Input!AD421=0,"NA",Input!AD421))</f>
        <v/>
      </c>
    </row>
    <row r="422" spans="1:102" x14ac:dyDescent="0.25">
      <c r="A422" s="162" t="str">
        <f>IF(Input!B422=0,"",Input!B422)</f>
        <v/>
      </c>
      <c r="B422" s="162" t="str">
        <f>IF(Input!C422=0,"",Input!C422)</f>
        <v/>
      </c>
      <c r="C422" s="162" t="str">
        <f>IF(Input!D422=0,"",Input!D422)</f>
        <v/>
      </c>
      <c r="D422" s="162" t="str">
        <f>IF(Input!G422=0,"",Input!G422)</f>
        <v/>
      </c>
      <c r="E422" s="162" t="str">
        <f>IF(Input!H422=0,"",Input!H422)</f>
        <v/>
      </c>
      <c r="F422" s="162" t="str">
        <f>IF(Input!I422=0,"",Input!I422)</f>
        <v/>
      </c>
      <c r="G422" s="66" t="str">
        <f t="shared" si="300"/>
        <v/>
      </c>
      <c r="H422" s="66" t="str">
        <f t="shared" si="301"/>
        <v/>
      </c>
      <c r="I422" s="160" t="str">
        <f>FinalScores!G422</f>
        <v/>
      </c>
      <c r="J422" s="65" t="str">
        <f t="shared" si="302"/>
        <v/>
      </c>
      <c r="K422" s="65" t="str">
        <f t="shared" si="303"/>
        <v/>
      </c>
      <c r="L422" s="165" t="str">
        <f>IF(COUNTBLANK($A422:$F422)&gt;2,"",IF(Input!AE422=0,"NA",Input!AE422))</f>
        <v/>
      </c>
      <c r="M422" s="65" t="str">
        <f t="shared" si="304"/>
        <v/>
      </c>
      <c r="N422" s="65" t="str">
        <f t="shared" si="305"/>
        <v/>
      </c>
      <c r="O422" s="165" t="str">
        <f>IF(COUNTBLANK($A422:$F422)&gt;2,"",IF(Input!AF422=0,"NA",Input!AF422))</f>
        <v/>
      </c>
      <c r="P422" s="65" t="str">
        <f t="shared" si="306"/>
        <v/>
      </c>
      <c r="Q422" s="65" t="str">
        <f t="shared" si="307"/>
        <v/>
      </c>
      <c r="R422" s="165" t="str">
        <f>IF(COUNTBLANK($A422:$F422)&gt;2,"",IF(Input!AG422=0,"NA",Input!AG422))</f>
        <v/>
      </c>
      <c r="AN422" s="65" t="str">
        <f t="shared" si="308"/>
        <v/>
      </c>
      <c r="AO422" s="65" t="str">
        <f t="shared" si="309"/>
        <v/>
      </c>
      <c r="AP422" s="165" t="str">
        <f>IF(COUNTBLANK($A422:$F422)&gt;2,"",IF(Input!J422=0,"NA",Input!J422))</f>
        <v/>
      </c>
      <c r="AQ422" s="65" t="str">
        <f t="shared" si="310"/>
        <v/>
      </c>
      <c r="AR422" s="65" t="str">
        <f t="shared" si="311"/>
        <v/>
      </c>
      <c r="AS422" s="165" t="str">
        <f>IF(COUNTBLANK($A422:$F422)&gt;2,"",IF(Input!K422=0,"NA",Input!K422))</f>
        <v/>
      </c>
      <c r="AT422" s="65" t="str">
        <f t="shared" si="312"/>
        <v/>
      </c>
      <c r="AU422" s="65" t="str">
        <f t="shared" si="313"/>
        <v/>
      </c>
      <c r="AV422" s="165" t="str">
        <f>IF(COUNTBLANK($A422:$F422)&gt;2,"",IF(Input!L422=0,"NA",Input!L422))</f>
        <v/>
      </c>
      <c r="AW422" s="65" t="str">
        <f t="shared" si="314"/>
        <v/>
      </c>
      <c r="AX422" s="65" t="str">
        <f t="shared" si="315"/>
        <v/>
      </c>
      <c r="AY422" s="165" t="str">
        <f>IF(COUNTBLANK($A422:$F422)&gt;2,"",IF(Input!M422=0,"NA",Input!M422))</f>
        <v/>
      </c>
      <c r="AZ422" s="65" t="str">
        <f t="shared" si="316"/>
        <v/>
      </c>
      <c r="BA422" s="65" t="str">
        <f t="shared" si="317"/>
        <v/>
      </c>
      <c r="BB422" s="165" t="str">
        <f>IF(COUNTBLANK($A422:$F422)&gt;2,"",IF(Input!N422=0,"NA",Input!N422))</f>
        <v/>
      </c>
      <c r="BC422" s="65" t="str">
        <f t="shared" si="318"/>
        <v/>
      </c>
      <c r="BD422" s="65" t="str">
        <f t="shared" si="319"/>
        <v/>
      </c>
      <c r="BE422" s="165" t="str">
        <f>IF(COUNTBLANK($A422:$F422)&gt;2,"",IF(Input!O422=0,"NA",Input!O422))</f>
        <v/>
      </c>
      <c r="BF422" s="65" t="str">
        <f t="shared" si="320"/>
        <v/>
      </c>
      <c r="BG422" s="65" t="str">
        <f t="shared" si="321"/>
        <v/>
      </c>
      <c r="BH422" s="165" t="str">
        <f>IF(COUNTBLANK($A422:$F422)&gt;2,"",IF(Input!P422=0,"NA",Input!P422))</f>
        <v/>
      </c>
      <c r="BI422" s="65" t="str">
        <f t="shared" si="322"/>
        <v/>
      </c>
      <c r="BJ422" s="65" t="str">
        <f t="shared" si="323"/>
        <v/>
      </c>
      <c r="BK422" s="165" t="str">
        <f>IF(COUNTBLANK($A422:$F422)&gt;2,"",IF(Input!Q422=0,"NA",Input!Q422))</f>
        <v/>
      </c>
      <c r="BL422" s="65" t="str">
        <f t="shared" si="324"/>
        <v/>
      </c>
      <c r="BM422" s="65" t="str">
        <f t="shared" si="325"/>
        <v/>
      </c>
      <c r="BN422" s="165" t="str">
        <f>IF(COUNTBLANK($A422:$F422)&gt;2,"",IF(Input!R422=0,"NA",Input!R422))</f>
        <v/>
      </c>
      <c r="BO422" s="65" t="str">
        <f t="shared" si="326"/>
        <v/>
      </c>
      <c r="BP422" s="65" t="str">
        <f t="shared" si="327"/>
        <v/>
      </c>
      <c r="BQ422" s="165" t="str">
        <f>IF(COUNTBLANK($A422:$F422)&gt;2,"",IF(Input!S422=0,"NA",Input!S422))</f>
        <v/>
      </c>
      <c r="BR422" s="65" t="str">
        <f t="shared" si="328"/>
        <v/>
      </c>
      <c r="BS422" s="65" t="str">
        <f t="shared" si="329"/>
        <v/>
      </c>
      <c r="BT422" s="165" t="str">
        <f>IF(COUNTBLANK($A422:$F422)&gt;2,"",IF(Input!T422=0,"NA",Input!T422))</f>
        <v/>
      </c>
      <c r="BU422" s="65" t="str">
        <f t="shared" si="330"/>
        <v/>
      </c>
      <c r="BV422" s="65" t="str">
        <f t="shared" si="331"/>
        <v/>
      </c>
      <c r="BW422" s="165" t="str">
        <f>IF(COUNTBLANK($A422:$F422)&gt;2,"",IF(Input!U422=0,"NA",Input!U422))</f>
        <v/>
      </c>
      <c r="BX422" s="65" t="str">
        <f t="shared" si="332"/>
        <v/>
      </c>
      <c r="BY422" s="65" t="str">
        <f t="shared" si="333"/>
        <v/>
      </c>
      <c r="BZ422" s="165" t="str">
        <f>IF(COUNTBLANK($A422:$F422)&gt;2,"",IF(Input!V422=0,"NA",Input!V422))</f>
        <v/>
      </c>
      <c r="CA422" s="65" t="str">
        <f t="shared" si="334"/>
        <v/>
      </c>
      <c r="CB422" s="65" t="str">
        <f t="shared" si="335"/>
        <v/>
      </c>
      <c r="CC422" s="165" t="str">
        <f>IF(COUNTBLANK($A422:$F422)&gt;2,"",IF(Input!W422=0,"NA",Input!W422))</f>
        <v/>
      </c>
      <c r="CD422" s="65" t="str">
        <f t="shared" si="336"/>
        <v/>
      </c>
      <c r="CE422" s="65" t="str">
        <f t="shared" si="337"/>
        <v/>
      </c>
      <c r="CF422" s="165" t="str">
        <f>IF(COUNTBLANK($A422:$F422)&gt;2,"",IF(Input!X422=0,"NA",Input!X422))</f>
        <v/>
      </c>
      <c r="CG422" s="65" t="str">
        <f t="shared" si="338"/>
        <v/>
      </c>
      <c r="CH422" s="65" t="str">
        <f t="shared" si="339"/>
        <v/>
      </c>
      <c r="CI422" s="165" t="str">
        <f>IF(COUNTBLANK($A422:$F422)&gt;2,"",IF(Input!Y422=0,"NA",Input!Y422))</f>
        <v/>
      </c>
      <c r="CJ422" s="65" t="str">
        <f t="shared" si="340"/>
        <v/>
      </c>
      <c r="CK422" s="65" t="str">
        <f t="shared" si="341"/>
        <v/>
      </c>
      <c r="CL422" s="165" t="str">
        <f>IF(COUNTBLANK($A422:$F422)&gt;2,"",IF(Input!Z422=0,"NA",Input!Z422))</f>
        <v/>
      </c>
      <c r="CM422" s="65" t="str">
        <f t="shared" si="342"/>
        <v/>
      </c>
      <c r="CN422" s="65" t="str">
        <f t="shared" si="343"/>
        <v/>
      </c>
      <c r="CO422" s="165" t="str">
        <f>IF(COUNTBLANK($A422:$F422)&gt;2,"",IF(Input!AA422=0,"NA",Input!AA422))</f>
        <v/>
      </c>
      <c r="CP422" s="65" t="str">
        <f t="shared" si="344"/>
        <v/>
      </c>
      <c r="CQ422" s="65" t="str">
        <f t="shared" si="345"/>
        <v/>
      </c>
      <c r="CR422" s="165" t="str">
        <f>IF(COUNTBLANK($A422:$F422)&gt;2,"",IF(Input!AB422=0,"NA",Input!AB422))</f>
        <v/>
      </c>
      <c r="CS422" s="65" t="str">
        <f t="shared" si="346"/>
        <v/>
      </c>
      <c r="CT422" s="65" t="str">
        <f t="shared" si="347"/>
        <v/>
      </c>
      <c r="CU422" s="165" t="str">
        <f>IF(COUNTBLANK($A422:$F422)&gt;2,"",IF(Input!AC422=0,"NA",Input!AC422))</f>
        <v/>
      </c>
      <c r="CV422" s="65" t="str">
        <f t="shared" si="348"/>
        <v/>
      </c>
      <c r="CW422" s="65" t="str">
        <f t="shared" si="349"/>
        <v/>
      </c>
      <c r="CX422" s="165" t="str">
        <f>IF(COUNTBLANK($A422:$F422)&gt;2,"",IF(Input!AD422=0,"NA",Input!AD422))</f>
        <v/>
      </c>
    </row>
    <row r="423" spans="1:102" x14ac:dyDescent="0.25">
      <c r="A423" s="162" t="str">
        <f>IF(Input!B423=0,"",Input!B423)</f>
        <v/>
      </c>
      <c r="B423" s="162" t="str">
        <f>IF(Input!C423=0,"",Input!C423)</f>
        <v/>
      </c>
      <c r="C423" s="162" t="str">
        <f>IF(Input!D423=0,"",Input!D423)</f>
        <v/>
      </c>
      <c r="D423" s="162" t="str">
        <f>IF(Input!G423=0,"",Input!G423)</f>
        <v/>
      </c>
      <c r="E423" s="162" t="str">
        <f>IF(Input!H423=0,"",Input!H423)</f>
        <v/>
      </c>
      <c r="F423" s="162" t="str">
        <f>IF(Input!I423=0,"",Input!I423)</f>
        <v/>
      </c>
      <c r="G423" s="66" t="str">
        <f t="shared" si="300"/>
        <v/>
      </c>
      <c r="H423" s="66" t="str">
        <f t="shared" si="301"/>
        <v/>
      </c>
      <c r="I423" s="160" t="str">
        <f>FinalScores!G423</f>
        <v/>
      </c>
      <c r="J423" s="65" t="str">
        <f t="shared" si="302"/>
        <v/>
      </c>
      <c r="K423" s="65" t="str">
        <f t="shared" si="303"/>
        <v/>
      </c>
      <c r="L423" s="165" t="str">
        <f>IF(COUNTBLANK($A423:$F423)&gt;2,"",IF(Input!AE423=0,"NA",Input!AE423))</f>
        <v/>
      </c>
      <c r="M423" s="65" t="str">
        <f t="shared" si="304"/>
        <v/>
      </c>
      <c r="N423" s="65" t="str">
        <f t="shared" si="305"/>
        <v/>
      </c>
      <c r="O423" s="165" t="str">
        <f>IF(COUNTBLANK($A423:$F423)&gt;2,"",IF(Input!AF423=0,"NA",Input!AF423))</f>
        <v/>
      </c>
      <c r="P423" s="65" t="str">
        <f t="shared" si="306"/>
        <v/>
      </c>
      <c r="Q423" s="65" t="str">
        <f t="shared" si="307"/>
        <v/>
      </c>
      <c r="R423" s="165" t="str">
        <f>IF(COUNTBLANK($A423:$F423)&gt;2,"",IF(Input!AG423=0,"NA",Input!AG423))</f>
        <v/>
      </c>
      <c r="AN423" s="65" t="str">
        <f t="shared" si="308"/>
        <v/>
      </c>
      <c r="AO423" s="65" t="str">
        <f t="shared" si="309"/>
        <v/>
      </c>
      <c r="AP423" s="165" t="str">
        <f>IF(COUNTBLANK($A423:$F423)&gt;2,"",IF(Input!J423=0,"NA",Input!J423))</f>
        <v/>
      </c>
      <c r="AQ423" s="65" t="str">
        <f t="shared" si="310"/>
        <v/>
      </c>
      <c r="AR423" s="65" t="str">
        <f t="shared" si="311"/>
        <v/>
      </c>
      <c r="AS423" s="165" t="str">
        <f>IF(COUNTBLANK($A423:$F423)&gt;2,"",IF(Input!K423=0,"NA",Input!K423))</f>
        <v/>
      </c>
      <c r="AT423" s="65" t="str">
        <f t="shared" si="312"/>
        <v/>
      </c>
      <c r="AU423" s="65" t="str">
        <f t="shared" si="313"/>
        <v/>
      </c>
      <c r="AV423" s="165" t="str">
        <f>IF(COUNTBLANK($A423:$F423)&gt;2,"",IF(Input!L423=0,"NA",Input!L423))</f>
        <v/>
      </c>
      <c r="AW423" s="65" t="str">
        <f t="shared" si="314"/>
        <v/>
      </c>
      <c r="AX423" s="65" t="str">
        <f t="shared" si="315"/>
        <v/>
      </c>
      <c r="AY423" s="165" t="str">
        <f>IF(COUNTBLANK($A423:$F423)&gt;2,"",IF(Input!M423=0,"NA",Input!M423))</f>
        <v/>
      </c>
      <c r="AZ423" s="65" t="str">
        <f t="shared" si="316"/>
        <v/>
      </c>
      <c r="BA423" s="65" t="str">
        <f t="shared" si="317"/>
        <v/>
      </c>
      <c r="BB423" s="165" t="str">
        <f>IF(COUNTBLANK($A423:$F423)&gt;2,"",IF(Input!N423=0,"NA",Input!N423))</f>
        <v/>
      </c>
      <c r="BC423" s="65" t="str">
        <f t="shared" si="318"/>
        <v/>
      </c>
      <c r="BD423" s="65" t="str">
        <f t="shared" si="319"/>
        <v/>
      </c>
      <c r="BE423" s="165" t="str">
        <f>IF(COUNTBLANK($A423:$F423)&gt;2,"",IF(Input!O423=0,"NA",Input!O423))</f>
        <v/>
      </c>
      <c r="BF423" s="65" t="str">
        <f t="shared" si="320"/>
        <v/>
      </c>
      <c r="BG423" s="65" t="str">
        <f t="shared" si="321"/>
        <v/>
      </c>
      <c r="BH423" s="165" t="str">
        <f>IF(COUNTBLANK($A423:$F423)&gt;2,"",IF(Input!P423=0,"NA",Input!P423))</f>
        <v/>
      </c>
      <c r="BI423" s="65" t="str">
        <f t="shared" si="322"/>
        <v/>
      </c>
      <c r="BJ423" s="65" t="str">
        <f t="shared" si="323"/>
        <v/>
      </c>
      <c r="BK423" s="165" t="str">
        <f>IF(COUNTBLANK($A423:$F423)&gt;2,"",IF(Input!Q423=0,"NA",Input!Q423))</f>
        <v/>
      </c>
      <c r="BL423" s="65" t="str">
        <f t="shared" si="324"/>
        <v/>
      </c>
      <c r="BM423" s="65" t="str">
        <f t="shared" si="325"/>
        <v/>
      </c>
      <c r="BN423" s="165" t="str">
        <f>IF(COUNTBLANK($A423:$F423)&gt;2,"",IF(Input!R423=0,"NA",Input!R423))</f>
        <v/>
      </c>
      <c r="BO423" s="65" t="str">
        <f t="shared" si="326"/>
        <v/>
      </c>
      <c r="BP423" s="65" t="str">
        <f t="shared" si="327"/>
        <v/>
      </c>
      <c r="BQ423" s="165" t="str">
        <f>IF(COUNTBLANK($A423:$F423)&gt;2,"",IF(Input!S423=0,"NA",Input!S423))</f>
        <v/>
      </c>
      <c r="BR423" s="65" t="str">
        <f t="shared" si="328"/>
        <v/>
      </c>
      <c r="BS423" s="65" t="str">
        <f t="shared" si="329"/>
        <v/>
      </c>
      <c r="BT423" s="165" t="str">
        <f>IF(COUNTBLANK($A423:$F423)&gt;2,"",IF(Input!T423=0,"NA",Input!T423))</f>
        <v/>
      </c>
      <c r="BU423" s="65" t="str">
        <f t="shared" si="330"/>
        <v/>
      </c>
      <c r="BV423" s="65" t="str">
        <f t="shared" si="331"/>
        <v/>
      </c>
      <c r="BW423" s="165" t="str">
        <f>IF(COUNTBLANK($A423:$F423)&gt;2,"",IF(Input!U423=0,"NA",Input!U423))</f>
        <v/>
      </c>
      <c r="BX423" s="65" t="str">
        <f t="shared" si="332"/>
        <v/>
      </c>
      <c r="BY423" s="65" t="str">
        <f t="shared" si="333"/>
        <v/>
      </c>
      <c r="BZ423" s="165" t="str">
        <f>IF(COUNTBLANK($A423:$F423)&gt;2,"",IF(Input!V423=0,"NA",Input!V423))</f>
        <v/>
      </c>
      <c r="CA423" s="65" t="str">
        <f t="shared" si="334"/>
        <v/>
      </c>
      <c r="CB423" s="65" t="str">
        <f t="shared" si="335"/>
        <v/>
      </c>
      <c r="CC423" s="165" t="str">
        <f>IF(COUNTBLANK($A423:$F423)&gt;2,"",IF(Input!W423=0,"NA",Input!W423))</f>
        <v/>
      </c>
      <c r="CD423" s="65" t="str">
        <f t="shared" si="336"/>
        <v/>
      </c>
      <c r="CE423" s="65" t="str">
        <f t="shared" si="337"/>
        <v/>
      </c>
      <c r="CF423" s="165" t="str">
        <f>IF(COUNTBLANK($A423:$F423)&gt;2,"",IF(Input!X423=0,"NA",Input!X423))</f>
        <v/>
      </c>
      <c r="CG423" s="65" t="str">
        <f t="shared" si="338"/>
        <v/>
      </c>
      <c r="CH423" s="65" t="str">
        <f t="shared" si="339"/>
        <v/>
      </c>
      <c r="CI423" s="165" t="str">
        <f>IF(COUNTBLANK($A423:$F423)&gt;2,"",IF(Input!Y423=0,"NA",Input!Y423))</f>
        <v/>
      </c>
      <c r="CJ423" s="65" t="str">
        <f t="shared" si="340"/>
        <v/>
      </c>
      <c r="CK423" s="65" t="str">
        <f t="shared" si="341"/>
        <v/>
      </c>
      <c r="CL423" s="165" t="str">
        <f>IF(COUNTBLANK($A423:$F423)&gt;2,"",IF(Input!Z423=0,"NA",Input!Z423))</f>
        <v/>
      </c>
      <c r="CM423" s="65" t="str">
        <f t="shared" si="342"/>
        <v/>
      </c>
      <c r="CN423" s="65" t="str">
        <f t="shared" si="343"/>
        <v/>
      </c>
      <c r="CO423" s="165" t="str">
        <f>IF(COUNTBLANK($A423:$F423)&gt;2,"",IF(Input!AA423=0,"NA",Input!AA423))</f>
        <v/>
      </c>
      <c r="CP423" s="65" t="str">
        <f t="shared" si="344"/>
        <v/>
      </c>
      <c r="CQ423" s="65" t="str">
        <f t="shared" si="345"/>
        <v/>
      </c>
      <c r="CR423" s="165" t="str">
        <f>IF(COUNTBLANK($A423:$F423)&gt;2,"",IF(Input!AB423=0,"NA",Input!AB423))</f>
        <v/>
      </c>
      <c r="CS423" s="65" t="str">
        <f t="shared" si="346"/>
        <v/>
      </c>
      <c r="CT423" s="65" t="str">
        <f t="shared" si="347"/>
        <v/>
      </c>
      <c r="CU423" s="165" t="str">
        <f>IF(COUNTBLANK($A423:$F423)&gt;2,"",IF(Input!AC423=0,"NA",Input!AC423))</f>
        <v/>
      </c>
      <c r="CV423" s="65" t="str">
        <f t="shared" si="348"/>
        <v/>
      </c>
      <c r="CW423" s="65" t="str">
        <f t="shared" si="349"/>
        <v/>
      </c>
      <c r="CX423" s="165" t="str">
        <f>IF(COUNTBLANK($A423:$F423)&gt;2,"",IF(Input!AD423=0,"NA",Input!AD423))</f>
        <v/>
      </c>
    </row>
    <row r="424" spans="1:102" x14ac:dyDescent="0.25">
      <c r="A424" s="162" t="str">
        <f>IF(Input!B424=0,"",Input!B424)</f>
        <v/>
      </c>
      <c r="B424" s="162" t="str">
        <f>IF(Input!C424=0,"",Input!C424)</f>
        <v/>
      </c>
      <c r="C424" s="162" t="str">
        <f>IF(Input!D424=0,"",Input!D424)</f>
        <v/>
      </c>
      <c r="D424" s="162" t="str">
        <f>IF(Input!G424=0,"",Input!G424)</f>
        <v/>
      </c>
      <c r="E424" s="162" t="str">
        <f>IF(Input!H424=0,"",Input!H424)</f>
        <v/>
      </c>
      <c r="F424" s="162" t="str">
        <f>IF(Input!I424=0,"",Input!I424)</f>
        <v/>
      </c>
      <c r="G424" s="66" t="str">
        <f t="shared" si="300"/>
        <v/>
      </c>
      <c r="H424" s="66" t="str">
        <f t="shared" si="301"/>
        <v/>
      </c>
      <c r="I424" s="160" t="str">
        <f>FinalScores!G424</f>
        <v/>
      </c>
      <c r="J424" s="65" t="str">
        <f t="shared" si="302"/>
        <v/>
      </c>
      <c r="K424" s="65" t="str">
        <f t="shared" si="303"/>
        <v/>
      </c>
      <c r="L424" s="165" t="str">
        <f>IF(COUNTBLANK($A424:$F424)&gt;2,"",IF(Input!AE424=0,"NA",Input!AE424))</f>
        <v/>
      </c>
      <c r="M424" s="65" t="str">
        <f t="shared" si="304"/>
        <v/>
      </c>
      <c r="N424" s="65" t="str">
        <f t="shared" si="305"/>
        <v/>
      </c>
      <c r="O424" s="165" t="str">
        <f>IF(COUNTBLANK($A424:$F424)&gt;2,"",IF(Input!AF424=0,"NA",Input!AF424))</f>
        <v/>
      </c>
      <c r="P424" s="65" t="str">
        <f t="shared" si="306"/>
        <v/>
      </c>
      <c r="Q424" s="65" t="str">
        <f t="shared" si="307"/>
        <v/>
      </c>
      <c r="R424" s="165" t="str">
        <f>IF(COUNTBLANK($A424:$F424)&gt;2,"",IF(Input!AG424=0,"NA",Input!AG424))</f>
        <v/>
      </c>
      <c r="AN424" s="65" t="str">
        <f t="shared" si="308"/>
        <v/>
      </c>
      <c r="AO424" s="65" t="str">
        <f t="shared" si="309"/>
        <v/>
      </c>
      <c r="AP424" s="165" t="str">
        <f>IF(COUNTBLANK($A424:$F424)&gt;2,"",IF(Input!J424=0,"NA",Input!J424))</f>
        <v/>
      </c>
      <c r="AQ424" s="65" t="str">
        <f t="shared" si="310"/>
        <v/>
      </c>
      <c r="AR424" s="65" t="str">
        <f t="shared" si="311"/>
        <v/>
      </c>
      <c r="AS424" s="165" t="str">
        <f>IF(COUNTBLANK($A424:$F424)&gt;2,"",IF(Input!K424=0,"NA",Input!K424))</f>
        <v/>
      </c>
      <c r="AT424" s="65" t="str">
        <f t="shared" si="312"/>
        <v/>
      </c>
      <c r="AU424" s="65" t="str">
        <f t="shared" si="313"/>
        <v/>
      </c>
      <c r="AV424" s="165" t="str">
        <f>IF(COUNTBLANK($A424:$F424)&gt;2,"",IF(Input!L424=0,"NA",Input!L424))</f>
        <v/>
      </c>
      <c r="AW424" s="65" t="str">
        <f t="shared" si="314"/>
        <v/>
      </c>
      <c r="AX424" s="65" t="str">
        <f t="shared" si="315"/>
        <v/>
      </c>
      <c r="AY424" s="165" t="str">
        <f>IF(COUNTBLANK($A424:$F424)&gt;2,"",IF(Input!M424=0,"NA",Input!M424))</f>
        <v/>
      </c>
      <c r="AZ424" s="65" t="str">
        <f t="shared" si="316"/>
        <v/>
      </c>
      <c r="BA424" s="65" t="str">
        <f t="shared" si="317"/>
        <v/>
      </c>
      <c r="BB424" s="165" t="str">
        <f>IF(COUNTBLANK($A424:$F424)&gt;2,"",IF(Input!N424=0,"NA",Input!N424))</f>
        <v/>
      </c>
      <c r="BC424" s="65" t="str">
        <f t="shared" si="318"/>
        <v/>
      </c>
      <c r="BD424" s="65" t="str">
        <f t="shared" si="319"/>
        <v/>
      </c>
      <c r="BE424" s="165" t="str">
        <f>IF(COUNTBLANK($A424:$F424)&gt;2,"",IF(Input!O424=0,"NA",Input!O424))</f>
        <v/>
      </c>
      <c r="BF424" s="65" t="str">
        <f t="shared" si="320"/>
        <v/>
      </c>
      <c r="BG424" s="65" t="str">
        <f t="shared" si="321"/>
        <v/>
      </c>
      <c r="BH424" s="165" t="str">
        <f>IF(COUNTBLANK($A424:$F424)&gt;2,"",IF(Input!P424=0,"NA",Input!P424))</f>
        <v/>
      </c>
      <c r="BI424" s="65" t="str">
        <f t="shared" si="322"/>
        <v/>
      </c>
      <c r="BJ424" s="65" t="str">
        <f t="shared" si="323"/>
        <v/>
      </c>
      <c r="BK424" s="165" t="str">
        <f>IF(COUNTBLANK($A424:$F424)&gt;2,"",IF(Input!Q424=0,"NA",Input!Q424))</f>
        <v/>
      </c>
      <c r="BL424" s="65" t="str">
        <f t="shared" si="324"/>
        <v/>
      </c>
      <c r="BM424" s="65" t="str">
        <f t="shared" si="325"/>
        <v/>
      </c>
      <c r="BN424" s="165" t="str">
        <f>IF(COUNTBLANK($A424:$F424)&gt;2,"",IF(Input!R424=0,"NA",Input!R424))</f>
        <v/>
      </c>
      <c r="BO424" s="65" t="str">
        <f t="shared" si="326"/>
        <v/>
      </c>
      <c r="BP424" s="65" t="str">
        <f t="shared" si="327"/>
        <v/>
      </c>
      <c r="BQ424" s="165" t="str">
        <f>IF(COUNTBLANK($A424:$F424)&gt;2,"",IF(Input!S424=0,"NA",Input!S424))</f>
        <v/>
      </c>
      <c r="BR424" s="65" t="str">
        <f t="shared" si="328"/>
        <v/>
      </c>
      <c r="BS424" s="65" t="str">
        <f t="shared" si="329"/>
        <v/>
      </c>
      <c r="BT424" s="165" t="str">
        <f>IF(COUNTBLANK($A424:$F424)&gt;2,"",IF(Input!T424=0,"NA",Input!T424))</f>
        <v/>
      </c>
      <c r="BU424" s="65" t="str">
        <f t="shared" si="330"/>
        <v/>
      </c>
      <c r="BV424" s="65" t="str">
        <f t="shared" si="331"/>
        <v/>
      </c>
      <c r="BW424" s="165" t="str">
        <f>IF(COUNTBLANK($A424:$F424)&gt;2,"",IF(Input!U424=0,"NA",Input!U424))</f>
        <v/>
      </c>
      <c r="BX424" s="65" t="str">
        <f t="shared" si="332"/>
        <v/>
      </c>
      <c r="BY424" s="65" t="str">
        <f t="shared" si="333"/>
        <v/>
      </c>
      <c r="BZ424" s="165" t="str">
        <f>IF(COUNTBLANK($A424:$F424)&gt;2,"",IF(Input!V424=0,"NA",Input!V424))</f>
        <v/>
      </c>
      <c r="CA424" s="65" t="str">
        <f t="shared" si="334"/>
        <v/>
      </c>
      <c r="CB424" s="65" t="str">
        <f t="shared" si="335"/>
        <v/>
      </c>
      <c r="CC424" s="165" t="str">
        <f>IF(COUNTBLANK($A424:$F424)&gt;2,"",IF(Input!W424=0,"NA",Input!W424))</f>
        <v/>
      </c>
      <c r="CD424" s="65" t="str">
        <f t="shared" si="336"/>
        <v/>
      </c>
      <c r="CE424" s="65" t="str">
        <f t="shared" si="337"/>
        <v/>
      </c>
      <c r="CF424" s="165" t="str">
        <f>IF(COUNTBLANK($A424:$F424)&gt;2,"",IF(Input!X424=0,"NA",Input!X424))</f>
        <v/>
      </c>
      <c r="CG424" s="65" t="str">
        <f t="shared" si="338"/>
        <v/>
      </c>
      <c r="CH424" s="65" t="str">
        <f t="shared" si="339"/>
        <v/>
      </c>
      <c r="CI424" s="165" t="str">
        <f>IF(COUNTBLANK($A424:$F424)&gt;2,"",IF(Input!Y424=0,"NA",Input!Y424))</f>
        <v/>
      </c>
      <c r="CJ424" s="65" t="str">
        <f t="shared" si="340"/>
        <v/>
      </c>
      <c r="CK424" s="65" t="str">
        <f t="shared" si="341"/>
        <v/>
      </c>
      <c r="CL424" s="165" t="str">
        <f>IF(COUNTBLANK($A424:$F424)&gt;2,"",IF(Input!Z424=0,"NA",Input!Z424))</f>
        <v/>
      </c>
      <c r="CM424" s="65" t="str">
        <f t="shared" si="342"/>
        <v/>
      </c>
      <c r="CN424" s="65" t="str">
        <f t="shared" si="343"/>
        <v/>
      </c>
      <c r="CO424" s="165" t="str">
        <f>IF(COUNTBLANK($A424:$F424)&gt;2,"",IF(Input!AA424=0,"NA",Input!AA424))</f>
        <v/>
      </c>
      <c r="CP424" s="65" t="str">
        <f t="shared" si="344"/>
        <v/>
      </c>
      <c r="CQ424" s="65" t="str">
        <f t="shared" si="345"/>
        <v/>
      </c>
      <c r="CR424" s="165" t="str">
        <f>IF(COUNTBLANK($A424:$F424)&gt;2,"",IF(Input!AB424=0,"NA",Input!AB424))</f>
        <v/>
      </c>
      <c r="CS424" s="65" t="str">
        <f t="shared" si="346"/>
        <v/>
      </c>
      <c r="CT424" s="65" t="str">
        <f t="shared" si="347"/>
        <v/>
      </c>
      <c r="CU424" s="165" t="str">
        <f>IF(COUNTBLANK($A424:$F424)&gt;2,"",IF(Input!AC424=0,"NA",Input!AC424))</f>
        <v/>
      </c>
      <c r="CV424" s="65" t="str">
        <f t="shared" si="348"/>
        <v/>
      </c>
      <c r="CW424" s="65" t="str">
        <f t="shared" si="349"/>
        <v/>
      </c>
      <c r="CX424" s="165" t="str">
        <f>IF(COUNTBLANK($A424:$F424)&gt;2,"",IF(Input!AD424=0,"NA",Input!AD424))</f>
        <v/>
      </c>
    </row>
    <row r="425" spans="1:102" x14ac:dyDescent="0.25">
      <c r="A425" s="162" t="str">
        <f>IF(Input!B425=0,"",Input!B425)</f>
        <v/>
      </c>
      <c r="B425" s="162" t="str">
        <f>IF(Input!C425=0,"",Input!C425)</f>
        <v/>
      </c>
      <c r="C425" s="162" t="str">
        <f>IF(Input!D425=0,"",Input!D425)</f>
        <v/>
      </c>
      <c r="D425" s="162" t="str">
        <f>IF(Input!G425=0,"",Input!G425)</f>
        <v/>
      </c>
      <c r="E425" s="162" t="str">
        <f>IF(Input!H425=0,"",Input!H425)</f>
        <v/>
      </c>
      <c r="F425" s="162" t="str">
        <f>IF(Input!I425=0,"",Input!I425)</f>
        <v/>
      </c>
      <c r="G425" s="66" t="str">
        <f t="shared" si="300"/>
        <v/>
      </c>
      <c r="H425" s="66" t="str">
        <f t="shared" si="301"/>
        <v/>
      </c>
      <c r="I425" s="160" t="str">
        <f>FinalScores!G425</f>
        <v/>
      </c>
      <c r="J425" s="65" t="str">
        <f t="shared" si="302"/>
        <v/>
      </c>
      <c r="K425" s="65" t="str">
        <f t="shared" si="303"/>
        <v/>
      </c>
      <c r="L425" s="165" t="str">
        <f>IF(COUNTBLANK($A425:$F425)&gt;2,"",IF(Input!AE425=0,"NA",Input!AE425))</f>
        <v/>
      </c>
      <c r="M425" s="65" t="str">
        <f t="shared" si="304"/>
        <v/>
      </c>
      <c r="N425" s="65" t="str">
        <f t="shared" si="305"/>
        <v/>
      </c>
      <c r="O425" s="165" t="str">
        <f>IF(COUNTBLANK($A425:$F425)&gt;2,"",IF(Input!AF425=0,"NA",Input!AF425))</f>
        <v/>
      </c>
      <c r="P425" s="65" t="str">
        <f t="shared" si="306"/>
        <v/>
      </c>
      <c r="Q425" s="65" t="str">
        <f t="shared" si="307"/>
        <v/>
      </c>
      <c r="R425" s="165" t="str">
        <f>IF(COUNTBLANK($A425:$F425)&gt;2,"",IF(Input!AG425=0,"NA",Input!AG425))</f>
        <v/>
      </c>
      <c r="AN425" s="65" t="str">
        <f t="shared" si="308"/>
        <v/>
      </c>
      <c r="AO425" s="65" t="str">
        <f t="shared" si="309"/>
        <v/>
      </c>
      <c r="AP425" s="165" t="str">
        <f>IF(COUNTBLANK($A425:$F425)&gt;2,"",IF(Input!J425=0,"NA",Input!J425))</f>
        <v/>
      </c>
      <c r="AQ425" s="65" t="str">
        <f t="shared" si="310"/>
        <v/>
      </c>
      <c r="AR425" s="65" t="str">
        <f t="shared" si="311"/>
        <v/>
      </c>
      <c r="AS425" s="165" t="str">
        <f>IF(COUNTBLANK($A425:$F425)&gt;2,"",IF(Input!K425=0,"NA",Input!K425))</f>
        <v/>
      </c>
      <c r="AT425" s="65" t="str">
        <f t="shared" si="312"/>
        <v/>
      </c>
      <c r="AU425" s="65" t="str">
        <f t="shared" si="313"/>
        <v/>
      </c>
      <c r="AV425" s="165" t="str">
        <f>IF(COUNTBLANK($A425:$F425)&gt;2,"",IF(Input!L425=0,"NA",Input!L425))</f>
        <v/>
      </c>
      <c r="AW425" s="65" t="str">
        <f t="shared" si="314"/>
        <v/>
      </c>
      <c r="AX425" s="65" t="str">
        <f t="shared" si="315"/>
        <v/>
      </c>
      <c r="AY425" s="165" t="str">
        <f>IF(COUNTBLANK($A425:$F425)&gt;2,"",IF(Input!M425=0,"NA",Input!M425))</f>
        <v/>
      </c>
      <c r="AZ425" s="65" t="str">
        <f t="shared" si="316"/>
        <v/>
      </c>
      <c r="BA425" s="65" t="str">
        <f t="shared" si="317"/>
        <v/>
      </c>
      <c r="BB425" s="165" t="str">
        <f>IF(COUNTBLANK($A425:$F425)&gt;2,"",IF(Input!N425=0,"NA",Input!N425))</f>
        <v/>
      </c>
      <c r="BC425" s="65" t="str">
        <f t="shared" si="318"/>
        <v/>
      </c>
      <c r="BD425" s="65" t="str">
        <f t="shared" si="319"/>
        <v/>
      </c>
      <c r="BE425" s="165" t="str">
        <f>IF(COUNTBLANK($A425:$F425)&gt;2,"",IF(Input!O425=0,"NA",Input!O425))</f>
        <v/>
      </c>
      <c r="BF425" s="65" t="str">
        <f t="shared" si="320"/>
        <v/>
      </c>
      <c r="BG425" s="65" t="str">
        <f t="shared" si="321"/>
        <v/>
      </c>
      <c r="BH425" s="165" t="str">
        <f>IF(COUNTBLANK($A425:$F425)&gt;2,"",IF(Input!P425=0,"NA",Input!P425))</f>
        <v/>
      </c>
      <c r="BI425" s="65" t="str">
        <f t="shared" si="322"/>
        <v/>
      </c>
      <c r="BJ425" s="65" t="str">
        <f t="shared" si="323"/>
        <v/>
      </c>
      <c r="BK425" s="165" t="str">
        <f>IF(COUNTBLANK($A425:$F425)&gt;2,"",IF(Input!Q425=0,"NA",Input!Q425))</f>
        <v/>
      </c>
      <c r="BL425" s="65" t="str">
        <f t="shared" si="324"/>
        <v/>
      </c>
      <c r="BM425" s="65" t="str">
        <f t="shared" si="325"/>
        <v/>
      </c>
      <c r="BN425" s="165" t="str">
        <f>IF(COUNTBLANK($A425:$F425)&gt;2,"",IF(Input!R425=0,"NA",Input!R425))</f>
        <v/>
      </c>
      <c r="BO425" s="65" t="str">
        <f t="shared" si="326"/>
        <v/>
      </c>
      <c r="BP425" s="65" t="str">
        <f t="shared" si="327"/>
        <v/>
      </c>
      <c r="BQ425" s="165" t="str">
        <f>IF(COUNTBLANK($A425:$F425)&gt;2,"",IF(Input!S425=0,"NA",Input!S425))</f>
        <v/>
      </c>
      <c r="BR425" s="65" t="str">
        <f t="shared" si="328"/>
        <v/>
      </c>
      <c r="BS425" s="65" t="str">
        <f t="shared" si="329"/>
        <v/>
      </c>
      <c r="BT425" s="165" t="str">
        <f>IF(COUNTBLANK($A425:$F425)&gt;2,"",IF(Input!T425=0,"NA",Input!T425))</f>
        <v/>
      </c>
      <c r="BU425" s="65" t="str">
        <f t="shared" si="330"/>
        <v/>
      </c>
      <c r="BV425" s="65" t="str">
        <f t="shared" si="331"/>
        <v/>
      </c>
      <c r="BW425" s="165" t="str">
        <f>IF(COUNTBLANK($A425:$F425)&gt;2,"",IF(Input!U425=0,"NA",Input!U425))</f>
        <v/>
      </c>
      <c r="BX425" s="65" t="str">
        <f t="shared" si="332"/>
        <v/>
      </c>
      <c r="BY425" s="65" t="str">
        <f t="shared" si="333"/>
        <v/>
      </c>
      <c r="BZ425" s="165" t="str">
        <f>IF(COUNTBLANK($A425:$F425)&gt;2,"",IF(Input!V425=0,"NA",Input!V425))</f>
        <v/>
      </c>
      <c r="CA425" s="65" t="str">
        <f t="shared" si="334"/>
        <v/>
      </c>
      <c r="CB425" s="65" t="str">
        <f t="shared" si="335"/>
        <v/>
      </c>
      <c r="CC425" s="165" t="str">
        <f>IF(COUNTBLANK($A425:$F425)&gt;2,"",IF(Input!W425=0,"NA",Input!W425))</f>
        <v/>
      </c>
      <c r="CD425" s="65" t="str">
        <f t="shared" si="336"/>
        <v/>
      </c>
      <c r="CE425" s="65" t="str">
        <f t="shared" si="337"/>
        <v/>
      </c>
      <c r="CF425" s="165" t="str">
        <f>IF(COUNTBLANK($A425:$F425)&gt;2,"",IF(Input!X425=0,"NA",Input!X425))</f>
        <v/>
      </c>
      <c r="CG425" s="65" t="str">
        <f t="shared" si="338"/>
        <v/>
      </c>
      <c r="CH425" s="65" t="str">
        <f t="shared" si="339"/>
        <v/>
      </c>
      <c r="CI425" s="165" t="str">
        <f>IF(COUNTBLANK($A425:$F425)&gt;2,"",IF(Input!Y425=0,"NA",Input!Y425))</f>
        <v/>
      </c>
      <c r="CJ425" s="65" t="str">
        <f t="shared" si="340"/>
        <v/>
      </c>
      <c r="CK425" s="65" t="str">
        <f t="shared" si="341"/>
        <v/>
      </c>
      <c r="CL425" s="165" t="str">
        <f>IF(COUNTBLANK($A425:$F425)&gt;2,"",IF(Input!Z425=0,"NA",Input!Z425))</f>
        <v/>
      </c>
      <c r="CM425" s="65" t="str">
        <f t="shared" si="342"/>
        <v/>
      </c>
      <c r="CN425" s="65" t="str">
        <f t="shared" si="343"/>
        <v/>
      </c>
      <c r="CO425" s="165" t="str">
        <f>IF(COUNTBLANK($A425:$F425)&gt;2,"",IF(Input!AA425=0,"NA",Input!AA425))</f>
        <v/>
      </c>
      <c r="CP425" s="65" t="str">
        <f t="shared" si="344"/>
        <v/>
      </c>
      <c r="CQ425" s="65" t="str">
        <f t="shared" si="345"/>
        <v/>
      </c>
      <c r="CR425" s="165" t="str">
        <f>IF(COUNTBLANK($A425:$F425)&gt;2,"",IF(Input!AB425=0,"NA",Input!AB425))</f>
        <v/>
      </c>
      <c r="CS425" s="65" t="str">
        <f t="shared" si="346"/>
        <v/>
      </c>
      <c r="CT425" s="65" t="str">
        <f t="shared" si="347"/>
        <v/>
      </c>
      <c r="CU425" s="165" t="str">
        <f>IF(COUNTBLANK($A425:$F425)&gt;2,"",IF(Input!AC425=0,"NA",Input!AC425))</f>
        <v/>
      </c>
      <c r="CV425" s="65" t="str">
        <f t="shared" si="348"/>
        <v/>
      </c>
      <c r="CW425" s="65" t="str">
        <f t="shared" si="349"/>
        <v/>
      </c>
      <c r="CX425" s="165" t="str">
        <f>IF(COUNTBLANK($A425:$F425)&gt;2,"",IF(Input!AD425=0,"NA",Input!AD425))</f>
        <v/>
      </c>
    </row>
    <row r="426" spans="1:102" x14ac:dyDescent="0.25">
      <c r="A426" s="162" t="str">
        <f>IF(Input!B426=0,"",Input!B426)</f>
        <v/>
      </c>
      <c r="B426" s="162" t="str">
        <f>IF(Input!C426=0,"",Input!C426)</f>
        <v/>
      </c>
      <c r="C426" s="162" t="str">
        <f>IF(Input!D426=0,"",Input!D426)</f>
        <v/>
      </c>
      <c r="D426" s="162" t="str">
        <f>IF(Input!G426=0,"",Input!G426)</f>
        <v/>
      </c>
      <c r="E426" s="162" t="str">
        <f>IF(Input!H426=0,"",Input!H426)</f>
        <v/>
      </c>
      <c r="F426" s="162" t="str">
        <f>IF(Input!I426=0,"",Input!I426)</f>
        <v/>
      </c>
      <c r="G426" s="66" t="str">
        <f t="shared" si="300"/>
        <v/>
      </c>
      <c r="H426" s="66" t="str">
        <f t="shared" si="301"/>
        <v/>
      </c>
      <c r="I426" s="160" t="str">
        <f>FinalScores!G426</f>
        <v/>
      </c>
      <c r="J426" s="65" t="str">
        <f t="shared" si="302"/>
        <v/>
      </c>
      <c r="K426" s="65" t="str">
        <f t="shared" si="303"/>
        <v/>
      </c>
      <c r="L426" s="165" t="str">
        <f>IF(COUNTBLANK($A426:$F426)&gt;2,"",IF(Input!AE426=0,"NA",Input!AE426))</f>
        <v/>
      </c>
      <c r="M426" s="65" t="str">
        <f t="shared" si="304"/>
        <v/>
      </c>
      <c r="N426" s="65" t="str">
        <f t="shared" si="305"/>
        <v/>
      </c>
      <c r="O426" s="165" t="str">
        <f>IF(COUNTBLANK($A426:$F426)&gt;2,"",IF(Input!AF426=0,"NA",Input!AF426))</f>
        <v/>
      </c>
      <c r="P426" s="65" t="str">
        <f t="shared" si="306"/>
        <v/>
      </c>
      <c r="Q426" s="65" t="str">
        <f t="shared" si="307"/>
        <v/>
      </c>
      <c r="R426" s="165" t="str">
        <f>IF(COUNTBLANK($A426:$F426)&gt;2,"",IF(Input!AG426=0,"NA",Input!AG426))</f>
        <v/>
      </c>
      <c r="AN426" s="65" t="str">
        <f t="shared" si="308"/>
        <v/>
      </c>
      <c r="AO426" s="65" t="str">
        <f t="shared" si="309"/>
        <v/>
      </c>
      <c r="AP426" s="165" t="str">
        <f>IF(COUNTBLANK($A426:$F426)&gt;2,"",IF(Input!J426=0,"NA",Input!J426))</f>
        <v/>
      </c>
      <c r="AQ426" s="65" t="str">
        <f t="shared" si="310"/>
        <v/>
      </c>
      <c r="AR426" s="65" t="str">
        <f t="shared" si="311"/>
        <v/>
      </c>
      <c r="AS426" s="165" t="str">
        <f>IF(COUNTBLANK($A426:$F426)&gt;2,"",IF(Input!K426=0,"NA",Input!K426))</f>
        <v/>
      </c>
      <c r="AT426" s="65" t="str">
        <f t="shared" si="312"/>
        <v/>
      </c>
      <c r="AU426" s="65" t="str">
        <f t="shared" si="313"/>
        <v/>
      </c>
      <c r="AV426" s="165" t="str">
        <f>IF(COUNTBLANK($A426:$F426)&gt;2,"",IF(Input!L426=0,"NA",Input!L426))</f>
        <v/>
      </c>
      <c r="AW426" s="65" t="str">
        <f t="shared" si="314"/>
        <v/>
      </c>
      <c r="AX426" s="65" t="str">
        <f t="shared" si="315"/>
        <v/>
      </c>
      <c r="AY426" s="165" t="str">
        <f>IF(COUNTBLANK($A426:$F426)&gt;2,"",IF(Input!M426=0,"NA",Input!M426))</f>
        <v/>
      </c>
      <c r="AZ426" s="65" t="str">
        <f t="shared" si="316"/>
        <v/>
      </c>
      <c r="BA426" s="65" t="str">
        <f t="shared" si="317"/>
        <v/>
      </c>
      <c r="BB426" s="165" t="str">
        <f>IF(COUNTBLANK($A426:$F426)&gt;2,"",IF(Input!N426=0,"NA",Input!N426))</f>
        <v/>
      </c>
      <c r="BC426" s="65" t="str">
        <f t="shared" si="318"/>
        <v/>
      </c>
      <c r="BD426" s="65" t="str">
        <f t="shared" si="319"/>
        <v/>
      </c>
      <c r="BE426" s="165" t="str">
        <f>IF(COUNTBLANK($A426:$F426)&gt;2,"",IF(Input!O426=0,"NA",Input!O426))</f>
        <v/>
      </c>
      <c r="BF426" s="65" t="str">
        <f t="shared" si="320"/>
        <v/>
      </c>
      <c r="BG426" s="65" t="str">
        <f t="shared" si="321"/>
        <v/>
      </c>
      <c r="BH426" s="165" t="str">
        <f>IF(COUNTBLANK($A426:$F426)&gt;2,"",IF(Input!P426=0,"NA",Input!P426))</f>
        <v/>
      </c>
      <c r="BI426" s="65" t="str">
        <f t="shared" si="322"/>
        <v/>
      </c>
      <c r="BJ426" s="65" t="str">
        <f t="shared" si="323"/>
        <v/>
      </c>
      <c r="BK426" s="165" t="str">
        <f>IF(COUNTBLANK($A426:$F426)&gt;2,"",IF(Input!Q426=0,"NA",Input!Q426))</f>
        <v/>
      </c>
      <c r="BL426" s="65" t="str">
        <f t="shared" si="324"/>
        <v/>
      </c>
      <c r="BM426" s="65" t="str">
        <f t="shared" si="325"/>
        <v/>
      </c>
      <c r="BN426" s="165" t="str">
        <f>IF(COUNTBLANK($A426:$F426)&gt;2,"",IF(Input!R426=0,"NA",Input!R426))</f>
        <v/>
      </c>
      <c r="BO426" s="65" t="str">
        <f t="shared" si="326"/>
        <v/>
      </c>
      <c r="BP426" s="65" t="str">
        <f t="shared" si="327"/>
        <v/>
      </c>
      <c r="BQ426" s="165" t="str">
        <f>IF(COUNTBLANK($A426:$F426)&gt;2,"",IF(Input!S426=0,"NA",Input!S426))</f>
        <v/>
      </c>
      <c r="BR426" s="65" t="str">
        <f t="shared" si="328"/>
        <v/>
      </c>
      <c r="BS426" s="65" t="str">
        <f t="shared" si="329"/>
        <v/>
      </c>
      <c r="BT426" s="165" t="str">
        <f>IF(COUNTBLANK($A426:$F426)&gt;2,"",IF(Input!T426=0,"NA",Input!T426))</f>
        <v/>
      </c>
      <c r="BU426" s="65" t="str">
        <f t="shared" si="330"/>
        <v/>
      </c>
      <c r="BV426" s="65" t="str">
        <f t="shared" si="331"/>
        <v/>
      </c>
      <c r="BW426" s="165" t="str">
        <f>IF(COUNTBLANK($A426:$F426)&gt;2,"",IF(Input!U426=0,"NA",Input!U426))</f>
        <v/>
      </c>
      <c r="BX426" s="65" t="str">
        <f t="shared" si="332"/>
        <v/>
      </c>
      <c r="BY426" s="65" t="str">
        <f t="shared" si="333"/>
        <v/>
      </c>
      <c r="BZ426" s="165" t="str">
        <f>IF(COUNTBLANK($A426:$F426)&gt;2,"",IF(Input!V426=0,"NA",Input!V426))</f>
        <v/>
      </c>
      <c r="CA426" s="65" t="str">
        <f t="shared" si="334"/>
        <v/>
      </c>
      <c r="CB426" s="65" t="str">
        <f t="shared" si="335"/>
        <v/>
      </c>
      <c r="CC426" s="165" t="str">
        <f>IF(COUNTBLANK($A426:$F426)&gt;2,"",IF(Input!W426=0,"NA",Input!W426))</f>
        <v/>
      </c>
      <c r="CD426" s="65" t="str">
        <f t="shared" si="336"/>
        <v/>
      </c>
      <c r="CE426" s="65" t="str">
        <f t="shared" si="337"/>
        <v/>
      </c>
      <c r="CF426" s="165" t="str">
        <f>IF(COUNTBLANK($A426:$F426)&gt;2,"",IF(Input!X426=0,"NA",Input!X426))</f>
        <v/>
      </c>
      <c r="CG426" s="65" t="str">
        <f t="shared" si="338"/>
        <v/>
      </c>
      <c r="CH426" s="65" t="str">
        <f t="shared" si="339"/>
        <v/>
      </c>
      <c r="CI426" s="165" t="str">
        <f>IF(COUNTBLANK($A426:$F426)&gt;2,"",IF(Input!Y426=0,"NA",Input!Y426))</f>
        <v/>
      </c>
      <c r="CJ426" s="65" t="str">
        <f t="shared" si="340"/>
        <v/>
      </c>
      <c r="CK426" s="65" t="str">
        <f t="shared" si="341"/>
        <v/>
      </c>
      <c r="CL426" s="165" t="str">
        <f>IF(COUNTBLANK($A426:$F426)&gt;2,"",IF(Input!Z426=0,"NA",Input!Z426))</f>
        <v/>
      </c>
      <c r="CM426" s="65" t="str">
        <f t="shared" si="342"/>
        <v/>
      </c>
      <c r="CN426" s="65" t="str">
        <f t="shared" si="343"/>
        <v/>
      </c>
      <c r="CO426" s="165" t="str">
        <f>IF(COUNTBLANK($A426:$F426)&gt;2,"",IF(Input!AA426=0,"NA",Input!AA426))</f>
        <v/>
      </c>
      <c r="CP426" s="65" t="str">
        <f t="shared" si="344"/>
        <v/>
      </c>
      <c r="CQ426" s="65" t="str">
        <f t="shared" si="345"/>
        <v/>
      </c>
      <c r="CR426" s="165" t="str">
        <f>IF(COUNTBLANK($A426:$F426)&gt;2,"",IF(Input!AB426=0,"NA",Input!AB426))</f>
        <v/>
      </c>
      <c r="CS426" s="65" t="str">
        <f t="shared" si="346"/>
        <v/>
      </c>
      <c r="CT426" s="65" t="str">
        <f t="shared" si="347"/>
        <v/>
      </c>
      <c r="CU426" s="165" t="str">
        <f>IF(COUNTBLANK($A426:$F426)&gt;2,"",IF(Input!AC426=0,"NA",Input!AC426))</f>
        <v/>
      </c>
      <c r="CV426" s="65" t="str">
        <f t="shared" si="348"/>
        <v/>
      </c>
      <c r="CW426" s="65" t="str">
        <f t="shared" si="349"/>
        <v/>
      </c>
      <c r="CX426" s="165" t="str">
        <f>IF(COUNTBLANK($A426:$F426)&gt;2,"",IF(Input!AD426=0,"NA",Input!AD426))</f>
        <v/>
      </c>
    </row>
    <row r="427" spans="1:102" x14ac:dyDescent="0.25">
      <c r="A427" s="162" t="str">
        <f>IF(Input!B427=0,"",Input!B427)</f>
        <v/>
      </c>
      <c r="B427" s="162" t="str">
        <f>IF(Input!C427=0,"",Input!C427)</f>
        <v/>
      </c>
      <c r="C427" s="162" t="str">
        <f>IF(Input!D427=0,"",Input!D427)</f>
        <v/>
      </c>
      <c r="D427" s="162" t="str">
        <f>IF(Input!G427=0,"",Input!G427)</f>
        <v/>
      </c>
      <c r="E427" s="162" t="str">
        <f>IF(Input!H427=0,"",Input!H427)</f>
        <v/>
      </c>
      <c r="F427" s="162" t="str">
        <f>IF(Input!I427=0,"",Input!I427)</f>
        <v/>
      </c>
      <c r="G427" s="66" t="str">
        <f t="shared" si="300"/>
        <v/>
      </c>
      <c r="H427" s="66" t="str">
        <f t="shared" si="301"/>
        <v/>
      </c>
      <c r="I427" s="160" t="str">
        <f>FinalScores!G427</f>
        <v/>
      </c>
      <c r="J427" s="65" t="str">
        <f t="shared" si="302"/>
        <v/>
      </c>
      <c r="K427" s="65" t="str">
        <f t="shared" si="303"/>
        <v/>
      </c>
      <c r="L427" s="165" t="str">
        <f>IF(COUNTBLANK($A427:$F427)&gt;2,"",IF(Input!AE427=0,"NA",Input!AE427))</f>
        <v/>
      </c>
      <c r="M427" s="65" t="str">
        <f t="shared" si="304"/>
        <v/>
      </c>
      <c r="N427" s="65" t="str">
        <f t="shared" si="305"/>
        <v/>
      </c>
      <c r="O427" s="165" t="str">
        <f>IF(COUNTBLANK($A427:$F427)&gt;2,"",IF(Input!AF427=0,"NA",Input!AF427))</f>
        <v/>
      </c>
      <c r="P427" s="65" t="str">
        <f t="shared" si="306"/>
        <v/>
      </c>
      <c r="Q427" s="65" t="str">
        <f t="shared" si="307"/>
        <v/>
      </c>
      <c r="R427" s="165" t="str">
        <f>IF(COUNTBLANK($A427:$F427)&gt;2,"",IF(Input!AG427=0,"NA",Input!AG427))</f>
        <v/>
      </c>
      <c r="AN427" s="65" t="str">
        <f t="shared" si="308"/>
        <v/>
      </c>
      <c r="AO427" s="65" t="str">
        <f t="shared" si="309"/>
        <v/>
      </c>
      <c r="AP427" s="165" t="str">
        <f>IF(COUNTBLANK($A427:$F427)&gt;2,"",IF(Input!J427=0,"NA",Input!J427))</f>
        <v/>
      </c>
      <c r="AQ427" s="65" t="str">
        <f t="shared" si="310"/>
        <v/>
      </c>
      <c r="AR427" s="65" t="str">
        <f t="shared" si="311"/>
        <v/>
      </c>
      <c r="AS427" s="165" t="str">
        <f>IF(COUNTBLANK($A427:$F427)&gt;2,"",IF(Input!K427=0,"NA",Input!K427))</f>
        <v/>
      </c>
      <c r="AT427" s="65" t="str">
        <f t="shared" si="312"/>
        <v/>
      </c>
      <c r="AU427" s="65" t="str">
        <f t="shared" si="313"/>
        <v/>
      </c>
      <c r="AV427" s="165" t="str">
        <f>IF(COUNTBLANK($A427:$F427)&gt;2,"",IF(Input!L427=0,"NA",Input!L427))</f>
        <v/>
      </c>
      <c r="AW427" s="65" t="str">
        <f t="shared" si="314"/>
        <v/>
      </c>
      <c r="AX427" s="65" t="str">
        <f t="shared" si="315"/>
        <v/>
      </c>
      <c r="AY427" s="165" t="str">
        <f>IF(COUNTBLANK($A427:$F427)&gt;2,"",IF(Input!M427=0,"NA",Input!M427))</f>
        <v/>
      </c>
      <c r="AZ427" s="65" t="str">
        <f t="shared" si="316"/>
        <v/>
      </c>
      <c r="BA427" s="65" t="str">
        <f t="shared" si="317"/>
        <v/>
      </c>
      <c r="BB427" s="165" t="str">
        <f>IF(COUNTBLANK($A427:$F427)&gt;2,"",IF(Input!N427=0,"NA",Input!N427))</f>
        <v/>
      </c>
      <c r="BC427" s="65" t="str">
        <f t="shared" si="318"/>
        <v/>
      </c>
      <c r="BD427" s="65" t="str">
        <f t="shared" si="319"/>
        <v/>
      </c>
      <c r="BE427" s="165" t="str">
        <f>IF(COUNTBLANK($A427:$F427)&gt;2,"",IF(Input!O427=0,"NA",Input!O427))</f>
        <v/>
      </c>
      <c r="BF427" s="65" t="str">
        <f t="shared" si="320"/>
        <v/>
      </c>
      <c r="BG427" s="65" t="str">
        <f t="shared" si="321"/>
        <v/>
      </c>
      <c r="BH427" s="165" t="str">
        <f>IF(COUNTBLANK($A427:$F427)&gt;2,"",IF(Input!P427=0,"NA",Input!P427))</f>
        <v/>
      </c>
      <c r="BI427" s="65" t="str">
        <f t="shared" si="322"/>
        <v/>
      </c>
      <c r="BJ427" s="65" t="str">
        <f t="shared" si="323"/>
        <v/>
      </c>
      <c r="BK427" s="165" t="str">
        <f>IF(COUNTBLANK($A427:$F427)&gt;2,"",IF(Input!Q427=0,"NA",Input!Q427))</f>
        <v/>
      </c>
      <c r="BL427" s="65" t="str">
        <f t="shared" si="324"/>
        <v/>
      </c>
      <c r="BM427" s="65" t="str">
        <f t="shared" si="325"/>
        <v/>
      </c>
      <c r="BN427" s="165" t="str">
        <f>IF(COUNTBLANK($A427:$F427)&gt;2,"",IF(Input!R427=0,"NA",Input!R427))</f>
        <v/>
      </c>
      <c r="BO427" s="65" t="str">
        <f t="shared" si="326"/>
        <v/>
      </c>
      <c r="BP427" s="65" t="str">
        <f t="shared" si="327"/>
        <v/>
      </c>
      <c r="BQ427" s="165" t="str">
        <f>IF(COUNTBLANK($A427:$F427)&gt;2,"",IF(Input!S427=0,"NA",Input!S427))</f>
        <v/>
      </c>
      <c r="BR427" s="65" t="str">
        <f t="shared" si="328"/>
        <v/>
      </c>
      <c r="BS427" s="65" t="str">
        <f t="shared" si="329"/>
        <v/>
      </c>
      <c r="BT427" s="165" t="str">
        <f>IF(COUNTBLANK($A427:$F427)&gt;2,"",IF(Input!T427=0,"NA",Input!T427))</f>
        <v/>
      </c>
      <c r="BU427" s="65" t="str">
        <f t="shared" si="330"/>
        <v/>
      </c>
      <c r="BV427" s="65" t="str">
        <f t="shared" si="331"/>
        <v/>
      </c>
      <c r="BW427" s="165" t="str">
        <f>IF(COUNTBLANK($A427:$F427)&gt;2,"",IF(Input!U427=0,"NA",Input!U427))</f>
        <v/>
      </c>
      <c r="BX427" s="65" t="str">
        <f t="shared" si="332"/>
        <v/>
      </c>
      <c r="BY427" s="65" t="str">
        <f t="shared" si="333"/>
        <v/>
      </c>
      <c r="BZ427" s="165" t="str">
        <f>IF(COUNTBLANK($A427:$F427)&gt;2,"",IF(Input!V427=0,"NA",Input!V427))</f>
        <v/>
      </c>
      <c r="CA427" s="65" t="str">
        <f t="shared" si="334"/>
        <v/>
      </c>
      <c r="CB427" s="65" t="str">
        <f t="shared" si="335"/>
        <v/>
      </c>
      <c r="CC427" s="165" t="str">
        <f>IF(COUNTBLANK($A427:$F427)&gt;2,"",IF(Input!W427=0,"NA",Input!W427))</f>
        <v/>
      </c>
      <c r="CD427" s="65" t="str">
        <f t="shared" si="336"/>
        <v/>
      </c>
      <c r="CE427" s="65" t="str">
        <f t="shared" si="337"/>
        <v/>
      </c>
      <c r="CF427" s="165" t="str">
        <f>IF(COUNTBLANK($A427:$F427)&gt;2,"",IF(Input!X427=0,"NA",Input!X427))</f>
        <v/>
      </c>
      <c r="CG427" s="65" t="str">
        <f t="shared" si="338"/>
        <v/>
      </c>
      <c r="CH427" s="65" t="str">
        <f t="shared" si="339"/>
        <v/>
      </c>
      <c r="CI427" s="165" t="str">
        <f>IF(COUNTBLANK($A427:$F427)&gt;2,"",IF(Input!Y427=0,"NA",Input!Y427))</f>
        <v/>
      </c>
      <c r="CJ427" s="65" t="str">
        <f t="shared" si="340"/>
        <v/>
      </c>
      <c r="CK427" s="65" t="str">
        <f t="shared" si="341"/>
        <v/>
      </c>
      <c r="CL427" s="165" t="str">
        <f>IF(COUNTBLANK($A427:$F427)&gt;2,"",IF(Input!Z427=0,"NA",Input!Z427))</f>
        <v/>
      </c>
      <c r="CM427" s="65" t="str">
        <f t="shared" si="342"/>
        <v/>
      </c>
      <c r="CN427" s="65" t="str">
        <f t="shared" si="343"/>
        <v/>
      </c>
      <c r="CO427" s="165" t="str">
        <f>IF(COUNTBLANK($A427:$F427)&gt;2,"",IF(Input!AA427=0,"NA",Input!AA427))</f>
        <v/>
      </c>
      <c r="CP427" s="65" t="str">
        <f t="shared" si="344"/>
        <v/>
      </c>
      <c r="CQ427" s="65" t="str">
        <f t="shared" si="345"/>
        <v/>
      </c>
      <c r="CR427" s="165" t="str">
        <f>IF(COUNTBLANK($A427:$F427)&gt;2,"",IF(Input!AB427=0,"NA",Input!AB427))</f>
        <v/>
      </c>
      <c r="CS427" s="65" t="str">
        <f t="shared" si="346"/>
        <v/>
      </c>
      <c r="CT427" s="65" t="str">
        <f t="shared" si="347"/>
        <v/>
      </c>
      <c r="CU427" s="165" t="str">
        <f>IF(COUNTBLANK($A427:$F427)&gt;2,"",IF(Input!AC427=0,"NA",Input!AC427))</f>
        <v/>
      </c>
      <c r="CV427" s="65" t="str">
        <f t="shared" si="348"/>
        <v/>
      </c>
      <c r="CW427" s="65" t="str">
        <f t="shared" si="349"/>
        <v/>
      </c>
      <c r="CX427" s="165" t="str">
        <f>IF(COUNTBLANK($A427:$F427)&gt;2,"",IF(Input!AD427=0,"NA",Input!AD427))</f>
        <v/>
      </c>
    </row>
    <row r="428" spans="1:102" x14ac:dyDescent="0.25">
      <c r="A428" s="162" t="str">
        <f>IF(Input!B428=0,"",Input!B428)</f>
        <v/>
      </c>
      <c r="B428" s="162" t="str">
        <f>IF(Input!C428=0,"",Input!C428)</f>
        <v/>
      </c>
      <c r="C428" s="162" t="str">
        <f>IF(Input!D428=0,"",Input!D428)</f>
        <v/>
      </c>
      <c r="D428" s="162" t="str">
        <f>IF(Input!G428=0,"",Input!G428)</f>
        <v/>
      </c>
      <c r="E428" s="162" t="str">
        <f>IF(Input!H428=0,"",Input!H428)</f>
        <v/>
      </c>
      <c r="F428" s="162" t="str">
        <f>IF(Input!I428=0,"",Input!I428)</f>
        <v/>
      </c>
      <c r="G428" s="66" t="str">
        <f t="shared" si="300"/>
        <v/>
      </c>
      <c r="H428" s="66" t="str">
        <f t="shared" si="301"/>
        <v/>
      </c>
      <c r="I428" s="160" t="str">
        <f>FinalScores!G428</f>
        <v/>
      </c>
      <c r="J428" s="65" t="str">
        <f t="shared" si="302"/>
        <v/>
      </c>
      <c r="K428" s="65" t="str">
        <f t="shared" si="303"/>
        <v/>
      </c>
      <c r="L428" s="165" t="str">
        <f>IF(COUNTBLANK($A428:$F428)&gt;2,"",IF(Input!AE428=0,"NA",Input!AE428))</f>
        <v/>
      </c>
      <c r="M428" s="65" t="str">
        <f t="shared" si="304"/>
        <v/>
      </c>
      <c r="N428" s="65" t="str">
        <f t="shared" si="305"/>
        <v/>
      </c>
      <c r="O428" s="165" t="str">
        <f>IF(COUNTBLANK($A428:$F428)&gt;2,"",IF(Input!AF428=0,"NA",Input!AF428))</f>
        <v/>
      </c>
      <c r="P428" s="65" t="str">
        <f t="shared" si="306"/>
        <v/>
      </c>
      <c r="Q428" s="65" t="str">
        <f t="shared" si="307"/>
        <v/>
      </c>
      <c r="R428" s="165" t="str">
        <f>IF(COUNTBLANK($A428:$F428)&gt;2,"",IF(Input!AG428=0,"NA",Input!AG428))</f>
        <v/>
      </c>
      <c r="AN428" s="65" t="str">
        <f t="shared" si="308"/>
        <v/>
      </c>
      <c r="AO428" s="65" t="str">
        <f t="shared" si="309"/>
        <v/>
      </c>
      <c r="AP428" s="165" t="str">
        <f>IF(COUNTBLANK($A428:$F428)&gt;2,"",IF(Input!J428=0,"NA",Input!J428))</f>
        <v/>
      </c>
      <c r="AQ428" s="65" t="str">
        <f t="shared" si="310"/>
        <v/>
      </c>
      <c r="AR428" s="65" t="str">
        <f t="shared" si="311"/>
        <v/>
      </c>
      <c r="AS428" s="165" t="str">
        <f>IF(COUNTBLANK($A428:$F428)&gt;2,"",IF(Input!K428=0,"NA",Input!K428))</f>
        <v/>
      </c>
      <c r="AT428" s="65" t="str">
        <f t="shared" si="312"/>
        <v/>
      </c>
      <c r="AU428" s="65" t="str">
        <f t="shared" si="313"/>
        <v/>
      </c>
      <c r="AV428" s="165" t="str">
        <f>IF(COUNTBLANK($A428:$F428)&gt;2,"",IF(Input!L428=0,"NA",Input!L428))</f>
        <v/>
      </c>
      <c r="AW428" s="65" t="str">
        <f t="shared" si="314"/>
        <v/>
      </c>
      <c r="AX428" s="65" t="str">
        <f t="shared" si="315"/>
        <v/>
      </c>
      <c r="AY428" s="165" t="str">
        <f>IF(COUNTBLANK($A428:$F428)&gt;2,"",IF(Input!M428=0,"NA",Input!M428))</f>
        <v/>
      </c>
      <c r="AZ428" s="65" t="str">
        <f t="shared" si="316"/>
        <v/>
      </c>
      <c r="BA428" s="65" t="str">
        <f t="shared" si="317"/>
        <v/>
      </c>
      <c r="BB428" s="165" t="str">
        <f>IF(COUNTBLANK($A428:$F428)&gt;2,"",IF(Input!N428=0,"NA",Input!N428))</f>
        <v/>
      </c>
      <c r="BC428" s="65" t="str">
        <f t="shared" si="318"/>
        <v/>
      </c>
      <c r="BD428" s="65" t="str">
        <f t="shared" si="319"/>
        <v/>
      </c>
      <c r="BE428" s="165" t="str">
        <f>IF(COUNTBLANK($A428:$F428)&gt;2,"",IF(Input!O428=0,"NA",Input!O428))</f>
        <v/>
      </c>
      <c r="BF428" s="65" t="str">
        <f t="shared" si="320"/>
        <v/>
      </c>
      <c r="BG428" s="65" t="str">
        <f t="shared" si="321"/>
        <v/>
      </c>
      <c r="BH428" s="165" t="str">
        <f>IF(COUNTBLANK($A428:$F428)&gt;2,"",IF(Input!P428=0,"NA",Input!P428))</f>
        <v/>
      </c>
      <c r="BI428" s="65" t="str">
        <f t="shared" si="322"/>
        <v/>
      </c>
      <c r="BJ428" s="65" t="str">
        <f t="shared" si="323"/>
        <v/>
      </c>
      <c r="BK428" s="165" t="str">
        <f>IF(COUNTBLANK($A428:$F428)&gt;2,"",IF(Input!Q428=0,"NA",Input!Q428))</f>
        <v/>
      </c>
      <c r="BL428" s="65" t="str">
        <f t="shared" si="324"/>
        <v/>
      </c>
      <c r="BM428" s="65" t="str">
        <f t="shared" si="325"/>
        <v/>
      </c>
      <c r="BN428" s="165" t="str">
        <f>IF(COUNTBLANK($A428:$F428)&gt;2,"",IF(Input!R428=0,"NA",Input!R428))</f>
        <v/>
      </c>
      <c r="BO428" s="65" t="str">
        <f t="shared" si="326"/>
        <v/>
      </c>
      <c r="BP428" s="65" t="str">
        <f t="shared" si="327"/>
        <v/>
      </c>
      <c r="BQ428" s="165" t="str">
        <f>IF(COUNTBLANK($A428:$F428)&gt;2,"",IF(Input!S428=0,"NA",Input!S428))</f>
        <v/>
      </c>
      <c r="BR428" s="65" t="str">
        <f t="shared" si="328"/>
        <v/>
      </c>
      <c r="BS428" s="65" t="str">
        <f t="shared" si="329"/>
        <v/>
      </c>
      <c r="BT428" s="165" t="str">
        <f>IF(COUNTBLANK($A428:$F428)&gt;2,"",IF(Input!T428=0,"NA",Input!T428))</f>
        <v/>
      </c>
      <c r="BU428" s="65" t="str">
        <f t="shared" si="330"/>
        <v/>
      </c>
      <c r="BV428" s="65" t="str">
        <f t="shared" si="331"/>
        <v/>
      </c>
      <c r="BW428" s="165" t="str">
        <f>IF(COUNTBLANK($A428:$F428)&gt;2,"",IF(Input!U428=0,"NA",Input!U428))</f>
        <v/>
      </c>
      <c r="BX428" s="65" t="str">
        <f t="shared" si="332"/>
        <v/>
      </c>
      <c r="BY428" s="65" t="str">
        <f t="shared" si="333"/>
        <v/>
      </c>
      <c r="BZ428" s="165" t="str">
        <f>IF(COUNTBLANK($A428:$F428)&gt;2,"",IF(Input!V428=0,"NA",Input!V428))</f>
        <v/>
      </c>
      <c r="CA428" s="65" t="str">
        <f t="shared" si="334"/>
        <v/>
      </c>
      <c r="CB428" s="65" t="str">
        <f t="shared" si="335"/>
        <v/>
      </c>
      <c r="CC428" s="165" t="str">
        <f>IF(COUNTBLANK($A428:$F428)&gt;2,"",IF(Input!W428=0,"NA",Input!W428))</f>
        <v/>
      </c>
      <c r="CD428" s="65" t="str">
        <f t="shared" si="336"/>
        <v/>
      </c>
      <c r="CE428" s="65" t="str">
        <f t="shared" si="337"/>
        <v/>
      </c>
      <c r="CF428" s="165" t="str">
        <f>IF(COUNTBLANK($A428:$F428)&gt;2,"",IF(Input!X428=0,"NA",Input!X428))</f>
        <v/>
      </c>
      <c r="CG428" s="65" t="str">
        <f t="shared" si="338"/>
        <v/>
      </c>
      <c r="CH428" s="65" t="str">
        <f t="shared" si="339"/>
        <v/>
      </c>
      <c r="CI428" s="165" t="str">
        <f>IF(COUNTBLANK($A428:$F428)&gt;2,"",IF(Input!Y428=0,"NA",Input!Y428))</f>
        <v/>
      </c>
      <c r="CJ428" s="65" t="str">
        <f t="shared" si="340"/>
        <v/>
      </c>
      <c r="CK428" s="65" t="str">
        <f t="shared" si="341"/>
        <v/>
      </c>
      <c r="CL428" s="165" t="str">
        <f>IF(COUNTBLANK($A428:$F428)&gt;2,"",IF(Input!Z428=0,"NA",Input!Z428))</f>
        <v/>
      </c>
      <c r="CM428" s="65" t="str">
        <f t="shared" si="342"/>
        <v/>
      </c>
      <c r="CN428" s="65" t="str">
        <f t="shared" si="343"/>
        <v/>
      </c>
      <c r="CO428" s="165" t="str">
        <f>IF(COUNTBLANK($A428:$F428)&gt;2,"",IF(Input!AA428=0,"NA",Input!AA428))</f>
        <v/>
      </c>
      <c r="CP428" s="65" t="str">
        <f t="shared" si="344"/>
        <v/>
      </c>
      <c r="CQ428" s="65" t="str">
        <f t="shared" si="345"/>
        <v/>
      </c>
      <c r="CR428" s="165" t="str">
        <f>IF(COUNTBLANK($A428:$F428)&gt;2,"",IF(Input!AB428=0,"NA",Input!AB428))</f>
        <v/>
      </c>
      <c r="CS428" s="65" t="str">
        <f t="shared" si="346"/>
        <v/>
      </c>
      <c r="CT428" s="65" t="str">
        <f t="shared" si="347"/>
        <v/>
      </c>
      <c r="CU428" s="165" t="str">
        <f>IF(COUNTBLANK($A428:$F428)&gt;2,"",IF(Input!AC428=0,"NA",Input!AC428))</f>
        <v/>
      </c>
      <c r="CV428" s="65" t="str">
        <f t="shared" si="348"/>
        <v/>
      </c>
      <c r="CW428" s="65" t="str">
        <f t="shared" si="349"/>
        <v/>
      </c>
      <c r="CX428" s="165" t="str">
        <f>IF(COUNTBLANK($A428:$F428)&gt;2,"",IF(Input!AD428=0,"NA",Input!AD428))</f>
        <v/>
      </c>
    </row>
    <row r="429" spans="1:102" x14ac:dyDescent="0.25">
      <c r="A429" s="162" t="str">
        <f>IF(Input!B429=0,"",Input!B429)</f>
        <v/>
      </c>
      <c r="B429" s="162" t="str">
        <f>IF(Input!C429=0,"",Input!C429)</f>
        <v/>
      </c>
      <c r="C429" s="162" t="str">
        <f>IF(Input!D429=0,"",Input!D429)</f>
        <v/>
      </c>
      <c r="D429" s="162" t="str">
        <f>IF(Input!G429=0,"",Input!G429)</f>
        <v/>
      </c>
      <c r="E429" s="162" t="str">
        <f>IF(Input!H429=0,"",Input!H429)</f>
        <v/>
      </c>
      <c r="F429" s="162" t="str">
        <f>IF(Input!I429=0,"",Input!I429)</f>
        <v/>
      </c>
      <c r="G429" s="66" t="str">
        <f t="shared" si="300"/>
        <v/>
      </c>
      <c r="H429" s="66" t="str">
        <f t="shared" si="301"/>
        <v/>
      </c>
      <c r="I429" s="160" t="str">
        <f>FinalScores!G429</f>
        <v/>
      </c>
      <c r="J429" s="65" t="str">
        <f t="shared" si="302"/>
        <v/>
      </c>
      <c r="K429" s="65" t="str">
        <f t="shared" si="303"/>
        <v/>
      </c>
      <c r="L429" s="165" t="str">
        <f>IF(COUNTBLANK($A429:$F429)&gt;2,"",IF(Input!AE429=0,"NA",Input!AE429))</f>
        <v/>
      </c>
      <c r="M429" s="65" t="str">
        <f t="shared" si="304"/>
        <v/>
      </c>
      <c r="N429" s="65" t="str">
        <f t="shared" si="305"/>
        <v/>
      </c>
      <c r="O429" s="165" t="str">
        <f>IF(COUNTBLANK($A429:$F429)&gt;2,"",IF(Input!AF429=0,"NA",Input!AF429))</f>
        <v/>
      </c>
      <c r="P429" s="65" t="str">
        <f t="shared" si="306"/>
        <v/>
      </c>
      <c r="Q429" s="65" t="str">
        <f t="shared" si="307"/>
        <v/>
      </c>
      <c r="R429" s="165" t="str">
        <f>IF(COUNTBLANK($A429:$F429)&gt;2,"",IF(Input!AG429=0,"NA",Input!AG429))</f>
        <v/>
      </c>
      <c r="AN429" s="65" t="str">
        <f t="shared" si="308"/>
        <v/>
      </c>
      <c r="AO429" s="65" t="str">
        <f t="shared" si="309"/>
        <v/>
      </c>
      <c r="AP429" s="165" t="str">
        <f>IF(COUNTBLANK($A429:$F429)&gt;2,"",IF(Input!J429=0,"NA",Input!J429))</f>
        <v/>
      </c>
      <c r="AQ429" s="65" t="str">
        <f t="shared" si="310"/>
        <v/>
      </c>
      <c r="AR429" s="65" t="str">
        <f t="shared" si="311"/>
        <v/>
      </c>
      <c r="AS429" s="165" t="str">
        <f>IF(COUNTBLANK($A429:$F429)&gt;2,"",IF(Input!K429=0,"NA",Input!K429))</f>
        <v/>
      </c>
      <c r="AT429" s="65" t="str">
        <f t="shared" si="312"/>
        <v/>
      </c>
      <c r="AU429" s="65" t="str">
        <f t="shared" si="313"/>
        <v/>
      </c>
      <c r="AV429" s="165" t="str">
        <f>IF(COUNTBLANK($A429:$F429)&gt;2,"",IF(Input!L429=0,"NA",Input!L429))</f>
        <v/>
      </c>
      <c r="AW429" s="65" t="str">
        <f t="shared" si="314"/>
        <v/>
      </c>
      <c r="AX429" s="65" t="str">
        <f t="shared" si="315"/>
        <v/>
      </c>
      <c r="AY429" s="165" t="str">
        <f>IF(COUNTBLANK($A429:$F429)&gt;2,"",IF(Input!M429=0,"NA",Input!M429))</f>
        <v/>
      </c>
      <c r="AZ429" s="65" t="str">
        <f t="shared" si="316"/>
        <v/>
      </c>
      <c r="BA429" s="65" t="str">
        <f t="shared" si="317"/>
        <v/>
      </c>
      <c r="BB429" s="165" t="str">
        <f>IF(COUNTBLANK($A429:$F429)&gt;2,"",IF(Input!N429=0,"NA",Input!N429))</f>
        <v/>
      </c>
      <c r="BC429" s="65" t="str">
        <f t="shared" si="318"/>
        <v/>
      </c>
      <c r="BD429" s="65" t="str">
        <f t="shared" si="319"/>
        <v/>
      </c>
      <c r="BE429" s="165" t="str">
        <f>IF(COUNTBLANK($A429:$F429)&gt;2,"",IF(Input!O429=0,"NA",Input!O429))</f>
        <v/>
      </c>
      <c r="BF429" s="65" t="str">
        <f t="shared" si="320"/>
        <v/>
      </c>
      <c r="BG429" s="65" t="str">
        <f t="shared" si="321"/>
        <v/>
      </c>
      <c r="BH429" s="165" t="str">
        <f>IF(COUNTBLANK($A429:$F429)&gt;2,"",IF(Input!P429=0,"NA",Input!P429))</f>
        <v/>
      </c>
      <c r="BI429" s="65" t="str">
        <f t="shared" si="322"/>
        <v/>
      </c>
      <c r="BJ429" s="65" t="str">
        <f t="shared" si="323"/>
        <v/>
      </c>
      <c r="BK429" s="165" t="str">
        <f>IF(COUNTBLANK($A429:$F429)&gt;2,"",IF(Input!Q429=0,"NA",Input!Q429))</f>
        <v/>
      </c>
      <c r="BL429" s="65" t="str">
        <f t="shared" si="324"/>
        <v/>
      </c>
      <c r="BM429" s="65" t="str">
        <f t="shared" si="325"/>
        <v/>
      </c>
      <c r="BN429" s="165" t="str">
        <f>IF(COUNTBLANK($A429:$F429)&gt;2,"",IF(Input!R429=0,"NA",Input!R429))</f>
        <v/>
      </c>
      <c r="BO429" s="65" t="str">
        <f t="shared" si="326"/>
        <v/>
      </c>
      <c r="BP429" s="65" t="str">
        <f t="shared" si="327"/>
        <v/>
      </c>
      <c r="BQ429" s="165" t="str">
        <f>IF(COUNTBLANK($A429:$F429)&gt;2,"",IF(Input!S429=0,"NA",Input!S429))</f>
        <v/>
      </c>
      <c r="BR429" s="65" t="str">
        <f t="shared" si="328"/>
        <v/>
      </c>
      <c r="BS429" s="65" t="str">
        <f t="shared" si="329"/>
        <v/>
      </c>
      <c r="BT429" s="165" t="str">
        <f>IF(COUNTBLANK($A429:$F429)&gt;2,"",IF(Input!T429=0,"NA",Input!T429))</f>
        <v/>
      </c>
      <c r="BU429" s="65" t="str">
        <f t="shared" si="330"/>
        <v/>
      </c>
      <c r="BV429" s="65" t="str">
        <f t="shared" si="331"/>
        <v/>
      </c>
      <c r="BW429" s="165" t="str">
        <f>IF(COUNTBLANK($A429:$F429)&gt;2,"",IF(Input!U429=0,"NA",Input!U429))</f>
        <v/>
      </c>
      <c r="BX429" s="65" t="str">
        <f t="shared" si="332"/>
        <v/>
      </c>
      <c r="BY429" s="65" t="str">
        <f t="shared" si="333"/>
        <v/>
      </c>
      <c r="BZ429" s="165" t="str">
        <f>IF(COUNTBLANK($A429:$F429)&gt;2,"",IF(Input!V429=0,"NA",Input!V429))</f>
        <v/>
      </c>
      <c r="CA429" s="65" t="str">
        <f t="shared" si="334"/>
        <v/>
      </c>
      <c r="CB429" s="65" t="str">
        <f t="shared" si="335"/>
        <v/>
      </c>
      <c r="CC429" s="165" t="str">
        <f>IF(COUNTBLANK($A429:$F429)&gt;2,"",IF(Input!W429=0,"NA",Input!W429))</f>
        <v/>
      </c>
      <c r="CD429" s="65" t="str">
        <f t="shared" si="336"/>
        <v/>
      </c>
      <c r="CE429" s="65" t="str">
        <f t="shared" si="337"/>
        <v/>
      </c>
      <c r="CF429" s="165" t="str">
        <f>IF(COUNTBLANK($A429:$F429)&gt;2,"",IF(Input!X429=0,"NA",Input!X429))</f>
        <v/>
      </c>
      <c r="CG429" s="65" t="str">
        <f t="shared" si="338"/>
        <v/>
      </c>
      <c r="CH429" s="65" t="str">
        <f t="shared" si="339"/>
        <v/>
      </c>
      <c r="CI429" s="165" t="str">
        <f>IF(COUNTBLANK($A429:$F429)&gt;2,"",IF(Input!Y429=0,"NA",Input!Y429))</f>
        <v/>
      </c>
      <c r="CJ429" s="65" t="str">
        <f t="shared" si="340"/>
        <v/>
      </c>
      <c r="CK429" s="65" t="str">
        <f t="shared" si="341"/>
        <v/>
      </c>
      <c r="CL429" s="165" t="str">
        <f>IF(COUNTBLANK($A429:$F429)&gt;2,"",IF(Input!Z429=0,"NA",Input!Z429))</f>
        <v/>
      </c>
      <c r="CM429" s="65" t="str">
        <f t="shared" si="342"/>
        <v/>
      </c>
      <c r="CN429" s="65" t="str">
        <f t="shared" si="343"/>
        <v/>
      </c>
      <c r="CO429" s="165" t="str">
        <f>IF(COUNTBLANK($A429:$F429)&gt;2,"",IF(Input!AA429=0,"NA",Input!AA429))</f>
        <v/>
      </c>
      <c r="CP429" s="65" t="str">
        <f t="shared" si="344"/>
        <v/>
      </c>
      <c r="CQ429" s="65" t="str">
        <f t="shared" si="345"/>
        <v/>
      </c>
      <c r="CR429" s="165" t="str">
        <f>IF(COUNTBLANK($A429:$F429)&gt;2,"",IF(Input!AB429=0,"NA",Input!AB429))</f>
        <v/>
      </c>
      <c r="CS429" s="65" t="str">
        <f t="shared" si="346"/>
        <v/>
      </c>
      <c r="CT429" s="65" t="str">
        <f t="shared" si="347"/>
        <v/>
      </c>
      <c r="CU429" s="165" t="str">
        <f>IF(COUNTBLANK($A429:$F429)&gt;2,"",IF(Input!AC429=0,"NA",Input!AC429))</f>
        <v/>
      </c>
      <c r="CV429" s="65" t="str">
        <f t="shared" si="348"/>
        <v/>
      </c>
      <c r="CW429" s="65" t="str">
        <f t="shared" si="349"/>
        <v/>
      </c>
      <c r="CX429" s="165" t="str">
        <f>IF(COUNTBLANK($A429:$F429)&gt;2,"",IF(Input!AD429=0,"NA",Input!AD429))</f>
        <v/>
      </c>
    </row>
    <row r="430" spans="1:102" x14ac:dyDescent="0.25">
      <c r="A430" s="162" t="str">
        <f>IF(Input!B430=0,"",Input!B430)</f>
        <v/>
      </c>
      <c r="B430" s="162" t="str">
        <f>IF(Input!C430=0,"",Input!C430)</f>
        <v/>
      </c>
      <c r="C430" s="162" t="str">
        <f>IF(Input!D430=0,"",Input!D430)</f>
        <v/>
      </c>
      <c r="D430" s="162" t="str">
        <f>IF(Input!G430=0,"",Input!G430)</f>
        <v/>
      </c>
      <c r="E430" s="162" t="str">
        <f>IF(Input!H430=0,"",Input!H430)</f>
        <v/>
      </c>
      <c r="F430" s="162" t="str">
        <f>IF(Input!I430=0,"",Input!I430)</f>
        <v/>
      </c>
      <c r="G430" s="66" t="str">
        <f t="shared" si="300"/>
        <v/>
      </c>
      <c r="H430" s="66" t="str">
        <f t="shared" si="301"/>
        <v/>
      </c>
      <c r="I430" s="160" t="str">
        <f>FinalScores!G430</f>
        <v/>
      </c>
      <c r="J430" s="65" t="str">
        <f t="shared" si="302"/>
        <v/>
      </c>
      <c r="K430" s="65" t="str">
        <f t="shared" si="303"/>
        <v/>
      </c>
      <c r="L430" s="165" t="str">
        <f>IF(COUNTBLANK($A430:$F430)&gt;2,"",IF(Input!AE430=0,"NA",Input!AE430))</f>
        <v/>
      </c>
      <c r="M430" s="65" t="str">
        <f t="shared" si="304"/>
        <v/>
      </c>
      <c r="N430" s="65" t="str">
        <f t="shared" si="305"/>
        <v/>
      </c>
      <c r="O430" s="165" t="str">
        <f>IF(COUNTBLANK($A430:$F430)&gt;2,"",IF(Input!AF430=0,"NA",Input!AF430))</f>
        <v/>
      </c>
      <c r="P430" s="65" t="str">
        <f t="shared" si="306"/>
        <v/>
      </c>
      <c r="Q430" s="65" t="str">
        <f t="shared" si="307"/>
        <v/>
      </c>
      <c r="R430" s="165" t="str">
        <f>IF(COUNTBLANK($A430:$F430)&gt;2,"",IF(Input!AG430=0,"NA",Input!AG430))</f>
        <v/>
      </c>
      <c r="AN430" s="65" t="str">
        <f t="shared" si="308"/>
        <v/>
      </c>
      <c r="AO430" s="65" t="str">
        <f t="shared" si="309"/>
        <v/>
      </c>
      <c r="AP430" s="165" t="str">
        <f>IF(COUNTBLANK($A430:$F430)&gt;2,"",IF(Input!J430=0,"NA",Input!J430))</f>
        <v/>
      </c>
      <c r="AQ430" s="65" t="str">
        <f t="shared" si="310"/>
        <v/>
      </c>
      <c r="AR430" s="65" t="str">
        <f t="shared" si="311"/>
        <v/>
      </c>
      <c r="AS430" s="165" t="str">
        <f>IF(COUNTBLANK($A430:$F430)&gt;2,"",IF(Input!K430=0,"NA",Input!K430))</f>
        <v/>
      </c>
      <c r="AT430" s="65" t="str">
        <f t="shared" si="312"/>
        <v/>
      </c>
      <c r="AU430" s="65" t="str">
        <f t="shared" si="313"/>
        <v/>
      </c>
      <c r="AV430" s="165" t="str">
        <f>IF(COUNTBLANK($A430:$F430)&gt;2,"",IF(Input!L430=0,"NA",Input!L430))</f>
        <v/>
      </c>
      <c r="AW430" s="65" t="str">
        <f t="shared" si="314"/>
        <v/>
      </c>
      <c r="AX430" s="65" t="str">
        <f t="shared" si="315"/>
        <v/>
      </c>
      <c r="AY430" s="165" t="str">
        <f>IF(COUNTBLANK($A430:$F430)&gt;2,"",IF(Input!M430=0,"NA",Input!M430))</f>
        <v/>
      </c>
      <c r="AZ430" s="65" t="str">
        <f t="shared" si="316"/>
        <v/>
      </c>
      <c r="BA430" s="65" t="str">
        <f t="shared" si="317"/>
        <v/>
      </c>
      <c r="BB430" s="165" t="str">
        <f>IF(COUNTBLANK($A430:$F430)&gt;2,"",IF(Input!N430=0,"NA",Input!N430))</f>
        <v/>
      </c>
      <c r="BC430" s="65" t="str">
        <f t="shared" si="318"/>
        <v/>
      </c>
      <c r="BD430" s="65" t="str">
        <f t="shared" si="319"/>
        <v/>
      </c>
      <c r="BE430" s="165" t="str">
        <f>IF(COUNTBLANK($A430:$F430)&gt;2,"",IF(Input!O430=0,"NA",Input!O430))</f>
        <v/>
      </c>
      <c r="BF430" s="65" t="str">
        <f t="shared" si="320"/>
        <v/>
      </c>
      <c r="BG430" s="65" t="str">
        <f t="shared" si="321"/>
        <v/>
      </c>
      <c r="BH430" s="165" t="str">
        <f>IF(COUNTBLANK($A430:$F430)&gt;2,"",IF(Input!P430=0,"NA",Input!P430))</f>
        <v/>
      </c>
      <c r="BI430" s="65" t="str">
        <f t="shared" si="322"/>
        <v/>
      </c>
      <c r="BJ430" s="65" t="str">
        <f t="shared" si="323"/>
        <v/>
      </c>
      <c r="BK430" s="165" t="str">
        <f>IF(COUNTBLANK($A430:$F430)&gt;2,"",IF(Input!Q430=0,"NA",Input!Q430))</f>
        <v/>
      </c>
      <c r="BL430" s="65" t="str">
        <f t="shared" si="324"/>
        <v/>
      </c>
      <c r="BM430" s="65" t="str">
        <f t="shared" si="325"/>
        <v/>
      </c>
      <c r="BN430" s="165" t="str">
        <f>IF(COUNTBLANK($A430:$F430)&gt;2,"",IF(Input!R430=0,"NA",Input!R430))</f>
        <v/>
      </c>
      <c r="BO430" s="65" t="str">
        <f t="shared" si="326"/>
        <v/>
      </c>
      <c r="BP430" s="65" t="str">
        <f t="shared" si="327"/>
        <v/>
      </c>
      <c r="BQ430" s="165" t="str">
        <f>IF(COUNTBLANK($A430:$F430)&gt;2,"",IF(Input!S430=0,"NA",Input!S430))</f>
        <v/>
      </c>
      <c r="BR430" s="65" t="str">
        <f t="shared" si="328"/>
        <v/>
      </c>
      <c r="BS430" s="65" t="str">
        <f t="shared" si="329"/>
        <v/>
      </c>
      <c r="BT430" s="165" t="str">
        <f>IF(COUNTBLANK($A430:$F430)&gt;2,"",IF(Input!T430=0,"NA",Input!T430))</f>
        <v/>
      </c>
      <c r="BU430" s="65" t="str">
        <f t="shared" si="330"/>
        <v/>
      </c>
      <c r="BV430" s="65" t="str">
        <f t="shared" si="331"/>
        <v/>
      </c>
      <c r="BW430" s="165" t="str">
        <f>IF(COUNTBLANK($A430:$F430)&gt;2,"",IF(Input!U430=0,"NA",Input!U430))</f>
        <v/>
      </c>
      <c r="BX430" s="65" t="str">
        <f t="shared" si="332"/>
        <v/>
      </c>
      <c r="BY430" s="65" t="str">
        <f t="shared" si="333"/>
        <v/>
      </c>
      <c r="BZ430" s="165" t="str">
        <f>IF(COUNTBLANK($A430:$F430)&gt;2,"",IF(Input!V430=0,"NA",Input!V430))</f>
        <v/>
      </c>
      <c r="CA430" s="65" t="str">
        <f t="shared" si="334"/>
        <v/>
      </c>
      <c r="CB430" s="65" t="str">
        <f t="shared" si="335"/>
        <v/>
      </c>
      <c r="CC430" s="165" t="str">
        <f>IF(COUNTBLANK($A430:$F430)&gt;2,"",IF(Input!W430=0,"NA",Input!W430))</f>
        <v/>
      </c>
      <c r="CD430" s="65" t="str">
        <f t="shared" si="336"/>
        <v/>
      </c>
      <c r="CE430" s="65" t="str">
        <f t="shared" si="337"/>
        <v/>
      </c>
      <c r="CF430" s="165" t="str">
        <f>IF(COUNTBLANK($A430:$F430)&gt;2,"",IF(Input!X430=0,"NA",Input!X430))</f>
        <v/>
      </c>
      <c r="CG430" s="65" t="str">
        <f t="shared" si="338"/>
        <v/>
      </c>
      <c r="CH430" s="65" t="str">
        <f t="shared" si="339"/>
        <v/>
      </c>
      <c r="CI430" s="165" t="str">
        <f>IF(COUNTBLANK($A430:$F430)&gt;2,"",IF(Input!Y430=0,"NA",Input!Y430))</f>
        <v/>
      </c>
      <c r="CJ430" s="65" t="str">
        <f t="shared" si="340"/>
        <v/>
      </c>
      <c r="CK430" s="65" t="str">
        <f t="shared" si="341"/>
        <v/>
      </c>
      <c r="CL430" s="165" t="str">
        <f>IF(COUNTBLANK($A430:$F430)&gt;2,"",IF(Input!Z430=0,"NA",Input!Z430))</f>
        <v/>
      </c>
      <c r="CM430" s="65" t="str">
        <f t="shared" si="342"/>
        <v/>
      </c>
      <c r="CN430" s="65" t="str">
        <f t="shared" si="343"/>
        <v/>
      </c>
      <c r="CO430" s="165" t="str">
        <f>IF(COUNTBLANK($A430:$F430)&gt;2,"",IF(Input!AA430=0,"NA",Input!AA430))</f>
        <v/>
      </c>
      <c r="CP430" s="65" t="str">
        <f t="shared" si="344"/>
        <v/>
      </c>
      <c r="CQ430" s="65" t="str">
        <f t="shared" si="345"/>
        <v/>
      </c>
      <c r="CR430" s="165" t="str">
        <f>IF(COUNTBLANK($A430:$F430)&gt;2,"",IF(Input!AB430=0,"NA",Input!AB430))</f>
        <v/>
      </c>
      <c r="CS430" s="65" t="str">
        <f t="shared" si="346"/>
        <v/>
      </c>
      <c r="CT430" s="65" t="str">
        <f t="shared" si="347"/>
        <v/>
      </c>
      <c r="CU430" s="165" t="str">
        <f>IF(COUNTBLANK($A430:$F430)&gt;2,"",IF(Input!AC430=0,"NA",Input!AC430))</f>
        <v/>
      </c>
      <c r="CV430" s="65" t="str">
        <f t="shared" si="348"/>
        <v/>
      </c>
      <c r="CW430" s="65" t="str">
        <f t="shared" si="349"/>
        <v/>
      </c>
      <c r="CX430" s="165" t="str">
        <f>IF(COUNTBLANK($A430:$F430)&gt;2,"",IF(Input!AD430=0,"NA",Input!AD430))</f>
        <v/>
      </c>
    </row>
    <row r="431" spans="1:102" x14ac:dyDescent="0.25">
      <c r="A431" s="162" t="str">
        <f>IF(Input!B431=0,"",Input!B431)</f>
        <v/>
      </c>
      <c r="B431" s="162" t="str">
        <f>IF(Input!C431=0,"",Input!C431)</f>
        <v/>
      </c>
      <c r="C431" s="162" t="str">
        <f>IF(Input!D431=0,"",Input!D431)</f>
        <v/>
      </c>
      <c r="D431" s="162" t="str">
        <f>IF(Input!G431=0,"",Input!G431)</f>
        <v/>
      </c>
      <c r="E431" s="162" t="str">
        <f>IF(Input!H431=0,"",Input!H431)</f>
        <v/>
      </c>
      <c r="F431" s="162" t="str">
        <f>IF(Input!I431=0,"",Input!I431)</f>
        <v/>
      </c>
      <c r="G431" s="66" t="str">
        <f t="shared" si="300"/>
        <v/>
      </c>
      <c r="H431" s="66" t="str">
        <f t="shared" si="301"/>
        <v/>
      </c>
      <c r="I431" s="160" t="str">
        <f>FinalScores!G431</f>
        <v/>
      </c>
      <c r="J431" s="65" t="str">
        <f t="shared" si="302"/>
        <v/>
      </c>
      <c r="K431" s="65" t="str">
        <f t="shared" si="303"/>
        <v/>
      </c>
      <c r="L431" s="165" t="str">
        <f>IF(COUNTBLANK($A431:$F431)&gt;2,"",IF(Input!AE431=0,"NA",Input!AE431))</f>
        <v/>
      </c>
      <c r="M431" s="65" t="str">
        <f t="shared" si="304"/>
        <v/>
      </c>
      <c r="N431" s="65" t="str">
        <f t="shared" si="305"/>
        <v/>
      </c>
      <c r="O431" s="165" t="str">
        <f>IF(COUNTBLANK($A431:$F431)&gt;2,"",IF(Input!AF431=0,"NA",Input!AF431))</f>
        <v/>
      </c>
      <c r="P431" s="65" t="str">
        <f t="shared" si="306"/>
        <v/>
      </c>
      <c r="Q431" s="65" t="str">
        <f t="shared" si="307"/>
        <v/>
      </c>
      <c r="R431" s="165" t="str">
        <f>IF(COUNTBLANK($A431:$F431)&gt;2,"",IF(Input!AG431=0,"NA",Input!AG431))</f>
        <v/>
      </c>
      <c r="AN431" s="65" t="str">
        <f t="shared" si="308"/>
        <v/>
      </c>
      <c r="AO431" s="65" t="str">
        <f t="shared" si="309"/>
        <v/>
      </c>
      <c r="AP431" s="165" t="str">
        <f>IF(COUNTBLANK($A431:$F431)&gt;2,"",IF(Input!J431=0,"NA",Input!J431))</f>
        <v/>
      </c>
      <c r="AQ431" s="65" t="str">
        <f t="shared" si="310"/>
        <v/>
      </c>
      <c r="AR431" s="65" t="str">
        <f t="shared" si="311"/>
        <v/>
      </c>
      <c r="AS431" s="165" t="str">
        <f>IF(COUNTBLANK($A431:$F431)&gt;2,"",IF(Input!K431=0,"NA",Input!K431))</f>
        <v/>
      </c>
      <c r="AT431" s="65" t="str">
        <f t="shared" si="312"/>
        <v/>
      </c>
      <c r="AU431" s="65" t="str">
        <f t="shared" si="313"/>
        <v/>
      </c>
      <c r="AV431" s="165" t="str">
        <f>IF(COUNTBLANK($A431:$F431)&gt;2,"",IF(Input!L431=0,"NA",Input!L431))</f>
        <v/>
      </c>
      <c r="AW431" s="65" t="str">
        <f t="shared" si="314"/>
        <v/>
      </c>
      <c r="AX431" s="65" t="str">
        <f t="shared" si="315"/>
        <v/>
      </c>
      <c r="AY431" s="165" t="str">
        <f>IF(COUNTBLANK($A431:$F431)&gt;2,"",IF(Input!M431=0,"NA",Input!M431))</f>
        <v/>
      </c>
      <c r="AZ431" s="65" t="str">
        <f t="shared" si="316"/>
        <v/>
      </c>
      <c r="BA431" s="65" t="str">
        <f t="shared" si="317"/>
        <v/>
      </c>
      <c r="BB431" s="165" t="str">
        <f>IF(COUNTBLANK($A431:$F431)&gt;2,"",IF(Input!N431=0,"NA",Input!N431))</f>
        <v/>
      </c>
      <c r="BC431" s="65" t="str">
        <f t="shared" si="318"/>
        <v/>
      </c>
      <c r="BD431" s="65" t="str">
        <f t="shared" si="319"/>
        <v/>
      </c>
      <c r="BE431" s="165" t="str">
        <f>IF(COUNTBLANK($A431:$F431)&gt;2,"",IF(Input!O431=0,"NA",Input!O431))</f>
        <v/>
      </c>
      <c r="BF431" s="65" t="str">
        <f t="shared" si="320"/>
        <v/>
      </c>
      <c r="BG431" s="65" t="str">
        <f t="shared" si="321"/>
        <v/>
      </c>
      <c r="BH431" s="165" t="str">
        <f>IF(COUNTBLANK($A431:$F431)&gt;2,"",IF(Input!P431=0,"NA",Input!P431))</f>
        <v/>
      </c>
      <c r="BI431" s="65" t="str">
        <f t="shared" si="322"/>
        <v/>
      </c>
      <c r="BJ431" s="65" t="str">
        <f t="shared" si="323"/>
        <v/>
      </c>
      <c r="BK431" s="165" t="str">
        <f>IF(COUNTBLANK($A431:$F431)&gt;2,"",IF(Input!Q431=0,"NA",Input!Q431))</f>
        <v/>
      </c>
      <c r="BL431" s="65" t="str">
        <f t="shared" si="324"/>
        <v/>
      </c>
      <c r="BM431" s="65" t="str">
        <f t="shared" si="325"/>
        <v/>
      </c>
      <c r="BN431" s="165" t="str">
        <f>IF(COUNTBLANK($A431:$F431)&gt;2,"",IF(Input!R431=0,"NA",Input!R431))</f>
        <v/>
      </c>
      <c r="BO431" s="65" t="str">
        <f t="shared" si="326"/>
        <v/>
      </c>
      <c r="BP431" s="65" t="str">
        <f t="shared" si="327"/>
        <v/>
      </c>
      <c r="BQ431" s="165" t="str">
        <f>IF(COUNTBLANK($A431:$F431)&gt;2,"",IF(Input!S431=0,"NA",Input!S431))</f>
        <v/>
      </c>
      <c r="BR431" s="65" t="str">
        <f t="shared" si="328"/>
        <v/>
      </c>
      <c r="BS431" s="65" t="str">
        <f t="shared" si="329"/>
        <v/>
      </c>
      <c r="BT431" s="165" t="str">
        <f>IF(COUNTBLANK($A431:$F431)&gt;2,"",IF(Input!T431=0,"NA",Input!T431))</f>
        <v/>
      </c>
      <c r="BU431" s="65" t="str">
        <f t="shared" si="330"/>
        <v/>
      </c>
      <c r="BV431" s="65" t="str">
        <f t="shared" si="331"/>
        <v/>
      </c>
      <c r="BW431" s="165" t="str">
        <f>IF(COUNTBLANK($A431:$F431)&gt;2,"",IF(Input!U431=0,"NA",Input!U431))</f>
        <v/>
      </c>
      <c r="BX431" s="65" t="str">
        <f t="shared" si="332"/>
        <v/>
      </c>
      <c r="BY431" s="65" t="str">
        <f t="shared" si="333"/>
        <v/>
      </c>
      <c r="BZ431" s="165" t="str">
        <f>IF(COUNTBLANK($A431:$F431)&gt;2,"",IF(Input!V431=0,"NA",Input!V431))</f>
        <v/>
      </c>
      <c r="CA431" s="65" t="str">
        <f t="shared" si="334"/>
        <v/>
      </c>
      <c r="CB431" s="65" t="str">
        <f t="shared" si="335"/>
        <v/>
      </c>
      <c r="CC431" s="165" t="str">
        <f>IF(COUNTBLANK($A431:$F431)&gt;2,"",IF(Input!W431=0,"NA",Input!W431))</f>
        <v/>
      </c>
      <c r="CD431" s="65" t="str">
        <f t="shared" si="336"/>
        <v/>
      </c>
      <c r="CE431" s="65" t="str">
        <f t="shared" si="337"/>
        <v/>
      </c>
      <c r="CF431" s="165" t="str">
        <f>IF(COUNTBLANK($A431:$F431)&gt;2,"",IF(Input!X431=0,"NA",Input!X431))</f>
        <v/>
      </c>
      <c r="CG431" s="65" t="str">
        <f t="shared" si="338"/>
        <v/>
      </c>
      <c r="CH431" s="65" t="str">
        <f t="shared" si="339"/>
        <v/>
      </c>
      <c r="CI431" s="165" t="str">
        <f>IF(COUNTBLANK($A431:$F431)&gt;2,"",IF(Input!Y431=0,"NA",Input!Y431))</f>
        <v/>
      </c>
      <c r="CJ431" s="65" t="str">
        <f t="shared" si="340"/>
        <v/>
      </c>
      <c r="CK431" s="65" t="str">
        <f t="shared" si="341"/>
        <v/>
      </c>
      <c r="CL431" s="165" t="str">
        <f>IF(COUNTBLANK($A431:$F431)&gt;2,"",IF(Input!Z431=0,"NA",Input!Z431))</f>
        <v/>
      </c>
      <c r="CM431" s="65" t="str">
        <f t="shared" si="342"/>
        <v/>
      </c>
      <c r="CN431" s="65" t="str">
        <f t="shared" si="343"/>
        <v/>
      </c>
      <c r="CO431" s="165" t="str">
        <f>IF(COUNTBLANK($A431:$F431)&gt;2,"",IF(Input!AA431=0,"NA",Input!AA431))</f>
        <v/>
      </c>
      <c r="CP431" s="65" t="str">
        <f t="shared" si="344"/>
        <v/>
      </c>
      <c r="CQ431" s="65" t="str">
        <f t="shared" si="345"/>
        <v/>
      </c>
      <c r="CR431" s="165" t="str">
        <f>IF(COUNTBLANK($A431:$F431)&gt;2,"",IF(Input!AB431=0,"NA",Input!AB431))</f>
        <v/>
      </c>
      <c r="CS431" s="65" t="str">
        <f t="shared" si="346"/>
        <v/>
      </c>
      <c r="CT431" s="65" t="str">
        <f t="shared" si="347"/>
        <v/>
      </c>
      <c r="CU431" s="165" t="str">
        <f>IF(COUNTBLANK($A431:$F431)&gt;2,"",IF(Input!AC431=0,"NA",Input!AC431))</f>
        <v/>
      </c>
      <c r="CV431" s="65" t="str">
        <f t="shared" si="348"/>
        <v/>
      </c>
      <c r="CW431" s="65" t="str">
        <f t="shared" si="349"/>
        <v/>
      </c>
      <c r="CX431" s="165" t="str">
        <f>IF(COUNTBLANK($A431:$F431)&gt;2,"",IF(Input!AD431=0,"NA",Input!AD431))</f>
        <v/>
      </c>
    </row>
    <row r="432" spans="1:102" x14ac:dyDescent="0.25">
      <c r="A432" s="162" t="str">
        <f>IF(Input!B432=0,"",Input!B432)</f>
        <v/>
      </c>
      <c r="B432" s="162" t="str">
        <f>IF(Input!C432=0,"",Input!C432)</f>
        <v/>
      </c>
      <c r="C432" s="162" t="str">
        <f>IF(Input!D432=0,"",Input!D432)</f>
        <v/>
      </c>
      <c r="D432" s="162" t="str">
        <f>IF(Input!G432=0,"",Input!G432)</f>
        <v/>
      </c>
      <c r="E432" s="162" t="str">
        <f>IF(Input!H432=0,"",Input!H432)</f>
        <v/>
      </c>
      <c r="F432" s="162" t="str">
        <f>IF(Input!I432=0,"",Input!I432)</f>
        <v/>
      </c>
      <c r="G432" s="66" t="str">
        <f t="shared" si="300"/>
        <v/>
      </c>
      <c r="H432" s="66" t="str">
        <f t="shared" si="301"/>
        <v/>
      </c>
      <c r="I432" s="160" t="str">
        <f>FinalScores!G432</f>
        <v/>
      </c>
      <c r="J432" s="65" t="str">
        <f t="shared" si="302"/>
        <v/>
      </c>
      <c r="K432" s="65" t="str">
        <f t="shared" si="303"/>
        <v/>
      </c>
      <c r="L432" s="165" t="str">
        <f>IF(COUNTBLANK($A432:$F432)&gt;2,"",IF(Input!AE432=0,"NA",Input!AE432))</f>
        <v/>
      </c>
      <c r="M432" s="65" t="str">
        <f t="shared" si="304"/>
        <v/>
      </c>
      <c r="N432" s="65" t="str">
        <f t="shared" si="305"/>
        <v/>
      </c>
      <c r="O432" s="165" t="str">
        <f>IF(COUNTBLANK($A432:$F432)&gt;2,"",IF(Input!AF432=0,"NA",Input!AF432))</f>
        <v/>
      </c>
      <c r="P432" s="65" t="str">
        <f t="shared" si="306"/>
        <v/>
      </c>
      <c r="Q432" s="65" t="str">
        <f t="shared" si="307"/>
        <v/>
      </c>
      <c r="R432" s="165" t="str">
        <f>IF(COUNTBLANK($A432:$F432)&gt;2,"",IF(Input!AG432=0,"NA",Input!AG432))</f>
        <v/>
      </c>
      <c r="AN432" s="65" t="str">
        <f t="shared" si="308"/>
        <v/>
      </c>
      <c r="AO432" s="65" t="str">
        <f t="shared" si="309"/>
        <v/>
      </c>
      <c r="AP432" s="165" t="str">
        <f>IF(COUNTBLANK($A432:$F432)&gt;2,"",IF(Input!J432=0,"NA",Input!J432))</f>
        <v/>
      </c>
      <c r="AQ432" s="65" t="str">
        <f t="shared" si="310"/>
        <v/>
      </c>
      <c r="AR432" s="65" t="str">
        <f t="shared" si="311"/>
        <v/>
      </c>
      <c r="AS432" s="165" t="str">
        <f>IF(COUNTBLANK($A432:$F432)&gt;2,"",IF(Input!K432=0,"NA",Input!K432))</f>
        <v/>
      </c>
      <c r="AT432" s="65" t="str">
        <f t="shared" si="312"/>
        <v/>
      </c>
      <c r="AU432" s="65" t="str">
        <f t="shared" si="313"/>
        <v/>
      </c>
      <c r="AV432" s="165" t="str">
        <f>IF(COUNTBLANK($A432:$F432)&gt;2,"",IF(Input!L432=0,"NA",Input!L432))</f>
        <v/>
      </c>
      <c r="AW432" s="65" t="str">
        <f t="shared" si="314"/>
        <v/>
      </c>
      <c r="AX432" s="65" t="str">
        <f t="shared" si="315"/>
        <v/>
      </c>
      <c r="AY432" s="165" t="str">
        <f>IF(COUNTBLANK($A432:$F432)&gt;2,"",IF(Input!M432=0,"NA",Input!M432))</f>
        <v/>
      </c>
      <c r="AZ432" s="65" t="str">
        <f t="shared" si="316"/>
        <v/>
      </c>
      <c r="BA432" s="65" t="str">
        <f t="shared" si="317"/>
        <v/>
      </c>
      <c r="BB432" s="165" t="str">
        <f>IF(COUNTBLANK($A432:$F432)&gt;2,"",IF(Input!N432=0,"NA",Input!N432))</f>
        <v/>
      </c>
      <c r="BC432" s="65" t="str">
        <f t="shared" si="318"/>
        <v/>
      </c>
      <c r="BD432" s="65" t="str">
        <f t="shared" si="319"/>
        <v/>
      </c>
      <c r="BE432" s="165" t="str">
        <f>IF(COUNTBLANK($A432:$F432)&gt;2,"",IF(Input!O432=0,"NA",Input!O432))</f>
        <v/>
      </c>
      <c r="BF432" s="65" t="str">
        <f t="shared" si="320"/>
        <v/>
      </c>
      <c r="BG432" s="65" t="str">
        <f t="shared" si="321"/>
        <v/>
      </c>
      <c r="BH432" s="165" t="str">
        <f>IF(COUNTBLANK($A432:$F432)&gt;2,"",IF(Input!P432=0,"NA",Input!P432))</f>
        <v/>
      </c>
      <c r="BI432" s="65" t="str">
        <f t="shared" si="322"/>
        <v/>
      </c>
      <c r="BJ432" s="65" t="str">
        <f t="shared" si="323"/>
        <v/>
      </c>
      <c r="BK432" s="165" t="str">
        <f>IF(COUNTBLANK($A432:$F432)&gt;2,"",IF(Input!Q432=0,"NA",Input!Q432))</f>
        <v/>
      </c>
      <c r="BL432" s="65" t="str">
        <f t="shared" si="324"/>
        <v/>
      </c>
      <c r="BM432" s="65" t="str">
        <f t="shared" si="325"/>
        <v/>
      </c>
      <c r="BN432" s="165" t="str">
        <f>IF(COUNTBLANK($A432:$F432)&gt;2,"",IF(Input!R432=0,"NA",Input!R432))</f>
        <v/>
      </c>
      <c r="BO432" s="65" t="str">
        <f t="shared" si="326"/>
        <v/>
      </c>
      <c r="BP432" s="65" t="str">
        <f t="shared" si="327"/>
        <v/>
      </c>
      <c r="BQ432" s="165" t="str">
        <f>IF(COUNTBLANK($A432:$F432)&gt;2,"",IF(Input!S432=0,"NA",Input!S432))</f>
        <v/>
      </c>
      <c r="BR432" s="65" t="str">
        <f t="shared" si="328"/>
        <v/>
      </c>
      <c r="BS432" s="65" t="str">
        <f t="shared" si="329"/>
        <v/>
      </c>
      <c r="BT432" s="165" t="str">
        <f>IF(COUNTBLANK($A432:$F432)&gt;2,"",IF(Input!T432=0,"NA",Input!T432))</f>
        <v/>
      </c>
      <c r="BU432" s="65" t="str">
        <f t="shared" si="330"/>
        <v/>
      </c>
      <c r="BV432" s="65" t="str">
        <f t="shared" si="331"/>
        <v/>
      </c>
      <c r="BW432" s="165" t="str">
        <f>IF(COUNTBLANK($A432:$F432)&gt;2,"",IF(Input!U432=0,"NA",Input!U432))</f>
        <v/>
      </c>
      <c r="BX432" s="65" t="str">
        <f t="shared" si="332"/>
        <v/>
      </c>
      <c r="BY432" s="65" t="str">
        <f t="shared" si="333"/>
        <v/>
      </c>
      <c r="BZ432" s="165" t="str">
        <f>IF(COUNTBLANK($A432:$F432)&gt;2,"",IF(Input!V432=0,"NA",Input!V432))</f>
        <v/>
      </c>
      <c r="CA432" s="65" t="str">
        <f t="shared" si="334"/>
        <v/>
      </c>
      <c r="CB432" s="65" t="str">
        <f t="shared" si="335"/>
        <v/>
      </c>
      <c r="CC432" s="165" t="str">
        <f>IF(COUNTBLANK($A432:$F432)&gt;2,"",IF(Input!W432=0,"NA",Input!W432))</f>
        <v/>
      </c>
      <c r="CD432" s="65" t="str">
        <f t="shared" si="336"/>
        <v/>
      </c>
      <c r="CE432" s="65" t="str">
        <f t="shared" si="337"/>
        <v/>
      </c>
      <c r="CF432" s="165" t="str">
        <f>IF(COUNTBLANK($A432:$F432)&gt;2,"",IF(Input!X432=0,"NA",Input!X432))</f>
        <v/>
      </c>
      <c r="CG432" s="65" t="str">
        <f t="shared" si="338"/>
        <v/>
      </c>
      <c r="CH432" s="65" t="str">
        <f t="shared" si="339"/>
        <v/>
      </c>
      <c r="CI432" s="165" t="str">
        <f>IF(COUNTBLANK($A432:$F432)&gt;2,"",IF(Input!Y432=0,"NA",Input!Y432))</f>
        <v/>
      </c>
      <c r="CJ432" s="65" t="str">
        <f t="shared" si="340"/>
        <v/>
      </c>
      <c r="CK432" s="65" t="str">
        <f t="shared" si="341"/>
        <v/>
      </c>
      <c r="CL432" s="165" t="str">
        <f>IF(COUNTBLANK($A432:$F432)&gt;2,"",IF(Input!Z432=0,"NA",Input!Z432))</f>
        <v/>
      </c>
      <c r="CM432" s="65" t="str">
        <f t="shared" si="342"/>
        <v/>
      </c>
      <c r="CN432" s="65" t="str">
        <f t="shared" si="343"/>
        <v/>
      </c>
      <c r="CO432" s="165" t="str">
        <f>IF(COUNTBLANK($A432:$F432)&gt;2,"",IF(Input!AA432=0,"NA",Input!AA432))</f>
        <v/>
      </c>
      <c r="CP432" s="65" t="str">
        <f t="shared" si="344"/>
        <v/>
      </c>
      <c r="CQ432" s="65" t="str">
        <f t="shared" si="345"/>
        <v/>
      </c>
      <c r="CR432" s="165" t="str">
        <f>IF(COUNTBLANK($A432:$F432)&gt;2,"",IF(Input!AB432=0,"NA",Input!AB432))</f>
        <v/>
      </c>
      <c r="CS432" s="65" t="str">
        <f t="shared" si="346"/>
        <v/>
      </c>
      <c r="CT432" s="65" t="str">
        <f t="shared" si="347"/>
        <v/>
      </c>
      <c r="CU432" s="165" t="str">
        <f>IF(COUNTBLANK($A432:$F432)&gt;2,"",IF(Input!AC432=0,"NA",Input!AC432))</f>
        <v/>
      </c>
      <c r="CV432" s="65" t="str">
        <f t="shared" si="348"/>
        <v/>
      </c>
      <c r="CW432" s="65" t="str">
        <f t="shared" si="349"/>
        <v/>
      </c>
      <c r="CX432" s="165" t="str">
        <f>IF(COUNTBLANK($A432:$F432)&gt;2,"",IF(Input!AD432=0,"NA",Input!AD432))</f>
        <v/>
      </c>
    </row>
    <row r="433" spans="1:102" x14ac:dyDescent="0.25">
      <c r="A433" s="162" t="str">
        <f>IF(Input!B433=0,"",Input!B433)</f>
        <v/>
      </c>
      <c r="B433" s="162" t="str">
        <f>IF(Input!C433=0,"",Input!C433)</f>
        <v/>
      </c>
      <c r="C433" s="162" t="str">
        <f>IF(Input!D433=0,"",Input!D433)</f>
        <v/>
      </c>
      <c r="D433" s="162" t="str">
        <f>IF(Input!G433=0,"",Input!G433)</f>
        <v/>
      </c>
      <c r="E433" s="162" t="str">
        <f>IF(Input!H433=0,"",Input!H433)</f>
        <v/>
      </c>
      <c r="F433" s="162" t="str">
        <f>IF(Input!I433=0,"",Input!I433)</f>
        <v/>
      </c>
      <c r="G433" s="66" t="str">
        <f t="shared" si="300"/>
        <v/>
      </c>
      <c r="H433" s="66" t="str">
        <f t="shared" si="301"/>
        <v/>
      </c>
      <c r="I433" s="160" t="str">
        <f>FinalScores!G433</f>
        <v/>
      </c>
      <c r="J433" s="65" t="str">
        <f t="shared" si="302"/>
        <v/>
      </c>
      <c r="K433" s="65" t="str">
        <f t="shared" si="303"/>
        <v/>
      </c>
      <c r="L433" s="165" t="str">
        <f>IF(COUNTBLANK($A433:$F433)&gt;2,"",IF(Input!AE433=0,"NA",Input!AE433))</f>
        <v/>
      </c>
      <c r="M433" s="65" t="str">
        <f t="shared" si="304"/>
        <v/>
      </c>
      <c r="N433" s="65" t="str">
        <f t="shared" si="305"/>
        <v/>
      </c>
      <c r="O433" s="165" t="str">
        <f>IF(COUNTBLANK($A433:$F433)&gt;2,"",IF(Input!AF433=0,"NA",Input!AF433))</f>
        <v/>
      </c>
      <c r="P433" s="65" t="str">
        <f t="shared" si="306"/>
        <v/>
      </c>
      <c r="Q433" s="65" t="str">
        <f t="shared" si="307"/>
        <v/>
      </c>
      <c r="R433" s="165" t="str">
        <f>IF(COUNTBLANK($A433:$F433)&gt;2,"",IF(Input!AG433=0,"NA",Input!AG433))</f>
        <v/>
      </c>
      <c r="AN433" s="65" t="str">
        <f t="shared" si="308"/>
        <v/>
      </c>
      <c r="AO433" s="65" t="str">
        <f t="shared" si="309"/>
        <v/>
      </c>
      <c r="AP433" s="165" t="str">
        <f>IF(COUNTBLANK($A433:$F433)&gt;2,"",IF(Input!J433=0,"NA",Input!J433))</f>
        <v/>
      </c>
      <c r="AQ433" s="65" t="str">
        <f t="shared" si="310"/>
        <v/>
      </c>
      <c r="AR433" s="65" t="str">
        <f t="shared" si="311"/>
        <v/>
      </c>
      <c r="AS433" s="165" t="str">
        <f>IF(COUNTBLANK($A433:$F433)&gt;2,"",IF(Input!K433=0,"NA",Input!K433))</f>
        <v/>
      </c>
      <c r="AT433" s="65" t="str">
        <f t="shared" si="312"/>
        <v/>
      </c>
      <c r="AU433" s="65" t="str">
        <f t="shared" si="313"/>
        <v/>
      </c>
      <c r="AV433" s="165" t="str">
        <f>IF(COUNTBLANK($A433:$F433)&gt;2,"",IF(Input!L433=0,"NA",Input!L433))</f>
        <v/>
      </c>
      <c r="AW433" s="65" t="str">
        <f t="shared" si="314"/>
        <v/>
      </c>
      <c r="AX433" s="65" t="str">
        <f t="shared" si="315"/>
        <v/>
      </c>
      <c r="AY433" s="165" t="str">
        <f>IF(COUNTBLANK($A433:$F433)&gt;2,"",IF(Input!M433=0,"NA",Input!M433))</f>
        <v/>
      </c>
      <c r="AZ433" s="65" t="str">
        <f t="shared" si="316"/>
        <v/>
      </c>
      <c r="BA433" s="65" t="str">
        <f t="shared" si="317"/>
        <v/>
      </c>
      <c r="BB433" s="165" t="str">
        <f>IF(COUNTBLANK($A433:$F433)&gt;2,"",IF(Input!N433=0,"NA",Input!N433))</f>
        <v/>
      </c>
      <c r="BC433" s="65" t="str">
        <f t="shared" si="318"/>
        <v/>
      </c>
      <c r="BD433" s="65" t="str">
        <f t="shared" si="319"/>
        <v/>
      </c>
      <c r="BE433" s="165" t="str">
        <f>IF(COUNTBLANK($A433:$F433)&gt;2,"",IF(Input!O433=0,"NA",Input!O433))</f>
        <v/>
      </c>
      <c r="BF433" s="65" t="str">
        <f t="shared" si="320"/>
        <v/>
      </c>
      <c r="BG433" s="65" t="str">
        <f t="shared" si="321"/>
        <v/>
      </c>
      <c r="BH433" s="165" t="str">
        <f>IF(COUNTBLANK($A433:$F433)&gt;2,"",IF(Input!P433=0,"NA",Input!P433))</f>
        <v/>
      </c>
      <c r="BI433" s="65" t="str">
        <f t="shared" si="322"/>
        <v/>
      </c>
      <c r="BJ433" s="65" t="str">
        <f t="shared" si="323"/>
        <v/>
      </c>
      <c r="BK433" s="165" t="str">
        <f>IF(COUNTBLANK($A433:$F433)&gt;2,"",IF(Input!Q433=0,"NA",Input!Q433))</f>
        <v/>
      </c>
      <c r="BL433" s="65" t="str">
        <f t="shared" si="324"/>
        <v/>
      </c>
      <c r="BM433" s="65" t="str">
        <f t="shared" si="325"/>
        <v/>
      </c>
      <c r="BN433" s="165" t="str">
        <f>IF(COUNTBLANK($A433:$F433)&gt;2,"",IF(Input!R433=0,"NA",Input!R433))</f>
        <v/>
      </c>
      <c r="BO433" s="65" t="str">
        <f t="shared" si="326"/>
        <v/>
      </c>
      <c r="BP433" s="65" t="str">
        <f t="shared" si="327"/>
        <v/>
      </c>
      <c r="BQ433" s="165" t="str">
        <f>IF(COUNTBLANK($A433:$F433)&gt;2,"",IF(Input!S433=0,"NA",Input!S433))</f>
        <v/>
      </c>
      <c r="BR433" s="65" t="str">
        <f t="shared" si="328"/>
        <v/>
      </c>
      <c r="BS433" s="65" t="str">
        <f t="shared" si="329"/>
        <v/>
      </c>
      <c r="BT433" s="165" t="str">
        <f>IF(COUNTBLANK($A433:$F433)&gt;2,"",IF(Input!T433=0,"NA",Input!T433))</f>
        <v/>
      </c>
      <c r="BU433" s="65" t="str">
        <f t="shared" si="330"/>
        <v/>
      </c>
      <c r="BV433" s="65" t="str">
        <f t="shared" si="331"/>
        <v/>
      </c>
      <c r="BW433" s="165" t="str">
        <f>IF(COUNTBLANK($A433:$F433)&gt;2,"",IF(Input!U433=0,"NA",Input!U433))</f>
        <v/>
      </c>
      <c r="BX433" s="65" t="str">
        <f t="shared" si="332"/>
        <v/>
      </c>
      <c r="BY433" s="65" t="str">
        <f t="shared" si="333"/>
        <v/>
      </c>
      <c r="BZ433" s="165" t="str">
        <f>IF(COUNTBLANK($A433:$F433)&gt;2,"",IF(Input!V433=0,"NA",Input!V433))</f>
        <v/>
      </c>
      <c r="CA433" s="65" t="str">
        <f t="shared" si="334"/>
        <v/>
      </c>
      <c r="CB433" s="65" t="str">
        <f t="shared" si="335"/>
        <v/>
      </c>
      <c r="CC433" s="165" t="str">
        <f>IF(COUNTBLANK($A433:$F433)&gt;2,"",IF(Input!W433=0,"NA",Input!W433))</f>
        <v/>
      </c>
      <c r="CD433" s="65" t="str">
        <f t="shared" si="336"/>
        <v/>
      </c>
      <c r="CE433" s="65" t="str">
        <f t="shared" si="337"/>
        <v/>
      </c>
      <c r="CF433" s="165" t="str">
        <f>IF(COUNTBLANK($A433:$F433)&gt;2,"",IF(Input!X433=0,"NA",Input!X433))</f>
        <v/>
      </c>
      <c r="CG433" s="65" t="str">
        <f t="shared" si="338"/>
        <v/>
      </c>
      <c r="CH433" s="65" t="str">
        <f t="shared" si="339"/>
        <v/>
      </c>
      <c r="CI433" s="165" t="str">
        <f>IF(COUNTBLANK($A433:$F433)&gt;2,"",IF(Input!Y433=0,"NA",Input!Y433))</f>
        <v/>
      </c>
      <c r="CJ433" s="65" t="str">
        <f t="shared" si="340"/>
        <v/>
      </c>
      <c r="CK433" s="65" t="str">
        <f t="shared" si="341"/>
        <v/>
      </c>
      <c r="CL433" s="165" t="str">
        <f>IF(COUNTBLANK($A433:$F433)&gt;2,"",IF(Input!Z433=0,"NA",Input!Z433))</f>
        <v/>
      </c>
      <c r="CM433" s="65" t="str">
        <f t="shared" si="342"/>
        <v/>
      </c>
      <c r="CN433" s="65" t="str">
        <f t="shared" si="343"/>
        <v/>
      </c>
      <c r="CO433" s="165" t="str">
        <f>IF(COUNTBLANK($A433:$F433)&gt;2,"",IF(Input!AA433=0,"NA",Input!AA433))</f>
        <v/>
      </c>
      <c r="CP433" s="65" t="str">
        <f t="shared" si="344"/>
        <v/>
      </c>
      <c r="CQ433" s="65" t="str">
        <f t="shared" si="345"/>
        <v/>
      </c>
      <c r="CR433" s="165" t="str">
        <f>IF(COUNTBLANK($A433:$F433)&gt;2,"",IF(Input!AB433=0,"NA",Input!AB433))</f>
        <v/>
      </c>
      <c r="CS433" s="65" t="str">
        <f t="shared" si="346"/>
        <v/>
      </c>
      <c r="CT433" s="65" t="str">
        <f t="shared" si="347"/>
        <v/>
      </c>
      <c r="CU433" s="165" t="str">
        <f>IF(COUNTBLANK($A433:$F433)&gt;2,"",IF(Input!AC433=0,"NA",Input!AC433))</f>
        <v/>
      </c>
      <c r="CV433" s="65" t="str">
        <f t="shared" si="348"/>
        <v/>
      </c>
      <c r="CW433" s="65" t="str">
        <f t="shared" si="349"/>
        <v/>
      </c>
      <c r="CX433" s="165" t="str">
        <f>IF(COUNTBLANK($A433:$F433)&gt;2,"",IF(Input!AD433=0,"NA",Input!AD433))</f>
        <v/>
      </c>
    </row>
    <row r="434" spans="1:102" x14ac:dyDescent="0.25">
      <c r="A434" s="162" t="str">
        <f>IF(Input!B434=0,"",Input!B434)</f>
        <v/>
      </c>
      <c r="B434" s="162" t="str">
        <f>IF(Input!C434=0,"",Input!C434)</f>
        <v/>
      </c>
      <c r="C434" s="162" t="str">
        <f>IF(Input!D434=0,"",Input!D434)</f>
        <v/>
      </c>
      <c r="D434" s="162" t="str">
        <f>IF(Input!G434=0,"",Input!G434)</f>
        <v/>
      </c>
      <c r="E434" s="162" t="str">
        <f>IF(Input!H434=0,"",Input!H434)</f>
        <v/>
      </c>
      <c r="F434" s="162" t="str">
        <f>IF(Input!I434=0,"",Input!I434)</f>
        <v/>
      </c>
      <c r="G434" s="66" t="str">
        <f t="shared" si="300"/>
        <v/>
      </c>
      <c r="H434" s="66" t="str">
        <f t="shared" si="301"/>
        <v/>
      </c>
      <c r="I434" s="160" t="str">
        <f>FinalScores!G434</f>
        <v/>
      </c>
      <c r="J434" s="65" t="str">
        <f t="shared" si="302"/>
        <v/>
      </c>
      <c r="K434" s="65" t="str">
        <f t="shared" si="303"/>
        <v/>
      </c>
      <c r="L434" s="165" t="str">
        <f>IF(COUNTBLANK($A434:$F434)&gt;2,"",IF(Input!AE434=0,"NA",Input!AE434))</f>
        <v/>
      </c>
      <c r="M434" s="65" t="str">
        <f t="shared" si="304"/>
        <v/>
      </c>
      <c r="N434" s="65" t="str">
        <f t="shared" si="305"/>
        <v/>
      </c>
      <c r="O434" s="165" t="str">
        <f>IF(COUNTBLANK($A434:$F434)&gt;2,"",IF(Input!AF434=0,"NA",Input!AF434))</f>
        <v/>
      </c>
      <c r="P434" s="65" t="str">
        <f t="shared" si="306"/>
        <v/>
      </c>
      <c r="Q434" s="65" t="str">
        <f t="shared" si="307"/>
        <v/>
      </c>
      <c r="R434" s="165" t="str">
        <f>IF(COUNTBLANK($A434:$F434)&gt;2,"",IF(Input!AG434=0,"NA",Input!AG434))</f>
        <v/>
      </c>
      <c r="AN434" s="65" t="str">
        <f t="shared" si="308"/>
        <v/>
      </c>
      <c r="AO434" s="65" t="str">
        <f t="shared" si="309"/>
        <v/>
      </c>
      <c r="AP434" s="165" t="str">
        <f>IF(COUNTBLANK($A434:$F434)&gt;2,"",IF(Input!J434=0,"NA",Input!J434))</f>
        <v/>
      </c>
      <c r="AQ434" s="65" t="str">
        <f t="shared" si="310"/>
        <v/>
      </c>
      <c r="AR434" s="65" t="str">
        <f t="shared" si="311"/>
        <v/>
      </c>
      <c r="AS434" s="165" t="str">
        <f>IF(COUNTBLANK($A434:$F434)&gt;2,"",IF(Input!K434=0,"NA",Input!K434))</f>
        <v/>
      </c>
      <c r="AT434" s="65" t="str">
        <f t="shared" si="312"/>
        <v/>
      </c>
      <c r="AU434" s="65" t="str">
        <f t="shared" si="313"/>
        <v/>
      </c>
      <c r="AV434" s="165" t="str">
        <f>IF(COUNTBLANK($A434:$F434)&gt;2,"",IF(Input!L434=0,"NA",Input!L434))</f>
        <v/>
      </c>
      <c r="AW434" s="65" t="str">
        <f t="shared" si="314"/>
        <v/>
      </c>
      <c r="AX434" s="65" t="str">
        <f t="shared" si="315"/>
        <v/>
      </c>
      <c r="AY434" s="165" t="str">
        <f>IF(COUNTBLANK($A434:$F434)&gt;2,"",IF(Input!M434=0,"NA",Input!M434))</f>
        <v/>
      </c>
      <c r="AZ434" s="65" t="str">
        <f t="shared" si="316"/>
        <v/>
      </c>
      <c r="BA434" s="65" t="str">
        <f t="shared" si="317"/>
        <v/>
      </c>
      <c r="BB434" s="165" t="str">
        <f>IF(COUNTBLANK($A434:$F434)&gt;2,"",IF(Input!N434=0,"NA",Input!N434))</f>
        <v/>
      </c>
      <c r="BC434" s="65" t="str">
        <f t="shared" si="318"/>
        <v/>
      </c>
      <c r="BD434" s="65" t="str">
        <f t="shared" si="319"/>
        <v/>
      </c>
      <c r="BE434" s="165" t="str">
        <f>IF(COUNTBLANK($A434:$F434)&gt;2,"",IF(Input!O434=0,"NA",Input!O434))</f>
        <v/>
      </c>
      <c r="BF434" s="65" t="str">
        <f t="shared" si="320"/>
        <v/>
      </c>
      <c r="BG434" s="65" t="str">
        <f t="shared" si="321"/>
        <v/>
      </c>
      <c r="BH434" s="165" t="str">
        <f>IF(COUNTBLANK($A434:$F434)&gt;2,"",IF(Input!P434=0,"NA",Input!P434))</f>
        <v/>
      </c>
      <c r="BI434" s="65" t="str">
        <f t="shared" si="322"/>
        <v/>
      </c>
      <c r="BJ434" s="65" t="str">
        <f t="shared" si="323"/>
        <v/>
      </c>
      <c r="BK434" s="165" t="str">
        <f>IF(COUNTBLANK($A434:$F434)&gt;2,"",IF(Input!Q434=0,"NA",Input!Q434))</f>
        <v/>
      </c>
      <c r="BL434" s="65" t="str">
        <f t="shared" si="324"/>
        <v/>
      </c>
      <c r="BM434" s="65" t="str">
        <f t="shared" si="325"/>
        <v/>
      </c>
      <c r="BN434" s="165" t="str">
        <f>IF(COUNTBLANK($A434:$F434)&gt;2,"",IF(Input!R434=0,"NA",Input!R434))</f>
        <v/>
      </c>
      <c r="BO434" s="65" t="str">
        <f t="shared" si="326"/>
        <v/>
      </c>
      <c r="BP434" s="65" t="str">
        <f t="shared" si="327"/>
        <v/>
      </c>
      <c r="BQ434" s="165" t="str">
        <f>IF(COUNTBLANK($A434:$F434)&gt;2,"",IF(Input!S434=0,"NA",Input!S434))</f>
        <v/>
      </c>
      <c r="BR434" s="65" t="str">
        <f t="shared" si="328"/>
        <v/>
      </c>
      <c r="BS434" s="65" t="str">
        <f t="shared" si="329"/>
        <v/>
      </c>
      <c r="BT434" s="165" t="str">
        <f>IF(COUNTBLANK($A434:$F434)&gt;2,"",IF(Input!T434=0,"NA",Input!T434))</f>
        <v/>
      </c>
      <c r="BU434" s="65" t="str">
        <f t="shared" si="330"/>
        <v/>
      </c>
      <c r="BV434" s="65" t="str">
        <f t="shared" si="331"/>
        <v/>
      </c>
      <c r="BW434" s="165" t="str">
        <f>IF(COUNTBLANK($A434:$F434)&gt;2,"",IF(Input!U434=0,"NA",Input!U434))</f>
        <v/>
      </c>
      <c r="BX434" s="65" t="str">
        <f t="shared" si="332"/>
        <v/>
      </c>
      <c r="BY434" s="65" t="str">
        <f t="shared" si="333"/>
        <v/>
      </c>
      <c r="BZ434" s="165" t="str">
        <f>IF(COUNTBLANK($A434:$F434)&gt;2,"",IF(Input!V434=0,"NA",Input!V434))</f>
        <v/>
      </c>
      <c r="CA434" s="65" t="str">
        <f t="shared" si="334"/>
        <v/>
      </c>
      <c r="CB434" s="65" t="str">
        <f t="shared" si="335"/>
        <v/>
      </c>
      <c r="CC434" s="165" t="str">
        <f>IF(COUNTBLANK($A434:$F434)&gt;2,"",IF(Input!W434=0,"NA",Input!W434))</f>
        <v/>
      </c>
      <c r="CD434" s="65" t="str">
        <f t="shared" si="336"/>
        <v/>
      </c>
      <c r="CE434" s="65" t="str">
        <f t="shared" si="337"/>
        <v/>
      </c>
      <c r="CF434" s="165" t="str">
        <f>IF(COUNTBLANK($A434:$F434)&gt;2,"",IF(Input!X434=0,"NA",Input!X434))</f>
        <v/>
      </c>
      <c r="CG434" s="65" t="str">
        <f t="shared" si="338"/>
        <v/>
      </c>
      <c r="CH434" s="65" t="str">
        <f t="shared" si="339"/>
        <v/>
      </c>
      <c r="CI434" s="165" t="str">
        <f>IF(COUNTBLANK($A434:$F434)&gt;2,"",IF(Input!Y434=0,"NA",Input!Y434))</f>
        <v/>
      </c>
      <c r="CJ434" s="65" t="str">
        <f t="shared" si="340"/>
        <v/>
      </c>
      <c r="CK434" s="65" t="str">
        <f t="shared" si="341"/>
        <v/>
      </c>
      <c r="CL434" s="165" t="str">
        <f>IF(COUNTBLANK($A434:$F434)&gt;2,"",IF(Input!Z434=0,"NA",Input!Z434))</f>
        <v/>
      </c>
      <c r="CM434" s="65" t="str">
        <f t="shared" si="342"/>
        <v/>
      </c>
      <c r="CN434" s="65" t="str">
        <f t="shared" si="343"/>
        <v/>
      </c>
      <c r="CO434" s="165" t="str">
        <f>IF(COUNTBLANK($A434:$F434)&gt;2,"",IF(Input!AA434=0,"NA",Input!AA434))</f>
        <v/>
      </c>
      <c r="CP434" s="65" t="str">
        <f t="shared" si="344"/>
        <v/>
      </c>
      <c r="CQ434" s="65" t="str">
        <f t="shared" si="345"/>
        <v/>
      </c>
      <c r="CR434" s="165" t="str">
        <f>IF(COUNTBLANK($A434:$F434)&gt;2,"",IF(Input!AB434=0,"NA",Input!AB434))</f>
        <v/>
      </c>
      <c r="CS434" s="65" t="str">
        <f t="shared" si="346"/>
        <v/>
      </c>
      <c r="CT434" s="65" t="str">
        <f t="shared" si="347"/>
        <v/>
      </c>
      <c r="CU434" s="165" t="str">
        <f>IF(COUNTBLANK($A434:$F434)&gt;2,"",IF(Input!AC434=0,"NA",Input!AC434))</f>
        <v/>
      </c>
      <c r="CV434" s="65" t="str">
        <f t="shared" si="348"/>
        <v/>
      </c>
      <c r="CW434" s="65" t="str">
        <f t="shared" si="349"/>
        <v/>
      </c>
      <c r="CX434" s="165" t="str">
        <f>IF(COUNTBLANK($A434:$F434)&gt;2,"",IF(Input!AD434=0,"NA",Input!AD434))</f>
        <v/>
      </c>
    </row>
    <row r="435" spans="1:102" x14ac:dyDescent="0.25">
      <c r="A435" s="162" t="str">
        <f>IF(Input!B435=0,"",Input!B435)</f>
        <v/>
      </c>
      <c r="B435" s="162" t="str">
        <f>IF(Input!C435=0,"",Input!C435)</f>
        <v/>
      </c>
      <c r="C435" s="162" t="str">
        <f>IF(Input!D435=0,"",Input!D435)</f>
        <v/>
      </c>
      <c r="D435" s="162" t="str">
        <f>IF(Input!G435=0,"",Input!G435)</f>
        <v/>
      </c>
      <c r="E435" s="162" t="str">
        <f>IF(Input!H435=0,"",Input!H435)</f>
        <v/>
      </c>
      <c r="F435" s="162" t="str">
        <f>IF(Input!I435=0,"",Input!I435)</f>
        <v/>
      </c>
      <c r="G435" s="66" t="str">
        <f t="shared" si="300"/>
        <v/>
      </c>
      <c r="H435" s="66" t="str">
        <f t="shared" si="301"/>
        <v/>
      </c>
      <c r="I435" s="160" t="str">
        <f>FinalScores!G435</f>
        <v/>
      </c>
      <c r="J435" s="65" t="str">
        <f t="shared" si="302"/>
        <v/>
      </c>
      <c r="K435" s="65" t="str">
        <f t="shared" si="303"/>
        <v/>
      </c>
      <c r="L435" s="165" t="str">
        <f>IF(COUNTBLANK($A435:$F435)&gt;2,"",IF(Input!AE435=0,"NA",Input!AE435))</f>
        <v/>
      </c>
      <c r="M435" s="65" t="str">
        <f t="shared" si="304"/>
        <v/>
      </c>
      <c r="N435" s="65" t="str">
        <f t="shared" si="305"/>
        <v/>
      </c>
      <c r="O435" s="165" t="str">
        <f>IF(COUNTBLANK($A435:$F435)&gt;2,"",IF(Input!AF435=0,"NA",Input!AF435))</f>
        <v/>
      </c>
      <c r="P435" s="65" t="str">
        <f t="shared" si="306"/>
        <v/>
      </c>
      <c r="Q435" s="65" t="str">
        <f t="shared" si="307"/>
        <v/>
      </c>
      <c r="R435" s="165" t="str">
        <f>IF(COUNTBLANK($A435:$F435)&gt;2,"",IF(Input!AG435=0,"NA",Input!AG435))</f>
        <v/>
      </c>
      <c r="AN435" s="65" t="str">
        <f t="shared" si="308"/>
        <v/>
      </c>
      <c r="AO435" s="65" t="str">
        <f t="shared" si="309"/>
        <v/>
      </c>
      <c r="AP435" s="165" t="str">
        <f>IF(COUNTBLANK($A435:$F435)&gt;2,"",IF(Input!J435=0,"NA",Input!J435))</f>
        <v/>
      </c>
      <c r="AQ435" s="65" t="str">
        <f t="shared" si="310"/>
        <v/>
      </c>
      <c r="AR435" s="65" t="str">
        <f t="shared" si="311"/>
        <v/>
      </c>
      <c r="AS435" s="165" t="str">
        <f>IF(COUNTBLANK($A435:$F435)&gt;2,"",IF(Input!K435=0,"NA",Input!K435))</f>
        <v/>
      </c>
      <c r="AT435" s="65" t="str">
        <f t="shared" si="312"/>
        <v/>
      </c>
      <c r="AU435" s="65" t="str">
        <f t="shared" si="313"/>
        <v/>
      </c>
      <c r="AV435" s="165" t="str">
        <f>IF(COUNTBLANK($A435:$F435)&gt;2,"",IF(Input!L435=0,"NA",Input!L435))</f>
        <v/>
      </c>
      <c r="AW435" s="65" t="str">
        <f t="shared" si="314"/>
        <v/>
      </c>
      <c r="AX435" s="65" t="str">
        <f t="shared" si="315"/>
        <v/>
      </c>
      <c r="AY435" s="165" t="str">
        <f>IF(COUNTBLANK($A435:$F435)&gt;2,"",IF(Input!M435=0,"NA",Input!M435))</f>
        <v/>
      </c>
      <c r="AZ435" s="65" t="str">
        <f t="shared" si="316"/>
        <v/>
      </c>
      <c r="BA435" s="65" t="str">
        <f t="shared" si="317"/>
        <v/>
      </c>
      <c r="BB435" s="165" t="str">
        <f>IF(COUNTBLANK($A435:$F435)&gt;2,"",IF(Input!N435=0,"NA",Input!N435))</f>
        <v/>
      </c>
      <c r="BC435" s="65" t="str">
        <f t="shared" si="318"/>
        <v/>
      </c>
      <c r="BD435" s="65" t="str">
        <f t="shared" si="319"/>
        <v/>
      </c>
      <c r="BE435" s="165" t="str">
        <f>IF(COUNTBLANK($A435:$F435)&gt;2,"",IF(Input!O435=0,"NA",Input!O435))</f>
        <v/>
      </c>
      <c r="BF435" s="65" t="str">
        <f t="shared" si="320"/>
        <v/>
      </c>
      <c r="BG435" s="65" t="str">
        <f t="shared" si="321"/>
        <v/>
      </c>
      <c r="BH435" s="165" t="str">
        <f>IF(COUNTBLANK($A435:$F435)&gt;2,"",IF(Input!P435=0,"NA",Input!P435))</f>
        <v/>
      </c>
      <c r="BI435" s="65" t="str">
        <f t="shared" si="322"/>
        <v/>
      </c>
      <c r="BJ435" s="65" t="str">
        <f t="shared" si="323"/>
        <v/>
      </c>
      <c r="BK435" s="165" t="str">
        <f>IF(COUNTBLANK($A435:$F435)&gt;2,"",IF(Input!Q435=0,"NA",Input!Q435))</f>
        <v/>
      </c>
      <c r="BL435" s="65" t="str">
        <f t="shared" si="324"/>
        <v/>
      </c>
      <c r="BM435" s="65" t="str">
        <f t="shared" si="325"/>
        <v/>
      </c>
      <c r="BN435" s="165" t="str">
        <f>IF(COUNTBLANK($A435:$F435)&gt;2,"",IF(Input!R435=0,"NA",Input!R435))</f>
        <v/>
      </c>
      <c r="BO435" s="65" t="str">
        <f t="shared" si="326"/>
        <v/>
      </c>
      <c r="BP435" s="65" t="str">
        <f t="shared" si="327"/>
        <v/>
      </c>
      <c r="BQ435" s="165" t="str">
        <f>IF(COUNTBLANK($A435:$F435)&gt;2,"",IF(Input!S435=0,"NA",Input!S435))</f>
        <v/>
      </c>
      <c r="BR435" s="65" t="str">
        <f t="shared" si="328"/>
        <v/>
      </c>
      <c r="BS435" s="65" t="str">
        <f t="shared" si="329"/>
        <v/>
      </c>
      <c r="BT435" s="165" t="str">
        <f>IF(COUNTBLANK($A435:$F435)&gt;2,"",IF(Input!T435=0,"NA",Input!T435))</f>
        <v/>
      </c>
      <c r="BU435" s="65" t="str">
        <f t="shared" si="330"/>
        <v/>
      </c>
      <c r="BV435" s="65" t="str">
        <f t="shared" si="331"/>
        <v/>
      </c>
      <c r="BW435" s="165" t="str">
        <f>IF(COUNTBLANK($A435:$F435)&gt;2,"",IF(Input!U435=0,"NA",Input!U435))</f>
        <v/>
      </c>
      <c r="BX435" s="65" t="str">
        <f t="shared" si="332"/>
        <v/>
      </c>
      <c r="BY435" s="65" t="str">
        <f t="shared" si="333"/>
        <v/>
      </c>
      <c r="BZ435" s="165" t="str">
        <f>IF(COUNTBLANK($A435:$F435)&gt;2,"",IF(Input!V435=0,"NA",Input!V435))</f>
        <v/>
      </c>
      <c r="CA435" s="65" t="str">
        <f t="shared" si="334"/>
        <v/>
      </c>
      <c r="CB435" s="65" t="str">
        <f t="shared" si="335"/>
        <v/>
      </c>
      <c r="CC435" s="165" t="str">
        <f>IF(COUNTBLANK($A435:$F435)&gt;2,"",IF(Input!W435=0,"NA",Input!W435))</f>
        <v/>
      </c>
      <c r="CD435" s="65" t="str">
        <f t="shared" si="336"/>
        <v/>
      </c>
      <c r="CE435" s="65" t="str">
        <f t="shared" si="337"/>
        <v/>
      </c>
      <c r="CF435" s="165" t="str">
        <f>IF(COUNTBLANK($A435:$F435)&gt;2,"",IF(Input!X435=0,"NA",Input!X435))</f>
        <v/>
      </c>
      <c r="CG435" s="65" t="str">
        <f t="shared" si="338"/>
        <v/>
      </c>
      <c r="CH435" s="65" t="str">
        <f t="shared" si="339"/>
        <v/>
      </c>
      <c r="CI435" s="165" t="str">
        <f>IF(COUNTBLANK($A435:$F435)&gt;2,"",IF(Input!Y435=0,"NA",Input!Y435))</f>
        <v/>
      </c>
      <c r="CJ435" s="65" t="str">
        <f t="shared" si="340"/>
        <v/>
      </c>
      <c r="CK435" s="65" t="str">
        <f t="shared" si="341"/>
        <v/>
      </c>
      <c r="CL435" s="165" t="str">
        <f>IF(COUNTBLANK($A435:$F435)&gt;2,"",IF(Input!Z435=0,"NA",Input!Z435))</f>
        <v/>
      </c>
      <c r="CM435" s="65" t="str">
        <f t="shared" si="342"/>
        <v/>
      </c>
      <c r="CN435" s="65" t="str">
        <f t="shared" si="343"/>
        <v/>
      </c>
      <c r="CO435" s="165" t="str">
        <f>IF(COUNTBLANK($A435:$F435)&gt;2,"",IF(Input!AA435=0,"NA",Input!AA435))</f>
        <v/>
      </c>
      <c r="CP435" s="65" t="str">
        <f t="shared" si="344"/>
        <v/>
      </c>
      <c r="CQ435" s="65" t="str">
        <f t="shared" si="345"/>
        <v/>
      </c>
      <c r="CR435" s="165" t="str">
        <f>IF(COUNTBLANK($A435:$F435)&gt;2,"",IF(Input!AB435=0,"NA",Input!AB435))</f>
        <v/>
      </c>
      <c r="CS435" s="65" t="str">
        <f t="shared" si="346"/>
        <v/>
      </c>
      <c r="CT435" s="65" t="str">
        <f t="shared" si="347"/>
        <v/>
      </c>
      <c r="CU435" s="165" t="str">
        <f>IF(COUNTBLANK($A435:$F435)&gt;2,"",IF(Input!AC435=0,"NA",Input!AC435))</f>
        <v/>
      </c>
      <c r="CV435" s="65" t="str">
        <f t="shared" si="348"/>
        <v/>
      </c>
      <c r="CW435" s="65" t="str">
        <f t="shared" si="349"/>
        <v/>
      </c>
      <c r="CX435" s="165" t="str">
        <f>IF(COUNTBLANK($A435:$F435)&gt;2,"",IF(Input!AD435=0,"NA",Input!AD435))</f>
        <v/>
      </c>
    </row>
    <row r="436" spans="1:102" x14ac:dyDescent="0.25">
      <c r="A436" s="162" t="str">
        <f>IF(Input!B436=0,"",Input!B436)</f>
        <v/>
      </c>
      <c r="B436" s="162" t="str">
        <f>IF(Input!C436=0,"",Input!C436)</f>
        <v/>
      </c>
      <c r="C436" s="162" t="str">
        <f>IF(Input!D436=0,"",Input!D436)</f>
        <v/>
      </c>
      <c r="D436" s="162" t="str">
        <f>IF(Input!G436=0,"",Input!G436)</f>
        <v/>
      </c>
      <c r="E436" s="162" t="str">
        <f>IF(Input!H436=0,"",Input!H436)</f>
        <v/>
      </c>
      <c r="F436" s="162" t="str">
        <f>IF(Input!I436=0,"",Input!I436)</f>
        <v/>
      </c>
      <c r="G436" s="66" t="str">
        <f t="shared" si="300"/>
        <v/>
      </c>
      <c r="H436" s="66" t="str">
        <f t="shared" si="301"/>
        <v/>
      </c>
      <c r="I436" s="160" t="str">
        <f>FinalScores!G436</f>
        <v/>
      </c>
      <c r="J436" s="65" t="str">
        <f t="shared" si="302"/>
        <v/>
      </c>
      <c r="K436" s="65" t="str">
        <f t="shared" si="303"/>
        <v/>
      </c>
      <c r="L436" s="165" t="str">
        <f>IF(COUNTBLANK($A436:$F436)&gt;2,"",IF(Input!AE436=0,"NA",Input!AE436))</f>
        <v/>
      </c>
      <c r="M436" s="65" t="str">
        <f t="shared" si="304"/>
        <v/>
      </c>
      <c r="N436" s="65" t="str">
        <f t="shared" si="305"/>
        <v/>
      </c>
      <c r="O436" s="165" t="str">
        <f>IF(COUNTBLANK($A436:$F436)&gt;2,"",IF(Input!AF436=0,"NA",Input!AF436))</f>
        <v/>
      </c>
      <c r="P436" s="65" t="str">
        <f t="shared" si="306"/>
        <v/>
      </c>
      <c r="Q436" s="65" t="str">
        <f t="shared" si="307"/>
        <v/>
      </c>
      <c r="R436" s="165" t="str">
        <f>IF(COUNTBLANK($A436:$F436)&gt;2,"",IF(Input!AG436=0,"NA",Input!AG436))</f>
        <v/>
      </c>
      <c r="AN436" s="65" t="str">
        <f t="shared" si="308"/>
        <v/>
      </c>
      <c r="AO436" s="65" t="str">
        <f t="shared" si="309"/>
        <v/>
      </c>
      <c r="AP436" s="165" t="str">
        <f>IF(COUNTBLANK($A436:$F436)&gt;2,"",IF(Input!J436=0,"NA",Input!J436))</f>
        <v/>
      </c>
      <c r="AQ436" s="65" t="str">
        <f t="shared" si="310"/>
        <v/>
      </c>
      <c r="AR436" s="65" t="str">
        <f t="shared" si="311"/>
        <v/>
      </c>
      <c r="AS436" s="165" t="str">
        <f>IF(COUNTBLANK($A436:$F436)&gt;2,"",IF(Input!K436=0,"NA",Input!K436))</f>
        <v/>
      </c>
      <c r="AT436" s="65" t="str">
        <f t="shared" si="312"/>
        <v/>
      </c>
      <c r="AU436" s="65" t="str">
        <f t="shared" si="313"/>
        <v/>
      </c>
      <c r="AV436" s="165" t="str">
        <f>IF(COUNTBLANK($A436:$F436)&gt;2,"",IF(Input!L436=0,"NA",Input!L436))</f>
        <v/>
      </c>
      <c r="AW436" s="65" t="str">
        <f t="shared" si="314"/>
        <v/>
      </c>
      <c r="AX436" s="65" t="str">
        <f t="shared" si="315"/>
        <v/>
      </c>
      <c r="AY436" s="165" t="str">
        <f>IF(COUNTBLANK($A436:$F436)&gt;2,"",IF(Input!M436=0,"NA",Input!M436))</f>
        <v/>
      </c>
      <c r="AZ436" s="65" t="str">
        <f t="shared" si="316"/>
        <v/>
      </c>
      <c r="BA436" s="65" t="str">
        <f t="shared" si="317"/>
        <v/>
      </c>
      <c r="BB436" s="165" t="str">
        <f>IF(COUNTBLANK($A436:$F436)&gt;2,"",IF(Input!N436=0,"NA",Input!N436))</f>
        <v/>
      </c>
      <c r="BC436" s="65" t="str">
        <f t="shared" si="318"/>
        <v/>
      </c>
      <c r="BD436" s="65" t="str">
        <f t="shared" si="319"/>
        <v/>
      </c>
      <c r="BE436" s="165" t="str">
        <f>IF(COUNTBLANK($A436:$F436)&gt;2,"",IF(Input!O436=0,"NA",Input!O436))</f>
        <v/>
      </c>
      <c r="BF436" s="65" t="str">
        <f t="shared" si="320"/>
        <v/>
      </c>
      <c r="BG436" s="65" t="str">
        <f t="shared" si="321"/>
        <v/>
      </c>
      <c r="BH436" s="165" t="str">
        <f>IF(COUNTBLANK($A436:$F436)&gt;2,"",IF(Input!P436=0,"NA",Input!P436))</f>
        <v/>
      </c>
      <c r="BI436" s="65" t="str">
        <f t="shared" si="322"/>
        <v/>
      </c>
      <c r="BJ436" s="65" t="str">
        <f t="shared" si="323"/>
        <v/>
      </c>
      <c r="BK436" s="165" t="str">
        <f>IF(COUNTBLANK($A436:$F436)&gt;2,"",IF(Input!Q436=0,"NA",Input!Q436))</f>
        <v/>
      </c>
      <c r="BL436" s="65" t="str">
        <f t="shared" si="324"/>
        <v/>
      </c>
      <c r="BM436" s="65" t="str">
        <f t="shared" si="325"/>
        <v/>
      </c>
      <c r="BN436" s="165" t="str">
        <f>IF(COUNTBLANK($A436:$F436)&gt;2,"",IF(Input!R436=0,"NA",Input!R436))</f>
        <v/>
      </c>
      <c r="BO436" s="65" t="str">
        <f t="shared" si="326"/>
        <v/>
      </c>
      <c r="BP436" s="65" t="str">
        <f t="shared" si="327"/>
        <v/>
      </c>
      <c r="BQ436" s="165" t="str">
        <f>IF(COUNTBLANK($A436:$F436)&gt;2,"",IF(Input!S436=0,"NA",Input!S436))</f>
        <v/>
      </c>
      <c r="BR436" s="65" t="str">
        <f t="shared" si="328"/>
        <v/>
      </c>
      <c r="BS436" s="65" t="str">
        <f t="shared" si="329"/>
        <v/>
      </c>
      <c r="BT436" s="165" t="str">
        <f>IF(COUNTBLANK($A436:$F436)&gt;2,"",IF(Input!T436=0,"NA",Input!T436))</f>
        <v/>
      </c>
      <c r="BU436" s="65" t="str">
        <f t="shared" si="330"/>
        <v/>
      </c>
      <c r="BV436" s="65" t="str">
        <f t="shared" si="331"/>
        <v/>
      </c>
      <c r="BW436" s="165" t="str">
        <f>IF(COUNTBLANK($A436:$F436)&gt;2,"",IF(Input!U436=0,"NA",Input!U436))</f>
        <v/>
      </c>
      <c r="BX436" s="65" t="str">
        <f t="shared" si="332"/>
        <v/>
      </c>
      <c r="BY436" s="65" t="str">
        <f t="shared" si="333"/>
        <v/>
      </c>
      <c r="BZ436" s="165" t="str">
        <f>IF(COUNTBLANK($A436:$F436)&gt;2,"",IF(Input!V436=0,"NA",Input!V436))</f>
        <v/>
      </c>
      <c r="CA436" s="65" t="str">
        <f t="shared" si="334"/>
        <v/>
      </c>
      <c r="CB436" s="65" t="str">
        <f t="shared" si="335"/>
        <v/>
      </c>
      <c r="CC436" s="165" t="str">
        <f>IF(COUNTBLANK($A436:$F436)&gt;2,"",IF(Input!W436=0,"NA",Input!W436))</f>
        <v/>
      </c>
      <c r="CD436" s="65" t="str">
        <f t="shared" si="336"/>
        <v/>
      </c>
      <c r="CE436" s="65" t="str">
        <f t="shared" si="337"/>
        <v/>
      </c>
      <c r="CF436" s="165" t="str">
        <f>IF(COUNTBLANK($A436:$F436)&gt;2,"",IF(Input!X436=0,"NA",Input!X436))</f>
        <v/>
      </c>
      <c r="CG436" s="65" t="str">
        <f t="shared" si="338"/>
        <v/>
      </c>
      <c r="CH436" s="65" t="str">
        <f t="shared" si="339"/>
        <v/>
      </c>
      <c r="CI436" s="165" t="str">
        <f>IF(COUNTBLANK($A436:$F436)&gt;2,"",IF(Input!Y436=0,"NA",Input!Y436))</f>
        <v/>
      </c>
      <c r="CJ436" s="65" t="str">
        <f t="shared" si="340"/>
        <v/>
      </c>
      <c r="CK436" s="65" t="str">
        <f t="shared" si="341"/>
        <v/>
      </c>
      <c r="CL436" s="165" t="str">
        <f>IF(COUNTBLANK($A436:$F436)&gt;2,"",IF(Input!Z436=0,"NA",Input!Z436))</f>
        <v/>
      </c>
      <c r="CM436" s="65" t="str">
        <f t="shared" si="342"/>
        <v/>
      </c>
      <c r="CN436" s="65" t="str">
        <f t="shared" si="343"/>
        <v/>
      </c>
      <c r="CO436" s="165" t="str">
        <f>IF(COUNTBLANK($A436:$F436)&gt;2,"",IF(Input!AA436=0,"NA",Input!AA436))</f>
        <v/>
      </c>
      <c r="CP436" s="65" t="str">
        <f t="shared" si="344"/>
        <v/>
      </c>
      <c r="CQ436" s="65" t="str">
        <f t="shared" si="345"/>
        <v/>
      </c>
      <c r="CR436" s="165" t="str">
        <f>IF(COUNTBLANK($A436:$F436)&gt;2,"",IF(Input!AB436=0,"NA",Input!AB436))</f>
        <v/>
      </c>
      <c r="CS436" s="65" t="str">
        <f t="shared" si="346"/>
        <v/>
      </c>
      <c r="CT436" s="65" t="str">
        <f t="shared" si="347"/>
        <v/>
      </c>
      <c r="CU436" s="165" t="str">
        <f>IF(COUNTBLANK($A436:$F436)&gt;2,"",IF(Input!AC436=0,"NA",Input!AC436))</f>
        <v/>
      </c>
      <c r="CV436" s="65" t="str">
        <f t="shared" si="348"/>
        <v/>
      </c>
      <c r="CW436" s="65" t="str">
        <f t="shared" si="349"/>
        <v/>
      </c>
      <c r="CX436" s="165" t="str">
        <f>IF(COUNTBLANK($A436:$F436)&gt;2,"",IF(Input!AD436=0,"NA",Input!AD436))</f>
        <v/>
      </c>
    </row>
    <row r="437" spans="1:102" x14ac:dyDescent="0.25">
      <c r="A437" s="162" t="str">
        <f>IF(Input!B437=0,"",Input!B437)</f>
        <v/>
      </c>
      <c r="B437" s="162" t="str">
        <f>IF(Input!C437=0,"",Input!C437)</f>
        <v/>
      </c>
      <c r="C437" s="162" t="str">
        <f>IF(Input!D437=0,"",Input!D437)</f>
        <v/>
      </c>
      <c r="D437" s="162" t="str">
        <f>IF(Input!G437=0,"",Input!G437)</f>
        <v/>
      </c>
      <c r="E437" s="162" t="str">
        <f>IF(Input!H437=0,"",Input!H437)</f>
        <v/>
      </c>
      <c r="F437" s="162" t="str">
        <f>IF(Input!I437=0,"",Input!I437)</f>
        <v/>
      </c>
      <c r="G437" s="66" t="str">
        <f t="shared" si="300"/>
        <v/>
      </c>
      <c r="H437" s="66" t="str">
        <f t="shared" si="301"/>
        <v/>
      </c>
      <c r="I437" s="160" t="str">
        <f>FinalScores!G437</f>
        <v/>
      </c>
      <c r="J437" s="65" t="str">
        <f t="shared" si="302"/>
        <v/>
      </c>
      <c r="K437" s="65" t="str">
        <f t="shared" si="303"/>
        <v/>
      </c>
      <c r="L437" s="165" t="str">
        <f>IF(COUNTBLANK($A437:$F437)&gt;2,"",IF(Input!AE437=0,"NA",Input!AE437))</f>
        <v/>
      </c>
      <c r="M437" s="65" t="str">
        <f t="shared" si="304"/>
        <v/>
      </c>
      <c r="N437" s="65" t="str">
        <f t="shared" si="305"/>
        <v/>
      </c>
      <c r="O437" s="165" t="str">
        <f>IF(COUNTBLANK($A437:$F437)&gt;2,"",IF(Input!AF437=0,"NA",Input!AF437))</f>
        <v/>
      </c>
      <c r="P437" s="65" t="str">
        <f t="shared" si="306"/>
        <v/>
      </c>
      <c r="Q437" s="65" t="str">
        <f t="shared" si="307"/>
        <v/>
      </c>
      <c r="R437" s="165" t="str">
        <f>IF(COUNTBLANK($A437:$F437)&gt;2,"",IF(Input!AG437=0,"NA",Input!AG437))</f>
        <v/>
      </c>
      <c r="AN437" s="65" t="str">
        <f t="shared" si="308"/>
        <v/>
      </c>
      <c r="AO437" s="65" t="str">
        <f t="shared" si="309"/>
        <v/>
      </c>
      <c r="AP437" s="165" t="str">
        <f>IF(COUNTBLANK($A437:$F437)&gt;2,"",IF(Input!J437=0,"NA",Input!J437))</f>
        <v/>
      </c>
      <c r="AQ437" s="65" t="str">
        <f t="shared" si="310"/>
        <v/>
      </c>
      <c r="AR437" s="65" t="str">
        <f t="shared" si="311"/>
        <v/>
      </c>
      <c r="AS437" s="165" t="str">
        <f>IF(COUNTBLANK($A437:$F437)&gt;2,"",IF(Input!K437=0,"NA",Input!K437))</f>
        <v/>
      </c>
      <c r="AT437" s="65" t="str">
        <f t="shared" si="312"/>
        <v/>
      </c>
      <c r="AU437" s="65" t="str">
        <f t="shared" si="313"/>
        <v/>
      </c>
      <c r="AV437" s="165" t="str">
        <f>IF(COUNTBLANK($A437:$F437)&gt;2,"",IF(Input!L437=0,"NA",Input!L437))</f>
        <v/>
      </c>
      <c r="AW437" s="65" t="str">
        <f t="shared" si="314"/>
        <v/>
      </c>
      <c r="AX437" s="65" t="str">
        <f t="shared" si="315"/>
        <v/>
      </c>
      <c r="AY437" s="165" t="str">
        <f>IF(COUNTBLANK($A437:$F437)&gt;2,"",IF(Input!M437=0,"NA",Input!M437))</f>
        <v/>
      </c>
      <c r="AZ437" s="65" t="str">
        <f t="shared" si="316"/>
        <v/>
      </c>
      <c r="BA437" s="65" t="str">
        <f t="shared" si="317"/>
        <v/>
      </c>
      <c r="BB437" s="165" t="str">
        <f>IF(COUNTBLANK($A437:$F437)&gt;2,"",IF(Input!N437=0,"NA",Input!N437))</f>
        <v/>
      </c>
      <c r="BC437" s="65" t="str">
        <f t="shared" si="318"/>
        <v/>
      </c>
      <c r="BD437" s="65" t="str">
        <f t="shared" si="319"/>
        <v/>
      </c>
      <c r="BE437" s="165" t="str">
        <f>IF(COUNTBLANK($A437:$F437)&gt;2,"",IF(Input!O437=0,"NA",Input!O437))</f>
        <v/>
      </c>
      <c r="BF437" s="65" t="str">
        <f t="shared" si="320"/>
        <v/>
      </c>
      <c r="BG437" s="65" t="str">
        <f t="shared" si="321"/>
        <v/>
      </c>
      <c r="BH437" s="165" t="str">
        <f>IF(COUNTBLANK($A437:$F437)&gt;2,"",IF(Input!P437=0,"NA",Input!P437))</f>
        <v/>
      </c>
      <c r="BI437" s="65" t="str">
        <f t="shared" si="322"/>
        <v/>
      </c>
      <c r="BJ437" s="65" t="str">
        <f t="shared" si="323"/>
        <v/>
      </c>
      <c r="BK437" s="165" t="str">
        <f>IF(COUNTBLANK($A437:$F437)&gt;2,"",IF(Input!Q437=0,"NA",Input!Q437))</f>
        <v/>
      </c>
      <c r="BL437" s="65" t="str">
        <f t="shared" si="324"/>
        <v/>
      </c>
      <c r="BM437" s="65" t="str">
        <f t="shared" si="325"/>
        <v/>
      </c>
      <c r="BN437" s="165" t="str">
        <f>IF(COUNTBLANK($A437:$F437)&gt;2,"",IF(Input!R437=0,"NA",Input!R437))</f>
        <v/>
      </c>
      <c r="BO437" s="65" t="str">
        <f t="shared" si="326"/>
        <v/>
      </c>
      <c r="BP437" s="65" t="str">
        <f t="shared" si="327"/>
        <v/>
      </c>
      <c r="BQ437" s="165" t="str">
        <f>IF(COUNTBLANK($A437:$F437)&gt;2,"",IF(Input!S437=0,"NA",Input!S437))</f>
        <v/>
      </c>
      <c r="BR437" s="65" t="str">
        <f t="shared" si="328"/>
        <v/>
      </c>
      <c r="BS437" s="65" t="str">
        <f t="shared" si="329"/>
        <v/>
      </c>
      <c r="BT437" s="165" t="str">
        <f>IF(COUNTBLANK($A437:$F437)&gt;2,"",IF(Input!T437=0,"NA",Input!T437))</f>
        <v/>
      </c>
      <c r="BU437" s="65" t="str">
        <f t="shared" si="330"/>
        <v/>
      </c>
      <c r="BV437" s="65" t="str">
        <f t="shared" si="331"/>
        <v/>
      </c>
      <c r="BW437" s="165" t="str">
        <f>IF(COUNTBLANK($A437:$F437)&gt;2,"",IF(Input!U437=0,"NA",Input!U437))</f>
        <v/>
      </c>
      <c r="BX437" s="65" t="str">
        <f t="shared" si="332"/>
        <v/>
      </c>
      <c r="BY437" s="65" t="str">
        <f t="shared" si="333"/>
        <v/>
      </c>
      <c r="BZ437" s="165" t="str">
        <f>IF(COUNTBLANK($A437:$F437)&gt;2,"",IF(Input!V437=0,"NA",Input!V437))</f>
        <v/>
      </c>
      <c r="CA437" s="65" t="str">
        <f t="shared" si="334"/>
        <v/>
      </c>
      <c r="CB437" s="65" t="str">
        <f t="shared" si="335"/>
        <v/>
      </c>
      <c r="CC437" s="165" t="str">
        <f>IF(COUNTBLANK($A437:$F437)&gt;2,"",IF(Input!W437=0,"NA",Input!W437))</f>
        <v/>
      </c>
      <c r="CD437" s="65" t="str">
        <f t="shared" si="336"/>
        <v/>
      </c>
      <c r="CE437" s="65" t="str">
        <f t="shared" si="337"/>
        <v/>
      </c>
      <c r="CF437" s="165" t="str">
        <f>IF(COUNTBLANK($A437:$F437)&gt;2,"",IF(Input!X437=0,"NA",Input!X437))</f>
        <v/>
      </c>
      <c r="CG437" s="65" t="str">
        <f t="shared" si="338"/>
        <v/>
      </c>
      <c r="CH437" s="65" t="str">
        <f t="shared" si="339"/>
        <v/>
      </c>
      <c r="CI437" s="165" t="str">
        <f>IF(COUNTBLANK($A437:$F437)&gt;2,"",IF(Input!Y437=0,"NA",Input!Y437))</f>
        <v/>
      </c>
      <c r="CJ437" s="65" t="str">
        <f t="shared" si="340"/>
        <v/>
      </c>
      <c r="CK437" s="65" t="str">
        <f t="shared" si="341"/>
        <v/>
      </c>
      <c r="CL437" s="165" t="str">
        <f>IF(COUNTBLANK($A437:$F437)&gt;2,"",IF(Input!Z437=0,"NA",Input!Z437))</f>
        <v/>
      </c>
      <c r="CM437" s="65" t="str">
        <f t="shared" si="342"/>
        <v/>
      </c>
      <c r="CN437" s="65" t="str">
        <f t="shared" si="343"/>
        <v/>
      </c>
      <c r="CO437" s="165" t="str">
        <f>IF(COUNTBLANK($A437:$F437)&gt;2,"",IF(Input!AA437=0,"NA",Input!AA437))</f>
        <v/>
      </c>
      <c r="CP437" s="65" t="str">
        <f t="shared" si="344"/>
        <v/>
      </c>
      <c r="CQ437" s="65" t="str">
        <f t="shared" si="345"/>
        <v/>
      </c>
      <c r="CR437" s="165" t="str">
        <f>IF(COUNTBLANK($A437:$F437)&gt;2,"",IF(Input!AB437=0,"NA",Input!AB437))</f>
        <v/>
      </c>
      <c r="CS437" s="65" t="str">
        <f t="shared" si="346"/>
        <v/>
      </c>
      <c r="CT437" s="65" t="str">
        <f t="shared" si="347"/>
        <v/>
      </c>
      <c r="CU437" s="165" t="str">
        <f>IF(COUNTBLANK($A437:$F437)&gt;2,"",IF(Input!AC437=0,"NA",Input!AC437))</f>
        <v/>
      </c>
      <c r="CV437" s="65" t="str">
        <f t="shared" si="348"/>
        <v/>
      </c>
      <c r="CW437" s="65" t="str">
        <f t="shared" si="349"/>
        <v/>
      </c>
      <c r="CX437" s="165" t="str">
        <f>IF(COUNTBLANK($A437:$F437)&gt;2,"",IF(Input!AD437=0,"NA",Input!AD437))</f>
        <v/>
      </c>
    </row>
    <row r="438" spans="1:102" x14ac:dyDescent="0.25">
      <c r="A438" s="162" t="str">
        <f>IF(Input!B438=0,"",Input!B438)</f>
        <v/>
      </c>
      <c r="B438" s="162" t="str">
        <f>IF(Input!C438=0,"",Input!C438)</f>
        <v/>
      </c>
      <c r="C438" s="162" t="str">
        <f>IF(Input!D438=0,"",Input!D438)</f>
        <v/>
      </c>
      <c r="D438" s="162" t="str">
        <f>IF(Input!G438=0,"",Input!G438)</f>
        <v/>
      </c>
      <c r="E438" s="162" t="str">
        <f>IF(Input!H438=0,"",Input!H438)</f>
        <v/>
      </c>
      <c r="F438" s="162" t="str">
        <f>IF(Input!I438=0,"",Input!I438)</f>
        <v/>
      </c>
      <c r="G438" s="66" t="str">
        <f t="shared" si="300"/>
        <v/>
      </c>
      <c r="H438" s="66" t="str">
        <f t="shared" si="301"/>
        <v/>
      </c>
      <c r="I438" s="160" t="str">
        <f>FinalScores!G438</f>
        <v/>
      </c>
      <c r="J438" s="65" t="str">
        <f t="shared" si="302"/>
        <v/>
      </c>
      <c r="K438" s="65" t="str">
        <f t="shared" si="303"/>
        <v/>
      </c>
      <c r="L438" s="165" t="str">
        <f>IF(COUNTBLANK($A438:$F438)&gt;2,"",IF(Input!AE438=0,"NA",Input!AE438))</f>
        <v/>
      </c>
      <c r="M438" s="65" t="str">
        <f t="shared" si="304"/>
        <v/>
      </c>
      <c r="N438" s="65" t="str">
        <f t="shared" si="305"/>
        <v/>
      </c>
      <c r="O438" s="165" t="str">
        <f>IF(COUNTBLANK($A438:$F438)&gt;2,"",IF(Input!AF438=0,"NA",Input!AF438))</f>
        <v/>
      </c>
      <c r="P438" s="65" t="str">
        <f t="shared" si="306"/>
        <v/>
      </c>
      <c r="Q438" s="65" t="str">
        <f t="shared" si="307"/>
        <v/>
      </c>
      <c r="R438" s="165" t="str">
        <f>IF(COUNTBLANK($A438:$F438)&gt;2,"",IF(Input!AG438=0,"NA",Input!AG438))</f>
        <v/>
      </c>
      <c r="AN438" s="65" t="str">
        <f t="shared" si="308"/>
        <v/>
      </c>
      <c r="AO438" s="65" t="str">
        <f t="shared" si="309"/>
        <v/>
      </c>
      <c r="AP438" s="165" t="str">
        <f>IF(COUNTBLANK($A438:$F438)&gt;2,"",IF(Input!J438=0,"NA",Input!J438))</f>
        <v/>
      </c>
      <c r="AQ438" s="65" t="str">
        <f t="shared" si="310"/>
        <v/>
      </c>
      <c r="AR438" s="65" t="str">
        <f t="shared" si="311"/>
        <v/>
      </c>
      <c r="AS438" s="165" t="str">
        <f>IF(COUNTBLANK($A438:$F438)&gt;2,"",IF(Input!K438=0,"NA",Input!K438))</f>
        <v/>
      </c>
      <c r="AT438" s="65" t="str">
        <f t="shared" si="312"/>
        <v/>
      </c>
      <c r="AU438" s="65" t="str">
        <f t="shared" si="313"/>
        <v/>
      </c>
      <c r="AV438" s="165" t="str">
        <f>IF(COUNTBLANK($A438:$F438)&gt;2,"",IF(Input!L438=0,"NA",Input!L438))</f>
        <v/>
      </c>
      <c r="AW438" s="65" t="str">
        <f t="shared" si="314"/>
        <v/>
      </c>
      <c r="AX438" s="65" t="str">
        <f t="shared" si="315"/>
        <v/>
      </c>
      <c r="AY438" s="165" t="str">
        <f>IF(COUNTBLANK($A438:$F438)&gt;2,"",IF(Input!M438=0,"NA",Input!M438))</f>
        <v/>
      </c>
      <c r="AZ438" s="65" t="str">
        <f t="shared" si="316"/>
        <v/>
      </c>
      <c r="BA438" s="65" t="str">
        <f t="shared" si="317"/>
        <v/>
      </c>
      <c r="BB438" s="165" t="str">
        <f>IF(COUNTBLANK($A438:$F438)&gt;2,"",IF(Input!N438=0,"NA",Input!N438))</f>
        <v/>
      </c>
      <c r="BC438" s="65" t="str">
        <f t="shared" si="318"/>
        <v/>
      </c>
      <c r="BD438" s="65" t="str">
        <f t="shared" si="319"/>
        <v/>
      </c>
      <c r="BE438" s="165" t="str">
        <f>IF(COUNTBLANK($A438:$F438)&gt;2,"",IF(Input!O438=0,"NA",Input!O438))</f>
        <v/>
      </c>
      <c r="BF438" s="65" t="str">
        <f t="shared" si="320"/>
        <v/>
      </c>
      <c r="BG438" s="65" t="str">
        <f t="shared" si="321"/>
        <v/>
      </c>
      <c r="BH438" s="165" t="str">
        <f>IF(COUNTBLANK($A438:$F438)&gt;2,"",IF(Input!P438=0,"NA",Input!P438))</f>
        <v/>
      </c>
      <c r="BI438" s="65" t="str">
        <f t="shared" si="322"/>
        <v/>
      </c>
      <c r="BJ438" s="65" t="str">
        <f t="shared" si="323"/>
        <v/>
      </c>
      <c r="BK438" s="165" t="str">
        <f>IF(COUNTBLANK($A438:$F438)&gt;2,"",IF(Input!Q438=0,"NA",Input!Q438))</f>
        <v/>
      </c>
      <c r="BL438" s="65" t="str">
        <f t="shared" si="324"/>
        <v/>
      </c>
      <c r="BM438" s="65" t="str">
        <f t="shared" si="325"/>
        <v/>
      </c>
      <c r="BN438" s="165" t="str">
        <f>IF(COUNTBLANK($A438:$F438)&gt;2,"",IF(Input!R438=0,"NA",Input!R438))</f>
        <v/>
      </c>
      <c r="BO438" s="65" t="str">
        <f t="shared" si="326"/>
        <v/>
      </c>
      <c r="BP438" s="65" t="str">
        <f t="shared" si="327"/>
        <v/>
      </c>
      <c r="BQ438" s="165" t="str">
        <f>IF(COUNTBLANK($A438:$F438)&gt;2,"",IF(Input!S438=0,"NA",Input!S438))</f>
        <v/>
      </c>
      <c r="BR438" s="65" t="str">
        <f t="shared" si="328"/>
        <v/>
      </c>
      <c r="BS438" s="65" t="str">
        <f t="shared" si="329"/>
        <v/>
      </c>
      <c r="BT438" s="165" t="str">
        <f>IF(COUNTBLANK($A438:$F438)&gt;2,"",IF(Input!T438=0,"NA",Input!T438))</f>
        <v/>
      </c>
      <c r="BU438" s="65" t="str">
        <f t="shared" si="330"/>
        <v/>
      </c>
      <c r="BV438" s="65" t="str">
        <f t="shared" si="331"/>
        <v/>
      </c>
      <c r="BW438" s="165" t="str">
        <f>IF(COUNTBLANK($A438:$F438)&gt;2,"",IF(Input!U438=0,"NA",Input!U438))</f>
        <v/>
      </c>
      <c r="BX438" s="65" t="str">
        <f t="shared" si="332"/>
        <v/>
      </c>
      <c r="BY438" s="65" t="str">
        <f t="shared" si="333"/>
        <v/>
      </c>
      <c r="BZ438" s="165" t="str">
        <f>IF(COUNTBLANK($A438:$F438)&gt;2,"",IF(Input!V438=0,"NA",Input!V438))</f>
        <v/>
      </c>
      <c r="CA438" s="65" t="str">
        <f t="shared" si="334"/>
        <v/>
      </c>
      <c r="CB438" s="65" t="str">
        <f t="shared" si="335"/>
        <v/>
      </c>
      <c r="CC438" s="165" t="str">
        <f>IF(COUNTBLANK($A438:$F438)&gt;2,"",IF(Input!W438=0,"NA",Input!W438))</f>
        <v/>
      </c>
      <c r="CD438" s="65" t="str">
        <f t="shared" si="336"/>
        <v/>
      </c>
      <c r="CE438" s="65" t="str">
        <f t="shared" si="337"/>
        <v/>
      </c>
      <c r="CF438" s="165" t="str">
        <f>IF(COUNTBLANK($A438:$F438)&gt;2,"",IF(Input!X438=0,"NA",Input!X438))</f>
        <v/>
      </c>
      <c r="CG438" s="65" t="str">
        <f t="shared" si="338"/>
        <v/>
      </c>
      <c r="CH438" s="65" t="str">
        <f t="shared" si="339"/>
        <v/>
      </c>
      <c r="CI438" s="165" t="str">
        <f>IF(COUNTBLANK($A438:$F438)&gt;2,"",IF(Input!Y438=0,"NA",Input!Y438))</f>
        <v/>
      </c>
      <c r="CJ438" s="65" t="str">
        <f t="shared" si="340"/>
        <v/>
      </c>
      <c r="CK438" s="65" t="str">
        <f t="shared" si="341"/>
        <v/>
      </c>
      <c r="CL438" s="165" t="str">
        <f>IF(COUNTBLANK($A438:$F438)&gt;2,"",IF(Input!Z438=0,"NA",Input!Z438))</f>
        <v/>
      </c>
      <c r="CM438" s="65" t="str">
        <f t="shared" si="342"/>
        <v/>
      </c>
      <c r="CN438" s="65" t="str">
        <f t="shared" si="343"/>
        <v/>
      </c>
      <c r="CO438" s="165" t="str">
        <f>IF(COUNTBLANK($A438:$F438)&gt;2,"",IF(Input!AA438=0,"NA",Input!AA438))</f>
        <v/>
      </c>
      <c r="CP438" s="65" t="str">
        <f t="shared" si="344"/>
        <v/>
      </c>
      <c r="CQ438" s="65" t="str">
        <f t="shared" si="345"/>
        <v/>
      </c>
      <c r="CR438" s="165" t="str">
        <f>IF(COUNTBLANK($A438:$F438)&gt;2,"",IF(Input!AB438=0,"NA",Input!AB438))</f>
        <v/>
      </c>
      <c r="CS438" s="65" t="str">
        <f t="shared" si="346"/>
        <v/>
      </c>
      <c r="CT438" s="65" t="str">
        <f t="shared" si="347"/>
        <v/>
      </c>
      <c r="CU438" s="165" t="str">
        <f>IF(COUNTBLANK($A438:$F438)&gt;2,"",IF(Input!AC438=0,"NA",Input!AC438))</f>
        <v/>
      </c>
      <c r="CV438" s="65" t="str">
        <f t="shared" si="348"/>
        <v/>
      </c>
      <c r="CW438" s="65" t="str">
        <f t="shared" si="349"/>
        <v/>
      </c>
      <c r="CX438" s="165" t="str">
        <f>IF(COUNTBLANK($A438:$F438)&gt;2,"",IF(Input!AD438=0,"NA",Input!AD438))</f>
        <v/>
      </c>
    </row>
    <row r="439" spans="1:102" x14ac:dyDescent="0.25">
      <c r="A439" s="162" t="str">
        <f>IF(Input!B439=0,"",Input!B439)</f>
        <v/>
      </c>
      <c r="B439" s="162" t="str">
        <f>IF(Input!C439=0,"",Input!C439)</f>
        <v/>
      </c>
      <c r="C439" s="162" t="str">
        <f>IF(Input!D439=0,"",Input!D439)</f>
        <v/>
      </c>
      <c r="D439" s="162" t="str">
        <f>IF(Input!G439=0,"",Input!G439)</f>
        <v/>
      </c>
      <c r="E439" s="162" t="str">
        <f>IF(Input!H439=0,"",Input!H439)</f>
        <v/>
      </c>
      <c r="F439" s="162" t="str">
        <f>IF(Input!I439=0,"",Input!I439)</f>
        <v/>
      </c>
      <c r="G439" s="66" t="str">
        <f t="shared" si="300"/>
        <v/>
      </c>
      <c r="H439" s="66" t="str">
        <f t="shared" si="301"/>
        <v/>
      </c>
      <c r="I439" s="160" t="str">
        <f>FinalScores!G439</f>
        <v/>
      </c>
      <c r="J439" s="65" t="str">
        <f t="shared" si="302"/>
        <v/>
      </c>
      <c r="K439" s="65" t="str">
        <f t="shared" si="303"/>
        <v/>
      </c>
      <c r="L439" s="165" t="str">
        <f>IF(COUNTBLANK($A439:$F439)&gt;2,"",IF(Input!AE439=0,"NA",Input!AE439))</f>
        <v/>
      </c>
      <c r="M439" s="65" t="str">
        <f t="shared" si="304"/>
        <v/>
      </c>
      <c r="N439" s="65" t="str">
        <f t="shared" si="305"/>
        <v/>
      </c>
      <c r="O439" s="165" t="str">
        <f>IF(COUNTBLANK($A439:$F439)&gt;2,"",IF(Input!AF439=0,"NA",Input!AF439))</f>
        <v/>
      </c>
      <c r="P439" s="65" t="str">
        <f t="shared" si="306"/>
        <v/>
      </c>
      <c r="Q439" s="65" t="str">
        <f t="shared" si="307"/>
        <v/>
      </c>
      <c r="R439" s="165" t="str">
        <f>IF(COUNTBLANK($A439:$F439)&gt;2,"",IF(Input!AG439=0,"NA",Input!AG439))</f>
        <v/>
      </c>
      <c r="AN439" s="65" t="str">
        <f t="shared" si="308"/>
        <v/>
      </c>
      <c r="AO439" s="65" t="str">
        <f t="shared" si="309"/>
        <v/>
      </c>
      <c r="AP439" s="165" t="str">
        <f>IF(COUNTBLANK($A439:$F439)&gt;2,"",IF(Input!J439=0,"NA",Input!J439))</f>
        <v/>
      </c>
      <c r="AQ439" s="65" t="str">
        <f t="shared" si="310"/>
        <v/>
      </c>
      <c r="AR439" s="65" t="str">
        <f t="shared" si="311"/>
        <v/>
      </c>
      <c r="AS439" s="165" t="str">
        <f>IF(COUNTBLANK($A439:$F439)&gt;2,"",IF(Input!K439=0,"NA",Input!K439))</f>
        <v/>
      </c>
      <c r="AT439" s="65" t="str">
        <f t="shared" si="312"/>
        <v/>
      </c>
      <c r="AU439" s="65" t="str">
        <f t="shared" si="313"/>
        <v/>
      </c>
      <c r="AV439" s="165" t="str">
        <f>IF(COUNTBLANK($A439:$F439)&gt;2,"",IF(Input!L439=0,"NA",Input!L439))</f>
        <v/>
      </c>
      <c r="AW439" s="65" t="str">
        <f t="shared" si="314"/>
        <v/>
      </c>
      <c r="AX439" s="65" t="str">
        <f t="shared" si="315"/>
        <v/>
      </c>
      <c r="AY439" s="165" t="str">
        <f>IF(COUNTBLANK($A439:$F439)&gt;2,"",IF(Input!M439=0,"NA",Input!M439))</f>
        <v/>
      </c>
      <c r="AZ439" s="65" t="str">
        <f t="shared" si="316"/>
        <v/>
      </c>
      <c r="BA439" s="65" t="str">
        <f t="shared" si="317"/>
        <v/>
      </c>
      <c r="BB439" s="165" t="str">
        <f>IF(COUNTBLANK($A439:$F439)&gt;2,"",IF(Input!N439=0,"NA",Input!N439))</f>
        <v/>
      </c>
      <c r="BC439" s="65" t="str">
        <f t="shared" si="318"/>
        <v/>
      </c>
      <c r="BD439" s="65" t="str">
        <f t="shared" si="319"/>
        <v/>
      </c>
      <c r="BE439" s="165" t="str">
        <f>IF(COUNTBLANK($A439:$F439)&gt;2,"",IF(Input!O439=0,"NA",Input!O439))</f>
        <v/>
      </c>
      <c r="BF439" s="65" t="str">
        <f t="shared" si="320"/>
        <v/>
      </c>
      <c r="BG439" s="65" t="str">
        <f t="shared" si="321"/>
        <v/>
      </c>
      <c r="BH439" s="165" t="str">
        <f>IF(COUNTBLANK($A439:$F439)&gt;2,"",IF(Input!P439=0,"NA",Input!P439))</f>
        <v/>
      </c>
      <c r="BI439" s="65" t="str">
        <f t="shared" si="322"/>
        <v/>
      </c>
      <c r="BJ439" s="65" t="str">
        <f t="shared" si="323"/>
        <v/>
      </c>
      <c r="BK439" s="165" t="str">
        <f>IF(COUNTBLANK($A439:$F439)&gt;2,"",IF(Input!Q439=0,"NA",Input!Q439))</f>
        <v/>
      </c>
      <c r="BL439" s="65" t="str">
        <f t="shared" si="324"/>
        <v/>
      </c>
      <c r="BM439" s="65" t="str">
        <f t="shared" si="325"/>
        <v/>
      </c>
      <c r="BN439" s="165" t="str">
        <f>IF(COUNTBLANK($A439:$F439)&gt;2,"",IF(Input!R439=0,"NA",Input!R439))</f>
        <v/>
      </c>
      <c r="BO439" s="65" t="str">
        <f t="shared" si="326"/>
        <v/>
      </c>
      <c r="BP439" s="65" t="str">
        <f t="shared" si="327"/>
        <v/>
      </c>
      <c r="BQ439" s="165" t="str">
        <f>IF(COUNTBLANK($A439:$F439)&gt;2,"",IF(Input!S439=0,"NA",Input!S439))</f>
        <v/>
      </c>
      <c r="BR439" s="65" t="str">
        <f t="shared" si="328"/>
        <v/>
      </c>
      <c r="BS439" s="65" t="str">
        <f t="shared" si="329"/>
        <v/>
      </c>
      <c r="BT439" s="165" t="str">
        <f>IF(COUNTBLANK($A439:$F439)&gt;2,"",IF(Input!T439=0,"NA",Input!T439))</f>
        <v/>
      </c>
      <c r="BU439" s="65" t="str">
        <f t="shared" si="330"/>
        <v/>
      </c>
      <c r="BV439" s="65" t="str">
        <f t="shared" si="331"/>
        <v/>
      </c>
      <c r="BW439" s="165" t="str">
        <f>IF(COUNTBLANK($A439:$F439)&gt;2,"",IF(Input!U439=0,"NA",Input!U439))</f>
        <v/>
      </c>
      <c r="BX439" s="65" t="str">
        <f t="shared" si="332"/>
        <v/>
      </c>
      <c r="BY439" s="65" t="str">
        <f t="shared" si="333"/>
        <v/>
      </c>
      <c r="BZ439" s="165" t="str">
        <f>IF(COUNTBLANK($A439:$F439)&gt;2,"",IF(Input!V439=0,"NA",Input!V439))</f>
        <v/>
      </c>
      <c r="CA439" s="65" t="str">
        <f t="shared" si="334"/>
        <v/>
      </c>
      <c r="CB439" s="65" t="str">
        <f t="shared" si="335"/>
        <v/>
      </c>
      <c r="CC439" s="165" t="str">
        <f>IF(COUNTBLANK($A439:$F439)&gt;2,"",IF(Input!W439=0,"NA",Input!W439))</f>
        <v/>
      </c>
      <c r="CD439" s="65" t="str">
        <f t="shared" si="336"/>
        <v/>
      </c>
      <c r="CE439" s="65" t="str">
        <f t="shared" si="337"/>
        <v/>
      </c>
      <c r="CF439" s="165" t="str">
        <f>IF(COUNTBLANK($A439:$F439)&gt;2,"",IF(Input!X439=0,"NA",Input!X439))</f>
        <v/>
      </c>
      <c r="CG439" s="65" t="str">
        <f t="shared" si="338"/>
        <v/>
      </c>
      <c r="CH439" s="65" t="str">
        <f t="shared" si="339"/>
        <v/>
      </c>
      <c r="CI439" s="165" t="str">
        <f>IF(COUNTBLANK($A439:$F439)&gt;2,"",IF(Input!Y439=0,"NA",Input!Y439))</f>
        <v/>
      </c>
      <c r="CJ439" s="65" t="str">
        <f t="shared" si="340"/>
        <v/>
      </c>
      <c r="CK439" s="65" t="str">
        <f t="shared" si="341"/>
        <v/>
      </c>
      <c r="CL439" s="165" t="str">
        <f>IF(COUNTBLANK($A439:$F439)&gt;2,"",IF(Input!Z439=0,"NA",Input!Z439))</f>
        <v/>
      </c>
      <c r="CM439" s="65" t="str">
        <f t="shared" si="342"/>
        <v/>
      </c>
      <c r="CN439" s="65" t="str">
        <f t="shared" si="343"/>
        <v/>
      </c>
      <c r="CO439" s="165" t="str">
        <f>IF(COUNTBLANK($A439:$F439)&gt;2,"",IF(Input!AA439=0,"NA",Input!AA439))</f>
        <v/>
      </c>
      <c r="CP439" s="65" t="str">
        <f t="shared" si="344"/>
        <v/>
      </c>
      <c r="CQ439" s="65" t="str">
        <f t="shared" si="345"/>
        <v/>
      </c>
      <c r="CR439" s="165" t="str">
        <f>IF(COUNTBLANK($A439:$F439)&gt;2,"",IF(Input!AB439=0,"NA",Input!AB439))</f>
        <v/>
      </c>
      <c r="CS439" s="65" t="str">
        <f t="shared" si="346"/>
        <v/>
      </c>
      <c r="CT439" s="65" t="str">
        <f t="shared" si="347"/>
        <v/>
      </c>
      <c r="CU439" s="165" t="str">
        <f>IF(COUNTBLANK($A439:$F439)&gt;2,"",IF(Input!AC439=0,"NA",Input!AC439))</f>
        <v/>
      </c>
      <c r="CV439" s="65" t="str">
        <f t="shared" si="348"/>
        <v/>
      </c>
      <c r="CW439" s="65" t="str">
        <f t="shared" si="349"/>
        <v/>
      </c>
      <c r="CX439" s="165" t="str">
        <f>IF(COUNTBLANK($A439:$F439)&gt;2,"",IF(Input!AD439=0,"NA",Input!AD439))</f>
        <v/>
      </c>
    </row>
    <row r="440" spans="1:102" x14ac:dyDescent="0.25">
      <c r="A440" s="162" t="str">
        <f>IF(Input!B440=0,"",Input!B440)</f>
        <v/>
      </c>
      <c r="B440" s="162" t="str">
        <f>IF(Input!C440=0,"",Input!C440)</f>
        <v/>
      </c>
      <c r="C440" s="162" t="str">
        <f>IF(Input!D440=0,"",Input!D440)</f>
        <v/>
      </c>
      <c r="D440" s="162" t="str">
        <f>IF(Input!G440=0,"",Input!G440)</f>
        <v/>
      </c>
      <c r="E440" s="162" t="str">
        <f>IF(Input!H440=0,"",Input!H440)</f>
        <v/>
      </c>
      <c r="F440" s="162" t="str">
        <f>IF(Input!I440=0,"",Input!I440)</f>
        <v/>
      </c>
      <c r="G440" s="66" t="str">
        <f t="shared" si="300"/>
        <v/>
      </c>
      <c r="H440" s="66" t="str">
        <f t="shared" si="301"/>
        <v/>
      </c>
      <c r="I440" s="160" t="str">
        <f>FinalScores!G440</f>
        <v/>
      </c>
      <c r="J440" s="65" t="str">
        <f t="shared" si="302"/>
        <v/>
      </c>
      <c r="K440" s="65" t="str">
        <f t="shared" si="303"/>
        <v/>
      </c>
      <c r="L440" s="165" t="str">
        <f>IF(COUNTBLANK($A440:$F440)&gt;2,"",IF(Input!AE440=0,"NA",Input!AE440))</f>
        <v/>
      </c>
      <c r="M440" s="65" t="str">
        <f t="shared" si="304"/>
        <v/>
      </c>
      <c r="N440" s="65" t="str">
        <f t="shared" si="305"/>
        <v/>
      </c>
      <c r="O440" s="165" t="str">
        <f>IF(COUNTBLANK($A440:$F440)&gt;2,"",IF(Input!AF440=0,"NA",Input!AF440))</f>
        <v/>
      </c>
      <c r="P440" s="65" t="str">
        <f t="shared" si="306"/>
        <v/>
      </c>
      <c r="Q440" s="65" t="str">
        <f t="shared" si="307"/>
        <v/>
      </c>
      <c r="R440" s="165" t="str">
        <f>IF(COUNTBLANK($A440:$F440)&gt;2,"",IF(Input!AG440=0,"NA",Input!AG440))</f>
        <v/>
      </c>
      <c r="AN440" s="65" t="str">
        <f t="shared" si="308"/>
        <v/>
      </c>
      <c r="AO440" s="65" t="str">
        <f t="shared" si="309"/>
        <v/>
      </c>
      <c r="AP440" s="165" t="str">
        <f>IF(COUNTBLANK($A440:$F440)&gt;2,"",IF(Input!J440=0,"NA",Input!J440))</f>
        <v/>
      </c>
      <c r="AQ440" s="65" t="str">
        <f t="shared" si="310"/>
        <v/>
      </c>
      <c r="AR440" s="65" t="str">
        <f t="shared" si="311"/>
        <v/>
      </c>
      <c r="AS440" s="165" t="str">
        <f>IF(COUNTBLANK($A440:$F440)&gt;2,"",IF(Input!K440=0,"NA",Input!K440))</f>
        <v/>
      </c>
      <c r="AT440" s="65" t="str">
        <f t="shared" si="312"/>
        <v/>
      </c>
      <c r="AU440" s="65" t="str">
        <f t="shared" si="313"/>
        <v/>
      </c>
      <c r="AV440" s="165" t="str">
        <f>IF(COUNTBLANK($A440:$F440)&gt;2,"",IF(Input!L440=0,"NA",Input!L440))</f>
        <v/>
      </c>
      <c r="AW440" s="65" t="str">
        <f t="shared" si="314"/>
        <v/>
      </c>
      <c r="AX440" s="65" t="str">
        <f t="shared" si="315"/>
        <v/>
      </c>
      <c r="AY440" s="165" t="str">
        <f>IF(COUNTBLANK($A440:$F440)&gt;2,"",IF(Input!M440=0,"NA",Input!M440))</f>
        <v/>
      </c>
      <c r="AZ440" s="65" t="str">
        <f t="shared" si="316"/>
        <v/>
      </c>
      <c r="BA440" s="65" t="str">
        <f t="shared" si="317"/>
        <v/>
      </c>
      <c r="BB440" s="165" t="str">
        <f>IF(COUNTBLANK($A440:$F440)&gt;2,"",IF(Input!N440=0,"NA",Input!N440))</f>
        <v/>
      </c>
      <c r="BC440" s="65" t="str">
        <f t="shared" si="318"/>
        <v/>
      </c>
      <c r="BD440" s="65" t="str">
        <f t="shared" si="319"/>
        <v/>
      </c>
      <c r="BE440" s="165" t="str">
        <f>IF(COUNTBLANK($A440:$F440)&gt;2,"",IF(Input!O440=0,"NA",Input!O440))</f>
        <v/>
      </c>
      <c r="BF440" s="65" t="str">
        <f t="shared" si="320"/>
        <v/>
      </c>
      <c r="BG440" s="65" t="str">
        <f t="shared" si="321"/>
        <v/>
      </c>
      <c r="BH440" s="165" t="str">
        <f>IF(COUNTBLANK($A440:$F440)&gt;2,"",IF(Input!P440=0,"NA",Input!P440))</f>
        <v/>
      </c>
      <c r="BI440" s="65" t="str">
        <f t="shared" si="322"/>
        <v/>
      </c>
      <c r="BJ440" s="65" t="str">
        <f t="shared" si="323"/>
        <v/>
      </c>
      <c r="BK440" s="165" t="str">
        <f>IF(COUNTBLANK($A440:$F440)&gt;2,"",IF(Input!Q440=0,"NA",Input!Q440))</f>
        <v/>
      </c>
      <c r="BL440" s="65" t="str">
        <f t="shared" si="324"/>
        <v/>
      </c>
      <c r="BM440" s="65" t="str">
        <f t="shared" si="325"/>
        <v/>
      </c>
      <c r="BN440" s="165" t="str">
        <f>IF(COUNTBLANK($A440:$F440)&gt;2,"",IF(Input!R440=0,"NA",Input!R440))</f>
        <v/>
      </c>
      <c r="BO440" s="65" t="str">
        <f t="shared" si="326"/>
        <v/>
      </c>
      <c r="BP440" s="65" t="str">
        <f t="shared" si="327"/>
        <v/>
      </c>
      <c r="BQ440" s="165" t="str">
        <f>IF(COUNTBLANK($A440:$F440)&gt;2,"",IF(Input!S440=0,"NA",Input!S440))</f>
        <v/>
      </c>
      <c r="BR440" s="65" t="str">
        <f t="shared" si="328"/>
        <v/>
      </c>
      <c r="BS440" s="65" t="str">
        <f t="shared" si="329"/>
        <v/>
      </c>
      <c r="BT440" s="165" t="str">
        <f>IF(COUNTBLANK($A440:$F440)&gt;2,"",IF(Input!T440=0,"NA",Input!T440))</f>
        <v/>
      </c>
      <c r="BU440" s="65" t="str">
        <f t="shared" si="330"/>
        <v/>
      </c>
      <c r="BV440" s="65" t="str">
        <f t="shared" si="331"/>
        <v/>
      </c>
      <c r="BW440" s="165" t="str">
        <f>IF(COUNTBLANK($A440:$F440)&gt;2,"",IF(Input!U440=0,"NA",Input!U440))</f>
        <v/>
      </c>
      <c r="BX440" s="65" t="str">
        <f t="shared" si="332"/>
        <v/>
      </c>
      <c r="BY440" s="65" t="str">
        <f t="shared" si="333"/>
        <v/>
      </c>
      <c r="BZ440" s="165" t="str">
        <f>IF(COUNTBLANK($A440:$F440)&gt;2,"",IF(Input!V440=0,"NA",Input!V440))</f>
        <v/>
      </c>
      <c r="CA440" s="65" t="str">
        <f t="shared" si="334"/>
        <v/>
      </c>
      <c r="CB440" s="65" t="str">
        <f t="shared" si="335"/>
        <v/>
      </c>
      <c r="CC440" s="165" t="str">
        <f>IF(COUNTBLANK($A440:$F440)&gt;2,"",IF(Input!W440=0,"NA",Input!W440))</f>
        <v/>
      </c>
      <c r="CD440" s="65" t="str">
        <f t="shared" si="336"/>
        <v/>
      </c>
      <c r="CE440" s="65" t="str">
        <f t="shared" si="337"/>
        <v/>
      </c>
      <c r="CF440" s="165" t="str">
        <f>IF(COUNTBLANK($A440:$F440)&gt;2,"",IF(Input!X440=0,"NA",Input!X440))</f>
        <v/>
      </c>
      <c r="CG440" s="65" t="str">
        <f t="shared" si="338"/>
        <v/>
      </c>
      <c r="CH440" s="65" t="str">
        <f t="shared" si="339"/>
        <v/>
      </c>
      <c r="CI440" s="165" t="str">
        <f>IF(COUNTBLANK($A440:$F440)&gt;2,"",IF(Input!Y440=0,"NA",Input!Y440))</f>
        <v/>
      </c>
      <c r="CJ440" s="65" t="str">
        <f t="shared" si="340"/>
        <v/>
      </c>
      <c r="CK440" s="65" t="str">
        <f t="shared" si="341"/>
        <v/>
      </c>
      <c r="CL440" s="165" t="str">
        <f>IF(COUNTBLANK($A440:$F440)&gt;2,"",IF(Input!Z440=0,"NA",Input!Z440))</f>
        <v/>
      </c>
      <c r="CM440" s="65" t="str">
        <f t="shared" si="342"/>
        <v/>
      </c>
      <c r="CN440" s="65" t="str">
        <f t="shared" si="343"/>
        <v/>
      </c>
      <c r="CO440" s="165" t="str">
        <f>IF(COUNTBLANK($A440:$F440)&gt;2,"",IF(Input!AA440=0,"NA",Input!AA440))</f>
        <v/>
      </c>
      <c r="CP440" s="65" t="str">
        <f t="shared" si="344"/>
        <v/>
      </c>
      <c r="CQ440" s="65" t="str">
        <f t="shared" si="345"/>
        <v/>
      </c>
      <c r="CR440" s="165" t="str">
        <f>IF(COUNTBLANK($A440:$F440)&gt;2,"",IF(Input!AB440=0,"NA",Input!AB440))</f>
        <v/>
      </c>
      <c r="CS440" s="65" t="str">
        <f t="shared" si="346"/>
        <v/>
      </c>
      <c r="CT440" s="65" t="str">
        <f t="shared" si="347"/>
        <v/>
      </c>
      <c r="CU440" s="165" t="str">
        <f>IF(COUNTBLANK($A440:$F440)&gt;2,"",IF(Input!AC440=0,"NA",Input!AC440))</f>
        <v/>
      </c>
      <c r="CV440" s="65" t="str">
        <f t="shared" si="348"/>
        <v/>
      </c>
      <c r="CW440" s="65" t="str">
        <f t="shared" si="349"/>
        <v/>
      </c>
      <c r="CX440" s="165" t="str">
        <f>IF(COUNTBLANK($A440:$F440)&gt;2,"",IF(Input!AD440=0,"NA",Input!AD440))</f>
        <v/>
      </c>
    </row>
    <row r="441" spans="1:102" x14ac:dyDescent="0.25">
      <c r="A441" s="162" t="str">
        <f>IF(Input!B441=0,"",Input!B441)</f>
        <v/>
      </c>
      <c r="B441" s="162" t="str">
        <f>IF(Input!C441=0,"",Input!C441)</f>
        <v/>
      </c>
      <c r="C441" s="162" t="str">
        <f>IF(Input!D441=0,"",Input!D441)</f>
        <v/>
      </c>
      <c r="D441" s="162" t="str">
        <f>IF(Input!G441=0,"",Input!G441)</f>
        <v/>
      </c>
      <c r="E441" s="162" t="str">
        <f>IF(Input!H441=0,"",Input!H441)</f>
        <v/>
      </c>
      <c r="F441" s="162" t="str">
        <f>IF(Input!I441=0,"",Input!I441)</f>
        <v/>
      </c>
      <c r="G441" s="66" t="str">
        <f t="shared" si="300"/>
        <v/>
      </c>
      <c r="H441" s="66" t="str">
        <f t="shared" si="301"/>
        <v/>
      </c>
      <c r="I441" s="160" t="str">
        <f>FinalScores!G441</f>
        <v/>
      </c>
      <c r="J441" s="65" t="str">
        <f t="shared" si="302"/>
        <v/>
      </c>
      <c r="K441" s="65" t="str">
        <f t="shared" si="303"/>
        <v/>
      </c>
      <c r="L441" s="165" t="str">
        <f>IF(COUNTBLANK($A441:$F441)&gt;2,"",IF(Input!AE441=0,"NA",Input!AE441))</f>
        <v/>
      </c>
      <c r="M441" s="65" t="str">
        <f t="shared" si="304"/>
        <v/>
      </c>
      <c r="N441" s="65" t="str">
        <f t="shared" si="305"/>
        <v/>
      </c>
      <c r="O441" s="165" t="str">
        <f>IF(COUNTBLANK($A441:$F441)&gt;2,"",IF(Input!AF441=0,"NA",Input!AF441))</f>
        <v/>
      </c>
      <c r="P441" s="65" t="str">
        <f t="shared" si="306"/>
        <v/>
      </c>
      <c r="Q441" s="65" t="str">
        <f t="shared" si="307"/>
        <v/>
      </c>
      <c r="R441" s="165" t="str">
        <f>IF(COUNTBLANK($A441:$F441)&gt;2,"",IF(Input!AG441=0,"NA",Input!AG441))</f>
        <v/>
      </c>
      <c r="AN441" s="65" t="str">
        <f t="shared" si="308"/>
        <v/>
      </c>
      <c r="AO441" s="65" t="str">
        <f t="shared" si="309"/>
        <v/>
      </c>
      <c r="AP441" s="165" t="str">
        <f>IF(COUNTBLANK($A441:$F441)&gt;2,"",IF(Input!J441=0,"NA",Input!J441))</f>
        <v/>
      </c>
      <c r="AQ441" s="65" t="str">
        <f t="shared" si="310"/>
        <v/>
      </c>
      <c r="AR441" s="65" t="str">
        <f t="shared" si="311"/>
        <v/>
      </c>
      <c r="AS441" s="165" t="str">
        <f>IF(COUNTBLANK($A441:$F441)&gt;2,"",IF(Input!K441=0,"NA",Input!K441))</f>
        <v/>
      </c>
      <c r="AT441" s="65" t="str">
        <f t="shared" si="312"/>
        <v/>
      </c>
      <c r="AU441" s="65" t="str">
        <f t="shared" si="313"/>
        <v/>
      </c>
      <c r="AV441" s="165" t="str">
        <f>IF(COUNTBLANK($A441:$F441)&gt;2,"",IF(Input!L441=0,"NA",Input!L441))</f>
        <v/>
      </c>
      <c r="AW441" s="65" t="str">
        <f t="shared" si="314"/>
        <v/>
      </c>
      <c r="AX441" s="65" t="str">
        <f t="shared" si="315"/>
        <v/>
      </c>
      <c r="AY441" s="165" t="str">
        <f>IF(COUNTBLANK($A441:$F441)&gt;2,"",IF(Input!M441=0,"NA",Input!M441))</f>
        <v/>
      </c>
      <c r="AZ441" s="65" t="str">
        <f t="shared" si="316"/>
        <v/>
      </c>
      <c r="BA441" s="65" t="str">
        <f t="shared" si="317"/>
        <v/>
      </c>
      <c r="BB441" s="165" t="str">
        <f>IF(COUNTBLANK($A441:$F441)&gt;2,"",IF(Input!N441=0,"NA",Input!N441))</f>
        <v/>
      </c>
      <c r="BC441" s="65" t="str">
        <f t="shared" si="318"/>
        <v/>
      </c>
      <c r="BD441" s="65" t="str">
        <f t="shared" si="319"/>
        <v/>
      </c>
      <c r="BE441" s="165" t="str">
        <f>IF(COUNTBLANK($A441:$F441)&gt;2,"",IF(Input!O441=0,"NA",Input!O441))</f>
        <v/>
      </c>
      <c r="BF441" s="65" t="str">
        <f t="shared" si="320"/>
        <v/>
      </c>
      <c r="BG441" s="65" t="str">
        <f t="shared" si="321"/>
        <v/>
      </c>
      <c r="BH441" s="165" t="str">
        <f>IF(COUNTBLANK($A441:$F441)&gt;2,"",IF(Input!P441=0,"NA",Input!P441))</f>
        <v/>
      </c>
      <c r="BI441" s="65" t="str">
        <f t="shared" si="322"/>
        <v/>
      </c>
      <c r="BJ441" s="65" t="str">
        <f t="shared" si="323"/>
        <v/>
      </c>
      <c r="BK441" s="165" t="str">
        <f>IF(COUNTBLANK($A441:$F441)&gt;2,"",IF(Input!Q441=0,"NA",Input!Q441))</f>
        <v/>
      </c>
      <c r="BL441" s="65" t="str">
        <f t="shared" si="324"/>
        <v/>
      </c>
      <c r="BM441" s="65" t="str">
        <f t="shared" si="325"/>
        <v/>
      </c>
      <c r="BN441" s="165" t="str">
        <f>IF(COUNTBLANK($A441:$F441)&gt;2,"",IF(Input!R441=0,"NA",Input!R441))</f>
        <v/>
      </c>
      <c r="BO441" s="65" t="str">
        <f t="shared" si="326"/>
        <v/>
      </c>
      <c r="BP441" s="65" t="str">
        <f t="shared" si="327"/>
        <v/>
      </c>
      <c r="BQ441" s="165" t="str">
        <f>IF(COUNTBLANK($A441:$F441)&gt;2,"",IF(Input!S441=0,"NA",Input!S441))</f>
        <v/>
      </c>
      <c r="BR441" s="65" t="str">
        <f t="shared" si="328"/>
        <v/>
      </c>
      <c r="BS441" s="65" t="str">
        <f t="shared" si="329"/>
        <v/>
      </c>
      <c r="BT441" s="165" t="str">
        <f>IF(COUNTBLANK($A441:$F441)&gt;2,"",IF(Input!T441=0,"NA",Input!T441))</f>
        <v/>
      </c>
      <c r="BU441" s="65" t="str">
        <f t="shared" si="330"/>
        <v/>
      </c>
      <c r="BV441" s="65" t="str">
        <f t="shared" si="331"/>
        <v/>
      </c>
      <c r="BW441" s="165" t="str">
        <f>IF(COUNTBLANK($A441:$F441)&gt;2,"",IF(Input!U441=0,"NA",Input!U441))</f>
        <v/>
      </c>
      <c r="BX441" s="65" t="str">
        <f t="shared" si="332"/>
        <v/>
      </c>
      <c r="BY441" s="65" t="str">
        <f t="shared" si="333"/>
        <v/>
      </c>
      <c r="BZ441" s="165" t="str">
        <f>IF(COUNTBLANK($A441:$F441)&gt;2,"",IF(Input!V441=0,"NA",Input!V441))</f>
        <v/>
      </c>
      <c r="CA441" s="65" t="str">
        <f t="shared" si="334"/>
        <v/>
      </c>
      <c r="CB441" s="65" t="str">
        <f t="shared" si="335"/>
        <v/>
      </c>
      <c r="CC441" s="165" t="str">
        <f>IF(COUNTBLANK($A441:$F441)&gt;2,"",IF(Input!W441=0,"NA",Input!W441))</f>
        <v/>
      </c>
      <c r="CD441" s="65" t="str">
        <f t="shared" si="336"/>
        <v/>
      </c>
      <c r="CE441" s="65" t="str">
        <f t="shared" si="337"/>
        <v/>
      </c>
      <c r="CF441" s="165" t="str">
        <f>IF(COUNTBLANK($A441:$F441)&gt;2,"",IF(Input!X441=0,"NA",Input!X441))</f>
        <v/>
      </c>
      <c r="CG441" s="65" t="str">
        <f t="shared" si="338"/>
        <v/>
      </c>
      <c r="CH441" s="65" t="str">
        <f t="shared" si="339"/>
        <v/>
      </c>
      <c r="CI441" s="165" t="str">
        <f>IF(COUNTBLANK($A441:$F441)&gt;2,"",IF(Input!Y441=0,"NA",Input!Y441))</f>
        <v/>
      </c>
      <c r="CJ441" s="65" t="str">
        <f t="shared" si="340"/>
        <v/>
      </c>
      <c r="CK441" s="65" t="str">
        <f t="shared" si="341"/>
        <v/>
      </c>
      <c r="CL441" s="165" t="str">
        <f>IF(COUNTBLANK($A441:$F441)&gt;2,"",IF(Input!Z441=0,"NA",Input!Z441))</f>
        <v/>
      </c>
      <c r="CM441" s="65" t="str">
        <f t="shared" si="342"/>
        <v/>
      </c>
      <c r="CN441" s="65" t="str">
        <f t="shared" si="343"/>
        <v/>
      </c>
      <c r="CO441" s="165" t="str">
        <f>IF(COUNTBLANK($A441:$F441)&gt;2,"",IF(Input!AA441=0,"NA",Input!AA441))</f>
        <v/>
      </c>
      <c r="CP441" s="65" t="str">
        <f t="shared" si="344"/>
        <v/>
      </c>
      <c r="CQ441" s="65" t="str">
        <f t="shared" si="345"/>
        <v/>
      </c>
      <c r="CR441" s="165" t="str">
        <f>IF(COUNTBLANK($A441:$F441)&gt;2,"",IF(Input!AB441=0,"NA",Input!AB441))</f>
        <v/>
      </c>
      <c r="CS441" s="65" t="str">
        <f t="shared" si="346"/>
        <v/>
      </c>
      <c r="CT441" s="65" t="str">
        <f t="shared" si="347"/>
        <v/>
      </c>
      <c r="CU441" s="165" t="str">
        <f>IF(COUNTBLANK($A441:$F441)&gt;2,"",IF(Input!AC441=0,"NA",Input!AC441))</f>
        <v/>
      </c>
      <c r="CV441" s="65" t="str">
        <f t="shared" si="348"/>
        <v/>
      </c>
      <c r="CW441" s="65" t="str">
        <f t="shared" si="349"/>
        <v/>
      </c>
      <c r="CX441" s="165" t="str">
        <f>IF(COUNTBLANK($A441:$F441)&gt;2,"",IF(Input!AD441=0,"NA",Input!AD441))</f>
        <v/>
      </c>
    </row>
    <row r="442" spans="1:102" x14ac:dyDescent="0.25">
      <c r="A442" s="162" t="str">
        <f>IF(Input!B442=0,"",Input!B442)</f>
        <v/>
      </c>
      <c r="B442" s="162" t="str">
        <f>IF(Input!C442=0,"",Input!C442)</f>
        <v/>
      </c>
      <c r="C442" s="162" t="str">
        <f>IF(Input!D442=0,"",Input!D442)</f>
        <v/>
      </c>
      <c r="D442" s="162" t="str">
        <f>IF(Input!G442=0,"",Input!G442)</f>
        <v/>
      </c>
      <c r="E442" s="162" t="str">
        <f>IF(Input!H442=0,"",Input!H442)</f>
        <v/>
      </c>
      <c r="F442" s="162" t="str">
        <f>IF(Input!I442=0,"",Input!I442)</f>
        <v/>
      </c>
      <c r="G442" s="66" t="str">
        <f t="shared" si="300"/>
        <v/>
      </c>
      <c r="H442" s="66" t="str">
        <f t="shared" si="301"/>
        <v/>
      </c>
      <c r="I442" s="160" t="str">
        <f>FinalScores!G442</f>
        <v/>
      </c>
      <c r="J442" s="65" t="str">
        <f t="shared" si="302"/>
        <v/>
      </c>
      <c r="K442" s="65" t="str">
        <f t="shared" si="303"/>
        <v/>
      </c>
      <c r="L442" s="165" t="str">
        <f>IF(COUNTBLANK($A442:$F442)&gt;2,"",IF(Input!AE442=0,"NA",Input!AE442))</f>
        <v/>
      </c>
      <c r="M442" s="65" t="str">
        <f t="shared" si="304"/>
        <v/>
      </c>
      <c r="N442" s="65" t="str">
        <f t="shared" si="305"/>
        <v/>
      </c>
      <c r="O442" s="165" t="str">
        <f>IF(COUNTBLANK($A442:$F442)&gt;2,"",IF(Input!AF442=0,"NA",Input!AF442))</f>
        <v/>
      </c>
      <c r="P442" s="65" t="str">
        <f t="shared" si="306"/>
        <v/>
      </c>
      <c r="Q442" s="65" t="str">
        <f t="shared" si="307"/>
        <v/>
      </c>
      <c r="R442" s="165" t="str">
        <f>IF(COUNTBLANK($A442:$F442)&gt;2,"",IF(Input!AG442=0,"NA",Input!AG442))</f>
        <v/>
      </c>
      <c r="AN442" s="65" t="str">
        <f t="shared" si="308"/>
        <v/>
      </c>
      <c r="AO442" s="65" t="str">
        <f t="shared" si="309"/>
        <v/>
      </c>
      <c r="AP442" s="165" t="str">
        <f>IF(COUNTBLANK($A442:$F442)&gt;2,"",IF(Input!J442=0,"NA",Input!J442))</f>
        <v/>
      </c>
      <c r="AQ442" s="65" t="str">
        <f t="shared" si="310"/>
        <v/>
      </c>
      <c r="AR442" s="65" t="str">
        <f t="shared" si="311"/>
        <v/>
      </c>
      <c r="AS442" s="165" t="str">
        <f>IF(COUNTBLANK($A442:$F442)&gt;2,"",IF(Input!K442=0,"NA",Input!K442))</f>
        <v/>
      </c>
      <c r="AT442" s="65" t="str">
        <f t="shared" si="312"/>
        <v/>
      </c>
      <c r="AU442" s="65" t="str">
        <f t="shared" si="313"/>
        <v/>
      </c>
      <c r="AV442" s="165" t="str">
        <f>IF(COUNTBLANK($A442:$F442)&gt;2,"",IF(Input!L442=0,"NA",Input!L442))</f>
        <v/>
      </c>
      <c r="AW442" s="65" t="str">
        <f t="shared" si="314"/>
        <v/>
      </c>
      <c r="AX442" s="65" t="str">
        <f t="shared" si="315"/>
        <v/>
      </c>
      <c r="AY442" s="165" t="str">
        <f>IF(COUNTBLANK($A442:$F442)&gt;2,"",IF(Input!M442=0,"NA",Input!M442))</f>
        <v/>
      </c>
      <c r="AZ442" s="65" t="str">
        <f t="shared" si="316"/>
        <v/>
      </c>
      <c r="BA442" s="65" t="str">
        <f t="shared" si="317"/>
        <v/>
      </c>
      <c r="BB442" s="165" t="str">
        <f>IF(COUNTBLANK($A442:$F442)&gt;2,"",IF(Input!N442=0,"NA",Input!N442))</f>
        <v/>
      </c>
      <c r="BC442" s="65" t="str">
        <f t="shared" si="318"/>
        <v/>
      </c>
      <c r="BD442" s="65" t="str">
        <f t="shared" si="319"/>
        <v/>
      </c>
      <c r="BE442" s="165" t="str">
        <f>IF(COUNTBLANK($A442:$F442)&gt;2,"",IF(Input!O442=0,"NA",Input!O442))</f>
        <v/>
      </c>
      <c r="BF442" s="65" t="str">
        <f t="shared" si="320"/>
        <v/>
      </c>
      <c r="BG442" s="65" t="str">
        <f t="shared" si="321"/>
        <v/>
      </c>
      <c r="BH442" s="165" t="str">
        <f>IF(COUNTBLANK($A442:$F442)&gt;2,"",IF(Input!P442=0,"NA",Input!P442))</f>
        <v/>
      </c>
      <c r="BI442" s="65" t="str">
        <f t="shared" si="322"/>
        <v/>
      </c>
      <c r="BJ442" s="65" t="str">
        <f t="shared" si="323"/>
        <v/>
      </c>
      <c r="BK442" s="165" t="str">
        <f>IF(COUNTBLANK($A442:$F442)&gt;2,"",IF(Input!Q442=0,"NA",Input!Q442))</f>
        <v/>
      </c>
      <c r="BL442" s="65" t="str">
        <f t="shared" si="324"/>
        <v/>
      </c>
      <c r="BM442" s="65" t="str">
        <f t="shared" si="325"/>
        <v/>
      </c>
      <c r="BN442" s="165" t="str">
        <f>IF(COUNTBLANK($A442:$F442)&gt;2,"",IF(Input!R442=0,"NA",Input!R442))</f>
        <v/>
      </c>
      <c r="BO442" s="65" t="str">
        <f t="shared" si="326"/>
        <v/>
      </c>
      <c r="BP442" s="65" t="str">
        <f t="shared" si="327"/>
        <v/>
      </c>
      <c r="BQ442" s="165" t="str">
        <f>IF(COUNTBLANK($A442:$F442)&gt;2,"",IF(Input!S442=0,"NA",Input!S442))</f>
        <v/>
      </c>
      <c r="BR442" s="65" t="str">
        <f t="shared" si="328"/>
        <v/>
      </c>
      <c r="BS442" s="65" t="str">
        <f t="shared" si="329"/>
        <v/>
      </c>
      <c r="BT442" s="165" t="str">
        <f>IF(COUNTBLANK($A442:$F442)&gt;2,"",IF(Input!T442=0,"NA",Input!T442))</f>
        <v/>
      </c>
      <c r="BU442" s="65" t="str">
        <f t="shared" si="330"/>
        <v/>
      </c>
      <c r="BV442" s="65" t="str">
        <f t="shared" si="331"/>
        <v/>
      </c>
      <c r="BW442" s="165" t="str">
        <f>IF(COUNTBLANK($A442:$F442)&gt;2,"",IF(Input!U442=0,"NA",Input!U442))</f>
        <v/>
      </c>
      <c r="BX442" s="65" t="str">
        <f t="shared" si="332"/>
        <v/>
      </c>
      <c r="BY442" s="65" t="str">
        <f t="shared" si="333"/>
        <v/>
      </c>
      <c r="BZ442" s="165" t="str">
        <f>IF(COUNTBLANK($A442:$F442)&gt;2,"",IF(Input!V442=0,"NA",Input!V442))</f>
        <v/>
      </c>
      <c r="CA442" s="65" t="str">
        <f t="shared" si="334"/>
        <v/>
      </c>
      <c r="CB442" s="65" t="str">
        <f t="shared" si="335"/>
        <v/>
      </c>
      <c r="CC442" s="165" t="str">
        <f>IF(COUNTBLANK($A442:$F442)&gt;2,"",IF(Input!W442=0,"NA",Input!W442))</f>
        <v/>
      </c>
      <c r="CD442" s="65" t="str">
        <f t="shared" si="336"/>
        <v/>
      </c>
      <c r="CE442" s="65" t="str">
        <f t="shared" si="337"/>
        <v/>
      </c>
      <c r="CF442" s="165" t="str">
        <f>IF(COUNTBLANK($A442:$F442)&gt;2,"",IF(Input!X442=0,"NA",Input!X442))</f>
        <v/>
      </c>
      <c r="CG442" s="65" t="str">
        <f t="shared" si="338"/>
        <v/>
      </c>
      <c r="CH442" s="65" t="str">
        <f t="shared" si="339"/>
        <v/>
      </c>
      <c r="CI442" s="165" t="str">
        <f>IF(COUNTBLANK($A442:$F442)&gt;2,"",IF(Input!Y442=0,"NA",Input!Y442))</f>
        <v/>
      </c>
      <c r="CJ442" s="65" t="str">
        <f t="shared" si="340"/>
        <v/>
      </c>
      <c r="CK442" s="65" t="str">
        <f t="shared" si="341"/>
        <v/>
      </c>
      <c r="CL442" s="165" t="str">
        <f>IF(COUNTBLANK($A442:$F442)&gt;2,"",IF(Input!Z442=0,"NA",Input!Z442))</f>
        <v/>
      </c>
      <c r="CM442" s="65" t="str">
        <f t="shared" si="342"/>
        <v/>
      </c>
      <c r="CN442" s="65" t="str">
        <f t="shared" si="343"/>
        <v/>
      </c>
      <c r="CO442" s="165" t="str">
        <f>IF(COUNTBLANK($A442:$F442)&gt;2,"",IF(Input!AA442=0,"NA",Input!AA442))</f>
        <v/>
      </c>
      <c r="CP442" s="65" t="str">
        <f t="shared" si="344"/>
        <v/>
      </c>
      <c r="CQ442" s="65" t="str">
        <f t="shared" si="345"/>
        <v/>
      </c>
      <c r="CR442" s="165" t="str">
        <f>IF(COUNTBLANK($A442:$F442)&gt;2,"",IF(Input!AB442=0,"NA",Input!AB442))</f>
        <v/>
      </c>
      <c r="CS442" s="65" t="str">
        <f t="shared" si="346"/>
        <v/>
      </c>
      <c r="CT442" s="65" t="str">
        <f t="shared" si="347"/>
        <v/>
      </c>
      <c r="CU442" s="165" t="str">
        <f>IF(COUNTBLANK($A442:$F442)&gt;2,"",IF(Input!AC442=0,"NA",Input!AC442))</f>
        <v/>
      </c>
      <c r="CV442" s="65" t="str">
        <f t="shared" si="348"/>
        <v/>
      </c>
      <c r="CW442" s="65" t="str">
        <f t="shared" si="349"/>
        <v/>
      </c>
      <c r="CX442" s="165" t="str">
        <f>IF(COUNTBLANK($A442:$F442)&gt;2,"",IF(Input!AD442=0,"NA",Input!AD442))</f>
        <v/>
      </c>
    </row>
    <row r="443" spans="1:102" x14ac:dyDescent="0.25">
      <c r="A443" s="162" t="str">
        <f>IF(Input!B443=0,"",Input!B443)</f>
        <v/>
      </c>
      <c r="B443" s="162" t="str">
        <f>IF(Input!C443=0,"",Input!C443)</f>
        <v/>
      </c>
      <c r="C443" s="162" t="str">
        <f>IF(Input!D443=0,"",Input!D443)</f>
        <v/>
      </c>
      <c r="D443" s="162" t="str">
        <f>IF(Input!G443=0,"",Input!G443)</f>
        <v/>
      </c>
      <c r="E443" s="162" t="str">
        <f>IF(Input!H443=0,"",Input!H443)</f>
        <v/>
      </c>
      <c r="F443" s="162" t="str">
        <f>IF(Input!I443=0,"",Input!I443)</f>
        <v/>
      </c>
      <c r="G443" s="66" t="str">
        <f t="shared" si="300"/>
        <v/>
      </c>
      <c r="H443" s="66" t="str">
        <f t="shared" si="301"/>
        <v/>
      </c>
      <c r="I443" s="160" t="str">
        <f>FinalScores!G443</f>
        <v/>
      </c>
      <c r="J443" s="65" t="str">
        <f t="shared" si="302"/>
        <v/>
      </c>
      <c r="K443" s="65" t="str">
        <f t="shared" si="303"/>
        <v/>
      </c>
      <c r="L443" s="165" t="str">
        <f>IF(COUNTBLANK($A443:$F443)&gt;2,"",IF(Input!AE443=0,"NA",Input!AE443))</f>
        <v/>
      </c>
      <c r="M443" s="65" t="str">
        <f t="shared" si="304"/>
        <v/>
      </c>
      <c r="N443" s="65" t="str">
        <f t="shared" si="305"/>
        <v/>
      </c>
      <c r="O443" s="165" t="str">
        <f>IF(COUNTBLANK($A443:$F443)&gt;2,"",IF(Input!AF443=0,"NA",Input!AF443))</f>
        <v/>
      </c>
      <c r="P443" s="65" t="str">
        <f t="shared" si="306"/>
        <v/>
      </c>
      <c r="Q443" s="65" t="str">
        <f t="shared" si="307"/>
        <v/>
      </c>
      <c r="R443" s="165" t="str">
        <f>IF(COUNTBLANK($A443:$F443)&gt;2,"",IF(Input!AG443=0,"NA",Input!AG443))</f>
        <v/>
      </c>
      <c r="AN443" s="65" t="str">
        <f t="shared" si="308"/>
        <v/>
      </c>
      <c r="AO443" s="65" t="str">
        <f t="shared" si="309"/>
        <v/>
      </c>
      <c r="AP443" s="165" t="str">
        <f>IF(COUNTBLANK($A443:$F443)&gt;2,"",IF(Input!J443=0,"NA",Input!J443))</f>
        <v/>
      </c>
      <c r="AQ443" s="65" t="str">
        <f t="shared" si="310"/>
        <v/>
      </c>
      <c r="AR443" s="65" t="str">
        <f t="shared" si="311"/>
        <v/>
      </c>
      <c r="AS443" s="165" t="str">
        <f>IF(COUNTBLANK($A443:$F443)&gt;2,"",IF(Input!K443=0,"NA",Input!K443))</f>
        <v/>
      </c>
      <c r="AT443" s="65" t="str">
        <f t="shared" si="312"/>
        <v/>
      </c>
      <c r="AU443" s="65" t="str">
        <f t="shared" si="313"/>
        <v/>
      </c>
      <c r="AV443" s="165" t="str">
        <f>IF(COUNTBLANK($A443:$F443)&gt;2,"",IF(Input!L443=0,"NA",Input!L443))</f>
        <v/>
      </c>
      <c r="AW443" s="65" t="str">
        <f t="shared" si="314"/>
        <v/>
      </c>
      <c r="AX443" s="65" t="str">
        <f t="shared" si="315"/>
        <v/>
      </c>
      <c r="AY443" s="165" t="str">
        <f>IF(COUNTBLANK($A443:$F443)&gt;2,"",IF(Input!M443=0,"NA",Input!M443))</f>
        <v/>
      </c>
      <c r="AZ443" s="65" t="str">
        <f t="shared" si="316"/>
        <v/>
      </c>
      <c r="BA443" s="65" t="str">
        <f t="shared" si="317"/>
        <v/>
      </c>
      <c r="BB443" s="165" t="str">
        <f>IF(COUNTBLANK($A443:$F443)&gt;2,"",IF(Input!N443=0,"NA",Input!N443))</f>
        <v/>
      </c>
      <c r="BC443" s="65" t="str">
        <f t="shared" si="318"/>
        <v/>
      </c>
      <c r="BD443" s="65" t="str">
        <f t="shared" si="319"/>
        <v/>
      </c>
      <c r="BE443" s="165" t="str">
        <f>IF(COUNTBLANK($A443:$F443)&gt;2,"",IF(Input!O443=0,"NA",Input!O443))</f>
        <v/>
      </c>
      <c r="BF443" s="65" t="str">
        <f t="shared" si="320"/>
        <v/>
      </c>
      <c r="BG443" s="65" t="str">
        <f t="shared" si="321"/>
        <v/>
      </c>
      <c r="BH443" s="165" t="str">
        <f>IF(COUNTBLANK($A443:$F443)&gt;2,"",IF(Input!P443=0,"NA",Input!P443))</f>
        <v/>
      </c>
      <c r="BI443" s="65" t="str">
        <f t="shared" si="322"/>
        <v/>
      </c>
      <c r="BJ443" s="65" t="str">
        <f t="shared" si="323"/>
        <v/>
      </c>
      <c r="BK443" s="165" t="str">
        <f>IF(COUNTBLANK($A443:$F443)&gt;2,"",IF(Input!Q443=0,"NA",Input!Q443))</f>
        <v/>
      </c>
      <c r="BL443" s="65" t="str">
        <f t="shared" si="324"/>
        <v/>
      </c>
      <c r="BM443" s="65" t="str">
        <f t="shared" si="325"/>
        <v/>
      </c>
      <c r="BN443" s="165" t="str">
        <f>IF(COUNTBLANK($A443:$F443)&gt;2,"",IF(Input!R443=0,"NA",Input!R443))</f>
        <v/>
      </c>
      <c r="BO443" s="65" t="str">
        <f t="shared" si="326"/>
        <v/>
      </c>
      <c r="BP443" s="65" t="str">
        <f t="shared" si="327"/>
        <v/>
      </c>
      <c r="BQ443" s="165" t="str">
        <f>IF(COUNTBLANK($A443:$F443)&gt;2,"",IF(Input!S443=0,"NA",Input!S443))</f>
        <v/>
      </c>
      <c r="BR443" s="65" t="str">
        <f t="shared" si="328"/>
        <v/>
      </c>
      <c r="BS443" s="65" t="str">
        <f t="shared" si="329"/>
        <v/>
      </c>
      <c r="BT443" s="165" t="str">
        <f>IF(COUNTBLANK($A443:$F443)&gt;2,"",IF(Input!T443=0,"NA",Input!T443))</f>
        <v/>
      </c>
      <c r="BU443" s="65" t="str">
        <f t="shared" si="330"/>
        <v/>
      </c>
      <c r="BV443" s="65" t="str">
        <f t="shared" si="331"/>
        <v/>
      </c>
      <c r="BW443" s="165" t="str">
        <f>IF(COUNTBLANK($A443:$F443)&gt;2,"",IF(Input!U443=0,"NA",Input!U443))</f>
        <v/>
      </c>
      <c r="BX443" s="65" t="str">
        <f t="shared" si="332"/>
        <v/>
      </c>
      <c r="BY443" s="65" t="str">
        <f t="shared" si="333"/>
        <v/>
      </c>
      <c r="BZ443" s="165" t="str">
        <f>IF(COUNTBLANK($A443:$F443)&gt;2,"",IF(Input!V443=0,"NA",Input!V443))</f>
        <v/>
      </c>
      <c r="CA443" s="65" t="str">
        <f t="shared" si="334"/>
        <v/>
      </c>
      <c r="CB443" s="65" t="str">
        <f t="shared" si="335"/>
        <v/>
      </c>
      <c r="CC443" s="165" t="str">
        <f>IF(COUNTBLANK($A443:$F443)&gt;2,"",IF(Input!W443=0,"NA",Input!W443))</f>
        <v/>
      </c>
      <c r="CD443" s="65" t="str">
        <f t="shared" si="336"/>
        <v/>
      </c>
      <c r="CE443" s="65" t="str">
        <f t="shared" si="337"/>
        <v/>
      </c>
      <c r="CF443" s="165" t="str">
        <f>IF(COUNTBLANK($A443:$F443)&gt;2,"",IF(Input!X443=0,"NA",Input!X443))</f>
        <v/>
      </c>
      <c r="CG443" s="65" t="str">
        <f t="shared" si="338"/>
        <v/>
      </c>
      <c r="CH443" s="65" t="str">
        <f t="shared" si="339"/>
        <v/>
      </c>
      <c r="CI443" s="165" t="str">
        <f>IF(COUNTBLANK($A443:$F443)&gt;2,"",IF(Input!Y443=0,"NA",Input!Y443))</f>
        <v/>
      </c>
      <c r="CJ443" s="65" t="str">
        <f t="shared" si="340"/>
        <v/>
      </c>
      <c r="CK443" s="65" t="str">
        <f t="shared" si="341"/>
        <v/>
      </c>
      <c r="CL443" s="165" t="str">
        <f>IF(COUNTBLANK($A443:$F443)&gt;2,"",IF(Input!Z443=0,"NA",Input!Z443))</f>
        <v/>
      </c>
      <c r="CM443" s="65" t="str">
        <f t="shared" si="342"/>
        <v/>
      </c>
      <c r="CN443" s="65" t="str">
        <f t="shared" si="343"/>
        <v/>
      </c>
      <c r="CO443" s="165" t="str">
        <f>IF(COUNTBLANK($A443:$F443)&gt;2,"",IF(Input!AA443=0,"NA",Input!AA443))</f>
        <v/>
      </c>
      <c r="CP443" s="65" t="str">
        <f t="shared" si="344"/>
        <v/>
      </c>
      <c r="CQ443" s="65" t="str">
        <f t="shared" si="345"/>
        <v/>
      </c>
      <c r="CR443" s="165" t="str">
        <f>IF(COUNTBLANK($A443:$F443)&gt;2,"",IF(Input!AB443=0,"NA",Input!AB443))</f>
        <v/>
      </c>
      <c r="CS443" s="65" t="str">
        <f t="shared" si="346"/>
        <v/>
      </c>
      <c r="CT443" s="65" t="str">
        <f t="shared" si="347"/>
        <v/>
      </c>
      <c r="CU443" s="165" t="str">
        <f>IF(COUNTBLANK($A443:$F443)&gt;2,"",IF(Input!AC443=0,"NA",Input!AC443))</f>
        <v/>
      </c>
      <c r="CV443" s="65" t="str">
        <f t="shared" si="348"/>
        <v/>
      </c>
      <c r="CW443" s="65" t="str">
        <f t="shared" si="349"/>
        <v/>
      </c>
      <c r="CX443" s="165" t="str">
        <f>IF(COUNTBLANK($A443:$F443)&gt;2,"",IF(Input!AD443=0,"NA",Input!AD443))</f>
        <v/>
      </c>
    </row>
    <row r="444" spans="1:102" x14ac:dyDescent="0.25">
      <c r="A444" s="162" t="str">
        <f>IF(Input!B444=0,"",Input!B444)</f>
        <v/>
      </c>
      <c r="B444" s="162" t="str">
        <f>IF(Input!C444=0,"",Input!C444)</f>
        <v/>
      </c>
      <c r="C444" s="162" t="str">
        <f>IF(Input!D444=0,"",Input!D444)</f>
        <v/>
      </c>
      <c r="D444" s="162" t="str">
        <f>IF(Input!G444=0,"",Input!G444)</f>
        <v/>
      </c>
      <c r="E444" s="162" t="str">
        <f>IF(Input!H444=0,"",Input!H444)</f>
        <v/>
      </c>
      <c r="F444" s="162" t="str">
        <f>IF(Input!I444=0,"",Input!I444)</f>
        <v/>
      </c>
      <c r="G444" s="66" t="str">
        <f t="shared" si="300"/>
        <v/>
      </c>
      <c r="H444" s="66" t="str">
        <f t="shared" si="301"/>
        <v/>
      </c>
      <c r="I444" s="160" t="str">
        <f>FinalScores!G444</f>
        <v/>
      </c>
      <c r="J444" s="65" t="str">
        <f t="shared" si="302"/>
        <v/>
      </c>
      <c r="K444" s="65" t="str">
        <f t="shared" si="303"/>
        <v/>
      </c>
      <c r="L444" s="165" t="str">
        <f>IF(COUNTBLANK($A444:$F444)&gt;2,"",IF(Input!AE444=0,"NA",Input!AE444))</f>
        <v/>
      </c>
      <c r="M444" s="65" t="str">
        <f t="shared" si="304"/>
        <v/>
      </c>
      <c r="N444" s="65" t="str">
        <f t="shared" si="305"/>
        <v/>
      </c>
      <c r="O444" s="165" t="str">
        <f>IF(COUNTBLANK($A444:$F444)&gt;2,"",IF(Input!AF444=0,"NA",Input!AF444))</f>
        <v/>
      </c>
      <c r="P444" s="65" t="str">
        <f t="shared" si="306"/>
        <v/>
      </c>
      <c r="Q444" s="65" t="str">
        <f t="shared" si="307"/>
        <v/>
      </c>
      <c r="R444" s="165" t="str">
        <f>IF(COUNTBLANK($A444:$F444)&gt;2,"",IF(Input!AG444=0,"NA",Input!AG444))</f>
        <v/>
      </c>
      <c r="AN444" s="65" t="str">
        <f t="shared" si="308"/>
        <v/>
      </c>
      <c r="AO444" s="65" t="str">
        <f t="shared" si="309"/>
        <v/>
      </c>
      <c r="AP444" s="165" t="str">
        <f>IF(COUNTBLANK($A444:$F444)&gt;2,"",IF(Input!J444=0,"NA",Input!J444))</f>
        <v/>
      </c>
      <c r="AQ444" s="65" t="str">
        <f t="shared" si="310"/>
        <v/>
      </c>
      <c r="AR444" s="65" t="str">
        <f t="shared" si="311"/>
        <v/>
      </c>
      <c r="AS444" s="165" t="str">
        <f>IF(COUNTBLANK($A444:$F444)&gt;2,"",IF(Input!K444=0,"NA",Input!K444))</f>
        <v/>
      </c>
      <c r="AT444" s="65" t="str">
        <f t="shared" si="312"/>
        <v/>
      </c>
      <c r="AU444" s="65" t="str">
        <f t="shared" si="313"/>
        <v/>
      </c>
      <c r="AV444" s="165" t="str">
        <f>IF(COUNTBLANK($A444:$F444)&gt;2,"",IF(Input!L444=0,"NA",Input!L444))</f>
        <v/>
      </c>
      <c r="AW444" s="65" t="str">
        <f t="shared" si="314"/>
        <v/>
      </c>
      <c r="AX444" s="65" t="str">
        <f t="shared" si="315"/>
        <v/>
      </c>
      <c r="AY444" s="165" t="str">
        <f>IF(COUNTBLANK($A444:$F444)&gt;2,"",IF(Input!M444=0,"NA",Input!M444))</f>
        <v/>
      </c>
      <c r="AZ444" s="65" t="str">
        <f t="shared" si="316"/>
        <v/>
      </c>
      <c r="BA444" s="65" t="str">
        <f t="shared" si="317"/>
        <v/>
      </c>
      <c r="BB444" s="165" t="str">
        <f>IF(COUNTBLANK($A444:$F444)&gt;2,"",IF(Input!N444=0,"NA",Input!N444))</f>
        <v/>
      </c>
      <c r="BC444" s="65" t="str">
        <f t="shared" si="318"/>
        <v/>
      </c>
      <c r="BD444" s="65" t="str">
        <f t="shared" si="319"/>
        <v/>
      </c>
      <c r="BE444" s="165" t="str">
        <f>IF(COUNTBLANK($A444:$F444)&gt;2,"",IF(Input!O444=0,"NA",Input!O444))</f>
        <v/>
      </c>
      <c r="BF444" s="65" t="str">
        <f t="shared" si="320"/>
        <v/>
      </c>
      <c r="BG444" s="65" t="str">
        <f t="shared" si="321"/>
        <v/>
      </c>
      <c r="BH444" s="165" t="str">
        <f>IF(COUNTBLANK($A444:$F444)&gt;2,"",IF(Input!P444=0,"NA",Input!P444))</f>
        <v/>
      </c>
      <c r="BI444" s="65" t="str">
        <f t="shared" si="322"/>
        <v/>
      </c>
      <c r="BJ444" s="65" t="str">
        <f t="shared" si="323"/>
        <v/>
      </c>
      <c r="BK444" s="165" t="str">
        <f>IF(COUNTBLANK($A444:$F444)&gt;2,"",IF(Input!Q444=0,"NA",Input!Q444))</f>
        <v/>
      </c>
      <c r="BL444" s="65" t="str">
        <f t="shared" si="324"/>
        <v/>
      </c>
      <c r="BM444" s="65" t="str">
        <f t="shared" si="325"/>
        <v/>
      </c>
      <c r="BN444" s="165" t="str">
        <f>IF(COUNTBLANK($A444:$F444)&gt;2,"",IF(Input!R444=0,"NA",Input!R444))</f>
        <v/>
      </c>
      <c r="BO444" s="65" t="str">
        <f t="shared" si="326"/>
        <v/>
      </c>
      <c r="BP444" s="65" t="str">
        <f t="shared" si="327"/>
        <v/>
      </c>
      <c r="BQ444" s="165" t="str">
        <f>IF(COUNTBLANK($A444:$F444)&gt;2,"",IF(Input!S444=0,"NA",Input!S444))</f>
        <v/>
      </c>
      <c r="BR444" s="65" t="str">
        <f t="shared" si="328"/>
        <v/>
      </c>
      <c r="BS444" s="65" t="str">
        <f t="shared" si="329"/>
        <v/>
      </c>
      <c r="BT444" s="165" t="str">
        <f>IF(COUNTBLANK($A444:$F444)&gt;2,"",IF(Input!T444=0,"NA",Input!T444))</f>
        <v/>
      </c>
      <c r="BU444" s="65" t="str">
        <f t="shared" si="330"/>
        <v/>
      </c>
      <c r="BV444" s="65" t="str">
        <f t="shared" si="331"/>
        <v/>
      </c>
      <c r="BW444" s="165" t="str">
        <f>IF(COUNTBLANK($A444:$F444)&gt;2,"",IF(Input!U444=0,"NA",Input!U444))</f>
        <v/>
      </c>
      <c r="BX444" s="65" t="str">
        <f t="shared" si="332"/>
        <v/>
      </c>
      <c r="BY444" s="65" t="str">
        <f t="shared" si="333"/>
        <v/>
      </c>
      <c r="BZ444" s="165" t="str">
        <f>IF(COUNTBLANK($A444:$F444)&gt;2,"",IF(Input!V444=0,"NA",Input!V444))</f>
        <v/>
      </c>
      <c r="CA444" s="65" t="str">
        <f t="shared" si="334"/>
        <v/>
      </c>
      <c r="CB444" s="65" t="str">
        <f t="shared" si="335"/>
        <v/>
      </c>
      <c r="CC444" s="165" t="str">
        <f>IF(COUNTBLANK($A444:$F444)&gt;2,"",IF(Input!W444=0,"NA",Input!W444))</f>
        <v/>
      </c>
      <c r="CD444" s="65" t="str">
        <f t="shared" si="336"/>
        <v/>
      </c>
      <c r="CE444" s="65" t="str">
        <f t="shared" si="337"/>
        <v/>
      </c>
      <c r="CF444" s="165" t="str">
        <f>IF(COUNTBLANK($A444:$F444)&gt;2,"",IF(Input!X444=0,"NA",Input!X444))</f>
        <v/>
      </c>
      <c r="CG444" s="65" t="str">
        <f t="shared" si="338"/>
        <v/>
      </c>
      <c r="CH444" s="65" t="str">
        <f t="shared" si="339"/>
        <v/>
      </c>
      <c r="CI444" s="165" t="str">
        <f>IF(COUNTBLANK($A444:$F444)&gt;2,"",IF(Input!Y444=0,"NA",Input!Y444))</f>
        <v/>
      </c>
      <c r="CJ444" s="65" t="str">
        <f t="shared" si="340"/>
        <v/>
      </c>
      <c r="CK444" s="65" t="str">
        <f t="shared" si="341"/>
        <v/>
      </c>
      <c r="CL444" s="165" t="str">
        <f>IF(COUNTBLANK($A444:$F444)&gt;2,"",IF(Input!Z444=0,"NA",Input!Z444))</f>
        <v/>
      </c>
      <c r="CM444" s="65" t="str">
        <f t="shared" si="342"/>
        <v/>
      </c>
      <c r="CN444" s="65" t="str">
        <f t="shared" si="343"/>
        <v/>
      </c>
      <c r="CO444" s="165" t="str">
        <f>IF(COUNTBLANK($A444:$F444)&gt;2,"",IF(Input!AA444=0,"NA",Input!AA444))</f>
        <v/>
      </c>
      <c r="CP444" s="65" t="str">
        <f t="shared" si="344"/>
        <v/>
      </c>
      <c r="CQ444" s="65" t="str">
        <f t="shared" si="345"/>
        <v/>
      </c>
      <c r="CR444" s="165" t="str">
        <f>IF(COUNTBLANK($A444:$F444)&gt;2,"",IF(Input!AB444=0,"NA",Input!AB444))</f>
        <v/>
      </c>
      <c r="CS444" s="65" t="str">
        <f t="shared" si="346"/>
        <v/>
      </c>
      <c r="CT444" s="65" t="str">
        <f t="shared" si="347"/>
        <v/>
      </c>
      <c r="CU444" s="165" t="str">
        <f>IF(COUNTBLANK($A444:$F444)&gt;2,"",IF(Input!AC444=0,"NA",Input!AC444))</f>
        <v/>
      </c>
      <c r="CV444" s="65" t="str">
        <f t="shared" si="348"/>
        <v/>
      </c>
      <c r="CW444" s="65" t="str">
        <f t="shared" si="349"/>
        <v/>
      </c>
      <c r="CX444" s="165" t="str">
        <f>IF(COUNTBLANK($A444:$F444)&gt;2,"",IF(Input!AD444=0,"NA",Input!AD444))</f>
        <v/>
      </c>
    </row>
    <row r="445" spans="1:102" x14ac:dyDescent="0.25">
      <c r="A445" s="162" t="str">
        <f>IF(Input!B445=0,"",Input!B445)</f>
        <v/>
      </c>
      <c r="B445" s="162" t="str">
        <f>IF(Input!C445=0,"",Input!C445)</f>
        <v/>
      </c>
      <c r="C445" s="162" t="str">
        <f>IF(Input!D445=0,"",Input!D445)</f>
        <v/>
      </c>
      <c r="D445" s="162" t="str">
        <f>IF(Input!G445=0,"",Input!G445)</f>
        <v/>
      </c>
      <c r="E445" s="162" t="str">
        <f>IF(Input!H445=0,"",Input!H445)</f>
        <v/>
      </c>
      <c r="F445" s="162" t="str">
        <f>IF(Input!I445=0,"",Input!I445)</f>
        <v/>
      </c>
      <c r="G445" s="66" t="str">
        <f t="shared" si="300"/>
        <v/>
      </c>
      <c r="H445" s="66" t="str">
        <f t="shared" si="301"/>
        <v/>
      </c>
      <c r="I445" s="160" t="str">
        <f>FinalScores!G445</f>
        <v/>
      </c>
      <c r="J445" s="65" t="str">
        <f t="shared" si="302"/>
        <v/>
      </c>
      <c r="K445" s="65" t="str">
        <f t="shared" si="303"/>
        <v/>
      </c>
      <c r="L445" s="165" t="str">
        <f>IF(COUNTBLANK($A445:$F445)&gt;2,"",IF(Input!AE445=0,"NA",Input!AE445))</f>
        <v/>
      </c>
      <c r="M445" s="65" t="str">
        <f t="shared" si="304"/>
        <v/>
      </c>
      <c r="N445" s="65" t="str">
        <f t="shared" si="305"/>
        <v/>
      </c>
      <c r="O445" s="165" t="str">
        <f>IF(COUNTBLANK($A445:$F445)&gt;2,"",IF(Input!AF445=0,"NA",Input!AF445))</f>
        <v/>
      </c>
      <c r="P445" s="65" t="str">
        <f t="shared" si="306"/>
        <v/>
      </c>
      <c r="Q445" s="65" t="str">
        <f t="shared" si="307"/>
        <v/>
      </c>
      <c r="R445" s="165" t="str">
        <f>IF(COUNTBLANK($A445:$F445)&gt;2,"",IF(Input!AG445=0,"NA",Input!AG445))</f>
        <v/>
      </c>
      <c r="AN445" s="65" t="str">
        <f t="shared" si="308"/>
        <v/>
      </c>
      <c r="AO445" s="65" t="str">
        <f t="shared" si="309"/>
        <v/>
      </c>
      <c r="AP445" s="165" t="str">
        <f>IF(COUNTBLANK($A445:$F445)&gt;2,"",IF(Input!J445=0,"NA",Input!J445))</f>
        <v/>
      </c>
      <c r="AQ445" s="65" t="str">
        <f t="shared" si="310"/>
        <v/>
      </c>
      <c r="AR445" s="65" t="str">
        <f t="shared" si="311"/>
        <v/>
      </c>
      <c r="AS445" s="165" t="str">
        <f>IF(COUNTBLANK($A445:$F445)&gt;2,"",IF(Input!K445=0,"NA",Input!K445))</f>
        <v/>
      </c>
      <c r="AT445" s="65" t="str">
        <f t="shared" si="312"/>
        <v/>
      </c>
      <c r="AU445" s="65" t="str">
        <f t="shared" si="313"/>
        <v/>
      </c>
      <c r="AV445" s="165" t="str">
        <f>IF(COUNTBLANK($A445:$F445)&gt;2,"",IF(Input!L445=0,"NA",Input!L445))</f>
        <v/>
      </c>
      <c r="AW445" s="65" t="str">
        <f t="shared" si="314"/>
        <v/>
      </c>
      <c r="AX445" s="65" t="str">
        <f t="shared" si="315"/>
        <v/>
      </c>
      <c r="AY445" s="165" t="str">
        <f>IF(COUNTBLANK($A445:$F445)&gt;2,"",IF(Input!M445=0,"NA",Input!M445))</f>
        <v/>
      </c>
      <c r="AZ445" s="65" t="str">
        <f t="shared" si="316"/>
        <v/>
      </c>
      <c r="BA445" s="65" t="str">
        <f t="shared" si="317"/>
        <v/>
      </c>
      <c r="BB445" s="165" t="str">
        <f>IF(COUNTBLANK($A445:$F445)&gt;2,"",IF(Input!N445=0,"NA",Input!N445))</f>
        <v/>
      </c>
      <c r="BC445" s="65" t="str">
        <f t="shared" si="318"/>
        <v/>
      </c>
      <c r="BD445" s="65" t="str">
        <f t="shared" si="319"/>
        <v/>
      </c>
      <c r="BE445" s="165" t="str">
        <f>IF(COUNTBLANK($A445:$F445)&gt;2,"",IF(Input!O445=0,"NA",Input!O445))</f>
        <v/>
      </c>
      <c r="BF445" s="65" t="str">
        <f t="shared" si="320"/>
        <v/>
      </c>
      <c r="BG445" s="65" t="str">
        <f t="shared" si="321"/>
        <v/>
      </c>
      <c r="BH445" s="165" t="str">
        <f>IF(COUNTBLANK($A445:$F445)&gt;2,"",IF(Input!P445=0,"NA",Input!P445))</f>
        <v/>
      </c>
      <c r="BI445" s="65" t="str">
        <f t="shared" si="322"/>
        <v/>
      </c>
      <c r="BJ445" s="65" t="str">
        <f t="shared" si="323"/>
        <v/>
      </c>
      <c r="BK445" s="165" t="str">
        <f>IF(COUNTBLANK($A445:$F445)&gt;2,"",IF(Input!Q445=0,"NA",Input!Q445))</f>
        <v/>
      </c>
      <c r="BL445" s="65" t="str">
        <f t="shared" si="324"/>
        <v/>
      </c>
      <c r="BM445" s="65" t="str">
        <f t="shared" si="325"/>
        <v/>
      </c>
      <c r="BN445" s="165" t="str">
        <f>IF(COUNTBLANK($A445:$F445)&gt;2,"",IF(Input!R445=0,"NA",Input!R445))</f>
        <v/>
      </c>
      <c r="BO445" s="65" t="str">
        <f t="shared" si="326"/>
        <v/>
      </c>
      <c r="BP445" s="65" t="str">
        <f t="shared" si="327"/>
        <v/>
      </c>
      <c r="BQ445" s="165" t="str">
        <f>IF(COUNTBLANK($A445:$F445)&gt;2,"",IF(Input!S445=0,"NA",Input!S445))</f>
        <v/>
      </c>
      <c r="BR445" s="65" t="str">
        <f t="shared" si="328"/>
        <v/>
      </c>
      <c r="BS445" s="65" t="str">
        <f t="shared" si="329"/>
        <v/>
      </c>
      <c r="BT445" s="165" t="str">
        <f>IF(COUNTBLANK($A445:$F445)&gt;2,"",IF(Input!T445=0,"NA",Input!T445))</f>
        <v/>
      </c>
      <c r="BU445" s="65" t="str">
        <f t="shared" si="330"/>
        <v/>
      </c>
      <c r="BV445" s="65" t="str">
        <f t="shared" si="331"/>
        <v/>
      </c>
      <c r="BW445" s="165" t="str">
        <f>IF(COUNTBLANK($A445:$F445)&gt;2,"",IF(Input!U445=0,"NA",Input!U445))</f>
        <v/>
      </c>
      <c r="BX445" s="65" t="str">
        <f t="shared" si="332"/>
        <v/>
      </c>
      <c r="BY445" s="65" t="str">
        <f t="shared" si="333"/>
        <v/>
      </c>
      <c r="BZ445" s="165" t="str">
        <f>IF(COUNTBLANK($A445:$F445)&gt;2,"",IF(Input!V445=0,"NA",Input!V445))</f>
        <v/>
      </c>
      <c r="CA445" s="65" t="str">
        <f t="shared" si="334"/>
        <v/>
      </c>
      <c r="CB445" s="65" t="str">
        <f t="shared" si="335"/>
        <v/>
      </c>
      <c r="CC445" s="165" t="str">
        <f>IF(COUNTBLANK($A445:$F445)&gt;2,"",IF(Input!W445=0,"NA",Input!W445))</f>
        <v/>
      </c>
      <c r="CD445" s="65" t="str">
        <f t="shared" si="336"/>
        <v/>
      </c>
      <c r="CE445" s="65" t="str">
        <f t="shared" si="337"/>
        <v/>
      </c>
      <c r="CF445" s="165" t="str">
        <f>IF(COUNTBLANK($A445:$F445)&gt;2,"",IF(Input!X445=0,"NA",Input!X445))</f>
        <v/>
      </c>
      <c r="CG445" s="65" t="str">
        <f t="shared" si="338"/>
        <v/>
      </c>
      <c r="CH445" s="65" t="str">
        <f t="shared" si="339"/>
        <v/>
      </c>
      <c r="CI445" s="165" t="str">
        <f>IF(COUNTBLANK($A445:$F445)&gt;2,"",IF(Input!Y445=0,"NA",Input!Y445))</f>
        <v/>
      </c>
      <c r="CJ445" s="65" t="str">
        <f t="shared" si="340"/>
        <v/>
      </c>
      <c r="CK445" s="65" t="str">
        <f t="shared" si="341"/>
        <v/>
      </c>
      <c r="CL445" s="165" t="str">
        <f>IF(COUNTBLANK($A445:$F445)&gt;2,"",IF(Input!Z445=0,"NA",Input!Z445))</f>
        <v/>
      </c>
      <c r="CM445" s="65" t="str">
        <f t="shared" si="342"/>
        <v/>
      </c>
      <c r="CN445" s="65" t="str">
        <f t="shared" si="343"/>
        <v/>
      </c>
      <c r="CO445" s="165" t="str">
        <f>IF(COUNTBLANK($A445:$F445)&gt;2,"",IF(Input!AA445=0,"NA",Input!AA445))</f>
        <v/>
      </c>
      <c r="CP445" s="65" t="str">
        <f t="shared" si="344"/>
        <v/>
      </c>
      <c r="CQ445" s="65" t="str">
        <f t="shared" si="345"/>
        <v/>
      </c>
      <c r="CR445" s="165" t="str">
        <f>IF(COUNTBLANK($A445:$F445)&gt;2,"",IF(Input!AB445=0,"NA",Input!AB445))</f>
        <v/>
      </c>
      <c r="CS445" s="65" t="str">
        <f t="shared" si="346"/>
        <v/>
      </c>
      <c r="CT445" s="65" t="str">
        <f t="shared" si="347"/>
        <v/>
      </c>
      <c r="CU445" s="165" t="str">
        <f>IF(COUNTBLANK($A445:$F445)&gt;2,"",IF(Input!AC445=0,"NA",Input!AC445))</f>
        <v/>
      </c>
      <c r="CV445" s="65" t="str">
        <f t="shared" si="348"/>
        <v/>
      </c>
      <c r="CW445" s="65" t="str">
        <f t="shared" si="349"/>
        <v/>
      </c>
      <c r="CX445" s="165" t="str">
        <f>IF(COUNTBLANK($A445:$F445)&gt;2,"",IF(Input!AD445=0,"NA",Input!AD445))</f>
        <v/>
      </c>
    </row>
    <row r="446" spans="1:102" x14ac:dyDescent="0.25">
      <c r="A446" s="162" t="str">
        <f>IF(Input!B446=0,"",Input!B446)</f>
        <v/>
      </c>
      <c r="B446" s="162" t="str">
        <f>IF(Input!C446=0,"",Input!C446)</f>
        <v/>
      </c>
      <c r="C446" s="162" t="str">
        <f>IF(Input!D446=0,"",Input!D446)</f>
        <v/>
      </c>
      <c r="D446" s="162" t="str">
        <f>IF(Input!G446=0,"",Input!G446)</f>
        <v/>
      </c>
      <c r="E446" s="162" t="str">
        <f>IF(Input!H446=0,"",Input!H446)</f>
        <v/>
      </c>
      <c r="F446" s="162" t="str">
        <f>IF(Input!I446=0,"",Input!I446)</f>
        <v/>
      </c>
      <c r="G446" s="66" t="str">
        <f t="shared" si="300"/>
        <v/>
      </c>
      <c r="H446" s="66" t="str">
        <f t="shared" si="301"/>
        <v/>
      </c>
      <c r="I446" s="160" t="str">
        <f>FinalScores!G446</f>
        <v/>
      </c>
      <c r="J446" s="65" t="str">
        <f t="shared" si="302"/>
        <v/>
      </c>
      <c r="K446" s="65" t="str">
        <f t="shared" si="303"/>
        <v/>
      </c>
      <c r="L446" s="165" t="str">
        <f>IF(COUNTBLANK($A446:$F446)&gt;2,"",IF(Input!AE446=0,"NA",Input!AE446))</f>
        <v/>
      </c>
      <c r="M446" s="65" t="str">
        <f t="shared" si="304"/>
        <v/>
      </c>
      <c r="N446" s="65" t="str">
        <f t="shared" si="305"/>
        <v/>
      </c>
      <c r="O446" s="165" t="str">
        <f>IF(COUNTBLANK($A446:$F446)&gt;2,"",IF(Input!AF446=0,"NA",Input!AF446))</f>
        <v/>
      </c>
      <c r="P446" s="65" t="str">
        <f t="shared" si="306"/>
        <v/>
      </c>
      <c r="Q446" s="65" t="str">
        <f t="shared" si="307"/>
        <v/>
      </c>
      <c r="R446" s="165" t="str">
        <f>IF(COUNTBLANK($A446:$F446)&gt;2,"",IF(Input!AG446=0,"NA",Input!AG446))</f>
        <v/>
      </c>
      <c r="AN446" s="65" t="str">
        <f t="shared" si="308"/>
        <v/>
      </c>
      <c r="AO446" s="65" t="str">
        <f t="shared" si="309"/>
        <v/>
      </c>
      <c r="AP446" s="165" t="str">
        <f>IF(COUNTBLANK($A446:$F446)&gt;2,"",IF(Input!J446=0,"NA",Input!J446))</f>
        <v/>
      </c>
      <c r="AQ446" s="65" t="str">
        <f t="shared" si="310"/>
        <v/>
      </c>
      <c r="AR446" s="65" t="str">
        <f t="shared" si="311"/>
        <v/>
      </c>
      <c r="AS446" s="165" t="str">
        <f>IF(COUNTBLANK($A446:$F446)&gt;2,"",IF(Input!K446=0,"NA",Input!K446))</f>
        <v/>
      </c>
      <c r="AT446" s="65" t="str">
        <f t="shared" si="312"/>
        <v/>
      </c>
      <c r="AU446" s="65" t="str">
        <f t="shared" si="313"/>
        <v/>
      </c>
      <c r="AV446" s="165" t="str">
        <f>IF(COUNTBLANK($A446:$F446)&gt;2,"",IF(Input!L446=0,"NA",Input!L446))</f>
        <v/>
      </c>
      <c r="AW446" s="65" t="str">
        <f t="shared" si="314"/>
        <v/>
      </c>
      <c r="AX446" s="65" t="str">
        <f t="shared" si="315"/>
        <v/>
      </c>
      <c r="AY446" s="165" t="str">
        <f>IF(COUNTBLANK($A446:$F446)&gt;2,"",IF(Input!M446=0,"NA",Input!M446))</f>
        <v/>
      </c>
      <c r="AZ446" s="65" t="str">
        <f t="shared" si="316"/>
        <v/>
      </c>
      <c r="BA446" s="65" t="str">
        <f t="shared" si="317"/>
        <v/>
      </c>
      <c r="BB446" s="165" t="str">
        <f>IF(COUNTBLANK($A446:$F446)&gt;2,"",IF(Input!N446=0,"NA",Input!N446))</f>
        <v/>
      </c>
      <c r="BC446" s="65" t="str">
        <f t="shared" si="318"/>
        <v/>
      </c>
      <c r="BD446" s="65" t="str">
        <f t="shared" si="319"/>
        <v/>
      </c>
      <c r="BE446" s="165" t="str">
        <f>IF(COUNTBLANK($A446:$F446)&gt;2,"",IF(Input!O446=0,"NA",Input!O446))</f>
        <v/>
      </c>
      <c r="BF446" s="65" t="str">
        <f t="shared" si="320"/>
        <v/>
      </c>
      <c r="BG446" s="65" t="str">
        <f t="shared" si="321"/>
        <v/>
      </c>
      <c r="BH446" s="165" t="str">
        <f>IF(COUNTBLANK($A446:$F446)&gt;2,"",IF(Input!P446=0,"NA",Input!P446))</f>
        <v/>
      </c>
      <c r="BI446" s="65" t="str">
        <f t="shared" si="322"/>
        <v/>
      </c>
      <c r="BJ446" s="65" t="str">
        <f t="shared" si="323"/>
        <v/>
      </c>
      <c r="BK446" s="165" t="str">
        <f>IF(COUNTBLANK($A446:$F446)&gt;2,"",IF(Input!Q446=0,"NA",Input!Q446))</f>
        <v/>
      </c>
      <c r="BL446" s="65" t="str">
        <f t="shared" si="324"/>
        <v/>
      </c>
      <c r="BM446" s="65" t="str">
        <f t="shared" si="325"/>
        <v/>
      </c>
      <c r="BN446" s="165" t="str">
        <f>IF(COUNTBLANK($A446:$F446)&gt;2,"",IF(Input!R446=0,"NA",Input!R446))</f>
        <v/>
      </c>
      <c r="BO446" s="65" t="str">
        <f t="shared" si="326"/>
        <v/>
      </c>
      <c r="BP446" s="65" t="str">
        <f t="shared" si="327"/>
        <v/>
      </c>
      <c r="BQ446" s="165" t="str">
        <f>IF(COUNTBLANK($A446:$F446)&gt;2,"",IF(Input!S446=0,"NA",Input!S446))</f>
        <v/>
      </c>
      <c r="BR446" s="65" t="str">
        <f t="shared" si="328"/>
        <v/>
      </c>
      <c r="BS446" s="65" t="str">
        <f t="shared" si="329"/>
        <v/>
      </c>
      <c r="BT446" s="165" t="str">
        <f>IF(COUNTBLANK($A446:$F446)&gt;2,"",IF(Input!T446=0,"NA",Input!T446))</f>
        <v/>
      </c>
      <c r="BU446" s="65" t="str">
        <f t="shared" si="330"/>
        <v/>
      </c>
      <c r="BV446" s="65" t="str">
        <f t="shared" si="331"/>
        <v/>
      </c>
      <c r="BW446" s="165" t="str">
        <f>IF(COUNTBLANK($A446:$F446)&gt;2,"",IF(Input!U446=0,"NA",Input!U446))</f>
        <v/>
      </c>
      <c r="BX446" s="65" t="str">
        <f t="shared" si="332"/>
        <v/>
      </c>
      <c r="BY446" s="65" t="str">
        <f t="shared" si="333"/>
        <v/>
      </c>
      <c r="BZ446" s="165" t="str">
        <f>IF(COUNTBLANK($A446:$F446)&gt;2,"",IF(Input!V446=0,"NA",Input!V446))</f>
        <v/>
      </c>
      <c r="CA446" s="65" t="str">
        <f t="shared" si="334"/>
        <v/>
      </c>
      <c r="CB446" s="65" t="str">
        <f t="shared" si="335"/>
        <v/>
      </c>
      <c r="CC446" s="165" t="str">
        <f>IF(COUNTBLANK($A446:$F446)&gt;2,"",IF(Input!W446=0,"NA",Input!W446))</f>
        <v/>
      </c>
      <c r="CD446" s="65" t="str">
        <f t="shared" si="336"/>
        <v/>
      </c>
      <c r="CE446" s="65" t="str">
        <f t="shared" si="337"/>
        <v/>
      </c>
      <c r="CF446" s="165" t="str">
        <f>IF(COUNTBLANK($A446:$F446)&gt;2,"",IF(Input!X446=0,"NA",Input!X446))</f>
        <v/>
      </c>
      <c r="CG446" s="65" t="str">
        <f t="shared" si="338"/>
        <v/>
      </c>
      <c r="CH446" s="65" t="str">
        <f t="shared" si="339"/>
        <v/>
      </c>
      <c r="CI446" s="165" t="str">
        <f>IF(COUNTBLANK($A446:$F446)&gt;2,"",IF(Input!Y446=0,"NA",Input!Y446))</f>
        <v/>
      </c>
      <c r="CJ446" s="65" t="str">
        <f t="shared" si="340"/>
        <v/>
      </c>
      <c r="CK446" s="65" t="str">
        <f t="shared" si="341"/>
        <v/>
      </c>
      <c r="CL446" s="165" t="str">
        <f>IF(COUNTBLANK($A446:$F446)&gt;2,"",IF(Input!Z446=0,"NA",Input!Z446))</f>
        <v/>
      </c>
      <c r="CM446" s="65" t="str">
        <f t="shared" si="342"/>
        <v/>
      </c>
      <c r="CN446" s="65" t="str">
        <f t="shared" si="343"/>
        <v/>
      </c>
      <c r="CO446" s="165" t="str">
        <f>IF(COUNTBLANK($A446:$F446)&gt;2,"",IF(Input!AA446=0,"NA",Input!AA446))</f>
        <v/>
      </c>
      <c r="CP446" s="65" t="str">
        <f t="shared" si="344"/>
        <v/>
      </c>
      <c r="CQ446" s="65" t="str">
        <f t="shared" si="345"/>
        <v/>
      </c>
      <c r="CR446" s="165" t="str">
        <f>IF(COUNTBLANK($A446:$F446)&gt;2,"",IF(Input!AB446=0,"NA",Input!AB446))</f>
        <v/>
      </c>
      <c r="CS446" s="65" t="str">
        <f t="shared" si="346"/>
        <v/>
      </c>
      <c r="CT446" s="65" t="str">
        <f t="shared" si="347"/>
        <v/>
      </c>
      <c r="CU446" s="165" t="str">
        <f>IF(COUNTBLANK($A446:$F446)&gt;2,"",IF(Input!AC446=0,"NA",Input!AC446))</f>
        <v/>
      </c>
      <c r="CV446" s="65" t="str">
        <f t="shared" si="348"/>
        <v/>
      </c>
      <c r="CW446" s="65" t="str">
        <f t="shared" si="349"/>
        <v/>
      </c>
      <c r="CX446" s="165" t="str">
        <f>IF(COUNTBLANK($A446:$F446)&gt;2,"",IF(Input!AD446=0,"NA",Input!AD446))</f>
        <v/>
      </c>
    </row>
    <row r="447" spans="1:102" x14ac:dyDescent="0.25">
      <c r="A447" s="162" t="str">
        <f>IF(Input!B447=0,"",Input!B447)</f>
        <v/>
      </c>
      <c r="B447" s="162" t="str">
        <f>IF(Input!C447=0,"",Input!C447)</f>
        <v/>
      </c>
      <c r="C447" s="162" t="str">
        <f>IF(Input!D447=0,"",Input!D447)</f>
        <v/>
      </c>
      <c r="D447" s="162" t="str">
        <f>IF(Input!G447=0,"",Input!G447)</f>
        <v/>
      </c>
      <c r="E447" s="162" t="str">
        <f>IF(Input!H447=0,"",Input!H447)</f>
        <v/>
      </c>
      <c r="F447" s="162" t="str">
        <f>IF(Input!I447=0,"",Input!I447)</f>
        <v/>
      </c>
      <c r="G447" s="66" t="str">
        <f t="shared" si="300"/>
        <v/>
      </c>
      <c r="H447" s="66" t="str">
        <f t="shared" si="301"/>
        <v/>
      </c>
      <c r="I447" s="160" t="str">
        <f>FinalScores!G447</f>
        <v/>
      </c>
      <c r="J447" s="65" t="str">
        <f t="shared" si="302"/>
        <v/>
      </c>
      <c r="K447" s="65" t="str">
        <f t="shared" si="303"/>
        <v/>
      </c>
      <c r="L447" s="165" t="str">
        <f>IF(COUNTBLANK($A447:$F447)&gt;2,"",IF(Input!AE447=0,"NA",Input!AE447))</f>
        <v/>
      </c>
      <c r="M447" s="65" t="str">
        <f t="shared" si="304"/>
        <v/>
      </c>
      <c r="N447" s="65" t="str">
        <f t="shared" si="305"/>
        <v/>
      </c>
      <c r="O447" s="165" t="str">
        <f>IF(COUNTBLANK($A447:$F447)&gt;2,"",IF(Input!AF447=0,"NA",Input!AF447))</f>
        <v/>
      </c>
      <c r="P447" s="65" t="str">
        <f t="shared" si="306"/>
        <v/>
      </c>
      <c r="Q447" s="65" t="str">
        <f t="shared" si="307"/>
        <v/>
      </c>
      <c r="R447" s="165" t="str">
        <f>IF(COUNTBLANK($A447:$F447)&gt;2,"",IF(Input!AG447=0,"NA",Input!AG447))</f>
        <v/>
      </c>
      <c r="AN447" s="65" t="str">
        <f t="shared" si="308"/>
        <v/>
      </c>
      <c r="AO447" s="65" t="str">
        <f t="shared" si="309"/>
        <v/>
      </c>
      <c r="AP447" s="165" t="str">
        <f>IF(COUNTBLANK($A447:$F447)&gt;2,"",IF(Input!J447=0,"NA",Input!J447))</f>
        <v/>
      </c>
      <c r="AQ447" s="65" t="str">
        <f t="shared" si="310"/>
        <v/>
      </c>
      <c r="AR447" s="65" t="str">
        <f t="shared" si="311"/>
        <v/>
      </c>
      <c r="AS447" s="165" t="str">
        <f>IF(COUNTBLANK($A447:$F447)&gt;2,"",IF(Input!K447=0,"NA",Input!K447))</f>
        <v/>
      </c>
      <c r="AT447" s="65" t="str">
        <f t="shared" si="312"/>
        <v/>
      </c>
      <c r="AU447" s="65" t="str">
        <f t="shared" si="313"/>
        <v/>
      </c>
      <c r="AV447" s="165" t="str">
        <f>IF(COUNTBLANK($A447:$F447)&gt;2,"",IF(Input!L447=0,"NA",Input!L447))</f>
        <v/>
      </c>
      <c r="AW447" s="65" t="str">
        <f t="shared" si="314"/>
        <v/>
      </c>
      <c r="AX447" s="65" t="str">
        <f t="shared" si="315"/>
        <v/>
      </c>
      <c r="AY447" s="165" t="str">
        <f>IF(COUNTBLANK($A447:$F447)&gt;2,"",IF(Input!M447=0,"NA",Input!M447))</f>
        <v/>
      </c>
      <c r="AZ447" s="65" t="str">
        <f t="shared" si="316"/>
        <v/>
      </c>
      <c r="BA447" s="65" t="str">
        <f t="shared" si="317"/>
        <v/>
      </c>
      <c r="BB447" s="165" t="str">
        <f>IF(COUNTBLANK($A447:$F447)&gt;2,"",IF(Input!N447=0,"NA",Input!N447))</f>
        <v/>
      </c>
      <c r="BC447" s="65" t="str">
        <f t="shared" si="318"/>
        <v/>
      </c>
      <c r="BD447" s="65" t="str">
        <f t="shared" si="319"/>
        <v/>
      </c>
      <c r="BE447" s="165" t="str">
        <f>IF(COUNTBLANK($A447:$F447)&gt;2,"",IF(Input!O447=0,"NA",Input!O447))</f>
        <v/>
      </c>
      <c r="BF447" s="65" t="str">
        <f t="shared" si="320"/>
        <v/>
      </c>
      <c r="BG447" s="65" t="str">
        <f t="shared" si="321"/>
        <v/>
      </c>
      <c r="BH447" s="165" t="str">
        <f>IF(COUNTBLANK($A447:$F447)&gt;2,"",IF(Input!P447=0,"NA",Input!P447))</f>
        <v/>
      </c>
      <c r="BI447" s="65" t="str">
        <f t="shared" si="322"/>
        <v/>
      </c>
      <c r="BJ447" s="65" t="str">
        <f t="shared" si="323"/>
        <v/>
      </c>
      <c r="BK447" s="165" t="str">
        <f>IF(COUNTBLANK($A447:$F447)&gt;2,"",IF(Input!Q447=0,"NA",Input!Q447))</f>
        <v/>
      </c>
      <c r="BL447" s="65" t="str">
        <f t="shared" si="324"/>
        <v/>
      </c>
      <c r="BM447" s="65" t="str">
        <f t="shared" si="325"/>
        <v/>
      </c>
      <c r="BN447" s="165" t="str">
        <f>IF(COUNTBLANK($A447:$F447)&gt;2,"",IF(Input!R447=0,"NA",Input!R447))</f>
        <v/>
      </c>
      <c r="BO447" s="65" t="str">
        <f t="shared" si="326"/>
        <v/>
      </c>
      <c r="BP447" s="65" t="str">
        <f t="shared" si="327"/>
        <v/>
      </c>
      <c r="BQ447" s="165" t="str">
        <f>IF(COUNTBLANK($A447:$F447)&gt;2,"",IF(Input!S447=0,"NA",Input!S447))</f>
        <v/>
      </c>
      <c r="BR447" s="65" t="str">
        <f t="shared" si="328"/>
        <v/>
      </c>
      <c r="BS447" s="65" t="str">
        <f t="shared" si="329"/>
        <v/>
      </c>
      <c r="BT447" s="165" t="str">
        <f>IF(COUNTBLANK($A447:$F447)&gt;2,"",IF(Input!T447=0,"NA",Input!T447))</f>
        <v/>
      </c>
      <c r="BU447" s="65" t="str">
        <f t="shared" si="330"/>
        <v/>
      </c>
      <c r="BV447" s="65" t="str">
        <f t="shared" si="331"/>
        <v/>
      </c>
      <c r="BW447" s="165" t="str">
        <f>IF(COUNTBLANK($A447:$F447)&gt;2,"",IF(Input!U447=0,"NA",Input!U447))</f>
        <v/>
      </c>
      <c r="BX447" s="65" t="str">
        <f t="shared" si="332"/>
        <v/>
      </c>
      <c r="BY447" s="65" t="str">
        <f t="shared" si="333"/>
        <v/>
      </c>
      <c r="BZ447" s="165" t="str">
        <f>IF(COUNTBLANK($A447:$F447)&gt;2,"",IF(Input!V447=0,"NA",Input!V447))</f>
        <v/>
      </c>
      <c r="CA447" s="65" t="str">
        <f t="shared" si="334"/>
        <v/>
      </c>
      <c r="CB447" s="65" t="str">
        <f t="shared" si="335"/>
        <v/>
      </c>
      <c r="CC447" s="165" t="str">
        <f>IF(COUNTBLANK($A447:$F447)&gt;2,"",IF(Input!W447=0,"NA",Input!W447))</f>
        <v/>
      </c>
      <c r="CD447" s="65" t="str">
        <f t="shared" si="336"/>
        <v/>
      </c>
      <c r="CE447" s="65" t="str">
        <f t="shared" si="337"/>
        <v/>
      </c>
      <c r="CF447" s="165" t="str">
        <f>IF(COUNTBLANK($A447:$F447)&gt;2,"",IF(Input!X447=0,"NA",Input!X447))</f>
        <v/>
      </c>
      <c r="CG447" s="65" t="str">
        <f t="shared" si="338"/>
        <v/>
      </c>
      <c r="CH447" s="65" t="str">
        <f t="shared" si="339"/>
        <v/>
      </c>
      <c r="CI447" s="165" t="str">
        <f>IF(COUNTBLANK($A447:$F447)&gt;2,"",IF(Input!Y447=0,"NA",Input!Y447))</f>
        <v/>
      </c>
      <c r="CJ447" s="65" t="str">
        <f t="shared" si="340"/>
        <v/>
      </c>
      <c r="CK447" s="65" t="str">
        <f t="shared" si="341"/>
        <v/>
      </c>
      <c r="CL447" s="165" t="str">
        <f>IF(COUNTBLANK($A447:$F447)&gt;2,"",IF(Input!Z447=0,"NA",Input!Z447))</f>
        <v/>
      </c>
      <c r="CM447" s="65" t="str">
        <f t="shared" si="342"/>
        <v/>
      </c>
      <c r="CN447" s="65" t="str">
        <f t="shared" si="343"/>
        <v/>
      </c>
      <c r="CO447" s="165" t="str">
        <f>IF(COUNTBLANK($A447:$F447)&gt;2,"",IF(Input!AA447=0,"NA",Input!AA447))</f>
        <v/>
      </c>
      <c r="CP447" s="65" t="str">
        <f t="shared" si="344"/>
        <v/>
      </c>
      <c r="CQ447" s="65" t="str">
        <f t="shared" si="345"/>
        <v/>
      </c>
      <c r="CR447" s="165" t="str">
        <f>IF(COUNTBLANK($A447:$F447)&gt;2,"",IF(Input!AB447=0,"NA",Input!AB447))</f>
        <v/>
      </c>
      <c r="CS447" s="65" t="str">
        <f t="shared" si="346"/>
        <v/>
      </c>
      <c r="CT447" s="65" t="str">
        <f t="shared" si="347"/>
        <v/>
      </c>
      <c r="CU447" s="165" t="str">
        <f>IF(COUNTBLANK($A447:$F447)&gt;2,"",IF(Input!AC447=0,"NA",Input!AC447))</f>
        <v/>
      </c>
      <c r="CV447" s="65" t="str">
        <f t="shared" si="348"/>
        <v/>
      </c>
      <c r="CW447" s="65" t="str">
        <f t="shared" si="349"/>
        <v/>
      </c>
      <c r="CX447" s="165" t="str">
        <f>IF(COUNTBLANK($A447:$F447)&gt;2,"",IF(Input!AD447=0,"NA",Input!AD447))</f>
        <v/>
      </c>
    </row>
    <row r="448" spans="1:102" x14ac:dyDescent="0.25">
      <c r="A448" s="162" t="str">
        <f>IF(Input!B448=0,"",Input!B448)</f>
        <v/>
      </c>
      <c r="B448" s="162" t="str">
        <f>IF(Input!C448=0,"",Input!C448)</f>
        <v/>
      </c>
      <c r="C448" s="162" t="str">
        <f>IF(Input!D448=0,"",Input!D448)</f>
        <v/>
      </c>
      <c r="D448" s="162" t="str">
        <f>IF(Input!G448=0,"",Input!G448)</f>
        <v/>
      </c>
      <c r="E448" s="162" t="str">
        <f>IF(Input!H448=0,"",Input!H448)</f>
        <v/>
      </c>
      <c r="F448" s="162" t="str">
        <f>IF(Input!I448=0,"",Input!I448)</f>
        <v/>
      </c>
      <c r="G448" s="66" t="str">
        <f t="shared" si="300"/>
        <v/>
      </c>
      <c r="H448" s="66" t="str">
        <f t="shared" si="301"/>
        <v/>
      </c>
      <c r="I448" s="160" t="str">
        <f>FinalScores!G448</f>
        <v/>
      </c>
      <c r="J448" s="65" t="str">
        <f t="shared" si="302"/>
        <v/>
      </c>
      <c r="K448" s="65" t="str">
        <f t="shared" si="303"/>
        <v/>
      </c>
      <c r="L448" s="165" t="str">
        <f>IF(COUNTBLANK($A448:$F448)&gt;2,"",IF(Input!AE448=0,"NA",Input!AE448))</f>
        <v/>
      </c>
      <c r="M448" s="65" t="str">
        <f t="shared" si="304"/>
        <v/>
      </c>
      <c r="N448" s="65" t="str">
        <f t="shared" si="305"/>
        <v/>
      </c>
      <c r="O448" s="165" t="str">
        <f>IF(COUNTBLANK($A448:$F448)&gt;2,"",IF(Input!AF448=0,"NA",Input!AF448))</f>
        <v/>
      </c>
      <c r="P448" s="65" t="str">
        <f t="shared" si="306"/>
        <v/>
      </c>
      <c r="Q448" s="65" t="str">
        <f t="shared" si="307"/>
        <v/>
      </c>
      <c r="R448" s="165" t="str">
        <f>IF(COUNTBLANK($A448:$F448)&gt;2,"",IF(Input!AG448=0,"NA",Input!AG448))</f>
        <v/>
      </c>
      <c r="AN448" s="65" t="str">
        <f t="shared" si="308"/>
        <v/>
      </c>
      <c r="AO448" s="65" t="str">
        <f t="shared" si="309"/>
        <v/>
      </c>
      <c r="AP448" s="165" t="str">
        <f>IF(COUNTBLANK($A448:$F448)&gt;2,"",IF(Input!J448=0,"NA",Input!J448))</f>
        <v/>
      </c>
      <c r="AQ448" s="65" t="str">
        <f t="shared" si="310"/>
        <v/>
      </c>
      <c r="AR448" s="65" t="str">
        <f t="shared" si="311"/>
        <v/>
      </c>
      <c r="AS448" s="165" t="str">
        <f>IF(COUNTBLANK($A448:$F448)&gt;2,"",IF(Input!K448=0,"NA",Input!K448))</f>
        <v/>
      </c>
      <c r="AT448" s="65" t="str">
        <f t="shared" si="312"/>
        <v/>
      </c>
      <c r="AU448" s="65" t="str">
        <f t="shared" si="313"/>
        <v/>
      </c>
      <c r="AV448" s="165" t="str">
        <f>IF(COUNTBLANK($A448:$F448)&gt;2,"",IF(Input!L448=0,"NA",Input!L448))</f>
        <v/>
      </c>
      <c r="AW448" s="65" t="str">
        <f t="shared" si="314"/>
        <v/>
      </c>
      <c r="AX448" s="65" t="str">
        <f t="shared" si="315"/>
        <v/>
      </c>
      <c r="AY448" s="165" t="str">
        <f>IF(COUNTBLANK($A448:$F448)&gt;2,"",IF(Input!M448=0,"NA",Input!M448))</f>
        <v/>
      </c>
      <c r="AZ448" s="65" t="str">
        <f t="shared" si="316"/>
        <v/>
      </c>
      <c r="BA448" s="65" t="str">
        <f t="shared" si="317"/>
        <v/>
      </c>
      <c r="BB448" s="165" t="str">
        <f>IF(COUNTBLANK($A448:$F448)&gt;2,"",IF(Input!N448=0,"NA",Input!N448))</f>
        <v/>
      </c>
      <c r="BC448" s="65" t="str">
        <f t="shared" si="318"/>
        <v/>
      </c>
      <c r="BD448" s="65" t="str">
        <f t="shared" si="319"/>
        <v/>
      </c>
      <c r="BE448" s="165" t="str">
        <f>IF(COUNTBLANK($A448:$F448)&gt;2,"",IF(Input!O448=0,"NA",Input!O448))</f>
        <v/>
      </c>
      <c r="BF448" s="65" t="str">
        <f t="shared" si="320"/>
        <v/>
      </c>
      <c r="BG448" s="65" t="str">
        <f t="shared" si="321"/>
        <v/>
      </c>
      <c r="BH448" s="165" t="str">
        <f>IF(COUNTBLANK($A448:$F448)&gt;2,"",IF(Input!P448=0,"NA",Input!P448))</f>
        <v/>
      </c>
      <c r="BI448" s="65" t="str">
        <f t="shared" si="322"/>
        <v/>
      </c>
      <c r="BJ448" s="65" t="str">
        <f t="shared" si="323"/>
        <v/>
      </c>
      <c r="BK448" s="165" t="str">
        <f>IF(COUNTBLANK($A448:$F448)&gt;2,"",IF(Input!Q448=0,"NA",Input!Q448))</f>
        <v/>
      </c>
      <c r="BL448" s="65" t="str">
        <f t="shared" si="324"/>
        <v/>
      </c>
      <c r="BM448" s="65" t="str">
        <f t="shared" si="325"/>
        <v/>
      </c>
      <c r="BN448" s="165" t="str">
        <f>IF(COUNTBLANK($A448:$F448)&gt;2,"",IF(Input!R448=0,"NA",Input!R448))</f>
        <v/>
      </c>
      <c r="BO448" s="65" t="str">
        <f t="shared" si="326"/>
        <v/>
      </c>
      <c r="BP448" s="65" t="str">
        <f t="shared" si="327"/>
        <v/>
      </c>
      <c r="BQ448" s="165" t="str">
        <f>IF(COUNTBLANK($A448:$F448)&gt;2,"",IF(Input!S448=0,"NA",Input!S448))</f>
        <v/>
      </c>
      <c r="BR448" s="65" t="str">
        <f t="shared" si="328"/>
        <v/>
      </c>
      <c r="BS448" s="65" t="str">
        <f t="shared" si="329"/>
        <v/>
      </c>
      <c r="BT448" s="165" t="str">
        <f>IF(COUNTBLANK($A448:$F448)&gt;2,"",IF(Input!T448=0,"NA",Input!T448))</f>
        <v/>
      </c>
      <c r="BU448" s="65" t="str">
        <f t="shared" si="330"/>
        <v/>
      </c>
      <c r="BV448" s="65" t="str">
        <f t="shared" si="331"/>
        <v/>
      </c>
      <c r="BW448" s="165" t="str">
        <f>IF(COUNTBLANK($A448:$F448)&gt;2,"",IF(Input!U448=0,"NA",Input!U448))</f>
        <v/>
      </c>
      <c r="BX448" s="65" t="str">
        <f t="shared" si="332"/>
        <v/>
      </c>
      <c r="BY448" s="65" t="str">
        <f t="shared" si="333"/>
        <v/>
      </c>
      <c r="BZ448" s="165" t="str">
        <f>IF(COUNTBLANK($A448:$F448)&gt;2,"",IF(Input!V448=0,"NA",Input!V448))</f>
        <v/>
      </c>
      <c r="CA448" s="65" t="str">
        <f t="shared" si="334"/>
        <v/>
      </c>
      <c r="CB448" s="65" t="str">
        <f t="shared" si="335"/>
        <v/>
      </c>
      <c r="CC448" s="165" t="str">
        <f>IF(COUNTBLANK($A448:$F448)&gt;2,"",IF(Input!W448=0,"NA",Input!W448))</f>
        <v/>
      </c>
      <c r="CD448" s="65" t="str">
        <f t="shared" si="336"/>
        <v/>
      </c>
      <c r="CE448" s="65" t="str">
        <f t="shared" si="337"/>
        <v/>
      </c>
      <c r="CF448" s="165" t="str">
        <f>IF(COUNTBLANK($A448:$F448)&gt;2,"",IF(Input!X448=0,"NA",Input!X448))</f>
        <v/>
      </c>
      <c r="CG448" s="65" t="str">
        <f t="shared" si="338"/>
        <v/>
      </c>
      <c r="CH448" s="65" t="str">
        <f t="shared" si="339"/>
        <v/>
      </c>
      <c r="CI448" s="165" t="str">
        <f>IF(COUNTBLANK($A448:$F448)&gt;2,"",IF(Input!Y448=0,"NA",Input!Y448))</f>
        <v/>
      </c>
      <c r="CJ448" s="65" t="str">
        <f t="shared" si="340"/>
        <v/>
      </c>
      <c r="CK448" s="65" t="str">
        <f t="shared" si="341"/>
        <v/>
      </c>
      <c r="CL448" s="165" t="str">
        <f>IF(COUNTBLANK($A448:$F448)&gt;2,"",IF(Input!Z448=0,"NA",Input!Z448))</f>
        <v/>
      </c>
      <c r="CM448" s="65" t="str">
        <f t="shared" si="342"/>
        <v/>
      </c>
      <c r="CN448" s="65" t="str">
        <f t="shared" si="343"/>
        <v/>
      </c>
      <c r="CO448" s="165" t="str">
        <f>IF(COUNTBLANK($A448:$F448)&gt;2,"",IF(Input!AA448=0,"NA",Input!AA448))</f>
        <v/>
      </c>
      <c r="CP448" s="65" t="str">
        <f t="shared" si="344"/>
        <v/>
      </c>
      <c r="CQ448" s="65" t="str">
        <f t="shared" si="345"/>
        <v/>
      </c>
      <c r="CR448" s="165" t="str">
        <f>IF(COUNTBLANK($A448:$F448)&gt;2,"",IF(Input!AB448=0,"NA",Input!AB448))</f>
        <v/>
      </c>
      <c r="CS448" s="65" t="str">
        <f t="shared" si="346"/>
        <v/>
      </c>
      <c r="CT448" s="65" t="str">
        <f t="shared" si="347"/>
        <v/>
      </c>
      <c r="CU448" s="165" t="str">
        <f>IF(COUNTBLANK($A448:$F448)&gt;2,"",IF(Input!AC448=0,"NA",Input!AC448))</f>
        <v/>
      </c>
      <c r="CV448" s="65" t="str">
        <f t="shared" si="348"/>
        <v/>
      </c>
      <c r="CW448" s="65" t="str">
        <f t="shared" si="349"/>
        <v/>
      </c>
      <c r="CX448" s="165" t="str">
        <f>IF(COUNTBLANK($A448:$F448)&gt;2,"",IF(Input!AD448=0,"NA",Input!AD448))</f>
        <v/>
      </c>
    </row>
    <row r="449" spans="1:102" x14ac:dyDescent="0.25">
      <c r="A449" s="162" t="str">
        <f>IF(Input!B449=0,"",Input!B449)</f>
        <v/>
      </c>
      <c r="B449" s="162" t="str">
        <f>IF(Input!C449=0,"",Input!C449)</f>
        <v/>
      </c>
      <c r="C449" s="162" t="str">
        <f>IF(Input!D449=0,"",Input!D449)</f>
        <v/>
      </c>
      <c r="D449" s="162" t="str">
        <f>IF(Input!G449=0,"",Input!G449)</f>
        <v/>
      </c>
      <c r="E449" s="162" t="str">
        <f>IF(Input!H449=0,"",Input!H449)</f>
        <v/>
      </c>
      <c r="F449" s="162" t="str">
        <f>IF(Input!I449=0,"",Input!I449)</f>
        <v/>
      </c>
      <c r="G449" s="66" t="str">
        <f t="shared" si="300"/>
        <v/>
      </c>
      <c r="H449" s="66" t="str">
        <f t="shared" si="301"/>
        <v/>
      </c>
      <c r="I449" s="160" t="str">
        <f>FinalScores!G449</f>
        <v/>
      </c>
      <c r="J449" s="65" t="str">
        <f t="shared" si="302"/>
        <v/>
      </c>
      <c r="K449" s="65" t="str">
        <f t="shared" si="303"/>
        <v/>
      </c>
      <c r="L449" s="165" t="str">
        <f>IF(COUNTBLANK($A449:$F449)&gt;2,"",IF(Input!AE449=0,"NA",Input!AE449))</f>
        <v/>
      </c>
      <c r="M449" s="65" t="str">
        <f t="shared" si="304"/>
        <v/>
      </c>
      <c r="N449" s="65" t="str">
        <f t="shared" si="305"/>
        <v/>
      </c>
      <c r="O449" s="165" t="str">
        <f>IF(COUNTBLANK($A449:$F449)&gt;2,"",IF(Input!AF449=0,"NA",Input!AF449))</f>
        <v/>
      </c>
      <c r="P449" s="65" t="str">
        <f t="shared" si="306"/>
        <v/>
      </c>
      <c r="Q449" s="65" t="str">
        <f t="shared" si="307"/>
        <v/>
      </c>
      <c r="R449" s="165" t="str">
        <f>IF(COUNTBLANK($A449:$F449)&gt;2,"",IF(Input!AG449=0,"NA",Input!AG449))</f>
        <v/>
      </c>
      <c r="AN449" s="65" t="str">
        <f t="shared" si="308"/>
        <v/>
      </c>
      <c r="AO449" s="65" t="str">
        <f t="shared" si="309"/>
        <v/>
      </c>
      <c r="AP449" s="165" t="str">
        <f>IF(COUNTBLANK($A449:$F449)&gt;2,"",IF(Input!J449=0,"NA",Input!J449))</f>
        <v/>
      </c>
      <c r="AQ449" s="65" t="str">
        <f t="shared" si="310"/>
        <v/>
      </c>
      <c r="AR449" s="65" t="str">
        <f t="shared" si="311"/>
        <v/>
      </c>
      <c r="AS449" s="165" t="str">
        <f>IF(COUNTBLANK($A449:$F449)&gt;2,"",IF(Input!K449=0,"NA",Input!K449))</f>
        <v/>
      </c>
      <c r="AT449" s="65" t="str">
        <f t="shared" si="312"/>
        <v/>
      </c>
      <c r="AU449" s="65" t="str">
        <f t="shared" si="313"/>
        <v/>
      </c>
      <c r="AV449" s="165" t="str">
        <f>IF(COUNTBLANK($A449:$F449)&gt;2,"",IF(Input!L449=0,"NA",Input!L449))</f>
        <v/>
      </c>
      <c r="AW449" s="65" t="str">
        <f t="shared" si="314"/>
        <v/>
      </c>
      <c r="AX449" s="65" t="str">
        <f t="shared" si="315"/>
        <v/>
      </c>
      <c r="AY449" s="165" t="str">
        <f>IF(COUNTBLANK($A449:$F449)&gt;2,"",IF(Input!M449=0,"NA",Input!M449))</f>
        <v/>
      </c>
      <c r="AZ449" s="65" t="str">
        <f t="shared" si="316"/>
        <v/>
      </c>
      <c r="BA449" s="65" t="str">
        <f t="shared" si="317"/>
        <v/>
      </c>
      <c r="BB449" s="165" t="str">
        <f>IF(COUNTBLANK($A449:$F449)&gt;2,"",IF(Input!N449=0,"NA",Input!N449))</f>
        <v/>
      </c>
      <c r="BC449" s="65" t="str">
        <f t="shared" si="318"/>
        <v/>
      </c>
      <c r="BD449" s="65" t="str">
        <f t="shared" si="319"/>
        <v/>
      </c>
      <c r="BE449" s="165" t="str">
        <f>IF(COUNTBLANK($A449:$F449)&gt;2,"",IF(Input!O449=0,"NA",Input!O449))</f>
        <v/>
      </c>
      <c r="BF449" s="65" t="str">
        <f t="shared" si="320"/>
        <v/>
      </c>
      <c r="BG449" s="65" t="str">
        <f t="shared" si="321"/>
        <v/>
      </c>
      <c r="BH449" s="165" t="str">
        <f>IF(COUNTBLANK($A449:$F449)&gt;2,"",IF(Input!P449=0,"NA",Input!P449))</f>
        <v/>
      </c>
      <c r="BI449" s="65" t="str">
        <f t="shared" si="322"/>
        <v/>
      </c>
      <c r="BJ449" s="65" t="str">
        <f t="shared" si="323"/>
        <v/>
      </c>
      <c r="BK449" s="165" t="str">
        <f>IF(COUNTBLANK($A449:$F449)&gt;2,"",IF(Input!Q449=0,"NA",Input!Q449))</f>
        <v/>
      </c>
      <c r="BL449" s="65" t="str">
        <f t="shared" si="324"/>
        <v/>
      </c>
      <c r="BM449" s="65" t="str">
        <f t="shared" si="325"/>
        <v/>
      </c>
      <c r="BN449" s="165" t="str">
        <f>IF(COUNTBLANK($A449:$F449)&gt;2,"",IF(Input!R449=0,"NA",Input!R449))</f>
        <v/>
      </c>
      <c r="BO449" s="65" t="str">
        <f t="shared" si="326"/>
        <v/>
      </c>
      <c r="BP449" s="65" t="str">
        <f t="shared" si="327"/>
        <v/>
      </c>
      <c r="BQ449" s="165" t="str">
        <f>IF(COUNTBLANK($A449:$F449)&gt;2,"",IF(Input!S449=0,"NA",Input!S449))</f>
        <v/>
      </c>
      <c r="BR449" s="65" t="str">
        <f t="shared" si="328"/>
        <v/>
      </c>
      <c r="BS449" s="65" t="str">
        <f t="shared" si="329"/>
        <v/>
      </c>
      <c r="BT449" s="165" t="str">
        <f>IF(COUNTBLANK($A449:$F449)&gt;2,"",IF(Input!T449=0,"NA",Input!T449))</f>
        <v/>
      </c>
      <c r="BU449" s="65" t="str">
        <f t="shared" si="330"/>
        <v/>
      </c>
      <c r="BV449" s="65" t="str">
        <f t="shared" si="331"/>
        <v/>
      </c>
      <c r="BW449" s="165" t="str">
        <f>IF(COUNTBLANK($A449:$F449)&gt;2,"",IF(Input!U449=0,"NA",Input!U449))</f>
        <v/>
      </c>
      <c r="BX449" s="65" t="str">
        <f t="shared" si="332"/>
        <v/>
      </c>
      <c r="BY449" s="65" t="str">
        <f t="shared" si="333"/>
        <v/>
      </c>
      <c r="BZ449" s="165" t="str">
        <f>IF(COUNTBLANK($A449:$F449)&gt;2,"",IF(Input!V449=0,"NA",Input!V449))</f>
        <v/>
      </c>
      <c r="CA449" s="65" t="str">
        <f t="shared" si="334"/>
        <v/>
      </c>
      <c r="CB449" s="65" t="str">
        <f t="shared" si="335"/>
        <v/>
      </c>
      <c r="CC449" s="165" t="str">
        <f>IF(COUNTBLANK($A449:$F449)&gt;2,"",IF(Input!W449=0,"NA",Input!W449))</f>
        <v/>
      </c>
      <c r="CD449" s="65" t="str">
        <f t="shared" si="336"/>
        <v/>
      </c>
      <c r="CE449" s="65" t="str">
        <f t="shared" si="337"/>
        <v/>
      </c>
      <c r="CF449" s="165" t="str">
        <f>IF(COUNTBLANK($A449:$F449)&gt;2,"",IF(Input!X449=0,"NA",Input!X449))</f>
        <v/>
      </c>
      <c r="CG449" s="65" t="str">
        <f t="shared" si="338"/>
        <v/>
      </c>
      <c r="CH449" s="65" t="str">
        <f t="shared" si="339"/>
        <v/>
      </c>
      <c r="CI449" s="165" t="str">
        <f>IF(COUNTBLANK($A449:$F449)&gt;2,"",IF(Input!Y449=0,"NA",Input!Y449))</f>
        <v/>
      </c>
      <c r="CJ449" s="65" t="str">
        <f t="shared" si="340"/>
        <v/>
      </c>
      <c r="CK449" s="65" t="str">
        <f t="shared" si="341"/>
        <v/>
      </c>
      <c r="CL449" s="165" t="str">
        <f>IF(COUNTBLANK($A449:$F449)&gt;2,"",IF(Input!Z449=0,"NA",Input!Z449))</f>
        <v/>
      </c>
      <c r="CM449" s="65" t="str">
        <f t="shared" si="342"/>
        <v/>
      </c>
      <c r="CN449" s="65" t="str">
        <f t="shared" si="343"/>
        <v/>
      </c>
      <c r="CO449" s="165" t="str">
        <f>IF(COUNTBLANK($A449:$F449)&gt;2,"",IF(Input!AA449=0,"NA",Input!AA449))</f>
        <v/>
      </c>
      <c r="CP449" s="65" t="str">
        <f t="shared" si="344"/>
        <v/>
      </c>
      <c r="CQ449" s="65" t="str">
        <f t="shared" si="345"/>
        <v/>
      </c>
      <c r="CR449" s="165" t="str">
        <f>IF(COUNTBLANK($A449:$F449)&gt;2,"",IF(Input!AB449=0,"NA",Input!AB449))</f>
        <v/>
      </c>
      <c r="CS449" s="65" t="str">
        <f t="shared" si="346"/>
        <v/>
      </c>
      <c r="CT449" s="65" t="str">
        <f t="shared" si="347"/>
        <v/>
      </c>
      <c r="CU449" s="165" t="str">
        <f>IF(COUNTBLANK($A449:$F449)&gt;2,"",IF(Input!AC449=0,"NA",Input!AC449))</f>
        <v/>
      </c>
      <c r="CV449" s="65" t="str">
        <f t="shared" si="348"/>
        <v/>
      </c>
      <c r="CW449" s="65" t="str">
        <f t="shared" si="349"/>
        <v/>
      </c>
      <c r="CX449" s="165" t="str">
        <f>IF(COUNTBLANK($A449:$F449)&gt;2,"",IF(Input!AD449=0,"NA",Input!AD449))</f>
        <v/>
      </c>
    </row>
    <row r="450" spans="1:102" x14ac:dyDescent="0.25">
      <c r="A450" s="162" t="str">
        <f>IF(Input!B450=0,"",Input!B450)</f>
        <v/>
      </c>
      <c r="B450" s="162" t="str">
        <f>IF(Input!C450=0,"",Input!C450)</f>
        <v/>
      </c>
      <c r="C450" s="162" t="str">
        <f>IF(Input!D450=0,"",Input!D450)</f>
        <v/>
      </c>
      <c r="D450" s="162" t="str">
        <f>IF(Input!G450=0,"",Input!G450)</f>
        <v/>
      </c>
      <c r="E450" s="162" t="str">
        <f>IF(Input!H450=0,"",Input!H450)</f>
        <v/>
      </c>
      <c r="F450" s="162" t="str">
        <f>IF(Input!I450=0,"",Input!I450)</f>
        <v/>
      </c>
      <c r="G450" s="66" t="str">
        <f t="shared" si="300"/>
        <v/>
      </c>
      <c r="H450" s="66" t="str">
        <f t="shared" si="301"/>
        <v/>
      </c>
      <c r="I450" s="160" t="str">
        <f>FinalScores!G450</f>
        <v/>
      </c>
      <c r="J450" s="65" t="str">
        <f t="shared" si="302"/>
        <v/>
      </c>
      <c r="K450" s="65" t="str">
        <f t="shared" si="303"/>
        <v/>
      </c>
      <c r="L450" s="165" t="str">
        <f>IF(COUNTBLANK($A450:$F450)&gt;2,"",IF(Input!AE450=0,"NA",Input!AE450))</f>
        <v/>
      </c>
      <c r="M450" s="65" t="str">
        <f t="shared" si="304"/>
        <v/>
      </c>
      <c r="N450" s="65" t="str">
        <f t="shared" si="305"/>
        <v/>
      </c>
      <c r="O450" s="165" t="str">
        <f>IF(COUNTBLANK($A450:$F450)&gt;2,"",IF(Input!AF450=0,"NA",Input!AF450))</f>
        <v/>
      </c>
      <c r="P450" s="65" t="str">
        <f t="shared" si="306"/>
        <v/>
      </c>
      <c r="Q450" s="65" t="str">
        <f t="shared" si="307"/>
        <v/>
      </c>
      <c r="R450" s="165" t="str">
        <f>IF(COUNTBLANK($A450:$F450)&gt;2,"",IF(Input!AG450=0,"NA",Input!AG450))</f>
        <v/>
      </c>
      <c r="AN450" s="65" t="str">
        <f t="shared" si="308"/>
        <v/>
      </c>
      <c r="AO450" s="65" t="str">
        <f t="shared" si="309"/>
        <v/>
      </c>
      <c r="AP450" s="165" t="str">
        <f>IF(COUNTBLANK($A450:$F450)&gt;2,"",IF(Input!J450=0,"NA",Input!J450))</f>
        <v/>
      </c>
      <c r="AQ450" s="65" t="str">
        <f t="shared" si="310"/>
        <v/>
      </c>
      <c r="AR450" s="65" t="str">
        <f t="shared" si="311"/>
        <v/>
      </c>
      <c r="AS450" s="165" t="str">
        <f>IF(COUNTBLANK($A450:$F450)&gt;2,"",IF(Input!K450=0,"NA",Input!K450))</f>
        <v/>
      </c>
      <c r="AT450" s="65" t="str">
        <f t="shared" si="312"/>
        <v/>
      </c>
      <c r="AU450" s="65" t="str">
        <f t="shared" si="313"/>
        <v/>
      </c>
      <c r="AV450" s="165" t="str">
        <f>IF(COUNTBLANK($A450:$F450)&gt;2,"",IF(Input!L450=0,"NA",Input!L450))</f>
        <v/>
      </c>
      <c r="AW450" s="65" t="str">
        <f t="shared" si="314"/>
        <v/>
      </c>
      <c r="AX450" s="65" t="str">
        <f t="shared" si="315"/>
        <v/>
      </c>
      <c r="AY450" s="165" t="str">
        <f>IF(COUNTBLANK($A450:$F450)&gt;2,"",IF(Input!M450=0,"NA",Input!M450))</f>
        <v/>
      </c>
      <c r="AZ450" s="65" t="str">
        <f t="shared" si="316"/>
        <v/>
      </c>
      <c r="BA450" s="65" t="str">
        <f t="shared" si="317"/>
        <v/>
      </c>
      <c r="BB450" s="165" t="str">
        <f>IF(COUNTBLANK($A450:$F450)&gt;2,"",IF(Input!N450=0,"NA",Input!N450))</f>
        <v/>
      </c>
      <c r="BC450" s="65" t="str">
        <f t="shared" si="318"/>
        <v/>
      </c>
      <c r="BD450" s="65" t="str">
        <f t="shared" si="319"/>
        <v/>
      </c>
      <c r="BE450" s="165" t="str">
        <f>IF(COUNTBLANK($A450:$F450)&gt;2,"",IF(Input!O450=0,"NA",Input!O450))</f>
        <v/>
      </c>
      <c r="BF450" s="65" t="str">
        <f t="shared" si="320"/>
        <v/>
      </c>
      <c r="BG450" s="65" t="str">
        <f t="shared" si="321"/>
        <v/>
      </c>
      <c r="BH450" s="165" t="str">
        <f>IF(COUNTBLANK($A450:$F450)&gt;2,"",IF(Input!P450=0,"NA",Input!P450))</f>
        <v/>
      </c>
      <c r="BI450" s="65" t="str">
        <f t="shared" si="322"/>
        <v/>
      </c>
      <c r="BJ450" s="65" t="str">
        <f t="shared" si="323"/>
        <v/>
      </c>
      <c r="BK450" s="165" t="str">
        <f>IF(COUNTBLANK($A450:$F450)&gt;2,"",IF(Input!Q450=0,"NA",Input!Q450))</f>
        <v/>
      </c>
      <c r="BL450" s="65" t="str">
        <f t="shared" si="324"/>
        <v/>
      </c>
      <c r="BM450" s="65" t="str">
        <f t="shared" si="325"/>
        <v/>
      </c>
      <c r="BN450" s="165" t="str">
        <f>IF(COUNTBLANK($A450:$F450)&gt;2,"",IF(Input!R450=0,"NA",Input!R450))</f>
        <v/>
      </c>
      <c r="BO450" s="65" t="str">
        <f t="shared" si="326"/>
        <v/>
      </c>
      <c r="BP450" s="65" t="str">
        <f t="shared" si="327"/>
        <v/>
      </c>
      <c r="BQ450" s="165" t="str">
        <f>IF(COUNTBLANK($A450:$F450)&gt;2,"",IF(Input!S450=0,"NA",Input!S450))</f>
        <v/>
      </c>
      <c r="BR450" s="65" t="str">
        <f t="shared" si="328"/>
        <v/>
      </c>
      <c r="BS450" s="65" t="str">
        <f t="shared" si="329"/>
        <v/>
      </c>
      <c r="BT450" s="165" t="str">
        <f>IF(COUNTBLANK($A450:$F450)&gt;2,"",IF(Input!T450=0,"NA",Input!T450))</f>
        <v/>
      </c>
      <c r="BU450" s="65" t="str">
        <f t="shared" si="330"/>
        <v/>
      </c>
      <c r="BV450" s="65" t="str">
        <f t="shared" si="331"/>
        <v/>
      </c>
      <c r="BW450" s="165" t="str">
        <f>IF(COUNTBLANK($A450:$F450)&gt;2,"",IF(Input!U450=0,"NA",Input!U450))</f>
        <v/>
      </c>
      <c r="BX450" s="65" t="str">
        <f t="shared" si="332"/>
        <v/>
      </c>
      <c r="BY450" s="65" t="str">
        <f t="shared" si="333"/>
        <v/>
      </c>
      <c r="BZ450" s="165" t="str">
        <f>IF(COUNTBLANK($A450:$F450)&gt;2,"",IF(Input!V450=0,"NA",Input!V450))</f>
        <v/>
      </c>
      <c r="CA450" s="65" t="str">
        <f t="shared" si="334"/>
        <v/>
      </c>
      <c r="CB450" s="65" t="str">
        <f t="shared" si="335"/>
        <v/>
      </c>
      <c r="CC450" s="165" t="str">
        <f>IF(COUNTBLANK($A450:$F450)&gt;2,"",IF(Input!W450=0,"NA",Input!W450))</f>
        <v/>
      </c>
      <c r="CD450" s="65" t="str">
        <f t="shared" si="336"/>
        <v/>
      </c>
      <c r="CE450" s="65" t="str">
        <f t="shared" si="337"/>
        <v/>
      </c>
      <c r="CF450" s="165" t="str">
        <f>IF(COUNTBLANK($A450:$F450)&gt;2,"",IF(Input!X450=0,"NA",Input!X450))</f>
        <v/>
      </c>
      <c r="CG450" s="65" t="str">
        <f t="shared" si="338"/>
        <v/>
      </c>
      <c r="CH450" s="65" t="str">
        <f t="shared" si="339"/>
        <v/>
      </c>
      <c r="CI450" s="165" t="str">
        <f>IF(COUNTBLANK($A450:$F450)&gt;2,"",IF(Input!Y450=0,"NA",Input!Y450))</f>
        <v/>
      </c>
      <c r="CJ450" s="65" t="str">
        <f t="shared" si="340"/>
        <v/>
      </c>
      <c r="CK450" s="65" t="str">
        <f t="shared" si="341"/>
        <v/>
      </c>
      <c r="CL450" s="165" t="str">
        <f>IF(COUNTBLANK($A450:$F450)&gt;2,"",IF(Input!Z450=0,"NA",Input!Z450))</f>
        <v/>
      </c>
      <c r="CM450" s="65" t="str">
        <f t="shared" si="342"/>
        <v/>
      </c>
      <c r="CN450" s="65" t="str">
        <f t="shared" si="343"/>
        <v/>
      </c>
      <c r="CO450" s="165" t="str">
        <f>IF(COUNTBLANK($A450:$F450)&gt;2,"",IF(Input!AA450=0,"NA",Input!AA450))</f>
        <v/>
      </c>
      <c r="CP450" s="65" t="str">
        <f t="shared" si="344"/>
        <v/>
      </c>
      <c r="CQ450" s="65" t="str">
        <f t="shared" si="345"/>
        <v/>
      </c>
      <c r="CR450" s="165" t="str">
        <f>IF(COUNTBLANK($A450:$F450)&gt;2,"",IF(Input!AB450=0,"NA",Input!AB450))</f>
        <v/>
      </c>
      <c r="CS450" s="65" t="str">
        <f t="shared" si="346"/>
        <v/>
      </c>
      <c r="CT450" s="65" t="str">
        <f t="shared" si="347"/>
        <v/>
      </c>
      <c r="CU450" s="165" t="str">
        <f>IF(COUNTBLANK($A450:$F450)&gt;2,"",IF(Input!AC450=0,"NA",Input!AC450))</f>
        <v/>
      </c>
      <c r="CV450" s="65" t="str">
        <f t="shared" si="348"/>
        <v/>
      </c>
      <c r="CW450" s="65" t="str">
        <f t="shared" si="349"/>
        <v/>
      </c>
      <c r="CX450" s="165" t="str">
        <f>IF(COUNTBLANK($A450:$F450)&gt;2,"",IF(Input!AD450=0,"NA",Input!AD450))</f>
        <v/>
      </c>
    </row>
    <row r="451" spans="1:102" x14ac:dyDescent="0.25">
      <c r="A451" s="162" t="str">
        <f>IF(Input!B451=0,"",Input!B451)</f>
        <v/>
      </c>
      <c r="B451" s="162" t="str">
        <f>IF(Input!C451=0,"",Input!C451)</f>
        <v/>
      </c>
      <c r="C451" s="162" t="str">
        <f>IF(Input!D451=0,"",Input!D451)</f>
        <v/>
      </c>
      <c r="D451" s="162" t="str">
        <f>IF(Input!G451=0,"",Input!G451)</f>
        <v/>
      </c>
      <c r="E451" s="162" t="str">
        <f>IF(Input!H451=0,"",Input!H451)</f>
        <v/>
      </c>
      <c r="F451" s="162" t="str">
        <f>IF(Input!I451=0,"",Input!I451)</f>
        <v/>
      </c>
      <c r="G451" s="66" t="str">
        <f t="shared" ref="G451:G514" si="350">IF(COUNTBLANK(A451:F451)&gt;2,"","Paper")</f>
        <v/>
      </c>
      <c r="H451" s="66" t="str">
        <f t="shared" ref="H451:H514" si="351">IF(COUNTBLANK(A451:F451)&gt;2,"","McREL")</f>
        <v/>
      </c>
      <c r="I451" s="160" t="str">
        <f>FinalScores!G451</f>
        <v/>
      </c>
      <c r="J451" s="65" t="str">
        <f t="shared" ref="J451:J514" si="352">IF(COUNTBLANK(A451:F451)&gt;2,"","MC")</f>
        <v/>
      </c>
      <c r="K451" s="65" t="str">
        <f t="shared" ref="K451:K514" si="353">IF(COUNTBLANK($A451:$F451)&gt;2,"","Managing Change")</f>
        <v/>
      </c>
      <c r="L451" s="165" t="str">
        <f>IF(COUNTBLANK($A451:$F451)&gt;2,"",IF(Input!AE451=0,"NA",Input!AE451))</f>
        <v/>
      </c>
      <c r="M451" s="65" t="str">
        <f t="shared" ref="M451:M514" si="354">IF(COUNTBLANK($A451:$F451)&gt;2,"","MC")</f>
        <v/>
      </c>
      <c r="N451" s="65" t="str">
        <f t="shared" ref="N451:N514" si="355">IF(COUNTBLANK($A451:$F451)&gt;2,"","Change Agent")</f>
        <v/>
      </c>
      <c r="O451" s="165" t="str">
        <f>IF(COUNTBLANK($A451:$F451)&gt;2,"",IF(Input!AF451=0,"NA",Input!AF451))</f>
        <v/>
      </c>
      <c r="P451" s="65" t="str">
        <f t="shared" ref="P451:P514" si="356">IF(COUNTBLANK($A451:$F451)&gt;2,"","PC")</f>
        <v/>
      </c>
      <c r="Q451" s="65" t="str">
        <f t="shared" ref="Q451:Q514" si="357">IF(COUNTBLANK($A451:$F451)&gt;2,"","Purposeful Community")</f>
        <v/>
      </c>
      <c r="R451" s="165" t="str">
        <f>IF(COUNTBLANK($A451:$F451)&gt;2,"",IF(Input!AG451=0,"NA",Input!AG451))</f>
        <v/>
      </c>
      <c r="AN451" s="65" t="str">
        <f t="shared" ref="AN451:AN514" si="358">IF(COUNTBLANK($A451:$F451)&gt;2,"","MC")</f>
        <v/>
      </c>
      <c r="AO451" s="65" t="str">
        <f t="shared" ref="AO451:AO514" si="359">IF(COUNTBLANK($A451:$F451)&gt;2,"","Change Agent")</f>
        <v/>
      </c>
      <c r="AP451" s="165" t="str">
        <f>IF(COUNTBLANK($A451:$F451)&gt;2,"",IF(Input!J451=0,"NA",Input!J451))</f>
        <v/>
      </c>
      <c r="AQ451" s="65" t="str">
        <f t="shared" ref="AQ451:AQ514" si="360">IF(COUNTBLANK($A451:$F451)&gt;2,"","MC")</f>
        <v/>
      </c>
      <c r="AR451" s="65" t="str">
        <f t="shared" ref="AR451:AR514" si="361">IF(COUNTBLANK($A451:$F451)&gt;2,"","Flexibility")</f>
        <v/>
      </c>
      <c r="AS451" s="165" t="str">
        <f>IF(COUNTBLANK($A451:$F451)&gt;2,"",IF(Input!K451=0,"NA",Input!K451))</f>
        <v/>
      </c>
      <c r="AT451" s="65" t="str">
        <f t="shared" ref="AT451:AT514" si="362">IF(COUNTBLANK($A451:$F451)&gt;2,"","MC")</f>
        <v/>
      </c>
      <c r="AU451" s="65" t="str">
        <f t="shared" ref="AU451:AU514" si="363">IF(COUNTBLANK($A451:$F451)&gt;2,"","Ideals &amp; Beliefs")</f>
        <v/>
      </c>
      <c r="AV451" s="165" t="str">
        <f>IF(COUNTBLANK($A451:$F451)&gt;2,"",IF(Input!L451=0,"NA",Input!L451))</f>
        <v/>
      </c>
      <c r="AW451" s="65" t="str">
        <f t="shared" ref="AW451:AW514" si="364">IF(COUNTBLANK($A451:$F451)&gt;2,"","MC")</f>
        <v/>
      </c>
      <c r="AX451" s="65" t="str">
        <f t="shared" ref="AX451:AX514" si="365">IF(COUNTBLANK($A451:$F451)&gt;2,"","Intellectual Stimulation")</f>
        <v/>
      </c>
      <c r="AY451" s="165" t="str">
        <f>IF(COUNTBLANK($A451:$F451)&gt;2,"",IF(Input!M451=0,"NA",Input!M451))</f>
        <v/>
      </c>
      <c r="AZ451" s="65" t="str">
        <f t="shared" ref="AZ451:AZ514" si="366">IF(COUNTBLANK($A451:$F451)&gt;2,"","MC")</f>
        <v/>
      </c>
      <c r="BA451" s="65" t="str">
        <f t="shared" ref="BA451:BA514" si="367">IF(COUNTBLANK($A451:$F451)&gt;2,"","Knowledge of CIA")</f>
        <v/>
      </c>
      <c r="BB451" s="165" t="str">
        <f>IF(COUNTBLANK($A451:$F451)&gt;2,"",IF(Input!N451=0,"NA",Input!N451))</f>
        <v/>
      </c>
      <c r="BC451" s="65" t="str">
        <f t="shared" ref="BC451:BC514" si="368">IF(COUNTBLANK($A451:$F451)&gt;2,"","MC")</f>
        <v/>
      </c>
      <c r="BD451" s="65" t="str">
        <f t="shared" ref="BD451:BD514" si="369">IF(COUNTBLANK($A451:$F451)&gt;2,"","Monitor &amp; Evaluate")</f>
        <v/>
      </c>
      <c r="BE451" s="165" t="str">
        <f>IF(COUNTBLANK($A451:$F451)&gt;2,"",IF(Input!O451=0,"NA",Input!O451))</f>
        <v/>
      </c>
      <c r="BF451" s="65" t="str">
        <f t="shared" ref="BF451:BF514" si="370">IF(COUNTBLANK($A451:$F451)&gt;2,"","MC")</f>
        <v/>
      </c>
      <c r="BG451" s="65" t="str">
        <f t="shared" ref="BG451:BG514" si="371">IF(COUNTBLANK($A451:$F451)&gt;2,"","Optimize")</f>
        <v/>
      </c>
      <c r="BH451" s="165" t="str">
        <f>IF(COUNTBLANK($A451:$F451)&gt;2,"",IF(Input!P451=0,"NA",Input!P451))</f>
        <v/>
      </c>
      <c r="BI451" s="65" t="str">
        <f t="shared" ref="BI451:BI514" si="372">IF(COUNTBLANK($A451:$F451)&gt;2,"","FL")</f>
        <v/>
      </c>
      <c r="BJ451" s="65" t="str">
        <f t="shared" ref="BJ451:BJ514" si="373">IF(COUNTBLANK($A451:$F451)&gt;2,"","Contingent Rewards")</f>
        <v/>
      </c>
      <c r="BK451" s="165" t="str">
        <f>IF(COUNTBLANK($A451:$F451)&gt;2,"",IF(Input!Q451=0,"NA",Input!Q451))</f>
        <v/>
      </c>
      <c r="BL451" s="65" t="str">
        <f t="shared" ref="BL451:BL514" si="374">IF(COUNTBLANK($A451:$F451)&gt;2,"","FL")</f>
        <v/>
      </c>
      <c r="BM451" s="65" t="str">
        <f t="shared" ref="BM451:BM514" si="375">IF(COUNTBLANK($A451:$F451)&gt;2,"","Discipline")</f>
        <v/>
      </c>
      <c r="BN451" s="165" t="str">
        <f>IF(COUNTBLANK($A451:$F451)&gt;2,"",IF(Input!R451=0,"NA",Input!R451))</f>
        <v/>
      </c>
      <c r="BO451" s="65" t="str">
        <f t="shared" ref="BO451:BO514" si="376">IF(COUNTBLANK($A451:$F451)&gt;2,"","FL")</f>
        <v/>
      </c>
      <c r="BP451" s="65" t="str">
        <f t="shared" ref="BP451:BP514" si="377">IF(COUNTBLANK($A451:$F451)&gt;2,"","Focus")</f>
        <v/>
      </c>
      <c r="BQ451" s="165" t="str">
        <f>IF(COUNTBLANK($A451:$F451)&gt;2,"",IF(Input!S451=0,"NA",Input!S451))</f>
        <v/>
      </c>
      <c r="BR451" s="65" t="str">
        <f t="shared" ref="BR451:BR514" si="378">IF(COUNTBLANK($A451:$F451)&gt;2,"","FL")</f>
        <v/>
      </c>
      <c r="BS451" s="65" t="str">
        <f t="shared" ref="BS451:BS514" si="379">IF(COUNTBLANK($A451:$F451)&gt;2,"","Involvement of CIA")</f>
        <v/>
      </c>
      <c r="BT451" s="165" t="str">
        <f>IF(COUNTBLANK($A451:$F451)&gt;2,"",IF(Input!T451=0,"NA",Input!T451))</f>
        <v/>
      </c>
      <c r="BU451" s="65" t="str">
        <f t="shared" ref="BU451:BU514" si="380">IF(COUNTBLANK($A451:$F451)&gt;2,"","FL")</f>
        <v/>
      </c>
      <c r="BV451" s="65" t="str">
        <f t="shared" ref="BV451:BV514" si="381">IF(COUNTBLANK($A451:$F451)&gt;2,"","Order")</f>
        <v/>
      </c>
      <c r="BW451" s="165" t="str">
        <f>IF(COUNTBLANK($A451:$F451)&gt;2,"",IF(Input!U451=0,"NA",Input!U451))</f>
        <v/>
      </c>
      <c r="BX451" s="65" t="str">
        <f t="shared" ref="BX451:BX514" si="382">IF(COUNTBLANK($A451:$F451)&gt;2,"","FL")</f>
        <v/>
      </c>
      <c r="BY451" s="65" t="str">
        <f t="shared" ref="BY451:BY514" si="383">IF(COUNTBLANK($A451:$F451)&gt;2,"","Outreach")</f>
        <v/>
      </c>
      <c r="BZ451" s="165" t="str">
        <f>IF(COUNTBLANK($A451:$F451)&gt;2,"",IF(Input!V451=0,"NA",Input!V451))</f>
        <v/>
      </c>
      <c r="CA451" s="65" t="str">
        <f t="shared" ref="CA451:CA514" si="384">IF(COUNTBLANK($A451:$F451)&gt;2,"","FL")</f>
        <v/>
      </c>
      <c r="CB451" s="65" t="str">
        <f t="shared" ref="CB451:CB514" si="385">IF(COUNTBLANK($A451:$F451)&gt;2,"","Resources")</f>
        <v/>
      </c>
      <c r="CC451" s="165" t="str">
        <f>IF(COUNTBLANK($A451:$F451)&gt;2,"",IF(Input!W451=0,"NA",Input!W451))</f>
        <v/>
      </c>
      <c r="CD451" s="65" t="str">
        <f t="shared" ref="CD451:CD514" si="386">IF(COUNTBLANK($A451:$F451)&gt;2,"","PC")</f>
        <v/>
      </c>
      <c r="CE451" s="65" t="str">
        <f t="shared" ref="CE451:CE514" si="387">IF(COUNTBLANK($A451:$F451)&gt;2,"","Affirmation")</f>
        <v/>
      </c>
      <c r="CF451" s="165" t="str">
        <f>IF(COUNTBLANK($A451:$F451)&gt;2,"",IF(Input!X451=0,"NA",Input!X451))</f>
        <v/>
      </c>
      <c r="CG451" s="65" t="str">
        <f t="shared" ref="CG451:CG514" si="388">IF(COUNTBLANK($A451:$F451)&gt;2,"","PC")</f>
        <v/>
      </c>
      <c r="CH451" s="65" t="str">
        <f t="shared" ref="CH451:CH514" si="389">IF(COUNTBLANK($A451:$F451)&gt;2,"","Communication")</f>
        <v/>
      </c>
      <c r="CI451" s="165" t="str">
        <f>IF(COUNTBLANK($A451:$F451)&gt;2,"",IF(Input!Y451=0,"NA",Input!Y451))</f>
        <v/>
      </c>
      <c r="CJ451" s="65" t="str">
        <f t="shared" ref="CJ451:CJ514" si="390">IF(COUNTBLANK($A451:$F451)&gt;2,"","PC")</f>
        <v/>
      </c>
      <c r="CK451" s="65" t="str">
        <f t="shared" ref="CK451:CK514" si="391">IF(COUNTBLANK($A451:$F451)&gt;2,"","Culture")</f>
        <v/>
      </c>
      <c r="CL451" s="165" t="str">
        <f>IF(COUNTBLANK($A451:$F451)&gt;2,"",IF(Input!Z451=0,"NA",Input!Z451))</f>
        <v/>
      </c>
      <c r="CM451" s="65" t="str">
        <f t="shared" ref="CM451:CM514" si="392">IF(COUNTBLANK($A451:$F451)&gt;2,"","PC")</f>
        <v/>
      </c>
      <c r="CN451" s="65" t="str">
        <f t="shared" ref="CN451:CN514" si="393">IF(COUNTBLANK($A451:$F451)&gt;2,"","Input")</f>
        <v/>
      </c>
      <c r="CO451" s="165" t="str">
        <f>IF(COUNTBLANK($A451:$F451)&gt;2,"",IF(Input!AA451=0,"NA",Input!AA451))</f>
        <v/>
      </c>
      <c r="CP451" s="65" t="str">
        <f t="shared" ref="CP451:CP514" si="394">IF(COUNTBLANK($A451:$F451)&gt;2,"","PC")</f>
        <v/>
      </c>
      <c r="CQ451" s="65" t="str">
        <f t="shared" ref="CQ451:CQ514" si="395">IF(COUNTBLANK($A451:$F451)&gt;2,"","Relationships")</f>
        <v/>
      </c>
      <c r="CR451" s="165" t="str">
        <f>IF(COUNTBLANK($A451:$F451)&gt;2,"",IF(Input!AB451=0,"NA",Input!AB451))</f>
        <v/>
      </c>
      <c r="CS451" s="65" t="str">
        <f t="shared" ref="CS451:CS514" si="396">IF(COUNTBLANK($A451:$F451)&gt;2,"","PC")</f>
        <v/>
      </c>
      <c r="CT451" s="65" t="str">
        <f t="shared" ref="CT451:CT514" si="397">IF(COUNTBLANK($A451:$F451)&gt;2,"","Situational Awareness")</f>
        <v/>
      </c>
      <c r="CU451" s="165" t="str">
        <f>IF(COUNTBLANK($A451:$F451)&gt;2,"",IF(Input!AC451=0,"NA",Input!AC451))</f>
        <v/>
      </c>
      <c r="CV451" s="65" t="str">
        <f t="shared" ref="CV451:CV514" si="398">IF(COUNTBLANK($A451:$F451)&gt;2,"","PC")</f>
        <v/>
      </c>
      <c r="CW451" s="65" t="str">
        <f t="shared" ref="CW451:CW514" si="399">IF(COUNTBLANK($A451:$F451)&gt;2,"","Visibility")</f>
        <v/>
      </c>
      <c r="CX451" s="165" t="str">
        <f>IF(COUNTBLANK($A451:$F451)&gt;2,"",IF(Input!AD451=0,"NA",Input!AD451))</f>
        <v/>
      </c>
    </row>
    <row r="452" spans="1:102" x14ac:dyDescent="0.25">
      <c r="A452" s="162" t="str">
        <f>IF(Input!B452=0,"",Input!B452)</f>
        <v/>
      </c>
      <c r="B452" s="162" t="str">
        <f>IF(Input!C452=0,"",Input!C452)</f>
        <v/>
      </c>
      <c r="C452" s="162" t="str">
        <f>IF(Input!D452=0,"",Input!D452)</f>
        <v/>
      </c>
      <c r="D452" s="162" t="str">
        <f>IF(Input!G452=0,"",Input!G452)</f>
        <v/>
      </c>
      <c r="E452" s="162" t="str">
        <f>IF(Input!H452=0,"",Input!H452)</f>
        <v/>
      </c>
      <c r="F452" s="162" t="str">
        <f>IF(Input!I452=0,"",Input!I452)</f>
        <v/>
      </c>
      <c r="G452" s="66" t="str">
        <f t="shared" si="350"/>
        <v/>
      </c>
      <c r="H452" s="66" t="str">
        <f t="shared" si="351"/>
        <v/>
      </c>
      <c r="I452" s="160" t="str">
        <f>FinalScores!G452</f>
        <v/>
      </c>
      <c r="J452" s="65" t="str">
        <f t="shared" si="352"/>
        <v/>
      </c>
      <c r="K452" s="65" t="str">
        <f t="shared" si="353"/>
        <v/>
      </c>
      <c r="L452" s="165" t="str">
        <f>IF(COUNTBLANK($A452:$F452)&gt;2,"",IF(Input!AE452=0,"NA",Input!AE452))</f>
        <v/>
      </c>
      <c r="M452" s="65" t="str">
        <f t="shared" si="354"/>
        <v/>
      </c>
      <c r="N452" s="65" t="str">
        <f t="shared" si="355"/>
        <v/>
      </c>
      <c r="O452" s="165" t="str">
        <f>IF(COUNTBLANK($A452:$F452)&gt;2,"",IF(Input!AF452=0,"NA",Input!AF452))</f>
        <v/>
      </c>
      <c r="P452" s="65" t="str">
        <f t="shared" si="356"/>
        <v/>
      </c>
      <c r="Q452" s="65" t="str">
        <f t="shared" si="357"/>
        <v/>
      </c>
      <c r="R452" s="165" t="str">
        <f>IF(COUNTBLANK($A452:$F452)&gt;2,"",IF(Input!AG452=0,"NA",Input!AG452))</f>
        <v/>
      </c>
      <c r="AN452" s="65" t="str">
        <f t="shared" si="358"/>
        <v/>
      </c>
      <c r="AO452" s="65" t="str">
        <f t="shared" si="359"/>
        <v/>
      </c>
      <c r="AP452" s="165" t="str">
        <f>IF(COUNTBLANK($A452:$F452)&gt;2,"",IF(Input!J452=0,"NA",Input!J452))</f>
        <v/>
      </c>
      <c r="AQ452" s="65" t="str">
        <f t="shared" si="360"/>
        <v/>
      </c>
      <c r="AR452" s="65" t="str">
        <f t="shared" si="361"/>
        <v/>
      </c>
      <c r="AS452" s="165" t="str">
        <f>IF(COUNTBLANK($A452:$F452)&gt;2,"",IF(Input!K452=0,"NA",Input!K452))</f>
        <v/>
      </c>
      <c r="AT452" s="65" t="str">
        <f t="shared" si="362"/>
        <v/>
      </c>
      <c r="AU452" s="65" t="str">
        <f t="shared" si="363"/>
        <v/>
      </c>
      <c r="AV452" s="165" t="str">
        <f>IF(COUNTBLANK($A452:$F452)&gt;2,"",IF(Input!L452=0,"NA",Input!L452))</f>
        <v/>
      </c>
      <c r="AW452" s="65" t="str">
        <f t="shared" si="364"/>
        <v/>
      </c>
      <c r="AX452" s="65" t="str">
        <f t="shared" si="365"/>
        <v/>
      </c>
      <c r="AY452" s="165" t="str">
        <f>IF(COUNTBLANK($A452:$F452)&gt;2,"",IF(Input!M452=0,"NA",Input!M452))</f>
        <v/>
      </c>
      <c r="AZ452" s="65" t="str">
        <f t="shared" si="366"/>
        <v/>
      </c>
      <c r="BA452" s="65" t="str">
        <f t="shared" si="367"/>
        <v/>
      </c>
      <c r="BB452" s="165" t="str">
        <f>IF(COUNTBLANK($A452:$F452)&gt;2,"",IF(Input!N452=0,"NA",Input!N452))</f>
        <v/>
      </c>
      <c r="BC452" s="65" t="str">
        <f t="shared" si="368"/>
        <v/>
      </c>
      <c r="BD452" s="65" t="str">
        <f t="shared" si="369"/>
        <v/>
      </c>
      <c r="BE452" s="165" t="str">
        <f>IF(COUNTBLANK($A452:$F452)&gt;2,"",IF(Input!O452=0,"NA",Input!O452))</f>
        <v/>
      </c>
      <c r="BF452" s="65" t="str">
        <f t="shared" si="370"/>
        <v/>
      </c>
      <c r="BG452" s="65" t="str">
        <f t="shared" si="371"/>
        <v/>
      </c>
      <c r="BH452" s="165" t="str">
        <f>IF(COUNTBLANK($A452:$F452)&gt;2,"",IF(Input!P452=0,"NA",Input!P452))</f>
        <v/>
      </c>
      <c r="BI452" s="65" t="str">
        <f t="shared" si="372"/>
        <v/>
      </c>
      <c r="BJ452" s="65" t="str">
        <f t="shared" si="373"/>
        <v/>
      </c>
      <c r="BK452" s="165" t="str">
        <f>IF(COUNTBLANK($A452:$F452)&gt;2,"",IF(Input!Q452=0,"NA",Input!Q452))</f>
        <v/>
      </c>
      <c r="BL452" s="65" t="str">
        <f t="shared" si="374"/>
        <v/>
      </c>
      <c r="BM452" s="65" t="str">
        <f t="shared" si="375"/>
        <v/>
      </c>
      <c r="BN452" s="165" t="str">
        <f>IF(COUNTBLANK($A452:$F452)&gt;2,"",IF(Input!R452=0,"NA",Input!R452))</f>
        <v/>
      </c>
      <c r="BO452" s="65" t="str">
        <f t="shared" si="376"/>
        <v/>
      </c>
      <c r="BP452" s="65" t="str">
        <f t="shared" si="377"/>
        <v/>
      </c>
      <c r="BQ452" s="165" t="str">
        <f>IF(COUNTBLANK($A452:$F452)&gt;2,"",IF(Input!S452=0,"NA",Input!S452))</f>
        <v/>
      </c>
      <c r="BR452" s="65" t="str">
        <f t="shared" si="378"/>
        <v/>
      </c>
      <c r="BS452" s="65" t="str">
        <f t="shared" si="379"/>
        <v/>
      </c>
      <c r="BT452" s="165" t="str">
        <f>IF(COUNTBLANK($A452:$F452)&gt;2,"",IF(Input!T452=0,"NA",Input!T452))</f>
        <v/>
      </c>
      <c r="BU452" s="65" t="str">
        <f t="shared" si="380"/>
        <v/>
      </c>
      <c r="BV452" s="65" t="str">
        <f t="shared" si="381"/>
        <v/>
      </c>
      <c r="BW452" s="165" t="str">
        <f>IF(COUNTBLANK($A452:$F452)&gt;2,"",IF(Input!U452=0,"NA",Input!U452))</f>
        <v/>
      </c>
      <c r="BX452" s="65" t="str">
        <f t="shared" si="382"/>
        <v/>
      </c>
      <c r="BY452" s="65" t="str">
        <f t="shared" si="383"/>
        <v/>
      </c>
      <c r="BZ452" s="165" t="str">
        <f>IF(COUNTBLANK($A452:$F452)&gt;2,"",IF(Input!V452=0,"NA",Input!V452))</f>
        <v/>
      </c>
      <c r="CA452" s="65" t="str">
        <f t="shared" si="384"/>
        <v/>
      </c>
      <c r="CB452" s="65" t="str">
        <f t="shared" si="385"/>
        <v/>
      </c>
      <c r="CC452" s="165" t="str">
        <f>IF(COUNTBLANK($A452:$F452)&gt;2,"",IF(Input!W452=0,"NA",Input!W452))</f>
        <v/>
      </c>
      <c r="CD452" s="65" t="str">
        <f t="shared" si="386"/>
        <v/>
      </c>
      <c r="CE452" s="65" t="str">
        <f t="shared" si="387"/>
        <v/>
      </c>
      <c r="CF452" s="165" t="str">
        <f>IF(COUNTBLANK($A452:$F452)&gt;2,"",IF(Input!X452=0,"NA",Input!X452))</f>
        <v/>
      </c>
      <c r="CG452" s="65" t="str">
        <f t="shared" si="388"/>
        <v/>
      </c>
      <c r="CH452" s="65" t="str">
        <f t="shared" si="389"/>
        <v/>
      </c>
      <c r="CI452" s="165" t="str">
        <f>IF(COUNTBLANK($A452:$F452)&gt;2,"",IF(Input!Y452=0,"NA",Input!Y452))</f>
        <v/>
      </c>
      <c r="CJ452" s="65" t="str">
        <f t="shared" si="390"/>
        <v/>
      </c>
      <c r="CK452" s="65" t="str">
        <f t="shared" si="391"/>
        <v/>
      </c>
      <c r="CL452" s="165" t="str">
        <f>IF(COUNTBLANK($A452:$F452)&gt;2,"",IF(Input!Z452=0,"NA",Input!Z452))</f>
        <v/>
      </c>
      <c r="CM452" s="65" t="str">
        <f t="shared" si="392"/>
        <v/>
      </c>
      <c r="CN452" s="65" t="str">
        <f t="shared" si="393"/>
        <v/>
      </c>
      <c r="CO452" s="165" t="str">
        <f>IF(COUNTBLANK($A452:$F452)&gt;2,"",IF(Input!AA452=0,"NA",Input!AA452))</f>
        <v/>
      </c>
      <c r="CP452" s="65" t="str">
        <f t="shared" si="394"/>
        <v/>
      </c>
      <c r="CQ452" s="65" t="str">
        <f t="shared" si="395"/>
        <v/>
      </c>
      <c r="CR452" s="165" t="str">
        <f>IF(COUNTBLANK($A452:$F452)&gt;2,"",IF(Input!AB452=0,"NA",Input!AB452))</f>
        <v/>
      </c>
      <c r="CS452" s="65" t="str">
        <f t="shared" si="396"/>
        <v/>
      </c>
      <c r="CT452" s="65" t="str">
        <f t="shared" si="397"/>
        <v/>
      </c>
      <c r="CU452" s="165" t="str">
        <f>IF(COUNTBLANK($A452:$F452)&gt;2,"",IF(Input!AC452=0,"NA",Input!AC452))</f>
        <v/>
      </c>
      <c r="CV452" s="65" t="str">
        <f t="shared" si="398"/>
        <v/>
      </c>
      <c r="CW452" s="65" t="str">
        <f t="shared" si="399"/>
        <v/>
      </c>
      <c r="CX452" s="165" t="str">
        <f>IF(COUNTBLANK($A452:$F452)&gt;2,"",IF(Input!AD452=0,"NA",Input!AD452))</f>
        <v/>
      </c>
    </row>
    <row r="453" spans="1:102" x14ac:dyDescent="0.25">
      <c r="A453" s="162" t="str">
        <f>IF(Input!B453=0,"",Input!B453)</f>
        <v/>
      </c>
      <c r="B453" s="162" t="str">
        <f>IF(Input!C453=0,"",Input!C453)</f>
        <v/>
      </c>
      <c r="C453" s="162" t="str">
        <f>IF(Input!D453=0,"",Input!D453)</f>
        <v/>
      </c>
      <c r="D453" s="162" t="str">
        <f>IF(Input!G453=0,"",Input!G453)</f>
        <v/>
      </c>
      <c r="E453" s="162" t="str">
        <f>IF(Input!H453=0,"",Input!H453)</f>
        <v/>
      </c>
      <c r="F453" s="162" t="str">
        <f>IF(Input!I453=0,"",Input!I453)</f>
        <v/>
      </c>
      <c r="G453" s="66" t="str">
        <f t="shared" si="350"/>
        <v/>
      </c>
      <c r="H453" s="66" t="str">
        <f t="shared" si="351"/>
        <v/>
      </c>
      <c r="I453" s="160" t="str">
        <f>FinalScores!G453</f>
        <v/>
      </c>
      <c r="J453" s="65" t="str">
        <f t="shared" si="352"/>
        <v/>
      </c>
      <c r="K453" s="65" t="str">
        <f t="shared" si="353"/>
        <v/>
      </c>
      <c r="L453" s="165" t="str">
        <f>IF(COUNTBLANK($A453:$F453)&gt;2,"",IF(Input!AE453=0,"NA",Input!AE453))</f>
        <v/>
      </c>
      <c r="M453" s="65" t="str">
        <f t="shared" si="354"/>
        <v/>
      </c>
      <c r="N453" s="65" t="str">
        <f t="shared" si="355"/>
        <v/>
      </c>
      <c r="O453" s="165" t="str">
        <f>IF(COUNTBLANK($A453:$F453)&gt;2,"",IF(Input!AF453=0,"NA",Input!AF453))</f>
        <v/>
      </c>
      <c r="P453" s="65" t="str">
        <f t="shared" si="356"/>
        <v/>
      </c>
      <c r="Q453" s="65" t="str">
        <f t="shared" si="357"/>
        <v/>
      </c>
      <c r="R453" s="165" t="str">
        <f>IF(COUNTBLANK($A453:$F453)&gt;2,"",IF(Input!AG453=0,"NA",Input!AG453))</f>
        <v/>
      </c>
      <c r="AN453" s="65" t="str">
        <f t="shared" si="358"/>
        <v/>
      </c>
      <c r="AO453" s="65" t="str">
        <f t="shared" si="359"/>
        <v/>
      </c>
      <c r="AP453" s="165" t="str">
        <f>IF(COUNTBLANK($A453:$F453)&gt;2,"",IF(Input!J453=0,"NA",Input!J453))</f>
        <v/>
      </c>
      <c r="AQ453" s="65" t="str">
        <f t="shared" si="360"/>
        <v/>
      </c>
      <c r="AR453" s="65" t="str">
        <f t="shared" si="361"/>
        <v/>
      </c>
      <c r="AS453" s="165" t="str">
        <f>IF(COUNTBLANK($A453:$F453)&gt;2,"",IF(Input!K453=0,"NA",Input!K453))</f>
        <v/>
      </c>
      <c r="AT453" s="65" t="str">
        <f t="shared" si="362"/>
        <v/>
      </c>
      <c r="AU453" s="65" t="str">
        <f t="shared" si="363"/>
        <v/>
      </c>
      <c r="AV453" s="165" t="str">
        <f>IF(COUNTBLANK($A453:$F453)&gt;2,"",IF(Input!L453=0,"NA",Input!L453))</f>
        <v/>
      </c>
      <c r="AW453" s="65" t="str">
        <f t="shared" si="364"/>
        <v/>
      </c>
      <c r="AX453" s="65" t="str">
        <f t="shared" si="365"/>
        <v/>
      </c>
      <c r="AY453" s="165" t="str">
        <f>IF(COUNTBLANK($A453:$F453)&gt;2,"",IF(Input!M453=0,"NA",Input!M453))</f>
        <v/>
      </c>
      <c r="AZ453" s="65" t="str">
        <f t="shared" si="366"/>
        <v/>
      </c>
      <c r="BA453" s="65" t="str">
        <f t="shared" si="367"/>
        <v/>
      </c>
      <c r="BB453" s="165" t="str">
        <f>IF(COUNTBLANK($A453:$F453)&gt;2,"",IF(Input!N453=0,"NA",Input!N453))</f>
        <v/>
      </c>
      <c r="BC453" s="65" t="str">
        <f t="shared" si="368"/>
        <v/>
      </c>
      <c r="BD453" s="65" t="str">
        <f t="shared" si="369"/>
        <v/>
      </c>
      <c r="BE453" s="165" t="str">
        <f>IF(COUNTBLANK($A453:$F453)&gt;2,"",IF(Input!O453=0,"NA",Input!O453))</f>
        <v/>
      </c>
      <c r="BF453" s="65" t="str">
        <f t="shared" si="370"/>
        <v/>
      </c>
      <c r="BG453" s="65" t="str">
        <f t="shared" si="371"/>
        <v/>
      </c>
      <c r="BH453" s="165" t="str">
        <f>IF(COUNTBLANK($A453:$F453)&gt;2,"",IF(Input!P453=0,"NA",Input!P453))</f>
        <v/>
      </c>
      <c r="BI453" s="65" t="str">
        <f t="shared" si="372"/>
        <v/>
      </c>
      <c r="BJ453" s="65" t="str">
        <f t="shared" si="373"/>
        <v/>
      </c>
      <c r="BK453" s="165" t="str">
        <f>IF(COUNTBLANK($A453:$F453)&gt;2,"",IF(Input!Q453=0,"NA",Input!Q453))</f>
        <v/>
      </c>
      <c r="BL453" s="65" t="str">
        <f t="shared" si="374"/>
        <v/>
      </c>
      <c r="BM453" s="65" t="str">
        <f t="shared" si="375"/>
        <v/>
      </c>
      <c r="BN453" s="165" t="str">
        <f>IF(COUNTBLANK($A453:$F453)&gt;2,"",IF(Input!R453=0,"NA",Input!R453))</f>
        <v/>
      </c>
      <c r="BO453" s="65" t="str">
        <f t="shared" si="376"/>
        <v/>
      </c>
      <c r="BP453" s="65" t="str">
        <f t="shared" si="377"/>
        <v/>
      </c>
      <c r="BQ453" s="165" t="str">
        <f>IF(COUNTBLANK($A453:$F453)&gt;2,"",IF(Input!S453=0,"NA",Input!S453))</f>
        <v/>
      </c>
      <c r="BR453" s="65" t="str">
        <f t="shared" si="378"/>
        <v/>
      </c>
      <c r="BS453" s="65" t="str">
        <f t="shared" si="379"/>
        <v/>
      </c>
      <c r="BT453" s="165" t="str">
        <f>IF(COUNTBLANK($A453:$F453)&gt;2,"",IF(Input!T453=0,"NA",Input!T453))</f>
        <v/>
      </c>
      <c r="BU453" s="65" t="str">
        <f t="shared" si="380"/>
        <v/>
      </c>
      <c r="BV453" s="65" t="str">
        <f t="shared" si="381"/>
        <v/>
      </c>
      <c r="BW453" s="165" t="str">
        <f>IF(COUNTBLANK($A453:$F453)&gt;2,"",IF(Input!U453=0,"NA",Input!U453))</f>
        <v/>
      </c>
      <c r="BX453" s="65" t="str">
        <f t="shared" si="382"/>
        <v/>
      </c>
      <c r="BY453" s="65" t="str">
        <f t="shared" si="383"/>
        <v/>
      </c>
      <c r="BZ453" s="165" t="str">
        <f>IF(COUNTBLANK($A453:$F453)&gt;2,"",IF(Input!V453=0,"NA",Input!V453))</f>
        <v/>
      </c>
      <c r="CA453" s="65" t="str">
        <f t="shared" si="384"/>
        <v/>
      </c>
      <c r="CB453" s="65" t="str">
        <f t="shared" si="385"/>
        <v/>
      </c>
      <c r="CC453" s="165" t="str">
        <f>IF(COUNTBLANK($A453:$F453)&gt;2,"",IF(Input!W453=0,"NA",Input!W453))</f>
        <v/>
      </c>
      <c r="CD453" s="65" t="str">
        <f t="shared" si="386"/>
        <v/>
      </c>
      <c r="CE453" s="65" t="str">
        <f t="shared" si="387"/>
        <v/>
      </c>
      <c r="CF453" s="165" t="str">
        <f>IF(COUNTBLANK($A453:$F453)&gt;2,"",IF(Input!X453=0,"NA",Input!X453))</f>
        <v/>
      </c>
      <c r="CG453" s="65" t="str">
        <f t="shared" si="388"/>
        <v/>
      </c>
      <c r="CH453" s="65" t="str">
        <f t="shared" si="389"/>
        <v/>
      </c>
      <c r="CI453" s="165" t="str">
        <f>IF(COUNTBLANK($A453:$F453)&gt;2,"",IF(Input!Y453=0,"NA",Input!Y453))</f>
        <v/>
      </c>
      <c r="CJ453" s="65" t="str">
        <f t="shared" si="390"/>
        <v/>
      </c>
      <c r="CK453" s="65" t="str">
        <f t="shared" si="391"/>
        <v/>
      </c>
      <c r="CL453" s="165" t="str">
        <f>IF(COUNTBLANK($A453:$F453)&gt;2,"",IF(Input!Z453=0,"NA",Input!Z453))</f>
        <v/>
      </c>
      <c r="CM453" s="65" t="str">
        <f t="shared" si="392"/>
        <v/>
      </c>
      <c r="CN453" s="65" t="str">
        <f t="shared" si="393"/>
        <v/>
      </c>
      <c r="CO453" s="165" t="str">
        <f>IF(COUNTBLANK($A453:$F453)&gt;2,"",IF(Input!AA453=0,"NA",Input!AA453))</f>
        <v/>
      </c>
      <c r="CP453" s="65" t="str">
        <f t="shared" si="394"/>
        <v/>
      </c>
      <c r="CQ453" s="65" t="str">
        <f t="shared" si="395"/>
        <v/>
      </c>
      <c r="CR453" s="165" t="str">
        <f>IF(COUNTBLANK($A453:$F453)&gt;2,"",IF(Input!AB453=0,"NA",Input!AB453))</f>
        <v/>
      </c>
      <c r="CS453" s="65" t="str">
        <f t="shared" si="396"/>
        <v/>
      </c>
      <c r="CT453" s="65" t="str">
        <f t="shared" si="397"/>
        <v/>
      </c>
      <c r="CU453" s="165" t="str">
        <f>IF(COUNTBLANK($A453:$F453)&gt;2,"",IF(Input!AC453=0,"NA",Input!AC453))</f>
        <v/>
      </c>
      <c r="CV453" s="65" t="str">
        <f t="shared" si="398"/>
        <v/>
      </c>
      <c r="CW453" s="65" t="str">
        <f t="shared" si="399"/>
        <v/>
      </c>
      <c r="CX453" s="165" t="str">
        <f>IF(COUNTBLANK($A453:$F453)&gt;2,"",IF(Input!AD453=0,"NA",Input!AD453))</f>
        <v/>
      </c>
    </row>
    <row r="454" spans="1:102" x14ac:dyDescent="0.25">
      <c r="A454" s="162" t="str">
        <f>IF(Input!B454=0,"",Input!B454)</f>
        <v/>
      </c>
      <c r="B454" s="162" t="str">
        <f>IF(Input!C454=0,"",Input!C454)</f>
        <v/>
      </c>
      <c r="C454" s="162" t="str">
        <f>IF(Input!D454=0,"",Input!D454)</f>
        <v/>
      </c>
      <c r="D454" s="162" t="str">
        <f>IF(Input!G454=0,"",Input!G454)</f>
        <v/>
      </c>
      <c r="E454" s="162" t="str">
        <f>IF(Input!H454=0,"",Input!H454)</f>
        <v/>
      </c>
      <c r="F454" s="162" t="str">
        <f>IF(Input!I454=0,"",Input!I454)</f>
        <v/>
      </c>
      <c r="G454" s="66" t="str">
        <f t="shared" si="350"/>
        <v/>
      </c>
      <c r="H454" s="66" t="str">
        <f t="shared" si="351"/>
        <v/>
      </c>
      <c r="I454" s="160" t="str">
        <f>FinalScores!G454</f>
        <v/>
      </c>
      <c r="J454" s="65" t="str">
        <f t="shared" si="352"/>
        <v/>
      </c>
      <c r="K454" s="65" t="str">
        <f t="shared" si="353"/>
        <v/>
      </c>
      <c r="L454" s="165" t="str">
        <f>IF(COUNTBLANK($A454:$F454)&gt;2,"",IF(Input!AE454=0,"NA",Input!AE454))</f>
        <v/>
      </c>
      <c r="M454" s="65" t="str">
        <f t="shared" si="354"/>
        <v/>
      </c>
      <c r="N454" s="65" t="str">
        <f t="shared" si="355"/>
        <v/>
      </c>
      <c r="O454" s="165" t="str">
        <f>IF(COUNTBLANK($A454:$F454)&gt;2,"",IF(Input!AF454=0,"NA",Input!AF454))</f>
        <v/>
      </c>
      <c r="P454" s="65" t="str">
        <f t="shared" si="356"/>
        <v/>
      </c>
      <c r="Q454" s="65" t="str">
        <f t="shared" si="357"/>
        <v/>
      </c>
      <c r="R454" s="165" t="str">
        <f>IF(COUNTBLANK($A454:$F454)&gt;2,"",IF(Input!AG454=0,"NA",Input!AG454))</f>
        <v/>
      </c>
      <c r="AN454" s="65" t="str">
        <f t="shared" si="358"/>
        <v/>
      </c>
      <c r="AO454" s="65" t="str">
        <f t="shared" si="359"/>
        <v/>
      </c>
      <c r="AP454" s="165" t="str">
        <f>IF(COUNTBLANK($A454:$F454)&gt;2,"",IF(Input!J454=0,"NA",Input!J454))</f>
        <v/>
      </c>
      <c r="AQ454" s="65" t="str">
        <f t="shared" si="360"/>
        <v/>
      </c>
      <c r="AR454" s="65" t="str">
        <f t="shared" si="361"/>
        <v/>
      </c>
      <c r="AS454" s="165" t="str">
        <f>IF(COUNTBLANK($A454:$F454)&gt;2,"",IF(Input!K454=0,"NA",Input!K454))</f>
        <v/>
      </c>
      <c r="AT454" s="65" t="str">
        <f t="shared" si="362"/>
        <v/>
      </c>
      <c r="AU454" s="65" t="str">
        <f t="shared" si="363"/>
        <v/>
      </c>
      <c r="AV454" s="165" t="str">
        <f>IF(COUNTBLANK($A454:$F454)&gt;2,"",IF(Input!L454=0,"NA",Input!L454))</f>
        <v/>
      </c>
      <c r="AW454" s="65" t="str">
        <f t="shared" si="364"/>
        <v/>
      </c>
      <c r="AX454" s="65" t="str">
        <f t="shared" si="365"/>
        <v/>
      </c>
      <c r="AY454" s="165" t="str">
        <f>IF(COUNTBLANK($A454:$F454)&gt;2,"",IF(Input!M454=0,"NA",Input!M454))</f>
        <v/>
      </c>
      <c r="AZ454" s="65" t="str">
        <f t="shared" si="366"/>
        <v/>
      </c>
      <c r="BA454" s="65" t="str">
        <f t="shared" si="367"/>
        <v/>
      </c>
      <c r="BB454" s="165" t="str">
        <f>IF(COUNTBLANK($A454:$F454)&gt;2,"",IF(Input!N454=0,"NA",Input!N454))</f>
        <v/>
      </c>
      <c r="BC454" s="65" t="str">
        <f t="shared" si="368"/>
        <v/>
      </c>
      <c r="BD454" s="65" t="str">
        <f t="shared" si="369"/>
        <v/>
      </c>
      <c r="BE454" s="165" t="str">
        <f>IF(COUNTBLANK($A454:$F454)&gt;2,"",IF(Input!O454=0,"NA",Input!O454))</f>
        <v/>
      </c>
      <c r="BF454" s="65" t="str">
        <f t="shared" si="370"/>
        <v/>
      </c>
      <c r="BG454" s="65" t="str">
        <f t="shared" si="371"/>
        <v/>
      </c>
      <c r="BH454" s="165" t="str">
        <f>IF(COUNTBLANK($A454:$F454)&gt;2,"",IF(Input!P454=0,"NA",Input!P454))</f>
        <v/>
      </c>
      <c r="BI454" s="65" t="str">
        <f t="shared" si="372"/>
        <v/>
      </c>
      <c r="BJ454" s="65" t="str">
        <f t="shared" si="373"/>
        <v/>
      </c>
      <c r="BK454" s="165" t="str">
        <f>IF(COUNTBLANK($A454:$F454)&gt;2,"",IF(Input!Q454=0,"NA",Input!Q454))</f>
        <v/>
      </c>
      <c r="BL454" s="65" t="str">
        <f t="shared" si="374"/>
        <v/>
      </c>
      <c r="BM454" s="65" t="str">
        <f t="shared" si="375"/>
        <v/>
      </c>
      <c r="BN454" s="165" t="str">
        <f>IF(COUNTBLANK($A454:$F454)&gt;2,"",IF(Input!R454=0,"NA",Input!R454))</f>
        <v/>
      </c>
      <c r="BO454" s="65" t="str">
        <f t="shared" si="376"/>
        <v/>
      </c>
      <c r="BP454" s="65" t="str">
        <f t="shared" si="377"/>
        <v/>
      </c>
      <c r="BQ454" s="165" t="str">
        <f>IF(COUNTBLANK($A454:$F454)&gt;2,"",IF(Input!S454=0,"NA",Input!S454))</f>
        <v/>
      </c>
      <c r="BR454" s="65" t="str">
        <f t="shared" si="378"/>
        <v/>
      </c>
      <c r="BS454" s="65" t="str">
        <f t="shared" si="379"/>
        <v/>
      </c>
      <c r="BT454" s="165" t="str">
        <f>IF(COUNTBLANK($A454:$F454)&gt;2,"",IF(Input!T454=0,"NA",Input!T454))</f>
        <v/>
      </c>
      <c r="BU454" s="65" t="str">
        <f t="shared" si="380"/>
        <v/>
      </c>
      <c r="BV454" s="65" t="str">
        <f t="shared" si="381"/>
        <v/>
      </c>
      <c r="BW454" s="165" t="str">
        <f>IF(COUNTBLANK($A454:$F454)&gt;2,"",IF(Input!U454=0,"NA",Input!U454))</f>
        <v/>
      </c>
      <c r="BX454" s="65" t="str">
        <f t="shared" si="382"/>
        <v/>
      </c>
      <c r="BY454" s="65" t="str">
        <f t="shared" si="383"/>
        <v/>
      </c>
      <c r="BZ454" s="165" t="str">
        <f>IF(COUNTBLANK($A454:$F454)&gt;2,"",IF(Input!V454=0,"NA",Input!V454))</f>
        <v/>
      </c>
      <c r="CA454" s="65" t="str">
        <f t="shared" si="384"/>
        <v/>
      </c>
      <c r="CB454" s="65" t="str">
        <f t="shared" si="385"/>
        <v/>
      </c>
      <c r="CC454" s="165" t="str">
        <f>IF(COUNTBLANK($A454:$F454)&gt;2,"",IF(Input!W454=0,"NA",Input!W454))</f>
        <v/>
      </c>
      <c r="CD454" s="65" t="str">
        <f t="shared" si="386"/>
        <v/>
      </c>
      <c r="CE454" s="65" t="str">
        <f t="shared" si="387"/>
        <v/>
      </c>
      <c r="CF454" s="165" t="str">
        <f>IF(COUNTBLANK($A454:$F454)&gt;2,"",IF(Input!X454=0,"NA",Input!X454))</f>
        <v/>
      </c>
      <c r="CG454" s="65" t="str">
        <f t="shared" si="388"/>
        <v/>
      </c>
      <c r="CH454" s="65" t="str">
        <f t="shared" si="389"/>
        <v/>
      </c>
      <c r="CI454" s="165" t="str">
        <f>IF(COUNTBLANK($A454:$F454)&gt;2,"",IF(Input!Y454=0,"NA",Input!Y454))</f>
        <v/>
      </c>
      <c r="CJ454" s="65" t="str">
        <f t="shared" si="390"/>
        <v/>
      </c>
      <c r="CK454" s="65" t="str">
        <f t="shared" si="391"/>
        <v/>
      </c>
      <c r="CL454" s="165" t="str">
        <f>IF(COUNTBLANK($A454:$F454)&gt;2,"",IF(Input!Z454=0,"NA",Input!Z454))</f>
        <v/>
      </c>
      <c r="CM454" s="65" t="str">
        <f t="shared" si="392"/>
        <v/>
      </c>
      <c r="CN454" s="65" t="str">
        <f t="shared" si="393"/>
        <v/>
      </c>
      <c r="CO454" s="165" t="str">
        <f>IF(COUNTBLANK($A454:$F454)&gt;2,"",IF(Input!AA454=0,"NA",Input!AA454))</f>
        <v/>
      </c>
      <c r="CP454" s="65" t="str">
        <f t="shared" si="394"/>
        <v/>
      </c>
      <c r="CQ454" s="65" t="str">
        <f t="shared" si="395"/>
        <v/>
      </c>
      <c r="CR454" s="165" t="str">
        <f>IF(COUNTBLANK($A454:$F454)&gt;2,"",IF(Input!AB454=0,"NA",Input!AB454))</f>
        <v/>
      </c>
      <c r="CS454" s="65" t="str">
        <f t="shared" si="396"/>
        <v/>
      </c>
      <c r="CT454" s="65" t="str">
        <f t="shared" si="397"/>
        <v/>
      </c>
      <c r="CU454" s="165" t="str">
        <f>IF(COUNTBLANK($A454:$F454)&gt;2,"",IF(Input!AC454=0,"NA",Input!AC454))</f>
        <v/>
      </c>
      <c r="CV454" s="65" t="str">
        <f t="shared" si="398"/>
        <v/>
      </c>
      <c r="CW454" s="65" t="str">
        <f t="shared" si="399"/>
        <v/>
      </c>
      <c r="CX454" s="165" t="str">
        <f>IF(COUNTBLANK($A454:$F454)&gt;2,"",IF(Input!AD454=0,"NA",Input!AD454))</f>
        <v/>
      </c>
    </row>
    <row r="455" spans="1:102" x14ac:dyDescent="0.25">
      <c r="A455" s="162" t="str">
        <f>IF(Input!B455=0,"",Input!B455)</f>
        <v/>
      </c>
      <c r="B455" s="162" t="str">
        <f>IF(Input!C455=0,"",Input!C455)</f>
        <v/>
      </c>
      <c r="C455" s="162" t="str">
        <f>IF(Input!D455=0,"",Input!D455)</f>
        <v/>
      </c>
      <c r="D455" s="162" t="str">
        <f>IF(Input!G455=0,"",Input!G455)</f>
        <v/>
      </c>
      <c r="E455" s="162" t="str">
        <f>IF(Input!H455=0,"",Input!H455)</f>
        <v/>
      </c>
      <c r="F455" s="162" t="str">
        <f>IF(Input!I455=0,"",Input!I455)</f>
        <v/>
      </c>
      <c r="G455" s="66" t="str">
        <f t="shared" si="350"/>
        <v/>
      </c>
      <c r="H455" s="66" t="str">
        <f t="shared" si="351"/>
        <v/>
      </c>
      <c r="I455" s="160" t="str">
        <f>FinalScores!G455</f>
        <v/>
      </c>
      <c r="J455" s="65" t="str">
        <f t="shared" si="352"/>
        <v/>
      </c>
      <c r="K455" s="65" t="str">
        <f t="shared" si="353"/>
        <v/>
      </c>
      <c r="L455" s="165" t="str">
        <f>IF(COUNTBLANK($A455:$F455)&gt;2,"",IF(Input!AE455=0,"NA",Input!AE455))</f>
        <v/>
      </c>
      <c r="M455" s="65" t="str">
        <f t="shared" si="354"/>
        <v/>
      </c>
      <c r="N455" s="65" t="str">
        <f t="shared" si="355"/>
        <v/>
      </c>
      <c r="O455" s="165" t="str">
        <f>IF(COUNTBLANK($A455:$F455)&gt;2,"",IF(Input!AF455=0,"NA",Input!AF455))</f>
        <v/>
      </c>
      <c r="P455" s="65" t="str">
        <f t="shared" si="356"/>
        <v/>
      </c>
      <c r="Q455" s="65" t="str">
        <f t="shared" si="357"/>
        <v/>
      </c>
      <c r="R455" s="165" t="str">
        <f>IF(COUNTBLANK($A455:$F455)&gt;2,"",IF(Input!AG455=0,"NA",Input!AG455))</f>
        <v/>
      </c>
      <c r="AN455" s="65" t="str">
        <f t="shared" si="358"/>
        <v/>
      </c>
      <c r="AO455" s="65" t="str">
        <f t="shared" si="359"/>
        <v/>
      </c>
      <c r="AP455" s="165" t="str">
        <f>IF(COUNTBLANK($A455:$F455)&gt;2,"",IF(Input!J455=0,"NA",Input!J455))</f>
        <v/>
      </c>
      <c r="AQ455" s="65" t="str">
        <f t="shared" si="360"/>
        <v/>
      </c>
      <c r="AR455" s="65" t="str">
        <f t="shared" si="361"/>
        <v/>
      </c>
      <c r="AS455" s="165" t="str">
        <f>IF(COUNTBLANK($A455:$F455)&gt;2,"",IF(Input!K455=0,"NA",Input!K455))</f>
        <v/>
      </c>
      <c r="AT455" s="65" t="str">
        <f t="shared" si="362"/>
        <v/>
      </c>
      <c r="AU455" s="65" t="str">
        <f t="shared" si="363"/>
        <v/>
      </c>
      <c r="AV455" s="165" t="str">
        <f>IF(COUNTBLANK($A455:$F455)&gt;2,"",IF(Input!L455=0,"NA",Input!L455))</f>
        <v/>
      </c>
      <c r="AW455" s="65" t="str">
        <f t="shared" si="364"/>
        <v/>
      </c>
      <c r="AX455" s="65" t="str">
        <f t="shared" si="365"/>
        <v/>
      </c>
      <c r="AY455" s="165" t="str">
        <f>IF(COUNTBLANK($A455:$F455)&gt;2,"",IF(Input!M455=0,"NA",Input!M455))</f>
        <v/>
      </c>
      <c r="AZ455" s="65" t="str">
        <f t="shared" si="366"/>
        <v/>
      </c>
      <c r="BA455" s="65" t="str">
        <f t="shared" si="367"/>
        <v/>
      </c>
      <c r="BB455" s="165" t="str">
        <f>IF(COUNTBLANK($A455:$F455)&gt;2,"",IF(Input!N455=0,"NA",Input!N455))</f>
        <v/>
      </c>
      <c r="BC455" s="65" t="str">
        <f t="shared" si="368"/>
        <v/>
      </c>
      <c r="BD455" s="65" t="str">
        <f t="shared" si="369"/>
        <v/>
      </c>
      <c r="BE455" s="165" t="str">
        <f>IF(COUNTBLANK($A455:$F455)&gt;2,"",IF(Input!O455=0,"NA",Input!O455))</f>
        <v/>
      </c>
      <c r="BF455" s="65" t="str">
        <f t="shared" si="370"/>
        <v/>
      </c>
      <c r="BG455" s="65" t="str">
        <f t="shared" si="371"/>
        <v/>
      </c>
      <c r="BH455" s="165" t="str">
        <f>IF(COUNTBLANK($A455:$F455)&gt;2,"",IF(Input!P455=0,"NA",Input!P455))</f>
        <v/>
      </c>
      <c r="BI455" s="65" t="str">
        <f t="shared" si="372"/>
        <v/>
      </c>
      <c r="BJ455" s="65" t="str">
        <f t="shared" si="373"/>
        <v/>
      </c>
      <c r="BK455" s="165" t="str">
        <f>IF(COUNTBLANK($A455:$F455)&gt;2,"",IF(Input!Q455=0,"NA",Input!Q455))</f>
        <v/>
      </c>
      <c r="BL455" s="65" t="str">
        <f t="shared" si="374"/>
        <v/>
      </c>
      <c r="BM455" s="65" t="str">
        <f t="shared" si="375"/>
        <v/>
      </c>
      <c r="BN455" s="165" t="str">
        <f>IF(COUNTBLANK($A455:$F455)&gt;2,"",IF(Input!R455=0,"NA",Input!R455))</f>
        <v/>
      </c>
      <c r="BO455" s="65" t="str">
        <f t="shared" si="376"/>
        <v/>
      </c>
      <c r="BP455" s="65" t="str">
        <f t="shared" si="377"/>
        <v/>
      </c>
      <c r="BQ455" s="165" t="str">
        <f>IF(COUNTBLANK($A455:$F455)&gt;2,"",IF(Input!S455=0,"NA",Input!S455))</f>
        <v/>
      </c>
      <c r="BR455" s="65" t="str">
        <f t="shared" si="378"/>
        <v/>
      </c>
      <c r="BS455" s="65" t="str">
        <f t="shared" si="379"/>
        <v/>
      </c>
      <c r="BT455" s="165" t="str">
        <f>IF(COUNTBLANK($A455:$F455)&gt;2,"",IF(Input!T455=0,"NA",Input!T455))</f>
        <v/>
      </c>
      <c r="BU455" s="65" t="str">
        <f t="shared" si="380"/>
        <v/>
      </c>
      <c r="BV455" s="65" t="str">
        <f t="shared" si="381"/>
        <v/>
      </c>
      <c r="BW455" s="165" t="str">
        <f>IF(COUNTBLANK($A455:$F455)&gt;2,"",IF(Input!U455=0,"NA",Input!U455))</f>
        <v/>
      </c>
      <c r="BX455" s="65" t="str">
        <f t="shared" si="382"/>
        <v/>
      </c>
      <c r="BY455" s="65" t="str">
        <f t="shared" si="383"/>
        <v/>
      </c>
      <c r="BZ455" s="165" t="str">
        <f>IF(COUNTBLANK($A455:$F455)&gt;2,"",IF(Input!V455=0,"NA",Input!V455))</f>
        <v/>
      </c>
      <c r="CA455" s="65" t="str">
        <f t="shared" si="384"/>
        <v/>
      </c>
      <c r="CB455" s="65" t="str">
        <f t="shared" si="385"/>
        <v/>
      </c>
      <c r="CC455" s="165" t="str">
        <f>IF(COUNTBLANK($A455:$F455)&gt;2,"",IF(Input!W455=0,"NA",Input!W455))</f>
        <v/>
      </c>
      <c r="CD455" s="65" t="str">
        <f t="shared" si="386"/>
        <v/>
      </c>
      <c r="CE455" s="65" t="str">
        <f t="shared" si="387"/>
        <v/>
      </c>
      <c r="CF455" s="165" t="str">
        <f>IF(COUNTBLANK($A455:$F455)&gt;2,"",IF(Input!X455=0,"NA",Input!X455))</f>
        <v/>
      </c>
      <c r="CG455" s="65" t="str">
        <f t="shared" si="388"/>
        <v/>
      </c>
      <c r="CH455" s="65" t="str">
        <f t="shared" si="389"/>
        <v/>
      </c>
      <c r="CI455" s="165" t="str">
        <f>IF(COUNTBLANK($A455:$F455)&gt;2,"",IF(Input!Y455=0,"NA",Input!Y455))</f>
        <v/>
      </c>
      <c r="CJ455" s="65" t="str">
        <f t="shared" si="390"/>
        <v/>
      </c>
      <c r="CK455" s="65" t="str">
        <f t="shared" si="391"/>
        <v/>
      </c>
      <c r="CL455" s="165" t="str">
        <f>IF(COUNTBLANK($A455:$F455)&gt;2,"",IF(Input!Z455=0,"NA",Input!Z455))</f>
        <v/>
      </c>
      <c r="CM455" s="65" t="str">
        <f t="shared" si="392"/>
        <v/>
      </c>
      <c r="CN455" s="65" t="str">
        <f t="shared" si="393"/>
        <v/>
      </c>
      <c r="CO455" s="165" t="str">
        <f>IF(COUNTBLANK($A455:$F455)&gt;2,"",IF(Input!AA455=0,"NA",Input!AA455))</f>
        <v/>
      </c>
      <c r="CP455" s="65" t="str">
        <f t="shared" si="394"/>
        <v/>
      </c>
      <c r="CQ455" s="65" t="str">
        <f t="shared" si="395"/>
        <v/>
      </c>
      <c r="CR455" s="165" t="str">
        <f>IF(COUNTBLANK($A455:$F455)&gt;2,"",IF(Input!AB455=0,"NA",Input!AB455))</f>
        <v/>
      </c>
      <c r="CS455" s="65" t="str">
        <f t="shared" si="396"/>
        <v/>
      </c>
      <c r="CT455" s="65" t="str">
        <f t="shared" si="397"/>
        <v/>
      </c>
      <c r="CU455" s="165" t="str">
        <f>IF(COUNTBLANK($A455:$F455)&gt;2,"",IF(Input!AC455=0,"NA",Input!AC455))</f>
        <v/>
      </c>
      <c r="CV455" s="65" t="str">
        <f t="shared" si="398"/>
        <v/>
      </c>
      <c r="CW455" s="65" t="str">
        <f t="shared" si="399"/>
        <v/>
      </c>
      <c r="CX455" s="165" t="str">
        <f>IF(COUNTBLANK($A455:$F455)&gt;2,"",IF(Input!AD455=0,"NA",Input!AD455))</f>
        <v/>
      </c>
    </row>
    <row r="456" spans="1:102" x14ac:dyDescent="0.25">
      <c r="A456" s="162" t="str">
        <f>IF(Input!B456=0,"",Input!B456)</f>
        <v/>
      </c>
      <c r="B456" s="162" t="str">
        <f>IF(Input!C456=0,"",Input!C456)</f>
        <v/>
      </c>
      <c r="C456" s="162" t="str">
        <f>IF(Input!D456=0,"",Input!D456)</f>
        <v/>
      </c>
      <c r="D456" s="162" t="str">
        <f>IF(Input!G456=0,"",Input!G456)</f>
        <v/>
      </c>
      <c r="E456" s="162" t="str">
        <f>IF(Input!H456=0,"",Input!H456)</f>
        <v/>
      </c>
      <c r="F456" s="162" t="str">
        <f>IF(Input!I456=0,"",Input!I456)</f>
        <v/>
      </c>
      <c r="G456" s="66" t="str">
        <f t="shared" si="350"/>
        <v/>
      </c>
      <c r="H456" s="66" t="str">
        <f t="shared" si="351"/>
        <v/>
      </c>
      <c r="I456" s="160" t="str">
        <f>FinalScores!G456</f>
        <v/>
      </c>
      <c r="J456" s="65" t="str">
        <f t="shared" si="352"/>
        <v/>
      </c>
      <c r="K456" s="65" t="str">
        <f t="shared" si="353"/>
        <v/>
      </c>
      <c r="L456" s="165" t="str">
        <f>IF(COUNTBLANK($A456:$F456)&gt;2,"",IF(Input!AE456=0,"NA",Input!AE456))</f>
        <v/>
      </c>
      <c r="M456" s="65" t="str">
        <f t="shared" si="354"/>
        <v/>
      </c>
      <c r="N456" s="65" t="str">
        <f t="shared" si="355"/>
        <v/>
      </c>
      <c r="O456" s="165" t="str">
        <f>IF(COUNTBLANK($A456:$F456)&gt;2,"",IF(Input!AF456=0,"NA",Input!AF456))</f>
        <v/>
      </c>
      <c r="P456" s="65" t="str">
        <f t="shared" si="356"/>
        <v/>
      </c>
      <c r="Q456" s="65" t="str">
        <f t="shared" si="357"/>
        <v/>
      </c>
      <c r="R456" s="165" t="str">
        <f>IF(COUNTBLANK($A456:$F456)&gt;2,"",IF(Input!AG456=0,"NA",Input!AG456))</f>
        <v/>
      </c>
      <c r="AN456" s="65" t="str">
        <f t="shared" si="358"/>
        <v/>
      </c>
      <c r="AO456" s="65" t="str">
        <f t="shared" si="359"/>
        <v/>
      </c>
      <c r="AP456" s="165" t="str">
        <f>IF(COUNTBLANK($A456:$F456)&gt;2,"",IF(Input!J456=0,"NA",Input!J456))</f>
        <v/>
      </c>
      <c r="AQ456" s="65" t="str">
        <f t="shared" si="360"/>
        <v/>
      </c>
      <c r="AR456" s="65" t="str">
        <f t="shared" si="361"/>
        <v/>
      </c>
      <c r="AS456" s="165" t="str">
        <f>IF(COUNTBLANK($A456:$F456)&gt;2,"",IF(Input!K456=0,"NA",Input!K456))</f>
        <v/>
      </c>
      <c r="AT456" s="65" t="str">
        <f t="shared" si="362"/>
        <v/>
      </c>
      <c r="AU456" s="65" t="str">
        <f t="shared" si="363"/>
        <v/>
      </c>
      <c r="AV456" s="165" t="str">
        <f>IF(COUNTBLANK($A456:$F456)&gt;2,"",IF(Input!L456=0,"NA",Input!L456))</f>
        <v/>
      </c>
      <c r="AW456" s="65" t="str">
        <f t="shared" si="364"/>
        <v/>
      </c>
      <c r="AX456" s="65" t="str">
        <f t="shared" si="365"/>
        <v/>
      </c>
      <c r="AY456" s="165" t="str">
        <f>IF(COUNTBLANK($A456:$F456)&gt;2,"",IF(Input!M456=0,"NA",Input!M456))</f>
        <v/>
      </c>
      <c r="AZ456" s="65" t="str">
        <f t="shared" si="366"/>
        <v/>
      </c>
      <c r="BA456" s="65" t="str">
        <f t="shared" si="367"/>
        <v/>
      </c>
      <c r="BB456" s="165" t="str">
        <f>IF(COUNTBLANK($A456:$F456)&gt;2,"",IF(Input!N456=0,"NA",Input!N456))</f>
        <v/>
      </c>
      <c r="BC456" s="65" t="str">
        <f t="shared" si="368"/>
        <v/>
      </c>
      <c r="BD456" s="65" t="str">
        <f t="shared" si="369"/>
        <v/>
      </c>
      <c r="BE456" s="165" t="str">
        <f>IF(COUNTBLANK($A456:$F456)&gt;2,"",IF(Input!O456=0,"NA",Input!O456))</f>
        <v/>
      </c>
      <c r="BF456" s="65" t="str">
        <f t="shared" si="370"/>
        <v/>
      </c>
      <c r="BG456" s="65" t="str">
        <f t="shared" si="371"/>
        <v/>
      </c>
      <c r="BH456" s="165" t="str">
        <f>IF(COUNTBLANK($A456:$F456)&gt;2,"",IF(Input!P456=0,"NA",Input!P456))</f>
        <v/>
      </c>
      <c r="BI456" s="65" t="str">
        <f t="shared" si="372"/>
        <v/>
      </c>
      <c r="BJ456" s="65" t="str">
        <f t="shared" si="373"/>
        <v/>
      </c>
      <c r="BK456" s="165" t="str">
        <f>IF(COUNTBLANK($A456:$F456)&gt;2,"",IF(Input!Q456=0,"NA",Input!Q456))</f>
        <v/>
      </c>
      <c r="BL456" s="65" t="str">
        <f t="shared" si="374"/>
        <v/>
      </c>
      <c r="BM456" s="65" t="str">
        <f t="shared" si="375"/>
        <v/>
      </c>
      <c r="BN456" s="165" t="str">
        <f>IF(COUNTBLANK($A456:$F456)&gt;2,"",IF(Input!R456=0,"NA",Input!R456))</f>
        <v/>
      </c>
      <c r="BO456" s="65" t="str">
        <f t="shared" si="376"/>
        <v/>
      </c>
      <c r="BP456" s="65" t="str">
        <f t="shared" si="377"/>
        <v/>
      </c>
      <c r="BQ456" s="165" t="str">
        <f>IF(COUNTBLANK($A456:$F456)&gt;2,"",IF(Input!S456=0,"NA",Input!S456))</f>
        <v/>
      </c>
      <c r="BR456" s="65" t="str">
        <f t="shared" si="378"/>
        <v/>
      </c>
      <c r="BS456" s="65" t="str">
        <f t="shared" si="379"/>
        <v/>
      </c>
      <c r="BT456" s="165" t="str">
        <f>IF(COUNTBLANK($A456:$F456)&gt;2,"",IF(Input!T456=0,"NA",Input!T456))</f>
        <v/>
      </c>
      <c r="BU456" s="65" t="str">
        <f t="shared" si="380"/>
        <v/>
      </c>
      <c r="BV456" s="65" t="str">
        <f t="shared" si="381"/>
        <v/>
      </c>
      <c r="BW456" s="165" t="str">
        <f>IF(COUNTBLANK($A456:$F456)&gt;2,"",IF(Input!U456=0,"NA",Input!U456))</f>
        <v/>
      </c>
      <c r="BX456" s="65" t="str">
        <f t="shared" si="382"/>
        <v/>
      </c>
      <c r="BY456" s="65" t="str">
        <f t="shared" si="383"/>
        <v/>
      </c>
      <c r="BZ456" s="165" t="str">
        <f>IF(COUNTBLANK($A456:$F456)&gt;2,"",IF(Input!V456=0,"NA",Input!V456))</f>
        <v/>
      </c>
      <c r="CA456" s="65" t="str">
        <f t="shared" si="384"/>
        <v/>
      </c>
      <c r="CB456" s="65" t="str">
        <f t="shared" si="385"/>
        <v/>
      </c>
      <c r="CC456" s="165" t="str">
        <f>IF(COUNTBLANK($A456:$F456)&gt;2,"",IF(Input!W456=0,"NA",Input!W456))</f>
        <v/>
      </c>
      <c r="CD456" s="65" t="str">
        <f t="shared" si="386"/>
        <v/>
      </c>
      <c r="CE456" s="65" t="str">
        <f t="shared" si="387"/>
        <v/>
      </c>
      <c r="CF456" s="165" t="str">
        <f>IF(COUNTBLANK($A456:$F456)&gt;2,"",IF(Input!X456=0,"NA",Input!X456))</f>
        <v/>
      </c>
      <c r="CG456" s="65" t="str">
        <f t="shared" si="388"/>
        <v/>
      </c>
      <c r="CH456" s="65" t="str">
        <f t="shared" si="389"/>
        <v/>
      </c>
      <c r="CI456" s="165" t="str">
        <f>IF(COUNTBLANK($A456:$F456)&gt;2,"",IF(Input!Y456=0,"NA",Input!Y456))</f>
        <v/>
      </c>
      <c r="CJ456" s="65" t="str">
        <f t="shared" si="390"/>
        <v/>
      </c>
      <c r="CK456" s="65" t="str">
        <f t="shared" si="391"/>
        <v/>
      </c>
      <c r="CL456" s="165" t="str">
        <f>IF(COUNTBLANK($A456:$F456)&gt;2,"",IF(Input!Z456=0,"NA",Input!Z456))</f>
        <v/>
      </c>
      <c r="CM456" s="65" t="str">
        <f t="shared" si="392"/>
        <v/>
      </c>
      <c r="CN456" s="65" t="str">
        <f t="shared" si="393"/>
        <v/>
      </c>
      <c r="CO456" s="165" t="str">
        <f>IF(COUNTBLANK($A456:$F456)&gt;2,"",IF(Input!AA456=0,"NA",Input!AA456))</f>
        <v/>
      </c>
      <c r="CP456" s="65" t="str">
        <f t="shared" si="394"/>
        <v/>
      </c>
      <c r="CQ456" s="65" t="str">
        <f t="shared" si="395"/>
        <v/>
      </c>
      <c r="CR456" s="165" t="str">
        <f>IF(COUNTBLANK($A456:$F456)&gt;2,"",IF(Input!AB456=0,"NA",Input!AB456))</f>
        <v/>
      </c>
      <c r="CS456" s="65" t="str">
        <f t="shared" si="396"/>
        <v/>
      </c>
      <c r="CT456" s="65" t="str">
        <f t="shared" si="397"/>
        <v/>
      </c>
      <c r="CU456" s="165" t="str">
        <f>IF(COUNTBLANK($A456:$F456)&gt;2,"",IF(Input!AC456=0,"NA",Input!AC456))</f>
        <v/>
      </c>
      <c r="CV456" s="65" t="str">
        <f t="shared" si="398"/>
        <v/>
      </c>
      <c r="CW456" s="65" t="str">
        <f t="shared" si="399"/>
        <v/>
      </c>
      <c r="CX456" s="165" t="str">
        <f>IF(COUNTBLANK($A456:$F456)&gt;2,"",IF(Input!AD456=0,"NA",Input!AD456))</f>
        <v/>
      </c>
    </row>
    <row r="457" spans="1:102" x14ac:dyDescent="0.25">
      <c r="A457" s="162" t="str">
        <f>IF(Input!B457=0,"",Input!B457)</f>
        <v/>
      </c>
      <c r="B457" s="162" t="str">
        <f>IF(Input!C457=0,"",Input!C457)</f>
        <v/>
      </c>
      <c r="C457" s="162" t="str">
        <f>IF(Input!D457=0,"",Input!D457)</f>
        <v/>
      </c>
      <c r="D457" s="162" t="str">
        <f>IF(Input!G457=0,"",Input!G457)</f>
        <v/>
      </c>
      <c r="E457" s="162" t="str">
        <f>IF(Input!H457=0,"",Input!H457)</f>
        <v/>
      </c>
      <c r="F457" s="162" t="str">
        <f>IF(Input!I457=0,"",Input!I457)</f>
        <v/>
      </c>
      <c r="G457" s="66" t="str">
        <f t="shared" si="350"/>
        <v/>
      </c>
      <c r="H457" s="66" t="str">
        <f t="shared" si="351"/>
        <v/>
      </c>
      <c r="I457" s="160" t="str">
        <f>FinalScores!G457</f>
        <v/>
      </c>
      <c r="J457" s="65" t="str">
        <f t="shared" si="352"/>
        <v/>
      </c>
      <c r="K457" s="65" t="str">
        <f t="shared" si="353"/>
        <v/>
      </c>
      <c r="L457" s="165" t="str">
        <f>IF(COUNTBLANK($A457:$F457)&gt;2,"",IF(Input!AE457=0,"NA",Input!AE457))</f>
        <v/>
      </c>
      <c r="M457" s="65" t="str">
        <f t="shared" si="354"/>
        <v/>
      </c>
      <c r="N457" s="65" t="str">
        <f t="shared" si="355"/>
        <v/>
      </c>
      <c r="O457" s="165" t="str">
        <f>IF(COUNTBLANK($A457:$F457)&gt;2,"",IF(Input!AF457=0,"NA",Input!AF457))</f>
        <v/>
      </c>
      <c r="P457" s="65" t="str">
        <f t="shared" si="356"/>
        <v/>
      </c>
      <c r="Q457" s="65" t="str">
        <f t="shared" si="357"/>
        <v/>
      </c>
      <c r="R457" s="165" t="str">
        <f>IF(COUNTBLANK($A457:$F457)&gt;2,"",IF(Input!AG457=0,"NA",Input!AG457))</f>
        <v/>
      </c>
      <c r="AN457" s="65" t="str">
        <f t="shared" si="358"/>
        <v/>
      </c>
      <c r="AO457" s="65" t="str">
        <f t="shared" si="359"/>
        <v/>
      </c>
      <c r="AP457" s="165" t="str">
        <f>IF(COUNTBLANK($A457:$F457)&gt;2,"",IF(Input!J457=0,"NA",Input!J457))</f>
        <v/>
      </c>
      <c r="AQ457" s="65" t="str">
        <f t="shared" si="360"/>
        <v/>
      </c>
      <c r="AR457" s="65" t="str">
        <f t="shared" si="361"/>
        <v/>
      </c>
      <c r="AS457" s="165" t="str">
        <f>IF(COUNTBLANK($A457:$F457)&gt;2,"",IF(Input!K457=0,"NA",Input!K457))</f>
        <v/>
      </c>
      <c r="AT457" s="65" t="str">
        <f t="shared" si="362"/>
        <v/>
      </c>
      <c r="AU457" s="65" t="str">
        <f t="shared" si="363"/>
        <v/>
      </c>
      <c r="AV457" s="165" t="str">
        <f>IF(COUNTBLANK($A457:$F457)&gt;2,"",IF(Input!L457=0,"NA",Input!L457))</f>
        <v/>
      </c>
      <c r="AW457" s="65" t="str">
        <f t="shared" si="364"/>
        <v/>
      </c>
      <c r="AX457" s="65" t="str">
        <f t="shared" si="365"/>
        <v/>
      </c>
      <c r="AY457" s="165" t="str">
        <f>IF(COUNTBLANK($A457:$F457)&gt;2,"",IF(Input!M457=0,"NA",Input!M457))</f>
        <v/>
      </c>
      <c r="AZ457" s="65" t="str">
        <f t="shared" si="366"/>
        <v/>
      </c>
      <c r="BA457" s="65" t="str">
        <f t="shared" si="367"/>
        <v/>
      </c>
      <c r="BB457" s="165" t="str">
        <f>IF(COUNTBLANK($A457:$F457)&gt;2,"",IF(Input!N457=0,"NA",Input!N457))</f>
        <v/>
      </c>
      <c r="BC457" s="65" t="str">
        <f t="shared" si="368"/>
        <v/>
      </c>
      <c r="BD457" s="65" t="str">
        <f t="shared" si="369"/>
        <v/>
      </c>
      <c r="BE457" s="165" t="str">
        <f>IF(COUNTBLANK($A457:$F457)&gt;2,"",IF(Input!O457=0,"NA",Input!O457))</f>
        <v/>
      </c>
      <c r="BF457" s="65" t="str">
        <f t="shared" si="370"/>
        <v/>
      </c>
      <c r="BG457" s="65" t="str">
        <f t="shared" si="371"/>
        <v/>
      </c>
      <c r="BH457" s="165" t="str">
        <f>IF(COUNTBLANK($A457:$F457)&gt;2,"",IF(Input!P457=0,"NA",Input!P457))</f>
        <v/>
      </c>
      <c r="BI457" s="65" t="str">
        <f t="shared" si="372"/>
        <v/>
      </c>
      <c r="BJ457" s="65" t="str">
        <f t="shared" si="373"/>
        <v/>
      </c>
      <c r="BK457" s="165" t="str">
        <f>IF(COUNTBLANK($A457:$F457)&gt;2,"",IF(Input!Q457=0,"NA",Input!Q457))</f>
        <v/>
      </c>
      <c r="BL457" s="65" t="str">
        <f t="shared" si="374"/>
        <v/>
      </c>
      <c r="BM457" s="65" t="str">
        <f t="shared" si="375"/>
        <v/>
      </c>
      <c r="BN457" s="165" t="str">
        <f>IF(COUNTBLANK($A457:$F457)&gt;2,"",IF(Input!R457=0,"NA",Input!R457))</f>
        <v/>
      </c>
      <c r="BO457" s="65" t="str">
        <f t="shared" si="376"/>
        <v/>
      </c>
      <c r="BP457" s="65" t="str">
        <f t="shared" si="377"/>
        <v/>
      </c>
      <c r="BQ457" s="165" t="str">
        <f>IF(COUNTBLANK($A457:$F457)&gt;2,"",IF(Input!S457=0,"NA",Input!S457))</f>
        <v/>
      </c>
      <c r="BR457" s="65" t="str">
        <f t="shared" si="378"/>
        <v/>
      </c>
      <c r="BS457" s="65" t="str">
        <f t="shared" si="379"/>
        <v/>
      </c>
      <c r="BT457" s="165" t="str">
        <f>IF(COUNTBLANK($A457:$F457)&gt;2,"",IF(Input!T457=0,"NA",Input!T457))</f>
        <v/>
      </c>
      <c r="BU457" s="65" t="str">
        <f t="shared" si="380"/>
        <v/>
      </c>
      <c r="BV457" s="65" t="str">
        <f t="shared" si="381"/>
        <v/>
      </c>
      <c r="BW457" s="165" t="str">
        <f>IF(COUNTBLANK($A457:$F457)&gt;2,"",IF(Input!U457=0,"NA",Input!U457))</f>
        <v/>
      </c>
      <c r="BX457" s="65" t="str">
        <f t="shared" si="382"/>
        <v/>
      </c>
      <c r="BY457" s="65" t="str">
        <f t="shared" si="383"/>
        <v/>
      </c>
      <c r="BZ457" s="165" t="str">
        <f>IF(COUNTBLANK($A457:$F457)&gt;2,"",IF(Input!V457=0,"NA",Input!V457))</f>
        <v/>
      </c>
      <c r="CA457" s="65" t="str">
        <f t="shared" si="384"/>
        <v/>
      </c>
      <c r="CB457" s="65" t="str">
        <f t="shared" si="385"/>
        <v/>
      </c>
      <c r="CC457" s="165" t="str">
        <f>IF(COUNTBLANK($A457:$F457)&gt;2,"",IF(Input!W457=0,"NA",Input!W457))</f>
        <v/>
      </c>
      <c r="CD457" s="65" t="str">
        <f t="shared" si="386"/>
        <v/>
      </c>
      <c r="CE457" s="65" t="str">
        <f t="shared" si="387"/>
        <v/>
      </c>
      <c r="CF457" s="165" t="str">
        <f>IF(COUNTBLANK($A457:$F457)&gt;2,"",IF(Input!X457=0,"NA",Input!X457))</f>
        <v/>
      </c>
      <c r="CG457" s="65" t="str">
        <f t="shared" si="388"/>
        <v/>
      </c>
      <c r="CH457" s="65" t="str">
        <f t="shared" si="389"/>
        <v/>
      </c>
      <c r="CI457" s="165" t="str">
        <f>IF(COUNTBLANK($A457:$F457)&gt;2,"",IF(Input!Y457=0,"NA",Input!Y457))</f>
        <v/>
      </c>
      <c r="CJ457" s="65" t="str">
        <f t="shared" si="390"/>
        <v/>
      </c>
      <c r="CK457" s="65" t="str">
        <f t="shared" si="391"/>
        <v/>
      </c>
      <c r="CL457" s="165" t="str">
        <f>IF(COUNTBLANK($A457:$F457)&gt;2,"",IF(Input!Z457=0,"NA",Input!Z457))</f>
        <v/>
      </c>
      <c r="CM457" s="65" t="str">
        <f t="shared" si="392"/>
        <v/>
      </c>
      <c r="CN457" s="65" t="str">
        <f t="shared" si="393"/>
        <v/>
      </c>
      <c r="CO457" s="165" t="str">
        <f>IF(COUNTBLANK($A457:$F457)&gt;2,"",IF(Input!AA457=0,"NA",Input!AA457))</f>
        <v/>
      </c>
      <c r="CP457" s="65" t="str">
        <f t="shared" si="394"/>
        <v/>
      </c>
      <c r="CQ457" s="65" t="str">
        <f t="shared" si="395"/>
        <v/>
      </c>
      <c r="CR457" s="165" t="str">
        <f>IF(COUNTBLANK($A457:$F457)&gt;2,"",IF(Input!AB457=0,"NA",Input!AB457))</f>
        <v/>
      </c>
      <c r="CS457" s="65" t="str">
        <f t="shared" si="396"/>
        <v/>
      </c>
      <c r="CT457" s="65" t="str">
        <f t="shared" si="397"/>
        <v/>
      </c>
      <c r="CU457" s="165" t="str">
        <f>IF(COUNTBLANK($A457:$F457)&gt;2,"",IF(Input!AC457=0,"NA",Input!AC457))</f>
        <v/>
      </c>
      <c r="CV457" s="65" t="str">
        <f t="shared" si="398"/>
        <v/>
      </c>
      <c r="CW457" s="65" t="str">
        <f t="shared" si="399"/>
        <v/>
      </c>
      <c r="CX457" s="165" t="str">
        <f>IF(COUNTBLANK($A457:$F457)&gt;2,"",IF(Input!AD457=0,"NA",Input!AD457))</f>
        <v/>
      </c>
    </row>
    <row r="458" spans="1:102" x14ac:dyDescent="0.25">
      <c r="A458" s="162" t="str">
        <f>IF(Input!B458=0,"",Input!B458)</f>
        <v/>
      </c>
      <c r="B458" s="162" t="str">
        <f>IF(Input!C458=0,"",Input!C458)</f>
        <v/>
      </c>
      <c r="C458" s="162" t="str">
        <f>IF(Input!D458=0,"",Input!D458)</f>
        <v/>
      </c>
      <c r="D458" s="162" t="str">
        <f>IF(Input!G458=0,"",Input!G458)</f>
        <v/>
      </c>
      <c r="E458" s="162" t="str">
        <f>IF(Input!H458=0,"",Input!H458)</f>
        <v/>
      </c>
      <c r="F458" s="162" t="str">
        <f>IF(Input!I458=0,"",Input!I458)</f>
        <v/>
      </c>
      <c r="G458" s="66" t="str">
        <f t="shared" si="350"/>
        <v/>
      </c>
      <c r="H458" s="66" t="str">
        <f t="shared" si="351"/>
        <v/>
      </c>
      <c r="I458" s="160" t="str">
        <f>FinalScores!G458</f>
        <v/>
      </c>
      <c r="J458" s="65" t="str">
        <f t="shared" si="352"/>
        <v/>
      </c>
      <c r="K458" s="65" t="str">
        <f t="shared" si="353"/>
        <v/>
      </c>
      <c r="L458" s="165" t="str">
        <f>IF(COUNTBLANK($A458:$F458)&gt;2,"",IF(Input!AE458=0,"NA",Input!AE458))</f>
        <v/>
      </c>
      <c r="M458" s="65" t="str">
        <f t="shared" si="354"/>
        <v/>
      </c>
      <c r="N458" s="65" t="str">
        <f t="shared" si="355"/>
        <v/>
      </c>
      <c r="O458" s="165" t="str">
        <f>IF(COUNTBLANK($A458:$F458)&gt;2,"",IF(Input!AF458=0,"NA",Input!AF458))</f>
        <v/>
      </c>
      <c r="P458" s="65" t="str">
        <f t="shared" si="356"/>
        <v/>
      </c>
      <c r="Q458" s="65" t="str">
        <f t="shared" si="357"/>
        <v/>
      </c>
      <c r="R458" s="165" t="str">
        <f>IF(COUNTBLANK($A458:$F458)&gt;2,"",IF(Input!AG458=0,"NA",Input!AG458))</f>
        <v/>
      </c>
      <c r="AN458" s="65" t="str">
        <f t="shared" si="358"/>
        <v/>
      </c>
      <c r="AO458" s="65" t="str">
        <f t="shared" si="359"/>
        <v/>
      </c>
      <c r="AP458" s="165" t="str">
        <f>IF(COUNTBLANK($A458:$F458)&gt;2,"",IF(Input!J458=0,"NA",Input!J458))</f>
        <v/>
      </c>
      <c r="AQ458" s="65" t="str">
        <f t="shared" si="360"/>
        <v/>
      </c>
      <c r="AR458" s="65" t="str">
        <f t="shared" si="361"/>
        <v/>
      </c>
      <c r="AS458" s="165" t="str">
        <f>IF(COUNTBLANK($A458:$F458)&gt;2,"",IF(Input!K458=0,"NA",Input!K458))</f>
        <v/>
      </c>
      <c r="AT458" s="65" t="str">
        <f t="shared" si="362"/>
        <v/>
      </c>
      <c r="AU458" s="65" t="str">
        <f t="shared" si="363"/>
        <v/>
      </c>
      <c r="AV458" s="165" t="str">
        <f>IF(COUNTBLANK($A458:$F458)&gt;2,"",IF(Input!L458=0,"NA",Input!L458))</f>
        <v/>
      </c>
      <c r="AW458" s="65" t="str">
        <f t="shared" si="364"/>
        <v/>
      </c>
      <c r="AX458" s="65" t="str">
        <f t="shared" si="365"/>
        <v/>
      </c>
      <c r="AY458" s="165" t="str">
        <f>IF(COUNTBLANK($A458:$F458)&gt;2,"",IF(Input!M458=0,"NA",Input!M458))</f>
        <v/>
      </c>
      <c r="AZ458" s="65" t="str">
        <f t="shared" si="366"/>
        <v/>
      </c>
      <c r="BA458" s="65" t="str">
        <f t="shared" si="367"/>
        <v/>
      </c>
      <c r="BB458" s="165" t="str">
        <f>IF(COUNTBLANK($A458:$F458)&gt;2,"",IF(Input!N458=0,"NA",Input!N458))</f>
        <v/>
      </c>
      <c r="BC458" s="65" t="str">
        <f t="shared" si="368"/>
        <v/>
      </c>
      <c r="BD458" s="65" t="str">
        <f t="shared" si="369"/>
        <v/>
      </c>
      <c r="BE458" s="165" t="str">
        <f>IF(COUNTBLANK($A458:$F458)&gt;2,"",IF(Input!O458=0,"NA",Input!O458))</f>
        <v/>
      </c>
      <c r="BF458" s="65" t="str">
        <f t="shared" si="370"/>
        <v/>
      </c>
      <c r="BG458" s="65" t="str">
        <f t="shared" si="371"/>
        <v/>
      </c>
      <c r="BH458" s="165" t="str">
        <f>IF(COUNTBLANK($A458:$F458)&gt;2,"",IF(Input!P458=0,"NA",Input!P458))</f>
        <v/>
      </c>
      <c r="BI458" s="65" t="str">
        <f t="shared" si="372"/>
        <v/>
      </c>
      <c r="BJ458" s="65" t="str">
        <f t="shared" si="373"/>
        <v/>
      </c>
      <c r="BK458" s="165" t="str">
        <f>IF(COUNTBLANK($A458:$F458)&gt;2,"",IF(Input!Q458=0,"NA",Input!Q458))</f>
        <v/>
      </c>
      <c r="BL458" s="65" t="str">
        <f t="shared" si="374"/>
        <v/>
      </c>
      <c r="BM458" s="65" t="str">
        <f t="shared" si="375"/>
        <v/>
      </c>
      <c r="BN458" s="165" t="str">
        <f>IF(COUNTBLANK($A458:$F458)&gt;2,"",IF(Input!R458=0,"NA",Input!R458))</f>
        <v/>
      </c>
      <c r="BO458" s="65" t="str">
        <f t="shared" si="376"/>
        <v/>
      </c>
      <c r="BP458" s="65" t="str">
        <f t="shared" si="377"/>
        <v/>
      </c>
      <c r="BQ458" s="165" t="str">
        <f>IF(COUNTBLANK($A458:$F458)&gt;2,"",IF(Input!S458=0,"NA",Input!S458))</f>
        <v/>
      </c>
      <c r="BR458" s="65" t="str">
        <f t="shared" si="378"/>
        <v/>
      </c>
      <c r="BS458" s="65" t="str">
        <f t="shared" si="379"/>
        <v/>
      </c>
      <c r="BT458" s="165" t="str">
        <f>IF(COUNTBLANK($A458:$F458)&gt;2,"",IF(Input!T458=0,"NA",Input!T458))</f>
        <v/>
      </c>
      <c r="BU458" s="65" t="str">
        <f t="shared" si="380"/>
        <v/>
      </c>
      <c r="BV458" s="65" t="str">
        <f t="shared" si="381"/>
        <v/>
      </c>
      <c r="BW458" s="165" t="str">
        <f>IF(COUNTBLANK($A458:$F458)&gt;2,"",IF(Input!U458=0,"NA",Input!U458))</f>
        <v/>
      </c>
      <c r="BX458" s="65" t="str">
        <f t="shared" si="382"/>
        <v/>
      </c>
      <c r="BY458" s="65" t="str">
        <f t="shared" si="383"/>
        <v/>
      </c>
      <c r="BZ458" s="165" t="str">
        <f>IF(COUNTBLANK($A458:$F458)&gt;2,"",IF(Input!V458=0,"NA",Input!V458))</f>
        <v/>
      </c>
      <c r="CA458" s="65" t="str">
        <f t="shared" si="384"/>
        <v/>
      </c>
      <c r="CB458" s="65" t="str">
        <f t="shared" si="385"/>
        <v/>
      </c>
      <c r="CC458" s="165" t="str">
        <f>IF(COUNTBLANK($A458:$F458)&gt;2,"",IF(Input!W458=0,"NA",Input!W458))</f>
        <v/>
      </c>
      <c r="CD458" s="65" t="str">
        <f t="shared" si="386"/>
        <v/>
      </c>
      <c r="CE458" s="65" t="str">
        <f t="shared" si="387"/>
        <v/>
      </c>
      <c r="CF458" s="165" t="str">
        <f>IF(COUNTBLANK($A458:$F458)&gt;2,"",IF(Input!X458=0,"NA",Input!X458))</f>
        <v/>
      </c>
      <c r="CG458" s="65" t="str">
        <f t="shared" si="388"/>
        <v/>
      </c>
      <c r="CH458" s="65" t="str">
        <f t="shared" si="389"/>
        <v/>
      </c>
      <c r="CI458" s="165" t="str">
        <f>IF(COUNTBLANK($A458:$F458)&gt;2,"",IF(Input!Y458=0,"NA",Input!Y458))</f>
        <v/>
      </c>
      <c r="CJ458" s="65" t="str">
        <f t="shared" si="390"/>
        <v/>
      </c>
      <c r="CK458" s="65" t="str">
        <f t="shared" si="391"/>
        <v/>
      </c>
      <c r="CL458" s="165" t="str">
        <f>IF(COUNTBLANK($A458:$F458)&gt;2,"",IF(Input!Z458=0,"NA",Input!Z458))</f>
        <v/>
      </c>
      <c r="CM458" s="65" t="str">
        <f t="shared" si="392"/>
        <v/>
      </c>
      <c r="CN458" s="65" t="str">
        <f t="shared" si="393"/>
        <v/>
      </c>
      <c r="CO458" s="165" t="str">
        <f>IF(COUNTBLANK($A458:$F458)&gt;2,"",IF(Input!AA458=0,"NA",Input!AA458))</f>
        <v/>
      </c>
      <c r="CP458" s="65" t="str">
        <f t="shared" si="394"/>
        <v/>
      </c>
      <c r="CQ458" s="65" t="str">
        <f t="shared" si="395"/>
        <v/>
      </c>
      <c r="CR458" s="165" t="str">
        <f>IF(COUNTBLANK($A458:$F458)&gt;2,"",IF(Input!AB458=0,"NA",Input!AB458))</f>
        <v/>
      </c>
      <c r="CS458" s="65" t="str">
        <f t="shared" si="396"/>
        <v/>
      </c>
      <c r="CT458" s="65" t="str">
        <f t="shared" si="397"/>
        <v/>
      </c>
      <c r="CU458" s="165" t="str">
        <f>IF(COUNTBLANK($A458:$F458)&gt;2,"",IF(Input!AC458=0,"NA",Input!AC458))</f>
        <v/>
      </c>
      <c r="CV458" s="65" t="str">
        <f t="shared" si="398"/>
        <v/>
      </c>
      <c r="CW458" s="65" t="str">
        <f t="shared" si="399"/>
        <v/>
      </c>
      <c r="CX458" s="165" t="str">
        <f>IF(COUNTBLANK($A458:$F458)&gt;2,"",IF(Input!AD458=0,"NA",Input!AD458))</f>
        <v/>
      </c>
    </row>
    <row r="459" spans="1:102" x14ac:dyDescent="0.25">
      <c r="A459" s="162" t="str">
        <f>IF(Input!B459=0,"",Input!B459)</f>
        <v/>
      </c>
      <c r="B459" s="162" t="str">
        <f>IF(Input!C459=0,"",Input!C459)</f>
        <v/>
      </c>
      <c r="C459" s="162" t="str">
        <f>IF(Input!D459=0,"",Input!D459)</f>
        <v/>
      </c>
      <c r="D459" s="162" t="str">
        <f>IF(Input!G459=0,"",Input!G459)</f>
        <v/>
      </c>
      <c r="E459" s="162" t="str">
        <f>IF(Input!H459=0,"",Input!H459)</f>
        <v/>
      </c>
      <c r="F459" s="162" t="str">
        <f>IF(Input!I459=0,"",Input!I459)</f>
        <v/>
      </c>
      <c r="G459" s="66" t="str">
        <f t="shared" si="350"/>
        <v/>
      </c>
      <c r="H459" s="66" t="str">
        <f t="shared" si="351"/>
        <v/>
      </c>
      <c r="I459" s="160" t="str">
        <f>FinalScores!G459</f>
        <v/>
      </c>
      <c r="J459" s="65" t="str">
        <f t="shared" si="352"/>
        <v/>
      </c>
      <c r="K459" s="65" t="str">
        <f t="shared" si="353"/>
        <v/>
      </c>
      <c r="L459" s="165" t="str">
        <f>IF(COUNTBLANK($A459:$F459)&gt;2,"",IF(Input!AE459=0,"NA",Input!AE459))</f>
        <v/>
      </c>
      <c r="M459" s="65" t="str">
        <f t="shared" si="354"/>
        <v/>
      </c>
      <c r="N459" s="65" t="str">
        <f t="shared" si="355"/>
        <v/>
      </c>
      <c r="O459" s="165" t="str">
        <f>IF(COUNTBLANK($A459:$F459)&gt;2,"",IF(Input!AF459=0,"NA",Input!AF459))</f>
        <v/>
      </c>
      <c r="P459" s="65" t="str">
        <f t="shared" si="356"/>
        <v/>
      </c>
      <c r="Q459" s="65" t="str">
        <f t="shared" si="357"/>
        <v/>
      </c>
      <c r="R459" s="165" t="str">
        <f>IF(COUNTBLANK($A459:$F459)&gt;2,"",IF(Input!AG459=0,"NA",Input!AG459))</f>
        <v/>
      </c>
      <c r="AN459" s="65" t="str">
        <f t="shared" si="358"/>
        <v/>
      </c>
      <c r="AO459" s="65" t="str">
        <f t="shared" si="359"/>
        <v/>
      </c>
      <c r="AP459" s="165" t="str">
        <f>IF(COUNTBLANK($A459:$F459)&gt;2,"",IF(Input!J459=0,"NA",Input!J459))</f>
        <v/>
      </c>
      <c r="AQ459" s="65" t="str">
        <f t="shared" si="360"/>
        <v/>
      </c>
      <c r="AR459" s="65" t="str">
        <f t="shared" si="361"/>
        <v/>
      </c>
      <c r="AS459" s="165" t="str">
        <f>IF(COUNTBLANK($A459:$F459)&gt;2,"",IF(Input!K459=0,"NA",Input!K459))</f>
        <v/>
      </c>
      <c r="AT459" s="65" t="str">
        <f t="shared" si="362"/>
        <v/>
      </c>
      <c r="AU459" s="65" t="str">
        <f t="shared" si="363"/>
        <v/>
      </c>
      <c r="AV459" s="165" t="str">
        <f>IF(COUNTBLANK($A459:$F459)&gt;2,"",IF(Input!L459=0,"NA",Input!L459))</f>
        <v/>
      </c>
      <c r="AW459" s="65" t="str">
        <f t="shared" si="364"/>
        <v/>
      </c>
      <c r="AX459" s="65" t="str">
        <f t="shared" si="365"/>
        <v/>
      </c>
      <c r="AY459" s="165" t="str">
        <f>IF(COUNTBLANK($A459:$F459)&gt;2,"",IF(Input!M459=0,"NA",Input!M459))</f>
        <v/>
      </c>
      <c r="AZ459" s="65" t="str">
        <f t="shared" si="366"/>
        <v/>
      </c>
      <c r="BA459" s="65" t="str">
        <f t="shared" si="367"/>
        <v/>
      </c>
      <c r="BB459" s="165" t="str">
        <f>IF(COUNTBLANK($A459:$F459)&gt;2,"",IF(Input!N459=0,"NA",Input!N459))</f>
        <v/>
      </c>
      <c r="BC459" s="65" t="str">
        <f t="shared" si="368"/>
        <v/>
      </c>
      <c r="BD459" s="65" t="str">
        <f t="shared" si="369"/>
        <v/>
      </c>
      <c r="BE459" s="165" t="str">
        <f>IF(COUNTBLANK($A459:$F459)&gt;2,"",IF(Input!O459=0,"NA",Input!O459))</f>
        <v/>
      </c>
      <c r="BF459" s="65" t="str">
        <f t="shared" si="370"/>
        <v/>
      </c>
      <c r="BG459" s="65" t="str">
        <f t="shared" si="371"/>
        <v/>
      </c>
      <c r="BH459" s="165" t="str">
        <f>IF(COUNTBLANK($A459:$F459)&gt;2,"",IF(Input!P459=0,"NA",Input!P459))</f>
        <v/>
      </c>
      <c r="BI459" s="65" t="str">
        <f t="shared" si="372"/>
        <v/>
      </c>
      <c r="BJ459" s="65" t="str">
        <f t="shared" si="373"/>
        <v/>
      </c>
      <c r="BK459" s="165" t="str">
        <f>IF(COUNTBLANK($A459:$F459)&gt;2,"",IF(Input!Q459=0,"NA",Input!Q459))</f>
        <v/>
      </c>
      <c r="BL459" s="65" t="str">
        <f t="shared" si="374"/>
        <v/>
      </c>
      <c r="BM459" s="65" t="str">
        <f t="shared" si="375"/>
        <v/>
      </c>
      <c r="BN459" s="165" t="str">
        <f>IF(COUNTBLANK($A459:$F459)&gt;2,"",IF(Input!R459=0,"NA",Input!R459))</f>
        <v/>
      </c>
      <c r="BO459" s="65" t="str">
        <f t="shared" si="376"/>
        <v/>
      </c>
      <c r="BP459" s="65" t="str">
        <f t="shared" si="377"/>
        <v/>
      </c>
      <c r="BQ459" s="165" t="str">
        <f>IF(COUNTBLANK($A459:$F459)&gt;2,"",IF(Input!S459=0,"NA",Input!S459))</f>
        <v/>
      </c>
      <c r="BR459" s="65" t="str">
        <f t="shared" si="378"/>
        <v/>
      </c>
      <c r="BS459" s="65" t="str">
        <f t="shared" si="379"/>
        <v/>
      </c>
      <c r="BT459" s="165" t="str">
        <f>IF(COUNTBLANK($A459:$F459)&gt;2,"",IF(Input!T459=0,"NA",Input!T459))</f>
        <v/>
      </c>
      <c r="BU459" s="65" t="str">
        <f t="shared" si="380"/>
        <v/>
      </c>
      <c r="BV459" s="65" t="str">
        <f t="shared" si="381"/>
        <v/>
      </c>
      <c r="BW459" s="165" t="str">
        <f>IF(COUNTBLANK($A459:$F459)&gt;2,"",IF(Input!U459=0,"NA",Input!U459))</f>
        <v/>
      </c>
      <c r="BX459" s="65" t="str">
        <f t="shared" si="382"/>
        <v/>
      </c>
      <c r="BY459" s="65" t="str">
        <f t="shared" si="383"/>
        <v/>
      </c>
      <c r="BZ459" s="165" t="str">
        <f>IF(COUNTBLANK($A459:$F459)&gt;2,"",IF(Input!V459=0,"NA",Input!V459))</f>
        <v/>
      </c>
      <c r="CA459" s="65" t="str">
        <f t="shared" si="384"/>
        <v/>
      </c>
      <c r="CB459" s="65" t="str">
        <f t="shared" si="385"/>
        <v/>
      </c>
      <c r="CC459" s="165" t="str">
        <f>IF(COUNTBLANK($A459:$F459)&gt;2,"",IF(Input!W459=0,"NA",Input!W459))</f>
        <v/>
      </c>
      <c r="CD459" s="65" t="str">
        <f t="shared" si="386"/>
        <v/>
      </c>
      <c r="CE459" s="65" t="str">
        <f t="shared" si="387"/>
        <v/>
      </c>
      <c r="CF459" s="165" t="str">
        <f>IF(COUNTBLANK($A459:$F459)&gt;2,"",IF(Input!X459=0,"NA",Input!X459))</f>
        <v/>
      </c>
      <c r="CG459" s="65" t="str">
        <f t="shared" si="388"/>
        <v/>
      </c>
      <c r="CH459" s="65" t="str">
        <f t="shared" si="389"/>
        <v/>
      </c>
      <c r="CI459" s="165" t="str">
        <f>IF(COUNTBLANK($A459:$F459)&gt;2,"",IF(Input!Y459=0,"NA",Input!Y459))</f>
        <v/>
      </c>
      <c r="CJ459" s="65" t="str">
        <f t="shared" si="390"/>
        <v/>
      </c>
      <c r="CK459" s="65" t="str">
        <f t="shared" si="391"/>
        <v/>
      </c>
      <c r="CL459" s="165" t="str">
        <f>IF(COUNTBLANK($A459:$F459)&gt;2,"",IF(Input!Z459=0,"NA",Input!Z459))</f>
        <v/>
      </c>
      <c r="CM459" s="65" t="str">
        <f t="shared" si="392"/>
        <v/>
      </c>
      <c r="CN459" s="65" t="str">
        <f t="shared" si="393"/>
        <v/>
      </c>
      <c r="CO459" s="165" t="str">
        <f>IF(COUNTBLANK($A459:$F459)&gt;2,"",IF(Input!AA459=0,"NA",Input!AA459))</f>
        <v/>
      </c>
      <c r="CP459" s="65" t="str">
        <f t="shared" si="394"/>
        <v/>
      </c>
      <c r="CQ459" s="65" t="str">
        <f t="shared" si="395"/>
        <v/>
      </c>
      <c r="CR459" s="165" t="str">
        <f>IF(COUNTBLANK($A459:$F459)&gt;2,"",IF(Input!AB459=0,"NA",Input!AB459))</f>
        <v/>
      </c>
      <c r="CS459" s="65" t="str">
        <f t="shared" si="396"/>
        <v/>
      </c>
      <c r="CT459" s="65" t="str">
        <f t="shared" si="397"/>
        <v/>
      </c>
      <c r="CU459" s="165" t="str">
        <f>IF(COUNTBLANK($A459:$F459)&gt;2,"",IF(Input!AC459=0,"NA",Input!AC459))</f>
        <v/>
      </c>
      <c r="CV459" s="65" t="str">
        <f t="shared" si="398"/>
        <v/>
      </c>
      <c r="CW459" s="65" t="str">
        <f t="shared" si="399"/>
        <v/>
      </c>
      <c r="CX459" s="165" t="str">
        <f>IF(COUNTBLANK($A459:$F459)&gt;2,"",IF(Input!AD459=0,"NA",Input!AD459))</f>
        <v/>
      </c>
    </row>
    <row r="460" spans="1:102" x14ac:dyDescent="0.25">
      <c r="A460" s="162" t="str">
        <f>IF(Input!B460=0,"",Input!B460)</f>
        <v/>
      </c>
      <c r="B460" s="162" t="str">
        <f>IF(Input!C460=0,"",Input!C460)</f>
        <v/>
      </c>
      <c r="C460" s="162" t="str">
        <f>IF(Input!D460=0,"",Input!D460)</f>
        <v/>
      </c>
      <c r="D460" s="162" t="str">
        <f>IF(Input!G460=0,"",Input!G460)</f>
        <v/>
      </c>
      <c r="E460" s="162" t="str">
        <f>IF(Input!H460=0,"",Input!H460)</f>
        <v/>
      </c>
      <c r="F460" s="162" t="str">
        <f>IF(Input!I460=0,"",Input!I460)</f>
        <v/>
      </c>
      <c r="G460" s="66" t="str">
        <f t="shared" si="350"/>
        <v/>
      </c>
      <c r="H460" s="66" t="str">
        <f t="shared" si="351"/>
        <v/>
      </c>
      <c r="I460" s="160" t="str">
        <f>FinalScores!G460</f>
        <v/>
      </c>
      <c r="J460" s="65" t="str">
        <f t="shared" si="352"/>
        <v/>
      </c>
      <c r="K460" s="65" t="str">
        <f t="shared" si="353"/>
        <v/>
      </c>
      <c r="L460" s="165" t="str">
        <f>IF(COUNTBLANK($A460:$F460)&gt;2,"",IF(Input!AE460=0,"NA",Input!AE460))</f>
        <v/>
      </c>
      <c r="M460" s="65" t="str">
        <f t="shared" si="354"/>
        <v/>
      </c>
      <c r="N460" s="65" t="str">
        <f t="shared" si="355"/>
        <v/>
      </c>
      <c r="O460" s="165" t="str">
        <f>IF(COUNTBLANK($A460:$F460)&gt;2,"",IF(Input!AF460=0,"NA",Input!AF460))</f>
        <v/>
      </c>
      <c r="P460" s="65" t="str">
        <f t="shared" si="356"/>
        <v/>
      </c>
      <c r="Q460" s="65" t="str">
        <f t="shared" si="357"/>
        <v/>
      </c>
      <c r="R460" s="165" t="str">
        <f>IF(COUNTBLANK($A460:$F460)&gt;2,"",IF(Input!AG460=0,"NA",Input!AG460))</f>
        <v/>
      </c>
      <c r="AN460" s="65" t="str">
        <f t="shared" si="358"/>
        <v/>
      </c>
      <c r="AO460" s="65" t="str">
        <f t="shared" si="359"/>
        <v/>
      </c>
      <c r="AP460" s="165" t="str">
        <f>IF(COUNTBLANK($A460:$F460)&gt;2,"",IF(Input!J460=0,"NA",Input!J460))</f>
        <v/>
      </c>
      <c r="AQ460" s="65" t="str">
        <f t="shared" si="360"/>
        <v/>
      </c>
      <c r="AR460" s="65" t="str">
        <f t="shared" si="361"/>
        <v/>
      </c>
      <c r="AS460" s="165" t="str">
        <f>IF(COUNTBLANK($A460:$F460)&gt;2,"",IF(Input!K460=0,"NA",Input!K460))</f>
        <v/>
      </c>
      <c r="AT460" s="65" t="str">
        <f t="shared" si="362"/>
        <v/>
      </c>
      <c r="AU460" s="65" t="str">
        <f t="shared" si="363"/>
        <v/>
      </c>
      <c r="AV460" s="165" t="str">
        <f>IF(COUNTBLANK($A460:$F460)&gt;2,"",IF(Input!L460=0,"NA",Input!L460))</f>
        <v/>
      </c>
      <c r="AW460" s="65" t="str">
        <f t="shared" si="364"/>
        <v/>
      </c>
      <c r="AX460" s="65" t="str">
        <f t="shared" si="365"/>
        <v/>
      </c>
      <c r="AY460" s="165" t="str">
        <f>IF(COUNTBLANK($A460:$F460)&gt;2,"",IF(Input!M460=0,"NA",Input!M460))</f>
        <v/>
      </c>
      <c r="AZ460" s="65" t="str">
        <f t="shared" si="366"/>
        <v/>
      </c>
      <c r="BA460" s="65" t="str">
        <f t="shared" si="367"/>
        <v/>
      </c>
      <c r="BB460" s="165" t="str">
        <f>IF(COUNTBLANK($A460:$F460)&gt;2,"",IF(Input!N460=0,"NA",Input!N460))</f>
        <v/>
      </c>
      <c r="BC460" s="65" t="str">
        <f t="shared" si="368"/>
        <v/>
      </c>
      <c r="BD460" s="65" t="str">
        <f t="shared" si="369"/>
        <v/>
      </c>
      <c r="BE460" s="165" t="str">
        <f>IF(COUNTBLANK($A460:$F460)&gt;2,"",IF(Input!O460=0,"NA",Input!O460))</f>
        <v/>
      </c>
      <c r="BF460" s="65" t="str">
        <f t="shared" si="370"/>
        <v/>
      </c>
      <c r="BG460" s="65" t="str">
        <f t="shared" si="371"/>
        <v/>
      </c>
      <c r="BH460" s="165" t="str">
        <f>IF(COUNTBLANK($A460:$F460)&gt;2,"",IF(Input!P460=0,"NA",Input!P460))</f>
        <v/>
      </c>
      <c r="BI460" s="65" t="str">
        <f t="shared" si="372"/>
        <v/>
      </c>
      <c r="BJ460" s="65" t="str">
        <f t="shared" si="373"/>
        <v/>
      </c>
      <c r="BK460" s="165" t="str">
        <f>IF(COUNTBLANK($A460:$F460)&gt;2,"",IF(Input!Q460=0,"NA",Input!Q460))</f>
        <v/>
      </c>
      <c r="BL460" s="65" t="str">
        <f t="shared" si="374"/>
        <v/>
      </c>
      <c r="BM460" s="65" t="str">
        <f t="shared" si="375"/>
        <v/>
      </c>
      <c r="BN460" s="165" t="str">
        <f>IF(COUNTBLANK($A460:$F460)&gt;2,"",IF(Input!R460=0,"NA",Input!R460))</f>
        <v/>
      </c>
      <c r="BO460" s="65" t="str">
        <f t="shared" si="376"/>
        <v/>
      </c>
      <c r="BP460" s="65" t="str">
        <f t="shared" si="377"/>
        <v/>
      </c>
      <c r="BQ460" s="165" t="str">
        <f>IF(COUNTBLANK($A460:$F460)&gt;2,"",IF(Input!S460=0,"NA",Input!S460))</f>
        <v/>
      </c>
      <c r="BR460" s="65" t="str">
        <f t="shared" si="378"/>
        <v/>
      </c>
      <c r="BS460" s="65" t="str">
        <f t="shared" si="379"/>
        <v/>
      </c>
      <c r="BT460" s="165" t="str">
        <f>IF(COUNTBLANK($A460:$F460)&gt;2,"",IF(Input!T460=0,"NA",Input!T460))</f>
        <v/>
      </c>
      <c r="BU460" s="65" t="str">
        <f t="shared" si="380"/>
        <v/>
      </c>
      <c r="BV460" s="65" t="str">
        <f t="shared" si="381"/>
        <v/>
      </c>
      <c r="BW460" s="165" t="str">
        <f>IF(COUNTBLANK($A460:$F460)&gt;2,"",IF(Input!U460=0,"NA",Input!U460))</f>
        <v/>
      </c>
      <c r="BX460" s="65" t="str">
        <f t="shared" si="382"/>
        <v/>
      </c>
      <c r="BY460" s="65" t="str">
        <f t="shared" si="383"/>
        <v/>
      </c>
      <c r="BZ460" s="165" t="str">
        <f>IF(COUNTBLANK($A460:$F460)&gt;2,"",IF(Input!V460=0,"NA",Input!V460))</f>
        <v/>
      </c>
      <c r="CA460" s="65" t="str">
        <f t="shared" si="384"/>
        <v/>
      </c>
      <c r="CB460" s="65" t="str">
        <f t="shared" si="385"/>
        <v/>
      </c>
      <c r="CC460" s="165" t="str">
        <f>IF(COUNTBLANK($A460:$F460)&gt;2,"",IF(Input!W460=0,"NA",Input!W460))</f>
        <v/>
      </c>
      <c r="CD460" s="65" t="str">
        <f t="shared" si="386"/>
        <v/>
      </c>
      <c r="CE460" s="65" t="str">
        <f t="shared" si="387"/>
        <v/>
      </c>
      <c r="CF460" s="165" t="str">
        <f>IF(COUNTBLANK($A460:$F460)&gt;2,"",IF(Input!X460=0,"NA",Input!X460))</f>
        <v/>
      </c>
      <c r="CG460" s="65" t="str">
        <f t="shared" si="388"/>
        <v/>
      </c>
      <c r="CH460" s="65" t="str">
        <f t="shared" si="389"/>
        <v/>
      </c>
      <c r="CI460" s="165" t="str">
        <f>IF(COUNTBLANK($A460:$F460)&gt;2,"",IF(Input!Y460=0,"NA",Input!Y460))</f>
        <v/>
      </c>
      <c r="CJ460" s="65" t="str">
        <f t="shared" si="390"/>
        <v/>
      </c>
      <c r="CK460" s="65" t="str">
        <f t="shared" si="391"/>
        <v/>
      </c>
      <c r="CL460" s="165" t="str">
        <f>IF(COUNTBLANK($A460:$F460)&gt;2,"",IF(Input!Z460=0,"NA",Input!Z460))</f>
        <v/>
      </c>
      <c r="CM460" s="65" t="str">
        <f t="shared" si="392"/>
        <v/>
      </c>
      <c r="CN460" s="65" t="str">
        <f t="shared" si="393"/>
        <v/>
      </c>
      <c r="CO460" s="165" t="str">
        <f>IF(COUNTBLANK($A460:$F460)&gt;2,"",IF(Input!AA460=0,"NA",Input!AA460))</f>
        <v/>
      </c>
      <c r="CP460" s="65" t="str">
        <f t="shared" si="394"/>
        <v/>
      </c>
      <c r="CQ460" s="65" t="str">
        <f t="shared" si="395"/>
        <v/>
      </c>
      <c r="CR460" s="165" t="str">
        <f>IF(COUNTBLANK($A460:$F460)&gt;2,"",IF(Input!AB460=0,"NA",Input!AB460))</f>
        <v/>
      </c>
      <c r="CS460" s="65" t="str">
        <f t="shared" si="396"/>
        <v/>
      </c>
      <c r="CT460" s="65" t="str">
        <f t="shared" si="397"/>
        <v/>
      </c>
      <c r="CU460" s="165" t="str">
        <f>IF(COUNTBLANK($A460:$F460)&gt;2,"",IF(Input!AC460=0,"NA",Input!AC460))</f>
        <v/>
      </c>
      <c r="CV460" s="65" t="str">
        <f t="shared" si="398"/>
        <v/>
      </c>
      <c r="CW460" s="65" t="str">
        <f t="shared" si="399"/>
        <v/>
      </c>
      <c r="CX460" s="165" t="str">
        <f>IF(COUNTBLANK($A460:$F460)&gt;2,"",IF(Input!AD460=0,"NA",Input!AD460))</f>
        <v/>
      </c>
    </row>
    <row r="461" spans="1:102" x14ac:dyDescent="0.25">
      <c r="A461" s="162" t="str">
        <f>IF(Input!B461=0,"",Input!B461)</f>
        <v/>
      </c>
      <c r="B461" s="162" t="str">
        <f>IF(Input!C461=0,"",Input!C461)</f>
        <v/>
      </c>
      <c r="C461" s="162" t="str">
        <f>IF(Input!D461=0,"",Input!D461)</f>
        <v/>
      </c>
      <c r="D461" s="162" t="str">
        <f>IF(Input!G461=0,"",Input!G461)</f>
        <v/>
      </c>
      <c r="E461" s="162" t="str">
        <f>IF(Input!H461=0,"",Input!H461)</f>
        <v/>
      </c>
      <c r="F461" s="162" t="str">
        <f>IF(Input!I461=0,"",Input!I461)</f>
        <v/>
      </c>
      <c r="G461" s="66" t="str">
        <f t="shared" si="350"/>
        <v/>
      </c>
      <c r="H461" s="66" t="str">
        <f t="shared" si="351"/>
        <v/>
      </c>
      <c r="I461" s="160" t="str">
        <f>FinalScores!G461</f>
        <v/>
      </c>
      <c r="J461" s="65" t="str">
        <f t="shared" si="352"/>
        <v/>
      </c>
      <c r="K461" s="65" t="str">
        <f t="shared" si="353"/>
        <v/>
      </c>
      <c r="L461" s="165" t="str">
        <f>IF(COUNTBLANK($A461:$F461)&gt;2,"",IF(Input!AE461=0,"NA",Input!AE461))</f>
        <v/>
      </c>
      <c r="M461" s="65" t="str">
        <f t="shared" si="354"/>
        <v/>
      </c>
      <c r="N461" s="65" t="str">
        <f t="shared" si="355"/>
        <v/>
      </c>
      <c r="O461" s="165" t="str">
        <f>IF(COUNTBLANK($A461:$F461)&gt;2,"",IF(Input!AF461=0,"NA",Input!AF461))</f>
        <v/>
      </c>
      <c r="P461" s="65" t="str">
        <f t="shared" si="356"/>
        <v/>
      </c>
      <c r="Q461" s="65" t="str">
        <f t="shared" si="357"/>
        <v/>
      </c>
      <c r="R461" s="165" t="str">
        <f>IF(COUNTBLANK($A461:$F461)&gt;2,"",IF(Input!AG461=0,"NA",Input!AG461))</f>
        <v/>
      </c>
      <c r="AN461" s="65" t="str">
        <f t="shared" si="358"/>
        <v/>
      </c>
      <c r="AO461" s="65" t="str">
        <f t="shared" si="359"/>
        <v/>
      </c>
      <c r="AP461" s="165" t="str">
        <f>IF(COUNTBLANK($A461:$F461)&gt;2,"",IF(Input!J461=0,"NA",Input!J461))</f>
        <v/>
      </c>
      <c r="AQ461" s="65" t="str">
        <f t="shared" si="360"/>
        <v/>
      </c>
      <c r="AR461" s="65" t="str">
        <f t="shared" si="361"/>
        <v/>
      </c>
      <c r="AS461" s="165" t="str">
        <f>IF(COUNTBLANK($A461:$F461)&gt;2,"",IF(Input!K461=0,"NA",Input!K461))</f>
        <v/>
      </c>
      <c r="AT461" s="65" t="str">
        <f t="shared" si="362"/>
        <v/>
      </c>
      <c r="AU461" s="65" t="str">
        <f t="shared" si="363"/>
        <v/>
      </c>
      <c r="AV461" s="165" t="str">
        <f>IF(COUNTBLANK($A461:$F461)&gt;2,"",IF(Input!L461=0,"NA",Input!L461))</f>
        <v/>
      </c>
      <c r="AW461" s="65" t="str">
        <f t="shared" si="364"/>
        <v/>
      </c>
      <c r="AX461" s="65" t="str">
        <f t="shared" si="365"/>
        <v/>
      </c>
      <c r="AY461" s="165" t="str">
        <f>IF(COUNTBLANK($A461:$F461)&gt;2,"",IF(Input!M461=0,"NA",Input!M461))</f>
        <v/>
      </c>
      <c r="AZ461" s="65" t="str">
        <f t="shared" si="366"/>
        <v/>
      </c>
      <c r="BA461" s="65" t="str">
        <f t="shared" si="367"/>
        <v/>
      </c>
      <c r="BB461" s="165" t="str">
        <f>IF(COUNTBLANK($A461:$F461)&gt;2,"",IF(Input!N461=0,"NA",Input!N461))</f>
        <v/>
      </c>
      <c r="BC461" s="65" t="str">
        <f t="shared" si="368"/>
        <v/>
      </c>
      <c r="BD461" s="65" t="str">
        <f t="shared" si="369"/>
        <v/>
      </c>
      <c r="BE461" s="165" t="str">
        <f>IF(COUNTBLANK($A461:$F461)&gt;2,"",IF(Input!O461=0,"NA",Input!O461))</f>
        <v/>
      </c>
      <c r="BF461" s="65" t="str">
        <f t="shared" si="370"/>
        <v/>
      </c>
      <c r="BG461" s="65" t="str">
        <f t="shared" si="371"/>
        <v/>
      </c>
      <c r="BH461" s="165" t="str">
        <f>IF(COUNTBLANK($A461:$F461)&gt;2,"",IF(Input!P461=0,"NA",Input!P461))</f>
        <v/>
      </c>
      <c r="BI461" s="65" t="str">
        <f t="shared" si="372"/>
        <v/>
      </c>
      <c r="BJ461" s="65" t="str">
        <f t="shared" si="373"/>
        <v/>
      </c>
      <c r="BK461" s="165" t="str">
        <f>IF(COUNTBLANK($A461:$F461)&gt;2,"",IF(Input!Q461=0,"NA",Input!Q461))</f>
        <v/>
      </c>
      <c r="BL461" s="65" t="str">
        <f t="shared" si="374"/>
        <v/>
      </c>
      <c r="BM461" s="65" t="str">
        <f t="shared" si="375"/>
        <v/>
      </c>
      <c r="BN461" s="165" t="str">
        <f>IF(COUNTBLANK($A461:$F461)&gt;2,"",IF(Input!R461=0,"NA",Input!R461))</f>
        <v/>
      </c>
      <c r="BO461" s="65" t="str">
        <f t="shared" si="376"/>
        <v/>
      </c>
      <c r="BP461" s="65" t="str">
        <f t="shared" si="377"/>
        <v/>
      </c>
      <c r="BQ461" s="165" t="str">
        <f>IF(COUNTBLANK($A461:$F461)&gt;2,"",IF(Input!S461=0,"NA",Input!S461))</f>
        <v/>
      </c>
      <c r="BR461" s="65" t="str">
        <f t="shared" si="378"/>
        <v/>
      </c>
      <c r="BS461" s="65" t="str">
        <f t="shared" si="379"/>
        <v/>
      </c>
      <c r="BT461" s="165" t="str">
        <f>IF(COUNTBLANK($A461:$F461)&gt;2,"",IF(Input!T461=0,"NA",Input!T461))</f>
        <v/>
      </c>
      <c r="BU461" s="65" t="str">
        <f t="shared" si="380"/>
        <v/>
      </c>
      <c r="BV461" s="65" t="str">
        <f t="shared" si="381"/>
        <v/>
      </c>
      <c r="BW461" s="165" t="str">
        <f>IF(COUNTBLANK($A461:$F461)&gt;2,"",IF(Input!U461=0,"NA",Input!U461))</f>
        <v/>
      </c>
      <c r="BX461" s="65" t="str">
        <f t="shared" si="382"/>
        <v/>
      </c>
      <c r="BY461" s="65" t="str">
        <f t="shared" si="383"/>
        <v/>
      </c>
      <c r="BZ461" s="165" t="str">
        <f>IF(COUNTBLANK($A461:$F461)&gt;2,"",IF(Input!V461=0,"NA",Input!V461))</f>
        <v/>
      </c>
      <c r="CA461" s="65" t="str">
        <f t="shared" si="384"/>
        <v/>
      </c>
      <c r="CB461" s="65" t="str">
        <f t="shared" si="385"/>
        <v/>
      </c>
      <c r="CC461" s="165" t="str">
        <f>IF(COUNTBLANK($A461:$F461)&gt;2,"",IF(Input!W461=0,"NA",Input!W461))</f>
        <v/>
      </c>
      <c r="CD461" s="65" t="str">
        <f t="shared" si="386"/>
        <v/>
      </c>
      <c r="CE461" s="65" t="str">
        <f t="shared" si="387"/>
        <v/>
      </c>
      <c r="CF461" s="165" t="str">
        <f>IF(COUNTBLANK($A461:$F461)&gt;2,"",IF(Input!X461=0,"NA",Input!X461))</f>
        <v/>
      </c>
      <c r="CG461" s="65" t="str">
        <f t="shared" si="388"/>
        <v/>
      </c>
      <c r="CH461" s="65" t="str">
        <f t="shared" si="389"/>
        <v/>
      </c>
      <c r="CI461" s="165" t="str">
        <f>IF(COUNTBLANK($A461:$F461)&gt;2,"",IF(Input!Y461=0,"NA",Input!Y461))</f>
        <v/>
      </c>
      <c r="CJ461" s="65" t="str">
        <f t="shared" si="390"/>
        <v/>
      </c>
      <c r="CK461" s="65" t="str">
        <f t="shared" si="391"/>
        <v/>
      </c>
      <c r="CL461" s="165" t="str">
        <f>IF(COUNTBLANK($A461:$F461)&gt;2,"",IF(Input!Z461=0,"NA",Input!Z461))</f>
        <v/>
      </c>
      <c r="CM461" s="65" t="str">
        <f t="shared" si="392"/>
        <v/>
      </c>
      <c r="CN461" s="65" t="str">
        <f t="shared" si="393"/>
        <v/>
      </c>
      <c r="CO461" s="165" t="str">
        <f>IF(COUNTBLANK($A461:$F461)&gt;2,"",IF(Input!AA461=0,"NA",Input!AA461))</f>
        <v/>
      </c>
      <c r="CP461" s="65" t="str">
        <f t="shared" si="394"/>
        <v/>
      </c>
      <c r="CQ461" s="65" t="str">
        <f t="shared" si="395"/>
        <v/>
      </c>
      <c r="CR461" s="165" t="str">
        <f>IF(COUNTBLANK($A461:$F461)&gt;2,"",IF(Input!AB461=0,"NA",Input!AB461))</f>
        <v/>
      </c>
      <c r="CS461" s="65" t="str">
        <f t="shared" si="396"/>
        <v/>
      </c>
      <c r="CT461" s="65" t="str">
        <f t="shared" si="397"/>
        <v/>
      </c>
      <c r="CU461" s="165" t="str">
        <f>IF(COUNTBLANK($A461:$F461)&gt;2,"",IF(Input!AC461=0,"NA",Input!AC461))</f>
        <v/>
      </c>
      <c r="CV461" s="65" t="str">
        <f t="shared" si="398"/>
        <v/>
      </c>
      <c r="CW461" s="65" t="str">
        <f t="shared" si="399"/>
        <v/>
      </c>
      <c r="CX461" s="165" t="str">
        <f>IF(COUNTBLANK($A461:$F461)&gt;2,"",IF(Input!AD461=0,"NA",Input!AD461))</f>
        <v/>
      </c>
    </row>
    <row r="462" spans="1:102" x14ac:dyDescent="0.25">
      <c r="A462" s="162" t="str">
        <f>IF(Input!B462=0,"",Input!B462)</f>
        <v/>
      </c>
      <c r="B462" s="162" t="str">
        <f>IF(Input!C462=0,"",Input!C462)</f>
        <v/>
      </c>
      <c r="C462" s="162" t="str">
        <f>IF(Input!D462=0,"",Input!D462)</f>
        <v/>
      </c>
      <c r="D462" s="162" t="str">
        <f>IF(Input!G462=0,"",Input!G462)</f>
        <v/>
      </c>
      <c r="E462" s="162" t="str">
        <f>IF(Input!H462=0,"",Input!H462)</f>
        <v/>
      </c>
      <c r="F462" s="162" t="str">
        <f>IF(Input!I462=0,"",Input!I462)</f>
        <v/>
      </c>
      <c r="G462" s="66" t="str">
        <f t="shared" si="350"/>
        <v/>
      </c>
      <c r="H462" s="66" t="str">
        <f t="shared" si="351"/>
        <v/>
      </c>
      <c r="I462" s="160" t="str">
        <f>FinalScores!G462</f>
        <v/>
      </c>
      <c r="J462" s="65" t="str">
        <f t="shared" si="352"/>
        <v/>
      </c>
      <c r="K462" s="65" t="str">
        <f t="shared" si="353"/>
        <v/>
      </c>
      <c r="L462" s="165" t="str">
        <f>IF(COUNTBLANK($A462:$F462)&gt;2,"",IF(Input!AE462=0,"NA",Input!AE462))</f>
        <v/>
      </c>
      <c r="M462" s="65" t="str">
        <f t="shared" si="354"/>
        <v/>
      </c>
      <c r="N462" s="65" t="str">
        <f t="shared" si="355"/>
        <v/>
      </c>
      <c r="O462" s="165" t="str">
        <f>IF(COUNTBLANK($A462:$F462)&gt;2,"",IF(Input!AF462=0,"NA",Input!AF462))</f>
        <v/>
      </c>
      <c r="P462" s="65" t="str">
        <f t="shared" si="356"/>
        <v/>
      </c>
      <c r="Q462" s="65" t="str">
        <f t="shared" si="357"/>
        <v/>
      </c>
      <c r="R462" s="165" t="str">
        <f>IF(COUNTBLANK($A462:$F462)&gt;2,"",IF(Input!AG462=0,"NA",Input!AG462))</f>
        <v/>
      </c>
      <c r="AN462" s="65" t="str">
        <f t="shared" si="358"/>
        <v/>
      </c>
      <c r="AO462" s="65" t="str">
        <f t="shared" si="359"/>
        <v/>
      </c>
      <c r="AP462" s="165" t="str">
        <f>IF(COUNTBLANK($A462:$F462)&gt;2,"",IF(Input!J462=0,"NA",Input!J462))</f>
        <v/>
      </c>
      <c r="AQ462" s="65" t="str">
        <f t="shared" si="360"/>
        <v/>
      </c>
      <c r="AR462" s="65" t="str">
        <f t="shared" si="361"/>
        <v/>
      </c>
      <c r="AS462" s="165" t="str">
        <f>IF(COUNTBLANK($A462:$F462)&gt;2,"",IF(Input!K462=0,"NA",Input!K462))</f>
        <v/>
      </c>
      <c r="AT462" s="65" t="str">
        <f t="shared" si="362"/>
        <v/>
      </c>
      <c r="AU462" s="65" t="str">
        <f t="shared" si="363"/>
        <v/>
      </c>
      <c r="AV462" s="165" t="str">
        <f>IF(COUNTBLANK($A462:$F462)&gt;2,"",IF(Input!L462=0,"NA",Input!L462))</f>
        <v/>
      </c>
      <c r="AW462" s="65" t="str">
        <f t="shared" si="364"/>
        <v/>
      </c>
      <c r="AX462" s="65" t="str">
        <f t="shared" si="365"/>
        <v/>
      </c>
      <c r="AY462" s="165" t="str">
        <f>IF(COUNTBLANK($A462:$F462)&gt;2,"",IF(Input!M462=0,"NA",Input!M462))</f>
        <v/>
      </c>
      <c r="AZ462" s="65" t="str">
        <f t="shared" si="366"/>
        <v/>
      </c>
      <c r="BA462" s="65" t="str">
        <f t="shared" si="367"/>
        <v/>
      </c>
      <c r="BB462" s="165" t="str">
        <f>IF(COUNTBLANK($A462:$F462)&gt;2,"",IF(Input!N462=0,"NA",Input!N462))</f>
        <v/>
      </c>
      <c r="BC462" s="65" t="str">
        <f t="shared" si="368"/>
        <v/>
      </c>
      <c r="BD462" s="65" t="str">
        <f t="shared" si="369"/>
        <v/>
      </c>
      <c r="BE462" s="165" t="str">
        <f>IF(COUNTBLANK($A462:$F462)&gt;2,"",IF(Input!O462=0,"NA",Input!O462))</f>
        <v/>
      </c>
      <c r="BF462" s="65" t="str">
        <f t="shared" si="370"/>
        <v/>
      </c>
      <c r="BG462" s="65" t="str">
        <f t="shared" si="371"/>
        <v/>
      </c>
      <c r="BH462" s="165" t="str">
        <f>IF(COUNTBLANK($A462:$F462)&gt;2,"",IF(Input!P462=0,"NA",Input!P462))</f>
        <v/>
      </c>
      <c r="BI462" s="65" t="str">
        <f t="shared" si="372"/>
        <v/>
      </c>
      <c r="BJ462" s="65" t="str">
        <f t="shared" si="373"/>
        <v/>
      </c>
      <c r="BK462" s="165" t="str">
        <f>IF(COUNTBLANK($A462:$F462)&gt;2,"",IF(Input!Q462=0,"NA",Input!Q462))</f>
        <v/>
      </c>
      <c r="BL462" s="65" t="str">
        <f t="shared" si="374"/>
        <v/>
      </c>
      <c r="BM462" s="65" t="str">
        <f t="shared" si="375"/>
        <v/>
      </c>
      <c r="BN462" s="165" t="str">
        <f>IF(COUNTBLANK($A462:$F462)&gt;2,"",IF(Input!R462=0,"NA",Input!R462))</f>
        <v/>
      </c>
      <c r="BO462" s="65" t="str">
        <f t="shared" si="376"/>
        <v/>
      </c>
      <c r="BP462" s="65" t="str">
        <f t="shared" si="377"/>
        <v/>
      </c>
      <c r="BQ462" s="165" t="str">
        <f>IF(COUNTBLANK($A462:$F462)&gt;2,"",IF(Input!S462=0,"NA",Input!S462))</f>
        <v/>
      </c>
      <c r="BR462" s="65" t="str">
        <f t="shared" si="378"/>
        <v/>
      </c>
      <c r="BS462" s="65" t="str">
        <f t="shared" si="379"/>
        <v/>
      </c>
      <c r="BT462" s="165" t="str">
        <f>IF(COUNTBLANK($A462:$F462)&gt;2,"",IF(Input!T462=0,"NA",Input!T462))</f>
        <v/>
      </c>
      <c r="BU462" s="65" t="str">
        <f t="shared" si="380"/>
        <v/>
      </c>
      <c r="BV462" s="65" t="str">
        <f t="shared" si="381"/>
        <v/>
      </c>
      <c r="BW462" s="165" t="str">
        <f>IF(COUNTBLANK($A462:$F462)&gt;2,"",IF(Input!U462=0,"NA",Input!U462))</f>
        <v/>
      </c>
      <c r="BX462" s="65" t="str">
        <f t="shared" si="382"/>
        <v/>
      </c>
      <c r="BY462" s="65" t="str">
        <f t="shared" si="383"/>
        <v/>
      </c>
      <c r="BZ462" s="165" t="str">
        <f>IF(COUNTBLANK($A462:$F462)&gt;2,"",IF(Input!V462=0,"NA",Input!V462))</f>
        <v/>
      </c>
      <c r="CA462" s="65" t="str">
        <f t="shared" si="384"/>
        <v/>
      </c>
      <c r="CB462" s="65" t="str">
        <f t="shared" si="385"/>
        <v/>
      </c>
      <c r="CC462" s="165" t="str">
        <f>IF(COUNTBLANK($A462:$F462)&gt;2,"",IF(Input!W462=0,"NA",Input!W462))</f>
        <v/>
      </c>
      <c r="CD462" s="65" t="str">
        <f t="shared" si="386"/>
        <v/>
      </c>
      <c r="CE462" s="65" t="str">
        <f t="shared" si="387"/>
        <v/>
      </c>
      <c r="CF462" s="165" t="str">
        <f>IF(COUNTBLANK($A462:$F462)&gt;2,"",IF(Input!X462=0,"NA",Input!X462))</f>
        <v/>
      </c>
      <c r="CG462" s="65" t="str">
        <f t="shared" si="388"/>
        <v/>
      </c>
      <c r="CH462" s="65" t="str">
        <f t="shared" si="389"/>
        <v/>
      </c>
      <c r="CI462" s="165" t="str">
        <f>IF(COUNTBLANK($A462:$F462)&gt;2,"",IF(Input!Y462=0,"NA",Input!Y462))</f>
        <v/>
      </c>
      <c r="CJ462" s="65" t="str">
        <f t="shared" si="390"/>
        <v/>
      </c>
      <c r="CK462" s="65" t="str">
        <f t="shared" si="391"/>
        <v/>
      </c>
      <c r="CL462" s="165" t="str">
        <f>IF(COUNTBLANK($A462:$F462)&gt;2,"",IF(Input!Z462=0,"NA",Input!Z462))</f>
        <v/>
      </c>
      <c r="CM462" s="65" t="str">
        <f t="shared" si="392"/>
        <v/>
      </c>
      <c r="CN462" s="65" t="str">
        <f t="shared" si="393"/>
        <v/>
      </c>
      <c r="CO462" s="165" t="str">
        <f>IF(COUNTBLANK($A462:$F462)&gt;2,"",IF(Input!AA462=0,"NA",Input!AA462))</f>
        <v/>
      </c>
      <c r="CP462" s="65" t="str">
        <f t="shared" si="394"/>
        <v/>
      </c>
      <c r="CQ462" s="65" t="str">
        <f t="shared" si="395"/>
        <v/>
      </c>
      <c r="CR462" s="165" t="str">
        <f>IF(COUNTBLANK($A462:$F462)&gt;2,"",IF(Input!AB462=0,"NA",Input!AB462))</f>
        <v/>
      </c>
      <c r="CS462" s="65" t="str">
        <f t="shared" si="396"/>
        <v/>
      </c>
      <c r="CT462" s="65" t="str">
        <f t="shared" si="397"/>
        <v/>
      </c>
      <c r="CU462" s="165" t="str">
        <f>IF(COUNTBLANK($A462:$F462)&gt;2,"",IF(Input!AC462=0,"NA",Input!AC462))</f>
        <v/>
      </c>
      <c r="CV462" s="65" t="str">
        <f t="shared" si="398"/>
        <v/>
      </c>
      <c r="CW462" s="65" t="str">
        <f t="shared" si="399"/>
        <v/>
      </c>
      <c r="CX462" s="165" t="str">
        <f>IF(COUNTBLANK($A462:$F462)&gt;2,"",IF(Input!AD462=0,"NA",Input!AD462))</f>
        <v/>
      </c>
    </row>
    <row r="463" spans="1:102" x14ac:dyDescent="0.25">
      <c r="A463" s="162" t="str">
        <f>IF(Input!B463=0,"",Input!B463)</f>
        <v/>
      </c>
      <c r="B463" s="162" t="str">
        <f>IF(Input!C463=0,"",Input!C463)</f>
        <v/>
      </c>
      <c r="C463" s="162" t="str">
        <f>IF(Input!D463=0,"",Input!D463)</f>
        <v/>
      </c>
      <c r="D463" s="162" t="str">
        <f>IF(Input!G463=0,"",Input!G463)</f>
        <v/>
      </c>
      <c r="E463" s="162" t="str">
        <f>IF(Input!H463=0,"",Input!H463)</f>
        <v/>
      </c>
      <c r="F463" s="162" t="str">
        <f>IF(Input!I463=0,"",Input!I463)</f>
        <v/>
      </c>
      <c r="G463" s="66" t="str">
        <f t="shared" si="350"/>
        <v/>
      </c>
      <c r="H463" s="66" t="str">
        <f t="shared" si="351"/>
        <v/>
      </c>
      <c r="I463" s="160" t="str">
        <f>FinalScores!G463</f>
        <v/>
      </c>
      <c r="J463" s="65" t="str">
        <f t="shared" si="352"/>
        <v/>
      </c>
      <c r="K463" s="65" t="str">
        <f t="shared" si="353"/>
        <v/>
      </c>
      <c r="L463" s="165" t="str">
        <f>IF(COUNTBLANK($A463:$F463)&gt;2,"",IF(Input!AE463=0,"NA",Input!AE463))</f>
        <v/>
      </c>
      <c r="M463" s="65" t="str">
        <f t="shared" si="354"/>
        <v/>
      </c>
      <c r="N463" s="65" t="str">
        <f t="shared" si="355"/>
        <v/>
      </c>
      <c r="O463" s="165" t="str">
        <f>IF(COUNTBLANK($A463:$F463)&gt;2,"",IF(Input!AF463=0,"NA",Input!AF463))</f>
        <v/>
      </c>
      <c r="P463" s="65" t="str">
        <f t="shared" si="356"/>
        <v/>
      </c>
      <c r="Q463" s="65" t="str">
        <f t="shared" si="357"/>
        <v/>
      </c>
      <c r="R463" s="165" t="str">
        <f>IF(COUNTBLANK($A463:$F463)&gt;2,"",IF(Input!AG463=0,"NA",Input!AG463))</f>
        <v/>
      </c>
      <c r="AN463" s="65" t="str">
        <f t="shared" si="358"/>
        <v/>
      </c>
      <c r="AO463" s="65" t="str">
        <f t="shared" si="359"/>
        <v/>
      </c>
      <c r="AP463" s="165" t="str">
        <f>IF(COUNTBLANK($A463:$F463)&gt;2,"",IF(Input!J463=0,"NA",Input!J463))</f>
        <v/>
      </c>
      <c r="AQ463" s="65" t="str">
        <f t="shared" si="360"/>
        <v/>
      </c>
      <c r="AR463" s="65" t="str">
        <f t="shared" si="361"/>
        <v/>
      </c>
      <c r="AS463" s="165" t="str">
        <f>IF(COUNTBLANK($A463:$F463)&gt;2,"",IF(Input!K463=0,"NA",Input!K463))</f>
        <v/>
      </c>
      <c r="AT463" s="65" t="str">
        <f t="shared" si="362"/>
        <v/>
      </c>
      <c r="AU463" s="65" t="str">
        <f t="shared" si="363"/>
        <v/>
      </c>
      <c r="AV463" s="165" t="str">
        <f>IF(COUNTBLANK($A463:$F463)&gt;2,"",IF(Input!L463=0,"NA",Input!L463))</f>
        <v/>
      </c>
      <c r="AW463" s="65" t="str">
        <f t="shared" si="364"/>
        <v/>
      </c>
      <c r="AX463" s="65" t="str">
        <f t="shared" si="365"/>
        <v/>
      </c>
      <c r="AY463" s="165" t="str">
        <f>IF(COUNTBLANK($A463:$F463)&gt;2,"",IF(Input!M463=0,"NA",Input!M463))</f>
        <v/>
      </c>
      <c r="AZ463" s="65" t="str">
        <f t="shared" si="366"/>
        <v/>
      </c>
      <c r="BA463" s="65" t="str">
        <f t="shared" si="367"/>
        <v/>
      </c>
      <c r="BB463" s="165" t="str">
        <f>IF(COUNTBLANK($A463:$F463)&gt;2,"",IF(Input!N463=0,"NA",Input!N463))</f>
        <v/>
      </c>
      <c r="BC463" s="65" t="str">
        <f t="shared" si="368"/>
        <v/>
      </c>
      <c r="BD463" s="65" t="str">
        <f t="shared" si="369"/>
        <v/>
      </c>
      <c r="BE463" s="165" t="str">
        <f>IF(COUNTBLANK($A463:$F463)&gt;2,"",IF(Input!O463=0,"NA",Input!O463))</f>
        <v/>
      </c>
      <c r="BF463" s="65" t="str">
        <f t="shared" si="370"/>
        <v/>
      </c>
      <c r="BG463" s="65" t="str">
        <f t="shared" si="371"/>
        <v/>
      </c>
      <c r="BH463" s="165" t="str">
        <f>IF(COUNTBLANK($A463:$F463)&gt;2,"",IF(Input!P463=0,"NA",Input!P463))</f>
        <v/>
      </c>
      <c r="BI463" s="65" t="str">
        <f t="shared" si="372"/>
        <v/>
      </c>
      <c r="BJ463" s="65" t="str">
        <f t="shared" si="373"/>
        <v/>
      </c>
      <c r="BK463" s="165" t="str">
        <f>IF(COUNTBLANK($A463:$F463)&gt;2,"",IF(Input!Q463=0,"NA",Input!Q463))</f>
        <v/>
      </c>
      <c r="BL463" s="65" t="str">
        <f t="shared" si="374"/>
        <v/>
      </c>
      <c r="BM463" s="65" t="str">
        <f t="shared" si="375"/>
        <v/>
      </c>
      <c r="BN463" s="165" t="str">
        <f>IF(COUNTBLANK($A463:$F463)&gt;2,"",IF(Input!R463=0,"NA",Input!R463))</f>
        <v/>
      </c>
      <c r="BO463" s="65" t="str">
        <f t="shared" si="376"/>
        <v/>
      </c>
      <c r="BP463" s="65" t="str">
        <f t="shared" si="377"/>
        <v/>
      </c>
      <c r="BQ463" s="165" t="str">
        <f>IF(COUNTBLANK($A463:$F463)&gt;2,"",IF(Input!S463=0,"NA",Input!S463))</f>
        <v/>
      </c>
      <c r="BR463" s="65" t="str">
        <f t="shared" si="378"/>
        <v/>
      </c>
      <c r="BS463" s="65" t="str">
        <f t="shared" si="379"/>
        <v/>
      </c>
      <c r="BT463" s="165" t="str">
        <f>IF(COUNTBLANK($A463:$F463)&gt;2,"",IF(Input!T463=0,"NA",Input!T463))</f>
        <v/>
      </c>
      <c r="BU463" s="65" t="str">
        <f t="shared" si="380"/>
        <v/>
      </c>
      <c r="BV463" s="65" t="str">
        <f t="shared" si="381"/>
        <v/>
      </c>
      <c r="BW463" s="165" t="str">
        <f>IF(COUNTBLANK($A463:$F463)&gt;2,"",IF(Input!U463=0,"NA",Input!U463))</f>
        <v/>
      </c>
      <c r="BX463" s="65" t="str">
        <f t="shared" si="382"/>
        <v/>
      </c>
      <c r="BY463" s="65" t="str">
        <f t="shared" si="383"/>
        <v/>
      </c>
      <c r="BZ463" s="165" t="str">
        <f>IF(COUNTBLANK($A463:$F463)&gt;2,"",IF(Input!V463=0,"NA",Input!V463))</f>
        <v/>
      </c>
      <c r="CA463" s="65" t="str">
        <f t="shared" si="384"/>
        <v/>
      </c>
      <c r="CB463" s="65" t="str">
        <f t="shared" si="385"/>
        <v/>
      </c>
      <c r="CC463" s="165" t="str">
        <f>IF(COUNTBLANK($A463:$F463)&gt;2,"",IF(Input!W463=0,"NA",Input!W463))</f>
        <v/>
      </c>
      <c r="CD463" s="65" t="str">
        <f t="shared" si="386"/>
        <v/>
      </c>
      <c r="CE463" s="65" t="str">
        <f t="shared" si="387"/>
        <v/>
      </c>
      <c r="CF463" s="165" t="str">
        <f>IF(COUNTBLANK($A463:$F463)&gt;2,"",IF(Input!X463=0,"NA",Input!X463))</f>
        <v/>
      </c>
      <c r="CG463" s="65" t="str">
        <f t="shared" si="388"/>
        <v/>
      </c>
      <c r="CH463" s="65" t="str">
        <f t="shared" si="389"/>
        <v/>
      </c>
      <c r="CI463" s="165" t="str">
        <f>IF(COUNTBLANK($A463:$F463)&gt;2,"",IF(Input!Y463=0,"NA",Input!Y463))</f>
        <v/>
      </c>
      <c r="CJ463" s="65" t="str">
        <f t="shared" si="390"/>
        <v/>
      </c>
      <c r="CK463" s="65" t="str">
        <f t="shared" si="391"/>
        <v/>
      </c>
      <c r="CL463" s="165" t="str">
        <f>IF(COUNTBLANK($A463:$F463)&gt;2,"",IF(Input!Z463=0,"NA",Input!Z463))</f>
        <v/>
      </c>
      <c r="CM463" s="65" t="str">
        <f t="shared" si="392"/>
        <v/>
      </c>
      <c r="CN463" s="65" t="str">
        <f t="shared" si="393"/>
        <v/>
      </c>
      <c r="CO463" s="165" t="str">
        <f>IF(COUNTBLANK($A463:$F463)&gt;2,"",IF(Input!AA463=0,"NA",Input!AA463))</f>
        <v/>
      </c>
      <c r="CP463" s="65" t="str">
        <f t="shared" si="394"/>
        <v/>
      </c>
      <c r="CQ463" s="65" t="str">
        <f t="shared" si="395"/>
        <v/>
      </c>
      <c r="CR463" s="165" t="str">
        <f>IF(COUNTBLANK($A463:$F463)&gt;2,"",IF(Input!AB463=0,"NA",Input!AB463))</f>
        <v/>
      </c>
      <c r="CS463" s="65" t="str">
        <f t="shared" si="396"/>
        <v/>
      </c>
      <c r="CT463" s="65" t="str">
        <f t="shared" si="397"/>
        <v/>
      </c>
      <c r="CU463" s="165" t="str">
        <f>IF(COUNTBLANK($A463:$F463)&gt;2,"",IF(Input!AC463=0,"NA",Input!AC463))</f>
        <v/>
      </c>
      <c r="CV463" s="65" t="str">
        <f t="shared" si="398"/>
        <v/>
      </c>
      <c r="CW463" s="65" t="str">
        <f t="shared" si="399"/>
        <v/>
      </c>
      <c r="CX463" s="165" t="str">
        <f>IF(COUNTBLANK($A463:$F463)&gt;2,"",IF(Input!AD463=0,"NA",Input!AD463))</f>
        <v/>
      </c>
    </row>
    <row r="464" spans="1:102" x14ac:dyDescent="0.25">
      <c r="A464" s="162" t="str">
        <f>IF(Input!B464=0,"",Input!B464)</f>
        <v/>
      </c>
      <c r="B464" s="162" t="str">
        <f>IF(Input!C464=0,"",Input!C464)</f>
        <v/>
      </c>
      <c r="C464" s="162" t="str">
        <f>IF(Input!D464=0,"",Input!D464)</f>
        <v/>
      </c>
      <c r="D464" s="162" t="str">
        <f>IF(Input!G464=0,"",Input!G464)</f>
        <v/>
      </c>
      <c r="E464" s="162" t="str">
        <f>IF(Input!H464=0,"",Input!H464)</f>
        <v/>
      </c>
      <c r="F464" s="162" t="str">
        <f>IF(Input!I464=0,"",Input!I464)</f>
        <v/>
      </c>
      <c r="G464" s="66" t="str">
        <f t="shared" si="350"/>
        <v/>
      </c>
      <c r="H464" s="66" t="str">
        <f t="shared" si="351"/>
        <v/>
      </c>
      <c r="I464" s="160" t="str">
        <f>FinalScores!G464</f>
        <v/>
      </c>
      <c r="J464" s="65" t="str">
        <f t="shared" si="352"/>
        <v/>
      </c>
      <c r="K464" s="65" t="str">
        <f t="shared" si="353"/>
        <v/>
      </c>
      <c r="L464" s="165" t="str">
        <f>IF(COUNTBLANK($A464:$F464)&gt;2,"",IF(Input!AE464=0,"NA",Input!AE464))</f>
        <v/>
      </c>
      <c r="M464" s="65" t="str">
        <f t="shared" si="354"/>
        <v/>
      </c>
      <c r="N464" s="65" t="str">
        <f t="shared" si="355"/>
        <v/>
      </c>
      <c r="O464" s="165" t="str">
        <f>IF(COUNTBLANK($A464:$F464)&gt;2,"",IF(Input!AF464=0,"NA",Input!AF464))</f>
        <v/>
      </c>
      <c r="P464" s="65" t="str">
        <f t="shared" si="356"/>
        <v/>
      </c>
      <c r="Q464" s="65" t="str">
        <f t="shared" si="357"/>
        <v/>
      </c>
      <c r="R464" s="165" t="str">
        <f>IF(COUNTBLANK($A464:$F464)&gt;2,"",IF(Input!AG464=0,"NA",Input!AG464))</f>
        <v/>
      </c>
      <c r="AN464" s="65" t="str">
        <f t="shared" si="358"/>
        <v/>
      </c>
      <c r="AO464" s="65" t="str">
        <f t="shared" si="359"/>
        <v/>
      </c>
      <c r="AP464" s="165" t="str">
        <f>IF(COUNTBLANK($A464:$F464)&gt;2,"",IF(Input!J464=0,"NA",Input!J464))</f>
        <v/>
      </c>
      <c r="AQ464" s="65" t="str">
        <f t="shared" si="360"/>
        <v/>
      </c>
      <c r="AR464" s="65" t="str">
        <f t="shared" si="361"/>
        <v/>
      </c>
      <c r="AS464" s="165" t="str">
        <f>IF(COUNTBLANK($A464:$F464)&gt;2,"",IF(Input!K464=0,"NA",Input!K464))</f>
        <v/>
      </c>
      <c r="AT464" s="65" t="str">
        <f t="shared" si="362"/>
        <v/>
      </c>
      <c r="AU464" s="65" t="str">
        <f t="shared" si="363"/>
        <v/>
      </c>
      <c r="AV464" s="165" t="str">
        <f>IF(COUNTBLANK($A464:$F464)&gt;2,"",IF(Input!L464=0,"NA",Input!L464))</f>
        <v/>
      </c>
      <c r="AW464" s="65" t="str">
        <f t="shared" si="364"/>
        <v/>
      </c>
      <c r="AX464" s="65" t="str">
        <f t="shared" si="365"/>
        <v/>
      </c>
      <c r="AY464" s="165" t="str">
        <f>IF(COUNTBLANK($A464:$F464)&gt;2,"",IF(Input!M464=0,"NA",Input!M464))</f>
        <v/>
      </c>
      <c r="AZ464" s="65" t="str">
        <f t="shared" si="366"/>
        <v/>
      </c>
      <c r="BA464" s="65" t="str">
        <f t="shared" si="367"/>
        <v/>
      </c>
      <c r="BB464" s="165" t="str">
        <f>IF(COUNTBLANK($A464:$F464)&gt;2,"",IF(Input!N464=0,"NA",Input!N464))</f>
        <v/>
      </c>
      <c r="BC464" s="65" t="str">
        <f t="shared" si="368"/>
        <v/>
      </c>
      <c r="BD464" s="65" t="str">
        <f t="shared" si="369"/>
        <v/>
      </c>
      <c r="BE464" s="165" t="str">
        <f>IF(COUNTBLANK($A464:$F464)&gt;2,"",IF(Input!O464=0,"NA",Input!O464))</f>
        <v/>
      </c>
      <c r="BF464" s="65" t="str">
        <f t="shared" si="370"/>
        <v/>
      </c>
      <c r="BG464" s="65" t="str">
        <f t="shared" si="371"/>
        <v/>
      </c>
      <c r="BH464" s="165" t="str">
        <f>IF(COUNTBLANK($A464:$F464)&gt;2,"",IF(Input!P464=0,"NA",Input!P464))</f>
        <v/>
      </c>
      <c r="BI464" s="65" t="str">
        <f t="shared" si="372"/>
        <v/>
      </c>
      <c r="BJ464" s="65" t="str">
        <f t="shared" si="373"/>
        <v/>
      </c>
      <c r="BK464" s="165" t="str">
        <f>IF(COUNTBLANK($A464:$F464)&gt;2,"",IF(Input!Q464=0,"NA",Input!Q464))</f>
        <v/>
      </c>
      <c r="BL464" s="65" t="str">
        <f t="shared" si="374"/>
        <v/>
      </c>
      <c r="BM464" s="65" t="str">
        <f t="shared" si="375"/>
        <v/>
      </c>
      <c r="BN464" s="165" t="str">
        <f>IF(COUNTBLANK($A464:$F464)&gt;2,"",IF(Input!R464=0,"NA",Input!R464))</f>
        <v/>
      </c>
      <c r="BO464" s="65" t="str">
        <f t="shared" si="376"/>
        <v/>
      </c>
      <c r="BP464" s="65" t="str">
        <f t="shared" si="377"/>
        <v/>
      </c>
      <c r="BQ464" s="165" t="str">
        <f>IF(COUNTBLANK($A464:$F464)&gt;2,"",IF(Input!S464=0,"NA",Input!S464))</f>
        <v/>
      </c>
      <c r="BR464" s="65" t="str">
        <f t="shared" si="378"/>
        <v/>
      </c>
      <c r="BS464" s="65" t="str">
        <f t="shared" si="379"/>
        <v/>
      </c>
      <c r="BT464" s="165" t="str">
        <f>IF(COUNTBLANK($A464:$F464)&gt;2,"",IF(Input!T464=0,"NA",Input!T464))</f>
        <v/>
      </c>
      <c r="BU464" s="65" t="str">
        <f t="shared" si="380"/>
        <v/>
      </c>
      <c r="BV464" s="65" t="str">
        <f t="shared" si="381"/>
        <v/>
      </c>
      <c r="BW464" s="165" t="str">
        <f>IF(COUNTBLANK($A464:$F464)&gt;2,"",IF(Input!U464=0,"NA",Input!U464))</f>
        <v/>
      </c>
      <c r="BX464" s="65" t="str">
        <f t="shared" si="382"/>
        <v/>
      </c>
      <c r="BY464" s="65" t="str">
        <f t="shared" si="383"/>
        <v/>
      </c>
      <c r="BZ464" s="165" t="str">
        <f>IF(COUNTBLANK($A464:$F464)&gt;2,"",IF(Input!V464=0,"NA",Input!V464))</f>
        <v/>
      </c>
      <c r="CA464" s="65" t="str">
        <f t="shared" si="384"/>
        <v/>
      </c>
      <c r="CB464" s="65" t="str">
        <f t="shared" si="385"/>
        <v/>
      </c>
      <c r="CC464" s="165" t="str">
        <f>IF(COUNTBLANK($A464:$F464)&gt;2,"",IF(Input!W464=0,"NA",Input!W464))</f>
        <v/>
      </c>
      <c r="CD464" s="65" t="str">
        <f t="shared" si="386"/>
        <v/>
      </c>
      <c r="CE464" s="65" t="str">
        <f t="shared" si="387"/>
        <v/>
      </c>
      <c r="CF464" s="165" t="str">
        <f>IF(COUNTBLANK($A464:$F464)&gt;2,"",IF(Input!X464=0,"NA",Input!X464))</f>
        <v/>
      </c>
      <c r="CG464" s="65" t="str">
        <f t="shared" si="388"/>
        <v/>
      </c>
      <c r="CH464" s="65" t="str">
        <f t="shared" si="389"/>
        <v/>
      </c>
      <c r="CI464" s="165" t="str">
        <f>IF(COUNTBLANK($A464:$F464)&gt;2,"",IF(Input!Y464=0,"NA",Input!Y464))</f>
        <v/>
      </c>
      <c r="CJ464" s="65" t="str">
        <f t="shared" si="390"/>
        <v/>
      </c>
      <c r="CK464" s="65" t="str">
        <f t="shared" si="391"/>
        <v/>
      </c>
      <c r="CL464" s="165" t="str">
        <f>IF(COUNTBLANK($A464:$F464)&gt;2,"",IF(Input!Z464=0,"NA",Input!Z464))</f>
        <v/>
      </c>
      <c r="CM464" s="65" t="str">
        <f t="shared" si="392"/>
        <v/>
      </c>
      <c r="CN464" s="65" t="str">
        <f t="shared" si="393"/>
        <v/>
      </c>
      <c r="CO464" s="165" t="str">
        <f>IF(COUNTBLANK($A464:$F464)&gt;2,"",IF(Input!AA464=0,"NA",Input!AA464))</f>
        <v/>
      </c>
      <c r="CP464" s="65" t="str">
        <f t="shared" si="394"/>
        <v/>
      </c>
      <c r="CQ464" s="65" t="str">
        <f t="shared" si="395"/>
        <v/>
      </c>
      <c r="CR464" s="165" t="str">
        <f>IF(COUNTBLANK($A464:$F464)&gt;2,"",IF(Input!AB464=0,"NA",Input!AB464))</f>
        <v/>
      </c>
      <c r="CS464" s="65" t="str">
        <f t="shared" si="396"/>
        <v/>
      </c>
      <c r="CT464" s="65" t="str">
        <f t="shared" si="397"/>
        <v/>
      </c>
      <c r="CU464" s="165" t="str">
        <f>IF(COUNTBLANK($A464:$F464)&gt;2,"",IF(Input!AC464=0,"NA",Input!AC464))</f>
        <v/>
      </c>
      <c r="CV464" s="65" t="str">
        <f t="shared" si="398"/>
        <v/>
      </c>
      <c r="CW464" s="65" t="str">
        <f t="shared" si="399"/>
        <v/>
      </c>
      <c r="CX464" s="165" t="str">
        <f>IF(COUNTBLANK($A464:$F464)&gt;2,"",IF(Input!AD464=0,"NA",Input!AD464))</f>
        <v/>
      </c>
    </row>
    <row r="465" spans="1:102" x14ac:dyDescent="0.25">
      <c r="A465" s="162" t="str">
        <f>IF(Input!B465=0,"",Input!B465)</f>
        <v/>
      </c>
      <c r="B465" s="162" t="str">
        <f>IF(Input!C465=0,"",Input!C465)</f>
        <v/>
      </c>
      <c r="C465" s="162" t="str">
        <f>IF(Input!D465=0,"",Input!D465)</f>
        <v/>
      </c>
      <c r="D465" s="162" t="str">
        <f>IF(Input!G465=0,"",Input!G465)</f>
        <v/>
      </c>
      <c r="E465" s="162" t="str">
        <f>IF(Input!H465=0,"",Input!H465)</f>
        <v/>
      </c>
      <c r="F465" s="162" t="str">
        <f>IF(Input!I465=0,"",Input!I465)</f>
        <v/>
      </c>
      <c r="G465" s="66" t="str">
        <f t="shared" si="350"/>
        <v/>
      </c>
      <c r="H465" s="66" t="str">
        <f t="shared" si="351"/>
        <v/>
      </c>
      <c r="I465" s="160" t="str">
        <f>FinalScores!G465</f>
        <v/>
      </c>
      <c r="J465" s="65" t="str">
        <f t="shared" si="352"/>
        <v/>
      </c>
      <c r="K465" s="65" t="str">
        <f t="shared" si="353"/>
        <v/>
      </c>
      <c r="L465" s="165" t="str">
        <f>IF(COUNTBLANK($A465:$F465)&gt;2,"",IF(Input!AE465=0,"NA",Input!AE465))</f>
        <v/>
      </c>
      <c r="M465" s="65" t="str">
        <f t="shared" si="354"/>
        <v/>
      </c>
      <c r="N465" s="65" t="str">
        <f t="shared" si="355"/>
        <v/>
      </c>
      <c r="O465" s="165" t="str">
        <f>IF(COUNTBLANK($A465:$F465)&gt;2,"",IF(Input!AF465=0,"NA",Input!AF465))</f>
        <v/>
      </c>
      <c r="P465" s="65" t="str">
        <f t="shared" si="356"/>
        <v/>
      </c>
      <c r="Q465" s="65" t="str">
        <f t="shared" si="357"/>
        <v/>
      </c>
      <c r="R465" s="165" t="str">
        <f>IF(COUNTBLANK($A465:$F465)&gt;2,"",IF(Input!AG465=0,"NA",Input!AG465))</f>
        <v/>
      </c>
      <c r="AN465" s="65" t="str">
        <f t="shared" si="358"/>
        <v/>
      </c>
      <c r="AO465" s="65" t="str">
        <f t="shared" si="359"/>
        <v/>
      </c>
      <c r="AP465" s="165" t="str">
        <f>IF(COUNTBLANK($A465:$F465)&gt;2,"",IF(Input!J465=0,"NA",Input!J465))</f>
        <v/>
      </c>
      <c r="AQ465" s="65" t="str">
        <f t="shared" si="360"/>
        <v/>
      </c>
      <c r="AR465" s="65" t="str">
        <f t="shared" si="361"/>
        <v/>
      </c>
      <c r="AS465" s="165" t="str">
        <f>IF(COUNTBLANK($A465:$F465)&gt;2,"",IF(Input!K465=0,"NA",Input!K465))</f>
        <v/>
      </c>
      <c r="AT465" s="65" t="str">
        <f t="shared" si="362"/>
        <v/>
      </c>
      <c r="AU465" s="65" t="str">
        <f t="shared" si="363"/>
        <v/>
      </c>
      <c r="AV465" s="165" t="str">
        <f>IF(COUNTBLANK($A465:$F465)&gt;2,"",IF(Input!L465=0,"NA",Input!L465))</f>
        <v/>
      </c>
      <c r="AW465" s="65" t="str">
        <f t="shared" si="364"/>
        <v/>
      </c>
      <c r="AX465" s="65" t="str">
        <f t="shared" si="365"/>
        <v/>
      </c>
      <c r="AY465" s="165" t="str">
        <f>IF(COUNTBLANK($A465:$F465)&gt;2,"",IF(Input!M465=0,"NA",Input!M465))</f>
        <v/>
      </c>
      <c r="AZ465" s="65" t="str">
        <f t="shared" si="366"/>
        <v/>
      </c>
      <c r="BA465" s="65" t="str">
        <f t="shared" si="367"/>
        <v/>
      </c>
      <c r="BB465" s="165" t="str">
        <f>IF(COUNTBLANK($A465:$F465)&gt;2,"",IF(Input!N465=0,"NA",Input!N465))</f>
        <v/>
      </c>
      <c r="BC465" s="65" t="str">
        <f t="shared" si="368"/>
        <v/>
      </c>
      <c r="BD465" s="65" t="str">
        <f t="shared" si="369"/>
        <v/>
      </c>
      <c r="BE465" s="165" t="str">
        <f>IF(COUNTBLANK($A465:$F465)&gt;2,"",IF(Input!O465=0,"NA",Input!O465))</f>
        <v/>
      </c>
      <c r="BF465" s="65" t="str">
        <f t="shared" si="370"/>
        <v/>
      </c>
      <c r="BG465" s="65" t="str">
        <f t="shared" si="371"/>
        <v/>
      </c>
      <c r="BH465" s="165" t="str">
        <f>IF(COUNTBLANK($A465:$F465)&gt;2,"",IF(Input!P465=0,"NA",Input!P465))</f>
        <v/>
      </c>
      <c r="BI465" s="65" t="str">
        <f t="shared" si="372"/>
        <v/>
      </c>
      <c r="BJ465" s="65" t="str">
        <f t="shared" si="373"/>
        <v/>
      </c>
      <c r="BK465" s="165" t="str">
        <f>IF(COUNTBLANK($A465:$F465)&gt;2,"",IF(Input!Q465=0,"NA",Input!Q465))</f>
        <v/>
      </c>
      <c r="BL465" s="65" t="str">
        <f t="shared" si="374"/>
        <v/>
      </c>
      <c r="BM465" s="65" t="str">
        <f t="shared" si="375"/>
        <v/>
      </c>
      <c r="BN465" s="165" t="str">
        <f>IF(COUNTBLANK($A465:$F465)&gt;2,"",IF(Input!R465=0,"NA",Input!R465))</f>
        <v/>
      </c>
      <c r="BO465" s="65" t="str">
        <f t="shared" si="376"/>
        <v/>
      </c>
      <c r="BP465" s="65" t="str">
        <f t="shared" si="377"/>
        <v/>
      </c>
      <c r="BQ465" s="165" t="str">
        <f>IF(COUNTBLANK($A465:$F465)&gt;2,"",IF(Input!S465=0,"NA",Input!S465))</f>
        <v/>
      </c>
      <c r="BR465" s="65" t="str">
        <f t="shared" si="378"/>
        <v/>
      </c>
      <c r="BS465" s="65" t="str">
        <f t="shared" si="379"/>
        <v/>
      </c>
      <c r="BT465" s="165" t="str">
        <f>IF(COUNTBLANK($A465:$F465)&gt;2,"",IF(Input!T465=0,"NA",Input!T465))</f>
        <v/>
      </c>
      <c r="BU465" s="65" t="str">
        <f t="shared" si="380"/>
        <v/>
      </c>
      <c r="BV465" s="65" t="str">
        <f t="shared" si="381"/>
        <v/>
      </c>
      <c r="BW465" s="165" t="str">
        <f>IF(COUNTBLANK($A465:$F465)&gt;2,"",IF(Input!U465=0,"NA",Input!U465))</f>
        <v/>
      </c>
      <c r="BX465" s="65" t="str">
        <f t="shared" si="382"/>
        <v/>
      </c>
      <c r="BY465" s="65" t="str">
        <f t="shared" si="383"/>
        <v/>
      </c>
      <c r="BZ465" s="165" t="str">
        <f>IF(COUNTBLANK($A465:$F465)&gt;2,"",IF(Input!V465=0,"NA",Input!V465))</f>
        <v/>
      </c>
      <c r="CA465" s="65" t="str">
        <f t="shared" si="384"/>
        <v/>
      </c>
      <c r="CB465" s="65" t="str">
        <f t="shared" si="385"/>
        <v/>
      </c>
      <c r="CC465" s="165" t="str">
        <f>IF(COUNTBLANK($A465:$F465)&gt;2,"",IF(Input!W465=0,"NA",Input!W465))</f>
        <v/>
      </c>
      <c r="CD465" s="65" t="str">
        <f t="shared" si="386"/>
        <v/>
      </c>
      <c r="CE465" s="65" t="str">
        <f t="shared" si="387"/>
        <v/>
      </c>
      <c r="CF465" s="165" t="str">
        <f>IF(COUNTBLANK($A465:$F465)&gt;2,"",IF(Input!X465=0,"NA",Input!X465))</f>
        <v/>
      </c>
      <c r="CG465" s="65" t="str">
        <f t="shared" si="388"/>
        <v/>
      </c>
      <c r="CH465" s="65" t="str">
        <f t="shared" si="389"/>
        <v/>
      </c>
      <c r="CI465" s="165" t="str">
        <f>IF(COUNTBLANK($A465:$F465)&gt;2,"",IF(Input!Y465=0,"NA",Input!Y465))</f>
        <v/>
      </c>
      <c r="CJ465" s="65" t="str">
        <f t="shared" si="390"/>
        <v/>
      </c>
      <c r="CK465" s="65" t="str">
        <f t="shared" si="391"/>
        <v/>
      </c>
      <c r="CL465" s="165" t="str">
        <f>IF(COUNTBLANK($A465:$F465)&gt;2,"",IF(Input!Z465=0,"NA",Input!Z465))</f>
        <v/>
      </c>
      <c r="CM465" s="65" t="str">
        <f t="shared" si="392"/>
        <v/>
      </c>
      <c r="CN465" s="65" t="str">
        <f t="shared" si="393"/>
        <v/>
      </c>
      <c r="CO465" s="165" t="str">
        <f>IF(COUNTBLANK($A465:$F465)&gt;2,"",IF(Input!AA465=0,"NA",Input!AA465))</f>
        <v/>
      </c>
      <c r="CP465" s="65" t="str">
        <f t="shared" si="394"/>
        <v/>
      </c>
      <c r="CQ465" s="65" t="str">
        <f t="shared" si="395"/>
        <v/>
      </c>
      <c r="CR465" s="165" t="str">
        <f>IF(COUNTBLANK($A465:$F465)&gt;2,"",IF(Input!AB465=0,"NA",Input!AB465))</f>
        <v/>
      </c>
      <c r="CS465" s="65" t="str">
        <f t="shared" si="396"/>
        <v/>
      </c>
      <c r="CT465" s="65" t="str">
        <f t="shared" si="397"/>
        <v/>
      </c>
      <c r="CU465" s="165" t="str">
        <f>IF(COUNTBLANK($A465:$F465)&gt;2,"",IF(Input!AC465=0,"NA",Input!AC465))</f>
        <v/>
      </c>
      <c r="CV465" s="65" t="str">
        <f t="shared" si="398"/>
        <v/>
      </c>
      <c r="CW465" s="65" t="str">
        <f t="shared" si="399"/>
        <v/>
      </c>
      <c r="CX465" s="165" t="str">
        <f>IF(COUNTBLANK($A465:$F465)&gt;2,"",IF(Input!AD465=0,"NA",Input!AD465))</f>
        <v/>
      </c>
    </row>
    <row r="466" spans="1:102" x14ac:dyDescent="0.25">
      <c r="A466" s="162" t="str">
        <f>IF(Input!B466=0,"",Input!B466)</f>
        <v/>
      </c>
      <c r="B466" s="162" t="str">
        <f>IF(Input!C466=0,"",Input!C466)</f>
        <v/>
      </c>
      <c r="C466" s="162" t="str">
        <f>IF(Input!D466=0,"",Input!D466)</f>
        <v/>
      </c>
      <c r="D466" s="162" t="str">
        <f>IF(Input!G466=0,"",Input!G466)</f>
        <v/>
      </c>
      <c r="E466" s="162" t="str">
        <f>IF(Input!H466=0,"",Input!H466)</f>
        <v/>
      </c>
      <c r="F466" s="162" t="str">
        <f>IF(Input!I466=0,"",Input!I466)</f>
        <v/>
      </c>
      <c r="G466" s="66" t="str">
        <f t="shared" si="350"/>
        <v/>
      </c>
      <c r="H466" s="66" t="str">
        <f t="shared" si="351"/>
        <v/>
      </c>
      <c r="I466" s="160" t="str">
        <f>FinalScores!G466</f>
        <v/>
      </c>
      <c r="J466" s="65" t="str">
        <f t="shared" si="352"/>
        <v/>
      </c>
      <c r="K466" s="65" t="str">
        <f t="shared" si="353"/>
        <v/>
      </c>
      <c r="L466" s="165" t="str">
        <f>IF(COUNTBLANK($A466:$F466)&gt;2,"",IF(Input!AE466=0,"NA",Input!AE466))</f>
        <v/>
      </c>
      <c r="M466" s="65" t="str">
        <f t="shared" si="354"/>
        <v/>
      </c>
      <c r="N466" s="65" t="str">
        <f t="shared" si="355"/>
        <v/>
      </c>
      <c r="O466" s="165" t="str">
        <f>IF(COUNTBLANK($A466:$F466)&gt;2,"",IF(Input!AF466=0,"NA",Input!AF466))</f>
        <v/>
      </c>
      <c r="P466" s="65" t="str">
        <f t="shared" si="356"/>
        <v/>
      </c>
      <c r="Q466" s="65" t="str">
        <f t="shared" si="357"/>
        <v/>
      </c>
      <c r="R466" s="165" t="str">
        <f>IF(COUNTBLANK($A466:$F466)&gt;2,"",IF(Input!AG466=0,"NA",Input!AG466))</f>
        <v/>
      </c>
      <c r="AN466" s="65" t="str">
        <f t="shared" si="358"/>
        <v/>
      </c>
      <c r="AO466" s="65" t="str">
        <f t="shared" si="359"/>
        <v/>
      </c>
      <c r="AP466" s="165" t="str">
        <f>IF(COUNTBLANK($A466:$F466)&gt;2,"",IF(Input!J466=0,"NA",Input!J466))</f>
        <v/>
      </c>
      <c r="AQ466" s="65" t="str">
        <f t="shared" si="360"/>
        <v/>
      </c>
      <c r="AR466" s="65" t="str">
        <f t="shared" si="361"/>
        <v/>
      </c>
      <c r="AS466" s="165" t="str">
        <f>IF(COUNTBLANK($A466:$F466)&gt;2,"",IF(Input!K466=0,"NA",Input!K466))</f>
        <v/>
      </c>
      <c r="AT466" s="65" t="str">
        <f t="shared" si="362"/>
        <v/>
      </c>
      <c r="AU466" s="65" t="str">
        <f t="shared" si="363"/>
        <v/>
      </c>
      <c r="AV466" s="165" t="str">
        <f>IF(COUNTBLANK($A466:$F466)&gt;2,"",IF(Input!L466=0,"NA",Input!L466))</f>
        <v/>
      </c>
      <c r="AW466" s="65" t="str">
        <f t="shared" si="364"/>
        <v/>
      </c>
      <c r="AX466" s="65" t="str">
        <f t="shared" si="365"/>
        <v/>
      </c>
      <c r="AY466" s="165" t="str">
        <f>IF(COUNTBLANK($A466:$F466)&gt;2,"",IF(Input!M466=0,"NA",Input!M466))</f>
        <v/>
      </c>
      <c r="AZ466" s="65" t="str">
        <f t="shared" si="366"/>
        <v/>
      </c>
      <c r="BA466" s="65" t="str">
        <f t="shared" si="367"/>
        <v/>
      </c>
      <c r="BB466" s="165" t="str">
        <f>IF(COUNTBLANK($A466:$F466)&gt;2,"",IF(Input!N466=0,"NA",Input!N466))</f>
        <v/>
      </c>
      <c r="BC466" s="65" t="str">
        <f t="shared" si="368"/>
        <v/>
      </c>
      <c r="BD466" s="65" t="str">
        <f t="shared" si="369"/>
        <v/>
      </c>
      <c r="BE466" s="165" t="str">
        <f>IF(COUNTBLANK($A466:$F466)&gt;2,"",IF(Input!O466=0,"NA",Input!O466))</f>
        <v/>
      </c>
      <c r="BF466" s="65" t="str">
        <f t="shared" si="370"/>
        <v/>
      </c>
      <c r="BG466" s="65" t="str">
        <f t="shared" si="371"/>
        <v/>
      </c>
      <c r="BH466" s="165" t="str">
        <f>IF(COUNTBLANK($A466:$F466)&gt;2,"",IF(Input!P466=0,"NA",Input!P466))</f>
        <v/>
      </c>
      <c r="BI466" s="65" t="str">
        <f t="shared" si="372"/>
        <v/>
      </c>
      <c r="BJ466" s="65" t="str">
        <f t="shared" si="373"/>
        <v/>
      </c>
      <c r="BK466" s="165" t="str">
        <f>IF(COUNTBLANK($A466:$F466)&gt;2,"",IF(Input!Q466=0,"NA",Input!Q466))</f>
        <v/>
      </c>
      <c r="BL466" s="65" t="str">
        <f t="shared" si="374"/>
        <v/>
      </c>
      <c r="BM466" s="65" t="str">
        <f t="shared" si="375"/>
        <v/>
      </c>
      <c r="BN466" s="165" t="str">
        <f>IF(COUNTBLANK($A466:$F466)&gt;2,"",IF(Input!R466=0,"NA",Input!R466))</f>
        <v/>
      </c>
      <c r="BO466" s="65" t="str">
        <f t="shared" si="376"/>
        <v/>
      </c>
      <c r="BP466" s="65" t="str">
        <f t="shared" si="377"/>
        <v/>
      </c>
      <c r="BQ466" s="165" t="str">
        <f>IF(COUNTBLANK($A466:$F466)&gt;2,"",IF(Input!S466=0,"NA",Input!S466))</f>
        <v/>
      </c>
      <c r="BR466" s="65" t="str">
        <f t="shared" si="378"/>
        <v/>
      </c>
      <c r="BS466" s="65" t="str">
        <f t="shared" si="379"/>
        <v/>
      </c>
      <c r="BT466" s="165" t="str">
        <f>IF(COUNTBLANK($A466:$F466)&gt;2,"",IF(Input!T466=0,"NA",Input!T466))</f>
        <v/>
      </c>
      <c r="BU466" s="65" t="str">
        <f t="shared" si="380"/>
        <v/>
      </c>
      <c r="BV466" s="65" t="str">
        <f t="shared" si="381"/>
        <v/>
      </c>
      <c r="BW466" s="165" t="str">
        <f>IF(COUNTBLANK($A466:$F466)&gt;2,"",IF(Input!U466=0,"NA",Input!U466))</f>
        <v/>
      </c>
      <c r="BX466" s="65" t="str">
        <f t="shared" si="382"/>
        <v/>
      </c>
      <c r="BY466" s="65" t="str">
        <f t="shared" si="383"/>
        <v/>
      </c>
      <c r="BZ466" s="165" t="str">
        <f>IF(COUNTBLANK($A466:$F466)&gt;2,"",IF(Input!V466=0,"NA",Input!V466))</f>
        <v/>
      </c>
      <c r="CA466" s="65" t="str">
        <f t="shared" si="384"/>
        <v/>
      </c>
      <c r="CB466" s="65" t="str">
        <f t="shared" si="385"/>
        <v/>
      </c>
      <c r="CC466" s="165" t="str">
        <f>IF(COUNTBLANK($A466:$F466)&gt;2,"",IF(Input!W466=0,"NA",Input!W466))</f>
        <v/>
      </c>
      <c r="CD466" s="65" t="str">
        <f t="shared" si="386"/>
        <v/>
      </c>
      <c r="CE466" s="65" t="str">
        <f t="shared" si="387"/>
        <v/>
      </c>
      <c r="CF466" s="165" t="str">
        <f>IF(COUNTBLANK($A466:$F466)&gt;2,"",IF(Input!X466=0,"NA",Input!X466))</f>
        <v/>
      </c>
      <c r="CG466" s="65" t="str">
        <f t="shared" si="388"/>
        <v/>
      </c>
      <c r="CH466" s="65" t="str">
        <f t="shared" si="389"/>
        <v/>
      </c>
      <c r="CI466" s="165" t="str">
        <f>IF(COUNTBLANK($A466:$F466)&gt;2,"",IF(Input!Y466=0,"NA",Input!Y466))</f>
        <v/>
      </c>
      <c r="CJ466" s="65" t="str">
        <f t="shared" si="390"/>
        <v/>
      </c>
      <c r="CK466" s="65" t="str">
        <f t="shared" si="391"/>
        <v/>
      </c>
      <c r="CL466" s="165" t="str">
        <f>IF(COUNTBLANK($A466:$F466)&gt;2,"",IF(Input!Z466=0,"NA",Input!Z466))</f>
        <v/>
      </c>
      <c r="CM466" s="65" t="str">
        <f t="shared" si="392"/>
        <v/>
      </c>
      <c r="CN466" s="65" t="str">
        <f t="shared" si="393"/>
        <v/>
      </c>
      <c r="CO466" s="165" t="str">
        <f>IF(COUNTBLANK($A466:$F466)&gt;2,"",IF(Input!AA466=0,"NA",Input!AA466))</f>
        <v/>
      </c>
      <c r="CP466" s="65" t="str">
        <f t="shared" si="394"/>
        <v/>
      </c>
      <c r="CQ466" s="65" t="str">
        <f t="shared" si="395"/>
        <v/>
      </c>
      <c r="CR466" s="165" t="str">
        <f>IF(COUNTBLANK($A466:$F466)&gt;2,"",IF(Input!AB466=0,"NA",Input!AB466))</f>
        <v/>
      </c>
      <c r="CS466" s="65" t="str">
        <f t="shared" si="396"/>
        <v/>
      </c>
      <c r="CT466" s="65" t="str">
        <f t="shared" si="397"/>
        <v/>
      </c>
      <c r="CU466" s="165" t="str">
        <f>IF(COUNTBLANK($A466:$F466)&gt;2,"",IF(Input!AC466=0,"NA",Input!AC466))</f>
        <v/>
      </c>
      <c r="CV466" s="65" t="str">
        <f t="shared" si="398"/>
        <v/>
      </c>
      <c r="CW466" s="65" t="str">
        <f t="shared" si="399"/>
        <v/>
      </c>
      <c r="CX466" s="165" t="str">
        <f>IF(COUNTBLANK($A466:$F466)&gt;2,"",IF(Input!AD466=0,"NA",Input!AD466))</f>
        <v/>
      </c>
    </row>
    <row r="467" spans="1:102" x14ac:dyDescent="0.25">
      <c r="A467" s="162" t="str">
        <f>IF(Input!B467=0,"",Input!B467)</f>
        <v/>
      </c>
      <c r="B467" s="162" t="str">
        <f>IF(Input!C467=0,"",Input!C467)</f>
        <v/>
      </c>
      <c r="C467" s="162" t="str">
        <f>IF(Input!D467=0,"",Input!D467)</f>
        <v/>
      </c>
      <c r="D467" s="162" t="str">
        <f>IF(Input!G467=0,"",Input!G467)</f>
        <v/>
      </c>
      <c r="E467" s="162" t="str">
        <f>IF(Input!H467=0,"",Input!H467)</f>
        <v/>
      </c>
      <c r="F467" s="162" t="str">
        <f>IF(Input!I467=0,"",Input!I467)</f>
        <v/>
      </c>
      <c r="G467" s="66" t="str">
        <f t="shared" si="350"/>
        <v/>
      </c>
      <c r="H467" s="66" t="str">
        <f t="shared" si="351"/>
        <v/>
      </c>
      <c r="I467" s="160" t="str">
        <f>FinalScores!G467</f>
        <v/>
      </c>
      <c r="J467" s="65" t="str">
        <f t="shared" si="352"/>
        <v/>
      </c>
      <c r="K467" s="65" t="str">
        <f t="shared" si="353"/>
        <v/>
      </c>
      <c r="L467" s="165" t="str">
        <f>IF(COUNTBLANK($A467:$F467)&gt;2,"",IF(Input!AE467=0,"NA",Input!AE467))</f>
        <v/>
      </c>
      <c r="M467" s="65" t="str">
        <f t="shared" si="354"/>
        <v/>
      </c>
      <c r="N467" s="65" t="str">
        <f t="shared" si="355"/>
        <v/>
      </c>
      <c r="O467" s="165" t="str">
        <f>IF(COUNTBLANK($A467:$F467)&gt;2,"",IF(Input!AF467=0,"NA",Input!AF467))</f>
        <v/>
      </c>
      <c r="P467" s="65" t="str">
        <f t="shared" si="356"/>
        <v/>
      </c>
      <c r="Q467" s="65" t="str">
        <f t="shared" si="357"/>
        <v/>
      </c>
      <c r="R467" s="165" t="str">
        <f>IF(COUNTBLANK($A467:$F467)&gt;2,"",IF(Input!AG467=0,"NA",Input!AG467))</f>
        <v/>
      </c>
      <c r="AN467" s="65" t="str">
        <f t="shared" si="358"/>
        <v/>
      </c>
      <c r="AO467" s="65" t="str">
        <f t="shared" si="359"/>
        <v/>
      </c>
      <c r="AP467" s="165" t="str">
        <f>IF(COUNTBLANK($A467:$F467)&gt;2,"",IF(Input!J467=0,"NA",Input!J467))</f>
        <v/>
      </c>
      <c r="AQ467" s="65" t="str">
        <f t="shared" si="360"/>
        <v/>
      </c>
      <c r="AR467" s="65" t="str">
        <f t="shared" si="361"/>
        <v/>
      </c>
      <c r="AS467" s="165" t="str">
        <f>IF(COUNTBLANK($A467:$F467)&gt;2,"",IF(Input!K467=0,"NA",Input!K467))</f>
        <v/>
      </c>
      <c r="AT467" s="65" t="str">
        <f t="shared" si="362"/>
        <v/>
      </c>
      <c r="AU467" s="65" t="str">
        <f t="shared" si="363"/>
        <v/>
      </c>
      <c r="AV467" s="165" t="str">
        <f>IF(COUNTBLANK($A467:$F467)&gt;2,"",IF(Input!L467=0,"NA",Input!L467))</f>
        <v/>
      </c>
      <c r="AW467" s="65" t="str">
        <f t="shared" si="364"/>
        <v/>
      </c>
      <c r="AX467" s="65" t="str">
        <f t="shared" si="365"/>
        <v/>
      </c>
      <c r="AY467" s="165" t="str">
        <f>IF(COUNTBLANK($A467:$F467)&gt;2,"",IF(Input!M467=0,"NA",Input!M467))</f>
        <v/>
      </c>
      <c r="AZ467" s="65" t="str">
        <f t="shared" si="366"/>
        <v/>
      </c>
      <c r="BA467" s="65" t="str">
        <f t="shared" si="367"/>
        <v/>
      </c>
      <c r="BB467" s="165" t="str">
        <f>IF(COUNTBLANK($A467:$F467)&gt;2,"",IF(Input!N467=0,"NA",Input!N467))</f>
        <v/>
      </c>
      <c r="BC467" s="65" t="str">
        <f t="shared" si="368"/>
        <v/>
      </c>
      <c r="BD467" s="65" t="str">
        <f t="shared" si="369"/>
        <v/>
      </c>
      <c r="BE467" s="165" t="str">
        <f>IF(COUNTBLANK($A467:$F467)&gt;2,"",IF(Input!O467=0,"NA",Input!O467))</f>
        <v/>
      </c>
      <c r="BF467" s="65" t="str">
        <f t="shared" si="370"/>
        <v/>
      </c>
      <c r="BG467" s="65" t="str">
        <f t="shared" si="371"/>
        <v/>
      </c>
      <c r="BH467" s="165" t="str">
        <f>IF(COUNTBLANK($A467:$F467)&gt;2,"",IF(Input!P467=0,"NA",Input!P467))</f>
        <v/>
      </c>
      <c r="BI467" s="65" t="str">
        <f t="shared" si="372"/>
        <v/>
      </c>
      <c r="BJ467" s="65" t="str">
        <f t="shared" si="373"/>
        <v/>
      </c>
      <c r="BK467" s="165" t="str">
        <f>IF(COUNTBLANK($A467:$F467)&gt;2,"",IF(Input!Q467=0,"NA",Input!Q467))</f>
        <v/>
      </c>
      <c r="BL467" s="65" t="str">
        <f t="shared" si="374"/>
        <v/>
      </c>
      <c r="BM467" s="65" t="str">
        <f t="shared" si="375"/>
        <v/>
      </c>
      <c r="BN467" s="165" t="str">
        <f>IF(COUNTBLANK($A467:$F467)&gt;2,"",IF(Input!R467=0,"NA",Input!R467))</f>
        <v/>
      </c>
      <c r="BO467" s="65" t="str">
        <f t="shared" si="376"/>
        <v/>
      </c>
      <c r="BP467" s="65" t="str">
        <f t="shared" si="377"/>
        <v/>
      </c>
      <c r="BQ467" s="165" t="str">
        <f>IF(COUNTBLANK($A467:$F467)&gt;2,"",IF(Input!S467=0,"NA",Input!S467))</f>
        <v/>
      </c>
      <c r="BR467" s="65" t="str">
        <f t="shared" si="378"/>
        <v/>
      </c>
      <c r="BS467" s="65" t="str">
        <f t="shared" si="379"/>
        <v/>
      </c>
      <c r="BT467" s="165" t="str">
        <f>IF(COUNTBLANK($A467:$F467)&gt;2,"",IF(Input!T467=0,"NA",Input!T467))</f>
        <v/>
      </c>
      <c r="BU467" s="65" t="str">
        <f t="shared" si="380"/>
        <v/>
      </c>
      <c r="BV467" s="65" t="str">
        <f t="shared" si="381"/>
        <v/>
      </c>
      <c r="BW467" s="165" t="str">
        <f>IF(COUNTBLANK($A467:$F467)&gt;2,"",IF(Input!U467=0,"NA",Input!U467))</f>
        <v/>
      </c>
      <c r="BX467" s="65" t="str">
        <f t="shared" si="382"/>
        <v/>
      </c>
      <c r="BY467" s="65" t="str">
        <f t="shared" si="383"/>
        <v/>
      </c>
      <c r="BZ467" s="165" t="str">
        <f>IF(COUNTBLANK($A467:$F467)&gt;2,"",IF(Input!V467=0,"NA",Input!V467))</f>
        <v/>
      </c>
      <c r="CA467" s="65" t="str">
        <f t="shared" si="384"/>
        <v/>
      </c>
      <c r="CB467" s="65" t="str">
        <f t="shared" si="385"/>
        <v/>
      </c>
      <c r="CC467" s="165" t="str">
        <f>IF(COUNTBLANK($A467:$F467)&gt;2,"",IF(Input!W467=0,"NA",Input!W467))</f>
        <v/>
      </c>
      <c r="CD467" s="65" t="str">
        <f t="shared" si="386"/>
        <v/>
      </c>
      <c r="CE467" s="65" t="str">
        <f t="shared" si="387"/>
        <v/>
      </c>
      <c r="CF467" s="165" t="str">
        <f>IF(COUNTBLANK($A467:$F467)&gt;2,"",IF(Input!X467=0,"NA",Input!X467))</f>
        <v/>
      </c>
      <c r="CG467" s="65" t="str">
        <f t="shared" si="388"/>
        <v/>
      </c>
      <c r="CH467" s="65" t="str">
        <f t="shared" si="389"/>
        <v/>
      </c>
      <c r="CI467" s="165" t="str">
        <f>IF(COUNTBLANK($A467:$F467)&gt;2,"",IF(Input!Y467=0,"NA",Input!Y467))</f>
        <v/>
      </c>
      <c r="CJ467" s="65" t="str">
        <f t="shared" si="390"/>
        <v/>
      </c>
      <c r="CK467" s="65" t="str">
        <f t="shared" si="391"/>
        <v/>
      </c>
      <c r="CL467" s="165" t="str">
        <f>IF(COUNTBLANK($A467:$F467)&gt;2,"",IF(Input!Z467=0,"NA",Input!Z467))</f>
        <v/>
      </c>
      <c r="CM467" s="65" t="str">
        <f t="shared" si="392"/>
        <v/>
      </c>
      <c r="CN467" s="65" t="str">
        <f t="shared" si="393"/>
        <v/>
      </c>
      <c r="CO467" s="165" t="str">
        <f>IF(COUNTBLANK($A467:$F467)&gt;2,"",IF(Input!AA467=0,"NA",Input!AA467))</f>
        <v/>
      </c>
      <c r="CP467" s="65" t="str">
        <f t="shared" si="394"/>
        <v/>
      </c>
      <c r="CQ467" s="65" t="str">
        <f t="shared" si="395"/>
        <v/>
      </c>
      <c r="CR467" s="165" t="str">
        <f>IF(COUNTBLANK($A467:$F467)&gt;2,"",IF(Input!AB467=0,"NA",Input!AB467))</f>
        <v/>
      </c>
      <c r="CS467" s="65" t="str">
        <f t="shared" si="396"/>
        <v/>
      </c>
      <c r="CT467" s="65" t="str">
        <f t="shared" si="397"/>
        <v/>
      </c>
      <c r="CU467" s="165" t="str">
        <f>IF(COUNTBLANK($A467:$F467)&gt;2,"",IF(Input!AC467=0,"NA",Input!AC467))</f>
        <v/>
      </c>
      <c r="CV467" s="65" t="str">
        <f t="shared" si="398"/>
        <v/>
      </c>
      <c r="CW467" s="65" t="str">
        <f t="shared" si="399"/>
        <v/>
      </c>
      <c r="CX467" s="165" t="str">
        <f>IF(COUNTBLANK($A467:$F467)&gt;2,"",IF(Input!AD467=0,"NA",Input!AD467))</f>
        <v/>
      </c>
    </row>
    <row r="468" spans="1:102" x14ac:dyDescent="0.25">
      <c r="A468" s="162" t="str">
        <f>IF(Input!B468=0,"",Input!B468)</f>
        <v/>
      </c>
      <c r="B468" s="162" t="str">
        <f>IF(Input!C468=0,"",Input!C468)</f>
        <v/>
      </c>
      <c r="C468" s="162" t="str">
        <f>IF(Input!D468=0,"",Input!D468)</f>
        <v/>
      </c>
      <c r="D468" s="162" t="str">
        <f>IF(Input!G468=0,"",Input!G468)</f>
        <v/>
      </c>
      <c r="E468" s="162" t="str">
        <f>IF(Input!H468=0,"",Input!H468)</f>
        <v/>
      </c>
      <c r="F468" s="162" t="str">
        <f>IF(Input!I468=0,"",Input!I468)</f>
        <v/>
      </c>
      <c r="G468" s="66" t="str">
        <f t="shared" si="350"/>
        <v/>
      </c>
      <c r="H468" s="66" t="str">
        <f t="shared" si="351"/>
        <v/>
      </c>
      <c r="I468" s="160" t="str">
        <f>FinalScores!G468</f>
        <v/>
      </c>
      <c r="J468" s="65" t="str">
        <f t="shared" si="352"/>
        <v/>
      </c>
      <c r="K468" s="65" t="str">
        <f t="shared" si="353"/>
        <v/>
      </c>
      <c r="L468" s="165" t="str">
        <f>IF(COUNTBLANK($A468:$F468)&gt;2,"",IF(Input!AE468=0,"NA",Input!AE468))</f>
        <v/>
      </c>
      <c r="M468" s="65" t="str">
        <f t="shared" si="354"/>
        <v/>
      </c>
      <c r="N468" s="65" t="str">
        <f t="shared" si="355"/>
        <v/>
      </c>
      <c r="O468" s="165" t="str">
        <f>IF(COUNTBLANK($A468:$F468)&gt;2,"",IF(Input!AF468=0,"NA",Input!AF468))</f>
        <v/>
      </c>
      <c r="P468" s="65" t="str">
        <f t="shared" si="356"/>
        <v/>
      </c>
      <c r="Q468" s="65" t="str">
        <f t="shared" si="357"/>
        <v/>
      </c>
      <c r="R468" s="165" t="str">
        <f>IF(COUNTBLANK($A468:$F468)&gt;2,"",IF(Input!AG468=0,"NA",Input!AG468))</f>
        <v/>
      </c>
      <c r="AN468" s="65" t="str">
        <f t="shared" si="358"/>
        <v/>
      </c>
      <c r="AO468" s="65" t="str">
        <f t="shared" si="359"/>
        <v/>
      </c>
      <c r="AP468" s="165" t="str">
        <f>IF(COUNTBLANK($A468:$F468)&gt;2,"",IF(Input!J468=0,"NA",Input!J468))</f>
        <v/>
      </c>
      <c r="AQ468" s="65" t="str">
        <f t="shared" si="360"/>
        <v/>
      </c>
      <c r="AR468" s="65" t="str">
        <f t="shared" si="361"/>
        <v/>
      </c>
      <c r="AS468" s="165" t="str">
        <f>IF(COUNTBLANK($A468:$F468)&gt;2,"",IF(Input!K468=0,"NA",Input!K468))</f>
        <v/>
      </c>
      <c r="AT468" s="65" t="str">
        <f t="shared" si="362"/>
        <v/>
      </c>
      <c r="AU468" s="65" t="str">
        <f t="shared" si="363"/>
        <v/>
      </c>
      <c r="AV468" s="165" t="str">
        <f>IF(COUNTBLANK($A468:$F468)&gt;2,"",IF(Input!L468=0,"NA",Input!L468))</f>
        <v/>
      </c>
      <c r="AW468" s="65" t="str">
        <f t="shared" si="364"/>
        <v/>
      </c>
      <c r="AX468" s="65" t="str">
        <f t="shared" si="365"/>
        <v/>
      </c>
      <c r="AY468" s="165" t="str">
        <f>IF(COUNTBLANK($A468:$F468)&gt;2,"",IF(Input!M468=0,"NA",Input!M468))</f>
        <v/>
      </c>
      <c r="AZ468" s="65" t="str">
        <f t="shared" si="366"/>
        <v/>
      </c>
      <c r="BA468" s="65" t="str">
        <f t="shared" si="367"/>
        <v/>
      </c>
      <c r="BB468" s="165" t="str">
        <f>IF(COUNTBLANK($A468:$F468)&gt;2,"",IF(Input!N468=0,"NA",Input!N468))</f>
        <v/>
      </c>
      <c r="BC468" s="65" t="str">
        <f t="shared" si="368"/>
        <v/>
      </c>
      <c r="BD468" s="65" t="str">
        <f t="shared" si="369"/>
        <v/>
      </c>
      <c r="BE468" s="165" t="str">
        <f>IF(COUNTBLANK($A468:$F468)&gt;2,"",IF(Input!O468=0,"NA",Input!O468))</f>
        <v/>
      </c>
      <c r="BF468" s="65" t="str">
        <f t="shared" si="370"/>
        <v/>
      </c>
      <c r="BG468" s="65" t="str">
        <f t="shared" si="371"/>
        <v/>
      </c>
      <c r="BH468" s="165" t="str">
        <f>IF(COUNTBLANK($A468:$F468)&gt;2,"",IF(Input!P468=0,"NA",Input!P468))</f>
        <v/>
      </c>
      <c r="BI468" s="65" t="str">
        <f t="shared" si="372"/>
        <v/>
      </c>
      <c r="BJ468" s="65" t="str">
        <f t="shared" si="373"/>
        <v/>
      </c>
      <c r="BK468" s="165" t="str">
        <f>IF(COUNTBLANK($A468:$F468)&gt;2,"",IF(Input!Q468=0,"NA",Input!Q468))</f>
        <v/>
      </c>
      <c r="BL468" s="65" t="str">
        <f t="shared" si="374"/>
        <v/>
      </c>
      <c r="BM468" s="65" t="str">
        <f t="shared" si="375"/>
        <v/>
      </c>
      <c r="BN468" s="165" t="str">
        <f>IF(COUNTBLANK($A468:$F468)&gt;2,"",IF(Input!R468=0,"NA",Input!R468))</f>
        <v/>
      </c>
      <c r="BO468" s="65" t="str">
        <f t="shared" si="376"/>
        <v/>
      </c>
      <c r="BP468" s="65" t="str">
        <f t="shared" si="377"/>
        <v/>
      </c>
      <c r="BQ468" s="165" t="str">
        <f>IF(COUNTBLANK($A468:$F468)&gt;2,"",IF(Input!S468=0,"NA",Input!S468))</f>
        <v/>
      </c>
      <c r="BR468" s="65" t="str">
        <f t="shared" si="378"/>
        <v/>
      </c>
      <c r="BS468" s="65" t="str">
        <f t="shared" si="379"/>
        <v/>
      </c>
      <c r="BT468" s="165" t="str">
        <f>IF(COUNTBLANK($A468:$F468)&gt;2,"",IF(Input!T468=0,"NA",Input!T468))</f>
        <v/>
      </c>
      <c r="BU468" s="65" t="str">
        <f t="shared" si="380"/>
        <v/>
      </c>
      <c r="BV468" s="65" t="str">
        <f t="shared" si="381"/>
        <v/>
      </c>
      <c r="BW468" s="165" t="str">
        <f>IF(COUNTBLANK($A468:$F468)&gt;2,"",IF(Input!U468=0,"NA",Input!U468))</f>
        <v/>
      </c>
      <c r="BX468" s="65" t="str">
        <f t="shared" si="382"/>
        <v/>
      </c>
      <c r="BY468" s="65" t="str">
        <f t="shared" si="383"/>
        <v/>
      </c>
      <c r="BZ468" s="165" t="str">
        <f>IF(COUNTBLANK($A468:$F468)&gt;2,"",IF(Input!V468=0,"NA",Input!V468))</f>
        <v/>
      </c>
      <c r="CA468" s="65" t="str">
        <f t="shared" si="384"/>
        <v/>
      </c>
      <c r="CB468" s="65" t="str">
        <f t="shared" si="385"/>
        <v/>
      </c>
      <c r="CC468" s="165" t="str">
        <f>IF(COUNTBLANK($A468:$F468)&gt;2,"",IF(Input!W468=0,"NA",Input!W468))</f>
        <v/>
      </c>
      <c r="CD468" s="65" t="str">
        <f t="shared" si="386"/>
        <v/>
      </c>
      <c r="CE468" s="65" t="str">
        <f t="shared" si="387"/>
        <v/>
      </c>
      <c r="CF468" s="165" t="str">
        <f>IF(COUNTBLANK($A468:$F468)&gt;2,"",IF(Input!X468=0,"NA",Input!X468))</f>
        <v/>
      </c>
      <c r="CG468" s="65" t="str">
        <f t="shared" si="388"/>
        <v/>
      </c>
      <c r="CH468" s="65" t="str">
        <f t="shared" si="389"/>
        <v/>
      </c>
      <c r="CI468" s="165" t="str">
        <f>IF(COUNTBLANK($A468:$F468)&gt;2,"",IF(Input!Y468=0,"NA",Input!Y468))</f>
        <v/>
      </c>
      <c r="CJ468" s="65" t="str">
        <f t="shared" si="390"/>
        <v/>
      </c>
      <c r="CK468" s="65" t="str">
        <f t="shared" si="391"/>
        <v/>
      </c>
      <c r="CL468" s="165" t="str">
        <f>IF(COUNTBLANK($A468:$F468)&gt;2,"",IF(Input!Z468=0,"NA",Input!Z468))</f>
        <v/>
      </c>
      <c r="CM468" s="65" t="str">
        <f t="shared" si="392"/>
        <v/>
      </c>
      <c r="CN468" s="65" t="str">
        <f t="shared" si="393"/>
        <v/>
      </c>
      <c r="CO468" s="165" t="str">
        <f>IF(COUNTBLANK($A468:$F468)&gt;2,"",IF(Input!AA468=0,"NA",Input!AA468))</f>
        <v/>
      </c>
      <c r="CP468" s="65" t="str">
        <f t="shared" si="394"/>
        <v/>
      </c>
      <c r="CQ468" s="65" t="str">
        <f t="shared" si="395"/>
        <v/>
      </c>
      <c r="CR468" s="165" t="str">
        <f>IF(COUNTBLANK($A468:$F468)&gt;2,"",IF(Input!AB468=0,"NA",Input!AB468))</f>
        <v/>
      </c>
      <c r="CS468" s="65" t="str">
        <f t="shared" si="396"/>
        <v/>
      </c>
      <c r="CT468" s="65" t="str">
        <f t="shared" si="397"/>
        <v/>
      </c>
      <c r="CU468" s="165" t="str">
        <f>IF(COUNTBLANK($A468:$F468)&gt;2,"",IF(Input!AC468=0,"NA",Input!AC468))</f>
        <v/>
      </c>
      <c r="CV468" s="65" t="str">
        <f t="shared" si="398"/>
        <v/>
      </c>
      <c r="CW468" s="65" t="str">
        <f t="shared" si="399"/>
        <v/>
      </c>
      <c r="CX468" s="165" t="str">
        <f>IF(COUNTBLANK($A468:$F468)&gt;2,"",IF(Input!AD468=0,"NA",Input!AD468))</f>
        <v/>
      </c>
    </row>
    <row r="469" spans="1:102" x14ac:dyDescent="0.25">
      <c r="A469" s="162" t="str">
        <f>IF(Input!B469=0,"",Input!B469)</f>
        <v/>
      </c>
      <c r="B469" s="162" t="str">
        <f>IF(Input!C469=0,"",Input!C469)</f>
        <v/>
      </c>
      <c r="C469" s="162" t="str">
        <f>IF(Input!D469=0,"",Input!D469)</f>
        <v/>
      </c>
      <c r="D469" s="162" t="str">
        <f>IF(Input!G469=0,"",Input!G469)</f>
        <v/>
      </c>
      <c r="E469" s="162" t="str">
        <f>IF(Input!H469=0,"",Input!H469)</f>
        <v/>
      </c>
      <c r="F469" s="162" t="str">
        <f>IF(Input!I469=0,"",Input!I469)</f>
        <v/>
      </c>
      <c r="G469" s="66" t="str">
        <f t="shared" si="350"/>
        <v/>
      </c>
      <c r="H469" s="66" t="str">
        <f t="shared" si="351"/>
        <v/>
      </c>
      <c r="I469" s="160" t="str">
        <f>FinalScores!G469</f>
        <v/>
      </c>
      <c r="J469" s="65" t="str">
        <f t="shared" si="352"/>
        <v/>
      </c>
      <c r="K469" s="65" t="str">
        <f t="shared" si="353"/>
        <v/>
      </c>
      <c r="L469" s="165" t="str">
        <f>IF(COUNTBLANK($A469:$F469)&gt;2,"",IF(Input!AE469=0,"NA",Input!AE469))</f>
        <v/>
      </c>
      <c r="M469" s="65" t="str">
        <f t="shared" si="354"/>
        <v/>
      </c>
      <c r="N469" s="65" t="str">
        <f t="shared" si="355"/>
        <v/>
      </c>
      <c r="O469" s="165" t="str">
        <f>IF(COUNTBLANK($A469:$F469)&gt;2,"",IF(Input!AF469=0,"NA",Input!AF469))</f>
        <v/>
      </c>
      <c r="P469" s="65" t="str">
        <f t="shared" si="356"/>
        <v/>
      </c>
      <c r="Q469" s="65" t="str">
        <f t="shared" si="357"/>
        <v/>
      </c>
      <c r="R469" s="165" t="str">
        <f>IF(COUNTBLANK($A469:$F469)&gt;2,"",IF(Input!AG469=0,"NA",Input!AG469))</f>
        <v/>
      </c>
      <c r="AN469" s="65" t="str">
        <f t="shared" si="358"/>
        <v/>
      </c>
      <c r="AO469" s="65" t="str">
        <f t="shared" si="359"/>
        <v/>
      </c>
      <c r="AP469" s="165" t="str">
        <f>IF(COUNTBLANK($A469:$F469)&gt;2,"",IF(Input!J469=0,"NA",Input!J469))</f>
        <v/>
      </c>
      <c r="AQ469" s="65" t="str">
        <f t="shared" si="360"/>
        <v/>
      </c>
      <c r="AR469" s="65" t="str">
        <f t="shared" si="361"/>
        <v/>
      </c>
      <c r="AS469" s="165" t="str">
        <f>IF(COUNTBLANK($A469:$F469)&gt;2,"",IF(Input!K469=0,"NA",Input!K469))</f>
        <v/>
      </c>
      <c r="AT469" s="65" t="str">
        <f t="shared" si="362"/>
        <v/>
      </c>
      <c r="AU469" s="65" t="str">
        <f t="shared" si="363"/>
        <v/>
      </c>
      <c r="AV469" s="165" t="str">
        <f>IF(COUNTBLANK($A469:$F469)&gt;2,"",IF(Input!L469=0,"NA",Input!L469))</f>
        <v/>
      </c>
      <c r="AW469" s="65" t="str">
        <f t="shared" si="364"/>
        <v/>
      </c>
      <c r="AX469" s="65" t="str">
        <f t="shared" si="365"/>
        <v/>
      </c>
      <c r="AY469" s="165" t="str">
        <f>IF(COUNTBLANK($A469:$F469)&gt;2,"",IF(Input!M469=0,"NA",Input!M469))</f>
        <v/>
      </c>
      <c r="AZ469" s="65" t="str">
        <f t="shared" si="366"/>
        <v/>
      </c>
      <c r="BA469" s="65" t="str">
        <f t="shared" si="367"/>
        <v/>
      </c>
      <c r="BB469" s="165" t="str">
        <f>IF(COUNTBLANK($A469:$F469)&gt;2,"",IF(Input!N469=0,"NA",Input!N469))</f>
        <v/>
      </c>
      <c r="BC469" s="65" t="str">
        <f t="shared" si="368"/>
        <v/>
      </c>
      <c r="BD469" s="65" t="str">
        <f t="shared" si="369"/>
        <v/>
      </c>
      <c r="BE469" s="165" t="str">
        <f>IF(COUNTBLANK($A469:$F469)&gt;2,"",IF(Input!O469=0,"NA",Input!O469))</f>
        <v/>
      </c>
      <c r="BF469" s="65" t="str">
        <f t="shared" si="370"/>
        <v/>
      </c>
      <c r="BG469" s="65" t="str">
        <f t="shared" si="371"/>
        <v/>
      </c>
      <c r="BH469" s="165" t="str">
        <f>IF(COUNTBLANK($A469:$F469)&gt;2,"",IF(Input!P469=0,"NA",Input!P469))</f>
        <v/>
      </c>
      <c r="BI469" s="65" t="str">
        <f t="shared" si="372"/>
        <v/>
      </c>
      <c r="BJ469" s="65" t="str">
        <f t="shared" si="373"/>
        <v/>
      </c>
      <c r="BK469" s="165" t="str">
        <f>IF(COUNTBLANK($A469:$F469)&gt;2,"",IF(Input!Q469=0,"NA",Input!Q469))</f>
        <v/>
      </c>
      <c r="BL469" s="65" t="str">
        <f t="shared" si="374"/>
        <v/>
      </c>
      <c r="BM469" s="65" t="str">
        <f t="shared" si="375"/>
        <v/>
      </c>
      <c r="BN469" s="165" t="str">
        <f>IF(COUNTBLANK($A469:$F469)&gt;2,"",IF(Input!R469=0,"NA",Input!R469))</f>
        <v/>
      </c>
      <c r="BO469" s="65" t="str">
        <f t="shared" si="376"/>
        <v/>
      </c>
      <c r="BP469" s="65" t="str">
        <f t="shared" si="377"/>
        <v/>
      </c>
      <c r="BQ469" s="165" t="str">
        <f>IF(COUNTBLANK($A469:$F469)&gt;2,"",IF(Input!S469=0,"NA",Input!S469))</f>
        <v/>
      </c>
      <c r="BR469" s="65" t="str">
        <f t="shared" si="378"/>
        <v/>
      </c>
      <c r="BS469" s="65" t="str">
        <f t="shared" si="379"/>
        <v/>
      </c>
      <c r="BT469" s="165" t="str">
        <f>IF(COUNTBLANK($A469:$F469)&gt;2,"",IF(Input!T469=0,"NA",Input!T469))</f>
        <v/>
      </c>
      <c r="BU469" s="65" t="str">
        <f t="shared" si="380"/>
        <v/>
      </c>
      <c r="BV469" s="65" t="str">
        <f t="shared" si="381"/>
        <v/>
      </c>
      <c r="BW469" s="165" t="str">
        <f>IF(COUNTBLANK($A469:$F469)&gt;2,"",IF(Input!U469=0,"NA",Input!U469))</f>
        <v/>
      </c>
      <c r="BX469" s="65" t="str">
        <f t="shared" si="382"/>
        <v/>
      </c>
      <c r="BY469" s="65" t="str">
        <f t="shared" si="383"/>
        <v/>
      </c>
      <c r="BZ469" s="165" t="str">
        <f>IF(COUNTBLANK($A469:$F469)&gt;2,"",IF(Input!V469=0,"NA",Input!V469))</f>
        <v/>
      </c>
      <c r="CA469" s="65" t="str">
        <f t="shared" si="384"/>
        <v/>
      </c>
      <c r="CB469" s="65" t="str">
        <f t="shared" si="385"/>
        <v/>
      </c>
      <c r="CC469" s="165" t="str">
        <f>IF(COUNTBLANK($A469:$F469)&gt;2,"",IF(Input!W469=0,"NA",Input!W469))</f>
        <v/>
      </c>
      <c r="CD469" s="65" t="str">
        <f t="shared" si="386"/>
        <v/>
      </c>
      <c r="CE469" s="65" t="str">
        <f t="shared" si="387"/>
        <v/>
      </c>
      <c r="CF469" s="165" t="str">
        <f>IF(COUNTBLANK($A469:$F469)&gt;2,"",IF(Input!X469=0,"NA",Input!X469))</f>
        <v/>
      </c>
      <c r="CG469" s="65" t="str">
        <f t="shared" si="388"/>
        <v/>
      </c>
      <c r="CH469" s="65" t="str">
        <f t="shared" si="389"/>
        <v/>
      </c>
      <c r="CI469" s="165" t="str">
        <f>IF(COUNTBLANK($A469:$F469)&gt;2,"",IF(Input!Y469=0,"NA",Input!Y469))</f>
        <v/>
      </c>
      <c r="CJ469" s="65" t="str">
        <f t="shared" si="390"/>
        <v/>
      </c>
      <c r="CK469" s="65" t="str">
        <f t="shared" si="391"/>
        <v/>
      </c>
      <c r="CL469" s="165" t="str">
        <f>IF(COUNTBLANK($A469:$F469)&gt;2,"",IF(Input!Z469=0,"NA",Input!Z469))</f>
        <v/>
      </c>
      <c r="CM469" s="65" t="str">
        <f t="shared" si="392"/>
        <v/>
      </c>
      <c r="CN469" s="65" t="str">
        <f t="shared" si="393"/>
        <v/>
      </c>
      <c r="CO469" s="165" t="str">
        <f>IF(COUNTBLANK($A469:$F469)&gt;2,"",IF(Input!AA469=0,"NA",Input!AA469))</f>
        <v/>
      </c>
      <c r="CP469" s="65" t="str">
        <f t="shared" si="394"/>
        <v/>
      </c>
      <c r="CQ469" s="65" t="str">
        <f t="shared" si="395"/>
        <v/>
      </c>
      <c r="CR469" s="165" t="str">
        <f>IF(COUNTBLANK($A469:$F469)&gt;2,"",IF(Input!AB469=0,"NA",Input!AB469))</f>
        <v/>
      </c>
      <c r="CS469" s="65" t="str">
        <f t="shared" si="396"/>
        <v/>
      </c>
      <c r="CT469" s="65" t="str">
        <f t="shared" si="397"/>
        <v/>
      </c>
      <c r="CU469" s="165" t="str">
        <f>IF(COUNTBLANK($A469:$F469)&gt;2,"",IF(Input!AC469=0,"NA",Input!AC469))</f>
        <v/>
      </c>
      <c r="CV469" s="65" t="str">
        <f t="shared" si="398"/>
        <v/>
      </c>
      <c r="CW469" s="65" t="str">
        <f t="shared" si="399"/>
        <v/>
      </c>
      <c r="CX469" s="165" t="str">
        <f>IF(COUNTBLANK($A469:$F469)&gt;2,"",IF(Input!AD469=0,"NA",Input!AD469))</f>
        <v/>
      </c>
    </row>
    <row r="470" spans="1:102" x14ac:dyDescent="0.25">
      <c r="A470" s="162" t="str">
        <f>IF(Input!B470=0,"",Input!B470)</f>
        <v/>
      </c>
      <c r="B470" s="162" t="str">
        <f>IF(Input!C470=0,"",Input!C470)</f>
        <v/>
      </c>
      <c r="C470" s="162" t="str">
        <f>IF(Input!D470=0,"",Input!D470)</f>
        <v/>
      </c>
      <c r="D470" s="162" t="str">
        <f>IF(Input!G470=0,"",Input!G470)</f>
        <v/>
      </c>
      <c r="E470" s="162" t="str">
        <f>IF(Input!H470=0,"",Input!H470)</f>
        <v/>
      </c>
      <c r="F470" s="162" t="str">
        <f>IF(Input!I470=0,"",Input!I470)</f>
        <v/>
      </c>
      <c r="G470" s="66" t="str">
        <f t="shared" si="350"/>
        <v/>
      </c>
      <c r="H470" s="66" t="str">
        <f t="shared" si="351"/>
        <v/>
      </c>
      <c r="I470" s="160" t="str">
        <f>FinalScores!G470</f>
        <v/>
      </c>
      <c r="J470" s="65" t="str">
        <f t="shared" si="352"/>
        <v/>
      </c>
      <c r="K470" s="65" t="str">
        <f t="shared" si="353"/>
        <v/>
      </c>
      <c r="L470" s="165" t="str">
        <f>IF(COUNTBLANK($A470:$F470)&gt;2,"",IF(Input!AE470=0,"NA",Input!AE470))</f>
        <v/>
      </c>
      <c r="M470" s="65" t="str">
        <f t="shared" si="354"/>
        <v/>
      </c>
      <c r="N470" s="65" t="str">
        <f t="shared" si="355"/>
        <v/>
      </c>
      <c r="O470" s="165" t="str">
        <f>IF(COUNTBLANK($A470:$F470)&gt;2,"",IF(Input!AF470=0,"NA",Input!AF470))</f>
        <v/>
      </c>
      <c r="P470" s="65" t="str">
        <f t="shared" si="356"/>
        <v/>
      </c>
      <c r="Q470" s="65" t="str">
        <f t="shared" si="357"/>
        <v/>
      </c>
      <c r="R470" s="165" t="str">
        <f>IF(COUNTBLANK($A470:$F470)&gt;2,"",IF(Input!AG470=0,"NA",Input!AG470))</f>
        <v/>
      </c>
      <c r="AN470" s="65" t="str">
        <f t="shared" si="358"/>
        <v/>
      </c>
      <c r="AO470" s="65" t="str">
        <f t="shared" si="359"/>
        <v/>
      </c>
      <c r="AP470" s="165" t="str">
        <f>IF(COUNTBLANK($A470:$F470)&gt;2,"",IF(Input!J470=0,"NA",Input!J470))</f>
        <v/>
      </c>
      <c r="AQ470" s="65" t="str">
        <f t="shared" si="360"/>
        <v/>
      </c>
      <c r="AR470" s="65" t="str">
        <f t="shared" si="361"/>
        <v/>
      </c>
      <c r="AS470" s="165" t="str">
        <f>IF(COUNTBLANK($A470:$F470)&gt;2,"",IF(Input!K470=0,"NA",Input!K470))</f>
        <v/>
      </c>
      <c r="AT470" s="65" t="str">
        <f t="shared" si="362"/>
        <v/>
      </c>
      <c r="AU470" s="65" t="str">
        <f t="shared" si="363"/>
        <v/>
      </c>
      <c r="AV470" s="165" t="str">
        <f>IF(COUNTBLANK($A470:$F470)&gt;2,"",IF(Input!L470=0,"NA",Input!L470))</f>
        <v/>
      </c>
      <c r="AW470" s="65" t="str">
        <f t="shared" si="364"/>
        <v/>
      </c>
      <c r="AX470" s="65" t="str">
        <f t="shared" si="365"/>
        <v/>
      </c>
      <c r="AY470" s="165" t="str">
        <f>IF(COUNTBLANK($A470:$F470)&gt;2,"",IF(Input!M470=0,"NA",Input!M470))</f>
        <v/>
      </c>
      <c r="AZ470" s="65" t="str">
        <f t="shared" si="366"/>
        <v/>
      </c>
      <c r="BA470" s="65" t="str">
        <f t="shared" si="367"/>
        <v/>
      </c>
      <c r="BB470" s="165" t="str">
        <f>IF(COUNTBLANK($A470:$F470)&gt;2,"",IF(Input!N470=0,"NA",Input!N470))</f>
        <v/>
      </c>
      <c r="BC470" s="65" t="str">
        <f t="shared" si="368"/>
        <v/>
      </c>
      <c r="BD470" s="65" t="str">
        <f t="shared" si="369"/>
        <v/>
      </c>
      <c r="BE470" s="165" t="str">
        <f>IF(COUNTBLANK($A470:$F470)&gt;2,"",IF(Input!O470=0,"NA",Input!O470))</f>
        <v/>
      </c>
      <c r="BF470" s="65" t="str">
        <f t="shared" si="370"/>
        <v/>
      </c>
      <c r="BG470" s="65" t="str">
        <f t="shared" si="371"/>
        <v/>
      </c>
      <c r="BH470" s="165" t="str">
        <f>IF(COUNTBLANK($A470:$F470)&gt;2,"",IF(Input!P470=0,"NA",Input!P470))</f>
        <v/>
      </c>
      <c r="BI470" s="65" t="str">
        <f t="shared" si="372"/>
        <v/>
      </c>
      <c r="BJ470" s="65" t="str">
        <f t="shared" si="373"/>
        <v/>
      </c>
      <c r="BK470" s="165" t="str">
        <f>IF(COUNTBLANK($A470:$F470)&gt;2,"",IF(Input!Q470=0,"NA",Input!Q470))</f>
        <v/>
      </c>
      <c r="BL470" s="65" t="str">
        <f t="shared" si="374"/>
        <v/>
      </c>
      <c r="BM470" s="65" t="str">
        <f t="shared" si="375"/>
        <v/>
      </c>
      <c r="BN470" s="165" t="str">
        <f>IF(COUNTBLANK($A470:$F470)&gt;2,"",IF(Input!R470=0,"NA",Input!R470))</f>
        <v/>
      </c>
      <c r="BO470" s="65" t="str">
        <f t="shared" si="376"/>
        <v/>
      </c>
      <c r="BP470" s="65" t="str">
        <f t="shared" si="377"/>
        <v/>
      </c>
      <c r="BQ470" s="165" t="str">
        <f>IF(COUNTBLANK($A470:$F470)&gt;2,"",IF(Input!S470=0,"NA",Input!S470))</f>
        <v/>
      </c>
      <c r="BR470" s="65" t="str">
        <f t="shared" si="378"/>
        <v/>
      </c>
      <c r="BS470" s="65" t="str">
        <f t="shared" si="379"/>
        <v/>
      </c>
      <c r="BT470" s="165" t="str">
        <f>IF(COUNTBLANK($A470:$F470)&gt;2,"",IF(Input!T470=0,"NA",Input!T470))</f>
        <v/>
      </c>
      <c r="BU470" s="65" t="str">
        <f t="shared" si="380"/>
        <v/>
      </c>
      <c r="BV470" s="65" t="str">
        <f t="shared" si="381"/>
        <v/>
      </c>
      <c r="BW470" s="165" t="str">
        <f>IF(COUNTBLANK($A470:$F470)&gt;2,"",IF(Input!U470=0,"NA",Input!U470))</f>
        <v/>
      </c>
      <c r="BX470" s="65" t="str">
        <f t="shared" si="382"/>
        <v/>
      </c>
      <c r="BY470" s="65" t="str">
        <f t="shared" si="383"/>
        <v/>
      </c>
      <c r="BZ470" s="165" t="str">
        <f>IF(COUNTBLANK($A470:$F470)&gt;2,"",IF(Input!V470=0,"NA",Input!V470))</f>
        <v/>
      </c>
      <c r="CA470" s="65" t="str">
        <f t="shared" si="384"/>
        <v/>
      </c>
      <c r="CB470" s="65" t="str">
        <f t="shared" si="385"/>
        <v/>
      </c>
      <c r="CC470" s="165" t="str">
        <f>IF(COUNTBLANK($A470:$F470)&gt;2,"",IF(Input!W470=0,"NA",Input!W470))</f>
        <v/>
      </c>
      <c r="CD470" s="65" t="str">
        <f t="shared" si="386"/>
        <v/>
      </c>
      <c r="CE470" s="65" t="str">
        <f t="shared" si="387"/>
        <v/>
      </c>
      <c r="CF470" s="165" t="str">
        <f>IF(COUNTBLANK($A470:$F470)&gt;2,"",IF(Input!X470=0,"NA",Input!X470))</f>
        <v/>
      </c>
      <c r="CG470" s="65" t="str">
        <f t="shared" si="388"/>
        <v/>
      </c>
      <c r="CH470" s="65" t="str">
        <f t="shared" si="389"/>
        <v/>
      </c>
      <c r="CI470" s="165" t="str">
        <f>IF(COUNTBLANK($A470:$F470)&gt;2,"",IF(Input!Y470=0,"NA",Input!Y470))</f>
        <v/>
      </c>
      <c r="CJ470" s="65" t="str">
        <f t="shared" si="390"/>
        <v/>
      </c>
      <c r="CK470" s="65" t="str">
        <f t="shared" si="391"/>
        <v/>
      </c>
      <c r="CL470" s="165" t="str">
        <f>IF(COUNTBLANK($A470:$F470)&gt;2,"",IF(Input!Z470=0,"NA",Input!Z470))</f>
        <v/>
      </c>
      <c r="CM470" s="65" t="str">
        <f t="shared" si="392"/>
        <v/>
      </c>
      <c r="CN470" s="65" t="str">
        <f t="shared" si="393"/>
        <v/>
      </c>
      <c r="CO470" s="165" t="str">
        <f>IF(COUNTBLANK($A470:$F470)&gt;2,"",IF(Input!AA470=0,"NA",Input!AA470))</f>
        <v/>
      </c>
      <c r="CP470" s="65" t="str">
        <f t="shared" si="394"/>
        <v/>
      </c>
      <c r="CQ470" s="65" t="str">
        <f t="shared" si="395"/>
        <v/>
      </c>
      <c r="CR470" s="165" t="str">
        <f>IF(COUNTBLANK($A470:$F470)&gt;2,"",IF(Input!AB470=0,"NA",Input!AB470))</f>
        <v/>
      </c>
      <c r="CS470" s="65" t="str">
        <f t="shared" si="396"/>
        <v/>
      </c>
      <c r="CT470" s="65" t="str">
        <f t="shared" si="397"/>
        <v/>
      </c>
      <c r="CU470" s="165" t="str">
        <f>IF(COUNTBLANK($A470:$F470)&gt;2,"",IF(Input!AC470=0,"NA",Input!AC470))</f>
        <v/>
      </c>
      <c r="CV470" s="65" t="str">
        <f t="shared" si="398"/>
        <v/>
      </c>
      <c r="CW470" s="65" t="str">
        <f t="shared" si="399"/>
        <v/>
      </c>
      <c r="CX470" s="165" t="str">
        <f>IF(COUNTBLANK($A470:$F470)&gt;2,"",IF(Input!AD470=0,"NA",Input!AD470))</f>
        <v/>
      </c>
    </row>
    <row r="471" spans="1:102" x14ac:dyDescent="0.25">
      <c r="A471" s="162" t="str">
        <f>IF(Input!B471=0,"",Input!B471)</f>
        <v/>
      </c>
      <c r="B471" s="162" t="str">
        <f>IF(Input!C471=0,"",Input!C471)</f>
        <v/>
      </c>
      <c r="C471" s="162" t="str">
        <f>IF(Input!D471=0,"",Input!D471)</f>
        <v/>
      </c>
      <c r="D471" s="162" t="str">
        <f>IF(Input!G471=0,"",Input!G471)</f>
        <v/>
      </c>
      <c r="E471" s="162" t="str">
        <f>IF(Input!H471=0,"",Input!H471)</f>
        <v/>
      </c>
      <c r="F471" s="162" t="str">
        <f>IF(Input!I471=0,"",Input!I471)</f>
        <v/>
      </c>
      <c r="G471" s="66" t="str">
        <f t="shared" si="350"/>
        <v/>
      </c>
      <c r="H471" s="66" t="str">
        <f t="shared" si="351"/>
        <v/>
      </c>
      <c r="I471" s="160" t="str">
        <f>FinalScores!G471</f>
        <v/>
      </c>
      <c r="J471" s="65" t="str">
        <f t="shared" si="352"/>
        <v/>
      </c>
      <c r="K471" s="65" t="str">
        <f t="shared" si="353"/>
        <v/>
      </c>
      <c r="L471" s="165" t="str">
        <f>IF(COUNTBLANK($A471:$F471)&gt;2,"",IF(Input!AE471=0,"NA",Input!AE471))</f>
        <v/>
      </c>
      <c r="M471" s="65" t="str">
        <f t="shared" si="354"/>
        <v/>
      </c>
      <c r="N471" s="65" t="str">
        <f t="shared" si="355"/>
        <v/>
      </c>
      <c r="O471" s="165" t="str">
        <f>IF(COUNTBLANK($A471:$F471)&gt;2,"",IF(Input!AF471=0,"NA",Input!AF471))</f>
        <v/>
      </c>
      <c r="P471" s="65" t="str">
        <f t="shared" si="356"/>
        <v/>
      </c>
      <c r="Q471" s="65" t="str">
        <f t="shared" si="357"/>
        <v/>
      </c>
      <c r="R471" s="165" t="str">
        <f>IF(COUNTBLANK($A471:$F471)&gt;2,"",IF(Input!AG471=0,"NA",Input!AG471))</f>
        <v/>
      </c>
      <c r="AN471" s="65" t="str">
        <f t="shared" si="358"/>
        <v/>
      </c>
      <c r="AO471" s="65" t="str">
        <f t="shared" si="359"/>
        <v/>
      </c>
      <c r="AP471" s="165" t="str">
        <f>IF(COUNTBLANK($A471:$F471)&gt;2,"",IF(Input!J471=0,"NA",Input!J471))</f>
        <v/>
      </c>
      <c r="AQ471" s="65" t="str">
        <f t="shared" si="360"/>
        <v/>
      </c>
      <c r="AR471" s="65" t="str">
        <f t="shared" si="361"/>
        <v/>
      </c>
      <c r="AS471" s="165" t="str">
        <f>IF(COUNTBLANK($A471:$F471)&gt;2,"",IF(Input!K471=0,"NA",Input!K471))</f>
        <v/>
      </c>
      <c r="AT471" s="65" t="str">
        <f t="shared" si="362"/>
        <v/>
      </c>
      <c r="AU471" s="65" t="str">
        <f t="shared" si="363"/>
        <v/>
      </c>
      <c r="AV471" s="165" t="str">
        <f>IF(COUNTBLANK($A471:$F471)&gt;2,"",IF(Input!L471=0,"NA",Input!L471))</f>
        <v/>
      </c>
      <c r="AW471" s="65" t="str">
        <f t="shared" si="364"/>
        <v/>
      </c>
      <c r="AX471" s="65" t="str">
        <f t="shared" si="365"/>
        <v/>
      </c>
      <c r="AY471" s="165" t="str">
        <f>IF(COUNTBLANK($A471:$F471)&gt;2,"",IF(Input!M471=0,"NA",Input!M471))</f>
        <v/>
      </c>
      <c r="AZ471" s="65" t="str">
        <f t="shared" si="366"/>
        <v/>
      </c>
      <c r="BA471" s="65" t="str">
        <f t="shared" si="367"/>
        <v/>
      </c>
      <c r="BB471" s="165" t="str">
        <f>IF(COUNTBLANK($A471:$F471)&gt;2,"",IF(Input!N471=0,"NA",Input!N471))</f>
        <v/>
      </c>
      <c r="BC471" s="65" t="str">
        <f t="shared" si="368"/>
        <v/>
      </c>
      <c r="BD471" s="65" t="str">
        <f t="shared" si="369"/>
        <v/>
      </c>
      <c r="BE471" s="165" t="str">
        <f>IF(COUNTBLANK($A471:$F471)&gt;2,"",IF(Input!O471=0,"NA",Input!O471))</f>
        <v/>
      </c>
      <c r="BF471" s="65" t="str">
        <f t="shared" si="370"/>
        <v/>
      </c>
      <c r="BG471" s="65" t="str">
        <f t="shared" si="371"/>
        <v/>
      </c>
      <c r="BH471" s="165" t="str">
        <f>IF(COUNTBLANK($A471:$F471)&gt;2,"",IF(Input!P471=0,"NA",Input!P471))</f>
        <v/>
      </c>
      <c r="BI471" s="65" t="str">
        <f t="shared" si="372"/>
        <v/>
      </c>
      <c r="BJ471" s="65" t="str">
        <f t="shared" si="373"/>
        <v/>
      </c>
      <c r="BK471" s="165" t="str">
        <f>IF(COUNTBLANK($A471:$F471)&gt;2,"",IF(Input!Q471=0,"NA",Input!Q471))</f>
        <v/>
      </c>
      <c r="BL471" s="65" t="str">
        <f t="shared" si="374"/>
        <v/>
      </c>
      <c r="BM471" s="65" t="str">
        <f t="shared" si="375"/>
        <v/>
      </c>
      <c r="BN471" s="165" t="str">
        <f>IF(COUNTBLANK($A471:$F471)&gt;2,"",IF(Input!R471=0,"NA",Input!R471))</f>
        <v/>
      </c>
      <c r="BO471" s="65" t="str">
        <f t="shared" si="376"/>
        <v/>
      </c>
      <c r="BP471" s="65" t="str">
        <f t="shared" si="377"/>
        <v/>
      </c>
      <c r="BQ471" s="165" t="str">
        <f>IF(COUNTBLANK($A471:$F471)&gt;2,"",IF(Input!S471=0,"NA",Input!S471))</f>
        <v/>
      </c>
      <c r="BR471" s="65" t="str">
        <f t="shared" si="378"/>
        <v/>
      </c>
      <c r="BS471" s="65" t="str">
        <f t="shared" si="379"/>
        <v/>
      </c>
      <c r="BT471" s="165" t="str">
        <f>IF(COUNTBLANK($A471:$F471)&gt;2,"",IF(Input!T471=0,"NA",Input!T471))</f>
        <v/>
      </c>
      <c r="BU471" s="65" t="str">
        <f t="shared" si="380"/>
        <v/>
      </c>
      <c r="BV471" s="65" t="str">
        <f t="shared" si="381"/>
        <v/>
      </c>
      <c r="BW471" s="165" t="str">
        <f>IF(COUNTBLANK($A471:$F471)&gt;2,"",IF(Input!U471=0,"NA",Input!U471))</f>
        <v/>
      </c>
      <c r="BX471" s="65" t="str">
        <f t="shared" si="382"/>
        <v/>
      </c>
      <c r="BY471" s="65" t="str">
        <f t="shared" si="383"/>
        <v/>
      </c>
      <c r="BZ471" s="165" t="str">
        <f>IF(COUNTBLANK($A471:$F471)&gt;2,"",IF(Input!V471=0,"NA",Input!V471))</f>
        <v/>
      </c>
      <c r="CA471" s="65" t="str">
        <f t="shared" si="384"/>
        <v/>
      </c>
      <c r="CB471" s="65" t="str">
        <f t="shared" si="385"/>
        <v/>
      </c>
      <c r="CC471" s="165" t="str">
        <f>IF(COUNTBLANK($A471:$F471)&gt;2,"",IF(Input!W471=0,"NA",Input!W471))</f>
        <v/>
      </c>
      <c r="CD471" s="65" t="str">
        <f t="shared" si="386"/>
        <v/>
      </c>
      <c r="CE471" s="65" t="str">
        <f t="shared" si="387"/>
        <v/>
      </c>
      <c r="CF471" s="165" t="str">
        <f>IF(COUNTBLANK($A471:$F471)&gt;2,"",IF(Input!X471=0,"NA",Input!X471))</f>
        <v/>
      </c>
      <c r="CG471" s="65" t="str">
        <f t="shared" si="388"/>
        <v/>
      </c>
      <c r="CH471" s="65" t="str">
        <f t="shared" si="389"/>
        <v/>
      </c>
      <c r="CI471" s="165" t="str">
        <f>IF(COUNTBLANK($A471:$F471)&gt;2,"",IF(Input!Y471=0,"NA",Input!Y471))</f>
        <v/>
      </c>
      <c r="CJ471" s="65" t="str">
        <f t="shared" si="390"/>
        <v/>
      </c>
      <c r="CK471" s="65" t="str">
        <f t="shared" si="391"/>
        <v/>
      </c>
      <c r="CL471" s="165" t="str">
        <f>IF(COUNTBLANK($A471:$F471)&gt;2,"",IF(Input!Z471=0,"NA",Input!Z471))</f>
        <v/>
      </c>
      <c r="CM471" s="65" t="str">
        <f t="shared" si="392"/>
        <v/>
      </c>
      <c r="CN471" s="65" t="str">
        <f t="shared" si="393"/>
        <v/>
      </c>
      <c r="CO471" s="165" t="str">
        <f>IF(COUNTBLANK($A471:$F471)&gt;2,"",IF(Input!AA471=0,"NA",Input!AA471))</f>
        <v/>
      </c>
      <c r="CP471" s="65" t="str">
        <f t="shared" si="394"/>
        <v/>
      </c>
      <c r="CQ471" s="65" t="str">
        <f t="shared" si="395"/>
        <v/>
      </c>
      <c r="CR471" s="165" t="str">
        <f>IF(COUNTBLANK($A471:$F471)&gt;2,"",IF(Input!AB471=0,"NA",Input!AB471))</f>
        <v/>
      </c>
      <c r="CS471" s="65" t="str">
        <f t="shared" si="396"/>
        <v/>
      </c>
      <c r="CT471" s="65" t="str">
        <f t="shared" si="397"/>
        <v/>
      </c>
      <c r="CU471" s="165" t="str">
        <f>IF(COUNTBLANK($A471:$F471)&gt;2,"",IF(Input!AC471=0,"NA",Input!AC471))</f>
        <v/>
      </c>
      <c r="CV471" s="65" t="str">
        <f t="shared" si="398"/>
        <v/>
      </c>
      <c r="CW471" s="65" t="str">
        <f t="shared" si="399"/>
        <v/>
      </c>
      <c r="CX471" s="165" t="str">
        <f>IF(COUNTBLANK($A471:$F471)&gt;2,"",IF(Input!AD471=0,"NA",Input!AD471))</f>
        <v/>
      </c>
    </row>
    <row r="472" spans="1:102" x14ac:dyDescent="0.25">
      <c r="A472" s="162" t="str">
        <f>IF(Input!B472=0,"",Input!B472)</f>
        <v/>
      </c>
      <c r="B472" s="162" t="str">
        <f>IF(Input!C472=0,"",Input!C472)</f>
        <v/>
      </c>
      <c r="C472" s="162" t="str">
        <f>IF(Input!D472=0,"",Input!D472)</f>
        <v/>
      </c>
      <c r="D472" s="162" t="str">
        <f>IF(Input!G472=0,"",Input!G472)</f>
        <v/>
      </c>
      <c r="E472" s="162" t="str">
        <f>IF(Input!H472=0,"",Input!H472)</f>
        <v/>
      </c>
      <c r="F472" s="162" t="str">
        <f>IF(Input!I472=0,"",Input!I472)</f>
        <v/>
      </c>
      <c r="G472" s="66" t="str">
        <f t="shared" si="350"/>
        <v/>
      </c>
      <c r="H472" s="66" t="str">
        <f t="shared" si="351"/>
        <v/>
      </c>
      <c r="I472" s="160" t="str">
        <f>FinalScores!G472</f>
        <v/>
      </c>
      <c r="J472" s="65" t="str">
        <f t="shared" si="352"/>
        <v/>
      </c>
      <c r="K472" s="65" t="str">
        <f t="shared" si="353"/>
        <v/>
      </c>
      <c r="L472" s="165" t="str">
        <f>IF(COUNTBLANK($A472:$F472)&gt;2,"",IF(Input!AE472=0,"NA",Input!AE472))</f>
        <v/>
      </c>
      <c r="M472" s="65" t="str">
        <f t="shared" si="354"/>
        <v/>
      </c>
      <c r="N472" s="65" t="str">
        <f t="shared" si="355"/>
        <v/>
      </c>
      <c r="O472" s="165" t="str">
        <f>IF(COUNTBLANK($A472:$F472)&gt;2,"",IF(Input!AF472=0,"NA",Input!AF472))</f>
        <v/>
      </c>
      <c r="P472" s="65" t="str">
        <f t="shared" si="356"/>
        <v/>
      </c>
      <c r="Q472" s="65" t="str">
        <f t="shared" si="357"/>
        <v/>
      </c>
      <c r="R472" s="165" t="str">
        <f>IF(COUNTBLANK($A472:$F472)&gt;2,"",IF(Input!AG472=0,"NA",Input!AG472))</f>
        <v/>
      </c>
      <c r="AN472" s="65" t="str">
        <f t="shared" si="358"/>
        <v/>
      </c>
      <c r="AO472" s="65" t="str">
        <f t="shared" si="359"/>
        <v/>
      </c>
      <c r="AP472" s="165" t="str">
        <f>IF(COUNTBLANK($A472:$F472)&gt;2,"",IF(Input!J472=0,"NA",Input!J472))</f>
        <v/>
      </c>
      <c r="AQ472" s="65" t="str">
        <f t="shared" si="360"/>
        <v/>
      </c>
      <c r="AR472" s="65" t="str">
        <f t="shared" si="361"/>
        <v/>
      </c>
      <c r="AS472" s="165" t="str">
        <f>IF(COUNTBLANK($A472:$F472)&gt;2,"",IF(Input!K472=0,"NA",Input!K472))</f>
        <v/>
      </c>
      <c r="AT472" s="65" t="str">
        <f t="shared" si="362"/>
        <v/>
      </c>
      <c r="AU472" s="65" t="str">
        <f t="shared" si="363"/>
        <v/>
      </c>
      <c r="AV472" s="165" t="str">
        <f>IF(COUNTBLANK($A472:$F472)&gt;2,"",IF(Input!L472=0,"NA",Input!L472))</f>
        <v/>
      </c>
      <c r="AW472" s="65" t="str">
        <f t="shared" si="364"/>
        <v/>
      </c>
      <c r="AX472" s="65" t="str">
        <f t="shared" si="365"/>
        <v/>
      </c>
      <c r="AY472" s="165" t="str">
        <f>IF(COUNTBLANK($A472:$F472)&gt;2,"",IF(Input!M472=0,"NA",Input!M472))</f>
        <v/>
      </c>
      <c r="AZ472" s="65" t="str">
        <f t="shared" si="366"/>
        <v/>
      </c>
      <c r="BA472" s="65" t="str">
        <f t="shared" si="367"/>
        <v/>
      </c>
      <c r="BB472" s="165" t="str">
        <f>IF(COUNTBLANK($A472:$F472)&gt;2,"",IF(Input!N472=0,"NA",Input!N472))</f>
        <v/>
      </c>
      <c r="BC472" s="65" t="str">
        <f t="shared" si="368"/>
        <v/>
      </c>
      <c r="BD472" s="65" t="str">
        <f t="shared" si="369"/>
        <v/>
      </c>
      <c r="BE472" s="165" t="str">
        <f>IF(COUNTBLANK($A472:$F472)&gt;2,"",IF(Input!O472=0,"NA",Input!O472))</f>
        <v/>
      </c>
      <c r="BF472" s="65" t="str">
        <f t="shared" si="370"/>
        <v/>
      </c>
      <c r="BG472" s="65" t="str">
        <f t="shared" si="371"/>
        <v/>
      </c>
      <c r="BH472" s="165" t="str">
        <f>IF(COUNTBLANK($A472:$F472)&gt;2,"",IF(Input!P472=0,"NA",Input!P472))</f>
        <v/>
      </c>
      <c r="BI472" s="65" t="str">
        <f t="shared" si="372"/>
        <v/>
      </c>
      <c r="BJ472" s="65" t="str">
        <f t="shared" si="373"/>
        <v/>
      </c>
      <c r="BK472" s="165" t="str">
        <f>IF(COUNTBLANK($A472:$F472)&gt;2,"",IF(Input!Q472=0,"NA",Input!Q472))</f>
        <v/>
      </c>
      <c r="BL472" s="65" t="str">
        <f t="shared" si="374"/>
        <v/>
      </c>
      <c r="BM472" s="65" t="str">
        <f t="shared" si="375"/>
        <v/>
      </c>
      <c r="BN472" s="165" t="str">
        <f>IF(COUNTBLANK($A472:$F472)&gt;2,"",IF(Input!R472=0,"NA",Input!R472))</f>
        <v/>
      </c>
      <c r="BO472" s="65" t="str">
        <f t="shared" si="376"/>
        <v/>
      </c>
      <c r="BP472" s="65" t="str">
        <f t="shared" si="377"/>
        <v/>
      </c>
      <c r="BQ472" s="165" t="str">
        <f>IF(COUNTBLANK($A472:$F472)&gt;2,"",IF(Input!S472=0,"NA",Input!S472))</f>
        <v/>
      </c>
      <c r="BR472" s="65" t="str">
        <f t="shared" si="378"/>
        <v/>
      </c>
      <c r="BS472" s="65" t="str">
        <f t="shared" si="379"/>
        <v/>
      </c>
      <c r="BT472" s="165" t="str">
        <f>IF(COUNTBLANK($A472:$F472)&gt;2,"",IF(Input!T472=0,"NA",Input!T472))</f>
        <v/>
      </c>
      <c r="BU472" s="65" t="str">
        <f t="shared" si="380"/>
        <v/>
      </c>
      <c r="BV472" s="65" t="str">
        <f t="shared" si="381"/>
        <v/>
      </c>
      <c r="BW472" s="165" t="str">
        <f>IF(COUNTBLANK($A472:$F472)&gt;2,"",IF(Input!U472=0,"NA",Input!U472))</f>
        <v/>
      </c>
      <c r="BX472" s="65" t="str">
        <f t="shared" si="382"/>
        <v/>
      </c>
      <c r="BY472" s="65" t="str">
        <f t="shared" si="383"/>
        <v/>
      </c>
      <c r="BZ472" s="165" t="str">
        <f>IF(COUNTBLANK($A472:$F472)&gt;2,"",IF(Input!V472=0,"NA",Input!V472))</f>
        <v/>
      </c>
      <c r="CA472" s="65" t="str">
        <f t="shared" si="384"/>
        <v/>
      </c>
      <c r="CB472" s="65" t="str">
        <f t="shared" si="385"/>
        <v/>
      </c>
      <c r="CC472" s="165" t="str">
        <f>IF(COUNTBLANK($A472:$F472)&gt;2,"",IF(Input!W472=0,"NA",Input!W472))</f>
        <v/>
      </c>
      <c r="CD472" s="65" t="str">
        <f t="shared" si="386"/>
        <v/>
      </c>
      <c r="CE472" s="65" t="str">
        <f t="shared" si="387"/>
        <v/>
      </c>
      <c r="CF472" s="165" t="str">
        <f>IF(COUNTBLANK($A472:$F472)&gt;2,"",IF(Input!X472=0,"NA",Input!X472))</f>
        <v/>
      </c>
      <c r="CG472" s="65" t="str">
        <f t="shared" si="388"/>
        <v/>
      </c>
      <c r="CH472" s="65" t="str">
        <f t="shared" si="389"/>
        <v/>
      </c>
      <c r="CI472" s="165" t="str">
        <f>IF(COUNTBLANK($A472:$F472)&gt;2,"",IF(Input!Y472=0,"NA",Input!Y472))</f>
        <v/>
      </c>
      <c r="CJ472" s="65" t="str">
        <f t="shared" si="390"/>
        <v/>
      </c>
      <c r="CK472" s="65" t="str">
        <f t="shared" si="391"/>
        <v/>
      </c>
      <c r="CL472" s="165" t="str">
        <f>IF(COUNTBLANK($A472:$F472)&gt;2,"",IF(Input!Z472=0,"NA",Input!Z472))</f>
        <v/>
      </c>
      <c r="CM472" s="65" t="str">
        <f t="shared" si="392"/>
        <v/>
      </c>
      <c r="CN472" s="65" t="str">
        <f t="shared" si="393"/>
        <v/>
      </c>
      <c r="CO472" s="165" t="str">
        <f>IF(COUNTBLANK($A472:$F472)&gt;2,"",IF(Input!AA472=0,"NA",Input!AA472))</f>
        <v/>
      </c>
      <c r="CP472" s="65" t="str">
        <f t="shared" si="394"/>
        <v/>
      </c>
      <c r="CQ472" s="65" t="str">
        <f t="shared" si="395"/>
        <v/>
      </c>
      <c r="CR472" s="165" t="str">
        <f>IF(COUNTBLANK($A472:$F472)&gt;2,"",IF(Input!AB472=0,"NA",Input!AB472))</f>
        <v/>
      </c>
      <c r="CS472" s="65" t="str">
        <f t="shared" si="396"/>
        <v/>
      </c>
      <c r="CT472" s="65" t="str">
        <f t="shared" si="397"/>
        <v/>
      </c>
      <c r="CU472" s="165" t="str">
        <f>IF(COUNTBLANK($A472:$F472)&gt;2,"",IF(Input!AC472=0,"NA",Input!AC472))</f>
        <v/>
      </c>
      <c r="CV472" s="65" t="str">
        <f t="shared" si="398"/>
        <v/>
      </c>
      <c r="CW472" s="65" t="str">
        <f t="shared" si="399"/>
        <v/>
      </c>
      <c r="CX472" s="165" t="str">
        <f>IF(COUNTBLANK($A472:$F472)&gt;2,"",IF(Input!AD472=0,"NA",Input!AD472))</f>
        <v/>
      </c>
    </row>
    <row r="473" spans="1:102" x14ac:dyDescent="0.25">
      <c r="A473" s="162" t="str">
        <f>IF(Input!B473=0,"",Input!B473)</f>
        <v/>
      </c>
      <c r="B473" s="162" t="str">
        <f>IF(Input!C473=0,"",Input!C473)</f>
        <v/>
      </c>
      <c r="C473" s="162" t="str">
        <f>IF(Input!D473=0,"",Input!D473)</f>
        <v/>
      </c>
      <c r="D473" s="162" t="str">
        <f>IF(Input!G473=0,"",Input!G473)</f>
        <v/>
      </c>
      <c r="E473" s="162" t="str">
        <f>IF(Input!H473=0,"",Input!H473)</f>
        <v/>
      </c>
      <c r="F473" s="162" t="str">
        <f>IF(Input!I473=0,"",Input!I473)</f>
        <v/>
      </c>
      <c r="G473" s="66" t="str">
        <f t="shared" si="350"/>
        <v/>
      </c>
      <c r="H473" s="66" t="str">
        <f t="shared" si="351"/>
        <v/>
      </c>
      <c r="I473" s="160" t="str">
        <f>FinalScores!G473</f>
        <v/>
      </c>
      <c r="J473" s="65" t="str">
        <f t="shared" si="352"/>
        <v/>
      </c>
      <c r="K473" s="65" t="str">
        <f t="shared" si="353"/>
        <v/>
      </c>
      <c r="L473" s="165" t="str">
        <f>IF(COUNTBLANK($A473:$F473)&gt;2,"",IF(Input!AE473=0,"NA",Input!AE473))</f>
        <v/>
      </c>
      <c r="M473" s="65" t="str">
        <f t="shared" si="354"/>
        <v/>
      </c>
      <c r="N473" s="65" t="str">
        <f t="shared" si="355"/>
        <v/>
      </c>
      <c r="O473" s="165" t="str">
        <f>IF(COUNTBLANK($A473:$F473)&gt;2,"",IF(Input!AF473=0,"NA",Input!AF473))</f>
        <v/>
      </c>
      <c r="P473" s="65" t="str">
        <f t="shared" si="356"/>
        <v/>
      </c>
      <c r="Q473" s="65" t="str">
        <f t="shared" si="357"/>
        <v/>
      </c>
      <c r="R473" s="165" t="str">
        <f>IF(COUNTBLANK($A473:$F473)&gt;2,"",IF(Input!AG473=0,"NA",Input!AG473))</f>
        <v/>
      </c>
      <c r="AN473" s="65" t="str">
        <f t="shared" si="358"/>
        <v/>
      </c>
      <c r="AO473" s="65" t="str">
        <f t="shared" si="359"/>
        <v/>
      </c>
      <c r="AP473" s="165" t="str">
        <f>IF(COUNTBLANK($A473:$F473)&gt;2,"",IF(Input!J473=0,"NA",Input!J473))</f>
        <v/>
      </c>
      <c r="AQ473" s="65" t="str">
        <f t="shared" si="360"/>
        <v/>
      </c>
      <c r="AR473" s="65" t="str">
        <f t="shared" si="361"/>
        <v/>
      </c>
      <c r="AS473" s="165" t="str">
        <f>IF(COUNTBLANK($A473:$F473)&gt;2,"",IF(Input!K473=0,"NA",Input!K473))</f>
        <v/>
      </c>
      <c r="AT473" s="65" t="str">
        <f t="shared" si="362"/>
        <v/>
      </c>
      <c r="AU473" s="65" t="str">
        <f t="shared" si="363"/>
        <v/>
      </c>
      <c r="AV473" s="165" t="str">
        <f>IF(COUNTBLANK($A473:$F473)&gt;2,"",IF(Input!L473=0,"NA",Input!L473))</f>
        <v/>
      </c>
      <c r="AW473" s="65" t="str">
        <f t="shared" si="364"/>
        <v/>
      </c>
      <c r="AX473" s="65" t="str">
        <f t="shared" si="365"/>
        <v/>
      </c>
      <c r="AY473" s="165" t="str">
        <f>IF(COUNTBLANK($A473:$F473)&gt;2,"",IF(Input!M473=0,"NA",Input!M473))</f>
        <v/>
      </c>
      <c r="AZ473" s="65" t="str">
        <f t="shared" si="366"/>
        <v/>
      </c>
      <c r="BA473" s="65" t="str">
        <f t="shared" si="367"/>
        <v/>
      </c>
      <c r="BB473" s="165" t="str">
        <f>IF(COUNTBLANK($A473:$F473)&gt;2,"",IF(Input!N473=0,"NA",Input!N473))</f>
        <v/>
      </c>
      <c r="BC473" s="65" t="str">
        <f t="shared" si="368"/>
        <v/>
      </c>
      <c r="BD473" s="65" t="str">
        <f t="shared" si="369"/>
        <v/>
      </c>
      <c r="BE473" s="165" t="str">
        <f>IF(COUNTBLANK($A473:$F473)&gt;2,"",IF(Input!O473=0,"NA",Input!O473))</f>
        <v/>
      </c>
      <c r="BF473" s="65" t="str">
        <f t="shared" si="370"/>
        <v/>
      </c>
      <c r="BG473" s="65" t="str">
        <f t="shared" si="371"/>
        <v/>
      </c>
      <c r="BH473" s="165" t="str">
        <f>IF(COUNTBLANK($A473:$F473)&gt;2,"",IF(Input!P473=0,"NA",Input!P473))</f>
        <v/>
      </c>
      <c r="BI473" s="65" t="str">
        <f t="shared" si="372"/>
        <v/>
      </c>
      <c r="BJ473" s="65" t="str">
        <f t="shared" si="373"/>
        <v/>
      </c>
      <c r="BK473" s="165" t="str">
        <f>IF(COUNTBLANK($A473:$F473)&gt;2,"",IF(Input!Q473=0,"NA",Input!Q473))</f>
        <v/>
      </c>
      <c r="BL473" s="65" t="str">
        <f t="shared" si="374"/>
        <v/>
      </c>
      <c r="BM473" s="65" t="str">
        <f t="shared" si="375"/>
        <v/>
      </c>
      <c r="BN473" s="165" t="str">
        <f>IF(COUNTBLANK($A473:$F473)&gt;2,"",IF(Input!R473=0,"NA",Input!R473))</f>
        <v/>
      </c>
      <c r="BO473" s="65" t="str">
        <f t="shared" si="376"/>
        <v/>
      </c>
      <c r="BP473" s="65" t="str">
        <f t="shared" si="377"/>
        <v/>
      </c>
      <c r="BQ473" s="165" t="str">
        <f>IF(COUNTBLANK($A473:$F473)&gt;2,"",IF(Input!S473=0,"NA",Input!S473))</f>
        <v/>
      </c>
      <c r="BR473" s="65" t="str">
        <f t="shared" si="378"/>
        <v/>
      </c>
      <c r="BS473" s="65" t="str">
        <f t="shared" si="379"/>
        <v/>
      </c>
      <c r="BT473" s="165" t="str">
        <f>IF(COUNTBLANK($A473:$F473)&gt;2,"",IF(Input!T473=0,"NA",Input!T473))</f>
        <v/>
      </c>
      <c r="BU473" s="65" t="str">
        <f t="shared" si="380"/>
        <v/>
      </c>
      <c r="BV473" s="65" t="str">
        <f t="shared" si="381"/>
        <v/>
      </c>
      <c r="BW473" s="165" t="str">
        <f>IF(COUNTBLANK($A473:$F473)&gt;2,"",IF(Input!U473=0,"NA",Input!U473))</f>
        <v/>
      </c>
      <c r="BX473" s="65" t="str">
        <f t="shared" si="382"/>
        <v/>
      </c>
      <c r="BY473" s="65" t="str">
        <f t="shared" si="383"/>
        <v/>
      </c>
      <c r="BZ473" s="165" t="str">
        <f>IF(COUNTBLANK($A473:$F473)&gt;2,"",IF(Input!V473=0,"NA",Input!V473))</f>
        <v/>
      </c>
      <c r="CA473" s="65" t="str">
        <f t="shared" si="384"/>
        <v/>
      </c>
      <c r="CB473" s="65" t="str">
        <f t="shared" si="385"/>
        <v/>
      </c>
      <c r="CC473" s="165" t="str">
        <f>IF(COUNTBLANK($A473:$F473)&gt;2,"",IF(Input!W473=0,"NA",Input!W473))</f>
        <v/>
      </c>
      <c r="CD473" s="65" t="str">
        <f t="shared" si="386"/>
        <v/>
      </c>
      <c r="CE473" s="65" t="str">
        <f t="shared" si="387"/>
        <v/>
      </c>
      <c r="CF473" s="165" t="str">
        <f>IF(COUNTBLANK($A473:$F473)&gt;2,"",IF(Input!X473=0,"NA",Input!X473))</f>
        <v/>
      </c>
      <c r="CG473" s="65" t="str">
        <f t="shared" si="388"/>
        <v/>
      </c>
      <c r="CH473" s="65" t="str">
        <f t="shared" si="389"/>
        <v/>
      </c>
      <c r="CI473" s="165" t="str">
        <f>IF(COUNTBLANK($A473:$F473)&gt;2,"",IF(Input!Y473=0,"NA",Input!Y473))</f>
        <v/>
      </c>
      <c r="CJ473" s="65" t="str">
        <f t="shared" si="390"/>
        <v/>
      </c>
      <c r="CK473" s="65" t="str">
        <f t="shared" si="391"/>
        <v/>
      </c>
      <c r="CL473" s="165" t="str">
        <f>IF(COUNTBLANK($A473:$F473)&gt;2,"",IF(Input!Z473=0,"NA",Input!Z473))</f>
        <v/>
      </c>
      <c r="CM473" s="65" t="str">
        <f t="shared" si="392"/>
        <v/>
      </c>
      <c r="CN473" s="65" t="str">
        <f t="shared" si="393"/>
        <v/>
      </c>
      <c r="CO473" s="165" t="str">
        <f>IF(COUNTBLANK($A473:$F473)&gt;2,"",IF(Input!AA473=0,"NA",Input!AA473))</f>
        <v/>
      </c>
      <c r="CP473" s="65" t="str">
        <f t="shared" si="394"/>
        <v/>
      </c>
      <c r="CQ473" s="65" t="str">
        <f t="shared" si="395"/>
        <v/>
      </c>
      <c r="CR473" s="165" t="str">
        <f>IF(COUNTBLANK($A473:$F473)&gt;2,"",IF(Input!AB473=0,"NA",Input!AB473))</f>
        <v/>
      </c>
      <c r="CS473" s="65" t="str">
        <f t="shared" si="396"/>
        <v/>
      </c>
      <c r="CT473" s="65" t="str">
        <f t="shared" si="397"/>
        <v/>
      </c>
      <c r="CU473" s="165" t="str">
        <f>IF(COUNTBLANK($A473:$F473)&gt;2,"",IF(Input!AC473=0,"NA",Input!AC473))</f>
        <v/>
      </c>
      <c r="CV473" s="65" t="str">
        <f t="shared" si="398"/>
        <v/>
      </c>
      <c r="CW473" s="65" t="str">
        <f t="shared" si="399"/>
        <v/>
      </c>
      <c r="CX473" s="165" t="str">
        <f>IF(COUNTBLANK($A473:$F473)&gt;2,"",IF(Input!AD473=0,"NA",Input!AD473))</f>
        <v/>
      </c>
    </row>
    <row r="474" spans="1:102" x14ac:dyDescent="0.25">
      <c r="A474" s="162" t="str">
        <f>IF(Input!B474=0,"",Input!B474)</f>
        <v/>
      </c>
      <c r="B474" s="162" t="str">
        <f>IF(Input!C474=0,"",Input!C474)</f>
        <v/>
      </c>
      <c r="C474" s="162" t="str">
        <f>IF(Input!D474=0,"",Input!D474)</f>
        <v/>
      </c>
      <c r="D474" s="162" t="str">
        <f>IF(Input!G474=0,"",Input!G474)</f>
        <v/>
      </c>
      <c r="E474" s="162" t="str">
        <f>IF(Input!H474=0,"",Input!H474)</f>
        <v/>
      </c>
      <c r="F474" s="162" t="str">
        <f>IF(Input!I474=0,"",Input!I474)</f>
        <v/>
      </c>
      <c r="G474" s="66" t="str">
        <f t="shared" si="350"/>
        <v/>
      </c>
      <c r="H474" s="66" t="str">
        <f t="shared" si="351"/>
        <v/>
      </c>
      <c r="I474" s="160" t="str">
        <f>FinalScores!G474</f>
        <v/>
      </c>
      <c r="J474" s="65" t="str">
        <f t="shared" si="352"/>
        <v/>
      </c>
      <c r="K474" s="65" t="str">
        <f t="shared" si="353"/>
        <v/>
      </c>
      <c r="L474" s="165" t="str">
        <f>IF(COUNTBLANK($A474:$F474)&gt;2,"",IF(Input!AE474=0,"NA",Input!AE474))</f>
        <v/>
      </c>
      <c r="M474" s="65" t="str">
        <f t="shared" si="354"/>
        <v/>
      </c>
      <c r="N474" s="65" t="str">
        <f t="shared" si="355"/>
        <v/>
      </c>
      <c r="O474" s="165" t="str">
        <f>IF(COUNTBLANK($A474:$F474)&gt;2,"",IF(Input!AF474=0,"NA",Input!AF474))</f>
        <v/>
      </c>
      <c r="P474" s="65" t="str">
        <f t="shared" si="356"/>
        <v/>
      </c>
      <c r="Q474" s="65" t="str">
        <f t="shared" si="357"/>
        <v/>
      </c>
      <c r="R474" s="165" t="str">
        <f>IF(COUNTBLANK($A474:$F474)&gt;2,"",IF(Input!AG474=0,"NA",Input!AG474))</f>
        <v/>
      </c>
      <c r="AN474" s="65" t="str">
        <f t="shared" si="358"/>
        <v/>
      </c>
      <c r="AO474" s="65" t="str">
        <f t="shared" si="359"/>
        <v/>
      </c>
      <c r="AP474" s="165" t="str">
        <f>IF(COUNTBLANK($A474:$F474)&gt;2,"",IF(Input!J474=0,"NA",Input!J474))</f>
        <v/>
      </c>
      <c r="AQ474" s="65" t="str">
        <f t="shared" si="360"/>
        <v/>
      </c>
      <c r="AR474" s="65" t="str">
        <f t="shared" si="361"/>
        <v/>
      </c>
      <c r="AS474" s="165" t="str">
        <f>IF(COUNTBLANK($A474:$F474)&gt;2,"",IF(Input!K474=0,"NA",Input!K474))</f>
        <v/>
      </c>
      <c r="AT474" s="65" t="str">
        <f t="shared" si="362"/>
        <v/>
      </c>
      <c r="AU474" s="65" t="str">
        <f t="shared" si="363"/>
        <v/>
      </c>
      <c r="AV474" s="165" t="str">
        <f>IF(COUNTBLANK($A474:$F474)&gt;2,"",IF(Input!L474=0,"NA",Input!L474))</f>
        <v/>
      </c>
      <c r="AW474" s="65" t="str">
        <f t="shared" si="364"/>
        <v/>
      </c>
      <c r="AX474" s="65" t="str">
        <f t="shared" si="365"/>
        <v/>
      </c>
      <c r="AY474" s="165" t="str">
        <f>IF(COUNTBLANK($A474:$F474)&gt;2,"",IF(Input!M474=0,"NA",Input!M474))</f>
        <v/>
      </c>
      <c r="AZ474" s="65" t="str">
        <f t="shared" si="366"/>
        <v/>
      </c>
      <c r="BA474" s="65" t="str">
        <f t="shared" si="367"/>
        <v/>
      </c>
      <c r="BB474" s="165" t="str">
        <f>IF(COUNTBLANK($A474:$F474)&gt;2,"",IF(Input!N474=0,"NA",Input!N474))</f>
        <v/>
      </c>
      <c r="BC474" s="65" t="str">
        <f t="shared" si="368"/>
        <v/>
      </c>
      <c r="BD474" s="65" t="str">
        <f t="shared" si="369"/>
        <v/>
      </c>
      <c r="BE474" s="165" t="str">
        <f>IF(COUNTBLANK($A474:$F474)&gt;2,"",IF(Input!O474=0,"NA",Input!O474))</f>
        <v/>
      </c>
      <c r="BF474" s="65" t="str">
        <f t="shared" si="370"/>
        <v/>
      </c>
      <c r="BG474" s="65" t="str">
        <f t="shared" si="371"/>
        <v/>
      </c>
      <c r="BH474" s="165" t="str">
        <f>IF(COUNTBLANK($A474:$F474)&gt;2,"",IF(Input!P474=0,"NA",Input!P474))</f>
        <v/>
      </c>
      <c r="BI474" s="65" t="str">
        <f t="shared" si="372"/>
        <v/>
      </c>
      <c r="BJ474" s="65" t="str">
        <f t="shared" si="373"/>
        <v/>
      </c>
      <c r="BK474" s="165" t="str">
        <f>IF(COUNTBLANK($A474:$F474)&gt;2,"",IF(Input!Q474=0,"NA",Input!Q474))</f>
        <v/>
      </c>
      <c r="BL474" s="65" t="str">
        <f t="shared" si="374"/>
        <v/>
      </c>
      <c r="BM474" s="65" t="str">
        <f t="shared" si="375"/>
        <v/>
      </c>
      <c r="BN474" s="165" t="str">
        <f>IF(COUNTBLANK($A474:$F474)&gt;2,"",IF(Input!R474=0,"NA",Input!R474))</f>
        <v/>
      </c>
      <c r="BO474" s="65" t="str">
        <f t="shared" si="376"/>
        <v/>
      </c>
      <c r="BP474" s="65" t="str">
        <f t="shared" si="377"/>
        <v/>
      </c>
      <c r="BQ474" s="165" t="str">
        <f>IF(COUNTBLANK($A474:$F474)&gt;2,"",IF(Input!S474=0,"NA",Input!S474))</f>
        <v/>
      </c>
      <c r="BR474" s="65" t="str">
        <f t="shared" si="378"/>
        <v/>
      </c>
      <c r="BS474" s="65" t="str">
        <f t="shared" si="379"/>
        <v/>
      </c>
      <c r="BT474" s="165" t="str">
        <f>IF(COUNTBLANK($A474:$F474)&gt;2,"",IF(Input!T474=0,"NA",Input!T474))</f>
        <v/>
      </c>
      <c r="BU474" s="65" t="str">
        <f t="shared" si="380"/>
        <v/>
      </c>
      <c r="BV474" s="65" t="str">
        <f t="shared" si="381"/>
        <v/>
      </c>
      <c r="BW474" s="165" t="str">
        <f>IF(COUNTBLANK($A474:$F474)&gt;2,"",IF(Input!U474=0,"NA",Input!U474))</f>
        <v/>
      </c>
      <c r="BX474" s="65" t="str">
        <f t="shared" si="382"/>
        <v/>
      </c>
      <c r="BY474" s="65" t="str">
        <f t="shared" si="383"/>
        <v/>
      </c>
      <c r="BZ474" s="165" t="str">
        <f>IF(COUNTBLANK($A474:$F474)&gt;2,"",IF(Input!V474=0,"NA",Input!V474))</f>
        <v/>
      </c>
      <c r="CA474" s="65" t="str">
        <f t="shared" si="384"/>
        <v/>
      </c>
      <c r="CB474" s="65" t="str">
        <f t="shared" si="385"/>
        <v/>
      </c>
      <c r="CC474" s="165" t="str">
        <f>IF(COUNTBLANK($A474:$F474)&gt;2,"",IF(Input!W474=0,"NA",Input!W474))</f>
        <v/>
      </c>
      <c r="CD474" s="65" t="str">
        <f t="shared" si="386"/>
        <v/>
      </c>
      <c r="CE474" s="65" t="str">
        <f t="shared" si="387"/>
        <v/>
      </c>
      <c r="CF474" s="165" t="str">
        <f>IF(COUNTBLANK($A474:$F474)&gt;2,"",IF(Input!X474=0,"NA",Input!X474))</f>
        <v/>
      </c>
      <c r="CG474" s="65" t="str">
        <f t="shared" si="388"/>
        <v/>
      </c>
      <c r="CH474" s="65" t="str">
        <f t="shared" si="389"/>
        <v/>
      </c>
      <c r="CI474" s="165" t="str">
        <f>IF(COUNTBLANK($A474:$F474)&gt;2,"",IF(Input!Y474=0,"NA",Input!Y474))</f>
        <v/>
      </c>
      <c r="CJ474" s="65" t="str">
        <f t="shared" si="390"/>
        <v/>
      </c>
      <c r="CK474" s="65" t="str">
        <f t="shared" si="391"/>
        <v/>
      </c>
      <c r="CL474" s="165" t="str">
        <f>IF(COUNTBLANK($A474:$F474)&gt;2,"",IF(Input!Z474=0,"NA",Input!Z474))</f>
        <v/>
      </c>
      <c r="CM474" s="65" t="str">
        <f t="shared" si="392"/>
        <v/>
      </c>
      <c r="CN474" s="65" t="str">
        <f t="shared" si="393"/>
        <v/>
      </c>
      <c r="CO474" s="165" t="str">
        <f>IF(COUNTBLANK($A474:$F474)&gt;2,"",IF(Input!AA474=0,"NA",Input!AA474))</f>
        <v/>
      </c>
      <c r="CP474" s="65" t="str">
        <f t="shared" si="394"/>
        <v/>
      </c>
      <c r="CQ474" s="65" t="str">
        <f t="shared" si="395"/>
        <v/>
      </c>
      <c r="CR474" s="165" t="str">
        <f>IF(COUNTBLANK($A474:$F474)&gt;2,"",IF(Input!AB474=0,"NA",Input!AB474))</f>
        <v/>
      </c>
      <c r="CS474" s="65" t="str">
        <f t="shared" si="396"/>
        <v/>
      </c>
      <c r="CT474" s="65" t="str">
        <f t="shared" si="397"/>
        <v/>
      </c>
      <c r="CU474" s="165" t="str">
        <f>IF(COUNTBLANK($A474:$F474)&gt;2,"",IF(Input!AC474=0,"NA",Input!AC474))</f>
        <v/>
      </c>
      <c r="CV474" s="65" t="str">
        <f t="shared" si="398"/>
        <v/>
      </c>
      <c r="CW474" s="65" t="str">
        <f t="shared" si="399"/>
        <v/>
      </c>
      <c r="CX474" s="165" t="str">
        <f>IF(COUNTBLANK($A474:$F474)&gt;2,"",IF(Input!AD474=0,"NA",Input!AD474))</f>
        <v/>
      </c>
    </row>
    <row r="475" spans="1:102" x14ac:dyDescent="0.25">
      <c r="A475" s="162" t="str">
        <f>IF(Input!B475=0,"",Input!B475)</f>
        <v/>
      </c>
      <c r="B475" s="162" t="str">
        <f>IF(Input!C475=0,"",Input!C475)</f>
        <v/>
      </c>
      <c r="C475" s="162" t="str">
        <f>IF(Input!D475=0,"",Input!D475)</f>
        <v/>
      </c>
      <c r="D475" s="162" t="str">
        <f>IF(Input!G475=0,"",Input!G475)</f>
        <v/>
      </c>
      <c r="E475" s="162" t="str">
        <f>IF(Input!H475=0,"",Input!H475)</f>
        <v/>
      </c>
      <c r="F475" s="162" t="str">
        <f>IF(Input!I475=0,"",Input!I475)</f>
        <v/>
      </c>
      <c r="G475" s="66" t="str">
        <f t="shared" si="350"/>
        <v/>
      </c>
      <c r="H475" s="66" t="str">
        <f t="shared" si="351"/>
        <v/>
      </c>
      <c r="I475" s="160" t="str">
        <f>FinalScores!G475</f>
        <v/>
      </c>
      <c r="J475" s="65" t="str">
        <f t="shared" si="352"/>
        <v/>
      </c>
      <c r="K475" s="65" t="str">
        <f t="shared" si="353"/>
        <v/>
      </c>
      <c r="L475" s="165" t="str">
        <f>IF(COUNTBLANK($A475:$F475)&gt;2,"",IF(Input!AE475=0,"NA",Input!AE475))</f>
        <v/>
      </c>
      <c r="M475" s="65" t="str">
        <f t="shared" si="354"/>
        <v/>
      </c>
      <c r="N475" s="65" t="str">
        <f t="shared" si="355"/>
        <v/>
      </c>
      <c r="O475" s="165" t="str">
        <f>IF(COUNTBLANK($A475:$F475)&gt;2,"",IF(Input!AF475=0,"NA",Input!AF475))</f>
        <v/>
      </c>
      <c r="P475" s="65" t="str">
        <f t="shared" si="356"/>
        <v/>
      </c>
      <c r="Q475" s="65" t="str">
        <f t="shared" si="357"/>
        <v/>
      </c>
      <c r="R475" s="165" t="str">
        <f>IF(COUNTBLANK($A475:$F475)&gt;2,"",IF(Input!AG475=0,"NA",Input!AG475))</f>
        <v/>
      </c>
      <c r="AN475" s="65" t="str">
        <f t="shared" si="358"/>
        <v/>
      </c>
      <c r="AO475" s="65" t="str">
        <f t="shared" si="359"/>
        <v/>
      </c>
      <c r="AP475" s="165" t="str">
        <f>IF(COUNTBLANK($A475:$F475)&gt;2,"",IF(Input!J475=0,"NA",Input!J475))</f>
        <v/>
      </c>
      <c r="AQ475" s="65" t="str">
        <f t="shared" si="360"/>
        <v/>
      </c>
      <c r="AR475" s="65" t="str">
        <f t="shared" si="361"/>
        <v/>
      </c>
      <c r="AS475" s="165" t="str">
        <f>IF(COUNTBLANK($A475:$F475)&gt;2,"",IF(Input!K475=0,"NA",Input!K475))</f>
        <v/>
      </c>
      <c r="AT475" s="65" t="str">
        <f t="shared" si="362"/>
        <v/>
      </c>
      <c r="AU475" s="65" t="str">
        <f t="shared" si="363"/>
        <v/>
      </c>
      <c r="AV475" s="165" t="str">
        <f>IF(COUNTBLANK($A475:$F475)&gt;2,"",IF(Input!L475=0,"NA",Input!L475))</f>
        <v/>
      </c>
      <c r="AW475" s="65" t="str">
        <f t="shared" si="364"/>
        <v/>
      </c>
      <c r="AX475" s="65" t="str">
        <f t="shared" si="365"/>
        <v/>
      </c>
      <c r="AY475" s="165" t="str">
        <f>IF(COUNTBLANK($A475:$F475)&gt;2,"",IF(Input!M475=0,"NA",Input!M475))</f>
        <v/>
      </c>
      <c r="AZ475" s="65" t="str">
        <f t="shared" si="366"/>
        <v/>
      </c>
      <c r="BA475" s="65" t="str">
        <f t="shared" si="367"/>
        <v/>
      </c>
      <c r="BB475" s="165" t="str">
        <f>IF(COUNTBLANK($A475:$F475)&gt;2,"",IF(Input!N475=0,"NA",Input!N475))</f>
        <v/>
      </c>
      <c r="BC475" s="65" t="str">
        <f t="shared" si="368"/>
        <v/>
      </c>
      <c r="BD475" s="65" t="str">
        <f t="shared" si="369"/>
        <v/>
      </c>
      <c r="BE475" s="165" t="str">
        <f>IF(COUNTBLANK($A475:$F475)&gt;2,"",IF(Input!O475=0,"NA",Input!O475))</f>
        <v/>
      </c>
      <c r="BF475" s="65" t="str">
        <f t="shared" si="370"/>
        <v/>
      </c>
      <c r="BG475" s="65" t="str">
        <f t="shared" si="371"/>
        <v/>
      </c>
      <c r="BH475" s="165" t="str">
        <f>IF(COUNTBLANK($A475:$F475)&gt;2,"",IF(Input!P475=0,"NA",Input!P475))</f>
        <v/>
      </c>
      <c r="BI475" s="65" t="str">
        <f t="shared" si="372"/>
        <v/>
      </c>
      <c r="BJ475" s="65" t="str">
        <f t="shared" si="373"/>
        <v/>
      </c>
      <c r="BK475" s="165" t="str">
        <f>IF(COUNTBLANK($A475:$F475)&gt;2,"",IF(Input!Q475=0,"NA",Input!Q475))</f>
        <v/>
      </c>
      <c r="BL475" s="65" t="str">
        <f t="shared" si="374"/>
        <v/>
      </c>
      <c r="BM475" s="65" t="str">
        <f t="shared" si="375"/>
        <v/>
      </c>
      <c r="BN475" s="165" t="str">
        <f>IF(COUNTBLANK($A475:$F475)&gt;2,"",IF(Input!R475=0,"NA",Input!R475))</f>
        <v/>
      </c>
      <c r="BO475" s="65" t="str">
        <f t="shared" si="376"/>
        <v/>
      </c>
      <c r="BP475" s="65" t="str">
        <f t="shared" si="377"/>
        <v/>
      </c>
      <c r="BQ475" s="165" t="str">
        <f>IF(COUNTBLANK($A475:$F475)&gt;2,"",IF(Input!S475=0,"NA",Input!S475))</f>
        <v/>
      </c>
      <c r="BR475" s="65" t="str">
        <f t="shared" si="378"/>
        <v/>
      </c>
      <c r="BS475" s="65" t="str">
        <f t="shared" si="379"/>
        <v/>
      </c>
      <c r="BT475" s="165" t="str">
        <f>IF(COUNTBLANK($A475:$F475)&gt;2,"",IF(Input!T475=0,"NA",Input!T475))</f>
        <v/>
      </c>
      <c r="BU475" s="65" t="str">
        <f t="shared" si="380"/>
        <v/>
      </c>
      <c r="BV475" s="65" t="str">
        <f t="shared" si="381"/>
        <v/>
      </c>
      <c r="BW475" s="165" t="str">
        <f>IF(COUNTBLANK($A475:$F475)&gt;2,"",IF(Input!U475=0,"NA",Input!U475))</f>
        <v/>
      </c>
      <c r="BX475" s="65" t="str">
        <f t="shared" si="382"/>
        <v/>
      </c>
      <c r="BY475" s="65" t="str">
        <f t="shared" si="383"/>
        <v/>
      </c>
      <c r="BZ475" s="165" t="str">
        <f>IF(COUNTBLANK($A475:$F475)&gt;2,"",IF(Input!V475=0,"NA",Input!V475))</f>
        <v/>
      </c>
      <c r="CA475" s="65" t="str">
        <f t="shared" si="384"/>
        <v/>
      </c>
      <c r="CB475" s="65" t="str">
        <f t="shared" si="385"/>
        <v/>
      </c>
      <c r="CC475" s="165" t="str">
        <f>IF(COUNTBLANK($A475:$F475)&gt;2,"",IF(Input!W475=0,"NA",Input!W475))</f>
        <v/>
      </c>
      <c r="CD475" s="65" t="str">
        <f t="shared" si="386"/>
        <v/>
      </c>
      <c r="CE475" s="65" t="str">
        <f t="shared" si="387"/>
        <v/>
      </c>
      <c r="CF475" s="165" t="str">
        <f>IF(COUNTBLANK($A475:$F475)&gt;2,"",IF(Input!X475=0,"NA",Input!X475))</f>
        <v/>
      </c>
      <c r="CG475" s="65" t="str">
        <f t="shared" si="388"/>
        <v/>
      </c>
      <c r="CH475" s="65" t="str">
        <f t="shared" si="389"/>
        <v/>
      </c>
      <c r="CI475" s="165" t="str">
        <f>IF(COUNTBLANK($A475:$F475)&gt;2,"",IF(Input!Y475=0,"NA",Input!Y475))</f>
        <v/>
      </c>
      <c r="CJ475" s="65" t="str">
        <f t="shared" si="390"/>
        <v/>
      </c>
      <c r="CK475" s="65" t="str">
        <f t="shared" si="391"/>
        <v/>
      </c>
      <c r="CL475" s="165" t="str">
        <f>IF(COUNTBLANK($A475:$F475)&gt;2,"",IF(Input!Z475=0,"NA",Input!Z475))</f>
        <v/>
      </c>
      <c r="CM475" s="65" t="str">
        <f t="shared" si="392"/>
        <v/>
      </c>
      <c r="CN475" s="65" t="str">
        <f t="shared" si="393"/>
        <v/>
      </c>
      <c r="CO475" s="165" t="str">
        <f>IF(COUNTBLANK($A475:$F475)&gt;2,"",IF(Input!AA475=0,"NA",Input!AA475))</f>
        <v/>
      </c>
      <c r="CP475" s="65" t="str">
        <f t="shared" si="394"/>
        <v/>
      </c>
      <c r="CQ475" s="65" t="str">
        <f t="shared" si="395"/>
        <v/>
      </c>
      <c r="CR475" s="165" t="str">
        <f>IF(COUNTBLANK($A475:$F475)&gt;2,"",IF(Input!AB475=0,"NA",Input!AB475))</f>
        <v/>
      </c>
      <c r="CS475" s="65" t="str">
        <f t="shared" si="396"/>
        <v/>
      </c>
      <c r="CT475" s="65" t="str">
        <f t="shared" si="397"/>
        <v/>
      </c>
      <c r="CU475" s="165" t="str">
        <f>IF(COUNTBLANK($A475:$F475)&gt;2,"",IF(Input!AC475=0,"NA",Input!AC475))</f>
        <v/>
      </c>
      <c r="CV475" s="65" t="str">
        <f t="shared" si="398"/>
        <v/>
      </c>
      <c r="CW475" s="65" t="str">
        <f t="shared" si="399"/>
        <v/>
      </c>
      <c r="CX475" s="165" t="str">
        <f>IF(COUNTBLANK($A475:$F475)&gt;2,"",IF(Input!AD475=0,"NA",Input!AD475))</f>
        <v/>
      </c>
    </row>
    <row r="476" spans="1:102" x14ac:dyDescent="0.25">
      <c r="A476" s="162" t="str">
        <f>IF(Input!B476=0,"",Input!B476)</f>
        <v/>
      </c>
      <c r="B476" s="162" t="str">
        <f>IF(Input!C476=0,"",Input!C476)</f>
        <v/>
      </c>
      <c r="C476" s="162" t="str">
        <f>IF(Input!D476=0,"",Input!D476)</f>
        <v/>
      </c>
      <c r="D476" s="162" t="str">
        <f>IF(Input!G476=0,"",Input!G476)</f>
        <v/>
      </c>
      <c r="E476" s="162" t="str">
        <f>IF(Input!H476=0,"",Input!H476)</f>
        <v/>
      </c>
      <c r="F476" s="162" t="str">
        <f>IF(Input!I476=0,"",Input!I476)</f>
        <v/>
      </c>
      <c r="G476" s="66" t="str">
        <f t="shared" si="350"/>
        <v/>
      </c>
      <c r="H476" s="66" t="str">
        <f t="shared" si="351"/>
        <v/>
      </c>
      <c r="I476" s="160" t="str">
        <f>FinalScores!G476</f>
        <v/>
      </c>
      <c r="J476" s="65" t="str">
        <f t="shared" si="352"/>
        <v/>
      </c>
      <c r="K476" s="65" t="str">
        <f t="shared" si="353"/>
        <v/>
      </c>
      <c r="L476" s="165" t="str">
        <f>IF(COUNTBLANK($A476:$F476)&gt;2,"",IF(Input!AE476=0,"NA",Input!AE476))</f>
        <v/>
      </c>
      <c r="M476" s="65" t="str">
        <f t="shared" si="354"/>
        <v/>
      </c>
      <c r="N476" s="65" t="str">
        <f t="shared" si="355"/>
        <v/>
      </c>
      <c r="O476" s="165" t="str">
        <f>IF(COUNTBLANK($A476:$F476)&gt;2,"",IF(Input!AF476=0,"NA",Input!AF476))</f>
        <v/>
      </c>
      <c r="P476" s="65" t="str">
        <f t="shared" si="356"/>
        <v/>
      </c>
      <c r="Q476" s="65" t="str">
        <f t="shared" si="357"/>
        <v/>
      </c>
      <c r="R476" s="165" t="str">
        <f>IF(COUNTBLANK($A476:$F476)&gt;2,"",IF(Input!AG476=0,"NA",Input!AG476))</f>
        <v/>
      </c>
      <c r="AN476" s="65" t="str">
        <f t="shared" si="358"/>
        <v/>
      </c>
      <c r="AO476" s="65" t="str">
        <f t="shared" si="359"/>
        <v/>
      </c>
      <c r="AP476" s="165" t="str">
        <f>IF(COUNTBLANK($A476:$F476)&gt;2,"",IF(Input!J476=0,"NA",Input!J476))</f>
        <v/>
      </c>
      <c r="AQ476" s="65" t="str">
        <f t="shared" si="360"/>
        <v/>
      </c>
      <c r="AR476" s="65" t="str">
        <f t="shared" si="361"/>
        <v/>
      </c>
      <c r="AS476" s="165" t="str">
        <f>IF(COUNTBLANK($A476:$F476)&gt;2,"",IF(Input!K476=0,"NA",Input!K476))</f>
        <v/>
      </c>
      <c r="AT476" s="65" t="str">
        <f t="shared" si="362"/>
        <v/>
      </c>
      <c r="AU476" s="65" t="str">
        <f t="shared" si="363"/>
        <v/>
      </c>
      <c r="AV476" s="165" t="str">
        <f>IF(COUNTBLANK($A476:$F476)&gt;2,"",IF(Input!L476=0,"NA",Input!L476))</f>
        <v/>
      </c>
      <c r="AW476" s="65" t="str">
        <f t="shared" si="364"/>
        <v/>
      </c>
      <c r="AX476" s="65" t="str">
        <f t="shared" si="365"/>
        <v/>
      </c>
      <c r="AY476" s="165" t="str">
        <f>IF(COUNTBLANK($A476:$F476)&gt;2,"",IF(Input!M476=0,"NA",Input!M476))</f>
        <v/>
      </c>
      <c r="AZ476" s="65" t="str">
        <f t="shared" si="366"/>
        <v/>
      </c>
      <c r="BA476" s="65" t="str">
        <f t="shared" si="367"/>
        <v/>
      </c>
      <c r="BB476" s="165" t="str">
        <f>IF(COUNTBLANK($A476:$F476)&gt;2,"",IF(Input!N476=0,"NA",Input!N476))</f>
        <v/>
      </c>
      <c r="BC476" s="65" t="str">
        <f t="shared" si="368"/>
        <v/>
      </c>
      <c r="BD476" s="65" t="str">
        <f t="shared" si="369"/>
        <v/>
      </c>
      <c r="BE476" s="165" t="str">
        <f>IF(COUNTBLANK($A476:$F476)&gt;2,"",IF(Input!O476=0,"NA",Input!O476))</f>
        <v/>
      </c>
      <c r="BF476" s="65" t="str">
        <f t="shared" si="370"/>
        <v/>
      </c>
      <c r="BG476" s="65" t="str">
        <f t="shared" si="371"/>
        <v/>
      </c>
      <c r="BH476" s="165" t="str">
        <f>IF(COUNTBLANK($A476:$F476)&gt;2,"",IF(Input!P476=0,"NA",Input!P476))</f>
        <v/>
      </c>
      <c r="BI476" s="65" t="str">
        <f t="shared" si="372"/>
        <v/>
      </c>
      <c r="BJ476" s="65" t="str">
        <f t="shared" si="373"/>
        <v/>
      </c>
      <c r="BK476" s="165" t="str">
        <f>IF(COUNTBLANK($A476:$F476)&gt;2,"",IF(Input!Q476=0,"NA",Input!Q476))</f>
        <v/>
      </c>
      <c r="BL476" s="65" t="str">
        <f t="shared" si="374"/>
        <v/>
      </c>
      <c r="BM476" s="65" t="str">
        <f t="shared" si="375"/>
        <v/>
      </c>
      <c r="BN476" s="165" t="str">
        <f>IF(COUNTBLANK($A476:$F476)&gt;2,"",IF(Input!R476=0,"NA",Input!R476))</f>
        <v/>
      </c>
      <c r="BO476" s="65" t="str">
        <f t="shared" si="376"/>
        <v/>
      </c>
      <c r="BP476" s="65" t="str">
        <f t="shared" si="377"/>
        <v/>
      </c>
      <c r="BQ476" s="165" t="str">
        <f>IF(COUNTBLANK($A476:$F476)&gt;2,"",IF(Input!S476=0,"NA",Input!S476))</f>
        <v/>
      </c>
      <c r="BR476" s="65" t="str">
        <f t="shared" si="378"/>
        <v/>
      </c>
      <c r="BS476" s="65" t="str">
        <f t="shared" si="379"/>
        <v/>
      </c>
      <c r="BT476" s="165" t="str">
        <f>IF(COUNTBLANK($A476:$F476)&gt;2,"",IF(Input!T476=0,"NA",Input!T476))</f>
        <v/>
      </c>
      <c r="BU476" s="65" t="str">
        <f t="shared" si="380"/>
        <v/>
      </c>
      <c r="BV476" s="65" t="str">
        <f t="shared" si="381"/>
        <v/>
      </c>
      <c r="BW476" s="165" t="str">
        <f>IF(COUNTBLANK($A476:$F476)&gt;2,"",IF(Input!U476=0,"NA",Input!U476))</f>
        <v/>
      </c>
      <c r="BX476" s="65" t="str">
        <f t="shared" si="382"/>
        <v/>
      </c>
      <c r="BY476" s="65" t="str">
        <f t="shared" si="383"/>
        <v/>
      </c>
      <c r="BZ476" s="165" t="str">
        <f>IF(COUNTBLANK($A476:$F476)&gt;2,"",IF(Input!V476=0,"NA",Input!V476))</f>
        <v/>
      </c>
      <c r="CA476" s="65" t="str">
        <f t="shared" si="384"/>
        <v/>
      </c>
      <c r="CB476" s="65" t="str">
        <f t="shared" si="385"/>
        <v/>
      </c>
      <c r="CC476" s="165" t="str">
        <f>IF(COUNTBLANK($A476:$F476)&gt;2,"",IF(Input!W476=0,"NA",Input!W476))</f>
        <v/>
      </c>
      <c r="CD476" s="65" t="str">
        <f t="shared" si="386"/>
        <v/>
      </c>
      <c r="CE476" s="65" t="str">
        <f t="shared" si="387"/>
        <v/>
      </c>
      <c r="CF476" s="165" t="str">
        <f>IF(COUNTBLANK($A476:$F476)&gt;2,"",IF(Input!X476=0,"NA",Input!X476))</f>
        <v/>
      </c>
      <c r="CG476" s="65" t="str">
        <f t="shared" si="388"/>
        <v/>
      </c>
      <c r="CH476" s="65" t="str">
        <f t="shared" si="389"/>
        <v/>
      </c>
      <c r="CI476" s="165" t="str">
        <f>IF(COUNTBLANK($A476:$F476)&gt;2,"",IF(Input!Y476=0,"NA",Input!Y476))</f>
        <v/>
      </c>
      <c r="CJ476" s="65" t="str">
        <f t="shared" si="390"/>
        <v/>
      </c>
      <c r="CK476" s="65" t="str">
        <f t="shared" si="391"/>
        <v/>
      </c>
      <c r="CL476" s="165" t="str">
        <f>IF(COUNTBLANK($A476:$F476)&gt;2,"",IF(Input!Z476=0,"NA",Input!Z476))</f>
        <v/>
      </c>
      <c r="CM476" s="65" t="str">
        <f t="shared" si="392"/>
        <v/>
      </c>
      <c r="CN476" s="65" t="str">
        <f t="shared" si="393"/>
        <v/>
      </c>
      <c r="CO476" s="165" t="str">
        <f>IF(COUNTBLANK($A476:$F476)&gt;2,"",IF(Input!AA476=0,"NA",Input!AA476))</f>
        <v/>
      </c>
      <c r="CP476" s="65" t="str">
        <f t="shared" si="394"/>
        <v/>
      </c>
      <c r="CQ476" s="65" t="str">
        <f t="shared" si="395"/>
        <v/>
      </c>
      <c r="CR476" s="165" t="str">
        <f>IF(COUNTBLANK($A476:$F476)&gt;2,"",IF(Input!AB476=0,"NA",Input!AB476))</f>
        <v/>
      </c>
      <c r="CS476" s="65" t="str">
        <f t="shared" si="396"/>
        <v/>
      </c>
      <c r="CT476" s="65" t="str">
        <f t="shared" si="397"/>
        <v/>
      </c>
      <c r="CU476" s="165" t="str">
        <f>IF(COUNTBLANK($A476:$F476)&gt;2,"",IF(Input!AC476=0,"NA",Input!AC476))</f>
        <v/>
      </c>
      <c r="CV476" s="65" t="str">
        <f t="shared" si="398"/>
        <v/>
      </c>
      <c r="CW476" s="65" t="str">
        <f t="shared" si="399"/>
        <v/>
      </c>
      <c r="CX476" s="165" t="str">
        <f>IF(COUNTBLANK($A476:$F476)&gt;2,"",IF(Input!AD476=0,"NA",Input!AD476))</f>
        <v/>
      </c>
    </row>
    <row r="477" spans="1:102" x14ac:dyDescent="0.25">
      <c r="A477" s="162" t="str">
        <f>IF(Input!B477=0,"",Input!B477)</f>
        <v/>
      </c>
      <c r="B477" s="162" t="str">
        <f>IF(Input!C477=0,"",Input!C477)</f>
        <v/>
      </c>
      <c r="C477" s="162" t="str">
        <f>IF(Input!D477=0,"",Input!D477)</f>
        <v/>
      </c>
      <c r="D477" s="162" t="str">
        <f>IF(Input!G477=0,"",Input!G477)</f>
        <v/>
      </c>
      <c r="E477" s="162" t="str">
        <f>IF(Input!H477=0,"",Input!H477)</f>
        <v/>
      </c>
      <c r="F477" s="162" t="str">
        <f>IF(Input!I477=0,"",Input!I477)</f>
        <v/>
      </c>
      <c r="G477" s="66" t="str">
        <f t="shared" si="350"/>
        <v/>
      </c>
      <c r="H477" s="66" t="str">
        <f t="shared" si="351"/>
        <v/>
      </c>
      <c r="I477" s="160" t="str">
        <f>FinalScores!G477</f>
        <v/>
      </c>
      <c r="J477" s="65" t="str">
        <f t="shared" si="352"/>
        <v/>
      </c>
      <c r="K477" s="65" t="str">
        <f t="shared" si="353"/>
        <v/>
      </c>
      <c r="L477" s="165" t="str">
        <f>IF(COUNTBLANK($A477:$F477)&gt;2,"",IF(Input!AE477=0,"NA",Input!AE477))</f>
        <v/>
      </c>
      <c r="M477" s="65" t="str">
        <f t="shared" si="354"/>
        <v/>
      </c>
      <c r="N477" s="65" t="str">
        <f t="shared" si="355"/>
        <v/>
      </c>
      <c r="O477" s="165" t="str">
        <f>IF(COUNTBLANK($A477:$F477)&gt;2,"",IF(Input!AF477=0,"NA",Input!AF477))</f>
        <v/>
      </c>
      <c r="P477" s="65" t="str">
        <f t="shared" si="356"/>
        <v/>
      </c>
      <c r="Q477" s="65" t="str">
        <f t="shared" si="357"/>
        <v/>
      </c>
      <c r="R477" s="165" t="str">
        <f>IF(COUNTBLANK($A477:$F477)&gt;2,"",IF(Input!AG477=0,"NA",Input!AG477))</f>
        <v/>
      </c>
      <c r="AN477" s="65" t="str">
        <f t="shared" si="358"/>
        <v/>
      </c>
      <c r="AO477" s="65" t="str">
        <f t="shared" si="359"/>
        <v/>
      </c>
      <c r="AP477" s="165" t="str">
        <f>IF(COUNTBLANK($A477:$F477)&gt;2,"",IF(Input!J477=0,"NA",Input!J477))</f>
        <v/>
      </c>
      <c r="AQ477" s="65" t="str">
        <f t="shared" si="360"/>
        <v/>
      </c>
      <c r="AR477" s="65" t="str">
        <f t="shared" si="361"/>
        <v/>
      </c>
      <c r="AS477" s="165" t="str">
        <f>IF(COUNTBLANK($A477:$F477)&gt;2,"",IF(Input!K477=0,"NA",Input!K477))</f>
        <v/>
      </c>
      <c r="AT477" s="65" t="str">
        <f t="shared" si="362"/>
        <v/>
      </c>
      <c r="AU477" s="65" t="str">
        <f t="shared" si="363"/>
        <v/>
      </c>
      <c r="AV477" s="165" t="str">
        <f>IF(COUNTBLANK($A477:$F477)&gt;2,"",IF(Input!L477=0,"NA",Input!L477))</f>
        <v/>
      </c>
      <c r="AW477" s="65" t="str">
        <f t="shared" si="364"/>
        <v/>
      </c>
      <c r="AX477" s="65" t="str">
        <f t="shared" si="365"/>
        <v/>
      </c>
      <c r="AY477" s="165" t="str">
        <f>IF(COUNTBLANK($A477:$F477)&gt;2,"",IF(Input!M477=0,"NA",Input!M477))</f>
        <v/>
      </c>
      <c r="AZ477" s="65" t="str">
        <f t="shared" si="366"/>
        <v/>
      </c>
      <c r="BA477" s="65" t="str">
        <f t="shared" si="367"/>
        <v/>
      </c>
      <c r="BB477" s="165" t="str">
        <f>IF(COUNTBLANK($A477:$F477)&gt;2,"",IF(Input!N477=0,"NA",Input!N477))</f>
        <v/>
      </c>
      <c r="BC477" s="65" t="str">
        <f t="shared" si="368"/>
        <v/>
      </c>
      <c r="BD477" s="65" t="str">
        <f t="shared" si="369"/>
        <v/>
      </c>
      <c r="BE477" s="165" t="str">
        <f>IF(COUNTBLANK($A477:$F477)&gt;2,"",IF(Input!O477=0,"NA",Input!O477))</f>
        <v/>
      </c>
      <c r="BF477" s="65" t="str">
        <f t="shared" si="370"/>
        <v/>
      </c>
      <c r="BG477" s="65" t="str">
        <f t="shared" si="371"/>
        <v/>
      </c>
      <c r="BH477" s="165" t="str">
        <f>IF(COUNTBLANK($A477:$F477)&gt;2,"",IF(Input!P477=0,"NA",Input!P477))</f>
        <v/>
      </c>
      <c r="BI477" s="65" t="str">
        <f t="shared" si="372"/>
        <v/>
      </c>
      <c r="BJ477" s="65" t="str">
        <f t="shared" si="373"/>
        <v/>
      </c>
      <c r="BK477" s="165" t="str">
        <f>IF(COUNTBLANK($A477:$F477)&gt;2,"",IF(Input!Q477=0,"NA",Input!Q477))</f>
        <v/>
      </c>
      <c r="BL477" s="65" t="str">
        <f t="shared" si="374"/>
        <v/>
      </c>
      <c r="BM477" s="65" t="str">
        <f t="shared" si="375"/>
        <v/>
      </c>
      <c r="BN477" s="165" t="str">
        <f>IF(COUNTBLANK($A477:$F477)&gt;2,"",IF(Input!R477=0,"NA",Input!R477))</f>
        <v/>
      </c>
      <c r="BO477" s="65" t="str">
        <f t="shared" si="376"/>
        <v/>
      </c>
      <c r="BP477" s="65" t="str">
        <f t="shared" si="377"/>
        <v/>
      </c>
      <c r="BQ477" s="165" t="str">
        <f>IF(COUNTBLANK($A477:$F477)&gt;2,"",IF(Input!S477=0,"NA",Input!S477))</f>
        <v/>
      </c>
      <c r="BR477" s="65" t="str">
        <f t="shared" si="378"/>
        <v/>
      </c>
      <c r="BS477" s="65" t="str">
        <f t="shared" si="379"/>
        <v/>
      </c>
      <c r="BT477" s="165" t="str">
        <f>IF(COUNTBLANK($A477:$F477)&gt;2,"",IF(Input!T477=0,"NA",Input!T477))</f>
        <v/>
      </c>
      <c r="BU477" s="65" t="str">
        <f t="shared" si="380"/>
        <v/>
      </c>
      <c r="BV477" s="65" t="str">
        <f t="shared" si="381"/>
        <v/>
      </c>
      <c r="BW477" s="165" t="str">
        <f>IF(COUNTBLANK($A477:$F477)&gt;2,"",IF(Input!U477=0,"NA",Input!U477))</f>
        <v/>
      </c>
      <c r="BX477" s="65" t="str">
        <f t="shared" si="382"/>
        <v/>
      </c>
      <c r="BY477" s="65" t="str">
        <f t="shared" si="383"/>
        <v/>
      </c>
      <c r="BZ477" s="165" t="str">
        <f>IF(COUNTBLANK($A477:$F477)&gt;2,"",IF(Input!V477=0,"NA",Input!V477))</f>
        <v/>
      </c>
      <c r="CA477" s="65" t="str">
        <f t="shared" si="384"/>
        <v/>
      </c>
      <c r="CB477" s="65" t="str">
        <f t="shared" si="385"/>
        <v/>
      </c>
      <c r="CC477" s="165" t="str">
        <f>IF(COUNTBLANK($A477:$F477)&gt;2,"",IF(Input!W477=0,"NA",Input!W477))</f>
        <v/>
      </c>
      <c r="CD477" s="65" t="str">
        <f t="shared" si="386"/>
        <v/>
      </c>
      <c r="CE477" s="65" t="str">
        <f t="shared" si="387"/>
        <v/>
      </c>
      <c r="CF477" s="165" t="str">
        <f>IF(COUNTBLANK($A477:$F477)&gt;2,"",IF(Input!X477=0,"NA",Input!X477))</f>
        <v/>
      </c>
      <c r="CG477" s="65" t="str">
        <f t="shared" si="388"/>
        <v/>
      </c>
      <c r="CH477" s="65" t="str">
        <f t="shared" si="389"/>
        <v/>
      </c>
      <c r="CI477" s="165" t="str">
        <f>IF(COUNTBLANK($A477:$F477)&gt;2,"",IF(Input!Y477=0,"NA",Input!Y477))</f>
        <v/>
      </c>
      <c r="CJ477" s="65" t="str">
        <f t="shared" si="390"/>
        <v/>
      </c>
      <c r="CK477" s="65" t="str">
        <f t="shared" si="391"/>
        <v/>
      </c>
      <c r="CL477" s="165" t="str">
        <f>IF(COUNTBLANK($A477:$F477)&gt;2,"",IF(Input!Z477=0,"NA",Input!Z477))</f>
        <v/>
      </c>
      <c r="CM477" s="65" t="str">
        <f t="shared" si="392"/>
        <v/>
      </c>
      <c r="CN477" s="65" t="str">
        <f t="shared" si="393"/>
        <v/>
      </c>
      <c r="CO477" s="165" t="str">
        <f>IF(COUNTBLANK($A477:$F477)&gt;2,"",IF(Input!AA477=0,"NA",Input!AA477))</f>
        <v/>
      </c>
      <c r="CP477" s="65" t="str">
        <f t="shared" si="394"/>
        <v/>
      </c>
      <c r="CQ477" s="65" t="str">
        <f t="shared" si="395"/>
        <v/>
      </c>
      <c r="CR477" s="165" t="str">
        <f>IF(COUNTBLANK($A477:$F477)&gt;2,"",IF(Input!AB477=0,"NA",Input!AB477))</f>
        <v/>
      </c>
      <c r="CS477" s="65" t="str">
        <f t="shared" si="396"/>
        <v/>
      </c>
      <c r="CT477" s="65" t="str">
        <f t="shared" si="397"/>
        <v/>
      </c>
      <c r="CU477" s="165" t="str">
        <f>IF(COUNTBLANK($A477:$F477)&gt;2,"",IF(Input!AC477=0,"NA",Input!AC477))</f>
        <v/>
      </c>
      <c r="CV477" s="65" t="str">
        <f t="shared" si="398"/>
        <v/>
      </c>
      <c r="CW477" s="65" t="str">
        <f t="shared" si="399"/>
        <v/>
      </c>
      <c r="CX477" s="165" t="str">
        <f>IF(COUNTBLANK($A477:$F477)&gt;2,"",IF(Input!AD477=0,"NA",Input!AD477))</f>
        <v/>
      </c>
    </row>
    <row r="478" spans="1:102" x14ac:dyDescent="0.25">
      <c r="A478" s="162" t="str">
        <f>IF(Input!B478=0,"",Input!B478)</f>
        <v/>
      </c>
      <c r="B478" s="162" t="str">
        <f>IF(Input!C478=0,"",Input!C478)</f>
        <v/>
      </c>
      <c r="C478" s="162" t="str">
        <f>IF(Input!D478=0,"",Input!D478)</f>
        <v/>
      </c>
      <c r="D478" s="162" t="str">
        <f>IF(Input!G478=0,"",Input!G478)</f>
        <v/>
      </c>
      <c r="E478" s="162" t="str">
        <f>IF(Input!H478=0,"",Input!H478)</f>
        <v/>
      </c>
      <c r="F478" s="162" t="str">
        <f>IF(Input!I478=0,"",Input!I478)</f>
        <v/>
      </c>
      <c r="G478" s="66" t="str">
        <f t="shared" si="350"/>
        <v/>
      </c>
      <c r="H478" s="66" t="str">
        <f t="shared" si="351"/>
        <v/>
      </c>
      <c r="I478" s="160" t="str">
        <f>FinalScores!G478</f>
        <v/>
      </c>
      <c r="J478" s="65" t="str">
        <f t="shared" si="352"/>
        <v/>
      </c>
      <c r="K478" s="65" t="str">
        <f t="shared" si="353"/>
        <v/>
      </c>
      <c r="L478" s="165" t="str">
        <f>IF(COUNTBLANK($A478:$F478)&gt;2,"",IF(Input!AE478=0,"NA",Input!AE478))</f>
        <v/>
      </c>
      <c r="M478" s="65" t="str">
        <f t="shared" si="354"/>
        <v/>
      </c>
      <c r="N478" s="65" t="str">
        <f t="shared" si="355"/>
        <v/>
      </c>
      <c r="O478" s="165" t="str">
        <f>IF(COUNTBLANK($A478:$F478)&gt;2,"",IF(Input!AF478=0,"NA",Input!AF478))</f>
        <v/>
      </c>
      <c r="P478" s="65" t="str">
        <f t="shared" si="356"/>
        <v/>
      </c>
      <c r="Q478" s="65" t="str">
        <f t="shared" si="357"/>
        <v/>
      </c>
      <c r="R478" s="165" t="str">
        <f>IF(COUNTBLANK($A478:$F478)&gt;2,"",IF(Input!AG478=0,"NA",Input!AG478))</f>
        <v/>
      </c>
      <c r="AN478" s="65" t="str">
        <f t="shared" si="358"/>
        <v/>
      </c>
      <c r="AO478" s="65" t="str">
        <f t="shared" si="359"/>
        <v/>
      </c>
      <c r="AP478" s="165" t="str">
        <f>IF(COUNTBLANK($A478:$F478)&gt;2,"",IF(Input!J478=0,"NA",Input!J478))</f>
        <v/>
      </c>
      <c r="AQ478" s="65" t="str">
        <f t="shared" si="360"/>
        <v/>
      </c>
      <c r="AR478" s="65" t="str">
        <f t="shared" si="361"/>
        <v/>
      </c>
      <c r="AS478" s="165" t="str">
        <f>IF(COUNTBLANK($A478:$F478)&gt;2,"",IF(Input!K478=0,"NA",Input!K478))</f>
        <v/>
      </c>
      <c r="AT478" s="65" t="str">
        <f t="shared" si="362"/>
        <v/>
      </c>
      <c r="AU478" s="65" t="str">
        <f t="shared" si="363"/>
        <v/>
      </c>
      <c r="AV478" s="165" t="str">
        <f>IF(COUNTBLANK($A478:$F478)&gt;2,"",IF(Input!L478=0,"NA",Input!L478))</f>
        <v/>
      </c>
      <c r="AW478" s="65" t="str">
        <f t="shared" si="364"/>
        <v/>
      </c>
      <c r="AX478" s="65" t="str">
        <f t="shared" si="365"/>
        <v/>
      </c>
      <c r="AY478" s="165" t="str">
        <f>IF(COUNTBLANK($A478:$F478)&gt;2,"",IF(Input!M478=0,"NA",Input!M478))</f>
        <v/>
      </c>
      <c r="AZ478" s="65" t="str">
        <f t="shared" si="366"/>
        <v/>
      </c>
      <c r="BA478" s="65" t="str">
        <f t="shared" si="367"/>
        <v/>
      </c>
      <c r="BB478" s="165" t="str">
        <f>IF(COUNTBLANK($A478:$F478)&gt;2,"",IF(Input!N478=0,"NA",Input!N478))</f>
        <v/>
      </c>
      <c r="BC478" s="65" t="str">
        <f t="shared" si="368"/>
        <v/>
      </c>
      <c r="BD478" s="65" t="str">
        <f t="shared" si="369"/>
        <v/>
      </c>
      <c r="BE478" s="165" t="str">
        <f>IF(COUNTBLANK($A478:$F478)&gt;2,"",IF(Input!O478=0,"NA",Input!O478))</f>
        <v/>
      </c>
      <c r="BF478" s="65" t="str">
        <f t="shared" si="370"/>
        <v/>
      </c>
      <c r="BG478" s="65" t="str">
        <f t="shared" si="371"/>
        <v/>
      </c>
      <c r="BH478" s="165" t="str">
        <f>IF(COUNTBLANK($A478:$F478)&gt;2,"",IF(Input!P478=0,"NA",Input!P478))</f>
        <v/>
      </c>
      <c r="BI478" s="65" t="str">
        <f t="shared" si="372"/>
        <v/>
      </c>
      <c r="BJ478" s="65" t="str">
        <f t="shared" si="373"/>
        <v/>
      </c>
      <c r="BK478" s="165" t="str">
        <f>IF(COUNTBLANK($A478:$F478)&gt;2,"",IF(Input!Q478=0,"NA",Input!Q478))</f>
        <v/>
      </c>
      <c r="BL478" s="65" t="str">
        <f t="shared" si="374"/>
        <v/>
      </c>
      <c r="BM478" s="65" t="str">
        <f t="shared" si="375"/>
        <v/>
      </c>
      <c r="BN478" s="165" t="str">
        <f>IF(COUNTBLANK($A478:$F478)&gt;2,"",IF(Input!R478=0,"NA",Input!R478))</f>
        <v/>
      </c>
      <c r="BO478" s="65" t="str">
        <f t="shared" si="376"/>
        <v/>
      </c>
      <c r="BP478" s="65" t="str">
        <f t="shared" si="377"/>
        <v/>
      </c>
      <c r="BQ478" s="165" t="str">
        <f>IF(COUNTBLANK($A478:$F478)&gt;2,"",IF(Input!S478=0,"NA",Input!S478))</f>
        <v/>
      </c>
      <c r="BR478" s="65" t="str">
        <f t="shared" si="378"/>
        <v/>
      </c>
      <c r="BS478" s="65" t="str">
        <f t="shared" si="379"/>
        <v/>
      </c>
      <c r="BT478" s="165" t="str">
        <f>IF(COUNTBLANK($A478:$F478)&gt;2,"",IF(Input!T478=0,"NA",Input!T478))</f>
        <v/>
      </c>
      <c r="BU478" s="65" t="str">
        <f t="shared" si="380"/>
        <v/>
      </c>
      <c r="BV478" s="65" t="str">
        <f t="shared" si="381"/>
        <v/>
      </c>
      <c r="BW478" s="165" t="str">
        <f>IF(COUNTBLANK($A478:$F478)&gt;2,"",IF(Input!U478=0,"NA",Input!U478))</f>
        <v/>
      </c>
      <c r="BX478" s="65" t="str">
        <f t="shared" si="382"/>
        <v/>
      </c>
      <c r="BY478" s="65" t="str">
        <f t="shared" si="383"/>
        <v/>
      </c>
      <c r="BZ478" s="165" t="str">
        <f>IF(COUNTBLANK($A478:$F478)&gt;2,"",IF(Input!V478=0,"NA",Input!V478))</f>
        <v/>
      </c>
      <c r="CA478" s="65" t="str">
        <f t="shared" si="384"/>
        <v/>
      </c>
      <c r="CB478" s="65" t="str">
        <f t="shared" si="385"/>
        <v/>
      </c>
      <c r="CC478" s="165" t="str">
        <f>IF(COUNTBLANK($A478:$F478)&gt;2,"",IF(Input!W478=0,"NA",Input!W478))</f>
        <v/>
      </c>
      <c r="CD478" s="65" t="str">
        <f t="shared" si="386"/>
        <v/>
      </c>
      <c r="CE478" s="65" t="str">
        <f t="shared" si="387"/>
        <v/>
      </c>
      <c r="CF478" s="165" t="str">
        <f>IF(COUNTBLANK($A478:$F478)&gt;2,"",IF(Input!X478=0,"NA",Input!X478))</f>
        <v/>
      </c>
      <c r="CG478" s="65" t="str">
        <f t="shared" si="388"/>
        <v/>
      </c>
      <c r="CH478" s="65" t="str">
        <f t="shared" si="389"/>
        <v/>
      </c>
      <c r="CI478" s="165" t="str">
        <f>IF(COUNTBLANK($A478:$F478)&gt;2,"",IF(Input!Y478=0,"NA",Input!Y478))</f>
        <v/>
      </c>
      <c r="CJ478" s="65" t="str">
        <f t="shared" si="390"/>
        <v/>
      </c>
      <c r="CK478" s="65" t="str">
        <f t="shared" si="391"/>
        <v/>
      </c>
      <c r="CL478" s="165" t="str">
        <f>IF(COUNTBLANK($A478:$F478)&gt;2,"",IF(Input!Z478=0,"NA",Input!Z478))</f>
        <v/>
      </c>
      <c r="CM478" s="65" t="str">
        <f t="shared" si="392"/>
        <v/>
      </c>
      <c r="CN478" s="65" t="str">
        <f t="shared" si="393"/>
        <v/>
      </c>
      <c r="CO478" s="165" t="str">
        <f>IF(COUNTBLANK($A478:$F478)&gt;2,"",IF(Input!AA478=0,"NA",Input!AA478))</f>
        <v/>
      </c>
      <c r="CP478" s="65" t="str">
        <f t="shared" si="394"/>
        <v/>
      </c>
      <c r="CQ478" s="65" t="str">
        <f t="shared" si="395"/>
        <v/>
      </c>
      <c r="CR478" s="165" t="str">
        <f>IF(COUNTBLANK($A478:$F478)&gt;2,"",IF(Input!AB478=0,"NA",Input!AB478))</f>
        <v/>
      </c>
      <c r="CS478" s="65" t="str">
        <f t="shared" si="396"/>
        <v/>
      </c>
      <c r="CT478" s="65" t="str">
        <f t="shared" si="397"/>
        <v/>
      </c>
      <c r="CU478" s="165" t="str">
        <f>IF(COUNTBLANK($A478:$F478)&gt;2,"",IF(Input!AC478=0,"NA",Input!AC478))</f>
        <v/>
      </c>
      <c r="CV478" s="65" t="str">
        <f t="shared" si="398"/>
        <v/>
      </c>
      <c r="CW478" s="65" t="str">
        <f t="shared" si="399"/>
        <v/>
      </c>
      <c r="CX478" s="165" t="str">
        <f>IF(COUNTBLANK($A478:$F478)&gt;2,"",IF(Input!AD478=0,"NA",Input!AD478))</f>
        <v/>
      </c>
    </row>
    <row r="479" spans="1:102" x14ac:dyDescent="0.25">
      <c r="A479" s="162" t="str">
        <f>IF(Input!B479=0,"",Input!B479)</f>
        <v/>
      </c>
      <c r="B479" s="162" t="str">
        <f>IF(Input!C479=0,"",Input!C479)</f>
        <v/>
      </c>
      <c r="C479" s="162" t="str">
        <f>IF(Input!D479=0,"",Input!D479)</f>
        <v/>
      </c>
      <c r="D479" s="162" t="str">
        <f>IF(Input!G479=0,"",Input!G479)</f>
        <v/>
      </c>
      <c r="E479" s="162" t="str">
        <f>IF(Input!H479=0,"",Input!H479)</f>
        <v/>
      </c>
      <c r="F479" s="162" t="str">
        <f>IF(Input!I479=0,"",Input!I479)</f>
        <v/>
      </c>
      <c r="G479" s="66" t="str">
        <f t="shared" si="350"/>
        <v/>
      </c>
      <c r="H479" s="66" t="str">
        <f t="shared" si="351"/>
        <v/>
      </c>
      <c r="I479" s="160" t="str">
        <f>FinalScores!G479</f>
        <v/>
      </c>
      <c r="J479" s="65" t="str">
        <f t="shared" si="352"/>
        <v/>
      </c>
      <c r="K479" s="65" t="str">
        <f t="shared" si="353"/>
        <v/>
      </c>
      <c r="L479" s="165" t="str">
        <f>IF(COUNTBLANK($A479:$F479)&gt;2,"",IF(Input!AE479=0,"NA",Input!AE479))</f>
        <v/>
      </c>
      <c r="M479" s="65" t="str">
        <f t="shared" si="354"/>
        <v/>
      </c>
      <c r="N479" s="65" t="str">
        <f t="shared" si="355"/>
        <v/>
      </c>
      <c r="O479" s="165" t="str">
        <f>IF(COUNTBLANK($A479:$F479)&gt;2,"",IF(Input!AF479=0,"NA",Input!AF479))</f>
        <v/>
      </c>
      <c r="P479" s="65" t="str">
        <f t="shared" si="356"/>
        <v/>
      </c>
      <c r="Q479" s="65" t="str">
        <f t="shared" si="357"/>
        <v/>
      </c>
      <c r="R479" s="165" t="str">
        <f>IF(COUNTBLANK($A479:$F479)&gt;2,"",IF(Input!AG479=0,"NA",Input!AG479))</f>
        <v/>
      </c>
      <c r="AN479" s="65" t="str">
        <f t="shared" si="358"/>
        <v/>
      </c>
      <c r="AO479" s="65" t="str">
        <f t="shared" si="359"/>
        <v/>
      </c>
      <c r="AP479" s="165" t="str">
        <f>IF(COUNTBLANK($A479:$F479)&gt;2,"",IF(Input!J479=0,"NA",Input!J479))</f>
        <v/>
      </c>
      <c r="AQ479" s="65" t="str">
        <f t="shared" si="360"/>
        <v/>
      </c>
      <c r="AR479" s="65" t="str">
        <f t="shared" si="361"/>
        <v/>
      </c>
      <c r="AS479" s="165" t="str">
        <f>IF(COUNTBLANK($A479:$F479)&gt;2,"",IF(Input!K479=0,"NA",Input!K479))</f>
        <v/>
      </c>
      <c r="AT479" s="65" t="str">
        <f t="shared" si="362"/>
        <v/>
      </c>
      <c r="AU479" s="65" t="str">
        <f t="shared" si="363"/>
        <v/>
      </c>
      <c r="AV479" s="165" t="str">
        <f>IF(COUNTBLANK($A479:$F479)&gt;2,"",IF(Input!L479=0,"NA",Input!L479))</f>
        <v/>
      </c>
      <c r="AW479" s="65" t="str">
        <f t="shared" si="364"/>
        <v/>
      </c>
      <c r="AX479" s="65" t="str">
        <f t="shared" si="365"/>
        <v/>
      </c>
      <c r="AY479" s="165" t="str">
        <f>IF(COUNTBLANK($A479:$F479)&gt;2,"",IF(Input!M479=0,"NA",Input!M479))</f>
        <v/>
      </c>
      <c r="AZ479" s="65" t="str">
        <f t="shared" si="366"/>
        <v/>
      </c>
      <c r="BA479" s="65" t="str">
        <f t="shared" si="367"/>
        <v/>
      </c>
      <c r="BB479" s="165" t="str">
        <f>IF(COUNTBLANK($A479:$F479)&gt;2,"",IF(Input!N479=0,"NA",Input!N479))</f>
        <v/>
      </c>
      <c r="BC479" s="65" t="str">
        <f t="shared" si="368"/>
        <v/>
      </c>
      <c r="BD479" s="65" t="str">
        <f t="shared" si="369"/>
        <v/>
      </c>
      <c r="BE479" s="165" t="str">
        <f>IF(COUNTBLANK($A479:$F479)&gt;2,"",IF(Input!O479=0,"NA",Input!O479))</f>
        <v/>
      </c>
      <c r="BF479" s="65" t="str">
        <f t="shared" si="370"/>
        <v/>
      </c>
      <c r="BG479" s="65" t="str">
        <f t="shared" si="371"/>
        <v/>
      </c>
      <c r="BH479" s="165" t="str">
        <f>IF(COUNTBLANK($A479:$F479)&gt;2,"",IF(Input!P479=0,"NA",Input!P479))</f>
        <v/>
      </c>
      <c r="BI479" s="65" t="str">
        <f t="shared" si="372"/>
        <v/>
      </c>
      <c r="BJ479" s="65" t="str">
        <f t="shared" si="373"/>
        <v/>
      </c>
      <c r="BK479" s="165" t="str">
        <f>IF(COUNTBLANK($A479:$F479)&gt;2,"",IF(Input!Q479=0,"NA",Input!Q479))</f>
        <v/>
      </c>
      <c r="BL479" s="65" t="str">
        <f t="shared" si="374"/>
        <v/>
      </c>
      <c r="BM479" s="65" t="str">
        <f t="shared" si="375"/>
        <v/>
      </c>
      <c r="BN479" s="165" t="str">
        <f>IF(COUNTBLANK($A479:$F479)&gt;2,"",IF(Input!R479=0,"NA",Input!R479))</f>
        <v/>
      </c>
      <c r="BO479" s="65" t="str">
        <f t="shared" si="376"/>
        <v/>
      </c>
      <c r="BP479" s="65" t="str">
        <f t="shared" si="377"/>
        <v/>
      </c>
      <c r="BQ479" s="165" t="str">
        <f>IF(COUNTBLANK($A479:$F479)&gt;2,"",IF(Input!S479=0,"NA",Input!S479))</f>
        <v/>
      </c>
      <c r="BR479" s="65" t="str">
        <f t="shared" si="378"/>
        <v/>
      </c>
      <c r="BS479" s="65" t="str">
        <f t="shared" si="379"/>
        <v/>
      </c>
      <c r="BT479" s="165" t="str">
        <f>IF(COUNTBLANK($A479:$F479)&gt;2,"",IF(Input!T479=0,"NA",Input!T479))</f>
        <v/>
      </c>
      <c r="BU479" s="65" t="str">
        <f t="shared" si="380"/>
        <v/>
      </c>
      <c r="BV479" s="65" t="str">
        <f t="shared" si="381"/>
        <v/>
      </c>
      <c r="BW479" s="165" t="str">
        <f>IF(COUNTBLANK($A479:$F479)&gt;2,"",IF(Input!U479=0,"NA",Input!U479))</f>
        <v/>
      </c>
      <c r="BX479" s="65" t="str">
        <f t="shared" si="382"/>
        <v/>
      </c>
      <c r="BY479" s="65" t="str">
        <f t="shared" si="383"/>
        <v/>
      </c>
      <c r="BZ479" s="165" t="str">
        <f>IF(COUNTBLANK($A479:$F479)&gt;2,"",IF(Input!V479=0,"NA",Input!V479))</f>
        <v/>
      </c>
      <c r="CA479" s="65" t="str">
        <f t="shared" si="384"/>
        <v/>
      </c>
      <c r="CB479" s="65" t="str">
        <f t="shared" si="385"/>
        <v/>
      </c>
      <c r="CC479" s="165" t="str">
        <f>IF(COUNTBLANK($A479:$F479)&gt;2,"",IF(Input!W479=0,"NA",Input!W479))</f>
        <v/>
      </c>
      <c r="CD479" s="65" t="str">
        <f t="shared" si="386"/>
        <v/>
      </c>
      <c r="CE479" s="65" t="str">
        <f t="shared" si="387"/>
        <v/>
      </c>
      <c r="CF479" s="165" t="str">
        <f>IF(COUNTBLANK($A479:$F479)&gt;2,"",IF(Input!X479=0,"NA",Input!X479))</f>
        <v/>
      </c>
      <c r="CG479" s="65" t="str">
        <f t="shared" si="388"/>
        <v/>
      </c>
      <c r="CH479" s="65" t="str">
        <f t="shared" si="389"/>
        <v/>
      </c>
      <c r="CI479" s="165" t="str">
        <f>IF(COUNTBLANK($A479:$F479)&gt;2,"",IF(Input!Y479=0,"NA",Input!Y479))</f>
        <v/>
      </c>
      <c r="CJ479" s="65" t="str">
        <f t="shared" si="390"/>
        <v/>
      </c>
      <c r="CK479" s="65" t="str">
        <f t="shared" si="391"/>
        <v/>
      </c>
      <c r="CL479" s="165" t="str">
        <f>IF(COUNTBLANK($A479:$F479)&gt;2,"",IF(Input!Z479=0,"NA",Input!Z479))</f>
        <v/>
      </c>
      <c r="CM479" s="65" t="str">
        <f t="shared" si="392"/>
        <v/>
      </c>
      <c r="CN479" s="65" t="str">
        <f t="shared" si="393"/>
        <v/>
      </c>
      <c r="CO479" s="165" t="str">
        <f>IF(COUNTBLANK($A479:$F479)&gt;2,"",IF(Input!AA479=0,"NA",Input!AA479))</f>
        <v/>
      </c>
      <c r="CP479" s="65" t="str">
        <f t="shared" si="394"/>
        <v/>
      </c>
      <c r="CQ479" s="65" t="str">
        <f t="shared" si="395"/>
        <v/>
      </c>
      <c r="CR479" s="165" t="str">
        <f>IF(COUNTBLANK($A479:$F479)&gt;2,"",IF(Input!AB479=0,"NA",Input!AB479))</f>
        <v/>
      </c>
      <c r="CS479" s="65" t="str">
        <f t="shared" si="396"/>
        <v/>
      </c>
      <c r="CT479" s="65" t="str">
        <f t="shared" si="397"/>
        <v/>
      </c>
      <c r="CU479" s="165" t="str">
        <f>IF(COUNTBLANK($A479:$F479)&gt;2,"",IF(Input!AC479=0,"NA",Input!AC479))</f>
        <v/>
      </c>
      <c r="CV479" s="65" t="str">
        <f t="shared" si="398"/>
        <v/>
      </c>
      <c r="CW479" s="65" t="str">
        <f t="shared" si="399"/>
        <v/>
      </c>
      <c r="CX479" s="165" t="str">
        <f>IF(COUNTBLANK($A479:$F479)&gt;2,"",IF(Input!AD479=0,"NA",Input!AD479))</f>
        <v/>
      </c>
    </row>
    <row r="480" spans="1:102" x14ac:dyDescent="0.25">
      <c r="A480" s="162" t="str">
        <f>IF(Input!B480=0,"",Input!B480)</f>
        <v/>
      </c>
      <c r="B480" s="162" t="str">
        <f>IF(Input!C480=0,"",Input!C480)</f>
        <v/>
      </c>
      <c r="C480" s="162" t="str">
        <f>IF(Input!D480=0,"",Input!D480)</f>
        <v/>
      </c>
      <c r="D480" s="162" t="str">
        <f>IF(Input!G480=0,"",Input!G480)</f>
        <v/>
      </c>
      <c r="E480" s="162" t="str">
        <f>IF(Input!H480=0,"",Input!H480)</f>
        <v/>
      </c>
      <c r="F480" s="162" t="str">
        <f>IF(Input!I480=0,"",Input!I480)</f>
        <v/>
      </c>
      <c r="G480" s="66" t="str">
        <f t="shared" si="350"/>
        <v/>
      </c>
      <c r="H480" s="66" t="str">
        <f t="shared" si="351"/>
        <v/>
      </c>
      <c r="I480" s="160" t="str">
        <f>FinalScores!G480</f>
        <v/>
      </c>
      <c r="J480" s="65" t="str">
        <f t="shared" si="352"/>
        <v/>
      </c>
      <c r="K480" s="65" t="str">
        <f t="shared" si="353"/>
        <v/>
      </c>
      <c r="L480" s="165" t="str">
        <f>IF(COUNTBLANK($A480:$F480)&gt;2,"",IF(Input!AE480=0,"NA",Input!AE480))</f>
        <v/>
      </c>
      <c r="M480" s="65" t="str">
        <f t="shared" si="354"/>
        <v/>
      </c>
      <c r="N480" s="65" t="str">
        <f t="shared" si="355"/>
        <v/>
      </c>
      <c r="O480" s="165" t="str">
        <f>IF(COUNTBLANK($A480:$F480)&gt;2,"",IF(Input!AF480=0,"NA",Input!AF480))</f>
        <v/>
      </c>
      <c r="P480" s="65" t="str">
        <f t="shared" si="356"/>
        <v/>
      </c>
      <c r="Q480" s="65" t="str">
        <f t="shared" si="357"/>
        <v/>
      </c>
      <c r="R480" s="165" t="str">
        <f>IF(COUNTBLANK($A480:$F480)&gt;2,"",IF(Input!AG480=0,"NA",Input!AG480))</f>
        <v/>
      </c>
      <c r="AN480" s="65" t="str">
        <f t="shared" si="358"/>
        <v/>
      </c>
      <c r="AO480" s="65" t="str">
        <f t="shared" si="359"/>
        <v/>
      </c>
      <c r="AP480" s="165" t="str">
        <f>IF(COUNTBLANK($A480:$F480)&gt;2,"",IF(Input!J480=0,"NA",Input!J480))</f>
        <v/>
      </c>
      <c r="AQ480" s="65" t="str">
        <f t="shared" si="360"/>
        <v/>
      </c>
      <c r="AR480" s="65" t="str">
        <f t="shared" si="361"/>
        <v/>
      </c>
      <c r="AS480" s="165" t="str">
        <f>IF(COUNTBLANK($A480:$F480)&gt;2,"",IF(Input!K480=0,"NA",Input!K480))</f>
        <v/>
      </c>
      <c r="AT480" s="65" t="str">
        <f t="shared" si="362"/>
        <v/>
      </c>
      <c r="AU480" s="65" t="str">
        <f t="shared" si="363"/>
        <v/>
      </c>
      <c r="AV480" s="165" t="str">
        <f>IF(COUNTBLANK($A480:$F480)&gt;2,"",IF(Input!L480=0,"NA",Input!L480))</f>
        <v/>
      </c>
      <c r="AW480" s="65" t="str">
        <f t="shared" si="364"/>
        <v/>
      </c>
      <c r="AX480" s="65" t="str">
        <f t="shared" si="365"/>
        <v/>
      </c>
      <c r="AY480" s="165" t="str">
        <f>IF(COUNTBLANK($A480:$F480)&gt;2,"",IF(Input!M480=0,"NA",Input!M480))</f>
        <v/>
      </c>
      <c r="AZ480" s="65" t="str">
        <f t="shared" si="366"/>
        <v/>
      </c>
      <c r="BA480" s="65" t="str">
        <f t="shared" si="367"/>
        <v/>
      </c>
      <c r="BB480" s="165" t="str">
        <f>IF(COUNTBLANK($A480:$F480)&gt;2,"",IF(Input!N480=0,"NA",Input!N480))</f>
        <v/>
      </c>
      <c r="BC480" s="65" t="str">
        <f t="shared" si="368"/>
        <v/>
      </c>
      <c r="BD480" s="65" t="str">
        <f t="shared" si="369"/>
        <v/>
      </c>
      <c r="BE480" s="165" t="str">
        <f>IF(COUNTBLANK($A480:$F480)&gt;2,"",IF(Input!O480=0,"NA",Input!O480))</f>
        <v/>
      </c>
      <c r="BF480" s="65" t="str">
        <f t="shared" si="370"/>
        <v/>
      </c>
      <c r="BG480" s="65" t="str">
        <f t="shared" si="371"/>
        <v/>
      </c>
      <c r="BH480" s="165" t="str">
        <f>IF(COUNTBLANK($A480:$F480)&gt;2,"",IF(Input!P480=0,"NA",Input!P480))</f>
        <v/>
      </c>
      <c r="BI480" s="65" t="str">
        <f t="shared" si="372"/>
        <v/>
      </c>
      <c r="BJ480" s="65" t="str">
        <f t="shared" si="373"/>
        <v/>
      </c>
      <c r="BK480" s="165" t="str">
        <f>IF(COUNTBLANK($A480:$F480)&gt;2,"",IF(Input!Q480=0,"NA",Input!Q480))</f>
        <v/>
      </c>
      <c r="BL480" s="65" t="str">
        <f t="shared" si="374"/>
        <v/>
      </c>
      <c r="BM480" s="65" t="str">
        <f t="shared" si="375"/>
        <v/>
      </c>
      <c r="BN480" s="165" t="str">
        <f>IF(COUNTBLANK($A480:$F480)&gt;2,"",IF(Input!R480=0,"NA",Input!R480))</f>
        <v/>
      </c>
      <c r="BO480" s="65" t="str">
        <f t="shared" si="376"/>
        <v/>
      </c>
      <c r="BP480" s="65" t="str">
        <f t="shared" si="377"/>
        <v/>
      </c>
      <c r="BQ480" s="165" t="str">
        <f>IF(COUNTBLANK($A480:$F480)&gt;2,"",IF(Input!S480=0,"NA",Input!S480))</f>
        <v/>
      </c>
      <c r="BR480" s="65" t="str">
        <f t="shared" si="378"/>
        <v/>
      </c>
      <c r="BS480" s="65" t="str">
        <f t="shared" si="379"/>
        <v/>
      </c>
      <c r="BT480" s="165" t="str">
        <f>IF(COUNTBLANK($A480:$F480)&gt;2,"",IF(Input!T480=0,"NA",Input!T480))</f>
        <v/>
      </c>
      <c r="BU480" s="65" t="str">
        <f t="shared" si="380"/>
        <v/>
      </c>
      <c r="BV480" s="65" t="str">
        <f t="shared" si="381"/>
        <v/>
      </c>
      <c r="BW480" s="165" t="str">
        <f>IF(COUNTBLANK($A480:$F480)&gt;2,"",IF(Input!U480=0,"NA",Input!U480))</f>
        <v/>
      </c>
      <c r="BX480" s="65" t="str">
        <f t="shared" si="382"/>
        <v/>
      </c>
      <c r="BY480" s="65" t="str">
        <f t="shared" si="383"/>
        <v/>
      </c>
      <c r="BZ480" s="165" t="str">
        <f>IF(COUNTBLANK($A480:$F480)&gt;2,"",IF(Input!V480=0,"NA",Input!V480))</f>
        <v/>
      </c>
      <c r="CA480" s="65" t="str">
        <f t="shared" si="384"/>
        <v/>
      </c>
      <c r="CB480" s="65" t="str">
        <f t="shared" si="385"/>
        <v/>
      </c>
      <c r="CC480" s="165" t="str">
        <f>IF(COUNTBLANK($A480:$F480)&gt;2,"",IF(Input!W480=0,"NA",Input!W480))</f>
        <v/>
      </c>
      <c r="CD480" s="65" t="str">
        <f t="shared" si="386"/>
        <v/>
      </c>
      <c r="CE480" s="65" t="str">
        <f t="shared" si="387"/>
        <v/>
      </c>
      <c r="CF480" s="165" t="str">
        <f>IF(COUNTBLANK($A480:$F480)&gt;2,"",IF(Input!X480=0,"NA",Input!X480))</f>
        <v/>
      </c>
      <c r="CG480" s="65" t="str">
        <f t="shared" si="388"/>
        <v/>
      </c>
      <c r="CH480" s="65" t="str">
        <f t="shared" si="389"/>
        <v/>
      </c>
      <c r="CI480" s="165" t="str">
        <f>IF(COUNTBLANK($A480:$F480)&gt;2,"",IF(Input!Y480=0,"NA",Input!Y480))</f>
        <v/>
      </c>
      <c r="CJ480" s="65" t="str">
        <f t="shared" si="390"/>
        <v/>
      </c>
      <c r="CK480" s="65" t="str">
        <f t="shared" si="391"/>
        <v/>
      </c>
      <c r="CL480" s="165" t="str">
        <f>IF(COUNTBLANK($A480:$F480)&gt;2,"",IF(Input!Z480=0,"NA",Input!Z480))</f>
        <v/>
      </c>
      <c r="CM480" s="65" t="str">
        <f t="shared" si="392"/>
        <v/>
      </c>
      <c r="CN480" s="65" t="str">
        <f t="shared" si="393"/>
        <v/>
      </c>
      <c r="CO480" s="165" t="str">
        <f>IF(COUNTBLANK($A480:$F480)&gt;2,"",IF(Input!AA480=0,"NA",Input!AA480))</f>
        <v/>
      </c>
      <c r="CP480" s="65" t="str">
        <f t="shared" si="394"/>
        <v/>
      </c>
      <c r="CQ480" s="65" t="str">
        <f t="shared" si="395"/>
        <v/>
      </c>
      <c r="CR480" s="165" t="str">
        <f>IF(COUNTBLANK($A480:$F480)&gt;2,"",IF(Input!AB480=0,"NA",Input!AB480))</f>
        <v/>
      </c>
      <c r="CS480" s="65" t="str">
        <f t="shared" si="396"/>
        <v/>
      </c>
      <c r="CT480" s="65" t="str">
        <f t="shared" si="397"/>
        <v/>
      </c>
      <c r="CU480" s="165" t="str">
        <f>IF(COUNTBLANK($A480:$F480)&gt;2,"",IF(Input!AC480=0,"NA",Input!AC480))</f>
        <v/>
      </c>
      <c r="CV480" s="65" t="str">
        <f t="shared" si="398"/>
        <v/>
      </c>
      <c r="CW480" s="65" t="str">
        <f t="shared" si="399"/>
        <v/>
      </c>
      <c r="CX480" s="165" t="str">
        <f>IF(COUNTBLANK($A480:$F480)&gt;2,"",IF(Input!AD480=0,"NA",Input!AD480))</f>
        <v/>
      </c>
    </row>
    <row r="481" spans="1:102" x14ac:dyDescent="0.25">
      <c r="A481" s="162" t="str">
        <f>IF(Input!B481=0,"",Input!B481)</f>
        <v/>
      </c>
      <c r="B481" s="162" t="str">
        <f>IF(Input!C481=0,"",Input!C481)</f>
        <v/>
      </c>
      <c r="C481" s="162" t="str">
        <f>IF(Input!D481=0,"",Input!D481)</f>
        <v/>
      </c>
      <c r="D481" s="162" t="str">
        <f>IF(Input!G481=0,"",Input!G481)</f>
        <v/>
      </c>
      <c r="E481" s="162" t="str">
        <f>IF(Input!H481=0,"",Input!H481)</f>
        <v/>
      </c>
      <c r="F481" s="162" t="str">
        <f>IF(Input!I481=0,"",Input!I481)</f>
        <v/>
      </c>
      <c r="G481" s="66" t="str">
        <f t="shared" si="350"/>
        <v/>
      </c>
      <c r="H481" s="66" t="str">
        <f t="shared" si="351"/>
        <v/>
      </c>
      <c r="I481" s="160" t="str">
        <f>FinalScores!G481</f>
        <v/>
      </c>
      <c r="J481" s="65" t="str">
        <f t="shared" si="352"/>
        <v/>
      </c>
      <c r="K481" s="65" t="str">
        <f t="shared" si="353"/>
        <v/>
      </c>
      <c r="L481" s="165" t="str">
        <f>IF(COUNTBLANK($A481:$F481)&gt;2,"",IF(Input!AE481=0,"NA",Input!AE481))</f>
        <v/>
      </c>
      <c r="M481" s="65" t="str">
        <f t="shared" si="354"/>
        <v/>
      </c>
      <c r="N481" s="65" t="str">
        <f t="shared" si="355"/>
        <v/>
      </c>
      <c r="O481" s="165" t="str">
        <f>IF(COUNTBLANK($A481:$F481)&gt;2,"",IF(Input!AF481=0,"NA",Input!AF481))</f>
        <v/>
      </c>
      <c r="P481" s="65" t="str">
        <f t="shared" si="356"/>
        <v/>
      </c>
      <c r="Q481" s="65" t="str">
        <f t="shared" si="357"/>
        <v/>
      </c>
      <c r="R481" s="165" t="str">
        <f>IF(COUNTBLANK($A481:$F481)&gt;2,"",IF(Input!AG481=0,"NA",Input!AG481))</f>
        <v/>
      </c>
      <c r="AN481" s="65" t="str">
        <f t="shared" si="358"/>
        <v/>
      </c>
      <c r="AO481" s="65" t="str">
        <f t="shared" si="359"/>
        <v/>
      </c>
      <c r="AP481" s="165" t="str">
        <f>IF(COUNTBLANK($A481:$F481)&gt;2,"",IF(Input!J481=0,"NA",Input!J481))</f>
        <v/>
      </c>
      <c r="AQ481" s="65" t="str">
        <f t="shared" si="360"/>
        <v/>
      </c>
      <c r="AR481" s="65" t="str">
        <f t="shared" si="361"/>
        <v/>
      </c>
      <c r="AS481" s="165" t="str">
        <f>IF(COUNTBLANK($A481:$F481)&gt;2,"",IF(Input!K481=0,"NA",Input!K481))</f>
        <v/>
      </c>
      <c r="AT481" s="65" t="str">
        <f t="shared" si="362"/>
        <v/>
      </c>
      <c r="AU481" s="65" t="str">
        <f t="shared" si="363"/>
        <v/>
      </c>
      <c r="AV481" s="165" t="str">
        <f>IF(COUNTBLANK($A481:$F481)&gt;2,"",IF(Input!L481=0,"NA",Input!L481))</f>
        <v/>
      </c>
      <c r="AW481" s="65" t="str">
        <f t="shared" si="364"/>
        <v/>
      </c>
      <c r="AX481" s="65" t="str">
        <f t="shared" si="365"/>
        <v/>
      </c>
      <c r="AY481" s="165" t="str">
        <f>IF(COUNTBLANK($A481:$F481)&gt;2,"",IF(Input!M481=0,"NA",Input!M481))</f>
        <v/>
      </c>
      <c r="AZ481" s="65" t="str">
        <f t="shared" si="366"/>
        <v/>
      </c>
      <c r="BA481" s="65" t="str">
        <f t="shared" si="367"/>
        <v/>
      </c>
      <c r="BB481" s="165" t="str">
        <f>IF(COUNTBLANK($A481:$F481)&gt;2,"",IF(Input!N481=0,"NA",Input!N481))</f>
        <v/>
      </c>
      <c r="BC481" s="65" t="str">
        <f t="shared" si="368"/>
        <v/>
      </c>
      <c r="BD481" s="65" t="str">
        <f t="shared" si="369"/>
        <v/>
      </c>
      <c r="BE481" s="165" t="str">
        <f>IF(COUNTBLANK($A481:$F481)&gt;2,"",IF(Input!O481=0,"NA",Input!O481))</f>
        <v/>
      </c>
      <c r="BF481" s="65" t="str">
        <f t="shared" si="370"/>
        <v/>
      </c>
      <c r="BG481" s="65" t="str">
        <f t="shared" si="371"/>
        <v/>
      </c>
      <c r="BH481" s="165" t="str">
        <f>IF(COUNTBLANK($A481:$F481)&gt;2,"",IF(Input!P481=0,"NA",Input!P481))</f>
        <v/>
      </c>
      <c r="BI481" s="65" t="str">
        <f t="shared" si="372"/>
        <v/>
      </c>
      <c r="BJ481" s="65" t="str">
        <f t="shared" si="373"/>
        <v/>
      </c>
      <c r="BK481" s="165" t="str">
        <f>IF(COUNTBLANK($A481:$F481)&gt;2,"",IF(Input!Q481=0,"NA",Input!Q481))</f>
        <v/>
      </c>
      <c r="BL481" s="65" t="str">
        <f t="shared" si="374"/>
        <v/>
      </c>
      <c r="BM481" s="65" t="str">
        <f t="shared" si="375"/>
        <v/>
      </c>
      <c r="BN481" s="165" t="str">
        <f>IF(COUNTBLANK($A481:$F481)&gt;2,"",IF(Input!R481=0,"NA",Input!R481))</f>
        <v/>
      </c>
      <c r="BO481" s="65" t="str">
        <f t="shared" si="376"/>
        <v/>
      </c>
      <c r="BP481" s="65" t="str">
        <f t="shared" si="377"/>
        <v/>
      </c>
      <c r="BQ481" s="165" t="str">
        <f>IF(COUNTBLANK($A481:$F481)&gt;2,"",IF(Input!S481=0,"NA",Input!S481))</f>
        <v/>
      </c>
      <c r="BR481" s="65" t="str">
        <f t="shared" si="378"/>
        <v/>
      </c>
      <c r="BS481" s="65" t="str">
        <f t="shared" si="379"/>
        <v/>
      </c>
      <c r="BT481" s="165" t="str">
        <f>IF(COUNTBLANK($A481:$F481)&gt;2,"",IF(Input!T481=0,"NA",Input!T481))</f>
        <v/>
      </c>
      <c r="BU481" s="65" t="str">
        <f t="shared" si="380"/>
        <v/>
      </c>
      <c r="BV481" s="65" t="str">
        <f t="shared" si="381"/>
        <v/>
      </c>
      <c r="BW481" s="165" t="str">
        <f>IF(COUNTBLANK($A481:$F481)&gt;2,"",IF(Input!U481=0,"NA",Input!U481))</f>
        <v/>
      </c>
      <c r="BX481" s="65" t="str">
        <f t="shared" si="382"/>
        <v/>
      </c>
      <c r="BY481" s="65" t="str">
        <f t="shared" si="383"/>
        <v/>
      </c>
      <c r="BZ481" s="165" t="str">
        <f>IF(COUNTBLANK($A481:$F481)&gt;2,"",IF(Input!V481=0,"NA",Input!V481))</f>
        <v/>
      </c>
      <c r="CA481" s="65" t="str">
        <f t="shared" si="384"/>
        <v/>
      </c>
      <c r="CB481" s="65" t="str">
        <f t="shared" si="385"/>
        <v/>
      </c>
      <c r="CC481" s="165" t="str">
        <f>IF(COUNTBLANK($A481:$F481)&gt;2,"",IF(Input!W481=0,"NA",Input!W481))</f>
        <v/>
      </c>
      <c r="CD481" s="65" t="str">
        <f t="shared" si="386"/>
        <v/>
      </c>
      <c r="CE481" s="65" t="str">
        <f t="shared" si="387"/>
        <v/>
      </c>
      <c r="CF481" s="165" t="str">
        <f>IF(COUNTBLANK($A481:$F481)&gt;2,"",IF(Input!X481=0,"NA",Input!X481))</f>
        <v/>
      </c>
      <c r="CG481" s="65" t="str">
        <f t="shared" si="388"/>
        <v/>
      </c>
      <c r="CH481" s="65" t="str">
        <f t="shared" si="389"/>
        <v/>
      </c>
      <c r="CI481" s="165" t="str">
        <f>IF(COUNTBLANK($A481:$F481)&gt;2,"",IF(Input!Y481=0,"NA",Input!Y481))</f>
        <v/>
      </c>
      <c r="CJ481" s="65" t="str">
        <f t="shared" si="390"/>
        <v/>
      </c>
      <c r="CK481" s="65" t="str">
        <f t="shared" si="391"/>
        <v/>
      </c>
      <c r="CL481" s="165" t="str">
        <f>IF(COUNTBLANK($A481:$F481)&gt;2,"",IF(Input!Z481=0,"NA",Input!Z481))</f>
        <v/>
      </c>
      <c r="CM481" s="65" t="str">
        <f t="shared" si="392"/>
        <v/>
      </c>
      <c r="CN481" s="65" t="str">
        <f t="shared" si="393"/>
        <v/>
      </c>
      <c r="CO481" s="165" t="str">
        <f>IF(COUNTBLANK($A481:$F481)&gt;2,"",IF(Input!AA481=0,"NA",Input!AA481))</f>
        <v/>
      </c>
      <c r="CP481" s="65" t="str">
        <f t="shared" si="394"/>
        <v/>
      </c>
      <c r="CQ481" s="65" t="str">
        <f t="shared" si="395"/>
        <v/>
      </c>
      <c r="CR481" s="165" t="str">
        <f>IF(COUNTBLANK($A481:$F481)&gt;2,"",IF(Input!AB481=0,"NA",Input!AB481))</f>
        <v/>
      </c>
      <c r="CS481" s="65" t="str">
        <f t="shared" si="396"/>
        <v/>
      </c>
      <c r="CT481" s="65" t="str">
        <f t="shared" si="397"/>
        <v/>
      </c>
      <c r="CU481" s="165" t="str">
        <f>IF(COUNTBLANK($A481:$F481)&gt;2,"",IF(Input!AC481=0,"NA",Input!AC481))</f>
        <v/>
      </c>
      <c r="CV481" s="65" t="str">
        <f t="shared" si="398"/>
        <v/>
      </c>
      <c r="CW481" s="65" t="str">
        <f t="shared" si="399"/>
        <v/>
      </c>
      <c r="CX481" s="165" t="str">
        <f>IF(COUNTBLANK($A481:$F481)&gt;2,"",IF(Input!AD481=0,"NA",Input!AD481))</f>
        <v/>
      </c>
    </row>
    <row r="482" spans="1:102" x14ac:dyDescent="0.25">
      <c r="A482" s="162" t="str">
        <f>IF(Input!B482=0,"",Input!B482)</f>
        <v/>
      </c>
      <c r="B482" s="162" t="str">
        <f>IF(Input!C482=0,"",Input!C482)</f>
        <v/>
      </c>
      <c r="C482" s="162" t="str">
        <f>IF(Input!D482=0,"",Input!D482)</f>
        <v/>
      </c>
      <c r="D482" s="162" t="str">
        <f>IF(Input!G482=0,"",Input!G482)</f>
        <v/>
      </c>
      <c r="E482" s="162" t="str">
        <f>IF(Input!H482=0,"",Input!H482)</f>
        <v/>
      </c>
      <c r="F482" s="162" t="str">
        <f>IF(Input!I482=0,"",Input!I482)</f>
        <v/>
      </c>
      <c r="G482" s="66" t="str">
        <f t="shared" si="350"/>
        <v/>
      </c>
      <c r="H482" s="66" t="str">
        <f t="shared" si="351"/>
        <v/>
      </c>
      <c r="I482" s="160" t="str">
        <f>FinalScores!G482</f>
        <v/>
      </c>
      <c r="J482" s="65" t="str">
        <f t="shared" si="352"/>
        <v/>
      </c>
      <c r="K482" s="65" t="str">
        <f t="shared" si="353"/>
        <v/>
      </c>
      <c r="L482" s="165" t="str">
        <f>IF(COUNTBLANK($A482:$F482)&gt;2,"",IF(Input!AE482=0,"NA",Input!AE482))</f>
        <v/>
      </c>
      <c r="M482" s="65" t="str">
        <f t="shared" si="354"/>
        <v/>
      </c>
      <c r="N482" s="65" t="str">
        <f t="shared" si="355"/>
        <v/>
      </c>
      <c r="O482" s="165" t="str">
        <f>IF(COUNTBLANK($A482:$F482)&gt;2,"",IF(Input!AF482=0,"NA",Input!AF482))</f>
        <v/>
      </c>
      <c r="P482" s="65" t="str">
        <f t="shared" si="356"/>
        <v/>
      </c>
      <c r="Q482" s="65" t="str">
        <f t="shared" si="357"/>
        <v/>
      </c>
      <c r="R482" s="165" t="str">
        <f>IF(COUNTBLANK($A482:$F482)&gt;2,"",IF(Input!AG482=0,"NA",Input!AG482))</f>
        <v/>
      </c>
      <c r="AN482" s="65" t="str">
        <f t="shared" si="358"/>
        <v/>
      </c>
      <c r="AO482" s="65" t="str">
        <f t="shared" si="359"/>
        <v/>
      </c>
      <c r="AP482" s="165" t="str">
        <f>IF(COUNTBLANK($A482:$F482)&gt;2,"",IF(Input!J482=0,"NA",Input!J482))</f>
        <v/>
      </c>
      <c r="AQ482" s="65" t="str">
        <f t="shared" si="360"/>
        <v/>
      </c>
      <c r="AR482" s="65" t="str">
        <f t="shared" si="361"/>
        <v/>
      </c>
      <c r="AS482" s="165" t="str">
        <f>IF(COUNTBLANK($A482:$F482)&gt;2,"",IF(Input!K482=0,"NA",Input!K482))</f>
        <v/>
      </c>
      <c r="AT482" s="65" t="str">
        <f t="shared" si="362"/>
        <v/>
      </c>
      <c r="AU482" s="65" t="str">
        <f t="shared" si="363"/>
        <v/>
      </c>
      <c r="AV482" s="165" t="str">
        <f>IF(COUNTBLANK($A482:$F482)&gt;2,"",IF(Input!L482=0,"NA",Input!L482))</f>
        <v/>
      </c>
      <c r="AW482" s="65" t="str">
        <f t="shared" si="364"/>
        <v/>
      </c>
      <c r="AX482" s="65" t="str">
        <f t="shared" si="365"/>
        <v/>
      </c>
      <c r="AY482" s="165" t="str">
        <f>IF(COUNTBLANK($A482:$F482)&gt;2,"",IF(Input!M482=0,"NA",Input!M482))</f>
        <v/>
      </c>
      <c r="AZ482" s="65" t="str">
        <f t="shared" si="366"/>
        <v/>
      </c>
      <c r="BA482" s="65" t="str">
        <f t="shared" si="367"/>
        <v/>
      </c>
      <c r="BB482" s="165" t="str">
        <f>IF(COUNTBLANK($A482:$F482)&gt;2,"",IF(Input!N482=0,"NA",Input!N482))</f>
        <v/>
      </c>
      <c r="BC482" s="65" t="str">
        <f t="shared" si="368"/>
        <v/>
      </c>
      <c r="BD482" s="65" t="str">
        <f t="shared" si="369"/>
        <v/>
      </c>
      <c r="BE482" s="165" t="str">
        <f>IF(COUNTBLANK($A482:$F482)&gt;2,"",IF(Input!O482=0,"NA",Input!O482))</f>
        <v/>
      </c>
      <c r="BF482" s="65" t="str">
        <f t="shared" si="370"/>
        <v/>
      </c>
      <c r="BG482" s="65" t="str">
        <f t="shared" si="371"/>
        <v/>
      </c>
      <c r="BH482" s="165" t="str">
        <f>IF(COUNTBLANK($A482:$F482)&gt;2,"",IF(Input!P482=0,"NA",Input!P482))</f>
        <v/>
      </c>
      <c r="BI482" s="65" t="str">
        <f t="shared" si="372"/>
        <v/>
      </c>
      <c r="BJ482" s="65" t="str">
        <f t="shared" si="373"/>
        <v/>
      </c>
      <c r="BK482" s="165" t="str">
        <f>IF(COUNTBLANK($A482:$F482)&gt;2,"",IF(Input!Q482=0,"NA",Input!Q482))</f>
        <v/>
      </c>
      <c r="BL482" s="65" t="str">
        <f t="shared" si="374"/>
        <v/>
      </c>
      <c r="BM482" s="65" t="str">
        <f t="shared" si="375"/>
        <v/>
      </c>
      <c r="BN482" s="165" t="str">
        <f>IF(COUNTBLANK($A482:$F482)&gt;2,"",IF(Input!R482=0,"NA",Input!R482))</f>
        <v/>
      </c>
      <c r="BO482" s="65" t="str">
        <f t="shared" si="376"/>
        <v/>
      </c>
      <c r="BP482" s="65" t="str">
        <f t="shared" si="377"/>
        <v/>
      </c>
      <c r="BQ482" s="165" t="str">
        <f>IF(COUNTBLANK($A482:$F482)&gt;2,"",IF(Input!S482=0,"NA",Input!S482))</f>
        <v/>
      </c>
      <c r="BR482" s="65" t="str">
        <f t="shared" si="378"/>
        <v/>
      </c>
      <c r="BS482" s="65" t="str">
        <f t="shared" si="379"/>
        <v/>
      </c>
      <c r="BT482" s="165" t="str">
        <f>IF(COUNTBLANK($A482:$F482)&gt;2,"",IF(Input!T482=0,"NA",Input!T482))</f>
        <v/>
      </c>
      <c r="BU482" s="65" t="str">
        <f t="shared" si="380"/>
        <v/>
      </c>
      <c r="BV482" s="65" t="str">
        <f t="shared" si="381"/>
        <v/>
      </c>
      <c r="BW482" s="165" t="str">
        <f>IF(COUNTBLANK($A482:$F482)&gt;2,"",IF(Input!U482=0,"NA",Input!U482))</f>
        <v/>
      </c>
      <c r="BX482" s="65" t="str">
        <f t="shared" si="382"/>
        <v/>
      </c>
      <c r="BY482" s="65" t="str">
        <f t="shared" si="383"/>
        <v/>
      </c>
      <c r="BZ482" s="165" t="str">
        <f>IF(COUNTBLANK($A482:$F482)&gt;2,"",IF(Input!V482=0,"NA",Input!V482))</f>
        <v/>
      </c>
      <c r="CA482" s="65" t="str">
        <f t="shared" si="384"/>
        <v/>
      </c>
      <c r="CB482" s="65" t="str">
        <f t="shared" si="385"/>
        <v/>
      </c>
      <c r="CC482" s="165" t="str">
        <f>IF(COUNTBLANK($A482:$F482)&gt;2,"",IF(Input!W482=0,"NA",Input!W482))</f>
        <v/>
      </c>
      <c r="CD482" s="65" t="str">
        <f t="shared" si="386"/>
        <v/>
      </c>
      <c r="CE482" s="65" t="str">
        <f t="shared" si="387"/>
        <v/>
      </c>
      <c r="CF482" s="165" t="str">
        <f>IF(COUNTBLANK($A482:$F482)&gt;2,"",IF(Input!X482=0,"NA",Input!X482))</f>
        <v/>
      </c>
      <c r="CG482" s="65" t="str">
        <f t="shared" si="388"/>
        <v/>
      </c>
      <c r="CH482" s="65" t="str">
        <f t="shared" si="389"/>
        <v/>
      </c>
      <c r="CI482" s="165" t="str">
        <f>IF(COUNTBLANK($A482:$F482)&gt;2,"",IF(Input!Y482=0,"NA",Input!Y482))</f>
        <v/>
      </c>
      <c r="CJ482" s="65" t="str">
        <f t="shared" si="390"/>
        <v/>
      </c>
      <c r="CK482" s="65" t="str">
        <f t="shared" si="391"/>
        <v/>
      </c>
      <c r="CL482" s="165" t="str">
        <f>IF(COUNTBLANK($A482:$F482)&gt;2,"",IF(Input!Z482=0,"NA",Input!Z482))</f>
        <v/>
      </c>
      <c r="CM482" s="65" t="str">
        <f t="shared" si="392"/>
        <v/>
      </c>
      <c r="CN482" s="65" t="str">
        <f t="shared" si="393"/>
        <v/>
      </c>
      <c r="CO482" s="165" t="str">
        <f>IF(COUNTBLANK($A482:$F482)&gt;2,"",IF(Input!AA482=0,"NA",Input!AA482))</f>
        <v/>
      </c>
      <c r="CP482" s="65" t="str">
        <f t="shared" si="394"/>
        <v/>
      </c>
      <c r="CQ482" s="65" t="str">
        <f t="shared" si="395"/>
        <v/>
      </c>
      <c r="CR482" s="165" t="str">
        <f>IF(COUNTBLANK($A482:$F482)&gt;2,"",IF(Input!AB482=0,"NA",Input!AB482))</f>
        <v/>
      </c>
      <c r="CS482" s="65" t="str">
        <f t="shared" si="396"/>
        <v/>
      </c>
      <c r="CT482" s="65" t="str">
        <f t="shared" si="397"/>
        <v/>
      </c>
      <c r="CU482" s="165" t="str">
        <f>IF(COUNTBLANK($A482:$F482)&gt;2,"",IF(Input!AC482=0,"NA",Input!AC482))</f>
        <v/>
      </c>
      <c r="CV482" s="65" t="str">
        <f t="shared" si="398"/>
        <v/>
      </c>
      <c r="CW482" s="65" t="str">
        <f t="shared" si="399"/>
        <v/>
      </c>
      <c r="CX482" s="165" t="str">
        <f>IF(COUNTBLANK($A482:$F482)&gt;2,"",IF(Input!AD482=0,"NA",Input!AD482))</f>
        <v/>
      </c>
    </row>
    <row r="483" spans="1:102" x14ac:dyDescent="0.25">
      <c r="A483" s="162" t="str">
        <f>IF(Input!B483=0,"",Input!B483)</f>
        <v/>
      </c>
      <c r="B483" s="162" t="str">
        <f>IF(Input!C483=0,"",Input!C483)</f>
        <v/>
      </c>
      <c r="C483" s="162" t="str">
        <f>IF(Input!D483=0,"",Input!D483)</f>
        <v/>
      </c>
      <c r="D483" s="162" t="str">
        <f>IF(Input!G483=0,"",Input!G483)</f>
        <v/>
      </c>
      <c r="E483" s="162" t="str">
        <f>IF(Input!H483=0,"",Input!H483)</f>
        <v/>
      </c>
      <c r="F483" s="162" t="str">
        <f>IF(Input!I483=0,"",Input!I483)</f>
        <v/>
      </c>
      <c r="G483" s="66" t="str">
        <f t="shared" si="350"/>
        <v/>
      </c>
      <c r="H483" s="66" t="str">
        <f t="shared" si="351"/>
        <v/>
      </c>
      <c r="I483" s="160" t="str">
        <f>FinalScores!G483</f>
        <v/>
      </c>
      <c r="J483" s="65" t="str">
        <f t="shared" si="352"/>
        <v/>
      </c>
      <c r="K483" s="65" t="str">
        <f t="shared" si="353"/>
        <v/>
      </c>
      <c r="L483" s="165" t="str">
        <f>IF(COUNTBLANK($A483:$F483)&gt;2,"",IF(Input!AE483=0,"NA",Input!AE483))</f>
        <v/>
      </c>
      <c r="M483" s="65" t="str">
        <f t="shared" si="354"/>
        <v/>
      </c>
      <c r="N483" s="65" t="str">
        <f t="shared" si="355"/>
        <v/>
      </c>
      <c r="O483" s="165" t="str">
        <f>IF(COUNTBLANK($A483:$F483)&gt;2,"",IF(Input!AF483=0,"NA",Input!AF483))</f>
        <v/>
      </c>
      <c r="P483" s="65" t="str">
        <f t="shared" si="356"/>
        <v/>
      </c>
      <c r="Q483" s="65" t="str">
        <f t="shared" si="357"/>
        <v/>
      </c>
      <c r="R483" s="165" t="str">
        <f>IF(COUNTBLANK($A483:$F483)&gt;2,"",IF(Input!AG483=0,"NA",Input!AG483))</f>
        <v/>
      </c>
      <c r="AN483" s="65" t="str">
        <f t="shared" si="358"/>
        <v/>
      </c>
      <c r="AO483" s="65" t="str">
        <f t="shared" si="359"/>
        <v/>
      </c>
      <c r="AP483" s="165" t="str">
        <f>IF(COUNTBLANK($A483:$F483)&gt;2,"",IF(Input!J483=0,"NA",Input!J483))</f>
        <v/>
      </c>
      <c r="AQ483" s="65" t="str">
        <f t="shared" si="360"/>
        <v/>
      </c>
      <c r="AR483" s="65" t="str">
        <f t="shared" si="361"/>
        <v/>
      </c>
      <c r="AS483" s="165" t="str">
        <f>IF(COUNTBLANK($A483:$F483)&gt;2,"",IF(Input!K483=0,"NA",Input!K483))</f>
        <v/>
      </c>
      <c r="AT483" s="65" t="str">
        <f t="shared" si="362"/>
        <v/>
      </c>
      <c r="AU483" s="65" t="str">
        <f t="shared" si="363"/>
        <v/>
      </c>
      <c r="AV483" s="165" t="str">
        <f>IF(COUNTBLANK($A483:$F483)&gt;2,"",IF(Input!L483=0,"NA",Input!L483))</f>
        <v/>
      </c>
      <c r="AW483" s="65" t="str">
        <f t="shared" si="364"/>
        <v/>
      </c>
      <c r="AX483" s="65" t="str">
        <f t="shared" si="365"/>
        <v/>
      </c>
      <c r="AY483" s="165" t="str">
        <f>IF(COUNTBLANK($A483:$F483)&gt;2,"",IF(Input!M483=0,"NA",Input!M483))</f>
        <v/>
      </c>
      <c r="AZ483" s="65" t="str">
        <f t="shared" si="366"/>
        <v/>
      </c>
      <c r="BA483" s="65" t="str">
        <f t="shared" si="367"/>
        <v/>
      </c>
      <c r="BB483" s="165" t="str">
        <f>IF(COUNTBLANK($A483:$F483)&gt;2,"",IF(Input!N483=0,"NA",Input!N483))</f>
        <v/>
      </c>
      <c r="BC483" s="65" t="str">
        <f t="shared" si="368"/>
        <v/>
      </c>
      <c r="BD483" s="65" t="str">
        <f t="shared" si="369"/>
        <v/>
      </c>
      <c r="BE483" s="165" t="str">
        <f>IF(COUNTBLANK($A483:$F483)&gt;2,"",IF(Input!O483=0,"NA",Input!O483))</f>
        <v/>
      </c>
      <c r="BF483" s="65" t="str">
        <f t="shared" si="370"/>
        <v/>
      </c>
      <c r="BG483" s="65" t="str">
        <f t="shared" si="371"/>
        <v/>
      </c>
      <c r="BH483" s="165" t="str">
        <f>IF(COUNTBLANK($A483:$F483)&gt;2,"",IF(Input!P483=0,"NA",Input!P483))</f>
        <v/>
      </c>
      <c r="BI483" s="65" t="str">
        <f t="shared" si="372"/>
        <v/>
      </c>
      <c r="BJ483" s="65" t="str">
        <f t="shared" si="373"/>
        <v/>
      </c>
      <c r="BK483" s="165" t="str">
        <f>IF(COUNTBLANK($A483:$F483)&gt;2,"",IF(Input!Q483=0,"NA",Input!Q483))</f>
        <v/>
      </c>
      <c r="BL483" s="65" t="str">
        <f t="shared" si="374"/>
        <v/>
      </c>
      <c r="BM483" s="65" t="str">
        <f t="shared" si="375"/>
        <v/>
      </c>
      <c r="BN483" s="165" t="str">
        <f>IF(COUNTBLANK($A483:$F483)&gt;2,"",IF(Input!R483=0,"NA",Input!R483))</f>
        <v/>
      </c>
      <c r="BO483" s="65" t="str">
        <f t="shared" si="376"/>
        <v/>
      </c>
      <c r="BP483" s="65" t="str">
        <f t="shared" si="377"/>
        <v/>
      </c>
      <c r="BQ483" s="165" t="str">
        <f>IF(COUNTBLANK($A483:$F483)&gt;2,"",IF(Input!S483=0,"NA",Input!S483))</f>
        <v/>
      </c>
      <c r="BR483" s="65" t="str">
        <f t="shared" si="378"/>
        <v/>
      </c>
      <c r="BS483" s="65" t="str">
        <f t="shared" si="379"/>
        <v/>
      </c>
      <c r="BT483" s="165" t="str">
        <f>IF(COUNTBLANK($A483:$F483)&gt;2,"",IF(Input!T483=0,"NA",Input!T483))</f>
        <v/>
      </c>
      <c r="BU483" s="65" t="str">
        <f t="shared" si="380"/>
        <v/>
      </c>
      <c r="BV483" s="65" t="str">
        <f t="shared" si="381"/>
        <v/>
      </c>
      <c r="BW483" s="165" t="str">
        <f>IF(COUNTBLANK($A483:$F483)&gt;2,"",IF(Input!U483=0,"NA",Input!U483))</f>
        <v/>
      </c>
      <c r="BX483" s="65" t="str">
        <f t="shared" si="382"/>
        <v/>
      </c>
      <c r="BY483" s="65" t="str">
        <f t="shared" si="383"/>
        <v/>
      </c>
      <c r="BZ483" s="165" t="str">
        <f>IF(COUNTBLANK($A483:$F483)&gt;2,"",IF(Input!V483=0,"NA",Input!V483))</f>
        <v/>
      </c>
      <c r="CA483" s="65" t="str">
        <f t="shared" si="384"/>
        <v/>
      </c>
      <c r="CB483" s="65" t="str">
        <f t="shared" si="385"/>
        <v/>
      </c>
      <c r="CC483" s="165" t="str">
        <f>IF(COUNTBLANK($A483:$F483)&gt;2,"",IF(Input!W483=0,"NA",Input!W483))</f>
        <v/>
      </c>
      <c r="CD483" s="65" t="str">
        <f t="shared" si="386"/>
        <v/>
      </c>
      <c r="CE483" s="65" t="str">
        <f t="shared" si="387"/>
        <v/>
      </c>
      <c r="CF483" s="165" t="str">
        <f>IF(COUNTBLANK($A483:$F483)&gt;2,"",IF(Input!X483=0,"NA",Input!X483))</f>
        <v/>
      </c>
      <c r="CG483" s="65" t="str">
        <f t="shared" si="388"/>
        <v/>
      </c>
      <c r="CH483" s="65" t="str">
        <f t="shared" si="389"/>
        <v/>
      </c>
      <c r="CI483" s="165" t="str">
        <f>IF(COUNTBLANK($A483:$F483)&gt;2,"",IF(Input!Y483=0,"NA",Input!Y483))</f>
        <v/>
      </c>
      <c r="CJ483" s="65" t="str">
        <f t="shared" si="390"/>
        <v/>
      </c>
      <c r="CK483" s="65" t="str">
        <f t="shared" si="391"/>
        <v/>
      </c>
      <c r="CL483" s="165" t="str">
        <f>IF(COUNTBLANK($A483:$F483)&gt;2,"",IF(Input!Z483=0,"NA",Input!Z483))</f>
        <v/>
      </c>
      <c r="CM483" s="65" t="str">
        <f t="shared" si="392"/>
        <v/>
      </c>
      <c r="CN483" s="65" t="str">
        <f t="shared" si="393"/>
        <v/>
      </c>
      <c r="CO483" s="165" t="str">
        <f>IF(COUNTBLANK($A483:$F483)&gt;2,"",IF(Input!AA483=0,"NA",Input!AA483))</f>
        <v/>
      </c>
      <c r="CP483" s="65" t="str">
        <f t="shared" si="394"/>
        <v/>
      </c>
      <c r="CQ483" s="65" t="str">
        <f t="shared" si="395"/>
        <v/>
      </c>
      <c r="CR483" s="165" t="str">
        <f>IF(COUNTBLANK($A483:$F483)&gt;2,"",IF(Input!AB483=0,"NA",Input!AB483))</f>
        <v/>
      </c>
      <c r="CS483" s="65" t="str">
        <f t="shared" si="396"/>
        <v/>
      </c>
      <c r="CT483" s="65" t="str">
        <f t="shared" si="397"/>
        <v/>
      </c>
      <c r="CU483" s="165" t="str">
        <f>IF(COUNTBLANK($A483:$F483)&gt;2,"",IF(Input!AC483=0,"NA",Input!AC483))</f>
        <v/>
      </c>
      <c r="CV483" s="65" t="str">
        <f t="shared" si="398"/>
        <v/>
      </c>
      <c r="CW483" s="65" t="str">
        <f t="shared" si="399"/>
        <v/>
      </c>
      <c r="CX483" s="165" t="str">
        <f>IF(COUNTBLANK($A483:$F483)&gt;2,"",IF(Input!AD483=0,"NA",Input!AD483))</f>
        <v/>
      </c>
    </row>
    <row r="484" spans="1:102" x14ac:dyDescent="0.25">
      <c r="A484" s="162" t="str">
        <f>IF(Input!B484=0,"",Input!B484)</f>
        <v/>
      </c>
      <c r="B484" s="162" t="str">
        <f>IF(Input!C484=0,"",Input!C484)</f>
        <v/>
      </c>
      <c r="C484" s="162" t="str">
        <f>IF(Input!D484=0,"",Input!D484)</f>
        <v/>
      </c>
      <c r="D484" s="162" t="str">
        <f>IF(Input!G484=0,"",Input!G484)</f>
        <v/>
      </c>
      <c r="E484" s="162" t="str">
        <f>IF(Input!H484=0,"",Input!H484)</f>
        <v/>
      </c>
      <c r="F484" s="162" t="str">
        <f>IF(Input!I484=0,"",Input!I484)</f>
        <v/>
      </c>
      <c r="G484" s="66" t="str">
        <f t="shared" si="350"/>
        <v/>
      </c>
      <c r="H484" s="66" t="str">
        <f t="shared" si="351"/>
        <v/>
      </c>
      <c r="I484" s="160" t="str">
        <f>FinalScores!G484</f>
        <v/>
      </c>
      <c r="J484" s="65" t="str">
        <f t="shared" si="352"/>
        <v/>
      </c>
      <c r="K484" s="65" t="str">
        <f t="shared" si="353"/>
        <v/>
      </c>
      <c r="L484" s="165" t="str">
        <f>IF(COUNTBLANK($A484:$F484)&gt;2,"",IF(Input!AE484=0,"NA",Input!AE484))</f>
        <v/>
      </c>
      <c r="M484" s="65" t="str">
        <f t="shared" si="354"/>
        <v/>
      </c>
      <c r="N484" s="65" t="str">
        <f t="shared" si="355"/>
        <v/>
      </c>
      <c r="O484" s="165" t="str">
        <f>IF(COUNTBLANK($A484:$F484)&gt;2,"",IF(Input!AF484=0,"NA",Input!AF484))</f>
        <v/>
      </c>
      <c r="P484" s="65" t="str">
        <f t="shared" si="356"/>
        <v/>
      </c>
      <c r="Q484" s="65" t="str">
        <f t="shared" si="357"/>
        <v/>
      </c>
      <c r="R484" s="165" t="str">
        <f>IF(COUNTBLANK($A484:$F484)&gt;2,"",IF(Input!AG484=0,"NA",Input!AG484))</f>
        <v/>
      </c>
      <c r="AN484" s="65" t="str">
        <f t="shared" si="358"/>
        <v/>
      </c>
      <c r="AO484" s="65" t="str">
        <f t="shared" si="359"/>
        <v/>
      </c>
      <c r="AP484" s="165" t="str">
        <f>IF(COUNTBLANK($A484:$F484)&gt;2,"",IF(Input!J484=0,"NA",Input!J484))</f>
        <v/>
      </c>
      <c r="AQ484" s="65" t="str">
        <f t="shared" si="360"/>
        <v/>
      </c>
      <c r="AR484" s="65" t="str">
        <f t="shared" si="361"/>
        <v/>
      </c>
      <c r="AS484" s="165" t="str">
        <f>IF(COUNTBLANK($A484:$F484)&gt;2,"",IF(Input!K484=0,"NA",Input!K484))</f>
        <v/>
      </c>
      <c r="AT484" s="65" t="str">
        <f t="shared" si="362"/>
        <v/>
      </c>
      <c r="AU484" s="65" t="str">
        <f t="shared" si="363"/>
        <v/>
      </c>
      <c r="AV484" s="165" t="str">
        <f>IF(COUNTBLANK($A484:$F484)&gt;2,"",IF(Input!L484=0,"NA",Input!L484))</f>
        <v/>
      </c>
      <c r="AW484" s="65" t="str">
        <f t="shared" si="364"/>
        <v/>
      </c>
      <c r="AX484" s="65" t="str">
        <f t="shared" si="365"/>
        <v/>
      </c>
      <c r="AY484" s="165" t="str">
        <f>IF(COUNTBLANK($A484:$F484)&gt;2,"",IF(Input!M484=0,"NA",Input!M484))</f>
        <v/>
      </c>
      <c r="AZ484" s="65" t="str">
        <f t="shared" si="366"/>
        <v/>
      </c>
      <c r="BA484" s="65" t="str">
        <f t="shared" si="367"/>
        <v/>
      </c>
      <c r="BB484" s="165" t="str">
        <f>IF(COUNTBLANK($A484:$F484)&gt;2,"",IF(Input!N484=0,"NA",Input!N484))</f>
        <v/>
      </c>
      <c r="BC484" s="65" t="str">
        <f t="shared" si="368"/>
        <v/>
      </c>
      <c r="BD484" s="65" t="str">
        <f t="shared" si="369"/>
        <v/>
      </c>
      <c r="BE484" s="165" t="str">
        <f>IF(COUNTBLANK($A484:$F484)&gt;2,"",IF(Input!O484=0,"NA",Input!O484))</f>
        <v/>
      </c>
      <c r="BF484" s="65" t="str">
        <f t="shared" si="370"/>
        <v/>
      </c>
      <c r="BG484" s="65" t="str">
        <f t="shared" si="371"/>
        <v/>
      </c>
      <c r="BH484" s="165" t="str">
        <f>IF(COUNTBLANK($A484:$F484)&gt;2,"",IF(Input!P484=0,"NA",Input!P484))</f>
        <v/>
      </c>
      <c r="BI484" s="65" t="str">
        <f t="shared" si="372"/>
        <v/>
      </c>
      <c r="BJ484" s="65" t="str">
        <f t="shared" si="373"/>
        <v/>
      </c>
      <c r="BK484" s="165" t="str">
        <f>IF(COUNTBLANK($A484:$F484)&gt;2,"",IF(Input!Q484=0,"NA",Input!Q484))</f>
        <v/>
      </c>
      <c r="BL484" s="65" t="str">
        <f t="shared" si="374"/>
        <v/>
      </c>
      <c r="BM484" s="65" t="str">
        <f t="shared" si="375"/>
        <v/>
      </c>
      <c r="BN484" s="165" t="str">
        <f>IF(COUNTBLANK($A484:$F484)&gt;2,"",IF(Input!R484=0,"NA",Input!R484))</f>
        <v/>
      </c>
      <c r="BO484" s="65" t="str">
        <f t="shared" si="376"/>
        <v/>
      </c>
      <c r="BP484" s="65" t="str">
        <f t="shared" si="377"/>
        <v/>
      </c>
      <c r="BQ484" s="165" t="str">
        <f>IF(COUNTBLANK($A484:$F484)&gt;2,"",IF(Input!S484=0,"NA",Input!S484))</f>
        <v/>
      </c>
      <c r="BR484" s="65" t="str">
        <f t="shared" si="378"/>
        <v/>
      </c>
      <c r="BS484" s="65" t="str">
        <f t="shared" si="379"/>
        <v/>
      </c>
      <c r="BT484" s="165" t="str">
        <f>IF(COUNTBLANK($A484:$F484)&gt;2,"",IF(Input!T484=0,"NA",Input!T484))</f>
        <v/>
      </c>
      <c r="BU484" s="65" t="str">
        <f t="shared" si="380"/>
        <v/>
      </c>
      <c r="BV484" s="65" t="str">
        <f t="shared" si="381"/>
        <v/>
      </c>
      <c r="BW484" s="165" t="str">
        <f>IF(COUNTBLANK($A484:$F484)&gt;2,"",IF(Input!U484=0,"NA",Input!U484))</f>
        <v/>
      </c>
      <c r="BX484" s="65" t="str">
        <f t="shared" si="382"/>
        <v/>
      </c>
      <c r="BY484" s="65" t="str">
        <f t="shared" si="383"/>
        <v/>
      </c>
      <c r="BZ484" s="165" t="str">
        <f>IF(COUNTBLANK($A484:$F484)&gt;2,"",IF(Input!V484=0,"NA",Input!V484))</f>
        <v/>
      </c>
      <c r="CA484" s="65" t="str">
        <f t="shared" si="384"/>
        <v/>
      </c>
      <c r="CB484" s="65" t="str">
        <f t="shared" si="385"/>
        <v/>
      </c>
      <c r="CC484" s="165" t="str">
        <f>IF(COUNTBLANK($A484:$F484)&gt;2,"",IF(Input!W484=0,"NA",Input!W484))</f>
        <v/>
      </c>
      <c r="CD484" s="65" t="str">
        <f t="shared" si="386"/>
        <v/>
      </c>
      <c r="CE484" s="65" t="str">
        <f t="shared" si="387"/>
        <v/>
      </c>
      <c r="CF484" s="165" t="str">
        <f>IF(COUNTBLANK($A484:$F484)&gt;2,"",IF(Input!X484=0,"NA",Input!X484))</f>
        <v/>
      </c>
      <c r="CG484" s="65" t="str">
        <f t="shared" si="388"/>
        <v/>
      </c>
      <c r="CH484" s="65" t="str">
        <f t="shared" si="389"/>
        <v/>
      </c>
      <c r="CI484" s="165" t="str">
        <f>IF(COUNTBLANK($A484:$F484)&gt;2,"",IF(Input!Y484=0,"NA",Input!Y484))</f>
        <v/>
      </c>
      <c r="CJ484" s="65" t="str">
        <f t="shared" si="390"/>
        <v/>
      </c>
      <c r="CK484" s="65" t="str">
        <f t="shared" si="391"/>
        <v/>
      </c>
      <c r="CL484" s="165" t="str">
        <f>IF(COUNTBLANK($A484:$F484)&gt;2,"",IF(Input!Z484=0,"NA",Input!Z484))</f>
        <v/>
      </c>
      <c r="CM484" s="65" t="str">
        <f t="shared" si="392"/>
        <v/>
      </c>
      <c r="CN484" s="65" t="str">
        <f t="shared" si="393"/>
        <v/>
      </c>
      <c r="CO484" s="165" t="str">
        <f>IF(COUNTBLANK($A484:$F484)&gt;2,"",IF(Input!AA484=0,"NA",Input!AA484))</f>
        <v/>
      </c>
      <c r="CP484" s="65" t="str">
        <f t="shared" si="394"/>
        <v/>
      </c>
      <c r="CQ484" s="65" t="str">
        <f t="shared" si="395"/>
        <v/>
      </c>
      <c r="CR484" s="165" t="str">
        <f>IF(COUNTBLANK($A484:$F484)&gt;2,"",IF(Input!AB484=0,"NA",Input!AB484))</f>
        <v/>
      </c>
      <c r="CS484" s="65" t="str">
        <f t="shared" si="396"/>
        <v/>
      </c>
      <c r="CT484" s="65" t="str">
        <f t="shared" si="397"/>
        <v/>
      </c>
      <c r="CU484" s="165" t="str">
        <f>IF(COUNTBLANK($A484:$F484)&gt;2,"",IF(Input!AC484=0,"NA",Input!AC484))</f>
        <v/>
      </c>
      <c r="CV484" s="65" t="str">
        <f t="shared" si="398"/>
        <v/>
      </c>
      <c r="CW484" s="65" t="str">
        <f t="shared" si="399"/>
        <v/>
      </c>
      <c r="CX484" s="165" t="str">
        <f>IF(COUNTBLANK($A484:$F484)&gt;2,"",IF(Input!AD484=0,"NA",Input!AD484))</f>
        <v/>
      </c>
    </row>
    <row r="485" spans="1:102" x14ac:dyDescent="0.25">
      <c r="A485" s="162" t="str">
        <f>IF(Input!B485=0,"",Input!B485)</f>
        <v/>
      </c>
      <c r="B485" s="162" t="str">
        <f>IF(Input!C485=0,"",Input!C485)</f>
        <v/>
      </c>
      <c r="C485" s="162" t="str">
        <f>IF(Input!D485=0,"",Input!D485)</f>
        <v/>
      </c>
      <c r="D485" s="162" t="str">
        <f>IF(Input!G485=0,"",Input!G485)</f>
        <v/>
      </c>
      <c r="E485" s="162" t="str">
        <f>IF(Input!H485=0,"",Input!H485)</f>
        <v/>
      </c>
      <c r="F485" s="162" t="str">
        <f>IF(Input!I485=0,"",Input!I485)</f>
        <v/>
      </c>
      <c r="G485" s="66" t="str">
        <f t="shared" si="350"/>
        <v/>
      </c>
      <c r="H485" s="66" t="str">
        <f t="shared" si="351"/>
        <v/>
      </c>
      <c r="I485" s="160" t="str">
        <f>FinalScores!G485</f>
        <v/>
      </c>
      <c r="J485" s="65" t="str">
        <f t="shared" si="352"/>
        <v/>
      </c>
      <c r="K485" s="65" t="str">
        <f t="shared" si="353"/>
        <v/>
      </c>
      <c r="L485" s="165" t="str">
        <f>IF(COUNTBLANK($A485:$F485)&gt;2,"",IF(Input!AE485=0,"NA",Input!AE485))</f>
        <v/>
      </c>
      <c r="M485" s="65" t="str">
        <f t="shared" si="354"/>
        <v/>
      </c>
      <c r="N485" s="65" t="str">
        <f t="shared" si="355"/>
        <v/>
      </c>
      <c r="O485" s="165" t="str">
        <f>IF(COUNTBLANK($A485:$F485)&gt;2,"",IF(Input!AF485=0,"NA",Input!AF485))</f>
        <v/>
      </c>
      <c r="P485" s="65" t="str">
        <f t="shared" si="356"/>
        <v/>
      </c>
      <c r="Q485" s="65" t="str">
        <f t="shared" si="357"/>
        <v/>
      </c>
      <c r="R485" s="165" t="str">
        <f>IF(COUNTBLANK($A485:$F485)&gt;2,"",IF(Input!AG485=0,"NA",Input!AG485))</f>
        <v/>
      </c>
      <c r="AN485" s="65" t="str">
        <f t="shared" si="358"/>
        <v/>
      </c>
      <c r="AO485" s="65" t="str">
        <f t="shared" si="359"/>
        <v/>
      </c>
      <c r="AP485" s="165" t="str">
        <f>IF(COUNTBLANK($A485:$F485)&gt;2,"",IF(Input!J485=0,"NA",Input!J485))</f>
        <v/>
      </c>
      <c r="AQ485" s="65" t="str">
        <f t="shared" si="360"/>
        <v/>
      </c>
      <c r="AR485" s="65" t="str">
        <f t="shared" si="361"/>
        <v/>
      </c>
      <c r="AS485" s="165" t="str">
        <f>IF(COUNTBLANK($A485:$F485)&gt;2,"",IF(Input!K485=0,"NA",Input!K485))</f>
        <v/>
      </c>
      <c r="AT485" s="65" t="str">
        <f t="shared" si="362"/>
        <v/>
      </c>
      <c r="AU485" s="65" t="str">
        <f t="shared" si="363"/>
        <v/>
      </c>
      <c r="AV485" s="165" t="str">
        <f>IF(COUNTBLANK($A485:$F485)&gt;2,"",IF(Input!L485=0,"NA",Input!L485))</f>
        <v/>
      </c>
      <c r="AW485" s="65" t="str">
        <f t="shared" si="364"/>
        <v/>
      </c>
      <c r="AX485" s="65" t="str">
        <f t="shared" si="365"/>
        <v/>
      </c>
      <c r="AY485" s="165" t="str">
        <f>IF(COUNTBLANK($A485:$F485)&gt;2,"",IF(Input!M485=0,"NA",Input!M485))</f>
        <v/>
      </c>
      <c r="AZ485" s="65" t="str">
        <f t="shared" si="366"/>
        <v/>
      </c>
      <c r="BA485" s="65" t="str">
        <f t="shared" si="367"/>
        <v/>
      </c>
      <c r="BB485" s="165" t="str">
        <f>IF(COUNTBLANK($A485:$F485)&gt;2,"",IF(Input!N485=0,"NA",Input!N485))</f>
        <v/>
      </c>
      <c r="BC485" s="65" t="str">
        <f t="shared" si="368"/>
        <v/>
      </c>
      <c r="BD485" s="65" t="str">
        <f t="shared" si="369"/>
        <v/>
      </c>
      <c r="BE485" s="165" t="str">
        <f>IF(COUNTBLANK($A485:$F485)&gt;2,"",IF(Input!O485=0,"NA",Input!O485))</f>
        <v/>
      </c>
      <c r="BF485" s="65" t="str">
        <f t="shared" si="370"/>
        <v/>
      </c>
      <c r="BG485" s="65" t="str">
        <f t="shared" si="371"/>
        <v/>
      </c>
      <c r="BH485" s="165" t="str">
        <f>IF(COUNTBLANK($A485:$F485)&gt;2,"",IF(Input!P485=0,"NA",Input!P485))</f>
        <v/>
      </c>
      <c r="BI485" s="65" t="str">
        <f t="shared" si="372"/>
        <v/>
      </c>
      <c r="BJ485" s="65" t="str">
        <f t="shared" si="373"/>
        <v/>
      </c>
      <c r="BK485" s="165" t="str">
        <f>IF(COUNTBLANK($A485:$F485)&gt;2,"",IF(Input!Q485=0,"NA",Input!Q485))</f>
        <v/>
      </c>
      <c r="BL485" s="65" t="str">
        <f t="shared" si="374"/>
        <v/>
      </c>
      <c r="BM485" s="65" t="str">
        <f t="shared" si="375"/>
        <v/>
      </c>
      <c r="BN485" s="165" t="str">
        <f>IF(COUNTBLANK($A485:$F485)&gt;2,"",IF(Input!R485=0,"NA",Input!R485))</f>
        <v/>
      </c>
      <c r="BO485" s="65" t="str">
        <f t="shared" si="376"/>
        <v/>
      </c>
      <c r="BP485" s="65" t="str">
        <f t="shared" si="377"/>
        <v/>
      </c>
      <c r="BQ485" s="165" t="str">
        <f>IF(COUNTBLANK($A485:$F485)&gt;2,"",IF(Input!S485=0,"NA",Input!S485))</f>
        <v/>
      </c>
      <c r="BR485" s="65" t="str">
        <f t="shared" si="378"/>
        <v/>
      </c>
      <c r="BS485" s="65" t="str">
        <f t="shared" si="379"/>
        <v/>
      </c>
      <c r="BT485" s="165" t="str">
        <f>IF(COUNTBLANK($A485:$F485)&gt;2,"",IF(Input!T485=0,"NA",Input!T485))</f>
        <v/>
      </c>
      <c r="BU485" s="65" t="str">
        <f t="shared" si="380"/>
        <v/>
      </c>
      <c r="BV485" s="65" t="str">
        <f t="shared" si="381"/>
        <v/>
      </c>
      <c r="BW485" s="165" t="str">
        <f>IF(COUNTBLANK($A485:$F485)&gt;2,"",IF(Input!U485=0,"NA",Input!U485))</f>
        <v/>
      </c>
      <c r="BX485" s="65" t="str">
        <f t="shared" si="382"/>
        <v/>
      </c>
      <c r="BY485" s="65" t="str">
        <f t="shared" si="383"/>
        <v/>
      </c>
      <c r="BZ485" s="165" t="str">
        <f>IF(COUNTBLANK($A485:$F485)&gt;2,"",IF(Input!V485=0,"NA",Input!V485))</f>
        <v/>
      </c>
      <c r="CA485" s="65" t="str">
        <f t="shared" si="384"/>
        <v/>
      </c>
      <c r="CB485" s="65" t="str">
        <f t="shared" si="385"/>
        <v/>
      </c>
      <c r="CC485" s="165" t="str">
        <f>IF(COUNTBLANK($A485:$F485)&gt;2,"",IF(Input!W485=0,"NA",Input!W485))</f>
        <v/>
      </c>
      <c r="CD485" s="65" t="str">
        <f t="shared" si="386"/>
        <v/>
      </c>
      <c r="CE485" s="65" t="str">
        <f t="shared" si="387"/>
        <v/>
      </c>
      <c r="CF485" s="165" t="str">
        <f>IF(COUNTBLANK($A485:$F485)&gt;2,"",IF(Input!X485=0,"NA",Input!X485))</f>
        <v/>
      </c>
      <c r="CG485" s="65" t="str">
        <f t="shared" si="388"/>
        <v/>
      </c>
      <c r="CH485" s="65" t="str">
        <f t="shared" si="389"/>
        <v/>
      </c>
      <c r="CI485" s="165" t="str">
        <f>IF(COUNTBLANK($A485:$F485)&gt;2,"",IF(Input!Y485=0,"NA",Input!Y485))</f>
        <v/>
      </c>
      <c r="CJ485" s="65" t="str">
        <f t="shared" si="390"/>
        <v/>
      </c>
      <c r="CK485" s="65" t="str">
        <f t="shared" si="391"/>
        <v/>
      </c>
      <c r="CL485" s="165" t="str">
        <f>IF(COUNTBLANK($A485:$F485)&gt;2,"",IF(Input!Z485=0,"NA",Input!Z485))</f>
        <v/>
      </c>
      <c r="CM485" s="65" t="str">
        <f t="shared" si="392"/>
        <v/>
      </c>
      <c r="CN485" s="65" t="str">
        <f t="shared" si="393"/>
        <v/>
      </c>
      <c r="CO485" s="165" t="str">
        <f>IF(COUNTBLANK($A485:$F485)&gt;2,"",IF(Input!AA485=0,"NA",Input!AA485))</f>
        <v/>
      </c>
      <c r="CP485" s="65" t="str">
        <f t="shared" si="394"/>
        <v/>
      </c>
      <c r="CQ485" s="65" t="str">
        <f t="shared" si="395"/>
        <v/>
      </c>
      <c r="CR485" s="165" t="str">
        <f>IF(COUNTBLANK($A485:$F485)&gt;2,"",IF(Input!AB485=0,"NA",Input!AB485))</f>
        <v/>
      </c>
      <c r="CS485" s="65" t="str">
        <f t="shared" si="396"/>
        <v/>
      </c>
      <c r="CT485" s="65" t="str">
        <f t="shared" si="397"/>
        <v/>
      </c>
      <c r="CU485" s="165" t="str">
        <f>IF(COUNTBLANK($A485:$F485)&gt;2,"",IF(Input!AC485=0,"NA",Input!AC485))</f>
        <v/>
      </c>
      <c r="CV485" s="65" t="str">
        <f t="shared" si="398"/>
        <v/>
      </c>
      <c r="CW485" s="65" t="str">
        <f t="shared" si="399"/>
        <v/>
      </c>
      <c r="CX485" s="165" t="str">
        <f>IF(COUNTBLANK($A485:$F485)&gt;2,"",IF(Input!AD485=0,"NA",Input!AD485))</f>
        <v/>
      </c>
    </row>
    <row r="486" spans="1:102" x14ac:dyDescent="0.25">
      <c r="A486" s="162" t="str">
        <f>IF(Input!B486=0,"",Input!B486)</f>
        <v/>
      </c>
      <c r="B486" s="162" t="str">
        <f>IF(Input!C486=0,"",Input!C486)</f>
        <v/>
      </c>
      <c r="C486" s="162" t="str">
        <f>IF(Input!D486=0,"",Input!D486)</f>
        <v/>
      </c>
      <c r="D486" s="162" t="str">
        <f>IF(Input!G486=0,"",Input!G486)</f>
        <v/>
      </c>
      <c r="E486" s="162" t="str">
        <f>IF(Input!H486=0,"",Input!H486)</f>
        <v/>
      </c>
      <c r="F486" s="162" t="str">
        <f>IF(Input!I486=0,"",Input!I486)</f>
        <v/>
      </c>
      <c r="G486" s="66" t="str">
        <f t="shared" si="350"/>
        <v/>
      </c>
      <c r="H486" s="66" t="str">
        <f t="shared" si="351"/>
        <v/>
      </c>
      <c r="I486" s="160" t="str">
        <f>FinalScores!G486</f>
        <v/>
      </c>
      <c r="J486" s="65" t="str">
        <f t="shared" si="352"/>
        <v/>
      </c>
      <c r="K486" s="65" t="str">
        <f t="shared" si="353"/>
        <v/>
      </c>
      <c r="L486" s="165" t="str">
        <f>IF(COUNTBLANK($A486:$F486)&gt;2,"",IF(Input!AE486=0,"NA",Input!AE486))</f>
        <v/>
      </c>
      <c r="M486" s="65" t="str">
        <f t="shared" si="354"/>
        <v/>
      </c>
      <c r="N486" s="65" t="str">
        <f t="shared" si="355"/>
        <v/>
      </c>
      <c r="O486" s="165" t="str">
        <f>IF(COUNTBLANK($A486:$F486)&gt;2,"",IF(Input!AF486=0,"NA",Input!AF486))</f>
        <v/>
      </c>
      <c r="P486" s="65" t="str">
        <f t="shared" si="356"/>
        <v/>
      </c>
      <c r="Q486" s="65" t="str">
        <f t="shared" si="357"/>
        <v/>
      </c>
      <c r="R486" s="165" t="str">
        <f>IF(COUNTBLANK($A486:$F486)&gt;2,"",IF(Input!AG486=0,"NA",Input!AG486))</f>
        <v/>
      </c>
      <c r="AN486" s="65" t="str">
        <f t="shared" si="358"/>
        <v/>
      </c>
      <c r="AO486" s="65" t="str">
        <f t="shared" si="359"/>
        <v/>
      </c>
      <c r="AP486" s="165" t="str">
        <f>IF(COUNTBLANK($A486:$F486)&gt;2,"",IF(Input!J486=0,"NA",Input!J486))</f>
        <v/>
      </c>
      <c r="AQ486" s="65" t="str">
        <f t="shared" si="360"/>
        <v/>
      </c>
      <c r="AR486" s="65" t="str">
        <f t="shared" si="361"/>
        <v/>
      </c>
      <c r="AS486" s="165" t="str">
        <f>IF(COUNTBLANK($A486:$F486)&gt;2,"",IF(Input!K486=0,"NA",Input!K486))</f>
        <v/>
      </c>
      <c r="AT486" s="65" t="str">
        <f t="shared" si="362"/>
        <v/>
      </c>
      <c r="AU486" s="65" t="str">
        <f t="shared" si="363"/>
        <v/>
      </c>
      <c r="AV486" s="165" t="str">
        <f>IF(COUNTBLANK($A486:$F486)&gt;2,"",IF(Input!L486=0,"NA",Input!L486))</f>
        <v/>
      </c>
      <c r="AW486" s="65" t="str">
        <f t="shared" si="364"/>
        <v/>
      </c>
      <c r="AX486" s="65" t="str">
        <f t="shared" si="365"/>
        <v/>
      </c>
      <c r="AY486" s="165" t="str">
        <f>IF(COUNTBLANK($A486:$F486)&gt;2,"",IF(Input!M486=0,"NA",Input!M486))</f>
        <v/>
      </c>
      <c r="AZ486" s="65" t="str">
        <f t="shared" si="366"/>
        <v/>
      </c>
      <c r="BA486" s="65" t="str">
        <f t="shared" si="367"/>
        <v/>
      </c>
      <c r="BB486" s="165" t="str">
        <f>IF(COUNTBLANK($A486:$F486)&gt;2,"",IF(Input!N486=0,"NA",Input!N486))</f>
        <v/>
      </c>
      <c r="BC486" s="65" t="str">
        <f t="shared" si="368"/>
        <v/>
      </c>
      <c r="BD486" s="65" t="str">
        <f t="shared" si="369"/>
        <v/>
      </c>
      <c r="BE486" s="165" t="str">
        <f>IF(COUNTBLANK($A486:$F486)&gt;2,"",IF(Input!O486=0,"NA",Input!O486))</f>
        <v/>
      </c>
      <c r="BF486" s="65" t="str">
        <f t="shared" si="370"/>
        <v/>
      </c>
      <c r="BG486" s="65" t="str">
        <f t="shared" si="371"/>
        <v/>
      </c>
      <c r="BH486" s="165" t="str">
        <f>IF(COUNTBLANK($A486:$F486)&gt;2,"",IF(Input!P486=0,"NA",Input!P486))</f>
        <v/>
      </c>
      <c r="BI486" s="65" t="str">
        <f t="shared" si="372"/>
        <v/>
      </c>
      <c r="BJ486" s="65" t="str">
        <f t="shared" si="373"/>
        <v/>
      </c>
      <c r="BK486" s="165" t="str">
        <f>IF(COUNTBLANK($A486:$F486)&gt;2,"",IF(Input!Q486=0,"NA",Input!Q486))</f>
        <v/>
      </c>
      <c r="BL486" s="65" t="str">
        <f t="shared" si="374"/>
        <v/>
      </c>
      <c r="BM486" s="65" t="str">
        <f t="shared" si="375"/>
        <v/>
      </c>
      <c r="BN486" s="165" t="str">
        <f>IF(COUNTBLANK($A486:$F486)&gt;2,"",IF(Input!R486=0,"NA",Input!R486))</f>
        <v/>
      </c>
      <c r="BO486" s="65" t="str">
        <f t="shared" si="376"/>
        <v/>
      </c>
      <c r="BP486" s="65" t="str">
        <f t="shared" si="377"/>
        <v/>
      </c>
      <c r="BQ486" s="165" t="str">
        <f>IF(COUNTBLANK($A486:$F486)&gt;2,"",IF(Input!S486=0,"NA",Input!S486))</f>
        <v/>
      </c>
      <c r="BR486" s="65" t="str">
        <f t="shared" si="378"/>
        <v/>
      </c>
      <c r="BS486" s="65" t="str">
        <f t="shared" si="379"/>
        <v/>
      </c>
      <c r="BT486" s="165" t="str">
        <f>IF(COUNTBLANK($A486:$F486)&gt;2,"",IF(Input!T486=0,"NA",Input!T486))</f>
        <v/>
      </c>
      <c r="BU486" s="65" t="str">
        <f t="shared" si="380"/>
        <v/>
      </c>
      <c r="BV486" s="65" t="str">
        <f t="shared" si="381"/>
        <v/>
      </c>
      <c r="BW486" s="165" t="str">
        <f>IF(COUNTBLANK($A486:$F486)&gt;2,"",IF(Input!U486=0,"NA",Input!U486))</f>
        <v/>
      </c>
      <c r="BX486" s="65" t="str">
        <f t="shared" si="382"/>
        <v/>
      </c>
      <c r="BY486" s="65" t="str">
        <f t="shared" si="383"/>
        <v/>
      </c>
      <c r="BZ486" s="165" t="str">
        <f>IF(COUNTBLANK($A486:$F486)&gt;2,"",IF(Input!V486=0,"NA",Input!V486))</f>
        <v/>
      </c>
      <c r="CA486" s="65" t="str">
        <f t="shared" si="384"/>
        <v/>
      </c>
      <c r="CB486" s="65" t="str">
        <f t="shared" si="385"/>
        <v/>
      </c>
      <c r="CC486" s="165" t="str">
        <f>IF(COUNTBLANK($A486:$F486)&gt;2,"",IF(Input!W486=0,"NA",Input!W486))</f>
        <v/>
      </c>
      <c r="CD486" s="65" t="str">
        <f t="shared" si="386"/>
        <v/>
      </c>
      <c r="CE486" s="65" t="str">
        <f t="shared" si="387"/>
        <v/>
      </c>
      <c r="CF486" s="165" t="str">
        <f>IF(COUNTBLANK($A486:$F486)&gt;2,"",IF(Input!X486=0,"NA",Input!X486))</f>
        <v/>
      </c>
      <c r="CG486" s="65" t="str">
        <f t="shared" si="388"/>
        <v/>
      </c>
      <c r="CH486" s="65" t="str">
        <f t="shared" si="389"/>
        <v/>
      </c>
      <c r="CI486" s="165" t="str">
        <f>IF(COUNTBLANK($A486:$F486)&gt;2,"",IF(Input!Y486=0,"NA",Input!Y486))</f>
        <v/>
      </c>
      <c r="CJ486" s="65" t="str">
        <f t="shared" si="390"/>
        <v/>
      </c>
      <c r="CK486" s="65" t="str">
        <f t="shared" si="391"/>
        <v/>
      </c>
      <c r="CL486" s="165" t="str">
        <f>IF(COUNTBLANK($A486:$F486)&gt;2,"",IF(Input!Z486=0,"NA",Input!Z486))</f>
        <v/>
      </c>
      <c r="CM486" s="65" t="str">
        <f t="shared" si="392"/>
        <v/>
      </c>
      <c r="CN486" s="65" t="str">
        <f t="shared" si="393"/>
        <v/>
      </c>
      <c r="CO486" s="165" t="str">
        <f>IF(COUNTBLANK($A486:$F486)&gt;2,"",IF(Input!AA486=0,"NA",Input!AA486))</f>
        <v/>
      </c>
      <c r="CP486" s="65" t="str">
        <f t="shared" si="394"/>
        <v/>
      </c>
      <c r="CQ486" s="65" t="str">
        <f t="shared" si="395"/>
        <v/>
      </c>
      <c r="CR486" s="165" t="str">
        <f>IF(COUNTBLANK($A486:$F486)&gt;2,"",IF(Input!AB486=0,"NA",Input!AB486))</f>
        <v/>
      </c>
      <c r="CS486" s="65" t="str">
        <f t="shared" si="396"/>
        <v/>
      </c>
      <c r="CT486" s="65" t="str">
        <f t="shared" si="397"/>
        <v/>
      </c>
      <c r="CU486" s="165" t="str">
        <f>IF(COUNTBLANK($A486:$F486)&gt;2,"",IF(Input!AC486=0,"NA",Input!AC486))</f>
        <v/>
      </c>
      <c r="CV486" s="65" t="str">
        <f t="shared" si="398"/>
        <v/>
      </c>
      <c r="CW486" s="65" t="str">
        <f t="shared" si="399"/>
        <v/>
      </c>
      <c r="CX486" s="165" t="str">
        <f>IF(COUNTBLANK($A486:$F486)&gt;2,"",IF(Input!AD486=0,"NA",Input!AD486))</f>
        <v/>
      </c>
    </row>
    <row r="487" spans="1:102" x14ac:dyDescent="0.25">
      <c r="A487" s="162" t="str">
        <f>IF(Input!B487=0,"",Input!B487)</f>
        <v/>
      </c>
      <c r="B487" s="162" t="str">
        <f>IF(Input!C487=0,"",Input!C487)</f>
        <v/>
      </c>
      <c r="C487" s="162" t="str">
        <f>IF(Input!D487=0,"",Input!D487)</f>
        <v/>
      </c>
      <c r="D487" s="162" t="str">
        <f>IF(Input!G487=0,"",Input!G487)</f>
        <v/>
      </c>
      <c r="E487" s="162" t="str">
        <f>IF(Input!H487=0,"",Input!H487)</f>
        <v/>
      </c>
      <c r="F487" s="162" t="str">
        <f>IF(Input!I487=0,"",Input!I487)</f>
        <v/>
      </c>
      <c r="G487" s="66" t="str">
        <f t="shared" si="350"/>
        <v/>
      </c>
      <c r="H487" s="66" t="str">
        <f t="shared" si="351"/>
        <v/>
      </c>
      <c r="I487" s="160" t="str">
        <f>FinalScores!G487</f>
        <v/>
      </c>
      <c r="J487" s="65" t="str">
        <f t="shared" si="352"/>
        <v/>
      </c>
      <c r="K487" s="65" t="str">
        <f t="shared" si="353"/>
        <v/>
      </c>
      <c r="L487" s="165" t="str">
        <f>IF(COUNTBLANK($A487:$F487)&gt;2,"",IF(Input!AE487=0,"NA",Input!AE487))</f>
        <v/>
      </c>
      <c r="M487" s="65" t="str">
        <f t="shared" si="354"/>
        <v/>
      </c>
      <c r="N487" s="65" t="str">
        <f t="shared" si="355"/>
        <v/>
      </c>
      <c r="O487" s="165" t="str">
        <f>IF(COUNTBLANK($A487:$F487)&gt;2,"",IF(Input!AF487=0,"NA",Input!AF487))</f>
        <v/>
      </c>
      <c r="P487" s="65" t="str">
        <f t="shared" si="356"/>
        <v/>
      </c>
      <c r="Q487" s="65" t="str">
        <f t="shared" si="357"/>
        <v/>
      </c>
      <c r="R487" s="165" t="str">
        <f>IF(COUNTBLANK($A487:$F487)&gt;2,"",IF(Input!AG487=0,"NA",Input!AG487))</f>
        <v/>
      </c>
      <c r="AN487" s="65" t="str">
        <f t="shared" si="358"/>
        <v/>
      </c>
      <c r="AO487" s="65" t="str">
        <f t="shared" si="359"/>
        <v/>
      </c>
      <c r="AP487" s="165" t="str">
        <f>IF(COUNTBLANK($A487:$F487)&gt;2,"",IF(Input!J487=0,"NA",Input!J487))</f>
        <v/>
      </c>
      <c r="AQ487" s="65" t="str">
        <f t="shared" si="360"/>
        <v/>
      </c>
      <c r="AR487" s="65" t="str">
        <f t="shared" si="361"/>
        <v/>
      </c>
      <c r="AS487" s="165" t="str">
        <f>IF(COUNTBLANK($A487:$F487)&gt;2,"",IF(Input!K487=0,"NA",Input!K487))</f>
        <v/>
      </c>
      <c r="AT487" s="65" t="str">
        <f t="shared" si="362"/>
        <v/>
      </c>
      <c r="AU487" s="65" t="str">
        <f t="shared" si="363"/>
        <v/>
      </c>
      <c r="AV487" s="165" t="str">
        <f>IF(COUNTBLANK($A487:$F487)&gt;2,"",IF(Input!L487=0,"NA",Input!L487))</f>
        <v/>
      </c>
      <c r="AW487" s="65" t="str">
        <f t="shared" si="364"/>
        <v/>
      </c>
      <c r="AX487" s="65" t="str">
        <f t="shared" si="365"/>
        <v/>
      </c>
      <c r="AY487" s="165" t="str">
        <f>IF(COUNTBLANK($A487:$F487)&gt;2,"",IF(Input!M487=0,"NA",Input!M487))</f>
        <v/>
      </c>
      <c r="AZ487" s="65" t="str">
        <f t="shared" si="366"/>
        <v/>
      </c>
      <c r="BA487" s="65" t="str">
        <f t="shared" si="367"/>
        <v/>
      </c>
      <c r="BB487" s="165" t="str">
        <f>IF(COUNTBLANK($A487:$F487)&gt;2,"",IF(Input!N487=0,"NA",Input!N487))</f>
        <v/>
      </c>
      <c r="BC487" s="65" t="str">
        <f t="shared" si="368"/>
        <v/>
      </c>
      <c r="BD487" s="65" t="str">
        <f t="shared" si="369"/>
        <v/>
      </c>
      <c r="BE487" s="165" t="str">
        <f>IF(COUNTBLANK($A487:$F487)&gt;2,"",IF(Input!O487=0,"NA",Input!O487))</f>
        <v/>
      </c>
      <c r="BF487" s="65" t="str">
        <f t="shared" si="370"/>
        <v/>
      </c>
      <c r="BG487" s="65" t="str">
        <f t="shared" si="371"/>
        <v/>
      </c>
      <c r="BH487" s="165" t="str">
        <f>IF(COUNTBLANK($A487:$F487)&gt;2,"",IF(Input!P487=0,"NA",Input!P487))</f>
        <v/>
      </c>
      <c r="BI487" s="65" t="str">
        <f t="shared" si="372"/>
        <v/>
      </c>
      <c r="BJ487" s="65" t="str">
        <f t="shared" si="373"/>
        <v/>
      </c>
      <c r="BK487" s="165" t="str">
        <f>IF(COUNTBLANK($A487:$F487)&gt;2,"",IF(Input!Q487=0,"NA",Input!Q487))</f>
        <v/>
      </c>
      <c r="BL487" s="65" t="str">
        <f t="shared" si="374"/>
        <v/>
      </c>
      <c r="BM487" s="65" t="str">
        <f t="shared" si="375"/>
        <v/>
      </c>
      <c r="BN487" s="165" t="str">
        <f>IF(COUNTBLANK($A487:$F487)&gt;2,"",IF(Input!R487=0,"NA",Input!R487))</f>
        <v/>
      </c>
      <c r="BO487" s="65" t="str">
        <f t="shared" si="376"/>
        <v/>
      </c>
      <c r="BP487" s="65" t="str">
        <f t="shared" si="377"/>
        <v/>
      </c>
      <c r="BQ487" s="165" t="str">
        <f>IF(COUNTBLANK($A487:$F487)&gt;2,"",IF(Input!S487=0,"NA",Input!S487))</f>
        <v/>
      </c>
      <c r="BR487" s="65" t="str">
        <f t="shared" si="378"/>
        <v/>
      </c>
      <c r="BS487" s="65" t="str">
        <f t="shared" si="379"/>
        <v/>
      </c>
      <c r="BT487" s="165" t="str">
        <f>IF(COUNTBLANK($A487:$F487)&gt;2,"",IF(Input!T487=0,"NA",Input!T487))</f>
        <v/>
      </c>
      <c r="BU487" s="65" t="str">
        <f t="shared" si="380"/>
        <v/>
      </c>
      <c r="BV487" s="65" t="str">
        <f t="shared" si="381"/>
        <v/>
      </c>
      <c r="BW487" s="165" t="str">
        <f>IF(COUNTBLANK($A487:$F487)&gt;2,"",IF(Input!U487=0,"NA",Input!U487))</f>
        <v/>
      </c>
      <c r="BX487" s="65" t="str">
        <f t="shared" si="382"/>
        <v/>
      </c>
      <c r="BY487" s="65" t="str">
        <f t="shared" si="383"/>
        <v/>
      </c>
      <c r="BZ487" s="165" t="str">
        <f>IF(COUNTBLANK($A487:$F487)&gt;2,"",IF(Input!V487=0,"NA",Input!V487))</f>
        <v/>
      </c>
      <c r="CA487" s="65" t="str">
        <f t="shared" si="384"/>
        <v/>
      </c>
      <c r="CB487" s="65" t="str">
        <f t="shared" si="385"/>
        <v/>
      </c>
      <c r="CC487" s="165" t="str">
        <f>IF(COUNTBLANK($A487:$F487)&gt;2,"",IF(Input!W487=0,"NA",Input!W487))</f>
        <v/>
      </c>
      <c r="CD487" s="65" t="str">
        <f t="shared" si="386"/>
        <v/>
      </c>
      <c r="CE487" s="65" t="str">
        <f t="shared" si="387"/>
        <v/>
      </c>
      <c r="CF487" s="165" t="str">
        <f>IF(COUNTBLANK($A487:$F487)&gt;2,"",IF(Input!X487=0,"NA",Input!X487))</f>
        <v/>
      </c>
      <c r="CG487" s="65" t="str">
        <f t="shared" si="388"/>
        <v/>
      </c>
      <c r="CH487" s="65" t="str">
        <f t="shared" si="389"/>
        <v/>
      </c>
      <c r="CI487" s="165" t="str">
        <f>IF(COUNTBLANK($A487:$F487)&gt;2,"",IF(Input!Y487=0,"NA",Input!Y487))</f>
        <v/>
      </c>
      <c r="CJ487" s="65" t="str">
        <f t="shared" si="390"/>
        <v/>
      </c>
      <c r="CK487" s="65" t="str">
        <f t="shared" si="391"/>
        <v/>
      </c>
      <c r="CL487" s="165" t="str">
        <f>IF(COUNTBLANK($A487:$F487)&gt;2,"",IF(Input!Z487=0,"NA",Input!Z487))</f>
        <v/>
      </c>
      <c r="CM487" s="65" t="str">
        <f t="shared" si="392"/>
        <v/>
      </c>
      <c r="CN487" s="65" t="str">
        <f t="shared" si="393"/>
        <v/>
      </c>
      <c r="CO487" s="165" t="str">
        <f>IF(COUNTBLANK($A487:$F487)&gt;2,"",IF(Input!AA487=0,"NA",Input!AA487))</f>
        <v/>
      </c>
      <c r="CP487" s="65" t="str">
        <f t="shared" si="394"/>
        <v/>
      </c>
      <c r="CQ487" s="65" t="str">
        <f t="shared" si="395"/>
        <v/>
      </c>
      <c r="CR487" s="165" t="str">
        <f>IF(COUNTBLANK($A487:$F487)&gt;2,"",IF(Input!AB487=0,"NA",Input!AB487))</f>
        <v/>
      </c>
      <c r="CS487" s="65" t="str">
        <f t="shared" si="396"/>
        <v/>
      </c>
      <c r="CT487" s="65" t="str">
        <f t="shared" si="397"/>
        <v/>
      </c>
      <c r="CU487" s="165" t="str">
        <f>IF(COUNTBLANK($A487:$F487)&gt;2,"",IF(Input!AC487=0,"NA",Input!AC487))</f>
        <v/>
      </c>
      <c r="CV487" s="65" t="str">
        <f t="shared" si="398"/>
        <v/>
      </c>
      <c r="CW487" s="65" t="str">
        <f t="shared" si="399"/>
        <v/>
      </c>
      <c r="CX487" s="165" t="str">
        <f>IF(COUNTBLANK($A487:$F487)&gt;2,"",IF(Input!AD487=0,"NA",Input!AD487))</f>
        <v/>
      </c>
    </row>
    <row r="488" spans="1:102" x14ac:dyDescent="0.25">
      <c r="A488" s="162" t="str">
        <f>IF(Input!B488=0,"",Input!B488)</f>
        <v/>
      </c>
      <c r="B488" s="162" t="str">
        <f>IF(Input!C488=0,"",Input!C488)</f>
        <v/>
      </c>
      <c r="C488" s="162" t="str">
        <f>IF(Input!D488=0,"",Input!D488)</f>
        <v/>
      </c>
      <c r="D488" s="162" t="str">
        <f>IF(Input!G488=0,"",Input!G488)</f>
        <v/>
      </c>
      <c r="E488" s="162" t="str">
        <f>IF(Input!H488=0,"",Input!H488)</f>
        <v/>
      </c>
      <c r="F488" s="162" t="str">
        <f>IF(Input!I488=0,"",Input!I488)</f>
        <v/>
      </c>
      <c r="G488" s="66" t="str">
        <f t="shared" si="350"/>
        <v/>
      </c>
      <c r="H488" s="66" t="str">
        <f t="shared" si="351"/>
        <v/>
      </c>
      <c r="I488" s="160" t="str">
        <f>FinalScores!G488</f>
        <v/>
      </c>
      <c r="J488" s="65" t="str">
        <f t="shared" si="352"/>
        <v/>
      </c>
      <c r="K488" s="65" t="str">
        <f t="shared" si="353"/>
        <v/>
      </c>
      <c r="L488" s="165" t="str">
        <f>IF(COUNTBLANK($A488:$F488)&gt;2,"",IF(Input!AE488=0,"NA",Input!AE488))</f>
        <v/>
      </c>
      <c r="M488" s="65" t="str">
        <f t="shared" si="354"/>
        <v/>
      </c>
      <c r="N488" s="65" t="str">
        <f t="shared" si="355"/>
        <v/>
      </c>
      <c r="O488" s="165" t="str">
        <f>IF(COUNTBLANK($A488:$F488)&gt;2,"",IF(Input!AF488=0,"NA",Input!AF488))</f>
        <v/>
      </c>
      <c r="P488" s="65" t="str">
        <f t="shared" si="356"/>
        <v/>
      </c>
      <c r="Q488" s="65" t="str">
        <f t="shared" si="357"/>
        <v/>
      </c>
      <c r="R488" s="165" t="str">
        <f>IF(COUNTBLANK($A488:$F488)&gt;2,"",IF(Input!AG488=0,"NA",Input!AG488))</f>
        <v/>
      </c>
      <c r="AN488" s="65" t="str">
        <f t="shared" si="358"/>
        <v/>
      </c>
      <c r="AO488" s="65" t="str">
        <f t="shared" si="359"/>
        <v/>
      </c>
      <c r="AP488" s="165" t="str">
        <f>IF(COUNTBLANK($A488:$F488)&gt;2,"",IF(Input!J488=0,"NA",Input!J488))</f>
        <v/>
      </c>
      <c r="AQ488" s="65" t="str">
        <f t="shared" si="360"/>
        <v/>
      </c>
      <c r="AR488" s="65" t="str">
        <f t="shared" si="361"/>
        <v/>
      </c>
      <c r="AS488" s="165" t="str">
        <f>IF(COUNTBLANK($A488:$F488)&gt;2,"",IF(Input!K488=0,"NA",Input!K488))</f>
        <v/>
      </c>
      <c r="AT488" s="65" t="str">
        <f t="shared" si="362"/>
        <v/>
      </c>
      <c r="AU488" s="65" t="str">
        <f t="shared" si="363"/>
        <v/>
      </c>
      <c r="AV488" s="165" t="str">
        <f>IF(COUNTBLANK($A488:$F488)&gt;2,"",IF(Input!L488=0,"NA",Input!L488))</f>
        <v/>
      </c>
      <c r="AW488" s="65" t="str">
        <f t="shared" si="364"/>
        <v/>
      </c>
      <c r="AX488" s="65" t="str">
        <f t="shared" si="365"/>
        <v/>
      </c>
      <c r="AY488" s="165" t="str">
        <f>IF(COUNTBLANK($A488:$F488)&gt;2,"",IF(Input!M488=0,"NA",Input!M488))</f>
        <v/>
      </c>
      <c r="AZ488" s="65" t="str">
        <f t="shared" si="366"/>
        <v/>
      </c>
      <c r="BA488" s="65" t="str">
        <f t="shared" si="367"/>
        <v/>
      </c>
      <c r="BB488" s="165" t="str">
        <f>IF(COUNTBLANK($A488:$F488)&gt;2,"",IF(Input!N488=0,"NA",Input!N488))</f>
        <v/>
      </c>
      <c r="BC488" s="65" t="str">
        <f t="shared" si="368"/>
        <v/>
      </c>
      <c r="BD488" s="65" t="str">
        <f t="shared" si="369"/>
        <v/>
      </c>
      <c r="BE488" s="165" t="str">
        <f>IF(COUNTBLANK($A488:$F488)&gt;2,"",IF(Input!O488=0,"NA",Input!O488))</f>
        <v/>
      </c>
      <c r="BF488" s="65" t="str">
        <f t="shared" si="370"/>
        <v/>
      </c>
      <c r="BG488" s="65" t="str">
        <f t="shared" si="371"/>
        <v/>
      </c>
      <c r="BH488" s="165" t="str">
        <f>IF(COUNTBLANK($A488:$F488)&gt;2,"",IF(Input!P488=0,"NA",Input!P488))</f>
        <v/>
      </c>
      <c r="BI488" s="65" t="str">
        <f t="shared" si="372"/>
        <v/>
      </c>
      <c r="BJ488" s="65" t="str">
        <f t="shared" si="373"/>
        <v/>
      </c>
      <c r="BK488" s="165" t="str">
        <f>IF(COUNTBLANK($A488:$F488)&gt;2,"",IF(Input!Q488=0,"NA",Input!Q488))</f>
        <v/>
      </c>
      <c r="BL488" s="65" t="str">
        <f t="shared" si="374"/>
        <v/>
      </c>
      <c r="BM488" s="65" t="str">
        <f t="shared" si="375"/>
        <v/>
      </c>
      <c r="BN488" s="165" t="str">
        <f>IF(COUNTBLANK($A488:$F488)&gt;2,"",IF(Input!R488=0,"NA",Input!R488))</f>
        <v/>
      </c>
      <c r="BO488" s="65" t="str">
        <f t="shared" si="376"/>
        <v/>
      </c>
      <c r="BP488" s="65" t="str">
        <f t="shared" si="377"/>
        <v/>
      </c>
      <c r="BQ488" s="165" t="str">
        <f>IF(COUNTBLANK($A488:$F488)&gt;2,"",IF(Input!S488=0,"NA",Input!S488))</f>
        <v/>
      </c>
      <c r="BR488" s="65" t="str">
        <f t="shared" si="378"/>
        <v/>
      </c>
      <c r="BS488" s="65" t="str">
        <f t="shared" si="379"/>
        <v/>
      </c>
      <c r="BT488" s="165" t="str">
        <f>IF(COUNTBLANK($A488:$F488)&gt;2,"",IF(Input!T488=0,"NA",Input!T488))</f>
        <v/>
      </c>
      <c r="BU488" s="65" t="str">
        <f t="shared" si="380"/>
        <v/>
      </c>
      <c r="BV488" s="65" t="str">
        <f t="shared" si="381"/>
        <v/>
      </c>
      <c r="BW488" s="165" t="str">
        <f>IF(COUNTBLANK($A488:$F488)&gt;2,"",IF(Input!U488=0,"NA",Input!U488))</f>
        <v/>
      </c>
      <c r="BX488" s="65" t="str">
        <f t="shared" si="382"/>
        <v/>
      </c>
      <c r="BY488" s="65" t="str">
        <f t="shared" si="383"/>
        <v/>
      </c>
      <c r="BZ488" s="165" t="str">
        <f>IF(COUNTBLANK($A488:$F488)&gt;2,"",IF(Input!V488=0,"NA",Input!V488))</f>
        <v/>
      </c>
      <c r="CA488" s="65" t="str">
        <f t="shared" si="384"/>
        <v/>
      </c>
      <c r="CB488" s="65" t="str">
        <f t="shared" si="385"/>
        <v/>
      </c>
      <c r="CC488" s="165" t="str">
        <f>IF(COUNTBLANK($A488:$F488)&gt;2,"",IF(Input!W488=0,"NA",Input!W488))</f>
        <v/>
      </c>
      <c r="CD488" s="65" t="str">
        <f t="shared" si="386"/>
        <v/>
      </c>
      <c r="CE488" s="65" t="str">
        <f t="shared" si="387"/>
        <v/>
      </c>
      <c r="CF488" s="165" t="str">
        <f>IF(COUNTBLANK($A488:$F488)&gt;2,"",IF(Input!X488=0,"NA",Input!X488))</f>
        <v/>
      </c>
      <c r="CG488" s="65" t="str">
        <f t="shared" si="388"/>
        <v/>
      </c>
      <c r="CH488" s="65" t="str">
        <f t="shared" si="389"/>
        <v/>
      </c>
      <c r="CI488" s="165" t="str">
        <f>IF(COUNTBLANK($A488:$F488)&gt;2,"",IF(Input!Y488=0,"NA",Input!Y488))</f>
        <v/>
      </c>
      <c r="CJ488" s="65" t="str">
        <f t="shared" si="390"/>
        <v/>
      </c>
      <c r="CK488" s="65" t="str">
        <f t="shared" si="391"/>
        <v/>
      </c>
      <c r="CL488" s="165" t="str">
        <f>IF(COUNTBLANK($A488:$F488)&gt;2,"",IF(Input!Z488=0,"NA",Input!Z488))</f>
        <v/>
      </c>
      <c r="CM488" s="65" t="str">
        <f t="shared" si="392"/>
        <v/>
      </c>
      <c r="CN488" s="65" t="str">
        <f t="shared" si="393"/>
        <v/>
      </c>
      <c r="CO488" s="165" t="str">
        <f>IF(COUNTBLANK($A488:$F488)&gt;2,"",IF(Input!AA488=0,"NA",Input!AA488))</f>
        <v/>
      </c>
      <c r="CP488" s="65" t="str">
        <f t="shared" si="394"/>
        <v/>
      </c>
      <c r="CQ488" s="65" t="str">
        <f t="shared" si="395"/>
        <v/>
      </c>
      <c r="CR488" s="165" t="str">
        <f>IF(COUNTBLANK($A488:$F488)&gt;2,"",IF(Input!AB488=0,"NA",Input!AB488))</f>
        <v/>
      </c>
      <c r="CS488" s="65" t="str">
        <f t="shared" si="396"/>
        <v/>
      </c>
      <c r="CT488" s="65" t="str">
        <f t="shared" si="397"/>
        <v/>
      </c>
      <c r="CU488" s="165" t="str">
        <f>IF(COUNTBLANK($A488:$F488)&gt;2,"",IF(Input!AC488=0,"NA",Input!AC488))</f>
        <v/>
      </c>
      <c r="CV488" s="65" t="str">
        <f t="shared" si="398"/>
        <v/>
      </c>
      <c r="CW488" s="65" t="str">
        <f t="shared" si="399"/>
        <v/>
      </c>
      <c r="CX488" s="165" t="str">
        <f>IF(COUNTBLANK($A488:$F488)&gt;2,"",IF(Input!AD488=0,"NA",Input!AD488))</f>
        <v/>
      </c>
    </row>
    <row r="489" spans="1:102" x14ac:dyDescent="0.25">
      <c r="A489" s="162" t="str">
        <f>IF(Input!B489=0,"",Input!B489)</f>
        <v/>
      </c>
      <c r="B489" s="162" t="str">
        <f>IF(Input!C489=0,"",Input!C489)</f>
        <v/>
      </c>
      <c r="C489" s="162" t="str">
        <f>IF(Input!D489=0,"",Input!D489)</f>
        <v/>
      </c>
      <c r="D489" s="162" t="str">
        <f>IF(Input!G489=0,"",Input!G489)</f>
        <v/>
      </c>
      <c r="E489" s="162" t="str">
        <f>IF(Input!H489=0,"",Input!H489)</f>
        <v/>
      </c>
      <c r="F489" s="162" t="str">
        <f>IF(Input!I489=0,"",Input!I489)</f>
        <v/>
      </c>
      <c r="G489" s="66" t="str">
        <f t="shared" si="350"/>
        <v/>
      </c>
      <c r="H489" s="66" t="str">
        <f t="shared" si="351"/>
        <v/>
      </c>
      <c r="I489" s="160" t="str">
        <f>FinalScores!G489</f>
        <v/>
      </c>
      <c r="J489" s="65" t="str">
        <f t="shared" si="352"/>
        <v/>
      </c>
      <c r="K489" s="65" t="str">
        <f t="shared" si="353"/>
        <v/>
      </c>
      <c r="L489" s="165" t="str">
        <f>IF(COUNTBLANK($A489:$F489)&gt;2,"",IF(Input!AE489=0,"NA",Input!AE489))</f>
        <v/>
      </c>
      <c r="M489" s="65" t="str">
        <f t="shared" si="354"/>
        <v/>
      </c>
      <c r="N489" s="65" t="str">
        <f t="shared" si="355"/>
        <v/>
      </c>
      <c r="O489" s="165" t="str">
        <f>IF(COUNTBLANK($A489:$F489)&gt;2,"",IF(Input!AF489=0,"NA",Input!AF489))</f>
        <v/>
      </c>
      <c r="P489" s="65" t="str">
        <f t="shared" si="356"/>
        <v/>
      </c>
      <c r="Q489" s="65" t="str">
        <f t="shared" si="357"/>
        <v/>
      </c>
      <c r="R489" s="165" t="str">
        <f>IF(COUNTBLANK($A489:$F489)&gt;2,"",IF(Input!AG489=0,"NA",Input!AG489))</f>
        <v/>
      </c>
      <c r="AN489" s="65" t="str">
        <f t="shared" si="358"/>
        <v/>
      </c>
      <c r="AO489" s="65" t="str">
        <f t="shared" si="359"/>
        <v/>
      </c>
      <c r="AP489" s="165" t="str">
        <f>IF(COUNTBLANK($A489:$F489)&gt;2,"",IF(Input!J489=0,"NA",Input!J489))</f>
        <v/>
      </c>
      <c r="AQ489" s="65" t="str">
        <f t="shared" si="360"/>
        <v/>
      </c>
      <c r="AR489" s="65" t="str">
        <f t="shared" si="361"/>
        <v/>
      </c>
      <c r="AS489" s="165" t="str">
        <f>IF(COUNTBLANK($A489:$F489)&gt;2,"",IF(Input!K489=0,"NA",Input!K489))</f>
        <v/>
      </c>
      <c r="AT489" s="65" t="str">
        <f t="shared" si="362"/>
        <v/>
      </c>
      <c r="AU489" s="65" t="str">
        <f t="shared" si="363"/>
        <v/>
      </c>
      <c r="AV489" s="165" t="str">
        <f>IF(COUNTBLANK($A489:$F489)&gt;2,"",IF(Input!L489=0,"NA",Input!L489))</f>
        <v/>
      </c>
      <c r="AW489" s="65" t="str">
        <f t="shared" si="364"/>
        <v/>
      </c>
      <c r="AX489" s="65" t="str">
        <f t="shared" si="365"/>
        <v/>
      </c>
      <c r="AY489" s="165" t="str">
        <f>IF(COUNTBLANK($A489:$F489)&gt;2,"",IF(Input!M489=0,"NA",Input!M489))</f>
        <v/>
      </c>
      <c r="AZ489" s="65" t="str">
        <f t="shared" si="366"/>
        <v/>
      </c>
      <c r="BA489" s="65" t="str">
        <f t="shared" si="367"/>
        <v/>
      </c>
      <c r="BB489" s="165" t="str">
        <f>IF(COUNTBLANK($A489:$F489)&gt;2,"",IF(Input!N489=0,"NA",Input!N489))</f>
        <v/>
      </c>
      <c r="BC489" s="65" t="str">
        <f t="shared" si="368"/>
        <v/>
      </c>
      <c r="BD489" s="65" t="str">
        <f t="shared" si="369"/>
        <v/>
      </c>
      <c r="BE489" s="165" t="str">
        <f>IF(COUNTBLANK($A489:$F489)&gt;2,"",IF(Input!O489=0,"NA",Input!O489))</f>
        <v/>
      </c>
      <c r="BF489" s="65" t="str">
        <f t="shared" si="370"/>
        <v/>
      </c>
      <c r="BG489" s="65" t="str">
        <f t="shared" si="371"/>
        <v/>
      </c>
      <c r="BH489" s="165" t="str">
        <f>IF(COUNTBLANK($A489:$F489)&gt;2,"",IF(Input!P489=0,"NA",Input!P489))</f>
        <v/>
      </c>
      <c r="BI489" s="65" t="str">
        <f t="shared" si="372"/>
        <v/>
      </c>
      <c r="BJ489" s="65" t="str">
        <f t="shared" si="373"/>
        <v/>
      </c>
      <c r="BK489" s="165" t="str">
        <f>IF(COUNTBLANK($A489:$F489)&gt;2,"",IF(Input!Q489=0,"NA",Input!Q489))</f>
        <v/>
      </c>
      <c r="BL489" s="65" t="str">
        <f t="shared" si="374"/>
        <v/>
      </c>
      <c r="BM489" s="65" t="str">
        <f t="shared" si="375"/>
        <v/>
      </c>
      <c r="BN489" s="165" t="str">
        <f>IF(COUNTBLANK($A489:$F489)&gt;2,"",IF(Input!R489=0,"NA",Input!R489))</f>
        <v/>
      </c>
      <c r="BO489" s="65" t="str">
        <f t="shared" si="376"/>
        <v/>
      </c>
      <c r="BP489" s="65" t="str">
        <f t="shared" si="377"/>
        <v/>
      </c>
      <c r="BQ489" s="165" t="str">
        <f>IF(COUNTBLANK($A489:$F489)&gt;2,"",IF(Input!S489=0,"NA",Input!S489))</f>
        <v/>
      </c>
      <c r="BR489" s="65" t="str">
        <f t="shared" si="378"/>
        <v/>
      </c>
      <c r="BS489" s="65" t="str">
        <f t="shared" si="379"/>
        <v/>
      </c>
      <c r="BT489" s="165" t="str">
        <f>IF(COUNTBLANK($A489:$F489)&gt;2,"",IF(Input!T489=0,"NA",Input!T489))</f>
        <v/>
      </c>
      <c r="BU489" s="65" t="str">
        <f t="shared" si="380"/>
        <v/>
      </c>
      <c r="BV489" s="65" t="str">
        <f t="shared" si="381"/>
        <v/>
      </c>
      <c r="BW489" s="165" t="str">
        <f>IF(COUNTBLANK($A489:$F489)&gt;2,"",IF(Input!U489=0,"NA",Input!U489))</f>
        <v/>
      </c>
      <c r="BX489" s="65" t="str">
        <f t="shared" si="382"/>
        <v/>
      </c>
      <c r="BY489" s="65" t="str">
        <f t="shared" si="383"/>
        <v/>
      </c>
      <c r="BZ489" s="165" t="str">
        <f>IF(COUNTBLANK($A489:$F489)&gt;2,"",IF(Input!V489=0,"NA",Input!V489))</f>
        <v/>
      </c>
      <c r="CA489" s="65" t="str">
        <f t="shared" si="384"/>
        <v/>
      </c>
      <c r="CB489" s="65" t="str">
        <f t="shared" si="385"/>
        <v/>
      </c>
      <c r="CC489" s="165" t="str">
        <f>IF(COUNTBLANK($A489:$F489)&gt;2,"",IF(Input!W489=0,"NA",Input!W489))</f>
        <v/>
      </c>
      <c r="CD489" s="65" t="str">
        <f t="shared" si="386"/>
        <v/>
      </c>
      <c r="CE489" s="65" t="str">
        <f t="shared" si="387"/>
        <v/>
      </c>
      <c r="CF489" s="165" t="str">
        <f>IF(COUNTBLANK($A489:$F489)&gt;2,"",IF(Input!X489=0,"NA",Input!X489))</f>
        <v/>
      </c>
      <c r="CG489" s="65" t="str">
        <f t="shared" si="388"/>
        <v/>
      </c>
      <c r="CH489" s="65" t="str">
        <f t="shared" si="389"/>
        <v/>
      </c>
      <c r="CI489" s="165" t="str">
        <f>IF(COUNTBLANK($A489:$F489)&gt;2,"",IF(Input!Y489=0,"NA",Input!Y489))</f>
        <v/>
      </c>
      <c r="CJ489" s="65" t="str">
        <f t="shared" si="390"/>
        <v/>
      </c>
      <c r="CK489" s="65" t="str">
        <f t="shared" si="391"/>
        <v/>
      </c>
      <c r="CL489" s="165" t="str">
        <f>IF(COUNTBLANK($A489:$F489)&gt;2,"",IF(Input!Z489=0,"NA",Input!Z489))</f>
        <v/>
      </c>
      <c r="CM489" s="65" t="str">
        <f t="shared" si="392"/>
        <v/>
      </c>
      <c r="CN489" s="65" t="str">
        <f t="shared" si="393"/>
        <v/>
      </c>
      <c r="CO489" s="165" t="str">
        <f>IF(COUNTBLANK($A489:$F489)&gt;2,"",IF(Input!AA489=0,"NA",Input!AA489))</f>
        <v/>
      </c>
      <c r="CP489" s="65" t="str">
        <f t="shared" si="394"/>
        <v/>
      </c>
      <c r="CQ489" s="65" t="str">
        <f t="shared" si="395"/>
        <v/>
      </c>
      <c r="CR489" s="165" t="str">
        <f>IF(COUNTBLANK($A489:$F489)&gt;2,"",IF(Input!AB489=0,"NA",Input!AB489))</f>
        <v/>
      </c>
      <c r="CS489" s="65" t="str">
        <f t="shared" si="396"/>
        <v/>
      </c>
      <c r="CT489" s="65" t="str">
        <f t="shared" si="397"/>
        <v/>
      </c>
      <c r="CU489" s="165" t="str">
        <f>IF(COUNTBLANK($A489:$F489)&gt;2,"",IF(Input!AC489=0,"NA",Input!AC489))</f>
        <v/>
      </c>
      <c r="CV489" s="65" t="str">
        <f t="shared" si="398"/>
        <v/>
      </c>
      <c r="CW489" s="65" t="str">
        <f t="shared" si="399"/>
        <v/>
      </c>
      <c r="CX489" s="165" t="str">
        <f>IF(COUNTBLANK($A489:$F489)&gt;2,"",IF(Input!AD489=0,"NA",Input!AD489))</f>
        <v/>
      </c>
    </row>
    <row r="490" spans="1:102" x14ac:dyDescent="0.25">
      <c r="A490" s="162" t="str">
        <f>IF(Input!B490=0,"",Input!B490)</f>
        <v/>
      </c>
      <c r="B490" s="162" t="str">
        <f>IF(Input!C490=0,"",Input!C490)</f>
        <v/>
      </c>
      <c r="C490" s="162" t="str">
        <f>IF(Input!D490=0,"",Input!D490)</f>
        <v/>
      </c>
      <c r="D490" s="162" t="str">
        <f>IF(Input!G490=0,"",Input!G490)</f>
        <v/>
      </c>
      <c r="E490" s="162" t="str">
        <f>IF(Input!H490=0,"",Input!H490)</f>
        <v/>
      </c>
      <c r="F490" s="162" t="str">
        <f>IF(Input!I490=0,"",Input!I490)</f>
        <v/>
      </c>
      <c r="G490" s="66" t="str">
        <f t="shared" si="350"/>
        <v/>
      </c>
      <c r="H490" s="66" t="str">
        <f t="shared" si="351"/>
        <v/>
      </c>
      <c r="I490" s="160" t="str">
        <f>FinalScores!G490</f>
        <v/>
      </c>
      <c r="J490" s="65" t="str">
        <f t="shared" si="352"/>
        <v/>
      </c>
      <c r="K490" s="65" t="str">
        <f t="shared" si="353"/>
        <v/>
      </c>
      <c r="L490" s="165" t="str">
        <f>IF(COUNTBLANK($A490:$F490)&gt;2,"",IF(Input!AE490=0,"NA",Input!AE490))</f>
        <v/>
      </c>
      <c r="M490" s="65" t="str">
        <f t="shared" si="354"/>
        <v/>
      </c>
      <c r="N490" s="65" t="str">
        <f t="shared" si="355"/>
        <v/>
      </c>
      <c r="O490" s="165" t="str">
        <f>IF(COUNTBLANK($A490:$F490)&gt;2,"",IF(Input!AF490=0,"NA",Input!AF490))</f>
        <v/>
      </c>
      <c r="P490" s="65" t="str">
        <f t="shared" si="356"/>
        <v/>
      </c>
      <c r="Q490" s="65" t="str">
        <f t="shared" si="357"/>
        <v/>
      </c>
      <c r="R490" s="165" t="str">
        <f>IF(COUNTBLANK($A490:$F490)&gt;2,"",IF(Input!AG490=0,"NA",Input!AG490))</f>
        <v/>
      </c>
      <c r="AN490" s="65" t="str">
        <f t="shared" si="358"/>
        <v/>
      </c>
      <c r="AO490" s="65" t="str">
        <f t="shared" si="359"/>
        <v/>
      </c>
      <c r="AP490" s="165" t="str">
        <f>IF(COUNTBLANK($A490:$F490)&gt;2,"",IF(Input!J490=0,"NA",Input!J490))</f>
        <v/>
      </c>
      <c r="AQ490" s="65" t="str">
        <f t="shared" si="360"/>
        <v/>
      </c>
      <c r="AR490" s="65" t="str">
        <f t="shared" si="361"/>
        <v/>
      </c>
      <c r="AS490" s="165" t="str">
        <f>IF(COUNTBLANK($A490:$F490)&gt;2,"",IF(Input!K490=0,"NA",Input!K490))</f>
        <v/>
      </c>
      <c r="AT490" s="65" t="str">
        <f t="shared" si="362"/>
        <v/>
      </c>
      <c r="AU490" s="65" t="str">
        <f t="shared" si="363"/>
        <v/>
      </c>
      <c r="AV490" s="165" t="str">
        <f>IF(COUNTBLANK($A490:$F490)&gt;2,"",IF(Input!L490=0,"NA",Input!L490))</f>
        <v/>
      </c>
      <c r="AW490" s="65" t="str">
        <f t="shared" si="364"/>
        <v/>
      </c>
      <c r="AX490" s="65" t="str">
        <f t="shared" si="365"/>
        <v/>
      </c>
      <c r="AY490" s="165" t="str">
        <f>IF(COUNTBLANK($A490:$F490)&gt;2,"",IF(Input!M490=0,"NA",Input!M490))</f>
        <v/>
      </c>
      <c r="AZ490" s="65" t="str">
        <f t="shared" si="366"/>
        <v/>
      </c>
      <c r="BA490" s="65" t="str">
        <f t="shared" si="367"/>
        <v/>
      </c>
      <c r="BB490" s="165" t="str">
        <f>IF(COUNTBLANK($A490:$F490)&gt;2,"",IF(Input!N490=0,"NA",Input!N490))</f>
        <v/>
      </c>
      <c r="BC490" s="65" t="str">
        <f t="shared" si="368"/>
        <v/>
      </c>
      <c r="BD490" s="65" t="str">
        <f t="shared" si="369"/>
        <v/>
      </c>
      <c r="BE490" s="165" t="str">
        <f>IF(COUNTBLANK($A490:$F490)&gt;2,"",IF(Input!O490=0,"NA",Input!O490))</f>
        <v/>
      </c>
      <c r="BF490" s="65" t="str">
        <f t="shared" si="370"/>
        <v/>
      </c>
      <c r="BG490" s="65" t="str">
        <f t="shared" si="371"/>
        <v/>
      </c>
      <c r="BH490" s="165" t="str">
        <f>IF(COUNTBLANK($A490:$F490)&gt;2,"",IF(Input!P490=0,"NA",Input!P490))</f>
        <v/>
      </c>
      <c r="BI490" s="65" t="str">
        <f t="shared" si="372"/>
        <v/>
      </c>
      <c r="BJ490" s="65" t="str">
        <f t="shared" si="373"/>
        <v/>
      </c>
      <c r="BK490" s="165" t="str">
        <f>IF(COUNTBLANK($A490:$F490)&gt;2,"",IF(Input!Q490=0,"NA",Input!Q490))</f>
        <v/>
      </c>
      <c r="BL490" s="65" t="str">
        <f t="shared" si="374"/>
        <v/>
      </c>
      <c r="BM490" s="65" t="str">
        <f t="shared" si="375"/>
        <v/>
      </c>
      <c r="BN490" s="165" t="str">
        <f>IF(COUNTBLANK($A490:$F490)&gt;2,"",IF(Input!R490=0,"NA",Input!R490))</f>
        <v/>
      </c>
      <c r="BO490" s="65" t="str">
        <f t="shared" si="376"/>
        <v/>
      </c>
      <c r="BP490" s="65" t="str">
        <f t="shared" si="377"/>
        <v/>
      </c>
      <c r="BQ490" s="165" t="str">
        <f>IF(COUNTBLANK($A490:$F490)&gt;2,"",IF(Input!S490=0,"NA",Input!S490))</f>
        <v/>
      </c>
      <c r="BR490" s="65" t="str">
        <f t="shared" si="378"/>
        <v/>
      </c>
      <c r="BS490" s="65" t="str">
        <f t="shared" si="379"/>
        <v/>
      </c>
      <c r="BT490" s="165" t="str">
        <f>IF(COUNTBLANK($A490:$F490)&gt;2,"",IF(Input!T490=0,"NA",Input!T490))</f>
        <v/>
      </c>
      <c r="BU490" s="65" t="str">
        <f t="shared" si="380"/>
        <v/>
      </c>
      <c r="BV490" s="65" t="str">
        <f t="shared" si="381"/>
        <v/>
      </c>
      <c r="BW490" s="165" t="str">
        <f>IF(COUNTBLANK($A490:$F490)&gt;2,"",IF(Input!U490=0,"NA",Input!U490))</f>
        <v/>
      </c>
      <c r="BX490" s="65" t="str">
        <f t="shared" si="382"/>
        <v/>
      </c>
      <c r="BY490" s="65" t="str">
        <f t="shared" si="383"/>
        <v/>
      </c>
      <c r="BZ490" s="165" t="str">
        <f>IF(COUNTBLANK($A490:$F490)&gt;2,"",IF(Input!V490=0,"NA",Input!V490))</f>
        <v/>
      </c>
      <c r="CA490" s="65" t="str">
        <f t="shared" si="384"/>
        <v/>
      </c>
      <c r="CB490" s="65" t="str">
        <f t="shared" si="385"/>
        <v/>
      </c>
      <c r="CC490" s="165" t="str">
        <f>IF(COUNTBLANK($A490:$F490)&gt;2,"",IF(Input!W490=0,"NA",Input!W490))</f>
        <v/>
      </c>
      <c r="CD490" s="65" t="str">
        <f t="shared" si="386"/>
        <v/>
      </c>
      <c r="CE490" s="65" t="str">
        <f t="shared" si="387"/>
        <v/>
      </c>
      <c r="CF490" s="165" t="str">
        <f>IF(COUNTBLANK($A490:$F490)&gt;2,"",IF(Input!X490=0,"NA",Input!X490))</f>
        <v/>
      </c>
      <c r="CG490" s="65" t="str">
        <f t="shared" si="388"/>
        <v/>
      </c>
      <c r="CH490" s="65" t="str">
        <f t="shared" si="389"/>
        <v/>
      </c>
      <c r="CI490" s="165" t="str">
        <f>IF(COUNTBLANK($A490:$F490)&gt;2,"",IF(Input!Y490=0,"NA",Input!Y490))</f>
        <v/>
      </c>
      <c r="CJ490" s="65" t="str">
        <f t="shared" si="390"/>
        <v/>
      </c>
      <c r="CK490" s="65" t="str">
        <f t="shared" si="391"/>
        <v/>
      </c>
      <c r="CL490" s="165" t="str">
        <f>IF(COUNTBLANK($A490:$F490)&gt;2,"",IF(Input!Z490=0,"NA",Input!Z490))</f>
        <v/>
      </c>
      <c r="CM490" s="65" t="str">
        <f t="shared" si="392"/>
        <v/>
      </c>
      <c r="CN490" s="65" t="str">
        <f t="shared" si="393"/>
        <v/>
      </c>
      <c r="CO490" s="165" t="str">
        <f>IF(COUNTBLANK($A490:$F490)&gt;2,"",IF(Input!AA490=0,"NA",Input!AA490))</f>
        <v/>
      </c>
      <c r="CP490" s="65" t="str">
        <f t="shared" si="394"/>
        <v/>
      </c>
      <c r="CQ490" s="65" t="str">
        <f t="shared" si="395"/>
        <v/>
      </c>
      <c r="CR490" s="165" t="str">
        <f>IF(COUNTBLANK($A490:$F490)&gt;2,"",IF(Input!AB490=0,"NA",Input!AB490))</f>
        <v/>
      </c>
      <c r="CS490" s="65" t="str">
        <f t="shared" si="396"/>
        <v/>
      </c>
      <c r="CT490" s="65" t="str">
        <f t="shared" si="397"/>
        <v/>
      </c>
      <c r="CU490" s="165" t="str">
        <f>IF(COUNTBLANK($A490:$F490)&gt;2,"",IF(Input!AC490=0,"NA",Input!AC490))</f>
        <v/>
      </c>
      <c r="CV490" s="65" t="str">
        <f t="shared" si="398"/>
        <v/>
      </c>
      <c r="CW490" s="65" t="str">
        <f t="shared" si="399"/>
        <v/>
      </c>
      <c r="CX490" s="165" t="str">
        <f>IF(COUNTBLANK($A490:$F490)&gt;2,"",IF(Input!AD490=0,"NA",Input!AD490))</f>
        <v/>
      </c>
    </row>
    <row r="491" spans="1:102" x14ac:dyDescent="0.25">
      <c r="A491" s="162" t="str">
        <f>IF(Input!B491=0,"",Input!B491)</f>
        <v/>
      </c>
      <c r="B491" s="162" t="str">
        <f>IF(Input!C491=0,"",Input!C491)</f>
        <v/>
      </c>
      <c r="C491" s="162" t="str">
        <f>IF(Input!D491=0,"",Input!D491)</f>
        <v/>
      </c>
      <c r="D491" s="162" t="str">
        <f>IF(Input!G491=0,"",Input!G491)</f>
        <v/>
      </c>
      <c r="E491" s="162" t="str">
        <f>IF(Input!H491=0,"",Input!H491)</f>
        <v/>
      </c>
      <c r="F491" s="162" t="str">
        <f>IF(Input!I491=0,"",Input!I491)</f>
        <v/>
      </c>
      <c r="G491" s="66" t="str">
        <f t="shared" si="350"/>
        <v/>
      </c>
      <c r="H491" s="66" t="str">
        <f t="shared" si="351"/>
        <v/>
      </c>
      <c r="I491" s="160" t="str">
        <f>FinalScores!G491</f>
        <v/>
      </c>
      <c r="J491" s="65" t="str">
        <f t="shared" si="352"/>
        <v/>
      </c>
      <c r="K491" s="65" t="str">
        <f t="shared" si="353"/>
        <v/>
      </c>
      <c r="L491" s="165" t="str">
        <f>IF(COUNTBLANK($A491:$F491)&gt;2,"",IF(Input!AE491=0,"NA",Input!AE491))</f>
        <v/>
      </c>
      <c r="M491" s="65" t="str">
        <f t="shared" si="354"/>
        <v/>
      </c>
      <c r="N491" s="65" t="str">
        <f t="shared" si="355"/>
        <v/>
      </c>
      <c r="O491" s="165" t="str">
        <f>IF(COUNTBLANK($A491:$F491)&gt;2,"",IF(Input!AF491=0,"NA",Input!AF491))</f>
        <v/>
      </c>
      <c r="P491" s="65" t="str">
        <f t="shared" si="356"/>
        <v/>
      </c>
      <c r="Q491" s="65" t="str">
        <f t="shared" si="357"/>
        <v/>
      </c>
      <c r="R491" s="165" t="str">
        <f>IF(COUNTBLANK($A491:$F491)&gt;2,"",IF(Input!AG491=0,"NA",Input!AG491))</f>
        <v/>
      </c>
      <c r="AN491" s="65" t="str">
        <f t="shared" si="358"/>
        <v/>
      </c>
      <c r="AO491" s="65" t="str">
        <f t="shared" si="359"/>
        <v/>
      </c>
      <c r="AP491" s="165" t="str">
        <f>IF(COUNTBLANK($A491:$F491)&gt;2,"",IF(Input!J491=0,"NA",Input!J491))</f>
        <v/>
      </c>
      <c r="AQ491" s="65" t="str">
        <f t="shared" si="360"/>
        <v/>
      </c>
      <c r="AR491" s="65" t="str">
        <f t="shared" si="361"/>
        <v/>
      </c>
      <c r="AS491" s="165" t="str">
        <f>IF(COUNTBLANK($A491:$F491)&gt;2,"",IF(Input!K491=0,"NA",Input!K491))</f>
        <v/>
      </c>
      <c r="AT491" s="65" t="str">
        <f t="shared" si="362"/>
        <v/>
      </c>
      <c r="AU491" s="65" t="str">
        <f t="shared" si="363"/>
        <v/>
      </c>
      <c r="AV491" s="165" t="str">
        <f>IF(COUNTBLANK($A491:$F491)&gt;2,"",IF(Input!L491=0,"NA",Input!L491))</f>
        <v/>
      </c>
      <c r="AW491" s="65" t="str">
        <f t="shared" si="364"/>
        <v/>
      </c>
      <c r="AX491" s="65" t="str">
        <f t="shared" si="365"/>
        <v/>
      </c>
      <c r="AY491" s="165" t="str">
        <f>IF(COUNTBLANK($A491:$F491)&gt;2,"",IF(Input!M491=0,"NA",Input!M491))</f>
        <v/>
      </c>
      <c r="AZ491" s="65" t="str">
        <f t="shared" si="366"/>
        <v/>
      </c>
      <c r="BA491" s="65" t="str">
        <f t="shared" si="367"/>
        <v/>
      </c>
      <c r="BB491" s="165" t="str">
        <f>IF(COUNTBLANK($A491:$F491)&gt;2,"",IF(Input!N491=0,"NA",Input!N491))</f>
        <v/>
      </c>
      <c r="BC491" s="65" t="str">
        <f t="shared" si="368"/>
        <v/>
      </c>
      <c r="BD491" s="65" t="str">
        <f t="shared" si="369"/>
        <v/>
      </c>
      <c r="BE491" s="165" t="str">
        <f>IF(COUNTBLANK($A491:$F491)&gt;2,"",IF(Input!O491=0,"NA",Input!O491))</f>
        <v/>
      </c>
      <c r="BF491" s="65" t="str">
        <f t="shared" si="370"/>
        <v/>
      </c>
      <c r="BG491" s="65" t="str">
        <f t="shared" si="371"/>
        <v/>
      </c>
      <c r="BH491" s="165" t="str">
        <f>IF(COUNTBLANK($A491:$F491)&gt;2,"",IF(Input!P491=0,"NA",Input!P491))</f>
        <v/>
      </c>
      <c r="BI491" s="65" t="str">
        <f t="shared" si="372"/>
        <v/>
      </c>
      <c r="BJ491" s="65" t="str">
        <f t="shared" si="373"/>
        <v/>
      </c>
      <c r="BK491" s="165" t="str">
        <f>IF(COUNTBLANK($A491:$F491)&gt;2,"",IF(Input!Q491=0,"NA",Input!Q491))</f>
        <v/>
      </c>
      <c r="BL491" s="65" t="str">
        <f t="shared" si="374"/>
        <v/>
      </c>
      <c r="BM491" s="65" t="str">
        <f t="shared" si="375"/>
        <v/>
      </c>
      <c r="BN491" s="165" t="str">
        <f>IF(COUNTBLANK($A491:$F491)&gt;2,"",IF(Input!R491=0,"NA",Input!R491))</f>
        <v/>
      </c>
      <c r="BO491" s="65" t="str">
        <f t="shared" si="376"/>
        <v/>
      </c>
      <c r="BP491" s="65" t="str">
        <f t="shared" si="377"/>
        <v/>
      </c>
      <c r="BQ491" s="165" t="str">
        <f>IF(COUNTBLANK($A491:$F491)&gt;2,"",IF(Input!S491=0,"NA",Input!S491))</f>
        <v/>
      </c>
      <c r="BR491" s="65" t="str">
        <f t="shared" si="378"/>
        <v/>
      </c>
      <c r="BS491" s="65" t="str">
        <f t="shared" si="379"/>
        <v/>
      </c>
      <c r="BT491" s="165" t="str">
        <f>IF(COUNTBLANK($A491:$F491)&gt;2,"",IF(Input!T491=0,"NA",Input!T491))</f>
        <v/>
      </c>
      <c r="BU491" s="65" t="str">
        <f t="shared" si="380"/>
        <v/>
      </c>
      <c r="BV491" s="65" t="str">
        <f t="shared" si="381"/>
        <v/>
      </c>
      <c r="BW491" s="165" t="str">
        <f>IF(COUNTBLANK($A491:$F491)&gt;2,"",IF(Input!U491=0,"NA",Input!U491))</f>
        <v/>
      </c>
      <c r="BX491" s="65" t="str">
        <f t="shared" si="382"/>
        <v/>
      </c>
      <c r="BY491" s="65" t="str">
        <f t="shared" si="383"/>
        <v/>
      </c>
      <c r="BZ491" s="165" t="str">
        <f>IF(COUNTBLANK($A491:$F491)&gt;2,"",IF(Input!V491=0,"NA",Input!V491))</f>
        <v/>
      </c>
      <c r="CA491" s="65" t="str">
        <f t="shared" si="384"/>
        <v/>
      </c>
      <c r="CB491" s="65" t="str">
        <f t="shared" si="385"/>
        <v/>
      </c>
      <c r="CC491" s="165" t="str">
        <f>IF(COUNTBLANK($A491:$F491)&gt;2,"",IF(Input!W491=0,"NA",Input!W491))</f>
        <v/>
      </c>
      <c r="CD491" s="65" t="str">
        <f t="shared" si="386"/>
        <v/>
      </c>
      <c r="CE491" s="65" t="str">
        <f t="shared" si="387"/>
        <v/>
      </c>
      <c r="CF491" s="165" t="str">
        <f>IF(COUNTBLANK($A491:$F491)&gt;2,"",IF(Input!X491=0,"NA",Input!X491))</f>
        <v/>
      </c>
      <c r="CG491" s="65" t="str">
        <f t="shared" si="388"/>
        <v/>
      </c>
      <c r="CH491" s="65" t="str">
        <f t="shared" si="389"/>
        <v/>
      </c>
      <c r="CI491" s="165" t="str">
        <f>IF(COUNTBLANK($A491:$F491)&gt;2,"",IF(Input!Y491=0,"NA",Input!Y491))</f>
        <v/>
      </c>
      <c r="CJ491" s="65" t="str">
        <f t="shared" si="390"/>
        <v/>
      </c>
      <c r="CK491" s="65" t="str">
        <f t="shared" si="391"/>
        <v/>
      </c>
      <c r="CL491" s="165" t="str">
        <f>IF(COUNTBLANK($A491:$F491)&gt;2,"",IF(Input!Z491=0,"NA",Input!Z491))</f>
        <v/>
      </c>
      <c r="CM491" s="65" t="str">
        <f t="shared" si="392"/>
        <v/>
      </c>
      <c r="CN491" s="65" t="str">
        <f t="shared" si="393"/>
        <v/>
      </c>
      <c r="CO491" s="165" t="str">
        <f>IF(COUNTBLANK($A491:$F491)&gt;2,"",IF(Input!AA491=0,"NA",Input!AA491))</f>
        <v/>
      </c>
      <c r="CP491" s="65" t="str">
        <f t="shared" si="394"/>
        <v/>
      </c>
      <c r="CQ491" s="65" t="str">
        <f t="shared" si="395"/>
        <v/>
      </c>
      <c r="CR491" s="165" t="str">
        <f>IF(COUNTBLANK($A491:$F491)&gt;2,"",IF(Input!AB491=0,"NA",Input!AB491))</f>
        <v/>
      </c>
      <c r="CS491" s="65" t="str">
        <f t="shared" si="396"/>
        <v/>
      </c>
      <c r="CT491" s="65" t="str">
        <f t="shared" si="397"/>
        <v/>
      </c>
      <c r="CU491" s="165" t="str">
        <f>IF(COUNTBLANK($A491:$F491)&gt;2,"",IF(Input!AC491=0,"NA",Input!AC491))</f>
        <v/>
      </c>
      <c r="CV491" s="65" t="str">
        <f t="shared" si="398"/>
        <v/>
      </c>
      <c r="CW491" s="65" t="str">
        <f t="shared" si="399"/>
        <v/>
      </c>
      <c r="CX491" s="165" t="str">
        <f>IF(COUNTBLANK($A491:$F491)&gt;2,"",IF(Input!AD491=0,"NA",Input!AD491))</f>
        <v/>
      </c>
    </row>
    <row r="492" spans="1:102" x14ac:dyDescent="0.25">
      <c r="A492" s="162" t="str">
        <f>IF(Input!B492=0,"",Input!B492)</f>
        <v/>
      </c>
      <c r="B492" s="162" t="str">
        <f>IF(Input!C492=0,"",Input!C492)</f>
        <v/>
      </c>
      <c r="C492" s="162" t="str">
        <f>IF(Input!D492=0,"",Input!D492)</f>
        <v/>
      </c>
      <c r="D492" s="162" t="str">
        <f>IF(Input!G492=0,"",Input!G492)</f>
        <v/>
      </c>
      <c r="E492" s="162" t="str">
        <f>IF(Input!H492=0,"",Input!H492)</f>
        <v/>
      </c>
      <c r="F492" s="162" t="str">
        <f>IF(Input!I492=0,"",Input!I492)</f>
        <v/>
      </c>
      <c r="G492" s="66" t="str">
        <f t="shared" si="350"/>
        <v/>
      </c>
      <c r="H492" s="66" t="str">
        <f t="shared" si="351"/>
        <v/>
      </c>
      <c r="I492" s="160" t="str">
        <f>FinalScores!G492</f>
        <v/>
      </c>
      <c r="J492" s="65" t="str">
        <f t="shared" si="352"/>
        <v/>
      </c>
      <c r="K492" s="65" t="str">
        <f t="shared" si="353"/>
        <v/>
      </c>
      <c r="L492" s="165" t="str">
        <f>IF(COUNTBLANK($A492:$F492)&gt;2,"",IF(Input!AE492=0,"NA",Input!AE492))</f>
        <v/>
      </c>
      <c r="M492" s="65" t="str">
        <f t="shared" si="354"/>
        <v/>
      </c>
      <c r="N492" s="65" t="str">
        <f t="shared" si="355"/>
        <v/>
      </c>
      <c r="O492" s="165" t="str">
        <f>IF(COUNTBLANK($A492:$F492)&gt;2,"",IF(Input!AF492=0,"NA",Input!AF492))</f>
        <v/>
      </c>
      <c r="P492" s="65" t="str">
        <f t="shared" si="356"/>
        <v/>
      </c>
      <c r="Q492" s="65" t="str">
        <f t="shared" si="357"/>
        <v/>
      </c>
      <c r="R492" s="165" t="str">
        <f>IF(COUNTBLANK($A492:$F492)&gt;2,"",IF(Input!AG492=0,"NA",Input!AG492))</f>
        <v/>
      </c>
      <c r="AN492" s="65" t="str">
        <f t="shared" si="358"/>
        <v/>
      </c>
      <c r="AO492" s="65" t="str">
        <f t="shared" si="359"/>
        <v/>
      </c>
      <c r="AP492" s="165" t="str">
        <f>IF(COUNTBLANK($A492:$F492)&gt;2,"",IF(Input!J492=0,"NA",Input!J492))</f>
        <v/>
      </c>
      <c r="AQ492" s="65" t="str">
        <f t="shared" si="360"/>
        <v/>
      </c>
      <c r="AR492" s="65" t="str">
        <f t="shared" si="361"/>
        <v/>
      </c>
      <c r="AS492" s="165" t="str">
        <f>IF(COUNTBLANK($A492:$F492)&gt;2,"",IF(Input!K492=0,"NA",Input!K492))</f>
        <v/>
      </c>
      <c r="AT492" s="65" t="str">
        <f t="shared" si="362"/>
        <v/>
      </c>
      <c r="AU492" s="65" t="str">
        <f t="shared" si="363"/>
        <v/>
      </c>
      <c r="AV492" s="165" t="str">
        <f>IF(COUNTBLANK($A492:$F492)&gt;2,"",IF(Input!L492=0,"NA",Input!L492))</f>
        <v/>
      </c>
      <c r="AW492" s="65" t="str">
        <f t="shared" si="364"/>
        <v/>
      </c>
      <c r="AX492" s="65" t="str">
        <f t="shared" si="365"/>
        <v/>
      </c>
      <c r="AY492" s="165" t="str">
        <f>IF(COUNTBLANK($A492:$F492)&gt;2,"",IF(Input!M492=0,"NA",Input!M492))</f>
        <v/>
      </c>
      <c r="AZ492" s="65" t="str">
        <f t="shared" si="366"/>
        <v/>
      </c>
      <c r="BA492" s="65" t="str">
        <f t="shared" si="367"/>
        <v/>
      </c>
      <c r="BB492" s="165" t="str">
        <f>IF(COUNTBLANK($A492:$F492)&gt;2,"",IF(Input!N492=0,"NA",Input!N492))</f>
        <v/>
      </c>
      <c r="BC492" s="65" t="str">
        <f t="shared" si="368"/>
        <v/>
      </c>
      <c r="BD492" s="65" t="str">
        <f t="shared" si="369"/>
        <v/>
      </c>
      <c r="BE492" s="165" t="str">
        <f>IF(COUNTBLANK($A492:$F492)&gt;2,"",IF(Input!O492=0,"NA",Input!O492))</f>
        <v/>
      </c>
      <c r="BF492" s="65" t="str">
        <f t="shared" si="370"/>
        <v/>
      </c>
      <c r="BG492" s="65" t="str">
        <f t="shared" si="371"/>
        <v/>
      </c>
      <c r="BH492" s="165" t="str">
        <f>IF(COUNTBLANK($A492:$F492)&gt;2,"",IF(Input!P492=0,"NA",Input!P492))</f>
        <v/>
      </c>
      <c r="BI492" s="65" t="str">
        <f t="shared" si="372"/>
        <v/>
      </c>
      <c r="BJ492" s="65" t="str">
        <f t="shared" si="373"/>
        <v/>
      </c>
      <c r="BK492" s="165" t="str">
        <f>IF(COUNTBLANK($A492:$F492)&gt;2,"",IF(Input!Q492=0,"NA",Input!Q492))</f>
        <v/>
      </c>
      <c r="BL492" s="65" t="str">
        <f t="shared" si="374"/>
        <v/>
      </c>
      <c r="BM492" s="65" t="str">
        <f t="shared" si="375"/>
        <v/>
      </c>
      <c r="BN492" s="165" t="str">
        <f>IF(COUNTBLANK($A492:$F492)&gt;2,"",IF(Input!R492=0,"NA",Input!R492))</f>
        <v/>
      </c>
      <c r="BO492" s="65" t="str">
        <f t="shared" si="376"/>
        <v/>
      </c>
      <c r="BP492" s="65" t="str">
        <f t="shared" si="377"/>
        <v/>
      </c>
      <c r="BQ492" s="165" t="str">
        <f>IF(COUNTBLANK($A492:$F492)&gt;2,"",IF(Input!S492=0,"NA",Input!S492))</f>
        <v/>
      </c>
      <c r="BR492" s="65" t="str">
        <f t="shared" si="378"/>
        <v/>
      </c>
      <c r="BS492" s="65" t="str">
        <f t="shared" si="379"/>
        <v/>
      </c>
      <c r="BT492" s="165" t="str">
        <f>IF(COUNTBLANK($A492:$F492)&gt;2,"",IF(Input!T492=0,"NA",Input!T492))</f>
        <v/>
      </c>
      <c r="BU492" s="65" t="str">
        <f t="shared" si="380"/>
        <v/>
      </c>
      <c r="BV492" s="65" t="str">
        <f t="shared" si="381"/>
        <v/>
      </c>
      <c r="BW492" s="165" t="str">
        <f>IF(COUNTBLANK($A492:$F492)&gt;2,"",IF(Input!U492=0,"NA",Input!U492))</f>
        <v/>
      </c>
      <c r="BX492" s="65" t="str">
        <f t="shared" si="382"/>
        <v/>
      </c>
      <c r="BY492" s="65" t="str">
        <f t="shared" si="383"/>
        <v/>
      </c>
      <c r="BZ492" s="165" t="str">
        <f>IF(COUNTBLANK($A492:$F492)&gt;2,"",IF(Input!V492=0,"NA",Input!V492))</f>
        <v/>
      </c>
      <c r="CA492" s="65" t="str">
        <f t="shared" si="384"/>
        <v/>
      </c>
      <c r="CB492" s="65" t="str">
        <f t="shared" si="385"/>
        <v/>
      </c>
      <c r="CC492" s="165" t="str">
        <f>IF(COUNTBLANK($A492:$F492)&gt;2,"",IF(Input!W492=0,"NA",Input!W492))</f>
        <v/>
      </c>
      <c r="CD492" s="65" t="str">
        <f t="shared" si="386"/>
        <v/>
      </c>
      <c r="CE492" s="65" t="str">
        <f t="shared" si="387"/>
        <v/>
      </c>
      <c r="CF492" s="165" t="str">
        <f>IF(COUNTBLANK($A492:$F492)&gt;2,"",IF(Input!X492=0,"NA",Input!X492))</f>
        <v/>
      </c>
      <c r="CG492" s="65" t="str">
        <f t="shared" si="388"/>
        <v/>
      </c>
      <c r="CH492" s="65" t="str">
        <f t="shared" si="389"/>
        <v/>
      </c>
      <c r="CI492" s="165" t="str">
        <f>IF(COUNTBLANK($A492:$F492)&gt;2,"",IF(Input!Y492=0,"NA",Input!Y492))</f>
        <v/>
      </c>
      <c r="CJ492" s="65" t="str">
        <f t="shared" si="390"/>
        <v/>
      </c>
      <c r="CK492" s="65" t="str">
        <f t="shared" si="391"/>
        <v/>
      </c>
      <c r="CL492" s="165" t="str">
        <f>IF(COUNTBLANK($A492:$F492)&gt;2,"",IF(Input!Z492=0,"NA",Input!Z492))</f>
        <v/>
      </c>
      <c r="CM492" s="65" t="str">
        <f t="shared" si="392"/>
        <v/>
      </c>
      <c r="CN492" s="65" t="str">
        <f t="shared" si="393"/>
        <v/>
      </c>
      <c r="CO492" s="165" t="str">
        <f>IF(COUNTBLANK($A492:$F492)&gt;2,"",IF(Input!AA492=0,"NA",Input!AA492))</f>
        <v/>
      </c>
      <c r="CP492" s="65" t="str">
        <f t="shared" si="394"/>
        <v/>
      </c>
      <c r="CQ492" s="65" t="str">
        <f t="shared" si="395"/>
        <v/>
      </c>
      <c r="CR492" s="165" t="str">
        <f>IF(COUNTBLANK($A492:$F492)&gt;2,"",IF(Input!AB492=0,"NA",Input!AB492))</f>
        <v/>
      </c>
      <c r="CS492" s="65" t="str">
        <f t="shared" si="396"/>
        <v/>
      </c>
      <c r="CT492" s="65" t="str">
        <f t="shared" si="397"/>
        <v/>
      </c>
      <c r="CU492" s="165" t="str">
        <f>IF(COUNTBLANK($A492:$F492)&gt;2,"",IF(Input!AC492=0,"NA",Input!AC492))</f>
        <v/>
      </c>
      <c r="CV492" s="65" t="str">
        <f t="shared" si="398"/>
        <v/>
      </c>
      <c r="CW492" s="65" t="str">
        <f t="shared" si="399"/>
        <v/>
      </c>
      <c r="CX492" s="165" t="str">
        <f>IF(COUNTBLANK($A492:$F492)&gt;2,"",IF(Input!AD492=0,"NA",Input!AD492))</f>
        <v/>
      </c>
    </row>
    <row r="493" spans="1:102" x14ac:dyDescent="0.25">
      <c r="A493" s="162" t="str">
        <f>IF(Input!B493=0,"",Input!B493)</f>
        <v/>
      </c>
      <c r="B493" s="162" t="str">
        <f>IF(Input!C493=0,"",Input!C493)</f>
        <v/>
      </c>
      <c r="C493" s="162" t="str">
        <f>IF(Input!D493=0,"",Input!D493)</f>
        <v/>
      </c>
      <c r="D493" s="162" t="str">
        <f>IF(Input!G493=0,"",Input!G493)</f>
        <v/>
      </c>
      <c r="E493" s="162" t="str">
        <f>IF(Input!H493=0,"",Input!H493)</f>
        <v/>
      </c>
      <c r="F493" s="162" t="str">
        <f>IF(Input!I493=0,"",Input!I493)</f>
        <v/>
      </c>
      <c r="G493" s="66" t="str">
        <f t="shared" si="350"/>
        <v/>
      </c>
      <c r="H493" s="66" t="str">
        <f t="shared" si="351"/>
        <v/>
      </c>
      <c r="I493" s="160" t="str">
        <f>FinalScores!G493</f>
        <v/>
      </c>
      <c r="J493" s="65" t="str">
        <f t="shared" si="352"/>
        <v/>
      </c>
      <c r="K493" s="65" t="str">
        <f t="shared" si="353"/>
        <v/>
      </c>
      <c r="L493" s="165" t="str">
        <f>IF(COUNTBLANK($A493:$F493)&gt;2,"",IF(Input!AE493=0,"NA",Input!AE493))</f>
        <v/>
      </c>
      <c r="M493" s="65" t="str">
        <f t="shared" si="354"/>
        <v/>
      </c>
      <c r="N493" s="65" t="str">
        <f t="shared" si="355"/>
        <v/>
      </c>
      <c r="O493" s="165" t="str">
        <f>IF(COUNTBLANK($A493:$F493)&gt;2,"",IF(Input!AF493=0,"NA",Input!AF493))</f>
        <v/>
      </c>
      <c r="P493" s="65" t="str">
        <f t="shared" si="356"/>
        <v/>
      </c>
      <c r="Q493" s="65" t="str">
        <f t="shared" si="357"/>
        <v/>
      </c>
      <c r="R493" s="165" t="str">
        <f>IF(COUNTBLANK($A493:$F493)&gt;2,"",IF(Input!AG493=0,"NA",Input!AG493))</f>
        <v/>
      </c>
      <c r="AN493" s="65" t="str">
        <f t="shared" si="358"/>
        <v/>
      </c>
      <c r="AO493" s="65" t="str">
        <f t="shared" si="359"/>
        <v/>
      </c>
      <c r="AP493" s="165" t="str">
        <f>IF(COUNTBLANK($A493:$F493)&gt;2,"",IF(Input!J493=0,"NA",Input!J493))</f>
        <v/>
      </c>
      <c r="AQ493" s="65" t="str">
        <f t="shared" si="360"/>
        <v/>
      </c>
      <c r="AR493" s="65" t="str">
        <f t="shared" si="361"/>
        <v/>
      </c>
      <c r="AS493" s="165" t="str">
        <f>IF(COUNTBLANK($A493:$F493)&gt;2,"",IF(Input!K493=0,"NA",Input!K493))</f>
        <v/>
      </c>
      <c r="AT493" s="65" t="str">
        <f t="shared" si="362"/>
        <v/>
      </c>
      <c r="AU493" s="65" t="str">
        <f t="shared" si="363"/>
        <v/>
      </c>
      <c r="AV493" s="165" t="str">
        <f>IF(COUNTBLANK($A493:$F493)&gt;2,"",IF(Input!L493=0,"NA",Input!L493))</f>
        <v/>
      </c>
      <c r="AW493" s="65" t="str">
        <f t="shared" si="364"/>
        <v/>
      </c>
      <c r="AX493" s="65" t="str">
        <f t="shared" si="365"/>
        <v/>
      </c>
      <c r="AY493" s="165" t="str">
        <f>IF(COUNTBLANK($A493:$F493)&gt;2,"",IF(Input!M493=0,"NA",Input!M493))</f>
        <v/>
      </c>
      <c r="AZ493" s="65" t="str">
        <f t="shared" si="366"/>
        <v/>
      </c>
      <c r="BA493" s="65" t="str">
        <f t="shared" si="367"/>
        <v/>
      </c>
      <c r="BB493" s="165" t="str">
        <f>IF(COUNTBLANK($A493:$F493)&gt;2,"",IF(Input!N493=0,"NA",Input!N493))</f>
        <v/>
      </c>
      <c r="BC493" s="65" t="str">
        <f t="shared" si="368"/>
        <v/>
      </c>
      <c r="BD493" s="65" t="str">
        <f t="shared" si="369"/>
        <v/>
      </c>
      <c r="BE493" s="165" t="str">
        <f>IF(COUNTBLANK($A493:$F493)&gt;2,"",IF(Input!O493=0,"NA",Input!O493))</f>
        <v/>
      </c>
      <c r="BF493" s="65" t="str">
        <f t="shared" si="370"/>
        <v/>
      </c>
      <c r="BG493" s="65" t="str">
        <f t="shared" si="371"/>
        <v/>
      </c>
      <c r="BH493" s="165" t="str">
        <f>IF(COUNTBLANK($A493:$F493)&gt;2,"",IF(Input!P493=0,"NA",Input!P493))</f>
        <v/>
      </c>
      <c r="BI493" s="65" t="str">
        <f t="shared" si="372"/>
        <v/>
      </c>
      <c r="BJ493" s="65" t="str">
        <f t="shared" si="373"/>
        <v/>
      </c>
      <c r="BK493" s="165" t="str">
        <f>IF(COUNTBLANK($A493:$F493)&gt;2,"",IF(Input!Q493=0,"NA",Input!Q493))</f>
        <v/>
      </c>
      <c r="BL493" s="65" t="str">
        <f t="shared" si="374"/>
        <v/>
      </c>
      <c r="BM493" s="65" t="str">
        <f t="shared" si="375"/>
        <v/>
      </c>
      <c r="BN493" s="165" t="str">
        <f>IF(COUNTBLANK($A493:$F493)&gt;2,"",IF(Input!R493=0,"NA",Input!R493))</f>
        <v/>
      </c>
      <c r="BO493" s="65" t="str">
        <f t="shared" si="376"/>
        <v/>
      </c>
      <c r="BP493" s="65" t="str">
        <f t="shared" si="377"/>
        <v/>
      </c>
      <c r="BQ493" s="165" t="str">
        <f>IF(COUNTBLANK($A493:$F493)&gt;2,"",IF(Input!S493=0,"NA",Input!S493))</f>
        <v/>
      </c>
      <c r="BR493" s="65" t="str">
        <f t="shared" si="378"/>
        <v/>
      </c>
      <c r="BS493" s="65" t="str">
        <f t="shared" si="379"/>
        <v/>
      </c>
      <c r="BT493" s="165" t="str">
        <f>IF(COUNTBLANK($A493:$F493)&gt;2,"",IF(Input!T493=0,"NA",Input!T493))</f>
        <v/>
      </c>
      <c r="BU493" s="65" t="str">
        <f t="shared" si="380"/>
        <v/>
      </c>
      <c r="BV493" s="65" t="str">
        <f t="shared" si="381"/>
        <v/>
      </c>
      <c r="BW493" s="165" t="str">
        <f>IF(COUNTBLANK($A493:$F493)&gt;2,"",IF(Input!U493=0,"NA",Input!U493))</f>
        <v/>
      </c>
      <c r="BX493" s="65" t="str">
        <f t="shared" si="382"/>
        <v/>
      </c>
      <c r="BY493" s="65" t="str">
        <f t="shared" si="383"/>
        <v/>
      </c>
      <c r="BZ493" s="165" t="str">
        <f>IF(COUNTBLANK($A493:$F493)&gt;2,"",IF(Input!V493=0,"NA",Input!V493))</f>
        <v/>
      </c>
      <c r="CA493" s="65" t="str">
        <f t="shared" si="384"/>
        <v/>
      </c>
      <c r="CB493" s="65" t="str">
        <f t="shared" si="385"/>
        <v/>
      </c>
      <c r="CC493" s="165" t="str">
        <f>IF(COUNTBLANK($A493:$F493)&gt;2,"",IF(Input!W493=0,"NA",Input!W493))</f>
        <v/>
      </c>
      <c r="CD493" s="65" t="str">
        <f t="shared" si="386"/>
        <v/>
      </c>
      <c r="CE493" s="65" t="str">
        <f t="shared" si="387"/>
        <v/>
      </c>
      <c r="CF493" s="165" t="str">
        <f>IF(COUNTBLANK($A493:$F493)&gt;2,"",IF(Input!X493=0,"NA",Input!X493))</f>
        <v/>
      </c>
      <c r="CG493" s="65" t="str">
        <f t="shared" si="388"/>
        <v/>
      </c>
      <c r="CH493" s="65" t="str">
        <f t="shared" si="389"/>
        <v/>
      </c>
      <c r="CI493" s="165" t="str">
        <f>IF(COUNTBLANK($A493:$F493)&gt;2,"",IF(Input!Y493=0,"NA",Input!Y493))</f>
        <v/>
      </c>
      <c r="CJ493" s="65" t="str">
        <f t="shared" si="390"/>
        <v/>
      </c>
      <c r="CK493" s="65" t="str">
        <f t="shared" si="391"/>
        <v/>
      </c>
      <c r="CL493" s="165" t="str">
        <f>IF(COUNTBLANK($A493:$F493)&gt;2,"",IF(Input!Z493=0,"NA",Input!Z493))</f>
        <v/>
      </c>
      <c r="CM493" s="65" t="str">
        <f t="shared" si="392"/>
        <v/>
      </c>
      <c r="CN493" s="65" t="str">
        <f t="shared" si="393"/>
        <v/>
      </c>
      <c r="CO493" s="165" t="str">
        <f>IF(COUNTBLANK($A493:$F493)&gt;2,"",IF(Input!AA493=0,"NA",Input!AA493))</f>
        <v/>
      </c>
      <c r="CP493" s="65" t="str">
        <f t="shared" si="394"/>
        <v/>
      </c>
      <c r="CQ493" s="65" t="str">
        <f t="shared" si="395"/>
        <v/>
      </c>
      <c r="CR493" s="165" t="str">
        <f>IF(COUNTBLANK($A493:$F493)&gt;2,"",IF(Input!AB493=0,"NA",Input!AB493))</f>
        <v/>
      </c>
      <c r="CS493" s="65" t="str">
        <f t="shared" si="396"/>
        <v/>
      </c>
      <c r="CT493" s="65" t="str">
        <f t="shared" si="397"/>
        <v/>
      </c>
      <c r="CU493" s="165" t="str">
        <f>IF(COUNTBLANK($A493:$F493)&gt;2,"",IF(Input!AC493=0,"NA",Input!AC493))</f>
        <v/>
      </c>
      <c r="CV493" s="65" t="str">
        <f t="shared" si="398"/>
        <v/>
      </c>
      <c r="CW493" s="65" t="str">
        <f t="shared" si="399"/>
        <v/>
      </c>
      <c r="CX493" s="165" t="str">
        <f>IF(COUNTBLANK($A493:$F493)&gt;2,"",IF(Input!AD493=0,"NA",Input!AD493))</f>
        <v/>
      </c>
    </row>
    <row r="494" spans="1:102" x14ac:dyDescent="0.25">
      <c r="A494" s="162" t="str">
        <f>IF(Input!B494=0,"",Input!B494)</f>
        <v/>
      </c>
      <c r="B494" s="162" t="str">
        <f>IF(Input!C494=0,"",Input!C494)</f>
        <v/>
      </c>
      <c r="C494" s="162" t="str">
        <f>IF(Input!D494=0,"",Input!D494)</f>
        <v/>
      </c>
      <c r="D494" s="162" t="str">
        <f>IF(Input!G494=0,"",Input!G494)</f>
        <v/>
      </c>
      <c r="E494" s="162" t="str">
        <f>IF(Input!H494=0,"",Input!H494)</f>
        <v/>
      </c>
      <c r="F494" s="162" t="str">
        <f>IF(Input!I494=0,"",Input!I494)</f>
        <v/>
      </c>
      <c r="G494" s="66" t="str">
        <f t="shared" si="350"/>
        <v/>
      </c>
      <c r="H494" s="66" t="str">
        <f t="shared" si="351"/>
        <v/>
      </c>
      <c r="I494" s="160" t="str">
        <f>FinalScores!G494</f>
        <v/>
      </c>
      <c r="J494" s="65" t="str">
        <f t="shared" si="352"/>
        <v/>
      </c>
      <c r="K494" s="65" t="str">
        <f t="shared" si="353"/>
        <v/>
      </c>
      <c r="L494" s="165" t="str">
        <f>IF(COUNTBLANK($A494:$F494)&gt;2,"",IF(Input!AE494=0,"NA",Input!AE494))</f>
        <v/>
      </c>
      <c r="M494" s="65" t="str">
        <f t="shared" si="354"/>
        <v/>
      </c>
      <c r="N494" s="65" t="str">
        <f t="shared" si="355"/>
        <v/>
      </c>
      <c r="O494" s="165" t="str">
        <f>IF(COUNTBLANK($A494:$F494)&gt;2,"",IF(Input!AF494=0,"NA",Input!AF494))</f>
        <v/>
      </c>
      <c r="P494" s="65" t="str">
        <f t="shared" si="356"/>
        <v/>
      </c>
      <c r="Q494" s="65" t="str">
        <f t="shared" si="357"/>
        <v/>
      </c>
      <c r="R494" s="165" t="str">
        <f>IF(COUNTBLANK($A494:$F494)&gt;2,"",IF(Input!AG494=0,"NA",Input!AG494))</f>
        <v/>
      </c>
      <c r="AN494" s="65" t="str">
        <f t="shared" si="358"/>
        <v/>
      </c>
      <c r="AO494" s="65" t="str">
        <f t="shared" si="359"/>
        <v/>
      </c>
      <c r="AP494" s="165" t="str">
        <f>IF(COUNTBLANK($A494:$F494)&gt;2,"",IF(Input!J494=0,"NA",Input!J494))</f>
        <v/>
      </c>
      <c r="AQ494" s="65" t="str">
        <f t="shared" si="360"/>
        <v/>
      </c>
      <c r="AR494" s="65" t="str">
        <f t="shared" si="361"/>
        <v/>
      </c>
      <c r="AS494" s="165" t="str">
        <f>IF(COUNTBLANK($A494:$F494)&gt;2,"",IF(Input!K494=0,"NA",Input!K494))</f>
        <v/>
      </c>
      <c r="AT494" s="65" t="str">
        <f t="shared" si="362"/>
        <v/>
      </c>
      <c r="AU494" s="65" t="str">
        <f t="shared" si="363"/>
        <v/>
      </c>
      <c r="AV494" s="165" t="str">
        <f>IF(COUNTBLANK($A494:$F494)&gt;2,"",IF(Input!L494=0,"NA",Input!L494))</f>
        <v/>
      </c>
      <c r="AW494" s="65" t="str">
        <f t="shared" si="364"/>
        <v/>
      </c>
      <c r="AX494" s="65" t="str">
        <f t="shared" si="365"/>
        <v/>
      </c>
      <c r="AY494" s="165" t="str">
        <f>IF(COUNTBLANK($A494:$F494)&gt;2,"",IF(Input!M494=0,"NA",Input!M494))</f>
        <v/>
      </c>
      <c r="AZ494" s="65" t="str">
        <f t="shared" si="366"/>
        <v/>
      </c>
      <c r="BA494" s="65" t="str">
        <f t="shared" si="367"/>
        <v/>
      </c>
      <c r="BB494" s="165" t="str">
        <f>IF(COUNTBLANK($A494:$F494)&gt;2,"",IF(Input!N494=0,"NA",Input!N494))</f>
        <v/>
      </c>
      <c r="BC494" s="65" t="str">
        <f t="shared" si="368"/>
        <v/>
      </c>
      <c r="BD494" s="65" t="str">
        <f t="shared" si="369"/>
        <v/>
      </c>
      <c r="BE494" s="165" t="str">
        <f>IF(COUNTBLANK($A494:$F494)&gt;2,"",IF(Input!O494=0,"NA",Input!O494))</f>
        <v/>
      </c>
      <c r="BF494" s="65" t="str">
        <f t="shared" si="370"/>
        <v/>
      </c>
      <c r="BG494" s="65" t="str">
        <f t="shared" si="371"/>
        <v/>
      </c>
      <c r="BH494" s="165" t="str">
        <f>IF(COUNTBLANK($A494:$F494)&gt;2,"",IF(Input!P494=0,"NA",Input!P494))</f>
        <v/>
      </c>
      <c r="BI494" s="65" t="str">
        <f t="shared" si="372"/>
        <v/>
      </c>
      <c r="BJ494" s="65" t="str">
        <f t="shared" si="373"/>
        <v/>
      </c>
      <c r="BK494" s="165" t="str">
        <f>IF(COUNTBLANK($A494:$F494)&gt;2,"",IF(Input!Q494=0,"NA",Input!Q494))</f>
        <v/>
      </c>
      <c r="BL494" s="65" t="str">
        <f t="shared" si="374"/>
        <v/>
      </c>
      <c r="BM494" s="65" t="str">
        <f t="shared" si="375"/>
        <v/>
      </c>
      <c r="BN494" s="165" t="str">
        <f>IF(COUNTBLANK($A494:$F494)&gt;2,"",IF(Input!R494=0,"NA",Input!R494))</f>
        <v/>
      </c>
      <c r="BO494" s="65" t="str">
        <f t="shared" si="376"/>
        <v/>
      </c>
      <c r="BP494" s="65" t="str">
        <f t="shared" si="377"/>
        <v/>
      </c>
      <c r="BQ494" s="165" t="str">
        <f>IF(COUNTBLANK($A494:$F494)&gt;2,"",IF(Input!S494=0,"NA",Input!S494))</f>
        <v/>
      </c>
      <c r="BR494" s="65" t="str">
        <f t="shared" si="378"/>
        <v/>
      </c>
      <c r="BS494" s="65" t="str">
        <f t="shared" si="379"/>
        <v/>
      </c>
      <c r="BT494" s="165" t="str">
        <f>IF(COUNTBLANK($A494:$F494)&gt;2,"",IF(Input!T494=0,"NA",Input!T494))</f>
        <v/>
      </c>
      <c r="BU494" s="65" t="str">
        <f t="shared" si="380"/>
        <v/>
      </c>
      <c r="BV494" s="65" t="str">
        <f t="shared" si="381"/>
        <v/>
      </c>
      <c r="BW494" s="165" t="str">
        <f>IF(COUNTBLANK($A494:$F494)&gt;2,"",IF(Input!U494=0,"NA",Input!U494))</f>
        <v/>
      </c>
      <c r="BX494" s="65" t="str">
        <f t="shared" si="382"/>
        <v/>
      </c>
      <c r="BY494" s="65" t="str">
        <f t="shared" si="383"/>
        <v/>
      </c>
      <c r="BZ494" s="165" t="str">
        <f>IF(COUNTBLANK($A494:$F494)&gt;2,"",IF(Input!V494=0,"NA",Input!V494))</f>
        <v/>
      </c>
      <c r="CA494" s="65" t="str">
        <f t="shared" si="384"/>
        <v/>
      </c>
      <c r="CB494" s="65" t="str">
        <f t="shared" si="385"/>
        <v/>
      </c>
      <c r="CC494" s="165" t="str">
        <f>IF(COUNTBLANK($A494:$F494)&gt;2,"",IF(Input!W494=0,"NA",Input!W494))</f>
        <v/>
      </c>
      <c r="CD494" s="65" t="str">
        <f t="shared" si="386"/>
        <v/>
      </c>
      <c r="CE494" s="65" t="str">
        <f t="shared" si="387"/>
        <v/>
      </c>
      <c r="CF494" s="165" t="str">
        <f>IF(COUNTBLANK($A494:$F494)&gt;2,"",IF(Input!X494=0,"NA",Input!X494))</f>
        <v/>
      </c>
      <c r="CG494" s="65" t="str">
        <f t="shared" si="388"/>
        <v/>
      </c>
      <c r="CH494" s="65" t="str">
        <f t="shared" si="389"/>
        <v/>
      </c>
      <c r="CI494" s="165" t="str">
        <f>IF(COUNTBLANK($A494:$F494)&gt;2,"",IF(Input!Y494=0,"NA",Input!Y494))</f>
        <v/>
      </c>
      <c r="CJ494" s="65" t="str">
        <f t="shared" si="390"/>
        <v/>
      </c>
      <c r="CK494" s="65" t="str">
        <f t="shared" si="391"/>
        <v/>
      </c>
      <c r="CL494" s="165" t="str">
        <f>IF(COUNTBLANK($A494:$F494)&gt;2,"",IF(Input!Z494=0,"NA",Input!Z494))</f>
        <v/>
      </c>
      <c r="CM494" s="65" t="str">
        <f t="shared" si="392"/>
        <v/>
      </c>
      <c r="CN494" s="65" t="str">
        <f t="shared" si="393"/>
        <v/>
      </c>
      <c r="CO494" s="165" t="str">
        <f>IF(COUNTBLANK($A494:$F494)&gt;2,"",IF(Input!AA494=0,"NA",Input!AA494))</f>
        <v/>
      </c>
      <c r="CP494" s="65" t="str">
        <f t="shared" si="394"/>
        <v/>
      </c>
      <c r="CQ494" s="65" t="str">
        <f t="shared" si="395"/>
        <v/>
      </c>
      <c r="CR494" s="165" t="str">
        <f>IF(COUNTBLANK($A494:$F494)&gt;2,"",IF(Input!AB494=0,"NA",Input!AB494))</f>
        <v/>
      </c>
      <c r="CS494" s="65" t="str">
        <f t="shared" si="396"/>
        <v/>
      </c>
      <c r="CT494" s="65" t="str">
        <f t="shared" si="397"/>
        <v/>
      </c>
      <c r="CU494" s="165" t="str">
        <f>IF(COUNTBLANK($A494:$F494)&gt;2,"",IF(Input!AC494=0,"NA",Input!AC494))</f>
        <v/>
      </c>
      <c r="CV494" s="65" t="str">
        <f t="shared" si="398"/>
        <v/>
      </c>
      <c r="CW494" s="65" t="str">
        <f t="shared" si="399"/>
        <v/>
      </c>
      <c r="CX494" s="165" t="str">
        <f>IF(COUNTBLANK($A494:$F494)&gt;2,"",IF(Input!AD494=0,"NA",Input!AD494))</f>
        <v/>
      </c>
    </row>
    <row r="495" spans="1:102" x14ac:dyDescent="0.25">
      <c r="A495" s="162" t="str">
        <f>IF(Input!B495=0,"",Input!B495)</f>
        <v/>
      </c>
      <c r="B495" s="162" t="str">
        <f>IF(Input!C495=0,"",Input!C495)</f>
        <v/>
      </c>
      <c r="C495" s="162" t="str">
        <f>IF(Input!D495=0,"",Input!D495)</f>
        <v/>
      </c>
      <c r="D495" s="162" t="str">
        <f>IF(Input!G495=0,"",Input!G495)</f>
        <v/>
      </c>
      <c r="E495" s="162" t="str">
        <f>IF(Input!H495=0,"",Input!H495)</f>
        <v/>
      </c>
      <c r="F495" s="162" t="str">
        <f>IF(Input!I495=0,"",Input!I495)</f>
        <v/>
      </c>
      <c r="G495" s="66" t="str">
        <f t="shared" si="350"/>
        <v/>
      </c>
      <c r="H495" s="66" t="str">
        <f t="shared" si="351"/>
        <v/>
      </c>
      <c r="I495" s="160" t="str">
        <f>FinalScores!G495</f>
        <v/>
      </c>
      <c r="J495" s="65" t="str">
        <f t="shared" si="352"/>
        <v/>
      </c>
      <c r="K495" s="65" t="str">
        <f t="shared" si="353"/>
        <v/>
      </c>
      <c r="L495" s="165" t="str">
        <f>IF(COUNTBLANK($A495:$F495)&gt;2,"",IF(Input!AE495=0,"NA",Input!AE495))</f>
        <v/>
      </c>
      <c r="M495" s="65" t="str">
        <f t="shared" si="354"/>
        <v/>
      </c>
      <c r="N495" s="65" t="str">
        <f t="shared" si="355"/>
        <v/>
      </c>
      <c r="O495" s="165" t="str">
        <f>IF(COUNTBLANK($A495:$F495)&gt;2,"",IF(Input!AF495=0,"NA",Input!AF495))</f>
        <v/>
      </c>
      <c r="P495" s="65" t="str">
        <f t="shared" si="356"/>
        <v/>
      </c>
      <c r="Q495" s="65" t="str">
        <f t="shared" si="357"/>
        <v/>
      </c>
      <c r="R495" s="165" t="str">
        <f>IF(COUNTBLANK($A495:$F495)&gt;2,"",IF(Input!AG495=0,"NA",Input!AG495))</f>
        <v/>
      </c>
      <c r="AN495" s="65" t="str">
        <f t="shared" si="358"/>
        <v/>
      </c>
      <c r="AO495" s="65" t="str">
        <f t="shared" si="359"/>
        <v/>
      </c>
      <c r="AP495" s="165" t="str">
        <f>IF(COUNTBLANK($A495:$F495)&gt;2,"",IF(Input!J495=0,"NA",Input!J495))</f>
        <v/>
      </c>
      <c r="AQ495" s="65" t="str">
        <f t="shared" si="360"/>
        <v/>
      </c>
      <c r="AR495" s="65" t="str">
        <f t="shared" si="361"/>
        <v/>
      </c>
      <c r="AS495" s="165" t="str">
        <f>IF(COUNTBLANK($A495:$F495)&gt;2,"",IF(Input!K495=0,"NA",Input!K495))</f>
        <v/>
      </c>
      <c r="AT495" s="65" t="str">
        <f t="shared" si="362"/>
        <v/>
      </c>
      <c r="AU495" s="65" t="str">
        <f t="shared" si="363"/>
        <v/>
      </c>
      <c r="AV495" s="165" t="str">
        <f>IF(COUNTBLANK($A495:$F495)&gt;2,"",IF(Input!L495=0,"NA",Input!L495))</f>
        <v/>
      </c>
      <c r="AW495" s="65" t="str">
        <f t="shared" si="364"/>
        <v/>
      </c>
      <c r="AX495" s="65" t="str">
        <f t="shared" si="365"/>
        <v/>
      </c>
      <c r="AY495" s="165" t="str">
        <f>IF(COUNTBLANK($A495:$F495)&gt;2,"",IF(Input!M495=0,"NA",Input!M495))</f>
        <v/>
      </c>
      <c r="AZ495" s="65" t="str">
        <f t="shared" si="366"/>
        <v/>
      </c>
      <c r="BA495" s="65" t="str">
        <f t="shared" si="367"/>
        <v/>
      </c>
      <c r="BB495" s="165" t="str">
        <f>IF(COUNTBLANK($A495:$F495)&gt;2,"",IF(Input!N495=0,"NA",Input!N495))</f>
        <v/>
      </c>
      <c r="BC495" s="65" t="str">
        <f t="shared" si="368"/>
        <v/>
      </c>
      <c r="BD495" s="65" t="str">
        <f t="shared" si="369"/>
        <v/>
      </c>
      <c r="BE495" s="165" t="str">
        <f>IF(COUNTBLANK($A495:$F495)&gt;2,"",IF(Input!O495=0,"NA",Input!O495))</f>
        <v/>
      </c>
      <c r="BF495" s="65" t="str">
        <f t="shared" si="370"/>
        <v/>
      </c>
      <c r="BG495" s="65" t="str">
        <f t="shared" si="371"/>
        <v/>
      </c>
      <c r="BH495" s="165" t="str">
        <f>IF(COUNTBLANK($A495:$F495)&gt;2,"",IF(Input!P495=0,"NA",Input!P495))</f>
        <v/>
      </c>
      <c r="BI495" s="65" t="str">
        <f t="shared" si="372"/>
        <v/>
      </c>
      <c r="BJ495" s="65" t="str">
        <f t="shared" si="373"/>
        <v/>
      </c>
      <c r="BK495" s="165" t="str">
        <f>IF(COUNTBLANK($A495:$F495)&gt;2,"",IF(Input!Q495=0,"NA",Input!Q495))</f>
        <v/>
      </c>
      <c r="BL495" s="65" t="str">
        <f t="shared" si="374"/>
        <v/>
      </c>
      <c r="BM495" s="65" t="str">
        <f t="shared" si="375"/>
        <v/>
      </c>
      <c r="BN495" s="165" t="str">
        <f>IF(COUNTBLANK($A495:$F495)&gt;2,"",IF(Input!R495=0,"NA",Input!R495))</f>
        <v/>
      </c>
      <c r="BO495" s="65" t="str">
        <f t="shared" si="376"/>
        <v/>
      </c>
      <c r="BP495" s="65" t="str">
        <f t="shared" si="377"/>
        <v/>
      </c>
      <c r="BQ495" s="165" t="str">
        <f>IF(COUNTBLANK($A495:$F495)&gt;2,"",IF(Input!S495=0,"NA",Input!S495))</f>
        <v/>
      </c>
      <c r="BR495" s="65" t="str">
        <f t="shared" si="378"/>
        <v/>
      </c>
      <c r="BS495" s="65" t="str">
        <f t="shared" si="379"/>
        <v/>
      </c>
      <c r="BT495" s="165" t="str">
        <f>IF(COUNTBLANK($A495:$F495)&gt;2,"",IF(Input!T495=0,"NA",Input!T495))</f>
        <v/>
      </c>
      <c r="BU495" s="65" t="str">
        <f t="shared" si="380"/>
        <v/>
      </c>
      <c r="BV495" s="65" t="str">
        <f t="shared" si="381"/>
        <v/>
      </c>
      <c r="BW495" s="165" t="str">
        <f>IF(COUNTBLANK($A495:$F495)&gt;2,"",IF(Input!U495=0,"NA",Input!U495))</f>
        <v/>
      </c>
      <c r="BX495" s="65" t="str">
        <f t="shared" si="382"/>
        <v/>
      </c>
      <c r="BY495" s="65" t="str">
        <f t="shared" si="383"/>
        <v/>
      </c>
      <c r="BZ495" s="165" t="str">
        <f>IF(COUNTBLANK($A495:$F495)&gt;2,"",IF(Input!V495=0,"NA",Input!V495))</f>
        <v/>
      </c>
      <c r="CA495" s="65" t="str">
        <f t="shared" si="384"/>
        <v/>
      </c>
      <c r="CB495" s="65" t="str">
        <f t="shared" si="385"/>
        <v/>
      </c>
      <c r="CC495" s="165" t="str">
        <f>IF(COUNTBLANK($A495:$F495)&gt;2,"",IF(Input!W495=0,"NA",Input!W495))</f>
        <v/>
      </c>
      <c r="CD495" s="65" t="str">
        <f t="shared" si="386"/>
        <v/>
      </c>
      <c r="CE495" s="65" t="str">
        <f t="shared" si="387"/>
        <v/>
      </c>
      <c r="CF495" s="165" t="str">
        <f>IF(COUNTBLANK($A495:$F495)&gt;2,"",IF(Input!X495=0,"NA",Input!X495))</f>
        <v/>
      </c>
      <c r="CG495" s="65" t="str">
        <f t="shared" si="388"/>
        <v/>
      </c>
      <c r="CH495" s="65" t="str">
        <f t="shared" si="389"/>
        <v/>
      </c>
      <c r="CI495" s="165" t="str">
        <f>IF(COUNTBLANK($A495:$F495)&gt;2,"",IF(Input!Y495=0,"NA",Input!Y495))</f>
        <v/>
      </c>
      <c r="CJ495" s="65" t="str">
        <f t="shared" si="390"/>
        <v/>
      </c>
      <c r="CK495" s="65" t="str">
        <f t="shared" si="391"/>
        <v/>
      </c>
      <c r="CL495" s="165" t="str">
        <f>IF(COUNTBLANK($A495:$F495)&gt;2,"",IF(Input!Z495=0,"NA",Input!Z495))</f>
        <v/>
      </c>
      <c r="CM495" s="65" t="str">
        <f t="shared" si="392"/>
        <v/>
      </c>
      <c r="CN495" s="65" t="str">
        <f t="shared" si="393"/>
        <v/>
      </c>
      <c r="CO495" s="165" t="str">
        <f>IF(COUNTBLANK($A495:$F495)&gt;2,"",IF(Input!AA495=0,"NA",Input!AA495))</f>
        <v/>
      </c>
      <c r="CP495" s="65" t="str">
        <f t="shared" si="394"/>
        <v/>
      </c>
      <c r="CQ495" s="65" t="str">
        <f t="shared" si="395"/>
        <v/>
      </c>
      <c r="CR495" s="165" t="str">
        <f>IF(COUNTBLANK($A495:$F495)&gt;2,"",IF(Input!AB495=0,"NA",Input!AB495))</f>
        <v/>
      </c>
      <c r="CS495" s="65" t="str">
        <f t="shared" si="396"/>
        <v/>
      </c>
      <c r="CT495" s="65" t="str">
        <f t="shared" si="397"/>
        <v/>
      </c>
      <c r="CU495" s="165" t="str">
        <f>IF(COUNTBLANK($A495:$F495)&gt;2,"",IF(Input!AC495=0,"NA",Input!AC495))</f>
        <v/>
      </c>
      <c r="CV495" s="65" t="str">
        <f t="shared" si="398"/>
        <v/>
      </c>
      <c r="CW495" s="65" t="str">
        <f t="shared" si="399"/>
        <v/>
      </c>
      <c r="CX495" s="165" t="str">
        <f>IF(COUNTBLANK($A495:$F495)&gt;2,"",IF(Input!AD495=0,"NA",Input!AD495))</f>
        <v/>
      </c>
    </row>
    <row r="496" spans="1:102" x14ac:dyDescent="0.25">
      <c r="A496" s="162" t="str">
        <f>IF(Input!B496=0,"",Input!B496)</f>
        <v/>
      </c>
      <c r="B496" s="162" t="str">
        <f>IF(Input!C496=0,"",Input!C496)</f>
        <v/>
      </c>
      <c r="C496" s="162" t="str">
        <f>IF(Input!D496=0,"",Input!D496)</f>
        <v/>
      </c>
      <c r="D496" s="162" t="str">
        <f>IF(Input!G496=0,"",Input!G496)</f>
        <v/>
      </c>
      <c r="E496" s="162" t="str">
        <f>IF(Input!H496=0,"",Input!H496)</f>
        <v/>
      </c>
      <c r="F496" s="162" t="str">
        <f>IF(Input!I496=0,"",Input!I496)</f>
        <v/>
      </c>
      <c r="G496" s="66" t="str">
        <f t="shared" si="350"/>
        <v/>
      </c>
      <c r="H496" s="66" t="str">
        <f t="shared" si="351"/>
        <v/>
      </c>
      <c r="I496" s="160" t="str">
        <f>FinalScores!G496</f>
        <v/>
      </c>
      <c r="J496" s="65" t="str">
        <f t="shared" si="352"/>
        <v/>
      </c>
      <c r="K496" s="65" t="str">
        <f t="shared" si="353"/>
        <v/>
      </c>
      <c r="L496" s="165" t="str">
        <f>IF(COUNTBLANK($A496:$F496)&gt;2,"",IF(Input!AE496=0,"NA",Input!AE496))</f>
        <v/>
      </c>
      <c r="M496" s="65" t="str">
        <f t="shared" si="354"/>
        <v/>
      </c>
      <c r="N496" s="65" t="str">
        <f t="shared" si="355"/>
        <v/>
      </c>
      <c r="O496" s="165" t="str">
        <f>IF(COUNTBLANK($A496:$F496)&gt;2,"",IF(Input!AF496=0,"NA",Input!AF496))</f>
        <v/>
      </c>
      <c r="P496" s="65" t="str">
        <f t="shared" si="356"/>
        <v/>
      </c>
      <c r="Q496" s="65" t="str">
        <f t="shared" si="357"/>
        <v/>
      </c>
      <c r="R496" s="165" t="str">
        <f>IF(COUNTBLANK($A496:$F496)&gt;2,"",IF(Input!AG496=0,"NA",Input!AG496))</f>
        <v/>
      </c>
      <c r="AN496" s="65" t="str">
        <f t="shared" si="358"/>
        <v/>
      </c>
      <c r="AO496" s="65" t="str">
        <f t="shared" si="359"/>
        <v/>
      </c>
      <c r="AP496" s="165" t="str">
        <f>IF(COUNTBLANK($A496:$F496)&gt;2,"",IF(Input!J496=0,"NA",Input!J496))</f>
        <v/>
      </c>
      <c r="AQ496" s="65" t="str">
        <f t="shared" si="360"/>
        <v/>
      </c>
      <c r="AR496" s="65" t="str">
        <f t="shared" si="361"/>
        <v/>
      </c>
      <c r="AS496" s="165" t="str">
        <f>IF(COUNTBLANK($A496:$F496)&gt;2,"",IF(Input!K496=0,"NA",Input!K496))</f>
        <v/>
      </c>
      <c r="AT496" s="65" t="str">
        <f t="shared" si="362"/>
        <v/>
      </c>
      <c r="AU496" s="65" t="str">
        <f t="shared" si="363"/>
        <v/>
      </c>
      <c r="AV496" s="165" t="str">
        <f>IF(COUNTBLANK($A496:$F496)&gt;2,"",IF(Input!L496=0,"NA",Input!L496))</f>
        <v/>
      </c>
      <c r="AW496" s="65" t="str">
        <f t="shared" si="364"/>
        <v/>
      </c>
      <c r="AX496" s="65" t="str">
        <f t="shared" si="365"/>
        <v/>
      </c>
      <c r="AY496" s="165" t="str">
        <f>IF(COUNTBLANK($A496:$F496)&gt;2,"",IF(Input!M496=0,"NA",Input!M496))</f>
        <v/>
      </c>
      <c r="AZ496" s="65" t="str">
        <f t="shared" si="366"/>
        <v/>
      </c>
      <c r="BA496" s="65" t="str">
        <f t="shared" si="367"/>
        <v/>
      </c>
      <c r="BB496" s="165" t="str">
        <f>IF(COUNTBLANK($A496:$F496)&gt;2,"",IF(Input!N496=0,"NA",Input!N496))</f>
        <v/>
      </c>
      <c r="BC496" s="65" t="str">
        <f t="shared" si="368"/>
        <v/>
      </c>
      <c r="BD496" s="65" t="str">
        <f t="shared" si="369"/>
        <v/>
      </c>
      <c r="BE496" s="165" t="str">
        <f>IF(COUNTBLANK($A496:$F496)&gt;2,"",IF(Input!O496=0,"NA",Input!O496))</f>
        <v/>
      </c>
      <c r="BF496" s="65" t="str">
        <f t="shared" si="370"/>
        <v/>
      </c>
      <c r="BG496" s="65" t="str">
        <f t="shared" si="371"/>
        <v/>
      </c>
      <c r="BH496" s="165" t="str">
        <f>IF(COUNTBLANK($A496:$F496)&gt;2,"",IF(Input!P496=0,"NA",Input!P496))</f>
        <v/>
      </c>
      <c r="BI496" s="65" t="str">
        <f t="shared" si="372"/>
        <v/>
      </c>
      <c r="BJ496" s="65" t="str">
        <f t="shared" si="373"/>
        <v/>
      </c>
      <c r="BK496" s="165" t="str">
        <f>IF(COUNTBLANK($A496:$F496)&gt;2,"",IF(Input!Q496=0,"NA",Input!Q496))</f>
        <v/>
      </c>
      <c r="BL496" s="65" t="str">
        <f t="shared" si="374"/>
        <v/>
      </c>
      <c r="BM496" s="65" t="str">
        <f t="shared" si="375"/>
        <v/>
      </c>
      <c r="BN496" s="165" t="str">
        <f>IF(COUNTBLANK($A496:$F496)&gt;2,"",IF(Input!R496=0,"NA",Input!R496))</f>
        <v/>
      </c>
      <c r="BO496" s="65" t="str">
        <f t="shared" si="376"/>
        <v/>
      </c>
      <c r="BP496" s="65" t="str">
        <f t="shared" si="377"/>
        <v/>
      </c>
      <c r="BQ496" s="165" t="str">
        <f>IF(COUNTBLANK($A496:$F496)&gt;2,"",IF(Input!S496=0,"NA",Input!S496))</f>
        <v/>
      </c>
      <c r="BR496" s="65" t="str">
        <f t="shared" si="378"/>
        <v/>
      </c>
      <c r="BS496" s="65" t="str">
        <f t="shared" si="379"/>
        <v/>
      </c>
      <c r="BT496" s="165" t="str">
        <f>IF(COUNTBLANK($A496:$F496)&gt;2,"",IF(Input!T496=0,"NA",Input!T496))</f>
        <v/>
      </c>
      <c r="BU496" s="65" t="str">
        <f t="shared" si="380"/>
        <v/>
      </c>
      <c r="BV496" s="65" t="str">
        <f t="shared" si="381"/>
        <v/>
      </c>
      <c r="BW496" s="165" t="str">
        <f>IF(COUNTBLANK($A496:$F496)&gt;2,"",IF(Input!U496=0,"NA",Input!U496))</f>
        <v/>
      </c>
      <c r="BX496" s="65" t="str">
        <f t="shared" si="382"/>
        <v/>
      </c>
      <c r="BY496" s="65" t="str">
        <f t="shared" si="383"/>
        <v/>
      </c>
      <c r="BZ496" s="165" t="str">
        <f>IF(COUNTBLANK($A496:$F496)&gt;2,"",IF(Input!V496=0,"NA",Input!V496))</f>
        <v/>
      </c>
      <c r="CA496" s="65" t="str">
        <f t="shared" si="384"/>
        <v/>
      </c>
      <c r="CB496" s="65" t="str">
        <f t="shared" si="385"/>
        <v/>
      </c>
      <c r="CC496" s="165" t="str">
        <f>IF(COUNTBLANK($A496:$F496)&gt;2,"",IF(Input!W496=0,"NA",Input!W496))</f>
        <v/>
      </c>
      <c r="CD496" s="65" t="str">
        <f t="shared" si="386"/>
        <v/>
      </c>
      <c r="CE496" s="65" t="str">
        <f t="shared" si="387"/>
        <v/>
      </c>
      <c r="CF496" s="165" t="str">
        <f>IF(COUNTBLANK($A496:$F496)&gt;2,"",IF(Input!X496=0,"NA",Input!X496))</f>
        <v/>
      </c>
      <c r="CG496" s="65" t="str">
        <f t="shared" si="388"/>
        <v/>
      </c>
      <c r="CH496" s="65" t="str">
        <f t="shared" si="389"/>
        <v/>
      </c>
      <c r="CI496" s="165" t="str">
        <f>IF(COUNTBLANK($A496:$F496)&gt;2,"",IF(Input!Y496=0,"NA",Input!Y496))</f>
        <v/>
      </c>
      <c r="CJ496" s="65" t="str">
        <f t="shared" si="390"/>
        <v/>
      </c>
      <c r="CK496" s="65" t="str">
        <f t="shared" si="391"/>
        <v/>
      </c>
      <c r="CL496" s="165" t="str">
        <f>IF(COUNTBLANK($A496:$F496)&gt;2,"",IF(Input!Z496=0,"NA",Input!Z496))</f>
        <v/>
      </c>
      <c r="CM496" s="65" t="str">
        <f t="shared" si="392"/>
        <v/>
      </c>
      <c r="CN496" s="65" t="str">
        <f t="shared" si="393"/>
        <v/>
      </c>
      <c r="CO496" s="165" t="str">
        <f>IF(COUNTBLANK($A496:$F496)&gt;2,"",IF(Input!AA496=0,"NA",Input!AA496))</f>
        <v/>
      </c>
      <c r="CP496" s="65" t="str">
        <f t="shared" si="394"/>
        <v/>
      </c>
      <c r="CQ496" s="65" t="str">
        <f t="shared" si="395"/>
        <v/>
      </c>
      <c r="CR496" s="165" t="str">
        <f>IF(COUNTBLANK($A496:$F496)&gt;2,"",IF(Input!AB496=0,"NA",Input!AB496))</f>
        <v/>
      </c>
      <c r="CS496" s="65" t="str">
        <f t="shared" si="396"/>
        <v/>
      </c>
      <c r="CT496" s="65" t="str">
        <f t="shared" si="397"/>
        <v/>
      </c>
      <c r="CU496" s="165" t="str">
        <f>IF(COUNTBLANK($A496:$F496)&gt;2,"",IF(Input!AC496=0,"NA",Input!AC496))</f>
        <v/>
      </c>
      <c r="CV496" s="65" t="str">
        <f t="shared" si="398"/>
        <v/>
      </c>
      <c r="CW496" s="65" t="str">
        <f t="shared" si="399"/>
        <v/>
      </c>
      <c r="CX496" s="165" t="str">
        <f>IF(COUNTBLANK($A496:$F496)&gt;2,"",IF(Input!AD496=0,"NA",Input!AD496))</f>
        <v/>
      </c>
    </row>
    <row r="497" spans="1:102" x14ac:dyDescent="0.25">
      <c r="A497" s="162" t="str">
        <f>IF(Input!B497=0,"",Input!B497)</f>
        <v/>
      </c>
      <c r="B497" s="162" t="str">
        <f>IF(Input!C497=0,"",Input!C497)</f>
        <v/>
      </c>
      <c r="C497" s="162" t="str">
        <f>IF(Input!D497=0,"",Input!D497)</f>
        <v/>
      </c>
      <c r="D497" s="162" t="str">
        <f>IF(Input!G497=0,"",Input!G497)</f>
        <v/>
      </c>
      <c r="E497" s="162" t="str">
        <f>IF(Input!H497=0,"",Input!H497)</f>
        <v/>
      </c>
      <c r="F497" s="162" t="str">
        <f>IF(Input!I497=0,"",Input!I497)</f>
        <v/>
      </c>
      <c r="G497" s="66" t="str">
        <f t="shared" si="350"/>
        <v/>
      </c>
      <c r="H497" s="66" t="str">
        <f t="shared" si="351"/>
        <v/>
      </c>
      <c r="I497" s="160" t="str">
        <f>FinalScores!G497</f>
        <v/>
      </c>
      <c r="J497" s="65" t="str">
        <f t="shared" si="352"/>
        <v/>
      </c>
      <c r="K497" s="65" t="str">
        <f t="shared" si="353"/>
        <v/>
      </c>
      <c r="L497" s="165" t="str">
        <f>IF(COUNTBLANK($A497:$F497)&gt;2,"",IF(Input!AE497=0,"NA",Input!AE497))</f>
        <v/>
      </c>
      <c r="M497" s="65" t="str">
        <f t="shared" si="354"/>
        <v/>
      </c>
      <c r="N497" s="65" t="str">
        <f t="shared" si="355"/>
        <v/>
      </c>
      <c r="O497" s="165" t="str">
        <f>IF(COUNTBLANK($A497:$F497)&gt;2,"",IF(Input!AF497=0,"NA",Input!AF497))</f>
        <v/>
      </c>
      <c r="P497" s="65" t="str">
        <f t="shared" si="356"/>
        <v/>
      </c>
      <c r="Q497" s="65" t="str">
        <f t="shared" si="357"/>
        <v/>
      </c>
      <c r="R497" s="165" t="str">
        <f>IF(COUNTBLANK($A497:$F497)&gt;2,"",IF(Input!AG497=0,"NA",Input!AG497))</f>
        <v/>
      </c>
      <c r="AN497" s="65" t="str">
        <f t="shared" si="358"/>
        <v/>
      </c>
      <c r="AO497" s="65" t="str">
        <f t="shared" si="359"/>
        <v/>
      </c>
      <c r="AP497" s="165" t="str">
        <f>IF(COUNTBLANK($A497:$F497)&gt;2,"",IF(Input!J497=0,"NA",Input!J497))</f>
        <v/>
      </c>
      <c r="AQ497" s="65" t="str">
        <f t="shared" si="360"/>
        <v/>
      </c>
      <c r="AR497" s="65" t="str">
        <f t="shared" si="361"/>
        <v/>
      </c>
      <c r="AS497" s="165" t="str">
        <f>IF(COUNTBLANK($A497:$F497)&gt;2,"",IF(Input!K497=0,"NA",Input!K497))</f>
        <v/>
      </c>
      <c r="AT497" s="65" t="str">
        <f t="shared" si="362"/>
        <v/>
      </c>
      <c r="AU497" s="65" t="str">
        <f t="shared" si="363"/>
        <v/>
      </c>
      <c r="AV497" s="165" t="str">
        <f>IF(COUNTBLANK($A497:$F497)&gt;2,"",IF(Input!L497=0,"NA",Input!L497))</f>
        <v/>
      </c>
      <c r="AW497" s="65" t="str">
        <f t="shared" si="364"/>
        <v/>
      </c>
      <c r="AX497" s="65" t="str">
        <f t="shared" si="365"/>
        <v/>
      </c>
      <c r="AY497" s="165" t="str">
        <f>IF(COUNTBLANK($A497:$F497)&gt;2,"",IF(Input!M497=0,"NA",Input!M497))</f>
        <v/>
      </c>
      <c r="AZ497" s="65" t="str">
        <f t="shared" si="366"/>
        <v/>
      </c>
      <c r="BA497" s="65" t="str">
        <f t="shared" si="367"/>
        <v/>
      </c>
      <c r="BB497" s="165" t="str">
        <f>IF(COUNTBLANK($A497:$F497)&gt;2,"",IF(Input!N497=0,"NA",Input!N497))</f>
        <v/>
      </c>
      <c r="BC497" s="65" t="str">
        <f t="shared" si="368"/>
        <v/>
      </c>
      <c r="BD497" s="65" t="str">
        <f t="shared" si="369"/>
        <v/>
      </c>
      <c r="BE497" s="165" t="str">
        <f>IF(COUNTBLANK($A497:$F497)&gt;2,"",IF(Input!O497=0,"NA",Input!O497))</f>
        <v/>
      </c>
      <c r="BF497" s="65" t="str">
        <f t="shared" si="370"/>
        <v/>
      </c>
      <c r="BG497" s="65" t="str">
        <f t="shared" si="371"/>
        <v/>
      </c>
      <c r="BH497" s="165" t="str">
        <f>IF(COUNTBLANK($A497:$F497)&gt;2,"",IF(Input!P497=0,"NA",Input!P497))</f>
        <v/>
      </c>
      <c r="BI497" s="65" t="str">
        <f t="shared" si="372"/>
        <v/>
      </c>
      <c r="BJ497" s="65" t="str">
        <f t="shared" si="373"/>
        <v/>
      </c>
      <c r="BK497" s="165" t="str">
        <f>IF(COUNTBLANK($A497:$F497)&gt;2,"",IF(Input!Q497=0,"NA",Input!Q497))</f>
        <v/>
      </c>
      <c r="BL497" s="65" t="str">
        <f t="shared" si="374"/>
        <v/>
      </c>
      <c r="BM497" s="65" t="str">
        <f t="shared" si="375"/>
        <v/>
      </c>
      <c r="BN497" s="165" t="str">
        <f>IF(COUNTBLANK($A497:$F497)&gt;2,"",IF(Input!R497=0,"NA",Input!R497))</f>
        <v/>
      </c>
      <c r="BO497" s="65" t="str">
        <f t="shared" si="376"/>
        <v/>
      </c>
      <c r="BP497" s="65" t="str">
        <f t="shared" si="377"/>
        <v/>
      </c>
      <c r="BQ497" s="165" t="str">
        <f>IF(COUNTBLANK($A497:$F497)&gt;2,"",IF(Input!S497=0,"NA",Input!S497))</f>
        <v/>
      </c>
      <c r="BR497" s="65" t="str">
        <f t="shared" si="378"/>
        <v/>
      </c>
      <c r="BS497" s="65" t="str">
        <f t="shared" si="379"/>
        <v/>
      </c>
      <c r="BT497" s="165" t="str">
        <f>IF(COUNTBLANK($A497:$F497)&gt;2,"",IF(Input!T497=0,"NA",Input!T497))</f>
        <v/>
      </c>
      <c r="BU497" s="65" t="str">
        <f t="shared" si="380"/>
        <v/>
      </c>
      <c r="BV497" s="65" t="str">
        <f t="shared" si="381"/>
        <v/>
      </c>
      <c r="BW497" s="165" t="str">
        <f>IF(COUNTBLANK($A497:$F497)&gt;2,"",IF(Input!U497=0,"NA",Input!U497))</f>
        <v/>
      </c>
      <c r="BX497" s="65" t="str">
        <f t="shared" si="382"/>
        <v/>
      </c>
      <c r="BY497" s="65" t="str">
        <f t="shared" si="383"/>
        <v/>
      </c>
      <c r="BZ497" s="165" t="str">
        <f>IF(COUNTBLANK($A497:$F497)&gt;2,"",IF(Input!V497=0,"NA",Input!V497))</f>
        <v/>
      </c>
      <c r="CA497" s="65" t="str">
        <f t="shared" si="384"/>
        <v/>
      </c>
      <c r="CB497" s="65" t="str">
        <f t="shared" si="385"/>
        <v/>
      </c>
      <c r="CC497" s="165" t="str">
        <f>IF(COUNTBLANK($A497:$F497)&gt;2,"",IF(Input!W497=0,"NA",Input!W497))</f>
        <v/>
      </c>
      <c r="CD497" s="65" t="str">
        <f t="shared" si="386"/>
        <v/>
      </c>
      <c r="CE497" s="65" t="str">
        <f t="shared" si="387"/>
        <v/>
      </c>
      <c r="CF497" s="165" t="str">
        <f>IF(COUNTBLANK($A497:$F497)&gt;2,"",IF(Input!X497=0,"NA",Input!X497))</f>
        <v/>
      </c>
      <c r="CG497" s="65" t="str">
        <f t="shared" si="388"/>
        <v/>
      </c>
      <c r="CH497" s="65" t="str">
        <f t="shared" si="389"/>
        <v/>
      </c>
      <c r="CI497" s="165" t="str">
        <f>IF(COUNTBLANK($A497:$F497)&gt;2,"",IF(Input!Y497=0,"NA",Input!Y497))</f>
        <v/>
      </c>
      <c r="CJ497" s="65" t="str">
        <f t="shared" si="390"/>
        <v/>
      </c>
      <c r="CK497" s="65" t="str">
        <f t="shared" si="391"/>
        <v/>
      </c>
      <c r="CL497" s="165" t="str">
        <f>IF(COUNTBLANK($A497:$F497)&gt;2,"",IF(Input!Z497=0,"NA",Input!Z497))</f>
        <v/>
      </c>
      <c r="CM497" s="65" t="str">
        <f t="shared" si="392"/>
        <v/>
      </c>
      <c r="CN497" s="65" t="str">
        <f t="shared" si="393"/>
        <v/>
      </c>
      <c r="CO497" s="165" t="str">
        <f>IF(COUNTBLANK($A497:$F497)&gt;2,"",IF(Input!AA497=0,"NA",Input!AA497))</f>
        <v/>
      </c>
      <c r="CP497" s="65" t="str">
        <f t="shared" si="394"/>
        <v/>
      </c>
      <c r="CQ497" s="65" t="str">
        <f t="shared" si="395"/>
        <v/>
      </c>
      <c r="CR497" s="165" t="str">
        <f>IF(COUNTBLANK($A497:$F497)&gt;2,"",IF(Input!AB497=0,"NA",Input!AB497))</f>
        <v/>
      </c>
      <c r="CS497" s="65" t="str">
        <f t="shared" si="396"/>
        <v/>
      </c>
      <c r="CT497" s="65" t="str">
        <f t="shared" si="397"/>
        <v/>
      </c>
      <c r="CU497" s="165" t="str">
        <f>IF(COUNTBLANK($A497:$F497)&gt;2,"",IF(Input!AC497=0,"NA",Input!AC497))</f>
        <v/>
      </c>
      <c r="CV497" s="65" t="str">
        <f t="shared" si="398"/>
        <v/>
      </c>
      <c r="CW497" s="65" t="str">
        <f t="shared" si="399"/>
        <v/>
      </c>
      <c r="CX497" s="165" t="str">
        <f>IF(COUNTBLANK($A497:$F497)&gt;2,"",IF(Input!AD497=0,"NA",Input!AD497))</f>
        <v/>
      </c>
    </row>
    <row r="498" spans="1:102" x14ac:dyDescent="0.25">
      <c r="A498" s="162" t="str">
        <f>IF(Input!B498=0,"",Input!B498)</f>
        <v/>
      </c>
      <c r="B498" s="162" t="str">
        <f>IF(Input!C498=0,"",Input!C498)</f>
        <v/>
      </c>
      <c r="C498" s="162" t="str">
        <f>IF(Input!D498=0,"",Input!D498)</f>
        <v/>
      </c>
      <c r="D498" s="162" t="str">
        <f>IF(Input!G498=0,"",Input!G498)</f>
        <v/>
      </c>
      <c r="E498" s="162" t="str">
        <f>IF(Input!H498=0,"",Input!H498)</f>
        <v/>
      </c>
      <c r="F498" s="162" t="str">
        <f>IF(Input!I498=0,"",Input!I498)</f>
        <v/>
      </c>
      <c r="G498" s="66" t="str">
        <f t="shared" si="350"/>
        <v/>
      </c>
      <c r="H498" s="66" t="str">
        <f t="shared" si="351"/>
        <v/>
      </c>
      <c r="I498" s="160" t="str">
        <f>FinalScores!G498</f>
        <v/>
      </c>
      <c r="J498" s="65" t="str">
        <f t="shared" si="352"/>
        <v/>
      </c>
      <c r="K498" s="65" t="str">
        <f t="shared" si="353"/>
        <v/>
      </c>
      <c r="L498" s="165" t="str">
        <f>IF(COUNTBLANK($A498:$F498)&gt;2,"",IF(Input!AE498=0,"NA",Input!AE498))</f>
        <v/>
      </c>
      <c r="M498" s="65" t="str">
        <f t="shared" si="354"/>
        <v/>
      </c>
      <c r="N498" s="65" t="str">
        <f t="shared" si="355"/>
        <v/>
      </c>
      <c r="O498" s="165" t="str">
        <f>IF(COUNTBLANK($A498:$F498)&gt;2,"",IF(Input!AF498=0,"NA",Input!AF498))</f>
        <v/>
      </c>
      <c r="P498" s="65" t="str">
        <f t="shared" si="356"/>
        <v/>
      </c>
      <c r="Q498" s="65" t="str">
        <f t="shared" si="357"/>
        <v/>
      </c>
      <c r="R498" s="165" t="str">
        <f>IF(COUNTBLANK($A498:$F498)&gt;2,"",IF(Input!AG498=0,"NA",Input!AG498))</f>
        <v/>
      </c>
      <c r="AN498" s="65" t="str">
        <f t="shared" si="358"/>
        <v/>
      </c>
      <c r="AO498" s="65" t="str">
        <f t="shared" si="359"/>
        <v/>
      </c>
      <c r="AP498" s="165" t="str">
        <f>IF(COUNTBLANK($A498:$F498)&gt;2,"",IF(Input!J498=0,"NA",Input!J498))</f>
        <v/>
      </c>
      <c r="AQ498" s="65" t="str">
        <f t="shared" si="360"/>
        <v/>
      </c>
      <c r="AR498" s="65" t="str">
        <f t="shared" si="361"/>
        <v/>
      </c>
      <c r="AS498" s="165" t="str">
        <f>IF(COUNTBLANK($A498:$F498)&gt;2,"",IF(Input!K498=0,"NA",Input!K498))</f>
        <v/>
      </c>
      <c r="AT498" s="65" t="str">
        <f t="shared" si="362"/>
        <v/>
      </c>
      <c r="AU498" s="65" t="str">
        <f t="shared" si="363"/>
        <v/>
      </c>
      <c r="AV498" s="165" t="str">
        <f>IF(COUNTBLANK($A498:$F498)&gt;2,"",IF(Input!L498=0,"NA",Input!L498))</f>
        <v/>
      </c>
      <c r="AW498" s="65" t="str">
        <f t="shared" si="364"/>
        <v/>
      </c>
      <c r="AX498" s="65" t="str">
        <f t="shared" si="365"/>
        <v/>
      </c>
      <c r="AY498" s="165" t="str">
        <f>IF(COUNTBLANK($A498:$F498)&gt;2,"",IF(Input!M498=0,"NA",Input!M498))</f>
        <v/>
      </c>
      <c r="AZ498" s="65" t="str">
        <f t="shared" si="366"/>
        <v/>
      </c>
      <c r="BA498" s="65" t="str">
        <f t="shared" si="367"/>
        <v/>
      </c>
      <c r="BB498" s="165" t="str">
        <f>IF(COUNTBLANK($A498:$F498)&gt;2,"",IF(Input!N498=0,"NA",Input!N498))</f>
        <v/>
      </c>
      <c r="BC498" s="65" t="str">
        <f t="shared" si="368"/>
        <v/>
      </c>
      <c r="BD498" s="65" t="str">
        <f t="shared" si="369"/>
        <v/>
      </c>
      <c r="BE498" s="165" t="str">
        <f>IF(COUNTBLANK($A498:$F498)&gt;2,"",IF(Input!O498=0,"NA",Input!O498))</f>
        <v/>
      </c>
      <c r="BF498" s="65" t="str">
        <f t="shared" si="370"/>
        <v/>
      </c>
      <c r="BG498" s="65" t="str">
        <f t="shared" si="371"/>
        <v/>
      </c>
      <c r="BH498" s="165" t="str">
        <f>IF(COUNTBLANK($A498:$F498)&gt;2,"",IF(Input!P498=0,"NA",Input!P498))</f>
        <v/>
      </c>
      <c r="BI498" s="65" t="str">
        <f t="shared" si="372"/>
        <v/>
      </c>
      <c r="BJ498" s="65" t="str">
        <f t="shared" si="373"/>
        <v/>
      </c>
      <c r="BK498" s="165" t="str">
        <f>IF(COUNTBLANK($A498:$F498)&gt;2,"",IF(Input!Q498=0,"NA",Input!Q498))</f>
        <v/>
      </c>
      <c r="BL498" s="65" t="str">
        <f t="shared" si="374"/>
        <v/>
      </c>
      <c r="BM498" s="65" t="str">
        <f t="shared" si="375"/>
        <v/>
      </c>
      <c r="BN498" s="165" t="str">
        <f>IF(COUNTBLANK($A498:$F498)&gt;2,"",IF(Input!R498=0,"NA",Input!R498))</f>
        <v/>
      </c>
      <c r="BO498" s="65" t="str">
        <f t="shared" si="376"/>
        <v/>
      </c>
      <c r="BP498" s="65" t="str">
        <f t="shared" si="377"/>
        <v/>
      </c>
      <c r="BQ498" s="165" t="str">
        <f>IF(COUNTBLANK($A498:$F498)&gt;2,"",IF(Input!S498=0,"NA",Input!S498))</f>
        <v/>
      </c>
      <c r="BR498" s="65" t="str">
        <f t="shared" si="378"/>
        <v/>
      </c>
      <c r="BS498" s="65" t="str">
        <f t="shared" si="379"/>
        <v/>
      </c>
      <c r="BT498" s="165" t="str">
        <f>IF(COUNTBLANK($A498:$F498)&gt;2,"",IF(Input!T498=0,"NA",Input!T498))</f>
        <v/>
      </c>
      <c r="BU498" s="65" t="str">
        <f t="shared" si="380"/>
        <v/>
      </c>
      <c r="BV498" s="65" t="str">
        <f t="shared" si="381"/>
        <v/>
      </c>
      <c r="BW498" s="165" t="str">
        <f>IF(COUNTBLANK($A498:$F498)&gt;2,"",IF(Input!U498=0,"NA",Input!U498))</f>
        <v/>
      </c>
      <c r="BX498" s="65" t="str">
        <f t="shared" si="382"/>
        <v/>
      </c>
      <c r="BY498" s="65" t="str">
        <f t="shared" si="383"/>
        <v/>
      </c>
      <c r="BZ498" s="165" t="str">
        <f>IF(COUNTBLANK($A498:$F498)&gt;2,"",IF(Input!V498=0,"NA",Input!V498))</f>
        <v/>
      </c>
      <c r="CA498" s="65" t="str">
        <f t="shared" si="384"/>
        <v/>
      </c>
      <c r="CB498" s="65" t="str">
        <f t="shared" si="385"/>
        <v/>
      </c>
      <c r="CC498" s="165" t="str">
        <f>IF(COUNTBLANK($A498:$F498)&gt;2,"",IF(Input!W498=0,"NA",Input!W498))</f>
        <v/>
      </c>
      <c r="CD498" s="65" t="str">
        <f t="shared" si="386"/>
        <v/>
      </c>
      <c r="CE498" s="65" t="str">
        <f t="shared" si="387"/>
        <v/>
      </c>
      <c r="CF498" s="165" t="str">
        <f>IF(COUNTBLANK($A498:$F498)&gt;2,"",IF(Input!X498=0,"NA",Input!X498))</f>
        <v/>
      </c>
      <c r="CG498" s="65" t="str">
        <f t="shared" si="388"/>
        <v/>
      </c>
      <c r="CH498" s="65" t="str">
        <f t="shared" si="389"/>
        <v/>
      </c>
      <c r="CI498" s="165" t="str">
        <f>IF(COUNTBLANK($A498:$F498)&gt;2,"",IF(Input!Y498=0,"NA",Input!Y498))</f>
        <v/>
      </c>
      <c r="CJ498" s="65" t="str">
        <f t="shared" si="390"/>
        <v/>
      </c>
      <c r="CK498" s="65" t="str">
        <f t="shared" si="391"/>
        <v/>
      </c>
      <c r="CL498" s="165" t="str">
        <f>IF(COUNTBLANK($A498:$F498)&gt;2,"",IF(Input!Z498=0,"NA",Input!Z498))</f>
        <v/>
      </c>
      <c r="CM498" s="65" t="str">
        <f t="shared" si="392"/>
        <v/>
      </c>
      <c r="CN498" s="65" t="str">
        <f t="shared" si="393"/>
        <v/>
      </c>
      <c r="CO498" s="165" t="str">
        <f>IF(COUNTBLANK($A498:$F498)&gt;2,"",IF(Input!AA498=0,"NA",Input!AA498))</f>
        <v/>
      </c>
      <c r="CP498" s="65" t="str">
        <f t="shared" si="394"/>
        <v/>
      </c>
      <c r="CQ498" s="65" t="str">
        <f t="shared" si="395"/>
        <v/>
      </c>
      <c r="CR498" s="165" t="str">
        <f>IF(COUNTBLANK($A498:$F498)&gt;2,"",IF(Input!AB498=0,"NA",Input!AB498))</f>
        <v/>
      </c>
      <c r="CS498" s="65" t="str">
        <f t="shared" si="396"/>
        <v/>
      </c>
      <c r="CT498" s="65" t="str">
        <f t="shared" si="397"/>
        <v/>
      </c>
      <c r="CU498" s="165" t="str">
        <f>IF(COUNTBLANK($A498:$F498)&gt;2,"",IF(Input!AC498=0,"NA",Input!AC498))</f>
        <v/>
      </c>
      <c r="CV498" s="65" t="str">
        <f t="shared" si="398"/>
        <v/>
      </c>
      <c r="CW498" s="65" t="str">
        <f t="shared" si="399"/>
        <v/>
      </c>
      <c r="CX498" s="165" t="str">
        <f>IF(COUNTBLANK($A498:$F498)&gt;2,"",IF(Input!AD498=0,"NA",Input!AD498))</f>
        <v/>
      </c>
    </row>
    <row r="499" spans="1:102" x14ac:dyDescent="0.25">
      <c r="A499" s="162" t="str">
        <f>IF(Input!B499=0,"",Input!B499)</f>
        <v/>
      </c>
      <c r="B499" s="162" t="str">
        <f>IF(Input!C499=0,"",Input!C499)</f>
        <v/>
      </c>
      <c r="C499" s="162" t="str">
        <f>IF(Input!D499=0,"",Input!D499)</f>
        <v/>
      </c>
      <c r="D499" s="162" t="str">
        <f>IF(Input!G499=0,"",Input!G499)</f>
        <v/>
      </c>
      <c r="E499" s="162" t="str">
        <f>IF(Input!H499=0,"",Input!H499)</f>
        <v/>
      </c>
      <c r="F499" s="162" t="str">
        <f>IF(Input!I499=0,"",Input!I499)</f>
        <v/>
      </c>
      <c r="G499" s="66" t="str">
        <f t="shared" si="350"/>
        <v/>
      </c>
      <c r="H499" s="66" t="str">
        <f t="shared" si="351"/>
        <v/>
      </c>
      <c r="I499" s="160" t="str">
        <f>FinalScores!G499</f>
        <v/>
      </c>
      <c r="J499" s="65" t="str">
        <f t="shared" si="352"/>
        <v/>
      </c>
      <c r="K499" s="65" t="str">
        <f t="shared" si="353"/>
        <v/>
      </c>
      <c r="L499" s="165" t="str">
        <f>IF(COUNTBLANK($A499:$F499)&gt;2,"",IF(Input!AE499=0,"NA",Input!AE499))</f>
        <v/>
      </c>
      <c r="M499" s="65" t="str">
        <f t="shared" si="354"/>
        <v/>
      </c>
      <c r="N499" s="65" t="str">
        <f t="shared" si="355"/>
        <v/>
      </c>
      <c r="O499" s="165" t="str">
        <f>IF(COUNTBLANK($A499:$F499)&gt;2,"",IF(Input!AF499=0,"NA",Input!AF499))</f>
        <v/>
      </c>
      <c r="P499" s="65" t="str">
        <f t="shared" si="356"/>
        <v/>
      </c>
      <c r="Q499" s="65" t="str">
        <f t="shared" si="357"/>
        <v/>
      </c>
      <c r="R499" s="165" t="str">
        <f>IF(COUNTBLANK($A499:$F499)&gt;2,"",IF(Input!AG499=0,"NA",Input!AG499))</f>
        <v/>
      </c>
      <c r="AN499" s="65" t="str">
        <f t="shared" si="358"/>
        <v/>
      </c>
      <c r="AO499" s="65" t="str">
        <f t="shared" si="359"/>
        <v/>
      </c>
      <c r="AP499" s="165" t="str">
        <f>IF(COUNTBLANK($A499:$F499)&gt;2,"",IF(Input!J499=0,"NA",Input!J499))</f>
        <v/>
      </c>
      <c r="AQ499" s="65" t="str">
        <f t="shared" si="360"/>
        <v/>
      </c>
      <c r="AR499" s="65" t="str">
        <f t="shared" si="361"/>
        <v/>
      </c>
      <c r="AS499" s="165" t="str">
        <f>IF(COUNTBLANK($A499:$F499)&gt;2,"",IF(Input!K499=0,"NA",Input!K499))</f>
        <v/>
      </c>
      <c r="AT499" s="65" t="str">
        <f t="shared" si="362"/>
        <v/>
      </c>
      <c r="AU499" s="65" t="str">
        <f t="shared" si="363"/>
        <v/>
      </c>
      <c r="AV499" s="165" t="str">
        <f>IF(COUNTBLANK($A499:$F499)&gt;2,"",IF(Input!L499=0,"NA",Input!L499))</f>
        <v/>
      </c>
      <c r="AW499" s="65" t="str">
        <f t="shared" si="364"/>
        <v/>
      </c>
      <c r="AX499" s="65" t="str">
        <f t="shared" si="365"/>
        <v/>
      </c>
      <c r="AY499" s="165" t="str">
        <f>IF(COUNTBLANK($A499:$F499)&gt;2,"",IF(Input!M499=0,"NA",Input!M499))</f>
        <v/>
      </c>
      <c r="AZ499" s="65" t="str">
        <f t="shared" si="366"/>
        <v/>
      </c>
      <c r="BA499" s="65" t="str">
        <f t="shared" si="367"/>
        <v/>
      </c>
      <c r="BB499" s="165" t="str">
        <f>IF(COUNTBLANK($A499:$F499)&gt;2,"",IF(Input!N499=0,"NA",Input!N499))</f>
        <v/>
      </c>
      <c r="BC499" s="65" t="str">
        <f t="shared" si="368"/>
        <v/>
      </c>
      <c r="BD499" s="65" t="str">
        <f t="shared" si="369"/>
        <v/>
      </c>
      <c r="BE499" s="165" t="str">
        <f>IF(COUNTBLANK($A499:$F499)&gt;2,"",IF(Input!O499=0,"NA",Input!O499))</f>
        <v/>
      </c>
      <c r="BF499" s="65" t="str">
        <f t="shared" si="370"/>
        <v/>
      </c>
      <c r="BG499" s="65" t="str">
        <f t="shared" si="371"/>
        <v/>
      </c>
      <c r="BH499" s="165" t="str">
        <f>IF(COUNTBLANK($A499:$F499)&gt;2,"",IF(Input!P499=0,"NA",Input!P499))</f>
        <v/>
      </c>
      <c r="BI499" s="65" t="str">
        <f t="shared" si="372"/>
        <v/>
      </c>
      <c r="BJ499" s="65" t="str">
        <f t="shared" si="373"/>
        <v/>
      </c>
      <c r="BK499" s="165" t="str">
        <f>IF(COUNTBLANK($A499:$F499)&gt;2,"",IF(Input!Q499=0,"NA",Input!Q499))</f>
        <v/>
      </c>
      <c r="BL499" s="65" t="str">
        <f t="shared" si="374"/>
        <v/>
      </c>
      <c r="BM499" s="65" t="str">
        <f t="shared" si="375"/>
        <v/>
      </c>
      <c r="BN499" s="165" t="str">
        <f>IF(COUNTBLANK($A499:$F499)&gt;2,"",IF(Input!R499=0,"NA",Input!R499))</f>
        <v/>
      </c>
      <c r="BO499" s="65" t="str">
        <f t="shared" si="376"/>
        <v/>
      </c>
      <c r="BP499" s="65" t="str">
        <f t="shared" si="377"/>
        <v/>
      </c>
      <c r="BQ499" s="165" t="str">
        <f>IF(COUNTBLANK($A499:$F499)&gt;2,"",IF(Input!S499=0,"NA",Input!S499))</f>
        <v/>
      </c>
      <c r="BR499" s="65" t="str">
        <f t="shared" si="378"/>
        <v/>
      </c>
      <c r="BS499" s="65" t="str">
        <f t="shared" si="379"/>
        <v/>
      </c>
      <c r="BT499" s="165" t="str">
        <f>IF(COUNTBLANK($A499:$F499)&gt;2,"",IF(Input!T499=0,"NA",Input!T499))</f>
        <v/>
      </c>
      <c r="BU499" s="65" t="str">
        <f t="shared" si="380"/>
        <v/>
      </c>
      <c r="BV499" s="65" t="str">
        <f t="shared" si="381"/>
        <v/>
      </c>
      <c r="BW499" s="165" t="str">
        <f>IF(COUNTBLANK($A499:$F499)&gt;2,"",IF(Input!U499=0,"NA",Input!U499))</f>
        <v/>
      </c>
      <c r="BX499" s="65" t="str">
        <f t="shared" si="382"/>
        <v/>
      </c>
      <c r="BY499" s="65" t="str">
        <f t="shared" si="383"/>
        <v/>
      </c>
      <c r="BZ499" s="165" t="str">
        <f>IF(COUNTBLANK($A499:$F499)&gt;2,"",IF(Input!V499=0,"NA",Input!V499))</f>
        <v/>
      </c>
      <c r="CA499" s="65" t="str">
        <f t="shared" si="384"/>
        <v/>
      </c>
      <c r="CB499" s="65" t="str">
        <f t="shared" si="385"/>
        <v/>
      </c>
      <c r="CC499" s="165" t="str">
        <f>IF(COUNTBLANK($A499:$F499)&gt;2,"",IF(Input!W499=0,"NA",Input!W499))</f>
        <v/>
      </c>
      <c r="CD499" s="65" t="str">
        <f t="shared" si="386"/>
        <v/>
      </c>
      <c r="CE499" s="65" t="str">
        <f t="shared" si="387"/>
        <v/>
      </c>
      <c r="CF499" s="165" t="str">
        <f>IF(COUNTBLANK($A499:$F499)&gt;2,"",IF(Input!X499=0,"NA",Input!X499))</f>
        <v/>
      </c>
      <c r="CG499" s="65" t="str">
        <f t="shared" si="388"/>
        <v/>
      </c>
      <c r="CH499" s="65" t="str">
        <f t="shared" si="389"/>
        <v/>
      </c>
      <c r="CI499" s="165" t="str">
        <f>IF(COUNTBLANK($A499:$F499)&gt;2,"",IF(Input!Y499=0,"NA",Input!Y499))</f>
        <v/>
      </c>
      <c r="CJ499" s="65" t="str">
        <f t="shared" si="390"/>
        <v/>
      </c>
      <c r="CK499" s="65" t="str">
        <f t="shared" si="391"/>
        <v/>
      </c>
      <c r="CL499" s="165" t="str">
        <f>IF(COUNTBLANK($A499:$F499)&gt;2,"",IF(Input!Z499=0,"NA",Input!Z499))</f>
        <v/>
      </c>
      <c r="CM499" s="65" t="str">
        <f t="shared" si="392"/>
        <v/>
      </c>
      <c r="CN499" s="65" t="str">
        <f t="shared" si="393"/>
        <v/>
      </c>
      <c r="CO499" s="165" t="str">
        <f>IF(COUNTBLANK($A499:$F499)&gt;2,"",IF(Input!AA499=0,"NA",Input!AA499))</f>
        <v/>
      </c>
      <c r="CP499" s="65" t="str">
        <f t="shared" si="394"/>
        <v/>
      </c>
      <c r="CQ499" s="65" t="str">
        <f t="shared" si="395"/>
        <v/>
      </c>
      <c r="CR499" s="165" t="str">
        <f>IF(COUNTBLANK($A499:$F499)&gt;2,"",IF(Input!AB499=0,"NA",Input!AB499))</f>
        <v/>
      </c>
      <c r="CS499" s="65" t="str">
        <f t="shared" si="396"/>
        <v/>
      </c>
      <c r="CT499" s="65" t="str">
        <f t="shared" si="397"/>
        <v/>
      </c>
      <c r="CU499" s="165" t="str">
        <f>IF(COUNTBLANK($A499:$F499)&gt;2,"",IF(Input!AC499=0,"NA",Input!AC499))</f>
        <v/>
      </c>
      <c r="CV499" s="65" t="str">
        <f t="shared" si="398"/>
        <v/>
      </c>
      <c r="CW499" s="65" t="str">
        <f t="shared" si="399"/>
        <v/>
      </c>
      <c r="CX499" s="165" t="str">
        <f>IF(COUNTBLANK($A499:$F499)&gt;2,"",IF(Input!AD499=0,"NA",Input!AD499))</f>
        <v/>
      </c>
    </row>
    <row r="500" spans="1:102" x14ac:dyDescent="0.25">
      <c r="A500" s="162" t="str">
        <f>IF(Input!B500=0,"",Input!B500)</f>
        <v/>
      </c>
      <c r="B500" s="162" t="str">
        <f>IF(Input!C500=0,"",Input!C500)</f>
        <v/>
      </c>
      <c r="C500" s="162" t="str">
        <f>IF(Input!D500=0,"",Input!D500)</f>
        <v/>
      </c>
      <c r="D500" s="162" t="str">
        <f>IF(Input!G500=0,"",Input!G500)</f>
        <v/>
      </c>
      <c r="E500" s="162" t="str">
        <f>IF(Input!H500=0,"",Input!H500)</f>
        <v/>
      </c>
      <c r="F500" s="162" t="str">
        <f>IF(Input!I500=0,"",Input!I500)</f>
        <v/>
      </c>
      <c r="G500" s="66" t="str">
        <f t="shared" si="350"/>
        <v/>
      </c>
      <c r="H500" s="66" t="str">
        <f t="shared" si="351"/>
        <v/>
      </c>
      <c r="I500" s="160" t="str">
        <f>FinalScores!G500</f>
        <v/>
      </c>
      <c r="J500" s="65" t="str">
        <f t="shared" si="352"/>
        <v/>
      </c>
      <c r="K500" s="65" t="str">
        <f t="shared" si="353"/>
        <v/>
      </c>
      <c r="L500" s="165" t="str">
        <f>IF(COUNTBLANK($A500:$F500)&gt;2,"",IF(Input!AE500=0,"NA",Input!AE500))</f>
        <v/>
      </c>
      <c r="M500" s="65" t="str">
        <f t="shared" si="354"/>
        <v/>
      </c>
      <c r="N500" s="65" t="str">
        <f t="shared" si="355"/>
        <v/>
      </c>
      <c r="O500" s="165" t="str">
        <f>IF(COUNTBLANK($A500:$F500)&gt;2,"",IF(Input!AF500=0,"NA",Input!AF500))</f>
        <v/>
      </c>
      <c r="P500" s="65" t="str">
        <f t="shared" si="356"/>
        <v/>
      </c>
      <c r="Q500" s="65" t="str">
        <f t="shared" si="357"/>
        <v/>
      </c>
      <c r="R500" s="165" t="str">
        <f>IF(COUNTBLANK($A500:$F500)&gt;2,"",IF(Input!AG500=0,"NA",Input!AG500))</f>
        <v/>
      </c>
      <c r="AN500" s="65" t="str">
        <f t="shared" si="358"/>
        <v/>
      </c>
      <c r="AO500" s="65" t="str">
        <f t="shared" si="359"/>
        <v/>
      </c>
      <c r="AP500" s="165" t="str">
        <f>IF(COUNTBLANK($A500:$F500)&gt;2,"",IF(Input!J500=0,"NA",Input!J500))</f>
        <v/>
      </c>
      <c r="AQ500" s="65" t="str">
        <f t="shared" si="360"/>
        <v/>
      </c>
      <c r="AR500" s="65" t="str">
        <f t="shared" si="361"/>
        <v/>
      </c>
      <c r="AS500" s="165" t="str">
        <f>IF(COUNTBLANK($A500:$F500)&gt;2,"",IF(Input!K500=0,"NA",Input!K500))</f>
        <v/>
      </c>
      <c r="AT500" s="65" t="str">
        <f t="shared" si="362"/>
        <v/>
      </c>
      <c r="AU500" s="65" t="str">
        <f t="shared" si="363"/>
        <v/>
      </c>
      <c r="AV500" s="165" t="str">
        <f>IF(COUNTBLANK($A500:$F500)&gt;2,"",IF(Input!L500=0,"NA",Input!L500))</f>
        <v/>
      </c>
      <c r="AW500" s="65" t="str">
        <f t="shared" si="364"/>
        <v/>
      </c>
      <c r="AX500" s="65" t="str">
        <f t="shared" si="365"/>
        <v/>
      </c>
      <c r="AY500" s="165" t="str">
        <f>IF(COUNTBLANK($A500:$F500)&gt;2,"",IF(Input!M500=0,"NA",Input!M500))</f>
        <v/>
      </c>
      <c r="AZ500" s="65" t="str">
        <f t="shared" si="366"/>
        <v/>
      </c>
      <c r="BA500" s="65" t="str">
        <f t="shared" si="367"/>
        <v/>
      </c>
      <c r="BB500" s="165" t="str">
        <f>IF(COUNTBLANK($A500:$F500)&gt;2,"",IF(Input!N500=0,"NA",Input!N500))</f>
        <v/>
      </c>
      <c r="BC500" s="65" t="str">
        <f t="shared" si="368"/>
        <v/>
      </c>
      <c r="BD500" s="65" t="str">
        <f t="shared" si="369"/>
        <v/>
      </c>
      <c r="BE500" s="165" t="str">
        <f>IF(COUNTBLANK($A500:$F500)&gt;2,"",IF(Input!O500=0,"NA",Input!O500))</f>
        <v/>
      </c>
      <c r="BF500" s="65" t="str">
        <f t="shared" si="370"/>
        <v/>
      </c>
      <c r="BG500" s="65" t="str">
        <f t="shared" si="371"/>
        <v/>
      </c>
      <c r="BH500" s="165" t="str">
        <f>IF(COUNTBLANK($A500:$F500)&gt;2,"",IF(Input!P500=0,"NA",Input!P500))</f>
        <v/>
      </c>
      <c r="BI500" s="65" t="str">
        <f t="shared" si="372"/>
        <v/>
      </c>
      <c r="BJ500" s="65" t="str">
        <f t="shared" si="373"/>
        <v/>
      </c>
      <c r="BK500" s="165" t="str">
        <f>IF(COUNTBLANK($A500:$F500)&gt;2,"",IF(Input!Q500=0,"NA",Input!Q500))</f>
        <v/>
      </c>
      <c r="BL500" s="65" t="str">
        <f t="shared" si="374"/>
        <v/>
      </c>
      <c r="BM500" s="65" t="str">
        <f t="shared" si="375"/>
        <v/>
      </c>
      <c r="BN500" s="165" t="str">
        <f>IF(COUNTBLANK($A500:$F500)&gt;2,"",IF(Input!R500=0,"NA",Input!R500))</f>
        <v/>
      </c>
      <c r="BO500" s="65" t="str">
        <f t="shared" si="376"/>
        <v/>
      </c>
      <c r="BP500" s="65" t="str">
        <f t="shared" si="377"/>
        <v/>
      </c>
      <c r="BQ500" s="165" t="str">
        <f>IF(COUNTBLANK($A500:$F500)&gt;2,"",IF(Input!S500=0,"NA",Input!S500))</f>
        <v/>
      </c>
      <c r="BR500" s="65" t="str">
        <f t="shared" si="378"/>
        <v/>
      </c>
      <c r="BS500" s="65" t="str">
        <f t="shared" si="379"/>
        <v/>
      </c>
      <c r="BT500" s="165" t="str">
        <f>IF(COUNTBLANK($A500:$F500)&gt;2,"",IF(Input!T500=0,"NA",Input!T500))</f>
        <v/>
      </c>
      <c r="BU500" s="65" t="str">
        <f t="shared" si="380"/>
        <v/>
      </c>
      <c r="BV500" s="65" t="str">
        <f t="shared" si="381"/>
        <v/>
      </c>
      <c r="BW500" s="165" t="str">
        <f>IF(COUNTBLANK($A500:$F500)&gt;2,"",IF(Input!U500=0,"NA",Input!U500))</f>
        <v/>
      </c>
      <c r="BX500" s="65" t="str">
        <f t="shared" si="382"/>
        <v/>
      </c>
      <c r="BY500" s="65" t="str">
        <f t="shared" si="383"/>
        <v/>
      </c>
      <c r="BZ500" s="165" t="str">
        <f>IF(COUNTBLANK($A500:$F500)&gt;2,"",IF(Input!V500=0,"NA",Input!V500))</f>
        <v/>
      </c>
      <c r="CA500" s="65" t="str">
        <f t="shared" si="384"/>
        <v/>
      </c>
      <c r="CB500" s="65" t="str">
        <f t="shared" si="385"/>
        <v/>
      </c>
      <c r="CC500" s="165" t="str">
        <f>IF(COUNTBLANK($A500:$F500)&gt;2,"",IF(Input!W500=0,"NA",Input!W500))</f>
        <v/>
      </c>
      <c r="CD500" s="65" t="str">
        <f t="shared" si="386"/>
        <v/>
      </c>
      <c r="CE500" s="65" t="str">
        <f t="shared" si="387"/>
        <v/>
      </c>
      <c r="CF500" s="165" t="str">
        <f>IF(COUNTBLANK($A500:$F500)&gt;2,"",IF(Input!X500=0,"NA",Input!X500))</f>
        <v/>
      </c>
      <c r="CG500" s="65" t="str">
        <f t="shared" si="388"/>
        <v/>
      </c>
      <c r="CH500" s="65" t="str">
        <f t="shared" si="389"/>
        <v/>
      </c>
      <c r="CI500" s="165" t="str">
        <f>IF(COUNTBLANK($A500:$F500)&gt;2,"",IF(Input!Y500=0,"NA",Input!Y500))</f>
        <v/>
      </c>
      <c r="CJ500" s="65" t="str">
        <f t="shared" si="390"/>
        <v/>
      </c>
      <c r="CK500" s="65" t="str">
        <f t="shared" si="391"/>
        <v/>
      </c>
      <c r="CL500" s="165" t="str">
        <f>IF(COUNTBLANK($A500:$F500)&gt;2,"",IF(Input!Z500=0,"NA",Input!Z500))</f>
        <v/>
      </c>
      <c r="CM500" s="65" t="str">
        <f t="shared" si="392"/>
        <v/>
      </c>
      <c r="CN500" s="65" t="str">
        <f t="shared" si="393"/>
        <v/>
      </c>
      <c r="CO500" s="165" t="str">
        <f>IF(COUNTBLANK($A500:$F500)&gt;2,"",IF(Input!AA500=0,"NA",Input!AA500))</f>
        <v/>
      </c>
      <c r="CP500" s="65" t="str">
        <f t="shared" si="394"/>
        <v/>
      </c>
      <c r="CQ500" s="65" t="str">
        <f t="shared" si="395"/>
        <v/>
      </c>
      <c r="CR500" s="165" t="str">
        <f>IF(COUNTBLANK($A500:$F500)&gt;2,"",IF(Input!AB500=0,"NA",Input!AB500))</f>
        <v/>
      </c>
      <c r="CS500" s="65" t="str">
        <f t="shared" si="396"/>
        <v/>
      </c>
      <c r="CT500" s="65" t="str">
        <f t="shared" si="397"/>
        <v/>
      </c>
      <c r="CU500" s="165" t="str">
        <f>IF(COUNTBLANK($A500:$F500)&gt;2,"",IF(Input!AC500=0,"NA",Input!AC500))</f>
        <v/>
      </c>
      <c r="CV500" s="65" t="str">
        <f t="shared" si="398"/>
        <v/>
      </c>
      <c r="CW500" s="65" t="str">
        <f t="shared" si="399"/>
        <v/>
      </c>
      <c r="CX500" s="165" t="str">
        <f>IF(COUNTBLANK($A500:$F500)&gt;2,"",IF(Input!AD500=0,"NA",Input!AD500))</f>
        <v/>
      </c>
    </row>
    <row r="501" spans="1:102" x14ac:dyDescent="0.25">
      <c r="A501" s="162" t="str">
        <f>IF(Input!B501=0,"",Input!B501)</f>
        <v/>
      </c>
      <c r="B501" s="162" t="str">
        <f>IF(Input!C501=0,"",Input!C501)</f>
        <v/>
      </c>
      <c r="C501" s="162" t="str">
        <f>IF(Input!D501=0,"",Input!D501)</f>
        <v/>
      </c>
      <c r="D501" s="162" t="str">
        <f>IF(Input!G501=0,"",Input!G501)</f>
        <v/>
      </c>
      <c r="E501" s="162" t="str">
        <f>IF(Input!H501=0,"",Input!H501)</f>
        <v/>
      </c>
      <c r="F501" s="162" t="str">
        <f>IF(Input!I501=0,"",Input!I501)</f>
        <v/>
      </c>
      <c r="G501" s="66" t="str">
        <f t="shared" si="350"/>
        <v/>
      </c>
      <c r="H501" s="66" t="str">
        <f t="shared" si="351"/>
        <v/>
      </c>
      <c r="I501" s="160" t="str">
        <f>FinalScores!G501</f>
        <v/>
      </c>
      <c r="J501" s="65" t="str">
        <f t="shared" si="352"/>
        <v/>
      </c>
      <c r="K501" s="65" t="str">
        <f t="shared" si="353"/>
        <v/>
      </c>
      <c r="L501" s="165" t="str">
        <f>IF(COUNTBLANK($A501:$F501)&gt;2,"",IF(Input!AE501=0,"NA",Input!AE501))</f>
        <v/>
      </c>
      <c r="M501" s="65" t="str">
        <f t="shared" si="354"/>
        <v/>
      </c>
      <c r="N501" s="65" t="str">
        <f t="shared" si="355"/>
        <v/>
      </c>
      <c r="O501" s="165" t="str">
        <f>IF(COUNTBLANK($A501:$F501)&gt;2,"",IF(Input!AF501=0,"NA",Input!AF501))</f>
        <v/>
      </c>
      <c r="P501" s="65" t="str">
        <f t="shared" si="356"/>
        <v/>
      </c>
      <c r="Q501" s="65" t="str">
        <f t="shared" si="357"/>
        <v/>
      </c>
      <c r="R501" s="165" t="str">
        <f>IF(COUNTBLANK($A501:$F501)&gt;2,"",IF(Input!AG501=0,"NA",Input!AG501))</f>
        <v/>
      </c>
      <c r="AN501" s="65" t="str">
        <f t="shared" si="358"/>
        <v/>
      </c>
      <c r="AO501" s="65" t="str">
        <f t="shared" si="359"/>
        <v/>
      </c>
      <c r="AP501" s="165" t="str">
        <f>IF(COUNTBLANK($A501:$F501)&gt;2,"",IF(Input!J501=0,"NA",Input!J501))</f>
        <v/>
      </c>
      <c r="AQ501" s="65" t="str">
        <f t="shared" si="360"/>
        <v/>
      </c>
      <c r="AR501" s="65" t="str">
        <f t="shared" si="361"/>
        <v/>
      </c>
      <c r="AS501" s="165" t="str">
        <f>IF(COUNTBLANK($A501:$F501)&gt;2,"",IF(Input!K501=0,"NA",Input!K501))</f>
        <v/>
      </c>
      <c r="AT501" s="65" t="str">
        <f t="shared" si="362"/>
        <v/>
      </c>
      <c r="AU501" s="65" t="str">
        <f t="shared" si="363"/>
        <v/>
      </c>
      <c r="AV501" s="165" t="str">
        <f>IF(COUNTBLANK($A501:$F501)&gt;2,"",IF(Input!L501=0,"NA",Input!L501))</f>
        <v/>
      </c>
      <c r="AW501" s="65" t="str">
        <f t="shared" si="364"/>
        <v/>
      </c>
      <c r="AX501" s="65" t="str">
        <f t="shared" si="365"/>
        <v/>
      </c>
      <c r="AY501" s="165" t="str">
        <f>IF(COUNTBLANK($A501:$F501)&gt;2,"",IF(Input!M501=0,"NA",Input!M501))</f>
        <v/>
      </c>
      <c r="AZ501" s="65" t="str">
        <f t="shared" si="366"/>
        <v/>
      </c>
      <c r="BA501" s="65" t="str">
        <f t="shared" si="367"/>
        <v/>
      </c>
      <c r="BB501" s="165" t="str">
        <f>IF(COUNTBLANK($A501:$F501)&gt;2,"",IF(Input!N501=0,"NA",Input!N501))</f>
        <v/>
      </c>
      <c r="BC501" s="65" t="str">
        <f t="shared" si="368"/>
        <v/>
      </c>
      <c r="BD501" s="65" t="str">
        <f t="shared" si="369"/>
        <v/>
      </c>
      <c r="BE501" s="165" t="str">
        <f>IF(COUNTBLANK($A501:$F501)&gt;2,"",IF(Input!O501=0,"NA",Input!O501))</f>
        <v/>
      </c>
      <c r="BF501" s="65" t="str">
        <f t="shared" si="370"/>
        <v/>
      </c>
      <c r="BG501" s="65" t="str">
        <f t="shared" si="371"/>
        <v/>
      </c>
      <c r="BH501" s="165" t="str">
        <f>IF(COUNTBLANK($A501:$F501)&gt;2,"",IF(Input!P501=0,"NA",Input!P501))</f>
        <v/>
      </c>
      <c r="BI501" s="65" t="str">
        <f t="shared" si="372"/>
        <v/>
      </c>
      <c r="BJ501" s="65" t="str">
        <f t="shared" si="373"/>
        <v/>
      </c>
      <c r="BK501" s="165" t="str">
        <f>IF(COUNTBLANK($A501:$F501)&gt;2,"",IF(Input!Q501=0,"NA",Input!Q501))</f>
        <v/>
      </c>
      <c r="BL501" s="65" t="str">
        <f t="shared" si="374"/>
        <v/>
      </c>
      <c r="BM501" s="65" t="str">
        <f t="shared" si="375"/>
        <v/>
      </c>
      <c r="BN501" s="165" t="str">
        <f>IF(COUNTBLANK($A501:$F501)&gt;2,"",IF(Input!R501=0,"NA",Input!R501))</f>
        <v/>
      </c>
      <c r="BO501" s="65" t="str">
        <f t="shared" si="376"/>
        <v/>
      </c>
      <c r="BP501" s="65" t="str">
        <f t="shared" si="377"/>
        <v/>
      </c>
      <c r="BQ501" s="165" t="str">
        <f>IF(COUNTBLANK($A501:$F501)&gt;2,"",IF(Input!S501=0,"NA",Input!S501))</f>
        <v/>
      </c>
      <c r="BR501" s="65" t="str">
        <f t="shared" si="378"/>
        <v/>
      </c>
      <c r="BS501" s="65" t="str">
        <f t="shared" si="379"/>
        <v/>
      </c>
      <c r="BT501" s="165" t="str">
        <f>IF(COUNTBLANK($A501:$F501)&gt;2,"",IF(Input!T501=0,"NA",Input!T501))</f>
        <v/>
      </c>
      <c r="BU501" s="65" t="str">
        <f t="shared" si="380"/>
        <v/>
      </c>
      <c r="BV501" s="65" t="str">
        <f t="shared" si="381"/>
        <v/>
      </c>
      <c r="BW501" s="165" t="str">
        <f>IF(COUNTBLANK($A501:$F501)&gt;2,"",IF(Input!U501=0,"NA",Input!U501))</f>
        <v/>
      </c>
      <c r="BX501" s="65" t="str">
        <f t="shared" si="382"/>
        <v/>
      </c>
      <c r="BY501" s="65" t="str">
        <f t="shared" si="383"/>
        <v/>
      </c>
      <c r="BZ501" s="165" t="str">
        <f>IF(COUNTBLANK($A501:$F501)&gt;2,"",IF(Input!V501=0,"NA",Input!V501))</f>
        <v/>
      </c>
      <c r="CA501" s="65" t="str">
        <f t="shared" si="384"/>
        <v/>
      </c>
      <c r="CB501" s="65" t="str">
        <f t="shared" si="385"/>
        <v/>
      </c>
      <c r="CC501" s="165" t="str">
        <f>IF(COUNTBLANK($A501:$F501)&gt;2,"",IF(Input!W501=0,"NA",Input!W501))</f>
        <v/>
      </c>
      <c r="CD501" s="65" t="str">
        <f t="shared" si="386"/>
        <v/>
      </c>
      <c r="CE501" s="65" t="str">
        <f t="shared" si="387"/>
        <v/>
      </c>
      <c r="CF501" s="165" t="str">
        <f>IF(COUNTBLANK($A501:$F501)&gt;2,"",IF(Input!X501=0,"NA",Input!X501))</f>
        <v/>
      </c>
      <c r="CG501" s="65" t="str">
        <f t="shared" si="388"/>
        <v/>
      </c>
      <c r="CH501" s="65" t="str">
        <f t="shared" si="389"/>
        <v/>
      </c>
      <c r="CI501" s="165" t="str">
        <f>IF(COUNTBLANK($A501:$F501)&gt;2,"",IF(Input!Y501=0,"NA",Input!Y501))</f>
        <v/>
      </c>
      <c r="CJ501" s="65" t="str">
        <f t="shared" si="390"/>
        <v/>
      </c>
      <c r="CK501" s="65" t="str">
        <f t="shared" si="391"/>
        <v/>
      </c>
      <c r="CL501" s="165" t="str">
        <f>IF(COUNTBLANK($A501:$F501)&gt;2,"",IF(Input!Z501=0,"NA",Input!Z501))</f>
        <v/>
      </c>
      <c r="CM501" s="65" t="str">
        <f t="shared" si="392"/>
        <v/>
      </c>
      <c r="CN501" s="65" t="str">
        <f t="shared" si="393"/>
        <v/>
      </c>
      <c r="CO501" s="165" t="str">
        <f>IF(COUNTBLANK($A501:$F501)&gt;2,"",IF(Input!AA501=0,"NA",Input!AA501))</f>
        <v/>
      </c>
      <c r="CP501" s="65" t="str">
        <f t="shared" si="394"/>
        <v/>
      </c>
      <c r="CQ501" s="65" t="str">
        <f t="shared" si="395"/>
        <v/>
      </c>
      <c r="CR501" s="165" t="str">
        <f>IF(COUNTBLANK($A501:$F501)&gt;2,"",IF(Input!AB501=0,"NA",Input!AB501))</f>
        <v/>
      </c>
      <c r="CS501" s="65" t="str">
        <f t="shared" si="396"/>
        <v/>
      </c>
      <c r="CT501" s="65" t="str">
        <f t="shared" si="397"/>
        <v/>
      </c>
      <c r="CU501" s="165" t="str">
        <f>IF(COUNTBLANK($A501:$F501)&gt;2,"",IF(Input!AC501=0,"NA",Input!AC501))</f>
        <v/>
      </c>
      <c r="CV501" s="65" t="str">
        <f t="shared" si="398"/>
        <v/>
      </c>
      <c r="CW501" s="65" t="str">
        <f t="shared" si="399"/>
        <v/>
      </c>
      <c r="CX501" s="165" t="str">
        <f>IF(COUNTBLANK($A501:$F501)&gt;2,"",IF(Input!AD501=0,"NA",Input!AD501))</f>
        <v/>
      </c>
    </row>
    <row r="502" spans="1:102" x14ac:dyDescent="0.25">
      <c r="A502" s="162" t="str">
        <f>IF(Input!B502=0,"",Input!B502)</f>
        <v/>
      </c>
      <c r="B502" s="162" t="str">
        <f>IF(Input!C502=0,"",Input!C502)</f>
        <v/>
      </c>
      <c r="C502" s="162" t="str">
        <f>IF(Input!D502=0,"",Input!D502)</f>
        <v/>
      </c>
      <c r="D502" s="162" t="str">
        <f>IF(Input!G502=0,"",Input!G502)</f>
        <v/>
      </c>
      <c r="E502" s="162" t="str">
        <f>IF(Input!H502=0,"",Input!H502)</f>
        <v/>
      </c>
      <c r="F502" s="162" t="str">
        <f>IF(Input!I502=0,"",Input!I502)</f>
        <v/>
      </c>
      <c r="G502" s="66" t="str">
        <f t="shared" si="350"/>
        <v/>
      </c>
      <c r="H502" s="66" t="str">
        <f t="shared" si="351"/>
        <v/>
      </c>
      <c r="I502" s="160" t="str">
        <f>FinalScores!G502</f>
        <v/>
      </c>
      <c r="J502" s="65" t="str">
        <f t="shared" si="352"/>
        <v/>
      </c>
      <c r="K502" s="65" t="str">
        <f t="shared" si="353"/>
        <v/>
      </c>
      <c r="L502" s="165" t="str">
        <f>IF(COUNTBLANK($A502:$F502)&gt;2,"",IF(Input!AE502=0,"NA",Input!AE502))</f>
        <v/>
      </c>
      <c r="M502" s="65" t="str">
        <f t="shared" si="354"/>
        <v/>
      </c>
      <c r="N502" s="65" t="str">
        <f t="shared" si="355"/>
        <v/>
      </c>
      <c r="O502" s="165" t="str">
        <f>IF(COUNTBLANK($A502:$F502)&gt;2,"",IF(Input!AF502=0,"NA",Input!AF502))</f>
        <v/>
      </c>
      <c r="P502" s="65" t="str">
        <f t="shared" si="356"/>
        <v/>
      </c>
      <c r="Q502" s="65" t="str">
        <f t="shared" si="357"/>
        <v/>
      </c>
      <c r="R502" s="165" t="str">
        <f>IF(COUNTBLANK($A502:$F502)&gt;2,"",IF(Input!AG502=0,"NA",Input!AG502))</f>
        <v/>
      </c>
      <c r="AN502" s="65" t="str">
        <f t="shared" si="358"/>
        <v/>
      </c>
      <c r="AO502" s="65" t="str">
        <f t="shared" si="359"/>
        <v/>
      </c>
      <c r="AP502" s="165" t="str">
        <f>IF(COUNTBLANK($A502:$F502)&gt;2,"",IF(Input!J502=0,"NA",Input!J502))</f>
        <v/>
      </c>
      <c r="AQ502" s="65" t="str">
        <f t="shared" si="360"/>
        <v/>
      </c>
      <c r="AR502" s="65" t="str">
        <f t="shared" si="361"/>
        <v/>
      </c>
      <c r="AS502" s="165" t="str">
        <f>IF(COUNTBLANK($A502:$F502)&gt;2,"",IF(Input!K502=0,"NA",Input!K502))</f>
        <v/>
      </c>
      <c r="AT502" s="65" t="str">
        <f t="shared" si="362"/>
        <v/>
      </c>
      <c r="AU502" s="65" t="str">
        <f t="shared" si="363"/>
        <v/>
      </c>
      <c r="AV502" s="165" t="str">
        <f>IF(COUNTBLANK($A502:$F502)&gt;2,"",IF(Input!L502=0,"NA",Input!L502))</f>
        <v/>
      </c>
      <c r="AW502" s="65" t="str">
        <f t="shared" si="364"/>
        <v/>
      </c>
      <c r="AX502" s="65" t="str">
        <f t="shared" si="365"/>
        <v/>
      </c>
      <c r="AY502" s="165" t="str">
        <f>IF(COUNTBLANK($A502:$F502)&gt;2,"",IF(Input!M502=0,"NA",Input!M502))</f>
        <v/>
      </c>
      <c r="AZ502" s="65" t="str">
        <f t="shared" si="366"/>
        <v/>
      </c>
      <c r="BA502" s="65" t="str">
        <f t="shared" si="367"/>
        <v/>
      </c>
      <c r="BB502" s="165" t="str">
        <f>IF(COUNTBLANK($A502:$F502)&gt;2,"",IF(Input!N502=0,"NA",Input!N502))</f>
        <v/>
      </c>
      <c r="BC502" s="65" t="str">
        <f t="shared" si="368"/>
        <v/>
      </c>
      <c r="BD502" s="65" t="str">
        <f t="shared" si="369"/>
        <v/>
      </c>
      <c r="BE502" s="165" t="str">
        <f>IF(COUNTBLANK($A502:$F502)&gt;2,"",IF(Input!O502=0,"NA",Input!O502))</f>
        <v/>
      </c>
      <c r="BF502" s="65" t="str">
        <f t="shared" si="370"/>
        <v/>
      </c>
      <c r="BG502" s="65" t="str">
        <f t="shared" si="371"/>
        <v/>
      </c>
      <c r="BH502" s="165" t="str">
        <f>IF(COUNTBLANK($A502:$F502)&gt;2,"",IF(Input!P502=0,"NA",Input!P502))</f>
        <v/>
      </c>
      <c r="BI502" s="65" t="str">
        <f t="shared" si="372"/>
        <v/>
      </c>
      <c r="BJ502" s="65" t="str">
        <f t="shared" si="373"/>
        <v/>
      </c>
      <c r="BK502" s="165" t="str">
        <f>IF(COUNTBLANK($A502:$F502)&gt;2,"",IF(Input!Q502=0,"NA",Input!Q502))</f>
        <v/>
      </c>
      <c r="BL502" s="65" t="str">
        <f t="shared" si="374"/>
        <v/>
      </c>
      <c r="BM502" s="65" t="str">
        <f t="shared" si="375"/>
        <v/>
      </c>
      <c r="BN502" s="165" t="str">
        <f>IF(COUNTBLANK($A502:$F502)&gt;2,"",IF(Input!R502=0,"NA",Input!R502))</f>
        <v/>
      </c>
      <c r="BO502" s="65" t="str">
        <f t="shared" si="376"/>
        <v/>
      </c>
      <c r="BP502" s="65" t="str">
        <f t="shared" si="377"/>
        <v/>
      </c>
      <c r="BQ502" s="165" t="str">
        <f>IF(COUNTBLANK($A502:$F502)&gt;2,"",IF(Input!S502=0,"NA",Input!S502))</f>
        <v/>
      </c>
      <c r="BR502" s="65" t="str">
        <f t="shared" si="378"/>
        <v/>
      </c>
      <c r="BS502" s="65" t="str">
        <f t="shared" si="379"/>
        <v/>
      </c>
      <c r="BT502" s="165" t="str">
        <f>IF(COUNTBLANK($A502:$F502)&gt;2,"",IF(Input!T502=0,"NA",Input!T502))</f>
        <v/>
      </c>
      <c r="BU502" s="65" t="str">
        <f t="shared" si="380"/>
        <v/>
      </c>
      <c r="BV502" s="65" t="str">
        <f t="shared" si="381"/>
        <v/>
      </c>
      <c r="BW502" s="165" t="str">
        <f>IF(COUNTBLANK($A502:$F502)&gt;2,"",IF(Input!U502=0,"NA",Input!U502))</f>
        <v/>
      </c>
      <c r="BX502" s="65" t="str">
        <f t="shared" si="382"/>
        <v/>
      </c>
      <c r="BY502" s="65" t="str">
        <f t="shared" si="383"/>
        <v/>
      </c>
      <c r="BZ502" s="165" t="str">
        <f>IF(COUNTBLANK($A502:$F502)&gt;2,"",IF(Input!V502=0,"NA",Input!V502))</f>
        <v/>
      </c>
      <c r="CA502" s="65" t="str">
        <f t="shared" si="384"/>
        <v/>
      </c>
      <c r="CB502" s="65" t="str">
        <f t="shared" si="385"/>
        <v/>
      </c>
      <c r="CC502" s="165" t="str">
        <f>IF(COUNTBLANK($A502:$F502)&gt;2,"",IF(Input!W502=0,"NA",Input!W502))</f>
        <v/>
      </c>
      <c r="CD502" s="65" t="str">
        <f t="shared" si="386"/>
        <v/>
      </c>
      <c r="CE502" s="65" t="str">
        <f t="shared" si="387"/>
        <v/>
      </c>
      <c r="CF502" s="165" t="str">
        <f>IF(COUNTBLANK($A502:$F502)&gt;2,"",IF(Input!X502=0,"NA",Input!X502))</f>
        <v/>
      </c>
      <c r="CG502" s="65" t="str">
        <f t="shared" si="388"/>
        <v/>
      </c>
      <c r="CH502" s="65" t="str">
        <f t="shared" si="389"/>
        <v/>
      </c>
      <c r="CI502" s="165" t="str">
        <f>IF(COUNTBLANK($A502:$F502)&gt;2,"",IF(Input!Y502=0,"NA",Input!Y502))</f>
        <v/>
      </c>
      <c r="CJ502" s="65" t="str">
        <f t="shared" si="390"/>
        <v/>
      </c>
      <c r="CK502" s="65" t="str">
        <f t="shared" si="391"/>
        <v/>
      </c>
      <c r="CL502" s="165" t="str">
        <f>IF(COUNTBLANK($A502:$F502)&gt;2,"",IF(Input!Z502=0,"NA",Input!Z502))</f>
        <v/>
      </c>
      <c r="CM502" s="65" t="str">
        <f t="shared" si="392"/>
        <v/>
      </c>
      <c r="CN502" s="65" t="str">
        <f t="shared" si="393"/>
        <v/>
      </c>
      <c r="CO502" s="165" t="str">
        <f>IF(COUNTBLANK($A502:$F502)&gt;2,"",IF(Input!AA502=0,"NA",Input!AA502))</f>
        <v/>
      </c>
      <c r="CP502" s="65" t="str">
        <f t="shared" si="394"/>
        <v/>
      </c>
      <c r="CQ502" s="65" t="str">
        <f t="shared" si="395"/>
        <v/>
      </c>
      <c r="CR502" s="165" t="str">
        <f>IF(COUNTBLANK($A502:$F502)&gt;2,"",IF(Input!AB502=0,"NA",Input!AB502))</f>
        <v/>
      </c>
      <c r="CS502" s="65" t="str">
        <f t="shared" si="396"/>
        <v/>
      </c>
      <c r="CT502" s="65" t="str">
        <f t="shared" si="397"/>
        <v/>
      </c>
      <c r="CU502" s="165" t="str">
        <f>IF(COUNTBLANK($A502:$F502)&gt;2,"",IF(Input!AC502=0,"NA",Input!AC502))</f>
        <v/>
      </c>
      <c r="CV502" s="65" t="str">
        <f t="shared" si="398"/>
        <v/>
      </c>
      <c r="CW502" s="65" t="str">
        <f t="shared" si="399"/>
        <v/>
      </c>
      <c r="CX502" s="165" t="str">
        <f>IF(COUNTBLANK($A502:$F502)&gt;2,"",IF(Input!AD502=0,"NA",Input!AD502))</f>
        <v/>
      </c>
    </row>
    <row r="503" spans="1:102" x14ac:dyDescent="0.25">
      <c r="A503" s="162" t="str">
        <f>IF(Input!B503=0,"",Input!B503)</f>
        <v/>
      </c>
      <c r="B503" s="162" t="str">
        <f>IF(Input!C503=0,"",Input!C503)</f>
        <v/>
      </c>
      <c r="C503" s="162" t="str">
        <f>IF(Input!D503=0,"",Input!D503)</f>
        <v/>
      </c>
      <c r="D503" s="162" t="str">
        <f>IF(Input!G503=0,"",Input!G503)</f>
        <v/>
      </c>
      <c r="E503" s="162" t="str">
        <f>IF(Input!H503=0,"",Input!H503)</f>
        <v/>
      </c>
      <c r="F503" s="162" t="str">
        <f>IF(Input!I503=0,"",Input!I503)</f>
        <v/>
      </c>
      <c r="G503" s="66" t="str">
        <f t="shared" si="350"/>
        <v/>
      </c>
      <c r="H503" s="66" t="str">
        <f t="shared" si="351"/>
        <v/>
      </c>
      <c r="I503" s="160" t="str">
        <f>FinalScores!G503</f>
        <v/>
      </c>
      <c r="J503" s="65" t="str">
        <f t="shared" si="352"/>
        <v/>
      </c>
      <c r="K503" s="65" t="str">
        <f t="shared" si="353"/>
        <v/>
      </c>
      <c r="L503" s="165" t="str">
        <f>IF(COUNTBLANK($A503:$F503)&gt;2,"",IF(Input!AE503=0,"NA",Input!AE503))</f>
        <v/>
      </c>
      <c r="M503" s="65" t="str">
        <f t="shared" si="354"/>
        <v/>
      </c>
      <c r="N503" s="65" t="str">
        <f t="shared" si="355"/>
        <v/>
      </c>
      <c r="O503" s="165" t="str">
        <f>IF(COUNTBLANK($A503:$F503)&gt;2,"",IF(Input!AF503=0,"NA",Input!AF503))</f>
        <v/>
      </c>
      <c r="P503" s="65" t="str">
        <f t="shared" si="356"/>
        <v/>
      </c>
      <c r="Q503" s="65" t="str">
        <f t="shared" si="357"/>
        <v/>
      </c>
      <c r="R503" s="165" t="str">
        <f>IF(COUNTBLANK($A503:$F503)&gt;2,"",IF(Input!AG503=0,"NA",Input!AG503))</f>
        <v/>
      </c>
      <c r="AN503" s="65" t="str">
        <f t="shared" si="358"/>
        <v/>
      </c>
      <c r="AO503" s="65" t="str">
        <f t="shared" si="359"/>
        <v/>
      </c>
      <c r="AP503" s="165" t="str">
        <f>IF(COUNTBLANK($A503:$F503)&gt;2,"",IF(Input!J503=0,"NA",Input!J503))</f>
        <v/>
      </c>
      <c r="AQ503" s="65" t="str">
        <f t="shared" si="360"/>
        <v/>
      </c>
      <c r="AR503" s="65" t="str">
        <f t="shared" si="361"/>
        <v/>
      </c>
      <c r="AS503" s="165" t="str">
        <f>IF(COUNTBLANK($A503:$F503)&gt;2,"",IF(Input!K503=0,"NA",Input!K503))</f>
        <v/>
      </c>
      <c r="AT503" s="65" t="str">
        <f t="shared" si="362"/>
        <v/>
      </c>
      <c r="AU503" s="65" t="str">
        <f t="shared" si="363"/>
        <v/>
      </c>
      <c r="AV503" s="165" t="str">
        <f>IF(COUNTBLANK($A503:$F503)&gt;2,"",IF(Input!L503=0,"NA",Input!L503))</f>
        <v/>
      </c>
      <c r="AW503" s="65" t="str">
        <f t="shared" si="364"/>
        <v/>
      </c>
      <c r="AX503" s="65" t="str">
        <f t="shared" si="365"/>
        <v/>
      </c>
      <c r="AY503" s="165" t="str">
        <f>IF(COUNTBLANK($A503:$F503)&gt;2,"",IF(Input!M503=0,"NA",Input!M503))</f>
        <v/>
      </c>
      <c r="AZ503" s="65" t="str">
        <f t="shared" si="366"/>
        <v/>
      </c>
      <c r="BA503" s="65" t="str">
        <f t="shared" si="367"/>
        <v/>
      </c>
      <c r="BB503" s="165" t="str">
        <f>IF(COUNTBLANK($A503:$F503)&gt;2,"",IF(Input!N503=0,"NA",Input!N503))</f>
        <v/>
      </c>
      <c r="BC503" s="65" t="str">
        <f t="shared" si="368"/>
        <v/>
      </c>
      <c r="BD503" s="65" t="str">
        <f t="shared" si="369"/>
        <v/>
      </c>
      <c r="BE503" s="165" t="str">
        <f>IF(COUNTBLANK($A503:$F503)&gt;2,"",IF(Input!O503=0,"NA",Input!O503))</f>
        <v/>
      </c>
      <c r="BF503" s="65" t="str">
        <f t="shared" si="370"/>
        <v/>
      </c>
      <c r="BG503" s="65" t="str">
        <f t="shared" si="371"/>
        <v/>
      </c>
      <c r="BH503" s="165" t="str">
        <f>IF(COUNTBLANK($A503:$F503)&gt;2,"",IF(Input!P503=0,"NA",Input!P503))</f>
        <v/>
      </c>
      <c r="BI503" s="65" t="str">
        <f t="shared" si="372"/>
        <v/>
      </c>
      <c r="BJ503" s="65" t="str">
        <f t="shared" si="373"/>
        <v/>
      </c>
      <c r="BK503" s="165" t="str">
        <f>IF(COUNTBLANK($A503:$F503)&gt;2,"",IF(Input!Q503=0,"NA",Input!Q503))</f>
        <v/>
      </c>
      <c r="BL503" s="65" t="str">
        <f t="shared" si="374"/>
        <v/>
      </c>
      <c r="BM503" s="65" t="str">
        <f t="shared" si="375"/>
        <v/>
      </c>
      <c r="BN503" s="165" t="str">
        <f>IF(COUNTBLANK($A503:$F503)&gt;2,"",IF(Input!R503=0,"NA",Input!R503))</f>
        <v/>
      </c>
      <c r="BO503" s="65" t="str">
        <f t="shared" si="376"/>
        <v/>
      </c>
      <c r="BP503" s="65" t="str">
        <f t="shared" si="377"/>
        <v/>
      </c>
      <c r="BQ503" s="165" t="str">
        <f>IF(COUNTBLANK($A503:$F503)&gt;2,"",IF(Input!S503=0,"NA",Input!S503))</f>
        <v/>
      </c>
      <c r="BR503" s="65" t="str">
        <f t="shared" si="378"/>
        <v/>
      </c>
      <c r="BS503" s="65" t="str">
        <f t="shared" si="379"/>
        <v/>
      </c>
      <c r="BT503" s="165" t="str">
        <f>IF(COUNTBLANK($A503:$F503)&gt;2,"",IF(Input!T503=0,"NA",Input!T503))</f>
        <v/>
      </c>
      <c r="BU503" s="65" t="str">
        <f t="shared" si="380"/>
        <v/>
      </c>
      <c r="BV503" s="65" t="str">
        <f t="shared" si="381"/>
        <v/>
      </c>
      <c r="BW503" s="165" t="str">
        <f>IF(COUNTBLANK($A503:$F503)&gt;2,"",IF(Input!U503=0,"NA",Input!U503))</f>
        <v/>
      </c>
      <c r="BX503" s="65" t="str">
        <f t="shared" si="382"/>
        <v/>
      </c>
      <c r="BY503" s="65" t="str">
        <f t="shared" si="383"/>
        <v/>
      </c>
      <c r="BZ503" s="165" t="str">
        <f>IF(COUNTBLANK($A503:$F503)&gt;2,"",IF(Input!V503=0,"NA",Input!V503))</f>
        <v/>
      </c>
      <c r="CA503" s="65" t="str">
        <f t="shared" si="384"/>
        <v/>
      </c>
      <c r="CB503" s="65" t="str">
        <f t="shared" si="385"/>
        <v/>
      </c>
      <c r="CC503" s="165" t="str">
        <f>IF(COUNTBLANK($A503:$F503)&gt;2,"",IF(Input!W503=0,"NA",Input!W503))</f>
        <v/>
      </c>
      <c r="CD503" s="65" t="str">
        <f t="shared" si="386"/>
        <v/>
      </c>
      <c r="CE503" s="65" t="str">
        <f t="shared" si="387"/>
        <v/>
      </c>
      <c r="CF503" s="165" t="str">
        <f>IF(COUNTBLANK($A503:$F503)&gt;2,"",IF(Input!X503=0,"NA",Input!X503))</f>
        <v/>
      </c>
      <c r="CG503" s="65" t="str">
        <f t="shared" si="388"/>
        <v/>
      </c>
      <c r="CH503" s="65" t="str">
        <f t="shared" si="389"/>
        <v/>
      </c>
      <c r="CI503" s="165" t="str">
        <f>IF(COUNTBLANK($A503:$F503)&gt;2,"",IF(Input!Y503=0,"NA",Input!Y503))</f>
        <v/>
      </c>
      <c r="CJ503" s="65" t="str">
        <f t="shared" si="390"/>
        <v/>
      </c>
      <c r="CK503" s="65" t="str">
        <f t="shared" si="391"/>
        <v/>
      </c>
      <c r="CL503" s="165" t="str">
        <f>IF(COUNTBLANK($A503:$F503)&gt;2,"",IF(Input!Z503=0,"NA",Input!Z503))</f>
        <v/>
      </c>
      <c r="CM503" s="65" t="str">
        <f t="shared" si="392"/>
        <v/>
      </c>
      <c r="CN503" s="65" t="str">
        <f t="shared" si="393"/>
        <v/>
      </c>
      <c r="CO503" s="165" t="str">
        <f>IF(COUNTBLANK($A503:$F503)&gt;2,"",IF(Input!AA503=0,"NA",Input!AA503))</f>
        <v/>
      </c>
      <c r="CP503" s="65" t="str">
        <f t="shared" si="394"/>
        <v/>
      </c>
      <c r="CQ503" s="65" t="str">
        <f t="shared" si="395"/>
        <v/>
      </c>
      <c r="CR503" s="165" t="str">
        <f>IF(COUNTBLANK($A503:$F503)&gt;2,"",IF(Input!AB503=0,"NA",Input!AB503))</f>
        <v/>
      </c>
      <c r="CS503" s="65" t="str">
        <f t="shared" si="396"/>
        <v/>
      </c>
      <c r="CT503" s="65" t="str">
        <f t="shared" si="397"/>
        <v/>
      </c>
      <c r="CU503" s="165" t="str">
        <f>IF(COUNTBLANK($A503:$F503)&gt;2,"",IF(Input!AC503=0,"NA",Input!AC503))</f>
        <v/>
      </c>
      <c r="CV503" s="65" t="str">
        <f t="shared" si="398"/>
        <v/>
      </c>
      <c r="CW503" s="65" t="str">
        <f t="shared" si="399"/>
        <v/>
      </c>
      <c r="CX503" s="165" t="str">
        <f>IF(COUNTBLANK($A503:$F503)&gt;2,"",IF(Input!AD503=0,"NA",Input!AD503))</f>
        <v/>
      </c>
    </row>
    <row r="504" spans="1:102" x14ac:dyDescent="0.25">
      <c r="A504" s="162" t="str">
        <f>IF(Input!B504=0,"",Input!B504)</f>
        <v/>
      </c>
      <c r="B504" s="162" t="str">
        <f>IF(Input!C504=0,"",Input!C504)</f>
        <v/>
      </c>
      <c r="C504" s="162" t="str">
        <f>IF(Input!D504=0,"",Input!D504)</f>
        <v/>
      </c>
      <c r="D504" s="162" t="str">
        <f>IF(Input!G504=0,"",Input!G504)</f>
        <v/>
      </c>
      <c r="E504" s="162" t="str">
        <f>IF(Input!H504=0,"",Input!H504)</f>
        <v/>
      </c>
      <c r="F504" s="162" t="str">
        <f>IF(Input!I504=0,"",Input!I504)</f>
        <v/>
      </c>
      <c r="G504" s="66" t="str">
        <f t="shared" si="350"/>
        <v/>
      </c>
      <c r="H504" s="66" t="str">
        <f t="shared" si="351"/>
        <v/>
      </c>
      <c r="I504" s="160" t="str">
        <f>FinalScores!G504</f>
        <v/>
      </c>
      <c r="J504" s="65" t="str">
        <f t="shared" si="352"/>
        <v/>
      </c>
      <c r="K504" s="65" t="str">
        <f t="shared" si="353"/>
        <v/>
      </c>
      <c r="L504" s="165" t="str">
        <f>IF(COUNTBLANK($A504:$F504)&gt;2,"",IF(Input!AE504=0,"NA",Input!AE504))</f>
        <v/>
      </c>
      <c r="M504" s="65" t="str">
        <f t="shared" si="354"/>
        <v/>
      </c>
      <c r="N504" s="65" t="str">
        <f t="shared" si="355"/>
        <v/>
      </c>
      <c r="O504" s="165" t="str">
        <f>IF(COUNTBLANK($A504:$F504)&gt;2,"",IF(Input!AF504=0,"NA",Input!AF504))</f>
        <v/>
      </c>
      <c r="P504" s="65" t="str">
        <f t="shared" si="356"/>
        <v/>
      </c>
      <c r="Q504" s="65" t="str">
        <f t="shared" si="357"/>
        <v/>
      </c>
      <c r="R504" s="165" t="str">
        <f>IF(COUNTBLANK($A504:$F504)&gt;2,"",IF(Input!AG504=0,"NA",Input!AG504))</f>
        <v/>
      </c>
      <c r="AN504" s="65" t="str">
        <f t="shared" si="358"/>
        <v/>
      </c>
      <c r="AO504" s="65" t="str">
        <f t="shared" si="359"/>
        <v/>
      </c>
      <c r="AP504" s="165" t="str">
        <f>IF(COUNTBLANK($A504:$F504)&gt;2,"",IF(Input!J504=0,"NA",Input!J504))</f>
        <v/>
      </c>
      <c r="AQ504" s="65" t="str">
        <f t="shared" si="360"/>
        <v/>
      </c>
      <c r="AR504" s="65" t="str">
        <f t="shared" si="361"/>
        <v/>
      </c>
      <c r="AS504" s="165" t="str">
        <f>IF(COUNTBLANK($A504:$F504)&gt;2,"",IF(Input!K504=0,"NA",Input!K504))</f>
        <v/>
      </c>
      <c r="AT504" s="65" t="str">
        <f t="shared" si="362"/>
        <v/>
      </c>
      <c r="AU504" s="65" t="str">
        <f t="shared" si="363"/>
        <v/>
      </c>
      <c r="AV504" s="165" t="str">
        <f>IF(COUNTBLANK($A504:$F504)&gt;2,"",IF(Input!L504=0,"NA",Input!L504))</f>
        <v/>
      </c>
      <c r="AW504" s="65" t="str">
        <f t="shared" si="364"/>
        <v/>
      </c>
      <c r="AX504" s="65" t="str">
        <f t="shared" si="365"/>
        <v/>
      </c>
      <c r="AY504" s="165" t="str">
        <f>IF(COUNTBLANK($A504:$F504)&gt;2,"",IF(Input!M504=0,"NA",Input!M504))</f>
        <v/>
      </c>
      <c r="AZ504" s="65" t="str">
        <f t="shared" si="366"/>
        <v/>
      </c>
      <c r="BA504" s="65" t="str">
        <f t="shared" si="367"/>
        <v/>
      </c>
      <c r="BB504" s="165" t="str">
        <f>IF(COUNTBLANK($A504:$F504)&gt;2,"",IF(Input!N504=0,"NA",Input!N504))</f>
        <v/>
      </c>
      <c r="BC504" s="65" t="str">
        <f t="shared" si="368"/>
        <v/>
      </c>
      <c r="BD504" s="65" t="str">
        <f t="shared" si="369"/>
        <v/>
      </c>
      <c r="BE504" s="165" t="str">
        <f>IF(COUNTBLANK($A504:$F504)&gt;2,"",IF(Input!O504=0,"NA",Input!O504))</f>
        <v/>
      </c>
      <c r="BF504" s="65" t="str">
        <f t="shared" si="370"/>
        <v/>
      </c>
      <c r="BG504" s="65" t="str">
        <f t="shared" si="371"/>
        <v/>
      </c>
      <c r="BH504" s="165" t="str">
        <f>IF(COUNTBLANK($A504:$F504)&gt;2,"",IF(Input!P504=0,"NA",Input!P504))</f>
        <v/>
      </c>
      <c r="BI504" s="65" t="str">
        <f t="shared" si="372"/>
        <v/>
      </c>
      <c r="BJ504" s="65" t="str">
        <f t="shared" si="373"/>
        <v/>
      </c>
      <c r="BK504" s="165" t="str">
        <f>IF(COUNTBLANK($A504:$F504)&gt;2,"",IF(Input!Q504=0,"NA",Input!Q504))</f>
        <v/>
      </c>
      <c r="BL504" s="65" t="str">
        <f t="shared" si="374"/>
        <v/>
      </c>
      <c r="BM504" s="65" t="str">
        <f t="shared" si="375"/>
        <v/>
      </c>
      <c r="BN504" s="165" t="str">
        <f>IF(COUNTBLANK($A504:$F504)&gt;2,"",IF(Input!R504=0,"NA",Input!R504))</f>
        <v/>
      </c>
      <c r="BO504" s="65" t="str">
        <f t="shared" si="376"/>
        <v/>
      </c>
      <c r="BP504" s="65" t="str">
        <f t="shared" si="377"/>
        <v/>
      </c>
      <c r="BQ504" s="165" t="str">
        <f>IF(COUNTBLANK($A504:$F504)&gt;2,"",IF(Input!S504=0,"NA",Input!S504))</f>
        <v/>
      </c>
      <c r="BR504" s="65" t="str">
        <f t="shared" si="378"/>
        <v/>
      </c>
      <c r="BS504" s="65" t="str">
        <f t="shared" si="379"/>
        <v/>
      </c>
      <c r="BT504" s="165" t="str">
        <f>IF(COUNTBLANK($A504:$F504)&gt;2,"",IF(Input!T504=0,"NA",Input!T504))</f>
        <v/>
      </c>
      <c r="BU504" s="65" t="str">
        <f t="shared" si="380"/>
        <v/>
      </c>
      <c r="BV504" s="65" t="str">
        <f t="shared" si="381"/>
        <v/>
      </c>
      <c r="BW504" s="165" t="str">
        <f>IF(COUNTBLANK($A504:$F504)&gt;2,"",IF(Input!U504=0,"NA",Input!U504))</f>
        <v/>
      </c>
      <c r="BX504" s="65" t="str">
        <f t="shared" si="382"/>
        <v/>
      </c>
      <c r="BY504" s="65" t="str">
        <f t="shared" si="383"/>
        <v/>
      </c>
      <c r="BZ504" s="165" t="str">
        <f>IF(COUNTBLANK($A504:$F504)&gt;2,"",IF(Input!V504=0,"NA",Input!V504))</f>
        <v/>
      </c>
      <c r="CA504" s="65" t="str">
        <f t="shared" si="384"/>
        <v/>
      </c>
      <c r="CB504" s="65" t="str">
        <f t="shared" si="385"/>
        <v/>
      </c>
      <c r="CC504" s="165" t="str">
        <f>IF(COUNTBLANK($A504:$F504)&gt;2,"",IF(Input!W504=0,"NA",Input!W504))</f>
        <v/>
      </c>
      <c r="CD504" s="65" t="str">
        <f t="shared" si="386"/>
        <v/>
      </c>
      <c r="CE504" s="65" t="str">
        <f t="shared" si="387"/>
        <v/>
      </c>
      <c r="CF504" s="165" t="str">
        <f>IF(COUNTBLANK($A504:$F504)&gt;2,"",IF(Input!X504=0,"NA",Input!X504))</f>
        <v/>
      </c>
      <c r="CG504" s="65" t="str">
        <f t="shared" si="388"/>
        <v/>
      </c>
      <c r="CH504" s="65" t="str">
        <f t="shared" si="389"/>
        <v/>
      </c>
      <c r="CI504" s="165" t="str">
        <f>IF(COUNTBLANK($A504:$F504)&gt;2,"",IF(Input!Y504=0,"NA",Input!Y504))</f>
        <v/>
      </c>
      <c r="CJ504" s="65" t="str">
        <f t="shared" si="390"/>
        <v/>
      </c>
      <c r="CK504" s="65" t="str">
        <f t="shared" si="391"/>
        <v/>
      </c>
      <c r="CL504" s="165" t="str">
        <f>IF(COUNTBLANK($A504:$F504)&gt;2,"",IF(Input!Z504=0,"NA",Input!Z504))</f>
        <v/>
      </c>
      <c r="CM504" s="65" t="str">
        <f t="shared" si="392"/>
        <v/>
      </c>
      <c r="CN504" s="65" t="str">
        <f t="shared" si="393"/>
        <v/>
      </c>
      <c r="CO504" s="165" t="str">
        <f>IF(COUNTBLANK($A504:$F504)&gt;2,"",IF(Input!AA504=0,"NA",Input!AA504))</f>
        <v/>
      </c>
      <c r="CP504" s="65" t="str">
        <f t="shared" si="394"/>
        <v/>
      </c>
      <c r="CQ504" s="65" t="str">
        <f t="shared" si="395"/>
        <v/>
      </c>
      <c r="CR504" s="165" t="str">
        <f>IF(COUNTBLANK($A504:$F504)&gt;2,"",IF(Input!AB504=0,"NA",Input!AB504))</f>
        <v/>
      </c>
      <c r="CS504" s="65" t="str">
        <f t="shared" si="396"/>
        <v/>
      </c>
      <c r="CT504" s="65" t="str">
        <f t="shared" si="397"/>
        <v/>
      </c>
      <c r="CU504" s="165" t="str">
        <f>IF(COUNTBLANK($A504:$F504)&gt;2,"",IF(Input!AC504=0,"NA",Input!AC504))</f>
        <v/>
      </c>
      <c r="CV504" s="65" t="str">
        <f t="shared" si="398"/>
        <v/>
      </c>
      <c r="CW504" s="65" t="str">
        <f t="shared" si="399"/>
        <v/>
      </c>
      <c r="CX504" s="165" t="str">
        <f>IF(COUNTBLANK($A504:$F504)&gt;2,"",IF(Input!AD504=0,"NA",Input!AD504))</f>
        <v/>
      </c>
    </row>
    <row r="505" spans="1:102" x14ac:dyDescent="0.25">
      <c r="A505" s="162" t="str">
        <f>IF(Input!B505=0,"",Input!B505)</f>
        <v/>
      </c>
      <c r="B505" s="162" t="str">
        <f>IF(Input!C505=0,"",Input!C505)</f>
        <v/>
      </c>
      <c r="C505" s="162" t="str">
        <f>IF(Input!D505=0,"",Input!D505)</f>
        <v/>
      </c>
      <c r="D505" s="162" t="str">
        <f>IF(Input!G505=0,"",Input!G505)</f>
        <v/>
      </c>
      <c r="E505" s="162" t="str">
        <f>IF(Input!H505=0,"",Input!H505)</f>
        <v/>
      </c>
      <c r="F505" s="162" t="str">
        <f>IF(Input!I505=0,"",Input!I505)</f>
        <v/>
      </c>
      <c r="G505" s="66" t="str">
        <f t="shared" si="350"/>
        <v/>
      </c>
      <c r="H505" s="66" t="str">
        <f t="shared" si="351"/>
        <v/>
      </c>
      <c r="I505" s="160" t="str">
        <f>FinalScores!G505</f>
        <v/>
      </c>
      <c r="J505" s="65" t="str">
        <f t="shared" si="352"/>
        <v/>
      </c>
      <c r="K505" s="65" t="str">
        <f t="shared" si="353"/>
        <v/>
      </c>
      <c r="L505" s="165" t="str">
        <f>IF(COUNTBLANK($A505:$F505)&gt;2,"",IF(Input!AE505=0,"NA",Input!AE505))</f>
        <v/>
      </c>
      <c r="M505" s="65" t="str">
        <f t="shared" si="354"/>
        <v/>
      </c>
      <c r="N505" s="65" t="str">
        <f t="shared" si="355"/>
        <v/>
      </c>
      <c r="O505" s="165" t="str">
        <f>IF(COUNTBLANK($A505:$F505)&gt;2,"",IF(Input!AF505=0,"NA",Input!AF505))</f>
        <v/>
      </c>
      <c r="P505" s="65" t="str">
        <f t="shared" si="356"/>
        <v/>
      </c>
      <c r="Q505" s="65" t="str">
        <f t="shared" si="357"/>
        <v/>
      </c>
      <c r="R505" s="165" t="str">
        <f>IF(COUNTBLANK($A505:$F505)&gt;2,"",IF(Input!AG505=0,"NA",Input!AG505))</f>
        <v/>
      </c>
      <c r="AN505" s="65" t="str">
        <f t="shared" si="358"/>
        <v/>
      </c>
      <c r="AO505" s="65" t="str">
        <f t="shared" si="359"/>
        <v/>
      </c>
      <c r="AP505" s="165" t="str">
        <f>IF(COUNTBLANK($A505:$F505)&gt;2,"",IF(Input!J505=0,"NA",Input!J505))</f>
        <v/>
      </c>
      <c r="AQ505" s="65" t="str">
        <f t="shared" si="360"/>
        <v/>
      </c>
      <c r="AR505" s="65" t="str">
        <f t="shared" si="361"/>
        <v/>
      </c>
      <c r="AS505" s="165" t="str">
        <f>IF(COUNTBLANK($A505:$F505)&gt;2,"",IF(Input!K505=0,"NA",Input!K505))</f>
        <v/>
      </c>
      <c r="AT505" s="65" t="str">
        <f t="shared" si="362"/>
        <v/>
      </c>
      <c r="AU505" s="65" t="str">
        <f t="shared" si="363"/>
        <v/>
      </c>
      <c r="AV505" s="165" t="str">
        <f>IF(COUNTBLANK($A505:$F505)&gt;2,"",IF(Input!L505=0,"NA",Input!L505))</f>
        <v/>
      </c>
      <c r="AW505" s="65" t="str">
        <f t="shared" si="364"/>
        <v/>
      </c>
      <c r="AX505" s="65" t="str">
        <f t="shared" si="365"/>
        <v/>
      </c>
      <c r="AY505" s="165" t="str">
        <f>IF(COUNTBLANK($A505:$F505)&gt;2,"",IF(Input!M505=0,"NA",Input!M505))</f>
        <v/>
      </c>
      <c r="AZ505" s="65" t="str">
        <f t="shared" si="366"/>
        <v/>
      </c>
      <c r="BA505" s="65" t="str">
        <f t="shared" si="367"/>
        <v/>
      </c>
      <c r="BB505" s="165" t="str">
        <f>IF(COUNTBLANK($A505:$F505)&gt;2,"",IF(Input!N505=0,"NA",Input!N505))</f>
        <v/>
      </c>
      <c r="BC505" s="65" t="str">
        <f t="shared" si="368"/>
        <v/>
      </c>
      <c r="BD505" s="65" t="str">
        <f t="shared" si="369"/>
        <v/>
      </c>
      <c r="BE505" s="165" t="str">
        <f>IF(COUNTBLANK($A505:$F505)&gt;2,"",IF(Input!O505=0,"NA",Input!O505))</f>
        <v/>
      </c>
      <c r="BF505" s="65" t="str">
        <f t="shared" si="370"/>
        <v/>
      </c>
      <c r="BG505" s="65" t="str">
        <f t="shared" si="371"/>
        <v/>
      </c>
      <c r="BH505" s="165" t="str">
        <f>IF(COUNTBLANK($A505:$F505)&gt;2,"",IF(Input!P505=0,"NA",Input!P505))</f>
        <v/>
      </c>
      <c r="BI505" s="65" t="str">
        <f t="shared" si="372"/>
        <v/>
      </c>
      <c r="BJ505" s="65" t="str">
        <f t="shared" si="373"/>
        <v/>
      </c>
      <c r="BK505" s="165" t="str">
        <f>IF(COUNTBLANK($A505:$F505)&gt;2,"",IF(Input!Q505=0,"NA",Input!Q505))</f>
        <v/>
      </c>
      <c r="BL505" s="65" t="str">
        <f t="shared" si="374"/>
        <v/>
      </c>
      <c r="BM505" s="65" t="str">
        <f t="shared" si="375"/>
        <v/>
      </c>
      <c r="BN505" s="165" t="str">
        <f>IF(COUNTBLANK($A505:$F505)&gt;2,"",IF(Input!R505=0,"NA",Input!R505))</f>
        <v/>
      </c>
      <c r="BO505" s="65" t="str">
        <f t="shared" si="376"/>
        <v/>
      </c>
      <c r="BP505" s="65" t="str">
        <f t="shared" si="377"/>
        <v/>
      </c>
      <c r="BQ505" s="165" t="str">
        <f>IF(COUNTBLANK($A505:$F505)&gt;2,"",IF(Input!S505=0,"NA",Input!S505))</f>
        <v/>
      </c>
      <c r="BR505" s="65" t="str">
        <f t="shared" si="378"/>
        <v/>
      </c>
      <c r="BS505" s="65" t="str">
        <f t="shared" si="379"/>
        <v/>
      </c>
      <c r="BT505" s="165" t="str">
        <f>IF(COUNTBLANK($A505:$F505)&gt;2,"",IF(Input!T505=0,"NA",Input!T505))</f>
        <v/>
      </c>
      <c r="BU505" s="65" t="str">
        <f t="shared" si="380"/>
        <v/>
      </c>
      <c r="BV505" s="65" t="str">
        <f t="shared" si="381"/>
        <v/>
      </c>
      <c r="BW505" s="165" t="str">
        <f>IF(COUNTBLANK($A505:$F505)&gt;2,"",IF(Input!U505=0,"NA",Input!U505))</f>
        <v/>
      </c>
      <c r="BX505" s="65" t="str">
        <f t="shared" si="382"/>
        <v/>
      </c>
      <c r="BY505" s="65" t="str">
        <f t="shared" si="383"/>
        <v/>
      </c>
      <c r="BZ505" s="165" t="str">
        <f>IF(COUNTBLANK($A505:$F505)&gt;2,"",IF(Input!V505=0,"NA",Input!V505))</f>
        <v/>
      </c>
      <c r="CA505" s="65" t="str">
        <f t="shared" si="384"/>
        <v/>
      </c>
      <c r="CB505" s="65" t="str">
        <f t="shared" si="385"/>
        <v/>
      </c>
      <c r="CC505" s="165" t="str">
        <f>IF(COUNTBLANK($A505:$F505)&gt;2,"",IF(Input!W505=0,"NA",Input!W505))</f>
        <v/>
      </c>
      <c r="CD505" s="65" t="str">
        <f t="shared" si="386"/>
        <v/>
      </c>
      <c r="CE505" s="65" t="str">
        <f t="shared" si="387"/>
        <v/>
      </c>
      <c r="CF505" s="165" t="str">
        <f>IF(COUNTBLANK($A505:$F505)&gt;2,"",IF(Input!X505=0,"NA",Input!X505))</f>
        <v/>
      </c>
      <c r="CG505" s="65" t="str">
        <f t="shared" si="388"/>
        <v/>
      </c>
      <c r="CH505" s="65" t="str">
        <f t="shared" si="389"/>
        <v/>
      </c>
      <c r="CI505" s="165" t="str">
        <f>IF(COUNTBLANK($A505:$F505)&gt;2,"",IF(Input!Y505=0,"NA",Input!Y505))</f>
        <v/>
      </c>
      <c r="CJ505" s="65" t="str">
        <f t="shared" si="390"/>
        <v/>
      </c>
      <c r="CK505" s="65" t="str">
        <f t="shared" si="391"/>
        <v/>
      </c>
      <c r="CL505" s="165" t="str">
        <f>IF(COUNTBLANK($A505:$F505)&gt;2,"",IF(Input!Z505=0,"NA",Input!Z505))</f>
        <v/>
      </c>
      <c r="CM505" s="65" t="str">
        <f t="shared" si="392"/>
        <v/>
      </c>
      <c r="CN505" s="65" t="str">
        <f t="shared" si="393"/>
        <v/>
      </c>
      <c r="CO505" s="165" t="str">
        <f>IF(COUNTBLANK($A505:$F505)&gt;2,"",IF(Input!AA505=0,"NA",Input!AA505))</f>
        <v/>
      </c>
      <c r="CP505" s="65" t="str">
        <f t="shared" si="394"/>
        <v/>
      </c>
      <c r="CQ505" s="65" t="str">
        <f t="shared" si="395"/>
        <v/>
      </c>
      <c r="CR505" s="165" t="str">
        <f>IF(COUNTBLANK($A505:$F505)&gt;2,"",IF(Input!AB505=0,"NA",Input!AB505))</f>
        <v/>
      </c>
      <c r="CS505" s="65" t="str">
        <f t="shared" si="396"/>
        <v/>
      </c>
      <c r="CT505" s="65" t="str">
        <f t="shared" si="397"/>
        <v/>
      </c>
      <c r="CU505" s="165" t="str">
        <f>IF(COUNTBLANK($A505:$F505)&gt;2,"",IF(Input!AC505=0,"NA",Input!AC505))</f>
        <v/>
      </c>
      <c r="CV505" s="65" t="str">
        <f t="shared" si="398"/>
        <v/>
      </c>
      <c r="CW505" s="65" t="str">
        <f t="shared" si="399"/>
        <v/>
      </c>
      <c r="CX505" s="165" t="str">
        <f>IF(COUNTBLANK($A505:$F505)&gt;2,"",IF(Input!AD505=0,"NA",Input!AD505))</f>
        <v/>
      </c>
    </row>
    <row r="506" spans="1:102" x14ac:dyDescent="0.25">
      <c r="A506" s="162" t="str">
        <f>IF(Input!B506=0,"",Input!B506)</f>
        <v/>
      </c>
      <c r="B506" s="162" t="str">
        <f>IF(Input!C506=0,"",Input!C506)</f>
        <v/>
      </c>
      <c r="C506" s="162" t="str">
        <f>IF(Input!D506=0,"",Input!D506)</f>
        <v/>
      </c>
      <c r="D506" s="162" t="str">
        <f>IF(Input!G506=0,"",Input!G506)</f>
        <v/>
      </c>
      <c r="E506" s="162" t="str">
        <f>IF(Input!H506=0,"",Input!H506)</f>
        <v/>
      </c>
      <c r="F506" s="162" t="str">
        <f>IF(Input!I506=0,"",Input!I506)</f>
        <v/>
      </c>
      <c r="G506" s="66" t="str">
        <f t="shared" si="350"/>
        <v/>
      </c>
      <c r="H506" s="66" t="str">
        <f t="shared" si="351"/>
        <v/>
      </c>
      <c r="I506" s="160" t="str">
        <f>FinalScores!G506</f>
        <v/>
      </c>
      <c r="J506" s="65" t="str">
        <f t="shared" si="352"/>
        <v/>
      </c>
      <c r="K506" s="65" t="str">
        <f t="shared" si="353"/>
        <v/>
      </c>
      <c r="L506" s="165" t="str">
        <f>IF(COUNTBLANK($A506:$F506)&gt;2,"",IF(Input!AE506=0,"NA",Input!AE506))</f>
        <v/>
      </c>
      <c r="M506" s="65" t="str">
        <f t="shared" si="354"/>
        <v/>
      </c>
      <c r="N506" s="65" t="str">
        <f t="shared" si="355"/>
        <v/>
      </c>
      <c r="O506" s="165" t="str">
        <f>IF(COUNTBLANK($A506:$F506)&gt;2,"",IF(Input!AF506=0,"NA",Input!AF506))</f>
        <v/>
      </c>
      <c r="P506" s="65" t="str">
        <f t="shared" si="356"/>
        <v/>
      </c>
      <c r="Q506" s="65" t="str">
        <f t="shared" si="357"/>
        <v/>
      </c>
      <c r="R506" s="165" t="str">
        <f>IF(COUNTBLANK($A506:$F506)&gt;2,"",IF(Input!AG506=0,"NA",Input!AG506))</f>
        <v/>
      </c>
      <c r="AN506" s="65" t="str">
        <f t="shared" si="358"/>
        <v/>
      </c>
      <c r="AO506" s="65" t="str">
        <f t="shared" si="359"/>
        <v/>
      </c>
      <c r="AP506" s="165" t="str">
        <f>IF(COUNTBLANK($A506:$F506)&gt;2,"",IF(Input!J506=0,"NA",Input!J506))</f>
        <v/>
      </c>
      <c r="AQ506" s="65" t="str">
        <f t="shared" si="360"/>
        <v/>
      </c>
      <c r="AR506" s="65" t="str">
        <f t="shared" si="361"/>
        <v/>
      </c>
      <c r="AS506" s="165" t="str">
        <f>IF(COUNTBLANK($A506:$F506)&gt;2,"",IF(Input!K506=0,"NA",Input!K506))</f>
        <v/>
      </c>
      <c r="AT506" s="65" t="str">
        <f t="shared" si="362"/>
        <v/>
      </c>
      <c r="AU506" s="65" t="str">
        <f t="shared" si="363"/>
        <v/>
      </c>
      <c r="AV506" s="165" t="str">
        <f>IF(COUNTBLANK($A506:$F506)&gt;2,"",IF(Input!L506=0,"NA",Input!L506))</f>
        <v/>
      </c>
      <c r="AW506" s="65" t="str">
        <f t="shared" si="364"/>
        <v/>
      </c>
      <c r="AX506" s="65" t="str">
        <f t="shared" si="365"/>
        <v/>
      </c>
      <c r="AY506" s="165" t="str">
        <f>IF(COUNTBLANK($A506:$F506)&gt;2,"",IF(Input!M506=0,"NA",Input!M506))</f>
        <v/>
      </c>
      <c r="AZ506" s="65" t="str">
        <f t="shared" si="366"/>
        <v/>
      </c>
      <c r="BA506" s="65" t="str">
        <f t="shared" si="367"/>
        <v/>
      </c>
      <c r="BB506" s="165" t="str">
        <f>IF(COUNTBLANK($A506:$F506)&gt;2,"",IF(Input!N506=0,"NA",Input!N506))</f>
        <v/>
      </c>
      <c r="BC506" s="65" t="str">
        <f t="shared" si="368"/>
        <v/>
      </c>
      <c r="BD506" s="65" t="str">
        <f t="shared" si="369"/>
        <v/>
      </c>
      <c r="BE506" s="165" t="str">
        <f>IF(COUNTBLANK($A506:$F506)&gt;2,"",IF(Input!O506=0,"NA",Input!O506))</f>
        <v/>
      </c>
      <c r="BF506" s="65" t="str">
        <f t="shared" si="370"/>
        <v/>
      </c>
      <c r="BG506" s="65" t="str">
        <f t="shared" si="371"/>
        <v/>
      </c>
      <c r="BH506" s="165" t="str">
        <f>IF(COUNTBLANK($A506:$F506)&gt;2,"",IF(Input!P506=0,"NA",Input!P506))</f>
        <v/>
      </c>
      <c r="BI506" s="65" t="str">
        <f t="shared" si="372"/>
        <v/>
      </c>
      <c r="BJ506" s="65" t="str">
        <f t="shared" si="373"/>
        <v/>
      </c>
      <c r="BK506" s="165" t="str">
        <f>IF(COUNTBLANK($A506:$F506)&gt;2,"",IF(Input!Q506=0,"NA",Input!Q506))</f>
        <v/>
      </c>
      <c r="BL506" s="65" t="str">
        <f t="shared" si="374"/>
        <v/>
      </c>
      <c r="BM506" s="65" t="str">
        <f t="shared" si="375"/>
        <v/>
      </c>
      <c r="BN506" s="165" t="str">
        <f>IF(COUNTBLANK($A506:$F506)&gt;2,"",IF(Input!R506=0,"NA",Input!R506))</f>
        <v/>
      </c>
      <c r="BO506" s="65" t="str">
        <f t="shared" si="376"/>
        <v/>
      </c>
      <c r="BP506" s="65" t="str">
        <f t="shared" si="377"/>
        <v/>
      </c>
      <c r="BQ506" s="165" t="str">
        <f>IF(COUNTBLANK($A506:$F506)&gt;2,"",IF(Input!S506=0,"NA",Input!S506))</f>
        <v/>
      </c>
      <c r="BR506" s="65" t="str">
        <f t="shared" si="378"/>
        <v/>
      </c>
      <c r="BS506" s="65" t="str">
        <f t="shared" si="379"/>
        <v/>
      </c>
      <c r="BT506" s="165" t="str">
        <f>IF(COUNTBLANK($A506:$F506)&gt;2,"",IF(Input!T506=0,"NA",Input!T506))</f>
        <v/>
      </c>
      <c r="BU506" s="65" t="str">
        <f t="shared" si="380"/>
        <v/>
      </c>
      <c r="BV506" s="65" t="str">
        <f t="shared" si="381"/>
        <v/>
      </c>
      <c r="BW506" s="165" t="str">
        <f>IF(COUNTBLANK($A506:$F506)&gt;2,"",IF(Input!U506=0,"NA",Input!U506))</f>
        <v/>
      </c>
      <c r="BX506" s="65" t="str">
        <f t="shared" si="382"/>
        <v/>
      </c>
      <c r="BY506" s="65" t="str">
        <f t="shared" si="383"/>
        <v/>
      </c>
      <c r="BZ506" s="165" t="str">
        <f>IF(COUNTBLANK($A506:$F506)&gt;2,"",IF(Input!V506=0,"NA",Input!V506))</f>
        <v/>
      </c>
      <c r="CA506" s="65" t="str">
        <f t="shared" si="384"/>
        <v/>
      </c>
      <c r="CB506" s="65" t="str">
        <f t="shared" si="385"/>
        <v/>
      </c>
      <c r="CC506" s="165" t="str">
        <f>IF(COUNTBLANK($A506:$F506)&gt;2,"",IF(Input!W506=0,"NA",Input!W506))</f>
        <v/>
      </c>
      <c r="CD506" s="65" t="str">
        <f t="shared" si="386"/>
        <v/>
      </c>
      <c r="CE506" s="65" t="str">
        <f t="shared" si="387"/>
        <v/>
      </c>
      <c r="CF506" s="165" t="str">
        <f>IF(COUNTBLANK($A506:$F506)&gt;2,"",IF(Input!X506=0,"NA",Input!X506))</f>
        <v/>
      </c>
      <c r="CG506" s="65" t="str">
        <f t="shared" si="388"/>
        <v/>
      </c>
      <c r="CH506" s="65" t="str">
        <f t="shared" si="389"/>
        <v/>
      </c>
      <c r="CI506" s="165" t="str">
        <f>IF(COUNTBLANK($A506:$F506)&gt;2,"",IF(Input!Y506=0,"NA",Input!Y506))</f>
        <v/>
      </c>
      <c r="CJ506" s="65" t="str">
        <f t="shared" si="390"/>
        <v/>
      </c>
      <c r="CK506" s="65" t="str">
        <f t="shared" si="391"/>
        <v/>
      </c>
      <c r="CL506" s="165" t="str">
        <f>IF(COUNTBLANK($A506:$F506)&gt;2,"",IF(Input!Z506=0,"NA",Input!Z506))</f>
        <v/>
      </c>
      <c r="CM506" s="65" t="str">
        <f t="shared" si="392"/>
        <v/>
      </c>
      <c r="CN506" s="65" t="str">
        <f t="shared" si="393"/>
        <v/>
      </c>
      <c r="CO506" s="165" t="str">
        <f>IF(COUNTBLANK($A506:$F506)&gt;2,"",IF(Input!AA506=0,"NA",Input!AA506))</f>
        <v/>
      </c>
      <c r="CP506" s="65" t="str">
        <f t="shared" si="394"/>
        <v/>
      </c>
      <c r="CQ506" s="65" t="str">
        <f t="shared" si="395"/>
        <v/>
      </c>
      <c r="CR506" s="165" t="str">
        <f>IF(COUNTBLANK($A506:$F506)&gt;2,"",IF(Input!AB506=0,"NA",Input!AB506))</f>
        <v/>
      </c>
      <c r="CS506" s="65" t="str">
        <f t="shared" si="396"/>
        <v/>
      </c>
      <c r="CT506" s="65" t="str">
        <f t="shared" si="397"/>
        <v/>
      </c>
      <c r="CU506" s="165" t="str">
        <f>IF(COUNTBLANK($A506:$F506)&gt;2,"",IF(Input!AC506=0,"NA",Input!AC506))</f>
        <v/>
      </c>
      <c r="CV506" s="65" t="str">
        <f t="shared" si="398"/>
        <v/>
      </c>
      <c r="CW506" s="65" t="str">
        <f t="shared" si="399"/>
        <v/>
      </c>
      <c r="CX506" s="165" t="str">
        <f>IF(COUNTBLANK($A506:$F506)&gt;2,"",IF(Input!AD506=0,"NA",Input!AD506))</f>
        <v/>
      </c>
    </row>
    <row r="507" spans="1:102" x14ac:dyDescent="0.25">
      <c r="A507" s="162" t="str">
        <f>IF(Input!B507=0,"",Input!B507)</f>
        <v/>
      </c>
      <c r="B507" s="162" t="str">
        <f>IF(Input!C507=0,"",Input!C507)</f>
        <v/>
      </c>
      <c r="C507" s="162" t="str">
        <f>IF(Input!D507=0,"",Input!D507)</f>
        <v/>
      </c>
      <c r="D507" s="162" t="str">
        <f>IF(Input!G507=0,"",Input!G507)</f>
        <v/>
      </c>
      <c r="E507" s="162" t="str">
        <f>IF(Input!H507=0,"",Input!H507)</f>
        <v/>
      </c>
      <c r="F507" s="162" t="str">
        <f>IF(Input!I507=0,"",Input!I507)</f>
        <v/>
      </c>
      <c r="G507" s="66" t="str">
        <f t="shared" si="350"/>
        <v/>
      </c>
      <c r="H507" s="66" t="str">
        <f t="shared" si="351"/>
        <v/>
      </c>
      <c r="I507" s="160" t="str">
        <f>FinalScores!G507</f>
        <v/>
      </c>
      <c r="J507" s="65" t="str">
        <f t="shared" si="352"/>
        <v/>
      </c>
      <c r="K507" s="65" t="str">
        <f t="shared" si="353"/>
        <v/>
      </c>
      <c r="L507" s="165" t="str">
        <f>IF(COUNTBLANK($A507:$F507)&gt;2,"",IF(Input!AE507=0,"NA",Input!AE507))</f>
        <v/>
      </c>
      <c r="M507" s="65" t="str">
        <f t="shared" si="354"/>
        <v/>
      </c>
      <c r="N507" s="65" t="str">
        <f t="shared" si="355"/>
        <v/>
      </c>
      <c r="O507" s="165" t="str">
        <f>IF(COUNTBLANK($A507:$F507)&gt;2,"",IF(Input!AF507=0,"NA",Input!AF507))</f>
        <v/>
      </c>
      <c r="P507" s="65" t="str">
        <f t="shared" si="356"/>
        <v/>
      </c>
      <c r="Q507" s="65" t="str">
        <f t="shared" si="357"/>
        <v/>
      </c>
      <c r="R507" s="165" t="str">
        <f>IF(COUNTBLANK($A507:$F507)&gt;2,"",IF(Input!AG507=0,"NA",Input!AG507))</f>
        <v/>
      </c>
      <c r="AN507" s="65" t="str">
        <f t="shared" si="358"/>
        <v/>
      </c>
      <c r="AO507" s="65" t="str">
        <f t="shared" si="359"/>
        <v/>
      </c>
      <c r="AP507" s="165" t="str">
        <f>IF(COUNTBLANK($A507:$F507)&gt;2,"",IF(Input!J507=0,"NA",Input!J507))</f>
        <v/>
      </c>
      <c r="AQ507" s="65" t="str">
        <f t="shared" si="360"/>
        <v/>
      </c>
      <c r="AR507" s="65" t="str">
        <f t="shared" si="361"/>
        <v/>
      </c>
      <c r="AS507" s="165" t="str">
        <f>IF(COUNTBLANK($A507:$F507)&gt;2,"",IF(Input!K507=0,"NA",Input!K507))</f>
        <v/>
      </c>
      <c r="AT507" s="65" t="str">
        <f t="shared" si="362"/>
        <v/>
      </c>
      <c r="AU507" s="65" t="str">
        <f t="shared" si="363"/>
        <v/>
      </c>
      <c r="AV507" s="165" t="str">
        <f>IF(COUNTBLANK($A507:$F507)&gt;2,"",IF(Input!L507=0,"NA",Input!L507))</f>
        <v/>
      </c>
      <c r="AW507" s="65" t="str">
        <f t="shared" si="364"/>
        <v/>
      </c>
      <c r="AX507" s="65" t="str">
        <f t="shared" si="365"/>
        <v/>
      </c>
      <c r="AY507" s="165" t="str">
        <f>IF(COUNTBLANK($A507:$F507)&gt;2,"",IF(Input!M507=0,"NA",Input!M507))</f>
        <v/>
      </c>
      <c r="AZ507" s="65" t="str">
        <f t="shared" si="366"/>
        <v/>
      </c>
      <c r="BA507" s="65" t="str">
        <f t="shared" si="367"/>
        <v/>
      </c>
      <c r="BB507" s="165" t="str">
        <f>IF(COUNTBLANK($A507:$F507)&gt;2,"",IF(Input!N507=0,"NA",Input!N507))</f>
        <v/>
      </c>
      <c r="BC507" s="65" t="str">
        <f t="shared" si="368"/>
        <v/>
      </c>
      <c r="BD507" s="65" t="str">
        <f t="shared" si="369"/>
        <v/>
      </c>
      <c r="BE507" s="165" t="str">
        <f>IF(COUNTBLANK($A507:$F507)&gt;2,"",IF(Input!O507=0,"NA",Input!O507))</f>
        <v/>
      </c>
      <c r="BF507" s="65" t="str">
        <f t="shared" si="370"/>
        <v/>
      </c>
      <c r="BG507" s="65" t="str">
        <f t="shared" si="371"/>
        <v/>
      </c>
      <c r="BH507" s="165" t="str">
        <f>IF(COUNTBLANK($A507:$F507)&gt;2,"",IF(Input!P507=0,"NA",Input!P507))</f>
        <v/>
      </c>
      <c r="BI507" s="65" t="str">
        <f t="shared" si="372"/>
        <v/>
      </c>
      <c r="BJ507" s="65" t="str">
        <f t="shared" si="373"/>
        <v/>
      </c>
      <c r="BK507" s="165" t="str">
        <f>IF(COUNTBLANK($A507:$F507)&gt;2,"",IF(Input!Q507=0,"NA",Input!Q507))</f>
        <v/>
      </c>
      <c r="BL507" s="65" t="str">
        <f t="shared" si="374"/>
        <v/>
      </c>
      <c r="BM507" s="65" t="str">
        <f t="shared" si="375"/>
        <v/>
      </c>
      <c r="BN507" s="165" t="str">
        <f>IF(COUNTBLANK($A507:$F507)&gt;2,"",IF(Input!R507=0,"NA",Input!R507))</f>
        <v/>
      </c>
      <c r="BO507" s="65" t="str">
        <f t="shared" si="376"/>
        <v/>
      </c>
      <c r="BP507" s="65" t="str">
        <f t="shared" si="377"/>
        <v/>
      </c>
      <c r="BQ507" s="165" t="str">
        <f>IF(COUNTBLANK($A507:$F507)&gt;2,"",IF(Input!S507=0,"NA",Input!S507))</f>
        <v/>
      </c>
      <c r="BR507" s="65" t="str">
        <f t="shared" si="378"/>
        <v/>
      </c>
      <c r="BS507" s="65" t="str">
        <f t="shared" si="379"/>
        <v/>
      </c>
      <c r="BT507" s="165" t="str">
        <f>IF(COUNTBLANK($A507:$F507)&gt;2,"",IF(Input!T507=0,"NA",Input!T507))</f>
        <v/>
      </c>
      <c r="BU507" s="65" t="str">
        <f t="shared" si="380"/>
        <v/>
      </c>
      <c r="BV507" s="65" t="str">
        <f t="shared" si="381"/>
        <v/>
      </c>
      <c r="BW507" s="165" t="str">
        <f>IF(COUNTBLANK($A507:$F507)&gt;2,"",IF(Input!U507=0,"NA",Input!U507))</f>
        <v/>
      </c>
      <c r="BX507" s="65" t="str">
        <f t="shared" si="382"/>
        <v/>
      </c>
      <c r="BY507" s="65" t="str">
        <f t="shared" si="383"/>
        <v/>
      </c>
      <c r="BZ507" s="165" t="str">
        <f>IF(COUNTBLANK($A507:$F507)&gt;2,"",IF(Input!V507=0,"NA",Input!V507))</f>
        <v/>
      </c>
      <c r="CA507" s="65" t="str">
        <f t="shared" si="384"/>
        <v/>
      </c>
      <c r="CB507" s="65" t="str">
        <f t="shared" si="385"/>
        <v/>
      </c>
      <c r="CC507" s="165" t="str">
        <f>IF(COUNTBLANK($A507:$F507)&gt;2,"",IF(Input!W507=0,"NA",Input!W507))</f>
        <v/>
      </c>
      <c r="CD507" s="65" t="str">
        <f t="shared" si="386"/>
        <v/>
      </c>
      <c r="CE507" s="65" t="str">
        <f t="shared" si="387"/>
        <v/>
      </c>
      <c r="CF507" s="165" t="str">
        <f>IF(COUNTBLANK($A507:$F507)&gt;2,"",IF(Input!X507=0,"NA",Input!X507))</f>
        <v/>
      </c>
      <c r="CG507" s="65" t="str">
        <f t="shared" si="388"/>
        <v/>
      </c>
      <c r="CH507" s="65" t="str">
        <f t="shared" si="389"/>
        <v/>
      </c>
      <c r="CI507" s="165" t="str">
        <f>IF(COUNTBLANK($A507:$F507)&gt;2,"",IF(Input!Y507=0,"NA",Input!Y507))</f>
        <v/>
      </c>
      <c r="CJ507" s="65" t="str">
        <f t="shared" si="390"/>
        <v/>
      </c>
      <c r="CK507" s="65" t="str">
        <f t="shared" si="391"/>
        <v/>
      </c>
      <c r="CL507" s="165" t="str">
        <f>IF(COUNTBLANK($A507:$F507)&gt;2,"",IF(Input!Z507=0,"NA",Input!Z507))</f>
        <v/>
      </c>
      <c r="CM507" s="65" t="str">
        <f t="shared" si="392"/>
        <v/>
      </c>
      <c r="CN507" s="65" t="str">
        <f t="shared" si="393"/>
        <v/>
      </c>
      <c r="CO507" s="165" t="str">
        <f>IF(COUNTBLANK($A507:$F507)&gt;2,"",IF(Input!AA507=0,"NA",Input!AA507))</f>
        <v/>
      </c>
      <c r="CP507" s="65" t="str">
        <f t="shared" si="394"/>
        <v/>
      </c>
      <c r="CQ507" s="65" t="str">
        <f t="shared" si="395"/>
        <v/>
      </c>
      <c r="CR507" s="165" t="str">
        <f>IF(COUNTBLANK($A507:$F507)&gt;2,"",IF(Input!AB507=0,"NA",Input!AB507))</f>
        <v/>
      </c>
      <c r="CS507" s="65" t="str">
        <f t="shared" si="396"/>
        <v/>
      </c>
      <c r="CT507" s="65" t="str">
        <f t="shared" si="397"/>
        <v/>
      </c>
      <c r="CU507" s="165" t="str">
        <f>IF(COUNTBLANK($A507:$F507)&gt;2,"",IF(Input!AC507=0,"NA",Input!AC507))</f>
        <v/>
      </c>
      <c r="CV507" s="65" t="str">
        <f t="shared" si="398"/>
        <v/>
      </c>
      <c r="CW507" s="65" t="str">
        <f t="shared" si="399"/>
        <v/>
      </c>
      <c r="CX507" s="165" t="str">
        <f>IF(COUNTBLANK($A507:$F507)&gt;2,"",IF(Input!AD507=0,"NA",Input!AD507))</f>
        <v/>
      </c>
    </row>
    <row r="508" spans="1:102" x14ac:dyDescent="0.25">
      <c r="A508" s="162" t="str">
        <f>IF(Input!B508=0,"",Input!B508)</f>
        <v/>
      </c>
      <c r="B508" s="162" t="str">
        <f>IF(Input!C508=0,"",Input!C508)</f>
        <v/>
      </c>
      <c r="C508" s="162" t="str">
        <f>IF(Input!D508=0,"",Input!D508)</f>
        <v/>
      </c>
      <c r="D508" s="162" t="str">
        <f>IF(Input!G508=0,"",Input!G508)</f>
        <v/>
      </c>
      <c r="E508" s="162" t="str">
        <f>IF(Input!H508=0,"",Input!H508)</f>
        <v/>
      </c>
      <c r="F508" s="162" t="str">
        <f>IF(Input!I508=0,"",Input!I508)</f>
        <v/>
      </c>
      <c r="G508" s="66" t="str">
        <f t="shared" si="350"/>
        <v/>
      </c>
      <c r="H508" s="66" t="str">
        <f t="shared" si="351"/>
        <v/>
      </c>
      <c r="I508" s="160" t="str">
        <f>FinalScores!G508</f>
        <v/>
      </c>
      <c r="J508" s="65" t="str">
        <f t="shared" si="352"/>
        <v/>
      </c>
      <c r="K508" s="65" t="str">
        <f t="shared" si="353"/>
        <v/>
      </c>
      <c r="L508" s="165" t="str">
        <f>IF(COUNTBLANK($A508:$F508)&gt;2,"",IF(Input!AE508=0,"NA",Input!AE508))</f>
        <v/>
      </c>
      <c r="M508" s="65" t="str">
        <f t="shared" si="354"/>
        <v/>
      </c>
      <c r="N508" s="65" t="str">
        <f t="shared" si="355"/>
        <v/>
      </c>
      <c r="O508" s="165" t="str">
        <f>IF(COUNTBLANK($A508:$F508)&gt;2,"",IF(Input!AF508=0,"NA",Input!AF508))</f>
        <v/>
      </c>
      <c r="P508" s="65" t="str">
        <f t="shared" si="356"/>
        <v/>
      </c>
      <c r="Q508" s="65" t="str">
        <f t="shared" si="357"/>
        <v/>
      </c>
      <c r="R508" s="165" t="str">
        <f>IF(COUNTBLANK($A508:$F508)&gt;2,"",IF(Input!AG508=0,"NA",Input!AG508))</f>
        <v/>
      </c>
      <c r="AN508" s="65" t="str">
        <f t="shared" si="358"/>
        <v/>
      </c>
      <c r="AO508" s="65" t="str">
        <f t="shared" si="359"/>
        <v/>
      </c>
      <c r="AP508" s="165" t="str">
        <f>IF(COUNTBLANK($A508:$F508)&gt;2,"",IF(Input!J508=0,"NA",Input!J508))</f>
        <v/>
      </c>
      <c r="AQ508" s="65" t="str">
        <f t="shared" si="360"/>
        <v/>
      </c>
      <c r="AR508" s="65" t="str">
        <f t="shared" si="361"/>
        <v/>
      </c>
      <c r="AS508" s="165" t="str">
        <f>IF(COUNTBLANK($A508:$F508)&gt;2,"",IF(Input!K508=0,"NA",Input!K508))</f>
        <v/>
      </c>
      <c r="AT508" s="65" t="str">
        <f t="shared" si="362"/>
        <v/>
      </c>
      <c r="AU508" s="65" t="str">
        <f t="shared" si="363"/>
        <v/>
      </c>
      <c r="AV508" s="165" t="str">
        <f>IF(COUNTBLANK($A508:$F508)&gt;2,"",IF(Input!L508=0,"NA",Input!L508))</f>
        <v/>
      </c>
      <c r="AW508" s="65" t="str">
        <f t="shared" si="364"/>
        <v/>
      </c>
      <c r="AX508" s="65" t="str">
        <f t="shared" si="365"/>
        <v/>
      </c>
      <c r="AY508" s="165" t="str">
        <f>IF(COUNTBLANK($A508:$F508)&gt;2,"",IF(Input!M508=0,"NA",Input!M508))</f>
        <v/>
      </c>
      <c r="AZ508" s="65" t="str">
        <f t="shared" si="366"/>
        <v/>
      </c>
      <c r="BA508" s="65" t="str">
        <f t="shared" si="367"/>
        <v/>
      </c>
      <c r="BB508" s="165" t="str">
        <f>IF(COUNTBLANK($A508:$F508)&gt;2,"",IF(Input!N508=0,"NA",Input!N508))</f>
        <v/>
      </c>
      <c r="BC508" s="65" t="str">
        <f t="shared" si="368"/>
        <v/>
      </c>
      <c r="BD508" s="65" t="str">
        <f t="shared" si="369"/>
        <v/>
      </c>
      <c r="BE508" s="165" t="str">
        <f>IF(COUNTBLANK($A508:$F508)&gt;2,"",IF(Input!O508=0,"NA",Input!O508))</f>
        <v/>
      </c>
      <c r="BF508" s="65" t="str">
        <f t="shared" si="370"/>
        <v/>
      </c>
      <c r="BG508" s="65" t="str">
        <f t="shared" si="371"/>
        <v/>
      </c>
      <c r="BH508" s="165" t="str">
        <f>IF(COUNTBLANK($A508:$F508)&gt;2,"",IF(Input!P508=0,"NA",Input!P508))</f>
        <v/>
      </c>
      <c r="BI508" s="65" t="str">
        <f t="shared" si="372"/>
        <v/>
      </c>
      <c r="BJ508" s="65" t="str">
        <f t="shared" si="373"/>
        <v/>
      </c>
      <c r="BK508" s="165" t="str">
        <f>IF(COUNTBLANK($A508:$F508)&gt;2,"",IF(Input!Q508=0,"NA",Input!Q508))</f>
        <v/>
      </c>
      <c r="BL508" s="65" t="str">
        <f t="shared" si="374"/>
        <v/>
      </c>
      <c r="BM508" s="65" t="str">
        <f t="shared" si="375"/>
        <v/>
      </c>
      <c r="BN508" s="165" t="str">
        <f>IF(COUNTBLANK($A508:$F508)&gt;2,"",IF(Input!R508=0,"NA",Input!R508))</f>
        <v/>
      </c>
      <c r="BO508" s="65" t="str">
        <f t="shared" si="376"/>
        <v/>
      </c>
      <c r="BP508" s="65" t="str">
        <f t="shared" si="377"/>
        <v/>
      </c>
      <c r="BQ508" s="165" t="str">
        <f>IF(COUNTBLANK($A508:$F508)&gt;2,"",IF(Input!S508=0,"NA",Input!S508))</f>
        <v/>
      </c>
      <c r="BR508" s="65" t="str">
        <f t="shared" si="378"/>
        <v/>
      </c>
      <c r="BS508" s="65" t="str">
        <f t="shared" si="379"/>
        <v/>
      </c>
      <c r="BT508" s="165" t="str">
        <f>IF(COUNTBLANK($A508:$F508)&gt;2,"",IF(Input!T508=0,"NA",Input!T508))</f>
        <v/>
      </c>
      <c r="BU508" s="65" t="str">
        <f t="shared" si="380"/>
        <v/>
      </c>
      <c r="BV508" s="65" t="str">
        <f t="shared" si="381"/>
        <v/>
      </c>
      <c r="BW508" s="165" t="str">
        <f>IF(COUNTBLANK($A508:$F508)&gt;2,"",IF(Input!U508=0,"NA",Input!U508))</f>
        <v/>
      </c>
      <c r="BX508" s="65" t="str">
        <f t="shared" si="382"/>
        <v/>
      </c>
      <c r="BY508" s="65" t="str">
        <f t="shared" si="383"/>
        <v/>
      </c>
      <c r="BZ508" s="165" t="str">
        <f>IF(COUNTBLANK($A508:$F508)&gt;2,"",IF(Input!V508=0,"NA",Input!V508))</f>
        <v/>
      </c>
      <c r="CA508" s="65" t="str">
        <f t="shared" si="384"/>
        <v/>
      </c>
      <c r="CB508" s="65" t="str">
        <f t="shared" si="385"/>
        <v/>
      </c>
      <c r="CC508" s="165" t="str">
        <f>IF(COUNTBLANK($A508:$F508)&gt;2,"",IF(Input!W508=0,"NA",Input!W508))</f>
        <v/>
      </c>
      <c r="CD508" s="65" t="str">
        <f t="shared" si="386"/>
        <v/>
      </c>
      <c r="CE508" s="65" t="str">
        <f t="shared" si="387"/>
        <v/>
      </c>
      <c r="CF508" s="165" t="str">
        <f>IF(COUNTBLANK($A508:$F508)&gt;2,"",IF(Input!X508=0,"NA",Input!X508))</f>
        <v/>
      </c>
      <c r="CG508" s="65" t="str">
        <f t="shared" si="388"/>
        <v/>
      </c>
      <c r="CH508" s="65" t="str">
        <f t="shared" si="389"/>
        <v/>
      </c>
      <c r="CI508" s="165" t="str">
        <f>IF(COUNTBLANK($A508:$F508)&gt;2,"",IF(Input!Y508=0,"NA",Input!Y508))</f>
        <v/>
      </c>
      <c r="CJ508" s="65" t="str">
        <f t="shared" si="390"/>
        <v/>
      </c>
      <c r="CK508" s="65" t="str">
        <f t="shared" si="391"/>
        <v/>
      </c>
      <c r="CL508" s="165" t="str">
        <f>IF(COUNTBLANK($A508:$F508)&gt;2,"",IF(Input!Z508=0,"NA",Input!Z508))</f>
        <v/>
      </c>
      <c r="CM508" s="65" t="str">
        <f t="shared" si="392"/>
        <v/>
      </c>
      <c r="CN508" s="65" t="str">
        <f t="shared" si="393"/>
        <v/>
      </c>
      <c r="CO508" s="165" t="str">
        <f>IF(COUNTBLANK($A508:$F508)&gt;2,"",IF(Input!AA508=0,"NA",Input!AA508))</f>
        <v/>
      </c>
      <c r="CP508" s="65" t="str">
        <f t="shared" si="394"/>
        <v/>
      </c>
      <c r="CQ508" s="65" t="str">
        <f t="shared" si="395"/>
        <v/>
      </c>
      <c r="CR508" s="165" t="str">
        <f>IF(COUNTBLANK($A508:$F508)&gt;2,"",IF(Input!AB508=0,"NA",Input!AB508))</f>
        <v/>
      </c>
      <c r="CS508" s="65" t="str">
        <f t="shared" si="396"/>
        <v/>
      </c>
      <c r="CT508" s="65" t="str">
        <f t="shared" si="397"/>
        <v/>
      </c>
      <c r="CU508" s="165" t="str">
        <f>IF(COUNTBLANK($A508:$F508)&gt;2,"",IF(Input!AC508=0,"NA",Input!AC508))</f>
        <v/>
      </c>
      <c r="CV508" s="65" t="str">
        <f t="shared" si="398"/>
        <v/>
      </c>
      <c r="CW508" s="65" t="str">
        <f t="shared" si="399"/>
        <v/>
      </c>
      <c r="CX508" s="165" t="str">
        <f>IF(COUNTBLANK($A508:$F508)&gt;2,"",IF(Input!AD508=0,"NA",Input!AD508))</f>
        <v/>
      </c>
    </row>
    <row r="509" spans="1:102" x14ac:dyDescent="0.25">
      <c r="A509" s="162" t="str">
        <f>IF(Input!B509=0,"",Input!B509)</f>
        <v/>
      </c>
      <c r="B509" s="162" t="str">
        <f>IF(Input!C509=0,"",Input!C509)</f>
        <v/>
      </c>
      <c r="C509" s="162" t="str">
        <f>IF(Input!D509=0,"",Input!D509)</f>
        <v/>
      </c>
      <c r="D509" s="162" t="str">
        <f>IF(Input!G509=0,"",Input!G509)</f>
        <v/>
      </c>
      <c r="E509" s="162" t="str">
        <f>IF(Input!H509=0,"",Input!H509)</f>
        <v/>
      </c>
      <c r="F509" s="162" t="str">
        <f>IF(Input!I509=0,"",Input!I509)</f>
        <v/>
      </c>
      <c r="G509" s="66" t="str">
        <f t="shared" si="350"/>
        <v/>
      </c>
      <c r="H509" s="66" t="str">
        <f t="shared" si="351"/>
        <v/>
      </c>
      <c r="I509" s="160" t="str">
        <f>FinalScores!G509</f>
        <v/>
      </c>
      <c r="J509" s="65" t="str">
        <f t="shared" si="352"/>
        <v/>
      </c>
      <c r="K509" s="65" t="str">
        <f t="shared" si="353"/>
        <v/>
      </c>
      <c r="L509" s="165" t="str">
        <f>IF(COUNTBLANK($A509:$F509)&gt;2,"",IF(Input!AE509=0,"NA",Input!AE509))</f>
        <v/>
      </c>
      <c r="M509" s="65" t="str">
        <f t="shared" si="354"/>
        <v/>
      </c>
      <c r="N509" s="65" t="str">
        <f t="shared" si="355"/>
        <v/>
      </c>
      <c r="O509" s="165" t="str">
        <f>IF(COUNTBLANK($A509:$F509)&gt;2,"",IF(Input!AF509=0,"NA",Input!AF509))</f>
        <v/>
      </c>
      <c r="P509" s="65" t="str">
        <f t="shared" si="356"/>
        <v/>
      </c>
      <c r="Q509" s="65" t="str">
        <f t="shared" si="357"/>
        <v/>
      </c>
      <c r="R509" s="165" t="str">
        <f>IF(COUNTBLANK($A509:$F509)&gt;2,"",IF(Input!AG509=0,"NA",Input!AG509))</f>
        <v/>
      </c>
      <c r="AN509" s="65" t="str">
        <f t="shared" si="358"/>
        <v/>
      </c>
      <c r="AO509" s="65" t="str">
        <f t="shared" si="359"/>
        <v/>
      </c>
      <c r="AP509" s="165" t="str">
        <f>IF(COUNTBLANK($A509:$F509)&gt;2,"",IF(Input!J509=0,"NA",Input!J509))</f>
        <v/>
      </c>
      <c r="AQ509" s="65" t="str">
        <f t="shared" si="360"/>
        <v/>
      </c>
      <c r="AR509" s="65" t="str">
        <f t="shared" si="361"/>
        <v/>
      </c>
      <c r="AS509" s="165" t="str">
        <f>IF(COUNTBLANK($A509:$F509)&gt;2,"",IF(Input!K509=0,"NA",Input!K509))</f>
        <v/>
      </c>
      <c r="AT509" s="65" t="str">
        <f t="shared" si="362"/>
        <v/>
      </c>
      <c r="AU509" s="65" t="str">
        <f t="shared" si="363"/>
        <v/>
      </c>
      <c r="AV509" s="165" t="str">
        <f>IF(COUNTBLANK($A509:$F509)&gt;2,"",IF(Input!L509=0,"NA",Input!L509))</f>
        <v/>
      </c>
      <c r="AW509" s="65" t="str">
        <f t="shared" si="364"/>
        <v/>
      </c>
      <c r="AX509" s="65" t="str">
        <f t="shared" si="365"/>
        <v/>
      </c>
      <c r="AY509" s="165" t="str">
        <f>IF(COUNTBLANK($A509:$F509)&gt;2,"",IF(Input!M509=0,"NA",Input!M509))</f>
        <v/>
      </c>
      <c r="AZ509" s="65" t="str">
        <f t="shared" si="366"/>
        <v/>
      </c>
      <c r="BA509" s="65" t="str">
        <f t="shared" si="367"/>
        <v/>
      </c>
      <c r="BB509" s="165" t="str">
        <f>IF(COUNTBLANK($A509:$F509)&gt;2,"",IF(Input!N509=0,"NA",Input!N509))</f>
        <v/>
      </c>
      <c r="BC509" s="65" t="str">
        <f t="shared" si="368"/>
        <v/>
      </c>
      <c r="BD509" s="65" t="str">
        <f t="shared" si="369"/>
        <v/>
      </c>
      <c r="BE509" s="165" t="str">
        <f>IF(COUNTBLANK($A509:$F509)&gt;2,"",IF(Input!O509=0,"NA",Input!O509))</f>
        <v/>
      </c>
      <c r="BF509" s="65" t="str">
        <f t="shared" si="370"/>
        <v/>
      </c>
      <c r="BG509" s="65" t="str">
        <f t="shared" si="371"/>
        <v/>
      </c>
      <c r="BH509" s="165" t="str">
        <f>IF(COUNTBLANK($A509:$F509)&gt;2,"",IF(Input!P509=0,"NA",Input!P509))</f>
        <v/>
      </c>
      <c r="BI509" s="65" t="str">
        <f t="shared" si="372"/>
        <v/>
      </c>
      <c r="BJ509" s="65" t="str">
        <f t="shared" si="373"/>
        <v/>
      </c>
      <c r="BK509" s="165" t="str">
        <f>IF(COUNTBLANK($A509:$F509)&gt;2,"",IF(Input!Q509=0,"NA",Input!Q509))</f>
        <v/>
      </c>
      <c r="BL509" s="65" t="str">
        <f t="shared" si="374"/>
        <v/>
      </c>
      <c r="BM509" s="65" t="str">
        <f t="shared" si="375"/>
        <v/>
      </c>
      <c r="BN509" s="165" t="str">
        <f>IF(COUNTBLANK($A509:$F509)&gt;2,"",IF(Input!R509=0,"NA",Input!R509))</f>
        <v/>
      </c>
      <c r="BO509" s="65" t="str">
        <f t="shared" si="376"/>
        <v/>
      </c>
      <c r="BP509" s="65" t="str">
        <f t="shared" si="377"/>
        <v/>
      </c>
      <c r="BQ509" s="165" t="str">
        <f>IF(COUNTBLANK($A509:$F509)&gt;2,"",IF(Input!S509=0,"NA",Input!S509))</f>
        <v/>
      </c>
      <c r="BR509" s="65" t="str">
        <f t="shared" si="378"/>
        <v/>
      </c>
      <c r="BS509" s="65" t="str">
        <f t="shared" si="379"/>
        <v/>
      </c>
      <c r="BT509" s="165" t="str">
        <f>IF(COUNTBLANK($A509:$F509)&gt;2,"",IF(Input!T509=0,"NA",Input!T509))</f>
        <v/>
      </c>
      <c r="BU509" s="65" t="str">
        <f t="shared" si="380"/>
        <v/>
      </c>
      <c r="BV509" s="65" t="str">
        <f t="shared" si="381"/>
        <v/>
      </c>
      <c r="BW509" s="165" t="str">
        <f>IF(COUNTBLANK($A509:$F509)&gt;2,"",IF(Input!U509=0,"NA",Input!U509))</f>
        <v/>
      </c>
      <c r="BX509" s="65" t="str">
        <f t="shared" si="382"/>
        <v/>
      </c>
      <c r="BY509" s="65" t="str">
        <f t="shared" si="383"/>
        <v/>
      </c>
      <c r="BZ509" s="165" t="str">
        <f>IF(COUNTBLANK($A509:$F509)&gt;2,"",IF(Input!V509=0,"NA",Input!V509))</f>
        <v/>
      </c>
      <c r="CA509" s="65" t="str">
        <f t="shared" si="384"/>
        <v/>
      </c>
      <c r="CB509" s="65" t="str">
        <f t="shared" si="385"/>
        <v/>
      </c>
      <c r="CC509" s="165" t="str">
        <f>IF(COUNTBLANK($A509:$F509)&gt;2,"",IF(Input!W509=0,"NA",Input!W509))</f>
        <v/>
      </c>
      <c r="CD509" s="65" t="str">
        <f t="shared" si="386"/>
        <v/>
      </c>
      <c r="CE509" s="65" t="str">
        <f t="shared" si="387"/>
        <v/>
      </c>
      <c r="CF509" s="165" t="str">
        <f>IF(COUNTBLANK($A509:$F509)&gt;2,"",IF(Input!X509=0,"NA",Input!X509))</f>
        <v/>
      </c>
      <c r="CG509" s="65" t="str">
        <f t="shared" si="388"/>
        <v/>
      </c>
      <c r="CH509" s="65" t="str">
        <f t="shared" si="389"/>
        <v/>
      </c>
      <c r="CI509" s="165" t="str">
        <f>IF(COUNTBLANK($A509:$F509)&gt;2,"",IF(Input!Y509=0,"NA",Input!Y509))</f>
        <v/>
      </c>
      <c r="CJ509" s="65" t="str">
        <f t="shared" si="390"/>
        <v/>
      </c>
      <c r="CK509" s="65" t="str">
        <f t="shared" si="391"/>
        <v/>
      </c>
      <c r="CL509" s="165" t="str">
        <f>IF(COUNTBLANK($A509:$F509)&gt;2,"",IF(Input!Z509=0,"NA",Input!Z509))</f>
        <v/>
      </c>
      <c r="CM509" s="65" t="str">
        <f t="shared" si="392"/>
        <v/>
      </c>
      <c r="CN509" s="65" t="str">
        <f t="shared" si="393"/>
        <v/>
      </c>
      <c r="CO509" s="165" t="str">
        <f>IF(COUNTBLANK($A509:$F509)&gt;2,"",IF(Input!AA509=0,"NA",Input!AA509))</f>
        <v/>
      </c>
      <c r="CP509" s="65" t="str">
        <f t="shared" si="394"/>
        <v/>
      </c>
      <c r="CQ509" s="65" t="str">
        <f t="shared" si="395"/>
        <v/>
      </c>
      <c r="CR509" s="165" t="str">
        <f>IF(COUNTBLANK($A509:$F509)&gt;2,"",IF(Input!AB509=0,"NA",Input!AB509))</f>
        <v/>
      </c>
      <c r="CS509" s="65" t="str">
        <f t="shared" si="396"/>
        <v/>
      </c>
      <c r="CT509" s="65" t="str">
        <f t="shared" si="397"/>
        <v/>
      </c>
      <c r="CU509" s="165" t="str">
        <f>IF(COUNTBLANK($A509:$F509)&gt;2,"",IF(Input!AC509=0,"NA",Input!AC509))</f>
        <v/>
      </c>
      <c r="CV509" s="65" t="str">
        <f t="shared" si="398"/>
        <v/>
      </c>
      <c r="CW509" s="65" t="str">
        <f t="shared" si="399"/>
        <v/>
      </c>
      <c r="CX509" s="165" t="str">
        <f>IF(COUNTBLANK($A509:$F509)&gt;2,"",IF(Input!AD509=0,"NA",Input!AD509))</f>
        <v/>
      </c>
    </row>
    <row r="510" spans="1:102" x14ac:dyDescent="0.25">
      <c r="A510" s="162" t="str">
        <f>IF(Input!B510=0,"",Input!B510)</f>
        <v/>
      </c>
      <c r="B510" s="162" t="str">
        <f>IF(Input!C510=0,"",Input!C510)</f>
        <v/>
      </c>
      <c r="C510" s="162" t="str">
        <f>IF(Input!D510=0,"",Input!D510)</f>
        <v/>
      </c>
      <c r="D510" s="162" t="str">
        <f>IF(Input!G510=0,"",Input!G510)</f>
        <v/>
      </c>
      <c r="E510" s="162" t="str">
        <f>IF(Input!H510=0,"",Input!H510)</f>
        <v/>
      </c>
      <c r="F510" s="162" t="str">
        <f>IF(Input!I510=0,"",Input!I510)</f>
        <v/>
      </c>
      <c r="G510" s="66" t="str">
        <f t="shared" si="350"/>
        <v/>
      </c>
      <c r="H510" s="66" t="str">
        <f t="shared" si="351"/>
        <v/>
      </c>
      <c r="I510" s="160" t="str">
        <f>FinalScores!G510</f>
        <v/>
      </c>
      <c r="J510" s="65" t="str">
        <f t="shared" si="352"/>
        <v/>
      </c>
      <c r="K510" s="65" t="str">
        <f t="shared" si="353"/>
        <v/>
      </c>
      <c r="L510" s="165" t="str">
        <f>IF(COUNTBLANK($A510:$F510)&gt;2,"",IF(Input!AE510=0,"NA",Input!AE510))</f>
        <v/>
      </c>
      <c r="M510" s="65" t="str">
        <f t="shared" si="354"/>
        <v/>
      </c>
      <c r="N510" s="65" t="str">
        <f t="shared" si="355"/>
        <v/>
      </c>
      <c r="O510" s="165" t="str">
        <f>IF(COUNTBLANK($A510:$F510)&gt;2,"",IF(Input!AF510=0,"NA",Input!AF510))</f>
        <v/>
      </c>
      <c r="P510" s="65" t="str">
        <f t="shared" si="356"/>
        <v/>
      </c>
      <c r="Q510" s="65" t="str">
        <f t="shared" si="357"/>
        <v/>
      </c>
      <c r="R510" s="165" t="str">
        <f>IF(COUNTBLANK($A510:$F510)&gt;2,"",IF(Input!AG510=0,"NA",Input!AG510))</f>
        <v/>
      </c>
      <c r="AN510" s="65" t="str">
        <f t="shared" si="358"/>
        <v/>
      </c>
      <c r="AO510" s="65" t="str">
        <f t="shared" si="359"/>
        <v/>
      </c>
      <c r="AP510" s="165" t="str">
        <f>IF(COUNTBLANK($A510:$F510)&gt;2,"",IF(Input!J510=0,"NA",Input!J510))</f>
        <v/>
      </c>
      <c r="AQ510" s="65" t="str">
        <f t="shared" si="360"/>
        <v/>
      </c>
      <c r="AR510" s="65" t="str">
        <f t="shared" si="361"/>
        <v/>
      </c>
      <c r="AS510" s="165" t="str">
        <f>IF(COUNTBLANK($A510:$F510)&gt;2,"",IF(Input!K510=0,"NA",Input!K510))</f>
        <v/>
      </c>
      <c r="AT510" s="65" t="str">
        <f t="shared" si="362"/>
        <v/>
      </c>
      <c r="AU510" s="65" t="str">
        <f t="shared" si="363"/>
        <v/>
      </c>
      <c r="AV510" s="165" t="str">
        <f>IF(COUNTBLANK($A510:$F510)&gt;2,"",IF(Input!L510=0,"NA",Input!L510))</f>
        <v/>
      </c>
      <c r="AW510" s="65" t="str">
        <f t="shared" si="364"/>
        <v/>
      </c>
      <c r="AX510" s="65" t="str">
        <f t="shared" si="365"/>
        <v/>
      </c>
      <c r="AY510" s="165" t="str">
        <f>IF(COUNTBLANK($A510:$F510)&gt;2,"",IF(Input!M510=0,"NA",Input!M510))</f>
        <v/>
      </c>
      <c r="AZ510" s="65" t="str">
        <f t="shared" si="366"/>
        <v/>
      </c>
      <c r="BA510" s="65" t="str">
        <f t="shared" si="367"/>
        <v/>
      </c>
      <c r="BB510" s="165" t="str">
        <f>IF(COUNTBLANK($A510:$F510)&gt;2,"",IF(Input!N510=0,"NA",Input!N510))</f>
        <v/>
      </c>
      <c r="BC510" s="65" t="str">
        <f t="shared" si="368"/>
        <v/>
      </c>
      <c r="BD510" s="65" t="str">
        <f t="shared" si="369"/>
        <v/>
      </c>
      <c r="BE510" s="165" t="str">
        <f>IF(COUNTBLANK($A510:$F510)&gt;2,"",IF(Input!O510=0,"NA",Input!O510))</f>
        <v/>
      </c>
      <c r="BF510" s="65" t="str">
        <f t="shared" si="370"/>
        <v/>
      </c>
      <c r="BG510" s="65" t="str">
        <f t="shared" si="371"/>
        <v/>
      </c>
      <c r="BH510" s="165" t="str">
        <f>IF(COUNTBLANK($A510:$F510)&gt;2,"",IF(Input!P510=0,"NA",Input!P510))</f>
        <v/>
      </c>
      <c r="BI510" s="65" t="str">
        <f t="shared" si="372"/>
        <v/>
      </c>
      <c r="BJ510" s="65" t="str">
        <f t="shared" si="373"/>
        <v/>
      </c>
      <c r="BK510" s="165" t="str">
        <f>IF(COUNTBLANK($A510:$F510)&gt;2,"",IF(Input!Q510=0,"NA",Input!Q510))</f>
        <v/>
      </c>
      <c r="BL510" s="65" t="str">
        <f t="shared" si="374"/>
        <v/>
      </c>
      <c r="BM510" s="65" t="str">
        <f t="shared" si="375"/>
        <v/>
      </c>
      <c r="BN510" s="165" t="str">
        <f>IF(COUNTBLANK($A510:$F510)&gt;2,"",IF(Input!R510=0,"NA",Input!R510))</f>
        <v/>
      </c>
      <c r="BO510" s="65" t="str">
        <f t="shared" si="376"/>
        <v/>
      </c>
      <c r="BP510" s="65" t="str">
        <f t="shared" si="377"/>
        <v/>
      </c>
      <c r="BQ510" s="165" t="str">
        <f>IF(COUNTBLANK($A510:$F510)&gt;2,"",IF(Input!S510=0,"NA",Input!S510))</f>
        <v/>
      </c>
      <c r="BR510" s="65" t="str">
        <f t="shared" si="378"/>
        <v/>
      </c>
      <c r="BS510" s="65" t="str">
        <f t="shared" si="379"/>
        <v/>
      </c>
      <c r="BT510" s="165" t="str">
        <f>IF(COUNTBLANK($A510:$F510)&gt;2,"",IF(Input!T510=0,"NA",Input!T510))</f>
        <v/>
      </c>
      <c r="BU510" s="65" t="str">
        <f t="shared" si="380"/>
        <v/>
      </c>
      <c r="BV510" s="65" t="str">
        <f t="shared" si="381"/>
        <v/>
      </c>
      <c r="BW510" s="165" t="str">
        <f>IF(COUNTBLANK($A510:$F510)&gt;2,"",IF(Input!U510=0,"NA",Input!U510))</f>
        <v/>
      </c>
      <c r="BX510" s="65" t="str">
        <f t="shared" si="382"/>
        <v/>
      </c>
      <c r="BY510" s="65" t="str">
        <f t="shared" si="383"/>
        <v/>
      </c>
      <c r="BZ510" s="165" t="str">
        <f>IF(COUNTBLANK($A510:$F510)&gt;2,"",IF(Input!V510=0,"NA",Input!V510))</f>
        <v/>
      </c>
      <c r="CA510" s="65" t="str">
        <f t="shared" si="384"/>
        <v/>
      </c>
      <c r="CB510" s="65" t="str">
        <f t="shared" si="385"/>
        <v/>
      </c>
      <c r="CC510" s="165" t="str">
        <f>IF(COUNTBLANK($A510:$F510)&gt;2,"",IF(Input!W510=0,"NA",Input!W510))</f>
        <v/>
      </c>
      <c r="CD510" s="65" t="str">
        <f t="shared" si="386"/>
        <v/>
      </c>
      <c r="CE510" s="65" t="str">
        <f t="shared" si="387"/>
        <v/>
      </c>
      <c r="CF510" s="165" t="str">
        <f>IF(COUNTBLANK($A510:$F510)&gt;2,"",IF(Input!X510=0,"NA",Input!X510))</f>
        <v/>
      </c>
      <c r="CG510" s="65" t="str">
        <f t="shared" si="388"/>
        <v/>
      </c>
      <c r="CH510" s="65" t="str">
        <f t="shared" si="389"/>
        <v/>
      </c>
      <c r="CI510" s="165" t="str">
        <f>IF(COUNTBLANK($A510:$F510)&gt;2,"",IF(Input!Y510=0,"NA",Input!Y510))</f>
        <v/>
      </c>
      <c r="CJ510" s="65" t="str">
        <f t="shared" si="390"/>
        <v/>
      </c>
      <c r="CK510" s="65" t="str">
        <f t="shared" si="391"/>
        <v/>
      </c>
      <c r="CL510" s="165" t="str">
        <f>IF(COUNTBLANK($A510:$F510)&gt;2,"",IF(Input!Z510=0,"NA",Input!Z510))</f>
        <v/>
      </c>
      <c r="CM510" s="65" t="str">
        <f t="shared" si="392"/>
        <v/>
      </c>
      <c r="CN510" s="65" t="str">
        <f t="shared" si="393"/>
        <v/>
      </c>
      <c r="CO510" s="165" t="str">
        <f>IF(COUNTBLANK($A510:$F510)&gt;2,"",IF(Input!AA510=0,"NA",Input!AA510))</f>
        <v/>
      </c>
      <c r="CP510" s="65" t="str">
        <f t="shared" si="394"/>
        <v/>
      </c>
      <c r="CQ510" s="65" t="str">
        <f t="shared" si="395"/>
        <v/>
      </c>
      <c r="CR510" s="165" t="str">
        <f>IF(COUNTBLANK($A510:$F510)&gt;2,"",IF(Input!AB510=0,"NA",Input!AB510))</f>
        <v/>
      </c>
      <c r="CS510" s="65" t="str">
        <f t="shared" si="396"/>
        <v/>
      </c>
      <c r="CT510" s="65" t="str">
        <f t="shared" si="397"/>
        <v/>
      </c>
      <c r="CU510" s="165" t="str">
        <f>IF(COUNTBLANK($A510:$F510)&gt;2,"",IF(Input!AC510=0,"NA",Input!AC510))</f>
        <v/>
      </c>
      <c r="CV510" s="65" t="str">
        <f t="shared" si="398"/>
        <v/>
      </c>
      <c r="CW510" s="65" t="str">
        <f t="shared" si="399"/>
        <v/>
      </c>
      <c r="CX510" s="165" t="str">
        <f>IF(COUNTBLANK($A510:$F510)&gt;2,"",IF(Input!AD510=0,"NA",Input!AD510))</f>
        <v/>
      </c>
    </row>
    <row r="511" spans="1:102" x14ac:dyDescent="0.25">
      <c r="A511" s="162" t="str">
        <f>IF(Input!B511=0,"",Input!B511)</f>
        <v/>
      </c>
      <c r="B511" s="162" t="str">
        <f>IF(Input!C511=0,"",Input!C511)</f>
        <v/>
      </c>
      <c r="C511" s="162" t="str">
        <f>IF(Input!D511=0,"",Input!D511)</f>
        <v/>
      </c>
      <c r="D511" s="162" t="str">
        <f>IF(Input!G511=0,"",Input!G511)</f>
        <v/>
      </c>
      <c r="E511" s="162" t="str">
        <f>IF(Input!H511=0,"",Input!H511)</f>
        <v/>
      </c>
      <c r="F511" s="162" t="str">
        <f>IF(Input!I511=0,"",Input!I511)</f>
        <v/>
      </c>
      <c r="G511" s="66" t="str">
        <f t="shared" si="350"/>
        <v/>
      </c>
      <c r="H511" s="66" t="str">
        <f t="shared" si="351"/>
        <v/>
      </c>
      <c r="I511" s="160" t="str">
        <f>FinalScores!G511</f>
        <v/>
      </c>
      <c r="J511" s="65" t="str">
        <f t="shared" si="352"/>
        <v/>
      </c>
      <c r="K511" s="65" t="str">
        <f t="shared" si="353"/>
        <v/>
      </c>
      <c r="L511" s="165" t="str">
        <f>IF(COUNTBLANK($A511:$F511)&gt;2,"",IF(Input!AE511=0,"NA",Input!AE511))</f>
        <v/>
      </c>
      <c r="M511" s="65" t="str">
        <f t="shared" si="354"/>
        <v/>
      </c>
      <c r="N511" s="65" t="str">
        <f t="shared" si="355"/>
        <v/>
      </c>
      <c r="O511" s="165" t="str">
        <f>IF(COUNTBLANK($A511:$F511)&gt;2,"",IF(Input!AF511=0,"NA",Input!AF511))</f>
        <v/>
      </c>
      <c r="P511" s="65" t="str">
        <f t="shared" si="356"/>
        <v/>
      </c>
      <c r="Q511" s="65" t="str">
        <f t="shared" si="357"/>
        <v/>
      </c>
      <c r="R511" s="165" t="str">
        <f>IF(COUNTBLANK($A511:$F511)&gt;2,"",IF(Input!AG511=0,"NA",Input!AG511))</f>
        <v/>
      </c>
      <c r="AN511" s="65" t="str">
        <f t="shared" si="358"/>
        <v/>
      </c>
      <c r="AO511" s="65" t="str">
        <f t="shared" si="359"/>
        <v/>
      </c>
      <c r="AP511" s="165" t="str">
        <f>IF(COUNTBLANK($A511:$F511)&gt;2,"",IF(Input!J511=0,"NA",Input!J511))</f>
        <v/>
      </c>
      <c r="AQ511" s="65" t="str">
        <f t="shared" si="360"/>
        <v/>
      </c>
      <c r="AR511" s="65" t="str">
        <f t="shared" si="361"/>
        <v/>
      </c>
      <c r="AS511" s="165" t="str">
        <f>IF(COUNTBLANK($A511:$F511)&gt;2,"",IF(Input!K511=0,"NA",Input!K511))</f>
        <v/>
      </c>
      <c r="AT511" s="65" t="str">
        <f t="shared" si="362"/>
        <v/>
      </c>
      <c r="AU511" s="65" t="str">
        <f t="shared" si="363"/>
        <v/>
      </c>
      <c r="AV511" s="165" t="str">
        <f>IF(COUNTBLANK($A511:$F511)&gt;2,"",IF(Input!L511=0,"NA",Input!L511))</f>
        <v/>
      </c>
      <c r="AW511" s="65" t="str">
        <f t="shared" si="364"/>
        <v/>
      </c>
      <c r="AX511" s="65" t="str">
        <f t="shared" si="365"/>
        <v/>
      </c>
      <c r="AY511" s="165" t="str">
        <f>IF(COUNTBLANK($A511:$F511)&gt;2,"",IF(Input!M511=0,"NA",Input!M511))</f>
        <v/>
      </c>
      <c r="AZ511" s="65" t="str">
        <f t="shared" si="366"/>
        <v/>
      </c>
      <c r="BA511" s="65" t="str">
        <f t="shared" si="367"/>
        <v/>
      </c>
      <c r="BB511" s="165" t="str">
        <f>IF(COUNTBLANK($A511:$F511)&gt;2,"",IF(Input!N511=0,"NA",Input!N511))</f>
        <v/>
      </c>
      <c r="BC511" s="65" t="str">
        <f t="shared" si="368"/>
        <v/>
      </c>
      <c r="BD511" s="65" t="str">
        <f t="shared" si="369"/>
        <v/>
      </c>
      <c r="BE511" s="165" t="str">
        <f>IF(COUNTBLANK($A511:$F511)&gt;2,"",IF(Input!O511=0,"NA",Input!O511))</f>
        <v/>
      </c>
      <c r="BF511" s="65" t="str">
        <f t="shared" si="370"/>
        <v/>
      </c>
      <c r="BG511" s="65" t="str">
        <f t="shared" si="371"/>
        <v/>
      </c>
      <c r="BH511" s="165" t="str">
        <f>IF(COUNTBLANK($A511:$F511)&gt;2,"",IF(Input!P511=0,"NA",Input!P511))</f>
        <v/>
      </c>
      <c r="BI511" s="65" t="str">
        <f t="shared" si="372"/>
        <v/>
      </c>
      <c r="BJ511" s="65" t="str">
        <f t="shared" si="373"/>
        <v/>
      </c>
      <c r="BK511" s="165" t="str">
        <f>IF(COUNTBLANK($A511:$F511)&gt;2,"",IF(Input!Q511=0,"NA",Input!Q511))</f>
        <v/>
      </c>
      <c r="BL511" s="65" t="str">
        <f t="shared" si="374"/>
        <v/>
      </c>
      <c r="BM511" s="65" t="str">
        <f t="shared" si="375"/>
        <v/>
      </c>
      <c r="BN511" s="165" t="str">
        <f>IF(COUNTBLANK($A511:$F511)&gt;2,"",IF(Input!R511=0,"NA",Input!R511))</f>
        <v/>
      </c>
      <c r="BO511" s="65" t="str">
        <f t="shared" si="376"/>
        <v/>
      </c>
      <c r="BP511" s="65" t="str">
        <f t="shared" si="377"/>
        <v/>
      </c>
      <c r="BQ511" s="165" t="str">
        <f>IF(COUNTBLANK($A511:$F511)&gt;2,"",IF(Input!S511=0,"NA",Input!S511))</f>
        <v/>
      </c>
      <c r="BR511" s="65" t="str">
        <f t="shared" si="378"/>
        <v/>
      </c>
      <c r="BS511" s="65" t="str">
        <f t="shared" si="379"/>
        <v/>
      </c>
      <c r="BT511" s="165" t="str">
        <f>IF(COUNTBLANK($A511:$F511)&gt;2,"",IF(Input!T511=0,"NA",Input!T511))</f>
        <v/>
      </c>
      <c r="BU511" s="65" t="str">
        <f t="shared" si="380"/>
        <v/>
      </c>
      <c r="BV511" s="65" t="str">
        <f t="shared" si="381"/>
        <v/>
      </c>
      <c r="BW511" s="165" t="str">
        <f>IF(COUNTBLANK($A511:$F511)&gt;2,"",IF(Input!U511=0,"NA",Input!U511))</f>
        <v/>
      </c>
      <c r="BX511" s="65" t="str">
        <f t="shared" si="382"/>
        <v/>
      </c>
      <c r="BY511" s="65" t="str">
        <f t="shared" si="383"/>
        <v/>
      </c>
      <c r="BZ511" s="165" t="str">
        <f>IF(COUNTBLANK($A511:$F511)&gt;2,"",IF(Input!V511=0,"NA",Input!V511))</f>
        <v/>
      </c>
      <c r="CA511" s="65" t="str">
        <f t="shared" si="384"/>
        <v/>
      </c>
      <c r="CB511" s="65" t="str">
        <f t="shared" si="385"/>
        <v/>
      </c>
      <c r="CC511" s="165" t="str">
        <f>IF(COUNTBLANK($A511:$F511)&gt;2,"",IF(Input!W511=0,"NA",Input!W511))</f>
        <v/>
      </c>
      <c r="CD511" s="65" t="str">
        <f t="shared" si="386"/>
        <v/>
      </c>
      <c r="CE511" s="65" t="str">
        <f t="shared" si="387"/>
        <v/>
      </c>
      <c r="CF511" s="165" t="str">
        <f>IF(COUNTBLANK($A511:$F511)&gt;2,"",IF(Input!X511=0,"NA",Input!X511))</f>
        <v/>
      </c>
      <c r="CG511" s="65" t="str">
        <f t="shared" si="388"/>
        <v/>
      </c>
      <c r="CH511" s="65" t="str">
        <f t="shared" si="389"/>
        <v/>
      </c>
      <c r="CI511" s="165" t="str">
        <f>IF(COUNTBLANK($A511:$F511)&gt;2,"",IF(Input!Y511=0,"NA",Input!Y511))</f>
        <v/>
      </c>
      <c r="CJ511" s="65" t="str">
        <f t="shared" si="390"/>
        <v/>
      </c>
      <c r="CK511" s="65" t="str">
        <f t="shared" si="391"/>
        <v/>
      </c>
      <c r="CL511" s="165" t="str">
        <f>IF(COUNTBLANK($A511:$F511)&gt;2,"",IF(Input!Z511=0,"NA",Input!Z511))</f>
        <v/>
      </c>
      <c r="CM511" s="65" t="str">
        <f t="shared" si="392"/>
        <v/>
      </c>
      <c r="CN511" s="65" t="str">
        <f t="shared" si="393"/>
        <v/>
      </c>
      <c r="CO511" s="165" t="str">
        <f>IF(COUNTBLANK($A511:$F511)&gt;2,"",IF(Input!AA511=0,"NA",Input!AA511))</f>
        <v/>
      </c>
      <c r="CP511" s="65" t="str">
        <f t="shared" si="394"/>
        <v/>
      </c>
      <c r="CQ511" s="65" t="str">
        <f t="shared" si="395"/>
        <v/>
      </c>
      <c r="CR511" s="165" t="str">
        <f>IF(COUNTBLANK($A511:$F511)&gt;2,"",IF(Input!AB511=0,"NA",Input!AB511))</f>
        <v/>
      </c>
      <c r="CS511" s="65" t="str">
        <f t="shared" si="396"/>
        <v/>
      </c>
      <c r="CT511" s="65" t="str">
        <f t="shared" si="397"/>
        <v/>
      </c>
      <c r="CU511" s="165" t="str">
        <f>IF(COUNTBLANK($A511:$F511)&gt;2,"",IF(Input!AC511=0,"NA",Input!AC511))</f>
        <v/>
      </c>
      <c r="CV511" s="65" t="str">
        <f t="shared" si="398"/>
        <v/>
      </c>
      <c r="CW511" s="65" t="str">
        <f t="shared" si="399"/>
        <v/>
      </c>
      <c r="CX511" s="165" t="str">
        <f>IF(COUNTBLANK($A511:$F511)&gt;2,"",IF(Input!AD511=0,"NA",Input!AD511))</f>
        <v/>
      </c>
    </row>
    <row r="512" spans="1:102" x14ac:dyDescent="0.25">
      <c r="A512" s="162" t="str">
        <f>IF(Input!B512=0,"",Input!B512)</f>
        <v/>
      </c>
      <c r="B512" s="162" t="str">
        <f>IF(Input!C512=0,"",Input!C512)</f>
        <v/>
      </c>
      <c r="C512" s="162" t="str">
        <f>IF(Input!D512=0,"",Input!D512)</f>
        <v/>
      </c>
      <c r="D512" s="162" t="str">
        <f>IF(Input!G512=0,"",Input!G512)</f>
        <v/>
      </c>
      <c r="E512" s="162" t="str">
        <f>IF(Input!H512=0,"",Input!H512)</f>
        <v/>
      </c>
      <c r="F512" s="162" t="str">
        <f>IF(Input!I512=0,"",Input!I512)</f>
        <v/>
      </c>
      <c r="G512" s="66" t="str">
        <f t="shared" si="350"/>
        <v/>
      </c>
      <c r="H512" s="66" t="str">
        <f t="shared" si="351"/>
        <v/>
      </c>
      <c r="I512" s="160" t="str">
        <f>FinalScores!G512</f>
        <v/>
      </c>
      <c r="J512" s="65" t="str">
        <f t="shared" si="352"/>
        <v/>
      </c>
      <c r="K512" s="65" t="str">
        <f t="shared" si="353"/>
        <v/>
      </c>
      <c r="L512" s="165" t="str">
        <f>IF(COUNTBLANK($A512:$F512)&gt;2,"",IF(Input!AE512=0,"NA",Input!AE512))</f>
        <v/>
      </c>
      <c r="M512" s="65" t="str">
        <f t="shared" si="354"/>
        <v/>
      </c>
      <c r="N512" s="65" t="str">
        <f t="shared" si="355"/>
        <v/>
      </c>
      <c r="O512" s="165" t="str">
        <f>IF(COUNTBLANK($A512:$F512)&gt;2,"",IF(Input!AF512=0,"NA",Input!AF512))</f>
        <v/>
      </c>
      <c r="P512" s="65" t="str">
        <f t="shared" si="356"/>
        <v/>
      </c>
      <c r="Q512" s="65" t="str">
        <f t="shared" si="357"/>
        <v/>
      </c>
      <c r="R512" s="165" t="str">
        <f>IF(COUNTBLANK($A512:$F512)&gt;2,"",IF(Input!AG512=0,"NA",Input!AG512))</f>
        <v/>
      </c>
      <c r="AN512" s="65" t="str">
        <f t="shared" si="358"/>
        <v/>
      </c>
      <c r="AO512" s="65" t="str">
        <f t="shared" si="359"/>
        <v/>
      </c>
      <c r="AP512" s="165" t="str">
        <f>IF(COUNTBLANK($A512:$F512)&gt;2,"",IF(Input!J512=0,"NA",Input!J512))</f>
        <v/>
      </c>
      <c r="AQ512" s="65" t="str">
        <f t="shared" si="360"/>
        <v/>
      </c>
      <c r="AR512" s="65" t="str">
        <f t="shared" si="361"/>
        <v/>
      </c>
      <c r="AS512" s="165" t="str">
        <f>IF(COUNTBLANK($A512:$F512)&gt;2,"",IF(Input!K512=0,"NA",Input!K512))</f>
        <v/>
      </c>
      <c r="AT512" s="65" t="str">
        <f t="shared" si="362"/>
        <v/>
      </c>
      <c r="AU512" s="65" t="str">
        <f t="shared" si="363"/>
        <v/>
      </c>
      <c r="AV512" s="165" t="str">
        <f>IF(COUNTBLANK($A512:$F512)&gt;2,"",IF(Input!L512=0,"NA",Input!L512))</f>
        <v/>
      </c>
      <c r="AW512" s="65" t="str">
        <f t="shared" si="364"/>
        <v/>
      </c>
      <c r="AX512" s="65" t="str">
        <f t="shared" si="365"/>
        <v/>
      </c>
      <c r="AY512" s="165" t="str">
        <f>IF(COUNTBLANK($A512:$F512)&gt;2,"",IF(Input!M512=0,"NA",Input!M512))</f>
        <v/>
      </c>
      <c r="AZ512" s="65" t="str">
        <f t="shared" si="366"/>
        <v/>
      </c>
      <c r="BA512" s="65" t="str">
        <f t="shared" si="367"/>
        <v/>
      </c>
      <c r="BB512" s="165" t="str">
        <f>IF(COUNTBLANK($A512:$F512)&gt;2,"",IF(Input!N512=0,"NA",Input!N512))</f>
        <v/>
      </c>
      <c r="BC512" s="65" t="str">
        <f t="shared" si="368"/>
        <v/>
      </c>
      <c r="BD512" s="65" t="str">
        <f t="shared" si="369"/>
        <v/>
      </c>
      <c r="BE512" s="165" t="str">
        <f>IF(COUNTBLANK($A512:$F512)&gt;2,"",IF(Input!O512=0,"NA",Input!O512))</f>
        <v/>
      </c>
      <c r="BF512" s="65" t="str">
        <f t="shared" si="370"/>
        <v/>
      </c>
      <c r="BG512" s="65" t="str">
        <f t="shared" si="371"/>
        <v/>
      </c>
      <c r="BH512" s="165" t="str">
        <f>IF(COUNTBLANK($A512:$F512)&gt;2,"",IF(Input!P512=0,"NA",Input!P512))</f>
        <v/>
      </c>
      <c r="BI512" s="65" t="str">
        <f t="shared" si="372"/>
        <v/>
      </c>
      <c r="BJ512" s="65" t="str">
        <f t="shared" si="373"/>
        <v/>
      </c>
      <c r="BK512" s="165" t="str">
        <f>IF(COUNTBLANK($A512:$F512)&gt;2,"",IF(Input!Q512=0,"NA",Input!Q512))</f>
        <v/>
      </c>
      <c r="BL512" s="65" t="str">
        <f t="shared" si="374"/>
        <v/>
      </c>
      <c r="BM512" s="65" t="str">
        <f t="shared" si="375"/>
        <v/>
      </c>
      <c r="BN512" s="165" t="str">
        <f>IF(COUNTBLANK($A512:$F512)&gt;2,"",IF(Input!R512=0,"NA",Input!R512))</f>
        <v/>
      </c>
      <c r="BO512" s="65" t="str">
        <f t="shared" si="376"/>
        <v/>
      </c>
      <c r="BP512" s="65" t="str">
        <f t="shared" si="377"/>
        <v/>
      </c>
      <c r="BQ512" s="165" t="str">
        <f>IF(COUNTBLANK($A512:$F512)&gt;2,"",IF(Input!S512=0,"NA",Input!S512))</f>
        <v/>
      </c>
      <c r="BR512" s="65" t="str">
        <f t="shared" si="378"/>
        <v/>
      </c>
      <c r="BS512" s="65" t="str">
        <f t="shared" si="379"/>
        <v/>
      </c>
      <c r="BT512" s="165" t="str">
        <f>IF(COUNTBLANK($A512:$F512)&gt;2,"",IF(Input!T512=0,"NA",Input!T512))</f>
        <v/>
      </c>
      <c r="BU512" s="65" t="str">
        <f t="shared" si="380"/>
        <v/>
      </c>
      <c r="BV512" s="65" t="str">
        <f t="shared" si="381"/>
        <v/>
      </c>
      <c r="BW512" s="165" t="str">
        <f>IF(COUNTBLANK($A512:$F512)&gt;2,"",IF(Input!U512=0,"NA",Input!U512))</f>
        <v/>
      </c>
      <c r="BX512" s="65" t="str">
        <f t="shared" si="382"/>
        <v/>
      </c>
      <c r="BY512" s="65" t="str">
        <f t="shared" si="383"/>
        <v/>
      </c>
      <c r="BZ512" s="165" t="str">
        <f>IF(COUNTBLANK($A512:$F512)&gt;2,"",IF(Input!V512=0,"NA",Input!V512))</f>
        <v/>
      </c>
      <c r="CA512" s="65" t="str">
        <f t="shared" si="384"/>
        <v/>
      </c>
      <c r="CB512" s="65" t="str">
        <f t="shared" si="385"/>
        <v/>
      </c>
      <c r="CC512" s="165" t="str">
        <f>IF(COUNTBLANK($A512:$F512)&gt;2,"",IF(Input!W512=0,"NA",Input!W512))</f>
        <v/>
      </c>
      <c r="CD512" s="65" t="str">
        <f t="shared" si="386"/>
        <v/>
      </c>
      <c r="CE512" s="65" t="str">
        <f t="shared" si="387"/>
        <v/>
      </c>
      <c r="CF512" s="165" t="str">
        <f>IF(COUNTBLANK($A512:$F512)&gt;2,"",IF(Input!X512=0,"NA",Input!X512))</f>
        <v/>
      </c>
      <c r="CG512" s="65" t="str">
        <f t="shared" si="388"/>
        <v/>
      </c>
      <c r="CH512" s="65" t="str">
        <f t="shared" si="389"/>
        <v/>
      </c>
      <c r="CI512" s="165" t="str">
        <f>IF(COUNTBLANK($A512:$F512)&gt;2,"",IF(Input!Y512=0,"NA",Input!Y512))</f>
        <v/>
      </c>
      <c r="CJ512" s="65" t="str">
        <f t="shared" si="390"/>
        <v/>
      </c>
      <c r="CK512" s="65" t="str">
        <f t="shared" si="391"/>
        <v/>
      </c>
      <c r="CL512" s="165" t="str">
        <f>IF(COUNTBLANK($A512:$F512)&gt;2,"",IF(Input!Z512=0,"NA",Input!Z512))</f>
        <v/>
      </c>
      <c r="CM512" s="65" t="str">
        <f t="shared" si="392"/>
        <v/>
      </c>
      <c r="CN512" s="65" t="str">
        <f t="shared" si="393"/>
        <v/>
      </c>
      <c r="CO512" s="165" t="str">
        <f>IF(COUNTBLANK($A512:$F512)&gt;2,"",IF(Input!AA512=0,"NA",Input!AA512))</f>
        <v/>
      </c>
      <c r="CP512" s="65" t="str">
        <f t="shared" si="394"/>
        <v/>
      </c>
      <c r="CQ512" s="65" t="str">
        <f t="shared" si="395"/>
        <v/>
      </c>
      <c r="CR512" s="165" t="str">
        <f>IF(COUNTBLANK($A512:$F512)&gt;2,"",IF(Input!AB512=0,"NA",Input!AB512))</f>
        <v/>
      </c>
      <c r="CS512" s="65" t="str">
        <f t="shared" si="396"/>
        <v/>
      </c>
      <c r="CT512" s="65" t="str">
        <f t="shared" si="397"/>
        <v/>
      </c>
      <c r="CU512" s="165" t="str">
        <f>IF(COUNTBLANK($A512:$F512)&gt;2,"",IF(Input!AC512=0,"NA",Input!AC512))</f>
        <v/>
      </c>
      <c r="CV512" s="65" t="str">
        <f t="shared" si="398"/>
        <v/>
      </c>
      <c r="CW512" s="65" t="str">
        <f t="shared" si="399"/>
        <v/>
      </c>
      <c r="CX512" s="165" t="str">
        <f>IF(COUNTBLANK($A512:$F512)&gt;2,"",IF(Input!AD512=0,"NA",Input!AD512))</f>
        <v/>
      </c>
    </row>
    <row r="513" spans="1:102" x14ac:dyDescent="0.25">
      <c r="A513" s="162" t="str">
        <f>IF(Input!B513=0,"",Input!B513)</f>
        <v/>
      </c>
      <c r="B513" s="162" t="str">
        <f>IF(Input!C513=0,"",Input!C513)</f>
        <v/>
      </c>
      <c r="C513" s="162" t="str">
        <f>IF(Input!D513=0,"",Input!D513)</f>
        <v/>
      </c>
      <c r="D513" s="162" t="str">
        <f>IF(Input!G513=0,"",Input!G513)</f>
        <v/>
      </c>
      <c r="E513" s="162" t="str">
        <f>IF(Input!H513=0,"",Input!H513)</f>
        <v/>
      </c>
      <c r="F513" s="162" t="str">
        <f>IF(Input!I513=0,"",Input!I513)</f>
        <v/>
      </c>
      <c r="G513" s="66" t="str">
        <f t="shared" si="350"/>
        <v/>
      </c>
      <c r="H513" s="66" t="str">
        <f t="shared" si="351"/>
        <v/>
      </c>
      <c r="I513" s="160" t="str">
        <f>FinalScores!G513</f>
        <v/>
      </c>
      <c r="J513" s="65" t="str">
        <f t="shared" si="352"/>
        <v/>
      </c>
      <c r="K513" s="65" t="str">
        <f t="shared" si="353"/>
        <v/>
      </c>
      <c r="L513" s="165" t="str">
        <f>IF(COUNTBLANK($A513:$F513)&gt;2,"",IF(Input!AE513=0,"NA",Input!AE513))</f>
        <v/>
      </c>
      <c r="M513" s="65" t="str">
        <f t="shared" si="354"/>
        <v/>
      </c>
      <c r="N513" s="65" t="str">
        <f t="shared" si="355"/>
        <v/>
      </c>
      <c r="O513" s="165" t="str">
        <f>IF(COUNTBLANK($A513:$F513)&gt;2,"",IF(Input!AF513=0,"NA",Input!AF513))</f>
        <v/>
      </c>
      <c r="P513" s="65" t="str">
        <f t="shared" si="356"/>
        <v/>
      </c>
      <c r="Q513" s="65" t="str">
        <f t="shared" si="357"/>
        <v/>
      </c>
      <c r="R513" s="165" t="str">
        <f>IF(COUNTBLANK($A513:$F513)&gt;2,"",IF(Input!AG513=0,"NA",Input!AG513))</f>
        <v/>
      </c>
      <c r="AN513" s="65" t="str">
        <f t="shared" si="358"/>
        <v/>
      </c>
      <c r="AO513" s="65" t="str">
        <f t="shared" si="359"/>
        <v/>
      </c>
      <c r="AP513" s="165" t="str">
        <f>IF(COUNTBLANK($A513:$F513)&gt;2,"",IF(Input!J513=0,"NA",Input!J513))</f>
        <v/>
      </c>
      <c r="AQ513" s="65" t="str">
        <f t="shared" si="360"/>
        <v/>
      </c>
      <c r="AR513" s="65" t="str">
        <f t="shared" si="361"/>
        <v/>
      </c>
      <c r="AS513" s="165" t="str">
        <f>IF(COUNTBLANK($A513:$F513)&gt;2,"",IF(Input!K513=0,"NA",Input!K513))</f>
        <v/>
      </c>
      <c r="AT513" s="65" t="str">
        <f t="shared" si="362"/>
        <v/>
      </c>
      <c r="AU513" s="65" t="str">
        <f t="shared" si="363"/>
        <v/>
      </c>
      <c r="AV513" s="165" t="str">
        <f>IF(COUNTBLANK($A513:$F513)&gt;2,"",IF(Input!L513=0,"NA",Input!L513))</f>
        <v/>
      </c>
      <c r="AW513" s="65" t="str">
        <f t="shared" si="364"/>
        <v/>
      </c>
      <c r="AX513" s="65" t="str">
        <f t="shared" si="365"/>
        <v/>
      </c>
      <c r="AY513" s="165" t="str">
        <f>IF(COUNTBLANK($A513:$F513)&gt;2,"",IF(Input!M513=0,"NA",Input!M513))</f>
        <v/>
      </c>
      <c r="AZ513" s="65" t="str">
        <f t="shared" si="366"/>
        <v/>
      </c>
      <c r="BA513" s="65" t="str">
        <f t="shared" si="367"/>
        <v/>
      </c>
      <c r="BB513" s="165" t="str">
        <f>IF(COUNTBLANK($A513:$F513)&gt;2,"",IF(Input!N513=0,"NA",Input!N513))</f>
        <v/>
      </c>
      <c r="BC513" s="65" t="str">
        <f t="shared" si="368"/>
        <v/>
      </c>
      <c r="BD513" s="65" t="str">
        <f t="shared" si="369"/>
        <v/>
      </c>
      <c r="BE513" s="165" t="str">
        <f>IF(COUNTBLANK($A513:$F513)&gt;2,"",IF(Input!O513=0,"NA",Input!O513))</f>
        <v/>
      </c>
      <c r="BF513" s="65" t="str">
        <f t="shared" si="370"/>
        <v/>
      </c>
      <c r="BG513" s="65" t="str">
        <f t="shared" si="371"/>
        <v/>
      </c>
      <c r="BH513" s="165" t="str">
        <f>IF(COUNTBLANK($A513:$F513)&gt;2,"",IF(Input!P513=0,"NA",Input!P513))</f>
        <v/>
      </c>
      <c r="BI513" s="65" t="str">
        <f t="shared" si="372"/>
        <v/>
      </c>
      <c r="BJ513" s="65" t="str">
        <f t="shared" si="373"/>
        <v/>
      </c>
      <c r="BK513" s="165" t="str">
        <f>IF(COUNTBLANK($A513:$F513)&gt;2,"",IF(Input!Q513=0,"NA",Input!Q513))</f>
        <v/>
      </c>
      <c r="BL513" s="65" t="str">
        <f t="shared" si="374"/>
        <v/>
      </c>
      <c r="BM513" s="65" t="str">
        <f t="shared" si="375"/>
        <v/>
      </c>
      <c r="BN513" s="165" t="str">
        <f>IF(COUNTBLANK($A513:$F513)&gt;2,"",IF(Input!R513=0,"NA",Input!R513))</f>
        <v/>
      </c>
      <c r="BO513" s="65" t="str">
        <f t="shared" si="376"/>
        <v/>
      </c>
      <c r="BP513" s="65" t="str">
        <f t="shared" si="377"/>
        <v/>
      </c>
      <c r="BQ513" s="165" t="str">
        <f>IF(COUNTBLANK($A513:$F513)&gt;2,"",IF(Input!S513=0,"NA",Input!S513))</f>
        <v/>
      </c>
      <c r="BR513" s="65" t="str">
        <f t="shared" si="378"/>
        <v/>
      </c>
      <c r="BS513" s="65" t="str">
        <f t="shared" si="379"/>
        <v/>
      </c>
      <c r="BT513" s="165" t="str">
        <f>IF(COUNTBLANK($A513:$F513)&gt;2,"",IF(Input!T513=0,"NA",Input!T513))</f>
        <v/>
      </c>
      <c r="BU513" s="65" t="str">
        <f t="shared" si="380"/>
        <v/>
      </c>
      <c r="BV513" s="65" t="str">
        <f t="shared" si="381"/>
        <v/>
      </c>
      <c r="BW513" s="165" t="str">
        <f>IF(COUNTBLANK($A513:$F513)&gt;2,"",IF(Input!U513=0,"NA",Input!U513))</f>
        <v/>
      </c>
      <c r="BX513" s="65" t="str">
        <f t="shared" si="382"/>
        <v/>
      </c>
      <c r="BY513" s="65" t="str">
        <f t="shared" si="383"/>
        <v/>
      </c>
      <c r="BZ513" s="165" t="str">
        <f>IF(COUNTBLANK($A513:$F513)&gt;2,"",IF(Input!V513=0,"NA",Input!V513))</f>
        <v/>
      </c>
      <c r="CA513" s="65" t="str">
        <f t="shared" si="384"/>
        <v/>
      </c>
      <c r="CB513" s="65" t="str">
        <f t="shared" si="385"/>
        <v/>
      </c>
      <c r="CC513" s="165" t="str">
        <f>IF(COUNTBLANK($A513:$F513)&gt;2,"",IF(Input!W513=0,"NA",Input!W513))</f>
        <v/>
      </c>
      <c r="CD513" s="65" t="str">
        <f t="shared" si="386"/>
        <v/>
      </c>
      <c r="CE513" s="65" t="str">
        <f t="shared" si="387"/>
        <v/>
      </c>
      <c r="CF513" s="165" t="str">
        <f>IF(COUNTBLANK($A513:$F513)&gt;2,"",IF(Input!X513=0,"NA",Input!X513))</f>
        <v/>
      </c>
      <c r="CG513" s="65" t="str">
        <f t="shared" si="388"/>
        <v/>
      </c>
      <c r="CH513" s="65" t="str">
        <f t="shared" si="389"/>
        <v/>
      </c>
      <c r="CI513" s="165" t="str">
        <f>IF(COUNTBLANK($A513:$F513)&gt;2,"",IF(Input!Y513=0,"NA",Input!Y513))</f>
        <v/>
      </c>
      <c r="CJ513" s="65" t="str">
        <f t="shared" si="390"/>
        <v/>
      </c>
      <c r="CK513" s="65" t="str">
        <f t="shared" si="391"/>
        <v/>
      </c>
      <c r="CL513" s="165" t="str">
        <f>IF(COUNTBLANK($A513:$F513)&gt;2,"",IF(Input!Z513=0,"NA",Input!Z513))</f>
        <v/>
      </c>
      <c r="CM513" s="65" t="str">
        <f t="shared" si="392"/>
        <v/>
      </c>
      <c r="CN513" s="65" t="str">
        <f t="shared" si="393"/>
        <v/>
      </c>
      <c r="CO513" s="165" t="str">
        <f>IF(COUNTBLANK($A513:$F513)&gt;2,"",IF(Input!AA513=0,"NA",Input!AA513))</f>
        <v/>
      </c>
      <c r="CP513" s="65" t="str">
        <f t="shared" si="394"/>
        <v/>
      </c>
      <c r="CQ513" s="65" t="str">
        <f t="shared" si="395"/>
        <v/>
      </c>
      <c r="CR513" s="165" t="str">
        <f>IF(COUNTBLANK($A513:$F513)&gt;2,"",IF(Input!AB513=0,"NA",Input!AB513))</f>
        <v/>
      </c>
      <c r="CS513" s="65" t="str">
        <f t="shared" si="396"/>
        <v/>
      </c>
      <c r="CT513" s="65" t="str">
        <f t="shared" si="397"/>
        <v/>
      </c>
      <c r="CU513" s="165" t="str">
        <f>IF(COUNTBLANK($A513:$F513)&gt;2,"",IF(Input!AC513=0,"NA",Input!AC513))</f>
        <v/>
      </c>
      <c r="CV513" s="65" t="str">
        <f t="shared" si="398"/>
        <v/>
      </c>
      <c r="CW513" s="65" t="str">
        <f t="shared" si="399"/>
        <v/>
      </c>
      <c r="CX513" s="165" t="str">
        <f>IF(COUNTBLANK($A513:$F513)&gt;2,"",IF(Input!AD513=0,"NA",Input!AD513))</f>
        <v/>
      </c>
    </row>
    <row r="514" spans="1:102" x14ac:dyDescent="0.25">
      <c r="A514" s="162" t="str">
        <f>IF(Input!B514=0,"",Input!B514)</f>
        <v/>
      </c>
      <c r="B514" s="162" t="str">
        <f>IF(Input!C514=0,"",Input!C514)</f>
        <v/>
      </c>
      <c r="C514" s="162" t="str">
        <f>IF(Input!D514=0,"",Input!D514)</f>
        <v/>
      </c>
      <c r="D514" s="162" t="str">
        <f>IF(Input!G514=0,"",Input!G514)</f>
        <v/>
      </c>
      <c r="E514" s="162" t="str">
        <f>IF(Input!H514=0,"",Input!H514)</f>
        <v/>
      </c>
      <c r="F514" s="162" t="str">
        <f>IF(Input!I514=0,"",Input!I514)</f>
        <v/>
      </c>
      <c r="G514" s="66" t="str">
        <f t="shared" si="350"/>
        <v/>
      </c>
      <c r="H514" s="66" t="str">
        <f t="shared" si="351"/>
        <v/>
      </c>
      <c r="I514" s="160" t="str">
        <f>FinalScores!G514</f>
        <v/>
      </c>
      <c r="J514" s="65" t="str">
        <f t="shared" si="352"/>
        <v/>
      </c>
      <c r="K514" s="65" t="str">
        <f t="shared" si="353"/>
        <v/>
      </c>
      <c r="L514" s="165" t="str">
        <f>IF(COUNTBLANK($A514:$F514)&gt;2,"",IF(Input!AE514=0,"NA",Input!AE514))</f>
        <v/>
      </c>
      <c r="M514" s="65" t="str">
        <f t="shared" si="354"/>
        <v/>
      </c>
      <c r="N514" s="65" t="str">
        <f t="shared" si="355"/>
        <v/>
      </c>
      <c r="O514" s="165" t="str">
        <f>IF(COUNTBLANK($A514:$F514)&gt;2,"",IF(Input!AF514=0,"NA",Input!AF514))</f>
        <v/>
      </c>
      <c r="P514" s="65" t="str">
        <f t="shared" si="356"/>
        <v/>
      </c>
      <c r="Q514" s="65" t="str">
        <f t="shared" si="357"/>
        <v/>
      </c>
      <c r="R514" s="165" t="str">
        <f>IF(COUNTBLANK($A514:$F514)&gt;2,"",IF(Input!AG514=0,"NA",Input!AG514))</f>
        <v/>
      </c>
      <c r="AN514" s="65" t="str">
        <f t="shared" si="358"/>
        <v/>
      </c>
      <c r="AO514" s="65" t="str">
        <f t="shared" si="359"/>
        <v/>
      </c>
      <c r="AP514" s="165" t="str">
        <f>IF(COUNTBLANK($A514:$F514)&gt;2,"",IF(Input!J514=0,"NA",Input!J514))</f>
        <v/>
      </c>
      <c r="AQ514" s="65" t="str">
        <f t="shared" si="360"/>
        <v/>
      </c>
      <c r="AR514" s="65" t="str">
        <f t="shared" si="361"/>
        <v/>
      </c>
      <c r="AS514" s="165" t="str">
        <f>IF(COUNTBLANK($A514:$F514)&gt;2,"",IF(Input!K514=0,"NA",Input!K514))</f>
        <v/>
      </c>
      <c r="AT514" s="65" t="str">
        <f t="shared" si="362"/>
        <v/>
      </c>
      <c r="AU514" s="65" t="str">
        <f t="shared" si="363"/>
        <v/>
      </c>
      <c r="AV514" s="165" t="str">
        <f>IF(COUNTBLANK($A514:$F514)&gt;2,"",IF(Input!L514=0,"NA",Input!L514))</f>
        <v/>
      </c>
      <c r="AW514" s="65" t="str">
        <f t="shared" si="364"/>
        <v/>
      </c>
      <c r="AX514" s="65" t="str">
        <f t="shared" si="365"/>
        <v/>
      </c>
      <c r="AY514" s="165" t="str">
        <f>IF(COUNTBLANK($A514:$F514)&gt;2,"",IF(Input!M514=0,"NA",Input!M514))</f>
        <v/>
      </c>
      <c r="AZ514" s="65" t="str">
        <f t="shared" si="366"/>
        <v/>
      </c>
      <c r="BA514" s="65" t="str">
        <f t="shared" si="367"/>
        <v/>
      </c>
      <c r="BB514" s="165" t="str">
        <f>IF(COUNTBLANK($A514:$F514)&gt;2,"",IF(Input!N514=0,"NA",Input!N514))</f>
        <v/>
      </c>
      <c r="BC514" s="65" t="str">
        <f t="shared" si="368"/>
        <v/>
      </c>
      <c r="BD514" s="65" t="str">
        <f t="shared" si="369"/>
        <v/>
      </c>
      <c r="BE514" s="165" t="str">
        <f>IF(COUNTBLANK($A514:$F514)&gt;2,"",IF(Input!O514=0,"NA",Input!O514))</f>
        <v/>
      </c>
      <c r="BF514" s="65" t="str">
        <f t="shared" si="370"/>
        <v/>
      </c>
      <c r="BG514" s="65" t="str">
        <f t="shared" si="371"/>
        <v/>
      </c>
      <c r="BH514" s="165" t="str">
        <f>IF(COUNTBLANK($A514:$F514)&gt;2,"",IF(Input!P514=0,"NA",Input!P514))</f>
        <v/>
      </c>
      <c r="BI514" s="65" t="str">
        <f t="shared" si="372"/>
        <v/>
      </c>
      <c r="BJ514" s="65" t="str">
        <f t="shared" si="373"/>
        <v/>
      </c>
      <c r="BK514" s="165" t="str">
        <f>IF(COUNTBLANK($A514:$F514)&gt;2,"",IF(Input!Q514=0,"NA",Input!Q514))</f>
        <v/>
      </c>
      <c r="BL514" s="65" t="str">
        <f t="shared" si="374"/>
        <v/>
      </c>
      <c r="BM514" s="65" t="str">
        <f t="shared" si="375"/>
        <v/>
      </c>
      <c r="BN514" s="165" t="str">
        <f>IF(COUNTBLANK($A514:$F514)&gt;2,"",IF(Input!R514=0,"NA",Input!R514))</f>
        <v/>
      </c>
      <c r="BO514" s="65" t="str">
        <f t="shared" si="376"/>
        <v/>
      </c>
      <c r="BP514" s="65" t="str">
        <f t="shared" si="377"/>
        <v/>
      </c>
      <c r="BQ514" s="165" t="str">
        <f>IF(COUNTBLANK($A514:$F514)&gt;2,"",IF(Input!S514=0,"NA",Input!S514))</f>
        <v/>
      </c>
      <c r="BR514" s="65" t="str">
        <f t="shared" si="378"/>
        <v/>
      </c>
      <c r="BS514" s="65" t="str">
        <f t="shared" si="379"/>
        <v/>
      </c>
      <c r="BT514" s="165" t="str">
        <f>IF(COUNTBLANK($A514:$F514)&gt;2,"",IF(Input!T514=0,"NA",Input!T514))</f>
        <v/>
      </c>
      <c r="BU514" s="65" t="str">
        <f t="shared" si="380"/>
        <v/>
      </c>
      <c r="BV514" s="65" t="str">
        <f t="shared" si="381"/>
        <v/>
      </c>
      <c r="BW514" s="165" t="str">
        <f>IF(COUNTBLANK($A514:$F514)&gt;2,"",IF(Input!U514=0,"NA",Input!U514))</f>
        <v/>
      </c>
      <c r="BX514" s="65" t="str">
        <f t="shared" si="382"/>
        <v/>
      </c>
      <c r="BY514" s="65" t="str">
        <f t="shared" si="383"/>
        <v/>
      </c>
      <c r="BZ514" s="165" t="str">
        <f>IF(COUNTBLANK($A514:$F514)&gt;2,"",IF(Input!V514=0,"NA",Input!V514))</f>
        <v/>
      </c>
      <c r="CA514" s="65" t="str">
        <f t="shared" si="384"/>
        <v/>
      </c>
      <c r="CB514" s="65" t="str">
        <f t="shared" si="385"/>
        <v/>
      </c>
      <c r="CC514" s="165" t="str">
        <f>IF(COUNTBLANK($A514:$F514)&gt;2,"",IF(Input!W514=0,"NA",Input!W514))</f>
        <v/>
      </c>
      <c r="CD514" s="65" t="str">
        <f t="shared" si="386"/>
        <v/>
      </c>
      <c r="CE514" s="65" t="str">
        <f t="shared" si="387"/>
        <v/>
      </c>
      <c r="CF514" s="165" t="str">
        <f>IF(COUNTBLANK($A514:$F514)&gt;2,"",IF(Input!X514=0,"NA",Input!X514))</f>
        <v/>
      </c>
      <c r="CG514" s="65" t="str">
        <f t="shared" si="388"/>
        <v/>
      </c>
      <c r="CH514" s="65" t="str">
        <f t="shared" si="389"/>
        <v/>
      </c>
      <c r="CI514" s="165" t="str">
        <f>IF(COUNTBLANK($A514:$F514)&gt;2,"",IF(Input!Y514=0,"NA",Input!Y514))</f>
        <v/>
      </c>
      <c r="CJ514" s="65" t="str">
        <f t="shared" si="390"/>
        <v/>
      </c>
      <c r="CK514" s="65" t="str">
        <f t="shared" si="391"/>
        <v/>
      </c>
      <c r="CL514" s="165" t="str">
        <f>IF(COUNTBLANK($A514:$F514)&gt;2,"",IF(Input!Z514=0,"NA",Input!Z514))</f>
        <v/>
      </c>
      <c r="CM514" s="65" t="str">
        <f t="shared" si="392"/>
        <v/>
      </c>
      <c r="CN514" s="65" t="str">
        <f t="shared" si="393"/>
        <v/>
      </c>
      <c r="CO514" s="165" t="str">
        <f>IF(COUNTBLANK($A514:$F514)&gt;2,"",IF(Input!AA514=0,"NA",Input!AA514))</f>
        <v/>
      </c>
      <c r="CP514" s="65" t="str">
        <f t="shared" si="394"/>
        <v/>
      </c>
      <c r="CQ514" s="65" t="str">
        <f t="shared" si="395"/>
        <v/>
      </c>
      <c r="CR514" s="165" t="str">
        <f>IF(COUNTBLANK($A514:$F514)&gt;2,"",IF(Input!AB514=0,"NA",Input!AB514))</f>
        <v/>
      </c>
      <c r="CS514" s="65" t="str">
        <f t="shared" si="396"/>
        <v/>
      </c>
      <c r="CT514" s="65" t="str">
        <f t="shared" si="397"/>
        <v/>
      </c>
      <c r="CU514" s="165" t="str">
        <f>IF(COUNTBLANK($A514:$F514)&gt;2,"",IF(Input!AC514=0,"NA",Input!AC514))</f>
        <v/>
      </c>
      <c r="CV514" s="65" t="str">
        <f t="shared" si="398"/>
        <v/>
      </c>
      <c r="CW514" s="65" t="str">
        <f t="shared" si="399"/>
        <v/>
      </c>
      <c r="CX514" s="165" t="str">
        <f>IF(COUNTBLANK($A514:$F514)&gt;2,"",IF(Input!AD514=0,"NA",Input!AD514))</f>
        <v/>
      </c>
    </row>
    <row r="515" spans="1:102" x14ac:dyDescent="0.25">
      <c r="A515" s="162" t="str">
        <f>IF(Input!B515=0,"",Input!B515)</f>
        <v/>
      </c>
      <c r="B515" s="162" t="str">
        <f>IF(Input!C515=0,"",Input!C515)</f>
        <v/>
      </c>
      <c r="C515" s="162" t="str">
        <f>IF(Input!D515=0,"",Input!D515)</f>
        <v/>
      </c>
      <c r="D515" s="162" t="str">
        <f>IF(Input!G515=0,"",Input!G515)</f>
        <v/>
      </c>
      <c r="E515" s="162" t="str">
        <f>IF(Input!H515=0,"",Input!H515)</f>
        <v/>
      </c>
      <c r="F515" s="162" t="str">
        <f>IF(Input!I515=0,"",Input!I515)</f>
        <v/>
      </c>
      <c r="G515" s="66" t="str">
        <f t="shared" ref="G515:G578" si="400">IF(COUNTBLANK(A515:F515)&gt;2,"","Paper")</f>
        <v/>
      </c>
      <c r="H515" s="66" t="str">
        <f t="shared" ref="H515:H578" si="401">IF(COUNTBLANK(A515:F515)&gt;2,"","McREL")</f>
        <v/>
      </c>
      <c r="I515" s="160" t="str">
        <f>FinalScores!G515</f>
        <v/>
      </c>
      <c r="J515" s="65" t="str">
        <f t="shared" ref="J515:J578" si="402">IF(COUNTBLANK(A515:F515)&gt;2,"","MC")</f>
        <v/>
      </c>
      <c r="K515" s="65" t="str">
        <f t="shared" ref="K515:K578" si="403">IF(COUNTBLANK($A515:$F515)&gt;2,"","Managing Change")</f>
        <v/>
      </c>
      <c r="L515" s="165" t="str">
        <f>IF(COUNTBLANK($A515:$F515)&gt;2,"",IF(Input!AE515=0,"NA",Input!AE515))</f>
        <v/>
      </c>
      <c r="M515" s="65" t="str">
        <f t="shared" ref="M515:M578" si="404">IF(COUNTBLANK($A515:$F515)&gt;2,"","MC")</f>
        <v/>
      </c>
      <c r="N515" s="65" t="str">
        <f t="shared" ref="N515:N578" si="405">IF(COUNTBLANK($A515:$F515)&gt;2,"","Change Agent")</f>
        <v/>
      </c>
      <c r="O515" s="165" t="str">
        <f>IF(COUNTBLANK($A515:$F515)&gt;2,"",IF(Input!AF515=0,"NA",Input!AF515))</f>
        <v/>
      </c>
      <c r="P515" s="65" t="str">
        <f t="shared" ref="P515:P578" si="406">IF(COUNTBLANK($A515:$F515)&gt;2,"","PC")</f>
        <v/>
      </c>
      <c r="Q515" s="65" t="str">
        <f t="shared" ref="Q515:Q578" si="407">IF(COUNTBLANK($A515:$F515)&gt;2,"","Purposeful Community")</f>
        <v/>
      </c>
      <c r="R515" s="165" t="str">
        <f>IF(COUNTBLANK($A515:$F515)&gt;2,"",IF(Input!AG515=0,"NA",Input!AG515))</f>
        <v/>
      </c>
      <c r="AN515" s="65" t="str">
        <f t="shared" ref="AN515:AN578" si="408">IF(COUNTBLANK($A515:$F515)&gt;2,"","MC")</f>
        <v/>
      </c>
      <c r="AO515" s="65" t="str">
        <f t="shared" ref="AO515:AO578" si="409">IF(COUNTBLANK($A515:$F515)&gt;2,"","Change Agent")</f>
        <v/>
      </c>
      <c r="AP515" s="165" t="str">
        <f>IF(COUNTBLANK($A515:$F515)&gt;2,"",IF(Input!J515=0,"NA",Input!J515))</f>
        <v/>
      </c>
      <c r="AQ515" s="65" t="str">
        <f t="shared" ref="AQ515:AQ578" si="410">IF(COUNTBLANK($A515:$F515)&gt;2,"","MC")</f>
        <v/>
      </c>
      <c r="AR515" s="65" t="str">
        <f t="shared" ref="AR515:AR578" si="411">IF(COUNTBLANK($A515:$F515)&gt;2,"","Flexibility")</f>
        <v/>
      </c>
      <c r="AS515" s="165" t="str">
        <f>IF(COUNTBLANK($A515:$F515)&gt;2,"",IF(Input!K515=0,"NA",Input!K515))</f>
        <v/>
      </c>
      <c r="AT515" s="65" t="str">
        <f t="shared" ref="AT515:AT578" si="412">IF(COUNTBLANK($A515:$F515)&gt;2,"","MC")</f>
        <v/>
      </c>
      <c r="AU515" s="65" t="str">
        <f t="shared" ref="AU515:AU578" si="413">IF(COUNTBLANK($A515:$F515)&gt;2,"","Ideals &amp; Beliefs")</f>
        <v/>
      </c>
      <c r="AV515" s="165" t="str">
        <f>IF(COUNTBLANK($A515:$F515)&gt;2,"",IF(Input!L515=0,"NA",Input!L515))</f>
        <v/>
      </c>
      <c r="AW515" s="65" t="str">
        <f t="shared" ref="AW515:AW578" si="414">IF(COUNTBLANK($A515:$F515)&gt;2,"","MC")</f>
        <v/>
      </c>
      <c r="AX515" s="65" t="str">
        <f t="shared" ref="AX515:AX578" si="415">IF(COUNTBLANK($A515:$F515)&gt;2,"","Intellectual Stimulation")</f>
        <v/>
      </c>
      <c r="AY515" s="165" t="str">
        <f>IF(COUNTBLANK($A515:$F515)&gt;2,"",IF(Input!M515=0,"NA",Input!M515))</f>
        <v/>
      </c>
      <c r="AZ515" s="65" t="str">
        <f t="shared" ref="AZ515:AZ578" si="416">IF(COUNTBLANK($A515:$F515)&gt;2,"","MC")</f>
        <v/>
      </c>
      <c r="BA515" s="65" t="str">
        <f t="shared" ref="BA515:BA578" si="417">IF(COUNTBLANK($A515:$F515)&gt;2,"","Knowledge of CIA")</f>
        <v/>
      </c>
      <c r="BB515" s="165" t="str">
        <f>IF(COUNTBLANK($A515:$F515)&gt;2,"",IF(Input!N515=0,"NA",Input!N515))</f>
        <v/>
      </c>
      <c r="BC515" s="65" t="str">
        <f t="shared" ref="BC515:BC578" si="418">IF(COUNTBLANK($A515:$F515)&gt;2,"","MC")</f>
        <v/>
      </c>
      <c r="BD515" s="65" t="str">
        <f t="shared" ref="BD515:BD578" si="419">IF(COUNTBLANK($A515:$F515)&gt;2,"","Monitor &amp; Evaluate")</f>
        <v/>
      </c>
      <c r="BE515" s="165" t="str">
        <f>IF(COUNTBLANK($A515:$F515)&gt;2,"",IF(Input!O515=0,"NA",Input!O515))</f>
        <v/>
      </c>
      <c r="BF515" s="65" t="str">
        <f t="shared" ref="BF515:BF578" si="420">IF(COUNTBLANK($A515:$F515)&gt;2,"","MC")</f>
        <v/>
      </c>
      <c r="BG515" s="65" t="str">
        <f t="shared" ref="BG515:BG578" si="421">IF(COUNTBLANK($A515:$F515)&gt;2,"","Optimize")</f>
        <v/>
      </c>
      <c r="BH515" s="165" t="str">
        <f>IF(COUNTBLANK($A515:$F515)&gt;2,"",IF(Input!P515=0,"NA",Input!P515))</f>
        <v/>
      </c>
      <c r="BI515" s="65" t="str">
        <f t="shared" ref="BI515:BI578" si="422">IF(COUNTBLANK($A515:$F515)&gt;2,"","FL")</f>
        <v/>
      </c>
      <c r="BJ515" s="65" t="str">
        <f t="shared" ref="BJ515:BJ578" si="423">IF(COUNTBLANK($A515:$F515)&gt;2,"","Contingent Rewards")</f>
        <v/>
      </c>
      <c r="BK515" s="165" t="str">
        <f>IF(COUNTBLANK($A515:$F515)&gt;2,"",IF(Input!Q515=0,"NA",Input!Q515))</f>
        <v/>
      </c>
      <c r="BL515" s="65" t="str">
        <f t="shared" ref="BL515:BL578" si="424">IF(COUNTBLANK($A515:$F515)&gt;2,"","FL")</f>
        <v/>
      </c>
      <c r="BM515" s="65" t="str">
        <f t="shared" ref="BM515:BM578" si="425">IF(COUNTBLANK($A515:$F515)&gt;2,"","Discipline")</f>
        <v/>
      </c>
      <c r="BN515" s="165" t="str">
        <f>IF(COUNTBLANK($A515:$F515)&gt;2,"",IF(Input!R515=0,"NA",Input!R515))</f>
        <v/>
      </c>
      <c r="BO515" s="65" t="str">
        <f t="shared" ref="BO515:BO578" si="426">IF(COUNTBLANK($A515:$F515)&gt;2,"","FL")</f>
        <v/>
      </c>
      <c r="BP515" s="65" t="str">
        <f t="shared" ref="BP515:BP578" si="427">IF(COUNTBLANK($A515:$F515)&gt;2,"","Focus")</f>
        <v/>
      </c>
      <c r="BQ515" s="165" t="str">
        <f>IF(COUNTBLANK($A515:$F515)&gt;2,"",IF(Input!S515=0,"NA",Input!S515))</f>
        <v/>
      </c>
      <c r="BR515" s="65" t="str">
        <f t="shared" ref="BR515:BR578" si="428">IF(COUNTBLANK($A515:$F515)&gt;2,"","FL")</f>
        <v/>
      </c>
      <c r="BS515" s="65" t="str">
        <f t="shared" ref="BS515:BS578" si="429">IF(COUNTBLANK($A515:$F515)&gt;2,"","Involvement of CIA")</f>
        <v/>
      </c>
      <c r="BT515" s="165" t="str">
        <f>IF(COUNTBLANK($A515:$F515)&gt;2,"",IF(Input!T515=0,"NA",Input!T515))</f>
        <v/>
      </c>
      <c r="BU515" s="65" t="str">
        <f t="shared" ref="BU515:BU578" si="430">IF(COUNTBLANK($A515:$F515)&gt;2,"","FL")</f>
        <v/>
      </c>
      <c r="BV515" s="65" t="str">
        <f t="shared" ref="BV515:BV578" si="431">IF(COUNTBLANK($A515:$F515)&gt;2,"","Order")</f>
        <v/>
      </c>
      <c r="BW515" s="165" t="str">
        <f>IF(COUNTBLANK($A515:$F515)&gt;2,"",IF(Input!U515=0,"NA",Input!U515))</f>
        <v/>
      </c>
      <c r="BX515" s="65" t="str">
        <f t="shared" ref="BX515:BX578" si="432">IF(COUNTBLANK($A515:$F515)&gt;2,"","FL")</f>
        <v/>
      </c>
      <c r="BY515" s="65" t="str">
        <f t="shared" ref="BY515:BY578" si="433">IF(COUNTBLANK($A515:$F515)&gt;2,"","Outreach")</f>
        <v/>
      </c>
      <c r="BZ515" s="165" t="str">
        <f>IF(COUNTBLANK($A515:$F515)&gt;2,"",IF(Input!V515=0,"NA",Input!V515))</f>
        <v/>
      </c>
      <c r="CA515" s="65" t="str">
        <f t="shared" ref="CA515:CA578" si="434">IF(COUNTBLANK($A515:$F515)&gt;2,"","FL")</f>
        <v/>
      </c>
      <c r="CB515" s="65" t="str">
        <f t="shared" ref="CB515:CB578" si="435">IF(COUNTBLANK($A515:$F515)&gt;2,"","Resources")</f>
        <v/>
      </c>
      <c r="CC515" s="165" t="str">
        <f>IF(COUNTBLANK($A515:$F515)&gt;2,"",IF(Input!W515=0,"NA",Input!W515))</f>
        <v/>
      </c>
      <c r="CD515" s="65" t="str">
        <f t="shared" ref="CD515:CD578" si="436">IF(COUNTBLANK($A515:$F515)&gt;2,"","PC")</f>
        <v/>
      </c>
      <c r="CE515" s="65" t="str">
        <f t="shared" ref="CE515:CE578" si="437">IF(COUNTBLANK($A515:$F515)&gt;2,"","Affirmation")</f>
        <v/>
      </c>
      <c r="CF515" s="165" t="str">
        <f>IF(COUNTBLANK($A515:$F515)&gt;2,"",IF(Input!X515=0,"NA",Input!X515))</f>
        <v/>
      </c>
      <c r="CG515" s="65" t="str">
        <f t="shared" ref="CG515:CG578" si="438">IF(COUNTBLANK($A515:$F515)&gt;2,"","PC")</f>
        <v/>
      </c>
      <c r="CH515" s="65" t="str">
        <f t="shared" ref="CH515:CH578" si="439">IF(COUNTBLANK($A515:$F515)&gt;2,"","Communication")</f>
        <v/>
      </c>
      <c r="CI515" s="165" t="str">
        <f>IF(COUNTBLANK($A515:$F515)&gt;2,"",IF(Input!Y515=0,"NA",Input!Y515))</f>
        <v/>
      </c>
      <c r="CJ515" s="65" t="str">
        <f t="shared" ref="CJ515:CJ578" si="440">IF(COUNTBLANK($A515:$F515)&gt;2,"","PC")</f>
        <v/>
      </c>
      <c r="CK515" s="65" t="str">
        <f t="shared" ref="CK515:CK578" si="441">IF(COUNTBLANK($A515:$F515)&gt;2,"","Culture")</f>
        <v/>
      </c>
      <c r="CL515" s="165" t="str">
        <f>IF(COUNTBLANK($A515:$F515)&gt;2,"",IF(Input!Z515=0,"NA",Input!Z515))</f>
        <v/>
      </c>
      <c r="CM515" s="65" t="str">
        <f t="shared" ref="CM515:CM578" si="442">IF(COUNTBLANK($A515:$F515)&gt;2,"","PC")</f>
        <v/>
      </c>
      <c r="CN515" s="65" t="str">
        <f t="shared" ref="CN515:CN578" si="443">IF(COUNTBLANK($A515:$F515)&gt;2,"","Input")</f>
        <v/>
      </c>
      <c r="CO515" s="165" t="str">
        <f>IF(COUNTBLANK($A515:$F515)&gt;2,"",IF(Input!AA515=0,"NA",Input!AA515))</f>
        <v/>
      </c>
      <c r="CP515" s="65" t="str">
        <f t="shared" ref="CP515:CP578" si="444">IF(COUNTBLANK($A515:$F515)&gt;2,"","PC")</f>
        <v/>
      </c>
      <c r="CQ515" s="65" t="str">
        <f t="shared" ref="CQ515:CQ578" si="445">IF(COUNTBLANK($A515:$F515)&gt;2,"","Relationships")</f>
        <v/>
      </c>
      <c r="CR515" s="165" t="str">
        <f>IF(COUNTBLANK($A515:$F515)&gt;2,"",IF(Input!AB515=0,"NA",Input!AB515))</f>
        <v/>
      </c>
      <c r="CS515" s="65" t="str">
        <f t="shared" ref="CS515:CS578" si="446">IF(COUNTBLANK($A515:$F515)&gt;2,"","PC")</f>
        <v/>
      </c>
      <c r="CT515" s="65" t="str">
        <f t="shared" ref="CT515:CT578" si="447">IF(COUNTBLANK($A515:$F515)&gt;2,"","Situational Awareness")</f>
        <v/>
      </c>
      <c r="CU515" s="165" t="str">
        <f>IF(COUNTBLANK($A515:$F515)&gt;2,"",IF(Input!AC515=0,"NA",Input!AC515))</f>
        <v/>
      </c>
      <c r="CV515" s="65" t="str">
        <f t="shared" ref="CV515:CV578" si="448">IF(COUNTBLANK($A515:$F515)&gt;2,"","PC")</f>
        <v/>
      </c>
      <c r="CW515" s="65" t="str">
        <f t="shared" ref="CW515:CW578" si="449">IF(COUNTBLANK($A515:$F515)&gt;2,"","Visibility")</f>
        <v/>
      </c>
      <c r="CX515" s="165" t="str">
        <f>IF(COUNTBLANK($A515:$F515)&gt;2,"",IF(Input!AD515=0,"NA",Input!AD515))</f>
        <v/>
      </c>
    </row>
    <row r="516" spans="1:102" x14ac:dyDescent="0.25">
      <c r="A516" s="162" t="str">
        <f>IF(Input!B516=0,"",Input!B516)</f>
        <v/>
      </c>
      <c r="B516" s="162" t="str">
        <f>IF(Input!C516=0,"",Input!C516)</f>
        <v/>
      </c>
      <c r="C516" s="162" t="str">
        <f>IF(Input!D516=0,"",Input!D516)</f>
        <v/>
      </c>
      <c r="D516" s="162" t="str">
        <f>IF(Input!G516=0,"",Input!G516)</f>
        <v/>
      </c>
      <c r="E516" s="162" t="str">
        <f>IF(Input!H516=0,"",Input!H516)</f>
        <v/>
      </c>
      <c r="F516" s="162" t="str">
        <f>IF(Input!I516=0,"",Input!I516)</f>
        <v/>
      </c>
      <c r="G516" s="66" t="str">
        <f t="shared" si="400"/>
        <v/>
      </c>
      <c r="H516" s="66" t="str">
        <f t="shared" si="401"/>
        <v/>
      </c>
      <c r="I516" s="160" t="str">
        <f>FinalScores!G516</f>
        <v/>
      </c>
      <c r="J516" s="65" t="str">
        <f t="shared" si="402"/>
        <v/>
      </c>
      <c r="K516" s="65" t="str">
        <f t="shared" si="403"/>
        <v/>
      </c>
      <c r="L516" s="165" t="str">
        <f>IF(COUNTBLANK($A516:$F516)&gt;2,"",IF(Input!AE516=0,"NA",Input!AE516))</f>
        <v/>
      </c>
      <c r="M516" s="65" t="str">
        <f t="shared" si="404"/>
        <v/>
      </c>
      <c r="N516" s="65" t="str">
        <f t="shared" si="405"/>
        <v/>
      </c>
      <c r="O516" s="165" t="str">
        <f>IF(COUNTBLANK($A516:$F516)&gt;2,"",IF(Input!AF516=0,"NA",Input!AF516))</f>
        <v/>
      </c>
      <c r="P516" s="65" t="str">
        <f t="shared" si="406"/>
        <v/>
      </c>
      <c r="Q516" s="65" t="str">
        <f t="shared" si="407"/>
        <v/>
      </c>
      <c r="R516" s="165" t="str">
        <f>IF(COUNTBLANK($A516:$F516)&gt;2,"",IF(Input!AG516=0,"NA",Input!AG516))</f>
        <v/>
      </c>
      <c r="AN516" s="65" t="str">
        <f t="shared" si="408"/>
        <v/>
      </c>
      <c r="AO516" s="65" t="str">
        <f t="shared" si="409"/>
        <v/>
      </c>
      <c r="AP516" s="165" t="str">
        <f>IF(COUNTBLANK($A516:$F516)&gt;2,"",IF(Input!J516=0,"NA",Input!J516))</f>
        <v/>
      </c>
      <c r="AQ516" s="65" t="str">
        <f t="shared" si="410"/>
        <v/>
      </c>
      <c r="AR516" s="65" t="str">
        <f t="shared" si="411"/>
        <v/>
      </c>
      <c r="AS516" s="165" t="str">
        <f>IF(COUNTBLANK($A516:$F516)&gt;2,"",IF(Input!K516=0,"NA",Input!K516))</f>
        <v/>
      </c>
      <c r="AT516" s="65" t="str">
        <f t="shared" si="412"/>
        <v/>
      </c>
      <c r="AU516" s="65" t="str">
        <f t="shared" si="413"/>
        <v/>
      </c>
      <c r="AV516" s="165" t="str">
        <f>IF(COUNTBLANK($A516:$F516)&gt;2,"",IF(Input!L516=0,"NA",Input!L516))</f>
        <v/>
      </c>
      <c r="AW516" s="65" t="str">
        <f t="shared" si="414"/>
        <v/>
      </c>
      <c r="AX516" s="65" t="str">
        <f t="shared" si="415"/>
        <v/>
      </c>
      <c r="AY516" s="165" t="str">
        <f>IF(COUNTBLANK($A516:$F516)&gt;2,"",IF(Input!M516=0,"NA",Input!M516))</f>
        <v/>
      </c>
      <c r="AZ516" s="65" t="str">
        <f t="shared" si="416"/>
        <v/>
      </c>
      <c r="BA516" s="65" t="str">
        <f t="shared" si="417"/>
        <v/>
      </c>
      <c r="BB516" s="165" t="str">
        <f>IF(COUNTBLANK($A516:$F516)&gt;2,"",IF(Input!N516=0,"NA",Input!N516))</f>
        <v/>
      </c>
      <c r="BC516" s="65" t="str">
        <f t="shared" si="418"/>
        <v/>
      </c>
      <c r="BD516" s="65" t="str">
        <f t="shared" si="419"/>
        <v/>
      </c>
      <c r="BE516" s="165" t="str">
        <f>IF(COUNTBLANK($A516:$F516)&gt;2,"",IF(Input!O516=0,"NA",Input!O516))</f>
        <v/>
      </c>
      <c r="BF516" s="65" t="str">
        <f t="shared" si="420"/>
        <v/>
      </c>
      <c r="BG516" s="65" t="str">
        <f t="shared" si="421"/>
        <v/>
      </c>
      <c r="BH516" s="165" t="str">
        <f>IF(COUNTBLANK($A516:$F516)&gt;2,"",IF(Input!P516=0,"NA",Input!P516))</f>
        <v/>
      </c>
      <c r="BI516" s="65" t="str">
        <f t="shared" si="422"/>
        <v/>
      </c>
      <c r="BJ516" s="65" t="str">
        <f t="shared" si="423"/>
        <v/>
      </c>
      <c r="BK516" s="165" t="str">
        <f>IF(COUNTBLANK($A516:$F516)&gt;2,"",IF(Input!Q516=0,"NA",Input!Q516))</f>
        <v/>
      </c>
      <c r="BL516" s="65" t="str">
        <f t="shared" si="424"/>
        <v/>
      </c>
      <c r="BM516" s="65" t="str">
        <f t="shared" si="425"/>
        <v/>
      </c>
      <c r="BN516" s="165" t="str">
        <f>IF(COUNTBLANK($A516:$F516)&gt;2,"",IF(Input!R516=0,"NA",Input!R516))</f>
        <v/>
      </c>
      <c r="BO516" s="65" t="str">
        <f t="shared" si="426"/>
        <v/>
      </c>
      <c r="BP516" s="65" t="str">
        <f t="shared" si="427"/>
        <v/>
      </c>
      <c r="BQ516" s="165" t="str">
        <f>IF(COUNTBLANK($A516:$F516)&gt;2,"",IF(Input!S516=0,"NA",Input!S516))</f>
        <v/>
      </c>
      <c r="BR516" s="65" t="str">
        <f t="shared" si="428"/>
        <v/>
      </c>
      <c r="BS516" s="65" t="str">
        <f t="shared" si="429"/>
        <v/>
      </c>
      <c r="BT516" s="165" t="str">
        <f>IF(COUNTBLANK($A516:$F516)&gt;2,"",IF(Input!T516=0,"NA",Input!T516))</f>
        <v/>
      </c>
      <c r="BU516" s="65" t="str">
        <f t="shared" si="430"/>
        <v/>
      </c>
      <c r="BV516" s="65" t="str">
        <f t="shared" si="431"/>
        <v/>
      </c>
      <c r="BW516" s="165" t="str">
        <f>IF(COUNTBLANK($A516:$F516)&gt;2,"",IF(Input!U516=0,"NA",Input!U516))</f>
        <v/>
      </c>
      <c r="BX516" s="65" t="str">
        <f t="shared" si="432"/>
        <v/>
      </c>
      <c r="BY516" s="65" t="str">
        <f t="shared" si="433"/>
        <v/>
      </c>
      <c r="BZ516" s="165" t="str">
        <f>IF(COUNTBLANK($A516:$F516)&gt;2,"",IF(Input!V516=0,"NA",Input!V516))</f>
        <v/>
      </c>
      <c r="CA516" s="65" t="str">
        <f t="shared" si="434"/>
        <v/>
      </c>
      <c r="CB516" s="65" t="str">
        <f t="shared" si="435"/>
        <v/>
      </c>
      <c r="CC516" s="165" t="str">
        <f>IF(COUNTBLANK($A516:$F516)&gt;2,"",IF(Input!W516=0,"NA",Input!W516))</f>
        <v/>
      </c>
      <c r="CD516" s="65" t="str">
        <f t="shared" si="436"/>
        <v/>
      </c>
      <c r="CE516" s="65" t="str">
        <f t="shared" si="437"/>
        <v/>
      </c>
      <c r="CF516" s="165" t="str">
        <f>IF(COUNTBLANK($A516:$F516)&gt;2,"",IF(Input!X516=0,"NA",Input!X516))</f>
        <v/>
      </c>
      <c r="CG516" s="65" t="str">
        <f t="shared" si="438"/>
        <v/>
      </c>
      <c r="CH516" s="65" t="str">
        <f t="shared" si="439"/>
        <v/>
      </c>
      <c r="CI516" s="165" t="str">
        <f>IF(COUNTBLANK($A516:$F516)&gt;2,"",IF(Input!Y516=0,"NA",Input!Y516))</f>
        <v/>
      </c>
      <c r="CJ516" s="65" t="str">
        <f t="shared" si="440"/>
        <v/>
      </c>
      <c r="CK516" s="65" t="str">
        <f t="shared" si="441"/>
        <v/>
      </c>
      <c r="CL516" s="165" t="str">
        <f>IF(COUNTBLANK($A516:$F516)&gt;2,"",IF(Input!Z516=0,"NA",Input!Z516))</f>
        <v/>
      </c>
      <c r="CM516" s="65" t="str">
        <f t="shared" si="442"/>
        <v/>
      </c>
      <c r="CN516" s="65" t="str">
        <f t="shared" si="443"/>
        <v/>
      </c>
      <c r="CO516" s="165" t="str">
        <f>IF(COUNTBLANK($A516:$F516)&gt;2,"",IF(Input!AA516=0,"NA",Input!AA516))</f>
        <v/>
      </c>
      <c r="CP516" s="65" t="str">
        <f t="shared" si="444"/>
        <v/>
      </c>
      <c r="CQ516" s="65" t="str">
        <f t="shared" si="445"/>
        <v/>
      </c>
      <c r="CR516" s="165" t="str">
        <f>IF(COUNTBLANK($A516:$F516)&gt;2,"",IF(Input!AB516=0,"NA",Input!AB516))</f>
        <v/>
      </c>
      <c r="CS516" s="65" t="str">
        <f t="shared" si="446"/>
        <v/>
      </c>
      <c r="CT516" s="65" t="str">
        <f t="shared" si="447"/>
        <v/>
      </c>
      <c r="CU516" s="165" t="str">
        <f>IF(COUNTBLANK($A516:$F516)&gt;2,"",IF(Input!AC516=0,"NA",Input!AC516))</f>
        <v/>
      </c>
      <c r="CV516" s="65" t="str">
        <f t="shared" si="448"/>
        <v/>
      </c>
      <c r="CW516" s="65" t="str">
        <f t="shared" si="449"/>
        <v/>
      </c>
      <c r="CX516" s="165" t="str">
        <f>IF(COUNTBLANK($A516:$F516)&gt;2,"",IF(Input!AD516=0,"NA",Input!AD516))</f>
        <v/>
      </c>
    </row>
    <row r="517" spans="1:102" x14ac:dyDescent="0.25">
      <c r="A517" s="162" t="str">
        <f>IF(Input!B517=0,"",Input!B517)</f>
        <v/>
      </c>
      <c r="B517" s="162" t="str">
        <f>IF(Input!C517=0,"",Input!C517)</f>
        <v/>
      </c>
      <c r="C517" s="162" t="str">
        <f>IF(Input!D517=0,"",Input!D517)</f>
        <v/>
      </c>
      <c r="D517" s="162" t="str">
        <f>IF(Input!G517=0,"",Input!G517)</f>
        <v/>
      </c>
      <c r="E517" s="162" t="str">
        <f>IF(Input!H517=0,"",Input!H517)</f>
        <v/>
      </c>
      <c r="F517" s="162" t="str">
        <f>IF(Input!I517=0,"",Input!I517)</f>
        <v/>
      </c>
      <c r="G517" s="66" t="str">
        <f t="shared" si="400"/>
        <v/>
      </c>
      <c r="H517" s="66" t="str">
        <f t="shared" si="401"/>
        <v/>
      </c>
      <c r="I517" s="160" t="str">
        <f>FinalScores!G517</f>
        <v/>
      </c>
      <c r="J517" s="65" t="str">
        <f t="shared" si="402"/>
        <v/>
      </c>
      <c r="K517" s="65" t="str">
        <f t="shared" si="403"/>
        <v/>
      </c>
      <c r="L517" s="165" t="str">
        <f>IF(COUNTBLANK($A517:$F517)&gt;2,"",IF(Input!AE517=0,"NA",Input!AE517))</f>
        <v/>
      </c>
      <c r="M517" s="65" t="str">
        <f t="shared" si="404"/>
        <v/>
      </c>
      <c r="N517" s="65" t="str">
        <f t="shared" si="405"/>
        <v/>
      </c>
      <c r="O517" s="165" t="str">
        <f>IF(COUNTBLANK($A517:$F517)&gt;2,"",IF(Input!AF517=0,"NA",Input!AF517))</f>
        <v/>
      </c>
      <c r="P517" s="65" t="str">
        <f t="shared" si="406"/>
        <v/>
      </c>
      <c r="Q517" s="65" t="str">
        <f t="shared" si="407"/>
        <v/>
      </c>
      <c r="R517" s="165" t="str">
        <f>IF(COUNTBLANK($A517:$F517)&gt;2,"",IF(Input!AG517=0,"NA",Input!AG517))</f>
        <v/>
      </c>
      <c r="AN517" s="65" t="str">
        <f t="shared" si="408"/>
        <v/>
      </c>
      <c r="AO517" s="65" t="str">
        <f t="shared" si="409"/>
        <v/>
      </c>
      <c r="AP517" s="165" t="str">
        <f>IF(COUNTBLANK($A517:$F517)&gt;2,"",IF(Input!J517=0,"NA",Input!J517))</f>
        <v/>
      </c>
      <c r="AQ517" s="65" t="str">
        <f t="shared" si="410"/>
        <v/>
      </c>
      <c r="AR517" s="65" t="str">
        <f t="shared" si="411"/>
        <v/>
      </c>
      <c r="AS517" s="165" t="str">
        <f>IF(COUNTBLANK($A517:$F517)&gt;2,"",IF(Input!K517=0,"NA",Input!K517))</f>
        <v/>
      </c>
      <c r="AT517" s="65" t="str">
        <f t="shared" si="412"/>
        <v/>
      </c>
      <c r="AU517" s="65" t="str">
        <f t="shared" si="413"/>
        <v/>
      </c>
      <c r="AV517" s="165" t="str">
        <f>IF(COUNTBLANK($A517:$F517)&gt;2,"",IF(Input!L517=0,"NA",Input!L517))</f>
        <v/>
      </c>
      <c r="AW517" s="65" t="str">
        <f t="shared" si="414"/>
        <v/>
      </c>
      <c r="AX517" s="65" t="str">
        <f t="shared" si="415"/>
        <v/>
      </c>
      <c r="AY517" s="165" t="str">
        <f>IF(COUNTBLANK($A517:$F517)&gt;2,"",IF(Input!M517=0,"NA",Input!M517))</f>
        <v/>
      </c>
      <c r="AZ517" s="65" t="str">
        <f t="shared" si="416"/>
        <v/>
      </c>
      <c r="BA517" s="65" t="str">
        <f t="shared" si="417"/>
        <v/>
      </c>
      <c r="BB517" s="165" t="str">
        <f>IF(COUNTBLANK($A517:$F517)&gt;2,"",IF(Input!N517=0,"NA",Input!N517))</f>
        <v/>
      </c>
      <c r="BC517" s="65" t="str">
        <f t="shared" si="418"/>
        <v/>
      </c>
      <c r="BD517" s="65" t="str">
        <f t="shared" si="419"/>
        <v/>
      </c>
      <c r="BE517" s="165" t="str">
        <f>IF(COUNTBLANK($A517:$F517)&gt;2,"",IF(Input!O517=0,"NA",Input!O517))</f>
        <v/>
      </c>
      <c r="BF517" s="65" t="str">
        <f t="shared" si="420"/>
        <v/>
      </c>
      <c r="BG517" s="65" t="str">
        <f t="shared" si="421"/>
        <v/>
      </c>
      <c r="BH517" s="165" t="str">
        <f>IF(COUNTBLANK($A517:$F517)&gt;2,"",IF(Input!P517=0,"NA",Input!P517))</f>
        <v/>
      </c>
      <c r="BI517" s="65" t="str">
        <f t="shared" si="422"/>
        <v/>
      </c>
      <c r="BJ517" s="65" t="str">
        <f t="shared" si="423"/>
        <v/>
      </c>
      <c r="BK517" s="165" t="str">
        <f>IF(COUNTBLANK($A517:$F517)&gt;2,"",IF(Input!Q517=0,"NA",Input!Q517))</f>
        <v/>
      </c>
      <c r="BL517" s="65" t="str">
        <f t="shared" si="424"/>
        <v/>
      </c>
      <c r="BM517" s="65" t="str">
        <f t="shared" si="425"/>
        <v/>
      </c>
      <c r="BN517" s="165" t="str">
        <f>IF(COUNTBLANK($A517:$F517)&gt;2,"",IF(Input!R517=0,"NA",Input!R517))</f>
        <v/>
      </c>
      <c r="BO517" s="65" t="str">
        <f t="shared" si="426"/>
        <v/>
      </c>
      <c r="BP517" s="65" t="str">
        <f t="shared" si="427"/>
        <v/>
      </c>
      <c r="BQ517" s="165" t="str">
        <f>IF(COUNTBLANK($A517:$F517)&gt;2,"",IF(Input!S517=0,"NA",Input!S517))</f>
        <v/>
      </c>
      <c r="BR517" s="65" t="str">
        <f t="shared" si="428"/>
        <v/>
      </c>
      <c r="BS517" s="65" t="str">
        <f t="shared" si="429"/>
        <v/>
      </c>
      <c r="BT517" s="165" t="str">
        <f>IF(COUNTBLANK($A517:$F517)&gt;2,"",IF(Input!T517=0,"NA",Input!T517))</f>
        <v/>
      </c>
      <c r="BU517" s="65" t="str">
        <f t="shared" si="430"/>
        <v/>
      </c>
      <c r="BV517" s="65" t="str">
        <f t="shared" si="431"/>
        <v/>
      </c>
      <c r="BW517" s="165" t="str">
        <f>IF(COUNTBLANK($A517:$F517)&gt;2,"",IF(Input!U517=0,"NA",Input!U517))</f>
        <v/>
      </c>
      <c r="BX517" s="65" t="str">
        <f t="shared" si="432"/>
        <v/>
      </c>
      <c r="BY517" s="65" t="str">
        <f t="shared" si="433"/>
        <v/>
      </c>
      <c r="BZ517" s="165" t="str">
        <f>IF(COUNTBLANK($A517:$F517)&gt;2,"",IF(Input!V517=0,"NA",Input!V517))</f>
        <v/>
      </c>
      <c r="CA517" s="65" t="str">
        <f t="shared" si="434"/>
        <v/>
      </c>
      <c r="CB517" s="65" t="str">
        <f t="shared" si="435"/>
        <v/>
      </c>
      <c r="CC517" s="165" t="str">
        <f>IF(COUNTBLANK($A517:$F517)&gt;2,"",IF(Input!W517=0,"NA",Input!W517))</f>
        <v/>
      </c>
      <c r="CD517" s="65" t="str">
        <f t="shared" si="436"/>
        <v/>
      </c>
      <c r="CE517" s="65" t="str">
        <f t="shared" si="437"/>
        <v/>
      </c>
      <c r="CF517" s="165" t="str">
        <f>IF(COUNTBLANK($A517:$F517)&gt;2,"",IF(Input!X517=0,"NA",Input!X517))</f>
        <v/>
      </c>
      <c r="CG517" s="65" t="str">
        <f t="shared" si="438"/>
        <v/>
      </c>
      <c r="CH517" s="65" t="str">
        <f t="shared" si="439"/>
        <v/>
      </c>
      <c r="CI517" s="165" t="str">
        <f>IF(COUNTBLANK($A517:$F517)&gt;2,"",IF(Input!Y517=0,"NA",Input!Y517))</f>
        <v/>
      </c>
      <c r="CJ517" s="65" t="str">
        <f t="shared" si="440"/>
        <v/>
      </c>
      <c r="CK517" s="65" t="str">
        <f t="shared" si="441"/>
        <v/>
      </c>
      <c r="CL517" s="165" t="str">
        <f>IF(COUNTBLANK($A517:$F517)&gt;2,"",IF(Input!Z517=0,"NA",Input!Z517))</f>
        <v/>
      </c>
      <c r="CM517" s="65" t="str">
        <f t="shared" si="442"/>
        <v/>
      </c>
      <c r="CN517" s="65" t="str">
        <f t="shared" si="443"/>
        <v/>
      </c>
      <c r="CO517" s="165" t="str">
        <f>IF(COUNTBLANK($A517:$F517)&gt;2,"",IF(Input!AA517=0,"NA",Input!AA517))</f>
        <v/>
      </c>
      <c r="CP517" s="65" t="str">
        <f t="shared" si="444"/>
        <v/>
      </c>
      <c r="CQ517" s="65" t="str">
        <f t="shared" si="445"/>
        <v/>
      </c>
      <c r="CR517" s="165" t="str">
        <f>IF(COUNTBLANK($A517:$F517)&gt;2,"",IF(Input!AB517=0,"NA",Input!AB517))</f>
        <v/>
      </c>
      <c r="CS517" s="65" t="str">
        <f t="shared" si="446"/>
        <v/>
      </c>
      <c r="CT517" s="65" t="str">
        <f t="shared" si="447"/>
        <v/>
      </c>
      <c r="CU517" s="165" t="str">
        <f>IF(COUNTBLANK($A517:$F517)&gt;2,"",IF(Input!AC517=0,"NA",Input!AC517))</f>
        <v/>
      </c>
      <c r="CV517" s="65" t="str">
        <f t="shared" si="448"/>
        <v/>
      </c>
      <c r="CW517" s="65" t="str">
        <f t="shared" si="449"/>
        <v/>
      </c>
      <c r="CX517" s="165" t="str">
        <f>IF(COUNTBLANK($A517:$F517)&gt;2,"",IF(Input!AD517=0,"NA",Input!AD517))</f>
        <v/>
      </c>
    </row>
    <row r="518" spans="1:102" x14ac:dyDescent="0.25">
      <c r="A518" s="162" t="str">
        <f>IF(Input!B518=0,"",Input!B518)</f>
        <v/>
      </c>
      <c r="B518" s="162" t="str">
        <f>IF(Input!C518=0,"",Input!C518)</f>
        <v/>
      </c>
      <c r="C518" s="162" t="str">
        <f>IF(Input!D518=0,"",Input!D518)</f>
        <v/>
      </c>
      <c r="D518" s="162" t="str">
        <f>IF(Input!G518=0,"",Input!G518)</f>
        <v/>
      </c>
      <c r="E518" s="162" t="str">
        <f>IF(Input!H518=0,"",Input!H518)</f>
        <v/>
      </c>
      <c r="F518" s="162" t="str">
        <f>IF(Input!I518=0,"",Input!I518)</f>
        <v/>
      </c>
      <c r="G518" s="66" t="str">
        <f t="shared" si="400"/>
        <v/>
      </c>
      <c r="H518" s="66" t="str">
        <f t="shared" si="401"/>
        <v/>
      </c>
      <c r="I518" s="160" t="str">
        <f>FinalScores!G518</f>
        <v/>
      </c>
      <c r="J518" s="65" t="str">
        <f t="shared" si="402"/>
        <v/>
      </c>
      <c r="K518" s="65" t="str">
        <f t="shared" si="403"/>
        <v/>
      </c>
      <c r="L518" s="165" t="str">
        <f>IF(COUNTBLANK($A518:$F518)&gt;2,"",IF(Input!AE518=0,"NA",Input!AE518))</f>
        <v/>
      </c>
      <c r="M518" s="65" t="str">
        <f t="shared" si="404"/>
        <v/>
      </c>
      <c r="N518" s="65" t="str">
        <f t="shared" si="405"/>
        <v/>
      </c>
      <c r="O518" s="165" t="str">
        <f>IF(COUNTBLANK($A518:$F518)&gt;2,"",IF(Input!AF518=0,"NA",Input!AF518))</f>
        <v/>
      </c>
      <c r="P518" s="65" t="str">
        <f t="shared" si="406"/>
        <v/>
      </c>
      <c r="Q518" s="65" t="str">
        <f t="shared" si="407"/>
        <v/>
      </c>
      <c r="R518" s="165" t="str">
        <f>IF(COUNTBLANK($A518:$F518)&gt;2,"",IF(Input!AG518=0,"NA",Input!AG518))</f>
        <v/>
      </c>
      <c r="AN518" s="65" t="str">
        <f t="shared" si="408"/>
        <v/>
      </c>
      <c r="AO518" s="65" t="str">
        <f t="shared" si="409"/>
        <v/>
      </c>
      <c r="AP518" s="165" t="str">
        <f>IF(COUNTBLANK($A518:$F518)&gt;2,"",IF(Input!J518=0,"NA",Input!J518))</f>
        <v/>
      </c>
      <c r="AQ518" s="65" t="str">
        <f t="shared" si="410"/>
        <v/>
      </c>
      <c r="AR518" s="65" t="str">
        <f t="shared" si="411"/>
        <v/>
      </c>
      <c r="AS518" s="165" t="str">
        <f>IF(COUNTBLANK($A518:$F518)&gt;2,"",IF(Input!K518=0,"NA",Input!K518))</f>
        <v/>
      </c>
      <c r="AT518" s="65" t="str">
        <f t="shared" si="412"/>
        <v/>
      </c>
      <c r="AU518" s="65" t="str">
        <f t="shared" si="413"/>
        <v/>
      </c>
      <c r="AV518" s="165" t="str">
        <f>IF(COUNTBLANK($A518:$F518)&gt;2,"",IF(Input!L518=0,"NA",Input!L518))</f>
        <v/>
      </c>
      <c r="AW518" s="65" t="str">
        <f t="shared" si="414"/>
        <v/>
      </c>
      <c r="AX518" s="65" t="str">
        <f t="shared" si="415"/>
        <v/>
      </c>
      <c r="AY518" s="165" t="str">
        <f>IF(COUNTBLANK($A518:$F518)&gt;2,"",IF(Input!M518=0,"NA",Input!M518))</f>
        <v/>
      </c>
      <c r="AZ518" s="65" t="str">
        <f t="shared" si="416"/>
        <v/>
      </c>
      <c r="BA518" s="65" t="str">
        <f t="shared" si="417"/>
        <v/>
      </c>
      <c r="BB518" s="165" t="str">
        <f>IF(COUNTBLANK($A518:$F518)&gt;2,"",IF(Input!N518=0,"NA",Input!N518))</f>
        <v/>
      </c>
      <c r="BC518" s="65" t="str">
        <f t="shared" si="418"/>
        <v/>
      </c>
      <c r="BD518" s="65" t="str">
        <f t="shared" si="419"/>
        <v/>
      </c>
      <c r="BE518" s="165" t="str">
        <f>IF(COUNTBLANK($A518:$F518)&gt;2,"",IF(Input!O518=0,"NA",Input!O518))</f>
        <v/>
      </c>
      <c r="BF518" s="65" t="str">
        <f t="shared" si="420"/>
        <v/>
      </c>
      <c r="BG518" s="65" t="str">
        <f t="shared" si="421"/>
        <v/>
      </c>
      <c r="BH518" s="165" t="str">
        <f>IF(COUNTBLANK($A518:$F518)&gt;2,"",IF(Input!P518=0,"NA",Input!P518))</f>
        <v/>
      </c>
      <c r="BI518" s="65" t="str">
        <f t="shared" si="422"/>
        <v/>
      </c>
      <c r="BJ518" s="65" t="str">
        <f t="shared" si="423"/>
        <v/>
      </c>
      <c r="BK518" s="165" t="str">
        <f>IF(COUNTBLANK($A518:$F518)&gt;2,"",IF(Input!Q518=0,"NA",Input!Q518))</f>
        <v/>
      </c>
      <c r="BL518" s="65" t="str">
        <f t="shared" si="424"/>
        <v/>
      </c>
      <c r="BM518" s="65" t="str">
        <f t="shared" si="425"/>
        <v/>
      </c>
      <c r="BN518" s="165" t="str">
        <f>IF(COUNTBLANK($A518:$F518)&gt;2,"",IF(Input!R518=0,"NA",Input!R518))</f>
        <v/>
      </c>
      <c r="BO518" s="65" t="str">
        <f t="shared" si="426"/>
        <v/>
      </c>
      <c r="BP518" s="65" t="str">
        <f t="shared" si="427"/>
        <v/>
      </c>
      <c r="BQ518" s="165" t="str">
        <f>IF(COUNTBLANK($A518:$F518)&gt;2,"",IF(Input!S518=0,"NA",Input!S518))</f>
        <v/>
      </c>
      <c r="BR518" s="65" t="str">
        <f t="shared" si="428"/>
        <v/>
      </c>
      <c r="BS518" s="65" t="str">
        <f t="shared" si="429"/>
        <v/>
      </c>
      <c r="BT518" s="165" t="str">
        <f>IF(COUNTBLANK($A518:$F518)&gt;2,"",IF(Input!T518=0,"NA",Input!T518))</f>
        <v/>
      </c>
      <c r="BU518" s="65" t="str">
        <f t="shared" si="430"/>
        <v/>
      </c>
      <c r="BV518" s="65" t="str">
        <f t="shared" si="431"/>
        <v/>
      </c>
      <c r="BW518" s="165" t="str">
        <f>IF(COUNTBLANK($A518:$F518)&gt;2,"",IF(Input!U518=0,"NA",Input!U518))</f>
        <v/>
      </c>
      <c r="BX518" s="65" t="str">
        <f t="shared" si="432"/>
        <v/>
      </c>
      <c r="BY518" s="65" t="str">
        <f t="shared" si="433"/>
        <v/>
      </c>
      <c r="BZ518" s="165" t="str">
        <f>IF(COUNTBLANK($A518:$F518)&gt;2,"",IF(Input!V518=0,"NA",Input!V518))</f>
        <v/>
      </c>
      <c r="CA518" s="65" t="str">
        <f t="shared" si="434"/>
        <v/>
      </c>
      <c r="CB518" s="65" t="str">
        <f t="shared" si="435"/>
        <v/>
      </c>
      <c r="CC518" s="165" t="str">
        <f>IF(COUNTBLANK($A518:$F518)&gt;2,"",IF(Input!W518=0,"NA",Input!W518))</f>
        <v/>
      </c>
      <c r="CD518" s="65" t="str">
        <f t="shared" si="436"/>
        <v/>
      </c>
      <c r="CE518" s="65" t="str">
        <f t="shared" si="437"/>
        <v/>
      </c>
      <c r="CF518" s="165" t="str">
        <f>IF(COUNTBLANK($A518:$F518)&gt;2,"",IF(Input!X518=0,"NA",Input!X518))</f>
        <v/>
      </c>
      <c r="CG518" s="65" t="str">
        <f t="shared" si="438"/>
        <v/>
      </c>
      <c r="CH518" s="65" t="str">
        <f t="shared" si="439"/>
        <v/>
      </c>
      <c r="CI518" s="165" t="str">
        <f>IF(COUNTBLANK($A518:$F518)&gt;2,"",IF(Input!Y518=0,"NA",Input!Y518))</f>
        <v/>
      </c>
      <c r="CJ518" s="65" t="str">
        <f t="shared" si="440"/>
        <v/>
      </c>
      <c r="CK518" s="65" t="str">
        <f t="shared" si="441"/>
        <v/>
      </c>
      <c r="CL518" s="165" t="str">
        <f>IF(COUNTBLANK($A518:$F518)&gt;2,"",IF(Input!Z518=0,"NA",Input!Z518))</f>
        <v/>
      </c>
      <c r="CM518" s="65" t="str">
        <f t="shared" si="442"/>
        <v/>
      </c>
      <c r="CN518" s="65" t="str">
        <f t="shared" si="443"/>
        <v/>
      </c>
      <c r="CO518" s="165" t="str">
        <f>IF(COUNTBLANK($A518:$F518)&gt;2,"",IF(Input!AA518=0,"NA",Input!AA518))</f>
        <v/>
      </c>
      <c r="CP518" s="65" t="str">
        <f t="shared" si="444"/>
        <v/>
      </c>
      <c r="CQ518" s="65" t="str">
        <f t="shared" si="445"/>
        <v/>
      </c>
      <c r="CR518" s="165" t="str">
        <f>IF(COUNTBLANK($A518:$F518)&gt;2,"",IF(Input!AB518=0,"NA",Input!AB518))</f>
        <v/>
      </c>
      <c r="CS518" s="65" t="str">
        <f t="shared" si="446"/>
        <v/>
      </c>
      <c r="CT518" s="65" t="str">
        <f t="shared" si="447"/>
        <v/>
      </c>
      <c r="CU518" s="165" t="str">
        <f>IF(COUNTBLANK($A518:$F518)&gt;2,"",IF(Input!AC518=0,"NA",Input!AC518))</f>
        <v/>
      </c>
      <c r="CV518" s="65" t="str">
        <f t="shared" si="448"/>
        <v/>
      </c>
      <c r="CW518" s="65" t="str">
        <f t="shared" si="449"/>
        <v/>
      </c>
      <c r="CX518" s="165" t="str">
        <f>IF(COUNTBLANK($A518:$F518)&gt;2,"",IF(Input!AD518=0,"NA",Input!AD518))</f>
        <v/>
      </c>
    </row>
    <row r="519" spans="1:102" x14ac:dyDescent="0.25">
      <c r="A519" s="162" t="str">
        <f>IF(Input!B519=0,"",Input!B519)</f>
        <v/>
      </c>
      <c r="B519" s="162" t="str">
        <f>IF(Input!C519=0,"",Input!C519)</f>
        <v/>
      </c>
      <c r="C519" s="162" t="str">
        <f>IF(Input!D519=0,"",Input!D519)</f>
        <v/>
      </c>
      <c r="D519" s="162" t="str">
        <f>IF(Input!G519=0,"",Input!G519)</f>
        <v/>
      </c>
      <c r="E519" s="162" t="str">
        <f>IF(Input!H519=0,"",Input!H519)</f>
        <v/>
      </c>
      <c r="F519" s="162" t="str">
        <f>IF(Input!I519=0,"",Input!I519)</f>
        <v/>
      </c>
      <c r="G519" s="66" t="str">
        <f t="shared" si="400"/>
        <v/>
      </c>
      <c r="H519" s="66" t="str">
        <f t="shared" si="401"/>
        <v/>
      </c>
      <c r="I519" s="160" t="str">
        <f>FinalScores!G519</f>
        <v/>
      </c>
      <c r="J519" s="65" t="str">
        <f t="shared" si="402"/>
        <v/>
      </c>
      <c r="K519" s="65" t="str">
        <f t="shared" si="403"/>
        <v/>
      </c>
      <c r="L519" s="165" t="str">
        <f>IF(COUNTBLANK($A519:$F519)&gt;2,"",IF(Input!AE519=0,"NA",Input!AE519))</f>
        <v/>
      </c>
      <c r="M519" s="65" t="str">
        <f t="shared" si="404"/>
        <v/>
      </c>
      <c r="N519" s="65" t="str">
        <f t="shared" si="405"/>
        <v/>
      </c>
      <c r="O519" s="165" t="str">
        <f>IF(COUNTBLANK($A519:$F519)&gt;2,"",IF(Input!AF519=0,"NA",Input!AF519))</f>
        <v/>
      </c>
      <c r="P519" s="65" t="str">
        <f t="shared" si="406"/>
        <v/>
      </c>
      <c r="Q519" s="65" t="str">
        <f t="shared" si="407"/>
        <v/>
      </c>
      <c r="R519" s="165" t="str">
        <f>IF(COUNTBLANK($A519:$F519)&gt;2,"",IF(Input!AG519=0,"NA",Input!AG519))</f>
        <v/>
      </c>
      <c r="AN519" s="65" t="str">
        <f t="shared" si="408"/>
        <v/>
      </c>
      <c r="AO519" s="65" t="str">
        <f t="shared" si="409"/>
        <v/>
      </c>
      <c r="AP519" s="165" t="str">
        <f>IF(COUNTBLANK($A519:$F519)&gt;2,"",IF(Input!J519=0,"NA",Input!J519))</f>
        <v/>
      </c>
      <c r="AQ519" s="65" t="str">
        <f t="shared" si="410"/>
        <v/>
      </c>
      <c r="AR519" s="65" t="str">
        <f t="shared" si="411"/>
        <v/>
      </c>
      <c r="AS519" s="165" t="str">
        <f>IF(COUNTBLANK($A519:$F519)&gt;2,"",IF(Input!K519=0,"NA",Input!K519))</f>
        <v/>
      </c>
      <c r="AT519" s="65" t="str">
        <f t="shared" si="412"/>
        <v/>
      </c>
      <c r="AU519" s="65" t="str">
        <f t="shared" si="413"/>
        <v/>
      </c>
      <c r="AV519" s="165" t="str">
        <f>IF(COUNTBLANK($A519:$F519)&gt;2,"",IF(Input!L519=0,"NA",Input!L519))</f>
        <v/>
      </c>
      <c r="AW519" s="65" t="str">
        <f t="shared" si="414"/>
        <v/>
      </c>
      <c r="AX519" s="65" t="str">
        <f t="shared" si="415"/>
        <v/>
      </c>
      <c r="AY519" s="165" t="str">
        <f>IF(COUNTBLANK($A519:$F519)&gt;2,"",IF(Input!M519=0,"NA",Input!M519))</f>
        <v/>
      </c>
      <c r="AZ519" s="65" t="str">
        <f t="shared" si="416"/>
        <v/>
      </c>
      <c r="BA519" s="65" t="str">
        <f t="shared" si="417"/>
        <v/>
      </c>
      <c r="BB519" s="165" t="str">
        <f>IF(COUNTBLANK($A519:$F519)&gt;2,"",IF(Input!N519=0,"NA",Input!N519))</f>
        <v/>
      </c>
      <c r="BC519" s="65" t="str">
        <f t="shared" si="418"/>
        <v/>
      </c>
      <c r="BD519" s="65" t="str">
        <f t="shared" si="419"/>
        <v/>
      </c>
      <c r="BE519" s="165" t="str">
        <f>IF(COUNTBLANK($A519:$F519)&gt;2,"",IF(Input!O519=0,"NA",Input!O519))</f>
        <v/>
      </c>
      <c r="BF519" s="65" t="str">
        <f t="shared" si="420"/>
        <v/>
      </c>
      <c r="BG519" s="65" t="str">
        <f t="shared" si="421"/>
        <v/>
      </c>
      <c r="BH519" s="165" t="str">
        <f>IF(COUNTBLANK($A519:$F519)&gt;2,"",IF(Input!P519=0,"NA",Input!P519))</f>
        <v/>
      </c>
      <c r="BI519" s="65" t="str">
        <f t="shared" si="422"/>
        <v/>
      </c>
      <c r="BJ519" s="65" t="str">
        <f t="shared" si="423"/>
        <v/>
      </c>
      <c r="BK519" s="165" t="str">
        <f>IF(COUNTBLANK($A519:$F519)&gt;2,"",IF(Input!Q519=0,"NA",Input!Q519))</f>
        <v/>
      </c>
      <c r="BL519" s="65" t="str">
        <f t="shared" si="424"/>
        <v/>
      </c>
      <c r="BM519" s="65" t="str">
        <f t="shared" si="425"/>
        <v/>
      </c>
      <c r="BN519" s="165" t="str">
        <f>IF(COUNTBLANK($A519:$F519)&gt;2,"",IF(Input!R519=0,"NA",Input!R519))</f>
        <v/>
      </c>
      <c r="BO519" s="65" t="str">
        <f t="shared" si="426"/>
        <v/>
      </c>
      <c r="BP519" s="65" t="str">
        <f t="shared" si="427"/>
        <v/>
      </c>
      <c r="BQ519" s="165" t="str">
        <f>IF(COUNTBLANK($A519:$F519)&gt;2,"",IF(Input!S519=0,"NA",Input!S519))</f>
        <v/>
      </c>
      <c r="BR519" s="65" t="str">
        <f t="shared" si="428"/>
        <v/>
      </c>
      <c r="BS519" s="65" t="str">
        <f t="shared" si="429"/>
        <v/>
      </c>
      <c r="BT519" s="165" t="str">
        <f>IF(COUNTBLANK($A519:$F519)&gt;2,"",IF(Input!T519=0,"NA",Input!T519))</f>
        <v/>
      </c>
      <c r="BU519" s="65" t="str">
        <f t="shared" si="430"/>
        <v/>
      </c>
      <c r="BV519" s="65" t="str">
        <f t="shared" si="431"/>
        <v/>
      </c>
      <c r="BW519" s="165" t="str">
        <f>IF(COUNTBLANK($A519:$F519)&gt;2,"",IF(Input!U519=0,"NA",Input!U519))</f>
        <v/>
      </c>
      <c r="BX519" s="65" t="str">
        <f t="shared" si="432"/>
        <v/>
      </c>
      <c r="BY519" s="65" t="str">
        <f t="shared" si="433"/>
        <v/>
      </c>
      <c r="BZ519" s="165" t="str">
        <f>IF(COUNTBLANK($A519:$F519)&gt;2,"",IF(Input!V519=0,"NA",Input!V519))</f>
        <v/>
      </c>
      <c r="CA519" s="65" t="str">
        <f t="shared" si="434"/>
        <v/>
      </c>
      <c r="CB519" s="65" t="str">
        <f t="shared" si="435"/>
        <v/>
      </c>
      <c r="CC519" s="165" t="str">
        <f>IF(COUNTBLANK($A519:$F519)&gt;2,"",IF(Input!W519=0,"NA",Input!W519))</f>
        <v/>
      </c>
      <c r="CD519" s="65" t="str">
        <f t="shared" si="436"/>
        <v/>
      </c>
      <c r="CE519" s="65" t="str">
        <f t="shared" si="437"/>
        <v/>
      </c>
      <c r="CF519" s="165" t="str">
        <f>IF(COUNTBLANK($A519:$F519)&gt;2,"",IF(Input!X519=0,"NA",Input!X519))</f>
        <v/>
      </c>
      <c r="CG519" s="65" t="str">
        <f t="shared" si="438"/>
        <v/>
      </c>
      <c r="CH519" s="65" t="str">
        <f t="shared" si="439"/>
        <v/>
      </c>
      <c r="CI519" s="165" t="str">
        <f>IF(COUNTBLANK($A519:$F519)&gt;2,"",IF(Input!Y519=0,"NA",Input!Y519))</f>
        <v/>
      </c>
      <c r="CJ519" s="65" t="str">
        <f t="shared" si="440"/>
        <v/>
      </c>
      <c r="CK519" s="65" t="str">
        <f t="shared" si="441"/>
        <v/>
      </c>
      <c r="CL519" s="165" t="str">
        <f>IF(COUNTBLANK($A519:$F519)&gt;2,"",IF(Input!Z519=0,"NA",Input!Z519))</f>
        <v/>
      </c>
      <c r="CM519" s="65" t="str">
        <f t="shared" si="442"/>
        <v/>
      </c>
      <c r="CN519" s="65" t="str">
        <f t="shared" si="443"/>
        <v/>
      </c>
      <c r="CO519" s="165" t="str">
        <f>IF(COUNTBLANK($A519:$F519)&gt;2,"",IF(Input!AA519=0,"NA",Input!AA519))</f>
        <v/>
      </c>
      <c r="CP519" s="65" t="str">
        <f t="shared" si="444"/>
        <v/>
      </c>
      <c r="CQ519" s="65" t="str">
        <f t="shared" si="445"/>
        <v/>
      </c>
      <c r="CR519" s="165" t="str">
        <f>IF(COUNTBLANK($A519:$F519)&gt;2,"",IF(Input!AB519=0,"NA",Input!AB519))</f>
        <v/>
      </c>
      <c r="CS519" s="65" t="str">
        <f t="shared" si="446"/>
        <v/>
      </c>
      <c r="CT519" s="65" t="str">
        <f t="shared" si="447"/>
        <v/>
      </c>
      <c r="CU519" s="165" t="str">
        <f>IF(COUNTBLANK($A519:$F519)&gt;2,"",IF(Input!AC519=0,"NA",Input!AC519))</f>
        <v/>
      </c>
      <c r="CV519" s="65" t="str">
        <f t="shared" si="448"/>
        <v/>
      </c>
      <c r="CW519" s="65" t="str">
        <f t="shared" si="449"/>
        <v/>
      </c>
      <c r="CX519" s="165" t="str">
        <f>IF(COUNTBLANK($A519:$F519)&gt;2,"",IF(Input!AD519=0,"NA",Input!AD519))</f>
        <v/>
      </c>
    </row>
    <row r="520" spans="1:102" x14ac:dyDescent="0.25">
      <c r="A520" s="162" t="str">
        <f>IF(Input!B520=0,"",Input!B520)</f>
        <v/>
      </c>
      <c r="B520" s="162" t="str">
        <f>IF(Input!C520=0,"",Input!C520)</f>
        <v/>
      </c>
      <c r="C520" s="162" t="str">
        <f>IF(Input!D520=0,"",Input!D520)</f>
        <v/>
      </c>
      <c r="D520" s="162" t="str">
        <f>IF(Input!G520=0,"",Input!G520)</f>
        <v/>
      </c>
      <c r="E520" s="162" t="str">
        <f>IF(Input!H520=0,"",Input!H520)</f>
        <v/>
      </c>
      <c r="F520" s="162" t="str">
        <f>IF(Input!I520=0,"",Input!I520)</f>
        <v/>
      </c>
      <c r="G520" s="66" t="str">
        <f t="shared" si="400"/>
        <v/>
      </c>
      <c r="H520" s="66" t="str">
        <f t="shared" si="401"/>
        <v/>
      </c>
      <c r="I520" s="160" t="str">
        <f>FinalScores!G520</f>
        <v/>
      </c>
      <c r="J520" s="65" t="str">
        <f t="shared" si="402"/>
        <v/>
      </c>
      <c r="K520" s="65" t="str">
        <f t="shared" si="403"/>
        <v/>
      </c>
      <c r="L520" s="165" t="str">
        <f>IF(COUNTBLANK($A520:$F520)&gt;2,"",IF(Input!AE520=0,"NA",Input!AE520))</f>
        <v/>
      </c>
      <c r="M520" s="65" t="str">
        <f t="shared" si="404"/>
        <v/>
      </c>
      <c r="N520" s="65" t="str">
        <f t="shared" si="405"/>
        <v/>
      </c>
      <c r="O520" s="165" t="str">
        <f>IF(COUNTBLANK($A520:$F520)&gt;2,"",IF(Input!AF520=0,"NA",Input!AF520))</f>
        <v/>
      </c>
      <c r="P520" s="65" t="str">
        <f t="shared" si="406"/>
        <v/>
      </c>
      <c r="Q520" s="65" t="str">
        <f t="shared" si="407"/>
        <v/>
      </c>
      <c r="R520" s="165" t="str">
        <f>IF(COUNTBLANK($A520:$F520)&gt;2,"",IF(Input!AG520=0,"NA",Input!AG520))</f>
        <v/>
      </c>
      <c r="AN520" s="65" t="str">
        <f t="shared" si="408"/>
        <v/>
      </c>
      <c r="AO520" s="65" t="str">
        <f t="shared" si="409"/>
        <v/>
      </c>
      <c r="AP520" s="165" t="str">
        <f>IF(COUNTBLANK($A520:$F520)&gt;2,"",IF(Input!J520=0,"NA",Input!J520))</f>
        <v/>
      </c>
      <c r="AQ520" s="65" t="str">
        <f t="shared" si="410"/>
        <v/>
      </c>
      <c r="AR520" s="65" t="str">
        <f t="shared" si="411"/>
        <v/>
      </c>
      <c r="AS520" s="165" t="str">
        <f>IF(COUNTBLANK($A520:$F520)&gt;2,"",IF(Input!K520=0,"NA",Input!K520))</f>
        <v/>
      </c>
      <c r="AT520" s="65" t="str">
        <f t="shared" si="412"/>
        <v/>
      </c>
      <c r="AU520" s="65" t="str">
        <f t="shared" si="413"/>
        <v/>
      </c>
      <c r="AV520" s="165" t="str">
        <f>IF(COUNTBLANK($A520:$F520)&gt;2,"",IF(Input!L520=0,"NA",Input!L520))</f>
        <v/>
      </c>
      <c r="AW520" s="65" t="str">
        <f t="shared" si="414"/>
        <v/>
      </c>
      <c r="AX520" s="65" t="str">
        <f t="shared" si="415"/>
        <v/>
      </c>
      <c r="AY520" s="165" t="str">
        <f>IF(COUNTBLANK($A520:$F520)&gt;2,"",IF(Input!M520=0,"NA",Input!M520))</f>
        <v/>
      </c>
      <c r="AZ520" s="65" t="str">
        <f t="shared" si="416"/>
        <v/>
      </c>
      <c r="BA520" s="65" t="str">
        <f t="shared" si="417"/>
        <v/>
      </c>
      <c r="BB520" s="165" t="str">
        <f>IF(COUNTBLANK($A520:$F520)&gt;2,"",IF(Input!N520=0,"NA",Input!N520))</f>
        <v/>
      </c>
      <c r="BC520" s="65" t="str">
        <f t="shared" si="418"/>
        <v/>
      </c>
      <c r="BD520" s="65" t="str">
        <f t="shared" si="419"/>
        <v/>
      </c>
      <c r="BE520" s="165" t="str">
        <f>IF(COUNTBLANK($A520:$F520)&gt;2,"",IF(Input!O520=0,"NA",Input!O520))</f>
        <v/>
      </c>
      <c r="BF520" s="65" t="str">
        <f t="shared" si="420"/>
        <v/>
      </c>
      <c r="BG520" s="65" t="str">
        <f t="shared" si="421"/>
        <v/>
      </c>
      <c r="BH520" s="165" t="str">
        <f>IF(COUNTBLANK($A520:$F520)&gt;2,"",IF(Input!P520=0,"NA",Input!P520))</f>
        <v/>
      </c>
      <c r="BI520" s="65" t="str">
        <f t="shared" si="422"/>
        <v/>
      </c>
      <c r="BJ520" s="65" t="str">
        <f t="shared" si="423"/>
        <v/>
      </c>
      <c r="BK520" s="165" t="str">
        <f>IF(COUNTBLANK($A520:$F520)&gt;2,"",IF(Input!Q520=0,"NA",Input!Q520))</f>
        <v/>
      </c>
      <c r="BL520" s="65" t="str">
        <f t="shared" si="424"/>
        <v/>
      </c>
      <c r="BM520" s="65" t="str">
        <f t="shared" si="425"/>
        <v/>
      </c>
      <c r="BN520" s="165" t="str">
        <f>IF(COUNTBLANK($A520:$F520)&gt;2,"",IF(Input!R520=0,"NA",Input!R520))</f>
        <v/>
      </c>
      <c r="BO520" s="65" t="str">
        <f t="shared" si="426"/>
        <v/>
      </c>
      <c r="BP520" s="65" t="str">
        <f t="shared" si="427"/>
        <v/>
      </c>
      <c r="BQ520" s="165" t="str">
        <f>IF(COUNTBLANK($A520:$F520)&gt;2,"",IF(Input!S520=0,"NA",Input!S520))</f>
        <v/>
      </c>
      <c r="BR520" s="65" t="str">
        <f t="shared" si="428"/>
        <v/>
      </c>
      <c r="BS520" s="65" t="str">
        <f t="shared" si="429"/>
        <v/>
      </c>
      <c r="BT520" s="165" t="str">
        <f>IF(COUNTBLANK($A520:$F520)&gt;2,"",IF(Input!T520=0,"NA",Input!T520))</f>
        <v/>
      </c>
      <c r="BU520" s="65" t="str">
        <f t="shared" si="430"/>
        <v/>
      </c>
      <c r="BV520" s="65" t="str">
        <f t="shared" si="431"/>
        <v/>
      </c>
      <c r="BW520" s="165" t="str">
        <f>IF(COUNTBLANK($A520:$F520)&gt;2,"",IF(Input!U520=0,"NA",Input!U520))</f>
        <v/>
      </c>
      <c r="BX520" s="65" t="str">
        <f t="shared" si="432"/>
        <v/>
      </c>
      <c r="BY520" s="65" t="str">
        <f t="shared" si="433"/>
        <v/>
      </c>
      <c r="BZ520" s="165" t="str">
        <f>IF(COUNTBLANK($A520:$F520)&gt;2,"",IF(Input!V520=0,"NA",Input!V520))</f>
        <v/>
      </c>
      <c r="CA520" s="65" t="str">
        <f t="shared" si="434"/>
        <v/>
      </c>
      <c r="CB520" s="65" t="str">
        <f t="shared" si="435"/>
        <v/>
      </c>
      <c r="CC520" s="165" t="str">
        <f>IF(COUNTBLANK($A520:$F520)&gt;2,"",IF(Input!W520=0,"NA",Input!W520))</f>
        <v/>
      </c>
      <c r="CD520" s="65" t="str">
        <f t="shared" si="436"/>
        <v/>
      </c>
      <c r="CE520" s="65" t="str">
        <f t="shared" si="437"/>
        <v/>
      </c>
      <c r="CF520" s="165" t="str">
        <f>IF(COUNTBLANK($A520:$F520)&gt;2,"",IF(Input!X520=0,"NA",Input!X520))</f>
        <v/>
      </c>
      <c r="CG520" s="65" t="str">
        <f t="shared" si="438"/>
        <v/>
      </c>
      <c r="CH520" s="65" t="str">
        <f t="shared" si="439"/>
        <v/>
      </c>
      <c r="CI520" s="165" t="str">
        <f>IF(COUNTBLANK($A520:$F520)&gt;2,"",IF(Input!Y520=0,"NA",Input!Y520))</f>
        <v/>
      </c>
      <c r="CJ520" s="65" t="str">
        <f t="shared" si="440"/>
        <v/>
      </c>
      <c r="CK520" s="65" t="str">
        <f t="shared" si="441"/>
        <v/>
      </c>
      <c r="CL520" s="165" t="str">
        <f>IF(COUNTBLANK($A520:$F520)&gt;2,"",IF(Input!Z520=0,"NA",Input!Z520))</f>
        <v/>
      </c>
      <c r="CM520" s="65" t="str">
        <f t="shared" si="442"/>
        <v/>
      </c>
      <c r="CN520" s="65" t="str">
        <f t="shared" si="443"/>
        <v/>
      </c>
      <c r="CO520" s="165" t="str">
        <f>IF(COUNTBLANK($A520:$F520)&gt;2,"",IF(Input!AA520=0,"NA",Input!AA520))</f>
        <v/>
      </c>
      <c r="CP520" s="65" t="str">
        <f t="shared" si="444"/>
        <v/>
      </c>
      <c r="CQ520" s="65" t="str">
        <f t="shared" si="445"/>
        <v/>
      </c>
      <c r="CR520" s="165" t="str">
        <f>IF(COUNTBLANK($A520:$F520)&gt;2,"",IF(Input!AB520=0,"NA",Input!AB520))</f>
        <v/>
      </c>
      <c r="CS520" s="65" t="str">
        <f t="shared" si="446"/>
        <v/>
      </c>
      <c r="CT520" s="65" t="str">
        <f t="shared" si="447"/>
        <v/>
      </c>
      <c r="CU520" s="165" t="str">
        <f>IF(COUNTBLANK($A520:$F520)&gt;2,"",IF(Input!AC520=0,"NA",Input!AC520))</f>
        <v/>
      </c>
      <c r="CV520" s="65" t="str">
        <f t="shared" si="448"/>
        <v/>
      </c>
      <c r="CW520" s="65" t="str">
        <f t="shared" si="449"/>
        <v/>
      </c>
      <c r="CX520" s="165" t="str">
        <f>IF(COUNTBLANK($A520:$F520)&gt;2,"",IF(Input!AD520=0,"NA",Input!AD520))</f>
        <v/>
      </c>
    </row>
    <row r="521" spans="1:102" x14ac:dyDescent="0.25">
      <c r="A521" s="162" t="str">
        <f>IF(Input!B521=0,"",Input!B521)</f>
        <v/>
      </c>
      <c r="B521" s="162" t="str">
        <f>IF(Input!C521=0,"",Input!C521)</f>
        <v/>
      </c>
      <c r="C521" s="162" t="str">
        <f>IF(Input!D521=0,"",Input!D521)</f>
        <v/>
      </c>
      <c r="D521" s="162" t="str">
        <f>IF(Input!G521=0,"",Input!G521)</f>
        <v/>
      </c>
      <c r="E521" s="162" t="str">
        <f>IF(Input!H521=0,"",Input!H521)</f>
        <v/>
      </c>
      <c r="F521" s="162" t="str">
        <f>IF(Input!I521=0,"",Input!I521)</f>
        <v/>
      </c>
      <c r="G521" s="66" t="str">
        <f t="shared" si="400"/>
        <v/>
      </c>
      <c r="H521" s="66" t="str">
        <f t="shared" si="401"/>
        <v/>
      </c>
      <c r="I521" s="160" t="str">
        <f>FinalScores!G521</f>
        <v/>
      </c>
      <c r="J521" s="65" t="str">
        <f t="shared" si="402"/>
        <v/>
      </c>
      <c r="K521" s="65" t="str">
        <f t="shared" si="403"/>
        <v/>
      </c>
      <c r="L521" s="165" t="str">
        <f>IF(COUNTBLANK($A521:$F521)&gt;2,"",IF(Input!AE521=0,"NA",Input!AE521))</f>
        <v/>
      </c>
      <c r="M521" s="65" t="str">
        <f t="shared" si="404"/>
        <v/>
      </c>
      <c r="N521" s="65" t="str">
        <f t="shared" si="405"/>
        <v/>
      </c>
      <c r="O521" s="165" t="str">
        <f>IF(COUNTBLANK($A521:$F521)&gt;2,"",IF(Input!AF521=0,"NA",Input!AF521))</f>
        <v/>
      </c>
      <c r="P521" s="65" t="str">
        <f t="shared" si="406"/>
        <v/>
      </c>
      <c r="Q521" s="65" t="str">
        <f t="shared" si="407"/>
        <v/>
      </c>
      <c r="R521" s="165" t="str">
        <f>IF(COUNTBLANK($A521:$F521)&gt;2,"",IF(Input!AG521=0,"NA",Input!AG521))</f>
        <v/>
      </c>
      <c r="AN521" s="65" t="str">
        <f t="shared" si="408"/>
        <v/>
      </c>
      <c r="AO521" s="65" t="str">
        <f t="shared" si="409"/>
        <v/>
      </c>
      <c r="AP521" s="165" t="str">
        <f>IF(COUNTBLANK($A521:$F521)&gt;2,"",IF(Input!J521=0,"NA",Input!J521))</f>
        <v/>
      </c>
      <c r="AQ521" s="65" t="str">
        <f t="shared" si="410"/>
        <v/>
      </c>
      <c r="AR521" s="65" t="str">
        <f t="shared" si="411"/>
        <v/>
      </c>
      <c r="AS521" s="165" t="str">
        <f>IF(COUNTBLANK($A521:$F521)&gt;2,"",IF(Input!K521=0,"NA",Input!K521))</f>
        <v/>
      </c>
      <c r="AT521" s="65" t="str">
        <f t="shared" si="412"/>
        <v/>
      </c>
      <c r="AU521" s="65" t="str">
        <f t="shared" si="413"/>
        <v/>
      </c>
      <c r="AV521" s="165" t="str">
        <f>IF(COUNTBLANK($A521:$F521)&gt;2,"",IF(Input!L521=0,"NA",Input!L521))</f>
        <v/>
      </c>
      <c r="AW521" s="65" t="str">
        <f t="shared" si="414"/>
        <v/>
      </c>
      <c r="AX521" s="65" t="str">
        <f t="shared" si="415"/>
        <v/>
      </c>
      <c r="AY521" s="165" t="str">
        <f>IF(COUNTBLANK($A521:$F521)&gt;2,"",IF(Input!M521=0,"NA",Input!M521))</f>
        <v/>
      </c>
      <c r="AZ521" s="65" t="str">
        <f t="shared" si="416"/>
        <v/>
      </c>
      <c r="BA521" s="65" t="str">
        <f t="shared" si="417"/>
        <v/>
      </c>
      <c r="BB521" s="165" t="str">
        <f>IF(COUNTBLANK($A521:$F521)&gt;2,"",IF(Input!N521=0,"NA",Input!N521))</f>
        <v/>
      </c>
      <c r="BC521" s="65" t="str">
        <f t="shared" si="418"/>
        <v/>
      </c>
      <c r="BD521" s="65" t="str">
        <f t="shared" si="419"/>
        <v/>
      </c>
      <c r="BE521" s="165" t="str">
        <f>IF(COUNTBLANK($A521:$F521)&gt;2,"",IF(Input!O521=0,"NA",Input!O521))</f>
        <v/>
      </c>
      <c r="BF521" s="65" t="str">
        <f t="shared" si="420"/>
        <v/>
      </c>
      <c r="BG521" s="65" t="str">
        <f t="shared" si="421"/>
        <v/>
      </c>
      <c r="BH521" s="165" t="str">
        <f>IF(COUNTBLANK($A521:$F521)&gt;2,"",IF(Input!P521=0,"NA",Input!P521))</f>
        <v/>
      </c>
      <c r="BI521" s="65" t="str">
        <f t="shared" si="422"/>
        <v/>
      </c>
      <c r="BJ521" s="65" t="str">
        <f t="shared" si="423"/>
        <v/>
      </c>
      <c r="BK521" s="165" t="str">
        <f>IF(COUNTBLANK($A521:$F521)&gt;2,"",IF(Input!Q521=0,"NA",Input!Q521))</f>
        <v/>
      </c>
      <c r="BL521" s="65" t="str">
        <f t="shared" si="424"/>
        <v/>
      </c>
      <c r="BM521" s="65" t="str">
        <f t="shared" si="425"/>
        <v/>
      </c>
      <c r="BN521" s="165" t="str">
        <f>IF(COUNTBLANK($A521:$F521)&gt;2,"",IF(Input!R521=0,"NA",Input!R521))</f>
        <v/>
      </c>
      <c r="BO521" s="65" t="str">
        <f t="shared" si="426"/>
        <v/>
      </c>
      <c r="BP521" s="65" t="str">
        <f t="shared" si="427"/>
        <v/>
      </c>
      <c r="BQ521" s="165" t="str">
        <f>IF(COUNTBLANK($A521:$F521)&gt;2,"",IF(Input!S521=0,"NA",Input!S521))</f>
        <v/>
      </c>
      <c r="BR521" s="65" t="str">
        <f t="shared" si="428"/>
        <v/>
      </c>
      <c r="BS521" s="65" t="str">
        <f t="shared" si="429"/>
        <v/>
      </c>
      <c r="BT521" s="165" t="str">
        <f>IF(COUNTBLANK($A521:$F521)&gt;2,"",IF(Input!T521=0,"NA",Input!T521))</f>
        <v/>
      </c>
      <c r="BU521" s="65" t="str">
        <f t="shared" si="430"/>
        <v/>
      </c>
      <c r="BV521" s="65" t="str">
        <f t="shared" si="431"/>
        <v/>
      </c>
      <c r="BW521" s="165" t="str">
        <f>IF(COUNTBLANK($A521:$F521)&gt;2,"",IF(Input!U521=0,"NA",Input!U521))</f>
        <v/>
      </c>
      <c r="BX521" s="65" t="str">
        <f t="shared" si="432"/>
        <v/>
      </c>
      <c r="BY521" s="65" t="str">
        <f t="shared" si="433"/>
        <v/>
      </c>
      <c r="BZ521" s="165" t="str">
        <f>IF(COUNTBLANK($A521:$F521)&gt;2,"",IF(Input!V521=0,"NA",Input!V521))</f>
        <v/>
      </c>
      <c r="CA521" s="65" t="str">
        <f t="shared" si="434"/>
        <v/>
      </c>
      <c r="CB521" s="65" t="str">
        <f t="shared" si="435"/>
        <v/>
      </c>
      <c r="CC521" s="165" t="str">
        <f>IF(COUNTBLANK($A521:$F521)&gt;2,"",IF(Input!W521=0,"NA",Input!W521))</f>
        <v/>
      </c>
      <c r="CD521" s="65" t="str">
        <f t="shared" si="436"/>
        <v/>
      </c>
      <c r="CE521" s="65" t="str">
        <f t="shared" si="437"/>
        <v/>
      </c>
      <c r="CF521" s="165" t="str">
        <f>IF(COUNTBLANK($A521:$F521)&gt;2,"",IF(Input!X521=0,"NA",Input!X521))</f>
        <v/>
      </c>
      <c r="CG521" s="65" t="str">
        <f t="shared" si="438"/>
        <v/>
      </c>
      <c r="CH521" s="65" t="str">
        <f t="shared" si="439"/>
        <v/>
      </c>
      <c r="CI521" s="165" t="str">
        <f>IF(COUNTBLANK($A521:$F521)&gt;2,"",IF(Input!Y521=0,"NA",Input!Y521))</f>
        <v/>
      </c>
      <c r="CJ521" s="65" t="str">
        <f t="shared" si="440"/>
        <v/>
      </c>
      <c r="CK521" s="65" t="str">
        <f t="shared" si="441"/>
        <v/>
      </c>
      <c r="CL521" s="165" t="str">
        <f>IF(COUNTBLANK($A521:$F521)&gt;2,"",IF(Input!Z521=0,"NA",Input!Z521))</f>
        <v/>
      </c>
      <c r="CM521" s="65" t="str">
        <f t="shared" si="442"/>
        <v/>
      </c>
      <c r="CN521" s="65" t="str">
        <f t="shared" si="443"/>
        <v/>
      </c>
      <c r="CO521" s="165" t="str">
        <f>IF(COUNTBLANK($A521:$F521)&gt;2,"",IF(Input!AA521=0,"NA",Input!AA521))</f>
        <v/>
      </c>
      <c r="CP521" s="65" t="str">
        <f t="shared" si="444"/>
        <v/>
      </c>
      <c r="CQ521" s="65" t="str">
        <f t="shared" si="445"/>
        <v/>
      </c>
      <c r="CR521" s="165" t="str">
        <f>IF(COUNTBLANK($A521:$F521)&gt;2,"",IF(Input!AB521=0,"NA",Input!AB521))</f>
        <v/>
      </c>
      <c r="CS521" s="65" t="str">
        <f t="shared" si="446"/>
        <v/>
      </c>
      <c r="CT521" s="65" t="str">
        <f t="shared" si="447"/>
        <v/>
      </c>
      <c r="CU521" s="165" t="str">
        <f>IF(COUNTBLANK($A521:$F521)&gt;2,"",IF(Input!AC521=0,"NA",Input!AC521))</f>
        <v/>
      </c>
      <c r="CV521" s="65" t="str">
        <f t="shared" si="448"/>
        <v/>
      </c>
      <c r="CW521" s="65" t="str">
        <f t="shared" si="449"/>
        <v/>
      </c>
      <c r="CX521" s="165" t="str">
        <f>IF(COUNTBLANK($A521:$F521)&gt;2,"",IF(Input!AD521=0,"NA",Input!AD521))</f>
        <v/>
      </c>
    </row>
    <row r="522" spans="1:102" x14ac:dyDescent="0.25">
      <c r="A522" s="162" t="str">
        <f>IF(Input!B522=0,"",Input!B522)</f>
        <v/>
      </c>
      <c r="B522" s="162" t="str">
        <f>IF(Input!C522=0,"",Input!C522)</f>
        <v/>
      </c>
      <c r="C522" s="162" t="str">
        <f>IF(Input!D522=0,"",Input!D522)</f>
        <v/>
      </c>
      <c r="D522" s="162" t="str">
        <f>IF(Input!G522=0,"",Input!G522)</f>
        <v/>
      </c>
      <c r="E522" s="162" t="str">
        <f>IF(Input!H522=0,"",Input!H522)</f>
        <v/>
      </c>
      <c r="F522" s="162" t="str">
        <f>IF(Input!I522=0,"",Input!I522)</f>
        <v/>
      </c>
      <c r="G522" s="66" t="str">
        <f t="shared" si="400"/>
        <v/>
      </c>
      <c r="H522" s="66" t="str">
        <f t="shared" si="401"/>
        <v/>
      </c>
      <c r="I522" s="160" t="str">
        <f>FinalScores!G522</f>
        <v/>
      </c>
      <c r="J522" s="65" t="str">
        <f t="shared" si="402"/>
        <v/>
      </c>
      <c r="K522" s="65" t="str">
        <f t="shared" si="403"/>
        <v/>
      </c>
      <c r="L522" s="165" t="str">
        <f>IF(COUNTBLANK($A522:$F522)&gt;2,"",IF(Input!AE522=0,"NA",Input!AE522))</f>
        <v/>
      </c>
      <c r="M522" s="65" t="str">
        <f t="shared" si="404"/>
        <v/>
      </c>
      <c r="N522" s="65" t="str">
        <f t="shared" si="405"/>
        <v/>
      </c>
      <c r="O522" s="165" t="str">
        <f>IF(COUNTBLANK($A522:$F522)&gt;2,"",IF(Input!AF522=0,"NA",Input!AF522))</f>
        <v/>
      </c>
      <c r="P522" s="65" t="str">
        <f t="shared" si="406"/>
        <v/>
      </c>
      <c r="Q522" s="65" t="str">
        <f t="shared" si="407"/>
        <v/>
      </c>
      <c r="R522" s="165" t="str">
        <f>IF(COUNTBLANK($A522:$F522)&gt;2,"",IF(Input!AG522=0,"NA",Input!AG522))</f>
        <v/>
      </c>
      <c r="AN522" s="65" t="str">
        <f t="shared" si="408"/>
        <v/>
      </c>
      <c r="AO522" s="65" t="str">
        <f t="shared" si="409"/>
        <v/>
      </c>
      <c r="AP522" s="165" t="str">
        <f>IF(COUNTBLANK($A522:$F522)&gt;2,"",IF(Input!J522=0,"NA",Input!J522))</f>
        <v/>
      </c>
      <c r="AQ522" s="65" t="str">
        <f t="shared" si="410"/>
        <v/>
      </c>
      <c r="AR522" s="65" t="str">
        <f t="shared" si="411"/>
        <v/>
      </c>
      <c r="AS522" s="165" t="str">
        <f>IF(COUNTBLANK($A522:$F522)&gt;2,"",IF(Input!K522=0,"NA",Input!K522))</f>
        <v/>
      </c>
      <c r="AT522" s="65" t="str">
        <f t="shared" si="412"/>
        <v/>
      </c>
      <c r="AU522" s="65" t="str">
        <f t="shared" si="413"/>
        <v/>
      </c>
      <c r="AV522" s="165" t="str">
        <f>IF(COUNTBLANK($A522:$F522)&gt;2,"",IF(Input!L522=0,"NA",Input!L522))</f>
        <v/>
      </c>
      <c r="AW522" s="65" t="str">
        <f t="shared" si="414"/>
        <v/>
      </c>
      <c r="AX522" s="65" t="str">
        <f t="shared" si="415"/>
        <v/>
      </c>
      <c r="AY522" s="165" t="str">
        <f>IF(COUNTBLANK($A522:$F522)&gt;2,"",IF(Input!M522=0,"NA",Input!M522))</f>
        <v/>
      </c>
      <c r="AZ522" s="65" t="str">
        <f t="shared" si="416"/>
        <v/>
      </c>
      <c r="BA522" s="65" t="str">
        <f t="shared" si="417"/>
        <v/>
      </c>
      <c r="BB522" s="165" t="str">
        <f>IF(COUNTBLANK($A522:$F522)&gt;2,"",IF(Input!N522=0,"NA",Input!N522))</f>
        <v/>
      </c>
      <c r="BC522" s="65" t="str">
        <f t="shared" si="418"/>
        <v/>
      </c>
      <c r="BD522" s="65" t="str">
        <f t="shared" si="419"/>
        <v/>
      </c>
      <c r="BE522" s="165" t="str">
        <f>IF(COUNTBLANK($A522:$F522)&gt;2,"",IF(Input!O522=0,"NA",Input!O522))</f>
        <v/>
      </c>
      <c r="BF522" s="65" t="str">
        <f t="shared" si="420"/>
        <v/>
      </c>
      <c r="BG522" s="65" t="str">
        <f t="shared" si="421"/>
        <v/>
      </c>
      <c r="BH522" s="165" t="str">
        <f>IF(COUNTBLANK($A522:$F522)&gt;2,"",IF(Input!P522=0,"NA",Input!P522))</f>
        <v/>
      </c>
      <c r="BI522" s="65" t="str">
        <f t="shared" si="422"/>
        <v/>
      </c>
      <c r="BJ522" s="65" t="str">
        <f t="shared" si="423"/>
        <v/>
      </c>
      <c r="BK522" s="165" t="str">
        <f>IF(COUNTBLANK($A522:$F522)&gt;2,"",IF(Input!Q522=0,"NA",Input!Q522))</f>
        <v/>
      </c>
      <c r="BL522" s="65" t="str">
        <f t="shared" si="424"/>
        <v/>
      </c>
      <c r="BM522" s="65" t="str">
        <f t="shared" si="425"/>
        <v/>
      </c>
      <c r="BN522" s="165" t="str">
        <f>IF(COUNTBLANK($A522:$F522)&gt;2,"",IF(Input!R522=0,"NA",Input!R522))</f>
        <v/>
      </c>
      <c r="BO522" s="65" t="str">
        <f t="shared" si="426"/>
        <v/>
      </c>
      <c r="BP522" s="65" t="str">
        <f t="shared" si="427"/>
        <v/>
      </c>
      <c r="BQ522" s="165" t="str">
        <f>IF(COUNTBLANK($A522:$F522)&gt;2,"",IF(Input!S522=0,"NA",Input!S522))</f>
        <v/>
      </c>
      <c r="BR522" s="65" t="str">
        <f t="shared" si="428"/>
        <v/>
      </c>
      <c r="BS522" s="65" t="str">
        <f t="shared" si="429"/>
        <v/>
      </c>
      <c r="BT522" s="165" t="str">
        <f>IF(COUNTBLANK($A522:$F522)&gt;2,"",IF(Input!T522=0,"NA",Input!T522))</f>
        <v/>
      </c>
      <c r="BU522" s="65" t="str">
        <f t="shared" si="430"/>
        <v/>
      </c>
      <c r="BV522" s="65" t="str">
        <f t="shared" si="431"/>
        <v/>
      </c>
      <c r="BW522" s="165" t="str">
        <f>IF(COUNTBLANK($A522:$F522)&gt;2,"",IF(Input!U522=0,"NA",Input!U522))</f>
        <v/>
      </c>
      <c r="BX522" s="65" t="str">
        <f t="shared" si="432"/>
        <v/>
      </c>
      <c r="BY522" s="65" t="str">
        <f t="shared" si="433"/>
        <v/>
      </c>
      <c r="BZ522" s="165" t="str">
        <f>IF(COUNTBLANK($A522:$F522)&gt;2,"",IF(Input!V522=0,"NA",Input!V522))</f>
        <v/>
      </c>
      <c r="CA522" s="65" t="str">
        <f t="shared" si="434"/>
        <v/>
      </c>
      <c r="CB522" s="65" t="str">
        <f t="shared" si="435"/>
        <v/>
      </c>
      <c r="CC522" s="165" t="str">
        <f>IF(COUNTBLANK($A522:$F522)&gt;2,"",IF(Input!W522=0,"NA",Input!W522))</f>
        <v/>
      </c>
      <c r="CD522" s="65" t="str">
        <f t="shared" si="436"/>
        <v/>
      </c>
      <c r="CE522" s="65" t="str">
        <f t="shared" si="437"/>
        <v/>
      </c>
      <c r="CF522" s="165" t="str">
        <f>IF(COUNTBLANK($A522:$F522)&gt;2,"",IF(Input!X522=0,"NA",Input!X522))</f>
        <v/>
      </c>
      <c r="CG522" s="65" t="str">
        <f t="shared" si="438"/>
        <v/>
      </c>
      <c r="CH522" s="65" t="str">
        <f t="shared" si="439"/>
        <v/>
      </c>
      <c r="CI522" s="165" t="str">
        <f>IF(COUNTBLANK($A522:$F522)&gt;2,"",IF(Input!Y522=0,"NA",Input!Y522))</f>
        <v/>
      </c>
      <c r="CJ522" s="65" t="str">
        <f t="shared" si="440"/>
        <v/>
      </c>
      <c r="CK522" s="65" t="str">
        <f t="shared" si="441"/>
        <v/>
      </c>
      <c r="CL522" s="165" t="str">
        <f>IF(COUNTBLANK($A522:$F522)&gt;2,"",IF(Input!Z522=0,"NA",Input!Z522))</f>
        <v/>
      </c>
      <c r="CM522" s="65" t="str">
        <f t="shared" si="442"/>
        <v/>
      </c>
      <c r="CN522" s="65" t="str">
        <f t="shared" si="443"/>
        <v/>
      </c>
      <c r="CO522" s="165" t="str">
        <f>IF(COUNTBLANK($A522:$F522)&gt;2,"",IF(Input!AA522=0,"NA",Input!AA522))</f>
        <v/>
      </c>
      <c r="CP522" s="65" t="str">
        <f t="shared" si="444"/>
        <v/>
      </c>
      <c r="CQ522" s="65" t="str">
        <f t="shared" si="445"/>
        <v/>
      </c>
      <c r="CR522" s="165" t="str">
        <f>IF(COUNTBLANK($A522:$F522)&gt;2,"",IF(Input!AB522=0,"NA",Input!AB522))</f>
        <v/>
      </c>
      <c r="CS522" s="65" t="str">
        <f t="shared" si="446"/>
        <v/>
      </c>
      <c r="CT522" s="65" t="str">
        <f t="shared" si="447"/>
        <v/>
      </c>
      <c r="CU522" s="165" t="str">
        <f>IF(COUNTBLANK($A522:$F522)&gt;2,"",IF(Input!AC522=0,"NA",Input!AC522))</f>
        <v/>
      </c>
      <c r="CV522" s="65" t="str">
        <f t="shared" si="448"/>
        <v/>
      </c>
      <c r="CW522" s="65" t="str">
        <f t="shared" si="449"/>
        <v/>
      </c>
      <c r="CX522" s="165" t="str">
        <f>IF(COUNTBLANK($A522:$F522)&gt;2,"",IF(Input!AD522=0,"NA",Input!AD522))</f>
        <v/>
      </c>
    </row>
    <row r="523" spans="1:102" x14ac:dyDescent="0.25">
      <c r="A523" s="162" t="str">
        <f>IF(Input!B523=0,"",Input!B523)</f>
        <v/>
      </c>
      <c r="B523" s="162" t="str">
        <f>IF(Input!C523=0,"",Input!C523)</f>
        <v/>
      </c>
      <c r="C523" s="162" t="str">
        <f>IF(Input!D523=0,"",Input!D523)</f>
        <v/>
      </c>
      <c r="D523" s="162" t="str">
        <f>IF(Input!G523=0,"",Input!G523)</f>
        <v/>
      </c>
      <c r="E523" s="162" t="str">
        <f>IF(Input!H523=0,"",Input!H523)</f>
        <v/>
      </c>
      <c r="F523" s="162" t="str">
        <f>IF(Input!I523=0,"",Input!I523)</f>
        <v/>
      </c>
      <c r="G523" s="66" t="str">
        <f t="shared" si="400"/>
        <v/>
      </c>
      <c r="H523" s="66" t="str">
        <f t="shared" si="401"/>
        <v/>
      </c>
      <c r="I523" s="160" t="str">
        <f>FinalScores!G523</f>
        <v/>
      </c>
      <c r="J523" s="65" t="str">
        <f t="shared" si="402"/>
        <v/>
      </c>
      <c r="K523" s="65" t="str">
        <f t="shared" si="403"/>
        <v/>
      </c>
      <c r="L523" s="165" t="str">
        <f>IF(COUNTBLANK($A523:$F523)&gt;2,"",IF(Input!AE523=0,"NA",Input!AE523))</f>
        <v/>
      </c>
      <c r="M523" s="65" t="str">
        <f t="shared" si="404"/>
        <v/>
      </c>
      <c r="N523" s="65" t="str">
        <f t="shared" si="405"/>
        <v/>
      </c>
      <c r="O523" s="165" t="str">
        <f>IF(COUNTBLANK($A523:$F523)&gt;2,"",IF(Input!AF523=0,"NA",Input!AF523))</f>
        <v/>
      </c>
      <c r="P523" s="65" t="str">
        <f t="shared" si="406"/>
        <v/>
      </c>
      <c r="Q523" s="65" t="str">
        <f t="shared" si="407"/>
        <v/>
      </c>
      <c r="R523" s="165" t="str">
        <f>IF(COUNTBLANK($A523:$F523)&gt;2,"",IF(Input!AG523=0,"NA",Input!AG523))</f>
        <v/>
      </c>
      <c r="AN523" s="65" t="str">
        <f t="shared" si="408"/>
        <v/>
      </c>
      <c r="AO523" s="65" t="str">
        <f t="shared" si="409"/>
        <v/>
      </c>
      <c r="AP523" s="165" t="str">
        <f>IF(COUNTBLANK($A523:$F523)&gt;2,"",IF(Input!J523=0,"NA",Input!J523))</f>
        <v/>
      </c>
      <c r="AQ523" s="65" t="str">
        <f t="shared" si="410"/>
        <v/>
      </c>
      <c r="AR523" s="65" t="str">
        <f t="shared" si="411"/>
        <v/>
      </c>
      <c r="AS523" s="165" t="str">
        <f>IF(COUNTBLANK($A523:$F523)&gt;2,"",IF(Input!K523=0,"NA",Input!K523))</f>
        <v/>
      </c>
      <c r="AT523" s="65" t="str">
        <f t="shared" si="412"/>
        <v/>
      </c>
      <c r="AU523" s="65" t="str">
        <f t="shared" si="413"/>
        <v/>
      </c>
      <c r="AV523" s="165" t="str">
        <f>IF(COUNTBLANK($A523:$F523)&gt;2,"",IF(Input!L523=0,"NA",Input!L523))</f>
        <v/>
      </c>
      <c r="AW523" s="65" t="str">
        <f t="shared" si="414"/>
        <v/>
      </c>
      <c r="AX523" s="65" t="str">
        <f t="shared" si="415"/>
        <v/>
      </c>
      <c r="AY523" s="165" t="str">
        <f>IF(COUNTBLANK($A523:$F523)&gt;2,"",IF(Input!M523=0,"NA",Input!M523))</f>
        <v/>
      </c>
      <c r="AZ523" s="65" t="str">
        <f t="shared" si="416"/>
        <v/>
      </c>
      <c r="BA523" s="65" t="str">
        <f t="shared" si="417"/>
        <v/>
      </c>
      <c r="BB523" s="165" t="str">
        <f>IF(COUNTBLANK($A523:$F523)&gt;2,"",IF(Input!N523=0,"NA",Input!N523))</f>
        <v/>
      </c>
      <c r="BC523" s="65" t="str">
        <f t="shared" si="418"/>
        <v/>
      </c>
      <c r="BD523" s="65" t="str">
        <f t="shared" si="419"/>
        <v/>
      </c>
      <c r="BE523" s="165" t="str">
        <f>IF(COUNTBLANK($A523:$F523)&gt;2,"",IF(Input!O523=0,"NA",Input!O523))</f>
        <v/>
      </c>
      <c r="BF523" s="65" t="str">
        <f t="shared" si="420"/>
        <v/>
      </c>
      <c r="BG523" s="65" t="str">
        <f t="shared" si="421"/>
        <v/>
      </c>
      <c r="BH523" s="165" t="str">
        <f>IF(COUNTBLANK($A523:$F523)&gt;2,"",IF(Input!P523=0,"NA",Input!P523))</f>
        <v/>
      </c>
      <c r="BI523" s="65" t="str">
        <f t="shared" si="422"/>
        <v/>
      </c>
      <c r="BJ523" s="65" t="str">
        <f t="shared" si="423"/>
        <v/>
      </c>
      <c r="BK523" s="165" t="str">
        <f>IF(COUNTBLANK($A523:$F523)&gt;2,"",IF(Input!Q523=0,"NA",Input!Q523))</f>
        <v/>
      </c>
      <c r="BL523" s="65" t="str">
        <f t="shared" si="424"/>
        <v/>
      </c>
      <c r="BM523" s="65" t="str">
        <f t="shared" si="425"/>
        <v/>
      </c>
      <c r="BN523" s="165" t="str">
        <f>IF(COUNTBLANK($A523:$F523)&gt;2,"",IF(Input!R523=0,"NA",Input!R523))</f>
        <v/>
      </c>
      <c r="BO523" s="65" t="str">
        <f t="shared" si="426"/>
        <v/>
      </c>
      <c r="BP523" s="65" t="str">
        <f t="shared" si="427"/>
        <v/>
      </c>
      <c r="BQ523" s="165" t="str">
        <f>IF(COUNTBLANK($A523:$F523)&gt;2,"",IF(Input!S523=0,"NA",Input!S523))</f>
        <v/>
      </c>
      <c r="BR523" s="65" t="str">
        <f t="shared" si="428"/>
        <v/>
      </c>
      <c r="BS523" s="65" t="str">
        <f t="shared" si="429"/>
        <v/>
      </c>
      <c r="BT523" s="165" t="str">
        <f>IF(COUNTBLANK($A523:$F523)&gt;2,"",IF(Input!T523=0,"NA",Input!T523))</f>
        <v/>
      </c>
      <c r="BU523" s="65" t="str">
        <f t="shared" si="430"/>
        <v/>
      </c>
      <c r="BV523" s="65" t="str">
        <f t="shared" si="431"/>
        <v/>
      </c>
      <c r="BW523" s="165" t="str">
        <f>IF(COUNTBLANK($A523:$F523)&gt;2,"",IF(Input!U523=0,"NA",Input!U523))</f>
        <v/>
      </c>
      <c r="BX523" s="65" t="str">
        <f t="shared" si="432"/>
        <v/>
      </c>
      <c r="BY523" s="65" t="str">
        <f t="shared" si="433"/>
        <v/>
      </c>
      <c r="BZ523" s="165" t="str">
        <f>IF(COUNTBLANK($A523:$F523)&gt;2,"",IF(Input!V523=0,"NA",Input!V523))</f>
        <v/>
      </c>
      <c r="CA523" s="65" t="str">
        <f t="shared" si="434"/>
        <v/>
      </c>
      <c r="CB523" s="65" t="str">
        <f t="shared" si="435"/>
        <v/>
      </c>
      <c r="CC523" s="165" t="str">
        <f>IF(COUNTBLANK($A523:$F523)&gt;2,"",IF(Input!W523=0,"NA",Input!W523))</f>
        <v/>
      </c>
      <c r="CD523" s="65" t="str">
        <f t="shared" si="436"/>
        <v/>
      </c>
      <c r="CE523" s="65" t="str">
        <f t="shared" si="437"/>
        <v/>
      </c>
      <c r="CF523" s="165" t="str">
        <f>IF(COUNTBLANK($A523:$F523)&gt;2,"",IF(Input!X523=0,"NA",Input!X523))</f>
        <v/>
      </c>
      <c r="CG523" s="65" t="str">
        <f t="shared" si="438"/>
        <v/>
      </c>
      <c r="CH523" s="65" t="str">
        <f t="shared" si="439"/>
        <v/>
      </c>
      <c r="CI523" s="165" t="str">
        <f>IF(COUNTBLANK($A523:$F523)&gt;2,"",IF(Input!Y523=0,"NA",Input!Y523))</f>
        <v/>
      </c>
      <c r="CJ523" s="65" t="str">
        <f t="shared" si="440"/>
        <v/>
      </c>
      <c r="CK523" s="65" t="str">
        <f t="shared" si="441"/>
        <v/>
      </c>
      <c r="CL523" s="165" t="str">
        <f>IF(COUNTBLANK($A523:$F523)&gt;2,"",IF(Input!Z523=0,"NA",Input!Z523))</f>
        <v/>
      </c>
      <c r="CM523" s="65" t="str">
        <f t="shared" si="442"/>
        <v/>
      </c>
      <c r="CN523" s="65" t="str">
        <f t="shared" si="443"/>
        <v/>
      </c>
      <c r="CO523" s="165" t="str">
        <f>IF(COUNTBLANK($A523:$F523)&gt;2,"",IF(Input!AA523=0,"NA",Input!AA523))</f>
        <v/>
      </c>
      <c r="CP523" s="65" t="str">
        <f t="shared" si="444"/>
        <v/>
      </c>
      <c r="CQ523" s="65" t="str">
        <f t="shared" si="445"/>
        <v/>
      </c>
      <c r="CR523" s="165" t="str">
        <f>IF(COUNTBLANK($A523:$F523)&gt;2,"",IF(Input!AB523=0,"NA",Input!AB523))</f>
        <v/>
      </c>
      <c r="CS523" s="65" t="str">
        <f t="shared" si="446"/>
        <v/>
      </c>
      <c r="CT523" s="65" t="str">
        <f t="shared" si="447"/>
        <v/>
      </c>
      <c r="CU523" s="165" t="str">
        <f>IF(COUNTBLANK($A523:$F523)&gt;2,"",IF(Input!AC523=0,"NA",Input!AC523))</f>
        <v/>
      </c>
      <c r="CV523" s="65" t="str">
        <f t="shared" si="448"/>
        <v/>
      </c>
      <c r="CW523" s="65" t="str">
        <f t="shared" si="449"/>
        <v/>
      </c>
      <c r="CX523" s="165" t="str">
        <f>IF(COUNTBLANK($A523:$F523)&gt;2,"",IF(Input!AD523=0,"NA",Input!AD523))</f>
        <v/>
      </c>
    </row>
    <row r="524" spans="1:102" x14ac:dyDescent="0.25">
      <c r="A524" s="162" t="str">
        <f>IF(Input!B524=0,"",Input!B524)</f>
        <v/>
      </c>
      <c r="B524" s="162" t="str">
        <f>IF(Input!C524=0,"",Input!C524)</f>
        <v/>
      </c>
      <c r="C524" s="162" t="str">
        <f>IF(Input!D524=0,"",Input!D524)</f>
        <v/>
      </c>
      <c r="D524" s="162" t="str">
        <f>IF(Input!G524=0,"",Input!G524)</f>
        <v/>
      </c>
      <c r="E524" s="162" t="str">
        <f>IF(Input!H524=0,"",Input!H524)</f>
        <v/>
      </c>
      <c r="F524" s="162" t="str">
        <f>IF(Input!I524=0,"",Input!I524)</f>
        <v/>
      </c>
      <c r="G524" s="66" t="str">
        <f t="shared" si="400"/>
        <v/>
      </c>
      <c r="H524" s="66" t="str">
        <f t="shared" si="401"/>
        <v/>
      </c>
      <c r="I524" s="160" t="str">
        <f>FinalScores!G524</f>
        <v/>
      </c>
      <c r="J524" s="65" t="str">
        <f t="shared" si="402"/>
        <v/>
      </c>
      <c r="K524" s="65" t="str">
        <f t="shared" si="403"/>
        <v/>
      </c>
      <c r="L524" s="165" t="str">
        <f>IF(COUNTBLANK($A524:$F524)&gt;2,"",IF(Input!AE524=0,"NA",Input!AE524))</f>
        <v/>
      </c>
      <c r="M524" s="65" t="str">
        <f t="shared" si="404"/>
        <v/>
      </c>
      <c r="N524" s="65" t="str">
        <f t="shared" si="405"/>
        <v/>
      </c>
      <c r="O524" s="165" t="str">
        <f>IF(COUNTBLANK($A524:$F524)&gt;2,"",IF(Input!AF524=0,"NA",Input!AF524))</f>
        <v/>
      </c>
      <c r="P524" s="65" t="str">
        <f t="shared" si="406"/>
        <v/>
      </c>
      <c r="Q524" s="65" t="str">
        <f t="shared" si="407"/>
        <v/>
      </c>
      <c r="R524" s="165" t="str">
        <f>IF(COUNTBLANK($A524:$F524)&gt;2,"",IF(Input!AG524=0,"NA",Input!AG524))</f>
        <v/>
      </c>
      <c r="AN524" s="65" t="str">
        <f t="shared" si="408"/>
        <v/>
      </c>
      <c r="AO524" s="65" t="str">
        <f t="shared" si="409"/>
        <v/>
      </c>
      <c r="AP524" s="165" t="str">
        <f>IF(COUNTBLANK($A524:$F524)&gt;2,"",IF(Input!J524=0,"NA",Input!J524))</f>
        <v/>
      </c>
      <c r="AQ524" s="65" t="str">
        <f t="shared" si="410"/>
        <v/>
      </c>
      <c r="AR524" s="65" t="str">
        <f t="shared" si="411"/>
        <v/>
      </c>
      <c r="AS524" s="165" t="str">
        <f>IF(COUNTBLANK($A524:$F524)&gt;2,"",IF(Input!K524=0,"NA",Input!K524))</f>
        <v/>
      </c>
      <c r="AT524" s="65" t="str">
        <f t="shared" si="412"/>
        <v/>
      </c>
      <c r="AU524" s="65" t="str">
        <f t="shared" si="413"/>
        <v/>
      </c>
      <c r="AV524" s="165" t="str">
        <f>IF(COUNTBLANK($A524:$F524)&gt;2,"",IF(Input!L524=0,"NA",Input!L524))</f>
        <v/>
      </c>
      <c r="AW524" s="65" t="str">
        <f t="shared" si="414"/>
        <v/>
      </c>
      <c r="AX524" s="65" t="str">
        <f t="shared" si="415"/>
        <v/>
      </c>
      <c r="AY524" s="165" t="str">
        <f>IF(COUNTBLANK($A524:$F524)&gt;2,"",IF(Input!M524=0,"NA",Input!M524))</f>
        <v/>
      </c>
      <c r="AZ524" s="65" t="str">
        <f t="shared" si="416"/>
        <v/>
      </c>
      <c r="BA524" s="65" t="str">
        <f t="shared" si="417"/>
        <v/>
      </c>
      <c r="BB524" s="165" t="str">
        <f>IF(COUNTBLANK($A524:$F524)&gt;2,"",IF(Input!N524=0,"NA",Input!N524))</f>
        <v/>
      </c>
      <c r="BC524" s="65" t="str">
        <f t="shared" si="418"/>
        <v/>
      </c>
      <c r="BD524" s="65" t="str">
        <f t="shared" si="419"/>
        <v/>
      </c>
      <c r="BE524" s="165" t="str">
        <f>IF(COUNTBLANK($A524:$F524)&gt;2,"",IF(Input!O524=0,"NA",Input!O524))</f>
        <v/>
      </c>
      <c r="BF524" s="65" t="str">
        <f t="shared" si="420"/>
        <v/>
      </c>
      <c r="BG524" s="65" t="str">
        <f t="shared" si="421"/>
        <v/>
      </c>
      <c r="BH524" s="165" t="str">
        <f>IF(COUNTBLANK($A524:$F524)&gt;2,"",IF(Input!P524=0,"NA",Input!P524))</f>
        <v/>
      </c>
      <c r="BI524" s="65" t="str">
        <f t="shared" si="422"/>
        <v/>
      </c>
      <c r="BJ524" s="65" t="str">
        <f t="shared" si="423"/>
        <v/>
      </c>
      <c r="BK524" s="165" t="str">
        <f>IF(COUNTBLANK($A524:$F524)&gt;2,"",IF(Input!Q524=0,"NA",Input!Q524))</f>
        <v/>
      </c>
      <c r="BL524" s="65" t="str">
        <f t="shared" si="424"/>
        <v/>
      </c>
      <c r="BM524" s="65" t="str">
        <f t="shared" si="425"/>
        <v/>
      </c>
      <c r="BN524" s="165" t="str">
        <f>IF(COUNTBLANK($A524:$F524)&gt;2,"",IF(Input!R524=0,"NA",Input!R524))</f>
        <v/>
      </c>
      <c r="BO524" s="65" t="str">
        <f t="shared" si="426"/>
        <v/>
      </c>
      <c r="BP524" s="65" t="str">
        <f t="shared" si="427"/>
        <v/>
      </c>
      <c r="BQ524" s="165" t="str">
        <f>IF(COUNTBLANK($A524:$F524)&gt;2,"",IF(Input!S524=0,"NA",Input!S524))</f>
        <v/>
      </c>
      <c r="BR524" s="65" t="str">
        <f t="shared" si="428"/>
        <v/>
      </c>
      <c r="BS524" s="65" t="str">
        <f t="shared" si="429"/>
        <v/>
      </c>
      <c r="BT524" s="165" t="str">
        <f>IF(COUNTBLANK($A524:$F524)&gt;2,"",IF(Input!T524=0,"NA",Input!T524))</f>
        <v/>
      </c>
      <c r="BU524" s="65" t="str">
        <f t="shared" si="430"/>
        <v/>
      </c>
      <c r="BV524" s="65" t="str">
        <f t="shared" si="431"/>
        <v/>
      </c>
      <c r="BW524" s="165" t="str">
        <f>IF(COUNTBLANK($A524:$F524)&gt;2,"",IF(Input!U524=0,"NA",Input!U524))</f>
        <v/>
      </c>
      <c r="BX524" s="65" t="str">
        <f t="shared" si="432"/>
        <v/>
      </c>
      <c r="BY524" s="65" t="str">
        <f t="shared" si="433"/>
        <v/>
      </c>
      <c r="BZ524" s="165" t="str">
        <f>IF(COUNTBLANK($A524:$F524)&gt;2,"",IF(Input!V524=0,"NA",Input!V524))</f>
        <v/>
      </c>
      <c r="CA524" s="65" t="str">
        <f t="shared" si="434"/>
        <v/>
      </c>
      <c r="CB524" s="65" t="str">
        <f t="shared" si="435"/>
        <v/>
      </c>
      <c r="CC524" s="165" t="str">
        <f>IF(COUNTBLANK($A524:$F524)&gt;2,"",IF(Input!W524=0,"NA",Input!W524))</f>
        <v/>
      </c>
      <c r="CD524" s="65" t="str">
        <f t="shared" si="436"/>
        <v/>
      </c>
      <c r="CE524" s="65" t="str">
        <f t="shared" si="437"/>
        <v/>
      </c>
      <c r="CF524" s="165" t="str">
        <f>IF(COUNTBLANK($A524:$F524)&gt;2,"",IF(Input!X524=0,"NA",Input!X524))</f>
        <v/>
      </c>
      <c r="CG524" s="65" t="str">
        <f t="shared" si="438"/>
        <v/>
      </c>
      <c r="CH524" s="65" t="str">
        <f t="shared" si="439"/>
        <v/>
      </c>
      <c r="CI524" s="165" t="str">
        <f>IF(COUNTBLANK($A524:$F524)&gt;2,"",IF(Input!Y524=0,"NA",Input!Y524))</f>
        <v/>
      </c>
      <c r="CJ524" s="65" t="str">
        <f t="shared" si="440"/>
        <v/>
      </c>
      <c r="CK524" s="65" t="str">
        <f t="shared" si="441"/>
        <v/>
      </c>
      <c r="CL524" s="165" t="str">
        <f>IF(COUNTBLANK($A524:$F524)&gt;2,"",IF(Input!Z524=0,"NA",Input!Z524))</f>
        <v/>
      </c>
      <c r="CM524" s="65" t="str">
        <f t="shared" si="442"/>
        <v/>
      </c>
      <c r="CN524" s="65" t="str">
        <f t="shared" si="443"/>
        <v/>
      </c>
      <c r="CO524" s="165" t="str">
        <f>IF(COUNTBLANK($A524:$F524)&gt;2,"",IF(Input!AA524=0,"NA",Input!AA524))</f>
        <v/>
      </c>
      <c r="CP524" s="65" t="str">
        <f t="shared" si="444"/>
        <v/>
      </c>
      <c r="CQ524" s="65" t="str">
        <f t="shared" si="445"/>
        <v/>
      </c>
      <c r="CR524" s="165" t="str">
        <f>IF(COUNTBLANK($A524:$F524)&gt;2,"",IF(Input!AB524=0,"NA",Input!AB524))</f>
        <v/>
      </c>
      <c r="CS524" s="65" t="str">
        <f t="shared" si="446"/>
        <v/>
      </c>
      <c r="CT524" s="65" t="str">
        <f t="shared" si="447"/>
        <v/>
      </c>
      <c r="CU524" s="165" t="str">
        <f>IF(COUNTBLANK($A524:$F524)&gt;2,"",IF(Input!AC524=0,"NA",Input!AC524))</f>
        <v/>
      </c>
      <c r="CV524" s="65" t="str">
        <f t="shared" si="448"/>
        <v/>
      </c>
      <c r="CW524" s="65" t="str">
        <f t="shared" si="449"/>
        <v/>
      </c>
      <c r="CX524" s="165" t="str">
        <f>IF(COUNTBLANK($A524:$F524)&gt;2,"",IF(Input!AD524=0,"NA",Input!AD524))</f>
        <v/>
      </c>
    </row>
    <row r="525" spans="1:102" x14ac:dyDescent="0.25">
      <c r="A525" s="162" t="str">
        <f>IF(Input!B525=0,"",Input!B525)</f>
        <v/>
      </c>
      <c r="B525" s="162" t="str">
        <f>IF(Input!C525=0,"",Input!C525)</f>
        <v/>
      </c>
      <c r="C525" s="162" t="str">
        <f>IF(Input!D525=0,"",Input!D525)</f>
        <v/>
      </c>
      <c r="D525" s="162" t="str">
        <f>IF(Input!G525=0,"",Input!G525)</f>
        <v/>
      </c>
      <c r="E525" s="162" t="str">
        <f>IF(Input!H525=0,"",Input!H525)</f>
        <v/>
      </c>
      <c r="F525" s="162" t="str">
        <f>IF(Input!I525=0,"",Input!I525)</f>
        <v/>
      </c>
      <c r="G525" s="66" t="str">
        <f t="shared" si="400"/>
        <v/>
      </c>
      <c r="H525" s="66" t="str">
        <f t="shared" si="401"/>
        <v/>
      </c>
      <c r="I525" s="160" t="str">
        <f>FinalScores!G525</f>
        <v/>
      </c>
      <c r="J525" s="65" t="str">
        <f t="shared" si="402"/>
        <v/>
      </c>
      <c r="K525" s="65" t="str">
        <f t="shared" si="403"/>
        <v/>
      </c>
      <c r="L525" s="165" t="str">
        <f>IF(COUNTBLANK($A525:$F525)&gt;2,"",IF(Input!AE525=0,"NA",Input!AE525))</f>
        <v/>
      </c>
      <c r="M525" s="65" t="str">
        <f t="shared" si="404"/>
        <v/>
      </c>
      <c r="N525" s="65" t="str">
        <f t="shared" si="405"/>
        <v/>
      </c>
      <c r="O525" s="165" t="str">
        <f>IF(COUNTBLANK($A525:$F525)&gt;2,"",IF(Input!AF525=0,"NA",Input!AF525))</f>
        <v/>
      </c>
      <c r="P525" s="65" t="str">
        <f t="shared" si="406"/>
        <v/>
      </c>
      <c r="Q525" s="65" t="str">
        <f t="shared" si="407"/>
        <v/>
      </c>
      <c r="R525" s="165" t="str">
        <f>IF(COUNTBLANK($A525:$F525)&gt;2,"",IF(Input!AG525=0,"NA",Input!AG525))</f>
        <v/>
      </c>
      <c r="AN525" s="65" t="str">
        <f t="shared" si="408"/>
        <v/>
      </c>
      <c r="AO525" s="65" t="str">
        <f t="shared" si="409"/>
        <v/>
      </c>
      <c r="AP525" s="165" t="str">
        <f>IF(COUNTBLANK($A525:$F525)&gt;2,"",IF(Input!J525=0,"NA",Input!J525))</f>
        <v/>
      </c>
      <c r="AQ525" s="65" t="str">
        <f t="shared" si="410"/>
        <v/>
      </c>
      <c r="AR525" s="65" t="str">
        <f t="shared" si="411"/>
        <v/>
      </c>
      <c r="AS525" s="165" t="str">
        <f>IF(COUNTBLANK($A525:$F525)&gt;2,"",IF(Input!K525=0,"NA",Input!K525))</f>
        <v/>
      </c>
      <c r="AT525" s="65" t="str">
        <f t="shared" si="412"/>
        <v/>
      </c>
      <c r="AU525" s="65" t="str">
        <f t="shared" si="413"/>
        <v/>
      </c>
      <c r="AV525" s="165" t="str">
        <f>IF(COUNTBLANK($A525:$F525)&gt;2,"",IF(Input!L525=0,"NA",Input!L525))</f>
        <v/>
      </c>
      <c r="AW525" s="65" t="str">
        <f t="shared" si="414"/>
        <v/>
      </c>
      <c r="AX525" s="65" t="str">
        <f t="shared" si="415"/>
        <v/>
      </c>
      <c r="AY525" s="165" t="str">
        <f>IF(COUNTBLANK($A525:$F525)&gt;2,"",IF(Input!M525=0,"NA",Input!M525))</f>
        <v/>
      </c>
      <c r="AZ525" s="65" t="str">
        <f t="shared" si="416"/>
        <v/>
      </c>
      <c r="BA525" s="65" t="str">
        <f t="shared" si="417"/>
        <v/>
      </c>
      <c r="BB525" s="165" t="str">
        <f>IF(COUNTBLANK($A525:$F525)&gt;2,"",IF(Input!N525=0,"NA",Input!N525))</f>
        <v/>
      </c>
      <c r="BC525" s="65" t="str">
        <f t="shared" si="418"/>
        <v/>
      </c>
      <c r="BD525" s="65" t="str">
        <f t="shared" si="419"/>
        <v/>
      </c>
      <c r="BE525" s="165" t="str">
        <f>IF(COUNTBLANK($A525:$F525)&gt;2,"",IF(Input!O525=0,"NA",Input!O525))</f>
        <v/>
      </c>
      <c r="BF525" s="65" t="str">
        <f t="shared" si="420"/>
        <v/>
      </c>
      <c r="BG525" s="65" t="str">
        <f t="shared" si="421"/>
        <v/>
      </c>
      <c r="BH525" s="165" t="str">
        <f>IF(COUNTBLANK($A525:$F525)&gt;2,"",IF(Input!P525=0,"NA",Input!P525))</f>
        <v/>
      </c>
      <c r="BI525" s="65" t="str">
        <f t="shared" si="422"/>
        <v/>
      </c>
      <c r="BJ525" s="65" t="str">
        <f t="shared" si="423"/>
        <v/>
      </c>
      <c r="BK525" s="165" t="str">
        <f>IF(COUNTBLANK($A525:$F525)&gt;2,"",IF(Input!Q525=0,"NA",Input!Q525))</f>
        <v/>
      </c>
      <c r="BL525" s="65" t="str">
        <f t="shared" si="424"/>
        <v/>
      </c>
      <c r="BM525" s="65" t="str">
        <f t="shared" si="425"/>
        <v/>
      </c>
      <c r="BN525" s="165" t="str">
        <f>IF(COUNTBLANK($A525:$F525)&gt;2,"",IF(Input!R525=0,"NA",Input!R525))</f>
        <v/>
      </c>
      <c r="BO525" s="65" t="str">
        <f t="shared" si="426"/>
        <v/>
      </c>
      <c r="BP525" s="65" t="str">
        <f t="shared" si="427"/>
        <v/>
      </c>
      <c r="BQ525" s="165" t="str">
        <f>IF(COUNTBLANK($A525:$F525)&gt;2,"",IF(Input!S525=0,"NA",Input!S525))</f>
        <v/>
      </c>
      <c r="BR525" s="65" t="str">
        <f t="shared" si="428"/>
        <v/>
      </c>
      <c r="BS525" s="65" t="str">
        <f t="shared" si="429"/>
        <v/>
      </c>
      <c r="BT525" s="165" t="str">
        <f>IF(COUNTBLANK($A525:$F525)&gt;2,"",IF(Input!T525=0,"NA",Input!T525))</f>
        <v/>
      </c>
      <c r="BU525" s="65" t="str">
        <f t="shared" si="430"/>
        <v/>
      </c>
      <c r="BV525" s="65" t="str">
        <f t="shared" si="431"/>
        <v/>
      </c>
      <c r="BW525" s="165" t="str">
        <f>IF(COUNTBLANK($A525:$F525)&gt;2,"",IF(Input!U525=0,"NA",Input!U525))</f>
        <v/>
      </c>
      <c r="BX525" s="65" t="str">
        <f t="shared" si="432"/>
        <v/>
      </c>
      <c r="BY525" s="65" t="str">
        <f t="shared" si="433"/>
        <v/>
      </c>
      <c r="BZ525" s="165" t="str">
        <f>IF(COUNTBLANK($A525:$F525)&gt;2,"",IF(Input!V525=0,"NA",Input!V525))</f>
        <v/>
      </c>
      <c r="CA525" s="65" t="str">
        <f t="shared" si="434"/>
        <v/>
      </c>
      <c r="CB525" s="65" t="str">
        <f t="shared" si="435"/>
        <v/>
      </c>
      <c r="CC525" s="165" t="str">
        <f>IF(COUNTBLANK($A525:$F525)&gt;2,"",IF(Input!W525=0,"NA",Input!W525))</f>
        <v/>
      </c>
      <c r="CD525" s="65" t="str">
        <f t="shared" si="436"/>
        <v/>
      </c>
      <c r="CE525" s="65" t="str">
        <f t="shared" si="437"/>
        <v/>
      </c>
      <c r="CF525" s="165" t="str">
        <f>IF(COUNTBLANK($A525:$F525)&gt;2,"",IF(Input!X525=0,"NA",Input!X525))</f>
        <v/>
      </c>
      <c r="CG525" s="65" t="str">
        <f t="shared" si="438"/>
        <v/>
      </c>
      <c r="CH525" s="65" t="str">
        <f t="shared" si="439"/>
        <v/>
      </c>
      <c r="CI525" s="165" t="str">
        <f>IF(COUNTBLANK($A525:$F525)&gt;2,"",IF(Input!Y525=0,"NA",Input!Y525))</f>
        <v/>
      </c>
      <c r="CJ525" s="65" t="str">
        <f t="shared" si="440"/>
        <v/>
      </c>
      <c r="CK525" s="65" t="str">
        <f t="shared" si="441"/>
        <v/>
      </c>
      <c r="CL525" s="165" t="str">
        <f>IF(COUNTBLANK($A525:$F525)&gt;2,"",IF(Input!Z525=0,"NA",Input!Z525))</f>
        <v/>
      </c>
      <c r="CM525" s="65" t="str">
        <f t="shared" si="442"/>
        <v/>
      </c>
      <c r="CN525" s="65" t="str">
        <f t="shared" si="443"/>
        <v/>
      </c>
      <c r="CO525" s="165" t="str">
        <f>IF(COUNTBLANK($A525:$F525)&gt;2,"",IF(Input!AA525=0,"NA",Input!AA525))</f>
        <v/>
      </c>
      <c r="CP525" s="65" t="str">
        <f t="shared" si="444"/>
        <v/>
      </c>
      <c r="CQ525" s="65" t="str">
        <f t="shared" si="445"/>
        <v/>
      </c>
      <c r="CR525" s="165" t="str">
        <f>IF(COUNTBLANK($A525:$F525)&gt;2,"",IF(Input!AB525=0,"NA",Input!AB525))</f>
        <v/>
      </c>
      <c r="CS525" s="65" t="str">
        <f t="shared" si="446"/>
        <v/>
      </c>
      <c r="CT525" s="65" t="str">
        <f t="shared" si="447"/>
        <v/>
      </c>
      <c r="CU525" s="165" t="str">
        <f>IF(COUNTBLANK($A525:$F525)&gt;2,"",IF(Input!AC525=0,"NA",Input!AC525))</f>
        <v/>
      </c>
      <c r="CV525" s="65" t="str">
        <f t="shared" si="448"/>
        <v/>
      </c>
      <c r="CW525" s="65" t="str">
        <f t="shared" si="449"/>
        <v/>
      </c>
      <c r="CX525" s="165" t="str">
        <f>IF(COUNTBLANK($A525:$F525)&gt;2,"",IF(Input!AD525=0,"NA",Input!AD525))</f>
        <v/>
      </c>
    </row>
    <row r="526" spans="1:102" x14ac:dyDescent="0.25">
      <c r="A526" s="162" t="str">
        <f>IF(Input!B526=0,"",Input!B526)</f>
        <v/>
      </c>
      <c r="B526" s="162" t="str">
        <f>IF(Input!C526=0,"",Input!C526)</f>
        <v/>
      </c>
      <c r="C526" s="162" t="str">
        <f>IF(Input!D526=0,"",Input!D526)</f>
        <v/>
      </c>
      <c r="D526" s="162" t="str">
        <f>IF(Input!G526=0,"",Input!G526)</f>
        <v/>
      </c>
      <c r="E526" s="162" t="str">
        <f>IF(Input!H526=0,"",Input!H526)</f>
        <v/>
      </c>
      <c r="F526" s="162" t="str">
        <f>IF(Input!I526=0,"",Input!I526)</f>
        <v/>
      </c>
      <c r="G526" s="66" t="str">
        <f t="shared" si="400"/>
        <v/>
      </c>
      <c r="H526" s="66" t="str">
        <f t="shared" si="401"/>
        <v/>
      </c>
      <c r="I526" s="160" t="str">
        <f>FinalScores!G526</f>
        <v/>
      </c>
      <c r="J526" s="65" t="str">
        <f t="shared" si="402"/>
        <v/>
      </c>
      <c r="K526" s="65" t="str">
        <f t="shared" si="403"/>
        <v/>
      </c>
      <c r="L526" s="165" t="str">
        <f>IF(COUNTBLANK($A526:$F526)&gt;2,"",IF(Input!AE526=0,"NA",Input!AE526))</f>
        <v/>
      </c>
      <c r="M526" s="65" t="str">
        <f t="shared" si="404"/>
        <v/>
      </c>
      <c r="N526" s="65" t="str">
        <f t="shared" si="405"/>
        <v/>
      </c>
      <c r="O526" s="165" t="str">
        <f>IF(COUNTBLANK($A526:$F526)&gt;2,"",IF(Input!AF526=0,"NA",Input!AF526))</f>
        <v/>
      </c>
      <c r="P526" s="65" t="str">
        <f t="shared" si="406"/>
        <v/>
      </c>
      <c r="Q526" s="65" t="str">
        <f t="shared" si="407"/>
        <v/>
      </c>
      <c r="R526" s="165" t="str">
        <f>IF(COUNTBLANK($A526:$F526)&gt;2,"",IF(Input!AG526=0,"NA",Input!AG526))</f>
        <v/>
      </c>
      <c r="AN526" s="65" t="str">
        <f t="shared" si="408"/>
        <v/>
      </c>
      <c r="AO526" s="65" t="str">
        <f t="shared" si="409"/>
        <v/>
      </c>
      <c r="AP526" s="165" t="str">
        <f>IF(COUNTBLANK($A526:$F526)&gt;2,"",IF(Input!J526=0,"NA",Input!J526))</f>
        <v/>
      </c>
      <c r="AQ526" s="65" t="str">
        <f t="shared" si="410"/>
        <v/>
      </c>
      <c r="AR526" s="65" t="str">
        <f t="shared" si="411"/>
        <v/>
      </c>
      <c r="AS526" s="165" t="str">
        <f>IF(COUNTBLANK($A526:$F526)&gt;2,"",IF(Input!K526=0,"NA",Input!K526))</f>
        <v/>
      </c>
      <c r="AT526" s="65" t="str">
        <f t="shared" si="412"/>
        <v/>
      </c>
      <c r="AU526" s="65" t="str">
        <f t="shared" si="413"/>
        <v/>
      </c>
      <c r="AV526" s="165" t="str">
        <f>IF(COUNTBLANK($A526:$F526)&gt;2,"",IF(Input!L526=0,"NA",Input!L526))</f>
        <v/>
      </c>
      <c r="AW526" s="65" t="str">
        <f t="shared" si="414"/>
        <v/>
      </c>
      <c r="AX526" s="65" t="str">
        <f t="shared" si="415"/>
        <v/>
      </c>
      <c r="AY526" s="165" t="str">
        <f>IF(COUNTBLANK($A526:$F526)&gt;2,"",IF(Input!M526=0,"NA",Input!M526))</f>
        <v/>
      </c>
      <c r="AZ526" s="65" t="str">
        <f t="shared" si="416"/>
        <v/>
      </c>
      <c r="BA526" s="65" t="str">
        <f t="shared" si="417"/>
        <v/>
      </c>
      <c r="BB526" s="165" t="str">
        <f>IF(COUNTBLANK($A526:$F526)&gt;2,"",IF(Input!N526=0,"NA",Input!N526))</f>
        <v/>
      </c>
      <c r="BC526" s="65" t="str">
        <f t="shared" si="418"/>
        <v/>
      </c>
      <c r="BD526" s="65" t="str">
        <f t="shared" si="419"/>
        <v/>
      </c>
      <c r="BE526" s="165" t="str">
        <f>IF(COUNTBLANK($A526:$F526)&gt;2,"",IF(Input!O526=0,"NA",Input!O526))</f>
        <v/>
      </c>
      <c r="BF526" s="65" t="str">
        <f t="shared" si="420"/>
        <v/>
      </c>
      <c r="BG526" s="65" t="str">
        <f t="shared" si="421"/>
        <v/>
      </c>
      <c r="BH526" s="165" t="str">
        <f>IF(COUNTBLANK($A526:$F526)&gt;2,"",IF(Input!P526=0,"NA",Input!P526))</f>
        <v/>
      </c>
      <c r="BI526" s="65" t="str">
        <f t="shared" si="422"/>
        <v/>
      </c>
      <c r="BJ526" s="65" t="str">
        <f t="shared" si="423"/>
        <v/>
      </c>
      <c r="BK526" s="165" t="str">
        <f>IF(COUNTBLANK($A526:$F526)&gt;2,"",IF(Input!Q526=0,"NA",Input!Q526))</f>
        <v/>
      </c>
      <c r="BL526" s="65" t="str">
        <f t="shared" si="424"/>
        <v/>
      </c>
      <c r="BM526" s="65" t="str">
        <f t="shared" si="425"/>
        <v/>
      </c>
      <c r="BN526" s="165" t="str">
        <f>IF(COUNTBLANK($A526:$F526)&gt;2,"",IF(Input!R526=0,"NA",Input!R526))</f>
        <v/>
      </c>
      <c r="BO526" s="65" t="str">
        <f t="shared" si="426"/>
        <v/>
      </c>
      <c r="BP526" s="65" t="str">
        <f t="shared" si="427"/>
        <v/>
      </c>
      <c r="BQ526" s="165" t="str">
        <f>IF(COUNTBLANK($A526:$F526)&gt;2,"",IF(Input!S526=0,"NA",Input!S526))</f>
        <v/>
      </c>
      <c r="BR526" s="65" t="str">
        <f t="shared" si="428"/>
        <v/>
      </c>
      <c r="BS526" s="65" t="str">
        <f t="shared" si="429"/>
        <v/>
      </c>
      <c r="BT526" s="165" t="str">
        <f>IF(COUNTBLANK($A526:$F526)&gt;2,"",IF(Input!T526=0,"NA",Input!T526))</f>
        <v/>
      </c>
      <c r="BU526" s="65" t="str">
        <f t="shared" si="430"/>
        <v/>
      </c>
      <c r="BV526" s="65" t="str">
        <f t="shared" si="431"/>
        <v/>
      </c>
      <c r="BW526" s="165" t="str">
        <f>IF(COUNTBLANK($A526:$F526)&gt;2,"",IF(Input!U526=0,"NA",Input!U526))</f>
        <v/>
      </c>
      <c r="BX526" s="65" t="str">
        <f t="shared" si="432"/>
        <v/>
      </c>
      <c r="BY526" s="65" t="str">
        <f t="shared" si="433"/>
        <v/>
      </c>
      <c r="BZ526" s="165" t="str">
        <f>IF(COUNTBLANK($A526:$F526)&gt;2,"",IF(Input!V526=0,"NA",Input!V526))</f>
        <v/>
      </c>
      <c r="CA526" s="65" t="str">
        <f t="shared" si="434"/>
        <v/>
      </c>
      <c r="CB526" s="65" t="str">
        <f t="shared" si="435"/>
        <v/>
      </c>
      <c r="CC526" s="165" t="str">
        <f>IF(COUNTBLANK($A526:$F526)&gt;2,"",IF(Input!W526=0,"NA",Input!W526))</f>
        <v/>
      </c>
      <c r="CD526" s="65" t="str">
        <f t="shared" si="436"/>
        <v/>
      </c>
      <c r="CE526" s="65" t="str">
        <f t="shared" si="437"/>
        <v/>
      </c>
      <c r="CF526" s="165" t="str">
        <f>IF(COUNTBLANK($A526:$F526)&gt;2,"",IF(Input!X526=0,"NA",Input!X526))</f>
        <v/>
      </c>
      <c r="CG526" s="65" t="str">
        <f t="shared" si="438"/>
        <v/>
      </c>
      <c r="CH526" s="65" t="str">
        <f t="shared" si="439"/>
        <v/>
      </c>
      <c r="CI526" s="165" t="str">
        <f>IF(COUNTBLANK($A526:$F526)&gt;2,"",IF(Input!Y526=0,"NA",Input!Y526))</f>
        <v/>
      </c>
      <c r="CJ526" s="65" t="str">
        <f t="shared" si="440"/>
        <v/>
      </c>
      <c r="CK526" s="65" t="str">
        <f t="shared" si="441"/>
        <v/>
      </c>
      <c r="CL526" s="165" t="str">
        <f>IF(COUNTBLANK($A526:$F526)&gt;2,"",IF(Input!Z526=0,"NA",Input!Z526))</f>
        <v/>
      </c>
      <c r="CM526" s="65" t="str">
        <f t="shared" si="442"/>
        <v/>
      </c>
      <c r="CN526" s="65" t="str">
        <f t="shared" si="443"/>
        <v/>
      </c>
      <c r="CO526" s="165" t="str">
        <f>IF(COUNTBLANK($A526:$F526)&gt;2,"",IF(Input!AA526=0,"NA",Input!AA526))</f>
        <v/>
      </c>
      <c r="CP526" s="65" t="str">
        <f t="shared" si="444"/>
        <v/>
      </c>
      <c r="CQ526" s="65" t="str">
        <f t="shared" si="445"/>
        <v/>
      </c>
      <c r="CR526" s="165" t="str">
        <f>IF(COUNTBLANK($A526:$F526)&gt;2,"",IF(Input!AB526=0,"NA",Input!AB526))</f>
        <v/>
      </c>
      <c r="CS526" s="65" t="str">
        <f t="shared" si="446"/>
        <v/>
      </c>
      <c r="CT526" s="65" t="str">
        <f t="shared" si="447"/>
        <v/>
      </c>
      <c r="CU526" s="165" t="str">
        <f>IF(COUNTBLANK($A526:$F526)&gt;2,"",IF(Input!AC526=0,"NA",Input!AC526))</f>
        <v/>
      </c>
      <c r="CV526" s="65" t="str">
        <f t="shared" si="448"/>
        <v/>
      </c>
      <c r="CW526" s="65" t="str">
        <f t="shared" si="449"/>
        <v/>
      </c>
      <c r="CX526" s="165" t="str">
        <f>IF(COUNTBLANK($A526:$F526)&gt;2,"",IF(Input!AD526=0,"NA",Input!AD526))</f>
        <v/>
      </c>
    </row>
    <row r="527" spans="1:102" x14ac:dyDescent="0.25">
      <c r="A527" s="162" t="str">
        <f>IF(Input!B527=0,"",Input!B527)</f>
        <v/>
      </c>
      <c r="B527" s="162" t="str">
        <f>IF(Input!C527=0,"",Input!C527)</f>
        <v/>
      </c>
      <c r="C527" s="162" t="str">
        <f>IF(Input!D527=0,"",Input!D527)</f>
        <v/>
      </c>
      <c r="D527" s="162" t="str">
        <f>IF(Input!G527=0,"",Input!G527)</f>
        <v/>
      </c>
      <c r="E527" s="162" t="str">
        <f>IF(Input!H527=0,"",Input!H527)</f>
        <v/>
      </c>
      <c r="F527" s="162" t="str">
        <f>IF(Input!I527=0,"",Input!I527)</f>
        <v/>
      </c>
      <c r="G527" s="66" t="str">
        <f t="shared" si="400"/>
        <v/>
      </c>
      <c r="H527" s="66" t="str">
        <f t="shared" si="401"/>
        <v/>
      </c>
      <c r="I527" s="160" t="str">
        <f>FinalScores!G527</f>
        <v/>
      </c>
      <c r="J527" s="65" t="str">
        <f t="shared" si="402"/>
        <v/>
      </c>
      <c r="K527" s="65" t="str">
        <f t="shared" si="403"/>
        <v/>
      </c>
      <c r="L527" s="165" t="str">
        <f>IF(COUNTBLANK($A527:$F527)&gt;2,"",IF(Input!AE527=0,"NA",Input!AE527))</f>
        <v/>
      </c>
      <c r="M527" s="65" t="str">
        <f t="shared" si="404"/>
        <v/>
      </c>
      <c r="N527" s="65" t="str">
        <f t="shared" si="405"/>
        <v/>
      </c>
      <c r="O527" s="165" t="str">
        <f>IF(COUNTBLANK($A527:$F527)&gt;2,"",IF(Input!AF527=0,"NA",Input!AF527))</f>
        <v/>
      </c>
      <c r="P527" s="65" t="str">
        <f t="shared" si="406"/>
        <v/>
      </c>
      <c r="Q527" s="65" t="str">
        <f t="shared" si="407"/>
        <v/>
      </c>
      <c r="R527" s="165" t="str">
        <f>IF(COUNTBLANK($A527:$F527)&gt;2,"",IF(Input!AG527=0,"NA",Input!AG527))</f>
        <v/>
      </c>
      <c r="AN527" s="65" t="str">
        <f t="shared" si="408"/>
        <v/>
      </c>
      <c r="AO527" s="65" t="str">
        <f t="shared" si="409"/>
        <v/>
      </c>
      <c r="AP527" s="165" t="str">
        <f>IF(COUNTBLANK($A527:$F527)&gt;2,"",IF(Input!J527=0,"NA",Input!J527))</f>
        <v/>
      </c>
      <c r="AQ527" s="65" t="str">
        <f t="shared" si="410"/>
        <v/>
      </c>
      <c r="AR527" s="65" t="str">
        <f t="shared" si="411"/>
        <v/>
      </c>
      <c r="AS527" s="165" t="str">
        <f>IF(COUNTBLANK($A527:$F527)&gt;2,"",IF(Input!K527=0,"NA",Input!K527))</f>
        <v/>
      </c>
      <c r="AT527" s="65" t="str">
        <f t="shared" si="412"/>
        <v/>
      </c>
      <c r="AU527" s="65" t="str">
        <f t="shared" si="413"/>
        <v/>
      </c>
      <c r="AV527" s="165" t="str">
        <f>IF(COUNTBLANK($A527:$F527)&gt;2,"",IF(Input!L527=0,"NA",Input!L527))</f>
        <v/>
      </c>
      <c r="AW527" s="65" t="str">
        <f t="shared" si="414"/>
        <v/>
      </c>
      <c r="AX527" s="65" t="str">
        <f t="shared" si="415"/>
        <v/>
      </c>
      <c r="AY527" s="165" t="str">
        <f>IF(COUNTBLANK($A527:$F527)&gt;2,"",IF(Input!M527=0,"NA",Input!M527))</f>
        <v/>
      </c>
      <c r="AZ527" s="65" t="str">
        <f t="shared" si="416"/>
        <v/>
      </c>
      <c r="BA527" s="65" t="str">
        <f t="shared" si="417"/>
        <v/>
      </c>
      <c r="BB527" s="165" t="str">
        <f>IF(COUNTBLANK($A527:$F527)&gt;2,"",IF(Input!N527=0,"NA",Input!N527))</f>
        <v/>
      </c>
      <c r="BC527" s="65" t="str">
        <f t="shared" si="418"/>
        <v/>
      </c>
      <c r="BD527" s="65" t="str">
        <f t="shared" si="419"/>
        <v/>
      </c>
      <c r="BE527" s="165" t="str">
        <f>IF(COUNTBLANK($A527:$F527)&gt;2,"",IF(Input!O527=0,"NA",Input!O527))</f>
        <v/>
      </c>
      <c r="BF527" s="65" t="str">
        <f t="shared" si="420"/>
        <v/>
      </c>
      <c r="BG527" s="65" t="str">
        <f t="shared" si="421"/>
        <v/>
      </c>
      <c r="BH527" s="165" t="str">
        <f>IF(COUNTBLANK($A527:$F527)&gt;2,"",IF(Input!P527=0,"NA",Input!P527))</f>
        <v/>
      </c>
      <c r="BI527" s="65" t="str">
        <f t="shared" si="422"/>
        <v/>
      </c>
      <c r="BJ527" s="65" t="str">
        <f t="shared" si="423"/>
        <v/>
      </c>
      <c r="BK527" s="165" t="str">
        <f>IF(COUNTBLANK($A527:$F527)&gt;2,"",IF(Input!Q527=0,"NA",Input!Q527))</f>
        <v/>
      </c>
      <c r="BL527" s="65" t="str">
        <f t="shared" si="424"/>
        <v/>
      </c>
      <c r="BM527" s="65" t="str">
        <f t="shared" si="425"/>
        <v/>
      </c>
      <c r="BN527" s="165" t="str">
        <f>IF(COUNTBLANK($A527:$F527)&gt;2,"",IF(Input!R527=0,"NA",Input!R527))</f>
        <v/>
      </c>
      <c r="BO527" s="65" t="str">
        <f t="shared" si="426"/>
        <v/>
      </c>
      <c r="BP527" s="65" t="str">
        <f t="shared" si="427"/>
        <v/>
      </c>
      <c r="BQ527" s="165" t="str">
        <f>IF(COUNTBLANK($A527:$F527)&gt;2,"",IF(Input!S527=0,"NA",Input!S527))</f>
        <v/>
      </c>
      <c r="BR527" s="65" t="str">
        <f t="shared" si="428"/>
        <v/>
      </c>
      <c r="BS527" s="65" t="str">
        <f t="shared" si="429"/>
        <v/>
      </c>
      <c r="BT527" s="165" t="str">
        <f>IF(COUNTBLANK($A527:$F527)&gt;2,"",IF(Input!T527=0,"NA",Input!T527))</f>
        <v/>
      </c>
      <c r="BU527" s="65" t="str">
        <f t="shared" si="430"/>
        <v/>
      </c>
      <c r="BV527" s="65" t="str">
        <f t="shared" si="431"/>
        <v/>
      </c>
      <c r="BW527" s="165" t="str">
        <f>IF(COUNTBLANK($A527:$F527)&gt;2,"",IF(Input!U527=0,"NA",Input!U527))</f>
        <v/>
      </c>
      <c r="BX527" s="65" t="str">
        <f t="shared" si="432"/>
        <v/>
      </c>
      <c r="BY527" s="65" t="str">
        <f t="shared" si="433"/>
        <v/>
      </c>
      <c r="BZ527" s="165" t="str">
        <f>IF(COUNTBLANK($A527:$F527)&gt;2,"",IF(Input!V527=0,"NA",Input!V527))</f>
        <v/>
      </c>
      <c r="CA527" s="65" t="str">
        <f t="shared" si="434"/>
        <v/>
      </c>
      <c r="CB527" s="65" t="str">
        <f t="shared" si="435"/>
        <v/>
      </c>
      <c r="CC527" s="165" t="str">
        <f>IF(COUNTBLANK($A527:$F527)&gt;2,"",IF(Input!W527=0,"NA",Input!W527))</f>
        <v/>
      </c>
      <c r="CD527" s="65" t="str">
        <f t="shared" si="436"/>
        <v/>
      </c>
      <c r="CE527" s="65" t="str">
        <f t="shared" si="437"/>
        <v/>
      </c>
      <c r="CF527" s="165" t="str">
        <f>IF(COUNTBLANK($A527:$F527)&gt;2,"",IF(Input!X527=0,"NA",Input!X527))</f>
        <v/>
      </c>
      <c r="CG527" s="65" t="str">
        <f t="shared" si="438"/>
        <v/>
      </c>
      <c r="CH527" s="65" t="str">
        <f t="shared" si="439"/>
        <v/>
      </c>
      <c r="CI527" s="165" t="str">
        <f>IF(COUNTBLANK($A527:$F527)&gt;2,"",IF(Input!Y527=0,"NA",Input!Y527))</f>
        <v/>
      </c>
      <c r="CJ527" s="65" t="str">
        <f t="shared" si="440"/>
        <v/>
      </c>
      <c r="CK527" s="65" t="str">
        <f t="shared" si="441"/>
        <v/>
      </c>
      <c r="CL527" s="165" t="str">
        <f>IF(COUNTBLANK($A527:$F527)&gt;2,"",IF(Input!Z527=0,"NA",Input!Z527))</f>
        <v/>
      </c>
      <c r="CM527" s="65" t="str">
        <f t="shared" si="442"/>
        <v/>
      </c>
      <c r="CN527" s="65" t="str">
        <f t="shared" si="443"/>
        <v/>
      </c>
      <c r="CO527" s="165" t="str">
        <f>IF(COUNTBLANK($A527:$F527)&gt;2,"",IF(Input!AA527=0,"NA",Input!AA527))</f>
        <v/>
      </c>
      <c r="CP527" s="65" t="str">
        <f t="shared" si="444"/>
        <v/>
      </c>
      <c r="CQ527" s="65" t="str">
        <f t="shared" si="445"/>
        <v/>
      </c>
      <c r="CR527" s="165" t="str">
        <f>IF(COUNTBLANK($A527:$F527)&gt;2,"",IF(Input!AB527=0,"NA",Input!AB527))</f>
        <v/>
      </c>
      <c r="CS527" s="65" t="str">
        <f t="shared" si="446"/>
        <v/>
      </c>
      <c r="CT527" s="65" t="str">
        <f t="shared" si="447"/>
        <v/>
      </c>
      <c r="CU527" s="165" t="str">
        <f>IF(COUNTBLANK($A527:$F527)&gt;2,"",IF(Input!AC527=0,"NA",Input!AC527))</f>
        <v/>
      </c>
      <c r="CV527" s="65" t="str">
        <f t="shared" si="448"/>
        <v/>
      </c>
      <c r="CW527" s="65" t="str">
        <f t="shared" si="449"/>
        <v/>
      </c>
      <c r="CX527" s="165" t="str">
        <f>IF(COUNTBLANK($A527:$F527)&gt;2,"",IF(Input!AD527=0,"NA",Input!AD527))</f>
        <v/>
      </c>
    </row>
    <row r="528" spans="1:102" x14ac:dyDescent="0.25">
      <c r="A528" s="162" t="str">
        <f>IF(Input!B528=0,"",Input!B528)</f>
        <v/>
      </c>
      <c r="B528" s="162" t="str">
        <f>IF(Input!C528=0,"",Input!C528)</f>
        <v/>
      </c>
      <c r="C528" s="162" t="str">
        <f>IF(Input!D528=0,"",Input!D528)</f>
        <v/>
      </c>
      <c r="D528" s="162" t="str">
        <f>IF(Input!G528=0,"",Input!G528)</f>
        <v/>
      </c>
      <c r="E528" s="162" t="str">
        <f>IF(Input!H528=0,"",Input!H528)</f>
        <v/>
      </c>
      <c r="F528" s="162" t="str">
        <f>IF(Input!I528=0,"",Input!I528)</f>
        <v/>
      </c>
      <c r="G528" s="66" t="str">
        <f t="shared" si="400"/>
        <v/>
      </c>
      <c r="H528" s="66" t="str">
        <f t="shared" si="401"/>
        <v/>
      </c>
      <c r="I528" s="160" t="str">
        <f>FinalScores!G528</f>
        <v/>
      </c>
      <c r="J528" s="65" t="str">
        <f t="shared" si="402"/>
        <v/>
      </c>
      <c r="K528" s="65" t="str">
        <f t="shared" si="403"/>
        <v/>
      </c>
      <c r="L528" s="165" t="str">
        <f>IF(COUNTBLANK($A528:$F528)&gt;2,"",IF(Input!AE528=0,"NA",Input!AE528))</f>
        <v/>
      </c>
      <c r="M528" s="65" t="str">
        <f t="shared" si="404"/>
        <v/>
      </c>
      <c r="N528" s="65" t="str">
        <f t="shared" si="405"/>
        <v/>
      </c>
      <c r="O528" s="165" t="str">
        <f>IF(COUNTBLANK($A528:$F528)&gt;2,"",IF(Input!AF528=0,"NA",Input!AF528))</f>
        <v/>
      </c>
      <c r="P528" s="65" t="str">
        <f t="shared" si="406"/>
        <v/>
      </c>
      <c r="Q528" s="65" t="str">
        <f t="shared" si="407"/>
        <v/>
      </c>
      <c r="R528" s="165" t="str">
        <f>IF(COUNTBLANK($A528:$F528)&gt;2,"",IF(Input!AG528=0,"NA",Input!AG528))</f>
        <v/>
      </c>
      <c r="AN528" s="65" t="str">
        <f t="shared" si="408"/>
        <v/>
      </c>
      <c r="AO528" s="65" t="str">
        <f t="shared" si="409"/>
        <v/>
      </c>
      <c r="AP528" s="165" t="str">
        <f>IF(COUNTBLANK($A528:$F528)&gt;2,"",IF(Input!J528=0,"NA",Input!J528))</f>
        <v/>
      </c>
      <c r="AQ528" s="65" t="str">
        <f t="shared" si="410"/>
        <v/>
      </c>
      <c r="AR528" s="65" t="str">
        <f t="shared" si="411"/>
        <v/>
      </c>
      <c r="AS528" s="165" t="str">
        <f>IF(COUNTBLANK($A528:$F528)&gt;2,"",IF(Input!K528=0,"NA",Input!K528))</f>
        <v/>
      </c>
      <c r="AT528" s="65" t="str">
        <f t="shared" si="412"/>
        <v/>
      </c>
      <c r="AU528" s="65" t="str">
        <f t="shared" si="413"/>
        <v/>
      </c>
      <c r="AV528" s="165" t="str">
        <f>IF(COUNTBLANK($A528:$F528)&gt;2,"",IF(Input!L528=0,"NA",Input!L528))</f>
        <v/>
      </c>
      <c r="AW528" s="65" t="str">
        <f t="shared" si="414"/>
        <v/>
      </c>
      <c r="AX528" s="65" t="str">
        <f t="shared" si="415"/>
        <v/>
      </c>
      <c r="AY528" s="165" t="str">
        <f>IF(COUNTBLANK($A528:$F528)&gt;2,"",IF(Input!M528=0,"NA",Input!M528))</f>
        <v/>
      </c>
      <c r="AZ528" s="65" t="str">
        <f t="shared" si="416"/>
        <v/>
      </c>
      <c r="BA528" s="65" t="str">
        <f t="shared" si="417"/>
        <v/>
      </c>
      <c r="BB528" s="165" t="str">
        <f>IF(COUNTBLANK($A528:$F528)&gt;2,"",IF(Input!N528=0,"NA",Input!N528))</f>
        <v/>
      </c>
      <c r="BC528" s="65" t="str">
        <f t="shared" si="418"/>
        <v/>
      </c>
      <c r="BD528" s="65" t="str">
        <f t="shared" si="419"/>
        <v/>
      </c>
      <c r="BE528" s="165" t="str">
        <f>IF(COUNTBLANK($A528:$F528)&gt;2,"",IF(Input!O528=0,"NA",Input!O528))</f>
        <v/>
      </c>
      <c r="BF528" s="65" t="str">
        <f t="shared" si="420"/>
        <v/>
      </c>
      <c r="BG528" s="65" t="str">
        <f t="shared" si="421"/>
        <v/>
      </c>
      <c r="BH528" s="165" t="str">
        <f>IF(COUNTBLANK($A528:$F528)&gt;2,"",IF(Input!P528=0,"NA",Input!P528))</f>
        <v/>
      </c>
      <c r="BI528" s="65" t="str">
        <f t="shared" si="422"/>
        <v/>
      </c>
      <c r="BJ528" s="65" t="str">
        <f t="shared" si="423"/>
        <v/>
      </c>
      <c r="BK528" s="165" t="str">
        <f>IF(COUNTBLANK($A528:$F528)&gt;2,"",IF(Input!Q528=0,"NA",Input!Q528))</f>
        <v/>
      </c>
      <c r="BL528" s="65" t="str">
        <f t="shared" si="424"/>
        <v/>
      </c>
      <c r="BM528" s="65" t="str">
        <f t="shared" si="425"/>
        <v/>
      </c>
      <c r="BN528" s="165" t="str">
        <f>IF(COUNTBLANK($A528:$F528)&gt;2,"",IF(Input!R528=0,"NA",Input!R528))</f>
        <v/>
      </c>
      <c r="BO528" s="65" t="str">
        <f t="shared" si="426"/>
        <v/>
      </c>
      <c r="BP528" s="65" t="str">
        <f t="shared" si="427"/>
        <v/>
      </c>
      <c r="BQ528" s="165" t="str">
        <f>IF(COUNTBLANK($A528:$F528)&gt;2,"",IF(Input!S528=0,"NA",Input!S528))</f>
        <v/>
      </c>
      <c r="BR528" s="65" t="str">
        <f t="shared" si="428"/>
        <v/>
      </c>
      <c r="BS528" s="65" t="str">
        <f t="shared" si="429"/>
        <v/>
      </c>
      <c r="BT528" s="165" t="str">
        <f>IF(COUNTBLANK($A528:$F528)&gt;2,"",IF(Input!T528=0,"NA",Input!T528))</f>
        <v/>
      </c>
      <c r="BU528" s="65" t="str">
        <f t="shared" si="430"/>
        <v/>
      </c>
      <c r="BV528" s="65" t="str">
        <f t="shared" si="431"/>
        <v/>
      </c>
      <c r="BW528" s="165" t="str">
        <f>IF(COUNTBLANK($A528:$F528)&gt;2,"",IF(Input!U528=0,"NA",Input!U528))</f>
        <v/>
      </c>
      <c r="BX528" s="65" t="str">
        <f t="shared" si="432"/>
        <v/>
      </c>
      <c r="BY528" s="65" t="str">
        <f t="shared" si="433"/>
        <v/>
      </c>
      <c r="BZ528" s="165" t="str">
        <f>IF(COUNTBLANK($A528:$F528)&gt;2,"",IF(Input!V528=0,"NA",Input!V528))</f>
        <v/>
      </c>
      <c r="CA528" s="65" t="str">
        <f t="shared" si="434"/>
        <v/>
      </c>
      <c r="CB528" s="65" t="str">
        <f t="shared" si="435"/>
        <v/>
      </c>
      <c r="CC528" s="165" t="str">
        <f>IF(COUNTBLANK($A528:$F528)&gt;2,"",IF(Input!W528=0,"NA",Input!W528))</f>
        <v/>
      </c>
      <c r="CD528" s="65" t="str">
        <f t="shared" si="436"/>
        <v/>
      </c>
      <c r="CE528" s="65" t="str">
        <f t="shared" si="437"/>
        <v/>
      </c>
      <c r="CF528" s="165" t="str">
        <f>IF(COUNTBLANK($A528:$F528)&gt;2,"",IF(Input!X528=0,"NA",Input!X528))</f>
        <v/>
      </c>
      <c r="CG528" s="65" t="str">
        <f t="shared" si="438"/>
        <v/>
      </c>
      <c r="CH528" s="65" t="str">
        <f t="shared" si="439"/>
        <v/>
      </c>
      <c r="CI528" s="165" t="str">
        <f>IF(COUNTBLANK($A528:$F528)&gt;2,"",IF(Input!Y528=0,"NA",Input!Y528))</f>
        <v/>
      </c>
      <c r="CJ528" s="65" t="str">
        <f t="shared" si="440"/>
        <v/>
      </c>
      <c r="CK528" s="65" t="str">
        <f t="shared" si="441"/>
        <v/>
      </c>
      <c r="CL528" s="165" t="str">
        <f>IF(COUNTBLANK($A528:$F528)&gt;2,"",IF(Input!Z528=0,"NA",Input!Z528))</f>
        <v/>
      </c>
      <c r="CM528" s="65" t="str">
        <f t="shared" si="442"/>
        <v/>
      </c>
      <c r="CN528" s="65" t="str">
        <f t="shared" si="443"/>
        <v/>
      </c>
      <c r="CO528" s="165" t="str">
        <f>IF(COUNTBLANK($A528:$F528)&gt;2,"",IF(Input!AA528=0,"NA",Input!AA528))</f>
        <v/>
      </c>
      <c r="CP528" s="65" t="str">
        <f t="shared" si="444"/>
        <v/>
      </c>
      <c r="CQ528" s="65" t="str">
        <f t="shared" si="445"/>
        <v/>
      </c>
      <c r="CR528" s="165" t="str">
        <f>IF(COUNTBLANK($A528:$F528)&gt;2,"",IF(Input!AB528=0,"NA",Input!AB528))</f>
        <v/>
      </c>
      <c r="CS528" s="65" t="str">
        <f t="shared" si="446"/>
        <v/>
      </c>
      <c r="CT528" s="65" t="str">
        <f t="shared" si="447"/>
        <v/>
      </c>
      <c r="CU528" s="165" t="str">
        <f>IF(COUNTBLANK($A528:$F528)&gt;2,"",IF(Input!AC528=0,"NA",Input!AC528))</f>
        <v/>
      </c>
      <c r="CV528" s="65" t="str">
        <f t="shared" si="448"/>
        <v/>
      </c>
      <c r="CW528" s="65" t="str">
        <f t="shared" si="449"/>
        <v/>
      </c>
      <c r="CX528" s="165" t="str">
        <f>IF(COUNTBLANK($A528:$F528)&gt;2,"",IF(Input!AD528=0,"NA",Input!AD528))</f>
        <v/>
      </c>
    </row>
    <row r="529" spans="1:102" x14ac:dyDescent="0.25">
      <c r="A529" s="162" t="str">
        <f>IF(Input!B529=0,"",Input!B529)</f>
        <v/>
      </c>
      <c r="B529" s="162" t="str">
        <f>IF(Input!C529=0,"",Input!C529)</f>
        <v/>
      </c>
      <c r="C529" s="162" t="str">
        <f>IF(Input!D529=0,"",Input!D529)</f>
        <v/>
      </c>
      <c r="D529" s="162" t="str">
        <f>IF(Input!G529=0,"",Input!G529)</f>
        <v/>
      </c>
      <c r="E529" s="162" t="str">
        <f>IF(Input!H529=0,"",Input!H529)</f>
        <v/>
      </c>
      <c r="F529" s="162" t="str">
        <f>IF(Input!I529=0,"",Input!I529)</f>
        <v/>
      </c>
      <c r="G529" s="66" t="str">
        <f t="shared" si="400"/>
        <v/>
      </c>
      <c r="H529" s="66" t="str">
        <f t="shared" si="401"/>
        <v/>
      </c>
      <c r="I529" s="160" t="str">
        <f>FinalScores!G529</f>
        <v/>
      </c>
      <c r="J529" s="65" t="str">
        <f t="shared" si="402"/>
        <v/>
      </c>
      <c r="K529" s="65" t="str">
        <f t="shared" si="403"/>
        <v/>
      </c>
      <c r="L529" s="165" t="str">
        <f>IF(COUNTBLANK($A529:$F529)&gt;2,"",IF(Input!AE529=0,"NA",Input!AE529))</f>
        <v/>
      </c>
      <c r="M529" s="65" t="str">
        <f t="shared" si="404"/>
        <v/>
      </c>
      <c r="N529" s="65" t="str">
        <f t="shared" si="405"/>
        <v/>
      </c>
      <c r="O529" s="165" t="str">
        <f>IF(COUNTBLANK($A529:$F529)&gt;2,"",IF(Input!AF529=0,"NA",Input!AF529))</f>
        <v/>
      </c>
      <c r="P529" s="65" t="str">
        <f t="shared" si="406"/>
        <v/>
      </c>
      <c r="Q529" s="65" t="str">
        <f t="shared" si="407"/>
        <v/>
      </c>
      <c r="R529" s="165" t="str">
        <f>IF(COUNTBLANK($A529:$F529)&gt;2,"",IF(Input!AG529=0,"NA",Input!AG529))</f>
        <v/>
      </c>
      <c r="AN529" s="65" t="str">
        <f t="shared" si="408"/>
        <v/>
      </c>
      <c r="AO529" s="65" t="str">
        <f t="shared" si="409"/>
        <v/>
      </c>
      <c r="AP529" s="165" t="str">
        <f>IF(COUNTBLANK($A529:$F529)&gt;2,"",IF(Input!J529=0,"NA",Input!J529))</f>
        <v/>
      </c>
      <c r="AQ529" s="65" t="str">
        <f t="shared" si="410"/>
        <v/>
      </c>
      <c r="AR529" s="65" t="str">
        <f t="shared" si="411"/>
        <v/>
      </c>
      <c r="AS529" s="165" t="str">
        <f>IF(COUNTBLANK($A529:$F529)&gt;2,"",IF(Input!K529=0,"NA",Input!K529))</f>
        <v/>
      </c>
      <c r="AT529" s="65" t="str">
        <f t="shared" si="412"/>
        <v/>
      </c>
      <c r="AU529" s="65" t="str">
        <f t="shared" si="413"/>
        <v/>
      </c>
      <c r="AV529" s="165" t="str">
        <f>IF(COUNTBLANK($A529:$F529)&gt;2,"",IF(Input!L529=0,"NA",Input!L529))</f>
        <v/>
      </c>
      <c r="AW529" s="65" t="str">
        <f t="shared" si="414"/>
        <v/>
      </c>
      <c r="AX529" s="65" t="str">
        <f t="shared" si="415"/>
        <v/>
      </c>
      <c r="AY529" s="165" t="str">
        <f>IF(COUNTBLANK($A529:$F529)&gt;2,"",IF(Input!M529=0,"NA",Input!M529))</f>
        <v/>
      </c>
      <c r="AZ529" s="65" t="str">
        <f t="shared" si="416"/>
        <v/>
      </c>
      <c r="BA529" s="65" t="str">
        <f t="shared" si="417"/>
        <v/>
      </c>
      <c r="BB529" s="165" t="str">
        <f>IF(COUNTBLANK($A529:$F529)&gt;2,"",IF(Input!N529=0,"NA",Input!N529))</f>
        <v/>
      </c>
      <c r="BC529" s="65" t="str">
        <f t="shared" si="418"/>
        <v/>
      </c>
      <c r="BD529" s="65" t="str">
        <f t="shared" si="419"/>
        <v/>
      </c>
      <c r="BE529" s="165" t="str">
        <f>IF(COUNTBLANK($A529:$F529)&gt;2,"",IF(Input!O529=0,"NA",Input!O529))</f>
        <v/>
      </c>
      <c r="BF529" s="65" t="str">
        <f t="shared" si="420"/>
        <v/>
      </c>
      <c r="BG529" s="65" t="str">
        <f t="shared" si="421"/>
        <v/>
      </c>
      <c r="BH529" s="165" t="str">
        <f>IF(COUNTBLANK($A529:$F529)&gt;2,"",IF(Input!P529=0,"NA",Input!P529))</f>
        <v/>
      </c>
      <c r="BI529" s="65" t="str">
        <f t="shared" si="422"/>
        <v/>
      </c>
      <c r="BJ529" s="65" t="str">
        <f t="shared" si="423"/>
        <v/>
      </c>
      <c r="BK529" s="165" t="str">
        <f>IF(COUNTBLANK($A529:$F529)&gt;2,"",IF(Input!Q529=0,"NA",Input!Q529))</f>
        <v/>
      </c>
      <c r="BL529" s="65" t="str">
        <f t="shared" si="424"/>
        <v/>
      </c>
      <c r="BM529" s="65" t="str">
        <f t="shared" si="425"/>
        <v/>
      </c>
      <c r="BN529" s="165" t="str">
        <f>IF(COUNTBLANK($A529:$F529)&gt;2,"",IF(Input!R529=0,"NA",Input!R529))</f>
        <v/>
      </c>
      <c r="BO529" s="65" t="str">
        <f t="shared" si="426"/>
        <v/>
      </c>
      <c r="BP529" s="65" t="str">
        <f t="shared" si="427"/>
        <v/>
      </c>
      <c r="BQ529" s="165" t="str">
        <f>IF(COUNTBLANK($A529:$F529)&gt;2,"",IF(Input!S529=0,"NA",Input!S529))</f>
        <v/>
      </c>
      <c r="BR529" s="65" t="str">
        <f t="shared" si="428"/>
        <v/>
      </c>
      <c r="BS529" s="65" t="str">
        <f t="shared" si="429"/>
        <v/>
      </c>
      <c r="BT529" s="165" t="str">
        <f>IF(COUNTBLANK($A529:$F529)&gt;2,"",IF(Input!T529=0,"NA",Input!T529))</f>
        <v/>
      </c>
      <c r="BU529" s="65" t="str">
        <f t="shared" si="430"/>
        <v/>
      </c>
      <c r="BV529" s="65" t="str">
        <f t="shared" si="431"/>
        <v/>
      </c>
      <c r="BW529" s="165" t="str">
        <f>IF(COUNTBLANK($A529:$F529)&gt;2,"",IF(Input!U529=0,"NA",Input!U529))</f>
        <v/>
      </c>
      <c r="BX529" s="65" t="str">
        <f t="shared" si="432"/>
        <v/>
      </c>
      <c r="BY529" s="65" t="str">
        <f t="shared" si="433"/>
        <v/>
      </c>
      <c r="BZ529" s="165" t="str">
        <f>IF(COUNTBLANK($A529:$F529)&gt;2,"",IF(Input!V529=0,"NA",Input!V529))</f>
        <v/>
      </c>
      <c r="CA529" s="65" t="str">
        <f t="shared" si="434"/>
        <v/>
      </c>
      <c r="CB529" s="65" t="str">
        <f t="shared" si="435"/>
        <v/>
      </c>
      <c r="CC529" s="165" t="str">
        <f>IF(COUNTBLANK($A529:$F529)&gt;2,"",IF(Input!W529=0,"NA",Input!W529))</f>
        <v/>
      </c>
      <c r="CD529" s="65" t="str">
        <f t="shared" si="436"/>
        <v/>
      </c>
      <c r="CE529" s="65" t="str">
        <f t="shared" si="437"/>
        <v/>
      </c>
      <c r="CF529" s="165" t="str">
        <f>IF(COUNTBLANK($A529:$F529)&gt;2,"",IF(Input!X529=0,"NA",Input!X529))</f>
        <v/>
      </c>
      <c r="CG529" s="65" t="str">
        <f t="shared" si="438"/>
        <v/>
      </c>
      <c r="CH529" s="65" t="str">
        <f t="shared" si="439"/>
        <v/>
      </c>
      <c r="CI529" s="165" t="str">
        <f>IF(COUNTBLANK($A529:$F529)&gt;2,"",IF(Input!Y529=0,"NA",Input!Y529))</f>
        <v/>
      </c>
      <c r="CJ529" s="65" t="str">
        <f t="shared" si="440"/>
        <v/>
      </c>
      <c r="CK529" s="65" t="str">
        <f t="shared" si="441"/>
        <v/>
      </c>
      <c r="CL529" s="165" t="str">
        <f>IF(COUNTBLANK($A529:$F529)&gt;2,"",IF(Input!Z529=0,"NA",Input!Z529))</f>
        <v/>
      </c>
      <c r="CM529" s="65" t="str">
        <f t="shared" si="442"/>
        <v/>
      </c>
      <c r="CN529" s="65" t="str">
        <f t="shared" si="443"/>
        <v/>
      </c>
      <c r="CO529" s="165" t="str">
        <f>IF(COUNTBLANK($A529:$F529)&gt;2,"",IF(Input!AA529=0,"NA",Input!AA529))</f>
        <v/>
      </c>
      <c r="CP529" s="65" t="str">
        <f t="shared" si="444"/>
        <v/>
      </c>
      <c r="CQ529" s="65" t="str">
        <f t="shared" si="445"/>
        <v/>
      </c>
      <c r="CR529" s="165" t="str">
        <f>IF(COUNTBLANK($A529:$F529)&gt;2,"",IF(Input!AB529=0,"NA",Input!AB529))</f>
        <v/>
      </c>
      <c r="CS529" s="65" t="str">
        <f t="shared" si="446"/>
        <v/>
      </c>
      <c r="CT529" s="65" t="str">
        <f t="shared" si="447"/>
        <v/>
      </c>
      <c r="CU529" s="165" t="str">
        <f>IF(COUNTBLANK($A529:$F529)&gt;2,"",IF(Input!AC529=0,"NA",Input!AC529))</f>
        <v/>
      </c>
      <c r="CV529" s="65" t="str">
        <f t="shared" si="448"/>
        <v/>
      </c>
      <c r="CW529" s="65" t="str">
        <f t="shared" si="449"/>
        <v/>
      </c>
      <c r="CX529" s="165" t="str">
        <f>IF(COUNTBLANK($A529:$F529)&gt;2,"",IF(Input!AD529=0,"NA",Input!AD529))</f>
        <v/>
      </c>
    </row>
    <row r="530" spans="1:102" x14ac:dyDescent="0.25">
      <c r="A530" s="162" t="str">
        <f>IF(Input!B530=0,"",Input!B530)</f>
        <v/>
      </c>
      <c r="B530" s="162" t="str">
        <f>IF(Input!C530=0,"",Input!C530)</f>
        <v/>
      </c>
      <c r="C530" s="162" t="str">
        <f>IF(Input!D530=0,"",Input!D530)</f>
        <v/>
      </c>
      <c r="D530" s="162" t="str">
        <f>IF(Input!G530=0,"",Input!G530)</f>
        <v/>
      </c>
      <c r="E530" s="162" t="str">
        <f>IF(Input!H530=0,"",Input!H530)</f>
        <v/>
      </c>
      <c r="F530" s="162" t="str">
        <f>IF(Input!I530=0,"",Input!I530)</f>
        <v/>
      </c>
      <c r="G530" s="66" t="str">
        <f t="shared" si="400"/>
        <v/>
      </c>
      <c r="H530" s="66" t="str">
        <f t="shared" si="401"/>
        <v/>
      </c>
      <c r="I530" s="160" t="str">
        <f>FinalScores!G530</f>
        <v/>
      </c>
      <c r="J530" s="65" t="str">
        <f t="shared" si="402"/>
        <v/>
      </c>
      <c r="K530" s="65" t="str">
        <f t="shared" si="403"/>
        <v/>
      </c>
      <c r="L530" s="165" t="str">
        <f>IF(COUNTBLANK($A530:$F530)&gt;2,"",IF(Input!AE530=0,"NA",Input!AE530))</f>
        <v/>
      </c>
      <c r="M530" s="65" t="str">
        <f t="shared" si="404"/>
        <v/>
      </c>
      <c r="N530" s="65" t="str">
        <f t="shared" si="405"/>
        <v/>
      </c>
      <c r="O530" s="165" t="str">
        <f>IF(COUNTBLANK($A530:$F530)&gt;2,"",IF(Input!AF530=0,"NA",Input!AF530))</f>
        <v/>
      </c>
      <c r="P530" s="65" t="str">
        <f t="shared" si="406"/>
        <v/>
      </c>
      <c r="Q530" s="65" t="str">
        <f t="shared" si="407"/>
        <v/>
      </c>
      <c r="R530" s="165" t="str">
        <f>IF(COUNTBLANK($A530:$F530)&gt;2,"",IF(Input!AG530=0,"NA",Input!AG530))</f>
        <v/>
      </c>
      <c r="AN530" s="65" t="str">
        <f t="shared" si="408"/>
        <v/>
      </c>
      <c r="AO530" s="65" t="str">
        <f t="shared" si="409"/>
        <v/>
      </c>
      <c r="AP530" s="165" t="str">
        <f>IF(COUNTBLANK($A530:$F530)&gt;2,"",IF(Input!J530=0,"NA",Input!J530))</f>
        <v/>
      </c>
      <c r="AQ530" s="65" t="str">
        <f t="shared" si="410"/>
        <v/>
      </c>
      <c r="AR530" s="65" t="str">
        <f t="shared" si="411"/>
        <v/>
      </c>
      <c r="AS530" s="165" t="str">
        <f>IF(COUNTBLANK($A530:$F530)&gt;2,"",IF(Input!K530=0,"NA",Input!K530))</f>
        <v/>
      </c>
      <c r="AT530" s="65" t="str">
        <f t="shared" si="412"/>
        <v/>
      </c>
      <c r="AU530" s="65" t="str">
        <f t="shared" si="413"/>
        <v/>
      </c>
      <c r="AV530" s="165" t="str">
        <f>IF(COUNTBLANK($A530:$F530)&gt;2,"",IF(Input!L530=0,"NA",Input!L530))</f>
        <v/>
      </c>
      <c r="AW530" s="65" t="str">
        <f t="shared" si="414"/>
        <v/>
      </c>
      <c r="AX530" s="65" t="str">
        <f t="shared" si="415"/>
        <v/>
      </c>
      <c r="AY530" s="165" t="str">
        <f>IF(COUNTBLANK($A530:$F530)&gt;2,"",IF(Input!M530=0,"NA",Input!M530))</f>
        <v/>
      </c>
      <c r="AZ530" s="65" t="str">
        <f t="shared" si="416"/>
        <v/>
      </c>
      <c r="BA530" s="65" t="str">
        <f t="shared" si="417"/>
        <v/>
      </c>
      <c r="BB530" s="165" t="str">
        <f>IF(COUNTBLANK($A530:$F530)&gt;2,"",IF(Input!N530=0,"NA",Input!N530))</f>
        <v/>
      </c>
      <c r="BC530" s="65" t="str">
        <f t="shared" si="418"/>
        <v/>
      </c>
      <c r="BD530" s="65" t="str">
        <f t="shared" si="419"/>
        <v/>
      </c>
      <c r="BE530" s="165" t="str">
        <f>IF(COUNTBLANK($A530:$F530)&gt;2,"",IF(Input!O530=0,"NA",Input!O530))</f>
        <v/>
      </c>
      <c r="BF530" s="65" t="str">
        <f t="shared" si="420"/>
        <v/>
      </c>
      <c r="BG530" s="65" t="str">
        <f t="shared" si="421"/>
        <v/>
      </c>
      <c r="BH530" s="165" t="str">
        <f>IF(COUNTBLANK($A530:$F530)&gt;2,"",IF(Input!P530=0,"NA",Input!P530))</f>
        <v/>
      </c>
      <c r="BI530" s="65" t="str">
        <f t="shared" si="422"/>
        <v/>
      </c>
      <c r="BJ530" s="65" t="str">
        <f t="shared" si="423"/>
        <v/>
      </c>
      <c r="BK530" s="165" t="str">
        <f>IF(COUNTBLANK($A530:$F530)&gt;2,"",IF(Input!Q530=0,"NA",Input!Q530))</f>
        <v/>
      </c>
      <c r="BL530" s="65" t="str">
        <f t="shared" si="424"/>
        <v/>
      </c>
      <c r="BM530" s="65" t="str">
        <f t="shared" si="425"/>
        <v/>
      </c>
      <c r="BN530" s="165" t="str">
        <f>IF(COUNTBLANK($A530:$F530)&gt;2,"",IF(Input!R530=0,"NA",Input!R530))</f>
        <v/>
      </c>
      <c r="BO530" s="65" t="str">
        <f t="shared" si="426"/>
        <v/>
      </c>
      <c r="BP530" s="65" t="str">
        <f t="shared" si="427"/>
        <v/>
      </c>
      <c r="BQ530" s="165" t="str">
        <f>IF(COUNTBLANK($A530:$F530)&gt;2,"",IF(Input!S530=0,"NA",Input!S530))</f>
        <v/>
      </c>
      <c r="BR530" s="65" t="str">
        <f t="shared" si="428"/>
        <v/>
      </c>
      <c r="BS530" s="65" t="str">
        <f t="shared" si="429"/>
        <v/>
      </c>
      <c r="BT530" s="165" t="str">
        <f>IF(COUNTBLANK($A530:$F530)&gt;2,"",IF(Input!T530=0,"NA",Input!T530))</f>
        <v/>
      </c>
      <c r="BU530" s="65" t="str">
        <f t="shared" si="430"/>
        <v/>
      </c>
      <c r="BV530" s="65" t="str">
        <f t="shared" si="431"/>
        <v/>
      </c>
      <c r="BW530" s="165" t="str">
        <f>IF(COUNTBLANK($A530:$F530)&gt;2,"",IF(Input!U530=0,"NA",Input!U530))</f>
        <v/>
      </c>
      <c r="BX530" s="65" t="str">
        <f t="shared" si="432"/>
        <v/>
      </c>
      <c r="BY530" s="65" t="str">
        <f t="shared" si="433"/>
        <v/>
      </c>
      <c r="BZ530" s="165" t="str">
        <f>IF(COUNTBLANK($A530:$F530)&gt;2,"",IF(Input!V530=0,"NA",Input!V530))</f>
        <v/>
      </c>
      <c r="CA530" s="65" t="str">
        <f t="shared" si="434"/>
        <v/>
      </c>
      <c r="CB530" s="65" t="str">
        <f t="shared" si="435"/>
        <v/>
      </c>
      <c r="CC530" s="165" t="str">
        <f>IF(COUNTBLANK($A530:$F530)&gt;2,"",IF(Input!W530=0,"NA",Input!W530))</f>
        <v/>
      </c>
      <c r="CD530" s="65" t="str">
        <f t="shared" si="436"/>
        <v/>
      </c>
      <c r="CE530" s="65" t="str">
        <f t="shared" si="437"/>
        <v/>
      </c>
      <c r="CF530" s="165" t="str">
        <f>IF(COUNTBLANK($A530:$F530)&gt;2,"",IF(Input!X530=0,"NA",Input!X530))</f>
        <v/>
      </c>
      <c r="CG530" s="65" t="str">
        <f t="shared" si="438"/>
        <v/>
      </c>
      <c r="CH530" s="65" t="str">
        <f t="shared" si="439"/>
        <v/>
      </c>
      <c r="CI530" s="165" t="str">
        <f>IF(COUNTBLANK($A530:$F530)&gt;2,"",IF(Input!Y530=0,"NA",Input!Y530))</f>
        <v/>
      </c>
      <c r="CJ530" s="65" t="str">
        <f t="shared" si="440"/>
        <v/>
      </c>
      <c r="CK530" s="65" t="str">
        <f t="shared" si="441"/>
        <v/>
      </c>
      <c r="CL530" s="165" t="str">
        <f>IF(COUNTBLANK($A530:$F530)&gt;2,"",IF(Input!Z530=0,"NA",Input!Z530))</f>
        <v/>
      </c>
      <c r="CM530" s="65" t="str">
        <f t="shared" si="442"/>
        <v/>
      </c>
      <c r="CN530" s="65" t="str">
        <f t="shared" si="443"/>
        <v/>
      </c>
      <c r="CO530" s="165" t="str">
        <f>IF(COUNTBLANK($A530:$F530)&gt;2,"",IF(Input!AA530=0,"NA",Input!AA530))</f>
        <v/>
      </c>
      <c r="CP530" s="65" t="str">
        <f t="shared" si="444"/>
        <v/>
      </c>
      <c r="CQ530" s="65" t="str">
        <f t="shared" si="445"/>
        <v/>
      </c>
      <c r="CR530" s="165" t="str">
        <f>IF(COUNTBLANK($A530:$F530)&gt;2,"",IF(Input!AB530=0,"NA",Input!AB530))</f>
        <v/>
      </c>
      <c r="CS530" s="65" t="str">
        <f t="shared" si="446"/>
        <v/>
      </c>
      <c r="CT530" s="65" t="str">
        <f t="shared" si="447"/>
        <v/>
      </c>
      <c r="CU530" s="165" t="str">
        <f>IF(COUNTBLANK($A530:$F530)&gt;2,"",IF(Input!AC530=0,"NA",Input!AC530))</f>
        <v/>
      </c>
      <c r="CV530" s="65" t="str">
        <f t="shared" si="448"/>
        <v/>
      </c>
      <c r="CW530" s="65" t="str">
        <f t="shared" si="449"/>
        <v/>
      </c>
      <c r="CX530" s="165" t="str">
        <f>IF(COUNTBLANK($A530:$F530)&gt;2,"",IF(Input!AD530=0,"NA",Input!AD530))</f>
        <v/>
      </c>
    </row>
    <row r="531" spans="1:102" x14ac:dyDescent="0.25">
      <c r="A531" s="162" t="str">
        <f>IF(Input!B531=0,"",Input!B531)</f>
        <v/>
      </c>
      <c r="B531" s="162" t="str">
        <f>IF(Input!C531=0,"",Input!C531)</f>
        <v/>
      </c>
      <c r="C531" s="162" t="str">
        <f>IF(Input!D531=0,"",Input!D531)</f>
        <v/>
      </c>
      <c r="D531" s="162" t="str">
        <f>IF(Input!G531=0,"",Input!G531)</f>
        <v/>
      </c>
      <c r="E531" s="162" t="str">
        <f>IF(Input!H531=0,"",Input!H531)</f>
        <v/>
      </c>
      <c r="F531" s="162" t="str">
        <f>IF(Input!I531=0,"",Input!I531)</f>
        <v/>
      </c>
      <c r="G531" s="66" t="str">
        <f t="shared" si="400"/>
        <v/>
      </c>
      <c r="H531" s="66" t="str">
        <f t="shared" si="401"/>
        <v/>
      </c>
      <c r="I531" s="160" t="str">
        <f>FinalScores!G531</f>
        <v/>
      </c>
      <c r="J531" s="65" t="str">
        <f t="shared" si="402"/>
        <v/>
      </c>
      <c r="K531" s="65" t="str">
        <f t="shared" si="403"/>
        <v/>
      </c>
      <c r="L531" s="165" t="str">
        <f>IF(COUNTBLANK($A531:$F531)&gt;2,"",IF(Input!AE531=0,"NA",Input!AE531))</f>
        <v/>
      </c>
      <c r="M531" s="65" t="str">
        <f t="shared" si="404"/>
        <v/>
      </c>
      <c r="N531" s="65" t="str">
        <f t="shared" si="405"/>
        <v/>
      </c>
      <c r="O531" s="165" t="str">
        <f>IF(COUNTBLANK($A531:$F531)&gt;2,"",IF(Input!AF531=0,"NA",Input!AF531))</f>
        <v/>
      </c>
      <c r="P531" s="65" t="str">
        <f t="shared" si="406"/>
        <v/>
      </c>
      <c r="Q531" s="65" t="str">
        <f t="shared" si="407"/>
        <v/>
      </c>
      <c r="R531" s="165" t="str">
        <f>IF(COUNTBLANK($A531:$F531)&gt;2,"",IF(Input!AG531=0,"NA",Input!AG531))</f>
        <v/>
      </c>
      <c r="AN531" s="65" t="str">
        <f t="shared" si="408"/>
        <v/>
      </c>
      <c r="AO531" s="65" t="str">
        <f t="shared" si="409"/>
        <v/>
      </c>
      <c r="AP531" s="165" t="str">
        <f>IF(COUNTBLANK($A531:$F531)&gt;2,"",IF(Input!J531=0,"NA",Input!J531))</f>
        <v/>
      </c>
      <c r="AQ531" s="65" t="str">
        <f t="shared" si="410"/>
        <v/>
      </c>
      <c r="AR531" s="65" t="str">
        <f t="shared" si="411"/>
        <v/>
      </c>
      <c r="AS531" s="165" t="str">
        <f>IF(COUNTBLANK($A531:$F531)&gt;2,"",IF(Input!K531=0,"NA",Input!K531))</f>
        <v/>
      </c>
      <c r="AT531" s="65" t="str">
        <f t="shared" si="412"/>
        <v/>
      </c>
      <c r="AU531" s="65" t="str">
        <f t="shared" si="413"/>
        <v/>
      </c>
      <c r="AV531" s="165" t="str">
        <f>IF(COUNTBLANK($A531:$F531)&gt;2,"",IF(Input!L531=0,"NA",Input!L531))</f>
        <v/>
      </c>
      <c r="AW531" s="65" t="str">
        <f t="shared" si="414"/>
        <v/>
      </c>
      <c r="AX531" s="65" t="str">
        <f t="shared" si="415"/>
        <v/>
      </c>
      <c r="AY531" s="165" t="str">
        <f>IF(COUNTBLANK($A531:$F531)&gt;2,"",IF(Input!M531=0,"NA",Input!M531))</f>
        <v/>
      </c>
      <c r="AZ531" s="65" t="str">
        <f t="shared" si="416"/>
        <v/>
      </c>
      <c r="BA531" s="65" t="str">
        <f t="shared" si="417"/>
        <v/>
      </c>
      <c r="BB531" s="165" t="str">
        <f>IF(COUNTBLANK($A531:$F531)&gt;2,"",IF(Input!N531=0,"NA",Input!N531))</f>
        <v/>
      </c>
      <c r="BC531" s="65" t="str">
        <f t="shared" si="418"/>
        <v/>
      </c>
      <c r="BD531" s="65" t="str">
        <f t="shared" si="419"/>
        <v/>
      </c>
      <c r="BE531" s="165" t="str">
        <f>IF(COUNTBLANK($A531:$F531)&gt;2,"",IF(Input!O531=0,"NA",Input!O531))</f>
        <v/>
      </c>
      <c r="BF531" s="65" t="str">
        <f t="shared" si="420"/>
        <v/>
      </c>
      <c r="BG531" s="65" t="str">
        <f t="shared" si="421"/>
        <v/>
      </c>
      <c r="BH531" s="165" t="str">
        <f>IF(COUNTBLANK($A531:$F531)&gt;2,"",IF(Input!P531=0,"NA",Input!P531))</f>
        <v/>
      </c>
      <c r="BI531" s="65" t="str">
        <f t="shared" si="422"/>
        <v/>
      </c>
      <c r="BJ531" s="65" t="str">
        <f t="shared" si="423"/>
        <v/>
      </c>
      <c r="BK531" s="165" t="str">
        <f>IF(COUNTBLANK($A531:$F531)&gt;2,"",IF(Input!Q531=0,"NA",Input!Q531))</f>
        <v/>
      </c>
      <c r="BL531" s="65" t="str">
        <f t="shared" si="424"/>
        <v/>
      </c>
      <c r="BM531" s="65" t="str">
        <f t="shared" si="425"/>
        <v/>
      </c>
      <c r="BN531" s="165" t="str">
        <f>IF(COUNTBLANK($A531:$F531)&gt;2,"",IF(Input!R531=0,"NA",Input!R531))</f>
        <v/>
      </c>
      <c r="BO531" s="65" t="str">
        <f t="shared" si="426"/>
        <v/>
      </c>
      <c r="BP531" s="65" t="str">
        <f t="shared" si="427"/>
        <v/>
      </c>
      <c r="BQ531" s="165" t="str">
        <f>IF(COUNTBLANK($A531:$F531)&gt;2,"",IF(Input!S531=0,"NA",Input!S531))</f>
        <v/>
      </c>
      <c r="BR531" s="65" t="str">
        <f t="shared" si="428"/>
        <v/>
      </c>
      <c r="BS531" s="65" t="str">
        <f t="shared" si="429"/>
        <v/>
      </c>
      <c r="BT531" s="165" t="str">
        <f>IF(COUNTBLANK($A531:$F531)&gt;2,"",IF(Input!T531=0,"NA",Input!T531))</f>
        <v/>
      </c>
      <c r="BU531" s="65" t="str">
        <f t="shared" si="430"/>
        <v/>
      </c>
      <c r="BV531" s="65" t="str">
        <f t="shared" si="431"/>
        <v/>
      </c>
      <c r="BW531" s="165" t="str">
        <f>IF(COUNTBLANK($A531:$F531)&gt;2,"",IF(Input!U531=0,"NA",Input!U531))</f>
        <v/>
      </c>
      <c r="BX531" s="65" t="str">
        <f t="shared" si="432"/>
        <v/>
      </c>
      <c r="BY531" s="65" t="str">
        <f t="shared" si="433"/>
        <v/>
      </c>
      <c r="BZ531" s="165" t="str">
        <f>IF(COUNTBLANK($A531:$F531)&gt;2,"",IF(Input!V531=0,"NA",Input!V531))</f>
        <v/>
      </c>
      <c r="CA531" s="65" t="str">
        <f t="shared" si="434"/>
        <v/>
      </c>
      <c r="CB531" s="65" t="str">
        <f t="shared" si="435"/>
        <v/>
      </c>
      <c r="CC531" s="165" t="str">
        <f>IF(COUNTBLANK($A531:$F531)&gt;2,"",IF(Input!W531=0,"NA",Input!W531))</f>
        <v/>
      </c>
      <c r="CD531" s="65" t="str">
        <f t="shared" si="436"/>
        <v/>
      </c>
      <c r="CE531" s="65" t="str">
        <f t="shared" si="437"/>
        <v/>
      </c>
      <c r="CF531" s="165" t="str">
        <f>IF(COUNTBLANK($A531:$F531)&gt;2,"",IF(Input!X531=0,"NA",Input!X531))</f>
        <v/>
      </c>
      <c r="CG531" s="65" t="str">
        <f t="shared" si="438"/>
        <v/>
      </c>
      <c r="CH531" s="65" t="str">
        <f t="shared" si="439"/>
        <v/>
      </c>
      <c r="CI531" s="165" t="str">
        <f>IF(COUNTBLANK($A531:$F531)&gt;2,"",IF(Input!Y531=0,"NA",Input!Y531))</f>
        <v/>
      </c>
      <c r="CJ531" s="65" t="str">
        <f t="shared" si="440"/>
        <v/>
      </c>
      <c r="CK531" s="65" t="str">
        <f t="shared" si="441"/>
        <v/>
      </c>
      <c r="CL531" s="165" t="str">
        <f>IF(COUNTBLANK($A531:$F531)&gt;2,"",IF(Input!Z531=0,"NA",Input!Z531))</f>
        <v/>
      </c>
      <c r="CM531" s="65" t="str">
        <f t="shared" si="442"/>
        <v/>
      </c>
      <c r="CN531" s="65" t="str">
        <f t="shared" si="443"/>
        <v/>
      </c>
      <c r="CO531" s="165" t="str">
        <f>IF(COUNTBLANK($A531:$F531)&gt;2,"",IF(Input!AA531=0,"NA",Input!AA531))</f>
        <v/>
      </c>
      <c r="CP531" s="65" t="str">
        <f t="shared" si="444"/>
        <v/>
      </c>
      <c r="CQ531" s="65" t="str">
        <f t="shared" si="445"/>
        <v/>
      </c>
      <c r="CR531" s="165" t="str">
        <f>IF(COUNTBLANK($A531:$F531)&gt;2,"",IF(Input!AB531=0,"NA",Input!AB531))</f>
        <v/>
      </c>
      <c r="CS531" s="65" t="str">
        <f t="shared" si="446"/>
        <v/>
      </c>
      <c r="CT531" s="65" t="str">
        <f t="shared" si="447"/>
        <v/>
      </c>
      <c r="CU531" s="165" t="str">
        <f>IF(COUNTBLANK($A531:$F531)&gt;2,"",IF(Input!AC531=0,"NA",Input!AC531))</f>
        <v/>
      </c>
      <c r="CV531" s="65" t="str">
        <f t="shared" si="448"/>
        <v/>
      </c>
      <c r="CW531" s="65" t="str">
        <f t="shared" si="449"/>
        <v/>
      </c>
      <c r="CX531" s="165" t="str">
        <f>IF(COUNTBLANK($A531:$F531)&gt;2,"",IF(Input!AD531=0,"NA",Input!AD531))</f>
        <v/>
      </c>
    </row>
    <row r="532" spans="1:102" x14ac:dyDescent="0.25">
      <c r="A532" s="162" t="str">
        <f>IF(Input!B532=0,"",Input!B532)</f>
        <v/>
      </c>
      <c r="B532" s="162" t="str">
        <f>IF(Input!C532=0,"",Input!C532)</f>
        <v/>
      </c>
      <c r="C532" s="162" t="str">
        <f>IF(Input!D532=0,"",Input!D532)</f>
        <v/>
      </c>
      <c r="D532" s="162" t="str">
        <f>IF(Input!G532=0,"",Input!G532)</f>
        <v/>
      </c>
      <c r="E532" s="162" t="str">
        <f>IF(Input!H532=0,"",Input!H532)</f>
        <v/>
      </c>
      <c r="F532" s="162" t="str">
        <f>IF(Input!I532=0,"",Input!I532)</f>
        <v/>
      </c>
      <c r="G532" s="66" t="str">
        <f t="shared" si="400"/>
        <v/>
      </c>
      <c r="H532" s="66" t="str">
        <f t="shared" si="401"/>
        <v/>
      </c>
      <c r="I532" s="160" t="str">
        <f>FinalScores!G532</f>
        <v/>
      </c>
      <c r="J532" s="65" t="str">
        <f t="shared" si="402"/>
        <v/>
      </c>
      <c r="K532" s="65" t="str">
        <f t="shared" si="403"/>
        <v/>
      </c>
      <c r="L532" s="165" t="str">
        <f>IF(COUNTBLANK($A532:$F532)&gt;2,"",IF(Input!AE532=0,"NA",Input!AE532))</f>
        <v/>
      </c>
      <c r="M532" s="65" t="str">
        <f t="shared" si="404"/>
        <v/>
      </c>
      <c r="N532" s="65" t="str">
        <f t="shared" si="405"/>
        <v/>
      </c>
      <c r="O532" s="165" t="str">
        <f>IF(COUNTBLANK($A532:$F532)&gt;2,"",IF(Input!AF532=0,"NA",Input!AF532))</f>
        <v/>
      </c>
      <c r="P532" s="65" t="str">
        <f t="shared" si="406"/>
        <v/>
      </c>
      <c r="Q532" s="65" t="str">
        <f t="shared" si="407"/>
        <v/>
      </c>
      <c r="R532" s="165" t="str">
        <f>IF(COUNTBLANK($A532:$F532)&gt;2,"",IF(Input!AG532=0,"NA",Input!AG532))</f>
        <v/>
      </c>
      <c r="AN532" s="65" t="str">
        <f t="shared" si="408"/>
        <v/>
      </c>
      <c r="AO532" s="65" t="str">
        <f t="shared" si="409"/>
        <v/>
      </c>
      <c r="AP532" s="165" t="str">
        <f>IF(COUNTBLANK($A532:$F532)&gt;2,"",IF(Input!J532=0,"NA",Input!J532))</f>
        <v/>
      </c>
      <c r="AQ532" s="65" t="str">
        <f t="shared" si="410"/>
        <v/>
      </c>
      <c r="AR532" s="65" t="str">
        <f t="shared" si="411"/>
        <v/>
      </c>
      <c r="AS532" s="165" t="str">
        <f>IF(COUNTBLANK($A532:$F532)&gt;2,"",IF(Input!K532=0,"NA",Input!K532))</f>
        <v/>
      </c>
      <c r="AT532" s="65" t="str">
        <f t="shared" si="412"/>
        <v/>
      </c>
      <c r="AU532" s="65" t="str">
        <f t="shared" si="413"/>
        <v/>
      </c>
      <c r="AV532" s="165" t="str">
        <f>IF(COUNTBLANK($A532:$F532)&gt;2,"",IF(Input!L532=0,"NA",Input!L532))</f>
        <v/>
      </c>
      <c r="AW532" s="65" t="str">
        <f t="shared" si="414"/>
        <v/>
      </c>
      <c r="AX532" s="65" t="str">
        <f t="shared" si="415"/>
        <v/>
      </c>
      <c r="AY532" s="165" t="str">
        <f>IF(COUNTBLANK($A532:$F532)&gt;2,"",IF(Input!M532=0,"NA",Input!M532))</f>
        <v/>
      </c>
      <c r="AZ532" s="65" t="str">
        <f t="shared" si="416"/>
        <v/>
      </c>
      <c r="BA532" s="65" t="str">
        <f t="shared" si="417"/>
        <v/>
      </c>
      <c r="BB532" s="165" t="str">
        <f>IF(COUNTBLANK($A532:$F532)&gt;2,"",IF(Input!N532=0,"NA",Input!N532))</f>
        <v/>
      </c>
      <c r="BC532" s="65" t="str">
        <f t="shared" si="418"/>
        <v/>
      </c>
      <c r="BD532" s="65" t="str">
        <f t="shared" si="419"/>
        <v/>
      </c>
      <c r="BE532" s="165" t="str">
        <f>IF(COUNTBLANK($A532:$F532)&gt;2,"",IF(Input!O532=0,"NA",Input!O532))</f>
        <v/>
      </c>
      <c r="BF532" s="65" t="str">
        <f t="shared" si="420"/>
        <v/>
      </c>
      <c r="BG532" s="65" t="str">
        <f t="shared" si="421"/>
        <v/>
      </c>
      <c r="BH532" s="165" t="str">
        <f>IF(COUNTBLANK($A532:$F532)&gt;2,"",IF(Input!P532=0,"NA",Input!P532))</f>
        <v/>
      </c>
      <c r="BI532" s="65" t="str">
        <f t="shared" si="422"/>
        <v/>
      </c>
      <c r="BJ532" s="65" t="str">
        <f t="shared" si="423"/>
        <v/>
      </c>
      <c r="BK532" s="165" t="str">
        <f>IF(COUNTBLANK($A532:$F532)&gt;2,"",IF(Input!Q532=0,"NA",Input!Q532))</f>
        <v/>
      </c>
      <c r="BL532" s="65" t="str">
        <f t="shared" si="424"/>
        <v/>
      </c>
      <c r="BM532" s="65" t="str">
        <f t="shared" si="425"/>
        <v/>
      </c>
      <c r="BN532" s="165" t="str">
        <f>IF(COUNTBLANK($A532:$F532)&gt;2,"",IF(Input!R532=0,"NA",Input!R532))</f>
        <v/>
      </c>
      <c r="BO532" s="65" t="str">
        <f t="shared" si="426"/>
        <v/>
      </c>
      <c r="BP532" s="65" t="str">
        <f t="shared" si="427"/>
        <v/>
      </c>
      <c r="BQ532" s="165" t="str">
        <f>IF(COUNTBLANK($A532:$F532)&gt;2,"",IF(Input!S532=0,"NA",Input!S532))</f>
        <v/>
      </c>
      <c r="BR532" s="65" t="str">
        <f t="shared" si="428"/>
        <v/>
      </c>
      <c r="BS532" s="65" t="str">
        <f t="shared" si="429"/>
        <v/>
      </c>
      <c r="BT532" s="165" t="str">
        <f>IF(COUNTBLANK($A532:$F532)&gt;2,"",IF(Input!T532=0,"NA",Input!T532))</f>
        <v/>
      </c>
      <c r="BU532" s="65" t="str">
        <f t="shared" si="430"/>
        <v/>
      </c>
      <c r="BV532" s="65" t="str">
        <f t="shared" si="431"/>
        <v/>
      </c>
      <c r="BW532" s="165" t="str">
        <f>IF(COUNTBLANK($A532:$F532)&gt;2,"",IF(Input!U532=0,"NA",Input!U532))</f>
        <v/>
      </c>
      <c r="BX532" s="65" t="str">
        <f t="shared" si="432"/>
        <v/>
      </c>
      <c r="BY532" s="65" t="str">
        <f t="shared" si="433"/>
        <v/>
      </c>
      <c r="BZ532" s="165" t="str">
        <f>IF(COUNTBLANK($A532:$F532)&gt;2,"",IF(Input!V532=0,"NA",Input!V532))</f>
        <v/>
      </c>
      <c r="CA532" s="65" t="str">
        <f t="shared" si="434"/>
        <v/>
      </c>
      <c r="CB532" s="65" t="str">
        <f t="shared" si="435"/>
        <v/>
      </c>
      <c r="CC532" s="165" t="str">
        <f>IF(COUNTBLANK($A532:$F532)&gt;2,"",IF(Input!W532=0,"NA",Input!W532))</f>
        <v/>
      </c>
      <c r="CD532" s="65" t="str">
        <f t="shared" si="436"/>
        <v/>
      </c>
      <c r="CE532" s="65" t="str">
        <f t="shared" si="437"/>
        <v/>
      </c>
      <c r="CF532" s="165" t="str">
        <f>IF(COUNTBLANK($A532:$F532)&gt;2,"",IF(Input!X532=0,"NA",Input!X532))</f>
        <v/>
      </c>
      <c r="CG532" s="65" t="str">
        <f t="shared" si="438"/>
        <v/>
      </c>
      <c r="CH532" s="65" t="str">
        <f t="shared" si="439"/>
        <v/>
      </c>
      <c r="CI532" s="165" t="str">
        <f>IF(COUNTBLANK($A532:$F532)&gt;2,"",IF(Input!Y532=0,"NA",Input!Y532))</f>
        <v/>
      </c>
      <c r="CJ532" s="65" t="str">
        <f t="shared" si="440"/>
        <v/>
      </c>
      <c r="CK532" s="65" t="str">
        <f t="shared" si="441"/>
        <v/>
      </c>
      <c r="CL532" s="165" t="str">
        <f>IF(COUNTBLANK($A532:$F532)&gt;2,"",IF(Input!Z532=0,"NA",Input!Z532))</f>
        <v/>
      </c>
      <c r="CM532" s="65" t="str">
        <f t="shared" si="442"/>
        <v/>
      </c>
      <c r="CN532" s="65" t="str">
        <f t="shared" si="443"/>
        <v/>
      </c>
      <c r="CO532" s="165" t="str">
        <f>IF(COUNTBLANK($A532:$F532)&gt;2,"",IF(Input!AA532=0,"NA",Input!AA532))</f>
        <v/>
      </c>
      <c r="CP532" s="65" t="str">
        <f t="shared" si="444"/>
        <v/>
      </c>
      <c r="CQ532" s="65" t="str">
        <f t="shared" si="445"/>
        <v/>
      </c>
      <c r="CR532" s="165" t="str">
        <f>IF(COUNTBLANK($A532:$F532)&gt;2,"",IF(Input!AB532=0,"NA",Input!AB532))</f>
        <v/>
      </c>
      <c r="CS532" s="65" t="str">
        <f t="shared" si="446"/>
        <v/>
      </c>
      <c r="CT532" s="65" t="str">
        <f t="shared" si="447"/>
        <v/>
      </c>
      <c r="CU532" s="165" t="str">
        <f>IF(COUNTBLANK($A532:$F532)&gt;2,"",IF(Input!AC532=0,"NA",Input!AC532))</f>
        <v/>
      </c>
      <c r="CV532" s="65" t="str">
        <f t="shared" si="448"/>
        <v/>
      </c>
      <c r="CW532" s="65" t="str">
        <f t="shared" si="449"/>
        <v/>
      </c>
      <c r="CX532" s="165" t="str">
        <f>IF(COUNTBLANK($A532:$F532)&gt;2,"",IF(Input!AD532=0,"NA",Input!AD532))</f>
        <v/>
      </c>
    </row>
    <row r="533" spans="1:102" x14ac:dyDescent="0.25">
      <c r="A533" s="162" t="str">
        <f>IF(Input!B533=0,"",Input!B533)</f>
        <v/>
      </c>
      <c r="B533" s="162" t="str">
        <f>IF(Input!C533=0,"",Input!C533)</f>
        <v/>
      </c>
      <c r="C533" s="162" t="str">
        <f>IF(Input!D533=0,"",Input!D533)</f>
        <v/>
      </c>
      <c r="D533" s="162" t="str">
        <f>IF(Input!G533=0,"",Input!G533)</f>
        <v/>
      </c>
      <c r="E533" s="162" t="str">
        <f>IF(Input!H533=0,"",Input!H533)</f>
        <v/>
      </c>
      <c r="F533" s="162" t="str">
        <f>IF(Input!I533=0,"",Input!I533)</f>
        <v/>
      </c>
      <c r="G533" s="66" t="str">
        <f t="shared" si="400"/>
        <v/>
      </c>
      <c r="H533" s="66" t="str">
        <f t="shared" si="401"/>
        <v/>
      </c>
      <c r="I533" s="160" t="str">
        <f>FinalScores!G533</f>
        <v/>
      </c>
      <c r="J533" s="65" t="str">
        <f t="shared" si="402"/>
        <v/>
      </c>
      <c r="K533" s="65" t="str">
        <f t="shared" si="403"/>
        <v/>
      </c>
      <c r="L533" s="165" t="str">
        <f>IF(COUNTBLANK($A533:$F533)&gt;2,"",IF(Input!AE533=0,"NA",Input!AE533))</f>
        <v/>
      </c>
      <c r="M533" s="65" t="str">
        <f t="shared" si="404"/>
        <v/>
      </c>
      <c r="N533" s="65" t="str">
        <f t="shared" si="405"/>
        <v/>
      </c>
      <c r="O533" s="165" t="str">
        <f>IF(COUNTBLANK($A533:$F533)&gt;2,"",IF(Input!AF533=0,"NA",Input!AF533))</f>
        <v/>
      </c>
      <c r="P533" s="65" t="str">
        <f t="shared" si="406"/>
        <v/>
      </c>
      <c r="Q533" s="65" t="str">
        <f t="shared" si="407"/>
        <v/>
      </c>
      <c r="R533" s="165" t="str">
        <f>IF(COUNTBLANK($A533:$F533)&gt;2,"",IF(Input!AG533=0,"NA",Input!AG533))</f>
        <v/>
      </c>
      <c r="AN533" s="65" t="str">
        <f t="shared" si="408"/>
        <v/>
      </c>
      <c r="AO533" s="65" t="str">
        <f t="shared" si="409"/>
        <v/>
      </c>
      <c r="AP533" s="165" t="str">
        <f>IF(COUNTBLANK($A533:$F533)&gt;2,"",IF(Input!J533=0,"NA",Input!J533))</f>
        <v/>
      </c>
      <c r="AQ533" s="65" t="str">
        <f t="shared" si="410"/>
        <v/>
      </c>
      <c r="AR533" s="65" t="str">
        <f t="shared" si="411"/>
        <v/>
      </c>
      <c r="AS533" s="165" t="str">
        <f>IF(COUNTBLANK($A533:$F533)&gt;2,"",IF(Input!K533=0,"NA",Input!K533))</f>
        <v/>
      </c>
      <c r="AT533" s="65" t="str">
        <f t="shared" si="412"/>
        <v/>
      </c>
      <c r="AU533" s="65" t="str">
        <f t="shared" si="413"/>
        <v/>
      </c>
      <c r="AV533" s="165" t="str">
        <f>IF(COUNTBLANK($A533:$F533)&gt;2,"",IF(Input!L533=0,"NA",Input!L533))</f>
        <v/>
      </c>
      <c r="AW533" s="65" t="str">
        <f t="shared" si="414"/>
        <v/>
      </c>
      <c r="AX533" s="65" t="str">
        <f t="shared" si="415"/>
        <v/>
      </c>
      <c r="AY533" s="165" t="str">
        <f>IF(COUNTBLANK($A533:$F533)&gt;2,"",IF(Input!M533=0,"NA",Input!M533))</f>
        <v/>
      </c>
      <c r="AZ533" s="65" t="str">
        <f t="shared" si="416"/>
        <v/>
      </c>
      <c r="BA533" s="65" t="str">
        <f t="shared" si="417"/>
        <v/>
      </c>
      <c r="BB533" s="165" t="str">
        <f>IF(COUNTBLANK($A533:$F533)&gt;2,"",IF(Input!N533=0,"NA",Input!N533))</f>
        <v/>
      </c>
      <c r="BC533" s="65" t="str">
        <f t="shared" si="418"/>
        <v/>
      </c>
      <c r="BD533" s="65" t="str">
        <f t="shared" si="419"/>
        <v/>
      </c>
      <c r="BE533" s="165" t="str">
        <f>IF(COUNTBLANK($A533:$F533)&gt;2,"",IF(Input!O533=0,"NA",Input!O533))</f>
        <v/>
      </c>
      <c r="BF533" s="65" t="str">
        <f t="shared" si="420"/>
        <v/>
      </c>
      <c r="BG533" s="65" t="str">
        <f t="shared" si="421"/>
        <v/>
      </c>
      <c r="BH533" s="165" t="str">
        <f>IF(COUNTBLANK($A533:$F533)&gt;2,"",IF(Input!P533=0,"NA",Input!P533))</f>
        <v/>
      </c>
      <c r="BI533" s="65" t="str">
        <f t="shared" si="422"/>
        <v/>
      </c>
      <c r="BJ533" s="65" t="str">
        <f t="shared" si="423"/>
        <v/>
      </c>
      <c r="BK533" s="165" t="str">
        <f>IF(COUNTBLANK($A533:$F533)&gt;2,"",IF(Input!Q533=0,"NA",Input!Q533))</f>
        <v/>
      </c>
      <c r="BL533" s="65" t="str">
        <f t="shared" si="424"/>
        <v/>
      </c>
      <c r="BM533" s="65" t="str">
        <f t="shared" si="425"/>
        <v/>
      </c>
      <c r="BN533" s="165" t="str">
        <f>IF(COUNTBLANK($A533:$F533)&gt;2,"",IF(Input!R533=0,"NA",Input!R533))</f>
        <v/>
      </c>
      <c r="BO533" s="65" t="str">
        <f t="shared" si="426"/>
        <v/>
      </c>
      <c r="BP533" s="65" t="str">
        <f t="shared" si="427"/>
        <v/>
      </c>
      <c r="BQ533" s="165" t="str">
        <f>IF(COUNTBLANK($A533:$F533)&gt;2,"",IF(Input!S533=0,"NA",Input!S533))</f>
        <v/>
      </c>
      <c r="BR533" s="65" t="str">
        <f t="shared" si="428"/>
        <v/>
      </c>
      <c r="BS533" s="65" t="str">
        <f t="shared" si="429"/>
        <v/>
      </c>
      <c r="BT533" s="165" t="str">
        <f>IF(COUNTBLANK($A533:$F533)&gt;2,"",IF(Input!T533=0,"NA",Input!T533))</f>
        <v/>
      </c>
      <c r="BU533" s="65" t="str">
        <f t="shared" si="430"/>
        <v/>
      </c>
      <c r="BV533" s="65" t="str">
        <f t="shared" si="431"/>
        <v/>
      </c>
      <c r="BW533" s="165" t="str">
        <f>IF(COUNTBLANK($A533:$F533)&gt;2,"",IF(Input!U533=0,"NA",Input!U533))</f>
        <v/>
      </c>
      <c r="BX533" s="65" t="str">
        <f t="shared" si="432"/>
        <v/>
      </c>
      <c r="BY533" s="65" t="str">
        <f t="shared" si="433"/>
        <v/>
      </c>
      <c r="BZ533" s="165" t="str">
        <f>IF(COUNTBLANK($A533:$F533)&gt;2,"",IF(Input!V533=0,"NA",Input!V533))</f>
        <v/>
      </c>
      <c r="CA533" s="65" t="str">
        <f t="shared" si="434"/>
        <v/>
      </c>
      <c r="CB533" s="65" t="str">
        <f t="shared" si="435"/>
        <v/>
      </c>
      <c r="CC533" s="165" t="str">
        <f>IF(COUNTBLANK($A533:$F533)&gt;2,"",IF(Input!W533=0,"NA",Input!W533))</f>
        <v/>
      </c>
      <c r="CD533" s="65" t="str">
        <f t="shared" si="436"/>
        <v/>
      </c>
      <c r="CE533" s="65" t="str">
        <f t="shared" si="437"/>
        <v/>
      </c>
      <c r="CF533" s="165" t="str">
        <f>IF(COUNTBLANK($A533:$F533)&gt;2,"",IF(Input!X533=0,"NA",Input!X533))</f>
        <v/>
      </c>
      <c r="CG533" s="65" t="str">
        <f t="shared" si="438"/>
        <v/>
      </c>
      <c r="CH533" s="65" t="str">
        <f t="shared" si="439"/>
        <v/>
      </c>
      <c r="CI533" s="165" t="str">
        <f>IF(COUNTBLANK($A533:$F533)&gt;2,"",IF(Input!Y533=0,"NA",Input!Y533))</f>
        <v/>
      </c>
      <c r="CJ533" s="65" t="str">
        <f t="shared" si="440"/>
        <v/>
      </c>
      <c r="CK533" s="65" t="str">
        <f t="shared" si="441"/>
        <v/>
      </c>
      <c r="CL533" s="165" t="str">
        <f>IF(COUNTBLANK($A533:$F533)&gt;2,"",IF(Input!Z533=0,"NA",Input!Z533))</f>
        <v/>
      </c>
      <c r="CM533" s="65" t="str">
        <f t="shared" si="442"/>
        <v/>
      </c>
      <c r="CN533" s="65" t="str">
        <f t="shared" si="443"/>
        <v/>
      </c>
      <c r="CO533" s="165" t="str">
        <f>IF(COUNTBLANK($A533:$F533)&gt;2,"",IF(Input!AA533=0,"NA",Input!AA533))</f>
        <v/>
      </c>
      <c r="CP533" s="65" t="str">
        <f t="shared" si="444"/>
        <v/>
      </c>
      <c r="CQ533" s="65" t="str">
        <f t="shared" si="445"/>
        <v/>
      </c>
      <c r="CR533" s="165" t="str">
        <f>IF(COUNTBLANK($A533:$F533)&gt;2,"",IF(Input!AB533=0,"NA",Input!AB533))</f>
        <v/>
      </c>
      <c r="CS533" s="65" t="str">
        <f t="shared" si="446"/>
        <v/>
      </c>
      <c r="CT533" s="65" t="str">
        <f t="shared" si="447"/>
        <v/>
      </c>
      <c r="CU533" s="165" t="str">
        <f>IF(COUNTBLANK($A533:$F533)&gt;2,"",IF(Input!AC533=0,"NA",Input!AC533))</f>
        <v/>
      </c>
      <c r="CV533" s="65" t="str">
        <f t="shared" si="448"/>
        <v/>
      </c>
      <c r="CW533" s="65" t="str">
        <f t="shared" si="449"/>
        <v/>
      </c>
      <c r="CX533" s="165" t="str">
        <f>IF(COUNTBLANK($A533:$F533)&gt;2,"",IF(Input!AD533=0,"NA",Input!AD533))</f>
        <v/>
      </c>
    </row>
    <row r="534" spans="1:102" x14ac:dyDescent="0.25">
      <c r="A534" s="162" t="str">
        <f>IF(Input!B534=0,"",Input!B534)</f>
        <v/>
      </c>
      <c r="B534" s="162" t="str">
        <f>IF(Input!C534=0,"",Input!C534)</f>
        <v/>
      </c>
      <c r="C534" s="162" t="str">
        <f>IF(Input!D534=0,"",Input!D534)</f>
        <v/>
      </c>
      <c r="D534" s="162" t="str">
        <f>IF(Input!G534=0,"",Input!G534)</f>
        <v/>
      </c>
      <c r="E534" s="162" t="str">
        <f>IF(Input!H534=0,"",Input!H534)</f>
        <v/>
      </c>
      <c r="F534" s="162" t="str">
        <f>IF(Input!I534=0,"",Input!I534)</f>
        <v/>
      </c>
      <c r="G534" s="66" t="str">
        <f t="shared" si="400"/>
        <v/>
      </c>
      <c r="H534" s="66" t="str">
        <f t="shared" si="401"/>
        <v/>
      </c>
      <c r="I534" s="160" t="str">
        <f>FinalScores!G534</f>
        <v/>
      </c>
      <c r="J534" s="65" t="str">
        <f t="shared" si="402"/>
        <v/>
      </c>
      <c r="K534" s="65" t="str">
        <f t="shared" si="403"/>
        <v/>
      </c>
      <c r="L534" s="165" t="str">
        <f>IF(COUNTBLANK($A534:$F534)&gt;2,"",IF(Input!AE534=0,"NA",Input!AE534))</f>
        <v/>
      </c>
      <c r="M534" s="65" t="str">
        <f t="shared" si="404"/>
        <v/>
      </c>
      <c r="N534" s="65" t="str">
        <f t="shared" si="405"/>
        <v/>
      </c>
      <c r="O534" s="165" t="str">
        <f>IF(COUNTBLANK($A534:$F534)&gt;2,"",IF(Input!AF534=0,"NA",Input!AF534))</f>
        <v/>
      </c>
      <c r="P534" s="65" t="str">
        <f t="shared" si="406"/>
        <v/>
      </c>
      <c r="Q534" s="65" t="str">
        <f t="shared" si="407"/>
        <v/>
      </c>
      <c r="R534" s="165" t="str">
        <f>IF(COUNTBLANK($A534:$F534)&gt;2,"",IF(Input!AG534=0,"NA",Input!AG534))</f>
        <v/>
      </c>
      <c r="AN534" s="65" t="str">
        <f t="shared" si="408"/>
        <v/>
      </c>
      <c r="AO534" s="65" t="str">
        <f t="shared" si="409"/>
        <v/>
      </c>
      <c r="AP534" s="165" t="str">
        <f>IF(COUNTBLANK($A534:$F534)&gt;2,"",IF(Input!J534=0,"NA",Input!J534))</f>
        <v/>
      </c>
      <c r="AQ534" s="65" t="str">
        <f t="shared" si="410"/>
        <v/>
      </c>
      <c r="AR534" s="65" t="str">
        <f t="shared" si="411"/>
        <v/>
      </c>
      <c r="AS534" s="165" t="str">
        <f>IF(COUNTBLANK($A534:$F534)&gt;2,"",IF(Input!K534=0,"NA",Input!K534))</f>
        <v/>
      </c>
      <c r="AT534" s="65" t="str">
        <f t="shared" si="412"/>
        <v/>
      </c>
      <c r="AU534" s="65" t="str">
        <f t="shared" si="413"/>
        <v/>
      </c>
      <c r="AV534" s="165" t="str">
        <f>IF(COUNTBLANK($A534:$F534)&gt;2,"",IF(Input!L534=0,"NA",Input!L534))</f>
        <v/>
      </c>
      <c r="AW534" s="65" t="str">
        <f t="shared" si="414"/>
        <v/>
      </c>
      <c r="AX534" s="65" t="str">
        <f t="shared" si="415"/>
        <v/>
      </c>
      <c r="AY534" s="165" t="str">
        <f>IF(COUNTBLANK($A534:$F534)&gt;2,"",IF(Input!M534=0,"NA",Input!M534))</f>
        <v/>
      </c>
      <c r="AZ534" s="65" t="str">
        <f t="shared" si="416"/>
        <v/>
      </c>
      <c r="BA534" s="65" t="str">
        <f t="shared" si="417"/>
        <v/>
      </c>
      <c r="BB534" s="165" t="str">
        <f>IF(COUNTBLANK($A534:$F534)&gt;2,"",IF(Input!N534=0,"NA",Input!N534))</f>
        <v/>
      </c>
      <c r="BC534" s="65" t="str">
        <f t="shared" si="418"/>
        <v/>
      </c>
      <c r="BD534" s="65" t="str">
        <f t="shared" si="419"/>
        <v/>
      </c>
      <c r="BE534" s="165" t="str">
        <f>IF(COUNTBLANK($A534:$F534)&gt;2,"",IF(Input!O534=0,"NA",Input!O534))</f>
        <v/>
      </c>
      <c r="BF534" s="65" t="str">
        <f t="shared" si="420"/>
        <v/>
      </c>
      <c r="BG534" s="65" t="str">
        <f t="shared" si="421"/>
        <v/>
      </c>
      <c r="BH534" s="165" t="str">
        <f>IF(COUNTBLANK($A534:$F534)&gt;2,"",IF(Input!P534=0,"NA",Input!P534))</f>
        <v/>
      </c>
      <c r="BI534" s="65" t="str">
        <f t="shared" si="422"/>
        <v/>
      </c>
      <c r="BJ534" s="65" t="str">
        <f t="shared" si="423"/>
        <v/>
      </c>
      <c r="BK534" s="165" t="str">
        <f>IF(COUNTBLANK($A534:$F534)&gt;2,"",IF(Input!Q534=0,"NA",Input!Q534))</f>
        <v/>
      </c>
      <c r="BL534" s="65" t="str">
        <f t="shared" si="424"/>
        <v/>
      </c>
      <c r="BM534" s="65" t="str">
        <f t="shared" si="425"/>
        <v/>
      </c>
      <c r="BN534" s="165" t="str">
        <f>IF(COUNTBLANK($A534:$F534)&gt;2,"",IF(Input!R534=0,"NA",Input!R534))</f>
        <v/>
      </c>
      <c r="BO534" s="65" t="str">
        <f t="shared" si="426"/>
        <v/>
      </c>
      <c r="BP534" s="65" t="str">
        <f t="shared" si="427"/>
        <v/>
      </c>
      <c r="BQ534" s="165" t="str">
        <f>IF(COUNTBLANK($A534:$F534)&gt;2,"",IF(Input!S534=0,"NA",Input!S534))</f>
        <v/>
      </c>
      <c r="BR534" s="65" t="str">
        <f t="shared" si="428"/>
        <v/>
      </c>
      <c r="BS534" s="65" t="str">
        <f t="shared" si="429"/>
        <v/>
      </c>
      <c r="BT534" s="165" t="str">
        <f>IF(COUNTBLANK($A534:$F534)&gt;2,"",IF(Input!T534=0,"NA",Input!T534))</f>
        <v/>
      </c>
      <c r="BU534" s="65" t="str">
        <f t="shared" si="430"/>
        <v/>
      </c>
      <c r="BV534" s="65" t="str">
        <f t="shared" si="431"/>
        <v/>
      </c>
      <c r="BW534" s="165" t="str">
        <f>IF(COUNTBLANK($A534:$F534)&gt;2,"",IF(Input!U534=0,"NA",Input!U534))</f>
        <v/>
      </c>
      <c r="BX534" s="65" t="str">
        <f t="shared" si="432"/>
        <v/>
      </c>
      <c r="BY534" s="65" t="str">
        <f t="shared" si="433"/>
        <v/>
      </c>
      <c r="BZ534" s="165" t="str">
        <f>IF(COUNTBLANK($A534:$F534)&gt;2,"",IF(Input!V534=0,"NA",Input!V534))</f>
        <v/>
      </c>
      <c r="CA534" s="65" t="str">
        <f t="shared" si="434"/>
        <v/>
      </c>
      <c r="CB534" s="65" t="str">
        <f t="shared" si="435"/>
        <v/>
      </c>
      <c r="CC534" s="165" t="str">
        <f>IF(COUNTBLANK($A534:$F534)&gt;2,"",IF(Input!W534=0,"NA",Input!W534))</f>
        <v/>
      </c>
      <c r="CD534" s="65" t="str">
        <f t="shared" si="436"/>
        <v/>
      </c>
      <c r="CE534" s="65" t="str">
        <f t="shared" si="437"/>
        <v/>
      </c>
      <c r="CF534" s="165" t="str">
        <f>IF(COUNTBLANK($A534:$F534)&gt;2,"",IF(Input!X534=0,"NA",Input!X534))</f>
        <v/>
      </c>
      <c r="CG534" s="65" t="str">
        <f t="shared" si="438"/>
        <v/>
      </c>
      <c r="CH534" s="65" t="str">
        <f t="shared" si="439"/>
        <v/>
      </c>
      <c r="CI534" s="165" t="str">
        <f>IF(COUNTBLANK($A534:$F534)&gt;2,"",IF(Input!Y534=0,"NA",Input!Y534))</f>
        <v/>
      </c>
      <c r="CJ534" s="65" t="str">
        <f t="shared" si="440"/>
        <v/>
      </c>
      <c r="CK534" s="65" t="str">
        <f t="shared" si="441"/>
        <v/>
      </c>
      <c r="CL534" s="165" t="str">
        <f>IF(COUNTBLANK($A534:$F534)&gt;2,"",IF(Input!Z534=0,"NA",Input!Z534))</f>
        <v/>
      </c>
      <c r="CM534" s="65" t="str">
        <f t="shared" si="442"/>
        <v/>
      </c>
      <c r="CN534" s="65" t="str">
        <f t="shared" si="443"/>
        <v/>
      </c>
      <c r="CO534" s="165" t="str">
        <f>IF(COUNTBLANK($A534:$F534)&gt;2,"",IF(Input!AA534=0,"NA",Input!AA534))</f>
        <v/>
      </c>
      <c r="CP534" s="65" t="str">
        <f t="shared" si="444"/>
        <v/>
      </c>
      <c r="CQ534" s="65" t="str">
        <f t="shared" si="445"/>
        <v/>
      </c>
      <c r="CR534" s="165" t="str">
        <f>IF(COUNTBLANK($A534:$F534)&gt;2,"",IF(Input!AB534=0,"NA",Input!AB534))</f>
        <v/>
      </c>
      <c r="CS534" s="65" t="str">
        <f t="shared" si="446"/>
        <v/>
      </c>
      <c r="CT534" s="65" t="str">
        <f t="shared" si="447"/>
        <v/>
      </c>
      <c r="CU534" s="165" t="str">
        <f>IF(COUNTBLANK($A534:$F534)&gt;2,"",IF(Input!AC534=0,"NA",Input!AC534))</f>
        <v/>
      </c>
      <c r="CV534" s="65" t="str">
        <f t="shared" si="448"/>
        <v/>
      </c>
      <c r="CW534" s="65" t="str">
        <f t="shared" si="449"/>
        <v/>
      </c>
      <c r="CX534" s="165" t="str">
        <f>IF(COUNTBLANK($A534:$F534)&gt;2,"",IF(Input!AD534=0,"NA",Input!AD534))</f>
        <v/>
      </c>
    </row>
    <row r="535" spans="1:102" x14ac:dyDescent="0.25">
      <c r="A535" s="162" t="str">
        <f>IF(Input!B535=0,"",Input!B535)</f>
        <v/>
      </c>
      <c r="B535" s="162" t="str">
        <f>IF(Input!C535=0,"",Input!C535)</f>
        <v/>
      </c>
      <c r="C535" s="162" t="str">
        <f>IF(Input!D535=0,"",Input!D535)</f>
        <v/>
      </c>
      <c r="D535" s="162" t="str">
        <f>IF(Input!G535=0,"",Input!G535)</f>
        <v/>
      </c>
      <c r="E535" s="162" t="str">
        <f>IF(Input!H535=0,"",Input!H535)</f>
        <v/>
      </c>
      <c r="F535" s="162" t="str">
        <f>IF(Input!I535=0,"",Input!I535)</f>
        <v/>
      </c>
      <c r="G535" s="66" t="str">
        <f t="shared" si="400"/>
        <v/>
      </c>
      <c r="H535" s="66" t="str">
        <f t="shared" si="401"/>
        <v/>
      </c>
      <c r="I535" s="160" t="str">
        <f>FinalScores!G535</f>
        <v/>
      </c>
      <c r="J535" s="65" t="str">
        <f t="shared" si="402"/>
        <v/>
      </c>
      <c r="K535" s="65" t="str">
        <f t="shared" si="403"/>
        <v/>
      </c>
      <c r="L535" s="165" t="str">
        <f>IF(COUNTBLANK($A535:$F535)&gt;2,"",IF(Input!AE535=0,"NA",Input!AE535))</f>
        <v/>
      </c>
      <c r="M535" s="65" t="str">
        <f t="shared" si="404"/>
        <v/>
      </c>
      <c r="N535" s="65" t="str">
        <f t="shared" si="405"/>
        <v/>
      </c>
      <c r="O535" s="165" t="str">
        <f>IF(COUNTBLANK($A535:$F535)&gt;2,"",IF(Input!AF535=0,"NA",Input!AF535))</f>
        <v/>
      </c>
      <c r="P535" s="65" t="str">
        <f t="shared" si="406"/>
        <v/>
      </c>
      <c r="Q535" s="65" t="str">
        <f t="shared" si="407"/>
        <v/>
      </c>
      <c r="R535" s="165" t="str">
        <f>IF(COUNTBLANK($A535:$F535)&gt;2,"",IF(Input!AG535=0,"NA",Input!AG535))</f>
        <v/>
      </c>
      <c r="AN535" s="65" t="str">
        <f t="shared" si="408"/>
        <v/>
      </c>
      <c r="AO535" s="65" t="str">
        <f t="shared" si="409"/>
        <v/>
      </c>
      <c r="AP535" s="165" t="str">
        <f>IF(COUNTBLANK($A535:$F535)&gt;2,"",IF(Input!J535=0,"NA",Input!J535))</f>
        <v/>
      </c>
      <c r="AQ535" s="65" t="str">
        <f t="shared" si="410"/>
        <v/>
      </c>
      <c r="AR535" s="65" t="str">
        <f t="shared" si="411"/>
        <v/>
      </c>
      <c r="AS535" s="165" t="str">
        <f>IF(COUNTBLANK($A535:$F535)&gt;2,"",IF(Input!K535=0,"NA",Input!K535))</f>
        <v/>
      </c>
      <c r="AT535" s="65" t="str">
        <f t="shared" si="412"/>
        <v/>
      </c>
      <c r="AU535" s="65" t="str">
        <f t="shared" si="413"/>
        <v/>
      </c>
      <c r="AV535" s="165" t="str">
        <f>IF(COUNTBLANK($A535:$F535)&gt;2,"",IF(Input!L535=0,"NA",Input!L535))</f>
        <v/>
      </c>
      <c r="AW535" s="65" t="str">
        <f t="shared" si="414"/>
        <v/>
      </c>
      <c r="AX535" s="65" t="str">
        <f t="shared" si="415"/>
        <v/>
      </c>
      <c r="AY535" s="165" t="str">
        <f>IF(COUNTBLANK($A535:$F535)&gt;2,"",IF(Input!M535=0,"NA",Input!M535))</f>
        <v/>
      </c>
      <c r="AZ535" s="65" t="str">
        <f t="shared" si="416"/>
        <v/>
      </c>
      <c r="BA535" s="65" t="str">
        <f t="shared" si="417"/>
        <v/>
      </c>
      <c r="BB535" s="165" t="str">
        <f>IF(COUNTBLANK($A535:$F535)&gt;2,"",IF(Input!N535=0,"NA",Input!N535))</f>
        <v/>
      </c>
      <c r="BC535" s="65" t="str">
        <f t="shared" si="418"/>
        <v/>
      </c>
      <c r="BD535" s="65" t="str">
        <f t="shared" si="419"/>
        <v/>
      </c>
      <c r="BE535" s="165" t="str">
        <f>IF(COUNTBLANK($A535:$F535)&gt;2,"",IF(Input!O535=0,"NA",Input!O535))</f>
        <v/>
      </c>
      <c r="BF535" s="65" t="str">
        <f t="shared" si="420"/>
        <v/>
      </c>
      <c r="BG535" s="65" t="str">
        <f t="shared" si="421"/>
        <v/>
      </c>
      <c r="BH535" s="165" t="str">
        <f>IF(COUNTBLANK($A535:$F535)&gt;2,"",IF(Input!P535=0,"NA",Input!P535))</f>
        <v/>
      </c>
      <c r="BI535" s="65" t="str">
        <f t="shared" si="422"/>
        <v/>
      </c>
      <c r="BJ535" s="65" t="str">
        <f t="shared" si="423"/>
        <v/>
      </c>
      <c r="BK535" s="165" t="str">
        <f>IF(COUNTBLANK($A535:$F535)&gt;2,"",IF(Input!Q535=0,"NA",Input!Q535))</f>
        <v/>
      </c>
      <c r="BL535" s="65" t="str">
        <f t="shared" si="424"/>
        <v/>
      </c>
      <c r="BM535" s="65" t="str">
        <f t="shared" si="425"/>
        <v/>
      </c>
      <c r="BN535" s="165" t="str">
        <f>IF(COUNTBLANK($A535:$F535)&gt;2,"",IF(Input!R535=0,"NA",Input!R535))</f>
        <v/>
      </c>
      <c r="BO535" s="65" t="str">
        <f t="shared" si="426"/>
        <v/>
      </c>
      <c r="BP535" s="65" t="str">
        <f t="shared" si="427"/>
        <v/>
      </c>
      <c r="BQ535" s="165" t="str">
        <f>IF(COUNTBLANK($A535:$F535)&gt;2,"",IF(Input!S535=0,"NA",Input!S535))</f>
        <v/>
      </c>
      <c r="BR535" s="65" t="str">
        <f t="shared" si="428"/>
        <v/>
      </c>
      <c r="BS535" s="65" t="str">
        <f t="shared" si="429"/>
        <v/>
      </c>
      <c r="BT535" s="165" t="str">
        <f>IF(COUNTBLANK($A535:$F535)&gt;2,"",IF(Input!T535=0,"NA",Input!T535))</f>
        <v/>
      </c>
      <c r="BU535" s="65" t="str">
        <f t="shared" si="430"/>
        <v/>
      </c>
      <c r="BV535" s="65" t="str">
        <f t="shared" si="431"/>
        <v/>
      </c>
      <c r="BW535" s="165" t="str">
        <f>IF(COUNTBLANK($A535:$F535)&gt;2,"",IF(Input!U535=0,"NA",Input!U535))</f>
        <v/>
      </c>
      <c r="BX535" s="65" t="str">
        <f t="shared" si="432"/>
        <v/>
      </c>
      <c r="BY535" s="65" t="str">
        <f t="shared" si="433"/>
        <v/>
      </c>
      <c r="BZ535" s="165" t="str">
        <f>IF(COUNTBLANK($A535:$F535)&gt;2,"",IF(Input!V535=0,"NA",Input!V535))</f>
        <v/>
      </c>
      <c r="CA535" s="65" t="str">
        <f t="shared" si="434"/>
        <v/>
      </c>
      <c r="CB535" s="65" t="str">
        <f t="shared" si="435"/>
        <v/>
      </c>
      <c r="CC535" s="165" t="str">
        <f>IF(COUNTBLANK($A535:$F535)&gt;2,"",IF(Input!W535=0,"NA",Input!W535))</f>
        <v/>
      </c>
      <c r="CD535" s="65" t="str">
        <f t="shared" si="436"/>
        <v/>
      </c>
      <c r="CE535" s="65" t="str">
        <f t="shared" si="437"/>
        <v/>
      </c>
      <c r="CF535" s="165" t="str">
        <f>IF(COUNTBLANK($A535:$F535)&gt;2,"",IF(Input!X535=0,"NA",Input!X535))</f>
        <v/>
      </c>
      <c r="CG535" s="65" t="str">
        <f t="shared" si="438"/>
        <v/>
      </c>
      <c r="CH535" s="65" t="str">
        <f t="shared" si="439"/>
        <v/>
      </c>
      <c r="CI535" s="165" t="str">
        <f>IF(COUNTBLANK($A535:$F535)&gt;2,"",IF(Input!Y535=0,"NA",Input!Y535))</f>
        <v/>
      </c>
      <c r="CJ535" s="65" t="str">
        <f t="shared" si="440"/>
        <v/>
      </c>
      <c r="CK535" s="65" t="str">
        <f t="shared" si="441"/>
        <v/>
      </c>
      <c r="CL535" s="165" t="str">
        <f>IF(COUNTBLANK($A535:$F535)&gt;2,"",IF(Input!Z535=0,"NA",Input!Z535))</f>
        <v/>
      </c>
      <c r="CM535" s="65" t="str">
        <f t="shared" si="442"/>
        <v/>
      </c>
      <c r="CN535" s="65" t="str">
        <f t="shared" si="443"/>
        <v/>
      </c>
      <c r="CO535" s="165" t="str">
        <f>IF(COUNTBLANK($A535:$F535)&gt;2,"",IF(Input!AA535=0,"NA",Input!AA535))</f>
        <v/>
      </c>
      <c r="CP535" s="65" t="str">
        <f t="shared" si="444"/>
        <v/>
      </c>
      <c r="CQ535" s="65" t="str">
        <f t="shared" si="445"/>
        <v/>
      </c>
      <c r="CR535" s="165" t="str">
        <f>IF(COUNTBLANK($A535:$F535)&gt;2,"",IF(Input!AB535=0,"NA",Input!AB535))</f>
        <v/>
      </c>
      <c r="CS535" s="65" t="str">
        <f t="shared" si="446"/>
        <v/>
      </c>
      <c r="CT535" s="65" t="str">
        <f t="shared" si="447"/>
        <v/>
      </c>
      <c r="CU535" s="165" t="str">
        <f>IF(COUNTBLANK($A535:$F535)&gt;2,"",IF(Input!AC535=0,"NA",Input!AC535))</f>
        <v/>
      </c>
      <c r="CV535" s="65" t="str">
        <f t="shared" si="448"/>
        <v/>
      </c>
      <c r="CW535" s="65" t="str">
        <f t="shared" si="449"/>
        <v/>
      </c>
      <c r="CX535" s="165" t="str">
        <f>IF(COUNTBLANK($A535:$F535)&gt;2,"",IF(Input!AD535=0,"NA",Input!AD535))</f>
        <v/>
      </c>
    </row>
    <row r="536" spans="1:102" x14ac:dyDescent="0.25">
      <c r="A536" s="162" t="str">
        <f>IF(Input!B536=0,"",Input!B536)</f>
        <v/>
      </c>
      <c r="B536" s="162" t="str">
        <f>IF(Input!C536=0,"",Input!C536)</f>
        <v/>
      </c>
      <c r="C536" s="162" t="str">
        <f>IF(Input!D536=0,"",Input!D536)</f>
        <v/>
      </c>
      <c r="D536" s="162" t="str">
        <f>IF(Input!G536=0,"",Input!G536)</f>
        <v/>
      </c>
      <c r="E536" s="162" t="str">
        <f>IF(Input!H536=0,"",Input!H536)</f>
        <v/>
      </c>
      <c r="F536" s="162" t="str">
        <f>IF(Input!I536=0,"",Input!I536)</f>
        <v/>
      </c>
      <c r="G536" s="66" t="str">
        <f t="shared" si="400"/>
        <v/>
      </c>
      <c r="H536" s="66" t="str">
        <f t="shared" si="401"/>
        <v/>
      </c>
      <c r="I536" s="160" t="str">
        <f>FinalScores!G536</f>
        <v/>
      </c>
      <c r="J536" s="65" t="str">
        <f t="shared" si="402"/>
        <v/>
      </c>
      <c r="K536" s="65" t="str">
        <f t="shared" si="403"/>
        <v/>
      </c>
      <c r="L536" s="165" t="str">
        <f>IF(COUNTBLANK($A536:$F536)&gt;2,"",IF(Input!AE536=0,"NA",Input!AE536))</f>
        <v/>
      </c>
      <c r="M536" s="65" t="str">
        <f t="shared" si="404"/>
        <v/>
      </c>
      <c r="N536" s="65" t="str">
        <f t="shared" si="405"/>
        <v/>
      </c>
      <c r="O536" s="165" t="str">
        <f>IF(COUNTBLANK($A536:$F536)&gt;2,"",IF(Input!AF536=0,"NA",Input!AF536))</f>
        <v/>
      </c>
      <c r="P536" s="65" t="str">
        <f t="shared" si="406"/>
        <v/>
      </c>
      <c r="Q536" s="65" t="str">
        <f t="shared" si="407"/>
        <v/>
      </c>
      <c r="R536" s="165" t="str">
        <f>IF(COUNTBLANK($A536:$F536)&gt;2,"",IF(Input!AG536=0,"NA",Input!AG536))</f>
        <v/>
      </c>
      <c r="AN536" s="65" t="str">
        <f t="shared" si="408"/>
        <v/>
      </c>
      <c r="AO536" s="65" t="str">
        <f t="shared" si="409"/>
        <v/>
      </c>
      <c r="AP536" s="165" t="str">
        <f>IF(COUNTBLANK($A536:$F536)&gt;2,"",IF(Input!J536=0,"NA",Input!J536))</f>
        <v/>
      </c>
      <c r="AQ536" s="65" t="str">
        <f t="shared" si="410"/>
        <v/>
      </c>
      <c r="AR536" s="65" t="str">
        <f t="shared" si="411"/>
        <v/>
      </c>
      <c r="AS536" s="165" t="str">
        <f>IF(COUNTBLANK($A536:$F536)&gt;2,"",IF(Input!K536=0,"NA",Input!K536))</f>
        <v/>
      </c>
      <c r="AT536" s="65" t="str">
        <f t="shared" si="412"/>
        <v/>
      </c>
      <c r="AU536" s="65" t="str">
        <f t="shared" si="413"/>
        <v/>
      </c>
      <c r="AV536" s="165" t="str">
        <f>IF(COUNTBLANK($A536:$F536)&gt;2,"",IF(Input!L536=0,"NA",Input!L536))</f>
        <v/>
      </c>
      <c r="AW536" s="65" t="str">
        <f t="shared" si="414"/>
        <v/>
      </c>
      <c r="AX536" s="65" t="str">
        <f t="shared" si="415"/>
        <v/>
      </c>
      <c r="AY536" s="165" t="str">
        <f>IF(COUNTBLANK($A536:$F536)&gt;2,"",IF(Input!M536=0,"NA",Input!M536))</f>
        <v/>
      </c>
      <c r="AZ536" s="65" t="str">
        <f t="shared" si="416"/>
        <v/>
      </c>
      <c r="BA536" s="65" t="str">
        <f t="shared" si="417"/>
        <v/>
      </c>
      <c r="BB536" s="165" t="str">
        <f>IF(COUNTBLANK($A536:$F536)&gt;2,"",IF(Input!N536=0,"NA",Input!N536))</f>
        <v/>
      </c>
      <c r="BC536" s="65" t="str">
        <f t="shared" si="418"/>
        <v/>
      </c>
      <c r="BD536" s="65" t="str">
        <f t="shared" si="419"/>
        <v/>
      </c>
      <c r="BE536" s="165" t="str">
        <f>IF(COUNTBLANK($A536:$F536)&gt;2,"",IF(Input!O536=0,"NA",Input!O536))</f>
        <v/>
      </c>
      <c r="BF536" s="65" t="str">
        <f t="shared" si="420"/>
        <v/>
      </c>
      <c r="BG536" s="65" t="str">
        <f t="shared" si="421"/>
        <v/>
      </c>
      <c r="BH536" s="165" t="str">
        <f>IF(COUNTBLANK($A536:$F536)&gt;2,"",IF(Input!P536=0,"NA",Input!P536))</f>
        <v/>
      </c>
      <c r="BI536" s="65" t="str">
        <f t="shared" si="422"/>
        <v/>
      </c>
      <c r="BJ536" s="65" t="str">
        <f t="shared" si="423"/>
        <v/>
      </c>
      <c r="BK536" s="165" t="str">
        <f>IF(COUNTBLANK($A536:$F536)&gt;2,"",IF(Input!Q536=0,"NA",Input!Q536))</f>
        <v/>
      </c>
      <c r="BL536" s="65" t="str">
        <f t="shared" si="424"/>
        <v/>
      </c>
      <c r="BM536" s="65" t="str">
        <f t="shared" si="425"/>
        <v/>
      </c>
      <c r="BN536" s="165" t="str">
        <f>IF(COUNTBLANK($A536:$F536)&gt;2,"",IF(Input!R536=0,"NA",Input!R536))</f>
        <v/>
      </c>
      <c r="BO536" s="65" t="str">
        <f t="shared" si="426"/>
        <v/>
      </c>
      <c r="BP536" s="65" t="str">
        <f t="shared" si="427"/>
        <v/>
      </c>
      <c r="BQ536" s="165" t="str">
        <f>IF(COUNTBLANK($A536:$F536)&gt;2,"",IF(Input!S536=0,"NA",Input!S536))</f>
        <v/>
      </c>
      <c r="BR536" s="65" t="str">
        <f t="shared" si="428"/>
        <v/>
      </c>
      <c r="BS536" s="65" t="str">
        <f t="shared" si="429"/>
        <v/>
      </c>
      <c r="BT536" s="165" t="str">
        <f>IF(COUNTBLANK($A536:$F536)&gt;2,"",IF(Input!T536=0,"NA",Input!T536))</f>
        <v/>
      </c>
      <c r="BU536" s="65" t="str">
        <f t="shared" si="430"/>
        <v/>
      </c>
      <c r="BV536" s="65" t="str">
        <f t="shared" si="431"/>
        <v/>
      </c>
      <c r="BW536" s="165" t="str">
        <f>IF(COUNTBLANK($A536:$F536)&gt;2,"",IF(Input!U536=0,"NA",Input!U536))</f>
        <v/>
      </c>
      <c r="BX536" s="65" t="str">
        <f t="shared" si="432"/>
        <v/>
      </c>
      <c r="BY536" s="65" t="str">
        <f t="shared" si="433"/>
        <v/>
      </c>
      <c r="BZ536" s="165" t="str">
        <f>IF(COUNTBLANK($A536:$F536)&gt;2,"",IF(Input!V536=0,"NA",Input!V536))</f>
        <v/>
      </c>
      <c r="CA536" s="65" t="str">
        <f t="shared" si="434"/>
        <v/>
      </c>
      <c r="CB536" s="65" t="str">
        <f t="shared" si="435"/>
        <v/>
      </c>
      <c r="CC536" s="165" t="str">
        <f>IF(COUNTBLANK($A536:$F536)&gt;2,"",IF(Input!W536=0,"NA",Input!W536))</f>
        <v/>
      </c>
      <c r="CD536" s="65" t="str">
        <f t="shared" si="436"/>
        <v/>
      </c>
      <c r="CE536" s="65" t="str">
        <f t="shared" si="437"/>
        <v/>
      </c>
      <c r="CF536" s="165" t="str">
        <f>IF(COUNTBLANK($A536:$F536)&gt;2,"",IF(Input!X536=0,"NA",Input!X536))</f>
        <v/>
      </c>
      <c r="CG536" s="65" t="str">
        <f t="shared" si="438"/>
        <v/>
      </c>
      <c r="CH536" s="65" t="str">
        <f t="shared" si="439"/>
        <v/>
      </c>
      <c r="CI536" s="165" t="str">
        <f>IF(COUNTBLANK($A536:$F536)&gt;2,"",IF(Input!Y536=0,"NA",Input!Y536))</f>
        <v/>
      </c>
      <c r="CJ536" s="65" t="str">
        <f t="shared" si="440"/>
        <v/>
      </c>
      <c r="CK536" s="65" t="str">
        <f t="shared" si="441"/>
        <v/>
      </c>
      <c r="CL536" s="165" t="str">
        <f>IF(COUNTBLANK($A536:$F536)&gt;2,"",IF(Input!Z536=0,"NA",Input!Z536))</f>
        <v/>
      </c>
      <c r="CM536" s="65" t="str">
        <f t="shared" si="442"/>
        <v/>
      </c>
      <c r="CN536" s="65" t="str">
        <f t="shared" si="443"/>
        <v/>
      </c>
      <c r="CO536" s="165" t="str">
        <f>IF(COUNTBLANK($A536:$F536)&gt;2,"",IF(Input!AA536=0,"NA",Input!AA536))</f>
        <v/>
      </c>
      <c r="CP536" s="65" t="str">
        <f t="shared" si="444"/>
        <v/>
      </c>
      <c r="CQ536" s="65" t="str">
        <f t="shared" si="445"/>
        <v/>
      </c>
      <c r="CR536" s="165" t="str">
        <f>IF(COUNTBLANK($A536:$F536)&gt;2,"",IF(Input!AB536=0,"NA",Input!AB536))</f>
        <v/>
      </c>
      <c r="CS536" s="65" t="str">
        <f t="shared" si="446"/>
        <v/>
      </c>
      <c r="CT536" s="65" t="str">
        <f t="shared" si="447"/>
        <v/>
      </c>
      <c r="CU536" s="165" t="str">
        <f>IF(COUNTBLANK($A536:$F536)&gt;2,"",IF(Input!AC536=0,"NA",Input!AC536))</f>
        <v/>
      </c>
      <c r="CV536" s="65" t="str">
        <f t="shared" si="448"/>
        <v/>
      </c>
      <c r="CW536" s="65" t="str">
        <f t="shared" si="449"/>
        <v/>
      </c>
      <c r="CX536" s="165" t="str">
        <f>IF(COUNTBLANK($A536:$F536)&gt;2,"",IF(Input!AD536=0,"NA",Input!AD536))</f>
        <v/>
      </c>
    </row>
    <row r="537" spans="1:102" x14ac:dyDescent="0.25">
      <c r="A537" s="162" t="str">
        <f>IF(Input!B537=0,"",Input!B537)</f>
        <v/>
      </c>
      <c r="B537" s="162" t="str">
        <f>IF(Input!C537=0,"",Input!C537)</f>
        <v/>
      </c>
      <c r="C537" s="162" t="str">
        <f>IF(Input!D537=0,"",Input!D537)</f>
        <v/>
      </c>
      <c r="D537" s="162" t="str">
        <f>IF(Input!G537=0,"",Input!G537)</f>
        <v/>
      </c>
      <c r="E537" s="162" t="str">
        <f>IF(Input!H537=0,"",Input!H537)</f>
        <v/>
      </c>
      <c r="F537" s="162" t="str">
        <f>IF(Input!I537=0,"",Input!I537)</f>
        <v/>
      </c>
      <c r="G537" s="66" t="str">
        <f t="shared" si="400"/>
        <v/>
      </c>
      <c r="H537" s="66" t="str">
        <f t="shared" si="401"/>
        <v/>
      </c>
      <c r="I537" s="160" t="str">
        <f>FinalScores!G537</f>
        <v/>
      </c>
      <c r="J537" s="65" t="str">
        <f t="shared" si="402"/>
        <v/>
      </c>
      <c r="K537" s="65" t="str">
        <f t="shared" si="403"/>
        <v/>
      </c>
      <c r="L537" s="165" t="str">
        <f>IF(COUNTBLANK($A537:$F537)&gt;2,"",IF(Input!AE537=0,"NA",Input!AE537))</f>
        <v/>
      </c>
      <c r="M537" s="65" t="str">
        <f t="shared" si="404"/>
        <v/>
      </c>
      <c r="N537" s="65" t="str">
        <f t="shared" si="405"/>
        <v/>
      </c>
      <c r="O537" s="165" t="str">
        <f>IF(COUNTBLANK($A537:$F537)&gt;2,"",IF(Input!AF537=0,"NA",Input!AF537))</f>
        <v/>
      </c>
      <c r="P537" s="65" t="str">
        <f t="shared" si="406"/>
        <v/>
      </c>
      <c r="Q537" s="65" t="str">
        <f t="shared" si="407"/>
        <v/>
      </c>
      <c r="R537" s="165" t="str">
        <f>IF(COUNTBLANK($A537:$F537)&gt;2,"",IF(Input!AG537=0,"NA",Input!AG537))</f>
        <v/>
      </c>
      <c r="AN537" s="65" t="str">
        <f t="shared" si="408"/>
        <v/>
      </c>
      <c r="AO537" s="65" t="str">
        <f t="shared" si="409"/>
        <v/>
      </c>
      <c r="AP537" s="165" t="str">
        <f>IF(COUNTBLANK($A537:$F537)&gt;2,"",IF(Input!J537=0,"NA",Input!J537))</f>
        <v/>
      </c>
      <c r="AQ537" s="65" t="str">
        <f t="shared" si="410"/>
        <v/>
      </c>
      <c r="AR537" s="65" t="str">
        <f t="shared" si="411"/>
        <v/>
      </c>
      <c r="AS537" s="165" t="str">
        <f>IF(COUNTBLANK($A537:$F537)&gt;2,"",IF(Input!K537=0,"NA",Input!K537))</f>
        <v/>
      </c>
      <c r="AT537" s="65" t="str">
        <f t="shared" si="412"/>
        <v/>
      </c>
      <c r="AU537" s="65" t="str">
        <f t="shared" si="413"/>
        <v/>
      </c>
      <c r="AV537" s="165" t="str">
        <f>IF(COUNTBLANK($A537:$F537)&gt;2,"",IF(Input!L537=0,"NA",Input!L537))</f>
        <v/>
      </c>
      <c r="AW537" s="65" t="str">
        <f t="shared" si="414"/>
        <v/>
      </c>
      <c r="AX537" s="65" t="str">
        <f t="shared" si="415"/>
        <v/>
      </c>
      <c r="AY537" s="165" t="str">
        <f>IF(COUNTBLANK($A537:$F537)&gt;2,"",IF(Input!M537=0,"NA",Input!M537))</f>
        <v/>
      </c>
      <c r="AZ537" s="65" t="str">
        <f t="shared" si="416"/>
        <v/>
      </c>
      <c r="BA537" s="65" t="str">
        <f t="shared" si="417"/>
        <v/>
      </c>
      <c r="BB537" s="165" t="str">
        <f>IF(COUNTBLANK($A537:$F537)&gt;2,"",IF(Input!N537=0,"NA",Input!N537))</f>
        <v/>
      </c>
      <c r="BC537" s="65" t="str">
        <f t="shared" si="418"/>
        <v/>
      </c>
      <c r="BD537" s="65" t="str">
        <f t="shared" si="419"/>
        <v/>
      </c>
      <c r="BE537" s="165" t="str">
        <f>IF(COUNTBLANK($A537:$F537)&gt;2,"",IF(Input!O537=0,"NA",Input!O537))</f>
        <v/>
      </c>
      <c r="BF537" s="65" t="str">
        <f t="shared" si="420"/>
        <v/>
      </c>
      <c r="BG537" s="65" t="str">
        <f t="shared" si="421"/>
        <v/>
      </c>
      <c r="BH537" s="165" t="str">
        <f>IF(COUNTBLANK($A537:$F537)&gt;2,"",IF(Input!P537=0,"NA",Input!P537))</f>
        <v/>
      </c>
      <c r="BI537" s="65" t="str">
        <f t="shared" si="422"/>
        <v/>
      </c>
      <c r="BJ537" s="65" t="str">
        <f t="shared" si="423"/>
        <v/>
      </c>
      <c r="BK537" s="165" t="str">
        <f>IF(COUNTBLANK($A537:$F537)&gt;2,"",IF(Input!Q537=0,"NA",Input!Q537))</f>
        <v/>
      </c>
      <c r="BL537" s="65" t="str">
        <f t="shared" si="424"/>
        <v/>
      </c>
      <c r="BM537" s="65" t="str">
        <f t="shared" si="425"/>
        <v/>
      </c>
      <c r="BN537" s="165" t="str">
        <f>IF(COUNTBLANK($A537:$F537)&gt;2,"",IF(Input!R537=0,"NA",Input!R537))</f>
        <v/>
      </c>
      <c r="BO537" s="65" t="str">
        <f t="shared" si="426"/>
        <v/>
      </c>
      <c r="BP537" s="65" t="str">
        <f t="shared" si="427"/>
        <v/>
      </c>
      <c r="BQ537" s="165" t="str">
        <f>IF(COUNTBLANK($A537:$F537)&gt;2,"",IF(Input!S537=0,"NA",Input!S537))</f>
        <v/>
      </c>
      <c r="BR537" s="65" t="str">
        <f t="shared" si="428"/>
        <v/>
      </c>
      <c r="BS537" s="65" t="str">
        <f t="shared" si="429"/>
        <v/>
      </c>
      <c r="BT537" s="165" t="str">
        <f>IF(COUNTBLANK($A537:$F537)&gt;2,"",IF(Input!T537=0,"NA",Input!T537))</f>
        <v/>
      </c>
      <c r="BU537" s="65" t="str">
        <f t="shared" si="430"/>
        <v/>
      </c>
      <c r="BV537" s="65" t="str">
        <f t="shared" si="431"/>
        <v/>
      </c>
      <c r="BW537" s="165" t="str">
        <f>IF(COUNTBLANK($A537:$F537)&gt;2,"",IF(Input!U537=0,"NA",Input!U537))</f>
        <v/>
      </c>
      <c r="BX537" s="65" t="str">
        <f t="shared" si="432"/>
        <v/>
      </c>
      <c r="BY537" s="65" t="str">
        <f t="shared" si="433"/>
        <v/>
      </c>
      <c r="BZ537" s="165" t="str">
        <f>IF(COUNTBLANK($A537:$F537)&gt;2,"",IF(Input!V537=0,"NA",Input!V537))</f>
        <v/>
      </c>
      <c r="CA537" s="65" t="str">
        <f t="shared" si="434"/>
        <v/>
      </c>
      <c r="CB537" s="65" t="str">
        <f t="shared" si="435"/>
        <v/>
      </c>
      <c r="CC537" s="165" t="str">
        <f>IF(COUNTBLANK($A537:$F537)&gt;2,"",IF(Input!W537=0,"NA",Input!W537))</f>
        <v/>
      </c>
      <c r="CD537" s="65" t="str">
        <f t="shared" si="436"/>
        <v/>
      </c>
      <c r="CE537" s="65" t="str">
        <f t="shared" si="437"/>
        <v/>
      </c>
      <c r="CF537" s="165" t="str">
        <f>IF(COUNTBLANK($A537:$F537)&gt;2,"",IF(Input!X537=0,"NA",Input!X537))</f>
        <v/>
      </c>
      <c r="CG537" s="65" t="str">
        <f t="shared" si="438"/>
        <v/>
      </c>
      <c r="CH537" s="65" t="str">
        <f t="shared" si="439"/>
        <v/>
      </c>
      <c r="CI537" s="165" t="str">
        <f>IF(COUNTBLANK($A537:$F537)&gt;2,"",IF(Input!Y537=0,"NA",Input!Y537))</f>
        <v/>
      </c>
      <c r="CJ537" s="65" t="str">
        <f t="shared" si="440"/>
        <v/>
      </c>
      <c r="CK537" s="65" t="str">
        <f t="shared" si="441"/>
        <v/>
      </c>
      <c r="CL537" s="165" t="str">
        <f>IF(COUNTBLANK($A537:$F537)&gt;2,"",IF(Input!Z537=0,"NA",Input!Z537))</f>
        <v/>
      </c>
      <c r="CM537" s="65" t="str">
        <f t="shared" si="442"/>
        <v/>
      </c>
      <c r="CN537" s="65" t="str">
        <f t="shared" si="443"/>
        <v/>
      </c>
      <c r="CO537" s="165" t="str">
        <f>IF(COUNTBLANK($A537:$F537)&gt;2,"",IF(Input!AA537=0,"NA",Input!AA537))</f>
        <v/>
      </c>
      <c r="CP537" s="65" t="str">
        <f t="shared" si="444"/>
        <v/>
      </c>
      <c r="CQ537" s="65" t="str">
        <f t="shared" si="445"/>
        <v/>
      </c>
      <c r="CR537" s="165" t="str">
        <f>IF(COUNTBLANK($A537:$F537)&gt;2,"",IF(Input!AB537=0,"NA",Input!AB537))</f>
        <v/>
      </c>
      <c r="CS537" s="65" t="str">
        <f t="shared" si="446"/>
        <v/>
      </c>
      <c r="CT537" s="65" t="str">
        <f t="shared" si="447"/>
        <v/>
      </c>
      <c r="CU537" s="165" t="str">
        <f>IF(COUNTBLANK($A537:$F537)&gt;2,"",IF(Input!AC537=0,"NA",Input!AC537))</f>
        <v/>
      </c>
      <c r="CV537" s="65" t="str">
        <f t="shared" si="448"/>
        <v/>
      </c>
      <c r="CW537" s="65" t="str">
        <f t="shared" si="449"/>
        <v/>
      </c>
      <c r="CX537" s="165" t="str">
        <f>IF(COUNTBLANK($A537:$F537)&gt;2,"",IF(Input!AD537=0,"NA",Input!AD537))</f>
        <v/>
      </c>
    </row>
    <row r="538" spans="1:102" x14ac:dyDescent="0.25">
      <c r="A538" s="162" t="str">
        <f>IF(Input!B538=0,"",Input!B538)</f>
        <v/>
      </c>
      <c r="B538" s="162" t="str">
        <f>IF(Input!C538=0,"",Input!C538)</f>
        <v/>
      </c>
      <c r="C538" s="162" t="str">
        <f>IF(Input!D538=0,"",Input!D538)</f>
        <v/>
      </c>
      <c r="D538" s="162" t="str">
        <f>IF(Input!G538=0,"",Input!G538)</f>
        <v/>
      </c>
      <c r="E538" s="162" t="str">
        <f>IF(Input!H538=0,"",Input!H538)</f>
        <v/>
      </c>
      <c r="F538" s="162" t="str">
        <f>IF(Input!I538=0,"",Input!I538)</f>
        <v/>
      </c>
      <c r="G538" s="66" t="str">
        <f t="shared" si="400"/>
        <v/>
      </c>
      <c r="H538" s="66" t="str">
        <f t="shared" si="401"/>
        <v/>
      </c>
      <c r="I538" s="160" t="str">
        <f>FinalScores!G538</f>
        <v/>
      </c>
      <c r="J538" s="65" t="str">
        <f t="shared" si="402"/>
        <v/>
      </c>
      <c r="K538" s="65" t="str">
        <f t="shared" si="403"/>
        <v/>
      </c>
      <c r="L538" s="165" t="str">
        <f>IF(COUNTBLANK($A538:$F538)&gt;2,"",IF(Input!AE538=0,"NA",Input!AE538))</f>
        <v/>
      </c>
      <c r="M538" s="65" t="str">
        <f t="shared" si="404"/>
        <v/>
      </c>
      <c r="N538" s="65" t="str">
        <f t="shared" si="405"/>
        <v/>
      </c>
      <c r="O538" s="165" t="str">
        <f>IF(COUNTBLANK($A538:$F538)&gt;2,"",IF(Input!AF538=0,"NA",Input!AF538))</f>
        <v/>
      </c>
      <c r="P538" s="65" t="str">
        <f t="shared" si="406"/>
        <v/>
      </c>
      <c r="Q538" s="65" t="str">
        <f t="shared" si="407"/>
        <v/>
      </c>
      <c r="R538" s="165" t="str">
        <f>IF(COUNTBLANK($A538:$F538)&gt;2,"",IF(Input!AG538=0,"NA",Input!AG538))</f>
        <v/>
      </c>
      <c r="AN538" s="65" t="str">
        <f t="shared" si="408"/>
        <v/>
      </c>
      <c r="AO538" s="65" t="str">
        <f t="shared" si="409"/>
        <v/>
      </c>
      <c r="AP538" s="165" t="str">
        <f>IF(COUNTBLANK($A538:$F538)&gt;2,"",IF(Input!J538=0,"NA",Input!J538))</f>
        <v/>
      </c>
      <c r="AQ538" s="65" t="str">
        <f t="shared" si="410"/>
        <v/>
      </c>
      <c r="AR538" s="65" t="str">
        <f t="shared" si="411"/>
        <v/>
      </c>
      <c r="AS538" s="165" t="str">
        <f>IF(COUNTBLANK($A538:$F538)&gt;2,"",IF(Input!K538=0,"NA",Input!K538))</f>
        <v/>
      </c>
      <c r="AT538" s="65" t="str">
        <f t="shared" si="412"/>
        <v/>
      </c>
      <c r="AU538" s="65" t="str">
        <f t="shared" si="413"/>
        <v/>
      </c>
      <c r="AV538" s="165" t="str">
        <f>IF(COUNTBLANK($A538:$F538)&gt;2,"",IF(Input!L538=0,"NA",Input!L538))</f>
        <v/>
      </c>
      <c r="AW538" s="65" t="str">
        <f t="shared" si="414"/>
        <v/>
      </c>
      <c r="AX538" s="65" t="str">
        <f t="shared" si="415"/>
        <v/>
      </c>
      <c r="AY538" s="165" t="str">
        <f>IF(COUNTBLANK($A538:$F538)&gt;2,"",IF(Input!M538=0,"NA",Input!M538))</f>
        <v/>
      </c>
      <c r="AZ538" s="65" t="str">
        <f t="shared" si="416"/>
        <v/>
      </c>
      <c r="BA538" s="65" t="str">
        <f t="shared" si="417"/>
        <v/>
      </c>
      <c r="BB538" s="165" t="str">
        <f>IF(COUNTBLANK($A538:$F538)&gt;2,"",IF(Input!N538=0,"NA",Input!N538))</f>
        <v/>
      </c>
      <c r="BC538" s="65" t="str">
        <f t="shared" si="418"/>
        <v/>
      </c>
      <c r="BD538" s="65" t="str">
        <f t="shared" si="419"/>
        <v/>
      </c>
      <c r="BE538" s="165" t="str">
        <f>IF(COUNTBLANK($A538:$F538)&gt;2,"",IF(Input!O538=0,"NA",Input!O538))</f>
        <v/>
      </c>
      <c r="BF538" s="65" t="str">
        <f t="shared" si="420"/>
        <v/>
      </c>
      <c r="BG538" s="65" t="str">
        <f t="shared" si="421"/>
        <v/>
      </c>
      <c r="BH538" s="165" t="str">
        <f>IF(COUNTBLANK($A538:$F538)&gt;2,"",IF(Input!P538=0,"NA",Input!P538))</f>
        <v/>
      </c>
      <c r="BI538" s="65" t="str">
        <f t="shared" si="422"/>
        <v/>
      </c>
      <c r="BJ538" s="65" t="str">
        <f t="shared" si="423"/>
        <v/>
      </c>
      <c r="BK538" s="165" t="str">
        <f>IF(COUNTBLANK($A538:$F538)&gt;2,"",IF(Input!Q538=0,"NA",Input!Q538))</f>
        <v/>
      </c>
      <c r="BL538" s="65" t="str">
        <f t="shared" si="424"/>
        <v/>
      </c>
      <c r="BM538" s="65" t="str">
        <f t="shared" si="425"/>
        <v/>
      </c>
      <c r="BN538" s="165" t="str">
        <f>IF(COUNTBLANK($A538:$F538)&gt;2,"",IF(Input!R538=0,"NA",Input!R538))</f>
        <v/>
      </c>
      <c r="BO538" s="65" t="str">
        <f t="shared" si="426"/>
        <v/>
      </c>
      <c r="BP538" s="65" t="str">
        <f t="shared" si="427"/>
        <v/>
      </c>
      <c r="BQ538" s="165" t="str">
        <f>IF(COUNTBLANK($A538:$F538)&gt;2,"",IF(Input!S538=0,"NA",Input!S538))</f>
        <v/>
      </c>
      <c r="BR538" s="65" t="str">
        <f t="shared" si="428"/>
        <v/>
      </c>
      <c r="BS538" s="65" t="str">
        <f t="shared" si="429"/>
        <v/>
      </c>
      <c r="BT538" s="165" t="str">
        <f>IF(COUNTBLANK($A538:$F538)&gt;2,"",IF(Input!T538=0,"NA",Input!T538))</f>
        <v/>
      </c>
      <c r="BU538" s="65" t="str">
        <f t="shared" si="430"/>
        <v/>
      </c>
      <c r="BV538" s="65" t="str">
        <f t="shared" si="431"/>
        <v/>
      </c>
      <c r="BW538" s="165" t="str">
        <f>IF(COUNTBLANK($A538:$F538)&gt;2,"",IF(Input!U538=0,"NA",Input!U538))</f>
        <v/>
      </c>
      <c r="BX538" s="65" t="str">
        <f t="shared" si="432"/>
        <v/>
      </c>
      <c r="BY538" s="65" t="str">
        <f t="shared" si="433"/>
        <v/>
      </c>
      <c r="BZ538" s="165" t="str">
        <f>IF(COUNTBLANK($A538:$F538)&gt;2,"",IF(Input!V538=0,"NA",Input!V538))</f>
        <v/>
      </c>
      <c r="CA538" s="65" t="str">
        <f t="shared" si="434"/>
        <v/>
      </c>
      <c r="CB538" s="65" t="str">
        <f t="shared" si="435"/>
        <v/>
      </c>
      <c r="CC538" s="165" t="str">
        <f>IF(COUNTBLANK($A538:$F538)&gt;2,"",IF(Input!W538=0,"NA",Input!W538))</f>
        <v/>
      </c>
      <c r="CD538" s="65" t="str">
        <f t="shared" si="436"/>
        <v/>
      </c>
      <c r="CE538" s="65" t="str">
        <f t="shared" si="437"/>
        <v/>
      </c>
      <c r="CF538" s="165" t="str">
        <f>IF(COUNTBLANK($A538:$F538)&gt;2,"",IF(Input!X538=0,"NA",Input!X538))</f>
        <v/>
      </c>
      <c r="CG538" s="65" t="str">
        <f t="shared" si="438"/>
        <v/>
      </c>
      <c r="CH538" s="65" t="str">
        <f t="shared" si="439"/>
        <v/>
      </c>
      <c r="CI538" s="165" t="str">
        <f>IF(COUNTBLANK($A538:$F538)&gt;2,"",IF(Input!Y538=0,"NA",Input!Y538))</f>
        <v/>
      </c>
      <c r="CJ538" s="65" t="str">
        <f t="shared" si="440"/>
        <v/>
      </c>
      <c r="CK538" s="65" t="str">
        <f t="shared" si="441"/>
        <v/>
      </c>
      <c r="CL538" s="165" t="str">
        <f>IF(COUNTBLANK($A538:$F538)&gt;2,"",IF(Input!Z538=0,"NA",Input!Z538))</f>
        <v/>
      </c>
      <c r="CM538" s="65" t="str">
        <f t="shared" si="442"/>
        <v/>
      </c>
      <c r="CN538" s="65" t="str">
        <f t="shared" si="443"/>
        <v/>
      </c>
      <c r="CO538" s="165" t="str">
        <f>IF(COUNTBLANK($A538:$F538)&gt;2,"",IF(Input!AA538=0,"NA",Input!AA538))</f>
        <v/>
      </c>
      <c r="CP538" s="65" t="str">
        <f t="shared" si="444"/>
        <v/>
      </c>
      <c r="CQ538" s="65" t="str">
        <f t="shared" si="445"/>
        <v/>
      </c>
      <c r="CR538" s="165" t="str">
        <f>IF(COUNTBLANK($A538:$F538)&gt;2,"",IF(Input!AB538=0,"NA",Input!AB538))</f>
        <v/>
      </c>
      <c r="CS538" s="65" t="str">
        <f t="shared" si="446"/>
        <v/>
      </c>
      <c r="CT538" s="65" t="str">
        <f t="shared" si="447"/>
        <v/>
      </c>
      <c r="CU538" s="165" t="str">
        <f>IF(COUNTBLANK($A538:$F538)&gt;2,"",IF(Input!AC538=0,"NA",Input!AC538))</f>
        <v/>
      </c>
      <c r="CV538" s="65" t="str">
        <f t="shared" si="448"/>
        <v/>
      </c>
      <c r="CW538" s="65" t="str">
        <f t="shared" si="449"/>
        <v/>
      </c>
      <c r="CX538" s="165" t="str">
        <f>IF(COUNTBLANK($A538:$F538)&gt;2,"",IF(Input!AD538=0,"NA",Input!AD538))</f>
        <v/>
      </c>
    </row>
    <row r="539" spans="1:102" x14ac:dyDescent="0.25">
      <c r="A539" s="162" t="str">
        <f>IF(Input!B539=0,"",Input!B539)</f>
        <v/>
      </c>
      <c r="B539" s="162" t="str">
        <f>IF(Input!C539=0,"",Input!C539)</f>
        <v/>
      </c>
      <c r="C539" s="162" t="str">
        <f>IF(Input!D539=0,"",Input!D539)</f>
        <v/>
      </c>
      <c r="D539" s="162" t="str">
        <f>IF(Input!G539=0,"",Input!G539)</f>
        <v/>
      </c>
      <c r="E539" s="162" t="str">
        <f>IF(Input!H539=0,"",Input!H539)</f>
        <v/>
      </c>
      <c r="F539" s="162" t="str">
        <f>IF(Input!I539=0,"",Input!I539)</f>
        <v/>
      </c>
      <c r="G539" s="66" t="str">
        <f t="shared" si="400"/>
        <v/>
      </c>
      <c r="H539" s="66" t="str">
        <f t="shared" si="401"/>
        <v/>
      </c>
      <c r="I539" s="160" t="str">
        <f>FinalScores!G539</f>
        <v/>
      </c>
      <c r="J539" s="65" t="str">
        <f t="shared" si="402"/>
        <v/>
      </c>
      <c r="K539" s="65" t="str">
        <f t="shared" si="403"/>
        <v/>
      </c>
      <c r="L539" s="165" t="str">
        <f>IF(COUNTBLANK($A539:$F539)&gt;2,"",IF(Input!AE539=0,"NA",Input!AE539))</f>
        <v/>
      </c>
      <c r="M539" s="65" t="str">
        <f t="shared" si="404"/>
        <v/>
      </c>
      <c r="N539" s="65" t="str">
        <f t="shared" si="405"/>
        <v/>
      </c>
      <c r="O539" s="165" t="str">
        <f>IF(COUNTBLANK($A539:$F539)&gt;2,"",IF(Input!AF539=0,"NA",Input!AF539))</f>
        <v/>
      </c>
      <c r="P539" s="65" t="str">
        <f t="shared" si="406"/>
        <v/>
      </c>
      <c r="Q539" s="65" t="str">
        <f t="shared" si="407"/>
        <v/>
      </c>
      <c r="R539" s="165" t="str">
        <f>IF(COUNTBLANK($A539:$F539)&gt;2,"",IF(Input!AG539=0,"NA",Input!AG539))</f>
        <v/>
      </c>
      <c r="AN539" s="65" t="str">
        <f t="shared" si="408"/>
        <v/>
      </c>
      <c r="AO539" s="65" t="str">
        <f t="shared" si="409"/>
        <v/>
      </c>
      <c r="AP539" s="165" t="str">
        <f>IF(COUNTBLANK($A539:$F539)&gt;2,"",IF(Input!J539=0,"NA",Input!J539))</f>
        <v/>
      </c>
      <c r="AQ539" s="65" t="str">
        <f t="shared" si="410"/>
        <v/>
      </c>
      <c r="AR539" s="65" t="str">
        <f t="shared" si="411"/>
        <v/>
      </c>
      <c r="AS539" s="165" t="str">
        <f>IF(COUNTBLANK($A539:$F539)&gt;2,"",IF(Input!K539=0,"NA",Input!K539))</f>
        <v/>
      </c>
      <c r="AT539" s="65" t="str">
        <f t="shared" si="412"/>
        <v/>
      </c>
      <c r="AU539" s="65" t="str">
        <f t="shared" si="413"/>
        <v/>
      </c>
      <c r="AV539" s="165" t="str">
        <f>IF(COUNTBLANK($A539:$F539)&gt;2,"",IF(Input!L539=0,"NA",Input!L539))</f>
        <v/>
      </c>
      <c r="AW539" s="65" t="str">
        <f t="shared" si="414"/>
        <v/>
      </c>
      <c r="AX539" s="65" t="str">
        <f t="shared" si="415"/>
        <v/>
      </c>
      <c r="AY539" s="165" t="str">
        <f>IF(COUNTBLANK($A539:$F539)&gt;2,"",IF(Input!M539=0,"NA",Input!M539))</f>
        <v/>
      </c>
      <c r="AZ539" s="65" t="str">
        <f t="shared" si="416"/>
        <v/>
      </c>
      <c r="BA539" s="65" t="str">
        <f t="shared" si="417"/>
        <v/>
      </c>
      <c r="BB539" s="165" t="str">
        <f>IF(COUNTBLANK($A539:$F539)&gt;2,"",IF(Input!N539=0,"NA",Input!N539))</f>
        <v/>
      </c>
      <c r="BC539" s="65" t="str">
        <f t="shared" si="418"/>
        <v/>
      </c>
      <c r="BD539" s="65" t="str">
        <f t="shared" si="419"/>
        <v/>
      </c>
      <c r="BE539" s="165" t="str">
        <f>IF(COUNTBLANK($A539:$F539)&gt;2,"",IF(Input!O539=0,"NA",Input!O539))</f>
        <v/>
      </c>
      <c r="BF539" s="65" t="str">
        <f t="shared" si="420"/>
        <v/>
      </c>
      <c r="BG539" s="65" t="str">
        <f t="shared" si="421"/>
        <v/>
      </c>
      <c r="BH539" s="165" t="str">
        <f>IF(COUNTBLANK($A539:$F539)&gt;2,"",IF(Input!P539=0,"NA",Input!P539))</f>
        <v/>
      </c>
      <c r="BI539" s="65" t="str">
        <f t="shared" si="422"/>
        <v/>
      </c>
      <c r="BJ539" s="65" t="str">
        <f t="shared" si="423"/>
        <v/>
      </c>
      <c r="BK539" s="165" t="str">
        <f>IF(COUNTBLANK($A539:$F539)&gt;2,"",IF(Input!Q539=0,"NA",Input!Q539))</f>
        <v/>
      </c>
      <c r="BL539" s="65" t="str">
        <f t="shared" si="424"/>
        <v/>
      </c>
      <c r="BM539" s="65" t="str">
        <f t="shared" si="425"/>
        <v/>
      </c>
      <c r="BN539" s="165" t="str">
        <f>IF(COUNTBLANK($A539:$F539)&gt;2,"",IF(Input!R539=0,"NA",Input!R539))</f>
        <v/>
      </c>
      <c r="BO539" s="65" t="str">
        <f t="shared" si="426"/>
        <v/>
      </c>
      <c r="BP539" s="65" t="str">
        <f t="shared" si="427"/>
        <v/>
      </c>
      <c r="BQ539" s="165" t="str">
        <f>IF(COUNTBLANK($A539:$F539)&gt;2,"",IF(Input!S539=0,"NA",Input!S539))</f>
        <v/>
      </c>
      <c r="BR539" s="65" t="str">
        <f t="shared" si="428"/>
        <v/>
      </c>
      <c r="BS539" s="65" t="str">
        <f t="shared" si="429"/>
        <v/>
      </c>
      <c r="BT539" s="165" t="str">
        <f>IF(COUNTBLANK($A539:$F539)&gt;2,"",IF(Input!T539=0,"NA",Input!T539))</f>
        <v/>
      </c>
      <c r="BU539" s="65" t="str">
        <f t="shared" si="430"/>
        <v/>
      </c>
      <c r="BV539" s="65" t="str">
        <f t="shared" si="431"/>
        <v/>
      </c>
      <c r="BW539" s="165" t="str">
        <f>IF(COUNTBLANK($A539:$F539)&gt;2,"",IF(Input!U539=0,"NA",Input!U539))</f>
        <v/>
      </c>
      <c r="BX539" s="65" t="str">
        <f t="shared" si="432"/>
        <v/>
      </c>
      <c r="BY539" s="65" t="str">
        <f t="shared" si="433"/>
        <v/>
      </c>
      <c r="BZ539" s="165" t="str">
        <f>IF(COUNTBLANK($A539:$F539)&gt;2,"",IF(Input!V539=0,"NA",Input!V539))</f>
        <v/>
      </c>
      <c r="CA539" s="65" t="str">
        <f t="shared" si="434"/>
        <v/>
      </c>
      <c r="CB539" s="65" t="str">
        <f t="shared" si="435"/>
        <v/>
      </c>
      <c r="CC539" s="165" t="str">
        <f>IF(COUNTBLANK($A539:$F539)&gt;2,"",IF(Input!W539=0,"NA",Input!W539))</f>
        <v/>
      </c>
      <c r="CD539" s="65" t="str">
        <f t="shared" si="436"/>
        <v/>
      </c>
      <c r="CE539" s="65" t="str">
        <f t="shared" si="437"/>
        <v/>
      </c>
      <c r="CF539" s="165" t="str">
        <f>IF(COUNTBLANK($A539:$F539)&gt;2,"",IF(Input!X539=0,"NA",Input!X539))</f>
        <v/>
      </c>
      <c r="CG539" s="65" t="str">
        <f t="shared" si="438"/>
        <v/>
      </c>
      <c r="CH539" s="65" t="str">
        <f t="shared" si="439"/>
        <v/>
      </c>
      <c r="CI539" s="165" t="str">
        <f>IF(COUNTBLANK($A539:$F539)&gt;2,"",IF(Input!Y539=0,"NA",Input!Y539))</f>
        <v/>
      </c>
      <c r="CJ539" s="65" t="str">
        <f t="shared" si="440"/>
        <v/>
      </c>
      <c r="CK539" s="65" t="str">
        <f t="shared" si="441"/>
        <v/>
      </c>
      <c r="CL539" s="165" t="str">
        <f>IF(COUNTBLANK($A539:$F539)&gt;2,"",IF(Input!Z539=0,"NA",Input!Z539))</f>
        <v/>
      </c>
      <c r="CM539" s="65" t="str">
        <f t="shared" si="442"/>
        <v/>
      </c>
      <c r="CN539" s="65" t="str">
        <f t="shared" si="443"/>
        <v/>
      </c>
      <c r="CO539" s="165" t="str">
        <f>IF(COUNTBLANK($A539:$F539)&gt;2,"",IF(Input!AA539=0,"NA",Input!AA539))</f>
        <v/>
      </c>
      <c r="CP539" s="65" t="str">
        <f t="shared" si="444"/>
        <v/>
      </c>
      <c r="CQ539" s="65" t="str">
        <f t="shared" si="445"/>
        <v/>
      </c>
      <c r="CR539" s="165" t="str">
        <f>IF(COUNTBLANK($A539:$F539)&gt;2,"",IF(Input!AB539=0,"NA",Input!AB539))</f>
        <v/>
      </c>
      <c r="CS539" s="65" t="str">
        <f t="shared" si="446"/>
        <v/>
      </c>
      <c r="CT539" s="65" t="str">
        <f t="shared" si="447"/>
        <v/>
      </c>
      <c r="CU539" s="165" t="str">
        <f>IF(COUNTBLANK($A539:$F539)&gt;2,"",IF(Input!AC539=0,"NA",Input!AC539))</f>
        <v/>
      </c>
      <c r="CV539" s="65" t="str">
        <f t="shared" si="448"/>
        <v/>
      </c>
      <c r="CW539" s="65" t="str">
        <f t="shared" si="449"/>
        <v/>
      </c>
      <c r="CX539" s="165" t="str">
        <f>IF(COUNTBLANK($A539:$F539)&gt;2,"",IF(Input!AD539=0,"NA",Input!AD539))</f>
        <v/>
      </c>
    </row>
    <row r="540" spans="1:102" x14ac:dyDescent="0.25">
      <c r="A540" s="162" t="str">
        <f>IF(Input!B540=0,"",Input!B540)</f>
        <v/>
      </c>
      <c r="B540" s="162" t="str">
        <f>IF(Input!C540=0,"",Input!C540)</f>
        <v/>
      </c>
      <c r="C540" s="162" t="str">
        <f>IF(Input!D540=0,"",Input!D540)</f>
        <v/>
      </c>
      <c r="D540" s="162" t="str">
        <f>IF(Input!G540=0,"",Input!G540)</f>
        <v/>
      </c>
      <c r="E540" s="162" t="str">
        <f>IF(Input!H540=0,"",Input!H540)</f>
        <v/>
      </c>
      <c r="F540" s="162" t="str">
        <f>IF(Input!I540=0,"",Input!I540)</f>
        <v/>
      </c>
      <c r="G540" s="66" t="str">
        <f t="shared" si="400"/>
        <v/>
      </c>
      <c r="H540" s="66" t="str">
        <f t="shared" si="401"/>
        <v/>
      </c>
      <c r="I540" s="160" t="str">
        <f>FinalScores!G540</f>
        <v/>
      </c>
      <c r="J540" s="65" t="str">
        <f t="shared" si="402"/>
        <v/>
      </c>
      <c r="K540" s="65" t="str">
        <f t="shared" si="403"/>
        <v/>
      </c>
      <c r="L540" s="165" t="str">
        <f>IF(COUNTBLANK($A540:$F540)&gt;2,"",IF(Input!AE540=0,"NA",Input!AE540))</f>
        <v/>
      </c>
      <c r="M540" s="65" t="str">
        <f t="shared" si="404"/>
        <v/>
      </c>
      <c r="N540" s="65" t="str">
        <f t="shared" si="405"/>
        <v/>
      </c>
      <c r="O540" s="165" t="str">
        <f>IF(COUNTBLANK($A540:$F540)&gt;2,"",IF(Input!AF540=0,"NA",Input!AF540))</f>
        <v/>
      </c>
      <c r="P540" s="65" t="str">
        <f t="shared" si="406"/>
        <v/>
      </c>
      <c r="Q540" s="65" t="str">
        <f t="shared" si="407"/>
        <v/>
      </c>
      <c r="R540" s="165" t="str">
        <f>IF(COUNTBLANK($A540:$F540)&gt;2,"",IF(Input!AG540=0,"NA",Input!AG540))</f>
        <v/>
      </c>
      <c r="AN540" s="65" t="str">
        <f t="shared" si="408"/>
        <v/>
      </c>
      <c r="AO540" s="65" t="str">
        <f t="shared" si="409"/>
        <v/>
      </c>
      <c r="AP540" s="165" t="str">
        <f>IF(COUNTBLANK($A540:$F540)&gt;2,"",IF(Input!J540=0,"NA",Input!J540))</f>
        <v/>
      </c>
      <c r="AQ540" s="65" t="str">
        <f t="shared" si="410"/>
        <v/>
      </c>
      <c r="AR540" s="65" t="str">
        <f t="shared" si="411"/>
        <v/>
      </c>
      <c r="AS540" s="165" t="str">
        <f>IF(COUNTBLANK($A540:$F540)&gt;2,"",IF(Input!K540=0,"NA",Input!K540))</f>
        <v/>
      </c>
      <c r="AT540" s="65" t="str">
        <f t="shared" si="412"/>
        <v/>
      </c>
      <c r="AU540" s="65" t="str">
        <f t="shared" si="413"/>
        <v/>
      </c>
      <c r="AV540" s="165" t="str">
        <f>IF(COUNTBLANK($A540:$F540)&gt;2,"",IF(Input!L540=0,"NA",Input!L540))</f>
        <v/>
      </c>
      <c r="AW540" s="65" t="str">
        <f t="shared" si="414"/>
        <v/>
      </c>
      <c r="AX540" s="65" t="str">
        <f t="shared" si="415"/>
        <v/>
      </c>
      <c r="AY540" s="165" t="str">
        <f>IF(COUNTBLANK($A540:$F540)&gt;2,"",IF(Input!M540=0,"NA",Input!M540))</f>
        <v/>
      </c>
      <c r="AZ540" s="65" t="str">
        <f t="shared" si="416"/>
        <v/>
      </c>
      <c r="BA540" s="65" t="str">
        <f t="shared" si="417"/>
        <v/>
      </c>
      <c r="BB540" s="165" t="str">
        <f>IF(COUNTBLANK($A540:$F540)&gt;2,"",IF(Input!N540=0,"NA",Input!N540))</f>
        <v/>
      </c>
      <c r="BC540" s="65" t="str">
        <f t="shared" si="418"/>
        <v/>
      </c>
      <c r="BD540" s="65" t="str">
        <f t="shared" si="419"/>
        <v/>
      </c>
      <c r="BE540" s="165" t="str">
        <f>IF(COUNTBLANK($A540:$F540)&gt;2,"",IF(Input!O540=0,"NA",Input!O540))</f>
        <v/>
      </c>
      <c r="BF540" s="65" t="str">
        <f t="shared" si="420"/>
        <v/>
      </c>
      <c r="BG540" s="65" t="str">
        <f t="shared" si="421"/>
        <v/>
      </c>
      <c r="BH540" s="165" t="str">
        <f>IF(COUNTBLANK($A540:$F540)&gt;2,"",IF(Input!P540=0,"NA",Input!P540))</f>
        <v/>
      </c>
      <c r="BI540" s="65" t="str">
        <f t="shared" si="422"/>
        <v/>
      </c>
      <c r="BJ540" s="65" t="str">
        <f t="shared" si="423"/>
        <v/>
      </c>
      <c r="BK540" s="165" t="str">
        <f>IF(COUNTBLANK($A540:$F540)&gt;2,"",IF(Input!Q540=0,"NA",Input!Q540))</f>
        <v/>
      </c>
      <c r="BL540" s="65" t="str">
        <f t="shared" si="424"/>
        <v/>
      </c>
      <c r="BM540" s="65" t="str">
        <f t="shared" si="425"/>
        <v/>
      </c>
      <c r="BN540" s="165" t="str">
        <f>IF(COUNTBLANK($A540:$F540)&gt;2,"",IF(Input!R540=0,"NA",Input!R540))</f>
        <v/>
      </c>
      <c r="BO540" s="65" t="str">
        <f t="shared" si="426"/>
        <v/>
      </c>
      <c r="BP540" s="65" t="str">
        <f t="shared" si="427"/>
        <v/>
      </c>
      <c r="BQ540" s="165" t="str">
        <f>IF(COUNTBLANK($A540:$F540)&gt;2,"",IF(Input!S540=0,"NA",Input!S540))</f>
        <v/>
      </c>
      <c r="BR540" s="65" t="str">
        <f t="shared" si="428"/>
        <v/>
      </c>
      <c r="BS540" s="65" t="str">
        <f t="shared" si="429"/>
        <v/>
      </c>
      <c r="BT540" s="165" t="str">
        <f>IF(COUNTBLANK($A540:$F540)&gt;2,"",IF(Input!T540=0,"NA",Input!T540))</f>
        <v/>
      </c>
      <c r="BU540" s="65" t="str">
        <f t="shared" si="430"/>
        <v/>
      </c>
      <c r="BV540" s="65" t="str">
        <f t="shared" si="431"/>
        <v/>
      </c>
      <c r="BW540" s="165" t="str">
        <f>IF(COUNTBLANK($A540:$F540)&gt;2,"",IF(Input!U540=0,"NA",Input!U540))</f>
        <v/>
      </c>
      <c r="BX540" s="65" t="str">
        <f t="shared" si="432"/>
        <v/>
      </c>
      <c r="BY540" s="65" t="str">
        <f t="shared" si="433"/>
        <v/>
      </c>
      <c r="BZ540" s="165" t="str">
        <f>IF(COUNTBLANK($A540:$F540)&gt;2,"",IF(Input!V540=0,"NA",Input!V540))</f>
        <v/>
      </c>
      <c r="CA540" s="65" t="str">
        <f t="shared" si="434"/>
        <v/>
      </c>
      <c r="CB540" s="65" t="str">
        <f t="shared" si="435"/>
        <v/>
      </c>
      <c r="CC540" s="165" t="str">
        <f>IF(COUNTBLANK($A540:$F540)&gt;2,"",IF(Input!W540=0,"NA",Input!W540))</f>
        <v/>
      </c>
      <c r="CD540" s="65" t="str">
        <f t="shared" si="436"/>
        <v/>
      </c>
      <c r="CE540" s="65" t="str">
        <f t="shared" si="437"/>
        <v/>
      </c>
      <c r="CF540" s="165" t="str">
        <f>IF(COUNTBLANK($A540:$F540)&gt;2,"",IF(Input!X540=0,"NA",Input!X540))</f>
        <v/>
      </c>
      <c r="CG540" s="65" t="str">
        <f t="shared" si="438"/>
        <v/>
      </c>
      <c r="CH540" s="65" t="str">
        <f t="shared" si="439"/>
        <v/>
      </c>
      <c r="CI540" s="165" t="str">
        <f>IF(COUNTBLANK($A540:$F540)&gt;2,"",IF(Input!Y540=0,"NA",Input!Y540))</f>
        <v/>
      </c>
      <c r="CJ540" s="65" t="str">
        <f t="shared" si="440"/>
        <v/>
      </c>
      <c r="CK540" s="65" t="str">
        <f t="shared" si="441"/>
        <v/>
      </c>
      <c r="CL540" s="165" t="str">
        <f>IF(COUNTBLANK($A540:$F540)&gt;2,"",IF(Input!Z540=0,"NA",Input!Z540))</f>
        <v/>
      </c>
      <c r="CM540" s="65" t="str">
        <f t="shared" si="442"/>
        <v/>
      </c>
      <c r="CN540" s="65" t="str">
        <f t="shared" si="443"/>
        <v/>
      </c>
      <c r="CO540" s="165" t="str">
        <f>IF(COUNTBLANK($A540:$F540)&gt;2,"",IF(Input!AA540=0,"NA",Input!AA540))</f>
        <v/>
      </c>
      <c r="CP540" s="65" t="str">
        <f t="shared" si="444"/>
        <v/>
      </c>
      <c r="CQ540" s="65" t="str">
        <f t="shared" si="445"/>
        <v/>
      </c>
      <c r="CR540" s="165" t="str">
        <f>IF(COUNTBLANK($A540:$F540)&gt;2,"",IF(Input!AB540=0,"NA",Input!AB540))</f>
        <v/>
      </c>
      <c r="CS540" s="65" t="str">
        <f t="shared" si="446"/>
        <v/>
      </c>
      <c r="CT540" s="65" t="str">
        <f t="shared" si="447"/>
        <v/>
      </c>
      <c r="CU540" s="165" t="str">
        <f>IF(COUNTBLANK($A540:$F540)&gt;2,"",IF(Input!AC540=0,"NA",Input!AC540))</f>
        <v/>
      </c>
      <c r="CV540" s="65" t="str">
        <f t="shared" si="448"/>
        <v/>
      </c>
      <c r="CW540" s="65" t="str">
        <f t="shared" si="449"/>
        <v/>
      </c>
      <c r="CX540" s="165" t="str">
        <f>IF(COUNTBLANK($A540:$F540)&gt;2,"",IF(Input!AD540=0,"NA",Input!AD540))</f>
        <v/>
      </c>
    </row>
    <row r="541" spans="1:102" x14ac:dyDescent="0.25">
      <c r="A541" s="162" t="str">
        <f>IF(Input!B541=0,"",Input!B541)</f>
        <v/>
      </c>
      <c r="B541" s="162" t="str">
        <f>IF(Input!C541=0,"",Input!C541)</f>
        <v/>
      </c>
      <c r="C541" s="162" t="str">
        <f>IF(Input!D541=0,"",Input!D541)</f>
        <v/>
      </c>
      <c r="D541" s="162" t="str">
        <f>IF(Input!G541=0,"",Input!G541)</f>
        <v/>
      </c>
      <c r="E541" s="162" t="str">
        <f>IF(Input!H541=0,"",Input!H541)</f>
        <v/>
      </c>
      <c r="F541" s="162" t="str">
        <f>IF(Input!I541=0,"",Input!I541)</f>
        <v/>
      </c>
      <c r="G541" s="66" t="str">
        <f t="shared" si="400"/>
        <v/>
      </c>
      <c r="H541" s="66" t="str">
        <f t="shared" si="401"/>
        <v/>
      </c>
      <c r="I541" s="160" t="str">
        <f>FinalScores!G541</f>
        <v/>
      </c>
      <c r="J541" s="65" t="str">
        <f t="shared" si="402"/>
        <v/>
      </c>
      <c r="K541" s="65" t="str">
        <f t="shared" si="403"/>
        <v/>
      </c>
      <c r="L541" s="165" t="str">
        <f>IF(COUNTBLANK($A541:$F541)&gt;2,"",IF(Input!AE541=0,"NA",Input!AE541))</f>
        <v/>
      </c>
      <c r="M541" s="65" t="str">
        <f t="shared" si="404"/>
        <v/>
      </c>
      <c r="N541" s="65" t="str">
        <f t="shared" si="405"/>
        <v/>
      </c>
      <c r="O541" s="165" t="str">
        <f>IF(COUNTBLANK($A541:$F541)&gt;2,"",IF(Input!AF541=0,"NA",Input!AF541))</f>
        <v/>
      </c>
      <c r="P541" s="65" t="str">
        <f t="shared" si="406"/>
        <v/>
      </c>
      <c r="Q541" s="65" t="str">
        <f t="shared" si="407"/>
        <v/>
      </c>
      <c r="R541" s="165" t="str">
        <f>IF(COUNTBLANK($A541:$F541)&gt;2,"",IF(Input!AG541=0,"NA",Input!AG541))</f>
        <v/>
      </c>
      <c r="AN541" s="65" t="str">
        <f t="shared" si="408"/>
        <v/>
      </c>
      <c r="AO541" s="65" t="str">
        <f t="shared" si="409"/>
        <v/>
      </c>
      <c r="AP541" s="165" t="str">
        <f>IF(COUNTBLANK($A541:$F541)&gt;2,"",IF(Input!J541=0,"NA",Input!J541))</f>
        <v/>
      </c>
      <c r="AQ541" s="65" t="str">
        <f t="shared" si="410"/>
        <v/>
      </c>
      <c r="AR541" s="65" t="str">
        <f t="shared" si="411"/>
        <v/>
      </c>
      <c r="AS541" s="165" t="str">
        <f>IF(COUNTBLANK($A541:$F541)&gt;2,"",IF(Input!K541=0,"NA",Input!K541))</f>
        <v/>
      </c>
      <c r="AT541" s="65" t="str">
        <f t="shared" si="412"/>
        <v/>
      </c>
      <c r="AU541" s="65" t="str">
        <f t="shared" si="413"/>
        <v/>
      </c>
      <c r="AV541" s="165" t="str">
        <f>IF(COUNTBLANK($A541:$F541)&gt;2,"",IF(Input!L541=0,"NA",Input!L541))</f>
        <v/>
      </c>
      <c r="AW541" s="65" t="str">
        <f t="shared" si="414"/>
        <v/>
      </c>
      <c r="AX541" s="65" t="str">
        <f t="shared" si="415"/>
        <v/>
      </c>
      <c r="AY541" s="165" t="str">
        <f>IF(COUNTBLANK($A541:$F541)&gt;2,"",IF(Input!M541=0,"NA",Input!M541))</f>
        <v/>
      </c>
      <c r="AZ541" s="65" t="str">
        <f t="shared" si="416"/>
        <v/>
      </c>
      <c r="BA541" s="65" t="str">
        <f t="shared" si="417"/>
        <v/>
      </c>
      <c r="BB541" s="165" t="str">
        <f>IF(COUNTBLANK($A541:$F541)&gt;2,"",IF(Input!N541=0,"NA",Input!N541))</f>
        <v/>
      </c>
      <c r="BC541" s="65" t="str">
        <f t="shared" si="418"/>
        <v/>
      </c>
      <c r="BD541" s="65" t="str">
        <f t="shared" si="419"/>
        <v/>
      </c>
      <c r="BE541" s="165" t="str">
        <f>IF(COUNTBLANK($A541:$F541)&gt;2,"",IF(Input!O541=0,"NA",Input!O541))</f>
        <v/>
      </c>
      <c r="BF541" s="65" t="str">
        <f t="shared" si="420"/>
        <v/>
      </c>
      <c r="BG541" s="65" t="str">
        <f t="shared" si="421"/>
        <v/>
      </c>
      <c r="BH541" s="165" t="str">
        <f>IF(COUNTBLANK($A541:$F541)&gt;2,"",IF(Input!P541=0,"NA",Input!P541))</f>
        <v/>
      </c>
      <c r="BI541" s="65" t="str">
        <f t="shared" si="422"/>
        <v/>
      </c>
      <c r="BJ541" s="65" t="str">
        <f t="shared" si="423"/>
        <v/>
      </c>
      <c r="BK541" s="165" t="str">
        <f>IF(COUNTBLANK($A541:$F541)&gt;2,"",IF(Input!Q541=0,"NA",Input!Q541))</f>
        <v/>
      </c>
      <c r="BL541" s="65" t="str">
        <f t="shared" si="424"/>
        <v/>
      </c>
      <c r="BM541" s="65" t="str">
        <f t="shared" si="425"/>
        <v/>
      </c>
      <c r="BN541" s="165" t="str">
        <f>IF(COUNTBLANK($A541:$F541)&gt;2,"",IF(Input!R541=0,"NA",Input!R541))</f>
        <v/>
      </c>
      <c r="BO541" s="65" t="str">
        <f t="shared" si="426"/>
        <v/>
      </c>
      <c r="BP541" s="65" t="str">
        <f t="shared" si="427"/>
        <v/>
      </c>
      <c r="BQ541" s="165" t="str">
        <f>IF(COUNTBLANK($A541:$F541)&gt;2,"",IF(Input!S541=0,"NA",Input!S541))</f>
        <v/>
      </c>
      <c r="BR541" s="65" t="str">
        <f t="shared" si="428"/>
        <v/>
      </c>
      <c r="BS541" s="65" t="str">
        <f t="shared" si="429"/>
        <v/>
      </c>
      <c r="BT541" s="165" t="str">
        <f>IF(COUNTBLANK($A541:$F541)&gt;2,"",IF(Input!T541=0,"NA",Input!T541))</f>
        <v/>
      </c>
      <c r="BU541" s="65" t="str">
        <f t="shared" si="430"/>
        <v/>
      </c>
      <c r="BV541" s="65" t="str">
        <f t="shared" si="431"/>
        <v/>
      </c>
      <c r="BW541" s="165" t="str">
        <f>IF(COUNTBLANK($A541:$F541)&gt;2,"",IF(Input!U541=0,"NA",Input!U541))</f>
        <v/>
      </c>
      <c r="BX541" s="65" t="str">
        <f t="shared" si="432"/>
        <v/>
      </c>
      <c r="BY541" s="65" t="str">
        <f t="shared" si="433"/>
        <v/>
      </c>
      <c r="BZ541" s="165" t="str">
        <f>IF(COUNTBLANK($A541:$F541)&gt;2,"",IF(Input!V541=0,"NA",Input!V541))</f>
        <v/>
      </c>
      <c r="CA541" s="65" t="str">
        <f t="shared" si="434"/>
        <v/>
      </c>
      <c r="CB541" s="65" t="str">
        <f t="shared" si="435"/>
        <v/>
      </c>
      <c r="CC541" s="165" t="str">
        <f>IF(COUNTBLANK($A541:$F541)&gt;2,"",IF(Input!W541=0,"NA",Input!W541))</f>
        <v/>
      </c>
      <c r="CD541" s="65" t="str">
        <f t="shared" si="436"/>
        <v/>
      </c>
      <c r="CE541" s="65" t="str">
        <f t="shared" si="437"/>
        <v/>
      </c>
      <c r="CF541" s="165" t="str">
        <f>IF(COUNTBLANK($A541:$F541)&gt;2,"",IF(Input!X541=0,"NA",Input!X541))</f>
        <v/>
      </c>
      <c r="CG541" s="65" t="str">
        <f t="shared" si="438"/>
        <v/>
      </c>
      <c r="CH541" s="65" t="str">
        <f t="shared" si="439"/>
        <v/>
      </c>
      <c r="CI541" s="165" t="str">
        <f>IF(COUNTBLANK($A541:$F541)&gt;2,"",IF(Input!Y541=0,"NA",Input!Y541))</f>
        <v/>
      </c>
      <c r="CJ541" s="65" t="str">
        <f t="shared" si="440"/>
        <v/>
      </c>
      <c r="CK541" s="65" t="str">
        <f t="shared" si="441"/>
        <v/>
      </c>
      <c r="CL541" s="165" t="str">
        <f>IF(COUNTBLANK($A541:$F541)&gt;2,"",IF(Input!Z541=0,"NA",Input!Z541))</f>
        <v/>
      </c>
      <c r="CM541" s="65" t="str">
        <f t="shared" si="442"/>
        <v/>
      </c>
      <c r="CN541" s="65" t="str">
        <f t="shared" si="443"/>
        <v/>
      </c>
      <c r="CO541" s="165" t="str">
        <f>IF(COUNTBLANK($A541:$F541)&gt;2,"",IF(Input!AA541=0,"NA",Input!AA541))</f>
        <v/>
      </c>
      <c r="CP541" s="65" t="str">
        <f t="shared" si="444"/>
        <v/>
      </c>
      <c r="CQ541" s="65" t="str">
        <f t="shared" si="445"/>
        <v/>
      </c>
      <c r="CR541" s="165" t="str">
        <f>IF(COUNTBLANK($A541:$F541)&gt;2,"",IF(Input!AB541=0,"NA",Input!AB541))</f>
        <v/>
      </c>
      <c r="CS541" s="65" t="str">
        <f t="shared" si="446"/>
        <v/>
      </c>
      <c r="CT541" s="65" t="str">
        <f t="shared" si="447"/>
        <v/>
      </c>
      <c r="CU541" s="165" t="str">
        <f>IF(COUNTBLANK($A541:$F541)&gt;2,"",IF(Input!AC541=0,"NA",Input!AC541))</f>
        <v/>
      </c>
      <c r="CV541" s="65" t="str">
        <f t="shared" si="448"/>
        <v/>
      </c>
      <c r="CW541" s="65" t="str">
        <f t="shared" si="449"/>
        <v/>
      </c>
      <c r="CX541" s="165" t="str">
        <f>IF(COUNTBLANK($A541:$F541)&gt;2,"",IF(Input!AD541=0,"NA",Input!AD541))</f>
        <v/>
      </c>
    </row>
    <row r="542" spans="1:102" x14ac:dyDescent="0.25">
      <c r="A542" s="162" t="str">
        <f>IF(Input!B542=0,"",Input!B542)</f>
        <v/>
      </c>
      <c r="B542" s="162" t="str">
        <f>IF(Input!C542=0,"",Input!C542)</f>
        <v/>
      </c>
      <c r="C542" s="162" t="str">
        <f>IF(Input!D542=0,"",Input!D542)</f>
        <v/>
      </c>
      <c r="D542" s="162" t="str">
        <f>IF(Input!G542=0,"",Input!G542)</f>
        <v/>
      </c>
      <c r="E542" s="162" t="str">
        <f>IF(Input!H542=0,"",Input!H542)</f>
        <v/>
      </c>
      <c r="F542" s="162" t="str">
        <f>IF(Input!I542=0,"",Input!I542)</f>
        <v/>
      </c>
      <c r="G542" s="66" t="str">
        <f t="shared" si="400"/>
        <v/>
      </c>
      <c r="H542" s="66" t="str">
        <f t="shared" si="401"/>
        <v/>
      </c>
      <c r="I542" s="160" t="str">
        <f>FinalScores!G542</f>
        <v/>
      </c>
      <c r="J542" s="65" t="str">
        <f t="shared" si="402"/>
        <v/>
      </c>
      <c r="K542" s="65" t="str">
        <f t="shared" si="403"/>
        <v/>
      </c>
      <c r="L542" s="165" t="str">
        <f>IF(COUNTBLANK($A542:$F542)&gt;2,"",IF(Input!AE542=0,"NA",Input!AE542))</f>
        <v/>
      </c>
      <c r="M542" s="65" t="str">
        <f t="shared" si="404"/>
        <v/>
      </c>
      <c r="N542" s="65" t="str">
        <f t="shared" si="405"/>
        <v/>
      </c>
      <c r="O542" s="165" t="str">
        <f>IF(COUNTBLANK($A542:$F542)&gt;2,"",IF(Input!AF542=0,"NA",Input!AF542))</f>
        <v/>
      </c>
      <c r="P542" s="65" t="str">
        <f t="shared" si="406"/>
        <v/>
      </c>
      <c r="Q542" s="65" t="str">
        <f t="shared" si="407"/>
        <v/>
      </c>
      <c r="R542" s="165" t="str">
        <f>IF(COUNTBLANK($A542:$F542)&gt;2,"",IF(Input!AG542=0,"NA",Input!AG542))</f>
        <v/>
      </c>
      <c r="AN542" s="65" t="str">
        <f t="shared" si="408"/>
        <v/>
      </c>
      <c r="AO542" s="65" t="str">
        <f t="shared" si="409"/>
        <v/>
      </c>
      <c r="AP542" s="165" t="str">
        <f>IF(COUNTBLANK($A542:$F542)&gt;2,"",IF(Input!J542=0,"NA",Input!J542))</f>
        <v/>
      </c>
      <c r="AQ542" s="65" t="str">
        <f t="shared" si="410"/>
        <v/>
      </c>
      <c r="AR542" s="65" t="str">
        <f t="shared" si="411"/>
        <v/>
      </c>
      <c r="AS542" s="165" t="str">
        <f>IF(COUNTBLANK($A542:$F542)&gt;2,"",IF(Input!K542=0,"NA",Input!K542))</f>
        <v/>
      </c>
      <c r="AT542" s="65" t="str">
        <f t="shared" si="412"/>
        <v/>
      </c>
      <c r="AU542" s="65" t="str">
        <f t="shared" si="413"/>
        <v/>
      </c>
      <c r="AV542" s="165" t="str">
        <f>IF(COUNTBLANK($A542:$F542)&gt;2,"",IF(Input!L542=0,"NA",Input!L542))</f>
        <v/>
      </c>
      <c r="AW542" s="65" t="str">
        <f t="shared" si="414"/>
        <v/>
      </c>
      <c r="AX542" s="65" t="str">
        <f t="shared" si="415"/>
        <v/>
      </c>
      <c r="AY542" s="165" t="str">
        <f>IF(COUNTBLANK($A542:$F542)&gt;2,"",IF(Input!M542=0,"NA",Input!M542))</f>
        <v/>
      </c>
      <c r="AZ542" s="65" t="str">
        <f t="shared" si="416"/>
        <v/>
      </c>
      <c r="BA542" s="65" t="str">
        <f t="shared" si="417"/>
        <v/>
      </c>
      <c r="BB542" s="165" t="str">
        <f>IF(COUNTBLANK($A542:$F542)&gt;2,"",IF(Input!N542=0,"NA",Input!N542))</f>
        <v/>
      </c>
      <c r="BC542" s="65" t="str">
        <f t="shared" si="418"/>
        <v/>
      </c>
      <c r="BD542" s="65" t="str">
        <f t="shared" si="419"/>
        <v/>
      </c>
      <c r="BE542" s="165" t="str">
        <f>IF(COUNTBLANK($A542:$F542)&gt;2,"",IF(Input!O542=0,"NA",Input!O542))</f>
        <v/>
      </c>
      <c r="BF542" s="65" t="str">
        <f t="shared" si="420"/>
        <v/>
      </c>
      <c r="BG542" s="65" t="str">
        <f t="shared" si="421"/>
        <v/>
      </c>
      <c r="BH542" s="165" t="str">
        <f>IF(COUNTBLANK($A542:$F542)&gt;2,"",IF(Input!P542=0,"NA",Input!P542))</f>
        <v/>
      </c>
      <c r="BI542" s="65" t="str">
        <f t="shared" si="422"/>
        <v/>
      </c>
      <c r="BJ542" s="65" t="str">
        <f t="shared" si="423"/>
        <v/>
      </c>
      <c r="BK542" s="165" t="str">
        <f>IF(COUNTBLANK($A542:$F542)&gt;2,"",IF(Input!Q542=0,"NA",Input!Q542))</f>
        <v/>
      </c>
      <c r="BL542" s="65" t="str">
        <f t="shared" si="424"/>
        <v/>
      </c>
      <c r="BM542" s="65" t="str">
        <f t="shared" si="425"/>
        <v/>
      </c>
      <c r="BN542" s="165" t="str">
        <f>IF(COUNTBLANK($A542:$F542)&gt;2,"",IF(Input!R542=0,"NA",Input!R542))</f>
        <v/>
      </c>
      <c r="BO542" s="65" t="str">
        <f t="shared" si="426"/>
        <v/>
      </c>
      <c r="BP542" s="65" t="str">
        <f t="shared" si="427"/>
        <v/>
      </c>
      <c r="BQ542" s="165" t="str">
        <f>IF(COUNTBLANK($A542:$F542)&gt;2,"",IF(Input!S542=0,"NA",Input!S542))</f>
        <v/>
      </c>
      <c r="BR542" s="65" t="str">
        <f t="shared" si="428"/>
        <v/>
      </c>
      <c r="BS542" s="65" t="str">
        <f t="shared" si="429"/>
        <v/>
      </c>
      <c r="BT542" s="165" t="str">
        <f>IF(COUNTBLANK($A542:$F542)&gt;2,"",IF(Input!T542=0,"NA",Input!T542))</f>
        <v/>
      </c>
      <c r="BU542" s="65" t="str">
        <f t="shared" si="430"/>
        <v/>
      </c>
      <c r="BV542" s="65" t="str">
        <f t="shared" si="431"/>
        <v/>
      </c>
      <c r="BW542" s="165" t="str">
        <f>IF(COUNTBLANK($A542:$F542)&gt;2,"",IF(Input!U542=0,"NA",Input!U542))</f>
        <v/>
      </c>
      <c r="BX542" s="65" t="str">
        <f t="shared" si="432"/>
        <v/>
      </c>
      <c r="BY542" s="65" t="str">
        <f t="shared" si="433"/>
        <v/>
      </c>
      <c r="BZ542" s="165" t="str">
        <f>IF(COUNTBLANK($A542:$F542)&gt;2,"",IF(Input!V542=0,"NA",Input!V542))</f>
        <v/>
      </c>
      <c r="CA542" s="65" t="str">
        <f t="shared" si="434"/>
        <v/>
      </c>
      <c r="CB542" s="65" t="str">
        <f t="shared" si="435"/>
        <v/>
      </c>
      <c r="CC542" s="165" t="str">
        <f>IF(COUNTBLANK($A542:$F542)&gt;2,"",IF(Input!W542=0,"NA",Input!W542))</f>
        <v/>
      </c>
      <c r="CD542" s="65" t="str">
        <f t="shared" si="436"/>
        <v/>
      </c>
      <c r="CE542" s="65" t="str">
        <f t="shared" si="437"/>
        <v/>
      </c>
      <c r="CF542" s="165" t="str">
        <f>IF(COUNTBLANK($A542:$F542)&gt;2,"",IF(Input!X542=0,"NA",Input!X542))</f>
        <v/>
      </c>
      <c r="CG542" s="65" t="str">
        <f t="shared" si="438"/>
        <v/>
      </c>
      <c r="CH542" s="65" t="str">
        <f t="shared" si="439"/>
        <v/>
      </c>
      <c r="CI542" s="165" t="str">
        <f>IF(COUNTBLANK($A542:$F542)&gt;2,"",IF(Input!Y542=0,"NA",Input!Y542))</f>
        <v/>
      </c>
      <c r="CJ542" s="65" t="str">
        <f t="shared" si="440"/>
        <v/>
      </c>
      <c r="CK542" s="65" t="str">
        <f t="shared" si="441"/>
        <v/>
      </c>
      <c r="CL542" s="165" t="str">
        <f>IF(COUNTBLANK($A542:$F542)&gt;2,"",IF(Input!Z542=0,"NA",Input!Z542))</f>
        <v/>
      </c>
      <c r="CM542" s="65" t="str">
        <f t="shared" si="442"/>
        <v/>
      </c>
      <c r="CN542" s="65" t="str">
        <f t="shared" si="443"/>
        <v/>
      </c>
      <c r="CO542" s="165" t="str">
        <f>IF(COUNTBLANK($A542:$F542)&gt;2,"",IF(Input!AA542=0,"NA",Input!AA542))</f>
        <v/>
      </c>
      <c r="CP542" s="65" t="str">
        <f t="shared" si="444"/>
        <v/>
      </c>
      <c r="CQ542" s="65" t="str">
        <f t="shared" si="445"/>
        <v/>
      </c>
      <c r="CR542" s="165" t="str">
        <f>IF(COUNTBLANK($A542:$F542)&gt;2,"",IF(Input!AB542=0,"NA",Input!AB542))</f>
        <v/>
      </c>
      <c r="CS542" s="65" t="str">
        <f t="shared" si="446"/>
        <v/>
      </c>
      <c r="CT542" s="65" t="str">
        <f t="shared" si="447"/>
        <v/>
      </c>
      <c r="CU542" s="165" t="str">
        <f>IF(COUNTBLANK($A542:$F542)&gt;2,"",IF(Input!AC542=0,"NA",Input!AC542))</f>
        <v/>
      </c>
      <c r="CV542" s="65" t="str">
        <f t="shared" si="448"/>
        <v/>
      </c>
      <c r="CW542" s="65" t="str">
        <f t="shared" si="449"/>
        <v/>
      </c>
      <c r="CX542" s="165" t="str">
        <f>IF(COUNTBLANK($A542:$F542)&gt;2,"",IF(Input!AD542=0,"NA",Input!AD542))</f>
        <v/>
      </c>
    </row>
    <row r="543" spans="1:102" x14ac:dyDescent="0.25">
      <c r="A543" s="162" t="str">
        <f>IF(Input!B543=0,"",Input!B543)</f>
        <v/>
      </c>
      <c r="B543" s="162" t="str">
        <f>IF(Input!C543=0,"",Input!C543)</f>
        <v/>
      </c>
      <c r="C543" s="162" t="str">
        <f>IF(Input!D543=0,"",Input!D543)</f>
        <v/>
      </c>
      <c r="D543" s="162" t="str">
        <f>IF(Input!G543=0,"",Input!G543)</f>
        <v/>
      </c>
      <c r="E543" s="162" t="str">
        <f>IF(Input!H543=0,"",Input!H543)</f>
        <v/>
      </c>
      <c r="F543" s="162" t="str">
        <f>IF(Input!I543=0,"",Input!I543)</f>
        <v/>
      </c>
      <c r="G543" s="66" t="str">
        <f t="shared" si="400"/>
        <v/>
      </c>
      <c r="H543" s="66" t="str">
        <f t="shared" si="401"/>
        <v/>
      </c>
      <c r="I543" s="160" t="str">
        <f>FinalScores!G543</f>
        <v/>
      </c>
      <c r="J543" s="65" t="str">
        <f t="shared" si="402"/>
        <v/>
      </c>
      <c r="K543" s="65" t="str">
        <f t="shared" si="403"/>
        <v/>
      </c>
      <c r="L543" s="165" t="str">
        <f>IF(COUNTBLANK($A543:$F543)&gt;2,"",IF(Input!AE543=0,"NA",Input!AE543))</f>
        <v/>
      </c>
      <c r="M543" s="65" t="str">
        <f t="shared" si="404"/>
        <v/>
      </c>
      <c r="N543" s="65" t="str">
        <f t="shared" si="405"/>
        <v/>
      </c>
      <c r="O543" s="165" t="str">
        <f>IF(COUNTBLANK($A543:$F543)&gt;2,"",IF(Input!AF543=0,"NA",Input!AF543))</f>
        <v/>
      </c>
      <c r="P543" s="65" t="str">
        <f t="shared" si="406"/>
        <v/>
      </c>
      <c r="Q543" s="65" t="str">
        <f t="shared" si="407"/>
        <v/>
      </c>
      <c r="R543" s="165" t="str">
        <f>IF(COUNTBLANK($A543:$F543)&gt;2,"",IF(Input!AG543=0,"NA",Input!AG543))</f>
        <v/>
      </c>
      <c r="AN543" s="65" t="str">
        <f t="shared" si="408"/>
        <v/>
      </c>
      <c r="AO543" s="65" t="str">
        <f t="shared" si="409"/>
        <v/>
      </c>
      <c r="AP543" s="165" t="str">
        <f>IF(COUNTBLANK($A543:$F543)&gt;2,"",IF(Input!J543=0,"NA",Input!J543))</f>
        <v/>
      </c>
      <c r="AQ543" s="65" t="str">
        <f t="shared" si="410"/>
        <v/>
      </c>
      <c r="AR543" s="65" t="str">
        <f t="shared" si="411"/>
        <v/>
      </c>
      <c r="AS543" s="165" t="str">
        <f>IF(COUNTBLANK($A543:$F543)&gt;2,"",IF(Input!K543=0,"NA",Input!K543))</f>
        <v/>
      </c>
      <c r="AT543" s="65" t="str">
        <f t="shared" si="412"/>
        <v/>
      </c>
      <c r="AU543" s="65" t="str">
        <f t="shared" si="413"/>
        <v/>
      </c>
      <c r="AV543" s="165" t="str">
        <f>IF(COUNTBLANK($A543:$F543)&gt;2,"",IF(Input!L543=0,"NA",Input!L543))</f>
        <v/>
      </c>
      <c r="AW543" s="65" t="str">
        <f t="shared" si="414"/>
        <v/>
      </c>
      <c r="AX543" s="65" t="str">
        <f t="shared" si="415"/>
        <v/>
      </c>
      <c r="AY543" s="165" t="str">
        <f>IF(COUNTBLANK($A543:$F543)&gt;2,"",IF(Input!M543=0,"NA",Input!M543))</f>
        <v/>
      </c>
      <c r="AZ543" s="65" t="str">
        <f t="shared" si="416"/>
        <v/>
      </c>
      <c r="BA543" s="65" t="str">
        <f t="shared" si="417"/>
        <v/>
      </c>
      <c r="BB543" s="165" t="str">
        <f>IF(COUNTBLANK($A543:$F543)&gt;2,"",IF(Input!N543=0,"NA",Input!N543))</f>
        <v/>
      </c>
      <c r="BC543" s="65" t="str">
        <f t="shared" si="418"/>
        <v/>
      </c>
      <c r="BD543" s="65" t="str">
        <f t="shared" si="419"/>
        <v/>
      </c>
      <c r="BE543" s="165" t="str">
        <f>IF(COUNTBLANK($A543:$F543)&gt;2,"",IF(Input!O543=0,"NA",Input!O543))</f>
        <v/>
      </c>
      <c r="BF543" s="65" t="str">
        <f t="shared" si="420"/>
        <v/>
      </c>
      <c r="BG543" s="65" t="str">
        <f t="shared" si="421"/>
        <v/>
      </c>
      <c r="BH543" s="165" t="str">
        <f>IF(COUNTBLANK($A543:$F543)&gt;2,"",IF(Input!P543=0,"NA",Input!P543))</f>
        <v/>
      </c>
      <c r="BI543" s="65" t="str">
        <f t="shared" si="422"/>
        <v/>
      </c>
      <c r="BJ543" s="65" t="str">
        <f t="shared" si="423"/>
        <v/>
      </c>
      <c r="BK543" s="165" t="str">
        <f>IF(COUNTBLANK($A543:$F543)&gt;2,"",IF(Input!Q543=0,"NA",Input!Q543))</f>
        <v/>
      </c>
      <c r="BL543" s="65" t="str">
        <f t="shared" si="424"/>
        <v/>
      </c>
      <c r="BM543" s="65" t="str">
        <f t="shared" si="425"/>
        <v/>
      </c>
      <c r="BN543" s="165" t="str">
        <f>IF(COUNTBLANK($A543:$F543)&gt;2,"",IF(Input!R543=0,"NA",Input!R543))</f>
        <v/>
      </c>
      <c r="BO543" s="65" t="str">
        <f t="shared" si="426"/>
        <v/>
      </c>
      <c r="BP543" s="65" t="str">
        <f t="shared" si="427"/>
        <v/>
      </c>
      <c r="BQ543" s="165" t="str">
        <f>IF(COUNTBLANK($A543:$F543)&gt;2,"",IF(Input!S543=0,"NA",Input!S543))</f>
        <v/>
      </c>
      <c r="BR543" s="65" t="str">
        <f t="shared" si="428"/>
        <v/>
      </c>
      <c r="BS543" s="65" t="str">
        <f t="shared" si="429"/>
        <v/>
      </c>
      <c r="BT543" s="165" t="str">
        <f>IF(COUNTBLANK($A543:$F543)&gt;2,"",IF(Input!T543=0,"NA",Input!T543))</f>
        <v/>
      </c>
      <c r="BU543" s="65" t="str">
        <f t="shared" si="430"/>
        <v/>
      </c>
      <c r="BV543" s="65" t="str">
        <f t="shared" si="431"/>
        <v/>
      </c>
      <c r="BW543" s="165" t="str">
        <f>IF(COUNTBLANK($A543:$F543)&gt;2,"",IF(Input!U543=0,"NA",Input!U543))</f>
        <v/>
      </c>
      <c r="BX543" s="65" t="str">
        <f t="shared" si="432"/>
        <v/>
      </c>
      <c r="BY543" s="65" t="str">
        <f t="shared" si="433"/>
        <v/>
      </c>
      <c r="BZ543" s="165" t="str">
        <f>IF(COUNTBLANK($A543:$F543)&gt;2,"",IF(Input!V543=0,"NA",Input!V543))</f>
        <v/>
      </c>
      <c r="CA543" s="65" t="str">
        <f t="shared" si="434"/>
        <v/>
      </c>
      <c r="CB543" s="65" t="str">
        <f t="shared" si="435"/>
        <v/>
      </c>
      <c r="CC543" s="165" t="str">
        <f>IF(COUNTBLANK($A543:$F543)&gt;2,"",IF(Input!W543=0,"NA",Input!W543))</f>
        <v/>
      </c>
      <c r="CD543" s="65" t="str">
        <f t="shared" si="436"/>
        <v/>
      </c>
      <c r="CE543" s="65" t="str">
        <f t="shared" si="437"/>
        <v/>
      </c>
      <c r="CF543" s="165" t="str">
        <f>IF(COUNTBLANK($A543:$F543)&gt;2,"",IF(Input!X543=0,"NA",Input!X543))</f>
        <v/>
      </c>
      <c r="CG543" s="65" t="str">
        <f t="shared" si="438"/>
        <v/>
      </c>
      <c r="CH543" s="65" t="str">
        <f t="shared" si="439"/>
        <v/>
      </c>
      <c r="CI543" s="165" t="str">
        <f>IF(COUNTBLANK($A543:$F543)&gt;2,"",IF(Input!Y543=0,"NA",Input!Y543))</f>
        <v/>
      </c>
      <c r="CJ543" s="65" t="str">
        <f t="shared" si="440"/>
        <v/>
      </c>
      <c r="CK543" s="65" t="str">
        <f t="shared" si="441"/>
        <v/>
      </c>
      <c r="CL543" s="165" t="str">
        <f>IF(COUNTBLANK($A543:$F543)&gt;2,"",IF(Input!Z543=0,"NA",Input!Z543))</f>
        <v/>
      </c>
      <c r="CM543" s="65" t="str">
        <f t="shared" si="442"/>
        <v/>
      </c>
      <c r="CN543" s="65" t="str">
        <f t="shared" si="443"/>
        <v/>
      </c>
      <c r="CO543" s="165" t="str">
        <f>IF(COUNTBLANK($A543:$F543)&gt;2,"",IF(Input!AA543=0,"NA",Input!AA543))</f>
        <v/>
      </c>
      <c r="CP543" s="65" t="str">
        <f t="shared" si="444"/>
        <v/>
      </c>
      <c r="CQ543" s="65" t="str">
        <f t="shared" si="445"/>
        <v/>
      </c>
      <c r="CR543" s="165" t="str">
        <f>IF(COUNTBLANK($A543:$F543)&gt;2,"",IF(Input!AB543=0,"NA",Input!AB543))</f>
        <v/>
      </c>
      <c r="CS543" s="65" t="str">
        <f t="shared" si="446"/>
        <v/>
      </c>
      <c r="CT543" s="65" t="str">
        <f t="shared" si="447"/>
        <v/>
      </c>
      <c r="CU543" s="165" t="str">
        <f>IF(COUNTBLANK($A543:$F543)&gt;2,"",IF(Input!AC543=0,"NA",Input!AC543))</f>
        <v/>
      </c>
      <c r="CV543" s="65" t="str">
        <f t="shared" si="448"/>
        <v/>
      </c>
      <c r="CW543" s="65" t="str">
        <f t="shared" si="449"/>
        <v/>
      </c>
      <c r="CX543" s="165" t="str">
        <f>IF(COUNTBLANK($A543:$F543)&gt;2,"",IF(Input!AD543=0,"NA",Input!AD543))</f>
        <v/>
      </c>
    </row>
    <row r="544" spans="1:102" x14ac:dyDescent="0.25">
      <c r="A544" s="162" t="str">
        <f>IF(Input!B544=0,"",Input!B544)</f>
        <v/>
      </c>
      <c r="B544" s="162" t="str">
        <f>IF(Input!C544=0,"",Input!C544)</f>
        <v/>
      </c>
      <c r="C544" s="162" t="str">
        <f>IF(Input!D544=0,"",Input!D544)</f>
        <v/>
      </c>
      <c r="D544" s="162" t="str">
        <f>IF(Input!G544=0,"",Input!G544)</f>
        <v/>
      </c>
      <c r="E544" s="162" t="str">
        <f>IF(Input!H544=0,"",Input!H544)</f>
        <v/>
      </c>
      <c r="F544" s="162" t="str">
        <f>IF(Input!I544=0,"",Input!I544)</f>
        <v/>
      </c>
      <c r="G544" s="66" t="str">
        <f t="shared" si="400"/>
        <v/>
      </c>
      <c r="H544" s="66" t="str">
        <f t="shared" si="401"/>
        <v/>
      </c>
      <c r="I544" s="160" t="str">
        <f>FinalScores!G544</f>
        <v/>
      </c>
      <c r="J544" s="65" t="str">
        <f t="shared" si="402"/>
        <v/>
      </c>
      <c r="K544" s="65" t="str">
        <f t="shared" si="403"/>
        <v/>
      </c>
      <c r="L544" s="165" t="str">
        <f>IF(COUNTBLANK($A544:$F544)&gt;2,"",IF(Input!AE544=0,"NA",Input!AE544))</f>
        <v/>
      </c>
      <c r="M544" s="65" t="str">
        <f t="shared" si="404"/>
        <v/>
      </c>
      <c r="N544" s="65" t="str">
        <f t="shared" si="405"/>
        <v/>
      </c>
      <c r="O544" s="165" t="str">
        <f>IF(COUNTBLANK($A544:$F544)&gt;2,"",IF(Input!AF544=0,"NA",Input!AF544))</f>
        <v/>
      </c>
      <c r="P544" s="65" t="str">
        <f t="shared" si="406"/>
        <v/>
      </c>
      <c r="Q544" s="65" t="str">
        <f t="shared" si="407"/>
        <v/>
      </c>
      <c r="R544" s="165" t="str">
        <f>IF(COUNTBLANK($A544:$F544)&gt;2,"",IF(Input!AG544=0,"NA",Input!AG544))</f>
        <v/>
      </c>
      <c r="AN544" s="65" t="str">
        <f t="shared" si="408"/>
        <v/>
      </c>
      <c r="AO544" s="65" t="str">
        <f t="shared" si="409"/>
        <v/>
      </c>
      <c r="AP544" s="165" t="str">
        <f>IF(COUNTBLANK($A544:$F544)&gt;2,"",IF(Input!J544=0,"NA",Input!J544))</f>
        <v/>
      </c>
      <c r="AQ544" s="65" t="str">
        <f t="shared" si="410"/>
        <v/>
      </c>
      <c r="AR544" s="65" t="str">
        <f t="shared" si="411"/>
        <v/>
      </c>
      <c r="AS544" s="165" t="str">
        <f>IF(COUNTBLANK($A544:$F544)&gt;2,"",IF(Input!K544=0,"NA",Input!K544))</f>
        <v/>
      </c>
      <c r="AT544" s="65" t="str">
        <f t="shared" si="412"/>
        <v/>
      </c>
      <c r="AU544" s="65" t="str">
        <f t="shared" si="413"/>
        <v/>
      </c>
      <c r="AV544" s="165" t="str">
        <f>IF(COUNTBLANK($A544:$F544)&gt;2,"",IF(Input!L544=0,"NA",Input!L544))</f>
        <v/>
      </c>
      <c r="AW544" s="65" t="str">
        <f t="shared" si="414"/>
        <v/>
      </c>
      <c r="AX544" s="65" t="str">
        <f t="shared" si="415"/>
        <v/>
      </c>
      <c r="AY544" s="165" t="str">
        <f>IF(COUNTBLANK($A544:$F544)&gt;2,"",IF(Input!M544=0,"NA",Input!M544))</f>
        <v/>
      </c>
      <c r="AZ544" s="65" t="str">
        <f t="shared" si="416"/>
        <v/>
      </c>
      <c r="BA544" s="65" t="str">
        <f t="shared" si="417"/>
        <v/>
      </c>
      <c r="BB544" s="165" t="str">
        <f>IF(COUNTBLANK($A544:$F544)&gt;2,"",IF(Input!N544=0,"NA",Input!N544))</f>
        <v/>
      </c>
      <c r="BC544" s="65" t="str">
        <f t="shared" si="418"/>
        <v/>
      </c>
      <c r="BD544" s="65" t="str">
        <f t="shared" si="419"/>
        <v/>
      </c>
      <c r="BE544" s="165" t="str">
        <f>IF(COUNTBLANK($A544:$F544)&gt;2,"",IF(Input!O544=0,"NA",Input!O544))</f>
        <v/>
      </c>
      <c r="BF544" s="65" t="str">
        <f t="shared" si="420"/>
        <v/>
      </c>
      <c r="BG544" s="65" t="str">
        <f t="shared" si="421"/>
        <v/>
      </c>
      <c r="BH544" s="165" t="str">
        <f>IF(COUNTBLANK($A544:$F544)&gt;2,"",IF(Input!P544=0,"NA",Input!P544))</f>
        <v/>
      </c>
      <c r="BI544" s="65" t="str">
        <f t="shared" si="422"/>
        <v/>
      </c>
      <c r="BJ544" s="65" t="str">
        <f t="shared" si="423"/>
        <v/>
      </c>
      <c r="BK544" s="165" t="str">
        <f>IF(COUNTBLANK($A544:$F544)&gt;2,"",IF(Input!Q544=0,"NA",Input!Q544))</f>
        <v/>
      </c>
      <c r="BL544" s="65" t="str">
        <f t="shared" si="424"/>
        <v/>
      </c>
      <c r="BM544" s="65" t="str">
        <f t="shared" si="425"/>
        <v/>
      </c>
      <c r="BN544" s="165" t="str">
        <f>IF(COUNTBLANK($A544:$F544)&gt;2,"",IF(Input!R544=0,"NA",Input!R544))</f>
        <v/>
      </c>
      <c r="BO544" s="65" t="str">
        <f t="shared" si="426"/>
        <v/>
      </c>
      <c r="BP544" s="65" t="str">
        <f t="shared" si="427"/>
        <v/>
      </c>
      <c r="BQ544" s="165" t="str">
        <f>IF(COUNTBLANK($A544:$F544)&gt;2,"",IF(Input!S544=0,"NA",Input!S544))</f>
        <v/>
      </c>
      <c r="BR544" s="65" t="str">
        <f t="shared" si="428"/>
        <v/>
      </c>
      <c r="BS544" s="65" t="str">
        <f t="shared" si="429"/>
        <v/>
      </c>
      <c r="BT544" s="165" t="str">
        <f>IF(COUNTBLANK($A544:$F544)&gt;2,"",IF(Input!T544=0,"NA",Input!T544))</f>
        <v/>
      </c>
      <c r="BU544" s="65" t="str">
        <f t="shared" si="430"/>
        <v/>
      </c>
      <c r="BV544" s="65" t="str">
        <f t="shared" si="431"/>
        <v/>
      </c>
      <c r="BW544" s="165" t="str">
        <f>IF(COUNTBLANK($A544:$F544)&gt;2,"",IF(Input!U544=0,"NA",Input!U544))</f>
        <v/>
      </c>
      <c r="BX544" s="65" t="str">
        <f t="shared" si="432"/>
        <v/>
      </c>
      <c r="BY544" s="65" t="str">
        <f t="shared" si="433"/>
        <v/>
      </c>
      <c r="BZ544" s="165" t="str">
        <f>IF(COUNTBLANK($A544:$F544)&gt;2,"",IF(Input!V544=0,"NA",Input!V544))</f>
        <v/>
      </c>
      <c r="CA544" s="65" t="str">
        <f t="shared" si="434"/>
        <v/>
      </c>
      <c r="CB544" s="65" t="str">
        <f t="shared" si="435"/>
        <v/>
      </c>
      <c r="CC544" s="165" t="str">
        <f>IF(COUNTBLANK($A544:$F544)&gt;2,"",IF(Input!W544=0,"NA",Input!W544))</f>
        <v/>
      </c>
      <c r="CD544" s="65" t="str">
        <f t="shared" si="436"/>
        <v/>
      </c>
      <c r="CE544" s="65" t="str">
        <f t="shared" si="437"/>
        <v/>
      </c>
      <c r="CF544" s="165" t="str">
        <f>IF(COUNTBLANK($A544:$F544)&gt;2,"",IF(Input!X544=0,"NA",Input!X544))</f>
        <v/>
      </c>
      <c r="CG544" s="65" t="str">
        <f t="shared" si="438"/>
        <v/>
      </c>
      <c r="CH544" s="65" t="str">
        <f t="shared" si="439"/>
        <v/>
      </c>
      <c r="CI544" s="165" t="str">
        <f>IF(COUNTBLANK($A544:$F544)&gt;2,"",IF(Input!Y544=0,"NA",Input!Y544))</f>
        <v/>
      </c>
      <c r="CJ544" s="65" t="str">
        <f t="shared" si="440"/>
        <v/>
      </c>
      <c r="CK544" s="65" t="str">
        <f t="shared" si="441"/>
        <v/>
      </c>
      <c r="CL544" s="165" t="str">
        <f>IF(COUNTBLANK($A544:$F544)&gt;2,"",IF(Input!Z544=0,"NA",Input!Z544))</f>
        <v/>
      </c>
      <c r="CM544" s="65" t="str">
        <f t="shared" si="442"/>
        <v/>
      </c>
      <c r="CN544" s="65" t="str">
        <f t="shared" si="443"/>
        <v/>
      </c>
      <c r="CO544" s="165" t="str">
        <f>IF(COUNTBLANK($A544:$F544)&gt;2,"",IF(Input!AA544=0,"NA",Input!AA544))</f>
        <v/>
      </c>
      <c r="CP544" s="65" t="str">
        <f t="shared" si="444"/>
        <v/>
      </c>
      <c r="CQ544" s="65" t="str">
        <f t="shared" si="445"/>
        <v/>
      </c>
      <c r="CR544" s="165" t="str">
        <f>IF(COUNTBLANK($A544:$F544)&gt;2,"",IF(Input!AB544=0,"NA",Input!AB544))</f>
        <v/>
      </c>
      <c r="CS544" s="65" t="str">
        <f t="shared" si="446"/>
        <v/>
      </c>
      <c r="CT544" s="65" t="str">
        <f t="shared" si="447"/>
        <v/>
      </c>
      <c r="CU544" s="165" t="str">
        <f>IF(COUNTBLANK($A544:$F544)&gt;2,"",IF(Input!AC544=0,"NA",Input!AC544))</f>
        <v/>
      </c>
      <c r="CV544" s="65" t="str">
        <f t="shared" si="448"/>
        <v/>
      </c>
      <c r="CW544" s="65" t="str">
        <f t="shared" si="449"/>
        <v/>
      </c>
      <c r="CX544" s="165" t="str">
        <f>IF(COUNTBLANK($A544:$F544)&gt;2,"",IF(Input!AD544=0,"NA",Input!AD544))</f>
        <v/>
      </c>
    </row>
    <row r="545" spans="1:102" x14ac:dyDescent="0.25">
      <c r="A545" s="162" t="str">
        <f>IF(Input!B545=0,"",Input!B545)</f>
        <v/>
      </c>
      <c r="B545" s="162" t="str">
        <f>IF(Input!C545=0,"",Input!C545)</f>
        <v/>
      </c>
      <c r="C545" s="162" t="str">
        <f>IF(Input!D545=0,"",Input!D545)</f>
        <v/>
      </c>
      <c r="D545" s="162" t="str">
        <f>IF(Input!G545=0,"",Input!G545)</f>
        <v/>
      </c>
      <c r="E545" s="162" t="str">
        <f>IF(Input!H545=0,"",Input!H545)</f>
        <v/>
      </c>
      <c r="F545" s="162" t="str">
        <f>IF(Input!I545=0,"",Input!I545)</f>
        <v/>
      </c>
      <c r="G545" s="66" t="str">
        <f t="shared" si="400"/>
        <v/>
      </c>
      <c r="H545" s="66" t="str">
        <f t="shared" si="401"/>
        <v/>
      </c>
      <c r="I545" s="160" t="str">
        <f>FinalScores!G545</f>
        <v/>
      </c>
      <c r="J545" s="65" t="str">
        <f t="shared" si="402"/>
        <v/>
      </c>
      <c r="K545" s="65" t="str">
        <f t="shared" si="403"/>
        <v/>
      </c>
      <c r="L545" s="165" t="str">
        <f>IF(COUNTBLANK($A545:$F545)&gt;2,"",IF(Input!AE545=0,"NA",Input!AE545))</f>
        <v/>
      </c>
      <c r="M545" s="65" t="str">
        <f t="shared" si="404"/>
        <v/>
      </c>
      <c r="N545" s="65" t="str">
        <f t="shared" si="405"/>
        <v/>
      </c>
      <c r="O545" s="165" t="str">
        <f>IF(COUNTBLANK($A545:$F545)&gt;2,"",IF(Input!AF545=0,"NA",Input!AF545))</f>
        <v/>
      </c>
      <c r="P545" s="65" t="str">
        <f t="shared" si="406"/>
        <v/>
      </c>
      <c r="Q545" s="65" t="str">
        <f t="shared" si="407"/>
        <v/>
      </c>
      <c r="R545" s="165" t="str">
        <f>IF(COUNTBLANK($A545:$F545)&gt;2,"",IF(Input!AG545=0,"NA",Input!AG545))</f>
        <v/>
      </c>
      <c r="AN545" s="65" t="str">
        <f t="shared" si="408"/>
        <v/>
      </c>
      <c r="AO545" s="65" t="str">
        <f t="shared" si="409"/>
        <v/>
      </c>
      <c r="AP545" s="165" t="str">
        <f>IF(COUNTBLANK($A545:$F545)&gt;2,"",IF(Input!J545=0,"NA",Input!J545))</f>
        <v/>
      </c>
      <c r="AQ545" s="65" t="str">
        <f t="shared" si="410"/>
        <v/>
      </c>
      <c r="AR545" s="65" t="str">
        <f t="shared" si="411"/>
        <v/>
      </c>
      <c r="AS545" s="165" t="str">
        <f>IF(COUNTBLANK($A545:$F545)&gt;2,"",IF(Input!K545=0,"NA",Input!K545))</f>
        <v/>
      </c>
      <c r="AT545" s="65" t="str">
        <f t="shared" si="412"/>
        <v/>
      </c>
      <c r="AU545" s="65" t="str">
        <f t="shared" si="413"/>
        <v/>
      </c>
      <c r="AV545" s="165" t="str">
        <f>IF(COUNTBLANK($A545:$F545)&gt;2,"",IF(Input!L545=0,"NA",Input!L545))</f>
        <v/>
      </c>
      <c r="AW545" s="65" t="str">
        <f t="shared" si="414"/>
        <v/>
      </c>
      <c r="AX545" s="65" t="str">
        <f t="shared" si="415"/>
        <v/>
      </c>
      <c r="AY545" s="165" t="str">
        <f>IF(COUNTBLANK($A545:$F545)&gt;2,"",IF(Input!M545=0,"NA",Input!M545))</f>
        <v/>
      </c>
      <c r="AZ545" s="65" t="str">
        <f t="shared" si="416"/>
        <v/>
      </c>
      <c r="BA545" s="65" t="str">
        <f t="shared" si="417"/>
        <v/>
      </c>
      <c r="BB545" s="165" t="str">
        <f>IF(COUNTBLANK($A545:$F545)&gt;2,"",IF(Input!N545=0,"NA",Input!N545))</f>
        <v/>
      </c>
      <c r="BC545" s="65" t="str">
        <f t="shared" si="418"/>
        <v/>
      </c>
      <c r="BD545" s="65" t="str">
        <f t="shared" si="419"/>
        <v/>
      </c>
      <c r="BE545" s="165" t="str">
        <f>IF(COUNTBLANK($A545:$F545)&gt;2,"",IF(Input!O545=0,"NA",Input!O545))</f>
        <v/>
      </c>
      <c r="BF545" s="65" t="str">
        <f t="shared" si="420"/>
        <v/>
      </c>
      <c r="BG545" s="65" t="str">
        <f t="shared" si="421"/>
        <v/>
      </c>
      <c r="BH545" s="165" t="str">
        <f>IF(COUNTBLANK($A545:$F545)&gt;2,"",IF(Input!P545=0,"NA",Input!P545))</f>
        <v/>
      </c>
      <c r="BI545" s="65" t="str">
        <f t="shared" si="422"/>
        <v/>
      </c>
      <c r="BJ545" s="65" t="str">
        <f t="shared" si="423"/>
        <v/>
      </c>
      <c r="BK545" s="165" t="str">
        <f>IF(COUNTBLANK($A545:$F545)&gt;2,"",IF(Input!Q545=0,"NA",Input!Q545))</f>
        <v/>
      </c>
      <c r="BL545" s="65" t="str">
        <f t="shared" si="424"/>
        <v/>
      </c>
      <c r="BM545" s="65" t="str">
        <f t="shared" si="425"/>
        <v/>
      </c>
      <c r="BN545" s="165" t="str">
        <f>IF(COUNTBLANK($A545:$F545)&gt;2,"",IF(Input!R545=0,"NA",Input!R545))</f>
        <v/>
      </c>
      <c r="BO545" s="65" t="str">
        <f t="shared" si="426"/>
        <v/>
      </c>
      <c r="BP545" s="65" t="str">
        <f t="shared" si="427"/>
        <v/>
      </c>
      <c r="BQ545" s="165" t="str">
        <f>IF(COUNTBLANK($A545:$F545)&gt;2,"",IF(Input!S545=0,"NA",Input!S545))</f>
        <v/>
      </c>
      <c r="BR545" s="65" t="str">
        <f t="shared" si="428"/>
        <v/>
      </c>
      <c r="BS545" s="65" t="str">
        <f t="shared" si="429"/>
        <v/>
      </c>
      <c r="BT545" s="165" t="str">
        <f>IF(COUNTBLANK($A545:$F545)&gt;2,"",IF(Input!T545=0,"NA",Input!T545))</f>
        <v/>
      </c>
      <c r="BU545" s="65" t="str">
        <f t="shared" si="430"/>
        <v/>
      </c>
      <c r="BV545" s="65" t="str">
        <f t="shared" si="431"/>
        <v/>
      </c>
      <c r="BW545" s="165" t="str">
        <f>IF(COUNTBLANK($A545:$F545)&gt;2,"",IF(Input!U545=0,"NA",Input!U545))</f>
        <v/>
      </c>
      <c r="BX545" s="65" t="str">
        <f t="shared" si="432"/>
        <v/>
      </c>
      <c r="BY545" s="65" t="str">
        <f t="shared" si="433"/>
        <v/>
      </c>
      <c r="BZ545" s="165" t="str">
        <f>IF(COUNTBLANK($A545:$F545)&gt;2,"",IF(Input!V545=0,"NA",Input!V545))</f>
        <v/>
      </c>
      <c r="CA545" s="65" t="str">
        <f t="shared" si="434"/>
        <v/>
      </c>
      <c r="CB545" s="65" t="str">
        <f t="shared" si="435"/>
        <v/>
      </c>
      <c r="CC545" s="165" t="str">
        <f>IF(COUNTBLANK($A545:$F545)&gt;2,"",IF(Input!W545=0,"NA",Input!W545))</f>
        <v/>
      </c>
      <c r="CD545" s="65" t="str">
        <f t="shared" si="436"/>
        <v/>
      </c>
      <c r="CE545" s="65" t="str">
        <f t="shared" si="437"/>
        <v/>
      </c>
      <c r="CF545" s="165" t="str">
        <f>IF(COUNTBLANK($A545:$F545)&gt;2,"",IF(Input!X545=0,"NA",Input!X545))</f>
        <v/>
      </c>
      <c r="CG545" s="65" t="str">
        <f t="shared" si="438"/>
        <v/>
      </c>
      <c r="CH545" s="65" t="str">
        <f t="shared" si="439"/>
        <v/>
      </c>
      <c r="CI545" s="165" t="str">
        <f>IF(COUNTBLANK($A545:$F545)&gt;2,"",IF(Input!Y545=0,"NA",Input!Y545))</f>
        <v/>
      </c>
      <c r="CJ545" s="65" t="str">
        <f t="shared" si="440"/>
        <v/>
      </c>
      <c r="CK545" s="65" t="str">
        <f t="shared" si="441"/>
        <v/>
      </c>
      <c r="CL545" s="165" t="str">
        <f>IF(COUNTBLANK($A545:$F545)&gt;2,"",IF(Input!Z545=0,"NA",Input!Z545))</f>
        <v/>
      </c>
      <c r="CM545" s="65" t="str">
        <f t="shared" si="442"/>
        <v/>
      </c>
      <c r="CN545" s="65" t="str">
        <f t="shared" si="443"/>
        <v/>
      </c>
      <c r="CO545" s="165" t="str">
        <f>IF(COUNTBLANK($A545:$F545)&gt;2,"",IF(Input!AA545=0,"NA",Input!AA545))</f>
        <v/>
      </c>
      <c r="CP545" s="65" t="str">
        <f t="shared" si="444"/>
        <v/>
      </c>
      <c r="CQ545" s="65" t="str">
        <f t="shared" si="445"/>
        <v/>
      </c>
      <c r="CR545" s="165" t="str">
        <f>IF(COUNTBLANK($A545:$F545)&gt;2,"",IF(Input!AB545=0,"NA",Input!AB545))</f>
        <v/>
      </c>
      <c r="CS545" s="65" t="str">
        <f t="shared" si="446"/>
        <v/>
      </c>
      <c r="CT545" s="65" t="str">
        <f t="shared" si="447"/>
        <v/>
      </c>
      <c r="CU545" s="165" t="str">
        <f>IF(COUNTBLANK($A545:$F545)&gt;2,"",IF(Input!AC545=0,"NA",Input!AC545))</f>
        <v/>
      </c>
      <c r="CV545" s="65" t="str">
        <f t="shared" si="448"/>
        <v/>
      </c>
      <c r="CW545" s="65" t="str">
        <f t="shared" si="449"/>
        <v/>
      </c>
      <c r="CX545" s="165" t="str">
        <f>IF(COUNTBLANK($A545:$F545)&gt;2,"",IF(Input!AD545=0,"NA",Input!AD545))</f>
        <v/>
      </c>
    </row>
    <row r="546" spans="1:102" x14ac:dyDescent="0.25">
      <c r="A546" s="162" t="str">
        <f>IF(Input!B546=0,"",Input!B546)</f>
        <v/>
      </c>
      <c r="B546" s="162" t="str">
        <f>IF(Input!C546=0,"",Input!C546)</f>
        <v/>
      </c>
      <c r="C546" s="162" t="str">
        <f>IF(Input!D546=0,"",Input!D546)</f>
        <v/>
      </c>
      <c r="D546" s="162" t="str">
        <f>IF(Input!G546=0,"",Input!G546)</f>
        <v/>
      </c>
      <c r="E546" s="162" t="str">
        <f>IF(Input!H546=0,"",Input!H546)</f>
        <v/>
      </c>
      <c r="F546" s="162" t="str">
        <f>IF(Input!I546=0,"",Input!I546)</f>
        <v/>
      </c>
      <c r="G546" s="66" t="str">
        <f t="shared" si="400"/>
        <v/>
      </c>
      <c r="H546" s="66" t="str">
        <f t="shared" si="401"/>
        <v/>
      </c>
      <c r="I546" s="160" t="str">
        <f>FinalScores!G546</f>
        <v/>
      </c>
      <c r="J546" s="65" t="str">
        <f t="shared" si="402"/>
        <v/>
      </c>
      <c r="K546" s="65" t="str">
        <f t="shared" si="403"/>
        <v/>
      </c>
      <c r="L546" s="165" t="str">
        <f>IF(COUNTBLANK($A546:$F546)&gt;2,"",IF(Input!AE546=0,"NA",Input!AE546))</f>
        <v/>
      </c>
      <c r="M546" s="65" t="str">
        <f t="shared" si="404"/>
        <v/>
      </c>
      <c r="N546" s="65" t="str">
        <f t="shared" si="405"/>
        <v/>
      </c>
      <c r="O546" s="165" t="str">
        <f>IF(COUNTBLANK($A546:$F546)&gt;2,"",IF(Input!AF546=0,"NA",Input!AF546))</f>
        <v/>
      </c>
      <c r="P546" s="65" t="str">
        <f t="shared" si="406"/>
        <v/>
      </c>
      <c r="Q546" s="65" t="str">
        <f t="shared" si="407"/>
        <v/>
      </c>
      <c r="R546" s="165" t="str">
        <f>IF(COUNTBLANK($A546:$F546)&gt;2,"",IF(Input!AG546=0,"NA",Input!AG546))</f>
        <v/>
      </c>
      <c r="AN546" s="65" t="str">
        <f t="shared" si="408"/>
        <v/>
      </c>
      <c r="AO546" s="65" t="str">
        <f t="shared" si="409"/>
        <v/>
      </c>
      <c r="AP546" s="165" t="str">
        <f>IF(COUNTBLANK($A546:$F546)&gt;2,"",IF(Input!J546=0,"NA",Input!J546))</f>
        <v/>
      </c>
      <c r="AQ546" s="65" t="str">
        <f t="shared" si="410"/>
        <v/>
      </c>
      <c r="AR546" s="65" t="str">
        <f t="shared" si="411"/>
        <v/>
      </c>
      <c r="AS546" s="165" t="str">
        <f>IF(COUNTBLANK($A546:$F546)&gt;2,"",IF(Input!K546=0,"NA",Input!K546))</f>
        <v/>
      </c>
      <c r="AT546" s="65" t="str">
        <f t="shared" si="412"/>
        <v/>
      </c>
      <c r="AU546" s="65" t="str">
        <f t="shared" si="413"/>
        <v/>
      </c>
      <c r="AV546" s="165" t="str">
        <f>IF(COUNTBLANK($A546:$F546)&gt;2,"",IF(Input!L546=0,"NA",Input!L546))</f>
        <v/>
      </c>
      <c r="AW546" s="65" t="str">
        <f t="shared" si="414"/>
        <v/>
      </c>
      <c r="AX546" s="65" t="str">
        <f t="shared" si="415"/>
        <v/>
      </c>
      <c r="AY546" s="165" t="str">
        <f>IF(COUNTBLANK($A546:$F546)&gt;2,"",IF(Input!M546=0,"NA",Input!M546))</f>
        <v/>
      </c>
      <c r="AZ546" s="65" t="str">
        <f t="shared" si="416"/>
        <v/>
      </c>
      <c r="BA546" s="65" t="str">
        <f t="shared" si="417"/>
        <v/>
      </c>
      <c r="BB546" s="165" t="str">
        <f>IF(COUNTBLANK($A546:$F546)&gt;2,"",IF(Input!N546=0,"NA",Input!N546))</f>
        <v/>
      </c>
      <c r="BC546" s="65" t="str">
        <f t="shared" si="418"/>
        <v/>
      </c>
      <c r="BD546" s="65" t="str">
        <f t="shared" si="419"/>
        <v/>
      </c>
      <c r="BE546" s="165" t="str">
        <f>IF(COUNTBLANK($A546:$F546)&gt;2,"",IF(Input!O546=0,"NA",Input!O546))</f>
        <v/>
      </c>
      <c r="BF546" s="65" t="str">
        <f t="shared" si="420"/>
        <v/>
      </c>
      <c r="BG546" s="65" t="str">
        <f t="shared" si="421"/>
        <v/>
      </c>
      <c r="BH546" s="165" t="str">
        <f>IF(COUNTBLANK($A546:$F546)&gt;2,"",IF(Input!P546=0,"NA",Input!P546))</f>
        <v/>
      </c>
      <c r="BI546" s="65" t="str">
        <f t="shared" si="422"/>
        <v/>
      </c>
      <c r="BJ546" s="65" t="str">
        <f t="shared" si="423"/>
        <v/>
      </c>
      <c r="BK546" s="165" t="str">
        <f>IF(COUNTBLANK($A546:$F546)&gt;2,"",IF(Input!Q546=0,"NA",Input!Q546))</f>
        <v/>
      </c>
      <c r="BL546" s="65" t="str">
        <f t="shared" si="424"/>
        <v/>
      </c>
      <c r="BM546" s="65" t="str">
        <f t="shared" si="425"/>
        <v/>
      </c>
      <c r="BN546" s="165" t="str">
        <f>IF(COUNTBLANK($A546:$F546)&gt;2,"",IF(Input!R546=0,"NA",Input!R546))</f>
        <v/>
      </c>
      <c r="BO546" s="65" t="str">
        <f t="shared" si="426"/>
        <v/>
      </c>
      <c r="BP546" s="65" t="str">
        <f t="shared" si="427"/>
        <v/>
      </c>
      <c r="BQ546" s="165" t="str">
        <f>IF(COUNTBLANK($A546:$F546)&gt;2,"",IF(Input!S546=0,"NA",Input!S546))</f>
        <v/>
      </c>
      <c r="BR546" s="65" t="str">
        <f t="shared" si="428"/>
        <v/>
      </c>
      <c r="BS546" s="65" t="str">
        <f t="shared" si="429"/>
        <v/>
      </c>
      <c r="BT546" s="165" t="str">
        <f>IF(COUNTBLANK($A546:$F546)&gt;2,"",IF(Input!T546=0,"NA",Input!T546))</f>
        <v/>
      </c>
      <c r="BU546" s="65" t="str">
        <f t="shared" si="430"/>
        <v/>
      </c>
      <c r="BV546" s="65" t="str">
        <f t="shared" si="431"/>
        <v/>
      </c>
      <c r="BW546" s="165" t="str">
        <f>IF(COUNTBLANK($A546:$F546)&gt;2,"",IF(Input!U546=0,"NA",Input!U546))</f>
        <v/>
      </c>
      <c r="BX546" s="65" t="str">
        <f t="shared" si="432"/>
        <v/>
      </c>
      <c r="BY546" s="65" t="str">
        <f t="shared" si="433"/>
        <v/>
      </c>
      <c r="BZ546" s="165" t="str">
        <f>IF(COUNTBLANK($A546:$F546)&gt;2,"",IF(Input!V546=0,"NA",Input!V546))</f>
        <v/>
      </c>
      <c r="CA546" s="65" t="str">
        <f t="shared" si="434"/>
        <v/>
      </c>
      <c r="CB546" s="65" t="str">
        <f t="shared" si="435"/>
        <v/>
      </c>
      <c r="CC546" s="165" t="str">
        <f>IF(COUNTBLANK($A546:$F546)&gt;2,"",IF(Input!W546=0,"NA",Input!W546))</f>
        <v/>
      </c>
      <c r="CD546" s="65" t="str">
        <f t="shared" si="436"/>
        <v/>
      </c>
      <c r="CE546" s="65" t="str">
        <f t="shared" si="437"/>
        <v/>
      </c>
      <c r="CF546" s="165" t="str">
        <f>IF(COUNTBLANK($A546:$F546)&gt;2,"",IF(Input!X546=0,"NA",Input!X546))</f>
        <v/>
      </c>
      <c r="CG546" s="65" t="str">
        <f t="shared" si="438"/>
        <v/>
      </c>
      <c r="CH546" s="65" t="str">
        <f t="shared" si="439"/>
        <v/>
      </c>
      <c r="CI546" s="165" t="str">
        <f>IF(COUNTBLANK($A546:$F546)&gt;2,"",IF(Input!Y546=0,"NA",Input!Y546))</f>
        <v/>
      </c>
      <c r="CJ546" s="65" t="str">
        <f t="shared" si="440"/>
        <v/>
      </c>
      <c r="CK546" s="65" t="str">
        <f t="shared" si="441"/>
        <v/>
      </c>
      <c r="CL546" s="165" t="str">
        <f>IF(COUNTBLANK($A546:$F546)&gt;2,"",IF(Input!Z546=0,"NA",Input!Z546))</f>
        <v/>
      </c>
      <c r="CM546" s="65" t="str">
        <f t="shared" si="442"/>
        <v/>
      </c>
      <c r="CN546" s="65" t="str">
        <f t="shared" si="443"/>
        <v/>
      </c>
      <c r="CO546" s="165" t="str">
        <f>IF(COUNTBLANK($A546:$F546)&gt;2,"",IF(Input!AA546=0,"NA",Input!AA546))</f>
        <v/>
      </c>
      <c r="CP546" s="65" t="str">
        <f t="shared" si="444"/>
        <v/>
      </c>
      <c r="CQ546" s="65" t="str">
        <f t="shared" si="445"/>
        <v/>
      </c>
      <c r="CR546" s="165" t="str">
        <f>IF(COUNTBLANK($A546:$F546)&gt;2,"",IF(Input!AB546=0,"NA",Input!AB546))</f>
        <v/>
      </c>
      <c r="CS546" s="65" t="str">
        <f t="shared" si="446"/>
        <v/>
      </c>
      <c r="CT546" s="65" t="str">
        <f t="shared" si="447"/>
        <v/>
      </c>
      <c r="CU546" s="165" t="str">
        <f>IF(COUNTBLANK($A546:$F546)&gt;2,"",IF(Input!AC546=0,"NA",Input!AC546))</f>
        <v/>
      </c>
      <c r="CV546" s="65" t="str">
        <f t="shared" si="448"/>
        <v/>
      </c>
      <c r="CW546" s="65" t="str">
        <f t="shared" si="449"/>
        <v/>
      </c>
      <c r="CX546" s="165" t="str">
        <f>IF(COUNTBLANK($A546:$F546)&gt;2,"",IF(Input!AD546=0,"NA",Input!AD546))</f>
        <v/>
      </c>
    </row>
    <row r="547" spans="1:102" x14ac:dyDescent="0.25">
      <c r="A547" s="162" t="str">
        <f>IF(Input!B547=0,"",Input!B547)</f>
        <v/>
      </c>
      <c r="B547" s="162" t="str">
        <f>IF(Input!C547=0,"",Input!C547)</f>
        <v/>
      </c>
      <c r="C547" s="162" t="str">
        <f>IF(Input!D547=0,"",Input!D547)</f>
        <v/>
      </c>
      <c r="D547" s="162" t="str">
        <f>IF(Input!G547=0,"",Input!G547)</f>
        <v/>
      </c>
      <c r="E547" s="162" t="str">
        <f>IF(Input!H547=0,"",Input!H547)</f>
        <v/>
      </c>
      <c r="F547" s="162" t="str">
        <f>IF(Input!I547=0,"",Input!I547)</f>
        <v/>
      </c>
      <c r="G547" s="66" t="str">
        <f t="shared" si="400"/>
        <v/>
      </c>
      <c r="H547" s="66" t="str">
        <f t="shared" si="401"/>
        <v/>
      </c>
      <c r="I547" s="160" t="str">
        <f>FinalScores!G547</f>
        <v/>
      </c>
      <c r="J547" s="65" t="str">
        <f t="shared" si="402"/>
        <v/>
      </c>
      <c r="K547" s="65" t="str">
        <f t="shared" si="403"/>
        <v/>
      </c>
      <c r="L547" s="165" t="str">
        <f>IF(COUNTBLANK($A547:$F547)&gt;2,"",IF(Input!AE547=0,"NA",Input!AE547))</f>
        <v/>
      </c>
      <c r="M547" s="65" t="str">
        <f t="shared" si="404"/>
        <v/>
      </c>
      <c r="N547" s="65" t="str">
        <f t="shared" si="405"/>
        <v/>
      </c>
      <c r="O547" s="165" t="str">
        <f>IF(COUNTBLANK($A547:$F547)&gt;2,"",IF(Input!AF547=0,"NA",Input!AF547))</f>
        <v/>
      </c>
      <c r="P547" s="65" t="str">
        <f t="shared" si="406"/>
        <v/>
      </c>
      <c r="Q547" s="65" t="str">
        <f t="shared" si="407"/>
        <v/>
      </c>
      <c r="R547" s="165" t="str">
        <f>IF(COUNTBLANK($A547:$F547)&gt;2,"",IF(Input!AG547=0,"NA",Input!AG547))</f>
        <v/>
      </c>
      <c r="AN547" s="65" t="str">
        <f t="shared" si="408"/>
        <v/>
      </c>
      <c r="AO547" s="65" t="str">
        <f t="shared" si="409"/>
        <v/>
      </c>
      <c r="AP547" s="165" t="str">
        <f>IF(COUNTBLANK($A547:$F547)&gt;2,"",IF(Input!J547=0,"NA",Input!J547))</f>
        <v/>
      </c>
      <c r="AQ547" s="65" t="str">
        <f t="shared" si="410"/>
        <v/>
      </c>
      <c r="AR547" s="65" t="str">
        <f t="shared" si="411"/>
        <v/>
      </c>
      <c r="AS547" s="165" t="str">
        <f>IF(COUNTBLANK($A547:$F547)&gt;2,"",IF(Input!K547=0,"NA",Input!K547))</f>
        <v/>
      </c>
      <c r="AT547" s="65" t="str">
        <f t="shared" si="412"/>
        <v/>
      </c>
      <c r="AU547" s="65" t="str">
        <f t="shared" si="413"/>
        <v/>
      </c>
      <c r="AV547" s="165" t="str">
        <f>IF(COUNTBLANK($A547:$F547)&gt;2,"",IF(Input!L547=0,"NA",Input!L547))</f>
        <v/>
      </c>
      <c r="AW547" s="65" t="str">
        <f t="shared" si="414"/>
        <v/>
      </c>
      <c r="AX547" s="65" t="str">
        <f t="shared" si="415"/>
        <v/>
      </c>
      <c r="AY547" s="165" t="str">
        <f>IF(COUNTBLANK($A547:$F547)&gt;2,"",IF(Input!M547=0,"NA",Input!M547))</f>
        <v/>
      </c>
      <c r="AZ547" s="65" t="str">
        <f t="shared" si="416"/>
        <v/>
      </c>
      <c r="BA547" s="65" t="str">
        <f t="shared" si="417"/>
        <v/>
      </c>
      <c r="BB547" s="165" t="str">
        <f>IF(COUNTBLANK($A547:$F547)&gt;2,"",IF(Input!N547=0,"NA",Input!N547))</f>
        <v/>
      </c>
      <c r="BC547" s="65" t="str">
        <f t="shared" si="418"/>
        <v/>
      </c>
      <c r="BD547" s="65" t="str">
        <f t="shared" si="419"/>
        <v/>
      </c>
      <c r="BE547" s="165" t="str">
        <f>IF(COUNTBLANK($A547:$F547)&gt;2,"",IF(Input!O547=0,"NA",Input!O547))</f>
        <v/>
      </c>
      <c r="BF547" s="65" t="str">
        <f t="shared" si="420"/>
        <v/>
      </c>
      <c r="BG547" s="65" t="str">
        <f t="shared" si="421"/>
        <v/>
      </c>
      <c r="BH547" s="165" t="str">
        <f>IF(COUNTBLANK($A547:$F547)&gt;2,"",IF(Input!P547=0,"NA",Input!P547))</f>
        <v/>
      </c>
      <c r="BI547" s="65" t="str">
        <f t="shared" si="422"/>
        <v/>
      </c>
      <c r="BJ547" s="65" t="str">
        <f t="shared" si="423"/>
        <v/>
      </c>
      <c r="BK547" s="165" t="str">
        <f>IF(COUNTBLANK($A547:$F547)&gt;2,"",IF(Input!Q547=0,"NA",Input!Q547))</f>
        <v/>
      </c>
      <c r="BL547" s="65" t="str">
        <f t="shared" si="424"/>
        <v/>
      </c>
      <c r="BM547" s="65" t="str">
        <f t="shared" si="425"/>
        <v/>
      </c>
      <c r="BN547" s="165" t="str">
        <f>IF(COUNTBLANK($A547:$F547)&gt;2,"",IF(Input!R547=0,"NA",Input!R547))</f>
        <v/>
      </c>
      <c r="BO547" s="65" t="str">
        <f t="shared" si="426"/>
        <v/>
      </c>
      <c r="BP547" s="65" t="str">
        <f t="shared" si="427"/>
        <v/>
      </c>
      <c r="BQ547" s="165" t="str">
        <f>IF(COUNTBLANK($A547:$F547)&gt;2,"",IF(Input!S547=0,"NA",Input!S547))</f>
        <v/>
      </c>
      <c r="BR547" s="65" t="str">
        <f t="shared" si="428"/>
        <v/>
      </c>
      <c r="BS547" s="65" t="str">
        <f t="shared" si="429"/>
        <v/>
      </c>
      <c r="BT547" s="165" t="str">
        <f>IF(COUNTBLANK($A547:$F547)&gt;2,"",IF(Input!T547=0,"NA",Input!T547))</f>
        <v/>
      </c>
      <c r="BU547" s="65" t="str">
        <f t="shared" si="430"/>
        <v/>
      </c>
      <c r="BV547" s="65" t="str">
        <f t="shared" si="431"/>
        <v/>
      </c>
      <c r="BW547" s="165" t="str">
        <f>IF(COUNTBLANK($A547:$F547)&gt;2,"",IF(Input!U547=0,"NA",Input!U547))</f>
        <v/>
      </c>
      <c r="BX547" s="65" t="str">
        <f t="shared" si="432"/>
        <v/>
      </c>
      <c r="BY547" s="65" t="str">
        <f t="shared" si="433"/>
        <v/>
      </c>
      <c r="BZ547" s="165" t="str">
        <f>IF(COUNTBLANK($A547:$F547)&gt;2,"",IF(Input!V547=0,"NA",Input!V547))</f>
        <v/>
      </c>
      <c r="CA547" s="65" t="str">
        <f t="shared" si="434"/>
        <v/>
      </c>
      <c r="CB547" s="65" t="str">
        <f t="shared" si="435"/>
        <v/>
      </c>
      <c r="CC547" s="165" t="str">
        <f>IF(COUNTBLANK($A547:$F547)&gt;2,"",IF(Input!W547=0,"NA",Input!W547))</f>
        <v/>
      </c>
      <c r="CD547" s="65" t="str">
        <f t="shared" si="436"/>
        <v/>
      </c>
      <c r="CE547" s="65" t="str">
        <f t="shared" si="437"/>
        <v/>
      </c>
      <c r="CF547" s="165" t="str">
        <f>IF(COUNTBLANK($A547:$F547)&gt;2,"",IF(Input!X547=0,"NA",Input!X547))</f>
        <v/>
      </c>
      <c r="CG547" s="65" t="str">
        <f t="shared" si="438"/>
        <v/>
      </c>
      <c r="CH547" s="65" t="str">
        <f t="shared" si="439"/>
        <v/>
      </c>
      <c r="CI547" s="165" t="str">
        <f>IF(COUNTBLANK($A547:$F547)&gt;2,"",IF(Input!Y547=0,"NA",Input!Y547))</f>
        <v/>
      </c>
      <c r="CJ547" s="65" t="str">
        <f t="shared" si="440"/>
        <v/>
      </c>
      <c r="CK547" s="65" t="str">
        <f t="shared" si="441"/>
        <v/>
      </c>
      <c r="CL547" s="165" t="str">
        <f>IF(COUNTBLANK($A547:$F547)&gt;2,"",IF(Input!Z547=0,"NA",Input!Z547))</f>
        <v/>
      </c>
      <c r="CM547" s="65" t="str">
        <f t="shared" si="442"/>
        <v/>
      </c>
      <c r="CN547" s="65" t="str">
        <f t="shared" si="443"/>
        <v/>
      </c>
      <c r="CO547" s="165" t="str">
        <f>IF(COUNTBLANK($A547:$F547)&gt;2,"",IF(Input!AA547=0,"NA",Input!AA547))</f>
        <v/>
      </c>
      <c r="CP547" s="65" t="str">
        <f t="shared" si="444"/>
        <v/>
      </c>
      <c r="CQ547" s="65" t="str">
        <f t="shared" si="445"/>
        <v/>
      </c>
      <c r="CR547" s="165" t="str">
        <f>IF(COUNTBLANK($A547:$F547)&gt;2,"",IF(Input!AB547=0,"NA",Input!AB547))</f>
        <v/>
      </c>
      <c r="CS547" s="65" t="str">
        <f t="shared" si="446"/>
        <v/>
      </c>
      <c r="CT547" s="65" t="str">
        <f t="shared" si="447"/>
        <v/>
      </c>
      <c r="CU547" s="165" t="str">
        <f>IF(COUNTBLANK($A547:$F547)&gt;2,"",IF(Input!AC547=0,"NA",Input!AC547))</f>
        <v/>
      </c>
      <c r="CV547" s="65" t="str">
        <f t="shared" si="448"/>
        <v/>
      </c>
      <c r="CW547" s="65" t="str">
        <f t="shared" si="449"/>
        <v/>
      </c>
      <c r="CX547" s="165" t="str">
        <f>IF(COUNTBLANK($A547:$F547)&gt;2,"",IF(Input!AD547=0,"NA",Input!AD547))</f>
        <v/>
      </c>
    </row>
    <row r="548" spans="1:102" x14ac:dyDescent="0.25">
      <c r="A548" s="162" t="str">
        <f>IF(Input!B548=0,"",Input!B548)</f>
        <v/>
      </c>
      <c r="B548" s="162" t="str">
        <f>IF(Input!C548=0,"",Input!C548)</f>
        <v/>
      </c>
      <c r="C548" s="162" t="str">
        <f>IF(Input!D548=0,"",Input!D548)</f>
        <v/>
      </c>
      <c r="D548" s="162" t="str">
        <f>IF(Input!G548=0,"",Input!G548)</f>
        <v/>
      </c>
      <c r="E548" s="162" t="str">
        <f>IF(Input!H548=0,"",Input!H548)</f>
        <v/>
      </c>
      <c r="F548" s="162" t="str">
        <f>IF(Input!I548=0,"",Input!I548)</f>
        <v/>
      </c>
      <c r="G548" s="66" t="str">
        <f t="shared" si="400"/>
        <v/>
      </c>
      <c r="H548" s="66" t="str">
        <f t="shared" si="401"/>
        <v/>
      </c>
      <c r="I548" s="160" t="str">
        <f>FinalScores!G548</f>
        <v/>
      </c>
      <c r="J548" s="65" t="str">
        <f t="shared" si="402"/>
        <v/>
      </c>
      <c r="K548" s="65" t="str">
        <f t="shared" si="403"/>
        <v/>
      </c>
      <c r="L548" s="165" t="str">
        <f>IF(COUNTBLANK($A548:$F548)&gt;2,"",IF(Input!AE548=0,"NA",Input!AE548))</f>
        <v/>
      </c>
      <c r="M548" s="65" t="str">
        <f t="shared" si="404"/>
        <v/>
      </c>
      <c r="N548" s="65" t="str">
        <f t="shared" si="405"/>
        <v/>
      </c>
      <c r="O548" s="165" t="str">
        <f>IF(COUNTBLANK($A548:$F548)&gt;2,"",IF(Input!AF548=0,"NA",Input!AF548))</f>
        <v/>
      </c>
      <c r="P548" s="65" t="str">
        <f t="shared" si="406"/>
        <v/>
      </c>
      <c r="Q548" s="65" t="str">
        <f t="shared" si="407"/>
        <v/>
      </c>
      <c r="R548" s="165" t="str">
        <f>IF(COUNTBLANK($A548:$F548)&gt;2,"",IF(Input!AG548=0,"NA",Input!AG548))</f>
        <v/>
      </c>
      <c r="AN548" s="65" t="str">
        <f t="shared" si="408"/>
        <v/>
      </c>
      <c r="AO548" s="65" t="str">
        <f t="shared" si="409"/>
        <v/>
      </c>
      <c r="AP548" s="165" t="str">
        <f>IF(COUNTBLANK($A548:$F548)&gt;2,"",IF(Input!J548=0,"NA",Input!J548))</f>
        <v/>
      </c>
      <c r="AQ548" s="65" t="str">
        <f t="shared" si="410"/>
        <v/>
      </c>
      <c r="AR548" s="65" t="str">
        <f t="shared" si="411"/>
        <v/>
      </c>
      <c r="AS548" s="165" t="str">
        <f>IF(COUNTBLANK($A548:$F548)&gt;2,"",IF(Input!K548=0,"NA",Input!K548))</f>
        <v/>
      </c>
      <c r="AT548" s="65" t="str">
        <f t="shared" si="412"/>
        <v/>
      </c>
      <c r="AU548" s="65" t="str">
        <f t="shared" si="413"/>
        <v/>
      </c>
      <c r="AV548" s="165" t="str">
        <f>IF(COUNTBLANK($A548:$F548)&gt;2,"",IF(Input!L548=0,"NA",Input!L548))</f>
        <v/>
      </c>
      <c r="AW548" s="65" t="str">
        <f t="shared" si="414"/>
        <v/>
      </c>
      <c r="AX548" s="65" t="str">
        <f t="shared" si="415"/>
        <v/>
      </c>
      <c r="AY548" s="165" t="str">
        <f>IF(COUNTBLANK($A548:$F548)&gt;2,"",IF(Input!M548=0,"NA",Input!M548))</f>
        <v/>
      </c>
      <c r="AZ548" s="65" t="str">
        <f t="shared" si="416"/>
        <v/>
      </c>
      <c r="BA548" s="65" t="str">
        <f t="shared" si="417"/>
        <v/>
      </c>
      <c r="BB548" s="165" t="str">
        <f>IF(COUNTBLANK($A548:$F548)&gt;2,"",IF(Input!N548=0,"NA",Input!N548))</f>
        <v/>
      </c>
      <c r="BC548" s="65" t="str">
        <f t="shared" si="418"/>
        <v/>
      </c>
      <c r="BD548" s="65" t="str">
        <f t="shared" si="419"/>
        <v/>
      </c>
      <c r="BE548" s="165" t="str">
        <f>IF(COUNTBLANK($A548:$F548)&gt;2,"",IF(Input!O548=0,"NA",Input!O548))</f>
        <v/>
      </c>
      <c r="BF548" s="65" t="str">
        <f t="shared" si="420"/>
        <v/>
      </c>
      <c r="BG548" s="65" t="str">
        <f t="shared" si="421"/>
        <v/>
      </c>
      <c r="BH548" s="165" t="str">
        <f>IF(COUNTBLANK($A548:$F548)&gt;2,"",IF(Input!P548=0,"NA",Input!P548))</f>
        <v/>
      </c>
      <c r="BI548" s="65" t="str">
        <f t="shared" si="422"/>
        <v/>
      </c>
      <c r="BJ548" s="65" t="str">
        <f t="shared" si="423"/>
        <v/>
      </c>
      <c r="BK548" s="165" t="str">
        <f>IF(COUNTBLANK($A548:$F548)&gt;2,"",IF(Input!Q548=0,"NA",Input!Q548))</f>
        <v/>
      </c>
      <c r="BL548" s="65" t="str">
        <f t="shared" si="424"/>
        <v/>
      </c>
      <c r="BM548" s="65" t="str">
        <f t="shared" si="425"/>
        <v/>
      </c>
      <c r="BN548" s="165" t="str">
        <f>IF(COUNTBLANK($A548:$F548)&gt;2,"",IF(Input!R548=0,"NA",Input!R548))</f>
        <v/>
      </c>
      <c r="BO548" s="65" t="str">
        <f t="shared" si="426"/>
        <v/>
      </c>
      <c r="BP548" s="65" t="str">
        <f t="shared" si="427"/>
        <v/>
      </c>
      <c r="BQ548" s="165" t="str">
        <f>IF(COUNTBLANK($A548:$F548)&gt;2,"",IF(Input!S548=0,"NA",Input!S548))</f>
        <v/>
      </c>
      <c r="BR548" s="65" t="str">
        <f t="shared" si="428"/>
        <v/>
      </c>
      <c r="BS548" s="65" t="str">
        <f t="shared" si="429"/>
        <v/>
      </c>
      <c r="BT548" s="165" t="str">
        <f>IF(COUNTBLANK($A548:$F548)&gt;2,"",IF(Input!T548=0,"NA",Input!T548))</f>
        <v/>
      </c>
      <c r="BU548" s="65" t="str">
        <f t="shared" si="430"/>
        <v/>
      </c>
      <c r="BV548" s="65" t="str">
        <f t="shared" si="431"/>
        <v/>
      </c>
      <c r="BW548" s="165" t="str">
        <f>IF(COUNTBLANK($A548:$F548)&gt;2,"",IF(Input!U548=0,"NA",Input!U548))</f>
        <v/>
      </c>
      <c r="BX548" s="65" t="str">
        <f t="shared" si="432"/>
        <v/>
      </c>
      <c r="BY548" s="65" t="str">
        <f t="shared" si="433"/>
        <v/>
      </c>
      <c r="BZ548" s="165" t="str">
        <f>IF(COUNTBLANK($A548:$F548)&gt;2,"",IF(Input!V548=0,"NA",Input!V548))</f>
        <v/>
      </c>
      <c r="CA548" s="65" t="str">
        <f t="shared" si="434"/>
        <v/>
      </c>
      <c r="CB548" s="65" t="str">
        <f t="shared" si="435"/>
        <v/>
      </c>
      <c r="CC548" s="165" t="str">
        <f>IF(COUNTBLANK($A548:$F548)&gt;2,"",IF(Input!W548=0,"NA",Input!W548))</f>
        <v/>
      </c>
      <c r="CD548" s="65" t="str">
        <f t="shared" si="436"/>
        <v/>
      </c>
      <c r="CE548" s="65" t="str">
        <f t="shared" si="437"/>
        <v/>
      </c>
      <c r="CF548" s="165" t="str">
        <f>IF(COUNTBLANK($A548:$F548)&gt;2,"",IF(Input!X548=0,"NA",Input!X548))</f>
        <v/>
      </c>
      <c r="CG548" s="65" t="str">
        <f t="shared" si="438"/>
        <v/>
      </c>
      <c r="CH548" s="65" t="str">
        <f t="shared" si="439"/>
        <v/>
      </c>
      <c r="CI548" s="165" t="str">
        <f>IF(COUNTBLANK($A548:$F548)&gt;2,"",IF(Input!Y548=0,"NA",Input!Y548))</f>
        <v/>
      </c>
      <c r="CJ548" s="65" t="str">
        <f t="shared" si="440"/>
        <v/>
      </c>
      <c r="CK548" s="65" t="str">
        <f t="shared" si="441"/>
        <v/>
      </c>
      <c r="CL548" s="165" t="str">
        <f>IF(COUNTBLANK($A548:$F548)&gt;2,"",IF(Input!Z548=0,"NA",Input!Z548))</f>
        <v/>
      </c>
      <c r="CM548" s="65" t="str">
        <f t="shared" si="442"/>
        <v/>
      </c>
      <c r="CN548" s="65" t="str">
        <f t="shared" si="443"/>
        <v/>
      </c>
      <c r="CO548" s="165" t="str">
        <f>IF(COUNTBLANK($A548:$F548)&gt;2,"",IF(Input!AA548=0,"NA",Input!AA548))</f>
        <v/>
      </c>
      <c r="CP548" s="65" t="str">
        <f t="shared" si="444"/>
        <v/>
      </c>
      <c r="CQ548" s="65" t="str">
        <f t="shared" si="445"/>
        <v/>
      </c>
      <c r="CR548" s="165" t="str">
        <f>IF(COUNTBLANK($A548:$F548)&gt;2,"",IF(Input!AB548=0,"NA",Input!AB548))</f>
        <v/>
      </c>
      <c r="CS548" s="65" t="str">
        <f t="shared" si="446"/>
        <v/>
      </c>
      <c r="CT548" s="65" t="str">
        <f t="shared" si="447"/>
        <v/>
      </c>
      <c r="CU548" s="165" t="str">
        <f>IF(COUNTBLANK($A548:$F548)&gt;2,"",IF(Input!AC548=0,"NA",Input!AC548))</f>
        <v/>
      </c>
      <c r="CV548" s="65" t="str">
        <f t="shared" si="448"/>
        <v/>
      </c>
      <c r="CW548" s="65" t="str">
        <f t="shared" si="449"/>
        <v/>
      </c>
      <c r="CX548" s="165" t="str">
        <f>IF(COUNTBLANK($A548:$F548)&gt;2,"",IF(Input!AD548=0,"NA",Input!AD548))</f>
        <v/>
      </c>
    </row>
    <row r="549" spans="1:102" x14ac:dyDescent="0.25">
      <c r="A549" s="162" t="str">
        <f>IF(Input!B549=0,"",Input!B549)</f>
        <v/>
      </c>
      <c r="B549" s="162" t="str">
        <f>IF(Input!C549=0,"",Input!C549)</f>
        <v/>
      </c>
      <c r="C549" s="162" t="str">
        <f>IF(Input!D549=0,"",Input!D549)</f>
        <v/>
      </c>
      <c r="D549" s="162" t="str">
        <f>IF(Input!G549=0,"",Input!G549)</f>
        <v/>
      </c>
      <c r="E549" s="162" t="str">
        <f>IF(Input!H549=0,"",Input!H549)</f>
        <v/>
      </c>
      <c r="F549" s="162" t="str">
        <f>IF(Input!I549=0,"",Input!I549)</f>
        <v/>
      </c>
      <c r="G549" s="66" t="str">
        <f t="shared" si="400"/>
        <v/>
      </c>
      <c r="H549" s="66" t="str">
        <f t="shared" si="401"/>
        <v/>
      </c>
      <c r="I549" s="160" t="str">
        <f>FinalScores!G549</f>
        <v/>
      </c>
      <c r="J549" s="65" t="str">
        <f t="shared" si="402"/>
        <v/>
      </c>
      <c r="K549" s="65" t="str">
        <f t="shared" si="403"/>
        <v/>
      </c>
      <c r="L549" s="165" t="str">
        <f>IF(COUNTBLANK($A549:$F549)&gt;2,"",IF(Input!AE549=0,"NA",Input!AE549))</f>
        <v/>
      </c>
      <c r="M549" s="65" t="str">
        <f t="shared" si="404"/>
        <v/>
      </c>
      <c r="N549" s="65" t="str">
        <f t="shared" si="405"/>
        <v/>
      </c>
      <c r="O549" s="165" t="str">
        <f>IF(COUNTBLANK($A549:$F549)&gt;2,"",IF(Input!AF549=0,"NA",Input!AF549))</f>
        <v/>
      </c>
      <c r="P549" s="65" t="str">
        <f t="shared" si="406"/>
        <v/>
      </c>
      <c r="Q549" s="65" t="str">
        <f t="shared" si="407"/>
        <v/>
      </c>
      <c r="R549" s="165" t="str">
        <f>IF(COUNTBLANK($A549:$F549)&gt;2,"",IF(Input!AG549=0,"NA",Input!AG549))</f>
        <v/>
      </c>
      <c r="AN549" s="65" t="str">
        <f t="shared" si="408"/>
        <v/>
      </c>
      <c r="AO549" s="65" t="str">
        <f t="shared" si="409"/>
        <v/>
      </c>
      <c r="AP549" s="165" t="str">
        <f>IF(COUNTBLANK($A549:$F549)&gt;2,"",IF(Input!J549=0,"NA",Input!J549))</f>
        <v/>
      </c>
      <c r="AQ549" s="65" t="str">
        <f t="shared" si="410"/>
        <v/>
      </c>
      <c r="AR549" s="65" t="str">
        <f t="shared" si="411"/>
        <v/>
      </c>
      <c r="AS549" s="165" t="str">
        <f>IF(COUNTBLANK($A549:$F549)&gt;2,"",IF(Input!K549=0,"NA",Input!K549))</f>
        <v/>
      </c>
      <c r="AT549" s="65" t="str">
        <f t="shared" si="412"/>
        <v/>
      </c>
      <c r="AU549" s="65" t="str">
        <f t="shared" si="413"/>
        <v/>
      </c>
      <c r="AV549" s="165" t="str">
        <f>IF(COUNTBLANK($A549:$F549)&gt;2,"",IF(Input!L549=0,"NA",Input!L549))</f>
        <v/>
      </c>
      <c r="AW549" s="65" t="str">
        <f t="shared" si="414"/>
        <v/>
      </c>
      <c r="AX549" s="65" t="str">
        <f t="shared" si="415"/>
        <v/>
      </c>
      <c r="AY549" s="165" t="str">
        <f>IF(COUNTBLANK($A549:$F549)&gt;2,"",IF(Input!M549=0,"NA",Input!M549))</f>
        <v/>
      </c>
      <c r="AZ549" s="65" t="str">
        <f t="shared" si="416"/>
        <v/>
      </c>
      <c r="BA549" s="65" t="str">
        <f t="shared" si="417"/>
        <v/>
      </c>
      <c r="BB549" s="165" t="str">
        <f>IF(COUNTBLANK($A549:$F549)&gt;2,"",IF(Input!N549=0,"NA",Input!N549))</f>
        <v/>
      </c>
      <c r="BC549" s="65" t="str">
        <f t="shared" si="418"/>
        <v/>
      </c>
      <c r="BD549" s="65" t="str">
        <f t="shared" si="419"/>
        <v/>
      </c>
      <c r="BE549" s="165" t="str">
        <f>IF(COUNTBLANK($A549:$F549)&gt;2,"",IF(Input!O549=0,"NA",Input!O549))</f>
        <v/>
      </c>
      <c r="BF549" s="65" t="str">
        <f t="shared" si="420"/>
        <v/>
      </c>
      <c r="BG549" s="65" t="str">
        <f t="shared" si="421"/>
        <v/>
      </c>
      <c r="BH549" s="165" t="str">
        <f>IF(COUNTBLANK($A549:$F549)&gt;2,"",IF(Input!P549=0,"NA",Input!P549))</f>
        <v/>
      </c>
      <c r="BI549" s="65" t="str">
        <f t="shared" si="422"/>
        <v/>
      </c>
      <c r="BJ549" s="65" t="str">
        <f t="shared" si="423"/>
        <v/>
      </c>
      <c r="BK549" s="165" t="str">
        <f>IF(COUNTBLANK($A549:$F549)&gt;2,"",IF(Input!Q549=0,"NA",Input!Q549))</f>
        <v/>
      </c>
      <c r="BL549" s="65" t="str">
        <f t="shared" si="424"/>
        <v/>
      </c>
      <c r="BM549" s="65" t="str">
        <f t="shared" si="425"/>
        <v/>
      </c>
      <c r="BN549" s="165" t="str">
        <f>IF(COUNTBLANK($A549:$F549)&gt;2,"",IF(Input!R549=0,"NA",Input!R549))</f>
        <v/>
      </c>
      <c r="BO549" s="65" t="str">
        <f t="shared" si="426"/>
        <v/>
      </c>
      <c r="BP549" s="65" t="str">
        <f t="shared" si="427"/>
        <v/>
      </c>
      <c r="BQ549" s="165" t="str">
        <f>IF(COUNTBLANK($A549:$F549)&gt;2,"",IF(Input!S549=0,"NA",Input!S549))</f>
        <v/>
      </c>
      <c r="BR549" s="65" t="str">
        <f t="shared" si="428"/>
        <v/>
      </c>
      <c r="BS549" s="65" t="str">
        <f t="shared" si="429"/>
        <v/>
      </c>
      <c r="BT549" s="165" t="str">
        <f>IF(COUNTBLANK($A549:$F549)&gt;2,"",IF(Input!T549=0,"NA",Input!T549))</f>
        <v/>
      </c>
      <c r="BU549" s="65" t="str">
        <f t="shared" si="430"/>
        <v/>
      </c>
      <c r="BV549" s="65" t="str">
        <f t="shared" si="431"/>
        <v/>
      </c>
      <c r="BW549" s="165" t="str">
        <f>IF(COUNTBLANK($A549:$F549)&gt;2,"",IF(Input!U549=0,"NA",Input!U549))</f>
        <v/>
      </c>
      <c r="BX549" s="65" t="str">
        <f t="shared" si="432"/>
        <v/>
      </c>
      <c r="BY549" s="65" t="str">
        <f t="shared" si="433"/>
        <v/>
      </c>
      <c r="BZ549" s="165" t="str">
        <f>IF(COUNTBLANK($A549:$F549)&gt;2,"",IF(Input!V549=0,"NA",Input!V549))</f>
        <v/>
      </c>
      <c r="CA549" s="65" t="str">
        <f t="shared" si="434"/>
        <v/>
      </c>
      <c r="CB549" s="65" t="str">
        <f t="shared" si="435"/>
        <v/>
      </c>
      <c r="CC549" s="165" t="str">
        <f>IF(COUNTBLANK($A549:$F549)&gt;2,"",IF(Input!W549=0,"NA",Input!W549))</f>
        <v/>
      </c>
      <c r="CD549" s="65" t="str">
        <f t="shared" si="436"/>
        <v/>
      </c>
      <c r="CE549" s="65" t="str">
        <f t="shared" si="437"/>
        <v/>
      </c>
      <c r="CF549" s="165" t="str">
        <f>IF(COUNTBLANK($A549:$F549)&gt;2,"",IF(Input!X549=0,"NA",Input!X549))</f>
        <v/>
      </c>
      <c r="CG549" s="65" t="str">
        <f t="shared" si="438"/>
        <v/>
      </c>
      <c r="CH549" s="65" t="str">
        <f t="shared" si="439"/>
        <v/>
      </c>
      <c r="CI549" s="165" t="str">
        <f>IF(COUNTBLANK($A549:$F549)&gt;2,"",IF(Input!Y549=0,"NA",Input!Y549))</f>
        <v/>
      </c>
      <c r="CJ549" s="65" t="str">
        <f t="shared" si="440"/>
        <v/>
      </c>
      <c r="CK549" s="65" t="str">
        <f t="shared" si="441"/>
        <v/>
      </c>
      <c r="CL549" s="165" t="str">
        <f>IF(COUNTBLANK($A549:$F549)&gt;2,"",IF(Input!Z549=0,"NA",Input!Z549))</f>
        <v/>
      </c>
      <c r="CM549" s="65" t="str">
        <f t="shared" si="442"/>
        <v/>
      </c>
      <c r="CN549" s="65" t="str">
        <f t="shared" si="443"/>
        <v/>
      </c>
      <c r="CO549" s="165" t="str">
        <f>IF(COUNTBLANK($A549:$F549)&gt;2,"",IF(Input!AA549=0,"NA",Input!AA549))</f>
        <v/>
      </c>
      <c r="CP549" s="65" t="str">
        <f t="shared" si="444"/>
        <v/>
      </c>
      <c r="CQ549" s="65" t="str">
        <f t="shared" si="445"/>
        <v/>
      </c>
      <c r="CR549" s="165" t="str">
        <f>IF(COUNTBLANK($A549:$F549)&gt;2,"",IF(Input!AB549=0,"NA",Input!AB549))</f>
        <v/>
      </c>
      <c r="CS549" s="65" t="str">
        <f t="shared" si="446"/>
        <v/>
      </c>
      <c r="CT549" s="65" t="str">
        <f t="shared" si="447"/>
        <v/>
      </c>
      <c r="CU549" s="165" t="str">
        <f>IF(COUNTBLANK($A549:$F549)&gt;2,"",IF(Input!AC549=0,"NA",Input!AC549))</f>
        <v/>
      </c>
      <c r="CV549" s="65" t="str">
        <f t="shared" si="448"/>
        <v/>
      </c>
      <c r="CW549" s="65" t="str">
        <f t="shared" si="449"/>
        <v/>
      </c>
      <c r="CX549" s="165" t="str">
        <f>IF(COUNTBLANK($A549:$F549)&gt;2,"",IF(Input!AD549=0,"NA",Input!AD549))</f>
        <v/>
      </c>
    </row>
    <row r="550" spans="1:102" x14ac:dyDescent="0.25">
      <c r="A550" s="162" t="str">
        <f>IF(Input!B550=0,"",Input!B550)</f>
        <v/>
      </c>
      <c r="B550" s="162" t="str">
        <f>IF(Input!C550=0,"",Input!C550)</f>
        <v/>
      </c>
      <c r="C550" s="162" t="str">
        <f>IF(Input!D550=0,"",Input!D550)</f>
        <v/>
      </c>
      <c r="D550" s="162" t="str">
        <f>IF(Input!G550=0,"",Input!G550)</f>
        <v/>
      </c>
      <c r="E550" s="162" t="str">
        <f>IF(Input!H550=0,"",Input!H550)</f>
        <v/>
      </c>
      <c r="F550" s="162" t="str">
        <f>IF(Input!I550=0,"",Input!I550)</f>
        <v/>
      </c>
      <c r="G550" s="66" t="str">
        <f t="shared" si="400"/>
        <v/>
      </c>
      <c r="H550" s="66" t="str">
        <f t="shared" si="401"/>
        <v/>
      </c>
      <c r="I550" s="160" t="str">
        <f>FinalScores!G550</f>
        <v/>
      </c>
      <c r="J550" s="65" t="str">
        <f t="shared" si="402"/>
        <v/>
      </c>
      <c r="K550" s="65" t="str">
        <f t="shared" si="403"/>
        <v/>
      </c>
      <c r="L550" s="165" t="str">
        <f>IF(COUNTBLANK($A550:$F550)&gt;2,"",IF(Input!AE550=0,"NA",Input!AE550))</f>
        <v/>
      </c>
      <c r="M550" s="65" t="str">
        <f t="shared" si="404"/>
        <v/>
      </c>
      <c r="N550" s="65" t="str">
        <f t="shared" si="405"/>
        <v/>
      </c>
      <c r="O550" s="165" t="str">
        <f>IF(COUNTBLANK($A550:$F550)&gt;2,"",IF(Input!AF550=0,"NA",Input!AF550))</f>
        <v/>
      </c>
      <c r="P550" s="65" t="str">
        <f t="shared" si="406"/>
        <v/>
      </c>
      <c r="Q550" s="65" t="str">
        <f t="shared" si="407"/>
        <v/>
      </c>
      <c r="R550" s="165" t="str">
        <f>IF(COUNTBLANK($A550:$F550)&gt;2,"",IF(Input!AG550=0,"NA",Input!AG550))</f>
        <v/>
      </c>
      <c r="AN550" s="65" t="str">
        <f t="shared" si="408"/>
        <v/>
      </c>
      <c r="AO550" s="65" t="str">
        <f t="shared" si="409"/>
        <v/>
      </c>
      <c r="AP550" s="165" t="str">
        <f>IF(COUNTBLANK($A550:$F550)&gt;2,"",IF(Input!J550=0,"NA",Input!J550))</f>
        <v/>
      </c>
      <c r="AQ550" s="65" t="str">
        <f t="shared" si="410"/>
        <v/>
      </c>
      <c r="AR550" s="65" t="str">
        <f t="shared" si="411"/>
        <v/>
      </c>
      <c r="AS550" s="165" t="str">
        <f>IF(COUNTBLANK($A550:$F550)&gt;2,"",IF(Input!K550=0,"NA",Input!K550))</f>
        <v/>
      </c>
      <c r="AT550" s="65" t="str">
        <f t="shared" si="412"/>
        <v/>
      </c>
      <c r="AU550" s="65" t="str">
        <f t="shared" si="413"/>
        <v/>
      </c>
      <c r="AV550" s="165" t="str">
        <f>IF(COUNTBLANK($A550:$F550)&gt;2,"",IF(Input!L550=0,"NA",Input!L550))</f>
        <v/>
      </c>
      <c r="AW550" s="65" t="str">
        <f t="shared" si="414"/>
        <v/>
      </c>
      <c r="AX550" s="65" t="str">
        <f t="shared" si="415"/>
        <v/>
      </c>
      <c r="AY550" s="165" t="str">
        <f>IF(COUNTBLANK($A550:$F550)&gt;2,"",IF(Input!M550=0,"NA",Input!M550))</f>
        <v/>
      </c>
      <c r="AZ550" s="65" t="str">
        <f t="shared" si="416"/>
        <v/>
      </c>
      <c r="BA550" s="65" t="str">
        <f t="shared" si="417"/>
        <v/>
      </c>
      <c r="BB550" s="165" t="str">
        <f>IF(COUNTBLANK($A550:$F550)&gt;2,"",IF(Input!N550=0,"NA",Input!N550))</f>
        <v/>
      </c>
      <c r="BC550" s="65" t="str">
        <f t="shared" si="418"/>
        <v/>
      </c>
      <c r="BD550" s="65" t="str">
        <f t="shared" si="419"/>
        <v/>
      </c>
      <c r="BE550" s="165" t="str">
        <f>IF(COUNTBLANK($A550:$F550)&gt;2,"",IF(Input!O550=0,"NA",Input!O550))</f>
        <v/>
      </c>
      <c r="BF550" s="65" t="str">
        <f t="shared" si="420"/>
        <v/>
      </c>
      <c r="BG550" s="65" t="str">
        <f t="shared" si="421"/>
        <v/>
      </c>
      <c r="BH550" s="165" t="str">
        <f>IF(COUNTBLANK($A550:$F550)&gt;2,"",IF(Input!P550=0,"NA",Input!P550))</f>
        <v/>
      </c>
      <c r="BI550" s="65" t="str">
        <f t="shared" si="422"/>
        <v/>
      </c>
      <c r="BJ550" s="65" t="str">
        <f t="shared" si="423"/>
        <v/>
      </c>
      <c r="BK550" s="165" t="str">
        <f>IF(COUNTBLANK($A550:$F550)&gt;2,"",IF(Input!Q550=0,"NA",Input!Q550))</f>
        <v/>
      </c>
      <c r="BL550" s="65" t="str">
        <f t="shared" si="424"/>
        <v/>
      </c>
      <c r="BM550" s="65" t="str">
        <f t="shared" si="425"/>
        <v/>
      </c>
      <c r="BN550" s="165" t="str">
        <f>IF(COUNTBLANK($A550:$F550)&gt;2,"",IF(Input!R550=0,"NA",Input!R550))</f>
        <v/>
      </c>
      <c r="BO550" s="65" t="str">
        <f t="shared" si="426"/>
        <v/>
      </c>
      <c r="BP550" s="65" t="str">
        <f t="shared" si="427"/>
        <v/>
      </c>
      <c r="BQ550" s="165" t="str">
        <f>IF(COUNTBLANK($A550:$F550)&gt;2,"",IF(Input!S550=0,"NA",Input!S550))</f>
        <v/>
      </c>
      <c r="BR550" s="65" t="str">
        <f t="shared" si="428"/>
        <v/>
      </c>
      <c r="BS550" s="65" t="str">
        <f t="shared" si="429"/>
        <v/>
      </c>
      <c r="BT550" s="165" t="str">
        <f>IF(COUNTBLANK($A550:$F550)&gt;2,"",IF(Input!T550=0,"NA",Input!T550))</f>
        <v/>
      </c>
      <c r="BU550" s="65" t="str">
        <f t="shared" si="430"/>
        <v/>
      </c>
      <c r="BV550" s="65" t="str">
        <f t="shared" si="431"/>
        <v/>
      </c>
      <c r="BW550" s="165" t="str">
        <f>IF(COUNTBLANK($A550:$F550)&gt;2,"",IF(Input!U550=0,"NA",Input!U550))</f>
        <v/>
      </c>
      <c r="BX550" s="65" t="str">
        <f t="shared" si="432"/>
        <v/>
      </c>
      <c r="BY550" s="65" t="str">
        <f t="shared" si="433"/>
        <v/>
      </c>
      <c r="BZ550" s="165" t="str">
        <f>IF(COUNTBLANK($A550:$F550)&gt;2,"",IF(Input!V550=0,"NA",Input!V550))</f>
        <v/>
      </c>
      <c r="CA550" s="65" t="str">
        <f t="shared" si="434"/>
        <v/>
      </c>
      <c r="CB550" s="65" t="str">
        <f t="shared" si="435"/>
        <v/>
      </c>
      <c r="CC550" s="165" t="str">
        <f>IF(COUNTBLANK($A550:$F550)&gt;2,"",IF(Input!W550=0,"NA",Input!W550))</f>
        <v/>
      </c>
      <c r="CD550" s="65" t="str">
        <f t="shared" si="436"/>
        <v/>
      </c>
      <c r="CE550" s="65" t="str">
        <f t="shared" si="437"/>
        <v/>
      </c>
      <c r="CF550" s="165" t="str">
        <f>IF(COUNTBLANK($A550:$F550)&gt;2,"",IF(Input!X550=0,"NA",Input!X550))</f>
        <v/>
      </c>
      <c r="CG550" s="65" t="str">
        <f t="shared" si="438"/>
        <v/>
      </c>
      <c r="CH550" s="65" t="str">
        <f t="shared" si="439"/>
        <v/>
      </c>
      <c r="CI550" s="165" t="str">
        <f>IF(COUNTBLANK($A550:$F550)&gt;2,"",IF(Input!Y550=0,"NA",Input!Y550))</f>
        <v/>
      </c>
      <c r="CJ550" s="65" t="str">
        <f t="shared" si="440"/>
        <v/>
      </c>
      <c r="CK550" s="65" t="str">
        <f t="shared" si="441"/>
        <v/>
      </c>
      <c r="CL550" s="165" t="str">
        <f>IF(COUNTBLANK($A550:$F550)&gt;2,"",IF(Input!Z550=0,"NA",Input!Z550))</f>
        <v/>
      </c>
      <c r="CM550" s="65" t="str">
        <f t="shared" si="442"/>
        <v/>
      </c>
      <c r="CN550" s="65" t="str">
        <f t="shared" si="443"/>
        <v/>
      </c>
      <c r="CO550" s="165" t="str">
        <f>IF(COUNTBLANK($A550:$F550)&gt;2,"",IF(Input!AA550=0,"NA",Input!AA550))</f>
        <v/>
      </c>
      <c r="CP550" s="65" t="str">
        <f t="shared" si="444"/>
        <v/>
      </c>
      <c r="CQ550" s="65" t="str">
        <f t="shared" si="445"/>
        <v/>
      </c>
      <c r="CR550" s="165" t="str">
        <f>IF(COUNTBLANK($A550:$F550)&gt;2,"",IF(Input!AB550=0,"NA",Input!AB550))</f>
        <v/>
      </c>
      <c r="CS550" s="65" t="str">
        <f t="shared" si="446"/>
        <v/>
      </c>
      <c r="CT550" s="65" t="str">
        <f t="shared" si="447"/>
        <v/>
      </c>
      <c r="CU550" s="165" t="str">
        <f>IF(COUNTBLANK($A550:$F550)&gt;2,"",IF(Input!AC550=0,"NA",Input!AC550))</f>
        <v/>
      </c>
      <c r="CV550" s="65" t="str">
        <f t="shared" si="448"/>
        <v/>
      </c>
      <c r="CW550" s="65" t="str">
        <f t="shared" si="449"/>
        <v/>
      </c>
      <c r="CX550" s="165" t="str">
        <f>IF(COUNTBLANK($A550:$F550)&gt;2,"",IF(Input!AD550=0,"NA",Input!AD550))</f>
        <v/>
      </c>
    </row>
    <row r="551" spans="1:102" x14ac:dyDescent="0.25">
      <c r="A551" s="162" t="str">
        <f>IF(Input!B551=0,"",Input!B551)</f>
        <v/>
      </c>
      <c r="B551" s="162" t="str">
        <f>IF(Input!C551=0,"",Input!C551)</f>
        <v/>
      </c>
      <c r="C551" s="162" t="str">
        <f>IF(Input!D551=0,"",Input!D551)</f>
        <v/>
      </c>
      <c r="D551" s="162" t="str">
        <f>IF(Input!G551=0,"",Input!G551)</f>
        <v/>
      </c>
      <c r="E551" s="162" t="str">
        <f>IF(Input!H551=0,"",Input!H551)</f>
        <v/>
      </c>
      <c r="F551" s="162" t="str">
        <f>IF(Input!I551=0,"",Input!I551)</f>
        <v/>
      </c>
      <c r="G551" s="66" t="str">
        <f t="shared" si="400"/>
        <v/>
      </c>
      <c r="H551" s="66" t="str">
        <f t="shared" si="401"/>
        <v/>
      </c>
      <c r="I551" s="160" t="str">
        <f>FinalScores!G551</f>
        <v/>
      </c>
      <c r="J551" s="65" t="str">
        <f t="shared" si="402"/>
        <v/>
      </c>
      <c r="K551" s="65" t="str">
        <f t="shared" si="403"/>
        <v/>
      </c>
      <c r="L551" s="165" t="str">
        <f>IF(COUNTBLANK($A551:$F551)&gt;2,"",IF(Input!AE551=0,"NA",Input!AE551))</f>
        <v/>
      </c>
      <c r="M551" s="65" t="str">
        <f t="shared" si="404"/>
        <v/>
      </c>
      <c r="N551" s="65" t="str">
        <f t="shared" si="405"/>
        <v/>
      </c>
      <c r="O551" s="165" t="str">
        <f>IF(COUNTBLANK($A551:$F551)&gt;2,"",IF(Input!AF551=0,"NA",Input!AF551))</f>
        <v/>
      </c>
      <c r="P551" s="65" t="str">
        <f t="shared" si="406"/>
        <v/>
      </c>
      <c r="Q551" s="65" t="str">
        <f t="shared" si="407"/>
        <v/>
      </c>
      <c r="R551" s="165" t="str">
        <f>IF(COUNTBLANK($A551:$F551)&gt;2,"",IF(Input!AG551=0,"NA",Input!AG551))</f>
        <v/>
      </c>
      <c r="AN551" s="65" t="str">
        <f t="shared" si="408"/>
        <v/>
      </c>
      <c r="AO551" s="65" t="str">
        <f t="shared" si="409"/>
        <v/>
      </c>
      <c r="AP551" s="165" t="str">
        <f>IF(COUNTBLANK($A551:$F551)&gt;2,"",IF(Input!J551=0,"NA",Input!J551))</f>
        <v/>
      </c>
      <c r="AQ551" s="65" t="str">
        <f t="shared" si="410"/>
        <v/>
      </c>
      <c r="AR551" s="65" t="str">
        <f t="shared" si="411"/>
        <v/>
      </c>
      <c r="AS551" s="165" t="str">
        <f>IF(COUNTBLANK($A551:$F551)&gt;2,"",IF(Input!K551=0,"NA",Input!K551))</f>
        <v/>
      </c>
      <c r="AT551" s="65" t="str">
        <f t="shared" si="412"/>
        <v/>
      </c>
      <c r="AU551" s="65" t="str">
        <f t="shared" si="413"/>
        <v/>
      </c>
      <c r="AV551" s="165" t="str">
        <f>IF(COUNTBLANK($A551:$F551)&gt;2,"",IF(Input!L551=0,"NA",Input!L551))</f>
        <v/>
      </c>
      <c r="AW551" s="65" t="str">
        <f t="shared" si="414"/>
        <v/>
      </c>
      <c r="AX551" s="65" t="str">
        <f t="shared" si="415"/>
        <v/>
      </c>
      <c r="AY551" s="165" t="str">
        <f>IF(COUNTBLANK($A551:$F551)&gt;2,"",IF(Input!M551=0,"NA",Input!M551))</f>
        <v/>
      </c>
      <c r="AZ551" s="65" t="str">
        <f t="shared" si="416"/>
        <v/>
      </c>
      <c r="BA551" s="65" t="str">
        <f t="shared" si="417"/>
        <v/>
      </c>
      <c r="BB551" s="165" t="str">
        <f>IF(COUNTBLANK($A551:$F551)&gt;2,"",IF(Input!N551=0,"NA",Input!N551))</f>
        <v/>
      </c>
      <c r="BC551" s="65" t="str">
        <f t="shared" si="418"/>
        <v/>
      </c>
      <c r="BD551" s="65" t="str">
        <f t="shared" si="419"/>
        <v/>
      </c>
      <c r="BE551" s="165" t="str">
        <f>IF(COUNTBLANK($A551:$F551)&gt;2,"",IF(Input!O551=0,"NA",Input!O551))</f>
        <v/>
      </c>
      <c r="BF551" s="65" t="str">
        <f t="shared" si="420"/>
        <v/>
      </c>
      <c r="BG551" s="65" t="str">
        <f t="shared" si="421"/>
        <v/>
      </c>
      <c r="BH551" s="165" t="str">
        <f>IF(COUNTBLANK($A551:$F551)&gt;2,"",IF(Input!P551=0,"NA",Input!P551))</f>
        <v/>
      </c>
      <c r="BI551" s="65" t="str">
        <f t="shared" si="422"/>
        <v/>
      </c>
      <c r="BJ551" s="65" t="str">
        <f t="shared" si="423"/>
        <v/>
      </c>
      <c r="BK551" s="165" t="str">
        <f>IF(COUNTBLANK($A551:$F551)&gt;2,"",IF(Input!Q551=0,"NA",Input!Q551))</f>
        <v/>
      </c>
      <c r="BL551" s="65" t="str">
        <f t="shared" si="424"/>
        <v/>
      </c>
      <c r="BM551" s="65" t="str">
        <f t="shared" si="425"/>
        <v/>
      </c>
      <c r="BN551" s="165" t="str">
        <f>IF(COUNTBLANK($A551:$F551)&gt;2,"",IF(Input!R551=0,"NA",Input!R551))</f>
        <v/>
      </c>
      <c r="BO551" s="65" t="str">
        <f t="shared" si="426"/>
        <v/>
      </c>
      <c r="BP551" s="65" t="str">
        <f t="shared" si="427"/>
        <v/>
      </c>
      <c r="BQ551" s="165" t="str">
        <f>IF(COUNTBLANK($A551:$F551)&gt;2,"",IF(Input!S551=0,"NA",Input!S551))</f>
        <v/>
      </c>
      <c r="BR551" s="65" t="str">
        <f t="shared" si="428"/>
        <v/>
      </c>
      <c r="BS551" s="65" t="str">
        <f t="shared" si="429"/>
        <v/>
      </c>
      <c r="BT551" s="165" t="str">
        <f>IF(COUNTBLANK($A551:$F551)&gt;2,"",IF(Input!T551=0,"NA",Input!T551))</f>
        <v/>
      </c>
      <c r="BU551" s="65" t="str">
        <f t="shared" si="430"/>
        <v/>
      </c>
      <c r="BV551" s="65" t="str">
        <f t="shared" si="431"/>
        <v/>
      </c>
      <c r="BW551" s="165" t="str">
        <f>IF(COUNTBLANK($A551:$F551)&gt;2,"",IF(Input!U551=0,"NA",Input!U551))</f>
        <v/>
      </c>
      <c r="BX551" s="65" t="str">
        <f t="shared" si="432"/>
        <v/>
      </c>
      <c r="BY551" s="65" t="str">
        <f t="shared" si="433"/>
        <v/>
      </c>
      <c r="BZ551" s="165" t="str">
        <f>IF(COUNTBLANK($A551:$F551)&gt;2,"",IF(Input!V551=0,"NA",Input!V551))</f>
        <v/>
      </c>
      <c r="CA551" s="65" t="str">
        <f t="shared" si="434"/>
        <v/>
      </c>
      <c r="CB551" s="65" t="str">
        <f t="shared" si="435"/>
        <v/>
      </c>
      <c r="CC551" s="165" t="str">
        <f>IF(COUNTBLANK($A551:$F551)&gt;2,"",IF(Input!W551=0,"NA",Input!W551))</f>
        <v/>
      </c>
      <c r="CD551" s="65" t="str">
        <f t="shared" si="436"/>
        <v/>
      </c>
      <c r="CE551" s="65" t="str">
        <f t="shared" si="437"/>
        <v/>
      </c>
      <c r="CF551" s="165" t="str">
        <f>IF(COUNTBLANK($A551:$F551)&gt;2,"",IF(Input!X551=0,"NA",Input!X551))</f>
        <v/>
      </c>
      <c r="CG551" s="65" t="str">
        <f t="shared" si="438"/>
        <v/>
      </c>
      <c r="CH551" s="65" t="str">
        <f t="shared" si="439"/>
        <v/>
      </c>
      <c r="CI551" s="165" t="str">
        <f>IF(COUNTBLANK($A551:$F551)&gt;2,"",IF(Input!Y551=0,"NA",Input!Y551))</f>
        <v/>
      </c>
      <c r="CJ551" s="65" t="str">
        <f t="shared" si="440"/>
        <v/>
      </c>
      <c r="CK551" s="65" t="str">
        <f t="shared" si="441"/>
        <v/>
      </c>
      <c r="CL551" s="165" t="str">
        <f>IF(COUNTBLANK($A551:$F551)&gt;2,"",IF(Input!Z551=0,"NA",Input!Z551))</f>
        <v/>
      </c>
      <c r="CM551" s="65" t="str">
        <f t="shared" si="442"/>
        <v/>
      </c>
      <c r="CN551" s="65" t="str">
        <f t="shared" si="443"/>
        <v/>
      </c>
      <c r="CO551" s="165" t="str">
        <f>IF(COUNTBLANK($A551:$F551)&gt;2,"",IF(Input!AA551=0,"NA",Input!AA551))</f>
        <v/>
      </c>
      <c r="CP551" s="65" t="str">
        <f t="shared" si="444"/>
        <v/>
      </c>
      <c r="CQ551" s="65" t="str">
        <f t="shared" si="445"/>
        <v/>
      </c>
      <c r="CR551" s="165" t="str">
        <f>IF(COUNTBLANK($A551:$F551)&gt;2,"",IF(Input!AB551=0,"NA",Input!AB551))</f>
        <v/>
      </c>
      <c r="CS551" s="65" t="str">
        <f t="shared" si="446"/>
        <v/>
      </c>
      <c r="CT551" s="65" t="str">
        <f t="shared" si="447"/>
        <v/>
      </c>
      <c r="CU551" s="165" t="str">
        <f>IF(COUNTBLANK($A551:$F551)&gt;2,"",IF(Input!AC551=0,"NA",Input!AC551))</f>
        <v/>
      </c>
      <c r="CV551" s="65" t="str">
        <f t="shared" si="448"/>
        <v/>
      </c>
      <c r="CW551" s="65" t="str">
        <f t="shared" si="449"/>
        <v/>
      </c>
      <c r="CX551" s="165" t="str">
        <f>IF(COUNTBLANK($A551:$F551)&gt;2,"",IF(Input!AD551=0,"NA",Input!AD551))</f>
        <v/>
      </c>
    </row>
    <row r="552" spans="1:102" x14ac:dyDescent="0.25">
      <c r="A552" s="162" t="str">
        <f>IF(Input!B552=0,"",Input!B552)</f>
        <v/>
      </c>
      <c r="B552" s="162" t="str">
        <f>IF(Input!C552=0,"",Input!C552)</f>
        <v/>
      </c>
      <c r="C552" s="162" t="str">
        <f>IF(Input!D552=0,"",Input!D552)</f>
        <v/>
      </c>
      <c r="D552" s="162" t="str">
        <f>IF(Input!G552=0,"",Input!G552)</f>
        <v/>
      </c>
      <c r="E552" s="162" t="str">
        <f>IF(Input!H552=0,"",Input!H552)</f>
        <v/>
      </c>
      <c r="F552" s="162" t="str">
        <f>IF(Input!I552=0,"",Input!I552)</f>
        <v/>
      </c>
      <c r="G552" s="66" t="str">
        <f t="shared" si="400"/>
        <v/>
      </c>
      <c r="H552" s="66" t="str">
        <f t="shared" si="401"/>
        <v/>
      </c>
      <c r="I552" s="160" t="str">
        <f>FinalScores!G552</f>
        <v/>
      </c>
      <c r="J552" s="65" t="str">
        <f t="shared" si="402"/>
        <v/>
      </c>
      <c r="K552" s="65" t="str">
        <f t="shared" si="403"/>
        <v/>
      </c>
      <c r="L552" s="165" t="str">
        <f>IF(COUNTBLANK($A552:$F552)&gt;2,"",IF(Input!AE552=0,"NA",Input!AE552))</f>
        <v/>
      </c>
      <c r="M552" s="65" t="str">
        <f t="shared" si="404"/>
        <v/>
      </c>
      <c r="N552" s="65" t="str">
        <f t="shared" si="405"/>
        <v/>
      </c>
      <c r="O552" s="165" t="str">
        <f>IF(COUNTBLANK($A552:$F552)&gt;2,"",IF(Input!AF552=0,"NA",Input!AF552))</f>
        <v/>
      </c>
      <c r="P552" s="65" t="str">
        <f t="shared" si="406"/>
        <v/>
      </c>
      <c r="Q552" s="65" t="str">
        <f t="shared" si="407"/>
        <v/>
      </c>
      <c r="R552" s="165" t="str">
        <f>IF(COUNTBLANK($A552:$F552)&gt;2,"",IF(Input!AG552=0,"NA",Input!AG552))</f>
        <v/>
      </c>
      <c r="AN552" s="65" t="str">
        <f t="shared" si="408"/>
        <v/>
      </c>
      <c r="AO552" s="65" t="str">
        <f t="shared" si="409"/>
        <v/>
      </c>
      <c r="AP552" s="165" t="str">
        <f>IF(COUNTBLANK($A552:$F552)&gt;2,"",IF(Input!J552=0,"NA",Input!J552))</f>
        <v/>
      </c>
      <c r="AQ552" s="65" t="str">
        <f t="shared" si="410"/>
        <v/>
      </c>
      <c r="AR552" s="65" t="str">
        <f t="shared" si="411"/>
        <v/>
      </c>
      <c r="AS552" s="165" t="str">
        <f>IF(COUNTBLANK($A552:$F552)&gt;2,"",IF(Input!K552=0,"NA",Input!K552))</f>
        <v/>
      </c>
      <c r="AT552" s="65" t="str">
        <f t="shared" si="412"/>
        <v/>
      </c>
      <c r="AU552" s="65" t="str">
        <f t="shared" si="413"/>
        <v/>
      </c>
      <c r="AV552" s="165" t="str">
        <f>IF(COUNTBLANK($A552:$F552)&gt;2,"",IF(Input!L552=0,"NA",Input!L552))</f>
        <v/>
      </c>
      <c r="AW552" s="65" t="str">
        <f t="shared" si="414"/>
        <v/>
      </c>
      <c r="AX552" s="65" t="str">
        <f t="shared" si="415"/>
        <v/>
      </c>
      <c r="AY552" s="165" t="str">
        <f>IF(COUNTBLANK($A552:$F552)&gt;2,"",IF(Input!M552=0,"NA",Input!M552))</f>
        <v/>
      </c>
      <c r="AZ552" s="65" t="str">
        <f t="shared" si="416"/>
        <v/>
      </c>
      <c r="BA552" s="65" t="str">
        <f t="shared" si="417"/>
        <v/>
      </c>
      <c r="BB552" s="165" t="str">
        <f>IF(COUNTBLANK($A552:$F552)&gt;2,"",IF(Input!N552=0,"NA",Input!N552))</f>
        <v/>
      </c>
      <c r="BC552" s="65" t="str">
        <f t="shared" si="418"/>
        <v/>
      </c>
      <c r="BD552" s="65" t="str">
        <f t="shared" si="419"/>
        <v/>
      </c>
      <c r="BE552" s="165" t="str">
        <f>IF(COUNTBLANK($A552:$F552)&gt;2,"",IF(Input!O552=0,"NA",Input!O552))</f>
        <v/>
      </c>
      <c r="BF552" s="65" t="str">
        <f t="shared" si="420"/>
        <v/>
      </c>
      <c r="BG552" s="65" t="str">
        <f t="shared" si="421"/>
        <v/>
      </c>
      <c r="BH552" s="165" t="str">
        <f>IF(COUNTBLANK($A552:$F552)&gt;2,"",IF(Input!P552=0,"NA",Input!P552))</f>
        <v/>
      </c>
      <c r="BI552" s="65" t="str">
        <f t="shared" si="422"/>
        <v/>
      </c>
      <c r="BJ552" s="65" t="str">
        <f t="shared" si="423"/>
        <v/>
      </c>
      <c r="BK552" s="165" t="str">
        <f>IF(COUNTBLANK($A552:$F552)&gt;2,"",IF(Input!Q552=0,"NA",Input!Q552))</f>
        <v/>
      </c>
      <c r="BL552" s="65" t="str">
        <f t="shared" si="424"/>
        <v/>
      </c>
      <c r="BM552" s="65" t="str">
        <f t="shared" si="425"/>
        <v/>
      </c>
      <c r="BN552" s="165" t="str">
        <f>IF(COUNTBLANK($A552:$F552)&gt;2,"",IF(Input!R552=0,"NA",Input!R552))</f>
        <v/>
      </c>
      <c r="BO552" s="65" t="str">
        <f t="shared" si="426"/>
        <v/>
      </c>
      <c r="BP552" s="65" t="str">
        <f t="shared" si="427"/>
        <v/>
      </c>
      <c r="BQ552" s="165" t="str">
        <f>IF(COUNTBLANK($A552:$F552)&gt;2,"",IF(Input!S552=0,"NA",Input!S552))</f>
        <v/>
      </c>
      <c r="BR552" s="65" t="str">
        <f t="shared" si="428"/>
        <v/>
      </c>
      <c r="BS552" s="65" t="str">
        <f t="shared" si="429"/>
        <v/>
      </c>
      <c r="BT552" s="165" t="str">
        <f>IF(COUNTBLANK($A552:$F552)&gt;2,"",IF(Input!T552=0,"NA",Input!T552))</f>
        <v/>
      </c>
      <c r="BU552" s="65" t="str">
        <f t="shared" si="430"/>
        <v/>
      </c>
      <c r="BV552" s="65" t="str">
        <f t="shared" si="431"/>
        <v/>
      </c>
      <c r="BW552" s="165" t="str">
        <f>IF(COUNTBLANK($A552:$F552)&gt;2,"",IF(Input!U552=0,"NA",Input!U552))</f>
        <v/>
      </c>
      <c r="BX552" s="65" t="str">
        <f t="shared" si="432"/>
        <v/>
      </c>
      <c r="BY552" s="65" t="str">
        <f t="shared" si="433"/>
        <v/>
      </c>
      <c r="BZ552" s="165" t="str">
        <f>IF(COUNTBLANK($A552:$F552)&gt;2,"",IF(Input!V552=0,"NA",Input!V552))</f>
        <v/>
      </c>
      <c r="CA552" s="65" t="str">
        <f t="shared" si="434"/>
        <v/>
      </c>
      <c r="CB552" s="65" t="str">
        <f t="shared" si="435"/>
        <v/>
      </c>
      <c r="CC552" s="165" t="str">
        <f>IF(COUNTBLANK($A552:$F552)&gt;2,"",IF(Input!W552=0,"NA",Input!W552))</f>
        <v/>
      </c>
      <c r="CD552" s="65" t="str">
        <f t="shared" si="436"/>
        <v/>
      </c>
      <c r="CE552" s="65" t="str">
        <f t="shared" si="437"/>
        <v/>
      </c>
      <c r="CF552" s="165" t="str">
        <f>IF(COUNTBLANK($A552:$F552)&gt;2,"",IF(Input!X552=0,"NA",Input!X552))</f>
        <v/>
      </c>
      <c r="CG552" s="65" t="str">
        <f t="shared" si="438"/>
        <v/>
      </c>
      <c r="CH552" s="65" t="str">
        <f t="shared" si="439"/>
        <v/>
      </c>
      <c r="CI552" s="165" t="str">
        <f>IF(COUNTBLANK($A552:$F552)&gt;2,"",IF(Input!Y552=0,"NA",Input!Y552))</f>
        <v/>
      </c>
      <c r="CJ552" s="65" t="str">
        <f t="shared" si="440"/>
        <v/>
      </c>
      <c r="CK552" s="65" t="str">
        <f t="shared" si="441"/>
        <v/>
      </c>
      <c r="CL552" s="165" t="str">
        <f>IF(COUNTBLANK($A552:$F552)&gt;2,"",IF(Input!Z552=0,"NA",Input!Z552))</f>
        <v/>
      </c>
      <c r="CM552" s="65" t="str">
        <f t="shared" si="442"/>
        <v/>
      </c>
      <c r="CN552" s="65" t="str">
        <f t="shared" si="443"/>
        <v/>
      </c>
      <c r="CO552" s="165" t="str">
        <f>IF(COUNTBLANK($A552:$F552)&gt;2,"",IF(Input!AA552=0,"NA",Input!AA552))</f>
        <v/>
      </c>
      <c r="CP552" s="65" t="str">
        <f t="shared" si="444"/>
        <v/>
      </c>
      <c r="CQ552" s="65" t="str">
        <f t="shared" si="445"/>
        <v/>
      </c>
      <c r="CR552" s="165" t="str">
        <f>IF(COUNTBLANK($A552:$F552)&gt;2,"",IF(Input!AB552=0,"NA",Input!AB552))</f>
        <v/>
      </c>
      <c r="CS552" s="65" t="str">
        <f t="shared" si="446"/>
        <v/>
      </c>
      <c r="CT552" s="65" t="str">
        <f t="shared" si="447"/>
        <v/>
      </c>
      <c r="CU552" s="165" t="str">
        <f>IF(COUNTBLANK($A552:$F552)&gt;2,"",IF(Input!AC552=0,"NA",Input!AC552))</f>
        <v/>
      </c>
      <c r="CV552" s="65" t="str">
        <f t="shared" si="448"/>
        <v/>
      </c>
      <c r="CW552" s="65" t="str">
        <f t="shared" si="449"/>
        <v/>
      </c>
      <c r="CX552" s="165" t="str">
        <f>IF(COUNTBLANK($A552:$F552)&gt;2,"",IF(Input!AD552=0,"NA",Input!AD552))</f>
        <v/>
      </c>
    </row>
    <row r="553" spans="1:102" x14ac:dyDescent="0.25">
      <c r="A553" s="162" t="str">
        <f>IF(Input!B553=0,"",Input!B553)</f>
        <v/>
      </c>
      <c r="B553" s="162" t="str">
        <f>IF(Input!C553=0,"",Input!C553)</f>
        <v/>
      </c>
      <c r="C553" s="162" t="str">
        <f>IF(Input!D553=0,"",Input!D553)</f>
        <v/>
      </c>
      <c r="D553" s="162" t="str">
        <f>IF(Input!G553=0,"",Input!G553)</f>
        <v/>
      </c>
      <c r="E553" s="162" t="str">
        <f>IF(Input!H553=0,"",Input!H553)</f>
        <v/>
      </c>
      <c r="F553" s="162" t="str">
        <f>IF(Input!I553=0,"",Input!I553)</f>
        <v/>
      </c>
      <c r="G553" s="66" t="str">
        <f t="shared" si="400"/>
        <v/>
      </c>
      <c r="H553" s="66" t="str">
        <f t="shared" si="401"/>
        <v/>
      </c>
      <c r="I553" s="160" t="str">
        <f>FinalScores!G553</f>
        <v/>
      </c>
      <c r="J553" s="65" t="str">
        <f t="shared" si="402"/>
        <v/>
      </c>
      <c r="K553" s="65" t="str">
        <f t="shared" si="403"/>
        <v/>
      </c>
      <c r="L553" s="165" t="str">
        <f>IF(COUNTBLANK($A553:$F553)&gt;2,"",IF(Input!AE553=0,"NA",Input!AE553))</f>
        <v/>
      </c>
      <c r="M553" s="65" t="str">
        <f t="shared" si="404"/>
        <v/>
      </c>
      <c r="N553" s="65" t="str">
        <f t="shared" si="405"/>
        <v/>
      </c>
      <c r="O553" s="165" t="str">
        <f>IF(COUNTBLANK($A553:$F553)&gt;2,"",IF(Input!AF553=0,"NA",Input!AF553))</f>
        <v/>
      </c>
      <c r="P553" s="65" t="str">
        <f t="shared" si="406"/>
        <v/>
      </c>
      <c r="Q553" s="65" t="str">
        <f t="shared" si="407"/>
        <v/>
      </c>
      <c r="R553" s="165" t="str">
        <f>IF(COUNTBLANK($A553:$F553)&gt;2,"",IF(Input!AG553=0,"NA",Input!AG553))</f>
        <v/>
      </c>
      <c r="AN553" s="65" t="str">
        <f t="shared" si="408"/>
        <v/>
      </c>
      <c r="AO553" s="65" t="str">
        <f t="shared" si="409"/>
        <v/>
      </c>
      <c r="AP553" s="165" t="str">
        <f>IF(COUNTBLANK($A553:$F553)&gt;2,"",IF(Input!J553=0,"NA",Input!J553))</f>
        <v/>
      </c>
      <c r="AQ553" s="65" t="str">
        <f t="shared" si="410"/>
        <v/>
      </c>
      <c r="AR553" s="65" t="str">
        <f t="shared" si="411"/>
        <v/>
      </c>
      <c r="AS553" s="165" t="str">
        <f>IF(COUNTBLANK($A553:$F553)&gt;2,"",IF(Input!K553=0,"NA",Input!K553))</f>
        <v/>
      </c>
      <c r="AT553" s="65" t="str">
        <f t="shared" si="412"/>
        <v/>
      </c>
      <c r="AU553" s="65" t="str">
        <f t="shared" si="413"/>
        <v/>
      </c>
      <c r="AV553" s="165" t="str">
        <f>IF(COUNTBLANK($A553:$F553)&gt;2,"",IF(Input!L553=0,"NA",Input!L553))</f>
        <v/>
      </c>
      <c r="AW553" s="65" t="str">
        <f t="shared" si="414"/>
        <v/>
      </c>
      <c r="AX553" s="65" t="str">
        <f t="shared" si="415"/>
        <v/>
      </c>
      <c r="AY553" s="165" t="str">
        <f>IF(COUNTBLANK($A553:$F553)&gt;2,"",IF(Input!M553=0,"NA",Input!M553))</f>
        <v/>
      </c>
      <c r="AZ553" s="65" t="str">
        <f t="shared" si="416"/>
        <v/>
      </c>
      <c r="BA553" s="65" t="str">
        <f t="shared" si="417"/>
        <v/>
      </c>
      <c r="BB553" s="165" t="str">
        <f>IF(COUNTBLANK($A553:$F553)&gt;2,"",IF(Input!N553=0,"NA",Input!N553))</f>
        <v/>
      </c>
      <c r="BC553" s="65" t="str">
        <f t="shared" si="418"/>
        <v/>
      </c>
      <c r="BD553" s="65" t="str">
        <f t="shared" si="419"/>
        <v/>
      </c>
      <c r="BE553" s="165" t="str">
        <f>IF(COUNTBLANK($A553:$F553)&gt;2,"",IF(Input!O553=0,"NA",Input!O553))</f>
        <v/>
      </c>
      <c r="BF553" s="65" t="str">
        <f t="shared" si="420"/>
        <v/>
      </c>
      <c r="BG553" s="65" t="str">
        <f t="shared" si="421"/>
        <v/>
      </c>
      <c r="BH553" s="165" t="str">
        <f>IF(COUNTBLANK($A553:$F553)&gt;2,"",IF(Input!P553=0,"NA",Input!P553))</f>
        <v/>
      </c>
      <c r="BI553" s="65" t="str">
        <f t="shared" si="422"/>
        <v/>
      </c>
      <c r="BJ553" s="65" t="str">
        <f t="shared" si="423"/>
        <v/>
      </c>
      <c r="BK553" s="165" t="str">
        <f>IF(COUNTBLANK($A553:$F553)&gt;2,"",IF(Input!Q553=0,"NA",Input!Q553))</f>
        <v/>
      </c>
      <c r="BL553" s="65" t="str">
        <f t="shared" si="424"/>
        <v/>
      </c>
      <c r="BM553" s="65" t="str">
        <f t="shared" si="425"/>
        <v/>
      </c>
      <c r="BN553" s="165" t="str">
        <f>IF(COUNTBLANK($A553:$F553)&gt;2,"",IF(Input!R553=0,"NA",Input!R553))</f>
        <v/>
      </c>
      <c r="BO553" s="65" t="str">
        <f t="shared" si="426"/>
        <v/>
      </c>
      <c r="BP553" s="65" t="str">
        <f t="shared" si="427"/>
        <v/>
      </c>
      <c r="BQ553" s="165" t="str">
        <f>IF(COUNTBLANK($A553:$F553)&gt;2,"",IF(Input!S553=0,"NA",Input!S553))</f>
        <v/>
      </c>
      <c r="BR553" s="65" t="str">
        <f t="shared" si="428"/>
        <v/>
      </c>
      <c r="BS553" s="65" t="str">
        <f t="shared" si="429"/>
        <v/>
      </c>
      <c r="BT553" s="165" t="str">
        <f>IF(COUNTBLANK($A553:$F553)&gt;2,"",IF(Input!T553=0,"NA",Input!T553))</f>
        <v/>
      </c>
      <c r="BU553" s="65" t="str">
        <f t="shared" si="430"/>
        <v/>
      </c>
      <c r="BV553" s="65" t="str">
        <f t="shared" si="431"/>
        <v/>
      </c>
      <c r="BW553" s="165" t="str">
        <f>IF(COUNTBLANK($A553:$F553)&gt;2,"",IF(Input!U553=0,"NA",Input!U553))</f>
        <v/>
      </c>
      <c r="BX553" s="65" t="str">
        <f t="shared" si="432"/>
        <v/>
      </c>
      <c r="BY553" s="65" t="str">
        <f t="shared" si="433"/>
        <v/>
      </c>
      <c r="BZ553" s="165" t="str">
        <f>IF(COUNTBLANK($A553:$F553)&gt;2,"",IF(Input!V553=0,"NA",Input!V553))</f>
        <v/>
      </c>
      <c r="CA553" s="65" t="str">
        <f t="shared" si="434"/>
        <v/>
      </c>
      <c r="CB553" s="65" t="str">
        <f t="shared" si="435"/>
        <v/>
      </c>
      <c r="CC553" s="165" t="str">
        <f>IF(COUNTBLANK($A553:$F553)&gt;2,"",IF(Input!W553=0,"NA",Input!W553))</f>
        <v/>
      </c>
      <c r="CD553" s="65" t="str">
        <f t="shared" si="436"/>
        <v/>
      </c>
      <c r="CE553" s="65" t="str">
        <f t="shared" si="437"/>
        <v/>
      </c>
      <c r="CF553" s="165" t="str">
        <f>IF(COUNTBLANK($A553:$F553)&gt;2,"",IF(Input!X553=0,"NA",Input!X553))</f>
        <v/>
      </c>
      <c r="CG553" s="65" t="str">
        <f t="shared" si="438"/>
        <v/>
      </c>
      <c r="CH553" s="65" t="str">
        <f t="shared" si="439"/>
        <v/>
      </c>
      <c r="CI553" s="165" t="str">
        <f>IF(COUNTBLANK($A553:$F553)&gt;2,"",IF(Input!Y553=0,"NA",Input!Y553))</f>
        <v/>
      </c>
      <c r="CJ553" s="65" t="str">
        <f t="shared" si="440"/>
        <v/>
      </c>
      <c r="CK553" s="65" t="str">
        <f t="shared" si="441"/>
        <v/>
      </c>
      <c r="CL553" s="165" t="str">
        <f>IF(COUNTBLANK($A553:$F553)&gt;2,"",IF(Input!Z553=0,"NA",Input!Z553))</f>
        <v/>
      </c>
      <c r="CM553" s="65" t="str">
        <f t="shared" si="442"/>
        <v/>
      </c>
      <c r="CN553" s="65" t="str">
        <f t="shared" si="443"/>
        <v/>
      </c>
      <c r="CO553" s="165" t="str">
        <f>IF(COUNTBLANK($A553:$F553)&gt;2,"",IF(Input!AA553=0,"NA",Input!AA553))</f>
        <v/>
      </c>
      <c r="CP553" s="65" t="str">
        <f t="shared" si="444"/>
        <v/>
      </c>
      <c r="CQ553" s="65" t="str">
        <f t="shared" si="445"/>
        <v/>
      </c>
      <c r="CR553" s="165" t="str">
        <f>IF(COUNTBLANK($A553:$F553)&gt;2,"",IF(Input!AB553=0,"NA",Input!AB553))</f>
        <v/>
      </c>
      <c r="CS553" s="65" t="str">
        <f t="shared" si="446"/>
        <v/>
      </c>
      <c r="CT553" s="65" t="str">
        <f t="shared" si="447"/>
        <v/>
      </c>
      <c r="CU553" s="165" t="str">
        <f>IF(COUNTBLANK($A553:$F553)&gt;2,"",IF(Input!AC553=0,"NA",Input!AC553))</f>
        <v/>
      </c>
      <c r="CV553" s="65" t="str">
        <f t="shared" si="448"/>
        <v/>
      </c>
      <c r="CW553" s="65" t="str">
        <f t="shared" si="449"/>
        <v/>
      </c>
      <c r="CX553" s="165" t="str">
        <f>IF(COUNTBLANK($A553:$F553)&gt;2,"",IF(Input!AD553=0,"NA",Input!AD553))</f>
        <v/>
      </c>
    </row>
    <row r="554" spans="1:102" x14ac:dyDescent="0.25">
      <c r="A554" s="162" t="str">
        <f>IF(Input!B554=0,"",Input!B554)</f>
        <v/>
      </c>
      <c r="B554" s="162" t="str">
        <f>IF(Input!C554=0,"",Input!C554)</f>
        <v/>
      </c>
      <c r="C554" s="162" t="str">
        <f>IF(Input!D554=0,"",Input!D554)</f>
        <v/>
      </c>
      <c r="D554" s="162" t="str">
        <f>IF(Input!G554=0,"",Input!G554)</f>
        <v/>
      </c>
      <c r="E554" s="162" t="str">
        <f>IF(Input!H554=0,"",Input!H554)</f>
        <v/>
      </c>
      <c r="F554" s="162" t="str">
        <f>IF(Input!I554=0,"",Input!I554)</f>
        <v/>
      </c>
      <c r="G554" s="66" t="str">
        <f t="shared" si="400"/>
        <v/>
      </c>
      <c r="H554" s="66" t="str">
        <f t="shared" si="401"/>
        <v/>
      </c>
      <c r="I554" s="160" t="str">
        <f>FinalScores!G554</f>
        <v/>
      </c>
      <c r="J554" s="65" t="str">
        <f t="shared" si="402"/>
        <v/>
      </c>
      <c r="K554" s="65" t="str">
        <f t="shared" si="403"/>
        <v/>
      </c>
      <c r="L554" s="165" t="str">
        <f>IF(COUNTBLANK($A554:$F554)&gt;2,"",IF(Input!AE554=0,"NA",Input!AE554))</f>
        <v/>
      </c>
      <c r="M554" s="65" t="str">
        <f t="shared" si="404"/>
        <v/>
      </c>
      <c r="N554" s="65" t="str">
        <f t="shared" si="405"/>
        <v/>
      </c>
      <c r="O554" s="165" t="str">
        <f>IF(COUNTBLANK($A554:$F554)&gt;2,"",IF(Input!AF554=0,"NA",Input!AF554))</f>
        <v/>
      </c>
      <c r="P554" s="65" t="str">
        <f t="shared" si="406"/>
        <v/>
      </c>
      <c r="Q554" s="65" t="str">
        <f t="shared" si="407"/>
        <v/>
      </c>
      <c r="R554" s="165" t="str">
        <f>IF(COUNTBLANK($A554:$F554)&gt;2,"",IF(Input!AG554=0,"NA",Input!AG554))</f>
        <v/>
      </c>
      <c r="AN554" s="65" t="str">
        <f t="shared" si="408"/>
        <v/>
      </c>
      <c r="AO554" s="65" t="str">
        <f t="shared" si="409"/>
        <v/>
      </c>
      <c r="AP554" s="165" t="str">
        <f>IF(COUNTBLANK($A554:$F554)&gt;2,"",IF(Input!J554=0,"NA",Input!J554))</f>
        <v/>
      </c>
      <c r="AQ554" s="65" t="str">
        <f t="shared" si="410"/>
        <v/>
      </c>
      <c r="AR554" s="65" t="str">
        <f t="shared" si="411"/>
        <v/>
      </c>
      <c r="AS554" s="165" t="str">
        <f>IF(COUNTBLANK($A554:$F554)&gt;2,"",IF(Input!K554=0,"NA",Input!K554))</f>
        <v/>
      </c>
      <c r="AT554" s="65" t="str">
        <f t="shared" si="412"/>
        <v/>
      </c>
      <c r="AU554" s="65" t="str">
        <f t="shared" si="413"/>
        <v/>
      </c>
      <c r="AV554" s="165" t="str">
        <f>IF(COUNTBLANK($A554:$F554)&gt;2,"",IF(Input!L554=0,"NA",Input!L554))</f>
        <v/>
      </c>
      <c r="AW554" s="65" t="str">
        <f t="shared" si="414"/>
        <v/>
      </c>
      <c r="AX554" s="65" t="str">
        <f t="shared" si="415"/>
        <v/>
      </c>
      <c r="AY554" s="165" t="str">
        <f>IF(COUNTBLANK($A554:$F554)&gt;2,"",IF(Input!M554=0,"NA",Input!M554))</f>
        <v/>
      </c>
      <c r="AZ554" s="65" t="str">
        <f t="shared" si="416"/>
        <v/>
      </c>
      <c r="BA554" s="65" t="str">
        <f t="shared" si="417"/>
        <v/>
      </c>
      <c r="BB554" s="165" t="str">
        <f>IF(COUNTBLANK($A554:$F554)&gt;2,"",IF(Input!N554=0,"NA",Input!N554))</f>
        <v/>
      </c>
      <c r="BC554" s="65" t="str">
        <f t="shared" si="418"/>
        <v/>
      </c>
      <c r="BD554" s="65" t="str">
        <f t="shared" si="419"/>
        <v/>
      </c>
      <c r="BE554" s="165" t="str">
        <f>IF(COUNTBLANK($A554:$F554)&gt;2,"",IF(Input!O554=0,"NA",Input!O554))</f>
        <v/>
      </c>
      <c r="BF554" s="65" t="str">
        <f t="shared" si="420"/>
        <v/>
      </c>
      <c r="BG554" s="65" t="str">
        <f t="shared" si="421"/>
        <v/>
      </c>
      <c r="BH554" s="165" t="str">
        <f>IF(COUNTBLANK($A554:$F554)&gt;2,"",IF(Input!P554=0,"NA",Input!P554))</f>
        <v/>
      </c>
      <c r="BI554" s="65" t="str">
        <f t="shared" si="422"/>
        <v/>
      </c>
      <c r="BJ554" s="65" t="str">
        <f t="shared" si="423"/>
        <v/>
      </c>
      <c r="BK554" s="165" t="str">
        <f>IF(COUNTBLANK($A554:$F554)&gt;2,"",IF(Input!Q554=0,"NA",Input!Q554))</f>
        <v/>
      </c>
      <c r="BL554" s="65" t="str">
        <f t="shared" si="424"/>
        <v/>
      </c>
      <c r="BM554" s="65" t="str">
        <f t="shared" si="425"/>
        <v/>
      </c>
      <c r="BN554" s="165" t="str">
        <f>IF(COUNTBLANK($A554:$F554)&gt;2,"",IF(Input!R554=0,"NA",Input!R554))</f>
        <v/>
      </c>
      <c r="BO554" s="65" t="str">
        <f t="shared" si="426"/>
        <v/>
      </c>
      <c r="BP554" s="65" t="str">
        <f t="shared" si="427"/>
        <v/>
      </c>
      <c r="BQ554" s="165" t="str">
        <f>IF(COUNTBLANK($A554:$F554)&gt;2,"",IF(Input!S554=0,"NA",Input!S554))</f>
        <v/>
      </c>
      <c r="BR554" s="65" t="str">
        <f t="shared" si="428"/>
        <v/>
      </c>
      <c r="BS554" s="65" t="str">
        <f t="shared" si="429"/>
        <v/>
      </c>
      <c r="BT554" s="165" t="str">
        <f>IF(COUNTBLANK($A554:$F554)&gt;2,"",IF(Input!T554=0,"NA",Input!T554))</f>
        <v/>
      </c>
      <c r="BU554" s="65" t="str">
        <f t="shared" si="430"/>
        <v/>
      </c>
      <c r="BV554" s="65" t="str">
        <f t="shared" si="431"/>
        <v/>
      </c>
      <c r="BW554" s="165" t="str">
        <f>IF(COUNTBLANK($A554:$F554)&gt;2,"",IF(Input!U554=0,"NA",Input!U554))</f>
        <v/>
      </c>
      <c r="BX554" s="65" t="str">
        <f t="shared" si="432"/>
        <v/>
      </c>
      <c r="BY554" s="65" t="str">
        <f t="shared" si="433"/>
        <v/>
      </c>
      <c r="BZ554" s="165" t="str">
        <f>IF(COUNTBLANK($A554:$F554)&gt;2,"",IF(Input!V554=0,"NA",Input!V554))</f>
        <v/>
      </c>
      <c r="CA554" s="65" t="str">
        <f t="shared" si="434"/>
        <v/>
      </c>
      <c r="CB554" s="65" t="str">
        <f t="shared" si="435"/>
        <v/>
      </c>
      <c r="CC554" s="165" t="str">
        <f>IF(COUNTBLANK($A554:$F554)&gt;2,"",IF(Input!W554=0,"NA",Input!W554))</f>
        <v/>
      </c>
      <c r="CD554" s="65" t="str">
        <f t="shared" si="436"/>
        <v/>
      </c>
      <c r="CE554" s="65" t="str">
        <f t="shared" si="437"/>
        <v/>
      </c>
      <c r="CF554" s="165" t="str">
        <f>IF(COUNTBLANK($A554:$F554)&gt;2,"",IF(Input!X554=0,"NA",Input!X554))</f>
        <v/>
      </c>
      <c r="CG554" s="65" t="str">
        <f t="shared" si="438"/>
        <v/>
      </c>
      <c r="CH554" s="65" t="str">
        <f t="shared" si="439"/>
        <v/>
      </c>
      <c r="CI554" s="165" t="str">
        <f>IF(COUNTBLANK($A554:$F554)&gt;2,"",IF(Input!Y554=0,"NA",Input!Y554))</f>
        <v/>
      </c>
      <c r="CJ554" s="65" t="str">
        <f t="shared" si="440"/>
        <v/>
      </c>
      <c r="CK554" s="65" t="str">
        <f t="shared" si="441"/>
        <v/>
      </c>
      <c r="CL554" s="165" t="str">
        <f>IF(COUNTBLANK($A554:$F554)&gt;2,"",IF(Input!Z554=0,"NA",Input!Z554))</f>
        <v/>
      </c>
      <c r="CM554" s="65" t="str">
        <f t="shared" si="442"/>
        <v/>
      </c>
      <c r="CN554" s="65" t="str">
        <f t="shared" si="443"/>
        <v/>
      </c>
      <c r="CO554" s="165" t="str">
        <f>IF(COUNTBLANK($A554:$F554)&gt;2,"",IF(Input!AA554=0,"NA",Input!AA554))</f>
        <v/>
      </c>
      <c r="CP554" s="65" t="str">
        <f t="shared" si="444"/>
        <v/>
      </c>
      <c r="CQ554" s="65" t="str">
        <f t="shared" si="445"/>
        <v/>
      </c>
      <c r="CR554" s="165" t="str">
        <f>IF(COUNTBLANK($A554:$F554)&gt;2,"",IF(Input!AB554=0,"NA",Input!AB554))</f>
        <v/>
      </c>
      <c r="CS554" s="65" t="str">
        <f t="shared" si="446"/>
        <v/>
      </c>
      <c r="CT554" s="65" t="str">
        <f t="shared" si="447"/>
        <v/>
      </c>
      <c r="CU554" s="165" t="str">
        <f>IF(COUNTBLANK($A554:$F554)&gt;2,"",IF(Input!AC554=0,"NA",Input!AC554))</f>
        <v/>
      </c>
      <c r="CV554" s="65" t="str">
        <f t="shared" si="448"/>
        <v/>
      </c>
      <c r="CW554" s="65" t="str">
        <f t="shared" si="449"/>
        <v/>
      </c>
      <c r="CX554" s="165" t="str">
        <f>IF(COUNTBLANK($A554:$F554)&gt;2,"",IF(Input!AD554=0,"NA",Input!AD554))</f>
        <v/>
      </c>
    </row>
    <row r="555" spans="1:102" x14ac:dyDescent="0.25">
      <c r="A555" s="162" t="str">
        <f>IF(Input!B555=0,"",Input!B555)</f>
        <v/>
      </c>
      <c r="B555" s="162" t="str">
        <f>IF(Input!C555=0,"",Input!C555)</f>
        <v/>
      </c>
      <c r="C555" s="162" t="str">
        <f>IF(Input!D555=0,"",Input!D555)</f>
        <v/>
      </c>
      <c r="D555" s="162" t="str">
        <f>IF(Input!G555=0,"",Input!G555)</f>
        <v/>
      </c>
      <c r="E555" s="162" t="str">
        <f>IF(Input!H555=0,"",Input!H555)</f>
        <v/>
      </c>
      <c r="F555" s="162" t="str">
        <f>IF(Input!I555=0,"",Input!I555)</f>
        <v/>
      </c>
      <c r="G555" s="66" t="str">
        <f t="shared" si="400"/>
        <v/>
      </c>
      <c r="H555" s="66" t="str">
        <f t="shared" si="401"/>
        <v/>
      </c>
      <c r="I555" s="160" t="str">
        <f>FinalScores!G555</f>
        <v/>
      </c>
      <c r="J555" s="65" t="str">
        <f t="shared" si="402"/>
        <v/>
      </c>
      <c r="K555" s="65" t="str">
        <f t="shared" si="403"/>
        <v/>
      </c>
      <c r="L555" s="165" t="str">
        <f>IF(COUNTBLANK($A555:$F555)&gt;2,"",IF(Input!AE555=0,"NA",Input!AE555))</f>
        <v/>
      </c>
      <c r="M555" s="65" t="str">
        <f t="shared" si="404"/>
        <v/>
      </c>
      <c r="N555" s="65" t="str">
        <f t="shared" si="405"/>
        <v/>
      </c>
      <c r="O555" s="165" t="str">
        <f>IF(COUNTBLANK($A555:$F555)&gt;2,"",IF(Input!AF555=0,"NA",Input!AF555))</f>
        <v/>
      </c>
      <c r="P555" s="65" t="str">
        <f t="shared" si="406"/>
        <v/>
      </c>
      <c r="Q555" s="65" t="str">
        <f t="shared" si="407"/>
        <v/>
      </c>
      <c r="R555" s="165" t="str">
        <f>IF(COUNTBLANK($A555:$F555)&gt;2,"",IF(Input!AG555=0,"NA",Input!AG555))</f>
        <v/>
      </c>
      <c r="AN555" s="65" t="str">
        <f t="shared" si="408"/>
        <v/>
      </c>
      <c r="AO555" s="65" t="str">
        <f t="shared" si="409"/>
        <v/>
      </c>
      <c r="AP555" s="165" t="str">
        <f>IF(COUNTBLANK($A555:$F555)&gt;2,"",IF(Input!J555=0,"NA",Input!J555))</f>
        <v/>
      </c>
      <c r="AQ555" s="65" t="str">
        <f t="shared" si="410"/>
        <v/>
      </c>
      <c r="AR555" s="65" t="str">
        <f t="shared" si="411"/>
        <v/>
      </c>
      <c r="AS555" s="165" t="str">
        <f>IF(COUNTBLANK($A555:$F555)&gt;2,"",IF(Input!K555=0,"NA",Input!K555))</f>
        <v/>
      </c>
      <c r="AT555" s="65" t="str">
        <f t="shared" si="412"/>
        <v/>
      </c>
      <c r="AU555" s="65" t="str">
        <f t="shared" si="413"/>
        <v/>
      </c>
      <c r="AV555" s="165" t="str">
        <f>IF(COUNTBLANK($A555:$F555)&gt;2,"",IF(Input!L555=0,"NA",Input!L555))</f>
        <v/>
      </c>
      <c r="AW555" s="65" t="str">
        <f t="shared" si="414"/>
        <v/>
      </c>
      <c r="AX555" s="65" t="str">
        <f t="shared" si="415"/>
        <v/>
      </c>
      <c r="AY555" s="165" t="str">
        <f>IF(COUNTBLANK($A555:$F555)&gt;2,"",IF(Input!M555=0,"NA",Input!M555))</f>
        <v/>
      </c>
      <c r="AZ555" s="65" t="str">
        <f t="shared" si="416"/>
        <v/>
      </c>
      <c r="BA555" s="65" t="str">
        <f t="shared" si="417"/>
        <v/>
      </c>
      <c r="BB555" s="165" t="str">
        <f>IF(COUNTBLANK($A555:$F555)&gt;2,"",IF(Input!N555=0,"NA",Input!N555))</f>
        <v/>
      </c>
      <c r="BC555" s="65" t="str">
        <f t="shared" si="418"/>
        <v/>
      </c>
      <c r="BD555" s="65" t="str">
        <f t="shared" si="419"/>
        <v/>
      </c>
      <c r="BE555" s="165" t="str">
        <f>IF(COUNTBLANK($A555:$F555)&gt;2,"",IF(Input!O555=0,"NA",Input!O555))</f>
        <v/>
      </c>
      <c r="BF555" s="65" t="str">
        <f t="shared" si="420"/>
        <v/>
      </c>
      <c r="BG555" s="65" t="str">
        <f t="shared" si="421"/>
        <v/>
      </c>
      <c r="BH555" s="165" t="str">
        <f>IF(COUNTBLANK($A555:$F555)&gt;2,"",IF(Input!P555=0,"NA",Input!P555))</f>
        <v/>
      </c>
      <c r="BI555" s="65" t="str">
        <f t="shared" si="422"/>
        <v/>
      </c>
      <c r="BJ555" s="65" t="str">
        <f t="shared" si="423"/>
        <v/>
      </c>
      <c r="BK555" s="165" t="str">
        <f>IF(COUNTBLANK($A555:$F555)&gt;2,"",IF(Input!Q555=0,"NA",Input!Q555))</f>
        <v/>
      </c>
      <c r="BL555" s="65" t="str">
        <f t="shared" si="424"/>
        <v/>
      </c>
      <c r="BM555" s="65" t="str">
        <f t="shared" si="425"/>
        <v/>
      </c>
      <c r="BN555" s="165" t="str">
        <f>IF(COUNTBLANK($A555:$F555)&gt;2,"",IF(Input!R555=0,"NA",Input!R555))</f>
        <v/>
      </c>
      <c r="BO555" s="65" t="str">
        <f t="shared" si="426"/>
        <v/>
      </c>
      <c r="BP555" s="65" t="str">
        <f t="shared" si="427"/>
        <v/>
      </c>
      <c r="BQ555" s="165" t="str">
        <f>IF(COUNTBLANK($A555:$F555)&gt;2,"",IF(Input!S555=0,"NA",Input!S555))</f>
        <v/>
      </c>
      <c r="BR555" s="65" t="str">
        <f t="shared" si="428"/>
        <v/>
      </c>
      <c r="BS555" s="65" t="str">
        <f t="shared" si="429"/>
        <v/>
      </c>
      <c r="BT555" s="165" t="str">
        <f>IF(COUNTBLANK($A555:$F555)&gt;2,"",IF(Input!T555=0,"NA",Input!T555))</f>
        <v/>
      </c>
      <c r="BU555" s="65" t="str">
        <f t="shared" si="430"/>
        <v/>
      </c>
      <c r="BV555" s="65" t="str">
        <f t="shared" si="431"/>
        <v/>
      </c>
      <c r="BW555" s="165" t="str">
        <f>IF(COUNTBLANK($A555:$F555)&gt;2,"",IF(Input!U555=0,"NA",Input!U555))</f>
        <v/>
      </c>
      <c r="BX555" s="65" t="str">
        <f t="shared" si="432"/>
        <v/>
      </c>
      <c r="BY555" s="65" t="str">
        <f t="shared" si="433"/>
        <v/>
      </c>
      <c r="BZ555" s="165" t="str">
        <f>IF(COUNTBLANK($A555:$F555)&gt;2,"",IF(Input!V555=0,"NA",Input!V555))</f>
        <v/>
      </c>
      <c r="CA555" s="65" t="str">
        <f t="shared" si="434"/>
        <v/>
      </c>
      <c r="CB555" s="65" t="str">
        <f t="shared" si="435"/>
        <v/>
      </c>
      <c r="CC555" s="165" t="str">
        <f>IF(COUNTBLANK($A555:$F555)&gt;2,"",IF(Input!W555=0,"NA",Input!W555))</f>
        <v/>
      </c>
      <c r="CD555" s="65" t="str">
        <f t="shared" si="436"/>
        <v/>
      </c>
      <c r="CE555" s="65" t="str">
        <f t="shared" si="437"/>
        <v/>
      </c>
      <c r="CF555" s="165" t="str">
        <f>IF(COUNTBLANK($A555:$F555)&gt;2,"",IF(Input!X555=0,"NA",Input!X555))</f>
        <v/>
      </c>
      <c r="CG555" s="65" t="str">
        <f t="shared" si="438"/>
        <v/>
      </c>
      <c r="CH555" s="65" t="str">
        <f t="shared" si="439"/>
        <v/>
      </c>
      <c r="CI555" s="165" t="str">
        <f>IF(COUNTBLANK($A555:$F555)&gt;2,"",IF(Input!Y555=0,"NA",Input!Y555))</f>
        <v/>
      </c>
      <c r="CJ555" s="65" t="str">
        <f t="shared" si="440"/>
        <v/>
      </c>
      <c r="CK555" s="65" t="str">
        <f t="shared" si="441"/>
        <v/>
      </c>
      <c r="CL555" s="165" t="str">
        <f>IF(COUNTBLANK($A555:$F555)&gt;2,"",IF(Input!Z555=0,"NA",Input!Z555))</f>
        <v/>
      </c>
      <c r="CM555" s="65" t="str">
        <f t="shared" si="442"/>
        <v/>
      </c>
      <c r="CN555" s="65" t="str">
        <f t="shared" si="443"/>
        <v/>
      </c>
      <c r="CO555" s="165" t="str">
        <f>IF(COUNTBLANK($A555:$F555)&gt;2,"",IF(Input!AA555=0,"NA",Input!AA555))</f>
        <v/>
      </c>
      <c r="CP555" s="65" t="str">
        <f t="shared" si="444"/>
        <v/>
      </c>
      <c r="CQ555" s="65" t="str">
        <f t="shared" si="445"/>
        <v/>
      </c>
      <c r="CR555" s="165" t="str">
        <f>IF(COUNTBLANK($A555:$F555)&gt;2,"",IF(Input!AB555=0,"NA",Input!AB555))</f>
        <v/>
      </c>
      <c r="CS555" s="65" t="str">
        <f t="shared" si="446"/>
        <v/>
      </c>
      <c r="CT555" s="65" t="str">
        <f t="shared" si="447"/>
        <v/>
      </c>
      <c r="CU555" s="165" t="str">
        <f>IF(COUNTBLANK($A555:$F555)&gt;2,"",IF(Input!AC555=0,"NA",Input!AC555))</f>
        <v/>
      </c>
      <c r="CV555" s="65" t="str">
        <f t="shared" si="448"/>
        <v/>
      </c>
      <c r="CW555" s="65" t="str">
        <f t="shared" si="449"/>
        <v/>
      </c>
      <c r="CX555" s="165" t="str">
        <f>IF(COUNTBLANK($A555:$F555)&gt;2,"",IF(Input!AD555=0,"NA",Input!AD555))</f>
        <v/>
      </c>
    </row>
    <row r="556" spans="1:102" x14ac:dyDescent="0.25">
      <c r="A556" s="162" t="str">
        <f>IF(Input!B556=0,"",Input!B556)</f>
        <v/>
      </c>
      <c r="B556" s="162" t="str">
        <f>IF(Input!C556=0,"",Input!C556)</f>
        <v/>
      </c>
      <c r="C556" s="162" t="str">
        <f>IF(Input!D556=0,"",Input!D556)</f>
        <v/>
      </c>
      <c r="D556" s="162" t="str">
        <f>IF(Input!G556=0,"",Input!G556)</f>
        <v/>
      </c>
      <c r="E556" s="162" t="str">
        <f>IF(Input!H556=0,"",Input!H556)</f>
        <v/>
      </c>
      <c r="F556" s="162" t="str">
        <f>IF(Input!I556=0,"",Input!I556)</f>
        <v/>
      </c>
      <c r="G556" s="66" t="str">
        <f t="shared" si="400"/>
        <v/>
      </c>
      <c r="H556" s="66" t="str">
        <f t="shared" si="401"/>
        <v/>
      </c>
      <c r="I556" s="160" t="str">
        <f>FinalScores!G556</f>
        <v/>
      </c>
      <c r="J556" s="65" t="str">
        <f t="shared" si="402"/>
        <v/>
      </c>
      <c r="K556" s="65" t="str">
        <f t="shared" si="403"/>
        <v/>
      </c>
      <c r="L556" s="165" t="str">
        <f>IF(COUNTBLANK($A556:$F556)&gt;2,"",IF(Input!AE556=0,"NA",Input!AE556))</f>
        <v/>
      </c>
      <c r="M556" s="65" t="str">
        <f t="shared" si="404"/>
        <v/>
      </c>
      <c r="N556" s="65" t="str">
        <f t="shared" si="405"/>
        <v/>
      </c>
      <c r="O556" s="165" t="str">
        <f>IF(COUNTBLANK($A556:$F556)&gt;2,"",IF(Input!AF556=0,"NA",Input!AF556))</f>
        <v/>
      </c>
      <c r="P556" s="65" t="str">
        <f t="shared" si="406"/>
        <v/>
      </c>
      <c r="Q556" s="65" t="str">
        <f t="shared" si="407"/>
        <v/>
      </c>
      <c r="R556" s="165" t="str">
        <f>IF(COUNTBLANK($A556:$F556)&gt;2,"",IF(Input!AG556=0,"NA",Input!AG556))</f>
        <v/>
      </c>
      <c r="AN556" s="65" t="str">
        <f t="shared" si="408"/>
        <v/>
      </c>
      <c r="AO556" s="65" t="str">
        <f t="shared" si="409"/>
        <v/>
      </c>
      <c r="AP556" s="165" t="str">
        <f>IF(COUNTBLANK($A556:$F556)&gt;2,"",IF(Input!J556=0,"NA",Input!J556))</f>
        <v/>
      </c>
      <c r="AQ556" s="65" t="str">
        <f t="shared" si="410"/>
        <v/>
      </c>
      <c r="AR556" s="65" t="str">
        <f t="shared" si="411"/>
        <v/>
      </c>
      <c r="AS556" s="165" t="str">
        <f>IF(COUNTBLANK($A556:$F556)&gt;2,"",IF(Input!K556=0,"NA",Input!K556))</f>
        <v/>
      </c>
      <c r="AT556" s="65" t="str">
        <f t="shared" si="412"/>
        <v/>
      </c>
      <c r="AU556" s="65" t="str">
        <f t="shared" si="413"/>
        <v/>
      </c>
      <c r="AV556" s="165" t="str">
        <f>IF(COUNTBLANK($A556:$F556)&gt;2,"",IF(Input!L556=0,"NA",Input!L556))</f>
        <v/>
      </c>
      <c r="AW556" s="65" t="str">
        <f t="shared" si="414"/>
        <v/>
      </c>
      <c r="AX556" s="65" t="str">
        <f t="shared" si="415"/>
        <v/>
      </c>
      <c r="AY556" s="165" t="str">
        <f>IF(COUNTBLANK($A556:$F556)&gt;2,"",IF(Input!M556=0,"NA",Input!M556))</f>
        <v/>
      </c>
      <c r="AZ556" s="65" t="str">
        <f t="shared" si="416"/>
        <v/>
      </c>
      <c r="BA556" s="65" t="str">
        <f t="shared" si="417"/>
        <v/>
      </c>
      <c r="BB556" s="165" t="str">
        <f>IF(COUNTBLANK($A556:$F556)&gt;2,"",IF(Input!N556=0,"NA",Input!N556))</f>
        <v/>
      </c>
      <c r="BC556" s="65" t="str">
        <f t="shared" si="418"/>
        <v/>
      </c>
      <c r="BD556" s="65" t="str">
        <f t="shared" si="419"/>
        <v/>
      </c>
      <c r="BE556" s="165" t="str">
        <f>IF(COUNTBLANK($A556:$F556)&gt;2,"",IF(Input!O556=0,"NA",Input!O556))</f>
        <v/>
      </c>
      <c r="BF556" s="65" t="str">
        <f t="shared" si="420"/>
        <v/>
      </c>
      <c r="BG556" s="65" t="str">
        <f t="shared" si="421"/>
        <v/>
      </c>
      <c r="BH556" s="165" t="str">
        <f>IF(COUNTBLANK($A556:$F556)&gt;2,"",IF(Input!P556=0,"NA",Input!P556))</f>
        <v/>
      </c>
      <c r="BI556" s="65" t="str">
        <f t="shared" si="422"/>
        <v/>
      </c>
      <c r="BJ556" s="65" t="str">
        <f t="shared" si="423"/>
        <v/>
      </c>
      <c r="BK556" s="165" t="str">
        <f>IF(COUNTBLANK($A556:$F556)&gt;2,"",IF(Input!Q556=0,"NA",Input!Q556))</f>
        <v/>
      </c>
      <c r="BL556" s="65" t="str">
        <f t="shared" si="424"/>
        <v/>
      </c>
      <c r="BM556" s="65" t="str">
        <f t="shared" si="425"/>
        <v/>
      </c>
      <c r="BN556" s="165" t="str">
        <f>IF(COUNTBLANK($A556:$F556)&gt;2,"",IF(Input!R556=0,"NA",Input!R556))</f>
        <v/>
      </c>
      <c r="BO556" s="65" t="str">
        <f t="shared" si="426"/>
        <v/>
      </c>
      <c r="BP556" s="65" t="str">
        <f t="shared" si="427"/>
        <v/>
      </c>
      <c r="BQ556" s="165" t="str">
        <f>IF(COUNTBLANK($A556:$F556)&gt;2,"",IF(Input!S556=0,"NA",Input!S556))</f>
        <v/>
      </c>
      <c r="BR556" s="65" t="str">
        <f t="shared" si="428"/>
        <v/>
      </c>
      <c r="BS556" s="65" t="str">
        <f t="shared" si="429"/>
        <v/>
      </c>
      <c r="BT556" s="165" t="str">
        <f>IF(COUNTBLANK($A556:$F556)&gt;2,"",IF(Input!T556=0,"NA",Input!T556))</f>
        <v/>
      </c>
      <c r="BU556" s="65" t="str">
        <f t="shared" si="430"/>
        <v/>
      </c>
      <c r="BV556" s="65" t="str">
        <f t="shared" si="431"/>
        <v/>
      </c>
      <c r="BW556" s="165" t="str">
        <f>IF(COUNTBLANK($A556:$F556)&gt;2,"",IF(Input!U556=0,"NA",Input!U556))</f>
        <v/>
      </c>
      <c r="BX556" s="65" t="str">
        <f t="shared" si="432"/>
        <v/>
      </c>
      <c r="BY556" s="65" t="str">
        <f t="shared" si="433"/>
        <v/>
      </c>
      <c r="BZ556" s="165" t="str">
        <f>IF(COUNTBLANK($A556:$F556)&gt;2,"",IF(Input!V556=0,"NA",Input!V556))</f>
        <v/>
      </c>
      <c r="CA556" s="65" t="str">
        <f t="shared" si="434"/>
        <v/>
      </c>
      <c r="CB556" s="65" t="str">
        <f t="shared" si="435"/>
        <v/>
      </c>
      <c r="CC556" s="165" t="str">
        <f>IF(COUNTBLANK($A556:$F556)&gt;2,"",IF(Input!W556=0,"NA",Input!W556))</f>
        <v/>
      </c>
      <c r="CD556" s="65" t="str">
        <f t="shared" si="436"/>
        <v/>
      </c>
      <c r="CE556" s="65" t="str">
        <f t="shared" si="437"/>
        <v/>
      </c>
      <c r="CF556" s="165" t="str">
        <f>IF(COUNTBLANK($A556:$F556)&gt;2,"",IF(Input!X556=0,"NA",Input!X556))</f>
        <v/>
      </c>
      <c r="CG556" s="65" t="str">
        <f t="shared" si="438"/>
        <v/>
      </c>
      <c r="CH556" s="65" t="str">
        <f t="shared" si="439"/>
        <v/>
      </c>
      <c r="CI556" s="165" t="str">
        <f>IF(COUNTBLANK($A556:$F556)&gt;2,"",IF(Input!Y556=0,"NA",Input!Y556))</f>
        <v/>
      </c>
      <c r="CJ556" s="65" t="str">
        <f t="shared" si="440"/>
        <v/>
      </c>
      <c r="CK556" s="65" t="str">
        <f t="shared" si="441"/>
        <v/>
      </c>
      <c r="CL556" s="165" t="str">
        <f>IF(COUNTBLANK($A556:$F556)&gt;2,"",IF(Input!Z556=0,"NA",Input!Z556))</f>
        <v/>
      </c>
      <c r="CM556" s="65" t="str">
        <f t="shared" si="442"/>
        <v/>
      </c>
      <c r="CN556" s="65" t="str">
        <f t="shared" si="443"/>
        <v/>
      </c>
      <c r="CO556" s="165" t="str">
        <f>IF(COUNTBLANK($A556:$F556)&gt;2,"",IF(Input!AA556=0,"NA",Input!AA556))</f>
        <v/>
      </c>
      <c r="CP556" s="65" t="str">
        <f t="shared" si="444"/>
        <v/>
      </c>
      <c r="CQ556" s="65" t="str">
        <f t="shared" si="445"/>
        <v/>
      </c>
      <c r="CR556" s="165" t="str">
        <f>IF(COUNTBLANK($A556:$F556)&gt;2,"",IF(Input!AB556=0,"NA",Input!AB556))</f>
        <v/>
      </c>
      <c r="CS556" s="65" t="str">
        <f t="shared" si="446"/>
        <v/>
      </c>
      <c r="CT556" s="65" t="str">
        <f t="shared" si="447"/>
        <v/>
      </c>
      <c r="CU556" s="165" t="str">
        <f>IF(COUNTBLANK($A556:$F556)&gt;2,"",IF(Input!AC556=0,"NA",Input!AC556))</f>
        <v/>
      </c>
      <c r="CV556" s="65" t="str">
        <f t="shared" si="448"/>
        <v/>
      </c>
      <c r="CW556" s="65" t="str">
        <f t="shared" si="449"/>
        <v/>
      </c>
      <c r="CX556" s="165" t="str">
        <f>IF(COUNTBLANK($A556:$F556)&gt;2,"",IF(Input!AD556=0,"NA",Input!AD556))</f>
        <v/>
      </c>
    </row>
    <row r="557" spans="1:102" x14ac:dyDescent="0.25">
      <c r="A557" s="162" t="str">
        <f>IF(Input!B557=0,"",Input!B557)</f>
        <v/>
      </c>
      <c r="B557" s="162" t="str">
        <f>IF(Input!C557=0,"",Input!C557)</f>
        <v/>
      </c>
      <c r="C557" s="162" t="str">
        <f>IF(Input!D557=0,"",Input!D557)</f>
        <v/>
      </c>
      <c r="D557" s="162" t="str">
        <f>IF(Input!G557=0,"",Input!G557)</f>
        <v/>
      </c>
      <c r="E557" s="162" t="str">
        <f>IF(Input!H557=0,"",Input!H557)</f>
        <v/>
      </c>
      <c r="F557" s="162" t="str">
        <f>IF(Input!I557=0,"",Input!I557)</f>
        <v/>
      </c>
      <c r="G557" s="66" t="str">
        <f t="shared" si="400"/>
        <v/>
      </c>
      <c r="H557" s="66" t="str">
        <f t="shared" si="401"/>
        <v/>
      </c>
      <c r="I557" s="160" t="str">
        <f>FinalScores!G557</f>
        <v/>
      </c>
      <c r="J557" s="65" t="str">
        <f t="shared" si="402"/>
        <v/>
      </c>
      <c r="K557" s="65" t="str">
        <f t="shared" si="403"/>
        <v/>
      </c>
      <c r="L557" s="165" t="str">
        <f>IF(COUNTBLANK($A557:$F557)&gt;2,"",IF(Input!AE557=0,"NA",Input!AE557))</f>
        <v/>
      </c>
      <c r="M557" s="65" t="str">
        <f t="shared" si="404"/>
        <v/>
      </c>
      <c r="N557" s="65" t="str">
        <f t="shared" si="405"/>
        <v/>
      </c>
      <c r="O557" s="165" t="str">
        <f>IF(COUNTBLANK($A557:$F557)&gt;2,"",IF(Input!AF557=0,"NA",Input!AF557))</f>
        <v/>
      </c>
      <c r="P557" s="65" t="str">
        <f t="shared" si="406"/>
        <v/>
      </c>
      <c r="Q557" s="65" t="str">
        <f t="shared" si="407"/>
        <v/>
      </c>
      <c r="R557" s="165" t="str">
        <f>IF(COUNTBLANK($A557:$F557)&gt;2,"",IF(Input!AG557=0,"NA",Input!AG557))</f>
        <v/>
      </c>
      <c r="AN557" s="65" t="str">
        <f t="shared" si="408"/>
        <v/>
      </c>
      <c r="AO557" s="65" t="str">
        <f t="shared" si="409"/>
        <v/>
      </c>
      <c r="AP557" s="165" t="str">
        <f>IF(COUNTBLANK($A557:$F557)&gt;2,"",IF(Input!J557=0,"NA",Input!J557))</f>
        <v/>
      </c>
      <c r="AQ557" s="65" t="str">
        <f t="shared" si="410"/>
        <v/>
      </c>
      <c r="AR557" s="65" t="str">
        <f t="shared" si="411"/>
        <v/>
      </c>
      <c r="AS557" s="165" t="str">
        <f>IF(COUNTBLANK($A557:$F557)&gt;2,"",IF(Input!K557=0,"NA",Input!K557))</f>
        <v/>
      </c>
      <c r="AT557" s="65" t="str">
        <f t="shared" si="412"/>
        <v/>
      </c>
      <c r="AU557" s="65" t="str">
        <f t="shared" si="413"/>
        <v/>
      </c>
      <c r="AV557" s="165" t="str">
        <f>IF(COUNTBLANK($A557:$F557)&gt;2,"",IF(Input!L557=0,"NA",Input!L557))</f>
        <v/>
      </c>
      <c r="AW557" s="65" t="str">
        <f t="shared" si="414"/>
        <v/>
      </c>
      <c r="AX557" s="65" t="str">
        <f t="shared" si="415"/>
        <v/>
      </c>
      <c r="AY557" s="165" t="str">
        <f>IF(COUNTBLANK($A557:$F557)&gt;2,"",IF(Input!M557=0,"NA",Input!M557))</f>
        <v/>
      </c>
      <c r="AZ557" s="65" t="str">
        <f t="shared" si="416"/>
        <v/>
      </c>
      <c r="BA557" s="65" t="str">
        <f t="shared" si="417"/>
        <v/>
      </c>
      <c r="BB557" s="165" t="str">
        <f>IF(COUNTBLANK($A557:$F557)&gt;2,"",IF(Input!N557=0,"NA",Input!N557))</f>
        <v/>
      </c>
      <c r="BC557" s="65" t="str">
        <f t="shared" si="418"/>
        <v/>
      </c>
      <c r="BD557" s="65" t="str">
        <f t="shared" si="419"/>
        <v/>
      </c>
      <c r="BE557" s="165" t="str">
        <f>IF(COUNTBLANK($A557:$F557)&gt;2,"",IF(Input!O557=0,"NA",Input!O557))</f>
        <v/>
      </c>
      <c r="BF557" s="65" t="str">
        <f t="shared" si="420"/>
        <v/>
      </c>
      <c r="BG557" s="65" t="str">
        <f t="shared" si="421"/>
        <v/>
      </c>
      <c r="BH557" s="165" t="str">
        <f>IF(COUNTBLANK($A557:$F557)&gt;2,"",IF(Input!P557=0,"NA",Input!P557))</f>
        <v/>
      </c>
      <c r="BI557" s="65" t="str">
        <f t="shared" si="422"/>
        <v/>
      </c>
      <c r="BJ557" s="65" t="str">
        <f t="shared" si="423"/>
        <v/>
      </c>
      <c r="BK557" s="165" t="str">
        <f>IF(COUNTBLANK($A557:$F557)&gt;2,"",IF(Input!Q557=0,"NA",Input!Q557))</f>
        <v/>
      </c>
      <c r="BL557" s="65" t="str">
        <f t="shared" si="424"/>
        <v/>
      </c>
      <c r="BM557" s="65" t="str">
        <f t="shared" si="425"/>
        <v/>
      </c>
      <c r="BN557" s="165" t="str">
        <f>IF(COUNTBLANK($A557:$F557)&gt;2,"",IF(Input!R557=0,"NA",Input!R557))</f>
        <v/>
      </c>
      <c r="BO557" s="65" t="str">
        <f t="shared" si="426"/>
        <v/>
      </c>
      <c r="BP557" s="65" t="str">
        <f t="shared" si="427"/>
        <v/>
      </c>
      <c r="BQ557" s="165" t="str">
        <f>IF(COUNTBLANK($A557:$F557)&gt;2,"",IF(Input!S557=0,"NA",Input!S557))</f>
        <v/>
      </c>
      <c r="BR557" s="65" t="str">
        <f t="shared" si="428"/>
        <v/>
      </c>
      <c r="BS557" s="65" t="str">
        <f t="shared" si="429"/>
        <v/>
      </c>
      <c r="BT557" s="165" t="str">
        <f>IF(COUNTBLANK($A557:$F557)&gt;2,"",IF(Input!T557=0,"NA",Input!T557))</f>
        <v/>
      </c>
      <c r="BU557" s="65" t="str">
        <f t="shared" si="430"/>
        <v/>
      </c>
      <c r="BV557" s="65" t="str">
        <f t="shared" si="431"/>
        <v/>
      </c>
      <c r="BW557" s="165" t="str">
        <f>IF(COUNTBLANK($A557:$F557)&gt;2,"",IF(Input!U557=0,"NA",Input!U557))</f>
        <v/>
      </c>
      <c r="BX557" s="65" t="str">
        <f t="shared" si="432"/>
        <v/>
      </c>
      <c r="BY557" s="65" t="str">
        <f t="shared" si="433"/>
        <v/>
      </c>
      <c r="BZ557" s="165" t="str">
        <f>IF(COUNTBLANK($A557:$F557)&gt;2,"",IF(Input!V557=0,"NA",Input!V557))</f>
        <v/>
      </c>
      <c r="CA557" s="65" t="str">
        <f t="shared" si="434"/>
        <v/>
      </c>
      <c r="CB557" s="65" t="str">
        <f t="shared" si="435"/>
        <v/>
      </c>
      <c r="CC557" s="165" t="str">
        <f>IF(COUNTBLANK($A557:$F557)&gt;2,"",IF(Input!W557=0,"NA",Input!W557))</f>
        <v/>
      </c>
      <c r="CD557" s="65" t="str">
        <f t="shared" si="436"/>
        <v/>
      </c>
      <c r="CE557" s="65" t="str">
        <f t="shared" si="437"/>
        <v/>
      </c>
      <c r="CF557" s="165" t="str">
        <f>IF(COUNTBLANK($A557:$F557)&gt;2,"",IF(Input!X557=0,"NA",Input!X557))</f>
        <v/>
      </c>
      <c r="CG557" s="65" t="str">
        <f t="shared" si="438"/>
        <v/>
      </c>
      <c r="CH557" s="65" t="str">
        <f t="shared" si="439"/>
        <v/>
      </c>
      <c r="CI557" s="165" t="str">
        <f>IF(COUNTBLANK($A557:$F557)&gt;2,"",IF(Input!Y557=0,"NA",Input!Y557))</f>
        <v/>
      </c>
      <c r="CJ557" s="65" t="str">
        <f t="shared" si="440"/>
        <v/>
      </c>
      <c r="CK557" s="65" t="str">
        <f t="shared" si="441"/>
        <v/>
      </c>
      <c r="CL557" s="165" t="str">
        <f>IF(COUNTBLANK($A557:$F557)&gt;2,"",IF(Input!Z557=0,"NA",Input!Z557))</f>
        <v/>
      </c>
      <c r="CM557" s="65" t="str">
        <f t="shared" si="442"/>
        <v/>
      </c>
      <c r="CN557" s="65" t="str">
        <f t="shared" si="443"/>
        <v/>
      </c>
      <c r="CO557" s="165" t="str">
        <f>IF(COUNTBLANK($A557:$F557)&gt;2,"",IF(Input!AA557=0,"NA",Input!AA557))</f>
        <v/>
      </c>
      <c r="CP557" s="65" t="str">
        <f t="shared" si="444"/>
        <v/>
      </c>
      <c r="CQ557" s="65" t="str">
        <f t="shared" si="445"/>
        <v/>
      </c>
      <c r="CR557" s="165" t="str">
        <f>IF(COUNTBLANK($A557:$F557)&gt;2,"",IF(Input!AB557=0,"NA",Input!AB557))</f>
        <v/>
      </c>
      <c r="CS557" s="65" t="str">
        <f t="shared" si="446"/>
        <v/>
      </c>
      <c r="CT557" s="65" t="str">
        <f t="shared" si="447"/>
        <v/>
      </c>
      <c r="CU557" s="165" t="str">
        <f>IF(COUNTBLANK($A557:$F557)&gt;2,"",IF(Input!AC557=0,"NA",Input!AC557))</f>
        <v/>
      </c>
      <c r="CV557" s="65" t="str">
        <f t="shared" si="448"/>
        <v/>
      </c>
      <c r="CW557" s="65" t="str">
        <f t="shared" si="449"/>
        <v/>
      </c>
      <c r="CX557" s="165" t="str">
        <f>IF(COUNTBLANK($A557:$F557)&gt;2,"",IF(Input!AD557=0,"NA",Input!AD557))</f>
        <v/>
      </c>
    </row>
    <row r="558" spans="1:102" x14ac:dyDescent="0.25">
      <c r="A558" s="162" t="str">
        <f>IF(Input!B558=0,"",Input!B558)</f>
        <v/>
      </c>
      <c r="B558" s="162" t="str">
        <f>IF(Input!C558=0,"",Input!C558)</f>
        <v/>
      </c>
      <c r="C558" s="162" t="str">
        <f>IF(Input!D558=0,"",Input!D558)</f>
        <v/>
      </c>
      <c r="D558" s="162" t="str">
        <f>IF(Input!G558=0,"",Input!G558)</f>
        <v/>
      </c>
      <c r="E558" s="162" t="str">
        <f>IF(Input!H558=0,"",Input!H558)</f>
        <v/>
      </c>
      <c r="F558" s="162" t="str">
        <f>IF(Input!I558=0,"",Input!I558)</f>
        <v/>
      </c>
      <c r="G558" s="66" t="str">
        <f t="shared" si="400"/>
        <v/>
      </c>
      <c r="H558" s="66" t="str">
        <f t="shared" si="401"/>
        <v/>
      </c>
      <c r="I558" s="160" t="str">
        <f>FinalScores!G558</f>
        <v/>
      </c>
      <c r="J558" s="65" t="str">
        <f t="shared" si="402"/>
        <v/>
      </c>
      <c r="K558" s="65" t="str">
        <f t="shared" si="403"/>
        <v/>
      </c>
      <c r="L558" s="165" t="str">
        <f>IF(COUNTBLANK($A558:$F558)&gt;2,"",IF(Input!AE558=0,"NA",Input!AE558))</f>
        <v/>
      </c>
      <c r="M558" s="65" t="str">
        <f t="shared" si="404"/>
        <v/>
      </c>
      <c r="N558" s="65" t="str">
        <f t="shared" si="405"/>
        <v/>
      </c>
      <c r="O558" s="165" t="str">
        <f>IF(COUNTBLANK($A558:$F558)&gt;2,"",IF(Input!AF558=0,"NA",Input!AF558))</f>
        <v/>
      </c>
      <c r="P558" s="65" t="str">
        <f t="shared" si="406"/>
        <v/>
      </c>
      <c r="Q558" s="65" t="str">
        <f t="shared" si="407"/>
        <v/>
      </c>
      <c r="R558" s="165" t="str">
        <f>IF(COUNTBLANK($A558:$F558)&gt;2,"",IF(Input!AG558=0,"NA",Input!AG558))</f>
        <v/>
      </c>
      <c r="AN558" s="65" t="str">
        <f t="shared" si="408"/>
        <v/>
      </c>
      <c r="AO558" s="65" t="str">
        <f t="shared" si="409"/>
        <v/>
      </c>
      <c r="AP558" s="165" t="str">
        <f>IF(COUNTBLANK($A558:$F558)&gt;2,"",IF(Input!J558=0,"NA",Input!J558))</f>
        <v/>
      </c>
      <c r="AQ558" s="65" t="str">
        <f t="shared" si="410"/>
        <v/>
      </c>
      <c r="AR558" s="65" t="str">
        <f t="shared" si="411"/>
        <v/>
      </c>
      <c r="AS558" s="165" t="str">
        <f>IF(COUNTBLANK($A558:$F558)&gt;2,"",IF(Input!K558=0,"NA",Input!K558))</f>
        <v/>
      </c>
      <c r="AT558" s="65" t="str">
        <f t="shared" si="412"/>
        <v/>
      </c>
      <c r="AU558" s="65" t="str">
        <f t="shared" si="413"/>
        <v/>
      </c>
      <c r="AV558" s="165" t="str">
        <f>IF(COUNTBLANK($A558:$F558)&gt;2,"",IF(Input!L558=0,"NA",Input!L558))</f>
        <v/>
      </c>
      <c r="AW558" s="65" t="str">
        <f t="shared" si="414"/>
        <v/>
      </c>
      <c r="AX558" s="65" t="str">
        <f t="shared" si="415"/>
        <v/>
      </c>
      <c r="AY558" s="165" t="str">
        <f>IF(COUNTBLANK($A558:$F558)&gt;2,"",IF(Input!M558=0,"NA",Input!M558))</f>
        <v/>
      </c>
      <c r="AZ558" s="65" t="str">
        <f t="shared" si="416"/>
        <v/>
      </c>
      <c r="BA558" s="65" t="str">
        <f t="shared" si="417"/>
        <v/>
      </c>
      <c r="BB558" s="165" t="str">
        <f>IF(COUNTBLANK($A558:$F558)&gt;2,"",IF(Input!N558=0,"NA",Input!N558))</f>
        <v/>
      </c>
      <c r="BC558" s="65" t="str">
        <f t="shared" si="418"/>
        <v/>
      </c>
      <c r="BD558" s="65" t="str">
        <f t="shared" si="419"/>
        <v/>
      </c>
      <c r="BE558" s="165" t="str">
        <f>IF(COUNTBLANK($A558:$F558)&gt;2,"",IF(Input!O558=0,"NA",Input!O558))</f>
        <v/>
      </c>
      <c r="BF558" s="65" t="str">
        <f t="shared" si="420"/>
        <v/>
      </c>
      <c r="BG558" s="65" t="str">
        <f t="shared" si="421"/>
        <v/>
      </c>
      <c r="BH558" s="165" t="str">
        <f>IF(COUNTBLANK($A558:$F558)&gt;2,"",IF(Input!P558=0,"NA",Input!P558))</f>
        <v/>
      </c>
      <c r="BI558" s="65" t="str">
        <f t="shared" si="422"/>
        <v/>
      </c>
      <c r="BJ558" s="65" t="str">
        <f t="shared" si="423"/>
        <v/>
      </c>
      <c r="BK558" s="165" t="str">
        <f>IF(COUNTBLANK($A558:$F558)&gt;2,"",IF(Input!Q558=0,"NA",Input!Q558))</f>
        <v/>
      </c>
      <c r="BL558" s="65" t="str">
        <f t="shared" si="424"/>
        <v/>
      </c>
      <c r="BM558" s="65" t="str">
        <f t="shared" si="425"/>
        <v/>
      </c>
      <c r="BN558" s="165" t="str">
        <f>IF(COUNTBLANK($A558:$F558)&gt;2,"",IF(Input!R558=0,"NA",Input!R558))</f>
        <v/>
      </c>
      <c r="BO558" s="65" t="str">
        <f t="shared" si="426"/>
        <v/>
      </c>
      <c r="BP558" s="65" t="str">
        <f t="shared" si="427"/>
        <v/>
      </c>
      <c r="BQ558" s="165" t="str">
        <f>IF(COUNTBLANK($A558:$F558)&gt;2,"",IF(Input!S558=0,"NA",Input!S558))</f>
        <v/>
      </c>
      <c r="BR558" s="65" t="str">
        <f t="shared" si="428"/>
        <v/>
      </c>
      <c r="BS558" s="65" t="str">
        <f t="shared" si="429"/>
        <v/>
      </c>
      <c r="BT558" s="165" t="str">
        <f>IF(COUNTBLANK($A558:$F558)&gt;2,"",IF(Input!T558=0,"NA",Input!T558))</f>
        <v/>
      </c>
      <c r="BU558" s="65" t="str">
        <f t="shared" si="430"/>
        <v/>
      </c>
      <c r="BV558" s="65" t="str">
        <f t="shared" si="431"/>
        <v/>
      </c>
      <c r="BW558" s="165" t="str">
        <f>IF(COUNTBLANK($A558:$F558)&gt;2,"",IF(Input!U558=0,"NA",Input!U558))</f>
        <v/>
      </c>
      <c r="BX558" s="65" t="str">
        <f t="shared" si="432"/>
        <v/>
      </c>
      <c r="BY558" s="65" t="str">
        <f t="shared" si="433"/>
        <v/>
      </c>
      <c r="BZ558" s="165" t="str">
        <f>IF(COUNTBLANK($A558:$F558)&gt;2,"",IF(Input!V558=0,"NA",Input!V558))</f>
        <v/>
      </c>
      <c r="CA558" s="65" t="str">
        <f t="shared" si="434"/>
        <v/>
      </c>
      <c r="CB558" s="65" t="str">
        <f t="shared" si="435"/>
        <v/>
      </c>
      <c r="CC558" s="165" t="str">
        <f>IF(COUNTBLANK($A558:$F558)&gt;2,"",IF(Input!W558=0,"NA",Input!W558))</f>
        <v/>
      </c>
      <c r="CD558" s="65" t="str">
        <f t="shared" si="436"/>
        <v/>
      </c>
      <c r="CE558" s="65" t="str">
        <f t="shared" si="437"/>
        <v/>
      </c>
      <c r="CF558" s="165" t="str">
        <f>IF(COUNTBLANK($A558:$F558)&gt;2,"",IF(Input!X558=0,"NA",Input!X558))</f>
        <v/>
      </c>
      <c r="CG558" s="65" t="str">
        <f t="shared" si="438"/>
        <v/>
      </c>
      <c r="CH558" s="65" t="str">
        <f t="shared" si="439"/>
        <v/>
      </c>
      <c r="CI558" s="165" t="str">
        <f>IF(COUNTBLANK($A558:$F558)&gt;2,"",IF(Input!Y558=0,"NA",Input!Y558))</f>
        <v/>
      </c>
      <c r="CJ558" s="65" t="str">
        <f t="shared" si="440"/>
        <v/>
      </c>
      <c r="CK558" s="65" t="str">
        <f t="shared" si="441"/>
        <v/>
      </c>
      <c r="CL558" s="165" t="str">
        <f>IF(COUNTBLANK($A558:$F558)&gt;2,"",IF(Input!Z558=0,"NA",Input!Z558))</f>
        <v/>
      </c>
      <c r="CM558" s="65" t="str">
        <f t="shared" si="442"/>
        <v/>
      </c>
      <c r="CN558" s="65" t="str">
        <f t="shared" si="443"/>
        <v/>
      </c>
      <c r="CO558" s="165" t="str">
        <f>IF(COUNTBLANK($A558:$F558)&gt;2,"",IF(Input!AA558=0,"NA",Input!AA558))</f>
        <v/>
      </c>
      <c r="CP558" s="65" t="str">
        <f t="shared" si="444"/>
        <v/>
      </c>
      <c r="CQ558" s="65" t="str">
        <f t="shared" si="445"/>
        <v/>
      </c>
      <c r="CR558" s="165" t="str">
        <f>IF(COUNTBLANK($A558:$F558)&gt;2,"",IF(Input!AB558=0,"NA",Input!AB558))</f>
        <v/>
      </c>
      <c r="CS558" s="65" t="str">
        <f t="shared" si="446"/>
        <v/>
      </c>
      <c r="CT558" s="65" t="str">
        <f t="shared" si="447"/>
        <v/>
      </c>
      <c r="CU558" s="165" t="str">
        <f>IF(COUNTBLANK($A558:$F558)&gt;2,"",IF(Input!AC558=0,"NA",Input!AC558))</f>
        <v/>
      </c>
      <c r="CV558" s="65" t="str">
        <f t="shared" si="448"/>
        <v/>
      </c>
      <c r="CW558" s="65" t="str">
        <f t="shared" si="449"/>
        <v/>
      </c>
      <c r="CX558" s="165" t="str">
        <f>IF(COUNTBLANK($A558:$F558)&gt;2,"",IF(Input!AD558=0,"NA",Input!AD558))</f>
        <v/>
      </c>
    </row>
    <row r="559" spans="1:102" x14ac:dyDescent="0.25">
      <c r="A559" s="162" t="str">
        <f>IF(Input!B559=0,"",Input!B559)</f>
        <v/>
      </c>
      <c r="B559" s="162" t="str">
        <f>IF(Input!C559=0,"",Input!C559)</f>
        <v/>
      </c>
      <c r="C559" s="162" t="str">
        <f>IF(Input!D559=0,"",Input!D559)</f>
        <v/>
      </c>
      <c r="D559" s="162" t="str">
        <f>IF(Input!G559=0,"",Input!G559)</f>
        <v/>
      </c>
      <c r="E559" s="162" t="str">
        <f>IF(Input!H559=0,"",Input!H559)</f>
        <v/>
      </c>
      <c r="F559" s="162" t="str">
        <f>IF(Input!I559=0,"",Input!I559)</f>
        <v/>
      </c>
      <c r="G559" s="66" t="str">
        <f t="shared" si="400"/>
        <v/>
      </c>
      <c r="H559" s="66" t="str">
        <f t="shared" si="401"/>
        <v/>
      </c>
      <c r="I559" s="160" t="str">
        <f>FinalScores!G559</f>
        <v/>
      </c>
      <c r="J559" s="65" t="str">
        <f t="shared" si="402"/>
        <v/>
      </c>
      <c r="K559" s="65" t="str">
        <f t="shared" si="403"/>
        <v/>
      </c>
      <c r="L559" s="165" t="str">
        <f>IF(COUNTBLANK($A559:$F559)&gt;2,"",IF(Input!AE559=0,"NA",Input!AE559))</f>
        <v/>
      </c>
      <c r="M559" s="65" t="str">
        <f t="shared" si="404"/>
        <v/>
      </c>
      <c r="N559" s="65" t="str">
        <f t="shared" si="405"/>
        <v/>
      </c>
      <c r="O559" s="165" t="str">
        <f>IF(COUNTBLANK($A559:$F559)&gt;2,"",IF(Input!AF559=0,"NA",Input!AF559))</f>
        <v/>
      </c>
      <c r="P559" s="65" t="str">
        <f t="shared" si="406"/>
        <v/>
      </c>
      <c r="Q559" s="65" t="str">
        <f t="shared" si="407"/>
        <v/>
      </c>
      <c r="R559" s="165" t="str">
        <f>IF(COUNTBLANK($A559:$F559)&gt;2,"",IF(Input!AG559=0,"NA",Input!AG559))</f>
        <v/>
      </c>
      <c r="AN559" s="65" t="str">
        <f t="shared" si="408"/>
        <v/>
      </c>
      <c r="AO559" s="65" t="str">
        <f t="shared" si="409"/>
        <v/>
      </c>
      <c r="AP559" s="165" t="str">
        <f>IF(COUNTBLANK($A559:$F559)&gt;2,"",IF(Input!J559=0,"NA",Input!J559))</f>
        <v/>
      </c>
      <c r="AQ559" s="65" t="str">
        <f t="shared" si="410"/>
        <v/>
      </c>
      <c r="AR559" s="65" t="str">
        <f t="shared" si="411"/>
        <v/>
      </c>
      <c r="AS559" s="165" t="str">
        <f>IF(COUNTBLANK($A559:$F559)&gt;2,"",IF(Input!K559=0,"NA",Input!K559))</f>
        <v/>
      </c>
      <c r="AT559" s="65" t="str">
        <f t="shared" si="412"/>
        <v/>
      </c>
      <c r="AU559" s="65" t="str">
        <f t="shared" si="413"/>
        <v/>
      </c>
      <c r="AV559" s="165" t="str">
        <f>IF(COUNTBLANK($A559:$F559)&gt;2,"",IF(Input!L559=0,"NA",Input!L559))</f>
        <v/>
      </c>
      <c r="AW559" s="65" t="str">
        <f t="shared" si="414"/>
        <v/>
      </c>
      <c r="AX559" s="65" t="str">
        <f t="shared" si="415"/>
        <v/>
      </c>
      <c r="AY559" s="165" t="str">
        <f>IF(COUNTBLANK($A559:$F559)&gt;2,"",IF(Input!M559=0,"NA",Input!M559))</f>
        <v/>
      </c>
      <c r="AZ559" s="65" t="str">
        <f t="shared" si="416"/>
        <v/>
      </c>
      <c r="BA559" s="65" t="str">
        <f t="shared" si="417"/>
        <v/>
      </c>
      <c r="BB559" s="165" t="str">
        <f>IF(COUNTBLANK($A559:$F559)&gt;2,"",IF(Input!N559=0,"NA",Input!N559))</f>
        <v/>
      </c>
      <c r="BC559" s="65" t="str">
        <f t="shared" si="418"/>
        <v/>
      </c>
      <c r="BD559" s="65" t="str">
        <f t="shared" si="419"/>
        <v/>
      </c>
      <c r="BE559" s="165" t="str">
        <f>IF(COUNTBLANK($A559:$F559)&gt;2,"",IF(Input!O559=0,"NA",Input!O559))</f>
        <v/>
      </c>
      <c r="BF559" s="65" t="str">
        <f t="shared" si="420"/>
        <v/>
      </c>
      <c r="BG559" s="65" t="str">
        <f t="shared" si="421"/>
        <v/>
      </c>
      <c r="BH559" s="165" t="str">
        <f>IF(COUNTBLANK($A559:$F559)&gt;2,"",IF(Input!P559=0,"NA",Input!P559))</f>
        <v/>
      </c>
      <c r="BI559" s="65" t="str">
        <f t="shared" si="422"/>
        <v/>
      </c>
      <c r="BJ559" s="65" t="str">
        <f t="shared" si="423"/>
        <v/>
      </c>
      <c r="BK559" s="165" t="str">
        <f>IF(COUNTBLANK($A559:$F559)&gt;2,"",IF(Input!Q559=0,"NA",Input!Q559))</f>
        <v/>
      </c>
      <c r="BL559" s="65" t="str">
        <f t="shared" si="424"/>
        <v/>
      </c>
      <c r="BM559" s="65" t="str">
        <f t="shared" si="425"/>
        <v/>
      </c>
      <c r="BN559" s="165" t="str">
        <f>IF(COUNTBLANK($A559:$F559)&gt;2,"",IF(Input!R559=0,"NA",Input!R559))</f>
        <v/>
      </c>
      <c r="BO559" s="65" t="str">
        <f t="shared" si="426"/>
        <v/>
      </c>
      <c r="BP559" s="65" t="str">
        <f t="shared" si="427"/>
        <v/>
      </c>
      <c r="BQ559" s="165" t="str">
        <f>IF(COUNTBLANK($A559:$F559)&gt;2,"",IF(Input!S559=0,"NA",Input!S559))</f>
        <v/>
      </c>
      <c r="BR559" s="65" t="str">
        <f t="shared" si="428"/>
        <v/>
      </c>
      <c r="BS559" s="65" t="str">
        <f t="shared" si="429"/>
        <v/>
      </c>
      <c r="BT559" s="165" t="str">
        <f>IF(COUNTBLANK($A559:$F559)&gt;2,"",IF(Input!T559=0,"NA",Input!T559))</f>
        <v/>
      </c>
      <c r="BU559" s="65" t="str">
        <f t="shared" si="430"/>
        <v/>
      </c>
      <c r="BV559" s="65" t="str">
        <f t="shared" si="431"/>
        <v/>
      </c>
      <c r="BW559" s="165" t="str">
        <f>IF(COUNTBLANK($A559:$F559)&gt;2,"",IF(Input!U559=0,"NA",Input!U559))</f>
        <v/>
      </c>
      <c r="BX559" s="65" t="str">
        <f t="shared" si="432"/>
        <v/>
      </c>
      <c r="BY559" s="65" t="str">
        <f t="shared" si="433"/>
        <v/>
      </c>
      <c r="BZ559" s="165" t="str">
        <f>IF(COUNTBLANK($A559:$F559)&gt;2,"",IF(Input!V559=0,"NA",Input!V559))</f>
        <v/>
      </c>
      <c r="CA559" s="65" t="str">
        <f t="shared" si="434"/>
        <v/>
      </c>
      <c r="CB559" s="65" t="str">
        <f t="shared" si="435"/>
        <v/>
      </c>
      <c r="CC559" s="165" t="str">
        <f>IF(COUNTBLANK($A559:$F559)&gt;2,"",IF(Input!W559=0,"NA",Input!W559))</f>
        <v/>
      </c>
      <c r="CD559" s="65" t="str">
        <f t="shared" si="436"/>
        <v/>
      </c>
      <c r="CE559" s="65" t="str">
        <f t="shared" si="437"/>
        <v/>
      </c>
      <c r="CF559" s="165" t="str">
        <f>IF(COUNTBLANK($A559:$F559)&gt;2,"",IF(Input!X559=0,"NA",Input!X559))</f>
        <v/>
      </c>
      <c r="CG559" s="65" t="str">
        <f t="shared" si="438"/>
        <v/>
      </c>
      <c r="CH559" s="65" t="str">
        <f t="shared" si="439"/>
        <v/>
      </c>
      <c r="CI559" s="165" t="str">
        <f>IF(COUNTBLANK($A559:$F559)&gt;2,"",IF(Input!Y559=0,"NA",Input!Y559))</f>
        <v/>
      </c>
      <c r="CJ559" s="65" t="str">
        <f t="shared" si="440"/>
        <v/>
      </c>
      <c r="CK559" s="65" t="str">
        <f t="shared" si="441"/>
        <v/>
      </c>
      <c r="CL559" s="165" t="str">
        <f>IF(COUNTBLANK($A559:$F559)&gt;2,"",IF(Input!Z559=0,"NA",Input!Z559))</f>
        <v/>
      </c>
      <c r="CM559" s="65" t="str">
        <f t="shared" si="442"/>
        <v/>
      </c>
      <c r="CN559" s="65" t="str">
        <f t="shared" si="443"/>
        <v/>
      </c>
      <c r="CO559" s="165" t="str">
        <f>IF(COUNTBLANK($A559:$F559)&gt;2,"",IF(Input!AA559=0,"NA",Input!AA559))</f>
        <v/>
      </c>
      <c r="CP559" s="65" t="str">
        <f t="shared" si="444"/>
        <v/>
      </c>
      <c r="CQ559" s="65" t="str">
        <f t="shared" si="445"/>
        <v/>
      </c>
      <c r="CR559" s="165" t="str">
        <f>IF(COUNTBLANK($A559:$F559)&gt;2,"",IF(Input!AB559=0,"NA",Input!AB559))</f>
        <v/>
      </c>
      <c r="CS559" s="65" t="str">
        <f t="shared" si="446"/>
        <v/>
      </c>
      <c r="CT559" s="65" t="str">
        <f t="shared" si="447"/>
        <v/>
      </c>
      <c r="CU559" s="165" t="str">
        <f>IF(COUNTBLANK($A559:$F559)&gt;2,"",IF(Input!AC559=0,"NA",Input!AC559))</f>
        <v/>
      </c>
      <c r="CV559" s="65" t="str">
        <f t="shared" si="448"/>
        <v/>
      </c>
      <c r="CW559" s="65" t="str">
        <f t="shared" si="449"/>
        <v/>
      </c>
      <c r="CX559" s="165" t="str">
        <f>IF(COUNTBLANK($A559:$F559)&gt;2,"",IF(Input!AD559=0,"NA",Input!AD559))</f>
        <v/>
      </c>
    </row>
    <row r="560" spans="1:102" x14ac:dyDescent="0.25">
      <c r="A560" s="162" t="str">
        <f>IF(Input!B560=0,"",Input!B560)</f>
        <v/>
      </c>
      <c r="B560" s="162" t="str">
        <f>IF(Input!C560=0,"",Input!C560)</f>
        <v/>
      </c>
      <c r="C560" s="162" t="str">
        <f>IF(Input!D560=0,"",Input!D560)</f>
        <v/>
      </c>
      <c r="D560" s="162" t="str">
        <f>IF(Input!G560=0,"",Input!G560)</f>
        <v/>
      </c>
      <c r="E560" s="162" t="str">
        <f>IF(Input!H560=0,"",Input!H560)</f>
        <v/>
      </c>
      <c r="F560" s="162" t="str">
        <f>IF(Input!I560=0,"",Input!I560)</f>
        <v/>
      </c>
      <c r="G560" s="66" t="str">
        <f t="shared" si="400"/>
        <v/>
      </c>
      <c r="H560" s="66" t="str">
        <f t="shared" si="401"/>
        <v/>
      </c>
      <c r="I560" s="160" t="str">
        <f>FinalScores!G560</f>
        <v/>
      </c>
      <c r="J560" s="65" t="str">
        <f t="shared" si="402"/>
        <v/>
      </c>
      <c r="K560" s="65" t="str">
        <f t="shared" si="403"/>
        <v/>
      </c>
      <c r="L560" s="165" t="str">
        <f>IF(COUNTBLANK($A560:$F560)&gt;2,"",IF(Input!AE560=0,"NA",Input!AE560))</f>
        <v/>
      </c>
      <c r="M560" s="65" t="str">
        <f t="shared" si="404"/>
        <v/>
      </c>
      <c r="N560" s="65" t="str">
        <f t="shared" si="405"/>
        <v/>
      </c>
      <c r="O560" s="165" t="str">
        <f>IF(COUNTBLANK($A560:$F560)&gt;2,"",IF(Input!AF560=0,"NA",Input!AF560))</f>
        <v/>
      </c>
      <c r="P560" s="65" t="str">
        <f t="shared" si="406"/>
        <v/>
      </c>
      <c r="Q560" s="65" t="str">
        <f t="shared" si="407"/>
        <v/>
      </c>
      <c r="R560" s="165" t="str">
        <f>IF(COUNTBLANK($A560:$F560)&gt;2,"",IF(Input!AG560=0,"NA",Input!AG560))</f>
        <v/>
      </c>
      <c r="AN560" s="65" t="str">
        <f t="shared" si="408"/>
        <v/>
      </c>
      <c r="AO560" s="65" t="str">
        <f t="shared" si="409"/>
        <v/>
      </c>
      <c r="AP560" s="165" t="str">
        <f>IF(COUNTBLANK($A560:$F560)&gt;2,"",IF(Input!J560=0,"NA",Input!J560))</f>
        <v/>
      </c>
      <c r="AQ560" s="65" t="str">
        <f t="shared" si="410"/>
        <v/>
      </c>
      <c r="AR560" s="65" t="str">
        <f t="shared" si="411"/>
        <v/>
      </c>
      <c r="AS560" s="165" t="str">
        <f>IF(COUNTBLANK($A560:$F560)&gt;2,"",IF(Input!K560=0,"NA",Input!K560))</f>
        <v/>
      </c>
      <c r="AT560" s="65" t="str">
        <f t="shared" si="412"/>
        <v/>
      </c>
      <c r="AU560" s="65" t="str">
        <f t="shared" si="413"/>
        <v/>
      </c>
      <c r="AV560" s="165" t="str">
        <f>IF(COUNTBLANK($A560:$F560)&gt;2,"",IF(Input!L560=0,"NA",Input!L560))</f>
        <v/>
      </c>
      <c r="AW560" s="65" t="str">
        <f t="shared" si="414"/>
        <v/>
      </c>
      <c r="AX560" s="65" t="str">
        <f t="shared" si="415"/>
        <v/>
      </c>
      <c r="AY560" s="165" t="str">
        <f>IF(COUNTBLANK($A560:$F560)&gt;2,"",IF(Input!M560=0,"NA",Input!M560))</f>
        <v/>
      </c>
      <c r="AZ560" s="65" t="str">
        <f t="shared" si="416"/>
        <v/>
      </c>
      <c r="BA560" s="65" t="str">
        <f t="shared" si="417"/>
        <v/>
      </c>
      <c r="BB560" s="165" t="str">
        <f>IF(COUNTBLANK($A560:$F560)&gt;2,"",IF(Input!N560=0,"NA",Input!N560))</f>
        <v/>
      </c>
      <c r="BC560" s="65" t="str">
        <f t="shared" si="418"/>
        <v/>
      </c>
      <c r="BD560" s="65" t="str">
        <f t="shared" si="419"/>
        <v/>
      </c>
      <c r="BE560" s="165" t="str">
        <f>IF(COUNTBLANK($A560:$F560)&gt;2,"",IF(Input!O560=0,"NA",Input!O560))</f>
        <v/>
      </c>
      <c r="BF560" s="65" t="str">
        <f t="shared" si="420"/>
        <v/>
      </c>
      <c r="BG560" s="65" t="str">
        <f t="shared" si="421"/>
        <v/>
      </c>
      <c r="BH560" s="165" t="str">
        <f>IF(COUNTBLANK($A560:$F560)&gt;2,"",IF(Input!P560=0,"NA",Input!P560))</f>
        <v/>
      </c>
      <c r="BI560" s="65" t="str">
        <f t="shared" si="422"/>
        <v/>
      </c>
      <c r="BJ560" s="65" t="str">
        <f t="shared" si="423"/>
        <v/>
      </c>
      <c r="BK560" s="165" t="str">
        <f>IF(COUNTBLANK($A560:$F560)&gt;2,"",IF(Input!Q560=0,"NA",Input!Q560))</f>
        <v/>
      </c>
      <c r="BL560" s="65" t="str">
        <f t="shared" si="424"/>
        <v/>
      </c>
      <c r="BM560" s="65" t="str">
        <f t="shared" si="425"/>
        <v/>
      </c>
      <c r="BN560" s="165" t="str">
        <f>IF(COUNTBLANK($A560:$F560)&gt;2,"",IF(Input!R560=0,"NA",Input!R560))</f>
        <v/>
      </c>
      <c r="BO560" s="65" t="str">
        <f t="shared" si="426"/>
        <v/>
      </c>
      <c r="BP560" s="65" t="str">
        <f t="shared" si="427"/>
        <v/>
      </c>
      <c r="BQ560" s="165" t="str">
        <f>IF(COUNTBLANK($A560:$F560)&gt;2,"",IF(Input!S560=0,"NA",Input!S560))</f>
        <v/>
      </c>
      <c r="BR560" s="65" t="str">
        <f t="shared" si="428"/>
        <v/>
      </c>
      <c r="BS560" s="65" t="str">
        <f t="shared" si="429"/>
        <v/>
      </c>
      <c r="BT560" s="165" t="str">
        <f>IF(COUNTBLANK($A560:$F560)&gt;2,"",IF(Input!T560=0,"NA",Input!T560))</f>
        <v/>
      </c>
      <c r="BU560" s="65" t="str">
        <f t="shared" si="430"/>
        <v/>
      </c>
      <c r="BV560" s="65" t="str">
        <f t="shared" si="431"/>
        <v/>
      </c>
      <c r="BW560" s="165" t="str">
        <f>IF(COUNTBLANK($A560:$F560)&gt;2,"",IF(Input!U560=0,"NA",Input!U560))</f>
        <v/>
      </c>
      <c r="BX560" s="65" t="str">
        <f t="shared" si="432"/>
        <v/>
      </c>
      <c r="BY560" s="65" t="str">
        <f t="shared" si="433"/>
        <v/>
      </c>
      <c r="BZ560" s="165" t="str">
        <f>IF(COUNTBLANK($A560:$F560)&gt;2,"",IF(Input!V560=0,"NA",Input!V560))</f>
        <v/>
      </c>
      <c r="CA560" s="65" t="str">
        <f t="shared" si="434"/>
        <v/>
      </c>
      <c r="CB560" s="65" t="str">
        <f t="shared" si="435"/>
        <v/>
      </c>
      <c r="CC560" s="165" t="str">
        <f>IF(COUNTBLANK($A560:$F560)&gt;2,"",IF(Input!W560=0,"NA",Input!W560))</f>
        <v/>
      </c>
      <c r="CD560" s="65" t="str">
        <f t="shared" si="436"/>
        <v/>
      </c>
      <c r="CE560" s="65" t="str">
        <f t="shared" si="437"/>
        <v/>
      </c>
      <c r="CF560" s="165" t="str">
        <f>IF(COUNTBLANK($A560:$F560)&gt;2,"",IF(Input!X560=0,"NA",Input!X560))</f>
        <v/>
      </c>
      <c r="CG560" s="65" t="str">
        <f t="shared" si="438"/>
        <v/>
      </c>
      <c r="CH560" s="65" t="str">
        <f t="shared" si="439"/>
        <v/>
      </c>
      <c r="CI560" s="165" t="str">
        <f>IF(COUNTBLANK($A560:$F560)&gt;2,"",IF(Input!Y560=0,"NA",Input!Y560))</f>
        <v/>
      </c>
      <c r="CJ560" s="65" t="str">
        <f t="shared" si="440"/>
        <v/>
      </c>
      <c r="CK560" s="65" t="str">
        <f t="shared" si="441"/>
        <v/>
      </c>
      <c r="CL560" s="165" t="str">
        <f>IF(COUNTBLANK($A560:$F560)&gt;2,"",IF(Input!Z560=0,"NA",Input!Z560))</f>
        <v/>
      </c>
      <c r="CM560" s="65" t="str">
        <f t="shared" si="442"/>
        <v/>
      </c>
      <c r="CN560" s="65" t="str">
        <f t="shared" si="443"/>
        <v/>
      </c>
      <c r="CO560" s="165" t="str">
        <f>IF(COUNTBLANK($A560:$F560)&gt;2,"",IF(Input!AA560=0,"NA",Input!AA560))</f>
        <v/>
      </c>
      <c r="CP560" s="65" t="str">
        <f t="shared" si="444"/>
        <v/>
      </c>
      <c r="CQ560" s="65" t="str">
        <f t="shared" si="445"/>
        <v/>
      </c>
      <c r="CR560" s="165" t="str">
        <f>IF(COUNTBLANK($A560:$F560)&gt;2,"",IF(Input!AB560=0,"NA",Input!AB560))</f>
        <v/>
      </c>
      <c r="CS560" s="65" t="str">
        <f t="shared" si="446"/>
        <v/>
      </c>
      <c r="CT560" s="65" t="str">
        <f t="shared" si="447"/>
        <v/>
      </c>
      <c r="CU560" s="165" t="str">
        <f>IF(COUNTBLANK($A560:$F560)&gt;2,"",IF(Input!AC560=0,"NA",Input!AC560))</f>
        <v/>
      </c>
      <c r="CV560" s="65" t="str">
        <f t="shared" si="448"/>
        <v/>
      </c>
      <c r="CW560" s="65" t="str">
        <f t="shared" si="449"/>
        <v/>
      </c>
      <c r="CX560" s="165" t="str">
        <f>IF(COUNTBLANK($A560:$F560)&gt;2,"",IF(Input!AD560=0,"NA",Input!AD560))</f>
        <v/>
      </c>
    </row>
    <row r="561" spans="1:102" x14ac:dyDescent="0.25">
      <c r="A561" s="162" t="str">
        <f>IF(Input!B561=0,"",Input!B561)</f>
        <v/>
      </c>
      <c r="B561" s="162" t="str">
        <f>IF(Input!C561=0,"",Input!C561)</f>
        <v/>
      </c>
      <c r="C561" s="162" t="str">
        <f>IF(Input!D561=0,"",Input!D561)</f>
        <v/>
      </c>
      <c r="D561" s="162" t="str">
        <f>IF(Input!G561=0,"",Input!G561)</f>
        <v/>
      </c>
      <c r="E561" s="162" t="str">
        <f>IF(Input!H561=0,"",Input!H561)</f>
        <v/>
      </c>
      <c r="F561" s="162" t="str">
        <f>IF(Input!I561=0,"",Input!I561)</f>
        <v/>
      </c>
      <c r="G561" s="66" t="str">
        <f t="shared" si="400"/>
        <v/>
      </c>
      <c r="H561" s="66" t="str">
        <f t="shared" si="401"/>
        <v/>
      </c>
      <c r="I561" s="160" t="str">
        <f>FinalScores!G561</f>
        <v/>
      </c>
      <c r="J561" s="65" t="str">
        <f t="shared" si="402"/>
        <v/>
      </c>
      <c r="K561" s="65" t="str">
        <f t="shared" si="403"/>
        <v/>
      </c>
      <c r="L561" s="165" t="str">
        <f>IF(COUNTBLANK($A561:$F561)&gt;2,"",IF(Input!AE561=0,"NA",Input!AE561))</f>
        <v/>
      </c>
      <c r="M561" s="65" t="str">
        <f t="shared" si="404"/>
        <v/>
      </c>
      <c r="N561" s="65" t="str">
        <f t="shared" si="405"/>
        <v/>
      </c>
      <c r="O561" s="165" t="str">
        <f>IF(COUNTBLANK($A561:$F561)&gt;2,"",IF(Input!AF561=0,"NA",Input!AF561))</f>
        <v/>
      </c>
      <c r="P561" s="65" t="str">
        <f t="shared" si="406"/>
        <v/>
      </c>
      <c r="Q561" s="65" t="str">
        <f t="shared" si="407"/>
        <v/>
      </c>
      <c r="R561" s="165" t="str">
        <f>IF(COUNTBLANK($A561:$F561)&gt;2,"",IF(Input!AG561=0,"NA",Input!AG561))</f>
        <v/>
      </c>
      <c r="AN561" s="65" t="str">
        <f t="shared" si="408"/>
        <v/>
      </c>
      <c r="AO561" s="65" t="str">
        <f t="shared" si="409"/>
        <v/>
      </c>
      <c r="AP561" s="165" t="str">
        <f>IF(COUNTBLANK($A561:$F561)&gt;2,"",IF(Input!J561=0,"NA",Input!J561))</f>
        <v/>
      </c>
      <c r="AQ561" s="65" t="str">
        <f t="shared" si="410"/>
        <v/>
      </c>
      <c r="AR561" s="65" t="str">
        <f t="shared" si="411"/>
        <v/>
      </c>
      <c r="AS561" s="165" t="str">
        <f>IF(COUNTBLANK($A561:$F561)&gt;2,"",IF(Input!K561=0,"NA",Input!K561))</f>
        <v/>
      </c>
      <c r="AT561" s="65" t="str">
        <f t="shared" si="412"/>
        <v/>
      </c>
      <c r="AU561" s="65" t="str">
        <f t="shared" si="413"/>
        <v/>
      </c>
      <c r="AV561" s="165" t="str">
        <f>IF(COUNTBLANK($A561:$F561)&gt;2,"",IF(Input!L561=0,"NA",Input!L561))</f>
        <v/>
      </c>
      <c r="AW561" s="65" t="str">
        <f t="shared" si="414"/>
        <v/>
      </c>
      <c r="AX561" s="65" t="str">
        <f t="shared" si="415"/>
        <v/>
      </c>
      <c r="AY561" s="165" t="str">
        <f>IF(COUNTBLANK($A561:$F561)&gt;2,"",IF(Input!M561=0,"NA",Input!M561))</f>
        <v/>
      </c>
      <c r="AZ561" s="65" t="str">
        <f t="shared" si="416"/>
        <v/>
      </c>
      <c r="BA561" s="65" t="str">
        <f t="shared" si="417"/>
        <v/>
      </c>
      <c r="BB561" s="165" t="str">
        <f>IF(COUNTBLANK($A561:$F561)&gt;2,"",IF(Input!N561=0,"NA",Input!N561))</f>
        <v/>
      </c>
      <c r="BC561" s="65" t="str">
        <f t="shared" si="418"/>
        <v/>
      </c>
      <c r="BD561" s="65" t="str">
        <f t="shared" si="419"/>
        <v/>
      </c>
      <c r="BE561" s="165" t="str">
        <f>IF(COUNTBLANK($A561:$F561)&gt;2,"",IF(Input!O561=0,"NA",Input!O561))</f>
        <v/>
      </c>
      <c r="BF561" s="65" t="str">
        <f t="shared" si="420"/>
        <v/>
      </c>
      <c r="BG561" s="65" t="str">
        <f t="shared" si="421"/>
        <v/>
      </c>
      <c r="BH561" s="165" t="str">
        <f>IF(COUNTBLANK($A561:$F561)&gt;2,"",IF(Input!P561=0,"NA",Input!P561))</f>
        <v/>
      </c>
      <c r="BI561" s="65" t="str">
        <f t="shared" si="422"/>
        <v/>
      </c>
      <c r="BJ561" s="65" t="str">
        <f t="shared" si="423"/>
        <v/>
      </c>
      <c r="BK561" s="165" t="str">
        <f>IF(COUNTBLANK($A561:$F561)&gt;2,"",IF(Input!Q561=0,"NA",Input!Q561))</f>
        <v/>
      </c>
      <c r="BL561" s="65" t="str">
        <f t="shared" si="424"/>
        <v/>
      </c>
      <c r="BM561" s="65" t="str">
        <f t="shared" si="425"/>
        <v/>
      </c>
      <c r="BN561" s="165" t="str">
        <f>IF(COUNTBLANK($A561:$F561)&gt;2,"",IF(Input!R561=0,"NA",Input!R561))</f>
        <v/>
      </c>
      <c r="BO561" s="65" t="str">
        <f t="shared" si="426"/>
        <v/>
      </c>
      <c r="BP561" s="65" t="str">
        <f t="shared" si="427"/>
        <v/>
      </c>
      <c r="BQ561" s="165" t="str">
        <f>IF(COUNTBLANK($A561:$F561)&gt;2,"",IF(Input!S561=0,"NA",Input!S561))</f>
        <v/>
      </c>
      <c r="BR561" s="65" t="str">
        <f t="shared" si="428"/>
        <v/>
      </c>
      <c r="BS561" s="65" t="str">
        <f t="shared" si="429"/>
        <v/>
      </c>
      <c r="BT561" s="165" t="str">
        <f>IF(COUNTBLANK($A561:$F561)&gt;2,"",IF(Input!T561=0,"NA",Input!T561))</f>
        <v/>
      </c>
      <c r="BU561" s="65" t="str">
        <f t="shared" si="430"/>
        <v/>
      </c>
      <c r="BV561" s="65" t="str">
        <f t="shared" si="431"/>
        <v/>
      </c>
      <c r="BW561" s="165" t="str">
        <f>IF(COUNTBLANK($A561:$F561)&gt;2,"",IF(Input!U561=0,"NA",Input!U561))</f>
        <v/>
      </c>
      <c r="BX561" s="65" t="str">
        <f t="shared" si="432"/>
        <v/>
      </c>
      <c r="BY561" s="65" t="str">
        <f t="shared" si="433"/>
        <v/>
      </c>
      <c r="BZ561" s="165" t="str">
        <f>IF(COUNTBLANK($A561:$F561)&gt;2,"",IF(Input!V561=0,"NA",Input!V561))</f>
        <v/>
      </c>
      <c r="CA561" s="65" t="str">
        <f t="shared" si="434"/>
        <v/>
      </c>
      <c r="CB561" s="65" t="str">
        <f t="shared" si="435"/>
        <v/>
      </c>
      <c r="CC561" s="165" t="str">
        <f>IF(COUNTBLANK($A561:$F561)&gt;2,"",IF(Input!W561=0,"NA",Input!W561))</f>
        <v/>
      </c>
      <c r="CD561" s="65" t="str">
        <f t="shared" si="436"/>
        <v/>
      </c>
      <c r="CE561" s="65" t="str">
        <f t="shared" si="437"/>
        <v/>
      </c>
      <c r="CF561" s="165" t="str">
        <f>IF(COUNTBLANK($A561:$F561)&gt;2,"",IF(Input!X561=0,"NA",Input!X561))</f>
        <v/>
      </c>
      <c r="CG561" s="65" t="str">
        <f t="shared" si="438"/>
        <v/>
      </c>
      <c r="CH561" s="65" t="str">
        <f t="shared" si="439"/>
        <v/>
      </c>
      <c r="CI561" s="165" t="str">
        <f>IF(COUNTBLANK($A561:$F561)&gt;2,"",IF(Input!Y561=0,"NA",Input!Y561))</f>
        <v/>
      </c>
      <c r="CJ561" s="65" t="str">
        <f t="shared" si="440"/>
        <v/>
      </c>
      <c r="CK561" s="65" t="str">
        <f t="shared" si="441"/>
        <v/>
      </c>
      <c r="CL561" s="165" t="str">
        <f>IF(COUNTBLANK($A561:$F561)&gt;2,"",IF(Input!Z561=0,"NA",Input!Z561))</f>
        <v/>
      </c>
      <c r="CM561" s="65" t="str">
        <f t="shared" si="442"/>
        <v/>
      </c>
      <c r="CN561" s="65" t="str">
        <f t="shared" si="443"/>
        <v/>
      </c>
      <c r="CO561" s="165" t="str">
        <f>IF(COUNTBLANK($A561:$F561)&gt;2,"",IF(Input!AA561=0,"NA",Input!AA561))</f>
        <v/>
      </c>
      <c r="CP561" s="65" t="str">
        <f t="shared" si="444"/>
        <v/>
      </c>
      <c r="CQ561" s="65" t="str">
        <f t="shared" si="445"/>
        <v/>
      </c>
      <c r="CR561" s="165" t="str">
        <f>IF(COUNTBLANK($A561:$F561)&gt;2,"",IF(Input!AB561=0,"NA",Input!AB561))</f>
        <v/>
      </c>
      <c r="CS561" s="65" t="str">
        <f t="shared" si="446"/>
        <v/>
      </c>
      <c r="CT561" s="65" t="str">
        <f t="shared" si="447"/>
        <v/>
      </c>
      <c r="CU561" s="165" t="str">
        <f>IF(COUNTBLANK($A561:$F561)&gt;2,"",IF(Input!AC561=0,"NA",Input!AC561))</f>
        <v/>
      </c>
      <c r="CV561" s="65" t="str">
        <f t="shared" si="448"/>
        <v/>
      </c>
      <c r="CW561" s="65" t="str">
        <f t="shared" si="449"/>
        <v/>
      </c>
      <c r="CX561" s="165" t="str">
        <f>IF(COUNTBLANK($A561:$F561)&gt;2,"",IF(Input!AD561=0,"NA",Input!AD561))</f>
        <v/>
      </c>
    </row>
    <row r="562" spans="1:102" x14ac:dyDescent="0.25">
      <c r="A562" s="162" t="str">
        <f>IF(Input!B562=0,"",Input!B562)</f>
        <v/>
      </c>
      <c r="B562" s="162" t="str">
        <f>IF(Input!C562=0,"",Input!C562)</f>
        <v/>
      </c>
      <c r="C562" s="162" t="str">
        <f>IF(Input!D562=0,"",Input!D562)</f>
        <v/>
      </c>
      <c r="D562" s="162" t="str">
        <f>IF(Input!G562=0,"",Input!G562)</f>
        <v/>
      </c>
      <c r="E562" s="162" t="str">
        <f>IF(Input!H562=0,"",Input!H562)</f>
        <v/>
      </c>
      <c r="F562" s="162" t="str">
        <f>IF(Input!I562=0,"",Input!I562)</f>
        <v/>
      </c>
      <c r="G562" s="66" t="str">
        <f t="shared" si="400"/>
        <v/>
      </c>
      <c r="H562" s="66" t="str">
        <f t="shared" si="401"/>
        <v/>
      </c>
      <c r="I562" s="160" t="str">
        <f>FinalScores!G562</f>
        <v/>
      </c>
      <c r="J562" s="65" t="str">
        <f t="shared" si="402"/>
        <v/>
      </c>
      <c r="K562" s="65" t="str">
        <f t="shared" si="403"/>
        <v/>
      </c>
      <c r="L562" s="165" t="str">
        <f>IF(COUNTBLANK($A562:$F562)&gt;2,"",IF(Input!AE562=0,"NA",Input!AE562))</f>
        <v/>
      </c>
      <c r="M562" s="65" t="str">
        <f t="shared" si="404"/>
        <v/>
      </c>
      <c r="N562" s="65" t="str">
        <f t="shared" si="405"/>
        <v/>
      </c>
      <c r="O562" s="165" t="str">
        <f>IF(COUNTBLANK($A562:$F562)&gt;2,"",IF(Input!AF562=0,"NA",Input!AF562))</f>
        <v/>
      </c>
      <c r="P562" s="65" t="str">
        <f t="shared" si="406"/>
        <v/>
      </c>
      <c r="Q562" s="65" t="str">
        <f t="shared" si="407"/>
        <v/>
      </c>
      <c r="R562" s="165" t="str">
        <f>IF(COUNTBLANK($A562:$F562)&gt;2,"",IF(Input!AG562=0,"NA",Input!AG562))</f>
        <v/>
      </c>
      <c r="AN562" s="65" t="str">
        <f t="shared" si="408"/>
        <v/>
      </c>
      <c r="AO562" s="65" t="str">
        <f t="shared" si="409"/>
        <v/>
      </c>
      <c r="AP562" s="165" t="str">
        <f>IF(COUNTBLANK($A562:$F562)&gt;2,"",IF(Input!J562=0,"NA",Input!J562))</f>
        <v/>
      </c>
      <c r="AQ562" s="65" t="str">
        <f t="shared" si="410"/>
        <v/>
      </c>
      <c r="AR562" s="65" t="str">
        <f t="shared" si="411"/>
        <v/>
      </c>
      <c r="AS562" s="165" t="str">
        <f>IF(COUNTBLANK($A562:$F562)&gt;2,"",IF(Input!K562=0,"NA",Input!K562))</f>
        <v/>
      </c>
      <c r="AT562" s="65" t="str">
        <f t="shared" si="412"/>
        <v/>
      </c>
      <c r="AU562" s="65" t="str">
        <f t="shared" si="413"/>
        <v/>
      </c>
      <c r="AV562" s="165" t="str">
        <f>IF(COUNTBLANK($A562:$F562)&gt;2,"",IF(Input!L562=0,"NA",Input!L562))</f>
        <v/>
      </c>
      <c r="AW562" s="65" t="str">
        <f t="shared" si="414"/>
        <v/>
      </c>
      <c r="AX562" s="65" t="str">
        <f t="shared" si="415"/>
        <v/>
      </c>
      <c r="AY562" s="165" t="str">
        <f>IF(COUNTBLANK($A562:$F562)&gt;2,"",IF(Input!M562=0,"NA",Input!M562))</f>
        <v/>
      </c>
      <c r="AZ562" s="65" t="str">
        <f t="shared" si="416"/>
        <v/>
      </c>
      <c r="BA562" s="65" t="str">
        <f t="shared" si="417"/>
        <v/>
      </c>
      <c r="BB562" s="165" t="str">
        <f>IF(COUNTBLANK($A562:$F562)&gt;2,"",IF(Input!N562=0,"NA",Input!N562))</f>
        <v/>
      </c>
      <c r="BC562" s="65" t="str">
        <f t="shared" si="418"/>
        <v/>
      </c>
      <c r="BD562" s="65" t="str">
        <f t="shared" si="419"/>
        <v/>
      </c>
      <c r="BE562" s="165" t="str">
        <f>IF(COUNTBLANK($A562:$F562)&gt;2,"",IF(Input!O562=0,"NA",Input!O562))</f>
        <v/>
      </c>
      <c r="BF562" s="65" t="str">
        <f t="shared" si="420"/>
        <v/>
      </c>
      <c r="BG562" s="65" t="str">
        <f t="shared" si="421"/>
        <v/>
      </c>
      <c r="BH562" s="165" t="str">
        <f>IF(COUNTBLANK($A562:$F562)&gt;2,"",IF(Input!P562=0,"NA",Input!P562))</f>
        <v/>
      </c>
      <c r="BI562" s="65" t="str">
        <f t="shared" si="422"/>
        <v/>
      </c>
      <c r="BJ562" s="65" t="str">
        <f t="shared" si="423"/>
        <v/>
      </c>
      <c r="BK562" s="165" t="str">
        <f>IF(COUNTBLANK($A562:$F562)&gt;2,"",IF(Input!Q562=0,"NA",Input!Q562))</f>
        <v/>
      </c>
      <c r="BL562" s="65" t="str">
        <f t="shared" si="424"/>
        <v/>
      </c>
      <c r="BM562" s="65" t="str">
        <f t="shared" si="425"/>
        <v/>
      </c>
      <c r="BN562" s="165" t="str">
        <f>IF(COUNTBLANK($A562:$F562)&gt;2,"",IF(Input!R562=0,"NA",Input!R562))</f>
        <v/>
      </c>
      <c r="BO562" s="65" t="str">
        <f t="shared" si="426"/>
        <v/>
      </c>
      <c r="BP562" s="65" t="str">
        <f t="shared" si="427"/>
        <v/>
      </c>
      <c r="BQ562" s="165" t="str">
        <f>IF(COUNTBLANK($A562:$F562)&gt;2,"",IF(Input!S562=0,"NA",Input!S562))</f>
        <v/>
      </c>
      <c r="BR562" s="65" t="str">
        <f t="shared" si="428"/>
        <v/>
      </c>
      <c r="BS562" s="65" t="str">
        <f t="shared" si="429"/>
        <v/>
      </c>
      <c r="BT562" s="165" t="str">
        <f>IF(COUNTBLANK($A562:$F562)&gt;2,"",IF(Input!T562=0,"NA",Input!T562))</f>
        <v/>
      </c>
      <c r="BU562" s="65" t="str">
        <f t="shared" si="430"/>
        <v/>
      </c>
      <c r="BV562" s="65" t="str">
        <f t="shared" si="431"/>
        <v/>
      </c>
      <c r="BW562" s="165" t="str">
        <f>IF(COUNTBLANK($A562:$F562)&gt;2,"",IF(Input!U562=0,"NA",Input!U562))</f>
        <v/>
      </c>
      <c r="BX562" s="65" t="str">
        <f t="shared" si="432"/>
        <v/>
      </c>
      <c r="BY562" s="65" t="str">
        <f t="shared" si="433"/>
        <v/>
      </c>
      <c r="BZ562" s="165" t="str">
        <f>IF(COUNTBLANK($A562:$F562)&gt;2,"",IF(Input!V562=0,"NA",Input!V562))</f>
        <v/>
      </c>
      <c r="CA562" s="65" t="str">
        <f t="shared" si="434"/>
        <v/>
      </c>
      <c r="CB562" s="65" t="str">
        <f t="shared" si="435"/>
        <v/>
      </c>
      <c r="CC562" s="165" t="str">
        <f>IF(COUNTBLANK($A562:$F562)&gt;2,"",IF(Input!W562=0,"NA",Input!W562))</f>
        <v/>
      </c>
      <c r="CD562" s="65" t="str">
        <f t="shared" si="436"/>
        <v/>
      </c>
      <c r="CE562" s="65" t="str">
        <f t="shared" si="437"/>
        <v/>
      </c>
      <c r="CF562" s="165" t="str">
        <f>IF(COUNTBLANK($A562:$F562)&gt;2,"",IF(Input!X562=0,"NA",Input!X562))</f>
        <v/>
      </c>
      <c r="CG562" s="65" t="str">
        <f t="shared" si="438"/>
        <v/>
      </c>
      <c r="CH562" s="65" t="str">
        <f t="shared" si="439"/>
        <v/>
      </c>
      <c r="CI562" s="165" t="str">
        <f>IF(COUNTBLANK($A562:$F562)&gt;2,"",IF(Input!Y562=0,"NA",Input!Y562))</f>
        <v/>
      </c>
      <c r="CJ562" s="65" t="str">
        <f t="shared" si="440"/>
        <v/>
      </c>
      <c r="CK562" s="65" t="str">
        <f t="shared" si="441"/>
        <v/>
      </c>
      <c r="CL562" s="165" t="str">
        <f>IF(COUNTBLANK($A562:$F562)&gt;2,"",IF(Input!Z562=0,"NA",Input!Z562))</f>
        <v/>
      </c>
      <c r="CM562" s="65" t="str">
        <f t="shared" si="442"/>
        <v/>
      </c>
      <c r="CN562" s="65" t="str">
        <f t="shared" si="443"/>
        <v/>
      </c>
      <c r="CO562" s="165" t="str">
        <f>IF(COUNTBLANK($A562:$F562)&gt;2,"",IF(Input!AA562=0,"NA",Input!AA562))</f>
        <v/>
      </c>
      <c r="CP562" s="65" t="str">
        <f t="shared" si="444"/>
        <v/>
      </c>
      <c r="CQ562" s="65" t="str">
        <f t="shared" si="445"/>
        <v/>
      </c>
      <c r="CR562" s="165" t="str">
        <f>IF(COUNTBLANK($A562:$F562)&gt;2,"",IF(Input!AB562=0,"NA",Input!AB562))</f>
        <v/>
      </c>
      <c r="CS562" s="65" t="str">
        <f t="shared" si="446"/>
        <v/>
      </c>
      <c r="CT562" s="65" t="str">
        <f t="shared" si="447"/>
        <v/>
      </c>
      <c r="CU562" s="165" t="str">
        <f>IF(COUNTBLANK($A562:$F562)&gt;2,"",IF(Input!AC562=0,"NA",Input!AC562))</f>
        <v/>
      </c>
      <c r="CV562" s="65" t="str">
        <f t="shared" si="448"/>
        <v/>
      </c>
      <c r="CW562" s="65" t="str">
        <f t="shared" si="449"/>
        <v/>
      </c>
      <c r="CX562" s="165" t="str">
        <f>IF(COUNTBLANK($A562:$F562)&gt;2,"",IF(Input!AD562=0,"NA",Input!AD562))</f>
        <v/>
      </c>
    </row>
    <row r="563" spans="1:102" x14ac:dyDescent="0.25">
      <c r="A563" s="162" t="str">
        <f>IF(Input!B563=0,"",Input!B563)</f>
        <v/>
      </c>
      <c r="B563" s="162" t="str">
        <f>IF(Input!C563=0,"",Input!C563)</f>
        <v/>
      </c>
      <c r="C563" s="162" t="str">
        <f>IF(Input!D563=0,"",Input!D563)</f>
        <v/>
      </c>
      <c r="D563" s="162" t="str">
        <f>IF(Input!G563=0,"",Input!G563)</f>
        <v/>
      </c>
      <c r="E563" s="162" t="str">
        <f>IF(Input!H563=0,"",Input!H563)</f>
        <v/>
      </c>
      <c r="F563" s="162" t="str">
        <f>IF(Input!I563=0,"",Input!I563)</f>
        <v/>
      </c>
      <c r="G563" s="66" t="str">
        <f t="shared" si="400"/>
        <v/>
      </c>
      <c r="H563" s="66" t="str">
        <f t="shared" si="401"/>
        <v/>
      </c>
      <c r="I563" s="160" t="str">
        <f>FinalScores!G563</f>
        <v/>
      </c>
      <c r="J563" s="65" t="str">
        <f t="shared" si="402"/>
        <v/>
      </c>
      <c r="K563" s="65" t="str">
        <f t="shared" si="403"/>
        <v/>
      </c>
      <c r="L563" s="165" t="str">
        <f>IF(COUNTBLANK($A563:$F563)&gt;2,"",IF(Input!AE563=0,"NA",Input!AE563))</f>
        <v/>
      </c>
      <c r="M563" s="65" t="str">
        <f t="shared" si="404"/>
        <v/>
      </c>
      <c r="N563" s="65" t="str">
        <f t="shared" si="405"/>
        <v/>
      </c>
      <c r="O563" s="165" t="str">
        <f>IF(COUNTBLANK($A563:$F563)&gt;2,"",IF(Input!AF563=0,"NA",Input!AF563))</f>
        <v/>
      </c>
      <c r="P563" s="65" t="str">
        <f t="shared" si="406"/>
        <v/>
      </c>
      <c r="Q563" s="65" t="str">
        <f t="shared" si="407"/>
        <v/>
      </c>
      <c r="R563" s="165" t="str">
        <f>IF(COUNTBLANK($A563:$F563)&gt;2,"",IF(Input!AG563=0,"NA",Input!AG563))</f>
        <v/>
      </c>
      <c r="AN563" s="65" t="str">
        <f t="shared" si="408"/>
        <v/>
      </c>
      <c r="AO563" s="65" t="str">
        <f t="shared" si="409"/>
        <v/>
      </c>
      <c r="AP563" s="165" t="str">
        <f>IF(COUNTBLANK($A563:$F563)&gt;2,"",IF(Input!J563=0,"NA",Input!J563))</f>
        <v/>
      </c>
      <c r="AQ563" s="65" t="str">
        <f t="shared" si="410"/>
        <v/>
      </c>
      <c r="AR563" s="65" t="str">
        <f t="shared" si="411"/>
        <v/>
      </c>
      <c r="AS563" s="165" t="str">
        <f>IF(COUNTBLANK($A563:$F563)&gt;2,"",IF(Input!K563=0,"NA",Input!K563))</f>
        <v/>
      </c>
      <c r="AT563" s="65" t="str">
        <f t="shared" si="412"/>
        <v/>
      </c>
      <c r="AU563" s="65" t="str">
        <f t="shared" si="413"/>
        <v/>
      </c>
      <c r="AV563" s="165" t="str">
        <f>IF(COUNTBLANK($A563:$F563)&gt;2,"",IF(Input!L563=0,"NA",Input!L563))</f>
        <v/>
      </c>
      <c r="AW563" s="65" t="str">
        <f t="shared" si="414"/>
        <v/>
      </c>
      <c r="AX563" s="65" t="str">
        <f t="shared" si="415"/>
        <v/>
      </c>
      <c r="AY563" s="165" t="str">
        <f>IF(COUNTBLANK($A563:$F563)&gt;2,"",IF(Input!M563=0,"NA",Input!M563))</f>
        <v/>
      </c>
      <c r="AZ563" s="65" t="str">
        <f t="shared" si="416"/>
        <v/>
      </c>
      <c r="BA563" s="65" t="str">
        <f t="shared" si="417"/>
        <v/>
      </c>
      <c r="BB563" s="165" t="str">
        <f>IF(COUNTBLANK($A563:$F563)&gt;2,"",IF(Input!N563=0,"NA",Input!N563))</f>
        <v/>
      </c>
      <c r="BC563" s="65" t="str">
        <f t="shared" si="418"/>
        <v/>
      </c>
      <c r="BD563" s="65" t="str">
        <f t="shared" si="419"/>
        <v/>
      </c>
      <c r="BE563" s="165" t="str">
        <f>IF(COUNTBLANK($A563:$F563)&gt;2,"",IF(Input!O563=0,"NA",Input!O563))</f>
        <v/>
      </c>
      <c r="BF563" s="65" t="str">
        <f t="shared" si="420"/>
        <v/>
      </c>
      <c r="BG563" s="65" t="str">
        <f t="shared" si="421"/>
        <v/>
      </c>
      <c r="BH563" s="165" t="str">
        <f>IF(COUNTBLANK($A563:$F563)&gt;2,"",IF(Input!P563=0,"NA",Input!P563))</f>
        <v/>
      </c>
      <c r="BI563" s="65" t="str">
        <f t="shared" si="422"/>
        <v/>
      </c>
      <c r="BJ563" s="65" t="str">
        <f t="shared" si="423"/>
        <v/>
      </c>
      <c r="BK563" s="165" t="str">
        <f>IF(COUNTBLANK($A563:$F563)&gt;2,"",IF(Input!Q563=0,"NA",Input!Q563))</f>
        <v/>
      </c>
      <c r="BL563" s="65" t="str">
        <f t="shared" si="424"/>
        <v/>
      </c>
      <c r="BM563" s="65" t="str">
        <f t="shared" si="425"/>
        <v/>
      </c>
      <c r="BN563" s="165" t="str">
        <f>IF(COUNTBLANK($A563:$F563)&gt;2,"",IF(Input!R563=0,"NA",Input!R563))</f>
        <v/>
      </c>
      <c r="BO563" s="65" t="str">
        <f t="shared" si="426"/>
        <v/>
      </c>
      <c r="BP563" s="65" t="str">
        <f t="shared" si="427"/>
        <v/>
      </c>
      <c r="BQ563" s="165" t="str">
        <f>IF(COUNTBLANK($A563:$F563)&gt;2,"",IF(Input!S563=0,"NA",Input!S563))</f>
        <v/>
      </c>
      <c r="BR563" s="65" t="str">
        <f t="shared" si="428"/>
        <v/>
      </c>
      <c r="BS563" s="65" t="str">
        <f t="shared" si="429"/>
        <v/>
      </c>
      <c r="BT563" s="165" t="str">
        <f>IF(COUNTBLANK($A563:$F563)&gt;2,"",IF(Input!T563=0,"NA",Input!T563))</f>
        <v/>
      </c>
      <c r="BU563" s="65" t="str">
        <f t="shared" si="430"/>
        <v/>
      </c>
      <c r="BV563" s="65" t="str">
        <f t="shared" si="431"/>
        <v/>
      </c>
      <c r="BW563" s="165" t="str">
        <f>IF(COUNTBLANK($A563:$F563)&gt;2,"",IF(Input!U563=0,"NA",Input!U563))</f>
        <v/>
      </c>
      <c r="BX563" s="65" t="str">
        <f t="shared" si="432"/>
        <v/>
      </c>
      <c r="BY563" s="65" t="str">
        <f t="shared" si="433"/>
        <v/>
      </c>
      <c r="BZ563" s="165" t="str">
        <f>IF(COUNTBLANK($A563:$F563)&gt;2,"",IF(Input!V563=0,"NA",Input!V563))</f>
        <v/>
      </c>
      <c r="CA563" s="65" t="str">
        <f t="shared" si="434"/>
        <v/>
      </c>
      <c r="CB563" s="65" t="str">
        <f t="shared" si="435"/>
        <v/>
      </c>
      <c r="CC563" s="165" t="str">
        <f>IF(COUNTBLANK($A563:$F563)&gt;2,"",IF(Input!W563=0,"NA",Input!W563))</f>
        <v/>
      </c>
      <c r="CD563" s="65" t="str">
        <f t="shared" si="436"/>
        <v/>
      </c>
      <c r="CE563" s="65" t="str">
        <f t="shared" si="437"/>
        <v/>
      </c>
      <c r="CF563" s="165" t="str">
        <f>IF(COUNTBLANK($A563:$F563)&gt;2,"",IF(Input!X563=0,"NA",Input!X563))</f>
        <v/>
      </c>
      <c r="CG563" s="65" t="str">
        <f t="shared" si="438"/>
        <v/>
      </c>
      <c r="CH563" s="65" t="str">
        <f t="shared" si="439"/>
        <v/>
      </c>
      <c r="CI563" s="165" t="str">
        <f>IF(COUNTBLANK($A563:$F563)&gt;2,"",IF(Input!Y563=0,"NA",Input!Y563))</f>
        <v/>
      </c>
      <c r="CJ563" s="65" t="str">
        <f t="shared" si="440"/>
        <v/>
      </c>
      <c r="CK563" s="65" t="str">
        <f t="shared" si="441"/>
        <v/>
      </c>
      <c r="CL563" s="165" t="str">
        <f>IF(COUNTBLANK($A563:$F563)&gt;2,"",IF(Input!Z563=0,"NA",Input!Z563))</f>
        <v/>
      </c>
      <c r="CM563" s="65" t="str">
        <f t="shared" si="442"/>
        <v/>
      </c>
      <c r="CN563" s="65" t="str">
        <f t="shared" si="443"/>
        <v/>
      </c>
      <c r="CO563" s="165" t="str">
        <f>IF(COUNTBLANK($A563:$F563)&gt;2,"",IF(Input!AA563=0,"NA",Input!AA563))</f>
        <v/>
      </c>
      <c r="CP563" s="65" t="str">
        <f t="shared" si="444"/>
        <v/>
      </c>
      <c r="CQ563" s="65" t="str">
        <f t="shared" si="445"/>
        <v/>
      </c>
      <c r="CR563" s="165" t="str">
        <f>IF(COUNTBLANK($A563:$F563)&gt;2,"",IF(Input!AB563=0,"NA",Input!AB563))</f>
        <v/>
      </c>
      <c r="CS563" s="65" t="str">
        <f t="shared" si="446"/>
        <v/>
      </c>
      <c r="CT563" s="65" t="str">
        <f t="shared" si="447"/>
        <v/>
      </c>
      <c r="CU563" s="165" t="str">
        <f>IF(COUNTBLANK($A563:$F563)&gt;2,"",IF(Input!AC563=0,"NA",Input!AC563))</f>
        <v/>
      </c>
      <c r="CV563" s="65" t="str">
        <f t="shared" si="448"/>
        <v/>
      </c>
      <c r="CW563" s="65" t="str">
        <f t="shared" si="449"/>
        <v/>
      </c>
      <c r="CX563" s="165" t="str">
        <f>IF(COUNTBLANK($A563:$F563)&gt;2,"",IF(Input!AD563=0,"NA",Input!AD563))</f>
        <v/>
      </c>
    </row>
    <row r="564" spans="1:102" x14ac:dyDescent="0.25">
      <c r="A564" s="162" t="str">
        <f>IF(Input!B564=0,"",Input!B564)</f>
        <v/>
      </c>
      <c r="B564" s="162" t="str">
        <f>IF(Input!C564=0,"",Input!C564)</f>
        <v/>
      </c>
      <c r="C564" s="162" t="str">
        <f>IF(Input!D564=0,"",Input!D564)</f>
        <v/>
      </c>
      <c r="D564" s="162" t="str">
        <f>IF(Input!G564=0,"",Input!G564)</f>
        <v/>
      </c>
      <c r="E564" s="162" t="str">
        <f>IF(Input!H564=0,"",Input!H564)</f>
        <v/>
      </c>
      <c r="F564" s="162" t="str">
        <f>IF(Input!I564=0,"",Input!I564)</f>
        <v/>
      </c>
      <c r="G564" s="66" t="str">
        <f t="shared" si="400"/>
        <v/>
      </c>
      <c r="H564" s="66" t="str">
        <f t="shared" si="401"/>
        <v/>
      </c>
      <c r="I564" s="160" t="str">
        <f>FinalScores!G564</f>
        <v/>
      </c>
      <c r="J564" s="65" t="str">
        <f t="shared" si="402"/>
        <v/>
      </c>
      <c r="K564" s="65" t="str">
        <f t="shared" si="403"/>
        <v/>
      </c>
      <c r="L564" s="165" t="str">
        <f>IF(COUNTBLANK($A564:$F564)&gt;2,"",IF(Input!AE564=0,"NA",Input!AE564))</f>
        <v/>
      </c>
      <c r="M564" s="65" t="str">
        <f t="shared" si="404"/>
        <v/>
      </c>
      <c r="N564" s="65" t="str">
        <f t="shared" si="405"/>
        <v/>
      </c>
      <c r="O564" s="165" t="str">
        <f>IF(COUNTBLANK($A564:$F564)&gt;2,"",IF(Input!AF564=0,"NA",Input!AF564))</f>
        <v/>
      </c>
      <c r="P564" s="65" t="str">
        <f t="shared" si="406"/>
        <v/>
      </c>
      <c r="Q564" s="65" t="str">
        <f t="shared" si="407"/>
        <v/>
      </c>
      <c r="R564" s="165" t="str">
        <f>IF(COUNTBLANK($A564:$F564)&gt;2,"",IF(Input!AG564=0,"NA",Input!AG564))</f>
        <v/>
      </c>
      <c r="AN564" s="65" t="str">
        <f t="shared" si="408"/>
        <v/>
      </c>
      <c r="AO564" s="65" t="str">
        <f t="shared" si="409"/>
        <v/>
      </c>
      <c r="AP564" s="165" t="str">
        <f>IF(COUNTBLANK($A564:$F564)&gt;2,"",IF(Input!J564=0,"NA",Input!J564))</f>
        <v/>
      </c>
      <c r="AQ564" s="65" t="str">
        <f t="shared" si="410"/>
        <v/>
      </c>
      <c r="AR564" s="65" t="str">
        <f t="shared" si="411"/>
        <v/>
      </c>
      <c r="AS564" s="165" t="str">
        <f>IF(COUNTBLANK($A564:$F564)&gt;2,"",IF(Input!K564=0,"NA",Input!K564))</f>
        <v/>
      </c>
      <c r="AT564" s="65" t="str">
        <f t="shared" si="412"/>
        <v/>
      </c>
      <c r="AU564" s="65" t="str">
        <f t="shared" si="413"/>
        <v/>
      </c>
      <c r="AV564" s="165" t="str">
        <f>IF(COUNTBLANK($A564:$F564)&gt;2,"",IF(Input!L564=0,"NA",Input!L564))</f>
        <v/>
      </c>
      <c r="AW564" s="65" t="str">
        <f t="shared" si="414"/>
        <v/>
      </c>
      <c r="AX564" s="65" t="str">
        <f t="shared" si="415"/>
        <v/>
      </c>
      <c r="AY564" s="165" t="str">
        <f>IF(COUNTBLANK($A564:$F564)&gt;2,"",IF(Input!M564=0,"NA",Input!M564))</f>
        <v/>
      </c>
      <c r="AZ564" s="65" t="str">
        <f t="shared" si="416"/>
        <v/>
      </c>
      <c r="BA564" s="65" t="str">
        <f t="shared" si="417"/>
        <v/>
      </c>
      <c r="BB564" s="165" t="str">
        <f>IF(COUNTBLANK($A564:$F564)&gt;2,"",IF(Input!N564=0,"NA",Input!N564))</f>
        <v/>
      </c>
      <c r="BC564" s="65" t="str">
        <f t="shared" si="418"/>
        <v/>
      </c>
      <c r="BD564" s="65" t="str">
        <f t="shared" si="419"/>
        <v/>
      </c>
      <c r="BE564" s="165" t="str">
        <f>IF(COUNTBLANK($A564:$F564)&gt;2,"",IF(Input!O564=0,"NA",Input!O564))</f>
        <v/>
      </c>
      <c r="BF564" s="65" t="str">
        <f t="shared" si="420"/>
        <v/>
      </c>
      <c r="BG564" s="65" t="str">
        <f t="shared" si="421"/>
        <v/>
      </c>
      <c r="BH564" s="165" t="str">
        <f>IF(COUNTBLANK($A564:$F564)&gt;2,"",IF(Input!P564=0,"NA",Input!P564))</f>
        <v/>
      </c>
      <c r="BI564" s="65" t="str">
        <f t="shared" si="422"/>
        <v/>
      </c>
      <c r="BJ564" s="65" t="str">
        <f t="shared" si="423"/>
        <v/>
      </c>
      <c r="BK564" s="165" t="str">
        <f>IF(COUNTBLANK($A564:$F564)&gt;2,"",IF(Input!Q564=0,"NA",Input!Q564))</f>
        <v/>
      </c>
      <c r="BL564" s="65" t="str">
        <f t="shared" si="424"/>
        <v/>
      </c>
      <c r="BM564" s="65" t="str">
        <f t="shared" si="425"/>
        <v/>
      </c>
      <c r="BN564" s="165" t="str">
        <f>IF(COUNTBLANK($A564:$F564)&gt;2,"",IF(Input!R564=0,"NA",Input!R564))</f>
        <v/>
      </c>
      <c r="BO564" s="65" t="str">
        <f t="shared" si="426"/>
        <v/>
      </c>
      <c r="BP564" s="65" t="str">
        <f t="shared" si="427"/>
        <v/>
      </c>
      <c r="BQ564" s="165" t="str">
        <f>IF(COUNTBLANK($A564:$F564)&gt;2,"",IF(Input!S564=0,"NA",Input!S564))</f>
        <v/>
      </c>
      <c r="BR564" s="65" t="str">
        <f t="shared" si="428"/>
        <v/>
      </c>
      <c r="BS564" s="65" t="str">
        <f t="shared" si="429"/>
        <v/>
      </c>
      <c r="BT564" s="165" t="str">
        <f>IF(COUNTBLANK($A564:$F564)&gt;2,"",IF(Input!T564=0,"NA",Input!T564))</f>
        <v/>
      </c>
      <c r="BU564" s="65" t="str">
        <f t="shared" si="430"/>
        <v/>
      </c>
      <c r="BV564" s="65" t="str">
        <f t="shared" si="431"/>
        <v/>
      </c>
      <c r="BW564" s="165" t="str">
        <f>IF(COUNTBLANK($A564:$F564)&gt;2,"",IF(Input!U564=0,"NA",Input!U564))</f>
        <v/>
      </c>
      <c r="BX564" s="65" t="str">
        <f t="shared" si="432"/>
        <v/>
      </c>
      <c r="BY564" s="65" t="str">
        <f t="shared" si="433"/>
        <v/>
      </c>
      <c r="BZ564" s="165" t="str">
        <f>IF(COUNTBLANK($A564:$F564)&gt;2,"",IF(Input!V564=0,"NA",Input!V564))</f>
        <v/>
      </c>
      <c r="CA564" s="65" t="str">
        <f t="shared" si="434"/>
        <v/>
      </c>
      <c r="CB564" s="65" t="str">
        <f t="shared" si="435"/>
        <v/>
      </c>
      <c r="CC564" s="165" t="str">
        <f>IF(COUNTBLANK($A564:$F564)&gt;2,"",IF(Input!W564=0,"NA",Input!W564))</f>
        <v/>
      </c>
      <c r="CD564" s="65" t="str">
        <f t="shared" si="436"/>
        <v/>
      </c>
      <c r="CE564" s="65" t="str">
        <f t="shared" si="437"/>
        <v/>
      </c>
      <c r="CF564" s="165" t="str">
        <f>IF(COUNTBLANK($A564:$F564)&gt;2,"",IF(Input!X564=0,"NA",Input!X564))</f>
        <v/>
      </c>
      <c r="CG564" s="65" t="str">
        <f t="shared" si="438"/>
        <v/>
      </c>
      <c r="CH564" s="65" t="str">
        <f t="shared" si="439"/>
        <v/>
      </c>
      <c r="CI564" s="165" t="str">
        <f>IF(COUNTBLANK($A564:$F564)&gt;2,"",IF(Input!Y564=0,"NA",Input!Y564))</f>
        <v/>
      </c>
      <c r="CJ564" s="65" t="str">
        <f t="shared" si="440"/>
        <v/>
      </c>
      <c r="CK564" s="65" t="str">
        <f t="shared" si="441"/>
        <v/>
      </c>
      <c r="CL564" s="165" t="str">
        <f>IF(COUNTBLANK($A564:$F564)&gt;2,"",IF(Input!Z564=0,"NA",Input!Z564))</f>
        <v/>
      </c>
      <c r="CM564" s="65" t="str">
        <f t="shared" si="442"/>
        <v/>
      </c>
      <c r="CN564" s="65" t="str">
        <f t="shared" si="443"/>
        <v/>
      </c>
      <c r="CO564" s="165" t="str">
        <f>IF(COUNTBLANK($A564:$F564)&gt;2,"",IF(Input!AA564=0,"NA",Input!AA564))</f>
        <v/>
      </c>
      <c r="CP564" s="65" t="str">
        <f t="shared" si="444"/>
        <v/>
      </c>
      <c r="CQ564" s="65" t="str">
        <f t="shared" si="445"/>
        <v/>
      </c>
      <c r="CR564" s="165" t="str">
        <f>IF(COUNTBLANK($A564:$F564)&gt;2,"",IF(Input!AB564=0,"NA",Input!AB564))</f>
        <v/>
      </c>
      <c r="CS564" s="65" t="str">
        <f t="shared" si="446"/>
        <v/>
      </c>
      <c r="CT564" s="65" t="str">
        <f t="shared" si="447"/>
        <v/>
      </c>
      <c r="CU564" s="165" t="str">
        <f>IF(COUNTBLANK($A564:$F564)&gt;2,"",IF(Input!AC564=0,"NA",Input!AC564))</f>
        <v/>
      </c>
      <c r="CV564" s="65" t="str">
        <f t="shared" si="448"/>
        <v/>
      </c>
      <c r="CW564" s="65" t="str">
        <f t="shared" si="449"/>
        <v/>
      </c>
      <c r="CX564" s="165" t="str">
        <f>IF(COUNTBLANK($A564:$F564)&gt;2,"",IF(Input!AD564=0,"NA",Input!AD564))</f>
        <v/>
      </c>
    </row>
    <row r="565" spans="1:102" x14ac:dyDescent="0.25">
      <c r="A565" s="162" t="str">
        <f>IF(Input!B565=0,"",Input!B565)</f>
        <v/>
      </c>
      <c r="B565" s="162" t="str">
        <f>IF(Input!C565=0,"",Input!C565)</f>
        <v/>
      </c>
      <c r="C565" s="162" t="str">
        <f>IF(Input!D565=0,"",Input!D565)</f>
        <v/>
      </c>
      <c r="D565" s="162" t="str">
        <f>IF(Input!G565=0,"",Input!G565)</f>
        <v/>
      </c>
      <c r="E565" s="162" t="str">
        <f>IF(Input!H565=0,"",Input!H565)</f>
        <v/>
      </c>
      <c r="F565" s="162" t="str">
        <f>IF(Input!I565=0,"",Input!I565)</f>
        <v/>
      </c>
      <c r="G565" s="66" t="str">
        <f t="shared" si="400"/>
        <v/>
      </c>
      <c r="H565" s="66" t="str">
        <f t="shared" si="401"/>
        <v/>
      </c>
      <c r="I565" s="160" t="str">
        <f>FinalScores!G565</f>
        <v/>
      </c>
      <c r="J565" s="65" t="str">
        <f t="shared" si="402"/>
        <v/>
      </c>
      <c r="K565" s="65" t="str">
        <f t="shared" si="403"/>
        <v/>
      </c>
      <c r="L565" s="165" t="str">
        <f>IF(COUNTBLANK($A565:$F565)&gt;2,"",IF(Input!AE565=0,"NA",Input!AE565))</f>
        <v/>
      </c>
      <c r="M565" s="65" t="str">
        <f t="shared" si="404"/>
        <v/>
      </c>
      <c r="N565" s="65" t="str">
        <f t="shared" si="405"/>
        <v/>
      </c>
      <c r="O565" s="165" t="str">
        <f>IF(COUNTBLANK($A565:$F565)&gt;2,"",IF(Input!AF565=0,"NA",Input!AF565))</f>
        <v/>
      </c>
      <c r="P565" s="65" t="str">
        <f t="shared" si="406"/>
        <v/>
      </c>
      <c r="Q565" s="65" t="str">
        <f t="shared" si="407"/>
        <v/>
      </c>
      <c r="R565" s="165" t="str">
        <f>IF(COUNTBLANK($A565:$F565)&gt;2,"",IF(Input!AG565=0,"NA",Input!AG565))</f>
        <v/>
      </c>
      <c r="AN565" s="65" t="str">
        <f t="shared" si="408"/>
        <v/>
      </c>
      <c r="AO565" s="65" t="str">
        <f t="shared" si="409"/>
        <v/>
      </c>
      <c r="AP565" s="165" t="str">
        <f>IF(COUNTBLANK($A565:$F565)&gt;2,"",IF(Input!J565=0,"NA",Input!J565))</f>
        <v/>
      </c>
      <c r="AQ565" s="65" t="str">
        <f t="shared" si="410"/>
        <v/>
      </c>
      <c r="AR565" s="65" t="str">
        <f t="shared" si="411"/>
        <v/>
      </c>
      <c r="AS565" s="165" t="str">
        <f>IF(COUNTBLANK($A565:$F565)&gt;2,"",IF(Input!K565=0,"NA",Input!K565))</f>
        <v/>
      </c>
      <c r="AT565" s="65" t="str">
        <f t="shared" si="412"/>
        <v/>
      </c>
      <c r="AU565" s="65" t="str">
        <f t="shared" si="413"/>
        <v/>
      </c>
      <c r="AV565" s="165" t="str">
        <f>IF(COUNTBLANK($A565:$F565)&gt;2,"",IF(Input!L565=0,"NA",Input!L565))</f>
        <v/>
      </c>
      <c r="AW565" s="65" t="str">
        <f t="shared" si="414"/>
        <v/>
      </c>
      <c r="AX565" s="65" t="str">
        <f t="shared" si="415"/>
        <v/>
      </c>
      <c r="AY565" s="165" t="str">
        <f>IF(COUNTBLANK($A565:$F565)&gt;2,"",IF(Input!M565=0,"NA",Input!M565))</f>
        <v/>
      </c>
      <c r="AZ565" s="65" t="str">
        <f t="shared" si="416"/>
        <v/>
      </c>
      <c r="BA565" s="65" t="str">
        <f t="shared" si="417"/>
        <v/>
      </c>
      <c r="BB565" s="165" t="str">
        <f>IF(COUNTBLANK($A565:$F565)&gt;2,"",IF(Input!N565=0,"NA",Input!N565))</f>
        <v/>
      </c>
      <c r="BC565" s="65" t="str">
        <f t="shared" si="418"/>
        <v/>
      </c>
      <c r="BD565" s="65" t="str">
        <f t="shared" si="419"/>
        <v/>
      </c>
      <c r="BE565" s="165" t="str">
        <f>IF(COUNTBLANK($A565:$F565)&gt;2,"",IF(Input!O565=0,"NA",Input!O565))</f>
        <v/>
      </c>
      <c r="BF565" s="65" t="str">
        <f t="shared" si="420"/>
        <v/>
      </c>
      <c r="BG565" s="65" t="str">
        <f t="shared" si="421"/>
        <v/>
      </c>
      <c r="BH565" s="165" t="str">
        <f>IF(COUNTBLANK($A565:$F565)&gt;2,"",IF(Input!P565=0,"NA",Input!P565))</f>
        <v/>
      </c>
      <c r="BI565" s="65" t="str">
        <f t="shared" si="422"/>
        <v/>
      </c>
      <c r="BJ565" s="65" t="str">
        <f t="shared" si="423"/>
        <v/>
      </c>
      <c r="BK565" s="165" t="str">
        <f>IF(COUNTBLANK($A565:$F565)&gt;2,"",IF(Input!Q565=0,"NA",Input!Q565))</f>
        <v/>
      </c>
      <c r="BL565" s="65" t="str">
        <f t="shared" si="424"/>
        <v/>
      </c>
      <c r="BM565" s="65" t="str">
        <f t="shared" si="425"/>
        <v/>
      </c>
      <c r="BN565" s="165" t="str">
        <f>IF(COUNTBLANK($A565:$F565)&gt;2,"",IF(Input!R565=0,"NA",Input!R565))</f>
        <v/>
      </c>
      <c r="BO565" s="65" t="str">
        <f t="shared" si="426"/>
        <v/>
      </c>
      <c r="BP565" s="65" t="str">
        <f t="shared" si="427"/>
        <v/>
      </c>
      <c r="BQ565" s="165" t="str">
        <f>IF(COUNTBLANK($A565:$F565)&gt;2,"",IF(Input!S565=0,"NA",Input!S565))</f>
        <v/>
      </c>
      <c r="BR565" s="65" t="str">
        <f t="shared" si="428"/>
        <v/>
      </c>
      <c r="BS565" s="65" t="str">
        <f t="shared" si="429"/>
        <v/>
      </c>
      <c r="BT565" s="165" t="str">
        <f>IF(COUNTBLANK($A565:$F565)&gt;2,"",IF(Input!T565=0,"NA",Input!T565))</f>
        <v/>
      </c>
      <c r="BU565" s="65" t="str">
        <f t="shared" si="430"/>
        <v/>
      </c>
      <c r="BV565" s="65" t="str">
        <f t="shared" si="431"/>
        <v/>
      </c>
      <c r="BW565" s="165" t="str">
        <f>IF(COUNTBLANK($A565:$F565)&gt;2,"",IF(Input!U565=0,"NA",Input!U565))</f>
        <v/>
      </c>
      <c r="BX565" s="65" t="str">
        <f t="shared" si="432"/>
        <v/>
      </c>
      <c r="BY565" s="65" t="str">
        <f t="shared" si="433"/>
        <v/>
      </c>
      <c r="BZ565" s="165" t="str">
        <f>IF(COUNTBLANK($A565:$F565)&gt;2,"",IF(Input!V565=0,"NA",Input!V565))</f>
        <v/>
      </c>
      <c r="CA565" s="65" t="str">
        <f t="shared" si="434"/>
        <v/>
      </c>
      <c r="CB565" s="65" t="str">
        <f t="shared" si="435"/>
        <v/>
      </c>
      <c r="CC565" s="165" t="str">
        <f>IF(COUNTBLANK($A565:$F565)&gt;2,"",IF(Input!W565=0,"NA",Input!W565))</f>
        <v/>
      </c>
      <c r="CD565" s="65" t="str">
        <f t="shared" si="436"/>
        <v/>
      </c>
      <c r="CE565" s="65" t="str">
        <f t="shared" si="437"/>
        <v/>
      </c>
      <c r="CF565" s="165" t="str">
        <f>IF(COUNTBLANK($A565:$F565)&gt;2,"",IF(Input!X565=0,"NA",Input!X565))</f>
        <v/>
      </c>
      <c r="CG565" s="65" t="str">
        <f t="shared" si="438"/>
        <v/>
      </c>
      <c r="CH565" s="65" t="str">
        <f t="shared" si="439"/>
        <v/>
      </c>
      <c r="CI565" s="165" t="str">
        <f>IF(COUNTBLANK($A565:$F565)&gt;2,"",IF(Input!Y565=0,"NA",Input!Y565))</f>
        <v/>
      </c>
      <c r="CJ565" s="65" t="str">
        <f t="shared" si="440"/>
        <v/>
      </c>
      <c r="CK565" s="65" t="str">
        <f t="shared" si="441"/>
        <v/>
      </c>
      <c r="CL565" s="165" t="str">
        <f>IF(COUNTBLANK($A565:$F565)&gt;2,"",IF(Input!Z565=0,"NA",Input!Z565))</f>
        <v/>
      </c>
      <c r="CM565" s="65" t="str">
        <f t="shared" si="442"/>
        <v/>
      </c>
      <c r="CN565" s="65" t="str">
        <f t="shared" si="443"/>
        <v/>
      </c>
      <c r="CO565" s="165" t="str">
        <f>IF(COUNTBLANK($A565:$F565)&gt;2,"",IF(Input!AA565=0,"NA",Input!AA565))</f>
        <v/>
      </c>
      <c r="CP565" s="65" t="str">
        <f t="shared" si="444"/>
        <v/>
      </c>
      <c r="CQ565" s="65" t="str">
        <f t="shared" si="445"/>
        <v/>
      </c>
      <c r="CR565" s="165" t="str">
        <f>IF(COUNTBLANK($A565:$F565)&gt;2,"",IF(Input!AB565=0,"NA",Input!AB565))</f>
        <v/>
      </c>
      <c r="CS565" s="65" t="str">
        <f t="shared" si="446"/>
        <v/>
      </c>
      <c r="CT565" s="65" t="str">
        <f t="shared" si="447"/>
        <v/>
      </c>
      <c r="CU565" s="165" t="str">
        <f>IF(COUNTBLANK($A565:$F565)&gt;2,"",IF(Input!AC565=0,"NA",Input!AC565))</f>
        <v/>
      </c>
      <c r="CV565" s="65" t="str">
        <f t="shared" si="448"/>
        <v/>
      </c>
      <c r="CW565" s="65" t="str">
        <f t="shared" si="449"/>
        <v/>
      </c>
      <c r="CX565" s="165" t="str">
        <f>IF(COUNTBLANK($A565:$F565)&gt;2,"",IF(Input!AD565=0,"NA",Input!AD565))</f>
        <v/>
      </c>
    </row>
    <row r="566" spans="1:102" x14ac:dyDescent="0.25">
      <c r="A566" s="162" t="str">
        <f>IF(Input!B566=0,"",Input!B566)</f>
        <v/>
      </c>
      <c r="B566" s="162" t="str">
        <f>IF(Input!C566=0,"",Input!C566)</f>
        <v/>
      </c>
      <c r="C566" s="162" t="str">
        <f>IF(Input!D566=0,"",Input!D566)</f>
        <v/>
      </c>
      <c r="D566" s="162" t="str">
        <f>IF(Input!G566=0,"",Input!G566)</f>
        <v/>
      </c>
      <c r="E566" s="162" t="str">
        <f>IF(Input!H566=0,"",Input!H566)</f>
        <v/>
      </c>
      <c r="F566" s="162" t="str">
        <f>IF(Input!I566=0,"",Input!I566)</f>
        <v/>
      </c>
      <c r="G566" s="66" t="str">
        <f t="shared" si="400"/>
        <v/>
      </c>
      <c r="H566" s="66" t="str">
        <f t="shared" si="401"/>
        <v/>
      </c>
      <c r="I566" s="160" t="str">
        <f>FinalScores!G566</f>
        <v/>
      </c>
      <c r="J566" s="65" t="str">
        <f t="shared" si="402"/>
        <v/>
      </c>
      <c r="K566" s="65" t="str">
        <f t="shared" si="403"/>
        <v/>
      </c>
      <c r="L566" s="165" t="str">
        <f>IF(COUNTBLANK($A566:$F566)&gt;2,"",IF(Input!AE566=0,"NA",Input!AE566))</f>
        <v/>
      </c>
      <c r="M566" s="65" t="str">
        <f t="shared" si="404"/>
        <v/>
      </c>
      <c r="N566" s="65" t="str">
        <f t="shared" si="405"/>
        <v/>
      </c>
      <c r="O566" s="165" t="str">
        <f>IF(COUNTBLANK($A566:$F566)&gt;2,"",IF(Input!AF566=0,"NA",Input!AF566))</f>
        <v/>
      </c>
      <c r="P566" s="65" t="str">
        <f t="shared" si="406"/>
        <v/>
      </c>
      <c r="Q566" s="65" t="str">
        <f t="shared" si="407"/>
        <v/>
      </c>
      <c r="R566" s="165" t="str">
        <f>IF(COUNTBLANK($A566:$F566)&gt;2,"",IF(Input!AG566=0,"NA",Input!AG566))</f>
        <v/>
      </c>
      <c r="AN566" s="65" t="str">
        <f t="shared" si="408"/>
        <v/>
      </c>
      <c r="AO566" s="65" t="str">
        <f t="shared" si="409"/>
        <v/>
      </c>
      <c r="AP566" s="165" t="str">
        <f>IF(COUNTBLANK($A566:$F566)&gt;2,"",IF(Input!J566=0,"NA",Input!J566))</f>
        <v/>
      </c>
      <c r="AQ566" s="65" t="str">
        <f t="shared" si="410"/>
        <v/>
      </c>
      <c r="AR566" s="65" t="str">
        <f t="shared" si="411"/>
        <v/>
      </c>
      <c r="AS566" s="165" t="str">
        <f>IF(COUNTBLANK($A566:$F566)&gt;2,"",IF(Input!K566=0,"NA",Input!K566))</f>
        <v/>
      </c>
      <c r="AT566" s="65" t="str">
        <f t="shared" si="412"/>
        <v/>
      </c>
      <c r="AU566" s="65" t="str">
        <f t="shared" si="413"/>
        <v/>
      </c>
      <c r="AV566" s="165" t="str">
        <f>IF(COUNTBLANK($A566:$F566)&gt;2,"",IF(Input!L566=0,"NA",Input!L566))</f>
        <v/>
      </c>
      <c r="AW566" s="65" t="str">
        <f t="shared" si="414"/>
        <v/>
      </c>
      <c r="AX566" s="65" t="str">
        <f t="shared" si="415"/>
        <v/>
      </c>
      <c r="AY566" s="165" t="str">
        <f>IF(COUNTBLANK($A566:$F566)&gt;2,"",IF(Input!M566=0,"NA",Input!M566))</f>
        <v/>
      </c>
      <c r="AZ566" s="65" t="str">
        <f t="shared" si="416"/>
        <v/>
      </c>
      <c r="BA566" s="65" t="str">
        <f t="shared" si="417"/>
        <v/>
      </c>
      <c r="BB566" s="165" t="str">
        <f>IF(COUNTBLANK($A566:$F566)&gt;2,"",IF(Input!N566=0,"NA",Input!N566))</f>
        <v/>
      </c>
      <c r="BC566" s="65" t="str">
        <f t="shared" si="418"/>
        <v/>
      </c>
      <c r="BD566" s="65" t="str">
        <f t="shared" si="419"/>
        <v/>
      </c>
      <c r="BE566" s="165" t="str">
        <f>IF(COUNTBLANK($A566:$F566)&gt;2,"",IF(Input!O566=0,"NA",Input!O566))</f>
        <v/>
      </c>
      <c r="BF566" s="65" t="str">
        <f t="shared" si="420"/>
        <v/>
      </c>
      <c r="BG566" s="65" t="str">
        <f t="shared" si="421"/>
        <v/>
      </c>
      <c r="BH566" s="165" t="str">
        <f>IF(COUNTBLANK($A566:$F566)&gt;2,"",IF(Input!P566=0,"NA",Input!P566))</f>
        <v/>
      </c>
      <c r="BI566" s="65" t="str">
        <f t="shared" si="422"/>
        <v/>
      </c>
      <c r="BJ566" s="65" t="str">
        <f t="shared" si="423"/>
        <v/>
      </c>
      <c r="BK566" s="165" t="str">
        <f>IF(COUNTBLANK($A566:$F566)&gt;2,"",IF(Input!Q566=0,"NA",Input!Q566))</f>
        <v/>
      </c>
      <c r="BL566" s="65" t="str">
        <f t="shared" si="424"/>
        <v/>
      </c>
      <c r="BM566" s="65" t="str">
        <f t="shared" si="425"/>
        <v/>
      </c>
      <c r="BN566" s="165" t="str">
        <f>IF(COUNTBLANK($A566:$F566)&gt;2,"",IF(Input!R566=0,"NA",Input!R566))</f>
        <v/>
      </c>
      <c r="BO566" s="65" t="str">
        <f t="shared" si="426"/>
        <v/>
      </c>
      <c r="BP566" s="65" t="str">
        <f t="shared" si="427"/>
        <v/>
      </c>
      <c r="BQ566" s="165" t="str">
        <f>IF(COUNTBLANK($A566:$F566)&gt;2,"",IF(Input!S566=0,"NA",Input!S566))</f>
        <v/>
      </c>
      <c r="BR566" s="65" t="str">
        <f t="shared" si="428"/>
        <v/>
      </c>
      <c r="BS566" s="65" t="str">
        <f t="shared" si="429"/>
        <v/>
      </c>
      <c r="BT566" s="165" t="str">
        <f>IF(COUNTBLANK($A566:$F566)&gt;2,"",IF(Input!T566=0,"NA",Input!T566))</f>
        <v/>
      </c>
      <c r="BU566" s="65" t="str">
        <f t="shared" si="430"/>
        <v/>
      </c>
      <c r="BV566" s="65" t="str">
        <f t="shared" si="431"/>
        <v/>
      </c>
      <c r="BW566" s="165" t="str">
        <f>IF(COUNTBLANK($A566:$F566)&gt;2,"",IF(Input!U566=0,"NA",Input!U566))</f>
        <v/>
      </c>
      <c r="BX566" s="65" t="str">
        <f t="shared" si="432"/>
        <v/>
      </c>
      <c r="BY566" s="65" t="str">
        <f t="shared" si="433"/>
        <v/>
      </c>
      <c r="BZ566" s="165" t="str">
        <f>IF(COUNTBLANK($A566:$F566)&gt;2,"",IF(Input!V566=0,"NA",Input!V566))</f>
        <v/>
      </c>
      <c r="CA566" s="65" t="str">
        <f t="shared" si="434"/>
        <v/>
      </c>
      <c r="CB566" s="65" t="str">
        <f t="shared" si="435"/>
        <v/>
      </c>
      <c r="CC566" s="165" t="str">
        <f>IF(COUNTBLANK($A566:$F566)&gt;2,"",IF(Input!W566=0,"NA",Input!W566))</f>
        <v/>
      </c>
      <c r="CD566" s="65" t="str">
        <f t="shared" si="436"/>
        <v/>
      </c>
      <c r="CE566" s="65" t="str">
        <f t="shared" si="437"/>
        <v/>
      </c>
      <c r="CF566" s="165" t="str">
        <f>IF(COUNTBLANK($A566:$F566)&gt;2,"",IF(Input!X566=0,"NA",Input!X566))</f>
        <v/>
      </c>
      <c r="CG566" s="65" t="str">
        <f t="shared" si="438"/>
        <v/>
      </c>
      <c r="CH566" s="65" t="str">
        <f t="shared" si="439"/>
        <v/>
      </c>
      <c r="CI566" s="165" t="str">
        <f>IF(COUNTBLANK($A566:$F566)&gt;2,"",IF(Input!Y566=0,"NA",Input!Y566))</f>
        <v/>
      </c>
      <c r="CJ566" s="65" t="str">
        <f t="shared" si="440"/>
        <v/>
      </c>
      <c r="CK566" s="65" t="str">
        <f t="shared" si="441"/>
        <v/>
      </c>
      <c r="CL566" s="165" t="str">
        <f>IF(COUNTBLANK($A566:$F566)&gt;2,"",IF(Input!Z566=0,"NA",Input!Z566))</f>
        <v/>
      </c>
      <c r="CM566" s="65" t="str">
        <f t="shared" si="442"/>
        <v/>
      </c>
      <c r="CN566" s="65" t="str">
        <f t="shared" si="443"/>
        <v/>
      </c>
      <c r="CO566" s="165" t="str">
        <f>IF(COUNTBLANK($A566:$F566)&gt;2,"",IF(Input!AA566=0,"NA",Input!AA566))</f>
        <v/>
      </c>
      <c r="CP566" s="65" t="str">
        <f t="shared" si="444"/>
        <v/>
      </c>
      <c r="CQ566" s="65" t="str">
        <f t="shared" si="445"/>
        <v/>
      </c>
      <c r="CR566" s="165" t="str">
        <f>IF(COUNTBLANK($A566:$F566)&gt;2,"",IF(Input!AB566=0,"NA",Input!AB566))</f>
        <v/>
      </c>
      <c r="CS566" s="65" t="str">
        <f t="shared" si="446"/>
        <v/>
      </c>
      <c r="CT566" s="65" t="str">
        <f t="shared" si="447"/>
        <v/>
      </c>
      <c r="CU566" s="165" t="str">
        <f>IF(COUNTBLANK($A566:$F566)&gt;2,"",IF(Input!AC566=0,"NA",Input!AC566))</f>
        <v/>
      </c>
      <c r="CV566" s="65" t="str">
        <f t="shared" si="448"/>
        <v/>
      </c>
      <c r="CW566" s="65" t="str">
        <f t="shared" si="449"/>
        <v/>
      </c>
      <c r="CX566" s="165" t="str">
        <f>IF(COUNTBLANK($A566:$F566)&gt;2,"",IF(Input!AD566=0,"NA",Input!AD566))</f>
        <v/>
      </c>
    </row>
    <row r="567" spans="1:102" x14ac:dyDescent="0.25">
      <c r="A567" s="162" t="str">
        <f>IF(Input!B567=0,"",Input!B567)</f>
        <v/>
      </c>
      <c r="B567" s="162" t="str">
        <f>IF(Input!C567=0,"",Input!C567)</f>
        <v/>
      </c>
      <c r="C567" s="162" t="str">
        <f>IF(Input!D567=0,"",Input!D567)</f>
        <v/>
      </c>
      <c r="D567" s="162" t="str">
        <f>IF(Input!G567=0,"",Input!G567)</f>
        <v/>
      </c>
      <c r="E567" s="162" t="str">
        <f>IF(Input!H567=0,"",Input!H567)</f>
        <v/>
      </c>
      <c r="F567" s="162" t="str">
        <f>IF(Input!I567=0,"",Input!I567)</f>
        <v/>
      </c>
      <c r="G567" s="66" t="str">
        <f t="shared" si="400"/>
        <v/>
      </c>
      <c r="H567" s="66" t="str">
        <f t="shared" si="401"/>
        <v/>
      </c>
      <c r="I567" s="160" t="str">
        <f>FinalScores!G567</f>
        <v/>
      </c>
      <c r="J567" s="65" t="str">
        <f t="shared" si="402"/>
        <v/>
      </c>
      <c r="K567" s="65" t="str">
        <f t="shared" si="403"/>
        <v/>
      </c>
      <c r="L567" s="165" t="str">
        <f>IF(COUNTBLANK($A567:$F567)&gt;2,"",IF(Input!AE567=0,"NA",Input!AE567))</f>
        <v/>
      </c>
      <c r="M567" s="65" t="str">
        <f t="shared" si="404"/>
        <v/>
      </c>
      <c r="N567" s="65" t="str">
        <f t="shared" si="405"/>
        <v/>
      </c>
      <c r="O567" s="165" t="str">
        <f>IF(COUNTBLANK($A567:$F567)&gt;2,"",IF(Input!AF567=0,"NA",Input!AF567))</f>
        <v/>
      </c>
      <c r="P567" s="65" t="str">
        <f t="shared" si="406"/>
        <v/>
      </c>
      <c r="Q567" s="65" t="str">
        <f t="shared" si="407"/>
        <v/>
      </c>
      <c r="R567" s="165" t="str">
        <f>IF(COUNTBLANK($A567:$F567)&gt;2,"",IF(Input!AG567=0,"NA",Input!AG567))</f>
        <v/>
      </c>
      <c r="AN567" s="65" t="str">
        <f t="shared" si="408"/>
        <v/>
      </c>
      <c r="AO567" s="65" t="str">
        <f t="shared" si="409"/>
        <v/>
      </c>
      <c r="AP567" s="165" t="str">
        <f>IF(COUNTBLANK($A567:$F567)&gt;2,"",IF(Input!J567=0,"NA",Input!J567))</f>
        <v/>
      </c>
      <c r="AQ567" s="65" t="str">
        <f t="shared" si="410"/>
        <v/>
      </c>
      <c r="AR567" s="65" t="str">
        <f t="shared" si="411"/>
        <v/>
      </c>
      <c r="AS567" s="165" t="str">
        <f>IF(COUNTBLANK($A567:$F567)&gt;2,"",IF(Input!K567=0,"NA",Input!K567))</f>
        <v/>
      </c>
      <c r="AT567" s="65" t="str">
        <f t="shared" si="412"/>
        <v/>
      </c>
      <c r="AU567" s="65" t="str">
        <f t="shared" si="413"/>
        <v/>
      </c>
      <c r="AV567" s="165" t="str">
        <f>IF(COUNTBLANK($A567:$F567)&gt;2,"",IF(Input!L567=0,"NA",Input!L567))</f>
        <v/>
      </c>
      <c r="AW567" s="65" t="str">
        <f t="shared" si="414"/>
        <v/>
      </c>
      <c r="AX567" s="65" t="str">
        <f t="shared" si="415"/>
        <v/>
      </c>
      <c r="AY567" s="165" t="str">
        <f>IF(COUNTBLANK($A567:$F567)&gt;2,"",IF(Input!M567=0,"NA",Input!M567))</f>
        <v/>
      </c>
      <c r="AZ567" s="65" t="str">
        <f t="shared" si="416"/>
        <v/>
      </c>
      <c r="BA567" s="65" t="str">
        <f t="shared" si="417"/>
        <v/>
      </c>
      <c r="BB567" s="165" t="str">
        <f>IF(COUNTBLANK($A567:$F567)&gt;2,"",IF(Input!N567=0,"NA",Input!N567))</f>
        <v/>
      </c>
      <c r="BC567" s="65" t="str">
        <f t="shared" si="418"/>
        <v/>
      </c>
      <c r="BD567" s="65" t="str">
        <f t="shared" si="419"/>
        <v/>
      </c>
      <c r="BE567" s="165" t="str">
        <f>IF(COUNTBLANK($A567:$F567)&gt;2,"",IF(Input!O567=0,"NA",Input!O567))</f>
        <v/>
      </c>
      <c r="BF567" s="65" t="str">
        <f t="shared" si="420"/>
        <v/>
      </c>
      <c r="BG567" s="65" t="str">
        <f t="shared" si="421"/>
        <v/>
      </c>
      <c r="BH567" s="165" t="str">
        <f>IF(COUNTBLANK($A567:$F567)&gt;2,"",IF(Input!P567=0,"NA",Input!P567))</f>
        <v/>
      </c>
      <c r="BI567" s="65" t="str">
        <f t="shared" si="422"/>
        <v/>
      </c>
      <c r="BJ567" s="65" t="str">
        <f t="shared" si="423"/>
        <v/>
      </c>
      <c r="BK567" s="165" t="str">
        <f>IF(COUNTBLANK($A567:$F567)&gt;2,"",IF(Input!Q567=0,"NA",Input!Q567))</f>
        <v/>
      </c>
      <c r="BL567" s="65" t="str">
        <f t="shared" si="424"/>
        <v/>
      </c>
      <c r="BM567" s="65" t="str">
        <f t="shared" si="425"/>
        <v/>
      </c>
      <c r="BN567" s="165" t="str">
        <f>IF(COUNTBLANK($A567:$F567)&gt;2,"",IF(Input!R567=0,"NA",Input!R567))</f>
        <v/>
      </c>
      <c r="BO567" s="65" t="str">
        <f t="shared" si="426"/>
        <v/>
      </c>
      <c r="BP567" s="65" t="str">
        <f t="shared" si="427"/>
        <v/>
      </c>
      <c r="BQ567" s="165" t="str">
        <f>IF(COUNTBLANK($A567:$F567)&gt;2,"",IF(Input!S567=0,"NA",Input!S567))</f>
        <v/>
      </c>
      <c r="BR567" s="65" t="str">
        <f t="shared" si="428"/>
        <v/>
      </c>
      <c r="BS567" s="65" t="str">
        <f t="shared" si="429"/>
        <v/>
      </c>
      <c r="BT567" s="165" t="str">
        <f>IF(COUNTBLANK($A567:$F567)&gt;2,"",IF(Input!T567=0,"NA",Input!T567))</f>
        <v/>
      </c>
      <c r="BU567" s="65" t="str">
        <f t="shared" si="430"/>
        <v/>
      </c>
      <c r="BV567" s="65" t="str">
        <f t="shared" si="431"/>
        <v/>
      </c>
      <c r="BW567" s="165" t="str">
        <f>IF(COUNTBLANK($A567:$F567)&gt;2,"",IF(Input!U567=0,"NA",Input!U567))</f>
        <v/>
      </c>
      <c r="BX567" s="65" t="str">
        <f t="shared" si="432"/>
        <v/>
      </c>
      <c r="BY567" s="65" t="str">
        <f t="shared" si="433"/>
        <v/>
      </c>
      <c r="BZ567" s="165" t="str">
        <f>IF(COUNTBLANK($A567:$F567)&gt;2,"",IF(Input!V567=0,"NA",Input!V567))</f>
        <v/>
      </c>
      <c r="CA567" s="65" t="str">
        <f t="shared" si="434"/>
        <v/>
      </c>
      <c r="CB567" s="65" t="str">
        <f t="shared" si="435"/>
        <v/>
      </c>
      <c r="CC567" s="165" t="str">
        <f>IF(COUNTBLANK($A567:$F567)&gt;2,"",IF(Input!W567=0,"NA",Input!W567))</f>
        <v/>
      </c>
      <c r="CD567" s="65" t="str">
        <f t="shared" si="436"/>
        <v/>
      </c>
      <c r="CE567" s="65" t="str">
        <f t="shared" si="437"/>
        <v/>
      </c>
      <c r="CF567" s="165" t="str">
        <f>IF(COUNTBLANK($A567:$F567)&gt;2,"",IF(Input!X567=0,"NA",Input!X567))</f>
        <v/>
      </c>
      <c r="CG567" s="65" t="str">
        <f t="shared" si="438"/>
        <v/>
      </c>
      <c r="CH567" s="65" t="str">
        <f t="shared" si="439"/>
        <v/>
      </c>
      <c r="CI567" s="165" t="str">
        <f>IF(COUNTBLANK($A567:$F567)&gt;2,"",IF(Input!Y567=0,"NA",Input!Y567))</f>
        <v/>
      </c>
      <c r="CJ567" s="65" t="str">
        <f t="shared" si="440"/>
        <v/>
      </c>
      <c r="CK567" s="65" t="str">
        <f t="shared" si="441"/>
        <v/>
      </c>
      <c r="CL567" s="165" t="str">
        <f>IF(COUNTBLANK($A567:$F567)&gt;2,"",IF(Input!Z567=0,"NA",Input!Z567))</f>
        <v/>
      </c>
      <c r="CM567" s="65" t="str">
        <f t="shared" si="442"/>
        <v/>
      </c>
      <c r="CN567" s="65" t="str">
        <f t="shared" si="443"/>
        <v/>
      </c>
      <c r="CO567" s="165" t="str">
        <f>IF(COUNTBLANK($A567:$F567)&gt;2,"",IF(Input!AA567=0,"NA",Input!AA567))</f>
        <v/>
      </c>
      <c r="CP567" s="65" t="str">
        <f t="shared" si="444"/>
        <v/>
      </c>
      <c r="CQ567" s="65" t="str">
        <f t="shared" si="445"/>
        <v/>
      </c>
      <c r="CR567" s="165" t="str">
        <f>IF(COUNTBLANK($A567:$F567)&gt;2,"",IF(Input!AB567=0,"NA",Input!AB567))</f>
        <v/>
      </c>
      <c r="CS567" s="65" t="str">
        <f t="shared" si="446"/>
        <v/>
      </c>
      <c r="CT567" s="65" t="str">
        <f t="shared" si="447"/>
        <v/>
      </c>
      <c r="CU567" s="165" t="str">
        <f>IF(COUNTBLANK($A567:$F567)&gt;2,"",IF(Input!AC567=0,"NA",Input!AC567))</f>
        <v/>
      </c>
      <c r="CV567" s="65" t="str">
        <f t="shared" si="448"/>
        <v/>
      </c>
      <c r="CW567" s="65" t="str">
        <f t="shared" si="449"/>
        <v/>
      </c>
      <c r="CX567" s="165" t="str">
        <f>IF(COUNTBLANK($A567:$F567)&gt;2,"",IF(Input!AD567=0,"NA",Input!AD567))</f>
        <v/>
      </c>
    </row>
    <row r="568" spans="1:102" x14ac:dyDescent="0.25">
      <c r="A568" s="162" t="str">
        <f>IF(Input!B568=0,"",Input!B568)</f>
        <v/>
      </c>
      <c r="B568" s="162" t="str">
        <f>IF(Input!C568=0,"",Input!C568)</f>
        <v/>
      </c>
      <c r="C568" s="162" t="str">
        <f>IF(Input!D568=0,"",Input!D568)</f>
        <v/>
      </c>
      <c r="D568" s="162" t="str">
        <f>IF(Input!G568=0,"",Input!G568)</f>
        <v/>
      </c>
      <c r="E568" s="162" t="str">
        <f>IF(Input!H568=0,"",Input!H568)</f>
        <v/>
      </c>
      <c r="F568" s="162" t="str">
        <f>IF(Input!I568=0,"",Input!I568)</f>
        <v/>
      </c>
      <c r="G568" s="66" t="str">
        <f t="shared" si="400"/>
        <v/>
      </c>
      <c r="H568" s="66" t="str">
        <f t="shared" si="401"/>
        <v/>
      </c>
      <c r="I568" s="160" t="str">
        <f>FinalScores!G568</f>
        <v/>
      </c>
      <c r="J568" s="65" t="str">
        <f t="shared" si="402"/>
        <v/>
      </c>
      <c r="K568" s="65" t="str">
        <f t="shared" si="403"/>
        <v/>
      </c>
      <c r="L568" s="165" t="str">
        <f>IF(COUNTBLANK($A568:$F568)&gt;2,"",IF(Input!AE568=0,"NA",Input!AE568))</f>
        <v/>
      </c>
      <c r="M568" s="65" t="str">
        <f t="shared" si="404"/>
        <v/>
      </c>
      <c r="N568" s="65" t="str">
        <f t="shared" si="405"/>
        <v/>
      </c>
      <c r="O568" s="165" t="str">
        <f>IF(COUNTBLANK($A568:$F568)&gt;2,"",IF(Input!AF568=0,"NA",Input!AF568))</f>
        <v/>
      </c>
      <c r="P568" s="65" t="str">
        <f t="shared" si="406"/>
        <v/>
      </c>
      <c r="Q568" s="65" t="str">
        <f t="shared" si="407"/>
        <v/>
      </c>
      <c r="R568" s="165" t="str">
        <f>IF(COUNTBLANK($A568:$F568)&gt;2,"",IF(Input!AG568=0,"NA",Input!AG568))</f>
        <v/>
      </c>
      <c r="AN568" s="65" t="str">
        <f t="shared" si="408"/>
        <v/>
      </c>
      <c r="AO568" s="65" t="str">
        <f t="shared" si="409"/>
        <v/>
      </c>
      <c r="AP568" s="165" t="str">
        <f>IF(COUNTBLANK($A568:$F568)&gt;2,"",IF(Input!J568=0,"NA",Input!J568))</f>
        <v/>
      </c>
      <c r="AQ568" s="65" t="str">
        <f t="shared" si="410"/>
        <v/>
      </c>
      <c r="AR568" s="65" t="str">
        <f t="shared" si="411"/>
        <v/>
      </c>
      <c r="AS568" s="165" t="str">
        <f>IF(COUNTBLANK($A568:$F568)&gt;2,"",IF(Input!K568=0,"NA",Input!K568))</f>
        <v/>
      </c>
      <c r="AT568" s="65" t="str">
        <f t="shared" si="412"/>
        <v/>
      </c>
      <c r="AU568" s="65" t="str">
        <f t="shared" si="413"/>
        <v/>
      </c>
      <c r="AV568" s="165" t="str">
        <f>IF(COUNTBLANK($A568:$F568)&gt;2,"",IF(Input!L568=0,"NA",Input!L568))</f>
        <v/>
      </c>
      <c r="AW568" s="65" t="str">
        <f t="shared" si="414"/>
        <v/>
      </c>
      <c r="AX568" s="65" t="str">
        <f t="shared" si="415"/>
        <v/>
      </c>
      <c r="AY568" s="165" t="str">
        <f>IF(COUNTBLANK($A568:$F568)&gt;2,"",IF(Input!M568=0,"NA",Input!M568))</f>
        <v/>
      </c>
      <c r="AZ568" s="65" t="str">
        <f t="shared" si="416"/>
        <v/>
      </c>
      <c r="BA568" s="65" t="str">
        <f t="shared" si="417"/>
        <v/>
      </c>
      <c r="BB568" s="165" t="str">
        <f>IF(COUNTBLANK($A568:$F568)&gt;2,"",IF(Input!N568=0,"NA",Input!N568))</f>
        <v/>
      </c>
      <c r="BC568" s="65" t="str">
        <f t="shared" si="418"/>
        <v/>
      </c>
      <c r="BD568" s="65" t="str">
        <f t="shared" si="419"/>
        <v/>
      </c>
      <c r="BE568" s="165" t="str">
        <f>IF(COUNTBLANK($A568:$F568)&gt;2,"",IF(Input!O568=0,"NA",Input!O568))</f>
        <v/>
      </c>
      <c r="BF568" s="65" t="str">
        <f t="shared" si="420"/>
        <v/>
      </c>
      <c r="BG568" s="65" t="str">
        <f t="shared" si="421"/>
        <v/>
      </c>
      <c r="BH568" s="165" t="str">
        <f>IF(COUNTBLANK($A568:$F568)&gt;2,"",IF(Input!P568=0,"NA",Input!P568))</f>
        <v/>
      </c>
      <c r="BI568" s="65" t="str">
        <f t="shared" si="422"/>
        <v/>
      </c>
      <c r="BJ568" s="65" t="str">
        <f t="shared" si="423"/>
        <v/>
      </c>
      <c r="BK568" s="165" t="str">
        <f>IF(COUNTBLANK($A568:$F568)&gt;2,"",IF(Input!Q568=0,"NA",Input!Q568))</f>
        <v/>
      </c>
      <c r="BL568" s="65" t="str">
        <f t="shared" si="424"/>
        <v/>
      </c>
      <c r="BM568" s="65" t="str">
        <f t="shared" si="425"/>
        <v/>
      </c>
      <c r="BN568" s="165" t="str">
        <f>IF(COUNTBLANK($A568:$F568)&gt;2,"",IF(Input!R568=0,"NA",Input!R568))</f>
        <v/>
      </c>
      <c r="BO568" s="65" t="str">
        <f t="shared" si="426"/>
        <v/>
      </c>
      <c r="BP568" s="65" t="str">
        <f t="shared" si="427"/>
        <v/>
      </c>
      <c r="BQ568" s="165" t="str">
        <f>IF(COUNTBLANK($A568:$F568)&gt;2,"",IF(Input!S568=0,"NA",Input!S568))</f>
        <v/>
      </c>
      <c r="BR568" s="65" t="str">
        <f t="shared" si="428"/>
        <v/>
      </c>
      <c r="BS568" s="65" t="str">
        <f t="shared" si="429"/>
        <v/>
      </c>
      <c r="BT568" s="165" t="str">
        <f>IF(COUNTBLANK($A568:$F568)&gt;2,"",IF(Input!T568=0,"NA",Input!T568))</f>
        <v/>
      </c>
      <c r="BU568" s="65" t="str">
        <f t="shared" si="430"/>
        <v/>
      </c>
      <c r="BV568" s="65" t="str">
        <f t="shared" si="431"/>
        <v/>
      </c>
      <c r="BW568" s="165" t="str">
        <f>IF(COUNTBLANK($A568:$F568)&gt;2,"",IF(Input!U568=0,"NA",Input!U568))</f>
        <v/>
      </c>
      <c r="BX568" s="65" t="str">
        <f t="shared" si="432"/>
        <v/>
      </c>
      <c r="BY568" s="65" t="str">
        <f t="shared" si="433"/>
        <v/>
      </c>
      <c r="BZ568" s="165" t="str">
        <f>IF(COUNTBLANK($A568:$F568)&gt;2,"",IF(Input!V568=0,"NA",Input!V568))</f>
        <v/>
      </c>
      <c r="CA568" s="65" t="str">
        <f t="shared" si="434"/>
        <v/>
      </c>
      <c r="CB568" s="65" t="str">
        <f t="shared" si="435"/>
        <v/>
      </c>
      <c r="CC568" s="165" t="str">
        <f>IF(COUNTBLANK($A568:$F568)&gt;2,"",IF(Input!W568=0,"NA",Input!W568))</f>
        <v/>
      </c>
      <c r="CD568" s="65" t="str">
        <f t="shared" si="436"/>
        <v/>
      </c>
      <c r="CE568" s="65" t="str">
        <f t="shared" si="437"/>
        <v/>
      </c>
      <c r="CF568" s="165" t="str">
        <f>IF(COUNTBLANK($A568:$F568)&gt;2,"",IF(Input!X568=0,"NA",Input!X568))</f>
        <v/>
      </c>
      <c r="CG568" s="65" t="str">
        <f t="shared" si="438"/>
        <v/>
      </c>
      <c r="CH568" s="65" t="str">
        <f t="shared" si="439"/>
        <v/>
      </c>
      <c r="CI568" s="165" t="str">
        <f>IF(COUNTBLANK($A568:$F568)&gt;2,"",IF(Input!Y568=0,"NA",Input!Y568))</f>
        <v/>
      </c>
      <c r="CJ568" s="65" t="str">
        <f t="shared" si="440"/>
        <v/>
      </c>
      <c r="CK568" s="65" t="str">
        <f t="shared" si="441"/>
        <v/>
      </c>
      <c r="CL568" s="165" t="str">
        <f>IF(COUNTBLANK($A568:$F568)&gt;2,"",IF(Input!Z568=0,"NA",Input!Z568))</f>
        <v/>
      </c>
      <c r="CM568" s="65" t="str">
        <f t="shared" si="442"/>
        <v/>
      </c>
      <c r="CN568" s="65" t="str">
        <f t="shared" si="443"/>
        <v/>
      </c>
      <c r="CO568" s="165" t="str">
        <f>IF(COUNTBLANK($A568:$F568)&gt;2,"",IF(Input!AA568=0,"NA",Input!AA568))</f>
        <v/>
      </c>
      <c r="CP568" s="65" t="str">
        <f t="shared" si="444"/>
        <v/>
      </c>
      <c r="CQ568" s="65" t="str">
        <f t="shared" si="445"/>
        <v/>
      </c>
      <c r="CR568" s="165" t="str">
        <f>IF(COUNTBLANK($A568:$F568)&gt;2,"",IF(Input!AB568=0,"NA",Input!AB568))</f>
        <v/>
      </c>
      <c r="CS568" s="65" t="str">
        <f t="shared" si="446"/>
        <v/>
      </c>
      <c r="CT568" s="65" t="str">
        <f t="shared" si="447"/>
        <v/>
      </c>
      <c r="CU568" s="165" t="str">
        <f>IF(COUNTBLANK($A568:$F568)&gt;2,"",IF(Input!AC568=0,"NA",Input!AC568))</f>
        <v/>
      </c>
      <c r="CV568" s="65" t="str">
        <f t="shared" si="448"/>
        <v/>
      </c>
      <c r="CW568" s="65" t="str">
        <f t="shared" si="449"/>
        <v/>
      </c>
      <c r="CX568" s="165" t="str">
        <f>IF(COUNTBLANK($A568:$F568)&gt;2,"",IF(Input!AD568=0,"NA",Input!AD568))</f>
        <v/>
      </c>
    </row>
    <row r="569" spans="1:102" x14ac:dyDescent="0.25">
      <c r="A569" s="162" t="str">
        <f>IF(Input!B569=0,"",Input!B569)</f>
        <v/>
      </c>
      <c r="B569" s="162" t="str">
        <f>IF(Input!C569=0,"",Input!C569)</f>
        <v/>
      </c>
      <c r="C569" s="162" t="str">
        <f>IF(Input!D569=0,"",Input!D569)</f>
        <v/>
      </c>
      <c r="D569" s="162" t="str">
        <f>IF(Input!G569=0,"",Input!G569)</f>
        <v/>
      </c>
      <c r="E569" s="162" t="str">
        <f>IF(Input!H569=0,"",Input!H569)</f>
        <v/>
      </c>
      <c r="F569" s="162" t="str">
        <f>IF(Input!I569=0,"",Input!I569)</f>
        <v/>
      </c>
      <c r="G569" s="66" t="str">
        <f t="shared" si="400"/>
        <v/>
      </c>
      <c r="H569" s="66" t="str">
        <f t="shared" si="401"/>
        <v/>
      </c>
      <c r="I569" s="160" t="str">
        <f>FinalScores!G569</f>
        <v/>
      </c>
      <c r="J569" s="65" t="str">
        <f t="shared" si="402"/>
        <v/>
      </c>
      <c r="K569" s="65" t="str">
        <f t="shared" si="403"/>
        <v/>
      </c>
      <c r="L569" s="165" t="str">
        <f>IF(COUNTBLANK($A569:$F569)&gt;2,"",IF(Input!AE569=0,"NA",Input!AE569))</f>
        <v/>
      </c>
      <c r="M569" s="65" t="str">
        <f t="shared" si="404"/>
        <v/>
      </c>
      <c r="N569" s="65" t="str">
        <f t="shared" si="405"/>
        <v/>
      </c>
      <c r="O569" s="165" t="str">
        <f>IF(COUNTBLANK($A569:$F569)&gt;2,"",IF(Input!AF569=0,"NA",Input!AF569))</f>
        <v/>
      </c>
      <c r="P569" s="65" t="str">
        <f t="shared" si="406"/>
        <v/>
      </c>
      <c r="Q569" s="65" t="str">
        <f t="shared" si="407"/>
        <v/>
      </c>
      <c r="R569" s="165" t="str">
        <f>IF(COUNTBLANK($A569:$F569)&gt;2,"",IF(Input!AG569=0,"NA",Input!AG569))</f>
        <v/>
      </c>
      <c r="AN569" s="65" t="str">
        <f t="shared" si="408"/>
        <v/>
      </c>
      <c r="AO569" s="65" t="str">
        <f t="shared" si="409"/>
        <v/>
      </c>
      <c r="AP569" s="165" t="str">
        <f>IF(COUNTBLANK($A569:$F569)&gt;2,"",IF(Input!J569=0,"NA",Input!J569))</f>
        <v/>
      </c>
      <c r="AQ569" s="65" t="str">
        <f t="shared" si="410"/>
        <v/>
      </c>
      <c r="AR569" s="65" t="str">
        <f t="shared" si="411"/>
        <v/>
      </c>
      <c r="AS569" s="165" t="str">
        <f>IF(COUNTBLANK($A569:$F569)&gt;2,"",IF(Input!K569=0,"NA",Input!K569))</f>
        <v/>
      </c>
      <c r="AT569" s="65" t="str">
        <f t="shared" si="412"/>
        <v/>
      </c>
      <c r="AU569" s="65" t="str">
        <f t="shared" si="413"/>
        <v/>
      </c>
      <c r="AV569" s="165" t="str">
        <f>IF(COUNTBLANK($A569:$F569)&gt;2,"",IF(Input!L569=0,"NA",Input!L569))</f>
        <v/>
      </c>
      <c r="AW569" s="65" t="str">
        <f t="shared" si="414"/>
        <v/>
      </c>
      <c r="AX569" s="65" t="str">
        <f t="shared" si="415"/>
        <v/>
      </c>
      <c r="AY569" s="165" t="str">
        <f>IF(COUNTBLANK($A569:$F569)&gt;2,"",IF(Input!M569=0,"NA",Input!M569))</f>
        <v/>
      </c>
      <c r="AZ569" s="65" t="str">
        <f t="shared" si="416"/>
        <v/>
      </c>
      <c r="BA569" s="65" t="str">
        <f t="shared" si="417"/>
        <v/>
      </c>
      <c r="BB569" s="165" t="str">
        <f>IF(COUNTBLANK($A569:$F569)&gt;2,"",IF(Input!N569=0,"NA",Input!N569))</f>
        <v/>
      </c>
      <c r="BC569" s="65" t="str">
        <f t="shared" si="418"/>
        <v/>
      </c>
      <c r="BD569" s="65" t="str">
        <f t="shared" si="419"/>
        <v/>
      </c>
      <c r="BE569" s="165" t="str">
        <f>IF(COUNTBLANK($A569:$F569)&gt;2,"",IF(Input!O569=0,"NA",Input!O569))</f>
        <v/>
      </c>
      <c r="BF569" s="65" t="str">
        <f t="shared" si="420"/>
        <v/>
      </c>
      <c r="BG569" s="65" t="str">
        <f t="shared" si="421"/>
        <v/>
      </c>
      <c r="BH569" s="165" t="str">
        <f>IF(COUNTBLANK($A569:$F569)&gt;2,"",IF(Input!P569=0,"NA",Input!P569))</f>
        <v/>
      </c>
      <c r="BI569" s="65" t="str">
        <f t="shared" si="422"/>
        <v/>
      </c>
      <c r="BJ569" s="65" t="str">
        <f t="shared" si="423"/>
        <v/>
      </c>
      <c r="BK569" s="165" t="str">
        <f>IF(COUNTBLANK($A569:$F569)&gt;2,"",IF(Input!Q569=0,"NA",Input!Q569))</f>
        <v/>
      </c>
      <c r="BL569" s="65" t="str">
        <f t="shared" si="424"/>
        <v/>
      </c>
      <c r="BM569" s="65" t="str">
        <f t="shared" si="425"/>
        <v/>
      </c>
      <c r="BN569" s="165" t="str">
        <f>IF(COUNTBLANK($A569:$F569)&gt;2,"",IF(Input!R569=0,"NA",Input!R569))</f>
        <v/>
      </c>
      <c r="BO569" s="65" t="str">
        <f t="shared" si="426"/>
        <v/>
      </c>
      <c r="BP569" s="65" t="str">
        <f t="shared" si="427"/>
        <v/>
      </c>
      <c r="BQ569" s="165" t="str">
        <f>IF(COUNTBLANK($A569:$F569)&gt;2,"",IF(Input!S569=0,"NA",Input!S569))</f>
        <v/>
      </c>
      <c r="BR569" s="65" t="str">
        <f t="shared" si="428"/>
        <v/>
      </c>
      <c r="BS569" s="65" t="str">
        <f t="shared" si="429"/>
        <v/>
      </c>
      <c r="BT569" s="165" t="str">
        <f>IF(COUNTBLANK($A569:$F569)&gt;2,"",IF(Input!T569=0,"NA",Input!T569))</f>
        <v/>
      </c>
      <c r="BU569" s="65" t="str">
        <f t="shared" si="430"/>
        <v/>
      </c>
      <c r="BV569" s="65" t="str">
        <f t="shared" si="431"/>
        <v/>
      </c>
      <c r="BW569" s="165" t="str">
        <f>IF(COUNTBLANK($A569:$F569)&gt;2,"",IF(Input!U569=0,"NA",Input!U569))</f>
        <v/>
      </c>
      <c r="BX569" s="65" t="str">
        <f t="shared" si="432"/>
        <v/>
      </c>
      <c r="BY569" s="65" t="str">
        <f t="shared" si="433"/>
        <v/>
      </c>
      <c r="BZ569" s="165" t="str">
        <f>IF(COUNTBLANK($A569:$F569)&gt;2,"",IF(Input!V569=0,"NA",Input!V569))</f>
        <v/>
      </c>
      <c r="CA569" s="65" t="str">
        <f t="shared" si="434"/>
        <v/>
      </c>
      <c r="CB569" s="65" t="str">
        <f t="shared" si="435"/>
        <v/>
      </c>
      <c r="CC569" s="165" t="str">
        <f>IF(COUNTBLANK($A569:$F569)&gt;2,"",IF(Input!W569=0,"NA",Input!W569))</f>
        <v/>
      </c>
      <c r="CD569" s="65" t="str">
        <f t="shared" si="436"/>
        <v/>
      </c>
      <c r="CE569" s="65" t="str">
        <f t="shared" si="437"/>
        <v/>
      </c>
      <c r="CF569" s="165" t="str">
        <f>IF(COUNTBLANK($A569:$F569)&gt;2,"",IF(Input!X569=0,"NA",Input!X569))</f>
        <v/>
      </c>
      <c r="CG569" s="65" t="str">
        <f t="shared" si="438"/>
        <v/>
      </c>
      <c r="CH569" s="65" t="str">
        <f t="shared" si="439"/>
        <v/>
      </c>
      <c r="CI569" s="165" t="str">
        <f>IF(COUNTBLANK($A569:$F569)&gt;2,"",IF(Input!Y569=0,"NA",Input!Y569))</f>
        <v/>
      </c>
      <c r="CJ569" s="65" t="str">
        <f t="shared" si="440"/>
        <v/>
      </c>
      <c r="CK569" s="65" t="str">
        <f t="shared" si="441"/>
        <v/>
      </c>
      <c r="CL569" s="165" t="str">
        <f>IF(COUNTBLANK($A569:$F569)&gt;2,"",IF(Input!Z569=0,"NA",Input!Z569))</f>
        <v/>
      </c>
      <c r="CM569" s="65" t="str">
        <f t="shared" si="442"/>
        <v/>
      </c>
      <c r="CN569" s="65" t="str">
        <f t="shared" si="443"/>
        <v/>
      </c>
      <c r="CO569" s="165" t="str">
        <f>IF(COUNTBLANK($A569:$F569)&gt;2,"",IF(Input!AA569=0,"NA",Input!AA569))</f>
        <v/>
      </c>
      <c r="CP569" s="65" t="str">
        <f t="shared" si="444"/>
        <v/>
      </c>
      <c r="CQ569" s="65" t="str">
        <f t="shared" si="445"/>
        <v/>
      </c>
      <c r="CR569" s="165" t="str">
        <f>IF(COUNTBLANK($A569:$F569)&gt;2,"",IF(Input!AB569=0,"NA",Input!AB569))</f>
        <v/>
      </c>
      <c r="CS569" s="65" t="str">
        <f t="shared" si="446"/>
        <v/>
      </c>
      <c r="CT569" s="65" t="str">
        <f t="shared" si="447"/>
        <v/>
      </c>
      <c r="CU569" s="165" t="str">
        <f>IF(COUNTBLANK($A569:$F569)&gt;2,"",IF(Input!AC569=0,"NA",Input!AC569))</f>
        <v/>
      </c>
      <c r="CV569" s="65" t="str">
        <f t="shared" si="448"/>
        <v/>
      </c>
      <c r="CW569" s="65" t="str">
        <f t="shared" si="449"/>
        <v/>
      </c>
      <c r="CX569" s="165" t="str">
        <f>IF(COUNTBLANK($A569:$F569)&gt;2,"",IF(Input!AD569=0,"NA",Input!AD569))</f>
        <v/>
      </c>
    </row>
    <row r="570" spans="1:102" x14ac:dyDescent="0.25">
      <c r="A570" s="162" t="str">
        <f>IF(Input!B570=0,"",Input!B570)</f>
        <v/>
      </c>
      <c r="B570" s="162" t="str">
        <f>IF(Input!C570=0,"",Input!C570)</f>
        <v/>
      </c>
      <c r="C570" s="162" t="str">
        <f>IF(Input!D570=0,"",Input!D570)</f>
        <v/>
      </c>
      <c r="D570" s="162" t="str">
        <f>IF(Input!G570=0,"",Input!G570)</f>
        <v/>
      </c>
      <c r="E570" s="162" t="str">
        <f>IF(Input!H570=0,"",Input!H570)</f>
        <v/>
      </c>
      <c r="F570" s="162" t="str">
        <f>IF(Input!I570=0,"",Input!I570)</f>
        <v/>
      </c>
      <c r="G570" s="66" t="str">
        <f t="shared" si="400"/>
        <v/>
      </c>
      <c r="H570" s="66" t="str">
        <f t="shared" si="401"/>
        <v/>
      </c>
      <c r="I570" s="160" t="str">
        <f>FinalScores!G570</f>
        <v/>
      </c>
      <c r="J570" s="65" t="str">
        <f t="shared" si="402"/>
        <v/>
      </c>
      <c r="K570" s="65" t="str">
        <f t="shared" si="403"/>
        <v/>
      </c>
      <c r="L570" s="165" t="str">
        <f>IF(COUNTBLANK($A570:$F570)&gt;2,"",IF(Input!AE570=0,"NA",Input!AE570))</f>
        <v/>
      </c>
      <c r="M570" s="65" t="str">
        <f t="shared" si="404"/>
        <v/>
      </c>
      <c r="N570" s="65" t="str">
        <f t="shared" si="405"/>
        <v/>
      </c>
      <c r="O570" s="165" t="str">
        <f>IF(COUNTBLANK($A570:$F570)&gt;2,"",IF(Input!AF570=0,"NA",Input!AF570))</f>
        <v/>
      </c>
      <c r="P570" s="65" t="str">
        <f t="shared" si="406"/>
        <v/>
      </c>
      <c r="Q570" s="65" t="str">
        <f t="shared" si="407"/>
        <v/>
      </c>
      <c r="R570" s="165" t="str">
        <f>IF(COUNTBLANK($A570:$F570)&gt;2,"",IF(Input!AG570=0,"NA",Input!AG570))</f>
        <v/>
      </c>
      <c r="AN570" s="65" t="str">
        <f t="shared" si="408"/>
        <v/>
      </c>
      <c r="AO570" s="65" t="str">
        <f t="shared" si="409"/>
        <v/>
      </c>
      <c r="AP570" s="165" t="str">
        <f>IF(COUNTBLANK($A570:$F570)&gt;2,"",IF(Input!J570=0,"NA",Input!J570))</f>
        <v/>
      </c>
      <c r="AQ570" s="65" t="str">
        <f t="shared" si="410"/>
        <v/>
      </c>
      <c r="AR570" s="65" t="str">
        <f t="shared" si="411"/>
        <v/>
      </c>
      <c r="AS570" s="165" t="str">
        <f>IF(COUNTBLANK($A570:$F570)&gt;2,"",IF(Input!K570=0,"NA",Input!K570))</f>
        <v/>
      </c>
      <c r="AT570" s="65" t="str">
        <f t="shared" si="412"/>
        <v/>
      </c>
      <c r="AU570" s="65" t="str">
        <f t="shared" si="413"/>
        <v/>
      </c>
      <c r="AV570" s="165" t="str">
        <f>IF(COUNTBLANK($A570:$F570)&gt;2,"",IF(Input!L570=0,"NA",Input!L570))</f>
        <v/>
      </c>
      <c r="AW570" s="65" t="str">
        <f t="shared" si="414"/>
        <v/>
      </c>
      <c r="AX570" s="65" t="str">
        <f t="shared" si="415"/>
        <v/>
      </c>
      <c r="AY570" s="165" t="str">
        <f>IF(COUNTBLANK($A570:$F570)&gt;2,"",IF(Input!M570=0,"NA",Input!M570))</f>
        <v/>
      </c>
      <c r="AZ570" s="65" t="str">
        <f t="shared" si="416"/>
        <v/>
      </c>
      <c r="BA570" s="65" t="str">
        <f t="shared" si="417"/>
        <v/>
      </c>
      <c r="BB570" s="165" t="str">
        <f>IF(COUNTBLANK($A570:$F570)&gt;2,"",IF(Input!N570=0,"NA",Input!N570))</f>
        <v/>
      </c>
      <c r="BC570" s="65" t="str">
        <f t="shared" si="418"/>
        <v/>
      </c>
      <c r="BD570" s="65" t="str">
        <f t="shared" si="419"/>
        <v/>
      </c>
      <c r="BE570" s="165" t="str">
        <f>IF(COUNTBLANK($A570:$F570)&gt;2,"",IF(Input!O570=0,"NA",Input!O570))</f>
        <v/>
      </c>
      <c r="BF570" s="65" t="str">
        <f t="shared" si="420"/>
        <v/>
      </c>
      <c r="BG570" s="65" t="str">
        <f t="shared" si="421"/>
        <v/>
      </c>
      <c r="BH570" s="165" t="str">
        <f>IF(COUNTBLANK($A570:$F570)&gt;2,"",IF(Input!P570=0,"NA",Input!P570))</f>
        <v/>
      </c>
      <c r="BI570" s="65" t="str">
        <f t="shared" si="422"/>
        <v/>
      </c>
      <c r="BJ570" s="65" t="str">
        <f t="shared" si="423"/>
        <v/>
      </c>
      <c r="BK570" s="165" t="str">
        <f>IF(COUNTBLANK($A570:$F570)&gt;2,"",IF(Input!Q570=0,"NA",Input!Q570))</f>
        <v/>
      </c>
      <c r="BL570" s="65" t="str">
        <f t="shared" si="424"/>
        <v/>
      </c>
      <c r="BM570" s="65" t="str">
        <f t="shared" si="425"/>
        <v/>
      </c>
      <c r="BN570" s="165" t="str">
        <f>IF(COUNTBLANK($A570:$F570)&gt;2,"",IF(Input!R570=0,"NA",Input!R570))</f>
        <v/>
      </c>
      <c r="BO570" s="65" t="str">
        <f t="shared" si="426"/>
        <v/>
      </c>
      <c r="BP570" s="65" t="str">
        <f t="shared" si="427"/>
        <v/>
      </c>
      <c r="BQ570" s="165" t="str">
        <f>IF(COUNTBLANK($A570:$F570)&gt;2,"",IF(Input!S570=0,"NA",Input!S570))</f>
        <v/>
      </c>
      <c r="BR570" s="65" t="str">
        <f t="shared" si="428"/>
        <v/>
      </c>
      <c r="BS570" s="65" t="str">
        <f t="shared" si="429"/>
        <v/>
      </c>
      <c r="BT570" s="165" t="str">
        <f>IF(COUNTBLANK($A570:$F570)&gt;2,"",IF(Input!T570=0,"NA",Input!T570))</f>
        <v/>
      </c>
      <c r="BU570" s="65" t="str">
        <f t="shared" si="430"/>
        <v/>
      </c>
      <c r="BV570" s="65" t="str">
        <f t="shared" si="431"/>
        <v/>
      </c>
      <c r="BW570" s="165" t="str">
        <f>IF(COUNTBLANK($A570:$F570)&gt;2,"",IF(Input!U570=0,"NA",Input!U570))</f>
        <v/>
      </c>
      <c r="BX570" s="65" t="str">
        <f t="shared" si="432"/>
        <v/>
      </c>
      <c r="BY570" s="65" t="str">
        <f t="shared" si="433"/>
        <v/>
      </c>
      <c r="BZ570" s="165" t="str">
        <f>IF(COUNTBLANK($A570:$F570)&gt;2,"",IF(Input!V570=0,"NA",Input!V570))</f>
        <v/>
      </c>
      <c r="CA570" s="65" t="str">
        <f t="shared" si="434"/>
        <v/>
      </c>
      <c r="CB570" s="65" t="str">
        <f t="shared" si="435"/>
        <v/>
      </c>
      <c r="CC570" s="165" t="str">
        <f>IF(COUNTBLANK($A570:$F570)&gt;2,"",IF(Input!W570=0,"NA",Input!W570))</f>
        <v/>
      </c>
      <c r="CD570" s="65" t="str">
        <f t="shared" si="436"/>
        <v/>
      </c>
      <c r="CE570" s="65" t="str">
        <f t="shared" si="437"/>
        <v/>
      </c>
      <c r="CF570" s="165" t="str">
        <f>IF(COUNTBLANK($A570:$F570)&gt;2,"",IF(Input!X570=0,"NA",Input!X570))</f>
        <v/>
      </c>
      <c r="CG570" s="65" t="str">
        <f t="shared" si="438"/>
        <v/>
      </c>
      <c r="CH570" s="65" t="str">
        <f t="shared" si="439"/>
        <v/>
      </c>
      <c r="CI570" s="165" t="str">
        <f>IF(COUNTBLANK($A570:$F570)&gt;2,"",IF(Input!Y570=0,"NA",Input!Y570))</f>
        <v/>
      </c>
      <c r="CJ570" s="65" t="str">
        <f t="shared" si="440"/>
        <v/>
      </c>
      <c r="CK570" s="65" t="str">
        <f t="shared" si="441"/>
        <v/>
      </c>
      <c r="CL570" s="165" t="str">
        <f>IF(COUNTBLANK($A570:$F570)&gt;2,"",IF(Input!Z570=0,"NA",Input!Z570))</f>
        <v/>
      </c>
      <c r="CM570" s="65" t="str">
        <f t="shared" si="442"/>
        <v/>
      </c>
      <c r="CN570" s="65" t="str">
        <f t="shared" si="443"/>
        <v/>
      </c>
      <c r="CO570" s="165" t="str">
        <f>IF(COUNTBLANK($A570:$F570)&gt;2,"",IF(Input!AA570=0,"NA",Input!AA570))</f>
        <v/>
      </c>
      <c r="CP570" s="65" t="str">
        <f t="shared" si="444"/>
        <v/>
      </c>
      <c r="CQ570" s="65" t="str">
        <f t="shared" si="445"/>
        <v/>
      </c>
      <c r="CR570" s="165" t="str">
        <f>IF(COUNTBLANK($A570:$F570)&gt;2,"",IF(Input!AB570=0,"NA",Input!AB570))</f>
        <v/>
      </c>
      <c r="CS570" s="65" t="str">
        <f t="shared" si="446"/>
        <v/>
      </c>
      <c r="CT570" s="65" t="str">
        <f t="shared" si="447"/>
        <v/>
      </c>
      <c r="CU570" s="165" t="str">
        <f>IF(COUNTBLANK($A570:$F570)&gt;2,"",IF(Input!AC570=0,"NA",Input!AC570))</f>
        <v/>
      </c>
      <c r="CV570" s="65" t="str">
        <f t="shared" si="448"/>
        <v/>
      </c>
      <c r="CW570" s="65" t="str">
        <f t="shared" si="449"/>
        <v/>
      </c>
      <c r="CX570" s="165" t="str">
        <f>IF(COUNTBLANK($A570:$F570)&gt;2,"",IF(Input!AD570=0,"NA",Input!AD570))</f>
        <v/>
      </c>
    </row>
    <row r="571" spans="1:102" x14ac:dyDescent="0.25">
      <c r="A571" s="162" t="str">
        <f>IF(Input!B571=0,"",Input!B571)</f>
        <v/>
      </c>
      <c r="B571" s="162" t="str">
        <f>IF(Input!C571=0,"",Input!C571)</f>
        <v/>
      </c>
      <c r="C571" s="162" t="str">
        <f>IF(Input!D571=0,"",Input!D571)</f>
        <v/>
      </c>
      <c r="D571" s="162" t="str">
        <f>IF(Input!G571=0,"",Input!G571)</f>
        <v/>
      </c>
      <c r="E571" s="162" t="str">
        <f>IF(Input!H571=0,"",Input!H571)</f>
        <v/>
      </c>
      <c r="F571" s="162" t="str">
        <f>IF(Input!I571=0,"",Input!I571)</f>
        <v/>
      </c>
      <c r="G571" s="66" t="str">
        <f t="shared" si="400"/>
        <v/>
      </c>
      <c r="H571" s="66" t="str">
        <f t="shared" si="401"/>
        <v/>
      </c>
      <c r="I571" s="160" t="str">
        <f>FinalScores!G571</f>
        <v/>
      </c>
      <c r="J571" s="65" t="str">
        <f t="shared" si="402"/>
        <v/>
      </c>
      <c r="K571" s="65" t="str">
        <f t="shared" si="403"/>
        <v/>
      </c>
      <c r="L571" s="165" t="str">
        <f>IF(COUNTBLANK($A571:$F571)&gt;2,"",IF(Input!AE571=0,"NA",Input!AE571))</f>
        <v/>
      </c>
      <c r="M571" s="65" t="str">
        <f t="shared" si="404"/>
        <v/>
      </c>
      <c r="N571" s="65" t="str">
        <f t="shared" si="405"/>
        <v/>
      </c>
      <c r="O571" s="165" t="str">
        <f>IF(COUNTBLANK($A571:$F571)&gt;2,"",IF(Input!AF571=0,"NA",Input!AF571))</f>
        <v/>
      </c>
      <c r="P571" s="65" t="str">
        <f t="shared" si="406"/>
        <v/>
      </c>
      <c r="Q571" s="65" t="str">
        <f t="shared" si="407"/>
        <v/>
      </c>
      <c r="R571" s="165" t="str">
        <f>IF(COUNTBLANK($A571:$F571)&gt;2,"",IF(Input!AG571=0,"NA",Input!AG571))</f>
        <v/>
      </c>
      <c r="AN571" s="65" t="str">
        <f t="shared" si="408"/>
        <v/>
      </c>
      <c r="AO571" s="65" t="str">
        <f t="shared" si="409"/>
        <v/>
      </c>
      <c r="AP571" s="165" t="str">
        <f>IF(COUNTBLANK($A571:$F571)&gt;2,"",IF(Input!J571=0,"NA",Input!J571))</f>
        <v/>
      </c>
      <c r="AQ571" s="65" t="str">
        <f t="shared" si="410"/>
        <v/>
      </c>
      <c r="AR571" s="65" t="str">
        <f t="shared" si="411"/>
        <v/>
      </c>
      <c r="AS571" s="165" t="str">
        <f>IF(COUNTBLANK($A571:$F571)&gt;2,"",IF(Input!K571=0,"NA",Input!K571))</f>
        <v/>
      </c>
      <c r="AT571" s="65" t="str">
        <f t="shared" si="412"/>
        <v/>
      </c>
      <c r="AU571" s="65" t="str">
        <f t="shared" si="413"/>
        <v/>
      </c>
      <c r="AV571" s="165" t="str">
        <f>IF(COUNTBLANK($A571:$F571)&gt;2,"",IF(Input!L571=0,"NA",Input!L571))</f>
        <v/>
      </c>
      <c r="AW571" s="65" t="str">
        <f t="shared" si="414"/>
        <v/>
      </c>
      <c r="AX571" s="65" t="str">
        <f t="shared" si="415"/>
        <v/>
      </c>
      <c r="AY571" s="165" t="str">
        <f>IF(COUNTBLANK($A571:$F571)&gt;2,"",IF(Input!M571=0,"NA",Input!M571))</f>
        <v/>
      </c>
      <c r="AZ571" s="65" t="str">
        <f t="shared" si="416"/>
        <v/>
      </c>
      <c r="BA571" s="65" t="str">
        <f t="shared" si="417"/>
        <v/>
      </c>
      <c r="BB571" s="165" t="str">
        <f>IF(COUNTBLANK($A571:$F571)&gt;2,"",IF(Input!N571=0,"NA",Input!N571))</f>
        <v/>
      </c>
      <c r="BC571" s="65" t="str">
        <f t="shared" si="418"/>
        <v/>
      </c>
      <c r="BD571" s="65" t="str">
        <f t="shared" si="419"/>
        <v/>
      </c>
      <c r="BE571" s="165" t="str">
        <f>IF(COUNTBLANK($A571:$F571)&gt;2,"",IF(Input!O571=0,"NA",Input!O571))</f>
        <v/>
      </c>
      <c r="BF571" s="65" t="str">
        <f t="shared" si="420"/>
        <v/>
      </c>
      <c r="BG571" s="65" t="str">
        <f t="shared" si="421"/>
        <v/>
      </c>
      <c r="BH571" s="165" t="str">
        <f>IF(COUNTBLANK($A571:$F571)&gt;2,"",IF(Input!P571=0,"NA",Input!P571))</f>
        <v/>
      </c>
      <c r="BI571" s="65" t="str">
        <f t="shared" si="422"/>
        <v/>
      </c>
      <c r="BJ571" s="65" t="str">
        <f t="shared" si="423"/>
        <v/>
      </c>
      <c r="BK571" s="165" t="str">
        <f>IF(COUNTBLANK($A571:$F571)&gt;2,"",IF(Input!Q571=0,"NA",Input!Q571))</f>
        <v/>
      </c>
      <c r="BL571" s="65" t="str">
        <f t="shared" si="424"/>
        <v/>
      </c>
      <c r="BM571" s="65" t="str">
        <f t="shared" si="425"/>
        <v/>
      </c>
      <c r="BN571" s="165" t="str">
        <f>IF(COUNTBLANK($A571:$F571)&gt;2,"",IF(Input!R571=0,"NA",Input!R571))</f>
        <v/>
      </c>
      <c r="BO571" s="65" t="str">
        <f t="shared" si="426"/>
        <v/>
      </c>
      <c r="BP571" s="65" t="str">
        <f t="shared" si="427"/>
        <v/>
      </c>
      <c r="BQ571" s="165" t="str">
        <f>IF(COUNTBLANK($A571:$F571)&gt;2,"",IF(Input!S571=0,"NA",Input!S571))</f>
        <v/>
      </c>
      <c r="BR571" s="65" t="str">
        <f t="shared" si="428"/>
        <v/>
      </c>
      <c r="BS571" s="65" t="str">
        <f t="shared" si="429"/>
        <v/>
      </c>
      <c r="BT571" s="165" t="str">
        <f>IF(COUNTBLANK($A571:$F571)&gt;2,"",IF(Input!T571=0,"NA",Input!T571))</f>
        <v/>
      </c>
      <c r="BU571" s="65" t="str">
        <f t="shared" si="430"/>
        <v/>
      </c>
      <c r="BV571" s="65" t="str">
        <f t="shared" si="431"/>
        <v/>
      </c>
      <c r="BW571" s="165" t="str">
        <f>IF(COUNTBLANK($A571:$F571)&gt;2,"",IF(Input!U571=0,"NA",Input!U571))</f>
        <v/>
      </c>
      <c r="BX571" s="65" t="str">
        <f t="shared" si="432"/>
        <v/>
      </c>
      <c r="BY571" s="65" t="str">
        <f t="shared" si="433"/>
        <v/>
      </c>
      <c r="BZ571" s="165" t="str">
        <f>IF(COUNTBLANK($A571:$F571)&gt;2,"",IF(Input!V571=0,"NA",Input!V571))</f>
        <v/>
      </c>
      <c r="CA571" s="65" t="str">
        <f t="shared" si="434"/>
        <v/>
      </c>
      <c r="CB571" s="65" t="str">
        <f t="shared" si="435"/>
        <v/>
      </c>
      <c r="CC571" s="165" t="str">
        <f>IF(COUNTBLANK($A571:$F571)&gt;2,"",IF(Input!W571=0,"NA",Input!W571))</f>
        <v/>
      </c>
      <c r="CD571" s="65" t="str">
        <f t="shared" si="436"/>
        <v/>
      </c>
      <c r="CE571" s="65" t="str">
        <f t="shared" si="437"/>
        <v/>
      </c>
      <c r="CF571" s="165" t="str">
        <f>IF(COUNTBLANK($A571:$F571)&gt;2,"",IF(Input!X571=0,"NA",Input!X571))</f>
        <v/>
      </c>
      <c r="CG571" s="65" t="str">
        <f t="shared" si="438"/>
        <v/>
      </c>
      <c r="CH571" s="65" t="str">
        <f t="shared" si="439"/>
        <v/>
      </c>
      <c r="CI571" s="165" t="str">
        <f>IF(COUNTBLANK($A571:$F571)&gt;2,"",IF(Input!Y571=0,"NA",Input!Y571))</f>
        <v/>
      </c>
      <c r="CJ571" s="65" t="str">
        <f t="shared" si="440"/>
        <v/>
      </c>
      <c r="CK571" s="65" t="str">
        <f t="shared" si="441"/>
        <v/>
      </c>
      <c r="CL571" s="165" t="str">
        <f>IF(COUNTBLANK($A571:$F571)&gt;2,"",IF(Input!Z571=0,"NA",Input!Z571))</f>
        <v/>
      </c>
      <c r="CM571" s="65" t="str">
        <f t="shared" si="442"/>
        <v/>
      </c>
      <c r="CN571" s="65" t="str">
        <f t="shared" si="443"/>
        <v/>
      </c>
      <c r="CO571" s="165" t="str">
        <f>IF(COUNTBLANK($A571:$F571)&gt;2,"",IF(Input!AA571=0,"NA",Input!AA571))</f>
        <v/>
      </c>
      <c r="CP571" s="65" t="str">
        <f t="shared" si="444"/>
        <v/>
      </c>
      <c r="CQ571" s="65" t="str">
        <f t="shared" si="445"/>
        <v/>
      </c>
      <c r="CR571" s="165" t="str">
        <f>IF(COUNTBLANK($A571:$F571)&gt;2,"",IF(Input!AB571=0,"NA",Input!AB571))</f>
        <v/>
      </c>
      <c r="CS571" s="65" t="str">
        <f t="shared" si="446"/>
        <v/>
      </c>
      <c r="CT571" s="65" t="str">
        <f t="shared" si="447"/>
        <v/>
      </c>
      <c r="CU571" s="165" t="str">
        <f>IF(COUNTBLANK($A571:$F571)&gt;2,"",IF(Input!AC571=0,"NA",Input!AC571))</f>
        <v/>
      </c>
      <c r="CV571" s="65" t="str">
        <f t="shared" si="448"/>
        <v/>
      </c>
      <c r="CW571" s="65" t="str">
        <f t="shared" si="449"/>
        <v/>
      </c>
      <c r="CX571" s="165" t="str">
        <f>IF(COUNTBLANK($A571:$F571)&gt;2,"",IF(Input!AD571=0,"NA",Input!AD571))</f>
        <v/>
      </c>
    </row>
    <row r="572" spans="1:102" x14ac:dyDescent="0.25">
      <c r="A572" s="162" t="str">
        <f>IF(Input!B572=0,"",Input!B572)</f>
        <v/>
      </c>
      <c r="B572" s="162" t="str">
        <f>IF(Input!C572=0,"",Input!C572)</f>
        <v/>
      </c>
      <c r="C572" s="162" t="str">
        <f>IF(Input!D572=0,"",Input!D572)</f>
        <v/>
      </c>
      <c r="D572" s="162" t="str">
        <f>IF(Input!G572=0,"",Input!G572)</f>
        <v/>
      </c>
      <c r="E572" s="162" t="str">
        <f>IF(Input!H572=0,"",Input!H572)</f>
        <v/>
      </c>
      <c r="F572" s="162" t="str">
        <f>IF(Input!I572=0,"",Input!I572)</f>
        <v/>
      </c>
      <c r="G572" s="66" t="str">
        <f t="shared" si="400"/>
        <v/>
      </c>
      <c r="H572" s="66" t="str">
        <f t="shared" si="401"/>
        <v/>
      </c>
      <c r="I572" s="160" t="str">
        <f>FinalScores!G572</f>
        <v/>
      </c>
      <c r="J572" s="65" t="str">
        <f t="shared" si="402"/>
        <v/>
      </c>
      <c r="K572" s="65" t="str">
        <f t="shared" si="403"/>
        <v/>
      </c>
      <c r="L572" s="165" t="str">
        <f>IF(COUNTBLANK($A572:$F572)&gt;2,"",IF(Input!AE572=0,"NA",Input!AE572))</f>
        <v/>
      </c>
      <c r="M572" s="65" t="str">
        <f t="shared" si="404"/>
        <v/>
      </c>
      <c r="N572" s="65" t="str">
        <f t="shared" si="405"/>
        <v/>
      </c>
      <c r="O572" s="165" t="str">
        <f>IF(COUNTBLANK($A572:$F572)&gt;2,"",IF(Input!AF572=0,"NA",Input!AF572))</f>
        <v/>
      </c>
      <c r="P572" s="65" t="str">
        <f t="shared" si="406"/>
        <v/>
      </c>
      <c r="Q572" s="65" t="str">
        <f t="shared" si="407"/>
        <v/>
      </c>
      <c r="R572" s="165" t="str">
        <f>IF(COUNTBLANK($A572:$F572)&gt;2,"",IF(Input!AG572=0,"NA",Input!AG572))</f>
        <v/>
      </c>
      <c r="AN572" s="65" t="str">
        <f t="shared" si="408"/>
        <v/>
      </c>
      <c r="AO572" s="65" t="str">
        <f t="shared" si="409"/>
        <v/>
      </c>
      <c r="AP572" s="165" t="str">
        <f>IF(COUNTBLANK($A572:$F572)&gt;2,"",IF(Input!J572=0,"NA",Input!J572))</f>
        <v/>
      </c>
      <c r="AQ572" s="65" t="str">
        <f t="shared" si="410"/>
        <v/>
      </c>
      <c r="AR572" s="65" t="str">
        <f t="shared" si="411"/>
        <v/>
      </c>
      <c r="AS572" s="165" t="str">
        <f>IF(COUNTBLANK($A572:$F572)&gt;2,"",IF(Input!K572=0,"NA",Input!K572))</f>
        <v/>
      </c>
      <c r="AT572" s="65" t="str">
        <f t="shared" si="412"/>
        <v/>
      </c>
      <c r="AU572" s="65" t="str">
        <f t="shared" si="413"/>
        <v/>
      </c>
      <c r="AV572" s="165" t="str">
        <f>IF(COUNTBLANK($A572:$F572)&gt;2,"",IF(Input!L572=0,"NA",Input!L572))</f>
        <v/>
      </c>
      <c r="AW572" s="65" t="str">
        <f t="shared" si="414"/>
        <v/>
      </c>
      <c r="AX572" s="65" t="str">
        <f t="shared" si="415"/>
        <v/>
      </c>
      <c r="AY572" s="165" t="str">
        <f>IF(COUNTBLANK($A572:$F572)&gt;2,"",IF(Input!M572=0,"NA",Input!M572))</f>
        <v/>
      </c>
      <c r="AZ572" s="65" t="str">
        <f t="shared" si="416"/>
        <v/>
      </c>
      <c r="BA572" s="65" t="str">
        <f t="shared" si="417"/>
        <v/>
      </c>
      <c r="BB572" s="165" t="str">
        <f>IF(COUNTBLANK($A572:$F572)&gt;2,"",IF(Input!N572=0,"NA",Input!N572))</f>
        <v/>
      </c>
      <c r="BC572" s="65" t="str">
        <f t="shared" si="418"/>
        <v/>
      </c>
      <c r="BD572" s="65" t="str">
        <f t="shared" si="419"/>
        <v/>
      </c>
      <c r="BE572" s="165" t="str">
        <f>IF(COUNTBLANK($A572:$F572)&gt;2,"",IF(Input!O572=0,"NA",Input!O572))</f>
        <v/>
      </c>
      <c r="BF572" s="65" t="str">
        <f t="shared" si="420"/>
        <v/>
      </c>
      <c r="BG572" s="65" t="str">
        <f t="shared" si="421"/>
        <v/>
      </c>
      <c r="BH572" s="165" t="str">
        <f>IF(COUNTBLANK($A572:$F572)&gt;2,"",IF(Input!P572=0,"NA",Input!P572))</f>
        <v/>
      </c>
      <c r="BI572" s="65" t="str">
        <f t="shared" si="422"/>
        <v/>
      </c>
      <c r="BJ572" s="65" t="str">
        <f t="shared" si="423"/>
        <v/>
      </c>
      <c r="BK572" s="165" t="str">
        <f>IF(COUNTBLANK($A572:$F572)&gt;2,"",IF(Input!Q572=0,"NA",Input!Q572))</f>
        <v/>
      </c>
      <c r="BL572" s="65" t="str">
        <f t="shared" si="424"/>
        <v/>
      </c>
      <c r="BM572" s="65" t="str">
        <f t="shared" si="425"/>
        <v/>
      </c>
      <c r="BN572" s="165" t="str">
        <f>IF(COUNTBLANK($A572:$F572)&gt;2,"",IF(Input!R572=0,"NA",Input!R572))</f>
        <v/>
      </c>
      <c r="BO572" s="65" t="str">
        <f t="shared" si="426"/>
        <v/>
      </c>
      <c r="BP572" s="65" t="str">
        <f t="shared" si="427"/>
        <v/>
      </c>
      <c r="BQ572" s="165" t="str">
        <f>IF(COUNTBLANK($A572:$F572)&gt;2,"",IF(Input!S572=0,"NA",Input!S572))</f>
        <v/>
      </c>
      <c r="BR572" s="65" t="str">
        <f t="shared" si="428"/>
        <v/>
      </c>
      <c r="BS572" s="65" t="str">
        <f t="shared" si="429"/>
        <v/>
      </c>
      <c r="BT572" s="165" t="str">
        <f>IF(COUNTBLANK($A572:$F572)&gt;2,"",IF(Input!T572=0,"NA",Input!T572))</f>
        <v/>
      </c>
      <c r="BU572" s="65" t="str">
        <f t="shared" si="430"/>
        <v/>
      </c>
      <c r="BV572" s="65" t="str">
        <f t="shared" si="431"/>
        <v/>
      </c>
      <c r="BW572" s="165" t="str">
        <f>IF(COUNTBLANK($A572:$F572)&gt;2,"",IF(Input!U572=0,"NA",Input!U572))</f>
        <v/>
      </c>
      <c r="BX572" s="65" t="str">
        <f t="shared" si="432"/>
        <v/>
      </c>
      <c r="BY572" s="65" t="str">
        <f t="shared" si="433"/>
        <v/>
      </c>
      <c r="BZ572" s="165" t="str">
        <f>IF(COUNTBLANK($A572:$F572)&gt;2,"",IF(Input!V572=0,"NA",Input!V572))</f>
        <v/>
      </c>
      <c r="CA572" s="65" t="str">
        <f t="shared" si="434"/>
        <v/>
      </c>
      <c r="CB572" s="65" t="str">
        <f t="shared" si="435"/>
        <v/>
      </c>
      <c r="CC572" s="165" t="str">
        <f>IF(COUNTBLANK($A572:$F572)&gt;2,"",IF(Input!W572=0,"NA",Input!W572))</f>
        <v/>
      </c>
      <c r="CD572" s="65" t="str">
        <f t="shared" si="436"/>
        <v/>
      </c>
      <c r="CE572" s="65" t="str">
        <f t="shared" si="437"/>
        <v/>
      </c>
      <c r="CF572" s="165" t="str">
        <f>IF(COUNTBLANK($A572:$F572)&gt;2,"",IF(Input!X572=0,"NA",Input!X572))</f>
        <v/>
      </c>
      <c r="CG572" s="65" t="str">
        <f t="shared" si="438"/>
        <v/>
      </c>
      <c r="CH572" s="65" t="str">
        <f t="shared" si="439"/>
        <v/>
      </c>
      <c r="CI572" s="165" t="str">
        <f>IF(COUNTBLANK($A572:$F572)&gt;2,"",IF(Input!Y572=0,"NA",Input!Y572))</f>
        <v/>
      </c>
      <c r="CJ572" s="65" t="str">
        <f t="shared" si="440"/>
        <v/>
      </c>
      <c r="CK572" s="65" t="str">
        <f t="shared" si="441"/>
        <v/>
      </c>
      <c r="CL572" s="165" t="str">
        <f>IF(COUNTBLANK($A572:$F572)&gt;2,"",IF(Input!Z572=0,"NA",Input!Z572))</f>
        <v/>
      </c>
      <c r="CM572" s="65" t="str">
        <f t="shared" si="442"/>
        <v/>
      </c>
      <c r="CN572" s="65" t="str">
        <f t="shared" si="443"/>
        <v/>
      </c>
      <c r="CO572" s="165" t="str">
        <f>IF(COUNTBLANK($A572:$F572)&gt;2,"",IF(Input!AA572=0,"NA",Input!AA572))</f>
        <v/>
      </c>
      <c r="CP572" s="65" t="str">
        <f t="shared" si="444"/>
        <v/>
      </c>
      <c r="CQ572" s="65" t="str">
        <f t="shared" si="445"/>
        <v/>
      </c>
      <c r="CR572" s="165" t="str">
        <f>IF(COUNTBLANK($A572:$F572)&gt;2,"",IF(Input!AB572=0,"NA",Input!AB572))</f>
        <v/>
      </c>
      <c r="CS572" s="65" t="str">
        <f t="shared" si="446"/>
        <v/>
      </c>
      <c r="CT572" s="65" t="str">
        <f t="shared" si="447"/>
        <v/>
      </c>
      <c r="CU572" s="165" t="str">
        <f>IF(COUNTBLANK($A572:$F572)&gt;2,"",IF(Input!AC572=0,"NA",Input!AC572))</f>
        <v/>
      </c>
      <c r="CV572" s="65" t="str">
        <f t="shared" si="448"/>
        <v/>
      </c>
      <c r="CW572" s="65" t="str">
        <f t="shared" si="449"/>
        <v/>
      </c>
      <c r="CX572" s="165" t="str">
        <f>IF(COUNTBLANK($A572:$F572)&gt;2,"",IF(Input!AD572=0,"NA",Input!AD572))</f>
        <v/>
      </c>
    </row>
    <row r="573" spans="1:102" x14ac:dyDescent="0.25">
      <c r="A573" s="162" t="str">
        <f>IF(Input!B573=0,"",Input!B573)</f>
        <v/>
      </c>
      <c r="B573" s="162" t="str">
        <f>IF(Input!C573=0,"",Input!C573)</f>
        <v/>
      </c>
      <c r="C573" s="162" t="str">
        <f>IF(Input!D573=0,"",Input!D573)</f>
        <v/>
      </c>
      <c r="D573" s="162" t="str">
        <f>IF(Input!G573=0,"",Input!G573)</f>
        <v/>
      </c>
      <c r="E573" s="162" t="str">
        <f>IF(Input!H573=0,"",Input!H573)</f>
        <v/>
      </c>
      <c r="F573" s="162" t="str">
        <f>IF(Input!I573=0,"",Input!I573)</f>
        <v/>
      </c>
      <c r="G573" s="66" t="str">
        <f t="shared" si="400"/>
        <v/>
      </c>
      <c r="H573" s="66" t="str">
        <f t="shared" si="401"/>
        <v/>
      </c>
      <c r="I573" s="160" t="str">
        <f>FinalScores!G573</f>
        <v/>
      </c>
      <c r="J573" s="65" t="str">
        <f t="shared" si="402"/>
        <v/>
      </c>
      <c r="K573" s="65" t="str">
        <f t="shared" si="403"/>
        <v/>
      </c>
      <c r="L573" s="165" t="str">
        <f>IF(COUNTBLANK($A573:$F573)&gt;2,"",IF(Input!AE573=0,"NA",Input!AE573))</f>
        <v/>
      </c>
      <c r="M573" s="65" t="str">
        <f t="shared" si="404"/>
        <v/>
      </c>
      <c r="N573" s="65" t="str">
        <f t="shared" si="405"/>
        <v/>
      </c>
      <c r="O573" s="165" t="str">
        <f>IF(COUNTBLANK($A573:$F573)&gt;2,"",IF(Input!AF573=0,"NA",Input!AF573))</f>
        <v/>
      </c>
      <c r="P573" s="65" t="str">
        <f t="shared" si="406"/>
        <v/>
      </c>
      <c r="Q573" s="65" t="str">
        <f t="shared" si="407"/>
        <v/>
      </c>
      <c r="R573" s="165" t="str">
        <f>IF(COUNTBLANK($A573:$F573)&gt;2,"",IF(Input!AG573=0,"NA",Input!AG573))</f>
        <v/>
      </c>
      <c r="AN573" s="65" t="str">
        <f t="shared" si="408"/>
        <v/>
      </c>
      <c r="AO573" s="65" t="str">
        <f t="shared" si="409"/>
        <v/>
      </c>
      <c r="AP573" s="165" t="str">
        <f>IF(COUNTBLANK($A573:$F573)&gt;2,"",IF(Input!J573=0,"NA",Input!J573))</f>
        <v/>
      </c>
      <c r="AQ573" s="65" t="str">
        <f t="shared" si="410"/>
        <v/>
      </c>
      <c r="AR573" s="65" t="str">
        <f t="shared" si="411"/>
        <v/>
      </c>
      <c r="AS573" s="165" t="str">
        <f>IF(COUNTBLANK($A573:$F573)&gt;2,"",IF(Input!K573=0,"NA",Input!K573))</f>
        <v/>
      </c>
      <c r="AT573" s="65" t="str">
        <f t="shared" si="412"/>
        <v/>
      </c>
      <c r="AU573" s="65" t="str">
        <f t="shared" si="413"/>
        <v/>
      </c>
      <c r="AV573" s="165" t="str">
        <f>IF(COUNTBLANK($A573:$F573)&gt;2,"",IF(Input!L573=0,"NA",Input!L573))</f>
        <v/>
      </c>
      <c r="AW573" s="65" t="str">
        <f t="shared" si="414"/>
        <v/>
      </c>
      <c r="AX573" s="65" t="str">
        <f t="shared" si="415"/>
        <v/>
      </c>
      <c r="AY573" s="165" t="str">
        <f>IF(COUNTBLANK($A573:$F573)&gt;2,"",IF(Input!M573=0,"NA",Input!M573))</f>
        <v/>
      </c>
      <c r="AZ573" s="65" t="str">
        <f t="shared" si="416"/>
        <v/>
      </c>
      <c r="BA573" s="65" t="str">
        <f t="shared" si="417"/>
        <v/>
      </c>
      <c r="BB573" s="165" t="str">
        <f>IF(COUNTBLANK($A573:$F573)&gt;2,"",IF(Input!N573=0,"NA",Input!N573))</f>
        <v/>
      </c>
      <c r="BC573" s="65" t="str">
        <f t="shared" si="418"/>
        <v/>
      </c>
      <c r="BD573" s="65" t="str">
        <f t="shared" si="419"/>
        <v/>
      </c>
      <c r="BE573" s="165" t="str">
        <f>IF(COUNTBLANK($A573:$F573)&gt;2,"",IF(Input!O573=0,"NA",Input!O573))</f>
        <v/>
      </c>
      <c r="BF573" s="65" t="str">
        <f t="shared" si="420"/>
        <v/>
      </c>
      <c r="BG573" s="65" t="str">
        <f t="shared" si="421"/>
        <v/>
      </c>
      <c r="BH573" s="165" t="str">
        <f>IF(COUNTBLANK($A573:$F573)&gt;2,"",IF(Input!P573=0,"NA",Input!P573))</f>
        <v/>
      </c>
      <c r="BI573" s="65" t="str">
        <f t="shared" si="422"/>
        <v/>
      </c>
      <c r="BJ573" s="65" t="str">
        <f t="shared" si="423"/>
        <v/>
      </c>
      <c r="BK573" s="165" t="str">
        <f>IF(COUNTBLANK($A573:$F573)&gt;2,"",IF(Input!Q573=0,"NA",Input!Q573))</f>
        <v/>
      </c>
      <c r="BL573" s="65" t="str">
        <f t="shared" si="424"/>
        <v/>
      </c>
      <c r="BM573" s="65" t="str">
        <f t="shared" si="425"/>
        <v/>
      </c>
      <c r="BN573" s="165" t="str">
        <f>IF(COUNTBLANK($A573:$F573)&gt;2,"",IF(Input!R573=0,"NA",Input!R573))</f>
        <v/>
      </c>
      <c r="BO573" s="65" t="str">
        <f t="shared" si="426"/>
        <v/>
      </c>
      <c r="BP573" s="65" t="str">
        <f t="shared" si="427"/>
        <v/>
      </c>
      <c r="BQ573" s="165" t="str">
        <f>IF(COUNTBLANK($A573:$F573)&gt;2,"",IF(Input!S573=0,"NA",Input!S573))</f>
        <v/>
      </c>
      <c r="BR573" s="65" t="str">
        <f t="shared" si="428"/>
        <v/>
      </c>
      <c r="BS573" s="65" t="str">
        <f t="shared" si="429"/>
        <v/>
      </c>
      <c r="BT573" s="165" t="str">
        <f>IF(COUNTBLANK($A573:$F573)&gt;2,"",IF(Input!T573=0,"NA",Input!T573))</f>
        <v/>
      </c>
      <c r="BU573" s="65" t="str">
        <f t="shared" si="430"/>
        <v/>
      </c>
      <c r="BV573" s="65" t="str">
        <f t="shared" si="431"/>
        <v/>
      </c>
      <c r="BW573" s="165" t="str">
        <f>IF(COUNTBLANK($A573:$F573)&gt;2,"",IF(Input!U573=0,"NA",Input!U573))</f>
        <v/>
      </c>
      <c r="BX573" s="65" t="str">
        <f t="shared" si="432"/>
        <v/>
      </c>
      <c r="BY573" s="65" t="str">
        <f t="shared" si="433"/>
        <v/>
      </c>
      <c r="BZ573" s="165" t="str">
        <f>IF(COUNTBLANK($A573:$F573)&gt;2,"",IF(Input!V573=0,"NA",Input!V573))</f>
        <v/>
      </c>
      <c r="CA573" s="65" t="str">
        <f t="shared" si="434"/>
        <v/>
      </c>
      <c r="CB573" s="65" t="str">
        <f t="shared" si="435"/>
        <v/>
      </c>
      <c r="CC573" s="165" t="str">
        <f>IF(COUNTBLANK($A573:$F573)&gt;2,"",IF(Input!W573=0,"NA",Input!W573))</f>
        <v/>
      </c>
      <c r="CD573" s="65" t="str">
        <f t="shared" si="436"/>
        <v/>
      </c>
      <c r="CE573" s="65" t="str">
        <f t="shared" si="437"/>
        <v/>
      </c>
      <c r="CF573" s="165" t="str">
        <f>IF(COUNTBLANK($A573:$F573)&gt;2,"",IF(Input!X573=0,"NA",Input!X573))</f>
        <v/>
      </c>
      <c r="CG573" s="65" t="str">
        <f t="shared" si="438"/>
        <v/>
      </c>
      <c r="CH573" s="65" t="str">
        <f t="shared" si="439"/>
        <v/>
      </c>
      <c r="CI573" s="165" t="str">
        <f>IF(COUNTBLANK($A573:$F573)&gt;2,"",IF(Input!Y573=0,"NA",Input!Y573))</f>
        <v/>
      </c>
      <c r="CJ573" s="65" t="str">
        <f t="shared" si="440"/>
        <v/>
      </c>
      <c r="CK573" s="65" t="str">
        <f t="shared" si="441"/>
        <v/>
      </c>
      <c r="CL573" s="165" t="str">
        <f>IF(COUNTBLANK($A573:$F573)&gt;2,"",IF(Input!Z573=0,"NA",Input!Z573))</f>
        <v/>
      </c>
      <c r="CM573" s="65" t="str">
        <f t="shared" si="442"/>
        <v/>
      </c>
      <c r="CN573" s="65" t="str">
        <f t="shared" si="443"/>
        <v/>
      </c>
      <c r="CO573" s="165" t="str">
        <f>IF(COUNTBLANK($A573:$F573)&gt;2,"",IF(Input!AA573=0,"NA",Input!AA573))</f>
        <v/>
      </c>
      <c r="CP573" s="65" t="str">
        <f t="shared" si="444"/>
        <v/>
      </c>
      <c r="CQ573" s="65" t="str">
        <f t="shared" si="445"/>
        <v/>
      </c>
      <c r="CR573" s="165" t="str">
        <f>IF(COUNTBLANK($A573:$F573)&gt;2,"",IF(Input!AB573=0,"NA",Input!AB573))</f>
        <v/>
      </c>
      <c r="CS573" s="65" t="str">
        <f t="shared" si="446"/>
        <v/>
      </c>
      <c r="CT573" s="65" t="str">
        <f t="shared" si="447"/>
        <v/>
      </c>
      <c r="CU573" s="165" t="str">
        <f>IF(COUNTBLANK($A573:$F573)&gt;2,"",IF(Input!AC573=0,"NA",Input!AC573))</f>
        <v/>
      </c>
      <c r="CV573" s="65" t="str">
        <f t="shared" si="448"/>
        <v/>
      </c>
      <c r="CW573" s="65" t="str">
        <f t="shared" si="449"/>
        <v/>
      </c>
      <c r="CX573" s="165" t="str">
        <f>IF(COUNTBLANK($A573:$F573)&gt;2,"",IF(Input!AD573=0,"NA",Input!AD573))</f>
        <v/>
      </c>
    </row>
    <row r="574" spans="1:102" x14ac:dyDescent="0.25">
      <c r="A574" s="162" t="str">
        <f>IF(Input!B574=0,"",Input!B574)</f>
        <v/>
      </c>
      <c r="B574" s="162" t="str">
        <f>IF(Input!C574=0,"",Input!C574)</f>
        <v/>
      </c>
      <c r="C574" s="162" t="str">
        <f>IF(Input!D574=0,"",Input!D574)</f>
        <v/>
      </c>
      <c r="D574" s="162" t="str">
        <f>IF(Input!G574=0,"",Input!G574)</f>
        <v/>
      </c>
      <c r="E574" s="162" t="str">
        <f>IF(Input!H574=0,"",Input!H574)</f>
        <v/>
      </c>
      <c r="F574" s="162" t="str">
        <f>IF(Input!I574=0,"",Input!I574)</f>
        <v/>
      </c>
      <c r="G574" s="66" t="str">
        <f t="shared" si="400"/>
        <v/>
      </c>
      <c r="H574" s="66" t="str">
        <f t="shared" si="401"/>
        <v/>
      </c>
      <c r="I574" s="160" t="str">
        <f>FinalScores!G574</f>
        <v/>
      </c>
      <c r="J574" s="65" t="str">
        <f t="shared" si="402"/>
        <v/>
      </c>
      <c r="K574" s="65" t="str">
        <f t="shared" si="403"/>
        <v/>
      </c>
      <c r="L574" s="165" t="str">
        <f>IF(COUNTBLANK($A574:$F574)&gt;2,"",IF(Input!AE574=0,"NA",Input!AE574))</f>
        <v/>
      </c>
      <c r="M574" s="65" t="str">
        <f t="shared" si="404"/>
        <v/>
      </c>
      <c r="N574" s="65" t="str">
        <f t="shared" si="405"/>
        <v/>
      </c>
      <c r="O574" s="165" t="str">
        <f>IF(COUNTBLANK($A574:$F574)&gt;2,"",IF(Input!AF574=0,"NA",Input!AF574))</f>
        <v/>
      </c>
      <c r="P574" s="65" t="str">
        <f t="shared" si="406"/>
        <v/>
      </c>
      <c r="Q574" s="65" t="str">
        <f t="shared" si="407"/>
        <v/>
      </c>
      <c r="R574" s="165" t="str">
        <f>IF(COUNTBLANK($A574:$F574)&gt;2,"",IF(Input!AG574=0,"NA",Input!AG574))</f>
        <v/>
      </c>
      <c r="AN574" s="65" t="str">
        <f t="shared" si="408"/>
        <v/>
      </c>
      <c r="AO574" s="65" t="str">
        <f t="shared" si="409"/>
        <v/>
      </c>
      <c r="AP574" s="165" t="str">
        <f>IF(COUNTBLANK($A574:$F574)&gt;2,"",IF(Input!J574=0,"NA",Input!J574))</f>
        <v/>
      </c>
      <c r="AQ574" s="65" t="str">
        <f t="shared" si="410"/>
        <v/>
      </c>
      <c r="AR574" s="65" t="str">
        <f t="shared" si="411"/>
        <v/>
      </c>
      <c r="AS574" s="165" t="str">
        <f>IF(COUNTBLANK($A574:$F574)&gt;2,"",IF(Input!K574=0,"NA",Input!K574))</f>
        <v/>
      </c>
      <c r="AT574" s="65" t="str">
        <f t="shared" si="412"/>
        <v/>
      </c>
      <c r="AU574" s="65" t="str">
        <f t="shared" si="413"/>
        <v/>
      </c>
      <c r="AV574" s="165" t="str">
        <f>IF(COUNTBLANK($A574:$F574)&gt;2,"",IF(Input!L574=0,"NA",Input!L574))</f>
        <v/>
      </c>
      <c r="AW574" s="65" t="str">
        <f t="shared" si="414"/>
        <v/>
      </c>
      <c r="AX574" s="65" t="str">
        <f t="shared" si="415"/>
        <v/>
      </c>
      <c r="AY574" s="165" t="str">
        <f>IF(COUNTBLANK($A574:$F574)&gt;2,"",IF(Input!M574=0,"NA",Input!M574))</f>
        <v/>
      </c>
      <c r="AZ574" s="65" t="str">
        <f t="shared" si="416"/>
        <v/>
      </c>
      <c r="BA574" s="65" t="str">
        <f t="shared" si="417"/>
        <v/>
      </c>
      <c r="BB574" s="165" t="str">
        <f>IF(COUNTBLANK($A574:$F574)&gt;2,"",IF(Input!N574=0,"NA",Input!N574))</f>
        <v/>
      </c>
      <c r="BC574" s="65" t="str">
        <f t="shared" si="418"/>
        <v/>
      </c>
      <c r="BD574" s="65" t="str">
        <f t="shared" si="419"/>
        <v/>
      </c>
      <c r="BE574" s="165" t="str">
        <f>IF(COUNTBLANK($A574:$F574)&gt;2,"",IF(Input!O574=0,"NA",Input!O574))</f>
        <v/>
      </c>
      <c r="BF574" s="65" t="str">
        <f t="shared" si="420"/>
        <v/>
      </c>
      <c r="BG574" s="65" t="str">
        <f t="shared" si="421"/>
        <v/>
      </c>
      <c r="BH574" s="165" t="str">
        <f>IF(COUNTBLANK($A574:$F574)&gt;2,"",IF(Input!P574=0,"NA",Input!P574))</f>
        <v/>
      </c>
      <c r="BI574" s="65" t="str">
        <f t="shared" si="422"/>
        <v/>
      </c>
      <c r="BJ574" s="65" t="str">
        <f t="shared" si="423"/>
        <v/>
      </c>
      <c r="BK574" s="165" t="str">
        <f>IF(COUNTBLANK($A574:$F574)&gt;2,"",IF(Input!Q574=0,"NA",Input!Q574))</f>
        <v/>
      </c>
      <c r="BL574" s="65" t="str">
        <f t="shared" si="424"/>
        <v/>
      </c>
      <c r="BM574" s="65" t="str">
        <f t="shared" si="425"/>
        <v/>
      </c>
      <c r="BN574" s="165" t="str">
        <f>IF(COUNTBLANK($A574:$F574)&gt;2,"",IF(Input!R574=0,"NA",Input!R574))</f>
        <v/>
      </c>
      <c r="BO574" s="65" t="str">
        <f t="shared" si="426"/>
        <v/>
      </c>
      <c r="BP574" s="65" t="str">
        <f t="shared" si="427"/>
        <v/>
      </c>
      <c r="BQ574" s="165" t="str">
        <f>IF(COUNTBLANK($A574:$F574)&gt;2,"",IF(Input!S574=0,"NA",Input!S574))</f>
        <v/>
      </c>
      <c r="BR574" s="65" t="str">
        <f t="shared" si="428"/>
        <v/>
      </c>
      <c r="BS574" s="65" t="str">
        <f t="shared" si="429"/>
        <v/>
      </c>
      <c r="BT574" s="165" t="str">
        <f>IF(COUNTBLANK($A574:$F574)&gt;2,"",IF(Input!T574=0,"NA",Input!T574))</f>
        <v/>
      </c>
      <c r="BU574" s="65" t="str">
        <f t="shared" si="430"/>
        <v/>
      </c>
      <c r="BV574" s="65" t="str">
        <f t="shared" si="431"/>
        <v/>
      </c>
      <c r="BW574" s="165" t="str">
        <f>IF(COUNTBLANK($A574:$F574)&gt;2,"",IF(Input!U574=0,"NA",Input!U574))</f>
        <v/>
      </c>
      <c r="BX574" s="65" t="str">
        <f t="shared" si="432"/>
        <v/>
      </c>
      <c r="BY574" s="65" t="str">
        <f t="shared" si="433"/>
        <v/>
      </c>
      <c r="BZ574" s="165" t="str">
        <f>IF(COUNTBLANK($A574:$F574)&gt;2,"",IF(Input!V574=0,"NA",Input!V574))</f>
        <v/>
      </c>
      <c r="CA574" s="65" t="str">
        <f t="shared" si="434"/>
        <v/>
      </c>
      <c r="CB574" s="65" t="str">
        <f t="shared" si="435"/>
        <v/>
      </c>
      <c r="CC574" s="165" t="str">
        <f>IF(COUNTBLANK($A574:$F574)&gt;2,"",IF(Input!W574=0,"NA",Input!W574))</f>
        <v/>
      </c>
      <c r="CD574" s="65" t="str">
        <f t="shared" si="436"/>
        <v/>
      </c>
      <c r="CE574" s="65" t="str">
        <f t="shared" si="437"/>
        <v/>
      </c>
      <c r="CF574" s="165" t="str">
        <f>IF(COUNTBLANK($A574:$F574)&gt;2,"",IF(Input!X574=0,"NA",Input!X574))</f>
        <v/>
      </c>
      <c r="CG574" s="65" t="str">
        <f t="shared" si="438"/>
        <v/>
      </c>
      <c r="CH574" s="65" t="str">
        <f t="shared" si="439"/>
        <v/>
      </c>
      <c r="CI574" s="165" t="str">
        <f>IF(COUNTBLANK($A574:$F574)&gt;2,"",IF(Input!Y574=0,"NA",Input!Y574))</f>
        <v/>
      </c>
      <c r="CJ574" s="65" t="str">
        <f t="shared" si="440"/>
        <v/>
      </c>
      <c r="CK574" s="65" t="str">
        <f t="shared" si="441"/>
        <v/>
      </c>
      <c r="CL574" s="165" t="str">
        <f>IF(COUNTBLANK($A574:$F574)&gt;2,"",IF(Input!Z574=0,"NA",Input!Z574))</f>
        <v/>
      </c>
      <c r="CM574" s="65" t="str">
        <f t="shared" si="442"/>
        <v/>
      </c>
      <c r="CN574" s="65" t="str">
        <f t="shared" si="443"/>
        <v/>
      </c>
      <c r="CO574" s="165" t="str">
        <f>IF(COUNTBLANK($A574:$F574)&gt;2,"",IF(Input!AA574=0,"NA",Input!AA574))</f>
        <v/>
      </c>
      <c r="CP574" s="65" t="str">
        <f t="shared" si="444"/>
        <v/>
      </c>
      <c r="CQ574" s="65" t="str">
        <f t="shared" si="445"/>
        <v/>
      </c>
      <c r="CR574" s="165" t="str">
        <f>IF(COUNTBLANK($A574:$F574)&gt;2,"",IF(Input!AB574=0,"NA",Input!AB574))</f>
        <v/>
      </c>
      <c r="CS574" s="65" t="str">
        <f t="shared" si="446"/>
        <v/>
      </c>
      <c r="CT574" s="65" t="str">
        <f t="shared" si="447"/>
        <v/>
      </c>
      <c r="CU574" s="165" t="str">
        <f>IF(COUNTBLANK($A574:$F574)&gt;2,"",IF(Input!AC574=0,"NA",Input!AC574))</f>
        <v/>
      </c>
      <c r="CV574" s="65" t="str">
        <f t="shared" si="448"/>
        <v/>
      </c>
      <c r="CW574" s="65" t="str">
        <f t="shared" si="449"/>
        <v/>
      </c>
      <c r="CX574" s="165" t="str">
        <f>IF(COUNTBLANK($A574:$F574)&gt;2,"",IF(Input!AD574=0,"NA",Input!AD574))</f>
        <v/>
      </c>
    </row>
    <row r="575" spans="1:102" x14ac:dyDescent="0.25">
      <c r="A575" s="162" t="str">
        <f>IF(Input!B575=0,"",Input!B575)</f>
        <v/>
      </c>
      <c r="B575" s="162" t="str">
        <f>IF(Input!C575=0,"",Input!C575)</f>
        <v/>
      </c>
      <c r="C575" s="162" t="str">
        <f>IF(Input!D575=0,"",Input!D575)</f>
        <v/>
      </c>
      <c r="D575" s="162" t="str">
        <f>IF(Input!G575=0,"",Input!G575)</f>
        <v/>
      </c>
      <c r="E575" s="162" t="str">
        <f>IF(Input!H575=0,"",Input!H575)</f>
        <v/>
      </c>
      <c r="F575" s="162" t="str">
        <f>IF(Input!I575=0,"",Input!I575)</f>
        <v/>
      </c>
      <c r="G575" s="66" t="str">
        <f t="shared" si="400"/>
        <v/>
      </c>
      <c r="H575" s="66" t="str">
        <f t="shared" si="401"/>
        <v/>
      </c>
      <c r="I575" s="160" t="str">
        <f>FinalScores!G575</f>
        <v/>
      </c>
      <c r="J575" s="65" t="str">
        <f t="shared" si="402"/>
        <v/>
      </c>
      <c r="K575" s="65" t="str">
        <f t="shared" si="403"/>
        <v/>
      </c>
      <c r="L575" s="165" t="str">
        <f>IF(COUNTBLANK($A575:$F575)&gt;2,"",IF(Input!AE575=0,"NA",Input!AE575))</f>
        <v/>
      </c>
      <c r="M575" s="65" t="str">
        <f t="shared" si="404"/>
        <v/>
      </c>
      <c r="N575" s="65" t="str">
        <f t="shared" si="405"/>
        <v/>
      </c>
      <c r="O575" s="165" t="str">
        <f>IF(COUNTBLANK($A575:$F575)&gt;2,"",IF(Input!AF575=0,"NA",Input!AF575))</f>
        <v/>
      </c>
      <c r="P575" s="65" t="str">
        <f t="shared" si="406"/>
        <v/>
      </c>
      <c r="Q575" s="65" t="str">
        <f t="shared" si="407"/>
        <v/>
      </c>
      <c r="R575" s="165" t="str">
        <f>IF(COUNTBLANK($A575:$F575)&gt;2,"",IF(Input!AG575=0,"NA",Input!AG575))</f>
        <v/>
      </c>
      <c r="AN575" s="65" t="str">
        <f t="shared" si="408"/>
        <v/>
      </c>
      <c r="AO575" s="65" t="str">
        <f t="shared" si="409"/>
        <v/>
      </c>
      <c r="AP575" s="165" t="str">
        <f>IF(COUNTBLANK($A575:$F575)&gt;2,"",IF(Input!J575=0,"NA",Input!J575))</f>
        <v/>
      </c>
      <c r="AQ575" s="65" t="str">
        <f t="shared" si="410"/>
        <v/>
      </c>
      <c r="AR575" s="65" t="str">
        <f t="shared" si="411"/>
        <v/>
      </c>
      <c r="AS575" s="165" t="str">
        <f>IF(COUNTBLANK($A575:$F575)&gt;2,"",IF(Input!K575=0,"NA",Input!K575))</f>
        <v/>
      </c>
      <c r="AT575" s="65" t="str">
        <f t="shared" si="412"/>
        <v/>
      </c>
      <c r="AU575" s="65" t="str">
        <f t="shared" si="413"/>
        <v/>
      </c>
      <c r="AV575" s="165" t="str">
        <f>IF(COUNTBLANK($A575:$F575)&gt;2,"",IF(Input!L575=0,"NA",Input!L575))</f>
        <v/>
      </c>
      <c r="AW575" s="65" t="str">
        <f t="shared" si="414"/>
        <v/>
      </c>
      <c r="AX575" s="65" t="str">
        <f t="shared" si="415"/>
        <v/>
      </c>
      <c r="AY575" s="165" t="str">
        <f>IF(COUNTBLANK($A575:$F575)&gt;2,"",IF(Input!M575=0,"NA",Input!M575))</f>
        <v/>
      </c>
      <c r="AZ575" s="65" t="str">
        <f t="shared" si="416"/>
        <v/>
      </c>
      <c r="BA575" s="65" t="str">
        <f t="shared" si="417"/>
        <v/>
      </c>
      <c r="BB575" s="165" t="str">
        <f>IF(COUNTBLANK($A575:$F575)&gt;2,"",IF(Input!N575=0,"NA",Input!N575))</f>
        <v/>
      </c>
      <c r="BC575" s="65" t="str">
        <f t="shared" si="418"/>
        <v/>
      </c>
      <c r="BD575" s="65" t="str">
        <f t="shared" si="419"/>
        <v/>
      </c>
      <c r="BE575" s="165" t="str">
        <f>IF(COUNTBLANK($A575:$F575)&gt;2,"",IF(Input!O575=0,"NA",Input!O575))</f>
        <v/>
      </c>
      <c r="BF575" s="65" t="str">
        <f t="shared" si="420"/>
        <v/>
      </c>
      <c r="BG575" s="65" t="str">
        <f t="shared" si="421"/>
        <v/>
      </c>
      <c r="BH575" s="165" t="str">
        <f>IF(COUNTBLANK($A575:$F575)&gt;2,"",IF(Input!P575=0,"NA",Input!P575))</f>
        <v/>
      </c>
      <c r="BI575" s="65" t="str">
        <f t="shared" si="422"/>
        <v/>
      </c>
      <c r="BJ575" s="65" t="str">
        <f t="shared" si="423"/>
        <v/>
      </c>
      <c r="BK575" s="165" t="str">
        <f>IF(COUNTBLANK($A575:$F575)&gt;2,"",IF(Input!Q575=0,"NA",Input!Q575))</f>
        <v/>
      </c>
      <c r="BL575" s="65" t="str">
        <f t="shared" si="424"/>
        <v/>
      </c>
      <c r="BM575" s="65" t="str">
        <f t="shared" si="425"/>
        <v/>
      </c>
      <c r="BN575" s="165" t="str">
        <f>IF(COUNTBLANK($A575:$F575)&gt;2,"",IF(Input!R575=0,"NA",Input!R575))</f>
        <v/>
      </c>
      <c r="BO575" s="65" t="str">
        <f t="shared" si="426"/>
        <v/>
      </c>
      <c r="BP575" s="65" t="str">
        <f t="shared" si="427"/>
        <v/>
      </c>
      <c r="BQ575" s="165" t="str">
        <f>IF(COUNTBLANK($A575:$F575)&gt;2,"",IF(Input!S575=0,"NA",Input!S575))</f>
        <v/>
      </c>
      <c r="BR575" s="65" t="str">
        <f t="shared" si="428"/>
        <v/>
      </c>
      <c r="BS575" s="65" t="str">
        <f t="shared" si="429"/>
        <v/>
      </c>
      <c r="BT575" s="165" t="str">
        <f>IF(COUNTBLANK($A575:$F575)&gt;2,"",IF(Input!T575=0,"NA",Input!T575))</f>
        <v/>
      </c>
      <c r="BU575" s="65" t="str">
        <f t="shared" si="430"/>
        <v/>
      </c>
      <c r="BV575" s="65" t="str">
        <f t="shared" si="431"/>
        <v/>
      </c>
      <c r="BW575" s="165" t="str">
        <f>IF(COUNTBLANK($A575:$F575)&gt;2,"",IF(Input!U575=0,"NA",Input!U575))</f>
        <v/>
      </c>
      <c r="BX575" s="65" t="str">
        <f t="shared" si="432"/>
        <v/>
      </c>
      <c r="BY575" s="65" t="str">
        <f t="shared" si="433"/>
        <v/>
      </c>
      <c r="BZ575" s="165" t="str">
        <f>IF(COUNTBLANK($A575:$F575)&gt;2,"",IF(Input!V575=0,"NA",Input!V575))</f>
        <v/>
      </c>
      <c r="CA575" s="65" t="str">
        <f t="shared" si="434"/>
        <v/>
      </c>
      <c r="CB575" s="65" t="str">
        <f t="shared" si="435"/>
        <v/>
      </c>
      <c r="CC575" s="165" t="str">
        <f>IF(COUNTBLANK($A575:$F575)&gt;2,"",IF(Input!W575=0,"NA",Input!W575))</f>
        <v/>
      </c>
      <c r="CD575" s="65" t="str">
        <f t="shared" si="436"/>
        <v/>
      </c>
      <c r="CE575" s="65" t="str">
        <f t="shared" si="437"/>
        <v/>
      </c>
      <c r="CF575" s="165" t="str">
        <f>IF(COUNTBLANK($A575:$F575)&gt;2,"",IF(Input!X575=0,"NA",Input!X575))</f>
        <v/>
      </c>
      <c r="CG575" s="65" t="str">
        <f t="shared" si="438"/>
        <v/>
      </c>
      <c r="CH575" s="65" t="str">
        <f t="shared" si="439"/>
        <v/>
      </c>
      <c r="CI575" s="165" t="str">
        <f>IF(COUNTBLANK($A575:$F575)&gt;2,"",IF(Input!Y575=0,"NA",Input!Y575))</f>
        <v/>
      </c>
      <c r="CJ575" s="65" t="str">
        <f t="shared" si="440"/>
        <v/>
      </c>
      <c r="CK575" s="65" t="str">
        <f t="shared" si="441"/>
        <v/>
      </c>
      <c r="CL575" s="165" t="str">
        <f>IF(COUNTBLANK($A575:$F575)&gt;2,"",IF(Input!Z575=0,"NA",Input!Z575))</f>
        <v/>
      </c>
      <c r="CM575" s="65" t="str">
        <f t="shared" si="442"/>
        <v/>
      </c>
      <c r="CN575" s="65" t="str">
        <f t="shared" si="443"/>
        <v/>
      </c>
      <c r="CO575" s="165" t="str">
        <f>IF(COUNTBLANK($A575:$F575)&gt;2,"",IF(Input!AA575=0,"NA",Input!AA575))</f>
        <v/>
      </c>
      <c r="CP575" s="65" t="str">
        <f t="shared" si="444"/>
        <v/>
      </c>
      <c r="CQ575" s="65" t="str">
        <f t="shared" si="445"/>
        <v/>
      </c>
      <c r="CR575" s="165" t="str">
        <f>IF(COUNTBLANK($A575:$F575)&gt;2,"",IF(Input!AB575=0,"NA",Input!AB575))</f>
        <v/>
      </c>
      <c r="CS575" s="65" t="str">
        <f t="shared" si="446"/>
        <v/>
      </c>
      <c r="CT575" s="65" t="str">
        <f t="shared" si="447"/>
        <v/>
      </c>
      <c r="CU575" s="165" t="str">
        <f>IF(COUNTBLANK($A575:$F575)&gt;2,"",IF(Input!AC575=0,"NA",Input!AC575))</f>
        <v/>
      </c>
      <c r="CV575" s="65" t="str">
        <f t="shared" si="448"/>
        <v/>
      </c>
      <c r="CW575" s="65" t="str">
        <f t="shared" si="449"/>
        <v/>
      </c>
      <c r="CX575" s="165" t="str">
        <f>IF(COUNTBLANK($A575:$F575)&gt;2,"",IF(Input!AD575=0,"NA",Input!AD575))</f>
        <v/>
      </c>
    </row>
    <row r="576" spans="1:102" x14ac:dyDescent="0.25">
      <c r="A576" s="162" t="str">
        <f>IF(Input!B576=0,"",Input!B576)</f>
        <v/>
      </c>
      <c r="B576" s="162" t="str">
        <f>IF(Input!C576=0,"",Input!C576)</f>
        <v/>
      </c>
      <c r="C576" s="162" t="str">
        <f>IF(Input!D576=0,"",Input!D576)</f>
        <v/>
      </c>
      <c r="D576" s="162" t="str">
        <f>IF(Input!G576=0,"",Input!G576)</f>
        <v/>
      </c>
      <c r="E576" s="162" t="str">
        <f>IF(Input!H576=0,"",Input!H576)</f>
        <v/>
      </c>
      <c r="F576" s="162" t="str">
        <f>IF(Input!I576=0,"",Input!I576)</f>
        <v/>
      </c>
      <c r="G576" s="66" t="str">
        <f t="shared" si="400"/>
        <v/>
      </c>
      <c r="H576" s="66" t="str">
        <f t="shared" si="401"/>
        <v/>
      </c>
      <c r="I576" s="160" t="str">
        <f>FinalScores!G576</f>
        <v/>
      </c>
      <c r="J576" s="65" t="str">
        <f t="shared" si="402"/>
        <v/>
      </c>
      <c r="K576" s="65" t="str">
        <f t="shared" si="403"/>
        <v/>
      </c>
      <c r="L576" s="165" t="str">
        <f>IF(COUNTBLANK($A576:$F576)&gt;2,"",IF(Input!AE576=0,"NA",Input!AE576))</f>
        <v/>
      </c>
      <c r="M576" s="65" t="str">
        <f t="shared" si="404"/>
        <v/>
      </c>
      <c r="N576" s="65" t="str">
        <f t="shared" si="405"/>
        <v/>
      </c>
      <c r="O576" s="165" t="str">
        <f>IF(COUNTBLANK($A576:$F576)&gt;2,"",IF(Input!AF576=0,"NA",Input!AF576))</f>
        <v/>
      </c>
      <c r="P576" s="65" t="str">
        <f t="shared" si="406"/>
        <v/>
      </c>
      <c r="Q576" s="65" t="str">
        <f t="shared" si="407"/>
        <v/>
      </c>
      <c r="R576" s="165" t="str">
        <f>IF(COUNTBLANK($A576:$F576)&gt;2,"",IF(Input!AG576=0,"NA",Input!AG576))</f>
        <v/>
      </c>
      <c r="AN576" s="65" t="str">
        <f t="shared" si="408"/>
        <v/>
      </c>
      <c r="AO576" s="65" t="str">
        <f t="shared" si="409"/>
        <v/>
      </c>
      <c r="AP576" s="165" t="str">
        <f>IF(COUNTBLANK($A576:$F576)&gt;2,"",IF(Input!J576=0,"NA",Input!J576))</f>
        <v/>
      </c>
      <c r="AQ576" s="65" t="str">
        <f t="shared" si="410"/>
        <v/>
      </c>
      <c r="AR576" s="65" t="str">
        <f t="shared" si="411"/>
        <v/>
      </c>
      <c r="AS576" s="165" t="str">
        <f>IF(COUNTBLANK($A576:$F576)&gt;2,"",IF(Input!K576=0,"NA",Input!K576))</f>
        <v/>
      </c>
      <c r="AT576" s="65" t="str">
        <f t="shared" si="412"/>
        <v/>
      </c>
      <c r="AU576" s="65" t="str">
        <f t="shared" si="413"/>
        <v/>
      </c>
      <c r="AV576" s="165" t="str">
        <f>IF(COUNTBLANK($A576:$F576)&gt;2,"",IF(Input!L576=0,"NA",Input!L576))</f>
        <v/>
      </c>
      <c r="AW576" s="65" t="str">
        <f t="shared" si="414"/>
        <v/>
      </c>
      <c r="AX576" s="65" t="str">
        <f t="shared" si="415"/>
        <v/>
      </c>
      <c r="AY576" s="165" t="str">
        <f>IF(COUNTBLANK($A576:$F576)&gt;2,"",IF(Input!M576=0,"NA",Input!M576))</f>
        <v/>
      </c>
      <c r="AZ576" s="65" t="str">
        <f t="shared" si="416"/>
        <v/>
      </c>
      <c r="BA576" s="65" t="str">
        <f t="shared" si="417"/>
        <v/>
      </c>
      <c r="BB576" s="165" t="str">
        <f>IF(COUNTBLANK($A576:$F576)&gt;2,"",IF(Input!N576=0,"NA",Input!N576))</f>
        <v/>
      </c>
      <c r="BC576" s="65" t="str">
        <f t="shared" si="418"/>
        <v/>
      </c>
      <c r="BD576" s="65" t="str">
        <f t="shared" si="419"/>
        <v/>
      </c>
      <c r="BE576" s="165" t="str">
        <f>IF(COUNTBLANK($A576:$F576)&gt;2,"",IF(Input!O576=0,"NA",Input!O576))</f>
        <v/>
      </c>
      <c r="BF576" s="65" t="str">
        <f t="shared" si="420"/>
        <v/>
      </c>
      <c r="BG576" s="65" t="str">
        <f t="shared" si="421"/>
        <v/>
      </c>
      <c r="BH576" s="165" t="str">
        <f>IF(COUNTBLANK($A576:$F576)&gt;2,"",IF(Input!P576=0,"NA",Input!P576))</f>
        <v/>
      </c>
      <c r="BI576" s="65" t="str">
        <f t="shared" si="422"/>
        <v/>
      </c>
      <c r="BJ576" s="65" t="str">
        <f t="shared" si="423"/>
        <v/>
      </c>
      <c r="BK576" s="165" t="str">
        <f>IF(COUNTBLANK($A576:$F576)&gt;2,"",IF(Input!Q576=0,"NA",Input!Q576))</f>
        <v/>
      </c>
      <c r="BL576" s="65" t="str">
        <f t="shared" si="424"/>
        <v/>
      </c>
      <c r="BM576" s="65" t="str">
        <f t="shared" si="425"/>
        <v/>
      </c>
      <c r="BN576" s="165" t="str">
        <f>IF(COUNTBLANK($A576:$F576)&gt;2,"",IF(Input!R576=0,"NA",Input!R576))</f>
        <v/>
      </c>
      <c r="BO576" s="65" t="str">
        <f t="shared" si="426"/>
        <v/>
      </c>
      <c r="BP576" s="65" t="str">
        <f t="shared" si="427"/>
        <v/>
      </c>
      <c r="BQ576" s="165" t="str">
        <f>IF(COUNTBLANK($A576:$F576)&gt;2,"",IF(Input!S576=0,"NA",Input!S576))</f>
        <v/>
      </c>
      <c r="BR576" s="65" t="str">
        <f t="shared" si="428"/>
        <v/>
      </c>
      <c r="BS576" s="65" t="str">
        <f t="shared" si="429"/>
        <v/>
      </c>
      <c r="BT576" s="165" t="str">
        <f>IF(COUNTBLANK($A576:$F576)&gt;2,"",IF(Input!T576=0,"NA",Input!T576))</f>
        <v/>
      </c>
      <c r="BU576" s="65" t="str">
        <f t="shared" si="430"/>
        <v/>
      </c>
      <c r="BV576" s="65" t="str">
        <f t="shared" si="431"/>
        <v/>
      </c>
      <c r="BW576" s="165" t="str">
        <f>IF(COUNTBLANK($A576:$F576)&gt;2,"",IF(Input!U576=0,"NA",Input!U576))</f>
        <v/>
      </c>
      <c r="BX576" s="65" t="str">
        <f t="shared" si="432"/>
        <v/>
      </c>
      <c r="BY576" s="65" t="str">
        <f t="shared" si="433"/>
        <v/>
      </c>
      <c r="BZ576" s="165" t="str">
        <f>IF(COUNTBLANK($A576:$F576)&gt;2,"",IF(Input!V576=0,"NA",Input!V576))</f>
        <v/>
      </c>
      <c r="CA576" s="65" t="str">
        <f t="shared" si="434"/>
        <v/>
      </c>
      <c r="CB576" s="65" t="str">
        <f t="shared" si="435"/>
        <v/>
      </c>
      <c r="CC576" s="165" t="str">
        <f>IF(COUNTBLANK($A576:$F576)&gt;2,"",IF(Input!W576=0,"NA",Input!W576))</f>
        <v/>
      </c>
      <c r="CD576" s="65" t="str">
        <f t="shared" si="436"/>
        <v/>
      </c>
      <c r="CE576" s="65" t="str">
        <f t="shared" si="437"/>
        <v/>
      </c>
      <c r="CF576" s="165" t="str">
        <f>IF(COUNTBLANK($A576:$F576)&gt;2,"",IF(Input!X576=0,"NA",Input!X576))</f>
        <v/>
      </c>
      <c r="CG576" s="65" t="str">
        <f t="shared" si="438"/>
        <v/>
      </c>
      <c r="CH576" s="65" t="str">
        <f t="shared" si="439"/>
        <v/>
      </c>
      <c r="CI576" s="165" t="str">
        <f>IF(COUNTBLANK($A576:$F576)&gt;2,"",IF(Input!Y576=0,"NA",Input!Y576))</f>
        <v/>
      </c>
      <c r="CJ576" s="65" t="str">
        <f t="shared" si="440"/>
        <v/>
      </c>
      <c r="CK576" s="65" t="str">
        <f t="shared" si="441"/>
        <v/>
      </c>
      <c r="CL576" s="165" t="str">
        <f>IF(COUNTBLANK($A576:$F576)&gt;2,"",IF(Input!Z576=0,"NA",Input!Z576))</f>
        <v/>
      </c>
      <c r="CM576" s="65" t="str">
        <f t="shared" si="442"/>
        <v/>
      </c>
      <c r="CN576" s="65" t="str">
        <f t="shared" si="443"/>
        <v/>
      </c>
      <c r="CO576" s="165" t="str">
        <f>IF(COUNTBLANK($A576:$F576)&gt;2,"",IF(Input!AA576=0,"NA",Input!AA576))</f>
        <v/>
      </c>
      <c r="CP576" s="65" t="str">
        <f t="shared" si="444"/>
        <v/>
      </c>
      <c r="CQ576" s="65" t="str">
        <f t="shared" si="445"/>
        <v/>
      </c>
      <c r="CR576" s="165" t="str">
        <f>IF(COUNTBLANK($A576:$F576)&gt;2,"",IF(Input!AB576=0,"NA",Input!AB576))</f>
        <v/>
      </c>
      <c r="CS576" s="65" t="str">
        <f t="shared" si="446"/>
        <v/>
      </c>
      <c r="CT576" s="65" t="str">
        <f t="shared" si="447"/>
        <v/>
      </c>
      <c r="CU576" s="165" t="str">
        <f>IF(COUNTBLANK($A576:$F576)&gt;2,"",IF(Input!AC576=0,"NA",Input!AC576))</f>
        <v/>
      </c>
      <c r="CV576" s="65" t="str">
        <f t="shared" si="448"/>
        <v/>
      </c>
      <c r="CW576" s="65" t="str">
        <f t="shared" si="449"/>
        <v/>
      </c>
      <c r="CX576" s="165" t="str">
        <f>IF(COUNTBLANK($A576:$F576)&gt;2,"",IF(Input!AD576=0,"NA",Input!AD576))</f>
        <v/>
      </c>
    </row>
    <row r="577" spans="1:102" x14ac:dyDescent="0.25">
      <c r="A577" s="162" t="str">
        <f>IF(Input!B577=0,"",Input!B577)</f>
        <v/>
      </c>
      <c r="B577" s="162" t="str">
        <f>IF(Input!C577=0,"",Input!C577)</f>
        <v/>
      </c>
      <c r="C577" s="162" t="str">
        <f>IF(Input!D577=0,"",Input!D577)</f>
        <v/>
      </c>
      <c r="D577" s="162" t="str">
        <f>IF(Input!G577=0,"",Input!G577)</f>
        <v/>
      </c>
      <c r="E577" s="162" t="str">
        <f>IF(Input!H577=0,"",Input!H577)</f>
        <v/>
      </c>
      <c r="F577" s="162" t="str">
        <f>IF(Input!I577=0,"",Input!I577)</f>
        <v/>
      </c>
      <c r="G577" s="66" t="str">
        <f t="shared" si="400"/>
        <v/>
      </c>
      <c r="H577" s="66" t="str">
        <f t="shared" si="401"/>
        <v/>
      </c>
      <c r="I577" s="160" t="str">
        <f>FinalScores!G577</f>
        <v/>
      </c>
      <c r="J577" s="65" t="str">
        <f t="shared" si="402"/>
        <v/>
      </c>
      <c r="K577" s="65" t="str">
        <f t="shared" si="403"/>
        <v/>
      </c>
      <c r="L577" s="165" t="str">
        <f>IF(COUNTBLANK($A577:$F577)&gt;2,"",IF(Input!AE577=0,"NA",Input!AE577))</f>
        <v/>
      </c>
      <c r="M577" s="65" t="str">
        <f t="shared" si="404"/>
        <v/>
      </c>
      <c r="N577" s="65" t="str">
        <f t="shared" si="405"/>
        <v/>
      </c>
      <c r="O577" s="165" t="str">
        <f>IF(COUNTBLANK($A577:$F577)&gt;2,"",IF(Input!AF577=0,"NA",Input!AF577))</f>
        <v/>
      </c>
      <c r="P577" s="65" t="str">
        <f t="shared" si="406"/>
        <v/>
      </c>
      <c r="Q577" s="65" t="str">
        <f t="shared" si="407"/>
        <v/>
      </c>
      <c r="R577" s="165" t="str">
        <f>IF(COUNTBLANK($A577:$F577)&gt;2,"",IF(Input!AG577=0,"NA",Input!AG577))</f>
        <v/>
      </c>
      <c r="AN577" s="65" t="str">
        <f t="shared" si="408"/>
        <v/>
      </c>
      <c r="AO577" s="65" t="str">
        <f t="shared" si="409"/>
        <v/>
      </c>
      <c r="AP577" s="165" t="str">
        <f>IF(COUNTBLANK($A577:$F577)&gt;2,"",IF(Input!J577=0,"NA",Input!J577))</f>
        <v/>
      </c>
      <c r="AQ577" s="65" t="str">
        <f t="shared" si="410"/>
        <v/>
      </c>
      <c r="AR577" s="65" t="str">
        <f t="shared" si="411"/>
        <v/>
      </c>
      <c r="AS577" s="165" t="str">
        <f>IF(COUNTBLANK($A577:$F577)&gt;2,"",IF(Input!K577=0,"NA",Input!K577))</f>
        <v/>
      </c>
      <c r="AT577" s="65" t="str">
        <f t="shared" si="412"/>
        <v/>
      </c>
      <c r="AU577" s="65" t="str">
        <f t="shared" si="413"/>
        <v/>
      </c>
      <c r="AV577" s="165" t="str">
        <f>IF(COUNTBLANK($A577:$F577)&gt;2,"",IF(Input!L577=0,"NA",Input!L577))</f>
        <v/>
      </c>
      <c r="AW577" s="65" t="str">
        <f t="shared" si="414"/>
        <v/>
      </c>
      <c r="AX577" s="65" t="str">
        <f t="shared" si="415"/>
        <v/>
      </c>
      <c r="AY577" s="165" t="str">
        <f>IF(COUNTBLANK($A577:$F577)&gt;2,"",IF(Input!M577=0,"NA",Input!M577))</f>
        <v/>
      </c>
      <c r="AZ577" s="65" t="str">
        <f t="shared" si="416"/>
        <v/>
      </c>
      <c r="BA577" s="65" t="str">
        <f t="shared" si="417"/>
        <v/>
      </c>
      <c r="BB577" s="165" t="str">
        <f>IF(COUNTBLANK($A577:$F577)&gt;2,"",IF(Input!N577=0,"NA",Input!N577))</f>
        <v/>
      </c>
      <c r="BC577" s="65" t="str">
        <f t="shared" si="418"/>
        <v/>
      </c>
      <c r="BD577" s="65" t="str">
        <f t="shared" si="419"/>
        <v/>
      </c>
      <c r="BE577" s="165" t="str">
        <f>IF(COUNTBLANK($A577:$F577)&gt;2,"",IF(Input!O577=0,"NA",Input!O577))</f>
        <v/>
      </c>
      <c r="BF577" s="65" t="str">
        <f t="shared" si="420"/>
        <v/>
      </c>
      <c r="BG577" s="65" t="str">
        <f t="shared" si="421"/>
        <v/>
      </c>
      <c r="BH577" s="165" t="str">
        <f>IF(COUNTBLANK($A577:$F577)&gt;2,"",IF(Input!P577=0,"NA",Input!P577))</f>
        <v/>
      </c>
      <c r="BI577" s="65" t="str">
        <f t="shared" si="422"/>
        <v/>
      </c>
      <c r="BJ577" s="65" t="str">
        <f t="shared" si="423"/>
        <v/>
      </c>
      <c r="BK577" s="165" t="str">
        <f>IF(COUNTBLANK($A577:$F577)&gt;2,"",IF(Input!Q577=0,"NA",Input!Q577))</f>
        <v/>
      </c>
      <c r="BL577" s="65" t="str">
        <f t="shared" si="424"/>
        <v/>
      </c>
      <c r="BM577" s="65" t="str">
        <f t="shared" si="425"/>
        <v/>
      </c>
      <c r="BN577" s="165" t="str">
        <f>IF(COUNTBLANK($A577:$F577)&gt;2,"",IF(Input!R577=0,"NA",Input!R577))</f>
        <v/>
      </c>
      <c r="BO577" s="65" t="str">
        <f t="shared" si="426"/>
        <v/>
      </c>
      <c r="BP577" s="65" t="str">
        <f t="shared" si="427"/>
        <v/>
      </c>
      <c r="BQ577" s="165" t="str">
        <f>IF(COUNTBLANK($A577:$F577)&gt;2,"",IF(Input!S577=0,"NA",Input!S577))</f>
        <v/>
      </c>
      <c r="BR577" s="65" t="str">
        <f t="shared" si="428"/>
        <v/>
      </c>
      <c r="BS577" s="65" t="str">
        <f t="shared" si="429"/>
        <v/>
      </c>
      <c r="BT577" s="165" t="str">
        <f>IF(COUNTBLANK($A577:$F577)&gt;2,"",IF(Input!T577=0,"NA",Input!T577))</f>
        <v/>
      </c>
      <c r="BU577" s="65" t="str">
        <f t="shared" si="430"/>
        <v/>
      </c>
      <c r="BV577" s="65" t="str">
        <f t="shared" si="431"/>
        <v/>
      </c>
      <c r="BW577" s="165" t="str">
        <f>IF(COUNTBLANK($A577:$F577)&gt;2,"",IF(Input!U577=0,"NA",Input!U577))</f>
        <v/>
      </c>
      <c r="BX577" s="65" t="str">
        <f t="shared" si="432"/>
        <v/>
      </c>
      <c r="BY577" s="65" t="str">
        <f t="shared" si="433"/>
        <v/>
      </c>
      <c r="BZ577" s="165" t="str">
        <f>IF(COUNTBLANK($A577:$F577)&gt;2,"",IF(Input!V577=0,"NA",Input!V577))</f>
        <v/>
      </c>
      <c r="CA577" s="65" t="str">
        <f t="shared" si="434"/>
        <v/>
      </c>
      <c r="CB577" s="65" t="str">
        <f t="shared" si="435"/>
        <v/>
      </c>
      <c r="CC577" s="165" t="str">
        <f>IF(COUNTBLANK($A577:$F577)&gt;2,"",IF(Input!W577=0,"NA",Input!W577))</f>
        <v/>
      </c>
      <c r="CD577" s="65" t="str">
        <f t="shared" si="436"/>
        <v/>
      </c>
      <c r="CE577" s="65" t="str">
        <f t="shared" si="437"/>
        <v/>
      </c>
      <c r="CF577" s="165" t="str">
        <f>IF(COUNTBLANK($A577:$F577)&gt;2,"",IF(Input!X577=0,"NA",Input!X577))</f>
        <v/>
      </c>
      <c r="CG577" s="65" t="str">
        <f t="shared" si="438"/>
        <v/>
      </c>
      <c r="CH577" s="65" t="str">
        <f t="shared" si="439"/>
        <v/>
      </c>
      <c r="CI577" s="165" t="str">
        <f>IF(COUNTBLANK($A577:$F577)&gt;2,"",IF(Input!Y577=0,"NA",Input!Y577))</f>
        <v/>
      </c>
      <c r="CJ577" s="65" t="str">
        <f t="shared" si="440"/>
        <v/>
      </c>
      <c r="CK577" s="65" t="str">
        <f t="shared" si="441"/>
        <v/>
      </c>
      <c r="CL577" s="165" t="str">
        <f>IF(COUNTBLANK($A577:$F577)&gt;2,"",IF(Input!Z577=0,"NA",Input!Z577))</f>
        <v/>
      </c>
      <c r="CM577" s="65" t="str">
        <f t="shared" si="442"/>
        <v/>
      </c>
      <c r="CN577" s="65" t="str">
        <f t="shared" si="443"/>
        <v/>
      </c>
      <c r="CO577" s="165" t="str">
        <f>IF(COUNTBLANK($A577:$F577)&gt;2,"",IF(Input!AA577=0,"NA",Input!AA577))</f>
        <v/>
      </c>
      <c r="CP577" s="65" t="str">
        <f t="shared" si="444"/>
        <v/>
      </c>
      <c r="CQ577" s="65" t="str">
        <f t="shared" si="445"/>
        <v/>
      </c>
      <c r="CR577" s="165" t="str">
        <f>IF(COUNTBLANK($A577:$F577)&gt;2,"",IF(Input!AB577=0,"NA",Input!AB577))</f>
        <v/>
      </c>
      <c r="CS577" s="65" t="str">
        <f t="shared" si="446"/>
        <v/>
      </c>
      <c r="CT577" s="65" t="str">
        <f t="shared" si="447"/>
        <v/>
      </c>
      <c r="CU577" s="165" t="str">
        <f>IF(COUNTBLANK($A577:$F577)&gt;2,"",IF(Input!AC577=0,"NA",Input!AC577))</f>
        <v/>
      </c>
      <c r="CV577" s="65" t="str">
        <f t="shared" si="448"/>
        <v/>
      </c>
      <c r="CW577" s="65" t="str">
        <f t="shared" si="449"/>
        <v/>
      </c>
      <c r="CX577" s="165" t="str">
        <f>IF(COUNTBLANK($A577:$F577)&gt;2,"",IF(Input!AD577=0,"NA",Input!AD577))</f>
        <v/>
      </c>
    </row>
    <row r="578" spans="1:102" x14ac:dyDescent="0.25">
      <c r="A578" s="162" t="str">
        <f>IF(Input!B578=0,"",Input!B578)</f>
        <v/>
      </c>
      <c r="B578" s="162" t="str">
        <f>IF(Input!C578=0,"",Input!C578)</f>
        <v/>
      </c>
      <c r="C578" s="162" t="str">
        <f>IF(Input!D578=0,"",Input!D578)</f>
        <v/>
      </c>
      <c r="D578" s="162" t="str">
        <f>IF(Input!G578=0,"",Input!G578)</f>
        <v/>
      </c>
      <c r="E578" s="162" t="str">
        <f>IF(Input!H578=0,"",Input!H578)</f>
        <v/>
      </c>
      <c r="F578" s="162" t="str">
        <f>IF(Input!I578=0,"",Input!I578)</f>
        <v/>
      </c>
      <c r="G578" s="66" t="str">
        <f t="shared" si="400"/>
        <v/>
      </c>
      <c r="H578" s="66" t="str">
        <f t="shared" si="401"/>
        <v/>
      </c>
      <c r="I578" s="160" t="str">
        <f>FinalScores!G578</f>
        <v/>
      </c>
      <c r="J578" s="65" t="str">
        <f t="shared" si="402"/>
        <v/>
      </c>
      <c r="K578" s="65" t="str">
        <f t="shared" si="403"/>
        <v/>
      </c>
      <c r="L578" s="165" t="str">
        <f>IF(COUNTBLANK($A578:$F578)&gt;2,"",IF(Input!AE578=0,"NA",Input!AE578))</f>
        <v/>
      </c>
      <c r="M578" s="65" t="str">
        <f t="shared" si="404"/>
        <v/>
      </c>
      <c r="N578" s="65" t="str">
        <f t="shared" si="405"/>
        <v/>
      </c>
      <c r="O578" s="165" t="str">
        <f>IF(COUNTBLANK($A578:$F578)&gt;2,"",IF(Input!AF578=0,"NA",Input!AF578))</f>
        <v/>
      </c>
      <c r="P578" s="65" t="str">
        <f t="shared" si="406"/>
        <v/>
      </c>
      <c r="Q578" s="65" t="str">
        <f t="shared" si="407"/>
        <v/>
      </c>
      <c r="R578" s="165" t="str">
        <f>IF(COUNTBLANK($A578:$F578)&gt;2,"",IF(Input!AG578=0,"NA",Input!AG578))</f>
        <v/>
      </c>
      <c r="AN578" s="65" t="str">
        <f t="shared" si="408"/>
        <v/>
      </c>
      <c r="AO578" s="65" t="str">
        <f t="shared" si="409"/>
        <v/>
      </c>
      <c r="AP578" s="165" t="str">
        <f>IF(COUNTBLANK($A578:$F578)&gt;2,"",IF(Input!J578=0,"NA",Input!J578))</f>
        <v/>
      </c>
      <c r="AQ578" s="65" t="str">
        <f t="shared" si="410"/>
        <v/>
      </c>
      <c r="AR578" s="65" t="str">
        <f t="shared" si="411"/>
        <v/>
      </c>
      <c r="AS578" s="165" t="str">
        <f>IF(COUNTBLANK($A578:$F578)&gt;2,"",IF(Input!K578=0,"NA",Input!K578))</f>
        <v/>
      </c>
      <c r="AT578" s="65" t="str">
        <f t="shared" si="412"/>
        <v/>
      </c>
      <c r="AU578" s="65" t="str">
        <f t="shared" si="413"/>
        <v/>
      </c>
      <c r="AV578" s="165" t="str">
        <f>IF(COUNTBLANK($A578:$F578)&gt;2,"",IF(Input!L578=0,"NA",Input!L578))</f>
        <v/>
      </c>
      <c r="AW578" s="65" t="str">
        <f t="shared" si="414"/>
        <v/>
      </c>
      <c r="AX578" s="65" t="str">
        <f t="shared" si="415"/>
        <v/>
      </c>
      <c r="AY578" s="165" t="str">
        <f>IF(COUNTBLANK($A578:$F578)&gt;2,"",IF(Input!M578=0,"NA",Input!M578))</f>
        <v/>
      </c>
      <c r="AZ578" s="65" t="str">
        <f t="shared" si="416"/>
        <v/>
      </c>
      <c r="BA578" s="65" t="str">
        <f t="shared" si="417"/>
        <v/>
      </c>
      <c r="BB578" s="165" t="str">
        <f>IF(COUNTBLANK($A578:$F578)&gt;2,"",IF(Input!N578=0,"NA",Input!N578))</f>
        <v/>
      </c>
      <c r="BC578" s="65" t="str">
        <f t="shared" si="418"/>
        <v/>
      </c>
      <c r="BD578" s="65" t="str">
        <f t="shared" si="419"/>
        <v/>
      </c>
      <c r="BE578" s="165" t="str">
        <f>IF(COUNTBLANK($A578:$F578)&gt;2,"",IF(Input!O578=0,"NA",Input!O578))</f>
        <v/>
      </c>
      <c r="BF578" s="65" t="str">
        <f t="shared" si="420"/>
        <v/>
      </c>
      <c r="BG578" s="65" t="str">
        <f t="shared" si="421"/>
        <v/>
      </c>
      <c r="BH578" s="165" t="str">
        <f>IF(COUNTBLANK($A578:$F578)&gt;2,"",IF(Input!P578=0,"NA",Input!P578))</f>
        <v/>
      </c>
      <c r="BI578" s="65" t="str">
        <f t="shared" si="422"/>
        <v/>
      </c>
      <c r="BJ578" s="65" t="str">
        <f t="shared" si="423"/>
        <v/>
      </c>
      <c r="BK578" s="165" t="str">
        <f>IF(COUNTBLANK($A578:$F578)&gt;2,"",IF(Input!Q578=0,"NA",Input!Q578))</f>
        <v/>
      </c>
      <c r="BL578" s="65" t="str">
        <f t="shared" si="424"/>
        <v/>
      </c>
      <c r="BM578" s="65" t="str">
        <f t="shared" si="425"/>
        <v/>
      </c>
      <c r="BN578" s="165" t="str">
        <f>IF(COUNTBLANK($A578:$F578)&gt;2,"",IF(Input!R578=0,"NA",Input!R578))</f>
        <v/>
      </c>
      <c r="BO578" s="65" t="str">
        <f t="shared" si="426"/>
        <v/>
      </c>
      <c r="BP578" s="65" t="str">
        <f t="shared" si="427"/>
        <v/>
      </c>
      <c r="BQ578" s="165" t="str">
        <f>IF(COUNTBLANK($A578:$F578)&gt;2,"",IF(Input!S578=0,"NA",Input!S578))</f>
        <v/>
      </c>
      <c r="BR578" s="65" t="str">
        <f t="shared" si="428"/>
        <v/>
      </c>
      <c r="BS578" s="65" t="str">
        <f t="shared" si="429"/>
        <v/>
      </c>
      <c r="BT578" s="165" t="str">
        <f>IF(COUNTBLANK($A578:$F578)&gt;2,"",IF(Input!T578=0,"NA",Input!T578))</f>
        <v/>
      </c>
      <c r="BU578" s="65" t="str">
        <f t="shared" si="430"/>
        <v/>
      </c>
      <c r="BV578" s="65" t="str">
        <f t="shared" si="431"/>
        <v/>
      </c>
      <c r="BW578" s="165" t="str">
        <f>IF(COUNTBLANK($A578:$F578)&gt;2,"",IF(Input!U578=0,"NA",Input!U578))</f>
        <v/>
      </c>
      <c r="BX578" s="65" t="str">
        <f t="shared" si="432"/>
        <v/>
      </c>
      <c r="BY578" s="65" t="str">
        <f t="shared" si="433"/>
        <v/>
      </c>
      <c r="BZ578" s="165" t="str">
        <f>IF(COUNTBLANK($A578:$F578)&gt;2,"",IF(Input!V578=0,"NA",Input!V578))</f>
        <v/>
      </c>
      <c r="CA578" s="65" t="str">
        <f t="shared" si="434"/>
        <v/>
      </c>
      <c r="CB578" s="65" t="str">
        <f t="shared" si="435"/>
        <v/>
      </c>
      <c r="CC578" s="165" t="str">
        <f>IF(COUNTBLANK($A578:$F578)&gt;2,"",IF(Input!W578=0,"NA",Input!W578))</f>
        <v/>
      </c>
      <c r="CD578" s="65" t="str">
        <f t="shared" si="436"/>
        <v/>
      </c>
      <c r="CE578" s="65" t="str">
        <f t="shared" si="437"/>
        <v/>
      </c>
      <c r="CF578" s="165" t="str">
        <f>IF(COUNTBLANK($A578:$F578)&gt;2,"",IF(Input!X578=0,"NA",Input!X578))</f>
        <v/>
      </c>
      <c r="CG578" s="65" t="str">
        <f t="shared" si="438"/>
        <v/>
      </c>
      <c r="CH578" s="65" t="str">
        <f t="shared" si="439"/>
        <v/>
      </c>
      <c r="CI578" s="165" t="str">
        <f>IF(COUNTBLANK($A578:$F578)&gt;2,"",IF(Input!Y578=0,"NA",Input!Y578))</f>
        <v/>
      </c>
      <c r="CJ578" s="65" t="str">
        <f t="shared" si="440"/>
        <v/>
      </c>
      <c r="CK578" s="65" t="str">
        <f t="shared" si="441"/>
        <v/>
      </c>
      <c r="CL578" s="165" t="str">
        <f>IF(COUNTBLANK($A578:$F578)&gt;2,"",IF(Input!Z578=0,"NA",Input!Z578))</f>
        <v/>
      </c>
      <c r="CM578" s="65" t="str">
        <f t="shared" si="442"/>
        <v/>
      </c>
      <c r="CN578" s="65" t="str">
        <f t="shared" si="443"/>
        <v/>
      </c>
      <c r="CO578" s="165" t="str">
        <f>IF(COUNTBLANK($A578:$F578)&gt;2,"",IF(Input!AA578=0,"NA",Input!AA578))</f>
        <v/>
      </c>
      <c r="CP578" s="65" t="str">
        <f t="shared" si="444"/>
        <v/>
      </c>
      <c r="CQ578" s="65" t="str">
        <f t="shared" si="445"/>
        <v/>
      </c>
      <c r="CR578" s="165" t="str">
        <f>IF(COUNTBLANK($A578:$F578)&gt;2,"",IF(Input!AB578=0,"NA",Input!AB578))</f>
        <v/>
      </c>
      <c r="CS578" s="65" t="str">
        <f t="shared" si="446"/>
        <v/>
      </c>
      <c r="CT578" s="65" t="str">
        <f t="shared" si="447"/>
        <v/>
      </c>
      <c r="CU578" s="165" t="str">
        <f>IF(COUNTBLANK($A578:$F578)&gt;2,"",IF(Input!AC578=0,"NA",Input!AC578))</f>
        <v/>
      </c>
      <c r="CV578" s="65" t="str">
        <f t="shared" si="448"/>
        <v/>
      </c>
      <c r="CW578" s="65" t="str">
        <f t="shared" si="449"/>
        <v/>
      </c>
      <c r="CX578" s="165" t="str">
        <f>IF(COUNTBLANK($A578:$F578)&gt;2,"",IF(Input!AD578=0,"NA",Input!AD578))</f>
        <v/>
      </c>
    </row>
    <row r="579" spans="1:102" x14ac:dyDescent="0.25">
      <c r="A579" s="162" t="str">
        <f>IF(Input!B579=0,"",Input!B579)</f>
        <v/>
      </c>
      <c r="B579" s="162" t="str">
        <f>IF(Input!C579=0,"",Input!C579)</f>
        <v/>
      </c>
      <c r="C579" s="162" t="str">
        <f>IF(Input!D579=0,"",Input!D579)</f>
        <v/>
      </c>
      <c r="D579" s="162" t="str">
        <f>IF(Input!G579=0,"",Input!G579)</f>
        <v/>
      </c>
      <c r="E579" s="162" t="str">
        <f>IF(Input!H579=0,"",Input!H579)</f>
        <v/>
      </c>
      <c r="F579" s="162" t="str">
        <f>IF(Input!I579=0,"",Input!I579)</f>
        <v/>
      </c>
      <c r="G579" s="66" t="str">
        <f t="shared" ref="G579:G642" si="450">IF(COUNTBLANK(A579:F579)&gt;2,"","Paper")</f>
        <v/>
      </c>
      <c r="H579" s="66" t="str">
        <f t="shared" ref="H579:H642" si="451">IF(COUNTBLANK(A579:F579)&gt;2,"","McREL")</f>
        <v/>
      </c>
      <c r="I579" s="160" t="str">
        <f>FinalScores!G579</f>
        <v/>
      </c>
      <c r="J579" s="65" t="str">
        <f t="shared" ref="J579:J642" si="452">IF(COUNTBLANK(A579:F579)&gt;2,"","MC")</f>
        <v/>
      </c>
      <c r="K579" s="65" t="str">
        <f t="shared" ref="K579:K642" si="453">IF(COUNTBLANK($A579:$F579)&gt;2,"","Managing Change")</f>
        <v/>
      </c>
      <c r="L579" s="165" t="str">
        <f>IF(COUNTBLANK($A579:$F579)&gt;2,"",IF(Input!AE579=0,"NA",Input!AE579))</f>
        <v/>
      </c>
      <c r="M579" s="65" t="str">
        <f t="shared" ref="M579:M642" si="454">IF(COUNTBLANK($A579:$F579)&gt;2,"","MC")</f>
        <v/>
      </c>
      <c r="N579" s="65" t="str">
        <f t="shared" ref="N579:N642" si="455">IF(COUNTBLANK($A579:$F579)&gt;2,"","Change Agent")</f>
        <v/>
      </c>
      <c r="O579" s="165" t="str">
        <f>IF(COUNTBLANK($A579:$F579)&gt;2,"",IF(Input!AF579=0,"NA",Input!AF579))</f>
        <v/>
      </c>
      <c r="P579" s="65" t="str">
        <f t="shared" ref="P579:P642" si="456">IF(COUNTBLANK($A579:$F579)&gt;2,"","PC")</f>
        <v/>
      </c>
      <c r="Q579" s="65" t="str">
        <f t="shared" ref="Q579:Q642" si="457">IF(COUNTBLANK($A579:$F579)&gt;2,"","Purposeful Community")</f>
        <v/>
      </c>
      <c r="R579" s="165" t="str">
        <f>IF(COUNTBLANK($A579:$F579)&gt;2,"",IF(Input!AG579=0,"NA",Input!AG579))</f>
        <v/>
      </c>
      <c r="AN579" s="65" t="str">
        <f t="shared" ref="AN579:AN642" si="458">IF(COUNTBLANK($A579:$F579)&gt;2,"","MC")</f>
        <v/>
      </c>
      <c r="AO579" s="65" t="str">
        <f t="shared" ref="AO579:AO642" si="459">IF(COUNTBLANK($A579:$F579)&gt;2,"","Change Agent")</f>
        <v/>
      </c>
      <c r="AP579" s="165" t="str">
        <f>IF(COUNTBLANK($A579:$F579)&gt;2,"",IF(Input!J579=0,"NA",Input!J579))</f>
        <v/>
      </c>
      <c r="AQ579" s="65" t="str">
        <f t="shared" ref="AQ579:AQ642" si="460">IF(COUNTBLANK($A579:$F579)&gt;2,"","MC")</f>
        <v/>
      </c>
      <c r="AR579" s="65" t="str">
        <f t="shared" ref="AR579:AR642" si="461">IF(COUNTBLANK($A579:$F579)&gt;2,"","Flexibility")</f>
        <v/>
      </c>
      <c r="AS579" s="165" t="str">
        <f>IF(COUNTBLANK($A579:$F579)&gt;2,"",IF(Input!K579=0,"NA",Input!K579))</f>
        <v/>
      </c>
      <c r="AT579" s="65" t="str">
        <f t="shared" ref="AT579:AT642" si="462">IF(COUNTBLANK($A579:$F579)&gt;2,"","MC")</f>
        <v/>
      </c>
      <c r="AU579" s="65" t="str">
        <f t="shared" ref="AU579:AU642" si="463">IF(COUNTBLANK($A579:$F579)&gt;2,"","Ideals &amp; Beliefs")</f>
        <v/>
      </c>
      <c r="AV579" s="165" t="str">
        <f>IF(COUNTBLANK($A579:$F579)&gt;2,"",IF(Input!L579=0,"NA",Input!L579))</f>
        <v/>
      </c>
      <c r="AW579" s="65" t="str">
        <f t="shared" ref="AW579:AW642" si="464">IF(COUNTBLANK($A579:$F579)&gt;2,"","MC")</f>
        <v/>
      </c>
      <c r="AX579" s="65" t="str">
        <f t="shared" ref="AX579:AX642" si="465">IF(COUNTBLANK($A579:$F579)&gt;2,"","Intellectual Stimulation")</f>
        <v/>
      </c>
      <c r="AY579" s="165" t="str">
        <f>IF(COUNTBLANK($A579:$F579)&gt;2,"",IF(Input!M579=0,"NA",Input!M579))</f>
        <v/>
      </c>
      <c r="AZ579" s="65" t="str">
        <f t="shared" ref="AZ579:AZ642" si="466">IF(COUNTBLANK($A579:$F579)&gt;2,"","MC")</f>
        <v/>
      </c>
      <c r="BA579" s="65" t="str">
        <f t="shared" ref="BA579:BA642" si="467">IF(COUNTBLANK($A579:$F579)&gt;2,"","Knowledge of CIA")</f>
        <v/>
      </c>
      <c r="BB579" s="165" t="str">
        <f>IF(COUNTBLANK($A579:$F579)&gt;2,"",IF(Input!N579=0,"NA",Input!N579))</f>
        <v/>
      </c>
      <c r="BC579" s="65" t="str">
        <f t="shared" ref="BC579:BC642" si="468">IF(COUNTBLANK($A579:$F579)&gt;2,"","MC")</f>
        <v/>
      </c>
      <c r="BD579" s="65" t="str">
        <f t="shared" ref="BD579:BD642" si="469">IF(COUNTBLANK($A579:$F579)&gt;2,"","Monitor &amp; Evaluate")</f>
        <v/>
      </c>
      <c r="BE579" s="165" t="str">
        <f>IF(COUNTBLANK($A579:$F579)&gt;2,"",IF(Input!O579=0,"NA",Input!O579))</f>
        <v/>
      </c>
      <c r="BF579" s="65" t="str">
        <f t="shared" ref="BF579:BF642" si="470">IF(COUNTBLANK($A579:$F579)&gt;2,"","MC")</f>
        <v/>
      </c>
      <c r="BG579" s="65" t="str">
        <f t="shared" ref="BG579:BG642" si="471">IF(COUNTBLANK($A579:$F579)&gt;2,"","Optimize")</f>
        <v/>
      </c>
      <c r="BH579" s="165" t="str">
        <f>IF(COUNTBLANK($A579:$F579)&gt;2,"",IF(Input!P579=0,"NA",Input!P579))</f>
        <v/>
      </c>
      <c r="BI579" s="65" t="str">
        <f t="shared" ref="BI579:BI642" si="472">IF(COUNTBLANK($A579:$F579)&gt;2,"","FL")</f>
        <v/>
      </c>
      <c r="BJ579" s="65" t="str">
        <f t="shared" ref="BJ579:BJ642" si="473">IF(COUNTBLANK($A579:$F579)&gt;2,"","Contingent Rewards")</f>
        <v/>
      </c>
      <c r="BK579" s="165" t="str">
        <f>IF(COUNTBLANK($A579:$F579)&gt;2,"",IF(Input!Q579=0,"NA",Input!Q579))</f>
        <v/>
      </c>
      <c r="BL579" s="65" t="str">
        <f t="shared" ref="BL579:BL642" si="474">IF(COUNTBLANK($A579:$F579)&gt;2,"","FL")</f>
        <v/>
      </c>
      <c r="BM579" s="65" t="str">
        <f t="shared" ref="BM579:BM642" si="475">IF(COUNTBLANK($A579:$F579)&gt;2,"","Discipline")</f>
        <v/>
      </c>
      <c r="BN579" s="165" t="str">
        <f>IF(COUNTBLANK($A579:$F579)&gt;2,"",IF(Input!R579=0,"NA",Input!R579))</f>
        <v/>
      </c>
      <c r="BO579" s="65" t="str">
        <f t="shared" ref="BO579:BO642" si="476">IF(COUNTBLANK($A579:$F579)&gt;2,"","FL")</f>
        <v/>
      </c>
      <c r="BP579" s="65" t="str">
        <f t="shared" ref="BP579:BP642" si="477">IF(COUNTBLANK($A579:$F579)&gt;2,"","Focus")</f>
        <v/>
      </c>
      <c r="BQ579" s="165" t="str">
        <f>IF(COUNTBLANK($A579:$F579)&gt;2,"",IF(Input!S579=0,"NA",Input!S579))</f>
        <v/>
      </c>
      <c r="BR579" s="65" t="str">
        <f t="shared" ref="BR579:BR642" si="478">IF(COUNTBLANK($A579:$F579)&gt;2,"","FL")</f>
        <v/>
      </c>
      <c r="BS579" s="65" t="str">
        <f t="shared" ref="BS579:BS642" si="479">IF(COUNTBLANK($A579:$F579)&gt;2,"","Involvement of CIA")</f>
        <v/>
      </c>
      <c r="BT579" s="165" t="str">
        <f>IF(COUNTBLANK($A579:$F579)&gt;2,"",IF(Input!T579=0,"NA",Input!T579))</f>
        <v/>
      </c>
      <c r="BU579" s="65" t="str">
        <f t="shared" ref="BU579:BU642" si="480">IF(COUNTBLANK($A579:$F579)&gt;2,"","FL")</f>
        <v/>
      </c>
      <c r="BV579" s="65" t="str">
        <f t="shared" ref="BV579:BV642" si="481">IF(COUNTBLANK($A579:$F579)&gt;2,"","Order")</f>
        <v/>
      </c>
      <c r="BW579" s="165" t="str">
        <f>IF(COUNTBLANK($A579:$F579)&gt;2,"",IF(Input!U579=0,"NA",Input!U579))</f>
        <v/>
      </c>
      <c r="BX579" s="65" t="str">
        <f t="shared" ref="BX579:BX642" si="482">IF(COUNTBLANK($A579:$F579)&gt;2,"","FL")</f>
        <v/>
      </c>
      <c r="BY579" s="65" t="str">
        <f t="shared" ref="BY579:BY642" si="483">IF(COUNTBLANK($A579:$F579)&gt;2,"","Outreach")</f>
        <v/>
      </c>
      <c r="BZ579" s="165" t="str">
        <f>IF(COUNTBLANK($A579:$F579)&gt;2,"",IF(Input!V579=0,"NA",Input!V579))</f>
        <v/>
      </c>
      <c r="CA579" s="65" t="str">
        <f t="shared" ref="CA579:CA642" si="484">IF(COUNTBLANK($A579:$F579)&gt;2,"","FL")</f>
        <v/>
      </c>
      <c r="CB579" s="65" t="str">
        <f t="shared" ref="CB579:CB642" si="485">IF(COUNTBLANK($A579:$F579)&gt;2,"","Resources")</f>
        <v/>
      </c>
      <c r="CC579" s="165" t="str">
        <f>IF(COUNTBLANK($A579:$F579)&gt;2,"",IF(Input!W579=0,"NA",Input!W579))</f>
        <v/>
      </c>
      <c r="CD579" s="65" t="str">
        <f t="shared" ref="CD579:CD642" si="486">IF(COUNTBLANK($A579:$F579)&gt;2,"","PC")</f>
        <v/>
      </c>
      <c r="CE579" s="65" t="str">
        <f t="shared" ref="CE579:CE642" si="487">IF(COUNTBLANK($A579:$F579)&gt;2,"","Affirmation")</f>
        <v/>
      </c>
      <c r="CF579" s="165" t="str">
        <f>IF(COUNTBLANK($A579:$F579)&gt;2,"",IF(Input!X579=0,"NA",Input!X579))</f>
        <v/>
      </c>
      <c r="CG579" s="65" t="str">
        <f t="shared" ref="CG579:CG642" si="488">IF(COUNTBLANK($A579:$F579)&gt;2,"","PC")</f>
        <v/>
      </c>
      <c r="CH579" s="65" t="str">
        <f t="shared" ref="CH579:CH642" si="489">IF(COUNTBLANK($A579:$F579)&gt;2,"","Communication")</f>
        <v/>
      </c>
      <c r="CI579" s="165" t="str">
        <f>IF(COUNTBLANK($A579:$F579)&gt;2,"",IF(Input!Y579=0,"NA",Input!Y579))</f>
        <v/>
      </c>
      <c r="CJ579" s="65" t="str">
        <f t="shared" ref="CJ579:CJ642" si="490">IF(COUNTBLANK($A579:$F579)&gt;2,"","PC")</f>
        <v/>
      </c>
      <c r="CK579" s="65" t="str">
        <f t="shared" ref="CK579:CK642" si="491">IF(COUNTBLANK($A579:$F579)&gt;2,"","Culture")</f>
        <v/>
      </c>
      <c r="CL579" s="165" t="str">
        <f>IF(COUNTBLANK($A579:$F579)&gt;2,"",IF(Input!Z579=0,"NA",Input!Z579))</f>
        <v/>
      </c>
      <c r="CM579" s="65" t="str">
        <f t="shared" ref="CM579:CM642" si="492">IF(COUNTBLANK($A579:$F579)&gt;2,"","PC")</f>
        <v/>
      </c>
      <c r="CN579" s="65" t="str">
        <f t="shared" ref="CN579:CN642" si="493">IF(COUNTBLANK($A579:$F579)&gt;2,"","Input")</f>
        <v/>
      </c>
      <c r="CO579" s="165" t="str">
        <f>IF(COUNTBLANK($A579:$F579)&gt;2,"",IF(Input!AA579=0,"NA",Input!AA579))</f>
        <v/>
      </c>
      <c r="CP579" s="65" t="str">
        <f t="shared" ref="CP579:CP642" si="494">IF(COUNTBLANK($A579:$F579)&gt;2,"","PC")</f>
        <v/>
      </c>
      <c r="CQ579" s="65" t="str">
        <f t="shared" ref="CQ579:CQ642" si="495">IF(COUNTBLANK($A579:$F579)&gt;2,"","Relationships")</f>
        <v/>
      </c>
      <c r="CR579" s="165" t="str">
        <f>IF(COUNTBLANK($A579:$F579)&gt;2,"",IF(Input!AB579=0,"NA",Input!AB579))</f>
        <v/>
      </c>
      <c r="CS579" s="65" t="str">
        <f t="shared" ref="CS579:CS642" si="496">IF(COUNTBLANK($A579:$F579)&gt;2,"","PC")</f>
        <v/>
      </c>
      <c r="CT579" s="65" t="str">
        <f t="shared" ref="CT579:CT642" si="497">IF(COUNTBLANK($A579:$F579)&gt;2,"","Situational Awareness")</f>
        <v/>
      </c>
      <c r="CU579" s="165" t="str">
        <f>IF(COUNTBLANK($A579:$F579)&gt;2,"",IF(Input!AC579=0,"NA",Input!AC579))</f>
        <v/>
      </c>
      <c r="CV579" s="65" t="str">
        <f t="shared" ref="CV579:CV642" si="498">IF(COUNTBLANK($A579:$F579)&gt;2,"","PC")</f>
        <v/>
      </c>
      <c r="CW579" s="65" t="str">
        <f t="shared" ref="CW579:CW642" si="499">IF(COUNTBLANK($A579:$F579)&gt;2,"","Visibility")</f>
        <v/>
      </c>
      <c r="CX579" s="165" t="str">
        <f>IF(COUNTBLANK($A579:$F579)&gt;2,"",IF(Input!AD579=0,"NA",Input!AD579))</f>
        <v/>
      </c>
    </row>
    <row r="580" spans="1:102" x14ac:dyDescent="0.25">
      <c r="A580" s="162" t="str">
        <f>IF(Input!B580=0,"",Input!B580)</f>
        <v/>
      </c>
      <c r="B580" s="162" t="str">
        <f>IF(Input!C580=0,"",Input!C580)</f>
        <v/>
      </c>
      <c r="C580" s="162" t="str">
        <f>IF(Input!D580=0,"",Input!D580)</f>
        <v/>
      </c>
      <c r="D580" s="162" t="str">
        <f>IF(Input!G580=0,"",Input!G580)</f>
        <v/>
      </c>
      <c r="E580" s="162" t="str">
        <f>IF(Input!H580=0,"",Input!H580)</f>
        <v/>
      </c>
      <c r="F580" s="162" t="str">
        <f>IF(Input!I580=0,"",Input!I580)</f>
        <v/>
      </c>
      <c r="G580" s="66" t="str">
        <f t="shared" si="450"/>
        <v/>
      </c>
      <c r="H580" s="66" t="str">
        <f t="shared" si="451"/>
        <v/>
      </c>
      <c r="I580" s="160" t="str">
        <f>FinalScores!G580</f>
        <v/>
      </c>
      <c r="J580" s="65" t="str">
        <f t="shared" si="452"/>
        <v/>
      </c>
      <c r="K580" s="65" t="str">
        <f t="shared" si="453"/>
        <v/>
      </c>
      <c r="L580" s="165" t="str">
        <f>IF(COUNTBLANK($A580:$F580)&gt;2,"",IF(Input!AE580=0,"NA",Input!AE580))</f>
        <v/>
      </c>
      <c r="M580" s="65" t="str">
        <f t="shared" si="454"/>
        <v/>
      </c>
      <c r="N580" s="65" t="str">
        <f t="shared" si="455"/>
        <v/>
      </c>
      <c r="O580" s="165" t="str">
        <f>IF(COUNTBLANK($A580:$F580)&gt;2,"",IF(Input!AF580=0,"NA",Input!AF580))</f>
        <v/>
      </c>
      <c r="P580" s="65" t="str">
        <f t="shared" si="456"/>
        <v/>
      </c>
      <c r="Q580" s="65" t="str">
        <f t="shared" si="457"/>
        <v/>
      </c>
      <c r="R580" s="165" t="str">
        <f>IF(COUNTBLANK($A580:$F580)&gt;2,"",IF(Input!AG580=0,"NA",Input!AG580))</f>
        <v/>
      </c>
      <c r="AN580" s="65" t="str">
        <f t="shared" si="458"/>
        <v/>
      </c>
      <c r="AO580" s="65" t="str">
        <f t="shared" si="459"/>
        <v/>
      </c>
      <c r="AP580" s="165" t="str">
        <f>IF(COUNTBLANK($A580:$F580)&gt;2,"",IF(Input!J580=0,"NA",Input!J580))</f>
        <v/>
      </c>
      <c r="AQ580" s="65" t="str">
        <f t="shared" si="460"/>
        <v/>
      </c>
      <c r="AR580" s="65" t="str">
        <f t="shared" si="461"/>
        <v/>
      </c>
      <c r="AS580" s="165" t="str">
        <f>IF(COUNTBLANK($A580:$F580)&gt;2,"",IF(Input!K580=0,"NA",Input!K580))</f>
        <v/>
      </c>
      <c r="AT580" s="65" t="str">
        <f t="shared" si="462"/>
        <v/>
      </c>
      <c r="AU580" s="65" t="str">
        <f t="shared" si="463"/>
        <v/>
      </c>
      <c r="AV580" s="165" t="str">
        <f>IF(COUNTBLANK($A580:$F580)&gt;2,"",IF(Input!L580=0,"NA",Input!L580))</f>
        <v/>
      </c>
      <c r="AW580" s="65" t="str">
        <f t="shared" si="464"/>
        <v/>
      </c>
      <c r="AX580" s="65" t="str">
        <f t="shared" si="465"/>
        <v/>
      </c>
      <c r="AY580" s="165" t="str">
        <f>IF(COUNTBLANK($A580:$F580)&gt;2,"",IF(Input!M580=0,"NA",Input!M580))</f>
        <v/>
      </c>
      <c r="AZ580" s="65" t="str">
        <f t="shared" si="466"/>
        <v/>
      </c>
      <c r="BA580" s="65" t="str">
        <f t="shared" si="467"/>
        <v/>
      </c>
      <c r="BB580" s="165" t="str">
        <f>IF(COUNTBLANK($A580:$F580)&gt;2,"",IF(Input!N580=0,"NA",Input!N580))</f>
        <v/>
      </c>
      <c r="BC580" s="65" t="str">
        <f t="shared" si="468"/>
        <v/>
      </c>
      <c r="BD580" s="65" t="str">
        <f t="shared" si="469"/>
        <v/>
      </c>
      <c r="BE580" s="165" t="str">
        <f>IF(COUNTBLANK($A580:$F580)&gt;2,"",IF(Input!O580=0,"NA",Input!O580))</f>
        <v/>
      </c>
      <c r="BF580" s="65" t="str">
        <f t="shared" si="470"/>
        <v/>
      </c>
      <c r="BG580" s="65" t="str">
        <f t="shared" si="471"/>
        <v/>
      </c>
      <c r="BH580" s="165" t="str">
        <f>IF(COUNTBLANK($A580:$F580)&gt;2,"",IF(Input!P580=0,"NA",Input!P580))</f>
        <v/>
      </c>
      <c r="BI580" s="65" t="str">
        <f t="shared" si="472"/>
        <v/>
      </c>
      <c r="BJ580" s="65" t="str">
        <f t="shared" si="473"/>
        <v/>
      </c>
      <c r="BK580" s="165" t="str">
        <f>IF(COUNTBLANK($A580:$F580)&gt;2,"",IF(Input!Q580=0,"NA",Input!Q580))</f>
        <v/>
      </c>
      <c r="BL580" s="65" t="str">
        <f t="shared" si="474"/>
        <v/>
      </c>
      <c r="BM580" s="65" t="str">
        <f t="shared" si="475"/>
        <v/>
      </c>
      <c r="BN580" s="165" t="str">
        <f>IF(COUNTBLANK($A580:$F580)&gt;2,"",IF(Input!R580=0,"NA",Input!R580))</f>
        <v/>
      </c>
      <c r="BO580" s="65" t="str">
        <f t="shared" si="476"/>
        <v/>
      </c>
      <c r="BP580" s="65" t="str">
        <f t="shared" si="477"/>
        <v/>
      </c>
      <c r="BQ580" s="165" t="str">
        <f>IF(COUNTBLANK($A580:$F580)&gt;2,"",IF(Input!S580=0,"NA",Input!S580))</f>
        <v/>
      </c>
      <c r="BR580" s="65" t="str">
        <f t="shared" si="478"/>
        <v/>
      </c>
      <c r="BS580" s="65" t="str">
        <f t="shared" si="479"/>
        <v/>
      </c>
      <c r="BT580" s="165" t="str">
        <f>IF(COUNTBLANK($A580:$F580)&gt;2,"",IF(Input!T580=0,"NA",Input!T580))</f>
        <v/>
      </c>
      <c r="BU580" s="65" t="str">
        <f t="shared" si="480"/>
        <v/>
      </c>
      <c r="BV580" s="65" t="str">
        <f t="shared" si="481"/>
        <v/>
      </c>
      <c r="BW580" s="165" t="str">
        <f>IF(COUNTBLANK($A580:$F580)&gt;2,"",IF(Input!U580=0,"NA",Input!U580))</f>
        <v/>
      </c>
      <c r="BX580" s="65" t="str">
        <f t="shared" si="482"/>
        <v/>
      </c>
      <c r="BY580" s="65" t="str">
        <f t="shared" si="483"/>
        <v/>
      </c>
      <c r="BZ580" s="165" t="str">
        <f>IF(COUNTBLANK($A580:$F580)&gt;2,"",IF(Input!V580=0,"NA",Input!V580))</f>
        <v/>
      </c>
      <c r="CA580" s="65" t="str">
        <f t="shared" si="484"/>
        <v/>
      </c>
      <c r="CB580" s="65" t="str">
        <f t="shared" si="485"/>
        <v/>
      </c>
      <c r="CC580" s="165" t="str">
        <f>IF(COUNTBLANK($A580:$F580)&gt;2,"",IF(Input!W580=0,"NA",Input!W580))</f>
        <v/>
      </c>
      <c r="CD580" s="65" t="str">
        <f t="shared" si="486"/>
        <v/>
      </c>
      <c r="CE580" s="65" t="str">
        <f t="shared" si="487"/>
        <v/>
      </c>
      <c r="CF580" s="165" t="str">
        <f>IF(COUNTBLANK($A580:$F580)&gt;2,"",IF(Input!X580=0,"NA",Input!X580))</f>
        <v/>
      </c>
      <c r="CG580" s="65" t="str">
        <f t="shared" si="488"/>
        <v/>
      </c>
      <c r="CH580" s="65" t="str">
        <f t="shared" si="489"/>
        <v/>
      </c>
      <c r="CI580" s="165" t="str">
        <f>IF(COUNTBLANK($A580:$F580)&gt;2,"",IF(Input!Y580=0,"NA",Input!Y580))</f>
        <v/>
      </c>
      <c r="CJ580" s="65" t="str">
        <f t="shared" si="490"/>
        <v/>
      </c>
      <c r="CK580" s="65" t="str">
        <f t="shared" si="491"/>
        <v/>
      </c>
      <c r="CL580" s="165" t="str">
        <f>IF(COUNTBLANK($A580:$F580)&gt;2,"",IF(Input!Z580=0,"NA",Input!Z580))</f>
        <v/>
      </c>
      <c r="CM580" s="65" t="str">
        <f t="shared" si="492"/>
        <v/>
      </c>
      <c r="CN580" s="65" t="str">
        <f t="shared" si="493"/>
        <v/>
      </c>
      <c r="CO580" s="165" t="str">
        <f>IF(COUNTBLANK($A580:$F580)&gt;2,"",IF(Input!AA580=0,"NA",Input!AA580))</f>
        <v/>
      </c>
      <c r="CP580" s="65" t="str">
        <f t="shared" si="494"/>
        <v/>
      </c>
      <c r="CQ580" s="65" t="str">
        <f t="shared" si="495"/>
        <v/>
      </c>
      <c r="CR580" s="165" t="str">
        <f>IF(COUNTBLANK($A580:$F580)&gt;2,"",IF(Input!AB580=0,"NA",Input!AB580))</f>
        <v/>
      </c>
      <c r="CS580" s="65" t="str">
        <f t="shared" si="496"/>
        <v/>
      </c>
      <c r="CT580" s="65" t="str">
        <f t="shared" si="497"/>
        <v/>
      </c>
      <c r="CU580" s="165" t="str">
        <f>IF(COUNTBLANK($A580:$F580)&gt;2,"",IF(Input!AC580=0,"NA",Input!AC580))</f>
        <v/>
      </c>
      <c r="CV580" s="65" t="str">
        <f t="shared" si="498"/>
        <v/>
      </c>
      <c r="CW580" s="65" t="str">
        <f t="shared" si="499"/>
        <v/>
      </c>
      <c r="CX580" s="165" t="str">
        <f>IF(COUNTBLANK($A580:$F580)&gt;2,"",IF(Input!AD580=0,"NA",Input!AD580))</f>
        <v/>
      </c>
    </row>
    <row r="581" spans="1:102" x14ac:dyDescent="0.25">
      <c r="A581" s="162" t="str">
        <f>IF(Input!B581=0,"",Input!B581)</f>
        <v/>
      </c>
      <c r="B581" s="162" t="str">
        <f>IF(Input!C581=0,"",Input!C581)</f>
        <v/>
      </c>
      <c r="C581" s="162" t="str">
        <f>IF(Input!D581=0,"",Input!D581)</f>
        <v/>
      </c>
      <c r="D581" s="162" t="str">
        <f>IF(Input!G581=0,"",Input!G581)</f>
        <v/>
      </c>
      <c r="E581" s="162" t="str">
        <f>IF(Input!H581=0,"",Input!H581)</f>
        <v/>
      </c>
      <c r="F581" s="162" t="str">
        <f>IF(Input!I581=0,"",Input!I581)</f>
        <v/>
      </c>
      <c r="G581" s="66" t="str">
        <f t="shared" si="450"/>
        <v/>
      </c>
      <c r="H581" s="66" t="str">
        <f t="shared" si="451"/>
        <v/>
      </c>
      <c r="I581" s="160" t="str">
        <f>FinalScores!G581</f>
        <v/>
      </c>
      <c r="J581" s="65" t="str">
        <f t="shared" si="452"/>
        <v/>
      </c>
      <c r="K581" s="65" t="str">
        <f t="shared" si="453"/>
        <v/>
      </c>
      <c r="L581" s="165" t="str">
        <f>IF(COUNTBLANK($A581:$F581)&gt;2,"",IF(Input!AE581=0,"NA",Input!AE581))</f>
        <v/>
      </c>
      <c r="M581" s="65" t="str">
        <f t="shared" si="454"/>
        <v/>
      </c>
      <c r="N581" s="65" t="str">
        <f t="shared" si="455"/>
        <v/>
      </c>
      <c r="O581" s="165" t="str">
        <f>IF(COUNTBLANK($A581:$F581)&gt;2,"",IF(Input!AF581=0,"NA",Input!AF581))</f>
        <v/>
      </c>
      <c r="P581" s="65" t="str">
        <f t="shared" si="456"/>
        <v/>
      </c>
      <c r="Q581" s="65" t="str">
        <f t="shared" si="457"/>
        <v/>
      </c>
      <c r="R581" s="165" t="str">
        <f>IF(COUNTBLANK($A581:$F581)&gt;2,"",IF(Input!AG581=0,"NA",Input!AG581))</f>
        <v/>
      </c>
      <c r="AN581" s="65" t="str">
        <f t="shared" si="458"/>
        <v/>
      </c>
      <c r="AO581" s="65" t="str">
        <f t="shared" si="459"/>
        <v/>
      </c>
      <c r="AP581" s="165" t="str">
        <f>IF(COUNTBLANK($A581:$F581)&gt;2,"",IF(Input!J581=0,"NA",Input!J581))</f>
        <v/>
      </c>
      <c r="AQ581" s="65" t="str">
        <f t="shared" si="460"/>
        <v/>
      </c>
      <c r="AR581" s="65" t="str">
        <f t="shared" si="461"/>
        <v/>
      </c>
      <c r="AS581" s="165" t="str">
        <f>IF(COUNTBLANK($A581:$F581)&gt;2,"",IF(Input!K581=0,"NA",Input!K581))</f>
        <v/>
      </c>
      <c r="AT581" s="65" t="str">
        <f t="shared" si="462"/>
        <v/>
      </c>
      <c r="AU581" s="65" t="str">
        <f t="shared" si="463"/>
        <v/>
      </c>
      <c r="AV581" s="165" t="str">
        <f>IF(COUNTBLANK($A581:$F581)&gt;2,"",IF(Input!L581=0,"NA",Input!L581))</f>
        <v/>
      </c>
      <c r="AW581" s="65" t="str">
        <f t="shared" si="464"/>
        <v/>
      </c>
      <c r="AX581" s="65" t="str">
        <f t="shared" si="465"/>
        <v/>
      </c>
      <c r="AY581" s="165" t="str">
        <f>IF(COUNTBLANK($A581:$F581)&gt;2,"",IF(Input!M581=0,"NA",Input!M581))</f>
        <v/>
      </c>
      <c r="AZ581" s="65" t="str">
        <f t="shared" si="466"/>
        <v/>
      </c>
      <c r="BA581" s="65" t="str">
        <f t="shared" si="467"/>
        <v/>
      </c>
      <c r="BB581" s="165" t="str">
        <f>IF(COUNTBLANK($A581:$F581)&gt;2,"",IF(Input!N581=0,"NA",Input!N581))</f>
        <v/>
      </c>
      <c r="BC581" s="65" t="str">
        <f t="shared" si="468"/>
        <v/>
      </c>
      <c r="BD581" s="65" t="str">
        <f t="shared" si="469"/>
        <v/>
      </c>
      <c r="BE581" s="165" t="str">
        <f>IF(COUNTBLANK($A581:$F581)&gt;2,"",IF(Input!O581=0,"NA",Input!O581))</f>
        <v/>
      </c>
      <c r="BF581" s="65" t="str">
        <f t="shared" si="470"/>
        <v/>
      </c>
      <c r="BG581" s="65" t="str">
        <f t="shared" si="471"/>
        <v/>
      </c>
      <c r="BH581" s="165" t="str">
        <f>IF(COUNTBLANK($A581:$F581)&gt;2,"",IF(Input!P581=0,"NA",Input!P581))</f>
        <v/>
      </c>
      <c r="BI581" s="65" t="str">
        <f t="shared" si="472"/>
        <v/>
      </c>
      <c r="BJ581" s="65" t="str">
        <f t="shared" si="473"/>
        <v/>
      </c>
      <c r="BK581" s="165" t="str">
        <f>IF(COUNTBLANK($A581:$F581)&gt;2,"",IF(Input!Q581=0,"NA",Input!Q581))</f>
        <v/>
      </c>
      <c r="BL581" s="65" t="str">
        <f t="shared" si="474"/>
        <v/>
      </c>
      <c r="BM581" s="65" t="str">
        <f t="shared" si="475"/>
        <v/>
      </c>
      <c r="BN581" s="165" t="str">
        <f>IF(COUNTBLANK($A581:$F581)&gt;2,"",IF(Input!R581=0,"NA",Input!R581))</f>
        <v/>
      </c>
      <c r="BO581" s="65" t="str">
        <f t="shared" si="476"/>
        <v/>
      </c>
      <c r="BP581" s="65" t="str">
        <f t="shared" si="477"/>
        <v/>
      </c>
      <c r="BQ581" s="165" t="str">
        <f>IF(COUNTBLANK($A581:$F581)&gt;2,"",IF(Input!S581=0,"NA",Input!S581))</f>
        <v/>
      </c>
      <c r="BR581" s="65" t="str">
        <f t="shared" si="478"/>
        <v/>
      </c>
      <c r="BS581" s="65" t="str">
        <f t="shared" si="479"/>
        <v/>
      </c>
      <c r="BT581" s="165" t="str">
        <f>IF(COUNTBLANK($A581:$F581)&gt;2,"",IF(Input!T581=0,"NA",Input!T581))</f>
        <v/>
      </c>
      <c r="BU581" s="65" t="str">
        <f t="shared" si="480"/>
        <v/>
      </c>
      <c r="BV581" s="65" t="str">
        <f t="shared" si="481"/>
        <v/>
      </c>
      <c r="BW581" s="165" t="str">
        <f>IF(COUNTBLANK($A581:$F581)&gt;2,"",IF(Input!U581=0,"NA",Input!U581))</f>
        <v/>
      </c>
      <c r="BX581" s="65" t="str">
        <f t="shared" si="482"/>
        <v/>
      </c>
      <c r="BY581" s="65" t="str">
        <f t="shared" si="483"/>
        <v/>
      </c>
      <c r="BZ581" s="165" t="str">
        <f>IF(COUNTBLANK($A581:$F581)&gt;2,"",IF(Input!V581=0,"NA",Input!V581))</f>
        <v/>
      </c>
      <c r="CA581" s="65" t="str">
        <f t="shared" si="484"/>
        <v/>
      </c>
      <c r="CB581" s="65" t="str">
        <f t="shared" si="485"/>
        <v/>
      </c>
      <c r="CC581" s="165" t="str">
        <f>IF(COUNTBLANK($A581:$F581)&gt;2,"",IF(Input!W581=0,"NA",Input!W581))</f>
        <v/>
      </c>
      <c r="CD581" s="65" t="str">
        <f t="shared" si="486"/>
        <v/>
      </c>
      <c r="CE581" s="65" t="str">
        <f t="shared" si="487"/>
        <v/>
      </c>
      <c r="CF581" s="165" t="str">
        <f>IF(COUNTBLANK($A581:$F581)&gt;2,"",IF(Input!X581=0,"NA",Input!X581))</f>
        <v/>
      </c>
      <c r="CG581" s="65" t="str">
        <f t="shared" si="488"/>
        <v/>
      </c>
      <c r="CH581" s="65" t="str">
        <f t="shared" si="489"/>
        <v/>
      </c>
      <c r="CI581" s="165" t="str">
        <f>IF(COUNTBLANK($A581:$F581)&gt;2,"",IF(Input!Y581=0,"NA",Input!Y581))</f>
        <v/>
      </c>
      <c r="CJ581" s="65" t="str">
        <f t="shared" si="490"/>
        <v/>
      </c>
      <c r="CK581" s="65" t="str">
        <f t="shared" si="491"/>
        <v/>
      </c>
      <c r="CL581" s="165" t="str">
        <f>IF(COUNTBLANK($A581:$F581)&gt;2,"",IF(Input!Z581=0,"NA",Input!Z581))</f>
        <v/>
      </c>
      <c r="CM581" s="65" t="str">
        <f t="shared" si="492"/>
        <v/>
      </c>
      <c r="CN581" s="65" t="str">
        <f t="shared" si="493"/>
        <v/>
      </c>
      <c r="CO581" s="165" t="str">
        <f>IF(COUNTBLANK($A581:$F581)&gt;2,"",IF(Input!AA581=0,"NA",Input!AA581))</f>
        <v/>
      </c>
      <c r="CP581" s="65" t="str">
        <f t="shared" si="494"/>
        <v/>
      </c>
      <c r="CQ581" s="65" t="str">
        <f t="shared" si="495"/>
        <v/>
      </c>
      <c r="CR581" s="165" t="str">
        <f>IF(COUNTBLANK($A581:$F581)&gt;2,"",IF(Input!AB581=0,"NA",Input!AB581))</f>
        <v/>
      </c>
      <c r="CS581" s="65" t="str">
        <f t="shared" si="496"/>
        <v/>
      </c>
      <c r="CT581" s="65" t="str">
        <f t="shared" si="497"/>
        <v/>
      </c>
      <c r="CU581" s="165" t="str">
        <f>IF(COUNTBLANK($A581:$F581)&gt;2,"",IF(Input!AC581=0,"NA",Input!AC581))</f>
        <v/>
      </c>
      <c r="CV581" s="65" t="str">
        <f t="shared" si="498"/>
        <v/>
      </c>
      <c r="CW581" s="65" t="str">
        <f t="shared" si="499"/>
        <v/>
      </c>
      <c r="CX581" s="165" t="str">
        <f>IF(COUNTBLANK($A581:$F581)&gt;2,"",IF(Input!AD581=0,"NA",Input!AD581))</f>
        <v/>
      </c>
    </row>
    <row r="582" spans="1:102" x14ac:dyDescent="0.25">
      <c r="A582" s="162" t="str">
        <f>IF(Input!B582=0,"",Input!B582)</f>
        <v/>
      </c>
      <c r="B582" s="162" t="str">
        <f>IF(Input!C582=0,"",Input!C582)</f>
        <v/>
      </c>
      <c r="C582" s="162" t="str">
        <f>IF(Input!D582=0,"",Input!D582)</f>
        <v/>
      </c>
      <c r="D582" s="162" t="str">
        <f>IF(Input!G582=0,"",Input!G582)</f>
        <v/>
      </c>
      <c r="E582" s="162" t="str">
        <f>IF(Input!H582=0,"",Input!H582)</f>
        <v/>
      </c>
      <c r="F582" s="162" t="str">
        <f>IF(Input!I582=0,"",Input!I582)</f>
        <v/>
      </c>
      <c r="G582" s="66" t="str">
        <f t="shared" si="450"/>
        <v/>
      </c>
      <c r="H582" s="66" t="str">
        <f t="shared" si="451"/>
        <v/>
      </c>
      <c r="I582" s="160" t="str">
        <f>FinalScores!G582</f>
        <v/>
      </c>
      <c r="J582" s="65" t="str">
        <f t="shared" si="452"/>
        <v/>
      </c>
      <c r="K582" s="65" t="str">
        <f t="shared" si="453"/>
        <v/>
      </c>
      <c r="L582" s="165" t="str">
        <f>IF(COUNTBLANK($A582:$F582)&gt;2,"",IF(Input!AE582=0,"NA",Input!AE582))</f>
        <v/>
      </c>
      <c r="M582" s="65" t="str">
        <f t="shared" si="454"/>
        <v/>
      </c>
      <c r="N582" s="65" t="str">
        <f t="shared" si="455"/>
        <v/>
      </c>
      <c r="O582" s="165" t="str">
        <f>IF(COUNTBLANK($A582:$F582)&gt;2,"",IF(Input!AF582=0,"NA",Input!AF582))</f>
        <v/>
      </c>
      <c r="P582" s="65" t="str">
        <f t="shared" si="456"/>
        <v/>
      </c>
      <c r="Q582" s="65" t="str">
        <f t="shared" si="457"/>
        <v/>
      </c>
      <c r="R582" s="165" t="str">
        <f>IF(COUNTBLANK($A582:$F582)&gt;2,"",IF(Input!AG582=0,"NA",Input!AG582))</f>
        <v/>
      </c>
      <c r="AN582" s="65" t="str">
        <f t="shared" si="458"/>
        <v/>
      </c>
      <c r="AO582" s="65" t="str">
        <f t="shared" si="459"/>
        <v/>
      </c>
      <c r="AP582" s="165" t="str">
        <f>IF(COUNTBLANK($A582:$F582)&gt;2,"",IF(Input!J582=0,"NA",Input!J582))</f>
        <v/>
      </c>
      <c r="AQ582" s="65" t="str">
        <f t="shared" si="460"/>
        <v/>
      </c>
      <c r="AR582" s="65" t="str">
        <f t="shared" si="461"/>
        <v/>
      </c>
      <c r="AS582" s="165" t="str">
        <f>IF(COUNTBLANK($A582:$F582)&gt;2,"",IF(Input!K582=0,"NA",Input!K582))</f>
        <v/>
      </c>
      <c r="AT582" s="65" t="str">
        <f t="shared" si="462"/>
        <v/>
      </c>
      <c r="AU582" s="65" t="str">
        <f t="shared" si="463"/>
        <v/>
      </c>
      <c r="AV582" s="165" t="str">
        <f>IF(COUNTBLANK($A582:$F582)&gt;2,"",IF(Input!L582=0,"NA",Input!L582))</f>
        <v/>
      </c>
      <c r="AW582" s="65" t="str">
        <f t="shared" si="464"/>
        <v/>
      </c>
      <c r="AX582" s="65" t="str">
        <f t="shared" si="465"/>
        <v/>
      </c>
      <c r="AY582" s="165" t="str">
        <f>IF(COUNTBLANK($A582:$F582)&gt;2,"",IF(Input!M582=0,"NA",Input!M582))</f>
        <v/>
      </c>
      <c r="AZ582" s="65" t="str">
        <f t="shared" si="466"/>
        <v/>
      </c>
      <c r="BA582" s="65" t="str">
        <f t="shared" si="467"/>
        <v/>
      </c>
      <c r="BB582" s="165" t="str">
        <f>IF(COUNTBLANK($A582:$F582)&gt;2,"",IF(Input!N582=0,"NA",Input!N582))</f>
        <v/>
      </c>
      <c r="BC582" s="65" t="str">
        <f t="shared" si="468"/>
        <v/>
      </c>
      <c r="BD582" s="65" t="str">
        <f t="shared" si="469"/>
        <v/>
      </c>
      <c r="BE582" s="165" t="str">
        <f>IF(COUNTBLANK($A582:$F582)&gt;2,"",IF(Input!O582=0,"NA",Input!O582))</f>
        <v/>
      </c>
      <c r="BF582" s="65" t="str">
        <f t="shared" si="470"/>
        <v/>
      </c>
      <c r="BG582" s="65" t="str">
        <f t="shared" si="471"/>
        <v/>
      </c>
      <c r="BH582" s="165" t="str">
        <f>IF(COUNTBLANK($A582:$F582)&gt;2,"",IF(Input!P582=0,"NA",Input!P582))</f>
        <v/>
      </c>
      <c r="BI582" s="65" t="str">
        <f t="shared" si="472"/>
        <v/>
      </c>
      <c r="BJ582" s="65" t="str">
        <f t="shared" si="473"/>
        <v/>
      </c>
      <c r="BK582" s="165" t="str">
        <f>IF(COUNTBLANK($A582:$F582)&gt;2,"",IF(Input!Q582=0,"NA",Input!Q582))</f>
        <v/>
      </c>
      <c r="BL582" s="65" t="str">
        <f t="shared" si="474"/>
        <v/>
      </c>
      <c r="BM582" s="65" t="str">
        <f t="shared" si="475"/>
        <v/>
      </c>
      <c r="BN582" s="165" t="str">
        <f>IF(COUNTBLANK($A582:$F582)&gt;2,"",IF(Input!R582=0,"NA",Input!R582))</f>
        <v/>
      </c>
      <c r="BO582" s="65" t="str">
        <f t="shared" si="476"/>
        <v/>
      </c>
      <c r="BP582" s="65" t="str">
        <f t="shared" si="477"/>
        <v/>
      </c>
      <c r="BQ582" s="165" t="str">
        <f>IF(COUNTBLANK($A582:$F582)&gt;2,"",IF(Input!S582=0,"NA",Input!S582))</f>
        <v/>
      </c>
      <c r="BR582" s="65" t="str">
        <f t="shared" si="478"/>
        <v/>
      </c>
      <c r="BS582" s="65" t="str">
        <f t="shared" si="479"/>
        <v/>
      </c>
      <c r="BT582" s="165" t="str">
        <f>IF(COUNTBLANK($A582:$F582)&gt;2,"",IF(Input!T582=0,"NA",Input!T582))</f>
        <v/>
      </c>
      <c r="BU582" s="65" t="str">
        <f t="shared" si="480"/>
        <v/>
      </c>
      <c r="BV582" s="65" t="str">
        <f t="shared" si="481"/>
        <v/>
      </c>
      <c r="BW582" s="165" t="str">
        <f>IF(COUNTBLANK($A582:$F582)&gt;2,"",IF(Input!U582=0,"NA",Input!U582))</f>
        <v/>
      </c>
      <c r="BX582" s="65" t="str">
        <f t="shared" si="482"/>
        <v/>
      </c>
      <c r="BY582" s="65" t="str">
        <f t="shared" si="483"/>
        <v/>
      </c>
      <c r="BZ582" s="165" t="str">
        <f>IF(COUNTBLANK($A582:$F582)&gt;2,"",IF(Input!V582=0,"NA",Input!V582))</f>
        <v/>
      </c>
      <c r="CA582" s="65" t="str">
        <f t="shared" si="484"/>
        <v/>
      </c>
      <c r="CB582" s="65" t="str">
        <f t="shared" si="485"/>
        <v/>
      </c>
      <c r="CC582" s="165" t="str">
        <f>IF(COUNTBLANK($A582:$F582)&gt;2,"",IF(Input!W582=0,"NA",Input!W582))</f>
        <v/>
      </c>
      <c r="CD582" s="65" t="str">
        <f t="shared" si="486"/>
        <v/>
      </c>
      <c r="CE582" s="65" t="str">
        <f t="shared" si="487"/>
        <v/>
      </c>
      <c r="CF582" s="165" t="str">
        <f>IF(COUNTBLANK($A582:$F582)&gt;2,"",IF(Input!X582=0,"NA",Input!X582))</f>
        <v/>
      </c>
      <c r="CG582" s="65" t="str">
        <f t="shared" si="488"/>
        <v/>
      </c>
      <c r="CH582" s="65" t="str">
        <f t="shared" si="489"/>
        <v/>
      </c>
      <c r="CI582" s="165" t="str">
        <f>IF(COUNTBLANK($A582:$F582)&gt;2,"",IF(Input!Y582=0,"NA",Input!Y582))</f>
        <v/>
      </c>
      <c r="CJ582" s="65" t="str">
        <f t="shared" si="490"/>
        <v/>
      </c>
      <c r="CK582" s="65" t="str">
        <f t="shared" si="491"/>
        <v/>
      </c>
      <c r="CL582" s="165" t="str">
        <f>IF(COUNTBLANK($A582:$F582)&gt;2,"",IF(Input!Z582=0,"NA",Input!Z582))</f>
        <v/>
      </c>
      <c r="CM582" s="65" t="str">
        <f t="shared" si="492"/>
        <v/>
      </c>
      <c r="CN582" s="65" t="str">
        <f t="shared" si="493"/>
        <v/>
      </c>
      <c r="CO582" s="165" t="str">
        <f>IF(COUNTBLANK($A582:$F582)&gt;2,"",IF(Input!AA582=0,"NA",Input!AA582))</f>
        <v/>
      </c>
      <c r="CP582" s="65" t="str">
        <f t="shared" si="494"/>
        <v/>
      </c>
      <c r="CQ582" s="65" t="str">
        <f t="shared" si="495"/>
        <v/>
      </c>
      <c r="CR582" s="165" t="str">
        <f>IF(COUNTBLANK($A582:$F582)&gt;2,"",IF(Input!AB582=0,"NA",Input!AB582))</f>
        <v/>
      </c>
      <c r="CS582" s="65" t="str">
        <f t="shared" si="496"/>
        <v/>
      </c>
      <c r="CT582" s="65" t="str">
        <f t="shared" si="497"/>
        <v/>
      </c>
      <c r="CU582" s="165" t="str">
        <f>IF(COUNTBLANK($A582:$F582)&gt;2,"",IF(Input!AC582=0,"NA",Input!AC582))</f>
        <v/>
      </c>
      <c r="CV582" s="65" t="str">
        <f t="shared" si="498"/>
        <v/>
      </c>
      <c r="CW582" s="65" t="str">
        <f t="shared" si="499"/>
        <v/>
      </c>
      <c r="CX582" s="165" t="str">
        <f>IF(COUNTBLANK($A582:$F582)&gt;2,"",IF(Input!AD582=0,"NA",Input!AD582))</f>
        <v/>
      </c>
    </row>
    <row r="583" spans="1:102" x14ac:dyDescent="0.25">
      <c r="A583" s="162" t="str">
        <f>IF(Input!B583=0,"",Input!B583)</f>
        <v/>
      </c>
      <c r="B583" s="162" t="str">
        <f>IF(Input!C583=0,"",Input!C583)</f>
        <v/>
      </c>
      <c r="C583" s="162" t="str">
        <f>IF(Input!D583=0,"",Input!D583)</f>
        <v/>
      </c>
      <c r="D583" s="162" t="str">
        <f>IF(Input!G583=0,"",Input!G583)</f>
        <v/>
      </c>
      <c r="E583" s="162" t="str">
        <f>IF(Input!H583=0,"",Input!H583)</f>
        <v/>
      </c>
      <c r="F583" s="162" t="str">
        <f>IF(Input!I583=0,"",Input!I583)</f>
        <v/>
      </c>
      <c r="G583" s="66" t="str">
        <f t="shared" si="450"/>
        <v/>
      </c>
      <c r="H583" s="66" t="str">
        <f t="shared" si="451"/>
        <v/>
      </c>
      <c r="I583" s="160" t="str">
        <f>FinalScores!G583</f>
        <v/>
      </c>
      <c r="J583" s="65" t="str">
        <f t="shared" si="452"/>
        <v/>
      </c>
      <c r="K583" s="65" t="str">
        <f t="shared" si="453"/>
        <v/>
      </c>
      <c r="L583" s="165" t="str">
        <f>IF(COUNTBLANK($A583:$F583)&gt;2,"",IF(Input!AE583=0,"NA",Input!AE583))</f>
        <v/>
      </c>
      <c r="M583" s="65" t="str">
        <f t="shared" si="454"/>
        <v/>
      </c>
      <c r="N583" s="65" t="str">
        <f t="shared" si="455"/>
        <v/>
      </c>
      <c r="O583" s="165" t="str">
        <f>IF(COUNTBLANK($A583:$F583)&gt;2,"",IF(Input!AF583=0,"NA",Input!AF583))</f>
        <v/>
      </c>
      <c r="P583" s="65" t="str">
        <f t="shared" si="456"/>
        <v/>
      </c>
      <c r="Q583" s="65" t="str">
        <f t="shared" si="457"/>
        <v/>
      </c>
      <c r="R583" s="165" t="str">
        <f>IF(COUNTBLANK($A583:$F583)&gt;2,"",IF(Input!AG583=0,"NA",Input!AG583))</f>
        <v/>
      </c>
      <c r="AN583" s="65" t="str">
        <f t="shared" si="458"/>
        <v/>
      </c>
      <c r="AO583" s="65" t="str">
        <f t="shared" si="459"/>
        <v/>
      </c>
      <c r="AP583" s="165" t="str">
        <f>IF(COUNTBLANK($A583:$F583)&gt;2,"",IF(Input!J583=0,"NA",Input!J583))</f>
        <v/>
      </c>
      <c r="AQ583" s="65" t="str">
        <f t="shared" si="460"/>
        <v/>
      </c>
      <c r="AR583" s="65" t="str">
        <f t="shared" si="461"/>
        <v/>
      </c>
      <c r="AS583" s="165" t="str">
        <f>IF(COUNTBLANK($A583:$F583)&gt;2,"",IF(Input!K583=0,"NA",Input!K583))</f>
        <v/>
      </c>
      <c r="AT583" s="65" t="str">
        <f t="shared" si="462"/>
        <v/>
      </c>
      <c r="AU583" s="65" t="str">
        <f t="shared" si="463"/>
        <v/>
      </c>
      <c r="AV583" s="165" t="str">
        <f>IF(COUNTBLANK($A583:$F583)&gt;2,"",IF(Input!L583=0,"NA",Input!L583))</f>
        <v/>
      </c>
      <c r="AW583" s="65" t="str">
        <f t="shared" si="464"/>
        <v/>
      </c>
      <c r="AX583" s="65" t="str">
        <f t="shared" si="465"/>
        <v/>
      </c>
      <c r="AY583" s="165" t="str">
        <f>IF(COUNTBLANK($A583:$F583)&gt;2,"",IF(Input!M583=0,"NA",Input!M583))</f>
        <v/>
      </c>
      <c r="AZ583" s="65" t="str">
        <f t="shared" si="466"/>
        <v/>
      </c>
      <c r="BA583" s="65" t="str">
        <f t="shared" si="467"/>
        <v/>
      </c>
      <c r="BB583" s="165" t="str">
        <f>IF(COUNTBLANK($A583:$F583)&gt;2,"",IF(Input!N583=0,"NA",Input!N583))</f>
        <v/>
      </c>
      <c r="BC583" s="65" t="str">
        <f t="shared" si="468"/>
        <v/>
      </c>
      <c r="BD583" s="65" t="str">
        <f t="shared" si="469"/>
        <v/>
      </c>
      <c r="BE583" s="165" t="str">
        <f>IF(COUNTBLANK($A583:$F583)&gt;2,"",IF(Input!O583=0,"NA",Input!O583))</f>
        <v/>
      </c>
      <c r="BF583" s="65" t="str">
        <f t="shared" si="470"/>
        <v/>
      </c>
      <c r="BG583" s="65" t="str">
        <f t="shared" si="471"/>
        <v/>
      </c>
      <c r="BH583" s="165" t="str">
        <f>IF(COUNTBLANK($A583:$F583)&gt;2,"",IF(Input!P583=0,"NA",Input!P583))</f>
        <v/>
      </c>
      <c r="BI583" s="65" t="str">
        <f t="shared" si="472"/>
        <v/>
      </c>
      <c r="BJ583" s="65" t="str">
        <f t="shared" si="473"/>
        <v/>
      </c>
      <c r="BK583" s="165" t="str">
        <f>IF(COUNTBLANK($A583:$F583)&gt;2,"",IF(Input!Q583=0,"NA",Input!Q583))</f>
        <v/>
      </c>
      <c r="BL583" s="65" t="str">
        <f t="shared" si="474"/>
        <v/>
      </c>
      <c r="BM583" s="65" t="str">
        <f t="shared" si="475"/>
        <v/>
      </c>
      <c r="BN583" s="165" t="str">
        <f>IF(COUNTBLANK($A583:$F583)&gt;2,"",IF(Input!R583=0,"NA",Input!R583))</f>
        <v/>
      </c>
      <c r="BO583" s="65" t="str">
        <f t="shared" si="476"/>
        <v/>
      </c>
      <c r="BP583" s="65" t="str">
        <f t="shared" si="477"/>
        <v/>
      </c>
      <c r="BQ583" s="165" t="str">
        <f>IF(COUNTBLANK($A583:$F583)&gt;2,"",IF(Input!S583=0,"NA",Input!S583))</f>
        <v/>
      </c>
      <c r="BR583" s="65" t="str">
        <f t="shared" si="478"/>
        <v/>
      </c>
      <c r="BS583" s="65" t="str">
        <f t="shared" si="479"/>
        <v/>
      </c>
      <c r="BT583" s="165" t="str">
        <f>IF(COUNTBLANK($A583:$F583)&gt;2,"",IF(Input!T583=0,"NA",Input!T583))</f>
        <v/>
      </c>
      <c r="BU583" s="65" t="str">
        <f t="shared" si="480"/>
        <v/>
      </c>
      <c r="BV583" s="65" t="str">
        <f t="shared" si="481"/>
        <v/>
      </c>
      <c r="BW583" s="165" t="str">
        <f>IF(COUNTBLANK($A583:$F583)&gt;2,"",IF(Input!U583=0,"NA",Input!U583))</f>
        <v/>
      </c>
      <c r="BX583" s="65" t="str">
        <f t="shared" si="482"/>
        <v/>
      </c>
      <c r="BY583" s="65" t="str">
        <f t="shared" si="483"/>
        <v/>
      </c>
      <c r="BZ583" s="165" t="str">
        <f>IF(COUNTBLANK($A583:$F583)&gt;2,"",IF(Input!V583=0,"NA",Input!V583))</f>
        <v/>
      </c>
      <c r="CA583" s="65" t="str">
        <f t="shared" si="484"/>
        <v/>
      </c>
      <c r="CB583" s="65" t="str">
        <f t="shared" si="485"/>
        <v/>
      </c>
      <c r="CC583" s="165" t="str">
        <f>IF(COUNTBLANK($A583:$F583)&gt;2,"",IF(Input!W583=0,"NA",Input!W583))</f>
        <v/>
      </c>
      <c r="CD583" s="65" t="str">
        <f t="shared" si="486"/>
        <v/>
      </c>
      <c r="CE583" s="65" t="str">
        <f t="shared" si="487"/>
        <v/>
      </c>
      <c r="CF583" s="165" t="str">
        <f>IF(COUNTBLANK($A583:$F583)&gt;2,"",IF(Input!X583=0,"NA",Input!X583))</f>
        <v/>
      </c>
      <c r="CG583" s="65" t="str">
        <f t="shared" si="488"/>
        <v/>
      </c>
      <c r="CH583" s="65" t="str">
        <f t="shared" si="489"/>
        <v/>
      </c>
      <c r="CI583" s="165" t="str">
        <f>IF(COUNTBLANK($A583:$F583)&gt;2,"",IF(Input!Y583=0,"NA",Input!Y583))</f>
        <v/>
      </c>
      <c r="CJ583" s="65" t="str">
        <f t="shared" si="490"/>
        <v/>
      </c>
      <c r="CK583" s="65" t="str">
        <f t="shared" si="491"/>
        <v/>
      </c>
      <c r="CL583" s="165" t="str">
        <f>IF(COUNTBLANK($A583:$F583)&gt;2,"",IF(Input!Z583=0,"NA",Input!Z583))</f>
        <v/>
      </c>
      <c r="CM583" s="65" t="str">
        <f t="shared" si="492"/>
        <v/>
      </c>
      <c r="CN583" s="65" t="str">
        <f t="shared" si="493"/>
        <v/>
      </c>
      <c r="CO583" s="165" t="str">
        <f>IF(COUNTBLANK($A583:$F583)&gt;2,"",IF(Input!AA583=0,"NA",Input!AA583))</f>
        <v/>
      </c>
      <c r="CP583" s="65" t="str">
        <f t="shared" si="494"/>
        <v/>
      </c>
      <c r="CQ583" s="65" t="str">
        <f t="shared" si="495"/>
        <v/>
      </c>
      <c r="CR583" s="165" t="str">
        <f>IF(COUNTBLANK($A583:$F583)&gt;2,"",IF(Input!AB583=0,"NA",Input!AB583))</f>
        <v/>
      </c>
      <c r="CS583" s="65" t="str">
        <f t="shared" si="496"/>
        <v/>
      </c>
      <c r="CT583" s="65" t="str">
        <f t="shared" si="497"/>
        <v/>
      </c>
      <c r="CU583" s="165" t="str">
        <f>IF(COUNTBLANK($A583:$F583)&gt;2,"",IF(Input!AC583=0,"NA",Input!AC583))</f>
        <v/>
      </c>
      <c r="CV583" s="65" t="str">
        <f t="shared" si="498"/>
        <v/>
      </c>
      <c r="CW583" s="65" t="str">
        <f t="shared" si="499"/>
        <v/>
      </c>
      <c r="CX583" s="165" t="str">
        <f>IF(COUNTBLANK($A583:$F583)&gt;2,"",IF(Input!AD583=0,"NA",Input!AD583))</f>
        <v/>
      </c>
    </row>
    <row r="584" spans="1:102" x14ac:dyDescent="0.25">
      <c r="A584" s="162" t="str">
        <f>IF(Input!B584=0,"",Input!B584)</f>
        <v/>
      </c>
      <c r="B584" s="162" t="str">
        <f>IF(Input!C584=0,"",Input!C584)</f>
        <v/>
      </c>
      <c r="C584" s="162" t="str">
        <f>IF(Input!D584=0,"",Input!D584)</f>
        <v/>
      </c>
      <c r="D584" s="162" t="str">
        <f>IF(Input!G584=0,"",Input!G584)</f>
        <v/>
      </c>
      <c r="E584" s="162" t="str">
        <f>IF(Input!H584=0,"",Input!H584)</f>
        <v/>
      </c>
      <c r="F584" s="162" t="str">
        <f>IF(Input!I584=0,"",Input!I584)</f>
        <v/>
      </c>
      <c r="G584" s="66" t="str">
        <f t="shared" si="450"/>
        <v/>
      </c>
      <c r="H584" s="66" t="str">
        <f t="shared" si="451"/>
        <v/>
      </c>
      <c r="I584" s="160" t="str">
        <f>FinalScores!G584</f>
        <v/>
      </c>
      <c r="J584" s="65" t="str">
        <f t="shared" si="452"/>
        <v/>
      </c>
      <c r="K584" s="65" t="str">
        <f t="shared" si="453"/>
        <v/>
      </c>
      <c r="L584" s="165" t="str">
        <f>IF(COUNTBLANK($A584:$F584)&gt;2,"",IF(Input!AE584=0,"NA",Input!AE584))</f>
        <v/>
      </c>
      <c r="M584" s="65" t="str">
        <f t="shared" si="454"/>
        <v/>
      </c>
      <c r="N584" s="65" t="str">
        <f t="shared" si="455"/>
        <v/>
      </c>
      <c r="O584" s="165" t="str">
        <f>IF(COUNTBLANK($A584:$F584)&gt;2,"",IF(Input!AF584=0,"NA",Input!AF584))</f>
        <v/>
      </c>
      <c r="P584" s="65" t="str">
        <f t="shared" si="456"/>
        <v/>
      </c>
      <c r="Q584" s="65" t="str">
        <f t="shared" si="457"/>
        <v/>
      </c>
      <c r="R584" s="165" t="str">
        <f>IF(COUNTBLANK($A584:$F584)&gt;2,"",IF(Input!AG584=0,"NA",Input!AG584))</f>
        <v/>
      </c>
      <c r="AN584" s="65" t="str">
        <f t="shared" si="458"/>
        <v/>
      </c>
      <c r="AO584" s="65" t="str">
        <f t="shared" si="459"/>
        <v/>
      </c>
      <c r="AP584" s="165" t="str">
        <f>IF(COUNTBLANK($A584:$F584)&gt;2,"",IF(Input!J584=0,"NA",Input!J584))</f>
        <v/>
      </c>
      <c r="AQ584" s="65" t="str">
        <f t="shared" si="460"/>
        <v/>
      </c>
      <c r="AR584" s="65" t="str">
        <f t="shared" si="461"/>
        <v/>
      </c>
      <c r="AS584" s="165" t="str">
        <f>IF(COUNTBLANK($A584:$F584)&gt;2,"",IF(Input!K584=0,"NA",Input!K584))</f>
        <v/>
      </c>
      <c r="AT584" s="65" t="str">
        <f t="shared" si="462"/>
        <v/>
      </c>
      <c r="AU584" s="65" t="str">
        <f t="shared" si="463"/>
        <v/>
      </c>
      <c r="AV584" s="165" t="str">
        <f>IF(COUNTBLANK($A584:$F584)&gt;2,"",IF(Input!L584=0,"NA",Input!L584))</f>
        <v/>
      </c>
      <c r="AW584" s="65" t="str">
        <f t="shared" si="464"/>
        <v/>
      </c>
      <c r="AX584" s="65" t="str">
        <f t="shared" si="465"/>
        <v/>
      </c>
      <c r="AY584" s="165" t="str">
        <f>IF(COUNTBLANK($A584:$F584)&gt;2,"",IF(Input!M584=0,"NA",Input!M584))</f>
        <v/>
      </c>
      <c r="AZ584" s="65" t="str">
        <f t="shared" si="466"/>
        <v/>
      </c>
      <c r="BA584" s="65" t="str">
        <f t="shared" si="467"/>
        <v/>
      </c>
      <c r="BB584" s="165" t="str">
        <f>IF(COUNTBLANK($A584:$F584)&gt;2,"",IF(Input!N584=0,"NA",Input!N584))</f>
        <v/>
      </c>
      <c r="BC584" s="65" t="str">
        <f t="shared" si="468"/>
        <v/>
      </c>
      <c r="BD584" s="65" t="str">
        <f t="shared" si="469"/>
        <v/>
      </c>
      <c r="BE584" s="165" t="str">
        <f>IF(COUNTBLANK($A584:$F584)&gt;2,"",IF(Input!O584=0,"NA",Input!O584))</f>
        <v/>
      </c>
      <c r="BF584" s="65" t="str">
        <f t="shared" si="470"/>
        <v/>
      </c>
      <c r="BG584" s="65" t="str">
        <f t="shared" si="471"/>
        <v/>
      </c>
      <c r="BH584" s="165" t="str">
        <f>IF(COUNTBLANK($A584:$F584)&gt;2,"",IF(Input!P584=0,"NA",Input!P584))</f>
        <v/>
      </c>
      <c r="BI584" s="65" t="str">
        <f t="shared" si="472"/>
        <v/>
      </c>
      <c r="BJ584" s="65" t="str">
        <f t="shared" si="473"/>
        <v/>
      </c>
      <c r="BK584" s="165" t="str">
        <f>IF(COUNTBLANK($A584:$F584)&gt;2,"",IF(Input!Q584=0,"NA",Input!Q584))</f>
        <v/>
      </c>
      <c r="BL584" s="65" t="str">
        <f t="shared" si="474"/>
        <v/>
      </c>
      <c r="BM584" s="65" t="str">
        <f t="shared" si="475"/>
        <v/>
      </c>
      <c r="BN584" s="165" t="str">
        <f>IF(COUNTBLANK($A584:$F584)&gt;2,"",IF(Input!R584=0,"NA",Input!R584))</f>
        <v/>
      </c>
      <c r="BO584" s="65" t="str">
        <f t="shared" si="476"/>
        <v/>
      </c>
      <c r="BP584" s="65" t="str">
        <f t="shared" si="477"/>
        <v/>
      </c>
      <c r="BQ584" s="165" t="str">
        <f>IF(COUNTBLANK($A584:$F584)&gt;2,"",IF(Input!S584=0,"NA",Input!S584))</f>
        <v/>
      </c>
      <c r="BR584" s="65" t="str">
        <f t="shared" si="478"/>
        <v/>
      </c>
      <c r="BS584" s="65" t="str">
        <f t="shared" si="479"/>
        <v/>
      </c>
      <c r="BT584" s="165" t="str">
        <f>IF(COUNTBLANK($A584:$F584)&gt;2,"",IF(Input!T584=0,"NA",Input!T584))</f>
        <v/>
      </c>
      <c r="BU584" s="65" t="str">
        <f t="shared" si="480"/>
        <v/>
      </c>
      <c r="BV584" s="65" t="str">
        <f t="shared" si="481"/>
        <v/>
      </c>
      <c r="BW584" s="165" t="str">
        <f>IF(COUNTBLANK($A584:$F584)&gt;2,"",IF(Input!U584=0,"NA",Input!U584))</f>
        <v/>
      </c>
      <c r="BX584" s="65" t="str">
        <f t="shared" si="482"/>
        <v/>
      </c>
      <c r="BY584" s="65" t="str">
        <f t="shared" si="483"/>
        <v/>
      </c>
      <c r="BZ584" s="165" t="str">
        <f>IF(COUNTBLANK($A584:$F584)&gt;2,"",IF(Input!V584=0,"NA",Input!V584))</f>
        <v/>
      </c>
      <c r="CA584" s="65" t="str">
        <f t="shared" si="484"/>
        <v/>
      </c>
      <c r="CB584" s="65" t="str">
        <f t="shared" si="485"/>
        <v/>
      </c>
      <c r="CC584" s="165" t="str">
        <f>IF(COUNTBLANK($A584:$F584)&gt;2,"",IF(Input!W584=0,"NA",Input!W584))</f>
        <v/>
      </c>
      <c r="CD584" s="65" t="str">
        <f t="shared" si="486"/>
        <v/>
      </c>
      <c r="CE584" s="65" t="str">
        <f t="shared" si="487"/>
        <v/>
      </c>
      <c r="CF584" s="165" t="str">
        <f>IF(COUNTBLANK($A584:$F584)&gt;2,"",IF(Input!X584=0,"NA",Input!X584))</f>
        <v/>
      </c>
      <c r="CG584" s="65" t="str">
        <f t="shared" si="488"/>
        <v/>
      </c>
      <c r="CH584" s="65" t="str">
        <f t="shared" si="489"/>
        <v/>
      </c>
      <c r="CI584" s="165" t="str">
        <f>IF(COUNTBLANK($A584:$F584)&gt;2,"",IF(Input!Y584=0,"NA",Input!Y584))</f>
        <v/>
      </c>
      <c r="CJ584" s="65" t="str">
        <f t="shared" si="490"/>
        <v/>
      </c>
      <c r="CK584" s="65" t="str">
        <f t="shared" si="491"/>
        <v/>
      </c>
      <c r="CL584" s="165" t="str">
        <f>IF(COUNTBLANK($A584:$F584)&gt;2,"",IF(Input!Z584=0,"NA",Input!Z584))</f>
        <v/>
      </c>
      <c r="CM584" s="65" t="str">
        <f t="shared" si="492"/>
        <v/>
      </c>
      <c r="CN584" s="65" t="str">
        <f t="shared" si="493"/>
        <v/>
      </c>
      <c r="CO584" s="165" t="str">
        <f>IF(COUNTBLANK($A584:$F584)&gt;2,"",IF(Input!AA584=0,"NA",Input!AA584))</f>
        <v/>
      </c>
      <c r="CP584" s="65" t="str">
        <f t="shared" si="494"/>
        <v/>
      </c>
      <c r="CQ584" s="65" t="str">
        <f t="shared" si="495"/>
        <v/>
      </c>
      <c r="CR584" s="165" t="str">
        <f>IF(COUNTBLANK($A584:$F584)&gt;2,"",IF(Input!AB584=0,"NA",Input!AB584))</f>
        <v/>
      </c>
      <c r="CS584" s="65" t="str">
        <f t="shared" si="496"/>
        <v/>
      </c>
      <c r="CT584" s="65" t="str">
        <f t="shared" si="497"/>
        <v/>
      </c>
      <c r="CU584" s="165" t="str">
        <f>IF(COUNTBLANK($A584:$F584)&gt;2,"",IF(Input!AC584=0,"NA",Input!AC584))</f>
        <v/>
      </c>
      <c r="CV584" s="65" t="str">
        <f t="shared" si="498"/>
        <v/>
      </c>
      <c r="CW584" s="65" t="str">
        <f t="shared" si="499"/>
        <v/>
      </c>
      <c r="CX584" s="165" t="str">
        <f>IF(COUNTBLANK($A584:$F584)&gt;2,"",IF(Input!AD584=0,"NA",Input!AD584))</f>
        <v/>
      </c>
    </row>
    <row r="585" spans="1:102" x14ac:dyDescent="0.25">
      <c r="A585" s="162" t="str">
        <f>IF(Input!B585=0,"",Input!B585)</f>
        <v/>
      </c>
      <c r="B585" s="162" t="str">
        <f>IF(Input!C585=0,"",Input!C585)</f>
        <v/>
      </c>
      <c r="C585" s="162" t="str">
        <f>IF(Input!D585=0,"",Input!D585)</f>
        <v/>
      </c>
      <c r="D585" s="162" t="str">
        <f>IF(Input!G585=0,"",Input!G585)</f>
        <v/>
      </c>
      <c r="E585" s="162" t="str">
        <f>IF(Input!H585=0,"",Input!H585)</f>
        <v/>
      </c>
      <c r="F585" s="162" t="str">
        <f>IF(Input!I585=0,"",Input!I585)</f>
        <v/>
      </c>
      <c r="G585" s="66" t="str">
        <f t="shared" si="450"/>
        <v/>
      </c>
      <c r="H585" s="66" t="str">
        <f t="shared" si="451"/>
        <v/>
      </c>
      <c r="I585" s="160" t="str">
        <f>FinalScores!G585</f>
        <v/>
      </c>
      <c r="J585" s="65" t="str">
        <f t="shared" si="452"/>
        <v/>
      </c>
      <c r="K585" s="65" t="str">
        <f t="shared" si="453"/>
        <v/>
      </c>
      <c r="L585" s="165" t="str">
        <f>IF(COUNTBLANK($A585:$F585)&gt;2,"",IF(Input!AE585=0,"NA",Input!AE585))</f>
        <v/>
      </c>
      <c r="M585" s="65" t="str">
        <f t="shared" si="454"/>
        <v/>
      </c>
      <c r="N585" s="65" t="str">
        <f t="shared" si="455"/>
        <v/>
      </c>
      <c r="O585" s="165" t="str">
        <f>IF(COUNTBLANK($A585:$F585)&gt;2,"",IF(Input!AF585=0,"NA",Input!AF585))</f>
        <v/>
      </c>
      <c r="P585" s="65" t="str">
        <f t="shared" si="456"/>
        <v/>
      </c>
      <c r="Q585" s="65" t="str">
        <f t="shared" si="457"/>
        <v/>
      </c>
      <c r="R585" s="165" t="str">
        <f>IF(COUNTBLANK($A585:$F585)&gt;2,"",IF(Input!AG585=0,"NA",Input!AG585))</f>
        <v/>
      </c>
      <c r="AN585" s="65" t="str">
        <f t="shared" si="458"/>
        <v/>
      </c>
      <c r="AO585" s="65" t="str">
        <f t="shared" si="459"/>
        <v/>
      </c>
      <c r="AP585" s="165" t="str">
        <f>IF(COUNTBLANK($A585:$F585)&gt;2,"",IF(Input!J585=0,"NA",Input!J585))</f>
        <v/>
      </c>
      <c r="AQ585" s="65" t="str">
        <f t="shared" si="460"/>
        <v/>
      </c>
      <c r="AR585" s="65" t="str">
        <f t="shared" si="461"/>
        <v/>
      </c>
      <c r="AS585" s="165" t="str">
        <f>IF(COUNTBLANK($A585:$F585)&gt;2,"",IF(Input!K585=0,"NA",Input!K585))</f>
        <v/>
      </c>
      <c r="AT585" s="65" t="str">
        <f t="shared" si="462"/>
        <v/>
      </c>
      <c r="AU585" s="65" t="str">
        <f t="shared" si="463"/>
        <v/>
      </c>
      <c r="AV585" s="165" t="str">
        <f>IF(COUNTBLANK($A585:$F585)&gt;2,"",IF(Input!L585=0,"NA",Input!L585))</f>
        <v/>
      </c>
      <c r="AW585" s="65" t="str">
        <f t="shared" si="464"/>
        <v/>
      </c>
      <c r="AX585" s="65" t="str">
        <f t="shared" si="465"/>
        <v/>
      </c>
      <c r="AY585" s="165" t="str">
        <f>IF(COUNTBLANK($A585:$F585)&gt;2,"",IF(Input!M585=0,"NA",Input!M585))</f>
        <v/>
      </c>
      <c r="AZ585" s="65" t="str">
        <f t="shared" si="466"/>
        <v/>
      </c>
      <c r="BA585" s="65" t="str">
        <f t="shared" si="467"/>
        <v/>
      </c>
      <c r="BB585" s="165" t="str">
        <f>IF(COUNTBLANK($A585:$F585)&gt;2,"",IF(Input!N585=0,"NA",Input!N585))</f>
        <v/>
      </c>
      <c r="BC585" s="65" t="str">
        <f t="shared" si="468"/>
        <v/>
      </c>
      <c r="BD585" s="65" t="str">
        <f t="shared" si="469"/>
        <v/>
      </c>
      <c r="BE585" s="165" t="str">
        <f>IF(COUNTBLANK($A585:$F585)&gt;2,"",IF(Input!O585=0,"NA",Input!O585))</f>
        <v/>
      </c>
      <c r="BF585" s="65" t="str">
        <f t="shared" si="470"/>
        <v/>
      </c>
      <c r="BG585" s="65" t="str">
        <f t="shared" si="471"/>
        <v/>
      </c>
      <c r="BH585" s="165" t="str">
        <f>IF(COUNTBLANK($A585:$F585)&gt;2,"",IF(Input!P585=0,"NA",Input!P585))</f>
        <v/>
      </c>
      <c r="BI585" s="65" t="str">
        <f t="shared" si="472"/>
        <v/>
      </c>
      <c r="BJ585" s="65" t="str">
        <f t="shared" si="473"/>
        <v/>
      </c>
      <c r="BK585" s="165" t="str">
        <f>IF(COUNTBLANK($A585:$F585)&gt;2,"",IF(Input!Q585=0,"NA",Input!Q585))</f>
        <v/>
      </c>
      <c r="BL585" s="65" t="str">
        <f t="shared" si="474"/>
        <v/>
      </c>
      <c r="BM585" s="65" t="str">
        <f t="shared" si="475"/>
        <v/>
      </c>
      <c r="BN585" s="165" t="str">
        <f>IF(COUNTBLANK($A585:$F585)&gt;2,"",IF(Input!R585=0,"NA",Input!R585))</f>
        <v/>
      </c>
      <c r="BO585" s="65" t="str">
        <f t="shared" si="476"/>
        <v/>
      </c>
      <c r="BP585" s="65" t="str">
        <f t="shared" si="477"/>
        <v/>
      </c>
      <c r="BQ585" s="165" t="str">
        <f>IF(COUNTBLANK($A585:$F585)&gt;2,"",IF(Input!S585=0,"NA",Input!S585))</f>
        <v/>
      </c>
      <c r="BR585" s="65" t="str">
        <f t="shared" si="478"/>
        <v/>
      </c>
      <c r="BS585" s="65" t="str">
        <f t="shared" si="479"/>
        <v/>
      </c>
      <c r="BT585" s="165" t="str">
        <f>IF(COUNTBLANK($A585:$F585)&gt;2,"",IF(Input!T585=0,"NA",Input!T585))</f>
        <v/>
      </c>
      <c r="BU585" s="65" t="str">
        <f t="shared" si="480"/>
        <v/>
      </c>
      <c r="BV585" s="65" t="str">
        <f t="shared" si="481"/>
        <v/>
      </c>
      <c r="BW585" s="165" t="str">
        <f>IF(COUNTBLANK($A585:$F585)&gt;2,"",IF(Input!U585=0,"NA",Input!U585))</f>
        <v/>
      </c>
      <c r="BX585" s="65" t="str">
        <f t="shared" si="482"/>
        <v/>
      </c>
      <c r="BY585" s="65" t="str">
        <f t="shared" si="483"/>
        <v/>
      </c>
      <c r="BZ585" s="165" t="str">
        <f>IF(COUNTBLANK($A585:$F585)&gt;2,"",IF(Input!V585=0,"NA",Input!V585))</f>
        <v/>
      </c>
      <c r="CA585" s="65" t="str">
        <f t="shared" si="484"/>
        <v/>
      </c>
      <c r="CB585" s="65" t="str">
        <f t="shared" si="485"/>
        <v/>
      </c>
      <c r="CC585" s="165" t="str">
        <f>IF(COUNTBLANK($A585:$F585)&gt;2,"",IF(Input!W585=0,"NA",Input!W585))</f>
        <v/>
      </c>
      <c r="CD585" s="65" t="str">
        <f t="shared" si="486"/>
        <v/>
      </c>
      <c r="CE585" s="65" t="str">
        <f t="shared" si="487"/>
        <v/>
      </c>
      <c r="CF585" s="165" t="str">
        <f>IF(COUNTBLANK($A585:$F585)&gt;2,"",IF(Input!X585=0,"NA",Input!X585))</f>
        <v/>
      </c>
      <c r="CG585" s="65" t="str">
        <f t="shared" si="488"/>
        <v/>
      </c>
      <c r="CH585" s="65" t="str">
        <f t="shared" si="489"/>
        <v/>
      </c>
      <c r="CI585" s="165" t="str">
        <f>IF(COUNTBLANK($A585:$F585)&gt;2,"",IF(Input!Y585=0,"NA",Input!Y585))</f>
        <v/>
      </c>
      <c r="CJ585" s="65" t="str">
        <f t="shared" si="490"/>
        <v/>
      </c>
      <c r="CK585" s="65" t="str">
        <f t="shared" si="491"/>
        <v/>
      </c>
      <c r="CL585" s="165" t="str">
        <f>IF(COUNTBLANK($A585:$F585)&gt;2,"",IF(Input!Z585=0,"NA",Input!Z585))</f>
        <v/>
      </c>
      <c r="CM585" s="65" t="str">
        <f t="shared" si="492"/>
        <v/>
      </c>
      <c r="CN585" s="65" t="str">
        <f t="shared" si="493"/>
        <v/>
      </c>
      <c r="CO585" s="165" t="str">
        <f>IF(COUNTBLANK($A585:$F585)&gt;2,"",IF(Input!AA585=0,"NA",Input!AA585))</f>
        <v/>
      </c>
      <c r="CP585" s="65" t="str">
        <f t="shared" si="494"/>
        <v/>
      </c>
      <c r="CQ585" s="65" t="str">
        <f t="shared" si="495"/>
        <v/>
      </c>
      <c r="CR585" s="165" t="str">
        <f>IF(COUNTBLANK($A585:$F585)&gt;2,"",IF(Input!AB585=0,"NA",Input!AB585))</f>
        <v/>
      </c>
      <c r="CS585" s="65" t="str">
        <f t="shared" si="496"/>
        <v/>
      </c>
      <c r="CT585" s="65" t="str">
        <f t="shared" si="497"/>
        <v/>
      </c>
      <c r="CU585" s="165" t="str">
        <f>IF(COUNTBLANK($A585:$F585)&gt;2,"",IF(Input!AC585=0,"NA",Input!AC585))</f>
        <v/>
      </c>
      <c r="CV585" s="65" t="str">
        <f t="shared" si="498"/>
        <v/>
      </c>
      <c r="CW585" s="65" t="str">
        <f t="shared" si="499"/>
        <v/>
      </c>
      <c r="CX585" s="165" t="str">
        <f>IF(COUNTBLANK($A585:$F585)&gt;2,"",IF(Input!AD585=0,"NA",Input!AD585))</f>
        <v/>
      </c>
    </row>
    <row r="586" spans="1:102" x14ac:dyDescent="0.25">
      <c r="A586" s="162" t="str">
        <f>IF(Input!B586=0,"",Input!B586)</f>
        <v/>
      </c>
      <c r="B586" s="162" t="str">
        <f>IF(Input!C586=0,"",Input!C586)</f>
        <v/>
      </c>
      <c r="C586" s="162" t="str">
        <f>IF(Input!D586=0,"",Input!D586)</f>
        <v/>
      </c>
      <c r="D586" s="162" t="str">
        <f>IF(Input!G586=0,"",Input!G586)</f>
        <v/>
      </c>
      <c r="E586" s="162" t="str">
        <f>IF(Input!H586=0,"",Input!H586)</f>
        <v/>
      </c>
      <c r="F586" s="162" t="str">
        <f>IF(Input!I586=0,"",Input!I586)</f>
        <v/>
      </c>
      <c r="G586" s="66" t="str">
        <f t="shared" si="450"/>
        <v/>
      </c>
      <c r="H586" s="66" t="str">
        <f t="shared" si="451"/>
        <v/>
      </c>
      <c r="I586" s="160" t="str">
        <f>FinalScores!G586</f>
        <v/>
      </c>
      <c r="J586" s="65" t="str">
        <f t="shared" si="452"/>
        <v/>
      </c>
      <c r="K586" s="65" t="str">
        <f t="shared" si="453"/>
        <v/>
      </c>
      <c r="L586" s="165" t="str">
        <f>IF(COUNTBLANK($A586:$F586)&gt;2,"",IF(Input!AE586=0,"NA",Input!AE586))</f>
        <v/>
      </c>
      <c r="M586" s="65" t="str">
        <f t="shared" si="454"/>
        <v/>
      </c>
      <c r="N586" s="65" t="str">
        <f t="shared" si="455"/>
        <v/>
      </c>
      <c r="O586" s="165" t="str">
        <f>IF(COUNTBLANK($A586:$F586)&gt;2,"",IF(Input!AF586=0,"NA",Input!AF586))</f>
        <v/>
      </c>
      <c r="P586" s="65" t="str">
        <f t="shared" si="456"/>
        <v/>
      </c>
      <c r="Q586" s="65" t="str">
        <f t="shared" si="457"/>
        <v/>
      </c>
      <c r="R586" s="165" t="str">
        <f>IF(COUNTBLANK($A586:$F586)&gt;2,"",IF(Input!AG586=0,"NA",Input!AG586))</f>
        <v/>
      </c>
      <c r="AN586" s="65" t="str">
        <f t="shared" si="458"/>
        <v/>
      </c>
      <c r="AO586" s="65" t="str">
        <f t="shared" si="459"/>
        <v/>
      </c>
      <c r="AP586" s="165" t="str">
        <f>IF(COUNTBLANK($A586:$F586)&gt;2,"",IF(Input!J586=0,"NA",Input!J586))</f>
        <v/>
      </c>
      <c r="AQ586" s="65" t="str">
        <f t="shared" si="460"/>
        <v/>
      </c>
      <c r="AR586" s="65" t="str">
        <f t="shared" si="461"/>
        <v/>
      </c>
      <c r="AS586" s="165" t="str">
        <f>IF(COUNTBLANK($A586:$F586)&gt;2,"",IF(Input!K586=0,"NA",Input!K586))</f>
        <v/>
      </c>
      <c r="AT586" s="65" t="str">
        <f t="shared" si="462"/>
        <v/>
      </c>
      <c r="AU586" s="65" t="str">
        <f t="shared" si="463"/>
        <v/>
      </c>
      <c r="AV586" s="165" t="str">
        <f>IF(COUNTBLANK($A586:$F586)&gt;2,"",IF(Input!L586=0,"NA",Input!L586))</f>
        <v/>
      </c>
      <c r="AW586" s="65" t="str">
        <f t="shared" si="464"/>
        <v/>
      </c>
      <c r="AX586" s="65" t="str">
        <f t="shared" si="465"/>
        <v/>
      </c>
      <c r="AY586" s="165" t="str">
        <f>IF(COUNTBLANK($A586:$F586)&gt;2,"",IF(Input!M586=0,"NA",Input!M586))</f>
        <v/>
      </c>
      <c r="AZ586" s="65" t="str">
        <f t="shared" si="466"/>
        <v/>
      </c>
      <c r="BA586" s="65" t="str">
        <f t="shared" si="467"/>
        <v/>
      </c>
      <c r="BB586" s="165" t="str">
        <f>IF(COUNTBLANK($A586:$F586)&gt;2,"",IF(Input!N586=0,"NA",Input!N586))</f>
        <v/>
      </c>
      <c r="BC586" s="65" t="str">
        <f t="shared" si="468"/>
        <v/>
      </c>
      <c r="BD586" s="65" t="str">
        <f t="shared" si="469"/>
        <v/>
      </c>
      <c r="BE586" s="165" t="str">
        <f>IF(COUNTBLANK($A586:$F586)&gt;2,"",IF(Input!O586=0,"NA",Input!O586))</f>
        <v/>
      </c>
      <c r="BF586" s="65" t="str">
        <f t="shared" si="470"/>
        <v/>
      </c>
      <c r="BG586" s="65" t="str">
        <f t="shared" si="471"/>
        <v/>
      </c>
      <c r="BH586" s="165" t="str">
        <f>IF(COUNTBLANK($A586:$F586)&gt;2,"",IF(Input!P586=0,"NA",Input!P586))</f>
        <v/>
      </c>
      <c r="BI586" s="65" t="str">
        <f t="shared" si="472"/>
        <v/>
      </c>
      <c r="BJ586" s="65" t="str">
        <f t="shared" si="473"/>
        <v/>
      </c>
      <c r="BK586" s="165" t="str">
        <f>IF(COUNTBLANK($A586:$F586)&gt;2,"",IF(Input!Q586=0,"NA",Input!Q586))</f>
        <v/>
      </c>
      <c r="BL586" s="65" t="str">
        <f t="shared" si="474"/>
        <v/>
      </c>
      <c r="BM586" s="65" t="str">
        <f t="shared" si="475"/>
        <v/>
      </c>
      <c r="BN586" s="165" t="str">
        <f>IF(COUNTBLANK($A586:$F586)&gt;2,"",IF(Input!R586=0,"NA",Input!R586))</f>
        <v/>
      </c>
      <c r="BO586" s="65" t="str">
        <f t="shared" si="476"/>
        <v/>
      </c>
      <c r="BP586" s="65" t="str">
        <f t="shared" si="477"/>
        <v/>
      </c>
      <c r="BQ586" s="165" t="str">
        <f>IF(COUNTBLANK($A586:$F586)&gt;2,"",IF(Input!S586=0,"NA",Input!S586))</f>
        <v/>
      </c>
      <c r="BR586" s="65" t="str">
        <f t="shared" si="478"/>
        <v/>
      </c>
      <c r="BS586" s="65" t="str">
        <f t="shared" si="479"/>
        <v/>
      </c>
      <c r="BT586" s="165" t="str">
        <f>IF(COUNTBLANK($A586:$F586)&gt;2,"",IF(Input!T586=0,"NA",Input!T586))</f>
        <v/>
      </c>
      <c r="BU586" s="65" t="str">
        <f t="shared" si="480"/>
        <v/>
      </c>
      <c r="BV586" s="65" t="str">
        <f t="shared" si="481"/>
        <v/>
      </c>
      <c r="BW586" s="165" t="str">
        <f>IF(COUNTBLANK($A586:$F586)&gt;2,"",IF(Input!U586=0,"NA",Input!U586))</f>
        <v/>
      </c>
      <c r="BX586" s="65" t="str">
        <f t="shared" si="482"/>
        <v/>
      </c>
      <c r="BY586" s="65" t="str">
        <f t="shared" si="483"/>
        <v/>
      </c>
      <c r="BZ586" s="165" t="str">
        <f>IF(COUNTBLANK($A586:$F586)&gt;2,"",IF(Input!V586=0,"NA",Input!V586))</f>
        <v/>
      </c>
      <c r="CA586" s="65" t="str">
        <f t="shared" si="484"/>
        <v/>
      </c>
      <c r="CB586" s="65" t="str">
        <f t="shared" si="485"/>
        <v/>
      </c>
      <c r="CC586" s="165" t="str">
        <f>IF(COUNTBLANK($A586:$F586)&gt;2,"",IF(Input!W586=0,"NA",Input!W586))</f>
        <v/>
      </c>
      <c r="CD586" s="65" t="str">
        <f t="shared" si="486"/>
        <v/>
      </c>
      <c r="CE586" s="65" t="str">
        <f t="shared" si="487"/>
        <v/>
      </c>
      <c r="CF586" s="165" t="str">
        <f>IF(COUNTBLANK($A586:$F586)&gt;2,"",IF(Input!X586=0,"NA",Input!X586))</f>
        <v/>
      </c>
      <c r="CG586" s="65" t="str">
        <f t="shared" si="488"/>
        <v/>
      </c>
      <c r="CH586" s="65" t="str">
        <f t="shared" si="489"/>
        <v/>
      </c>
      <c r="CI586" s="165" t="str">
        <f>IF(COUNTBLANK($A586:$F586)&gt;2,"",IF(Input!Y586=0,"NA",Input!Y586))</f>
        <v/>
      </c>
      <c r="CJ586" s="65" t="str">
        <f t="shared" si="490"/>
        <v/>
      </c>
      <c r="CK586" s="65" t="str">
        <f t="shared" si="491"/>
        <v/>
      </c>
      <c r="CL586" s="165" t="str">
        <f>IF(COUNTBLANK($A586:$F586)&gt;2,"",IF(Input!Z586=0,"NA",Input!Z586))</f>
        <v/>
      </c>
      <c r="CM586" s="65" t="str">
        <f t="shared" si="492"/>
        <v/>
      </c>
      <c r="CN586" s="65" t="str">
        <f t="shared" si="493"/>
        <v/>
      </c>
      <c r="CO586" s="165" t="str">
        <f>IF(COUNTBLANK($A586:$F586)&gt;2,"",IF(Input!AA586=0,"NA",Input!AA586))</f>
        <v/>
      </c>
      <c r="CP586" s="65" t="str">
        <f t="shared" si="494"/>
        <v/>
      </c>
      <c r="CQ586" s="65" t="str">
        <f t="shared" si="495"/>
        <v/>
      </c>
      <c r="CR586" s="165" t="str">
        <f>IF(COUNTBLANK($A586:$F586)&gt;2,"",IF(Input!AB586=0,"NA",Input!AB586))</f>
        <v/>
      </c>
      <c r="CS586" s="65" t="str">
        <f t="shared" si="496"/>
        <v/>
      </c>
      <c r="CT586" s="65" t="str">
        <f t="shared" si="497"/>
        <v/>
      </c>
      <c r="CU586" s="165" t="str">
        <f>IF(COUNTBLANK($A586:$F586)&gt;2,"",IF(Input!AC586=0,"NA",Input!AC586))</f>
        <v/>
      </c>
      <c r="CV586" s="65" t="str">
        <f t="shared" si="498"/>
        <v/>
      </c>
      <c r="CW586" s="65" t="str">
        <f t="shared" si="499"/>
        <v/>
      </c>
      <c r="CX586" s="165" t="str">
        <f>IF(COUNTBLANK($A586:$F586)&gt;2,"",IF(Input!AD586=0,"NA",Input!AD586))</f>
        <v/>
      </c>
    </row>
    <row r="587" spans="1:102" x14ac:dyDescent="0.25">
      <c r="A587" s="162" t="str">
        <f>IF(Input!B587=0,"",Input!B587)</f>
        <v/>
      </c>
      <c r="B587" s="162" t="str">
        <f>IF(Input!C587=0,"",Input!C587)</f>
        <v/>
      </c>
      <c r="C587" s="162" t="str">
        <f>IF(Input!D587=0,"",Input!D587)</f>
        <v/>
      </c>
      <c r="D587" s="162" t="str">
        <f>IF(Input!G587=0,"",Input!G587)</f>
        <v/>
      </c>
      <c r="E587" s="162" t="str">
        <f>IF(Input!H587=0,"",Input!H587)</f>
        <v/>
      </c>
      <c r="F587" s="162" t="str">
        <f>IF(Input!I587=0,"",Input!I587)</f>
        <v/>
      </c>
      <c r="G587" s="66" t="str">
        <f t="shared" si="450"/>
        <v/>
      </c>
      <c r="H587" s="66" t="str">
        <f t="shared" si="451"/>
        <v/>
      </c>
      <c r="I587" s="160" t="str">
        <f>FinalScores!G587</f>
        <v/>
      </c>
      <c r="J587" s="65" t="str">
        <f t="shared" si="452"/>
        <v/>
      </c>
      <c r="K587" s="65" t="str">
        <f t="shared" si="453"/>
        <v/>
      </c>
      <c r="L587" s="165" t="str">
        <f>IF(COUNTBLANK($A587:$F587)&gt;2,"",IF(Input!AE587=0,"NA",Input!AE587))</f>
        <v/>
      </c>
      <c r="M587" s="65" t="str">
        <f t="shared" si="454"/>
        <v/>
      </c>
      <c r="N587" s="65" t="str">
        <f t="shared" si="455"/>
        <v/>
      </c>
      <c r="O587" s="165" t="str">
        <f>IF(COUNTBLANK($A587:$F587)&gt;2,"",IF(Input!AF587=0,"NA",Input!AF587))</f>
        <v/>
      </c>
      <c r="P587" s="65" t="str">
        <f t="shared" si="456"/>
        <v/>
      </c>
      <c r="Q587" s="65" t="str">
        <f t="shared" si="457"/>
        <v/>
      </c>
      <c r="R587" s="165" t="str">
        <f>IF(COUNTBLANK($A587:$F587)&gt;2,"",IF(Input!AG587=0,"NA",Input!AG587))</f>
        <v/>
      </c>
      <c r="AN587" s="65" t="str">
        <f t="shared" si="458"/>
        <v/>
      </c>
      <c r="AO587" s="65" t="str">
        <f t="shared" si="459"/>
        <v/>
      </c>
      <c r="AP587" s="165" t="str">
        <f>IF(COUNTBLANK($A587:$F587)&gt;2,"",IF(Input!J587=0,"NA",Input!J587))</f>
        <v/>
      </c>
      <c r="AQ587" s="65" t="str">
        <f t="shared" si="460"/>
        <v/>
      </c>
      <c r="AR587" s="65" t="str">
        <f t="shared" si="461"/>
        <v/>
      </c>
      <c r="AS587" s="165" t="str">
        <f>IF(COUNTBLANK($A587:$F587)&gt;2,"",IF(Input!K587=0,"NA",Input!K587))</f>
        <v/>
      </c>
      <c r="AT587" s="65" t="str">
        <f t="shared" si="462"/>
        <v/>
      </c>
      <c r="AU587" s="65" t="str">
        <f t="shared" si="463"/>
        <v/>
      </c>
      <c r="AV587" s="165" t="str">
        <f>IF(COUNTBLANK($A587:$F587)&gt;2,"",IF(Input!L587=0,"NA",Input!L587))</f>
        <v/>
      </c>
      <c r="AW587" s="65" t="str">
        <f t="shared" si="464"/>
        <v/>
      </c>
      <c r="AX587" s="65" t="str">
        <f t="shared" si="465"/>
        <v/>
      </c>
      <c r="AY587" s="165" t="str">
        <f>IF(COUNTBLANK($A587:$F587)&gt;2,"",IF(Input!M587=0,"NA",Input!M587))</f>
        <v/>
      </c>
      <c r="AZ587" s="65" t="str">
        <f t="shared" si="466"/>
        <v/>
      </c>
      <c r="BA587" s="65" t="str">
        <f t="shared" si="467"/>
        <v/>
      </c>
      <c r="BB587" s="165" t="str">
        <f>IF(COUNTBLANK($A587:$F587)&gt;2,"",IF(Input!N587=0,"NA",Input!N587))</f>
        <v/>
      </c>
      <c r="BC587" s="65" t="str">
        <f t="shared" si="468"/>
        <v/>
      </c>
      <c r="BD587" s="65" t="str">
        <f t="shared" si="469"/>
        <v/>
      </c>
      <c r="BE587" s="165" t="str">
        <f>IF(COUNTBLANK($A587:$F587)&gt;2,"",IF(Input!O587=0,"NA",Input!O587))</f>
        <v/>
      </c>
      <c r="BF587" s="65" t="str">
        <f t="shared" si="470"/>
        <v/>
      </c>
      <c r="BG587" s="65" t="str">
        <f t="shared" si="471"/>
        <v/>
      </c>
      <c r="BH587" s="165" t="str">
        <f>IF(COUNTBLANK($A587:$F587)&gt;2,"",IF(Input!P587=0,"NA",Input!P587))</f>
        <v/>
      </c>
      <c r="BI587" s="65" t="str">
        <f t="shared" si="472"/>
        <v/>
      </c>
      <c r="BJ587" s="65" t="str">
        <f t="shared" si="473"/>
        <v/>
      </c>
      <c r="BK587" s="165" t="str">
        <f>IF(COUNTBLANK($A587:$F587)&gt;2,"",IF(Input!Q587=0,"NA",Input!Q587))</f>
        <v/>
      </c>
      <c r="BL587" s="65" t="str">
        <f t="shared" si="474"/>
        <v/>
      </c>
      <c r="BM587" s="65" t="str">
        <f t="shared" si="475"/>
        <v/>
      </c>
      <c r="BN587" s="165" t="str">
        <f>IF(COUNTBLANK($A587:$F587)&gt;2,"",IF(Input!R587=0,"NA",Input!R587))</f>
        <v/>
      </c>
      <c r="BO587" s="65" t="str">
        <f t="shared" si="476"/>
        <v/>
      </c>
      <c r="BP587" s="65" t="str">
        <f t="shared" si="477"/>
        <v/>
      </c>
      <c r="BQ587" s="165" t="str">
        <f>IF(COUNTBLANK($A587:$F587)&gt;2,"",IF(Input!S587=0,"NA",Input!S587))</f>
        <v/>
      </c>
      <c r="BR587" s="65" t="str">
        <f t="shared" si="478"/>
        <v/>
      </c>
      <c r="BS587" s="65" t="str">
        <f t="shared" si="479"/>
        <v/>
      </c>
      <c r="BT587" s="165" t="str">
        <f>IF(COUNTBLANK($A587:$F587)&gt;2,"",IF(Input!T587=0,"NA",Input!T587))</f>
        <v/>
      </c>
      <c r="BU587" s="65" t="str">
        <f t="shared" si="480"/>
        <v/>
      </c>
      <c r="BV587" s="65" t="str">
        <f t="shared" si="481"/>
        <v/>
      </c>
      <c r="BW587" s="165" t="str">
        <f>IF(COUNTBLANK($A587:$F587)&gt;2,"",IF(Input!U587=0,"NA",Input!U587))</f>
        <v/>
      </c>
      <c r="BX587" s="65" t="str">
        <f t="shared" si="482"/>
        <v/>
      </c>
      <c r="BY587" s="65" t="str">
        <f t="shared" si="483"/>
        <v/>
      </c>
      <c r="BZ587" s="165" t="str">
        <f>IF(COUNTBLANK($A587:$F587)&gt;2,"",IF(Input!V587=0,"NA",Input!V587))</f>
        <v/>
      </c>
      <c r="CA587" s="65" t="str">
        <f t="shared" si="484"/>
        <v/>
      </c>
      <c r="CB587" s="65" t="str">
        <f t="shared" si="485"/>
        <v/>
      </c>
      <c r="CC587" s="165" t="str">
        <f>IF(COUNTBLANK($A587:$F587)&gt;2,"",IF(Input!W587=0,"NA",Input!W587))</f>
        <v/>
      </c>
      <c r="CD587" s="65" t="str">
        <f t="shared" si="486"/>
        <v/>
      </c>
      <c r="CE587" s="65" t="str">
        <f t="shared" si="487"/>
        <v/>
      </c>
      <c r="CF587" s="165" t="str">
        <f>IF(COUNTBLANK($A587:$F587)&gt;2,"",IF(Input!X587=0,"NA",Input!X587))</f>
        <v/>
      </c>
      <c r="CG587" s="65" t="str">
        <f t="shared" si="488"/>
        <v/>
      </c>
      <c r="CH587" s="65" t="str">
        <f t="shared" si="489"/>
        <v/>
      </c>
      <c r="CI587" s="165" t="str">
        <f>IF(COUNTBLANK($A587:$F587)&gt;2,"",IF(Input!Y587=0,"NA",Input!Y587))</f>
        <v/>
      </c>
      <c r="CJ587" s="65" t="str">
        <f t="shared" si="490"/>
        <v/>
      </c>
      <c r="CK587" s="65" t="str">
        <f t="shared" si="491"/>
        <v/>
      </c>
      <c r="CL587" s="165" t="str">
        <f>IF(COUNTBLANK($A587:$F587)&gt;2,"",IF(Input!Z587=0,"NA",Input!Z587))</f>
        <v/>
      </c>
      <c r="CM587" s="65" t="str">
        <f t="shared" si="492"/>
        <v/>
      </c>
      <c r="CN587" s="65" t="str">
        <f t="shared" si="493"/>
        <v/>
      </c>
      <c r="CO587" s="165" t="str">
        <f>IF(COUNTBLANK($A587:$F587)&gt;2,"",IF(Input!AA587=0,"NA",Input!AA587))</f>
        <v/>
      </c>
      <c r="CP587" s="65" t="str">
        <f t="shared" si="494"/>
        <v/>
      </c>
      <c r="CQ587" s="65" t="str">
        <f t="shared" si="495"/>
        <v/>
      </c>
      <c r="CR587" s="165" t="str">
        <f>IF(COUNTBLANK($A587:$F587)&gt;2,"",IF(Input!AB587=0,"NA",Input!AB587))</f>
        <v/>
      </c>
      <c r="CS587" s="65" t="str">
        <f t="shared" si="496"/>
        <v/>
      </c>
      <c r="CT587" s="65" t="str">
        <f t="shared" si="497"/>
        <v/>
      </c>
      <c r="CU587" s="165" t="str">
        <f>IF(COUNTBLANK($A587:$F587)&gt;2,"",IF(Input!AC587=0,"NA",Input!AC587))</f>
        <v/>
      </c>
      <c r="CV587" s="65" t="str">
        <f t="shared" si="498"/>
        <v/>
      </c>
      <c r="CW587" s="65" t="str">
        <f t="shared" si="499"/>
        <v/>
      </c>
      <c r="CX587" s="165" t="str">
        <f>IF(COUNTBLANK($A587:$F587)&gt;2,"",IF(Input!AD587=0,"NA",Input!AD587))</f>
        <v/>
      </c>
    </row>
    <row r="588" spans="1:102" x14ac:dyDescent="0.25">
      <c r="A588" s="162" t="str">
        <f>IF(Input!B588=0,"",Input!B588)</f>
        <v/>
      </c>
      <c r="B588" s="162" t="str">
        <f>IF(Input!C588=0,"",Input!C588)</f>
        <v/>
      </c>
      <c r="C588" s="162" t="str">
        <f>IF(Input!D588=0,"",Input!D588)</f>
        <v/>
      </c>
      <c r="D588" s="162" t="str">
        <f>IF(Input!G588=0,"",Input!G588)</f>
        <v/>
      </c>
      <c r="E588" s="162" t="str">
        <f>IF(Input!H588=0,"",Input!H588)</f>
        <v/>
      </c>
      <c r="F588" s="162" t="str">
        <f>IF(Input!I588=0,"",Input!I588)</f>
        <v/>
      </c>
      <c r="G588" s="66" t="str">
        <f t="shared" si="450"/>
        <v/>
      </c>
      <c r="H588" s="66" t="str">
        <f t="shared" si="451"/>
        <v/>
      </c>
      <c r="I588" s="160" t="str">
        <f>FinalScores!G588</f>
        <v/>
      </c>
      <c r="J588" s="65" t="str">
        <f t="shared" si="452"/>
        <v/>
      </c>
      <c r="K588" s="65" t="str">
        <f t="shared" si="453"/>
        <v/>
      </c>
      <c r="L588" s="165" t="str">
        <f>IF(COUNTBLANK($A588:$F588)&gt;2,"",IF(Input!AE588=0,"NA",Input!AE588))</f>
        <v/>
      </c>
      <c r="M588" s="65" t="str">
        <f t="shared" si="454"/>
        <v/>
      </c>
      <c r="N588" s="65" t="str">
        <f t="shared" si="455"/>
        <v/>
      </c>
      <c r="O588" s="165" t="str">
        <f>IF(COUNTBLANK($A588:$F588)&gt;2,"",IF(Input!AF588=0,"NA",Input!AF588))</f>
        <v/>
      </c>
      <c r="P588" s="65" t="str">
        <f t="shared" si="456"/>
        <v/>
      </c>
      <c r="Q588" s="65" t="str">
        <f t="shared" si="457"/>
        <v/>
      </c>
      <c r="R588" s="165" t="str">
        <f>IF(COUNTBLANK($A588:$F588)&gt;2,"",IF(Input!AG588=0,"NA",Input!AG588))</f>
        <v/>
      </c>
      <c r="AN588" s="65" t="str">
        <f t="shared" si="458"/>
        <v/>
      </c>
      <c r="AO588" s="65" t="str">
        <f t="shared" si="459"/>
        <v/>
      </c>
      <c r="AP588" s="165" t="str">
        <f>IF(COUNTBLANK($A588:$F588)&gt;2,"",IF(Input!J588=0,"NA",Input!J588))</f>
        <v/>
      </c>
      <c r="AQ588" s="65" t="str">
        <f t="shared" si="460"/>
        <v/>
      </c>
      <c r="AR588" s="65" t="str">
        <f t="shared" si="461"/>
        <v/>
      </c>
      <c r="AS588" s="165" t="str">
        <f>IF(COUNTBLANK($A588:$F588)&gt;2,"",IF(Input!K588=0,"NA",Input!K588))</f>
        <v/>
      </c>
      <c r="AT588" s="65" t="str">
        <f t="shared" si="462"/>
        <v/>
      </c>
      <c r="AU588" s="65" t="str">
        <f t="shared" si="463"/>
        <v/>
      </c>
      <c r="AV588" s="165" t="str">
        <f>IF(COUNTBLANK($A588:$F588)&gt;2,"",IF(Input!L588=0,"NA",Input!L588))</f>
        <v/>
      </c>
      <c r="AW588" s="65" t="str">
        <f t="shared" si="464"/>
        <v/>
      </c>
      <c r="AX588" s="65" t="str">
        <f t="shared" si="465"/>
        <v/>
      </c>
      <c r="AY588" s="165" t="str">
        <f>IF(COUNTBLANK($A588:$F588)&gt;2,"",IF(Input!M588=0,"NA",Input!M588))</f>
        <v/>
      </c>
      <c r="AZ588" s="65" t="str">
        <f t="shared" si="466"/>
        <v/>
      </c>
      <c r="BA588" s="65" t="str">
        <f t="shared" si="467"/>
        <v/>
      </c>
      <c r="BB588" s="165" t="str">
        <f>IF(COUNTBLANK($A588:$F588)&gt;2,"",IF(Input!N588=0,"NA",Input!N588))</f>
        <v/>
      </c>
      <c r="BC588" s="65" t="str">
        <f t="shared" si="468"/>
        <v/>
      </c>
      <c r="BD588" s="65" t="str">
        <f t="shared" si="469"/>
        <v/>
      </c>
      <c r="BE588" s="165" t="str">
        <f>IF(COUNTBLANK($A588:$F588)&gt;2,"",IF(Input!O588=0,"NA",Input!O588))</f>
        <v/>
      </c>
      <c r="BF588" s="65" t="str">
        <f t="shared" si="470"/>
        <v/>
      </c>
      <c r="BG588" s="65" t="str">
        <f t="shared" si="471"/>
        <v/>
      </c>
      <c r="BH588" s="165" t="str">
        <f>IF(COUNTBLANK($A588:$F588)&gt;2,"",IF(Input!P588=0,"NA",Input!P588))</f>
        <v/>
      </c>
      <c r="BI588" s="65" t="str">
        <f t="shared" si="472"/>
        <v/>
      </c>
      <c r="BJ588" s="65" t="str">
        <f t="shared" si="473"/>
        <v/>
      </c>
      <c r="BK588" s="165" t="str">
        <f>IF(COUNTBLANK($A588:$F588)&gt;2,"",IF(Input!Q588=0,"NA",Input!Q588))</f>
        <v/>
      </c>
      <c r="BL588" s="65" t="str">
        <f t="shared" si="474"/>
        <v/>
      </c>
      <c r="BM588" s="65" t="str">
        <f t="shared" si="475"/>
        <v/>
      </c>
      <c r="BN588" s="165" t="str">
        <f>IF(COUNTBLANK($A588:$F588)&gt;2,"",IF(Input!R588=0,"NA",Input!R588))</f>
        <v/>
      </c>
      <c r="BO588" s="65" t="str">
        <f t="shared" si="476"/>
        <v/>
      </c>
      <c r="BP588" s="65" t="str">
        <f t="shared" si="477"/>
        <v/>
      </c>
      <c r="BQ588" s="165" t="str">
        <f>IF(COUNTBLANK($A588:$F588)&gt;2,"",IF(Input!S588=0,"NA",Input!S588))</f>
        <v/>
      </c>
      <c r="BR588" s="65" t="str">
        <f t="shared" si="478"/>
        <v/>
      </c>
      <c r="BS588" s="65" t="str">
        <f t="shared" si="479"/>
        <v/>
      </c>
      <c r="BT588" s="165" t="str">
        <f>IF(COUNTBLANK($A588:$F588)&gt;2,"",IF(Input!T588=0,"NA",Input!T588))</f>
        <v/>
      </c>
      <c r="BU588" s="65" t="str">
        <f t="shared" si="480"/>
        <v/>
      </c>
      <c r="BV588" s="65" t="str">
        <f t="shared" si="481"/>
        <v/>
      </c>
      <c r="BW588" s="165" t="str">
        <f>IF(COUNTBLANK($A588:$F588)&gt;2,"",IF(Input!U588=0,"NA",Input!U588))</f>
        <v/>
      </c>
      <c r="BX588" s="65" t="str">
        <f t="shared" si="482"/>
        <v/>
      </c>
      <c r="BY588" s="65" t="str">
        <f t="shared" si="483"/>
        <v/>
      </c>
      <c r="BZ588" s="165" t="str">
        <f>IF(COUNTBLANK($A588:$F588)&gt;2,"",IF(Input!V588=0,"NA",Input!V588))</f>
        <v/>
      </c>
      <c r="CA588" s="65" t="str">
        <f t="shared" si="484"/>
        <v/>
      </c>
      <c r="CB588" s="65" t="str">
        <f t="shared" si="485"/>
        <v/>
      </c>
      <c r="CC588" s="165" t="str">
        <f>IF(COUNTBLANK($A588:$F588)&gt;2,"",IF(Input!W588=0,"NA",Input!W588))</f>
        <v/>
      </c>
      <c r="CD588" s="65" t="str">
        <f t="shared" si="486"/>
        <v/>
      </c>
      <c r="CE588" s="65" t="str">
        <f t="shared" si="487"/>
        <v/>
      </c>
      <c r="CF588" s="165" t="str">
        <f>IF(COUNTBLANK($A588:$F588)&gt;2,"",IF(Input!X588=0,"NA",Input!X588))</f>
        <v/>
      </c>
      <c r="CG588" s="65" t="str">
        <f t="shared" si="488"/>
        <v/>
      </c>
      <c r="CH588" s="65" t="str">
        <f t="shared" si="489"/>
        <v/>
      </c>
      <c r="CI588" s="165" t="str">
        <f>IF(COUNTBLANK($A588:$F588)&gt;2,"",IF(Input!Y588=0,"NA",Input!Y588))</f>
        <v/>
      </c>
      <c r="CJ588" s="65" t="str">
        <f t="shared" si="490"/>
        <v/>
      </c>
      <c r="CK588" s="65" t="str">
        <f t="shared" si="491"/>
        <v/>
      </c>
      <c r="CL588" s="165" t="str">
        <f>IF(COUNTBLANK($A588:$F588)&gt;2,"",IF(Input!Z588=0,"NA",Input!Z588))</f>
        <v/>
      </c>
      <c r="CM588" s="65" t="str">
        <f t="shared" si="492"/>
        <v/>
      </c>
      <c r="CN588" s="65" t="str">
        <f t="shared" si="493"/>
        <v/>
      </c>
      <c r="CO588" s="165" t="str">
        <f>IF(COUNTBLANK($A588:$F588)&gt;2,"",IF(Input!AA588=0,"NA",Input!AA588))</f>
        <v/>
      </c>
      <c r="CP588" s="65" t="str">
        <f t="shared" si="494"/>
        <v/>
      </c>
      <c r="CQ588" s="65" t="str">
        <f t="shared" si="495"/>
        <v/>
      </c>
      <c r="CR588" s="165" t="str">
        <f>IF(COUNTBLANK($A588:$F588)&gt;2,"",IF(Input!AB588=0,"NA",Input!AB588))</f>
        <v/>
      </c>
      <c r="CS588" s="65" t="str">
        <f t="shared" si="496"/>
        <v/>
      </c>
      <c r="CT588" s="65" t="str">
        <f t="shared" si="497"/>
        <v/>
      </c>
      <c r="CU588" s="165" t="str">
        <f>IF(COUNTBLANK($A588:$F588)&gt;2,"",IF(Input!AC588=0,"NA",Input!AC588))</f>
        <v/>
      </c>
      <c r="CV588" s="65" t="str">
        <f t="shared" si="498"/>
        <v/>
      </c>
      <c r="CW588" s="65" t="str">
        <f t="shared" si="499"/>
        <v/>
      </c>
      <c r="CX588" s="165" t="str">
        <f>IF(COUNTBLANK($A588:$F588)&gt;2,"",IF(Input!AD588=0,"NA",Input!AD588))</f>
        <v/>
      </c>
    </row>
    <row r="589" spans="1:102" x14ac:dyDescent="0.25">
      <c r="A589" s="162" t="str">
        <f>IF(Input!B589=0,"",Input!B589)</f>
        <v/>
      </c>
      <c r="B589" s="162" t="str">
        <f>IF(Input!C589=0,"",Input!C589)</f>
        <v/>
      </c>
      <c r="C589" s="162" t="str">
        <f>IF(Input!D589=0,"",Input!D589)</f>
        <v/>
      </c>
      <c r="D589" s="162" t="str">
        <f>IF(Input!G589=0,"",Input!G589)</f>
        <v/>
      </c>
      <c r="E589" s="162" t="str">
        <f>IF(Input!H589=0,"",Input!H589)</f>
        <v/>
      </c>
      <c r="F589" s="162" t="str">
        <f>IF(Input!I589=0,"",Input!I589)</f>
        <v/>
      </c>
      <c r="G589" s="66" t="str">
        <f t="shared" si="450"/>
        <v/>
      </c>
      <c r="H589" s="66" t="str">
        <f t="shared" si="451"/>
        <v/>
      </c>
      <c r="I589" s="160" t="str">
        <f>FinalScores!G589</f>
        <v/>
      </c>
      <c r="J589" s="65" t="str">
        <f t="shared" si="452"/>
        <v/>
      </c>
      <c r="K589" s="65" t="str">
        <f t="shared" si="453"/>
        <v/>
      </c>
      <c r="L589" s="165" t="str">
        <f>IF(COUNTBLANK($A589:$F589)&gt;2,"",IF(Input!AE589=0,"NA",Input!AE589))</f>
        <v/>
      </c>
      <c r="M589" s="65" t="str">
        <f t="shared" si="454"/>
        <v/>
      </c>
      <c r="N589" s="65" t="str">
        <f t="shared" si="455"/>
        <v/>
      </c>
      <c r="O589" s="165" t="str">
        <f>IF(COUNTBLANK($A589:$F589)&gt;2,"",IF(Input!AF589=0,"NA",Input!AF589))</f>
        <v/>
      </c>
      <c r="P589" s="65" t="str">
        <f t="shared" si="456"/>
        <v/>
      </c>
      <c r="Q589" s="65" t="str">
        <f t="shared" si="457"/>
        <v/>
      </c>
      <c r="R589" s="165" t="str">
        <f>IF(COUNTBLANK($A589:$F589)&gt;2,"",IF(Input!AG589=0,"NA",Input!AG589))</f>
        <v/>
      </c>
      <c r="AN589" s="65" t="str">
        <f t="shared" si="458"/>
        <v/>
      </c>
      <c r="AO589" s="65" t="str">
        <f t="shared" si="459"/>
        <v/>
      </c>
      <c r="AP589" s="165" t="str">
        <f>IF(COUNTBLANK($A589:$F589)&gt;2,"",IF(Input!J589=0,"NA",Input!J589))</f>
        <v/>
      </c>
      <c r="AQ589" s="65" t="str">
        <f t="shared" si="460"/>
        <v/>
      </c>
      <c r="AR589" s="65" t="str">
        <f t="shared" si="461"/>
        <v/>
      </c>
      <c r="AS589" s="165" t="str">
        <f>IF(COUNTBLANK($A589:$F589)&gt;2,"",IF(Input!K589=0,"NA",Input!K589))</f>
        <v/>
      </c>
      <c r="AT589" s="65" t="str">
        <f t="shared" si="462"/>
        <v/>
      </c>
      <c r="AU589" s="65" t="str">
        <f t="shared" si="463"/>
        <v/>
      </c>
      <c r="AV589" s="165" t="str">
        <f>IF(COUNTBLANK($A589:$F589)&gt;2,"",IF(Input!L589=0,"NA",Input!L589))</f>
        <v/>
      </c>
      <c r="AW589" s="65" t="str">
        <f t="shared" si="464"/>
        <v/>
      </c>
      <c r="AX589" s="65" t="str">
        <f t="shared" si="465"/>
        <v/>
      </c>
      <c r="AY589" s="165" t="str">
        <f>IF(COUNTBLANK($A589:$F589)&gt;2,"",IF(Input!M589=0,"NA",Input!M589))</f>
        <v/>
      </c>
      <c r="AZ589" s="65" t="str">
        <f t="shared" si="466"/>
        <v/>
      </c>
      <c r="BA589" s="65" t="str">
        <f t="shared" si="467"/>
        <v/>
      </c>
      <c r="BB589" s="165" t="str">
        <f>IF(COUNTBLANK($A589:$F589)&gt;2,"",IF(Input!N589=0,"NA",Input!N589))</f>
        <v/>
      </c>
      <c r="BC589" s="65" t="str">
        <f t="shared" si="468"/>
        <v/>
      </c>
      <c r="BD589" s="65" t="str">
        <f t="shared" si="469"/>
        <v/>
      </c>
      <c r="BE589" s="165" t="str">
        <f>IF(COUNTBLANK($A589:$F589)&gt;2,"",IF(Input!O589=0,"NA",Input!O589))</f>
        <v/>
      </c>
      <c r="BF589" s="65" t="str">
        <f t="shared" si="470"/>
        <v/>
      </c>
      <c r="BG589" s="65" t="str">
        <f t="shared" si="471"/>
        <v/>
      </c>
      <c r="BH589" s="165" t="str">
        <f>IF(COUNTBLANK($A589:$F589)&gt;2,"",IF(Input!P589=0,"NA",Input!P589))</f>
        <v/>
      </c>
      <c r="BI589" s="65" t="str">
        <f t="shared" si="472"/>
        <v/>
      </c>
      <c r="BJ589" s="65" t="str">
        <f t="shared" si="473"/>
        <v/>
      </c>
      <c r="BK589" s="165" t="str">
        <f>IF(COUNTBLANK($A589:$F589)&gt;2,"",IF(Input!Q589=0,"NA",Input!Q589))</f>
        <v/>
      </c>
      <c r="BL589" s="65" t="str">
        <f t="shared" si="474"/>
        <v/>
      </c>
      <c r="BM589" s="65" t="str">
        <f t="shared" si="475"/>
        <v/>
      </c>
      <c r="BN589" s="165" t="str">
        <f>IF(COUNTBLANK($A589:$F589)&gt;2,"",IF(Input!R589=0,"NA",Input!R589))</f>
        <v/>
      </c>
      <c r="BO589" s="65" t="str">
        <f t="shared" si="476"/>
        <v/>
      </c>
      <c r="BP589" s="65" t="str">
        <f t="shared" si="477"/>
        <v/>
      </c>
      <c r="BQ589" s="165" t="str">
        <f>IF(COUNTBLANK($A589:$F589)&gt;2,"",IF(Input!S589=0,"NA",Input!S589))</f>
        <v/>
      </c>
      <c r="BR589" s="65" t="str">
        <f t="shared" si="478"/>
        <v/>
      </c>
      <c r="BS589" s="65" t="str">
        <f t="shared" si="479"/>
        <v/>
      </c>
      <c r="BT589" s="165" t="str">
        <f>IF(COUNTBLANK($A589:$F589)&gt;2,"",IF(Input!T589=0,"NA",Input!T589))</f>
        <v/>
      </c>
      <c r="BU589" s="65" t="str">
        <f t="shared" si="480"/>
        <v/>
      </c>
      <c r="BV589" s="65" t="str">
        <f t="shared" si="481"/>
        <v/>
      </c>
      <c r="BW589" s="165" t="str">
        <f>IF(COUNTBLANK($A589:$F589)&gt;2,"",IF(Input!U589=0,"NA",Input!U589))</f>
        <v/>
      </c>
      <c r="BX589" s="65" t="str">
        <f t="shared" si="482"/>
        <v/>
      </c>
      <c r="BY589" s="65" t="str">
        <f t="shared" si="483"/>
        <v/>
      </c>
      <c r="BZ589" s="165" t="str">
        <f>IF(COUNTBLANK($A589:$F589)&gt;2,"",IF(Input!V589=0,"NA",Input!V589))</f>
        <v/>
      </c>
      <c r="CA589" s="65" t="str">
        <f t="shared" si="484"/>
        <v/>
      </c>
      <c r="CB589" s="65" t="str">
        <f t="shared" si="485"/>
        <v/>
      </c>
      <c r="CC589" s="165" t="str">
        <f>IF(COUNTBLANK($A589:$F589)&gt;2,"",IF(Input!W589=0,"NA",Input!W589))</f>
        <v/>
      </c>
      <c r="CD589" s="65" t="str">
        <f t="shared" si="486"/>
        <v/>
      </c>
      <c r="CE589" s="65" t="str">
        <f t="shared" si="487"/>
        <v/>
      </c>
      <c r="CF589" s="165" t="str">
        <f>IF(COUNTBLANK($A589:$F589)&gt;2,"",IF(Input!X589=0,"NA",Input!X589))</f>
        <v/>
      </c>
      <c r="CG589" s="65" t="str">
        <f t="shared" si="488"/>
        <v/>
      </c>
      <c r="CH589" s="65" t="str">
        <f t="shared" si="489"/>
        <v/>
      </c>
      <c r="CI589" s="165" t="str">
        <f>IF(COUNTBLANK($A589:$F589)&gt;2,"",IF(Input!Y589=0,"NA",Input!Y589))</f>
        <v/>
      </c>
      <c r="CJ589" s="65" t="str">
        <f t="shared" si="490"/>
        <v/>
      </c>
      <c r="CK589" s="65" t="str">
        <f t="shared" si="491"/>
        <v/>
      </c>
      <c r="CL589" s="165" t="str">
        <f>IF(COUNTBLANK($A589:$F589)&gt;2,"",IF(Input!Z589=0,"NA",Input!Z589))</f>
        <v/>
      </c>
      <c r="CM589" s="65" t="str">
        <f t="shared" si="492"/>
        <v/>
      </c>
      <c r="CN589" s="65" t="str">
        <f t="shared" si="493"/>
        <v/>
      </c>
      <c r="CO589" s="165" t="str">
        <f>IF(COUNTBLANK($A589:$F589)&gt;2,"",IF(Input!AA589=0,"NA",Input!AA589))</f>
        <v/>
      </c>
      <c r="CP589" s="65" t="str">
        <f t="shared" si="494"/>
        <v/>
      </c>
      <c r="CQ589" s="65" t="str">
        <f t="shared" si="495"/>
        <v/>
      </c>
      <c r="CR589" s="165" t="str">
        <f>IF(COUNTBLANK($A589:$F589)&gt;2,"",IF(Input!AB589=0,"NA",Input!AB589))</f>
        <v/>
      </c>
      <c r="CS589" s="65" t="str">
        <f t="shared" si="496"/>
        <v/>
      </c>
      <c r="CT589" s="65" t="str">
        <f t="shared" si="497"/>
        <v/>
      </c>
      <c r="CU589" s="165" t="str">
        <f>IF(COUNTBLANK($A589:$F589)&gt;2,"",IF(Input!AC589=0,"NA",Input!AC589))</f>
        <v/>
      </c>
      <c r="CV589" s="65" t="str">
        <f t="shared" si="498"/>
        <v/>
      </c>
      <c r="CW589" s="65" t="str">
        <f t="shared" si="499"/>
        <v/>
      </c>
      <c r="CX589" s="165" t="str">
        <f>IF(COUNTBLANK($A589:$F589)&gt;2,"",IF(Input!AD589=0,"NA",Input!AD589))</f>
        <v/>
      </c>
    </row>
    <row r="590" spans="1:102" x14ac:dyDescent="0.25">
      <c r="A590" s="162" t="str">
        <f>IF(Input!B590=0,"",Input!B590)</f>
        <v/>
      </c>
      <c r="B590" s="162" t="str">
        <f>IF(Input!C590=0,"",Input!C590)</f>
        <v/>
      </c>
      <c r="C590" s="162" t="str">
        <f>IF(Input!D590=0,"",Input!D590)</f>
        <v/>
      </c>
      <c r="D590" s="162" t="str">
        <f>IF(Input!G590=0,"",Input!G590)</f>
        <v/>
      </c>
      <c r="E590" s="162" t="str">
        <f>IF(Input!H590=0,"",Input!H590)</f>
        <v/>
      </c>
      <c r="F590" s="162" t="str">
        <f>IF(Input!I590=0,"",Input!I590)</f>
        <v/>
      </c>
      <c r="G590" s="66" t="str">
        <f t="shared" si="450"/>
        <v/>
      </c>
      <c r="H590" s="66" t="str">
        <f t="shared" si="451"/>
        <v/>
      </c>
      <c r="I590" s="160" t="str">
        <f>FinalScores!G590</f>
        <v/>
      </c>
      <c r="J590" s="65" t="str">
        <f t="shared" si="452"/>
        <v/>
      </c>
      <c r="K590" s="65" t="str">
        <f t="shared" si="453"/>
        <v/>
      </c>
      <c r="L590" s="165" t="str">
        <f>IF(COUNTBLANK($A590:$F590)&gt;2,"",IF(Input!AE590=0,"NA",Input!AE590))</f>
        <v/>
      </c>
      <c r="M590" s="65" t="str">
        <f t="shared" si="454"/>
        <v/>
      </c>
      <c r="N590" s="65" t="str">
        <f t="shared" si="455"/>
        <v/>
      </c>
      <c r="O590" s="165" t="str">
        <f>IF(COUNTBLANK($A590:$F590)&gt;2,"",IF(Input!AF590=0,"NA",Input!AF590))</f>
        <v/>
      </c>
      <c r="P590" s="65" t="str">
        <f t="shared" si="456"/>
        <v/>
      </c>
      <c r="Q590" s="65" t="str">
        <f t="shared" si="457"/>
        <v/>
      </c>
      <c r="R590" s="165" t="str">
        <f>IF(COUNTBLANK($A590:$F590)&gt;2,"",IF(Input!AG590=0,"NA",Input!AG590))</f>
        <v/>
      </c>
      <c r="AN590" s="65" t="str">
        <f t="shared" si="458"/>
        <v/>
      </c>
      <c r="AO590" s="65" t="str">
        <f t="shared" si="459"/>
        <v/>
      </c>
      <c r="AP590" s="165" t="str">
        <f>IF(COUNTBLANK($A590:$F590)&gt;2,"",IF(Input!J590=0,"NA",Input!J590))</f>
        <v/>
      </c>
      <c r="AQ590" s="65" t="str">
        <f t="shared" si="460"/>
        <v/>
      </c>
      <c r="AR590" s="65" t="str">
        <f t="shared" si="461"/>
        <v/>
      </c>
      <c r="AS590" s="165" t="str">
        <f>IF(COUNTBLANK($A590:$F590)&gt;2,"",IF(Input!K590=0,"NA",Input!K590))</f>
        <v/>
      </c>
      <c r="AT590" s="65" t="str">
        <f t="shared" si="462"/>
        <v/>
      </c>
      <c r="AU590" s="65" t="str">
        <f t="shared" si="463"/>
        <v/>
      </c>
      <c r="AV590" s="165" t="str">
        <f>IF(COUNTBLANK($A590:$F590)&gt;2,"",IF(Input!L590=0,"NA",Input!L590))</f>
        <v/>
      </c>
      <c r="AW590" s="65" t="str">
        <f t="shared" si="464"/>
        <v/>
      </c>
      <c r="AX590" s="65" t="str">
        <f t="shared" si="465"/>
        <v/>
      </c>
      <c r="AY590" s="165" t="str">
        <f>IF(COUNTBLANK($A590:$F590)&gt;2,"",IF(Input!M590=0,"NA",Input!M590))</f>
        <v/>
      </c>
      <c r="AZ590" s="65" t="str">
        <f t="shared" si="466"/>
        <v/>
      </c>
      <c r="BA590" s="65" t="str">
        <f t="shared" si="467"/>
        <v/>
      </c>
      <c r="BB590" s="165" t="str">
        <f>IF(COUNTBLANK($A590:$F590)&gt;2,"",IF(Input!N590=0,"NA",Input!N590))</f>
        <v/>
      </c>
      <c r="BC590" s="65" t="str">
        <f t="shared" si="468"/>
        <v/>
      </c>
      <c r="BD590" s="65" t="str">
        <f t="shared" si="469"/>
        <v/>
      </c>
      <c r="BE590" s="165" t="str">
        <f>IF(COUNTBLANK($A590:$F590)&gt;2,"",IF(Input!O590=0,"NA",Input!O590))</f>
        <v/>
      </c>
      <c r="BF590" s="65" t="str">
        <f t="shared" si="470"/>
        <v/>
      </c>
      <c r="BG590" s="65" t="str">
        <f t="shared" si="471"/>
        <v/>
      </c>
      <c r="BH590" s="165" t="str">
        <f>IF(COUNTBLANK($A590:$F590)&gt;2,"",IF(Input!P590=0,"NA",Input!P590))</f>
        <v/>
      </c>
      <c r="BI590" s="65" t="str">
        <f t="shared" si="472"/>
        <v/>
      </c>
      <c r="BJ590" s="65" t="str">
        <f t="shared" si="473"/>
        <v/>
      </c>
      <c r="BK590" s="165" t="str">
        <f>IF(COUNTBLANK($A590:$F590)&gt;2,"",IF(Input!Q590=0,"NA",Input!Q590))</f>
        <v/>
      </c>
      <c r="BL590" s="65" t="str">
        <f t="shared" si="474"/>
        <v/>
      </c>
      <c r="BM590" s="65" t="str">
        <f t="shared" si="475"/>
        <v/>
      </c>
      <c r="BN590" s="165" t="str">
        <f>IF(COUNTBLANK($A590:$F590)&gt;2,"",IF(Input!R590=0,"NA",Input!R590))</f>
        <v/>
      </c>
      <c r="BO590" s="65" t="str">
        <f t="shared" si="476"/>
        <v/>
      </c>
      <c r="BP590" s="65" t="str">
        <f t="shared" si="477"/>
        <v/>
      </c>
      <c r="BQ590" s="165" t="str">
        <f>IF(COUNTBLANK($A590:$F590)&gt;2,"",IF(Input!S590=0,"NA",Input!S590))</f>
        <v/>
      </c>
      <c r="BR590" s="65" t="str">
        <f t="shared" si="478"/>
        <v/>
      </c>
      <c r="BS590" s="65" t="str">
        <f t="shared" si="479"/>
        <v/>
      </c>
      <c r="BT590" s="165" t="str">
        <f>IF(COUNTBLANK($A590:$F590)&gt;2,"",IF(Input!T590=0,"NA",Input!T590))</f>
        <v/>
      </c>
      <c r="BU590" s="65" t="str">
        <f t="shared" si="480"/>
        <v/>
      </c>
      <c r="BV590" s="65" t="str">
        <f t="shared" si="481"/>
        <v/>
      </c>
      <c r="BW590" s="165" t="str">
        <f>IF(COUNTBLANK($A590:$F590)&gt;2,"",IF(Input!U590=0,"NA",Input!U590))</f>
        <v/>
      </c>
      <c r="BX590" s="65" t="str">
        <f t="shared" si="482"/>
        <v/>
      </c>
      <c r="BY590" s="65" t="str">
        <f t="shared" si="483"/>
        <v/>
      </c>
      <c r="BZ590" s="165" t="str">
        <f>IF(COUNTBLANK($A590:$F590)&gt;2,"",IF(Input!V590=0,"NA",Input!V590))</f>
        <v/>
      </c>
      <c r="CA590" s="65" t="str">
        <f t="shared" si="484"/>
        <v/>
      </c>
      <c r="CB590" s="65" t="str">
        <f t="shared" si="485"/>
        <v/>
      </c>
      <c r="CC590" s="165" t="str">
        <f>IF(COUNTBLANK($A590:$F590)&gt;2,"",IF(Input!W590=0,"NA",Input!W590))</f>
        <v/>
      </c>
      <c r="CD590" s="65" t="str">
        <f t="shared" si="486"/>
        <v/>
      </c>
      <c r="CE590" s="65" t="str">
        <f t="shared" si="487"/>
        <v/>
      </c>
      <c r="CF590" s="165" t="str">
        <f>IF(COUNTBLANK($A590:$F590)&gt;2,"",IF(Input!X590=0,"NA",Input!X590))</f>
        <v/>
      </c>
      <c r="CG590" s="65" t="str">
        <f t="shared" si="488"/>
        <v/>
      </c>
      <c r="CH590" s="65" t="str">
        <f t="shared" si="489"/>
        <v/>
      </c>
      <c r="CI590" s="165" t="str">
        <f>IF(COUNTBLANK($A590:$F590)&gt;2,"",IF(Input!Y590=0,"NA",Input!Y590))</f>
        <v/>
      </c>
      <c r="CJ590" s="65" t="str">
        <f t="shared" si="490"/>
        <v/>
      </c>
      <c r="CK590" s="65" t="str">
        <f t="shared" si="491"/>
        <v/>
      </c>
      <c r="CL590" s="165" t="str">
        <f>IF(COUNTBLANK($A590:$F590)&gt;2,"",IF(Input!Z590=0,"NA",Input!Z590))</f>
        <v/>
      </c>
      <c r="CM590" s="65" t="str">
        <f t="shared" si="492"/>
        <v/>
      </c>
      <c r="CN590" s="65" t="str">
        <f t="shared" si="493"/>
        <v/>
      </c>
      <c r="CO590" s="165" t="str">
        <f>IF(COUNTBLANK($A590:$F590)&gt;2,"",IF(Input!AA590=0,"NA",Input!AA590))</f>
        <v/>
      </c>
      <c r="CP590" s="65" t="str">
        <f t="shared" si="494"/>
        <v/>
      </c>
      <c r="CQ590" s="65" t="str">
        <f t="shared" si="495"/>
        <v/>
      </c>
      <c r="CR590" s="165" t="str">
        <f>IF(COUNTBLANK($A590:$F590)&gt;2,"",IF(Input!AB590=0,"NA",Input!AB590))</f>
        <v/>
      </c>
      <c r="CS590" s="65" t="str">
        <f t="shared" si="496"/>
        <v/>
      </c>
      <c r="CT590" s="65" t="str">
        <f t="shared" si="497"/>
        <v/>
      </c>
      <c r="CU590" s="165" t="str">
        <f>IF(COUNTBLANK($A590:$F590)&gt;2,"",IF(Input!AC590=0,"NA",Input!AC590))</f>
        <v/>
      </c>
      <c r="CV590" s="65" t="str">
        <f t="shared" si="498"/>
        <v/>
      </c>
      <c r="CW590" s="65" t="str">
        <f t="shared" si="499"/>
        <v/>
      </c>
      <c r="CX590" s="165" t="str">
        <f>IF(COUNTBLANK($A590:$F590)&gt;2,"",IF(Input!AD590=0,"NA",Input!AD590))</f>
        <v/>
      </c>
    </row>
    <row r="591" spans="1:102" x14ac:dyDescent="0.25">
      <c r="A591" s="162" t="str">
        <f>IF(Input!B591=0,"",Input!B591)</f>
        <v/>
      </c>
      <c r="B591" s="162" t="str">
        <f>IF(Input!C591=0,"",Input!C591)</f>
        <v/>
      </c>
      <c r="C591" s="162" t="str">
        <f>IF(Input!D591=0,"",Input!D591)</f>
        <v/>
      </c>
      <c r="D591" s="162" t="str">
        <f>IF(Input!G591=0,"",Input!G591)</f>
        <v/>
      </c>
      <c r="E591" s="162" t="str">
        <f>IF(Input!H591=0,"",Input!H591)</f>
        <v/>
      </c>
      <c r="F591" s="162" t="str">
        <f>IF(Input!I591=0,"",Input!I591)</f>
        <v/>
      </c>
      <c r="G591" s="66" t="str">
        <f t="shared" si="450"/>
        <v/>
      </c>
      <c r="H591" s="66" t="str">
        <f t="shared" si="451"/>
        <v/>
      </c>
      <c r="I591" s="160" t="str">
        <f>FinalScores!G591</f>
        <v/>
      </c>
      <c r="J591" s="65" t="str">
        <f t="shared" si="452"/>
        <v/>
      </c>
      <c r="K591" s="65" t="str">
        <f t="shared" si="453"/>
        <v/>
      </c>
      <c r="L591" s="165" t="str">
        <f>IF(COUNTBLANK($A591:$F591)&gt;2,"",IF(Input!AE591=0,"NA",Input!AE591))</f>
        <v/>
      </c>
      <c r="M591" s="65" t="str">
        <f t="shared" si="454"/>
        <v/>
      </c>
      <c r="N591" s="65" t="str">
        <f t="shared" si="455"/>
        <v/>
      </c>
      <c r="O591" s="165" t="str">
        <f>IF(COUNTBLANK($A591:$F591)&gt;2,"",IF(Input!AF591=0,"NA",Input!AF591))</f>
        <v/>
      </c>
      <c r="P591" s="65" t="str">
        <f t="shared" si="456"/>
        <v/>
      </c>
      <c r="Q591" s="65" t="str">
        <f t="shared" si="457"/>
        <v/>
      </c>
      <c r="R591" s="165" t="str">
        <f>IF(COUNTBLANK($A591:$F591)&gt;2,"",IF(Input!AG591=0,"NA",Input!AG591))</f>
        <v/>
      </c>
      <c r="AN591" s="65" t="str">
        <f t="shared" si="458"/>
        <v/>
      </c>
      <c r="AO591" s="65" t="str">
        <f t="shared" si="459"/>
        <v/>
      </c>
      <c r="AP591" s="165" t="str">
        <f>IF(COUNTBLANK($A591:$F591)&gt;2,"",IF(Input!J591=0,"NA",Input!J591))</f>
        <v/>
      </c>
      <c r="AQ591" s="65" t="str">
        <f t="shared" si="460"/>
        <v/>
      </c>
      <c r="AR591" s="65" t="str">
        <f t="shared" si="461"/>
        <v/>
      </c>
      <c r="AS591" s="165" t="str">
        <f>IF(COUNTBLANK($A591:$F591)&gt;2,"",IF(Input!K591=0,"NA",Input!K591))</f>
        <v/>
      </c>
      <c r="AT591" s="65" t="str">
        <f t="shared" si="462"/>
        <v/>
      </c>
      <c r="AU591" s="65" t="str">
        <f t="shared" si="463"/>
        <v/>
      </c>
      <c r="AV591" s="165" t="str">
        <f>IF(COUNTBLANK($A591:$F591)&gt;2,"",IF(Input!L591=0,"NA",Input!L591))</f>
        <v/>
      </c>
      <c r="AW591" s="65" t="str">
        <f t="shared" si="464"/>
        <v/>
      </c>
      <c r="AX591" s="65" t="str">
        <f t="shared" si="465"/>
        <v/>
      </c>
      <c r="AY591" s="165" t="str">
        <f>IF(COUNTBLANK($A591:$F591)&gt;2,"",IF(Input!M591=0,"NA",Input!M591))</f>
        <v/>
      </c>
      <c r="AZ591" s="65" t="str">
        <f t="shared" si="466"/>
        <v/>
      </c>
      <c r="BA591" s="65" t="str">
        <f t="shared" si="467"/>
        <v/>
      </c>
      <c r="BB591" s="165" t="str">
        <f>IF(COUNTBLANK($A591:$F591)&gt;2,"",IF(Input!N591=0,"NA",Input!N591))</f>
        <v/>
      </c>
      <c r="BC591" s="65" t="str">
        <f t="shared" si="468"/>
        <v/>
      </c>
      <c r="BD591" s="65" t="str">
        <f t="shared" si="469"/>
        <v/>
      </c>
      <c r="BE591" s="165" t="str">
        <f>IF(COUNTBLANK($A591:$F591)&gt;2,"",IF(Input!O591=0,"NA",Input!O591))</f>
        <v/>
      </c>
      <c r="BF591" s="65" t="str">
        <f t="shared" si="470"/>
        <v/>
      </c>
      <c r="BG591" s="65" t="str">
        <f t="shared" si="471"/>
        <v/>
      </c>
      <c r="BH591" s="165" t="str">
        <f>IF(COUNTBLANK($A591:$F591)&gt;2,"",IF(Input!P591=0,"NA",Input!P591))</f>
        <v/>
      </c>
      <c r="BI591" s="65" t="str">
        <f t="shared" si="472"/>
        <v/>
      </c>
      <c r="BJ591" s="65" t="str">
        <f t="shared" si="473"/>
        <v/>
      </c>
      <c r="BK591" s="165" t="str">
        <f>IF(COUNTBLANK($A591:$F591)&gt;2,"",IF(Input!Q591=0,"NA",Input!Q591))</f>
        <v/>
      </c>
      <c r="BL591" s="65" t="str">
        <f t="shared" si="474"/>
        <v/>
      </c>
      <c r="BM591" s="65" t="str">
        <f t="shared" si="475"/>
        <v/>
      </c>
      <c r="BN591" s="165" t="str">
        <f>IF(COUNTBLANK($A591:$F591)&gt;2,"",IF(Input!R591=0,"NA",Input!R591))</f>
        <v/>
      </c>
      <c r="BO591" s="65" t="str">
        <f t="shared" si="476"/>
        <v/>
      </c>
      <c r="BP591" s="65" t="str">
        <f t="shared" si="477"/>
        <v/>
      </c>
      <c r="BQ591" s="165" t="str">
        <f>IF(COUNTBLANK($A591:$F591)&gt;2,"",IF(Input!S591=0,"NA",Input!S591))</f>
        <v/>
      </c>
      <c r="BR591" s="65" t="str">
        <f t="shared" si="478"/>
        <v/>
      </c>
      <c r="BS591" s="65" t="str">
        <f t="shared" si="479"/>
        <v/>
      </c>
      <c r="BT591" s="165" t="str">
        <f>IF(COUNTBLANK($A591:$F591)&gt;2,"",IF(Input!T591=0,"NA",Input!T591))</f>
        <v/>
      </c>
      <c r="BU591" s="65" t="str">
        <f t="shared" si="480"/>
        <v/>
      </c>
      <c r="BV591" s="65" t="str">
        <f t="shared" si="481"/>
        <v/>
      </c>
      <c r="BW591" s="165" t="str">
        <f>IF(COUNTBLANK($A591:$F591)&gt;2,"",IF(Input!U591=0,"NA",Input!U591))</f>
        <v/>
      </c>
      <c r="BX591" s="65" t="str">
        <f t="shared" si="482"/>
        <v/>
      </c>
      <c r="BY591" s="65" t="str">
        <f t="shared" si="483"/>
        <v/>
      </c>
      <c r="BZ591" s="165" t="str">
        <f>IF(COUNTBLANK($A591:$F591)&gt;2,"",IF(Input!V591=0,"NA",Input!V591))</f>
        <v/>
      </c>
      <c r="CA591" s="65" t="str">
        <f t="shared" si="484"/>
        <v/>
      </c>
      <c r="CB591" s="65" t="str">
        <f t="shared" si="485"/>
        <v/>
      </c>
      <c r="CC591" s="165" t="str">
        <f>IF(COUNTBLANK($A591:$F591)&gt;2,"",IF(Input!W591=0,"NA",Input!W591))</f>
        <v/>
      </c>
      <c r="CD591" s="65" t="str">
        <f t="shared" si="486"/>
        <v/>
      </c>
      <c r="CE591" s="65" t="str">
        <f t="shared" si="487"/>
        <v/>
      </c>
      <c r="CF591" s="165" t="str">
        <f>IF(COUNTBLANK($A591:$F591)&gt;2,"",IF(Input!X591=0,"NA",Input!X591))</f>
        <v/>
      </c>
      <c r="CG591" s="65" t="str">
        <f t="shared" si="488"/>
        <v/>
      </c>
      <c r="CH591" s="65" t="str">
        <f t="shared" si="489"/>
        <v/>
      </c>
      <c r="CI591" s="165" t="str">
        <f>IF(COUNTBLANK($A591:$F591)&gt;2,"",IF(Input!Y591=0,"NA",Input!Y591))</f>
        <v/>
      </c>
      <c r="CJ591" s="65" t="str">
        <f t="shared" si="490"/>
        <v/>
      </c>
      <c r="CK591" s="65" t="str">
        <f t="shared" si="491"/>
        <v/>
      </c>
      <c r="CL591" s="165" t="str">
        <f>IF(COUNTBLANK($A591:$F591)&gt;2,"",IF(Input!Z591=0,"NA",Input!Z591))</f>
        <v/>
      </c>
      <c r="CM591" s="65" t="str">
        <f t="shared" si="492"/>
        <v/>
      </c>
      <c r="CN591" s="65" t="str">
        <f t="shared" si="493"/>
        <v/>
      </c>
      <c r="CO591" s="165" t="str">
        <f>IF(COUNTBLANK($A591:$F591)&gt;2,"",IF(Input!AA591=0,"NA",Input!AA591))</f>
        <v/>
      </c>
      <c r="CP591" s="65" t="str">
        <f t="shared" si="494"/>
        <v/>
      </c>
      <c r="CQ591" s="65" t="str">
        <f t="shared" si="495"/>
        <v/>
      </c>
      <c r="CR591" s="165" t="str">
        <f>IF(COUNTBLANK($A591:$F591)&gt;2,"",IF(Input!AB591=0,"NA",Input!AB591))</f>
        <v/>
      </c>
      <c r="CS591" s="65" t="str">
        <f t="shared" si="496"/>
        <v/>
      </c>
      <c r="CT591" s="65" t="str">
        <f t="shared" si="497"/>
        <v/>
      </c>
      <c r="CU591" s="165" t="str">
        <f>IF(COUNTBLANK($A591:$F591)&gt;2,"",IF(Input!AC591=0,"NA",Input!AC591))</f>
        <v/>
      </c>
      <c r="CV591" s="65" t="str">
        <f t="shared" si="498"/>
        <v/>
      </c>
      <c r="CW591" s="65" t="str">
        <f t="shared" si="499"/>
        <v/>
      </c>
      <c r="CX591" s="165" t="str">
        <f>IF(COUNTBLANK($A591:$F591)&gt;2,"",IF(Input!AD591=0,"NA",Input!AD591))</f>
        <v/>
      </c>
    </row>
    <row r="592" spans="1:102" x14ac:dyDescent="0.25">
      <c r="A592" s="162" t="str">
        <f>IF(Input!B592=0,"",Input!B592)</f>
        <v/>
      </c>
      <c r="B592" s="162" t="str">
        <f>IF(Input!C592=0,"",Input!C592)</f>
        <v/>
      </c>
      <c r="C592" s="162" t="str">
        <f>IF(Input!D592=0,"",Input!D592)</f>
        <v/>
      </c>
      <c r="D592" s="162" t="str">
        <f>IF(Input!G592=0,"",Input!G592)</f>
        <v/>
      </c>
      <c r="E592" s="162" t="str">
        <f>IF(Input!H592=0,"",Input!H592)</f>
        <v/>
      </c>
      <c r="F592" s="162" t="str">
        <f>IF(Input!I592=0,"",Input!I592)</f>
        <v/>
      </c>
      <c r="G592" s="66" t="str">
        <f t="shared" si="450"/>
        <v/>
      </c>
      <c r="H592" s="66" t="str">
        <f t="shared" si="451"/>
        <v/>
      </c>
      <c r="I592" s="160" t="str">
        <f>FinalScores!G592</f>
        <v/>
      </c>
      <c r="J592" s="65" t="str">
        <f t="shared" si="452"/>
        <v/>
      </c>
      <c r="K592" s="65" t="str">
        <f t="shared" si="453"/>
        <v/>
      </c>
      <c r="L592" s="165" t="str">
        <f>IF(COUNTBLANK($A592:$F592)&gt;2,"",IF(Input!AE592=0,"NA",Input!AE592))</f>
        <v/>
      </c>
      <c r="M592" s="65" t="str">
        <f t="shared" si="454"/>
        <v/>
      </c>
      <c r="N592" s="65" t="str">
        <f t="shared" si="455"/>
        <v/>
      </c>
      <c r="O592" s="165" t="str">
        <f>IF(COUNTBLANK($A592:$F592)&gt;2,"",IF(Input!AF592=0,"NA",Input!AF592))</f>
        <v/>
      </c>
      <c r="P592" s="65" t="str">
        <f t="shared" si="456"/>
        <v/>
      </c>
      <c r="Q592" s="65" t="str">
        <f t="shared" si="457"/>
        <v/>
      </c>
      <c r="R592" s="165" t="str">
        <f>IF(COUNTBLANK($A592:$F592)&gt;2,"",IF(Input!AG592=0,"NA",Input!AG592))</f>
        <v/>
      </c>
      <c r="AN592" s="65" t="str">
        <f t="shared" si="458"/>
        <v/>
      </c>
      <c r="AO592" s="65" t="str">
        <f t="shared" si="459"/>
        <v/>
      </c>
      <c r="AP592" s="165" t="str">
        <f>IF(COUNTBLANK($A592:$F592)&gt;2,"",IF(Input!J592=0,"NA",Input!J592))</f>
        <v/>
      </c>
      <c r="AQ592" s="65" t="str">
        <f t="shared" si="460"/>
        <v/>
      </c>
      <c r="AR592" s="65" t="str">
        <f t="shared" si="461"/>
        <v/>
      </c>
      <c r="AS592" s="165" t="str">
        <f>IF(COUNTBLANK($A592:$F592)&gt;2,"",IF(Input!K592=0,"NA",Input!K592))</f>
        <v/>
      </c>
      <c r="AT592" s="65" t="str">
        <f t="shared" si="462"/>
        <v/>
      </c>
      <c r="AU592" s="65" t="str">
        <f t="shared" si="463"/>
        <v/>
      </c>
      <c r="AV592" s="165" t="str">
        <f>IF(COUNTBLANK($A592:$F592)&gt;2,"",IF(Input!L592=0,"NA",Input!L592))</f>
        <v/>
      </c>
      <c r="AW592" s="65" t="str">
        <f t="shared" si="464"/>
        <v/>
      </c>
      <c r="AX592" s="65" t="str">
        <f t="shared" si="465"/>
        <v/>
      </c>
      <c r="AY592" s="165" t="str">
        <f>IF(COUNTBLANK($A592:$F592)&gt;2,"",IF(Input!M592=0,"NA",Input!M592))</f>
        <v/>
      </c>
      <c r="AZ592" s="65" t="str">
        <f t="shared" si="466"/>
        <v/>
      </c>
      <c r="BA592" s="65" t="str">
        <f t="shared" si="467"/>
        <v/>
      </c>
      <c r="BB592" s="165" t="str">
        <f>IF(COUNTBLANK($A592:$F592)&gt;2,"",IF(Input!N592=0,"NA",Input!N592))</f>
        <v/>
      </c>
      <c r="BC592" s="65" t="str">
        <f t="shared" si="468"/>
        <v/>
      </c>
      <c r="BD592" s="65" t="str">
        <f t="shared" si="469"/>
        <v/>
      </c>
      <c r="BE592" s="165" t="str">
        <f>IF(COUNTBLANK($A592:$F592)&gt;2,"",IF(Input!O592=0,"NA",Input!O592))</f>
        <v/>
      </c>
      <c r="BF592" s="65" t="str">
        <f t="shared" si="470"/>
        <v/>
      </c>
      <c r="BG592" s="65" t="str">
        <f t="shared" si="471"/>
        <v/>
      </c>
      <c r="BH592" s="165" t="str">
        <f>IF(COUNTBLANK($A592:$F592)&gt;2,"",IF(Input!P592=0,"NA",Input!P592))</f>
        <v/>
      </c>
      <c r="BI592" s="65" t="str">
        <f t="shared" si="472"/>
        <v/>
      </c>
      <c r="BJ592" s="65" t="str">
        <f t="shared" si="473"/>
        <v/>
      </c>
      <c r="BK592" s="165" t="str">
        <f>IF(COUNTBLANK($A592:$F592)&gt;2,"",IF(Input!Q592=0,"NA",Input!Q592))</f>
        <v/>
      </c>
      <c r="BL592" s="65" t="str">
        <f t="shared" si="474"/>
        <v/>
      </c>
      <c r="BM592" s="65" t="str">
        <f t="shared" si="475"/>
        <v/>
      </c>
      <c r="BN592" s="165" t="str">
        <f>IF(COUNTBLANK($A592:$F592)&gt;2,"",IF(Input!R592=0,"NA",Input!R592))</f>
        <v/>
      </c>
      <c r="BO592" s="65" t="str">
        <f t="shared" si="476"/>
        <v/>
      </c>
      <c r="BP592" s="65" t="str">
        <f t="shared" si="477"/>
        <v/>
      </c>
      <c r="BQ592" s="165" t="str">
        <f>IF(COUNTBLANK($A592:$F592)&gt;2,"",IF(Input!S592=0,"NA",Input!S592))</f>
        <v/>
      </c>
      <c r="BR592" s="65" t="str">
        <f t="shared" si="478"/>
        <v/>
      </c>
      <c r="BS592" s="65" t="str">
        <f t="shared" si="479"/>
        <v/>
      </c>
      <c r="BT592" s="165" t="str">
        <f>IF(COUNTBLANK($A592:$F592)&gt;2,"",IF(Input!T592=0,"NA",Input!T592))</f>
        <v/>
      </c>
      <c r="BU592" s="65" t="str">
        <f t="shared" si="480"/>
        <v/>
      </c>
      <c r="BV592" s="65" t="str">
        <f t="shared" si="481"/>
        <v/>
      </c>
      <c r="BW592" s="165" t="str">
        <f>IF(COUNTBLANK($A592:$F592)&gt;2,"",IF(Input!U592=0,"NA",Input!U592))</f>
        <v/>
      </c>
      <c r="BX592" s="65" t="str">
        <f t="shared" si="482"/>
        <v/>
      </c>
      <c r="BY592" s="65" t="str">
        <f t="shared" si="483"/>
        <v/>
      </c>
      <c r="BZ592" s="165" t="str">
        <f>IF(COUNTBLANK($A592:$F592)&gt;2,"",IF(Input!V592=0,"NA",Input!V592))</f>
        <v/>
      </c>
      <c r="CA592" s="65" t="str">
        <f t="shared" si="484"/>
        <v/>
      </c>
      <c r="CB592" s="65" t="str">
        <f t="shared" si="485"/>
        <v/>
      </c>
      <c r="CC592" s="165" t="str">
        <f>IF(COUNTBLANK($A592:$F592)&gt;2,"",IF(Input!W592=0,"NA",Input!W592))</f>
        <v/>
      </c>
      <c r="CD592" s="65" t="str">
        <f t="shared" si="486"/>
        <v/>
      </c>
      <c r="CE592" s="65" t="str">
        <f t="shared" si="487"/>
        <v/>
      </c>
      <c r="CF592" s="165" t="str">
        <f>IF(COUNTBLANK($A592:$F592)&gt;2,"",IF(Input!X592=0,"NA",Input!X592))</f>
        <v/>
      </c>
      <c r="CG592" s="65" t="str">
        <f t="shared" si="488"/>
        <v/>
      </c>
      <c r="CH592" s="65" t="str">
        <f t="shared" si="489"/>
        <v/>
      </c>
      <c r="CI592" s="165" t="str">
        <f>IF(COUNTBLANK($A592:$F592)&gt;2,"",IF(Input!Y592=0,"NA",Input!Y592))</f>
        <v/>
      </c>
      <c r="CJ592" s="65" t="str">
        <f t="shared" si="490"/>
        <v/>
      </c>
      <c r="CK592" s="65" t="str">
        <f t="shared" si="491"/>
        <v/>
      </c>
      <c r="CL592" s="165" t="str">
        <f>IF(COUNTBLANK($A592:$F592)&gt;2,"",IF(Input!Z592=0,"NA",Input!Z592))</f>
        <v/>
      </c>
      <c r="CM592" s="65" t="str">
        <f t="shared" si="492"/>
        <v/>
      </c>
      <c r="CN592" s="65" t="str">
        <f t="shared" si="493"/>
        <v/>
      </c>
      <c r="CO592" s="165" t="str">
        <f>IF(COUNTBLANK($A592:$F592)&gt;2,"",IF(Input!AA592=0,"NA",Input!AA592))</f>
        <v/>
      </c>
      <c r="CP592" s="65" t="str">
        <f t="shared" si="494"/>
        <v/>
      </c>
      <c r="CQ592" s="65" t="str">
        <f t="shared" si="495"/>
        <v/>
      </c>
      <c r="CR592" s="165" t="str">
        <f>IF(COUNTBLANK($A592:$F592)&gt;2,"",IF(Input!AB592=0,"NA",Input!AB592))</f>
        <v/>
      </c>
      <c r="CS592" s="65" t="str">
        <f t="shared" si="496"/>
        <v/>
      </c>
      <c r="CT592" s="65" t="str">
        <f t="shared" si="497"/>
        <v/>
      </c>
      <c r="CU592" s="165" t="str">
        <f>IF(COUNTBLANK($A592:$F592)&gt;2,"",IF(Input!AC592=0,"NA",Input!AC592))</f>
        <v/>
      </c>
      <c r="CV592" s="65" t="str">
        <f t="shared" si="498"/>
        <v/>
      </c>
      <c r="CW592" s="65" t="str">
        <f t="shared" si="499"/>
        <v/>
      </c>
      <c r="CX592" s="165" t="str">
        <f>IF(COUNTBLANK($A592:$F592)&gt;2,"",IF(Input!AD592=0,"NA",Input!AD592))</f>
        <v/>
      </c>
    </row>
    <row r="593" spans="1:102" x14ac:dyDescent="0.25">
      <c r="A593" s="162" t="str">
        <f>IF(Input!B593=0,"",Input!B593)</f>
        <v/>
      </c>
      <c r="B593" s="162" t="str">
        <f>IF(Input!C593=0,"",Input!C593)</f>
        <v/>
      </c>
      <c r="C593" s="162" t="str">
        <f>IF(Input!D593=0,"",Input!D593)</f>
        <v/>
      </c>
      <c r="D593" s="162" t="str">
        <f>IF(Input!G593=0,"",Input!G593)</f>
        <v/>
      </c>
      <c r="E593" s="162" t="str">
        <f>IF(Input!H593=0,"",Input!H593)</f>
        <v/>
      </c>
      <c r="F593" s="162" t="str">
        <f>IF(Input!I593=0,"",Input!I593)</f>
        <v/>
      </c>
      <c r="G593" s="66" t="str">
        <f t="shared" si="450"/>
        <v/>
      </c>
      <c r="H593" s="66" t="str">
        <f t="shared" si="451"/>
        <v/>
      </c>
      <c r="I593" s="160" t="str">
        <f>FinalScores!G593</f>
        <v/>
      </c>
      <c r="J593" s="65" t="str">
        <f t="shared" si="452"/>
        <v/>
      </c>
      <c r="K593" s="65" t="str">
        <f t="shared" si="453"/>
        <v/>
      </c>
      <c r="L593" s="165" t="str">
        <f>IF(COUNTBLANK($A593:$F593)&gt;2,"",IF(Input!AE593=0,"NA",Input!AE593))</f>
        <v/>
      </c>
      <c r="M593" s="65" t="str">
        <f t="shared" si="454"/>
        <v/>
      </c>
      <c r="N593" s="65" t="str">
        <f t="shared" si="455"/>
        <v/>
      </c>
      <c r="O593" s="165" t="str">
        <f>IF(COUNTBLANK($A593:$F593)&gt;2,"",IF(Input!AF593=0,"NA",Input!AF593))</f>
        <v/>
      </c>
      <c r="P593" s="65" t="str">
        <f t="shared" si="456"/>
        <v/>
      </c>
      <c r="Q593" s="65" t="str">
        <f t="shared" si="457"/>
        <v/>
      </c>
      <c r="R593" s="165" t="str">
        <f>IF(COUNTBLANK($A593:$F593)&gt;2,"",IF(Input!AG593=0,"NA",Input!AG593))</f>
        <v/>
      </c>
      <c r="AN593" s="65" t="str">
        <f t="shared" si="458"/>
        <v/>
      </c>
      <c r="AO593" s="65" t="str">
        <f t="shared" si="459"/>
        <v/>
      </c>
      <c r="AP593" s="165" t="str">
        <f>IF(COUNTBLANK($A593:$F593)&gt;2,"",IF(Input!J593=0,"NA",Input!J593))</f>
        <v/>
      </c>
      <c r="AQ593" s="65" t="str">
        <f t="shared" si="460"/>
        <v/>
      </c>
      <c r="AR593" s="65" t="str">
        <f t="shared" si="461"/>
        <v/>
      </c>
      <c r="AS593" s="165" t="str">
        <f>IF(COUNTBLANK($A593:$F593)&gt;2,"",IF(Input!K593=0,"NA",Input!K593))</f>
        <v/>
      </c>
      <c r="AT593" s="65" t="str">
        <f t="shared" si="462"/>
        <v/>
      </c>
      <c r="AU593" s="65" t="str">
        <f t="shared" si="463"/>
        <v/>
      </c>
      <c r="AV593" s="165" t="str">
        <f>IF(COUNTBLANK($A593:$F593)&gt;2,"",IF(Input!L593=0,"NA",Input!L593))</f>
        <v/>
      </c>
      <c r="AW593" s="65" t="str">
        <f t="shared" si="464"/>
        <v/>
      </c>
      <c r="AX593" s="65" t="str">
        <f t="shared" si="465"/>
        <v/>
      </c>
      <c r="AY593" s="165" t="str">
        <f>IF(COUNTBLANK($A593:$F593)&gt;2,"",IF(Input!M593=0,"NA",Input!M593))</f>
        <v/>
      </c>
      <c r="AZ593" s="65" t="str">
        <f t="shared" si="466"/>
        <v/>
      </c>
      <c r="BA593" s="65" t="str">
        <f t="shared" si="467"/>
        <v/>
      </c>
      <c r="BB593" s="165" t="str">
        <f>IF(COUNTBLANK($A593:$F593)&gt;2,"",IF(Input!N593=0,"NA",Input!N593))</f>
        <v/>
      </c>
      <c r="BC593" s="65" t="str">
        <f t="shared" si="468"/>
        <v/>
      </c>
      <c r="BD593" s="65" t="str">
        <f t="shared" si="469"/>
        <v/>
      </c>
      <c r="BE593" s="165" t="str">
        <f>IF(COUNTBLANK($A593:$F593)&gt;2,"",IF(Input!O593=0,"NA",Input!O593))</f>
        <v/>
      </c>
      <c r="BF593" s="65" t="str">
        <f t="shared" si="470"/>
        <v/>
      </c>
      <c r="BG593" s="65" t="str">
        <f t="shared" si="471"/>
        <v/>
      </c>
      <c r="BH593" s="165" t="str">
        <f>IF(COUNTBLANK($A593:$F593)&gt;2,"",IF(Input!P593=0,"NA",Input!P593))</f>
        <v/>
      </c>
      <c r="BI593" s="65" t="str">
        <f t="shared" si="472"/>
        <v/>
      </c>
      <c r="BJ593" s="65" t="str">
        <f t="shared" si="473"/>
        <v/>
      </c>
      <c r="BK593" s="165" t="str">
        <f>IF(COUNTBLANK($A593:$F593)&gt;2,"",IF(Input!Q593=0,"NA",Input!Q593))</f>
        <v/>
      </c>
      <c r="BL593" s="65" t="str">
        <f t="shared" si="474"/>
        <v/>
      </c>
      <c r="BM593" s="65" t="str">
        <f t="shared" si="475"/>
        <v/>
      </c>
      <c r="BN593" s="165" t="str">
        <f>IF(COUNTBLANK($A593:$F593)&gt;2,"",IF(Input!R593=0,"NA",Input!R593))</f>
        <v/>
      </c>
      <c r="BO593" s="65" t="str">
        <f t="shared" si="476"/>
        <v/>
      </c>
      <c r="BP593" s="65" t="str">
        <f t="shared" si="477"/>
        <v/>
      </c>
      <c r="BQ593" s="165" t="str">
        <f>IF(COUNTBLANK($A593:$F593)&gt;2,"",IF(Input!S593=0,"NA",Input!S593))</f>
        <v/>
      </c>
      <c r="BR593" s="65" t="str">
        <f t="shared" si="478"/>
        <v/>
      </c>
      <c r="BS593" s="65" t="str">
        <f t="shared" si="479"/>
        <v/>
      </c>
      <c r="BT593" s="165" t="str">
        <f>IF(COUNTBLANK($A593:$F593)&gt;2,"",IF(Input!T593=0,"NA",Input!T593))</f>
        <v/>
      </c>
      <c r="BU593" s="65" t="str">
        <f t="shared" si="480"/>
        <v/>
      </c>
      <c r="BV593" s="65" t="str">
        <f t="shared" si="481"/>
        <v/>
      </c>
      <c r="BW593" s="165" t="str">
        <f>IF(COUNTBLANK($A593:$F593)&gt;2,"",IF(Input!U593=0,"NA",Input!U593))</f>
        <v/>
      </c>
      <c r="BX593" s="65" t="str">
        <f t="shared" si="482"/>
        <v/>
      </c>
      <c r="BY593" s="65" t="str">
        <f t="shared" si="483"/>
        <v/>
      </c>
      <c r="BZ593" s="165" t="str">
        <f>IF(COUNTBLANK($A593:$F593)&gt;2,"",IF(Input!V593=0,"NA",Input!V593))</f>
        <v/>
      </c>
      <c r="CA593" s="65" t="str">
        <f t="shared" si="484"/>
        <v/>
      </c>
      <c r="CB593" s="65" t="str">
        <f t="shared" si="485"/>
        <v/>
      </c>
      <c r="CC593" s="165" t="str">
        <f>IF(COUNTBLANK($A593:$F593)&gt;2,"",IF(Input!W593=0,"NA",Input!W593))</f>
        <v/>
      </c>
      <c r="CD593" s="65" t="str">
        <f t="shared" si="486"/>
        <v/>
      </c>
      <c r="CE593" s="65" t="str">
        <f t="shared" si="487"/>
        <v/>
      </c>
      <c r="CF593" s="165" t="str">
        <f>IF(COUNTBLANK($A593:$F593)&gt;2,"",IF(Input!X593=0,"NA",Input!X593))</f>
        <v/>
      </c>
      <c r="CG593" s="65" t="str">
        <f t="shared" si="488"/>
        <v/>
      </c>
      <c r="CH593" s="65" t="str">
        <f t="shared" si="489"/>
        <v/>
      </c>
      <c r="CI593" s="165" t="str">
        <f>IF(COUNTBLANK($A593:$F593)&gt;2,"",IF(Input!Y593=0,"NA",Input!Y593))</f>
        <v/>
      </c>
      <c r="CJ593" s="65" t="str">
        <f t="shared" si="490"/>
        <v/>
      </c>
      <c r="CK593" s="65" t="str">
        <f t="shared" si="491"/>
        <v/>
      </c>
      <c r="CL593" s="165" t="str">
        <f>IF(COUNTBLANK($A593:$F593)&gt;2,"",IF(Input!Z593=0,"NA",Input!Z593))</f>
        <v/>
      </c>
      <c r="CM593" s="65" t="str">
        <f t="shared" si="492"/>
        <v/>
      </c>
      <c r="CN593" s="65" t="str">
        <f t="shared" si="493"/>
        <v/>
      </c>
      <c r="CO593" s="165" t="str">
        <f>IF(COUNTBLANK($A593:$F593)&gt;2,"",IF(Input!AA593=0,"NA",Input!AA593))</f>
        <v/>
      </c>
      <c r="CP593" s="65" t="str">
        <f t="shared" si="494"/>
        <v/>
      </c>
      <c r="CQ593" s="65" t="str">
        <f t="shared" si="495"/>
        <v/>
      </c>
      <c r="CR593" s="165" t="str">
        <f>IF(COUNTBLANK($A593:$F593)&gt;2,"",IF(Input!AB593=0,"NA",Input!AB593))</f>
        <v/>
      </c>
      <c r="CS593" s="65" t="str">
        <f t="shared" si="496"/>
        <v/>
      </c>
      <c r="CT593" s="65" t="str">
        <f t="shared" si="497"/>
        <v/>
      </c>
      <c r="CU593" s="165" t="str">
        <f>IF(COUNTBLANK($A593:$F593)&gt;2,"",IF(Input!AC593=0,"NA",Input!AC593))</f>
        <v/>
      </c>
      <c r="CV593" s="65" t="str">
        <f t="shared" si="498"/>
        <v/>
      </c>
      <c r="CW593" s="65" t="str">
        <f t="shared" si="499"/>
        <v/>
      </c>
      <c r="CX593" s="165" t="str">
        <f>IF(COUNTBLANK($A593:$F593)&gt;2,"",IF(Input!AD593=0,"NA",Input!AD593))</f>
        <v/>
      </c>
    </row>
    <row r="594" spans="1:102" x14ac:dyDescent="0.25">
      <c r="A594" s="162" t="str">
        <f>IF(Input!B594=0,"",Input!B594)</f>
        <v/>
      </c>
      <c r="B594" s="162" t="str">
        <f>IF(Input!C594=0,"",Input!C594)</f>
        <v/>
      </c>
      <c r="C594" s="162" t="str">
        <f>IF(Input!D594=0,"",Input!D594)</f>
        <v/>
      </c>
      <c r="D594" s="162" t="str">
        <f>IF(Input!G594=0,"",Input!G594)</f>
        <v/>
      </c>
      <c r="E594" s="162" t="str">
        <f>IF(Input!H594=0,"",Input!H594)</f>
        <v/>
      </c>
      <c r="F594" s="162" t="str">
        <f>IF(Input!I594=0,"",Input!I594)</f>
        <v/>
      </c>
      <c r="G594" s="66" t="str">
        <f t="shared" si="450"/>
        <v/>
      </c>
      <c r="H594" s="66" t="str">
        <f t="shared" si="451"/>
        <v/>
      </c>
      <c r="I594" s="160" t="str">
        <f>FinalScores!G594</f>
        <v/>
      </c>
      <c r="J594" s="65" t="str">
        <f t="shared" si="452"/>
        <v/>
      </c>
      <c r="K594" s="65" t="str">
        <f t="shared" si="453"/>
        <v/>
      </c>
      <c r="L594" s="165" t="str">
        <f>IF(COUNTBLANK($A594:$F594)&gt;2,"",IF(Input!AE594=0,"NA",Input!AE594))</f>
        <v/>
      </c>
      <c r="M594" s="65" t="str">
        <f t="shared" si="454"/>
        <v/>
      </c>
      <c r="N594" s="65" t="str">
        <f t="shared" si="455"/>
        <v/>
      </c>
      <c r="O594" s="165" t="str">
        <f>IF(COUNTBLANK($A594:$F594)&gt;2,"",IF(Input!AF594=0,"NA",Input!AF594))</f>
        <v/>
      </c>
      <c r="P594" s="65" t="str">
        <f t="shared" si="456"/>
        <v/>
      </c>
      <c r="Q594" s="65" t="str">
        <f t="shared" si="457"/>
        <v/>
      </c>
      <c r="R594" s="165" t="str">
        <f>IF(COUNTBLANK($A594:$F594)&gt;2,"",IF(Input!AG594=0,"NA",Input!AG594))</f>
        <v/>
      </c>
      <c r="AN594" s="65" t="str">
        <f t="shared" si="458"/>
        <v/>
      </c>
      <c r="AO594" s="65" t="str">
        <f t="shared" si="459"/>
        <v/>
      </c>
      <c r="AP594" s="165" t="str">
        <f>IF(COUNTBLANK($A594:$F594)&gt;2,"",IF(Input!J594=0,"NA",Input!J594))</f>
        <v/>
      </c>
      <c r="AQ594" s="65" t="str">
        <f t="shared" si="460"/>
        <v/>
      </c>
      <c r="AR594" s="65" t="str">
        <f t="shared" si="461"/>
        <v/>
      </c>
      <c r="AS594" s="165" t="str">
        <f>IF(COUNTBLANK($A594:$F594)&gt;2,"",IF(Input!K594=0,"NA",Input!K594))</f>
        <v/>
      </c>
      <c r="AT594" s="65" t="str">
        <f t="shared" si="462"/>
        <v/>
      </c>
      <c r="AU594" s="65" t="str">
        <f t="shared" si="463"/>
        <v/>
      </c>
      <c r="AV594" s="165" t="str">
        <f>IF(COUNTBLANK($A594:$F594)&gt;2,"",IF(Input!L594=0,"NA",Input!L594))</f>
        <v/>
      </c>
      <c r="AW594" s="65" t="str">
        <f t="shared" si="464"/>
        <v/>
      </c>
      <c r="AX594" s="65" t="str">
        <f t="shared" si="465"/>
        <v/>
      </c>
      <c r="AY594" s="165" t="str">
        <f>IF(COUNTBLANK($A594:$F594)&gt;2,"",IF(Input!M594=0,"NA",Input!M594))</f>
        <v/>
      </c>
      <c r="AZ594" s="65" t="str">
        <f t="shared" si="466"/>
        <v/>
      </c>
      <c r="BA594" s="65" t="str">
        <f t="shared" si="467"/>
        <v/>
      </c>
      <c r="BB594" s="165" t="str">
        <f>IF(COUNTBLANK($A594:$F594)&gt;2,"",IF(Input!N594=0,"NA",Input!N594))</f>
        <v/>
      </c>
      <c r="BC594" s="65" t="str">
        <f t="shared" si="468"/>
        <v/>
      </c>
      <c r="BD594" s="65" t="str">
        <f t="shared" si="469"/>
        <v/>
      </c>
      <c r="BE594" s="165" t="str">
        <f>IF(COUNTBLANK($A594:$F594)&gt;2,"",IF(Input!O594=0,"NA",Input!O594))</f>
        <v/>
      </c>
      <c r="BF594" s="65" t="str">
        <f t="shared" si="470"/>
        <v/>
      </c>
      <c r="BG594" s="65" t="str">
        <f t="shared" si="471"/>
        <v/>
      </c>
      <c r="BH594" s="165" t="str">
        <f>IF(COUNTBLANK($A594:$F594)&gt;2,"",IF(Input!P594=0,"NA",Input!P594))</f>
        <v/>
      </c>
      <c r="BI594" s="65" t="str">
        <f t="shared" si="472"/>
        <v/>
      </c>
      <c r="BJ594" s="65" t="str">
        <f t="shared" si="473"/>
        <v/>
      </c>
      <c r="BK594" s="165" t="str">
        <f>IF(COUNTBLANK($A594:$F594)&gt;2,"",IF(Input!Q594=0,"NA",Input!Q594))</f>
        <v/>
      </c>
      <c r="BL594" s="65" t="str">
        <f t="shared" si="474"/>
        <v/>
      </c>
      <c r="BM594" s="65" t="str">
        <f t="shared" si="475"/>
        <v/>
      </c>
      <c r="BN594" s="165" t="str">
        <f>IF(COUNTBLANK($A594:$F594)&gt;2,"",IF(Input!R594=0,"NA",Input!R594))</f>
        <v/>
      </c>
      <c r="BO594" s="65" t="str">
        <f t="shared" si="476"/>
        <v/>
      </c>
      <c r="BP594" s="65" t="str">
        <f t="shared" si="477"/>
        <v/>
      </c>
      <c r="BQ594" s="165" t="str">
        <f>IF(COUNTBLANK($A594:$F594)&gt;2,"",IF(Input!S594=0,"NA",Input!S594))</f>
        <v/>
      </c>
      <c r="BR594" s="65" t="str">
        <f t="shared" si="478"/>
        <v/>
      </c>
      <c r="BS594" s="65" t="str">
        <f t="shared" si="479"/>
        <v/>
      </c>
      <c r="BT594" s="165" t="str">
        <f>IF(COUNTBLANK($A594:$F594)&gt;2,"",IF(Input!T594=0,"NA",Input!T594))</f>
        <v/>
      </c>
      <c r="BU594" s="65" t="str">
        <f t="shared" si="480"/>
        <v/>
      </c>
      <c r="BV594" s="65" t="str">
        <f t="shared" si="481"/>
        <v/>
      </c>
      <c r="BW594" s="165" t="str">
        <f>IF(COUNTBLANK($A594:$F594)&gt;2,"",IF(Input!U594=0,"NA",Input!U594))</f>
        <v/>
      </c>
      <c r="BX594" s="65" t="str">
        <f t="shared" si="482"/>
        <v/>
      </c>
      <c r="BY594" s="65" t="str">
        <f t="shared" si="483"/>
        <v/>
      </c>
      <c r="BZ594" s="165" t="str">
        <f>IF(COUNTBLANK($A594:$F594)&gt;2,"",IF(Input!V594=0,"NA",Input!V594))</f>
        <v/>
      </c>
      <c r="CA594" s="65" t="str">
        <f t="shared" si="484"/>
        <v/>
      </c>
      <c r="CB594" s="65" t="str">
        <f t="shared" si="485"/>
        <v/>
      </c>
      <c r="CC594" s="165" t="str">
        <f>IF(COUNTBLANK($A594:$F594)&gt;2,"",IF(Input!W594=0,"NA",Input!W594))</f>
        <v/>
      </c>
      <c r="CD594" s="65" t="str">
        <f t="shared" si="486"/>
        <v/>
      </c>
      <c r="CE594" s="65" t="str">
        <f t="shared" si="487"/>
        <v/>
      </c>
      <c r="CF594" s="165" t="str">
        <f>IF(COUNTBLANK($A594:$F594)&gt;2,"",IF(Input!X594=0,"NA",Input!X594))</f>
        <v/>
      </c>
      <c r="CG594" s="65" t="str">
        <f t="shared" si="488"/>
        <v/>
      </c>
      <c r="CH594" s="65" t="str">
        <f t="shared" si="489"/>
        <v/>
      </c>
      <c r="CI594" s="165" t="str">
        <f>IF(COUNTBLANK($A594:$F594)&gt;2,"",IF(Input!Y594=0,"NA",Input!Y594))</f>
        <v/>
      </c>
      <c r="CJ594" s="65" t="str">
        <f t="shared" si="490"/>
        <v/>
      </c>
      <c r="CK594" s="65" t="str">
        <f t="shared" si="491"/>
        <v/>
      </c>
      <c r="CL594" s="165" t="str">
        <f>IF(COUNTBLANK($A594:$F594)&gt;2,"",IF(Input!Z594=0,"NA",Input!Z594))</f>
        <v/>
      </c>
      <c r="CM594" s="65" t="str">
        <f t="shared" si="492"/>
        <v/>
      </c>
      <c r="CN594" s="65" t="str">
        <f t="shared" si="493"/>
        <v/>
      </c>
      <c r="CO594" s="165" t="str">
        <f>IF(COUNTBLANK($A594:$F594)&gt;2,"",IF(Input!AA594=0,"NA",Input!AA594))</f>
        <v/>
      </c>
      <c r="CP594" s="65" t="str">
        <f t="shared" si="494"/>
        <v/>
      </c>
      <c r="CQ594" s="65" t="str">
        <f t="shared" si="495"/>
        <v/>
      </c>
      <c r="CR594" s="165" t="str">
        <f>IF(COUNTBLANK($A594:$F594)&gt;2,"",IF(Input!AB594=0,"NA",Input!AB594))</f>
        <v/>
      </c>
      <c r="CS594" s="65" t="str">
        <f t="shared" si="496"/>
        <v/>
      </c>
      <c r="CT594" s="65" t="str">
        <f t="shared" si="497"/>
        <v/>
      </c>
      <c r="CU594" s="165" t="str">
        <f>IF(COUNTBLANK($A594:$F594)&gt;2,"",IF(Input!AC594=0,"NA",Input!AC594))</f>
        <v/>
      </c>
      <c r="CV594" s="65" t="str">
        <f t="shared" si="498"/>
        <v/>
      </c>
      <c r="CW594" s="65" t="str">
        <f t="shared" si="499"/>
        <v/>
      </c>
      <c r="CX594" s="165" t="str">
        <f>IF(COUNTBLANK($A594:$F594)&gt;2,"",IF(Input!AD594=0,"NA",Input!AD594))</f>
        <v/>
      </c>
    </row>
    <row r="595" spans="1:102" x14ac:dyDescent="0.25">
      <c r="A595" s="162" t="str">
        <f>IF(Input!B595=0,"",Input!B595)</f>
        <v/>
      </c>
      <c r="B595" s="162" t="str">
        <f>IF(Input!C595=0,"",Input!C595)</f>
        <v/>
      </c>
      <c r="C595" s="162" t="str">
        <f>IF(Input!D595=0,"",Input!D595)</f>
        <v/>
      </c>
      <c r="D595" s="162" t="str">
        <f>IF(Input!G595=0,"",Input!G595)</f>
        <v/>
      </c>
      <c r="E595" s="162" t="str">
        <f>IF(Input!H595=0,"",Input!H595)</f>
        <v/>
      </c>
      <c r="F595" s="162" t="str">
        <f>IF(Input!I595=0,"",Input!I595)</f>
        <v/>
      </c>
      <c r="G595" s="66" t="str">
        <f t="shared" si="450"/>
        <v/>
      </c>
      <c r="H595" s="66" t="str">
        <f t="shared" si="451"/>
        <v/>
      </c>
      <c r="I595" s="160" t="str">
        <f>FinalScores!G595</f>
        <v/>
      </c>
      <c r="J595" s="65" t="str">
        <f t="shared" si="452"/>
        <v/>
      </c>
      <c r="K595" s="65" t="str">
        <f t="shared" si="453"/>
        <v/>
      </c>
      <c r="L595" s="165" t="str">
        <f>IF(COUNTBLANK($A595:$F595)&gt;2,"",IF(Input!AE595=0,"NA",Input!AE595))</f>
        <v/>
      </c>
      <c r="M595" s="65" t="str">
        <f t="shared" si="454"/>
        <v/>
      </c>
      <c r="N595" s="65" t="str">
        <f t="shared" si="455"/>
        <v/>
      </c>
      <c r="O595" s="165" t="str">
        <f>IF(COUNTBLANK($A595:$F595)&gt;2,"",IF(Input!AF595=0,"NA",Input!AF595))</f>
        <v/>
      </c>
      <c r="P595" s="65" t="str">
        <f t="shared" si="456"/>
        <v/>
      </c>
      <c r="Q595" s="65" t="str">
        <f t="shared" si="457"/>
        <v/>
      </c>
      <c r="R595" s="165" t="str">
        <f>IF(COUNTBLANK($A595:$F595)&gt;2,"",IF(Input!AG595=0,"NA",Input!AG595))</f>
        <v/>
      </c>
      <c r="AN595" s="65" t="str">
        <f t="shared" si="458"/>
        <v/>
      </c>
      <c r="AO595" s="65" t="str">
        <f t="shared" si="459"/>
        <v/>
      </c>
      <c r="AP595" s="165" t="str">
        <f>IF(COUNTBLANK($A595:$F595)&gt;2,"",IF(Input!J595=0,"NA",Input!J595))</f>
        <v/>
      </c>
      <c r="AQ595" s="65" t="str">
        <f t="shared" si="460"/>
        <v/>
      </c>
      <c r="AR595" s="65" t="str">
        <f t="shared" si="461"/>
        <v/>
      </c>
      <c r="AS595" s="165" t="str">
        <f>IF(COUNTBLANK($A595:$F595)&gt;2,"",IF(Input!K595=0,"NA",Input!K595))</f>
        <v/>
      </c>
      <c r="AT595" s="65" t="str">
        <f t="shared" si="462"/>
        <v/>
      </c>
      <c r="AU595" s="65" t="str">
        <f t="shared" si="463"/>
        <v/>
      </c>
      <c r="AV595" s="165" t="str">
        <f>IF(COUNTBLANK($A595:$F595)&gt;2,"",IF(Input!L595=0,"NA",Input!L595))</f>
        <v/>
      </c>
      <c r="AW595" s="65" t="str">
        <f t="shared" si="464"/>
        <v/>
      </c>
      <c r="AX595" s="65" t="str">
        <f t="shared" si="465"/>
        <v/>
      </c>
      <c r="AY595" s="165" t="str">
        <f>IF(COUNTBLANK($A595:$F595)&gt;2,"",IF(Input!M595=0,"NA",Input!M595))</f>
        <v/>
      </c>
      <c r="AZ595" s="65" t="str">
        <f t="shared" si="466"/>
        <v/>
      </c>
      <c r="BA595" s="65" t="str">
        <f t="shared" si="467"/>
        <v/>
      </c>
      <c r="BB595" s="165" t="str">
        <f>IF(COUNTBLANK($A595:$F595)&gt;2,"",IF(Input!N595=0,"NA",Input!N595))</f>
        <v/>
      </c>
      <c r="BC595" s="65" t="str">
        <f t="shared" si="468"/>
        <v/>
      </c>
      <c r="BD595" s="65" t="str">
        <f t="shared" si="469"/>
        <v/>
      </c>
      <c r="BE595" s="165" t="str">
        <f>IF(COUNTBLANK($A595:$F595)&gt;2,"",IF(Input!O595=0,"NA",Input!O595))</f>
        <v/>
      </c>
      <c r="BF595" s="65" t="str">
        <f t="shared" si="470"/>
        <v/>
      </c>
      <c r="BG595" s="65" t="str">
        <f t="shared" si="471"/>
        <v/>
      </c>
      <c r="BH595" s="165" t="str">
        <f>IF(COUNTBLANK($A595:$F595)&gt;2,"",IF(Input!P595=0,"NA",Input!P595))</f>
        <v/>
      </c>
      <c r="BI595" s="65" t="str">
        <f t="shared" si="472"/>
        <v/>
      </c>
      <c r="BJ595" s="65" t="str">
        <f t="shared" si="473"/>
        <v/>
      </c>
      <c r="BK595" s="165" t="str">
        <f>IF(COUNTBLANK($A595:$F595)&gt;2,"",IF(Input!Q595=0,"NA",Input!Q595))</f>
        <v/>
      </c>
      <c r="BL595" s="65" t="str">
        <f t="shared" si="474"/>
        <v/>
      </c>
      <c r="BM595" s="65" t="str">
        <f t="shared" si="475"/>
        <v/>
      </c>
      <c r="BN595" s="165" t="str">
        <f>IF(COUNTBLANK($A595:$F595)&gt;2,"",IF(Input!R595=0,"NA",Input!R595))</f>
        <v/>
      </c>
      <c r="BO595" s="65" t="str">
        <f t="shared" si="476"/>
        <v/>
      </c>
      <c r="BP595" s="65" t="str">
        <f t="shared" si="477"/>
        <v/>
      </c>
      <c r="BQ595" s="165" t="str">
        <f>IF(COUNTBLANK($A595:$F595)&gt;2,"",IF(Input!S595=0,"NA",Input!S595))</f>
        <v/>
      </c>
      <c r="BR595" s="65" t="str">
        <f t="shared" si="478"/>
        <v/>
      </c>
      <c r="BS595" s="65" t="str">
        <f t="shared" si="479"/>
        <v/>
      </c>
      <c r="BT595" s="165" t="str">
        <f>IF(COUNTBLANK($A595:$F595)&gt;2,"",IF(Input!T595=0,"NA",Input!T595))</f>
        <v/>
      </c>
      <c r="BU595" s="65" t="str">
        <f t="shared" si="480"/>
        <v/>
      </c>
      <c r="BV595" s="65" t="str">
        <f t="shared" si="481"/>
        <v/>
      </c>
      <c r="BW595" s="165" t="str">
        <f>IF(COUNTBLANK($A595:$F595)&gt;2,"",IF(Input!U595=0,"NA",Input!U595))</f>
        <v/>
      </c>
      <c r="BX595" s="65" t="str">
        <f t="shared" si="482"/>
        <v/>
      </c>
      <c r="BY595" s="65" t="str">
        <f t="shared" si="483"/>
        <v/>
      </c>
      <c r="BZ595" s="165" t="str">
        <f>IF(COUNTBLANK($A595:$F595)&gt;2,"",IF(Input!V595=0,"NA",Input!V595))</f>
        <v/>
      </c>
      <c r="CA595" s="65" t="str">
        <f t="shared" si="484"/>
        <v/>
      </c>
      <c r="CB595" s="65" t="str">
        <f t="shared" si="485"/>
        <v/>
      </c>
      <c r="CC595" s="165" t="str">
        <f>IF(COUNTBLANK($A595:$F595)&gt;2,"",IF(Input!W595=0,"NA",Input!W595))</f>
        <v/>
      </c>
      <c r="CD595" s="65" t="str">
        <f t="shared" si="486"/>
        <v/>
      </c>
      <c r="CE595" s="65" t="str">
        <f t="shared" si="487"/>
        <v/>
      </c>
      <c r="CF595" s="165" t="str">
        <f>IF(COUNTBLANK($A595:$F595)&gt;2,"",IF(Input!X595=0,"NA",Input!X595))</f>
        <v/>
      </c>
      <c r="CG595" s="65" t="str">
        <f t="shared" si="488"/>
        <v/>
      </c>
      <c r="CH595" s="65" t="str">
        <f t="shared" si="489"/>
        <v/>
      </c>
      <c r="CI595" s="165" t="str">
        <f>IF(COUNTBLANK($A595:$F595)&gt;2,"",IF(Input!Y595=0,"NA",Input!Y595))</f>
        <v/>
      </c>
      <c r="CJ595" s="65" t="str">
        <f t="shared" si="490"/>
        <v/>
      </c>
      <c r="CK595" s="65" t="str">
        <f t="shared" si="491"/>
        <v/>
      </c>
      <c r="CL595" s="165" t="str">
        <f>IF(COUNTBLANK($A595:$F595)&gt;2,"",IF(Input!Z595=0,"NA",Input!Z595))</f>
        <v/>
      </c>
      <c r="CM595" s="65" t="str">
        <f t="shared" si="492"/>
        <v/>
      </c>
      <c r="CN595" s="65" t="str">
        <f t="shared" si="493"/>
        <v/>
      </c>
      <c r="CO595" s="165" t="str">
        <f>IF(COUNTBLANK($A595:$F595)&gt;2,"",IF(Input!AA595=0,"NA",Input!AA595))</f>
        <v/>
      </c>
      <c r="CP595" s="65" t="str">
        <f t="shared" si="494"/>
        <v/>
      </c>
      <c r="CQ595" s="65" t="str">
        <f t="shared" si="495"/>
        <v/>
      </c>
      <c r="CR595" s="165" t="str">
        <f>IF(COUNTBLANK($A595:$F595)&gt;2,"",IF(Input!AB595=0,"NA",Input!AB595))</f>
        <v/>
      </c>
      <c r="CS595" s="65" t="str">
        <f t="shared" si="496"/>
        <v/>
      </c>
      <c r="CT595" s="65" t="str">
        <f t="shared" si="497"/>
        <v/>
      </c>
      <c r="CU595" s="165" t="str">
        <f>IF(COUNTBLANK($A595:$F595)&gt;2,"",IF(Input!AC595=0,"NA",Input!AC595))</f>
        <v/>
      </c>
      <c r="CV595" s="65" t="str">
        <f t="shared" si="498"/>
        <v/>
      </c>
      <c r="CW595" s="65" t="str">
        <f t="shared" si="499"/>
        <v/>
      </c>
      <c r="CX595" s="165" t="str">
        <f>IF(COUNTBLANK($A595:$F595)&gt;2,"",IF(Input!AD595=0,"NA",Input!AD595))</f>
        <v/>
      </c>
    </row>
    <row r="596" spans="1:102" x14ac:dyDescent="0.25">
      <c r="A596" s="162" t="str">
        <f>IF(Input!B596=0,"",Input!B596)</f>
        <v/>
      </c>
      <c r="B596" s="162" t="str">
        <f>IF(Input!C596=0,"",Input!C596)</f>
        <v/>
      </c>
      <c r="C596" s="162" t="str">
        <f>IF(Input!D596=0,"",Input!D596)</f>
        <v/>
      </c>
      <c r="D596" s="162" t="str">
        <f>IF(Input!G596=0,"",Input!G596)</f>
        <v/>
      </c>
      <c r="E596" s="162" t="str">
        <f>IF(Input!H596=0,"",Input!H596)</f>
        <v/>
      </c>
      <c r="F596" s="162" t="str">
        <f>IF(Input!I596=0,"",Input!I596)</f>
        <v/>
      </c>
      <c r="G596" s="66" t="str">
        <f t="shared" si="450"/>
        <v/>
      </c>
      <c r="H596" s="66" t="str">
        <f t="shared" si="451"/>
        <v/>
      </c>
      <c r="I596" s="160" t="str">
        <f>FinalScores!G596</f>
        <v/>
      </c>
      <c r="J596" s="65" t="str">
        <f t="shared" si="452"/>
        <v/>
      </c>
      <c r="K596" s="65" t="str">
        <f t="shared" si="453"/>
        <v/>
      </c>
      <c r="L596" s="165" t="str">
        <f>IF(COUNTBLANK($A596:$F596)&gt;2,"",IF(Input!AE596=0,"NA",Input!AE596))</f>
        <v/>
      </c>
      <c r="M596" s="65" t="str">
        <f t="shared" si="454"/>
        <v/>
      </c>
      <c r="N596" s="65" t="str">
        <f t="shared" si="455"/>
        <v/>
      </c>
      <c r="O596" s="165" t="str">
        <f>IF(COUNTBLANK($A596:$F596)&gt;2,"",IF(Input!AF596=0,"NA",Input!AF596))</f>
        <v/>
      </c>
      <c r="P596" s="65" t="str">
        <f t="shared" si="456"/>
        <v/>
      </c>
      <c r="Q596" s="65" t="str">
        <f t="shared" si="457"/>
        <v/>
      </c>
      <c r="R596" s="165" t="str">
        <f>IF(COUNTBLANK($A596:$F596)&gt;2,"",IF(Input!AG596=0,"NA",Input!AG596))</f>
        <v/>
      </c>
      <c r="AN596" s="65" t="str">
        <f t="shared" si="458"/>
        <v/>
      </c>
      <c r="AO596" s="65" t="str">
        <f t="shared" si="459"/>
        <v/>
      </c>
      <c r="AP596" s="165" t="str">
        <f>IF(COUNTBLANK($A596:$F596)&gt;2,"",IF(Input!J596=0,"NA",Input!J596))</f>
        <v/>
      </c>
      <c r="AQ596" s="65" t="str">
        <f t="shared" si="460"/>
        <v/>
      </c>
      <c r="AR596" s="65" t="str">
        <f t="shared" si="461"/>
        <v/>
      </c>
      <c r="AS596" s="165" t="str">
        <f>IF(COUNTBLANK($A596:$F596)&gt;2,"",IF(Input!K596=0,"NA",Input!K596))</f>
        <v/>
      </c>
      <c r="AT596" s="65" t="str">
        <f t="shared" si="462"/>
        <v/>
      </c>
      <c r="AU596" s="65" t="str">
        <f t="shared" si="463"/>
        <v/>
      </c>
      <c r="AV596" s="165" t="str">
        <f>IF(COUNTBLANK($A596:$F596)&gt;2,"",IF(Input!L596=0,"NA",Input!L596))</f>
        <v/>
      </c>
      <c r="AW596" s="65" t="str">
        <f t="shared" si="464"/>
        <v/>
      </c>
      <c r="AX596" s="65" t="str">
        <f t="shared" si="465"/>
        <v/>
      </c>
      <c r="AY596" s="165" t="str">
        <f>IF(COUNTBLANK($A596:$F596)&gt;2,"",IF(Input!M596=0,"NA",Input!M596))</f>
        <v/>
      </c>
      <c r="AZ596" s="65" t="str">
        <f t="shared" si="466"/>
        <v/>
      </c>
      <c r="BA596" s="65" t="str">
        <f t="shared" si="467"/>
        <v/>
      </c>
      <c r="BB596" s="165" t="str">
        <f>IF(COUNTBLANK($A596:$F596)&gt;2,"",IF(Input!N596=0,"NA",Input!N596))</f>
        <v/>
      </c>
      <c r="BC596" s="65" t="str">
        <f t="shared" si="468"/>
        <v/>
      </c>
      <c r="BD596" s="65" t="str">
        <f t="shared" si="469"/>
        <v/>
      </c>
      <c r="BE596" s="165" t="str">
        <f>IF(COUNTBLANK($A596:$F596)&gt;2,"",IF(Input!O596=0,"NA",Input!O596))</f>
        <v/>
      </c>
      <c r="BF596" s="65" t="str">
        <f t="shared" si="470"/>
        <v/>
      </c>
      <c r="BG596" s="65" t="str">
        <f t="shared" si="471"/>
        <v/>
      </c>
      <c r="BH596" s="165" t="str">
        <f>IF(COUNTBLANK($A596:$F596)&gt;2,"",IF(Input!P596=0,"NA",Input!P596))</f>
        <v/>
      </c>
      <c r="BI596" s="65" t="str">
        <f t="shared" si="472"/>
        <v/>
      </c>
      <c r="BJ596" s="65" t="str">
        <f t="shared" si="473"/>
        <v/>
      </c>
      <c r="BK596" s="165" t="str">
        <f>IF(COUNTBLANK($A596:$F596)&gt;2,"",IF(Input!Q596=0,"NA",Input!Q596))</f>
        <v/>
      </c>
      <c r="BL596" s="65" t="str">
        <f t="shared" si="474"/>
        <v/>
      </c>
      <c r="BM596" s="65" t="str">
        <f t="shared" si="475"/>
        <v/>
      </c>
      <c r="BN596" s="165" t="str">
        <f>IF(COUNTBLANK($A596:$F596)&gt;2,"",IF(Input!R596=0,"NA",Input!R596))</f>
        <v/>
      </c>
      <c r="BO596" s="65" t="str">
        <f t="shared" si="476"/>
        <v/>
      </c>
      <c r="BP596" s="65" t="str">
        <f t="shared" si="477"/>
        <v/>
      </c>
      <c r="BQ596" s="165" t="str">
        <f>IF(COUNTBLANK($A596:$F596)&gt;2,"",IF(Input!S596=0,"NA",Input!S596))</f>
        <v/>
      </c>
      <c r="BR596" s="65" t="str">
        <f t="shared" si="478"/>
        <v/>
      </c>
      <c r="BS596" s="65" t="str">
        <f t="shared" si="479"/>
        <v/>
      </c>
      <c r="BT596" s="165" t="str">
        <f>IF(COUNTBLANK($A596:$F596)&gt;2,"",IF(Input!T596=0,"NA",Input!T596))</f>
        <v/>
      </c>
      <c r="BU596" s="65" t="str">
        <f t="shared" si="480"/>
        <v/>
      </c>
      <c r="BV596" s="65" t="str">
        <f t="shared" si="481"/>
        <v/>
      </c>
      <c r="BW596" s="165" t="str">
        <f>IF(COUNTBLANK($A596:$F596)&gt;2,"",IF(Input!U596=0,"NA",Input!U596))</f>
        <v/>
      </c>
      <c r="BX596" s="65" t="str">
        <f t="shared" si="482"/>
        <v/>
      </c>
      <c r="BY596" s="65" t="str">
        <f t="shared" si="483"/>
        <v/>
      </c>
      <c r="BZ596" s="165" t="str">
        <f>IF(COUNTBLANK($A596:$F596)&gt;2,"",IF(Input!V596=0,"NA",Input!V596))</f>
        <v/>
      </c>
      <c r="CA596" s="65" t="str">
        <f t="shared" si="484"/>
        <v/>
      </c>
      <c r="CB596" s="65" t="str">
        <f t="shared" si="485"/>
        <v/>
      </c>
      <c r="CC596" s="165" t="str">
        <f>IF(COUNTBLANK($A596:$F596)&gt;2,"",IF(Input!W596=0,"NA",Input!W596))</f>
        <v/>
      </c>
      <c r="CD596" s="65" t="str">
        <f t="shared" si="486"/>
        <v/>
      </c>
      <c r="CE596" s="65" t="str">
        <f t="shared" si="487"/>
        <v/>
      </c>
      <c r="CF596" s="165" t="str">
        <f>IF(COUNTBLANK($A596:$F596)&gt;2,"",IF(Input!X596=0,"NA",Input!X596))</f>
        <v/>
      </c>
      <c r="CG596" s="65" t="str">
        <f t="shared" si="488"/>
        <v/>
      </c>
      <c r="CH596" s="65" t="str">
        <f t="shared" si="489"/>
        <v/>
      </c>
      <c r="CI596" s="165" t="str">
        <f>IF(COUNTBLANK($A596:$F596)&gt;2,"",IF(Input!Y596=0,"NA",Input!Y596))</f>
        <v/>
      </c>
      <c r="CJ596" s="65" t="str">
        <f t="shared" si="490"/>
        <v/>
      </c>
      <c r="CK596" s="65" t="str">
        <f t="shared" si="491"/>
        <v/>
      </c>
      <c r="CL596" s="165" t="str">
        <f>IF(COUNTBLANK($A596:$F596)&gt;2,"",IF(Input!Z596=0,"NA",Input!Z596))</f>
        <v/>
      </c>
      <c r="CM596" s="65" t="str">
        <f t="shared" si="492"/>
        <v/>
      </c>
      <c r="CN596" s="65" t="str">
        <f t="shared" si="493"/>
        <v/>
      </c>
      <c r="CO596" s="165" t="str">
        <f>IF(COUNTBLANK($A596:$F596)&gt;2,"",IF(Input!AA596=0,"NA",Input!AA596))</f>
        <v/>
      </c>
      <c r="CP596" s="65" t="str">
        <f t="shared" si="494"/>
        <v/>
      </c>
      <c r="CQ596" s="65" t="str">
        <f t="shared" si="495"/>
        <v/>
      </c>
      <c r="CR596" s="165" t="str">
        <f>IF(COUNTBLANK($A596:$F596)&gt;2,"",IF(Input!AB596=0,"NA",Input!AB596))</f>
        <v/>
      </c>
      <c r="CS596" s="65" t="str">
        <f t="shared" si="496"/>
        <v/>
      </c>
      <c r="CT596" s="65" t="str">
        <f t="shared" si="497"/>
        <v/>
      </c>
      <c r="CU596" s="165" t="str">
        <f>IF(COUNTBLANK($A596:$F596)&gt;2,"",IF(Input!AC596=0,"NA",Input!AC596))</f>
        <v/>
      </c>
      <c r="CV596" s="65" t="str">
        <f t="shared" si="498"/>
        <v/>
      </c>
      <c r="CW596" s="65" t="str">
        <f t="shared" si="499"/>
        <v/>
      </c>
      <c r="CX596" s="165" t="str">
        <f>IF(COUNTBLANK($A596:$F596)&gt;2,"",IF(Input!AD596=0,"NA",Input!AD596))</f>
        <v/>
      </c>
    </row>
    <row r="597" spans="1:102" x14ac:dyDescent="0.25">
      <c r="A597" s="162" t="str">
        <f>IF(Input!B597=0,"",Input!B597)</f>
        <v/>
      </c>
      <c r="B597" s="162" t="str">
        <f>IF(Input!C597=0,"",Input!C597)</f>
        <v/>
      </c>
      <c r="C597" s="162" t="str">
        <f>IF(Input!D597=0,"",Input!D597)</f>
        <v/>
      </c>
      <c r="D597" s="162" t="str">
        <f>IF(Input!G597=0,"",Input!G597)</f>
        <v/>
      </c>
      <c r="E597" s="162" t="str">
        <f>IF(Input!H597=0,"",Input!H597)</f>
        <v/>
      </c>
      <c r="F597" s="162" t="str">
        <f>IF(Input!I597=0,"",Input!I597)</f>
        <v/>
      </c>
      <c r="G597" s="66" t="str">
        <f t="shared" si="450"/>
        <v/>
      </c>
      <c r="H597" s="66" t="str">
        <f t="shared" si="451"/>
        <v/>
      </c>
      <c r="I597" s="160" t="str">
        <f>FinalScores!G597</f>
        <v/>
      </c>
      <c r="J597" s="65" t="str">
        <f t="shared" si="452"/>
        <v/>
      </c>
      <c r="K597" s="65" t="str">
        <f t="shared" si="453"/>
        <v/>
      </c>
      <c r="L597" s="165" t="str">
        <f>IF(COUNTBLANK($A597:$F597)&gt;2,"",IF(Input!AE597=0,"NA",Input!AE597))</f>
        <v/>
      </c>
      <c r="M597" s="65" t="str">
        <f t="shared" si="454"/>
        <v/>
      </c>
      <c r="N597" s="65" t="str">
        <f t="shared" si="455"/>
        <v/>
      </c>
      <c r="O597" s="165" t="str">
        <f>IF(COUNTBLANK($A597:$F597)&gt;2,"",IF(Input!AF597=0,"NA",Input!AF597))</f>
        <v/>
      </c>
      <c r="P597" s="65" t="str">
        <f t="shared" si="456"/>
        <v/>
      </c>
      <c r="Q597" s="65" t="str">
        <f t="shared" si="457"/>
        <v/>
      </c>
      <c r="R597" s="165" t="str">
        <f>IF(COUNTBLANK($A597:$F597)&gt;2,"",IF(Input!AG597=0,"NA",Input!AG597))</f>
        <v/>
      </c>
      <c r="AN597" s="65" t="str">
        <f t="shared" si="458"/>
        <v/>
      </c>
      <c r="AO597" s="65" t="str">
        <f t="shared" si="459"/>
        <v/>
      </c>
      <c r="AP597" s="165" t="str">
        <f>IF(COUNTBLANK($A597:$F597)&gt;2,"",IF(Input!J597=0,"NA",Input!J597))</f>
        <v/>
      </c>
      <c r="AQ597" s="65" t="str">
        <f t="shared" si="460"/>
        <v/>
      </c>
      <c r="AR597" s="65" t="str">
        <f t="shared" si="461"/>
        <v/>
      </c>
      <c r="AS597" s="165" t="str">
        <f>IF(COUNTBLANK($A597:$F597)&gt;2,"",IF(Input!K597=0,"NA",Input!K597))</f>
        <v/>
      </c>
      <c r="AT597" s="65" t="str">
        <f t="shared" si="462"/>
        <v/>
      </c>
      <c r="AU597" s="65" t="str">
        <f t="shared" si="463"/>
        <v/>
      </c>
      <c r="AV597" s="165" t="str">
        <f>IF(COUNTBLANK($A597:$F597)&gt;2,"",IF(Input!L597=0,"NA",Input!L597))</f>
        <v/>
      </c>
      <c r="AW597" s="65" t="str">
        <f t="shared" si="464"/>
        <v/>
      </c>
      <c r="AX597" s="65" t="str">
        <f t="shared" si="465"/>
        <v/>
      </c>
      <c r="AY597" s="165" t="str">
        <f>IF(COUNTBLANK($A597:$F597)&gt;2,"",IF(Input!M597=0,"NA",Input!M597))</f>
        <v/>
      </c>
      <c r="AZ597" s="65" t="str">
        <f t="shared" si="466"/>
        <v/>
      </c>
      <c r="BA597" s="65" t="str">
        <f t="shared" si="467"/>
        <v/>
      </c>
      <c r="BB597" s="165" t="str">
        <f>IF(COUNTBLANK($A597:$F597)&gt;2,"",IF(Input!N597=0,"NA",Input!N597))</f>
        <v/>
      </c>
      <c r="BC597" s="65" t="str">
        <f t="shared" si="468"/>
        <v/>
      </c>
      <c r="BD597" s="65" t="str">
        <f t="shared" si="469"/>
        <v/>
      </c>
      <c r="BE597" s="165" t="str">
        <f>IF(COUNTBLANK($A597:$F597)&gt;2,"",IF(Input!O597=0,"NA",Input!O597))</f>
        <v/>
      </c>
      <c r="BF597" s="65" t="str">
        <f t="shared" si="470"/>
        <v/>
      </c>
      <c r="BG597" s="65" t="str">
        <f t="shared" si="471"/>
        <v/>
      </c>
      <c r="BH597" s="165" t="str">
        <f>IF(COUNTBLANK($A597:$F597)&gt;2,"",IF(Input!P597=0,"NA",Input!P597))</f>
        <v/>
      </c>
      <c r="BI597" s="65" t="str">
        <f t="shared" si="472"/>
        <v/>
      </c>
      <c r="BJ597" s="65" t="str">
        <f t="shared" si="473"/>
        <v/>
      </c>
      <c r="BK597" s="165" t="str">
        <f>IF(COUNTBLANK($A597:$F597)&gt;2,"",IF(Input!Q597=0,"NA",Input!Q597))</f>
        <v/>
      </c>
      <c r="BL597" s="65" t="str">
        <f t="shared" si="474"/>
        <v/>
      </c>
      <c r="BM597" s="65" t="str">
        <f t="shared" si="475"/>
        <v/>
      </c>
      <c r="BN597" s="165" t="str">
        <f>IF(COUNTBLANK($A597:$F597)&gt;2,"",IF(Input!R597=0,"NA",Input!R597))</f>
        <v/>
      </c>
      <c r="BO597" s="65" t="str">
        <f t="shared" si="476"/>
        <v/>
      </c>
      <c r="BP597" s="65" t="str">
        <f t="shared" si="477"/>
        <v/>
      </c>
      <c r="BQ597" s="165" t="str">
        <f>IF(COUNTBLANK($A597:$F597)&gt;2,"",IF(Input!S597=0,"NA",Input!S597))</f>
        <v/>
      </c>
      <c r="BR597" s="65" t="str">
        <f t="shared" si="478"/>
        <v/>
      </c>
      <c r="BS597" s="65" t="str">
        <f t="shared" si="479"/>
        <v/>
      </c>
      <c r="BT597" s="165" t="str">
        <f>IF(COUNTBLANK($A597:$F597)&gt;2,"",IF(Input!T597=0,"NA",Input!T597))</f>
        <v/>
      </c>
      <c r="BU597" s="65" t="str">
        <f t="shared" si="480"/>
        <v/>
      </c>
      <c r="BV597" s="65" t="str">
        <f t="shared" si="481"/>
        <v/>
      </c>
      <c r="BW597" s="165" t="str">
        <f>IF(COUNTBLANK($A597:$F597)&gt;2,"",IF(Input!U597=0,"NA",Input!U597))</f>
        <v/>
      </c>
      <c r="BX597" s="65" t="str">
        <f t="shared" si="482"/>
        <v/>
      </c>
      <c r="BY597" s="65" t="str">
        <f t="shared" si="483"/>
        <v/>
      </c>
      <c r="BZ597" s="165" t="str">
        <f>IF(COUNTBLANK($A597:$F597)&gt;2,"",IF(Input!V597=0,"NA",Input!V597))</f>
        <v/>
      </c>
      <c r="CA597" s="65" t="str">
        <f t="shared" si="484"/>
        <v/>
      </c>
      <c r="CB597" s="65" t="str">
        <f t="shared" si="485"/>
        <v/>
      </c>
      <c r="CC597" s="165" t="str">
        <f>IF(COUNTBLANK($A597:$F597)&gt;2,"",IF(Input!W597=0,"NA",Input!W597))</f>
        <v/>
      </c>
      <c r="CD597" s="65" t="str">
        <f t="shared" si="486"/>
        <v/>
      </c>
      <c r="CE597" s="65" t="str">
        <f t="shared" si="487"/>
        <v/>
      </c>
      <c r="CF597" s="165" t="str">
        <f>IF(COUNTBLANK($A597:$F597)&gt;2,"",IF(Input!X597=0,"NA",Input!X597))</f>
        <v/>
      </c>
      <c r="CG597" s="65" t="str">
        <f t="shared" si="488"/>
        <v/>
      </c>
      <c r="CH597" s="65" t="str">
        <f t="shared" si="489"/>
        <v/>
      </c>
      <c r="CI597" s="165" t="str">
        <f>IF(COUNTBLANK($A597:$F597)&gt;2,"",IF(Input!Y597=0,"NA",Input!Y597))</f>
        <v/>
      </c>
      <c r="CJ597" s="65" t="str">
        <f t="shared" si="490"/>
        <v/>
      </c>
      <c r="CK597" s="65" t="str">
        <f t="shared" si="491"/>
        <v/>
      </c>
      <c r="CL597" s="165" t="str">
        <f>IF(COUNTBLANK($A597:$F597)&gt;2,"",IF(Input!Z597=0,"NA",Input!Z597))</f>
        <v/>
      </c>
      <c r="CM597" s="65" t="str">
        <f t="shared" si="492"/>
        <v/>
      </c>
      <c r="CN597" s="65" t="str">
        <f t="shared" si="493"/>
        <v/>
      </c>
      <c r="CO597" s="165" t="str">
        <f>IF(COUNTBLANK($A597:$F597)&gt;2,"",IF(Input!AA597=0,"NA",Input!AA597))</f>
        <v/>
      </c>
      <c r="CP597" s="65" t="str">
        <f t="shared" si="494"/>
        <v/>
      </c>
      <c r="CQ597" s="65" t="str">
        <f t="shared" si="495"/>
        <v/>
      </c>
      <c r="CR597" s="165" t="str">
        <f>IF(COUNTBLANK($A597:$F597)&gt;2,"",IF(Input!AB597=0,"NA",Input!AB597))</f>
        <v/>
      </c>
      <c r="CS597" s="65" t="str">
        <f t="shared" si="496"/>
        <v/>
      </c>
      <c r="CT597" s="65" t="str">
        <f t="shared" si="497"/>
        <v/>
      </c>
      <c r="CU597" s="165" t="str">
        <f>IF(COUNTBLANK($A597:$F597)&gt;2,"",IF(Input!AC597=0,"NA",Input!AC597))</f>
        <v/>
      </c>
      <c r="CV597" s="65" t="str">
        <f t="shared" si="498"/>
        <v/>
      </c>
      <c r="CW597" s="65" t="str">
        <f t="shared" si="499"/>
        <v/>
      </c>
      <c r="CX597" s="165" t="str">
        <f>IF(COUNTBLANK($A597:$F597)&gt;2,"",IF(Input!AD597=0,"NA",Input!AD597))</f>
        <v/>
      </c>
    </row>
    <row r="598" spans="1:102" x14ac:dyDescent="0.25">
      <c r="A598" s="162" t="str">
        <f>IF(Input!B598=0,"",Input!B598)</f>
        <v/>
      </c>
      <c r="B598" s="162" t="str">
        <f>IF(Input!C598=0,"",Input!C598)</f>
        <v/>
      </c>
      <c r="C598" s="162" t="str">
        <f>IF(Input!D598=0,"",Input!D598)</f>
        <v/>
      </c>
      <c r="D598" s="162" t="str">
        <f>IF(Input!G598=0,"",Input!G598)</f>
        <v/>
      </c>
      <c r="E598" s="162" t="str">
        <f>IF(Input!H598=0,"",Input!H598)</f>
        <v/>
      </c>
      <c r="F598" s="162" t="str">
        <f>IF(Input!I598=0,"",Input!I598)</f>
        <v/>
      </c>
      <c r="G598" s="66" t="str">
        <f t="shared" si="450"/>
        <v/>
      </c>
      <c r="H598" s="66" t="str">
        <f t="shared" si="451"/>
        <v/>
      </c>
      <c r="I598" s="160" t="str">
        <f>FinalScores!G598</f>
        <v/>
      </c>
      <c r="J598" s="65" t="str">
        <f t="shared" si="452"/>
        <v/>
      </c>
      <c r="K598" s="65" t="str">
        <f t="shared" si="453"/>
        <v/>
      </c>
      <c r="L598" s="165" t="str">
        <f>IF(COUNTBLANK($A598:$F598)&gt;2,"",IF(Input!AE598=0,"NA",Input!AE598))</f>
        <v/>
      </c>
      <c r="M598" s="65" t="str">
        <f t="shared" si="454"/>
        <v/>
      </c>
      <c r="N598" s="65" t="str">
        <f t="shared" si="455"/>
        <v/>
      </c>
      <c r="O598" s="165" t="str">
        <f>IF(COUNTBLANK($A598:$F598)&gt;2,"",IF(Input!AF598=0,"NA",Input!AF598))</f>
        <v/>
      </c>
      <c r="P598" s="65" t="str">
        <f t="shared" si="456"/>
        <v/>
      </c>
      <c r="Q598" s="65" t="str">
        <f t="shared" si="457"/>
        <v/>
      </c>
      <c r="R598" s="165" t="str">
        <f>IF(COUNTBLANK($A598:$F598)&gt;2,"",IF(Input!AG598=0,"NA",Input!AG598))</f>
        <v/>
      </c>
      <c r="AN598" s="65" t="str">
        <f t="shared" si="458"/>
        <v/>
      </c>
      <c r="AO598" s="65" t="str">
        <f t="shared" si="459"/>
        <v/>
      </c>
      <c r="AP598" s="165" t="str">
        <f>IF(COUNTBLANK($A598:$F598)&gt;2,"",IF(Input!J598=0,"NA",Input!J598))</f>
        <v/>
      </c>
      <c r="AQ598" s="65" t="str">
        <f t="shared" si="460"/>
        <v/>
      </c>
      <c r="AR598" s="65" t="str">
        <f t="shared" si="461"/>
        <v/>
      </c>
      <c r="AS598" s="165" t="str">
        <f>IF(COUNTBLANK($A598:$F598)&gt;2,"",IF(Input!K598=0,"NA",Input!K598))</f>
        <v/>
      </c>
      <c r="AT598" s="65" t="str">
        <f t="shared" si="462"/>
        <v/>
      </c>
      <c r="AU598" s="65" t="str">
        <f t="shared" si="463"/>
        <v/>
      </c>
      <c r="AV598" s="165" t="str">
        <f>IF(COUNTBLANK($A598:$F598)&gt;2,"",IF(Input!L598=0,"NA",Input!L598))</f>
        <v/>
      </c>
      <c r="AW598" s="65" t="str">
        <f t="shared" si="464"/>
        <v/>
      </c>
      <c r="AX598" s="65" t="str">
        <f t="shared" si="465"/>
        <v/>
      </c>
      <c r="AY598" s="165" t="str">
        <f>IF(COUNTBLANK($A598:$F598)&gt;2,"",IF(Input!M598=0,"NA",Input!M598))</f>
        <v/>
      </c>
      <c r="AZ598" s="65" t="str">
        <f t="shared" si="466"/>
        <v/>
      </c>
      <c r="BA598" s="65" t="str">
        <f t="shared" si="467"/>
        <v/>
      </c>
      <c r="BB598" s="165" t="str">
        <f>IF(COUNTBLANK($A598:$F598)&gt;2,"",IF(Input!N598=0,"NA",Input!N598))</f>
        <v/>
      </c>
      <c r="BC598" s="65" t="str">
        <f t="shared" si="468"/>
        <v/>
      </c>
      <c r="BD598" s="65" t="str">
        <f t="shared" si="469"/>
        <v/>
      </c>
      <c r="BE598" s="165" t="str">
        <f>IF(COUNTBLANK($A598:$F598)&gt;2,"",IF(Input!O598=0,"NA",Input!O598))</f>
        <v/>
      </c>
      <c r="BF598" s="65" t="str">
        <f t="shared" si="470"/>
        <v/>
      </c>
      <c r="BG598" s="65" t="str">
        <f t="shared" si="471"/>
        <v/>
      </c>
      <c r="BH598" s="165" t="str">
        <f>IF(COUNTBLANK($A598:$F598)&gt;2,"",IF(Input!P598=0,"NA",Input!P598))</f>
        <v/>
      </c>
      <c r="BI598" s="65" t="str">
        <f t="shared" si="472"/>
        <v/>
      </c>
      <c r="BJ598" s="65" t="str">
        <f t="shared" si="473"/>
        <v/>
      </c>
      <c r="BK598" s="165" t="str">
        <f>IF(COUNTBLANK($A598:$F598)&gt;2,"",IF(Input!Q598=0,"NA",Input!Q598))</f>
        <v/>
      </c>
      <c r="BL598" s="65" t="str">
        <f t="shared" si="474"/>
        <v/>
      </c>
      <c r="BM598" s="65" t="str">
        <f t="shared" si="475"/>
        <v/>
      </c>
      <c r="BN598" s="165" t="str">
        <f>IF(COUNTBLANK($A598:$F598)&gt;2,"",IF(Input!R598=0,"NA",Input!R598))</f>
        <v/>
      </c>
      <c r="BO598" s="65" t="str">
        <f t="shared" si="476"/>
        <v/>
      </c>
      <c r="BP598" s="65" t="str">
        <f t="shared" si="477"/>
        <v/>
      </c>
      <c r="BQ598" s="165" t="str">
        <f>IF(COUNTBLANK($A598:$F598)&gt;2,"",IF(Input!S598=0,"NA",Input!S598))</f>
        <v/>
      </c>
      <c r="BR598" s="65" t="str">
        <f t="shared" si="478"/>
        <v/>
      </c>
      <c r="BS598" s="65" t="str">
        <f t="shared" si="479"/>
        <v/>
      </c>
      <c r="BT598" s="165" t="str">
        <f>IF(COUNTBLANK($A598:$F598)&gt;2,"",IF(Input!T598=0,"NA",Input!T598))</f>
        <v/>
      </c>
      <c r="BU598" s="65" t="str">
        <f t="shared" si="480"/>
        <v/>
      </c>
      <c r="BV598" s="65" t="str">
        <f t="shared" si="481"/>
        <v/>
      </c>
      <c r="BW598" s="165" t="str">
        <f>IF(COUNTBLANK($A598:$F598)&gt;2,"",IF(Input!U598=0,"NA",Input!U598))</f>
        <v/>
      </c>
      <c r="BX598" s="65" t="str">
        <f t="shared" si="482"/>
        <v/>
      </c>
      <c r="BY598" s="65" t="str">
        <f t="shared" si="483"/>
        <v/>
      </c>
      <c r="BZ598" s="165" t="str">
        <f>IF(COUNTBLANK($A598:$F598)&gt;2,"",IF(Input!V598=0,"NA",Input!V598))</f>
        <v/>
      </c>
      <c r="CA598" s="65" t="str">
        <f t="shared" si="484"/>
        <v/>
      </c>
      <c r="CB598" s="65" t="str">
        <f t="shared" si="485"/>
        <v/>
      </c>
      <c r="CC598" s="165" t="str">
        <f>IF(COUNTBLANK($A598:$F598)&gt;2,"",IF(Input!W598=0,"NA",Input!W598))</f>
        <v/>
      </c>
      <c r="CD598" s="65" t="str">
        <f t="shared" si="486"/>
        <v/>
      </c>
      <c r="CE598" s="65" t="str">
        <f t="shared" si="487"/>
        <v/>
      </c>
      <c r="CF598" s="165" t="str">
        <f>IF(COUNTBLANK($A598:$F598)&gt;2,"",IF(Input!X598=0,"NA",Input!X598))</f>
        <v/>
      </c>
      <c r="CG598" s="65" t="str">
        <f t="shared" si="488"/>
        <v/>
      </c>
      <c r="CH598" s="65" t="str">
        <f t="shared" si="489"/>
        <v/>
      </c>
      <c r="CI598" s="165" t="str">
        <f>IF(COUNTBLANK($A598:$F598)&gt;2,"",IF(Input!Y598=0,"NA",Input!Y598))</f>
        <v/>
      </c>
      <c r="CJ598" s="65" t="str">
        <f t="shared" si="490"/>
        <v/>
      </c>
      <c r="CK598" s="65" t="str">
        <f t="shared" si="491"/>
        <v/>
      </c>
      <c r="CL598" s="165" t="str">
        <f>IF(COUNTBLANK($A598:$F598)&gt;2,"",IF(Input!Z598=0,"NA",Input!Z598))</f>
        <v/>
      </c>
      <c r="CM598" s="65" t="str">
        <f t="shared" si="492"/>
        <v/>
      </c>
      <c r="CN598" s="65" t="str">
        <f t="shared" si="493"/>
        <v/>
      </c>
      <c r="CO598" s="165" t="str">
        <f>IF(COUNTBLANK($A598:$F598)&gt;2,"",IF(Input!AA598=0,"NA",Input!AA598))</f>
        <v/>
      </c>
      <c r="CP598" s="65" t="str">
        <f t="shared" si="494"/>
        <v/>
      </c>
      <c r="CQ598" s="65" t="str">
        <f t="shared" si="495"/>
        <v/>
      </c>
      <c r="CR598" s="165" t="str">
        <f>IF(COUNTBLANK($A598:$F598)&gt;2,"",IF(Input!AB598=0,"NA",Input!AB598))</f>
        <v/>
      </c>
      <c r="CS598" s="65" t="str">
        <f t="shared" si="496"/>
        <v/>
      </c>
      <c r="CT598" s="65" t="str">
        <f t="shared" si="497"/>
        <v/>
      </c>
      <c r="CU598" s="165" t="str">
        <f>IF(COUNTBLANK($A598:$F598)&gt;2,"",IF(Input!AC598=0,"NA",Input!AC598))</f>
        <v/>
      </c>
      <c r="CV598" s="65" t="str">
        <f t="shared" si="498"/>
        <v/>
      </c>
      <c r="CW598" s="65" t="str">
        <f t="shared" si="499"/>
        <v/>
      </c>
      <c r="CX598" s="165" t="str">
        <f>IF(COUNTBLANK($A598:$F598)&gt;2,"",IF(Input!AD598=0,"NA",Input!AD598))</f>
        <v/>
      </c>
    </row>
    <row r="599" spans="1:102" x14ac:dyDescent="0.25">
      <c r="A599" s="162" t="str">
        <f>IF(Input!B599=0,"",Input!B599)</f>
        <v/>
      </c>
      <c r="B599" s="162" t="str">
        <f>IF(Input!C599=0,"",Input!C599)</f>
        <v/>
      </c>
      <c r="C599" s="162" t="str">
        <f>IF(Input!D599=0,"",Input!D599)</f>
        <v/>
      </c>
      <c r="D599" s="162" t="str">
        <f>IF(Input!G599=0,"",Input!G599)</f>
        <v/>
      </c>
      <c r="E599" s="162" t="str">
        <f>IF(Input!H599=0,"",Input!H599)</f>
        <v/>
      </c>
      <c r="F599" s="162" t="str">
        <f>IF(Input!I599=0,"",Input!I599)</f>
        <v/>
      </c>
      <c r="G599" s="66" t="str">
        <f t="shared" si="450"/>
        <v/>
      </c>
      <c r="H599" s="66" t="str">
        <f t="shared" si="451"/>
        <v/>
      </c>
      <c r="I599" s="160" t="str">
        <f>FinalScores!G599</f>
        <v/>
      </c>
      <c r="J599" s="65" t="str">
        <f t="shared" si="452"/>
        <v/>
      </c>
      <c r="K599" s="65" t="str">
        <f t="shared" si="453"/>
        <v/>
      </c>
      <c r="L599" s="165" t="str">
        <f>IF(COUNTBLANK($A599:$F599)&gt;2,"",IF(Input!AE599=0,"NA",Input!AE599))</f>
        <v/>
      </c>
      <c r="M599" s="65" t="str">
        <f t="shared" si="454"/>
        <v/>
      </c>
      <c r="N599" s="65" t="str">
        <f t="shared" si="455"/>
        <v/>
      </c>
      <c r="O599" s="165" t="str">
        <f>IF(COUNTBLANK($A599:$F599)&gt;2,"",IF(Input!AF599=0,"NA",Input!AF599))</f>
        <v/>
      </c>
      <c r="P599" s="65" t="str">
        <f t="shared" si="456"/>
        <v/>
      </c>
      <c r="Q599" s="65" t="str">
        <f t="shared" si="457"/>
        <v/>
      </c>
      <c r="R599" s="165" t="str">
        <f>IF(COUNTBLANK($A599:$F599)&gt;2,"",IF(Input!AG599=0,"NA",Input!AG599))</f>
        <v/>
      </c>
      <c r="AN599" s="65" t="str">
        <f t="shared" si="458"/>
        <v/>
      </c>
      <c r="AO599" s="65" t="str">
        <f t="shared" si="459"/>
        <v/>
      </c>
      <c r="AP599" s="165" t="str">
        <f>IF(COUNTBLANK($A599:$F599)&gt;2,"",IF(Input!J599=0,"NA",Input!J599))</f>
        <v/>
      </c>
      <c r="AQ599" s="65" t="str">
        <f t="shared" si="460"/>
        <v/>
      </c>
      <c r="AR599" s="65" t="str">
        <f t="shared" si="461"/>
        <v/>
      </c>
      <c r="AS599" s="165" t="str">
        <f>IF(COUNTBLANK($A599:$F599)&gt;2,"",IF(Input!K599=0,"NA",Input!K599))</f>
        <v/>
      </c>
      <c r="AT599" s="65" t="str">
        <f t="shared" si="462"/>
        <v/>
      </c>
      <c r="AU599" s="65" t="str">
        <f t="shared" si="463"/>
        <v/>
      </c>
      <c r="AV599" s="165" t="str">
        <f>IF(COUNTBLANK($A599:$F599)&gt;2,"",IF(Input!L599=0,"NA",Input!L599))</f>
        <v/>
      </c>
      <c r="AW599" s="65" t="str">
        <f t="shared" si="464"/>
        <v/>
      </c>
      <c r="AX599" s="65" t="str">
        <f t="shared" si="465"/>
        <v/>
      </c>
      <c r="AY599" s="165" t="str">
        <f>IF(COUNTBLANK($A599:$F599)&gt;2,"",IF(Input!M599=0,"NA",Input!M599))</f>
        <v/>
      </c>
      <c r="AZ599" s="65" t="str">
        <f t="shared" si="466"/>
        <v/>
      </c>
      <c r="BA599" s="65" t="str">
        <f t="shared" si="467"/>
        <v/>
      </c>
      <c r="BB599" s="165" t="str">
        <f>IF(COUNTBLANK($A599:$F599)&gt;2,"",IF(Input!N599=0,"NA",Input!N599))</f>
        <v/>
      </c>
      <c r="BC599" s="65" t="str">
        <f t="shared" si="468"/>
        <v/>
      </c>
      <c r="BD599" s="65" t="str">
        <f t="shared" si="469"/>
        <v/>
      </c>
      <c r="BE599" s="165" t="str">
        <f>IF(COUNTBLANK($A599:$F599)&gt;2,"",IF(Input!O599=0,"NA",Input!O599))</f>
        <v/>
      </c>
      <c r="BF599" s="65" t="str">
        <f t="shared" si="470"/>
        <v/>
      </c>
      <c r="BG599" s="65" t="str">
        <f t="shared" si="471"/>
        <v/>
      </c>
      <c r="BH599" s="165" t="str">
        <f>IF(COUNTBLANK($A599:$F599)&gt;2,"",IF(Input!P599=0,"NA",Input!P599))</f>
        <v/>
      </c>
      <c r="BI599" s="65" t="str">
        <f t="shared" si="472"/>
        <v/>
      </c>
      <c r="BJ599" s="65" t="str">
        <f t="shared" si="473"/>
        <v/>
      </c>
      <c r="BK599" s="165" t="str">
        <f>IF(COUNTBLANK($A599:$F599)&gt;2,"",IF(Input!Q599=0,"NA",Input!Q599))</f>
        <v/>
      </c>
      <c r="BL599" s="65" t="str">
        <f t="shared" si="474"/>
        <v/>
      </c>
      <c r="BM599" s="65" t="str">
        <f t="shared" si="475"/>
        <v/>
      </c>
      <c r="BN599" s="165" t="str">
        <f>IF(COUNTBLANK($A599:$F599)&gt;2,"",IF(Input!R599=0,"NA",Input!R599))</f>
        <v/>
      </c>
      <c r="BO599" s="65" t="str">
        <f t="shared" si="476"/>
        <v/>
      </c>
      <c r="BP599" s="65" t="str">
        <f t="shared" si="477"/>
        <v/>
      </c>
      <c r="BQ599" s="165" t="str">
        <f>IF(COUNTBLANK($A599:$F599)&gt;2,"",IF(Input!S599=0,"NA",Input!S599))</f>
        <v/>
      </c>
      <c r="BR599" s="65" t="str">
        <f t="shared" si="478"/>
        <v/>
      </c>
      <c r="BS599" s="65" t="str">
        <f t="shared" si="479"/>
        <v/>
      </c>
      <c r="BT599" s="165" t="str">
        <f>IF(COUNTBLANK($A599:$F599)&gt;2,"",IF(Input!T599=0,"NA",Input!T599))</f>
        <v/>
      </c>
      <c r="BU599" s="65" t="str">
        <f t="shared" si="480"/>
        <v/>
      </c>
      <c r="BV599" s="65" t="str">
        <f t="shared" si="481"/>
        <v/>
      </c>
      <c r="BW599" s="165" t="str">
        <f>IF(COUNTBLANK($A599:$F599)&gt;2,"",IF(Input!U599=0,"NA",Input!U599))</f>
        <v/>
      </c>
      <c r="BX599" s="65" t="str">
        <f t="shared" si="482"/>
        <v/>
      </c>
      <c r="BY599" s="65" t="str">
        <f t="shared" si="483"/>
        <v/>
      </c>
      <c r="BZ599" s="165" t="str">
        <f>IF(COUNTBLANK($A599:$F599)&gt;2,"",IF(Input!V599=0,"NA",Input!V599))</f>
        <v/>
      </c>
      <c r="CA599" s="65" t="str">
        <f t="shared" si="484"/>
        <v/>
      </c>
      <c r="CB599" s="65" t="str">
        <f t="shared" si="485"/>
        <v/>
      </c>
      <c r="CC599" s="165" t="str">
        <f>IF(COUNTBLANK($A599:$F599)&gt;2,"",IF(Input!W599=0,"NA",Input!W599))</f>
        <v/>
      </c>
      <c r="CD599" s="65" t="str">
        <f t="shared" si="486"/>
        <v/>
      </c>
      <c r="CE599" s="65" t="str">
        <f t="shared" si="487"/>
        <v/>
      </c>
      <c r="CF599" s="165" t="str">
        <f>IF(COUNTBLANK($A599:$F599)&gt;2,"",IF(Input!X599=0,"NA",Input!X599))</f>
        <v/>
      </c>
      <c r="CG599" s="65" t="str">
        <f t="shared" si="488"/>
        <v/>
      </c>
      <c r="CH599" s="65" t="str">
        <f t="shared" si="489"/>
        <v/>
      </c>
      <c r="CI599" s="165" t="str">
        <f>IF(COUNTBLANK($A599:$F599)&gt;2,"",IF(Input!Y599=0,"NA",Input!Y599))</f>
        <v/>
      </c>
      <c r="CJ599" s="65" t="str">
        <f t="shared" si="490"/>
        <v/>
      </c>
      <c r="CK599" s="65" t="str">
        <f t="shared" si="491"/>
        <v/>
      </c>
      <c r="CL599" s="165" t="str">
        <f>IF(COUNTBLANK($A599:$F599)&gt;2,"",IF(Input!Z599=0,"NA",Input!Z599))</f>
        <v/>
      </c>
      <c r="CM599" s="65" t="str">
        <f t="shared" si="492"/>
        <v/>
      </c>
      <c r="CN599" s="65" t="str">
        <f t="shared" si="493"/>
        <v/>
      </c>
      <c r="CO599" s="165" t="str">
        <f>IF(COUNTBLANK($A599:$F599)&gt;2,"",IF(Input!AA599=0,"NA",Input!AA599))</f>
        <v/>
      </c>
      <c r="CP599" s="65" t="str">
        <f t="shared" si="494"/>
        <v/>
      </c>
      <c r="CQ599" s="65" t="str">
        <f t="shared" si="495"/>
        <v/>
      </c>
      <c r="CR599" s="165" t="str">
        <f>IF(COUNTBLANK($A599:$F599)&gt;2,"",IF(Input!AB599=0,"NA",Input!AB599))</f>
        <v/>
      </c>
      <c r="CS599" s="65" t="str">
        <f t="shared" si="496"/>
        <v/>
      </c>
      <c r="CT599" s="65" t="str">
        <f t="shared" si="497"/>
        <v/>
      </c>
      <c r="CU599" s="165" t="str">
        <f>IF(COUNTBLANK($A599:$F599)&gt;2,"",IF(Input!AC599=0,"NA",Input!AC599))</f>
        <v/>
      </c>
      <c r="CV599" s="65" t="str">
        <f t="shared" si="498"/>
        <v/>
      </c>
      <c r="CW599" s="65" t="str">
        <f t="shared" si="499"/>
        <v/>
      </c>
      <c r="CX599" s="165" t="str">
        <f>IF(COUNTBLANK($A599:$F599)&gt;2,"",IF(Input!AD599=0,"NA",Input!AD599))</f>
        <v/>
      </c>
    </row>
    <row r="600" spans="1:102" x14ac:dyDescent="0.25">
      <c r="A600" s="162" t="str">
        <f>IF(Input!B600=0,"",Input!B600)</f>
        <v/>
      </c>
      <c r="B600" s="162" t="str">
        <f>IF(Input!C600=0,"",Input!C600)</f>
        <v/>
      </c>
      <c r="C600" s="162" t="str">
        <f>IF(Input!D600=0,"",Input!D600)</f>
        <v/>
      </c>
      <c r="D600" s="162" t="str">
        <f>IF(Input!G600=0,"",Input!G600)</f>
        <v/>
      </c>
      <c r="E600" s="162" t="str">
        <f>IF(Input!H600=0,"",Input!H600)</f>
        <v/>
      </c>
      <c r="F600" s="162" t="str">
        <f>IF(Input!I600=0,"",Input!I600)</f>
        <v/>
      </c>
      <c r="G600" s="66" t="str">
        <f t="shared" si="450"/>
        <v/>
      </c>
      <c r="H600" s="66" t="str">
        <f t="shared" si="451"/>
        <v/>
      </c>
      <c r="I600" s="160" t="str">
        <f>FinalScores!G600</f>
        <v/>
      </c>
      <c r="J600" s="65" t="str">
        <f t="shared" si="452"/>
        <v/>
      </c>
      <c r="K600" s="65" t="str">
        <f t="shared" si="453"/>
        <v/>
      </c>
      <c r="L600" s="165" t="str">
        <f>IF(COUNTBLANK($A600:$F600)&gt;2,"",IF(Input!AE600=0,"NA",Input!AE600))</f>
        <v/>
      </c>
      <c r="M600" s="65" t="str">
        <f t="shared" si="454"/>
        <v/>
      </c>
      <c r="N600" s="65" t="str">
        <f t="shared" si="455"/>
        <v/>
      </c>
      <c r="O600" s="165" t="str">
        <f>IF(COUNTBLANK($A600:$F600)&gt;2,"",IF(Input!AF600=0,"NA",Input!AF600))</f>
        <v/>
      </c>
      <c r="P600" s="65" t="str">
        <f t="shared" si="456"/>
        <v/>
      </c>
      <c r="Q600" s="65" t="str">
        <f t="shared" si="457"/>
        <v/>
      </c>
      <c r="R600" s="165" t="str">
        <f>IF(COUNTBLANK($A600:$F600)&gt;2,"",IF(Input!AG600=0,"NA",Input!AG600))</f>
        <v/>
      </c>
      <c r="AN600" s="65" t="str">
        <f t="shared" si="458"/>
        <v/>
      </c>
      <c r="AO600" s="65" t="str">
        <f t="shared" si="459"/>
        <v/>
      </c>
      <c r="AP600" s="165" t="str">
        <f>IF(COUNTBLANK($A600:$F600)&gt;2,"",IF(Input!J600=0,"NA",Input!J600))</f>
        <v/>
      </c>
      <c r="AQ600" s="65" t="str">
        <f t="shared" si="460"/>
        <v/>
      </c>
      <c r="AR600" s="65" t="str">
        <f t="shared" si="461"/>
        <v/>
      </c>
      <c r="AS600" s="165" t="str">
        <f>IF(COUNTBLANK($A600:$F600)&gt;2,"",IF(Input!K600=0,"NA",Input!K600))</f>
        <v/>
      </c>
      <c r="AT600" s="65" t="str">
        <f t="shared" si="462"/>
        <v/>
      </c>
      <c r="AU600" s="65" t="str">
        <f t="shared" si="463"/>
        <v/>
      </c>
      <c r="AV600" s="165" t="str">
        <f>IF(COUNTBLANK($A600:$F600)&gt;2,"",IF(Input!L600=0,"NA",Input!L600))</f>
        <v/>
      </c>
      <c r="AW600" s="65" t="str">
        <f t="shared" si="464"/>
        <v/>
      </c>
      <c r="AX600" s="65" t="str">
        <f t="shared" si="465"/>
        <v/>
      </c>
      <c r="AY600" s="165" t="str">
        <f>IF(COUNTBLANK($A600:$F600)&gt;2,"",IF(Input!M600=0,"NA",Input!M600))</f>
        <v/>
      </c>
      <c r="AZ600" s="65" t="str">
        <f t="shared" si="466"/>
        <v/>
      </c>
      <c r="BA600" s="65" t="str">
        <f t="shared" si="467"/>
        <v/>
      </c>
      <c r="BB600" s="165" t="str">
        <f>IF(COUNTBLANK($A600:$F600)&gt;2,"",IF(Input!N600=0,"NA",Input!N600))</f>
        <v/>
      </c>
      <c r="BC600" s="65" t="str">
        <f t="shared" si="468"/>
        <v/>
      </c>
      <c r="BD600" s="65" t="str">
        <f t="shared" si="469"/>
        <v/>
      </c>
      <c r="BE600" s="165" t="str">
        <f>IF(COUNTBLANK($A600:$F600)&gt;2,"",IF(Input!O600=0,"NA",Input!O600))</f>
        <v/>
      </c>
      <c r="BF600" s="65" t="str">
        <f t="shared" si="470"/>
        <v/>
      </c>
      <c r="BG600" s="65" t="str">
        <f t="shared" si="471"/>
        <v/>
      </c>
      <c r="BH600" s="165" t="str">
        <f>IF(COUNTBLANK($A600:$F600)&gt;2,"",IF(Input!P600=0,"NA",Input!P600))</f>
        <v/>
      </c>
      <c r="BI600" s="65" t="str">
        <f t="shared" si="472"/>
        <v/>
      </c>
      <c r="BJ600" s="65" t="str">
        <f t="shared" si="473"/>
        <v/>
      </c>
      <c r="BK600" s="165" t="str">
        <f>IF(COUNTBLANK($A600:$F600)&gt;2,"",IF(Input!Q600=0,"NA",Input!Q600))</f>
        <v/>
      </c>
      <c r="BL600" s="65" t="str">
        <f t="shared" si="474"/>
        <v/>
      </c>
      <c r="BM600" s="65" t="str">
        <f t="shared" si="475"/>
        <v/>
      </c>
      <c r="BN600" s="165" t="str">
        <f>IF(COUNTBLANK($A600:$F600)&gt;2,"",IF(Input!R600=0,"NA",Input!R600))</f>
        <v/>
      </c>
      <c r="BO600" s="65" t="str">
        <f t="shared" si="476"/>
        <v/>
      </c>
      <c r="BP600" s="65" t="str">
        <f t="shared" si="477"/>
        <v/>
      </c>
      <c r="BQ600" s="165" t="str">
        <f>IF(COUNTBLANK($A600:$F600)&gt;2,"",IF(Input!S600=0,"NA",Input!S600))</f>
        <v/>
      </c>
      <c r="BR600" s="65" t="str">
        <f t="shared" si="478"/>
        <v/>
      </c>
      <c r="BS600" s="65" t="str">
        <f t="shared" si="479"/>
        <v/>
      </c>
      <c r="BT600" s="165" t="str">
        <f>IF(COUNTBLANK($A600:$F600)&gt;2,"",IF(Input!T600=0,"NA",Input!T600))</f>
        <v/>
      </c>
      <c r="BU600" s="65" t="str">
        <f t="shared" si="480"/>
        <v/>
      </c>
      <c r="BV600" s="65" t="str">
        <f t="shared" si="481"/>
        <v/>
      </c>
      <c r="BW600" s="165" t="str">
        <f>IF(COUNTBLANK($A600:$F600)&gt;2,"",IF(Input!U600=0,"NA",Input!U600))</f>
        <v/>
      </c>
      <c r="BX600" s="65" t="str">
        <f t="shared" si="482"/>
        <v/>
      </c>
      <c r="BY600" s="65" t="str">
        <f t="shared" si="483"/>
        <v/>
      </c>
      <c r="BZ600" s="165" t="str">
        <f>IF(COUNTBLANK($A600:$F600)&gt;2,"",IF(Input!V600=0,"NA",Input!V600))</f>
        <v/>
      </c>
      <c r="CA600" s="65" t="str">
        <f t="shared" si="484"/>
        <v/>
      </c>
      <c r="CB600" s="65" t="str">
        <f t="shared" si="485"/>
        <v/>
      </c>
      <c r="CC600" s="165" t="str">
        <f>IF(COUNTBLANK($A600:$F600)&gt;2,"",IF(Input!W600=0,"NA",Input!W600))</f>
        <v/>
      </c>
      <c r="CD600" s="65" t="str">
        <f t="shared" si="486"/>
        <v/>
      </c>
      <c r="CE600" s="65" t="str">
        <f t="shared" si="487"/>
        <v/>
      </c>
      <c r="CF600" s="165" t="str">
        <f>IF(COUNTBLANK($A600:$F600)&gt;2,"",IF(Input!X600=0,"NA",Input!X600))</f>
        <v/>
      </c>
      <c r="CG600" s="65" t="str">
        <f t="shared" si="488"/>
        <v/>
      </c>
      <c r="CH600" s="65" t="str">
        <f t="shared" si="489"/>
        <v/>
      </c>
      <c r="CI600" s="165" t="str">
        <f>IF(COUNTBLANK($A600:$F600)&gt;2,"",IF(Input!Y600=0,"NA",Input!Y600))</f>
        <v/>
      </c>
      <c r="CJ600" s="65" t="str">
        <f t="shared" si="490"/>
        <v/>
      </c>
      <c r="CK600" s="65" t="str">
        <f t="shared" si="491"/>
        <v/>
      </c>
      <c r="CL600" s="165" t="str">
        <f>IF(COUNTBLANK($A600:$F600)&gt;2,"",IF(Input!Z600=0,"NA",Input!Z600))</f>
        <v/>
      </c>
      <c r="CM600" s="65" t="str">
        <f t="shared" si="492"/>
        <v/>
      </c>
      <c r="CN600" s="65" t="str">
        <f t="shared" si="493"/>
        <v/>
      </c>
      <c r="CO600" s="165" t="str">
        <f>IF(COUNTBLANK($A600:$F600)&gt;2,"",IF(Input!AA600=0,"NA",Input!AA600))</f>
        <v/>
      </c>
      <c r="CP600" s="65" t="str">
        <f t="shared" si="494"/>
        <v/>
      </c>
      <c r="CQ600" s="65" t="str">
        <f t="shared" si="495"/>
        <v/>
      </c>
      <c r="CR600" s="165" t="str">
        <f>IF(COUNTBLANK($A600:$F600)&gt;2,"",IF(Input!AB600=0,"NA",Input!AB600))</f>
        <v/>
      </c>
      <c r="CS600" s="65" t="str">
        <f t="shared" si="496"/>
        <v/>
      </c>
      <c r="CT600" s="65" t="str">
        <f t="shared" si="497"/>
        <v/>
      </c>
      <c r="CU600" s="165" t="str">
        <f>IF(COUNTBLANK($A600:$F600)&gt;2,"",IF(Input!AC600=0,"NA",Input!AC600))</f>
        <v/>
      </c>
      <c r="CV600" s="65" t="str">
        <f t="shared" si="498"/>
        <v/>
      </c>
      <c r="CW600" s="65" t="str">
        <f t="shared" si="499"/>
        <v/>
      </c>
      <c r="CX600" s="165" t="str">
        <f>IF(COUNTBLANK($A600:$F600)&gt;2,"",IF(Input!AD600=0,"NA",Input!AD600))</f>
        <v/>
      </c>
    </row>
    <row r="601" spans="1:102" x14ac:dyDescent="0.25">
      <c r="A601" s="162" t="str">
        <f>IF(Input!B601=0,"",Input!B601)</f>
        <v/>
      </c>
      <c r="B601" s="162" t="str">
        <f>IF(Input!C601=0,"",Input!C601)</f>
        <v/>
      </c>
      <c r="C601" s="162" t="str">
        <f>IF(Input!D601=0,"",Input!D601)</f>
        <v/>
      </c>
      <c r="D601" s="162" t="str">
        <f>IF(Input!G601=0,"",Input!G601)</f>
        <v/>
      </c>
      <c r="E601" s="162" t="str">
        <f>IF(Input!H601=0,"",Input!H601)</f>
        <v/>
      </c>
      <c r="F601" s="162" t="str">
        <f>IF(Input!I601=0,"",Input!I601)</f>
        <v/>
      </c>
      <c r="G601" s="66" t="str">
        <f t="shared" si="450"/>
        <v/>
      </c>
      <c r="H601" s="66" t="str">
        <f t="shared" si="451"/>
        <v/>
      </c>
      <c r="I601" s="160" t="str">
        <f>FinalScores!G601</f>
        <v/>
      </c>
      <c r="J601" s="65" t="str">
        <f t="shared" si="452"/>
        <v/>
      </c>
      <c r="K601" s="65" t="str">
        <f t="shared" si="453"/>
        <v/>
      </c>
      <c r="L601" s="165" t="str">
        <f>IF(COUNTBLANK($A601:$F601)&gt;2,"",IF(Input!AE601=0,"NA",Input!AE601))</f>
        <v/>
      </c>
      <c r="M601" s="65" t="str">
        <f t="shared" si="454"/>
        <v/>
      </c>
      <c r="N601" s="65" t="str">
        <f t="shared" si="455"/>
        <v/>
      </c>
      <c r="O601" s="165" t="str">
        <f>IF(COUNTBLANK($A601:$F601)&gt;2,"",IF(Input!AF601=0,"NA",Input!AF601))</f>
        <v/>
      </c>
      <c r="P601" s="65" t="str">
        <f t="shared" si="456"/>
        <v/>
      </c>
      <c r="Q601" s="65" t="str">
        <f t="shared" si="457"/>
        <v/>
      </c>
      <c r="R601" s="165" t="str">
        <f>IF(COUNTBLANK($A601:$F601)&gt;2,"",IF(Input!AG601=0,"NA",Input!AG601))</f>
        <v/>
      </c>
      <c r="AN601" s="65" t="str">
        <f t="shared" si="458"/>
        <v/>
      </c>
      <c r="AO601" s="65" t="str">
        <f t="shared" si="459"/>
        <v/>
      </c>
      <c r="AP601" s="165" t="str">
        <f>IF(COUNTBLANK($A601:$F601)&gt;2,"",IF(Input!J601=0,"NA",Input!J601))</f>
        <v/>
      </c>
      <c r="AQ601" s="65" t="str">
        <f t="shared" si="460"/>
        <v/>
      </c>
      <c r="AR601" s="65" t="str">
        <f t="shared" si="461"/>
        <v/>
      </c>
      <c r="AS601" s="165" t="str">
        <f>IF(COUNTBLANK($A601:$F601)&gt;2,"",IF(Input!K601=0,"NA",Input!K601))</f>
        <v/>
      </c>
      <c r="AT601" s="65" t="str">
        <f t="shared" si="462"/>
        <v/>
      </c>
      <c r="AU601" s="65" t="str">
        <f t="shared" si="463"/>
        <v/>
      </c>
      <c r="AV601" s="165" t="str">
        <f>IF(COUNTBLANK($A601:$F601)&gt;2,"",IF(Input!L601=0,"NA",Input!L601))</f>
        <v/>
      </c>
      <c r="AW601" s="65" t="str">
        <f t="shared" si="464"/>
        <v/>
      </c>
      <c r="AX601" s="65" t="str">
        <f t="shared" si="465"/>
        <v/>
      </c>
      <c r="AY601" s="165" t="str">
        <f>IF(COUNTBLANK($A601:$F601)&gt;2,"",IF(Input!M601=0,"NA",Input!M601))</f>
        <v/>
      </c>
      <c r="AZ601" s="65" t="str">
        <f t="shared" si="466"/>
        <v/>
      </c>
      <c r="BA601" s="65" t="str">
        <f t="shared" si="467"/>
        <v/>
      </c>
      <c r="BB601" s="165" t="str">
        <f>IF(COUNTBLANK($A601:$F601)&gt;2,"",IF(Input!N601=0,"NA",Input!N601))</f>
        <v/>
      </c>
      <c r="BC601" s="65" t="str">
        <f t="shared" si="468"/>
        <v/>
      </c>
      <c r="BD601" s="65" t="str">
        <f t="shared" si="469"/>
        <v/>
      </c>
      <c r="BE601" s="165" t="str">
        <f>IF(COUNTBLANK($A601:$F601)&gt;2,"",IF(Input!O601=0,"NA",Input!O601))</f>
        <v/>
      </c>
      <c r="BF601" s="65" t="str">
        <f t="shared" si="470"/>
        <v/>
      </c>
      <c r="BG601" s="65" t="str">
        <f t="shared" si="471"/>
        <v/>
      </c>
      <c r="BH601" s="165" t="str">
        <f>IF(COUNTBLANK($A601:$F601)&gt;2,"",IF(Input!P601=0,"NA",Input!P601))</f>
        <v/>
      </c>
      <c r="BI601" s="65" t="str">
        <f t="shared" si="472"/>
        <v/>
      </c>
      <c r="BJ601" s="65" t="str">
        <f t="shared" si="473"/>
        <v/>
      </c>
      <c r="BK601" s="165" t="str">
        <f>IF(COUNTBLANK($A601:$F601)&gt;2,"",IF(Input!Q601=0,"NA",Input!Q601))</f>
        <v/>
      </c>
      <c r="BL601" s="65" t="str">
        <f t="shared" si="474"/>
        <v/>
      </c>
      <c r="BM601" s="65" t="str">
        <f t="shared" si="475"/>
        <v/>
      </c>
      <c r="BN601" s="165" t="str">
        <f>IF(COUNTBLANK($A601:$F601)&gt;2,"",IF(Input!R601=0,"NA",Input!R601))</f>
        <v/>
      </c>
      <c r="BO601" s="65" t="str">
        <f t="shared" si="476"/>
        <v/>
      </c>
      <c r="BP601" s="65" t="str">
        <f t="shared" si="477"/>
        <v/>
      </c>
      <c r="BQ601" s="165" t="str">
        <f>IF(COUNTBLANK($A601:$F601)&gt;2,"",IF(Input!S601=0,"NA",Input!S601))</f>
        <v/>
      </c>
      <c r="BR601" s="65" t="str">
        <f t="shared" si="478"/>
        <v/>
      </c>
      <c r="BS601" s="65" t="str">
        <f t="shared" si="479"/>
        <v/>
      </c>
      <c r="BT601" s="165" t="str">
        <f>IF(COUNTBLANK($A601:$F601)&gt;2,"",IF(Input!T601=0,"NA",Input!T601))</f>
        <v/>
      </c>
      <c r="BU601" s="65" t="str">
        <f t="shared" si="480"/>
        <v/>
      </c>
      <c r="BV601" s="65" t="str">
        <f t="shared" si="481"/>
        <v/>
      </c>
      <c r="BW601" s="165" t="str">
        <f>IF(COUNTBLANK($A601:$F601)&gt;2,"",IF(Input!U601=0,"NA",Input!U601))</f>
        <v/>
      </c>
      <c r="BX601" s="65" t="str">
        <f t="shared" si="482"/>
        <v/>
      </c>
      <c r="BY601" s="65" t="str">
        <f t="shared" si="483"/>
        <v/>
      </c>
      <c r="BZ601" s="165" t="str">
        <f>IF(COUNTBLANK($A601:$F601)&gt;2,"",IF(Input!V601=0,"NA",Input!V601))</f>
        <v/>
      </c>
      <c r="CA601" s="65" t="str">
        <f t="shared" si="484"/>
        <v/>
      </c>
      <c r="CB601" s="65" t="str">
        <f t="shared" si="485"/>
        <v/>
      </c>
      <c r="CC601" s="165" t="str">
        <f>IF(COUNTBLANK($A601:$F601)&gt;2,"",IF(Input!W601=0,"NA",Input!W601))</f>
        <v/>
      </c>
      <c r="CD601" s="65" t="str">
        <f t="shared" si="486"/>
        <v/>
      </c>
      <c r="CE601" s="65" t="str">
        <f t="shared" si="487"/>
        <v/>
      </c>
      <c r="CF601" s="165" t="str">
        <f>IF(COUNTBLANK($A601:$F601)&gt;2,"",IF(Input!X601=0,"NA",Input!X601))</f>
        <v/>
      </c>
      <c r="CG601" s="65" t="str">
        <f t="shared" si="488"/>
        <v/>
      </c>
      <c r="CH601" s="65" t="str">
        <f t="shared" si="489"/>
        <v/>
      </c>
      <c r="CI601" s="165" t="str">
        <f>IF(COUNTBLANK($A601:$F601)&gt;2,"",IF(Input!Y601=0,"NA",Input!Y601))</f>
        <v/>
      </c>
      <c r="CJ601" s="65" t="str">
        <f t="shared" si="490"/>
        <v/>
      </c>
      <c r="CK601" s="65" t="str">
        <f t="shared" si="491"/>
        <v/>
      </c>
      <c r="CL601" s="165" t="str">
        <f>IF(COUNTBLANK($A601:$F601)&gt;2,"",IF(Input!Z601=0,"NA",Input!Z601))</f>
        <v/>
      </c>
      <c r="CM601" s="65" t="str">
        <f t="shared" si="492"/>
        <v/>
      </c>
      <c r="CN601" s="65" t="str">
        <f t="shared" si="493"/>
        <v/>
      </c>
      <c r="CO601" s="165" t="str">
        <f>IF(COUNTBLANK($A601:$F601)&gt;2,"",IF(Input!AA601=0,"NA",Input!AA601))</f>
        <v/>
      </c>
      <c r="CP601" s="65" t="str">
        <f t="shared" si="494"/>
        <v/>
      </c>
      <c r="CQ601" s="65" t="str">
        <f t="shared" si="495"/>
        <v/>
      </c>
      <c r="CR601" s="165" t="str">
        <f>IF(COUNTBLANK($A601:$F601)&gt;2,"",IF(Input!AB601=0,"NA",Input!AB601))</f>
        <v/>
      </c>
      <c r="CS601" s="65" t="str">
        <f t="shared" si="496"/>
        <v/>
      </c>
      <c r="CT601" s="65" t="str">
        <f t="shared" si="497"/>
        <v/>
      </c>
      <c r="CU601" s="165" t="str">
        <f>IF(COUNTBLANK($A601:$F601)&gt;2,"",IF(Input!AC601=0,"NA",Input!AC601))</f>
        <v/>
      </c>
      <c r="CV601" s="65" t="str">
        <f t="shared" si="498"/>
        <v/>
      </c>
      <c r="CW601" s="65" t="str">
        <f t="shared" si="499"/>
        <v/>
      </c>
      <c r="CX601" s="165" t="str">
        <f>IF(COUNTBLANK($A601:$F601)&gt;2,"",IF(Input!AD601=0,"NA",Input!AD601))</f>
        <v/>
      </c>
    </row>
    <row r="602" spans="1:102" x14ac:dyDescent="0.25">
      <c r="A602" s="162" t="str">
        <f>IF(Input!B602=0,"",Input!B602)</f>
        <v/>
      </c>
      <c r="B602" s="162" t="str">
        <f>IF(Input!C602=0,"",Input!C602)</f>
        <v/>
      </c>
      <c r="C602" s="162" t="str">
        <f>IF(Input!D602=0,"",Input!D602)</f>
        <v/>
      </c>
      <c r="D602" s="162" t="str">
        <f>IF(Input!G602=0,"",Input!G602)</f>
        <v/>
      </c>
      <c r="E602" s="162" t="str">
        <f>IF(Input!H602=0,"",Input!H602)</f>
        <v/>
      </c>
      <c r="F602" s="162" t="str">
        <f>IF(Input!I602=0,"",Input!I602)</f>
        <v/>
      </c>
      <c r="G602" s="66" t="str">
        <f t="shared" si="450"/>
        <v/>
      </c>
      <c r="H602" s="66" t="str">
        <f t="shared" si="451"/>
        <v/>
      </c>
      <c r="I602" s="160" t="str">
        <f>FinalScores!G602</f>
        <v/>
      </c>
      <c r="J602" s="65" t="str">
        <f t="shared" si="452"/>
        <v/>
      </c>
      <c r="K602" s="65" t="str">
        <f t="shared" si="453"/>
        <v/>
      </c>
      <c r="L602" s="165" t="str">
        <f>IF(COUNTBLANK($A602:$F602)&gt;2,"",IF(Input!AE602=0,"NA",Input!AE602))</f>
        <v/>
      </c>
      <c r="M602" s="65" t="str">
        <f t="shared" si="454"/>
        <v/>
      </c>
      <c r="N602" s="65" t="str">
        <f t="shared" si="455"/>
        <v/>
      </c>
      <c r="O602" s="165" t="str">
        <f>IF(COUNTBLANK($A602:$F602)&gt;2,"",IF(Input!AF602=0,"NA",Input!AF602))</f>
        <v/>
      </c>
      <c r="P602" s="65" t="str">
        <f t="shared" si="456"/>
        <v/>
      </c>
      <c r="Q602" s="65" t="str">
        <f t="shared" si="457"/>
        <v/>
      </c>
      <c r="R602" s="165" t="str">
        <f>IF(COUNTBLANK($A602:$F602)&gt;2,"",IF(Input!AG602=0,"NA",Input!AG602))</f>
        <v/>
      </c>
      <c r="AN602" s="65" t="str">
        <f t="shared" si="458"/>
        <v/>
      </c>
      <c r="AO602" s="65" t="str">
        <f t="shared" si="459"/>
        <v/>
      </c>
      <c r="AP602" s="165" t="str">
        <f>IF(COUNTBLANK($A602:$F602)&gt;2,"",IF(Input!J602=0,"NA",Input!J602))</f>
        <v/>
      </c>
      <c r="AQ602" s="65" t="str">
        <f t="shared" si="460"/>
        <v/>
      </c>
      <c r="AR602" s="65" t="str">
        <f t="shared" si="461"/>
        <v/>
      </c>
      <c r="AS602" s="165" t="str">
        <f>IF(COUNTBLANK($A602:$F602)&gt;2,"",IF(Input!K602=0,"NA",Input!K602))</f>
        <v/>
      </c>
      <c r="AT602" s="65" t="str">
        <f t="shared" si="462"/>
        <v/>
      </c>
      <c r="AU602" s="65" t="str">
        <f t="shared" si="463"/>
        <v/>
      </c>
      <c r="AV602" s="165" t="str">
        <f>IF(COUNTBLANK($A602:$F602)&gt;2,"",IF(Input!L602=0,"NA",Input!L602))</f>
        <v/>
      </c>
      <c r="AW602" s="65" t="str">
        <f t="shared" si="464"/>
        <v/>
      </c>
      <c r="AX602" s="65" t="str">
        <f t="shared" si="465"/>
        <v/>
      </c>
      <c r="AY602" s="165" t="str">
        <f>IF(COUNTBLANK($A602:$F602)&gt;2,"",IF(Input!M602=0,"NA",Input!M602))</f>
        <v/>
      </c>
      <c r="AZ602" s="65" t="str">
        <f t="shared" si="466"/>
        <v/>
      </c>
      <c r="BA602" s="65" t="str">
        <f t="shared" si="467"/>
        <v/>
      </c>
      <c r="BB602" s="165" t="str">
        <f>IF(COUNTBLANK($A602:$F602)&gt;2,"",IF(Input!N602=0,"NA",Input!N602))</f>
        <v/>
      </c>
      <c r="BC602" s="65" t="str">
        <f t="shared" si="468"/>
        <v/>
      </c>
      <c r="BD602" s="65" t="str">
        <f t="shared" si="469"/>
        <v/>
      </c>
      <c r="BE602" s="165" t="str">
        <f>IF(COUNTBLANK($A602:$F602)&gt;2,"",IF(Input!O602=0,"NA",Input!O602))</f>
        <v/>
      </c>
      <c r="BF602" s="65" t="str">
        <f t="shared" si="470"/>
        <v/>
      </c>
      <c r="BG602" s="65" t="str">
        <f t="shared" si="471"/>
        <v/>
      </c>
      <c r="BH602" s="165" t="str">
        <f>IF(COUNTBLANK($A602:$F602)&gt;2,"",IF(Input!P602=0,"NA",Input!P602))</f>
        <v/>
      </c>
      <c r="BI602" s="65" t="str">
        <f t="shared" si="472"/>
        <v/>
      </c>
      <c r="BJ602" s="65" t="str">
        <f t="shared" si="473"/>
        <v/>
      </c>
      <c r="BK602" s="165" t="str">
        <f>IF(COUNTBLANK($A602:$F602)&gt;2,"",IF(Input!Q602=0,"NA",Input!Q602))</f>
        <v/>
      </c>
      <c r="BL602" s="65" t="str">
        <f t="shared" si="474"/>
        <v/>
      </c>
      <c r="BM602" s="65" t="str">
        <f t="shared" si="475"/>
        <v/>
      </c>
      <c r="BN602" s="165" t="str">
        <f>IF(COUNTBLANK($A602:$F602)&gt;2,"",IF(Input!R602=0,"NA",Input!R602))</f>
        <v/>
      </c>
      <c r="BO602" s="65" t="str">
        <f t="shared" si="476"/>
        <v/>
      </c>
      <c r="BP602" s="65" t="str">
        <f t="shared" si="477"/>
        <v/>
      </c>
      <c r="BQ602" s="165" t="str">
        <f>IF(COUNTBLANK($A602:$F602)&gt;2,"",IF(Input!S602=0,"NA",Input!S602))</f>
        <v/>
      </c>
      <c r="BR602" s="65" t="str">
        <f t="shared" si="478"/>
        <v/>
      </c>
      <c r="BS602" s="65" t="str">
        <f t="shared" si="479"/>
        <v/>
      </c>
      <c r="BT602" s="165" t="str">
        <f>IF(COUNTBLANK($A602:$F602)&gt;2,"",IF(Input!T602=0,"NA",Input!T602))</f>
        <v/>
      </c>
      <c r="BU602" s="65" t="str">
        <f t="shared" si="480"/>
        <v/>
      </c>
      <c r="BV602" s="65" t="str">
        <f t="shared" si="481"/>
        <v/>
      </c>
      <c r="BW602" s="165" t="str">
        <f>IF(COUNTBLANK($A602:$F602)&gt;2,"",IF(Input!U602=0,"NA",Input!U602))</f>
        <v/>
      </c>
      <c r="BX602" s="65" t="str">
        <f t="shared" si="482"/>
        <v/>
      </c>
      <c r="BY602" s="65" t="str">
        <f t="shared" si="483"/>
        <v/>
      </c>
      <c r="BZ602" s="165" t="str">
        <f>IF(COUNTBLANK($A602:$F602)&gt;2,"",IF(Input!V602=0,"NA",Input!V602))</f>
        <v/>
      </c>
      <c r="CA602" s="65" t="str">
        <f t="shared" si="484"/>
        <v/>
      </c>
      <c r="CB602" s="65" t="str">
        <f t="shared" si="485"/>
        <v/>
      </c>
      <c r="CC602" s="165" t="str">
        <f>IF(COUNTBLANK($A602:$F602)&gt;2,"",IF(Input!W602=0,"NA",Input!W602))</f>
        <v/>
      </c>
      <c r="CD602" s="65" t="str">
        <f t="shared" si="486"/>
        <v/>
      </c>
      <c r="CE602" s="65" t="str">
        <f t="shared" si="487"/>
        <v/>
      </c>
      <c r="CF602" s="165" t="str">
        <f>IF(COUNTBLANK($A602:$F602)&gt;2,"",IF(Input!X602=0,"NA",Input!X602))</f>
        <v/>
      </c>
      <c r="CG602" s="65" t="str">
        <f t="shared" si="488"/>
        <v/>
      </c>
      <c r="CH602" s="65" t="str">
        <f t="shared" si="489"/>
        <v/>
      </c>
      <c r="CI602" s="165" t="str">
        <f>IF(COUNTBLANK($A602:$F602)&gt;2,"",IF(Input!Y602=0,"NA",Input!Y602))</f>
        <v/>
      </c>
      <c r="CJ602" s="65" t="str">
        <f t="shared" si="490"/>
        <v/>
      </c>
      <c r="CK602" s="65" t="str">
        <f t="shared" si="491"/>
        <v/>
      </c>
      <c r="CL602" s="165" t="str">
        <f>IF(COUNTBLANK($A602:$F602)&gt;2,"",IF(Input!Z602=0,"NA",Input!Z602))</f>
        <v/>
      </c>
      <c r="CM602" s="65" t="str">
        <f t="shared" si="492"/>
        <v/>
      </c>
      <c r="CN602" s="65" t="str">
        <f t="shared" si="493"/>
        <v/>
      </c>
      <c r="CO602" s="165" t="str">
        <f>IF(COUNTBLANK($A602:$F602)&gt;2,"",IF(Input!AA602=0,"NA",Input!AA602))</f>
        <v/>
      </c>
      <c r="CP602" s="65" t="str">
        <f t="shared" si="494"/>
        <v/>
      </c>
      <c r="CQ602" s="65" t="str">
        <f t="shared" si="495"/>
        <v/>
      </c>
      <c r="CR602" s="165" t="str">
        <f>IF(COUNTBLANK($A602:$F602)&gt;2,"",IF(Input!AB602=0,"NA",Input!AB602))</f>
        <v/>
      </c>
      <c r="CS602" s="65" t="str">
        <f t="shared" si="496"/>
        <v/>
      </c>
      <c r="CT602" s="65" t="str">
        <f t="shared" si="497"/>
        <v/>
      </c>
      <c r="CU602" s="165" t="str">
        <f>IF(COUNTBLANK($A602:$F602)&gt;2,"",IF(Input!AC602=0,"NA",Input!AC602))</f>
        <v/>
      </c>
      <c r="CV602" s="65" t="str">
        <f t="shared" si="498"/>
        <v/>
      </c>
      <c r="CW602" s="65" t="str">
        <f t="shared" si="499"/>
        <v/>
      </c>
      <c r="CX602" s="165" t="str">
        <f>IF(COUNTBLANK($A602:$F602)&gt;2,"",IF(Input!AD602=0,"NA",Input!AD602))</f>
        <v/>
      </c>
    </row>
    <row r="603" spans="1:102" x14ac:dyDescent="0.25">
      <c r="A603" s="162" t="str">
        <f>IF(Input!B603=0,"",Input!B603)</f>
        <v/>
      </c>
      <c r="B603" s="162" t="str">
        <f>IF(Input!C603=0,"",Input!C603)</f>
        <v/>
      </c>
      <c r="C603" s="162" t="str">
        <f>IF(Input!D603=0,"",Input!D603)</f>
        <v/>
      </c>
      <c r="D603" s="162" t="str">
        <f>IF(Input!G603=0,"",Input!G603)</f>
        <v/>
      </c>
      <c r="E603" s="162" t="str">
        <f>IF(Input!H603=0,"",Input!H603)</f>
        <v/>
      </c>
      <c r="F603" s="162" t="str">
        <f>IF(Input!I603=0,"",Input!I603)</f>
        <v/>
      </c>
      <c r="G603" s="66" t="str">
        <f t="shared" si="450"/>
        <v/>
      </c>
      <c r="H603" s="66" t="str">
        <f t="shared" si="451"/>
        <v/>
      </c>
      <c r="I603" s="160" t="str">
        <f>FinalScores!G603</f>
        <v/>
      </c>
      <c r="J603" s="65" t="str">
        <f t="shared" si="452"/>
        <v/>
      </c>
      <c r="K603" s="65" t="str">
        <f t="shared" si="453"/>
        <v/>
      </c>
      <c r="L603" s="165" t="str">
        <f>IF(COUNTBLANK($A603:$F603)&gt;2,"",IF(Input!AE603=0,"NA",Input!AE603))</f>
        <v/>
      </c>
      <c r="M603" s="65" t="str">
        <f t="shared" si="454"/>
        <v/>
      </c>
      <c r="N603" s="65" t="str">
        <f t="shared" si="455"/>
        <v/>
      </c>
      <c r="O603" s="165" t="str">
        <f>IF(COUNTBLANK($A603:$F603)&gt;2,"",IF(Input!AF603=0,"NA",Input!AF603))</f>
        <v/>
      </c>
      <c r="P603" s="65" t="str">
        <f t="shared" si="456"/>
        <v/>
      </c>
      <c r="Q603" s="65" t="str">
        <f t="shared" si="457"/>
        <v/>
      </c>
      <c r="R603" s="165" t="str">
        <f>IF(COUNTBLANK($A603:$F603)&gt;2,"",IF(Input!AG603=0,"NA",Input!AG603))</f>
        <v/>
      </c>
      <c r="AN603" s="65" t="str">
        <f t="shared" si="458"/>
        <v/>
      </c>
      <c r="AO603" s="65" t="str">
        <f t="shared" si="459"/>
        <v/>
      </c>
      <c r="AP603" s="165" t="str">
        <f>IF(COUNTBLANK($A603:$F603)&gt;2,"",IF(Input!J603=0,"NA",Input!J603))</f>
        <v/>
      </c>
      <c r="AQ603" s="65" t="str">
        <f t="shared" si="460"/>
        <v/>
      </c>
      <c r="AR603" s="65" t="str">
        <f t="shared" si="461"/>
        <v/>
      </c>
      <c r="AS603" s="165" t="str">
        <f>IF(COUNTBLANK($A603:$F603)&gt;2,"",IF(Input!K603=0,"NA",Input!K603))</f>
        <v/>
      </c>
      <c r="AT603" s="65" t="str">
        <f t="shared" si="462"/>
        <v/>
      </c>
      <c r="AU603" s="65" t="str">
        <f t="shared" si="463"/>
        <v/>
      </c>
      <c r="AV603" s="165" t="str">
        <f>IF(COUNTBLANK($A603:$F603)&gt;2,"",IF(Input!L603=0,"NA",Input!L603))</f>
        <v/>
      </c>
      <c r="AW603" s="65" t="str">
        <f t="shared" si="464"/>
        <v/>
      </c>
      <c r="AX603" s="65" t="str">
        <f t="shared" si="465"/>
        <v/>
      </c>
      <c r="AY603" s="165" t="str">
        <f>IF(COUNTBLANK($A603:$F603)&gt;2,"",IF(Input!M603=0,"NA",Input!M603))</f>
        <v/>
      </c>
      <c r="AZ603" s="65" t="str">
        <f t="shared" si="466"/>
        <v/>
      </c>
      <c r="BA603" s="65" t="str">
        <f t="shared" si="467"/>
        <v/>
      </c>
      <c r="BB603" s="165" t="str">
        <f>IF(COUNTBLANK($A603:$F603)&gt;2,"",IF(Input!N603=0,"NA",Input!N603))</f>
        <v/>
      </c>
      <c r="BC603" s="65" t="str">
        <f t="shared" si="468"/>
        <v/>
      </c>
      <c r="BD603" s="65" t="str">
        <f t="shared" si="469"/>
        <v/>
      </c>
      <c r="BE603" s="165" t="str">
        <f>IF(COUNTBLANK($A603:$F603)&gt;2,"",IF(Input!O603=0,"NA",Input!O603))</f>
        <v/>
      </c>
      <c r="BF603" s="65" t="str">
        <f t="shared" si="470"/>
        <v/>
      </c>
      <c r="BG603" s="65" t="str">
        <f t="shared" si="471"/>
        <v/>
      </c>
      <c r="BH603" s="165" t="str">
        <f>IF(COUNTBLANK($A603:$F603)&gt;2,"",IF(Input!P603=0,"NA",Input!P603))</f>
        <v/>
      </c>
      <c r="BI603" s="65" t="str">
        <f t="shared" si="472"/>
        <v/>
      </c>
      <c r="BJ603" s="65" t="str">
        <f t="shared" si="473"/>
        <v/>
      </c>
      <c r="BK603" s="165" t="str">
        <f>IF(COUNTBLANK($A603:$F603)&gt;2,"",IF(Input!Q603=0,"NA",Input!Q603))</f>
        <v/>
      </c>
      <c r="BL603" s="65" t="str">
        <f t="shared" si="474"/>
        <v/>
      </c>
      <c r="BM603" s="65" t="str">
        <f t="shared" si="475"/>
        <v/>
      </c>
      <c r="BN603" s="165" t="str">
        <f>IF(COUNTBLANK($A603:$F603)&gt;2,"",IF(Input!R603=0,"NA",Input!R603))</f>
        <v/>
      </c>
      <c r="BO603" s="65" t="str">
        <f t="shared" si="476"/>
        <v/>
      </c>
      <c r="BP603" s="65" t="str">
        <f t="shared" si="477"/>
        <v/>
      </c>
      <c r="BQ603" s="165" t="str">
        <f>IF(COUNTBLANK($A603:$F603)&gt;2,"",IF(Input!S603=0,"NA",Input!S603))</f>
        <v/>
      </c>
      <c r="BR603" s="65" t="str">
        <f t="shared" si="478"/>
        <v/>
      </c>
      <c r="BS603" s="65" t="str">
        <f t="shared" si="479"/>
        <v/>
      </c>
      <c r="BT603" s="165" t="str">
        <f>IF(COUNTBLANK($A603:$F603)&gt;2,"",IF(Input!T603=0,"NA",Input!T603))</f>
        <v/>
      </c>
      <c r="BU603" s="65" t="str">
        <f t="shared" si="480"/>
        <v/>
      </c>
      <c r="BV603" s="65" t="str">
        <f t="shared" si="481"/>
        <v/>
      </c>
      <c r="BW603" s="165" t="str">
        <f>IF(COUNTBLANK($A603:$F603)&gt;2,"",IF(Input!U603=0,"NA",Input!U603))</f>
        <v/>
      </c>
      <c r="BX603" s="65" t="str">
        <f t="shared" si="482"/>
        <v/>
      </c>
      <c r="BY603" s="65" t="str">
        <f t="shared" si="483"/>
        <v/>
      </c>
      <c r="BZ603" s="165" t="str">
        <f>IF(COUNTBLANK($A603:$F603)&gt;2,"",IF(Input!V603=0,"NA",Input!V603))</f>
        <v/>
      </c>
      <c r="CA603" s="65" t="str">
        <f t="shared" si="484"/>
        <v/>
      </c>
      <c r="CB603" s="65" t="str">
        <f t="shared" si="485"/>
        <v/>
      </c>
      <c r="CC603" s="165" t="str">
        <f>IF(COUNTBLANK($A603:$F603)&gt;2,"",IF(Input!W603=0,"NA",Input!W603))</f>
        <v/>
      </c>
      <c r="CD603" s="65" t="str">
        <f t="shared" si="486"/>
        <v/>
      </c>
      <c r="CE603" s="65" t="str">
        <f t="shared" si="487"/>
        <v/>
      </c>
      <c r="CF603" s="165" t="str">
        <f>IF(COUNTBLANK($A603:$F603)&gt;2,"",IF(Input!X603=0,"NA",Input!X603))</f>
        <v/>
      </c>
      <c r="CG603" s="65" t="str">
        <f t="shared" si="488"/>
        <v/>
      </c>
      <c r="CH603" s="65" t="str">
        <f t="shared" si="489"/>
        <v/>
      </c>
      <c r="CI603" s="165" t="str">
        <f>IF(COUNTBLANK($A603:$F603)&gt;2,"",IF(Input!Y603=0,"NA",Input!Y603))</f>
        <v/>
      </c>
      <c r="CJ603" s="65" t="str">
        <f t="shared" si="490"/>
        <v/>
      </c>
      <c r="CK603" s="65" t="str">
        <f t="shared" si="491"/>
        <v/>
      </c>
      <c r="CL603" s="165" t="str">
        <f>IF(COUNTBLANK($A603:$F603)&gt;2,"",IF(Input!Z603=0,"NA",Input!Z603))</f>
        <v/>
      </c>
      <c r="CM603" s="65" t="str">
        <f t="shared" si="492"/>
        <v/>
      </c>
      <c r="CN603" s="65" t="str">
        <f t="shared" si="493"/>
        <v/>
      </c>
      <c r="CO603" s="165" t="str">
        <f>IF(COUNTBLANK($A603:$F603)&gt;2,"",IF(Input!AA603=0,"NA",Input!AA603))</f>
        <v/>
      </c>
      <c r="CP603" s="65" t="str">
        <f t="shared" si="494"/>
        <v/>
      </c>
      <c r="CQ603" s="65" t="str">
        <f t="shared" si="495"/>
        <v/>
      </c>
      <c r="CR603" s="165" t="str">
        <f>IF(COUNTBLANK($A603:$F603)&gt;2,"",IF(Input!AB603=0,"NA",Input!AB603))</f>
        <v/>
      </c>
      <c r="CS603" s="65" t="str">
        <f t="shared" si="496"/>
        <v/>
      </c>
      <c r="CT603" s="65" t="str">
        <f t="shared" si="497"/>
        <v/>
      </c>
      <c r="CU603" s="165" t="str">
        <f>IF(COUNTBLANK($A603:$F603)&gt;2,"",IF(Input!AC603=0,"NA",Input!AC603))</f>
        <v/>
      </c>
      <c r="CV603" s="65" t="str">
        <f t="shared" si="498"/>
        <v/>
      </c>
      <c r="CW603" s="65" t="str">
        <f t="shared" si="499"/>
        <v/>
      </c>
      <c r="CX603" s="165" t="str">
        <f>IF(COUNTBLANK($A603:$F603)&gt;2,"",IF(Input!AD603=0,"NA",Input!AD603))</f>
        <v/>
      </c>
    </row>
    <row r="604" spans="1:102" x14ac:dyDescent="0.25">
      <c r="A604" s="162" t="str">
        <f>IF(Input!B604=0,"",Input!B604)</f>
        <v/>
      </c>
      <c r="B604" s="162" t="str">
        <f>IF(Input!C604=0,"",Input!C604)</f>
        <v/>
      </c>
      <c r="C604" s="162" t="str">
        <f>IF(Input!D604=0,"",Input!D604)</f>
        <v/>
      </c>
      <c r="D604" s="162" t="str">
        <f>IF(Input!G604=0,"",Input!G604)</f>
        <v/>
      </c>
      <c r="E604" s="162" t="str">
        <f>IF(Input!H604=0,"",Input!H604)</f>
        <v/>
      </c>
      <c r="F604" s="162" t="str">
        <f>IF(Input!I604=0,"",Input!I604)</f>
        <v/>
      </c>
      <c r="G604" s="66" t="str">
        <f t="shared" si="450"/>
        <v/>
      </c>
      <c r="H604" s="66" t="str">
        <f t="shared" si="451"/>
        <v/>
      </c>
      <c r="I604" s="160" t="str">
        <f>FinalScores!G604</f>
        <v/>
      </c>
      <c r="J604" s="65" t="str">
        <f t="shared" si="452"/>
        <v/>
      </c>
      <c r="K604" s="65" t="str">
        <f t="shared" si="453"/>
        <v/>
      </c>
      <c r="L604" s="165" t="str">
        <f>IF(COUNTBLANK($A604:$F604)&gt;2,"",IF(Input!AE604=0,"NA",Input!AE604))</f>
        <v/>
      </c>
      <c r="M604" s="65" t="str">
        <f t="shared" si="454"/>
        <v/>
      </c>
      <c r="N604" s="65" t="str">
        <f t="shared" si="455"/>
        <v/>
      </c>
      <c r="O604" s="165" t="str">
        <f>IF(COUNTBLANK($A604:$F604)&gt;2,"",IF(Input!AF604=0,"NA",Input!AF604))</f>
        <v/>
      </c>
      <c r="P604" s="65" t="str">
        <f t="shared" si="456"/>
        <v/>
      </c>
      <c r="Q604" s="65" t="str">
        <f t="shared" si="457"/>
        <v/>
      </c>
      <c r="R604" s="165" t="str">
        <f>IF(COUNTBLANK($A604:$F604)&gt;2,"",IF(Input!AG604=0,"NA",Input!AG604))</f>
        <v/>
      </c>
      <c r="AN604" s="65" t="str">
        <f t="shared" si="458"/>
        <v/>
      </c>
      <c r="AO604" s="65" t="str">
        <f t="shared" si="459"/>
        <v/>
      </c>
      <c r="AP604" s="165" t="str">
        <f>IF(COUNTBLANK($A604:$F604)&gt;2,"",IF(Input!J604=0,"NA",Input!J604))</f>
        <v/>
      </c>
      <c r="AQ604" s="65" t="str">
        <f t="shared" si="460"/>
        <v/>
      </c>
      <c r="AR604" s="65" t="str">
        <f t="shared" si="461"/>
        <v/>
      </c>
      <c r="AS604" s="165" t="str">
        <f>IF(COUNTBLANK($A604:$F604)&gt;2,"",IF(Input!K604=0,"NA",Input!K604))</f>
        <v/>
      </c>
      <c r="AT604" s="65" t="str">
        <f t="shared" si="462"/>
        <v/>
      </c>
      <c r="AU604" s="65" t="str">
        <f t="shared" si="463"/>
        <v/>
      </c>
      <c r="AV604" s="165" t="str">
        <f>IF(COUNTBLANK($A604:$F604)&gt;2,"",IF(Input!L604=0,"NA",Input!L604))</f>
        <v/>
      </c>
      <c r="AW604" s="65" t="str">
        <f t="shared" si="464"/>
        <v/>
      </c>
      <c r="AX604" s="65" t="str">
        <f t="shared" si="465"/>
        <v/>
      </c>
      <c r="AY604" s="165" t="str">
        <f>IF(COUNTBLANK($A604:$F604)&gt;2,"",IF(Input!M604=0,"NA",Input!M604))</f>
        <v/>
      </c>
      <c r="AZ604" s="65" t="str">
        <f t="shared" si="466"/>
        <v/>
      </c>
      <c r="BA604" s="65" t="str">
        <f t="shared" si="467"/>
        <v/>
      </c>
      <c r="BB604" s="165" t="str">
        <f>IF(COUNTBLANK($A604:$F604)&gt;2,"",IF(Input!N604=0,"NA",Input!N604))</f>
        <v/>
      </c>
      <c r="BC604" s="65" t="str">
        <f t="shared" si="468"/>
        <v/>
      </c>
      <c r="BD604" s="65" t="str">
        <f t="shared" si="469"/>
        <v/>
      </c>
      <c r="BE604" s="165" t="str">
        <f>IF(COUNTBLANK($A604:$F604)&gt;2,"",IF(Input!O604=0,"NA",Input!O604))</f>
        <v/>
      </c>
      <c r="BF604" s="65" t="str">
        <f t="shared" si="470"/>
        <v/>
      </c>
      <c r="BG604" s="65" t="str">
        <f t="shared" si="471"/>
        <v/>
      </c>
      <c r="BH604" s="165" t="str">
        <f>IF(COUNTBLANK($A604:$F604)&gt;2,"",IF(Input!P604=0,"NA",Input!P604))</f>
        <v/>
      </c>
      <c r="BI604" s="65" t="str">
        <f t="shared" si="472"/>
        <v/>
      </c>
      <c r="BJ604" s="65" t="str">
        <f t="shared" si="473"/>
        <v/>
      </c>
      <c r="BK604" s="165" t="str">
        <f>IF(COUNTBLANK($A604:$F604)&gt;2,"",IF(Input!Q604=0,"NA",Input!Q604))</f>
        <v/>
      </c>
      <c r="BL604" s="65" t="str">
        <f t="shared" si="474"/>
        <v/>
      </c>
      <c r="BM604" s="65" t="str">
        <f t="shared" si="475"/>
        <v/>
      </c>
      <c r="BN604" s="165" t="str">
        <f>IF(COUNTBLANK($A604:$F604)&gt;2,"",IF(Input!R604=0,"NA",Input!R604))</f>
        <v/>
      </c>
      <c r="BO604" s="65" t="str">
        <f t="shared" si="476"/>
        <v/>
      </c>
      <c r="BP604" s="65" t="str">
        <f t="shared" si="477"/>
        <v/>
      </c>
      <c r="BQ604" s="165" t="str">
        <f>IF(COUNTBLANK($A604:$F604)&gt;2,"",IF(Input!S604=0,"NA",Input!S604))</f>
        <v/>
      </c>
      <c r="BR604" s="65" t="str">
        <f t="shared" si="478"/>
        <v/>
      </c>
      <c r="BS604" s="65" t="str">
        <f t="shared" si="479"/>
        <v/>
      </c>
      <c r="BT604" s="165" t="str">
        <f>IF(COUNTBLANK($A604:$F604)&gt;2,"",IF(Input!T604=0,"NA",Input!T604))</f>
        <v/>
      </c>
      <c r="BU604" s="65" t="str">
        <f t="shared" si="480"/>
        <v/>
      </c>
      <c r="BV604" s="65" t="str">
        <f t="shared" si="481"/>
        <v/>
      </c>
      <c r="BW604" s="165" t="str">
        <f>IF(COUNTBLANK($A604:$F604)&gt;2,"",IF(Input!U604=0,"NA",Input!U604))</f>
        <v/>
      </c>
      <c r="BX604" s="65" t="str">
        <f t="shared" si="482"/>
        <v/>
      </c>
      <c r="BY604" s="65" t="str">
        <f t="shared" si="483"/>
        <v/>
      </c>
      <c r="BZ604" s="165" t="str">
        <f>IF(COUNTBLANK($A604:$F604)&gt;2,"",IF(Input!V604=0,"NA",Input!V604))</f>
        <v/>
      </c>
      <c r="CA604" s="65" t="str">
        <f t="shared" si="484"/>
        <v/>
      </c>
      <c r="CB604" s="65" t="str">
        <f t="shared" si="485"/>
        <v/>
      </c>
      <c r="CC604" s="165" t="str">
        <f>IF(COUNTBLANK($A604:$F604)&gt;2,"",IF(Input!W604=0,"NA",Input!W604))</f>
        <v/>
      </c>
      <c r="CD604" s="65" t="str">
        <f t="shared" si="486"/>
        <v/>
      </c>
      <c r="CE604" s="65" t="str">
        <f t="shared" si="487"/>
        <v/>
      </c>
      <c r="CF604" s="165" t="str">
        <f>IF(COUNTBLANK($A604:$F604)&gt;2,"",IF(Input!X604=0,"NA",Input!X604))</f>
        <v/>
      </c>
      <c r="CG604" s="65" t="str">
        <f t="shared" si="488"/>
        <v/>
      </c>
      <c r="CH604" s="65" t="str">
        <f t="shared" si="489"/>
        <v/>
      </c>
      <c r="CI604" s="165" t="str">
        <f>IF(COUNTBLANK($A604:$F604)&gt;2,"",IF(Input!Y604=0,"NA",Input!Y604))</f>
        <v/>
      </c>
      <c r="CJ604" s="65" t="str">
        <f t="shared" si="490"/>
        <v/>
      </c>
      <c r="CK604" s="65" t="str">
        <f t="shared" si="491"/>
        <v/>
      </c>
      <c r="CL604" s="165" t="str">
        <f>IF(COUNTBLANK($A604:$F604)&gt;2,"",IF(Input!Z604=0,"NA",Input!Z604))</f>
        <v/>
      </c>
      <c r="CM604" s="65" t="str">
        <f t="shared" si="492"/>
        <v/>
      </c>
      <c r="CN604" s="65" t="str">
        <f t="shared" si="493"/>
        <v/>
      </c>
      <c r="CO604" s="165" t="str">
        <f>IF(COUNTBLANK($A604:$F604)&gt;2,"",IF(Input!AA604=0,"NA",Input!AA604))</f>
        <v/>
      </c>
      <c r="CP604" s="65" t="str">
        <f t="shared" si="494"/>
        <v/>
      </c>
      <c r="CQ604" s="65" t="str">
        <f t="shared" si="495"/>
        <v/>
      </c>
      <c r="CR604" s="165" t="str">
        <f>IF(COUNTBLANK($A604:$F604)&gt;2,"",IF(Input!AB604=0,"NA",Input!AB604))</f>
        <v/>
      </c>
      <c r="CS604" s="65" t="str">
        <f t="shared" si="496"/>
        <v/>
      </c>
      <c r="CT604" s="65" t="str">
        <f t="shared" si="497"/>
        <v/>
      </c>
      <c r="CU604" s="165" t="str">
        <f>IF(COUNTBLANK($A604:$F604)&gt;2,"",IF(Input!AC604=0,"NA",Input!AC604))</f>
        <v/>
      </c>
      <c r="CV604" s="65" t="str">
        <f t="shared" si="498"/>
        <v/>
      </c>
      <c r="CW604" s="65" t="str">
        <f t="shared" si="499"/>
        <v/>
      </c>
      <c r="CX604" s="165" t="str">
        <f>IF(COUNTBLANK($A604:$F604)&gt;2,"",IF(Input!AD604=0,"NA",Input!AD604))</f>
        <v/>
      </c>
    </row>
    <row r="605" spans="1:102" x14ac:dyDescent="0.25">
      <c r="A605" s="162" t="str">
        <f>IF(Input!B605=0,"",Input!B605)</f>
        <v/>
      </c>
      <c r="B605" s="162" t="str">
        <f>IF(Input!C605=0,"",Input!C605)</f>
        <v/>
      </c>
      <c r="C605" s="162" t="str">
        <f>IF(Input!D605=0,"",Input!D605)</f>
        <v/>
      </c>
      <c r="D605" s="162" t="str">
        <f>IF(Input!G605=0,"",Input!G605)</f>
        <v/>
      </c>
      <c r="E605" s="162" t="str">
        <f>IF(Input!H605=0,"",Input!H605)</f>
        <v/>
      </c>
      <c r="F605" s="162" t="str">
        <f>IF(Input!I605=0,"",Input!I605)</f>
        <v/>
      </c>
      <c r="G605" s="66" t="str">
        <f t="shared" si="450"/>
        <v/>
      </c>
      <c r="H605" s="66" t="str">
        <f t="shared" si="451"/>
        <v/>
      </c>
      <c r="I605" s="160" t="str">
        <f>FinalScores!G605</f>
        <v/>
      </c>
      <c r="J605" s="65" t="str">
        <f t="shared" si="452"/>
        <v/>
      </c>
      <c r="K605" s="65" t="str">
        <f t="shared" si="453"/>
        <v/>
      </c>
      <c r="L605" s="165" t="str">
        <f>IF(COUNTBLANK($A605:$F605)&gt;2,"",IF(Input!AE605=0,"NA",Input!AE605))</f>
        <v/>
      </c>
      <c r="M605" s="65" t="str">
        <f t="shared" si="454"/>
        <v/>
      </c>
      <c r="N605" s="65" t="str">
        <f t="shared" si="455"/>
        <v/>
      </c>
      <c r="O605" s="165" t="str">
        <f>IF(COUNTBLANK($A605:$F605)&gt;2,"",IF(Input!AF605=0,"NA",Input!AF605))</f>
        <v/>
      </c>
      <c r="P605" s="65" t="str">
        <f t="shared" si="456"/>
        <v/>
      </c>
      <c r="Q605" s="65" t="str">
        <f t="shared" si="457"/>
        <v/>
      </c>
      <c r="R605" s="165" t="str">
        <f>IF(COUNTBLANK($A605:$F605)&gt;2,"",IF(Input!AG605=0,"NA",Input!AG605))</f>
        <v/>
      </c>
      <c r="AN605" s="65" t="str">
        <f t="shared" si="458"/>
        <v/>
      </c>
      <c r="AO605" s="65" t="str">
        <f t="shared" si="459"/>
        <v/>
      </c>
      <c r="AP605" s="165" t="str">
        <f>IF(COUNTBLANK($A605:$F605)&gt;2,"",IF(Input!J605=0,"NA",Input!J605))</f>
        <v/>
      </c>
      <c r="AQ605" s="65" t="str">
        <f t="shared" si="460"/>
        <v/>
      </c>
      <c r="AR605" s="65" t="str">
        <f t="shared" si="461"/>
        <v/>
      </c>
      <c r="AS605" s="165" t="str">
        <f>IF(COUNTBLANK($A605:$F605)&gt;2,"",IF(Input!K605=0,"NA",Input!K605))</f>
        <v/>
      </c>
      <c r="AT605" s="65" t="str">
        <f t="shared" si="462"/>
        <v/>
      </c>
      <c r="AU605" s="65" t="str">
        <f t="shared" si="463"/>
        <v/>
      </c>
      <c r="AV605" s="165" t="str">
        <f>IF(COUNTBLANK($A605:$F605)&gt;2,"",IF(Input!L605=0,"NA",Input!L605))</f>
        <v/>
      </c>
      <c r="AW605" s="65" t="str">
        <f t="shared" si="464"/>
        <v/>
      </c>
      <c r="AX605" s="65" t="str">
        <f t="shared" si="465"/>
        <v/>
      </c>
      <c r="AY605" s="165" t="str">
        <f>IF(COUNTBLANK($A605:$F605)&gt;2,"",IF(Input!M605=0,"NA",Input!M605))</f>
        <v/>
      </c>
      <c r="AZ605" s="65" t="str">
        <f t="shared" si="466"/>
        <v/>
      </c>
      <c r="BA605" s="65" t="str">
        <f t="shared" si="467"/>
        <v/>
      </c>
      <c r="BB605" s="165" t="str">
        <f>IF(COUNTBLANK($A605:$F605)&gt;2,"",IF(Input!N605=0,"NA",Input!N605))</f>
        <v/>
      </c>
      <c r="BC605" s="65" t="str">
        <f t="shared" si="468"/>
        <v/>
      </c>
      <c r="BD605" s="65" t="str">
        <f t="shared" si="469"/>
        <v/>
      </c>
      <c r="BE605" s="165" t="str">
        <f>IF(COUNTBLANK($A605:$F605)&gt;2,"",IF(Input!O605=0,"NA",Input!O605))</f>
        <v/>
      </c>
      <c r="BF605" s="65" t="str">
        <f t="shared" si="470"/>
        <v/>
      </c>
      <c r="BG605" s="65" t="str">
        <f t="shared" si="471"/>
        <v/>
      </c>
      <c r="BH605" s="165" t="str">
        <f>IF(COUNTBLANK($A605:$F605)&gt;2,"",IF(Input!P605=0,"NA",Input!P605))</f>
        <v/>
      </c>
      <c r="BI605" s="65" t="str">
        <f t="shared" si="472"/>
        <v/>
      </c>
      <c r="BJ605" s="65" t="str">
        <f t="shared" si="473"/>
        <v/>
      </c>
      <c r="BK605" s="165" t="str">
        <f>IF(COUNTBLANK($A605:$F605)&gt;2,"",IF(Input!Q605=0,"NA",Input!Q605))</f>
        <v/>
      </c>
      <c r="BL605" s="65" t="str">
        <f t="shared" si="474"/>
        <v/>
      </c>
      <c r="BM605" s="65" t="str">
        <f t="shared" si="475"/>
        <v/>
      </c>
      <c r="BN605" s="165" t="str">
        <f>IF(COUNTBLANK($A605:$F605)&gt;2,"",IF(Input!R605=0,"NA",Input!R605))</f>
        <v/>
      </c>
      <c r="BO605" s="65" t="str">
        <f t="shared" si="476"/>
        <v/>
      </c>
      <c r="BP605" s="65" t="str">
        <f t="shared" si="477"/>
        <v/>
      </c>
      <c r="BQ605" s="165" t="str">
        <f>IF(COUNTBLANK($A605:$F605)&gt;2,"",IF(Input!S605=0,"NA",Input!S605))</f>
        <v/>
      </c>
      <c r="BR605" s="65" t="str">
        <f t="shared" si="478"/>
        <v/>
      </c>
      <c r="BS605" s="65" t="str">
        <f t="shared" si="479"/>
        <v/>
      </c>
      <c r="BT605" s="165" t="str">
        <f>IF(COUNTBLANK($A605:$F605)&gt;2,"",IF(Input!T605=0,"NA",Input!T605))</f>
        <v/>
      </c>
      <c r="BU605" s="65" t="str">
        <f t="shared" si="480"/>
        <v/>
      </c>
      <c r="BV605" s="65" t="str">
        <f t="shared" si="481"/>
        <v/>
      </c>
      <c r="BW605" s="165" t="str">
        <f>IF(COUNTBLANK($A605:$F605)&gt;2,"",IF(Input!U605=0,"NA",Input!U605))</f>
        <v/>
      </c>
      <c r="BX605" s="65" t="str">
        <f t="shared" si="482"/>
        <v/>
      </c>
      <c r="BY605" s="65" t="str">
        <f t="shared" si="483"/>
        <v/>
      </c>
      <c r="BZ605" s="165" t="str">
        <f>IF(COUNTBLANK($A605:$F605)&gt;2,"",IF(Input!V605=0,"NA",Input!V605))</f>
        <v/>
      </c>
      <c r="CA605" s="65" t="str">
        <f t="shared" si="484"/>
        <v/>
      </c>
      <c r="CB605" s="65" t="str">
        <f t="shared" si="485"/>
        <v/>
      </c>
      <c r="CC605" s="165" t="str">
        <f>IF(COUNTBLANK($A605:$F605)&gt;2,"",IF(Input!W605=0,"NA",Input!W605))</f>
        <v/>
      </c>
      <c r="CD605" s="65" t="str">
        <f t="shared" si="486"/>
        <v/>
      </c>
      <c r="CE605" s="65" t="str">
        <f t="shared" si="487"/>
        <v/>
      </c>
      <c r="CF605" s="165" t="str">
        <f>IF(COUNTBLANK($A605:$F605)&gt;2,"",IF(Input!X605=0,"NA",Input!X605))</f>
        <v/>
      </c>
      <c r="CG605" s="65" t="str">
        <f t="shared" si="488"/>
        <v/>
      </c>
      <c r="CH605" s="65" t="str">
        <f t="shared" si="489"/>
        <v/>
      </c>
      <c r="CI605" s="165" t="str">
        <f>IF(COUNTBLANK($A605:$F605)&gt;2,"",IF(Input!Y605=0,"NA",Input!Y605))</f>
        <v/>
      </c>
      <c r="CJ605" s="65" t="str">
        <f t="shared" si="490"/>
        <v/>
      </c>
      <c r="CK605" s="65" t="str">
        <f t="shared" si="491"/>
        <v/>
      </c>
      <c r="CL605" s="165" t="str">
        <f>IF(COUNTBLANK($A605:$F605)&gt;2,"",IF(Input!Z605=0,"NA",Input!Z605))</f>
        <v/>
      </c>
      <c r="CM605" s="65" t="str">
        <f t="shared" si="492"/>
        <v/>
      </c>
      <c r="CN605" s="65" t="str">
        <f t="shared" si="493"/>
        <v/>
      </c>
      <c r="CO605" s="165" t="str">
        <f>IF(COUNTBLANK($A605:$F605)&gt;2,"",IF(Input!AA605=0,"NA",Input!AA605))</f>
        <v/>
      </c>
      <c r="CP605" s="65" t="str">
        <f t="shared" si="494"/>
        <v/>
      </c>
      <c r="CQ605" s="65" t="str">
        <f t="shared" si="495"/>
        <v/>
      </c>
      <c r="CR605" s="165" t="str">
        <f>IF(COUNTBLANK($A605:$F605)&gt;2,"",IF(Input!AB605=0,"NA",Input!AB605))</f>
        <v/>
      </c>
      <c r="CS605" s="65" t="str">
        <f t="shared" si="496"/>
        <v/>
      </c>
      <c r="CT605" s="65" t="str">
        <f t="shared" si="497"/>
        <v/>
      </c>
      <c r="CU605" s="165" t="str">
        <f>IF(COUNTBLANK($A605:$F605)&gt;2,"",IF(Input!AC605=0,"NA",Input!AC605))</f>
        <v/>
      </c>
      <c r="CV605" s="65" t="str">
        <f t="shared" si="498"/>
        <v/>
      </c>
      <c r="CW605" s="65" t="str">
        <f t="shared" si="499"/>
        <v/>
      </c>
      <c r="CX605" s="165" t="str">
        <f>IF(COUNTBLANK($A605:$F605)&gt;2,"",IF(Input!AD605=0,"NA",Input!AD605))</f>
        <v/>
      </c>
    </row>
    <row r="606" spans="1:102" x14ac:dyDescent="0.25">
      <c r="A606" s="162" t="str">
        <f>IF(Input!B606=0,"",Input!B606)</f>
        <v/>
      </c>
      <c r="B606" s="162" t="str">
        <f>IF(Input!C606=0,"",Input!C606)</f>
        <v/>
      </c>
      <c r="C606" s="162" t="str">
        <f>IF(Input!D606=0,"",Input!D606)</f>
        <v/>
      </c>
      <c r="D606" s="162" t="str">
        <f>IF(Input!G606=0,"",Input!G606)</f>
        <v/>
      </c>
      <c r="E606" s="162" t="str">
        <f>IF(Input!H606=0,"",Input!H606)</f>
        <v/>
      </c>
      <c r="F606" s="162" t="str">
        <f>IF(Input!I606=0,"",Input!I606)</f>
        <v/>
      </c>
      <c r="G606" s="66" t="str">
        <f t="shared" si="450"/>
        <v/>
      </c>
      <c r="H606" s="66" t="str">
        <f t="shared" si="451"/>
        <v/>
      </c>
      <c r="I606" s="160" t="str">
        <f>FinalScores!G606</f>
        <v/>
      </c>
      <c r="J606" s="65" t="str">
        <f t="shared" si="452"/>
        <v/>
      </c>
      <c r="K606" s="65" t="str">
        <f t="shared" si="453"/>
        <v/>
      </c>
      <c r="L606" s="165" t="str">
        <f>IF(COUNTBLANK($A606:$F606)&gt;2,"",IF(Input!AE606=0,"NA",Input!AE606))</f>
        <v/>
      </c>
      <c r="M606" s="65" t="str">
        <f t="shared" si="454"/>
        <v/>
      </c>
      <c r="N606" s="65" t="str">
        <f t="shared" si="455"/>
        <v/>
      </c>
      <c r="O606" s="165" t="str">
        <f>IF(COUNTBLANK($A606:$F606)&gt;2,"",IF(Input!AF606=0,"NA",Input!AF606))</f>
        <v/>
      </c>
      <c r="P606" s="65" t="str">
        <f t="shared" si="456"/>
        <v/>
      </c>
      <c r="Q606" s="65" t="str">
        <f t="shared" si="457"/>
        <v/>
      </c>
      <c r="R606" s="165" t="str">
        <f>IF(COUNTBLANK($A606:$F606)&gt;2,"",IF(Input!AG606=0,"NA",Input!AG606))</f>
        <v/>
      </c>
      <c r="AN606" s="65" t="str">
        <f t="shared" si="458"/>
        <v/>
      </c>
      <c r="AO606" s="65" t="str">
        <f t="shared" si="459"/>
        <v/>
      </c>
      <c r="AP606" s="165" t="str">
        <f>IF(COUNTBLANK($A606:$F606)&gt;2,"",IF(Input!J606=0,"NA",Input!J606))</f>
        <v/>
      </c>
      <c r="AQ606" s="65" t="str">
        <f t="shared" si="460"/>
        <v/>
      </c>
      <c r="AR606" s="65" t="str">
        <f t="shared" si="461"/>
        <v/>
      </c>
      <c r="AS606" s="165" t="str">
        <f>IF(COUNTBLANK($A606:$F606)&gt;2,"",IF(Input!K606=0,"NA",Input!K606))</f>
        <v/>
      </c>
      <c r="AT606" s="65" t="str">
        <f t="shared" si="462"/>
        <v/>
      </c>
      <c r="AU606" s="65" t="str">
        <f t="shared" si="463"/>
        <v/>
      </c>
      <c r="AV606" s="165" t="str">
        <f>IF(COUNTBLANK($A606:$F606)&gt;2,"",IF(Input!L606=0,"NA",Input!L606))</f>
        <v/>
      </c>
      <c r="AW606" s="65" t="str">
        <f t="shared" si="464"/>
        <v/>
      </c>
      <c r="AX606" s="65" t="str">
        <f t="shared" si="465"/>
        <v/>
      </c>
      <c r="AY606" s="165" t="str">
        <f>IF(COUNTBLANK($A606:$F606)&gt;2,"",IF(Input!M606=0,"NA",Input!M606))</f>
        <v/>
      </c>
      <c r="AZ606" s="65" t="str">
        <f t="shared" si="466"/>
        <v/>
      </c>
      <c r="BA606" s="65" t="str">
        <f t="shared" si="467"/>
        <v/>
      </c>
      <c r="BB606" s="165" t="str">
        <f>IF(COUNTBLANK($A606:$F606)&gt;2,"",IF(Input!N606=0,"NA",Input!N606))</f>
        <v/>
      </c>
      <c r="BC606" s="65" t="str">
        <f t="shared" si="468"/>
        <v/>
      </c>
      <c r="BD606" s="65" t="str">
        <f t="shared" si="469"/>
        <v/>
      </c>
      <c r="BE606" s="165" t="str">
        <f>IF(COUNTBLANK($A606:$F606)&gt;2,"",IF(Input!O606=0,"NA",Input!O606))</f>
        <v/>
      </c>
      <c r="BF606" s="65" t="str">
        <f t="shared" si="470"/>
        <v/>
      </c>
      <c r="BG606" s="65" t="str">
        <f t="shared" si="471"/>
        <v/>
      </c>
      <c r="BH606" s="165" t="str">
        <f>IF(COUNTBLANK($A606:$F606)&gt;2,"",IF(Input!P606=0,"NA",Input!P606))</f>
        <v/>
      </c>
      <c r="BI606" s="65" t="str">
        <f t="shared" si="472"/>
        <v/>
      </c>
      <c r="BJ606" s="65" t="str">
        <f t="shared" si="473"/>
        <v/>
      </c>
      <c r="BK606" s="165" t="str">
        <f>IF(COUNTBLANK($A606:$F606)&gt;2,"",IF(Input!Q606=0,"NA",Input!Q606))</f>
        <v/>
      </c>
      <c r="BL606" s="65" t="str">
        <f t="shared" si="474"/>
        <v/>
      </c>
      <c r="BM606" s="65" t="str">
        <f t="shared" si="475"/>
        <v/>
      </c>
      <c r="BN606" s="165" t="str">
        <f>IF(COUNTBLANK($A606:$F606)&gt;2,"",IF(Input!R606=0,"NA",Input!R606))</f>
        <v/>
      </c>
      <c r="BO606" s="65" t="str">
        <f t="shared" si="476"/>
        <v/>
      </c>
      <c r="BP606" s="65" t="str">
        <f t="shared" si="477"/>
        <v/>
      </c>
      <c r="BQ606" s="165" t="str">
        <f>IF(COUNTBLANK($A606:$F606)&gt;2,"",IF(Input!S606=0,"NA",Input!S606))</f>
        <v/>
      </c>
      <c r="BR606" s="65" t="str">
        <f t="shared" si="478"/>
        <v/>
      </c>
      <c r="BS606" s="65" t="str">
        <f t="shared" si="479"/>
        <v/>
      </c>
      <c r="BT606" s="165" t="str">
        <f>IF(COUNTBLANK($A606:$F606)&gt;2,"",IF(Input!T606=0,"NA",Input!T606))</f>
        <v/>
      </c>
      <c r="BU606" s="65" t="str">
        <f t="shared" si="480"/>
        <v/>
      </c>
      <c r="BV606" s="65" t="str">
        <f t="shared" si="481"/>
        <v/>
      </c>
      <c r="BW606" s="165" t="str">
        <f>IF(COUNTBLANK($A606:$F606)&gt;2,"",IF(Input!U606=0,"NA",Input!U606))</f>
        <v/>
      </c>
      <c r="BX606" s="65" t="str">
        <f t="shared" si="482"/>
        <v/>
      </c>
      <c r="BY606" s="65" t="str">
        <f t="shared" si="483"/>
        <v/>
      </c>
      <c r="BZ606" s="165" t="str">
        <f>IF(COUNTBLANK($A606:$F606)&gt;2,"",IF(Input!V606=0,"NA",Input!V606))</f>
        <v/>
      </c>
      <c r="CA606" s="65" t="str">
        <f t="shared" si="484"/>
        <v/>
      </c>
      <c r="CB606" s="65" t="str">
        <f t="shared" si="485"/>
        <v/>
      </c>
      <c r="CC606" s="165" t="str">
        <f>IF(COUNTBLANK($A606:$F606)&gt;2,"",IF(Input!W606=0,"NA",Input!W606))</f>
        <v/>
      </c>
      <c r="CD606" s="65" t="str">
        <f t="shared" si="486"/>
        <v/>
      </c>
      <c r="CE606" s="65" t="str">
        <f t="shared" si="487"/>
        <v/>
      </c>
      <c r="CF606" s="165" t="str">
        <f>IF(COUNTBLANK($A606:$F606)&gt;2,"",IF(Input!X606=0,"NA",Input!X606))</f>
        <v/>
      </c>
      <c r="CG606" s="65" t="str">
        <f t="shared" si="488"/>
        <v/>
      </c>
      <c r="CH606" s="65" t="str">
        <f t="shared" si="489"/>
        <v/>
      </c>
      <c r="CI606" s="165" t="str">
        <f>IF(COUNTBLANK($A606:$F606)&gt;2,"",IF(Input!Y606=0,"NA",Input!Y606))</f>
        <v/>
      </c>
      <c r="CJ606" s="65" t="str">
        <f t="shared" si="490"/>
        <v/>
      </c>
      <c r="CK606" s="65" t="str">
        <f t="shared" si="491"/>
        <v/>
      </c>
      <c r="CL606" s="165" t="str">
        <f>IF(COUNTBLANK($A606:$F606)&gt;2,"",IF(Input!Z606=0,"NA",Input!Z606))</f>
        <v/>
      </c>
      <c r="CM606" s="65" t="str">
        <f t="shared" si="492"/>
        <v/>
      </c>
      <c r="CN606" s="65" t="str">
        <f t="shared" si="493"/>
        <v/>
      </c>
      <c r="CO606" s="165" t="str">
        <f>IF(COUNTBLANK($A606:$F606)&gt;2,"",IF(Input!AA606=0,"NA",Input!AA606))</f>
        <v/>
      </c>
      <c r="CP606" s="65" t="str">
        <f t="shared" si="494"/>
        <v/>
      </c>
      <c r="CQ606" s="65" t="str">
        <f t="shared" si="495"/>
        <v/>
      </c>
      <c r="CR606" s="165" t="str">
        <f>IF(COUNTBLANK($A606:$F606)&gt;2,"",IF(Input!AB606=0,"NA",Input!AB606))</f>
        <v/>
      </c>
      <c r="CS606" s="65" t="str">
        <f t="shared" si="496"/>
        <v/>
      </c>
      <c r="CT606" s="65" t="str">
        <f t="shared" si="497"/>
        <v/>
      </c>
      <c r="CU606" s="165" t="str">
        <f>IF(COUNTBLANK($A606:$F606)&gt;2,"",IF(Input!AC606=0,"NA",Input!AC606))</f>
        <v/>
      </c>
      <c r="CV606" s="65" t="str">
        <f t="shared" si="498"/>
        <v/>
      </c>
      <c r="CW606" s="65" t="str">
        <f t="shared" si="499"/>
        <v/>
      </c>
      <c r="CX606" s="165" t="str">
        <f>IF(COUNTBLANK($A606:$F606)&gt;2,"",IF(Input!AD606=0,"NA",Input!AD606))</f>
        <v/>
      </c>
    </row>
    <row r="607" spans="1:102" x14ac:dyDescent="0.25">
      <c r="A607" s="162" t="str">
        <f>IF(Input!B607=0,"",Input!B607)</f>
        <v/>
      </c>
      <c r="B607" s="162" t="str">
        <f>IF(Input!C607=0,"",Input!C607)</f>
        <v/>
      </c>
      <c r="C607" s="162" t="str">
        <f>IF(Input!D607=0,"",Input!D607)</f>
        <v/>
      </c>
      <c r="D607" s="162" t="str">
        <f>IF(Input!G607=0,"",Input!G607)</f>
        <v/>
      </c>
      <c r="E607" s="162" t="str">
        <f>IF(Input!H607=0,"",Input!H607)</f>
        <v/>
      </c>
      <c r="F607" s="162" t="str">
        <f>IF(Input!I607=0,"",Input!I607)</f>
        <v/>
      </c>
      <c r="G607" s="66" t="str">
        <f t="shared" si="450"/>
        <v/>
      </c>
      <c r="H607" s="66" t="str">
        <f t="shared" si="451"/>
        <v/>
      </c>
      <c r="I607" s="160" t="str">
        <f>FinalScores!G607</f>
        <v/>
      </c>
      <c r="J607" s="65" t="str">
        <f t="shared" si="452"/>
        <v/>
      </c>
      <c r="K607" s="65" t="str">
        <f t="shared" si="453"/>
        <v/>
      </c>
      <c r="L607" s="165" t="str">
        <f>IF(COUNTBLANK($A607:$F607)&gt;2,"",IF(Input!AE607=0,"NA",Input!AE607))</f>
        <v/>
      </c>
      <c r="M607" s="65" t="str">
        <f t="shared" si="454"/>
        <v/>
      </c>
      <c r="N607" s="65" t="str">
        <f t="shared" si="455"/>
        <v/>
      </c>
      <c r="O607" s="165" t="str">
        <f>IF(COUNTBLANK($A607:$F607)&gt;2,"",IF(Input!AF607=0,"NA",Input!AF607))</f>
        <v/>
      </c>
      <c r="P607" s="65" t="str">
        <f t="shared" si="456"/>
        <v/>
      </c>
      <c r="Q607" s="65" t="str">
        <f t="shared" si="457"/>
        <v/>
      </c>
      <c r="R607" s="165" t="str">
        <f>IF(COUNTBLANK($A607:$F607)&gt;2,"",IF(Input!AG607=0,"NA",Input!AG607))</f>
        <v/>
      </c>
      <c r="AN607" s="65" t="str">
        <f t="shared" si="458"/>
        <v/>
      </c>
      <c r="AO607" s="65" t="str">
        <f t="shared" si="459"/>
        <v/>
      </c>
      <c r="AP607" s="165" t="str">
        <f>IF(COUNTBLANK($A607:$F607)&gt;2,"",IF(Input!J607=0,"NA",Input!J607))</f>
        <v/>
      </c>
      <c r="AQ607" s="65" t="str">
        <f t="shared" si="460"/>
        <v/>
      </c>
      <c r="AR607" s="65" t="str">
        <f t="shared" si="461"/>
        <v/>
      </c>
      <c r="AS607" s="165" t="str">
        <f>IF(COUNTBLANK($A607:$F607)&gt;2,"",IF(Input!K607=0,"NA",Input!K607))</f>
        <v/>
      </c>
      <c r="AT607" s="65" t="str">
        <f t="shared" si="462"/>
        <v/>
      </c>
      <c r="AU607" s="65" t="str">
        <f t="shared" si="463"/>
        <v/>
      </c>
      <c r="AV607" s="165" t="str">
        <f>IF(COUNTBLANK($A607:$F607)&gt;2,"",IF(Input!L607=0,"NA",Input!L607))</f>
        <v/>
      </c>
      <c r="AW607" s="65" t="str">
        <f t="shared" si="464"/>
        <v/>
      </c>
      <c r="AX607" s="65" t="str">
        <f t="shared" si="465"/>
        <v/>
      </c>
      <c r="AY607" s="165" t="str">
        <f>IF(COUNTBLANK($A607:$F607)&gt;2,"",IF(Input!M607=0,"NA",Input!M607))</f>
        <v/>
      </c>
      <c r="AZ607" s="65" t="str">
        <f t="shared" si="466"/>
        <v/>
      </c>
      <c r="BA607" s="65" t="str">
        <f t="shared" si="467"/>
        <v/>
      </c>
      <c r="BB607" s="165" t="str">
        <f>IF(COUNTBLANK($A607:$F607)&gt;2,"",IF(Input!N607=0,"NA",Input!N607))</f>
        <v/>
      </c>
      <c r="BC607" s="65" t="str">
        <f t="shared" si="468"/>
        <v/>
      </c>
      <c r="BD607" s="65" t="str">
        <f t="shared" si="469"/>
        <v/>
      </c>
      <c r="BE607" s="165" t="str">
        <f>IF(COUNTBLANK($A607:$F607)&gt;2,"",IF(Input!O607=0,"NA",Input!O607))</f>
        <v/>
      </c>
      <c r="BF607" s="65" t="str">
        <f t="shared" si="470"/>
        <v/>
      </c>
      <c r="BG607" s="65" t="str">
        <f t="shared" si="471"/>
        <v/>
      </c>
      <c r="BH607" s="165" t="str">
        <f>IF(COUNTBLANK($A607:$F607)&gt;2,"",IF(Input!P607=0,"NA",Input!P607))</f>
        <v/>
      </c>
      <c r="BI607" s="65" t="str">
        <f t="shared" si="472"/>
        <v/>
      </c>
      <c r="BJ607" s="65" t="str">
        <f t="shared" si="473"/>
        <v/>
      </c>
      <c r="BK607" s="165" t="str">
        <f>IF(COUNTBLANK($A607:$F607)&gt;2,"",IF(Input!Q607=0,"NA",Input!Q607))</f>
        <v/>
      </c>
      <c r="BL607" s="65" t="str">
        <f t="shared" si="474"/>
        <v/>
      </c>
      <c r="BM607" s="65" t="str">
        <f t="shared" si="475"/>
        <v/>
      </c>
      <c r="BN607" s="165" t="str">
        <f>IF(COUNTBLANK($A607:$F607)&gt;2,"",IF(Input!R607=0,"NA",Input!R607))</f>
        <v/>
      </c>
      <c r="BO607" s="65" t="str">
        <f t="shared" si="476"/>
        <v/>
      </c>
      <c r="BP607" s="65" t="str">
        <f t="shared" si="477"/>
        <v/>
      </c>
      <c r="BQ607" s="165" t="str">
        <f>IF(COUNTBLANK($A607:$F607)&gt;2,"",IF(Input!S607=0,"NA",Input!S607))</f>
        <v/>
      </c>
      <c r="BR607" s="65" t="str">
        <f t="shared" si="478"/>
        <v/>
      </c>
      <c r="BS607" s="65" t="str">
        <f t="shared" si="479"/>
        <v/>
      </c>
      <c r="BT607" s="165" t="str">
        <f>IF(COUNTBLANK($A607:$F607)&gt;2,"",IF(Input!T607=0,"NA",Input!T607))</f>
        <v/>
      </c>
      <c r="BU607" s="65" t="str">
        <f t="shared" si="480"/>
        <v/>
      </c>
      <c r="BV607" s="65" t="str">
        <f t="shared" si="481"/>
        <v/>
      </c>
      <c r="BW607" s="165" t="str">
        <f>IF(COUNTBLANK($A607:$F607)&gt;2,"",IF(Input!U607=0,"NA",Input!U607))</f>
        <v/>
      </c>
      <c r="BX607" s="65" t="str">
        <f t="shared" si="482"/>
        <v/>
      </c>
      <c r="BY607" s="65" t="str">
        <f t="shared" si="483"/>
        <v/>
      </c>
      <c r="BZ607" s="165" t="str">
        <f>IF(COUNTBLANK($A607:$F607)&gt;2,"",IF(Input!V607=0,"NA",Input!V607))</f>
        <v/>
      </c>
      <c r="CA607" s="65" t="str">
        <f t="shared" si="484"/>
        <v/>
      </c>
      <c r="CB607" s="65" t="str">
        <f t="shared" si="485"/>
        <v/>
      </c>
      <c r="CC607" s="165" t="str">
        <f>IF(COUNTBLANK($A607:$F607)&gt;2,"",IF(Input!W607=0,"NA",Input!W607))</f>
        <v/>
      </c>
      <c r="CD607" s="65" t="str">
        <f t="shared" si="486"/>
        <v/>
      </c>
      <c r="CE607" s="65" t="str">
        <f t="shared" si="487"/>
        <v/>
      </c>
      <c r="CF607" s="165" t="str">
        <f>IF(COUNTBLANK($A607:$F607)&gt;2,"",IF(Input!X607=0,"NA",Input!X607))</f>
        <v/>
      </c>
      <c r="CG607" s="65" t="str">
        <f t="shared" si="488"/>
        <v/>
      </c>
      <c r="CH607" s="65" t="str">
        <f t="shared" si="489"/>
        <v/>
      </c>
      <c r="CI607" s="165" t="str">
        <f>IF(COUNTBLANK($A607:$F607)&gt;2,"",IF(Input!Y607=0,"NA",Input!Y607))</f>
        <v/>
      </c>
      <c r="CJ607" s="65" t="str">
        <f t="shared" si="490"/>
        <v/>
      </c>
      <c r="CK607" s="65" t="str">
        <f t="shared" si="491"/>
        <v/>
      </c>
      <c r="CL607" s="165" t="str">
        <f>IF(COUNTBLANK($A607:$F607)&gt;2,"",IF(Input!Z607=0,"NA",Input!Z607))</f>
        <v/>
      </c>
      <c r="CM607" s="65" t="str">
        <f t="shared" si="492"/>
        <v/>
      </c>
      <c r="CN607" s="65" t="str">
        <f t="shared" si="493"/>
        <v/>
      </c>
      <c r="CO607" s="165" t="str">
        <f>IF(COUNTBLANK($A607:$F607)&gt;2,"",IF(Input!AA607=0,"NA",Input!AA607))</f>
        <v/>
      </c>
      <c r="CP607" s="65" t="str">
        <f t="shared" si="494"/>
        <v/>
      </c>
      <c r="CQ607" s="65" t="str">
        <f t="shared" si="495"/>
        <v/>
      </c>
      <c r="CR607" s="165" t="str">
        <f>IF(COUNTBLANK($A607:$F607)&gt;2,"",IF(Input!AB607=0,"NA",Input!AB607))</f>
        <v/>
      </c>
      <c r="CS607" s="65" t="str">
        <f t="shared" si="496"/>
        <v/>
      </c>
      <c r="CT607" s="65" t="str">
        <f t="shared" si="497"/>
        <v/>
      </c>
      <c r="CU607" s="165" t="str">
        <f>IF(COUNTBLANK($A607:$F607)&gt;2,"",IF(Input!AC607=0,"NA",Input!AC607))</f>
        <v/>
      </c>
      <c r="CV607" s="65" t="str">
        <f t="shared" si="498"/>
        <v/>
      </c>
      <c r="CW607" s="65" t="str">
        <f t="shared" si="499"/>
        <v/>
      </c>
      <c r="CX607" s="165" t="str">
        <f>IF(COUNTBLANK($A607:$F607)&gt;2,"",IF(Input!AD607=0,"NA",Input!AD607))</f>
        <v/>
      </c>
    </row>
    <row r="608" spans="1:102" x14ac:dyDescent="0.25">
      <c r="A608" s="162" t="str">
        <f>IF(Input!B608=0,"",Input!B608)</f>
        <v/>
      </c>
      <c r="B608" s="162" t="str">
        <f>IF(Input!C608=0,"",Input!C608)</f>
        <v/>
      </c>
      <c r="C608" s="162" t="str">
        <f>IF(Input!D608=0,"",Input!D608)</f>
        <v/>
      </c>
      <c r="D608" s="162" t="str">
        <f>IF(Input!G608=0,"",Input!G608)</f>
        <v/>
      </c>
      <c r="E608" s="162" t="str">
        <f>IF(Input!H608=0,"",Input!H608)</f>
        <v/>
      </c>
      <c r="F608" s="162" t="str">
        <f>IF(Input!I608=0,"",Input!I608)</f>
        <v/>
      </c>
      <c r="G608" s="66" t="str">
        <f t="shared" si="450"/>
        <v/>
      </c>
      <c r="H608" s="66" t="str">
        <f t="shared" si="451"/>
        <v/>
      </c>
      <c r="I608" s="160" t="str">
        <f>FinalScores!G608</f>
        <v/>
      </c>
      <c r="J608" s="65" t="str">
        <f t="shared" si="452"/>
        <v/>
      </c>
      <c r="K608" s="65" t="str">
        <f t="shared" si="453"/>
        <v/>
      </c>
      <c r="L608" s="165" t="str">
        <f>IF(COUNTBLANK($A608:$F608)&gt;2,"",IF(Input!AE608=0,"NA",Input!AE608))</f>
        <v/>
      </c>
      <c r="M608" s="65" t="str">
        <f t="shared" si="454"/>
        <v/>
      </c>
      <c r="N608" s="65" t="str">
        <f t="shared" si="455"/>
        <v/>
      </c>
      <c r="O608" s="165" t="str">
        <f>IF(COUNTBLANK($A608:$F608)&gt;2,"",IF(Input!AF608=0,"NA",Input!AF608))</f>
        <v/>
      </c>
      <c r="P608" s="65" t="str">
        <f t="shared" si="456"/>
        <v/>
      </c>
      <c r="Q608" s="65" t="str">
        <f t="shared" si="457"/>
        <v/>
      </c>
      <c r="R608" s="165" t="str">
        <f>IF(COUNTBLANK($A608:$F608)&gt;2,"",IF(Input!AG608=0,"NA",Input!AG608))</f>
        <v/>
      </c>
      <c r="AN608" s="65" t="str">
        <f t="shared" si="458"/>
        <v/>
      </c>
      <c r="AO608" s="65" t="str">
        <f t="shared" si="459"/>
        <v/>
      </c>
      <c r="AP608" s="165" t="str">
        <f>IF(COUNTBLANK($A608:$F608)&gt;2,"",IF(Input!J608=0,"NA",Input!J608))</f>
        <v/>
      </c>
      <c r="AQ608" s="65" t="str">
        <f t="shared" si="460"/>
        <v/>
      </c>
      <c r="AR608" s="65" t="str">
        <f t="shared" si="461"/>
        <v/>
      </c>
      <c r="AS608" s="165" t="str">
        <f>IF(COUNTBLANK($A608:$F608)&gt;2,"",IF(Input!K608=0,"NA",Input!K608))</f>
        <v/>
      </c>
      <c r="AT608" s="65" t="str">
        <f t="shared" si="462"/>
        <v/>
      </c>
      <c r="AU608" s="65" t="str">
        <f t="shared" si="463"/>
        <v/>
      </c>
      <c r="AV608" s="165" t="str">
        <f>IF(COUNTBLANK($A608:$F608)&gt;2,"",IF(Input!L608=0,"NA",Input!L608))</f>
        <v/>
      </c>
      <c r="AW608" s="65" t="str">
        <f t="shared" si="464"/>
        <v/>
      </c>
      <c r="AX608" s="65" t="str">
        <f t="shared" si="465"/>
        <v/>
      </c>
      <c r="AY608" s="165" t="str">
        <f>IF(COUNTBLANK($A608:$F608)&gt;2,"",IF(Input!M608=0,"NA",Input!M608))</f>
        <v/>
      </c>
      <c r="AZ608" s="65" t="str">
        <f t="shared" si="466"/>
        <v/>
      </c>
      <c r="BA608" s="65" t="str">
        <f t="shared" si="467"/>
        <v/>
      </c>
      <c r="BB608" s="165" t="str">
        <f>IF(COUNTBLANK($A608:$F608)&gt;2,"",IF(Input!N608=0,"NA",Input!N608))</f>
        <v/>
      </c>
      <c r="BC608" s="65" t="str">
        <f t="shared" si="468"/>
        <v/>
      </c>
      <c r="BD608" s="65" t="str">
        <f t="shared" si="469"/>
        <v/>
      </c>
      <c r="BE608" s="165" t="str">
        <f>IF(COUNTBLANK($A608:$F608)&gt;2,"",IF(Input!O608=0,"NA",Input!O608))</f>
        <v/>
      </c>
      <c r="BF608" s="65" t="str">
        <f t="shared" si="470"/>
        <v/>
      </c>
      <c r="BG608" s="65" t="str">
        <f t="shared" si="471"/>
        <v/>
      </c>
      <c r="BH608" s="165" t="str">
        <f>IF(COUNTBLANK($A608:$F608)&gt;2,"",IF(Input!P608=0,"NA",Input!P608))</f>
        <v/>
      </c>
      <c r="BI608" s="65" t="str">
        <f t="shared" si="472"/>
        <v/>
      </c>
      <c r="BJ608" s="65" t="str">
        <f t="shared" si="473"/>
        <v/>
      </c>
      <c r="BK608" s="165" t="str">
        <f>IF(COUNTBLANK($A608:$F608)&gt;2,"",IF(Input!Q608=0,"NA",Input!Q608))</f>
        <v/>
      </c>
      <c r="BL608" s="65" t="str">
        <f t="shared" si="474"/>
        <v/>
      </c>
      <c r="BM608" s="65" t="str">
        <f t="shared" si="475"/>
        <v/>
      </c>
      <c r="BN608" s="165" t="str">
        <f>IF(COUNTBLANK($A608:$F608)&gt;2,"",IF(Input!R608=0,"NA",Input!R608))</f>
        <v/>
      </c>
      <c r="BO608" s="65" t="str">
        <f t="shared" si="476"/>
        <v/>
      </c>
      <c r="BP608" s="65" t="str">
        <f t="shared" si="477"/>
        <v/>
      </c>
      <c r="BQ608" s="165" t="str">
        <f>IF(COUNTBLANK($A608:$F608)&gt;2,"",IF(Input!S608=0,"NA",Input!S608))</f>
        <v/>
      </c>
      <c r="BR608" s="65" t="str">
        <f t="shared" si="478"/>
        <v/>
      </c>
      <c r="BS608" s="65" t="str">
        <f t="shared" si="479"/>
        <v/>
      </c>
      <c r="BT608" s="165" t="str">
        <f>IF(COUNTBLANK($A608:$F608)&gt;2,"",IF(Input!T608=0,"NA",Input!T608))</f>
        <v/>
      </c>
      <c r="BU608" s="65" t="str">
        <f t="shared" si="480"/>
        <v/>
      </c>
      <c r="BV608" s="65" t="str">
        <f t="shared" si="481"/>
        <v/>
      </c>
      <c r="BW608" s="165" t="str">
        <f>IF(COUNTBLANK($A608:$F608)&gt;2,"",IF(Input!U608=0,"NA",Input!U608))</f>
        <v/>
      </c>
      <c r="BX608" s="65" t="str">
        <f t="shared" si="482"/>
        <v/>
      </c>
      <c r="BY608" s="65" t="str">
        <f t="shared" si="483"/>
        <v/>
      </c>
      <c r="BZ608" s="165" t="str">
        <f>IF(COUNTBLANK($A608:$F608)&gt;2,"",IF(Input!V608=0,"NA",Input!V608))</f>
        <v/>
      </c>
      <c r="CA608" s="65" t="str">
        <f t="shared" si="484"/>
        <v/>
      </c>
      <c r="CB608" s="65" t="str">
        <f t="shared" si="485"/>
        <v/>
      </c>
      <c r="CC608" s="165" t="str">
        <f>IF(COUNTBLANK($A608:$F608)&gt;2,"",IF(Input!W608=0,"NA",Input!W608))</f>
        <v/>
      </c>
      <c r="CD608" s="65" t="str">
        <f t="shared" si="486"/>
        <v/>
      </c>
      <c r="CE608" s="65" t="str">
        <f t="shared" si="487"/>
        <v/>
      </c>
      <c r="CF608" s="165" t="str">
        <f>IF(COUNTBLANK($A608:$F608)&gt;2,"",IF(Input!X608=0,"NA",Input!X608))</f>
        <v/>
      </c>
      <c r="CG608" s="65" t="str">
        <f t="shared" si="488"/>
        <v/>
      </c>
      <c r="CH608" s="65" t="str">
        <f t="shared" si="489"/>
        <v/>
      </c>
      <c r="CI608" s="165" t="str">
        <f>IF(COUNTBLANK($A608:$F608)&gt;2,"",IF(Input!Y608=0,"NA",Input!Y608))</f>
        <v/>
      </c>
      <c r="CJ608" s="65" t="str">
        <f t="shared" si="490"/>
        <v/>
      </c>
      <c r="CK608" s="65" t="str">
        <f t="shared" si="491"/>
        <v/>
      </c>
      <c r="CL608" s="165" t="str">
        <f>IF(COUNTBLANK($A608:$F608)&gt;2,"",IF(Input!Z608=0,"NA",Input!Z608))</f>
        <v/>
      </c>
      <c r="CM608" s="65" t="str">
        <f t="shared" si="492"/>
        <v/>
      </c>
      <c r="CN608" s="65" t="str">
        <f t="shared" si="493"/>
        <v/>
      </c>
      <c r="CO608" s="165" t="str">
        <f>IF(COUNTBLANK($A608:$F608)&gt;2,"",IF(Input!AA608=0,"NA",Input!AA608))</f>
        <v/>
      </c>
      <c r="CP608" s="65" t="str">
        <f t="shared" si="494"/>
        <v/>
      </c>
      <c r="CQ608" s="65" t="str">
        <f t="shared" si="495"/>
        <v/>
      </c>
      <c r="CR608" s="165" t="str">
        <f>IF(COUNTBLANK($A608:$F608)&gt;2,"",IF(Input!AB608=0,"NA",Input!AB608))</f>
        <v/>
      </c>
      <c r="CS608" s="65" t="str">
        <f t="shared" si="496"/>
        <v/>
      </c>
      <c r="CT608" s="65" t="str">
        <f t="shared" si="497"/>
        <v/>
      </c>
      <c r="CU608" s="165" t="str">
        <f>IF(COUNTBLANK($A608:$F608)&gt;2,"",IF(Input!AC608=0,"NA",Input!AC608))</f>
        <v/>
      </c>
      <c r="CV608" s="65" t="str">
        <f t="shared" si="498"/>
        <v/>
      </c>
      <c r="CW608" s="65" t="str">
        <f t="shared" si="499"/>
        <v/>
      </c>
      <c r="CX608" s="165" t="str">
        <f>IF(COUNTBLANK($A608:$F608)&gt;2,"",IF(Input!AD608=0,"NA",Input!AD608))</f>
        <v/>
      </c>
    </row>
    <row r="609" spans="1:102" x14ac:dyDescent="0.25">
      <c r="A609" s="162" t="str">
        <f>IF(Input!B609=0,"",Input!B609)</f>
        <v/>
      </c>
      <c r="B609" s="162" t="str">
        <f>IF(Input!C609=0,"",Input!C609)</f>
        <v/>
      </c>
      <c r="C609" s="162" t="str">
        <f>IF(Input!D609=0,"",Input!D609)</f>
        <v/>
      </c>
      <c r="D609" s="162" t="str">
        <f>IF(Input!G609=0,"",Input!G609)</f>
        <v/>
      </c>
      <c r="E609" s="162" t="str">
        <f>IF(Input!H609=0,"",Input!H609)</f>
        <v/>
      </c>
      <c r="F609" s="162" t="str">
        <f>IF(Input!I609=0,"",Input!I609)</f>
        <v/>
      </c>
      <c r="G609" s="66" t="str">
        <f t="shared" si="450"/>
        <v/>
      </c>
      <c r="H609" s="66" t="str">
        <f t="shared" si="451"/>
        <v/>
      </c>
      <c r="I609" s="160" t="str">
        <f>FinalScores!G609</f>
        <v/>
      </c>
      <c r="J609" s="65" t="str">
        <f t="shared" si="452"/>
        <v/>
      </c>
      <c r="K609" s="65" t="str">
        <f t="shared" si="453"/>
        <v/>
      </c>
      <c r="L609" s="165" t="str">
        <f>IF(COUNTBLANK($A609:$F609)&gt;2,"",IF(Input!AE609=0,"NA",Input!AE609))</f>
        <v/>
      </c>
      <c r="M609" s="65" t="str">
        <f t="shared" si="454"/>
        <v/>
      </c>
      <c r="N609" s="65" t="str">
        <f t="shared" si="455"/>
        <v/>
      </c>
      <c r="O609" s="165" t="str">
        <f>IF(COUNTBLANK($A609:$F609)&gt;2,"",IF(Input!AF609=0,"NA",Input!AF609))</f>
        <v/>
      </c>
      <c r="P609" s="65" t="str">
        <f t="shared" si="456"/>
        <v/>
      </c>
      <c r="Q609" s="65" t="str">
        <f t="shared" si="457"/>
        <v/>
      </c>
      <c r="R609" s="165" t="str">
        <f>IF(COUNTBLANK($A609:$F609)&gt;2,"",IF(Input!AG609=0,"NA",Input!AG609))</f>
        <v/>
      </c>
      <c r="AN609" s="65" t="str">
        <f t="shared" si="458"/>
        <v/>
      </c>
      <c r="AO609" s="65" t="str">
        <f t="shared" si="459"/>
        <v/>
      </c>
      <c r="AP609" s="165" t="str">
        <f>IF(COUNTBLANK($A609:$F609)&gt;2,"",IF(Input!J609=0,"NA",Input!J609))</f>
        <v/>
      </c>
      <c r="AQ609" s="65" t="str">
        <f t="shared" si="460"/>
        <v/>
      </c>
      <c r="AR609" s="65" t="str">
        <f t="shared" si="461"/>
        <v/>
      </c>
      <c r="AS609" s="165" t="str">
        <f>IF(COUNTBLANK($A609:$F609)&gt;2,"",IF(Input!K609=0,"NA",Input!K609))</f>
        <v/>
      </c>
      <c r="AT609" s="65" t="str">
        <f t="shared" si="462"/>
        <v/>
      </c>
      <c r="AU609" s="65" t="str">
        <f t="shared" si="463"/>
        <v/>
      </c>
      <c r="AV609" s="165" t="str">
        <f>IF(COUNTBLANK($A609:$F609)&gt;2,"",IF(Input!L609=0,"NA",Input!L609))</f>
        <v/>
      </c>
      <c r="AW609" s="65" t="str">
        <f t="shared" si="464"/>
        <v/>
      </c>
      <c r="AX609" s="65" t="str">
        <f t="shared" si="465"/>
        <v/>
      </c>
      <c r="AY609" s="165" t="str">
        <f>IF(COUNTBLANK($A609:$F609)&gt;2,"",IF(Input!M609=0,"NA",Input!M609))</f>
        <v/>
      </c>
      <c r="AZ609" s="65" t="str">
        <f t="shared" si="466"/>
        <v/>
      </c>
      <c r="BA609" s="65" t="str">
        <f t="shared" si="467"/>
        <v/>
      </c>
      <c r="BB609" s="165" t="str">
        <f>IF(COUNTBLANK($A609:$F609)&gt;2,"",IF(Input!N609=0,"NA",Input!N609))</f>
        <v/>
      </c>
      <c r="BC609" s="65" t="str">
        <f t="shared" si="468"/>
        <v/>
      </c>
      <c r="BD609" s="65" t="str">
        <f t="shared" si="469"/>
        <v/>
      </c>
      <c r="BE609" s="165" t="str">
        <f>IF(COUNTBLANK($A609:$F609)&gt;2,"",IF(Input!O609=0,"NA",Input!O609))</f>
        <v/>
      </c>
      <c r="BF609" s="65" t="str">
        <f t="shared" si="470"/>
        <v/>
      </c>
      <c r="BG609" s="65" t="str">
        <f t="shared" si="471"/>
        <v/>
      </c>
      <c r="BH609" s="165" t="str">
        <f>IF(COUNTBLANK($A609:$F609)&gt;2,"",IF(Input!P609=0,"NA",Input!P609))</f>
        <v/>
      </c>
      <c r="BI609" s="65" t="str">
        <f t="shared" si="472"/>
        <v/>
      </c>
      <c r="BJ609" s="65" t="str">
        <f t="shared" si="473"/>
        <v/>
      </c>
      <c r="BK609" s="165" t="str">
        <f>IF(COUNTBLANK($A609:$F609)&gt;2,"",IF(Input!Q609=0,"NA",Input!Q609))</f>
        <v/>
      </c>
      <c r="BL609" s="65" t="str">
        <f t="shared" si="474"/>
        <v/>
      </c>
      <c r="BM609" s="65" t="str">
        <f t="shared" si="475"/>
        <v/>
      </c>
      <c r="BN609" s="165" t="str">
        <f>IF(COUNTBLANK($A609:$F609)&gt;2,"",IF(Input!R609=0,"NA",Input!R609))</f>
        <v/>
      </c>
      <c r="BO609" s="65" t="str">
        <f t="shared" si="476"/>
        <v/>
      </c>
      <c r="BP609" s="65" t="str">
        <f t="shared" si="477"/>
        <v/>
      </c>
      <c r="BQ609" s="165" t="str">
        <f>IF(COUNTBLANK($A609:$F609)&gt;2,"",IF(Input!S609=0,"NA",Input!S609))</f>
        <v/>
      </c>
      <c r="BR609" s="65" t="str">
        <f t="shared" si="478"/>
        <v/>
      </c>
      <c r="BS609" s="65" t="str">
        <f t="shared" si="479"/>
        <v/>
      </c>
      <c r="BT609" s="165" t="str">
        <f>IF(COUNTBLANK($A609:$F609)&gt;2,"",IF(Input!T609=0,"NA",Input!T609))</f>
        <v/>
      </c>
      <c r="BU609" s="65" t="str">
        <f t="shared" si="480"/>
        <v/>
      </c>
      <c r="BV609" s="65" t="str">
        <f t="shared" si="481"/>
        <v/>
      </c>
      <c r="BW609" s="165" t="str">
        <f>IF(COUNTBLANK($A609:$F609)&gt;2,"",IF(Input!U609=0,"NA",Input!U609))</f>
        <v/>
      </c>
      <c r="BX609" s="65" t="str">
        <f t="shared" si="482"/>
        <v/>
      </c>
      <c r="BY609" s="65" t="str">
        <f t="shared" si="483"/>
        <v/>
      </c>
      <c r="BZ609" s="165" t="str">
        <f>IF(COUNTBLANK($A609:$F609)&gt;2,"",IF(Input!V609=0,"NA",Input!V609))</f>
        <v/>
      </c>
      <c r="CA609" s="65" t="str">
        <f t="shared" si="484"/>
        <v/>
      </c>
      <c r="CB609" s="65" t="str">
        <f t="shared" si="485"/>
        <v/>
      </c>
      <c r="CC609" s="165" t="str">
        <f>IF(COUNTBLANK($A609:$F609)&gt;2,"",IF(Input!W609=0,"NA",Input!W609))</f>
        <v/>
      </c>
      <c r="CD609" s="65" t="str">
        <f t="shared" si="486"/>
        <v/>
      </c>
      <c r="CE609" s="65" t="str">
        <f t="shared" si="487"/>
        <v/>
      </c>
      <c r="CF609" s="165" t="str">
        <f>IF(COUNTBLANK($A609:$F609)&gt;2,"",IF(Input!X609=0,"NA",Input!X609))</f>
        <v/>
      </c>
      <c r="CG609" s="65" t="str">
        <f t="shared" si="488"/>
        <v/>
      </c>
      <c r="CH609" s="65" t="str">
        <f t="shared" si="489"/>
        <v/>
      </c>
      <c r="CI609" s="165" t="str">
        <f>IF(COUNTBLANK($A609:$F609)&gt;2,"",IF(Input!Y609=0,"NA",Input!Y609))</f>
        <v/>
      </c>
      <c r="CJ609" s="65" t="str">
        <f t="shared" si="490"/>
        <v/>
      </c>
      <c r="CK609" s="65" t="str">
        <f t="shared" si="491"/>
        <v/>
      </c>
      <c r="CL609" s="165" t="str">
        <f>IF(COUNTBLANK($A609:$F609)&gt;2,"",IF(Input!Z609=0,"NA",Input!Z609))</f>
        <v/>
      </c>
      <c r="CM609" s="65" t="str">
        <f t="shared" si="492"/>
        <v/>
      </c>
      <c r="CN609" s="65" t="str">
        <f t="shared" si="493"/>
        <v/>
      </c>
      <c r="CO609" s="165" t="str">
        <f>IF(COUNTBLANK($A609:$F609)&gt;2,"",IF(Input!AA609=0,"NA",Input!AA609))</f>
        <v/>
      </c>
      <c r="CP609" s="65" t="str">
        <f t="shared" si="494"/>
        <v/>
      </c>
      <c r="CQ609" s="65" t="str">
        <f t="shared" si="495"/>
        <v/>
      </c>
      <c r="CR609" s="165" t="str">
        <f>IF(COUNTBLANK($A609:$F609)&gt;2,"",IF(Input!AB609=0,"NA",Input!AB609))</f>
        <v/>
      </c>
      <c r="CS609" s="65" t="str">
        <f t="shared" si="496"/>
        <v/>
      </c>
      <c r="CT609" s="65" t="str">
        <f t="shared" si="497"/>
        <v/>
      </c>
      <c r="CU609" s="165" t="str">
        <f>IF(COUNTBLANK($A609:$F609)&gt;2,"",IF(Input!AC609=0,"NA",Input!AC609))</f>
        <v/>
      </c>
      <c r="CV609" s="65" t="str">
        <f t="shared" si="498"/>
        <v/>
      </c>
      <c r="CW609" s="65" t="str">
        <f t="shared" si="499"/>
        <v/>
      </c>
      <c r="CX609" s="165" t="str">
        <f>IF(COUNTBLANK($A609:$F609)&gt;2,"",IF(Input!AD609=0,"NA",Input!AD609))</f>
        <v/>
      </c>
    </row>
    <row r="610" spans="1:102" x14ac:dyDescent="0.25">
      <c r="A610" s="162" t="str">
        <f>IF(Input!B610=0,"",Input!B610)</f>
        <v/>
      </c>
      <c r="B610" s="162" t="str">
        <f>IF(Input!C610=0,"",Input!C610)</f>
        <v/>
      </c>
      <c r="C610" s="162" t="str">
        <f>IF(Input!D610=0,"",Input!D610)</f>
        <v/>
      </c>
      <c r="D610" s="162" t="str">
        <f>IF(Input!G610=0,"",Input!G610)</f>
        <v/>
      </c>
      <c r="E610" s="162" t="str">
        <f>IF(Input!H610=0,"",Input!H610)</f>
        <v/>
      </c>
      <c r="F610" s="162" t="str">
        <f>IF(Input!I610=0,"",Input!I610)</f>
        <v/>
      </c>
      <c r="G610" s="66" t="str">
        <f t="shared" si="450"/>
        <v/>
      </c>
      <c r="H610" s="66" t="str">
        <f t="shared" si="451"/>
        <v/>
      </c>
      <c r="I610" s="160" t="str">
        <f>FinalScores!G610</f>
        <v/>
      </c>
      <c r="J610" s="65" t="str">
        <f t="shared" si="452"/>
        <v/>
      </c>
      <c r="K610" s="65" t="str">
        <f t="shared" si="453"/>
        <v/>
      </c>
      <c r="L610" s="165" t="str">
        <f>IF(COUNTBLANK($A610:$F610)&gt;2,"",IF(Input!AE610=0,"NA",Input!AE610))</f>
        <v/>
      </c>
      <c r="M610" s="65" t="str">
        <f t="shared" si="454"/>
        <v/>
      </c>
      <c r="N610" s="65" t="str">
        <f t="shared" si="455"/>
        <v/>
      </c>
      <c r="O610" s="165" t="str">
        <f>IF(COUNTBLANK($A610:$F610)&gt;2,"",IF(Input!AF610=0,"NA",Input!AF610))</f>
        <v/>
      </c>
      <c r="P610" s="65" t="str">
        <f t="shared" si="456"/>
        <v/>
      </c>
      <c r="Q610" s="65" t="str">
        <f t="shared" si="457"/>
        <v/>
      </c>
      <c r="R610" s="165" t="str">
        <f>IF(COUNTBLANK($A610:$F610)&gt;2,"",IF(Input!AG610=0,"NA",Input!AG610))</f>
        <v/>
      </c>
      <c r="AN610" s="65" t="str">
        <f t="shared" si="458"/>
        <v/>
      </c>
      <c r="AO610" s="65" t="str">
        <f t="shared" si="459"/>
        <v/>
      </c>
      <c r="AP610" s="165" t="str">
        <f>IF(COUNTBLANK($A610:$F610)&gt;2,"",IF(Input!J610=0,"NA",Input!J610))</f>
        <v/>
      </c>
      <c r="AQ610" s="65" t="str">
        <f t="shared" si="460"/>
        <v/>
      </c>
      <c r="AR610" s="65" t="str">
        <f t="shared" si="461"/>
        <v/>
      </c>
      <c r="AS610" s="165" t="str">
        <f>IF(COUNTBLANK($A610:$F610)&gt;2,"",IF(Input!K610=0,"NA",Input!K610))</f>
        <v/>
      </c>
      <c r="AT610" s="65" t="str">
        <f t="shared" si="462"/>
        <v/>
      </c>
      <c r="AU610" s="65" t="str">
        <f t="shared" si="463"/>
        <v/>
      </c>
      <c r="AV610" s="165" t="str">
        <f>IF(COUNTBLANK($A610:$F610)&gt;2,"",IF(Input!L610=0,"NA",Input!L610))</f>
        <v/>
      </c>
      <c r="AW610" s="65" t="str">
        <f t="shared" si="464"/>
        <v/>
      </c>
      <c r="AX610" s="65" t="str">
        <f t="shared" si="465"/>
        <v/>
      </c>
      <c r="AY610" s="165" t="str">
        <f>IF(COUNTBLANK($A610:$F610)&gt;2,"",IF(Input!M610=0,"NA",Input!M610))</f>
        <v/>
      </c>
      <c r="AZ610" s="65" t="str">
        <f t="shared" si="466"/>
        <v/>
      </c>
      <c r="BA610" s="65" t="str">
        <f t="shared" si="467"/>
        <v/>
      </c>
      <c r="BB610" s="165" t="str">
        <f>IF(COUNTBLANK($A610:$F610)&gt;2,"",IF(Input!N610=0,"NA",Input!N610))</f>
        <v/>
      </c>
      <c r="BC610" s="65" t="str">
        <f t="shared" si="468"/>
        <v/>
      </c>
      <c r="BD610" s="65" t="str">
        <f t="shared" si="469"/>
        <v/>
      </c>
      <c r="BE610" s="165" t="str">
        <f>IF(COUNTBLANK($A610:$F610)&gt;2,"",IF(Input!O610=0,"NA",Input!O610))</f>
        <v/>
      </c>
      <c r="BF610" s="65" t="str">
        <f t="shared" si="470"/>
        <v/>
      </c>
      <c r="BG610" s="65" t="str">
        <f t="shared" si="471"/>
        <v/>
      </c>
      <c r="BH610" s="165" t="str">
        <f>IF(COUNTBLANK($A610:$F610)&gt;2,"",IF(Input!P610=0,"NA",Input!P610))</f>
        <v/>
      </c>
      <c r="BI610" s="65" t="str">
        <f t="shared" si="472"/>
        <v/>
      </c>
      <c r="BJ610" s="65" t="str">
        <f t="shared" si="473"/>
        <v/>
      </c>
      <c r="BK610" s="165" t="str">
        <f>IF(COUNTBLANK($A610:$F610)&gt;2,"",IF(Input!Q610=0,"NA",Input!Q610))</f>
        <v/>
      </c>
      <c r="BL610" s="65" t="str">
        <f t="shared" si="474"/>
        <v/>
      </c>
      <c r="BM610" s="65" t="str">
        <f t="shared" si="475"/>
        <v/>
      </c>
      <c r="BN610" s="165" t="str">
        <f>IF(COUNTBLANK($A610:$F610)&gt;2,"",IF(Input!R610=0,"NA",Input!R610))</f>
        <v/>
      </c>
      <c r="BO610" s="65" t="str">
        <f t="shared" si="476"/>
        <v/>
      </c>
      <c r="BP610" s="65" t="str">
        <f t="shared" si="477"/>
        <v/>
      </c>
      <c r="BQ610" s="165" t="str">
        <f>IF(COUNTBLANK($A610:$F610)&gt;2,"",IF(Input!S610=0,"NA",Input!S610))</f>
        <v/>
      </c>
      <c r="BR610" s="65" t="str">
        <f t="shared" si="478"/>
        <v/>
      </c>
      <c r="BS610" s="65" t="str">
        <f t="shared" si="479"/>
        <v/>
      </c>
      <c r="BT610" s="165" t="str">
        <f>IF(COUNTBLANK($A610:$F610)&gt;2,"",IF(Input!T610=0,"NA",Input!T610))</f>
        <v/>
      </c>
      <c r="BU610" s="65" t="str">
        <f t="shared" si="480"/>
        <v/>
      </c>
      <c r="BV610" s="65" t="str">
        <f t="shared" si="481"/>
        <v/>
      </c>
      <c r="BW610" s="165" t="str">
        <f>IF(COUNTBLANK($A610:$F610)&gt;2,"",IF(Input!U610=0,"NA",Input!U610))</f>
        <v/>
      </c>
      <c r="BX610" s="65" t="str">
        <f t="shared" si="482"/>
        <v/>
      </c>
      <c r="BY610" s="65" t="str">
        <f t="shared" si="483"/>
        <v/>
      </c>
      <c r="BZ610" s="165" t="str">
        <f>IF(COUNTBLANK($A610:$F610)&gt;2,"",IF(Input!V610=0,"NA",Input!V610))</f>
        <v/>
      </c>
      <c r="CA610" s="65" t="str">
        <f t="shared" si="484"/>
        <v/>
      </c>
      <c r="CB610" s="65" t="str">
        <f t="shared" si="485"/>
        <v/>
      </c>
      <c r="CC610" s="165" t="str">
        <f>IF(COUNTBLANK($A610:$F610)&gt;2,"",IF(Input!W610=0,"NA",Input!W610))</f>
        <v/>
      </c>
      <c r="CD610" s="65" t="str">
        <f t="shared" si="486"/>
        <v/>
      </c>
      <c r="CE610" s="65" t="str">
        <f t="shared" si="487"/>
        <v/>
      </c>
      <c r="CF610" s="165" t="str">
        <f>IF(COUNTBLANK($A610:$F610)&gt;2,"",IF(Input!X610=0,"NA",Input!X610))</f>
        <v/>
      </c>
      <c r="CG610" s="65" t="str">
        <f t="shared" si="488"/>
        <v/>
      </c>
      <c r="CH610" s="65" t="str">
        <f t="shared" si="489"/>
        <v/>
      </c>
      <c r="CI610" s="165" t="str">
        <f>IF(COUNTBLANK($A610:$F610)&gt;2,"",IF(Input!Y610=0,"NA",Input!Y610))</f>
        <v/>
      </c>
      <c r="CJ610" s="65" t="str">
        <f t="shared" si="490"/>
        <v/>
      </c>
      <c r="CK610" s="65" t="str">
        <f t="shared" si="491"/>
        <v/>
      </c>
      <c r="CL610" s="165" t="str">
        <f>IF(COUNTBLANK($A610:$F610)&gt;2,"",IF(Input!Z610=0,"NA",Input!Z610))</f>
        <v/>
      </c>
      <c r="CM610" s="65" t="str">
        <f t="shared" si="492"/>
        <v/>
      </c>
      <c r="CN610" s="65" t="str">
        <f t="shared" si="493"/>
        <v/>
      </c>
      <c r="CO610" s="165" t="str">
        <f>IF(COUNTBLANK($A610:$F610)&gt;2,"",IF(Input!AA610=0,"NA",Input!AA610))</f>
        <v/>
      </c>
      <c r="CP610" s="65" t="str">
        <f t="shared" si="494"/>
        <v/>
      </c>
      <c r="CQ610" s="65" t="str">
        <f t="shared" si="495"/>
        <v/>
      </c>
      <c r="CR610" s="165" t="str">
        <f>IF(COUNTBLANK($A610:$F610)&gt;2,"",IF(Input!AB610=0,"NA",Input!AB610))</f>
        <v/>
      </c>
      <c r="CS610" s="65" t="str">
        <f t="shared" si="496"/>
        <v/>
      </c>
      <c r="CT610" s="65" t="str">
        <f t="shared" si="497"/>
        <v/>
      </c>
      <c r="CU610" s="165" t="str">
        <f>IF(COUNTBLANK($A610:$F610)&gt;2,"",IF(Input!AC610=0,"NA",Input!AC610))</f>
        <v/>
      </c>
      <c r="CV610" s="65" t="str">
        <f t="shared" si="498"/>
        <v/>
      </c>
      <c r="CW610" s="65" t="str">
        <f t="shared" si="499"/>
        <v/>
      </c>
      <c r="CX610" s="165" t="str">
        <f>IF(COUNTBLANK($A610:$F610)&gt;2,"",IF(Input!AD610=0,"NA",Input!AD610))</f>
        <v/>
      </c>
    </row>
    <row r="611" spans="1:102" x14ac:dyDescent="0.25">
      <c r="A611" s="162" t="str">
        <f>IF(Input!B611=0,"",Input!B611)</f>
        <v/>
      </c>
      <c r="B611" s="162" t="str">
        <f>IF(Input!C611=0,"",Input!C611)</f>
        <v/>
      </c>
      <c r="C611" s="162" t="str">
        <f>IF(Input!D611=0,"",Input!D611)</f>
        <v/>
      </c>
      <c r="D611" s="162" t="str">
        <f>IF(Input!G611=0,"",Input!G611)</f>
        <v/>
      </c>
      <c r="E611" s="162" t="str">
        <f>IF(Input!H611=0,"",Input!H611)</f>
        <v/>
      </c>
      <c r="F611" s="162" t="str">
        <f>IF(Input!I611=0,"",Input!I611)</f>
        <v/>
      </c>
      <c r="G611" s="66" t="str">
        <f t="shared" si="450"/>
        <v/>
      </c>
      <c r="H611" s="66" t="str">
        <f t="shared" si="451"/>
        <v/>
      </c>
      <c r="I611" s="160" t="str">
        <f>FinalScores!G611</f>
        <v/>
      </c>
      <c r="J611" s="65" t="str">
        <f t="shared" si="452"/>
        <v/>
      </c>
      <c r="K611" s="65" t="str">
        <f t="shared" si="453"/>
        <v/>
      </c>
      <c r="L611" s="165" t="str">
        <f>IF(COUNTBLANK($A611:$F611)&gt;2,"",IF(Input!AE611=0,"NA",Input!AE611))</f>
        <v/>
      </c>
      <c r="M611" s="65" t="str">
        <f t="shared" si="454"/>
        <v/>
      </c>
      <c r="N611" s="65" t="str">
        <f t="shared" si="455"/>
        <v/>
      </c>
      <c r="O611" s="165" t="str">
        <f>IF(COUNTBLANK($A611:$F611)&gt;2,"",IF(Input!AF611=0,"NA",Input!AF611))</f>
        <v/>
      </c>
      <c r="P611" s="65" t="str">
        <f t="shared" si="456"/>
        <v/>
      </c>
      <c r="Q611" s="65" t="str">
        <f t="shared" si="457"/>
        <v/>
      </c>
      <c r="R611" s="165" t="str">
        <f>IF(COUNTBLANK($A611:$F611)&gt;2,"",IF(Input!AG611=0,"NA",Input!AG611))</f>
        <v/>
      </c>
      <c r="AN611" s="65" t="str">
        <f t="shared" si="458"/>
        <v/>
      </c>
      <c r="AO611" s="65" t="str">
        <f t="shared" si="459"/>
        <v/>
      </c>
      <c r="AP611" s="165" t="str">
        <f>IF(COUNTBLANK($A611:$F611)&gt;2,"",IF(Input!J611=0,"NA",Input!J611))</f>
        <v/>
      </c>
      <c r="AQ611" s="65" t="str">
        <f t="shared" si="460"/>
        <v/>
      </c>
      <c r="AR611" s="65" t="str">
        <f t="shared" si="461"/>
        <v/>
      </c>
      <c r="AS611" s="165" t="str">
        <f>IF(COUNTBLANK($A611:$F611)&gt;2,"",IF(Input!K611=0,"NA",Input!K611))</f>
        <v/>
      </c>
      <c r="AT611" s="65" t="str">
        <f t="shared" si="462"/>
        <v/>
      </c>
      <c r="AU611" s="65" t="str">
        <f t="shared" si="463"/>
        <v/>
      </c>
      <c r="AV611" s="165" t="str">
        <f>IF(COUNTBLANK($A611:$F611)&gt;2,"",IF(Input!L611=0,"NA",Input!L611))</f>
        <v/>
      </c>
      <c r="AW611" s="65" t="str">
        <f t="shared" si="464"/>
        <v/>
      </c>
      <c r="AX611" s="65" t="str">
        <f t="shared" si="465"/>
        <v/>
      </c>
      <c r="AY611" s="165" t="str">
        <f>IF(COUNTBLANK($A611:$F611)&gt;2,"",IF(Input!M611=0,"NA",Input!M611))</f>
        <v/>
      </c>
      <c r="AZ611" s="65" t="str">
        <f t="shared" si="466"/>
        <v/>
      </c>
      <c r="BA611" s="65" t="str">
        <f t="shared" si="467"/>
        <v/>
      </c>
      <c r="BB611" s="165" t="str">
        <f>IF(COUNTBLANK($A611:$F611)&gt;2,"",IF(Input!N611=0,"NA",Input!N611))</f>
        <v/>
      </c>
      <c r="BC611" s="65" t="str">
        <f t="shared" si="468"/>
        <v/>
      </c>
      <c r="BD611" s="65" t="str">
        <f t="shared" si="469"/>
        <v/>
      </c>
      <c r="BE611" s="165" t="str">
        <f>IF(COUNTBLANK($A611:$F611)&gt;2,"",IF(Input!O611=0,"NA",Input!O611))</f>
        <v/>
      </c>
      <c r="BF611" s="65" t="str">
        <f t="shared" si="470"/>
        <v/>
      </c>
      <c r="BG611" s="65" t="str">
        <f t="shared" si="471"/>
        <v/>
      </c>
      <c r="BH611" s="165" t="str">
        <f>IF(COUNTBLANK($A611:$F611)&gt;2,"",IF(Input!P611=0,"NA",Input!P611))</f>
        <v/>
      </c>
      <c r="BI611" s="65" t="str">
        <f t="shared" si="472"/>
        <v/>
      </c>
      <c r="BJ611" s="65" t="str">
        <f t="shared" si="473"/>
        <v/>
      </c>
      <c r="BK611" s="165" t="str">
        <f>IF(COUNTBLANK($A611:$F611)&gt;2,"",IF(Input!Q611=0,"NA",Input!Q611))</f>
        <v/>
      </c>
      <c r="BL611" s="65" t="str">
        <f t="shared" si="474"/>
        <v/>
      </c>
      <c r="BM611" s="65" t="str">
        <f t="shared" si="475"/>
        <v/>
      </c>
      <c r="BN611" s="165" t="str">
        <f>IF(COUNTBLANK($A611:$F611)&gt;2,"",IF(Input!R611=0,"NA",Input!R611))</f>
        <v/>
      </c>
      <c r="BO611" s="65" t="str">
        <f t="shared" si="476"/>
        <v/>
      </c>
      <c r="BP611" s="65" t="str">
        <f t="shared" si="477"/>
        <v/>
      </c>
      <c r="BQ611" s="165" t="str">
        <f>IF(COUNTBLANK($A611:$F611)&gt;2,"",IF(Input!S611=0,"NA",Input!S611))</f>
        <v/>
      </c>
      <c r="BR611" s="65" t="str">
        <f t="shared" si="478"/>
        <v/>
      </c>
      <c r="BS611" s="65" t="str">
        <f t="shared" si="479"/>
        <v/>
      </c>
      <c r="BT611" s="165" t="str">
        <f>IF(COUNTBLANK($A611:$F611)&gt;2,"",IF(Input!T611=0,"NA",Input!T611))</f>
        <v/>
      </c>
      <c r="BU611" s="65" t="str">
        <f t="shared" si="480"/>
        <v/>
      </c>
      <c r="BV611" s="65" t="str">
        <f t="shared" si="481"/>
        <v/>
      </c>
      <c r="BW611" s="165" t="str">
        <f>IF(COUNTBLANK($A611:$F611)&gt;2,"",IF(Input!U611=0,"NA",Input!U611))</f>
        <v/>
      </c>
      <c r="BX611" s="65" t="str">
        <f t="shared" si="482"/>
        <v/>
      </c>
      <c r="BY611" s="65" t="str">
        <f t="shared" si="483"/>
        <v/>
      </c>
      <c r="BZ611" s="165" t="str">
        <f>IF(COUNTBLANK($A611:$F611)&gt;2,"",IF(Input!V611=0,"NA",Input!V611))</f>
        <v/>
      </c>
      <c r="CA611" s="65" t="str">
        <f t="shared" si="484"/>
        <v/>
      </c>
      <c r="CB611" s="65" t="str">
        <f t="shared" si="485"/>
        <v/>
      </c>
      <c r="CC611" s="165" t="str">
        <f>IF(COUNTBLANK($A611:$F611)&gt;2,"",IF(Input!W611=0,"NA",Input!W611))</f>
        <v/>
      </c>
      <c r="CD611" s="65" t="str">
        <f t="shared" si="486"/>
        <v/>
      </c>
      <c r="CE611" s="65" t="str">
        <f t="shared" si="487"/>
        <v/>
      </c>
      <c r="CF611" s="165" t="str">
        <f>IF(COUNTBLANK($A611:$F611)&gt;2,"",IF(Input!X611=0,"NA",Input!X611))</f>
        <v/>
      </c>
      <c r="CG611" s="65" t="str">
        <f t="shared" si="488"/>
        <v/>
      </c>
      <c r="CH611" s="65" t="str">
        <f t="shared" si="489"/>
        <v/>
      </c>
      <c r="CI611" s="165" t="str">
        <f>IF(COUNTBLANK($A611:$F611)&gt;2,"",IF(Input!Y611=0,"NA",Input!Y611))</f>
        <v/>
      </c>
      <c r="CJ611" s="65" t="str">
        <f t="shared" si="490"/>
        <v/>
      </c>
      <c r="CK611" s="65" t="str">
        <f t="shared" si="491"/>
        <v/>
      </c>
      <c r="CL611" s="165" t="str">
        <f>IF(COUNTBLANK($A611:$F611)&gt;2,"",IF(Input!Z611=0,"NA",Input!Z611))</f>
        <v/>
      </c>
      <c r="CM611" s="65" t="str">
        <f t="shared" si="492"/>
        <v/>
      </c>
      <c r="CN611" s="65" t="str">
        <f t="shared" si="493"/>
        <v/>
      </c>
      <c r="CO611" s="165" t="str">
        <f>IF(COUNTBLANK($A611:$F611)&gt;2,"",IF(Input!AA611=0,"NA",Input!AA611))</f>
        <v/>
      </c>
      <c r="CP611" s="65" t="str">
        <f t="shared" si="494"/>
        <v/>
      </c>
      <c r="CQ611" s="65" t="str">
        <f t="shared" si="495"/>
        <v/>
      </c>
      <c r="CR611" s="165" t="str">
        <f>IF(COUNTBLANK($A611:$F611)&gt;2,"",IF(Input!AB611=0,"NA",Input!AB611))</f>
        <v/>
      </c>
      <c r="CS611" s="65" t="str">
        <f t="shared" si="496"/>
        <v/>
      </c>
      <c r="CT611" s="65" t="str">
        <f t="shared" si="497"/>
        <v/>
      </c>
      <c r="CU611" s="165" t="str">
        <f>IF(COUNTBLANK($A611:$F611)&gt;2,"",IF(Input!AC611=0,"NA",Input!AC611))</f>
        <v/>
      </c>
      <c r="CV611" s="65" t="str">
        <f t="shared" si="498"/>
        <v/>
      </c>
      <c r="CW611" s="65" t="str">
        <f t="shared" si="499"/>
        <v/>
      </c>
      <c r="CX611" s="165" t="str">
        <f>IF(COUNTBLANK($A611:$F611)&gt;2,"",IF(Input!AD611=0,"NA",Input!AD611))</f>
        <v/>
      </c>
    </row>
    <row r="612" spans="1:102" x14ac:dyDescent="0.25">
      <c r="A612" s="162" t="str">
        <f>IF(Input!B612=0,"",Input!B612)</f>
        <v/>
      </c>
      <c r="B612" s="162" t="str">
        <f>IF(Input!C612=0,"",Input!C612)</f>
        <v/>
      </c>
      <c r="C612" s="162" t="str">
        <f>IF(Input!D612=0,"",Input!D612)</f>
        <v/>
      </c>
      <c r="D612" s="162" t="str">
        <f>IF(Input!G612=0,"",Input!G612)</f>
        <v/>
      </c>
      <c r="E612" s="162" t="str">
        <f>IF(Input!H612=0,"",Input!H612)</f>
        <v/>
      </c>
      <c r="F612" s="162" t="str">
        <f>IF(Input!I612=0,"",Input!I612)</f>
        <v/>
      </c>
      <c r="G612" s="66" t="str">
        <f t="shared" si="450"/>
        <v/>
      </c>
      <c r="H612" s="66" t="str">
        <f t="shared" si="451"/>
        <v/>
      </c>
      <c r="I612" s="160" t="str">
        <f>FinalScores!G612</f>
        <v/>
      </c>
      <c r="J612" s="65" t="str">
        <f t="shared" si="452"/>
        <v/>
      </c>
      <c r="K612" s="65" t="str">
        <f t="shared" si="453"/>
        <v/>
      </c>
      <c r="L612" s="165" t="str">
        <f>IF(COUNTBLANK($A612:$F612)&gt;2,"",IF(Input!AE612=0,"NA",Input!AE612))</f>
        <v/>
      </c>
      <c r="M612" s="65" t="str">
        <f t="shared" si="454"/>
        <v/>
      </c>
      <c r="N612" s="65" t="str">
        <f t="shared" si="455"/>
        <v/>
      </c>
      <c r="O612" s="165" t="str">
        <f>IF(COUNTBLANK($A612:$F612)&gt;2,"",IF(Input!AF612=0,"NA",Input!AF612))</f>
        <v/>
      </c>
      <c r="P612" s="65" t="str">
        <f t="shared" si="456"/>
        <v/>
      </c>
      <c r="Q612" s="65" t="str">
        <f t="shared" si="457"/>
        <v/>
      </c>
      <c r="R612" s="165" t="str">
        <f>IF(COUNTBLANK($A612:$F612)&gt;2,"",IF(Input!AG612=0,"NA",Input!AG612))</f>
        <v/>
      </c>
      <c r="AN612" s="65" t="str">
        <f t="shared" si="458"/>
        <v/>
      </c>
      <c r="AO612" s="65" t="str">
        <f t="shared" si="459"/>
        <v/>
      </c>
      <c r="AP612" s="165" t="str">
        <f>IF(COUNTBLANK($A612:$F612)&gt;2,"",IF(Input!J612=0,"NA",Input!J612))</f>
        <v/>
      </c>
      <c r="AQ612" s="65" t="str">
        <f t="shared" si="460"/>
        <v/>
      </c>
      <c r="AR612" s="65" t="str">
        <f t="shared" si="461"/>
        <v/>
      </c>
      <c r="AS612" s="165" t="str">
        <f>IF(COUNTBLANK($A612:$F612)&gt;2,"",IF(Input!K612=0,"NA",Input!K612))</f>
        <v/>
      </c>
      <c r="AT612" s="65" t="str">
        <f t="shared" si="462"/>
        <v/>
      </c>
      <c r="AU612" s="65" t="str">
        <f t="shared" si="463"/>
        <v/>
      </c>
      <c r="AV612" s="165" t="str">
        <f>IF(COUNTBLANK($A612:$F612)&gt;2,"",IF(Input!L612=0,"NA",Input!L612))</f>
        <v/>
      </c>
      <c r="AW612" s="65" t="str">
        <f t="shared" si="464"/>
        <v/>
      </c>
      <c r="AX612" s="65" t="str">
        <f t="shared" si="465"/>
        <v/>
      </c>
      <c r="AY612" s="165" t="str">
        <f>IF(COUNTBLANK($A612:$F612)&gt;2,"",IF(Input!M612=0,"NA",Input!M612))</f>
        <v/>
      </c>
      <c r="AZ612" s="65" t="str">
        <f t="shared" si="466"/>
        <v/>
      </c>
      <c r="BA612" s="65" t="str">
        <f t="shared" si="467"/>
        <v/>
      </c>
      <c r="BB612" s="165" t="str">
        <f>IF(COUNTBLANK($A612:$F612)&gt;2,"",IF(Input!N612=0,"NA",Input!N612))</f>
        <v/>
      </c>
      <c r="BC612" s="65" t="str">
        <f t="shared" si="468"/>
        <v/>
      </c>
      <c r="BD612" s="65" t="str">
        <f t="shared" si="469"/>
        <v/>
      </c>
      <c r="BE612" s="165" t="str">
        <f>IF(COUNTBLANK($A612:$F612)&gt;2,"",IF(Input!O612=0,"NA",Input!O612))</f>
        <v/>
      </c>
      <c r="BF612" s="65" t="str">
        <f t="shared" si="470"/>
        <v/>
      </c>
      <c r="BG612" s="65" t="str">
        <f t="shared" si="471"/>
        <v/>
      </c>
      <c r="BH612" s="165" t="str">
        <f>IF(COUNTBLANK($A612:$F612)&gt;2,"",IF(Input!P612=0,"NA",Input!P612))</f>
        <v/>
      </c>
      <c r="BI612" s="65" t="str">
        <f t="shared" si="472"/>
        <v/>
      </c>
      <c r="BJ612" s="65" t="str">
        <f t="shared" si="473"/>
        <v/>
      </c>
      <c r="BK612" s="165" t="str">
        <f>IF(COUNTBLANK($A612:$F612)&gt;2,"",IF(Input!Q612=0,"NA",Input!Q612))</f>
        <v/>
      </c>
      <c r="BL612" s="65" t="str">
        <f t="shared" si="474"/>
        <v/>
      </c>
      <c r="BM612" s="65" t="str">
        <f t="shared" si="475"/>
        <v/>
      </c>
      <c r="BN612" s="165" t="str">
        <f>IF(COUNTBLANK($A612:$F612)&gt;2,"",IF(Input!R612=0,"NA",Input!R612))</f>
        <v/>
      </c>
      <c r="BO612" s="65" t="str">
        <f t="shared" si="476"/>
        <v/>
      </c>
      <c r="BP612" s="65" t="str">
        <f t="shared" si="477"/>
        <v/>
      </c>
      <c r="BQ612" s="165" t="str">
        <f>IF(COUNTBLANK($A612:$F612)&gt;2,"",IF(Input!S612=0,"NA",Input!S612))</f>
        <v/>
      </c>
      <c r="BR612" s="65" t="str">
        <f t="shared" si="478"/>
        <v/>
      </c>
      <c r="BS612" s="65" t="str">
        <f t="shared" si="479"/>
        <v/>
      </c>
      <c r="BT612" s="165" t="str">
        <f>IF(COUNTBLANK($A612:$F612)&gt;2,"",IF(Input!T612=0,"NA",Input!T612))</f>
        <v/>
      </c>
      <c r="BU612" s="65" t="str">
        <f t="shared" si="480"/>
        <v/>
      </c>
      <c r="BV612" s="65" t="str">
        <f t="shared" si="481"/>
        <v/>
      </c>
      <c r="BW612" s="165" t="str">
        <f>IF(COUNTBLANK($A612:$F612)&gt;2,"",IF(Input!U612=0,"NA",Input!U612))</f>
        <v/>
      </c>
      <c r="BX612" s="65" t="str">
        <f t="shared" si="482"/>
        <v/>
      </c>
      <c r="BY612" s="65" t="str">
        <f t="shared" si="483"/>
        <v/>
      </c>
      <c r="BZ612" s="165" t="str">
        <f>IF(COUNTBLANK($A612:$F612)&gt;2,"",IF(Input!V612=0,"NA",Input!V612))</f>
        <v/>
      </c>
      <c r="CA612" s="65" t="str">
        <f t="shared" si="484"/>
        <v/>
      </c>
      <c r="CB612" s="65" t="str">
        <f t="shared" si="485"/>
        <v/>
      </c>
      <c r="CC612" s="165" t="str">
        <f>IF(COUNTBLANK($A612:$F612)&gt;2,"",IF(Input!W612=0,"NA",Input!W612))</f>
        <v/>
      </c>
      <c r="CD612" s="65" t="str">
        <f t="shared" si="486"/>
        <v/>
      </c>
      <c r="CE612" s="65" t="str">
        <f t="shared" si="487"/>
        <v/>
      </c>
      <c r="CF612" s="165" t="str">
        <f>IF(COUNTBLANK($A612:$F612)&gt;2,"",IF(Input!X612=0,"NA",Input!X612))</f>
        <v/>
      </c>
      <c r="CG612" s="65" t="str">
        <f t="shared" si="488"/>
        <v/>
      </c>
      <c r="CH612" s="65" t="str">
        <f t="shared" si="489"/>
        <v/>
      </c>
      <c r="CI612" s="165" t="str">
        <f>IF(COUNTBLANK($A612:$F612)&gt;2,"",IF(Input!Y612=0,"NA",Input!Y612))</f>
        <v/>
      </c>
      <c r="CJ612" s="65" t="str">
        <f t="shared" si="490"/>
        <v/>
      </c>
      <c r="CK612" s="65" t="str">
        <f t="shared" si="491"/>
        <v/>
      </c>
      <c r="CL612" s="165" t="str">
        <f>IF(COUNTBLANK($A612:$F612)&gt;2,"",IF(Input!Z612=0,"NA",Input!Z612))</f>
        <v/>
      </c>
      <c r="CM612" s="65" t="str">
        <f t="shared" si="492"/>
        <v/>
      </c>
      <c r="CN612" s="65" t="str">
        <f t="shared" si="493"/>
        <v/>
      </c>
      <c r="CO612" s="165" t="str">
        <f>IF(COUNTBLANK($A612:$F612)&gt;2,"",IF(Input!AA612=0,"NA",Input!AA612))</f>
        <v/>
      </c>
      <c r="CP612" s="65" t="str">
        <f t="shared" si="494"/>
        <v/>
      </c>
      <c r="CQ612" s="65" t="str">
        <f t="shared" si="495"/>
        <v/>
      </c>
      <c r="CR612" s="165" t="str">
        <f>IF(COUNTBLANK($A612:$F612)&gt;2,"",IF(Input!AB612=0,"NA",Input!AB612))</f>
        <v/>
      </c>
      <c r="CS612" s="65" t="str">
        <f t="shared" si="496"/>
        <v/>
      </c>
      <c r="CT612" s="65" t="str">
        <f t="shared" si="497"/>
        <v/>
      </c>
      <c r="CU612" s="165" t="str">
        <f>IF(COUNTBLANK($A612:$F612)&gt;2,"",IF(Input!AC612=0,"NA",Input!AC612))</f>
        <v/>
      </c>
      <c r="CV612" s="65" t="str">
        <f t="shared" si="498"/>
        <v/>
      </c>
      <c r="CW612" s="65" t="str">
        <f t="shared" si="499"/>
        <v/>
      </c>
      <c r="CX612" s="165" t="str">
        <f>IF(COUNTBLANK($A612:$F612)&gt;2,"",IF(Input!AD612=0,"NA",Input!AD612))</f>
        <v/>
      </c>
    </row>
    <row r="613" spans="1:102" x14ac:dyDescent="0.25">
      <c r="A613" s="162" t="str">
        <f>IF(Input!B613=0,"",Input!B613)</f>
        <v/>
      </c>
      <c r="B613" s="162" t="str">
        <f>IF(Input!C613=0,"",Input!C613)</f>
        <v/>
      </c>
      <c r="C613" s="162" t="str">
        <f>IF(Input!D613=0,"",Input!D613)</f>
        <v/>
      </c>
      <c r="D613" s="162" t="str">
        <f>IF(Input!G613=0,"",Input!G613)</f>
        <v/>
      </c>
      <c r="E613" s="162" t="str">
        <f>IF(Input!H613=0,"",Input!H613)</f>
        <v/>
      </c>
      <c r="F613" s="162" t="str">
        <f>IF(Input!I613=0,"",Input!I613)</f>
        <v/>
      </c>
      <c r="G613" s="66" t="str">
        <f t="shared" si="450"/>
        <v/>
      </c>
      <c r="H613" s="66" t="str">
        <f t="shared" si="451"/>
        <v/>
      </c>
      <c r="I613" s="160" t="str">
        <f>FinalScores!G613</f>
        <v/>
      </c>
      <c r="J613" s="65" t="str">
        <f t="shared" si="452"/>
        <v/>
      </c>
      <c r="K613" s="65" t="str">
        <f t="shared" si="453"/>
        <v/>
      </c>
      <c r="L613" s="165" t="str">
        <f>IF(COUNTBLANK($A613:$F613)&gt;2,"",IF(Input!AE613=0,"NA",Input!AE613))</f>
        <v/>
      </c>
      <c r="M613" s="65" t="str">
        <f t="shared" si="454"/>
        <v/>
      </c>
      <c r="N613" s="65" t="str">
        <f t="shared" si="455"/>
        <v/>
      </c>
      <c r="O613" s="165" t="str">
        <f>IF(COUNTBLANK($A613:$F613)&gt;2,"",IF(Input!AF613=0,"NA",Input!AF613))</f>
        <v/>
      </c>
      <c r="P613" s="65" t="str">
        <f t="shared" si="456"/>
        <v/>
      </c>
      <c r="Q613" s="65" t="str">
        <f t="shared" si="457"/>
        <v/>
      </c>
      <c r="R613" s="165" t="str">
        <f>IF(COUNTBLANK($A613:$F613)&gt;2,"",IF(Input!AG613=0,"NA",Input!AG613))</f>
        <v/>
      </c>
      <c r="AN613" s="65" t="str">
        <f t="shared" si="458"/>
        <v/>
      </c>
      <c r="AO613" s="65" t="str">
        <f t="shared" si="459"/>
        <v/>
      </c>
      <c r="AP613" s="165" t="str">
        <f>IF(COUNTBLANK($A613:$F613)&gt;2,"",IF(Input!J613=0,"NA",Input!J613))</f>
        <v/>
      </c>
      <c r="AQ613" s="65" t="str">
        <f t="shared" si="460"/>
        <v/>
      </c>
      <c r="AR613" s="65" t="str">
        <f t="shared" si="461"/>
        <v/>
      </c>
      <c r="AS613" s="165" t="str">
        <f>IF(COUNTBLANK($A613:$F613)&gt;2,"",IF(Input!K613=0,"NA",Input!K613))</f>
        <v/>
      </c>
      <c r="AT613" s="65" t="str">
        <f t="shared" si="462"/>
        <v/>
      </c>
      <c r="AU613" s="65" t="str">
        <f t="shared" si="463"/>
        <v/>
      </c>
      <c r="AV613" s="165" t="str">
        <f>IF(COUNTBLANK($A613:$F613)&gt;2,"",IF(Input!L613=0,"NA",Input!L613))</f>
        <v/>
      </c>
      <c r="AW613" s="65" t="str">
        <f t="shared" si="464"/>
        <v/>
      </c>
      <c r="AX613" s="65" t="str">
        <f t="shared" si="465"/>
        <v/>
      </c>
      <c r="AY613" s="165" t="str">
        <f>IF(COUNTBLANK($A613:$F613)&gt;2,"",IF(Input!M613=0,"NA",Input!M613))</f>
        <v/>
      </c>
      <c r="AZ613" s="65" t="str">
        <f t="shared" si="466"/>
        <v/>
      </c>
      <c r="BA613" s="65" t="str">
        <f t="shared" si="467"/>
        <v/>
      </c>
      <c r="BB613" s="165" t="str">
        <f>IF(COUNTBLANK($A613:$F613)&gt;2,"",IF(Input!N613=0,"NA",Input!N613))</f>
        <v/>
      </c>
      <c r="BC613" s="65" t="str">
        <f t="shared" si="468"/>
        <v/>
      </c>
      <c r="BD613" s="65" t="str">
        <f t="shared" si="469"/>
        <v/>
      </c>
      <c r="BE613" s="165" t="str">
        <f>IF(COUNTBLANK($A613:$F613)&gt;2,"",IF(Input!O613=0,"NA",Input!O613))</f>
        <v/>
      </c>
      <c r="BF613" s="65" t="str">
        <f t="shared" si="470"/>
        <v/>
      </c>
      <c r="BG613" s="65" t="str">
        <f t="shared" si="471"/>
        <v/>
      </c>
      <c r="BH613" s="165" t="str">
        <f>IF(COUNTBLANK($A613:$F613)&gt;2,"",IF(Input!P613=0,"NA",Input!P613))</f>
        <v/>
      </c>
      <c r="BI613" s="65" t="str">
        <f t="shared" si="472"/>
        <v/>
      </c>
      <c r="BJ613" s="65" t="str">
        <f t="shared" si="473"/>
        <v/>
      </c>
      <c r="BK613" s="165" t="str">
        <f>IF(COUNTBLANK($A613:$F613)&gt;2,"",IF(Input!Q613=0,"NA",Input!Q613))</f>
        <v/>
      </c>
      <c r="BL613" s="65" t="str">
        <f t="shared" si="474"/>
        <v/>
      </c>
      <c r="BM613" s="65" t="str">
        <f t="shared" si="475"/>
        <v/>
      </c>
      <c r="BN613" s="165" t="str">
        <f>IF(COUNTBLANK($A613:$F613)&gt;2,"",IF(Input!R613=0,"NA",Input!R613))</f>
        <v/>
      </c>
      <c r="BO613" s="65" t="str">
        <f t="shared" si="476"/>
        <v/>
      </c>
      <c r="BP613" s="65" t="str">
        <f t="shared" si="477"/>
        <v/>
      </c>
      <c r="BQ613" s="165" t="str">
        <f>IF(COUNTBLANK($A613:$F613)&gt;2,"",IF(Input!S613=0,"NA",Input!S613))</f>
        <v/>
      </c>
      <c r="BR613" s="65" t="str">
        <f t="shared" si="478"/>
        <v/>
      </c>
      <c r="BS613" s="65" t="str">
        <f t="shared" si="479"/>
        <v/>
      </c>
      <c r="BT613" s="165" t="str">
        <f>IF(COUNTBLANK($A613:$F613)&gt;2,"",IF(Input!T613=0,"NA",Input!T613))</f>
        <v/>
      </c>
      <c r="BU613" s="65" t="str">
        <f t="shared" si="480"/>
        <v/>
      </c>
      <c r="BV613" s="65" t="str">
        <f t="shared" si="481"/>
        <v/>
      </c>
      <c r="BW613" s="165" t="str">
        <f>IF(COUNTBLANK($A613:$F613)&gt;2,"",IF(Input!U613=0,"NA",Input!U613))</f>
        <v/>
      </c>
      <c r="BX613" s="65" t="str">
        <f t="shared" si="482"/>
        <v/>
      </c>
      <c r="BY613" s="65" t="str">
        <f t="shared" si="483"/>
        <v/>
      </c>
      <c r="BZ613" s="165" t="str">
        <f>IF(COUNTBLANK($A613:$F613)&gt;2,"",IF(Input!V613=0,"NA",Input!V613))</f>
        <v/>
      </c>
      <c r="CA613" s="65" t="str">
        <f t="shared" si="484"/>
        <v/>
      </c>
      <c r="CB613" s="65" t="str">
        <f t="shared" si="485"/>
        <v/>
      </c>
      <c r="CC613" s="165" t="str">
        <f>IF(COUNTBLANK($A613:$F613)&gt;2,"",IF(Input!W613=0,"NA",Input!W613))</f>
        <v/>
      </c>
      <c r="CD613" s="65" t="str">
        <f t="shared" si="486"/>
        <v/>
      </c>
      <c r="CE613" s="65" t="str">
        <f t="shared" si="487"/>
        <v/>
      </c>
      <c r="CF613" s="165" t="str">
        <f>IF(COUNTBLANK($A613:$F613)&gt;2,"",IF(Input!X613=0,"NA",Input!X613))</f>
        <v/>
      </c>
      <c r="CG613" s="65" t="str">
        <f t="shared" si="488"/>
        <v/>
      </c>
      <c r="CH613" s="65" t="str">
        <f t="shared" si="489"/>
        <v/>
      </c>
      <c r="CI613" s="165" t="str">
        <f>IF(COUNTBLANK($A613:$F613)&gt;2,"",IF(Input!Y613=0,"NA",Input!Y613))</f>
        <v/>
      </c>
      <c r="CJ613" s="65" t="str">
        <f t="shared" si="490"/>
        <v/>
      </c>
      <c r="CK613" s="65" t="str">
        <f t="shared" si="491"/>
        <v/>
      </c>
      <c r="CL613" s="165" t="str">
        <f>IF(COUNTBLANK($A613:$F613)&gt;2,"",IF(Input!Z613=0,"NA",Input!Z613))</f>
        <v/>
      </c>
      <c r="CM613" s="65" t="str">
        <f t="shared" si="492"/>
        <v/>
      </c>
      <c r="CN613" s="65" t="str">
        <f t="shared" si="493"/>
        <v/>
      </c>
      <c r="CO613" s="165" t="str">
        <f>IF(COUNTBLANK($A613:$F613)&gt;2,"",IF(Input!AA613=0,"NA",Input!AA613))</f>
        <v/>
      </c>
      <c r="CP613" s="65" t="str">
        <f t="shared" si="494"/>
        <v/>
      </c>
      <c r="CQ613" s="65" t="str">
        <f t="shared" si="495"/>
        <v/>
      </c>
      <c r="CR613" s="165" t="str">
        <f>IF(COUNTBLANK($A613:$F613)&gt;2,"",IF(Input!AB613=0,"NA",Input!AB613))</f>
        <v/>
      </c>
      <c r="CS613" s="65" t="str">
        <f t="shared" si="496"/>
        <v/>
      </c>
      <c r="CT613" s="65" t="str">
        <f t="shared" si="497"/>
        <v/>
      </c>
      <c r="CU613" s="165" t="str">
        <f>IF(COUNTBLANK($A613:$F613)&gt;2,"",IF(Input!AC613=0,"NA",Input!AC613))</f>
        <v/>
      </c>
      <c r="CV613" s="65" t="str">
        <f t="shared" si="498"/>
        <v/>
      </c>
      <c r="CW613" s="65" t="str">
        <f t="shared" si="499"/>
        <v/>
      </c>
      <c r="CX613" s="165" t="str">
        <f>IF(COUNTBLANK($A613:$F613)&gt;2,"",IF(Input!AD613=0,"NA",Input!AD613))</f>
        <v/>
      </c>
    </row>
    <row r="614" spans="1:102" x14ac:dyDescent="0.25">
      <c r="A614" s="162" t="str">
        <f>IF(Input!B614=0,"",Input!B614)</f>
        <v/>
      </c>
      <c r="B614" s="162" t="str">
        <f>IF(Input!C614=0,"",Input!C614)</f>
        <v/>
      </c>
      <c r="C614" s="162" t="str">
        <f>IF(Input!D614=0,"",Input!D614)</f>
        <v/>
      </c>
      <c r="D614" s="162" t="str">
        <f>IF(Input!G614=0,"",Input!G614)</f>
        <v/>
      </c>
      <c r="E614" s="162" t="str">
        <f>IF(Input!H614=0,"",Input!H614)</f>
        <v/>
      </c>
      <c r="F614" s="162" t="str">
        <f>IF(Input!I614=0,"",Input!I614)</f>
        <v/>
      </c>
      <c r="G614" s="66" t="str">
        <f t="shared" si="450"/>
        <v/>
      </c>
      <c r="H614" s="66" t="str">
        <f t="shared" si="451"/>
        <v/>
      </c>
      <c r="I614" s="160" t="str">
        <f>FinalScores!G614</f>
        <v/>
      </c>
      <c r="J614" s="65" t="str">
        <f t="shared" si="452"/>
        <v/>
      </c>
      <c r="K614" s="65" t="str">
        <f t="shared" si="453"/>
        <v/>
      </c>
      <c r="L614" s="165" t="str">
        <f>IF(COUNTBLANK($A614:$F614)&gt;2,"",IF(Input!AE614=0,"NA",Input!AE614))</f>
        <v/>
      </c>
      <c r="M614" s="65" t="str">
        <f t="shared" si="454"/>
        <v/>
      </c>
      <c r="N614" s="65" t="str">
        <f t="shared" si="455"/>
        <v/>
      </c>
      <c r="O614" s="165" t="str">
        <f>IF(COUNTBLANK($A614:$F614)&gt;2,"",IF(Input!AF614=0,"NA",Input!AF614))</f>
        <v/>
      </c>
      <c r="P614" s="65" t="str">
        <f t="shared" si="456"/>
        <v/>
      </c>
      <c r="Q614" s="65" t="str">
        <f t="shared" si="457"/>
        <v/>
      </c>
      <c r="R614" s="165" t="str">
        <f>IF(COUNTBLANK($A614:$F614)&gt;2,"",IF(Input!AG614=0,"NA",Input!AG614))</f>
        <v/>
      </c>
      <c r="AN614" s="65" t="str">
        <f t="shared" si="458"/>
        <v/>
      </c>
      <c r="AO614" s="65" t="str">
        <f t="shared" si="459"/>
        <v/>
      </c>
      <c r="AP614" s="165" t="str">
        <f>IF(COUNTBLANK($A614:$F614)&gt;2,"",IF(Input!J614=0,"NA",Input!J614))</f>
        <v/>
      </c>
      <c r="AQ614" s="65" t="str">
        <f t="shared" si="460"/>
        <v/>
      </c>
      <c r="AR614" s="65" t="str">
        <f t="shared" si="461"/>
        <v/>
      </c>
      <c r="AS614" s="165" t="str">
        <f>IF(COUNTBLANK($A614:$F614)&gt;2,"",IF(Input!K614=0,"NA",Input!K614))</f>
        <v/>
      </c>
      <c r="AT614" s="65" t="str">
        <f t="shared" si="462"/>
        <v/>
      </c>
      <c r="AU614" s="65" t="str">
        <f t="shared" si="463"/>
        <v/>
      </c>
      <c r="AV614" s="165" t="str">
        <f>IF(COUNTBLANK($A614:$F614)&gt;2,"",IF(Input!L614=0,"NA",Input!L614))</f>
        <v/>
      </c>
      <c r="AW614" s="65" t="str">
        <f t="shared" si="464"/>
        <v/>
      </c>
      <c r="AX614" s="65" t="str">
        <f t="shared" si="465"/>
        <v/>
      </c>
      <c r="AY614" s="165" t="str">
        <f>IF(COUNTBLANK($A614:$F614)&gt;2,"",IF(Input!M614=0,"NA",Input!M614))</f>
        <v/>
      </c>
      <c r="AZ614" s="65" t="str">
        <f t="shared" si="466"/>
        <v/>
      </c>
      <c r="BA614" s="65" t="str">
        <f t="shared" si="467"/>
        <v/>
      </c>
      <c r="BB614" s="165" t="str">
        <f>IF(COUNTBLANK($A614:$F614)&gt;2,"",IF(Input!N614=0,"NA",Input!N614))</f>
        <v/>
      </c>
      <c r="BC614" s="65" t="str">
        <f t="shared" si="468"/>
        <v/>
      </c>
      <c r="BD614" s="65" t="str">
        <f t="shared" si="469"/>
        <v/>
      </c>
      <c r="BE614" s="165" t="str">
        <f>IF(COUNTBLANK($A614:$F614)&gt;2,"",IF(Input!O614=0,"NA",Input!O614))</f>
        <v/>
      </c>
      <c r="BF614" s="65" t="str">
        <f t="shared" si="470"/>
        <v/>
      </c>
      <c r="BG614" s="65" t="str">
        <f t="shared" si="471"/>
        <v/>
      </c>
      <c r="BH614" s="165" t="str">
        <f>IF(COUNTBLANK($A614:$F614)&gt;2,"",IF(Input!P614=0,"NA",Input!P614))</f>
        <v/>
      </c>
      <c r="BI614" s="65" t="str">
        <f t="shared" si="472"/>
        <v/>
      </c>
      <c r="BJ614" s="65" t="str">
        <f t="shared" si="473"/>
        <v/>
      </c>
      <c r="BK614" s="165" t="str">
        <f>IF(COUNTBLANK($A614:$F614)&gt;2,"",IF(Input!Q614=0,"NA",Input!Q614))</f>
        <v/>
      </c>
      <c r="BL614" s="65" t="str">
        <f t="shared" si="474"/>
        <v/>
      </c>
      <c r="BM614" s="65" t="str">
        <f t="shared" si="475"/>
        <v/>
      </c>
      <c r="BN614" s="165" t="str">
        <f>IF(COUNTBLANK($A614:$F614)&gt;2,"",IF(Input!R614=0,"NA",Input!R614))</f>
        <v/>
      </c>
      <c r="BO614" s="65" t="str">
        <f t="shared" si="476"/>
        <v/>
      </c>
      <c r="BP614" s="65" t="str">
        <f t="shared" si="477"/>
        <v/>
      </c>
      <c r="BQ614" s="165" t="str">
        <f>IF(COUNTBLANK($A614:$F614)&gt;2,"",IF(Input!S614=0,"NA",Input!S614))</f>
        <v/>
      </c>
      <c r="BR614" s="65" t="str">
        <f t="shared" si="478"/>
        <v/>
      </c>
      <c r="BS614" s="65" t="str">
        <f t="shared" si="479"/>
        <v/>
      </c>
      <c r="BT614" s="165" t="str">
        <f>IF(COUNTBLANK($A614:$F614)&gt;2,"",IF(Input!T614=0,"NA",Input!T614))</f>
        <v/>
      </c>
      <c r="BU614" s="65" t="str">
        <f t="shared" si="480"/>
        <v/>
      </c>
      <c r="BV614" s="65" t="str">
        <f t="shared" si="481"/>
        <v/>
      </c>
      <c r="BW614" s="165" t="str">
        <f>IF(COUNTBLANK($A614:$F614)&gt;2,"",IF(Input!U614=0,"NA",Input!U614))</f>
        <v/>
      </c>
      <c r="BX614" s="65" t="str">
        <f t="shared" si="482"/>
        <v/>
      </c>
      <c r="BY614" s="65" t="str">
        <f t="shared" si="483"/>
        <v/>
      </c>
      <c r="BZ614" s="165" t="str">
        <f>IF(COUNTBLANK($A614:$F614)&gt;2,"",IF(Input!V614=0,"NA",Input!V614))</f>
        <v/>
      </c>
      <c r="CA614" s="65" t="str">
        <f t="shared" si="484"/>
        <v/>
      </c>
      <c r="CB614" s="65" t="str">
        <f t="shared" si="485"/>
        <v/>
      </c>
      <c r="CC614" s="165" t="str">
        <f>IF(COUNTBLANK($A614:$F614)&gt;2,"",IF(Input!W614=0,"NA",Input!W614))</f>
        <v/>
      </c>
      <c r="CD614" s="65" t="str">
        <f t="shared" si="486"/>
        <v/>
      </c>
      <c r="CE614" s="65" t="str">
        <f t="shared" si="487"/>
        <v/>
      </c>
      <c r="CF614" s="165" t="str">
        <f>IF(COUNTBLANK($A614:$F614)&gt;2,"",IF(Input!X614=0,"NA",Input!X614))</f>
        <v/>
      </c>
      <c r="CG614" s="65" t="str">
        <f t="shared" si="488"/>
        <v/>
      </c>
      <c r="CH614" s="65" t="str">
        <f t="shared" si="489"/>
        <v/>
      </c>
      <c r="CI614" s="165" t="str">
        <f>IF(COUNTBLANK($A614:$F614)&gt;2,"",IF(Input!Y614=0,"NA",Input!Y614))</f>
        <v/>
      </c>
      <c r="CJ614" s="65" t="str">
        <f t="shared" si="490"/>
        <v/>
      </c>
      <c r="CK614" s="65" t="str">
        <f t="shared" si="491"/>
        <v/>
      </c>
      <c r="CL614" s="165" t="str">
        <f>IF(COUNTBLANK($A614:$F614)&gt;2,"",IF(Input!Z614=0,"NA",Input!Z614))</f>
        <v/>
      </c>
      <c r="CM614" s="65" t="str">
        <f t="shared" si="492"/>
        <v/>
      </c>
      <c r="CN614" s="65" t="str">
        <f t="shared" si="493"/>
        <v/>
      </c>
      <c r="CO614" s="165" t="str">
        <f>IF(COUNTBLANK($A614:$F614)&gt;2,"",IF(Input!AA614=0,"NA",Input!AA614))</f>
        <v/>
      </c>
      <c r="CP614" s="65" t="str">
        <f t="shared" si="494"/>
        <v/>
      </c>
      <c r="CQ614" s="65" t="str">
        <f t="shared" si="495"/>
        <v/>
      </c>
      <c r="CR614" s="165" t="str">
        <f>IF(COUNTBLANK($A614:$F614)&gt;2,"",IF(Input!AB614=0,"NA",Input!AB614))</f>
        <v/>
      </c>
      <c r="CS614" s="65" t="str">
        <f t="shared" si="496"/>
        <v/>
      </c>
      <c r="CT614" s="65" t="str">
        <f t="shared" si="497"/>
        <v/>
      </c>
      <c r="CU614" s="165" t="str">
        <f>IF(COUNTBLANK($A614:$F614)&gt;2,"",IF(Input!AC614=0,"NA",Input!AC614))</f>
        <v/>
      </c>
      <c r="CV614" s="65" t="str">
        <f t="shared" si="498"/>
        <v/>
      </c>
      <c r="CW614" s="65" t="str">
        <f t="shared" si="499"/>
        <v/>
      </c>
      <c r="CX614" s="165" t="str">
        <f>IF(COUNTBLANK($A614:$F614)&gt;2,"",IF(Input!AD614=0,"NA",Input!AD614))</f>
        <v/>
      </c>
    </row>
    <row r="615" spans="1:102" x14ac:dyDescent="0.25">
      <c r="A615" s="162" t="str">
        <f>IF(Input!B615=0,"",Input!B615)</f>
        <v/>
      </c>
      <c r="B615" s="162" t="str">
        <f>IF(Input!C615=0,"",Input!C615)</f>
        <v/>
      </c>
      <c r="C615" s="162" t="str">
        <f>IF(Input!D615=0,"",Input!D615)</f>
        <v/>
      </c>
      <c r="D615" s="162" t="str">
        <f>IF(Input!G615=0,"",Input!G615)</f>
        <v/>
      </c>
      <c r="E615" s="162" t="str">
        <f>IF(Input!H615=0,"",Input!H615)</f>
        <v/>
      </c>
      <c r="F615" s="162" t="str">
        <f>IF(Input!I615=0,"",Input!I615)</f>
        <v/>
      </c>
      <c r="G615" s="66" t="str">
        <f t="shared" si="450"/>
        <v/>
      </c>
      <c r="H615" s="66" t="str">
        <f t="shared" si="451"/>
        <v/>
      </c>
      <c r="I615" s="160" t="str">
        <f>FinalScores!G615</f>
        <v/>
      </c>
      <c r="J615" s="65" t="str">
        <f t="shared" si="452"/>
        <v/>
      </c>
      <c r="K615" s="65" t="str">
        <f t="shared" si="453"/>
        <v/>
      </c>
      <c r="L615" s="165" t="str">
        <f>IF(COUNTBLANK($A615:$F615)&gt;2,"",IF(Input!AE615=0,"NA",Input!AE615))</f>
        <v/>
      </c>
      <c r="M615" s="65" t="str">
        <f t="shared" si="454"/>
        <v/>
      </c>
      <c r="N615" s="65" t="str">
        <f t="shared" si="455"/>
        <v/>
      </c>
      <c r="O615" s="165" t="str">
        <f>IF(COUNTBLANK($A615:$F615)&gt;2,"",IF(Input!AF615=0,"NA",Input!AF615))</f>
        <v/>
      </c>
      <c r="P615" s="65" t="str">
        <f t="shared" si="456"/>
        <v/>
      </c>
      <c r="Q615" s="65" t="str">
        <f t="shared" si="457"/>
        <v/>
      </c>
      <c r="R615" s="165" t="str">
        <f>IF(COUNTBLANK($A615:$F615)&gt;2,"",IF(Input!AG615=0,"NA",Input!AG615))</f>
        <v/>
      </c>
      <c r="AN615" s="65" t="str">
        <f t="shared" si="458"/>
        <v/>
      </c>
      <c r="AO615" s="65" t="str">
        <f t="shared" si="459"/>
        <v/>
      </c>
      <c r="AP615" s="165" t="str">
        <f>IF(COUNTBLANK($A615:$F615)&gt;2,"",IF(Input!J615=0,"NA",Input!J615))</f>
        <v/>
      </c>
      <c r="AQ615" s="65" t="str">
        <f t="shared" si="460"/>
        <v/>
      </c>
      <c r="AR615" s="65" t="str">
        <f t="shared" si="461"/>
        <v/>
      </c>
      <c r="AS615" s="165" t="str">
        <f>IF(COUNTBLANK($A615:$F615)&gt;2,"",IF(Input!K615=0,"NA",Input!K615))</f>
        <v/>
      </c>
      <c r="AT615" s="65" t="str">
        <f t="shared" si="462"/>
        <v/>
      </c>
      <c r="AU615" s="65" t="str">
        <f t="shared" si="463"/>
        <v/>
      </c>
      <c r="AV615" s="165" t="str">
        <f>IF(COUNTBLANK($A615:$F615)&gt;2,"",IF(Input!L615=0,"NA",Input!L615))</f>
        <v/>
      </c>
      <c r="AW615" s="65" t="str">
        <f t="shared" si="464"/>
        <v/>
      </c>
      <c r="AX615" s="65" t="str">
        <f t="shared" si="465"/>
        <v/>
      </c>
      <c r="AY615" s="165" t="str">
        <f>IF(COUNTBLANK($A615:$F615)&gt;2,"",IF(Input!M615=0,"NA",Input!M615))</f>
        <v/>
      </c>
      <c r="AZ615" s="65" t="str">
        <f t="shared" si="466"/>
        <v/>
      </c>
      <c r="BA615" s="65" t="str">
        <f t="shared" si="467"/>
        <v/>
      </c>
      <c r="BB615" s="165" t="str">
        <f>IF(COUNTBLANK($A615:$F615)&gt;2,"",IF(Input!N615=0,"NA",Input!N615))</f>
        <v/>
      </c>
      <c r="BC615" s="65" t="str">
        <f t="shared" si="468"/>
        <v/>
      </c>
      <c r="BD615" s="65" t="str">
        <f t="shared" si="469"/>
        <v/>
      </c>
      <c r="BE615" s="165" t="str">
        <f>IF(COUNTBLANK($A615:$F615)&gt;2,"",IF(Input!O615=0,"NA",Input!O615))</f>
        <v/>
      </c>
      <c r="BF615" s="65" t="str">
        <f t="shared" si="470"/>
        <v/>
      </c>
      <c r="BG615" s="65" t="str">
        <f t="shared" si="471"/>
        <v/>
      </c>
      <c r="BH615" s="165" t="str">
        <f>IF(COUNTBLANK($A615:$F615)&gt;2,"",IF(Input!P615=0,"NA",Input!P615))</f>
        <v/>
      </c>
      <c r="BI615" s="65" t="str">
        <f t="shared" si="472"/>
        <v/>
      </c>
      <c r="BJ615" s="65" t="str">
        <f t="shared" si="473"/>
        <v/>
      </c>
      <c r="BK615" s="165" t="str">
        <f>IF(COUNTBLANK($A615:$F615)&gt;2,"",IF(Input!Q615=0,"NA",Input!Q615))</f>
        <v/>
      </c>
      <c r="BL615" s="65" t="str">
        <f t="shared" si="474"/>
        <v/>
      </c>
      <c r="BM615" s="65" t="str">
        <f t="shared" si="475"/>
        <v/>
      </c>
      <c r="BN615" s="165" t="str">
        <f>IF(COUNTBLANK($A615:$F615)&gt;2,"",IF(Input!R615=0,"NA",Input!R615))</f>
        <v/>
      </c>
      <c r="BO615" s="65" t="str">
        <f t="shared" si="476"/>
        <v/>
      </c>
      <c r="BP615" s="65" t="str">
        <f t="shared" si="477"/>
        <v/>
      </c>
      <c r="BQ615" s="165" t="str">
        <f>IF(COUNTBLANK($A615:$F615)&gt;2,"",IF(Input!S615=0,"NA",Input!S615))</f>
        <v/>
      </c>
      <c r="BR615" s="65" t="str">
        <f t="shared" si="478"/>
        <v/>
      </c>
      <c r="BS615" s="65" t="str">
        <f t="shared" si="479"/>
        <v/>
      </c>
      <c r="BT615" s="165" t="str">
        <f>IF(COUNTBLANK($A615:$F615)&gt;2,"",IF(Input!T615=0,"NA",Input!T615))</f>
        <v/>
      </c>
      <c r="BU615" s="65" t="str">
        <f t="shared" si="480"/>
        <v/>
      </c>
      <c r="BV615" s="65" t="str">
        <f t="shared" si="481"/>
        <v/>
      </c>
      <c r="BW615" s="165" t="str">
        <f>IF(COUNTBLANK($A615:$F615)&gt;2,"",IF(Input!U615=0,"NA",Input!U615))</f>
        <v/>
      </c>
      <c r="BX615" s="65" t="str">
        <f t="shared" si="482"/>
        <v/>
      </c>
      <c r="BY615" s="65" t="str">
        <f t="shared" si="483"/>
        <v/>
      </c>
      <c r="BZ615" s="165" t="str">
        <f>IF(COUNTBLANK($A615:$F615)&gt;2,"",IF(Input!V615=0,"NA",Input!V615))</f>
        <v/>
      </c>
      <c r="CA615" s="65" t="str">
        <f t="shared" si="484"/>
        <v/>
      </c>
      <c r="CB615" s="65" t="str">
        <f t="shared" si="485"/>
        <v/>
      </c>
      <c r="CC615" s="165" t="str">
        <f>IF(COUNTBLANK($A615:$F615)&gt;2,"",IF(Input!W615=0,"NA",Input!W615))</f>
        <v/>
      </c>
      <c r="CD615" s="65" t="str">
        <f t="shared" si="486"/>
        <v/>
      </c>
      <c r="CE615" s="65" t="str">
        <f t="shared" si="487"/>
        <v/>
      </c>
      <c r="CF615" s="165" t="str">
        <f>IF(COUNTBLANK($A615:$F615)&gt;2,"",IF(Input!X615=0,"NA",Input!X615))</f>
        <v/>
      </c>
      <c r="CG615" s="65" t="str">
        <f t="shared" si="488"/>
        <v/>
      </c>
      <c r="CH615" s="65" t="str">
        <f t="shared" si="489"/>
        <v/>
      </c>
      <c r="CI615" s="165" t="str">
        <f>IF(COUNTBLANK($A615:$F615)&gt;2,"",IF(Input!Y615=0,"NA",Input!Y615))</f>
        <v/>
      </c>
      <c r="CJ615" s="65" t="str">
        <f t="shared" si="490"/>
        <v/>
      </c>
      <c r="CK615" s="65" t="str">
        <f t="shared" si="491"/>
        <v/>
      </c>
      <c r="CL615" s="165" t="str">
        <f>IF(COUNTBLANK($A615:$F615)&gt;2,"",IF(Input!Z615=0,"NA",Input!Z615))</f>
        <v/>
      </c>
      <c r="CM615" s="65" t="str">
        <f t="shared" si="492"/>
        <v/>
      </c>
      <c r="CN615" s="65" t="str">
        <f t="shared" si="493"/>
        <v/>
      </c>
      <c r="CO615" s="165" t="str">
        <f>IF(COUNTBLANK($A615:$F615)&gt;2,"",IF(Input!AA615=0,"NA",Input!AA615))</f>
        <v/>
      </c>
      <c r="CP615" s="65" t="str">
        <f t="shared" si="494"/>
        <v/>
      </c>
      <c r="CQ615" s="65" t="str">
        <f t="shared" si="495"/>
        <v/>
      </c>
      <c r="CR615" s="165" t="str">
        <f>IF(COUNTBLANK($A615:$F615)&gt;2,"",IF(Input!AB615=0,"NA",Input!AB615))</f>
        <v/>
      </c>
      <c r="CS615" s="65" t="str">
        <f t="shared" si="496"/>
        <v/>
      </c>
      <c r="CT615" s="65" t="str">
        <f t="shared" si="497"/>
        <v/>
      </c>
      <c r="CU615" s="165" t="str">
        <f>IF(COUNTBLANK($A615:$F615)&gt;2,"",IF(Input!AC615=0,"NA",Input!AC615))</f>
        <v/>
      </c>
      <c r="CV615" s="65" t="str">
        <f t="shared" si="498"/>
        <v/>
      </c>
      <c r="CW615" s="65" t="str">
        <f t="shared" si="499"/>
        <v/>
      </c>
      <c r="CX615" s="165" t="str">
        <f>IF(COUNTBLANK($A615:$F615)&gt;2,"",IF(Input!AD615=0,"NA",Input!AD615))</f>
        <v/>
      </c>
    </row>
    <row r="616" spans="1:102" x14ac:dyDescent="0.25">
      <c r="A616" s="162" t="str">
        <f>IF(Input!B616=0,"",Input!B616)</f>
        <v/>
      </c>
      <c r="B616" s="162" t="str">
        <f>IF(Input!C616=0,"",Input!C616)</f>
        <v/>
      </c>
      <c r="C616" s="162" t="str">
        <f>IF(Input!D616=0,"",Input!D616)</f>
        <v/>
      </c>
      <c r="D616" s="162" t="str">
        <f>IF(Input!G616=0,"",Input!G616)</f>
        <v/>
      </c>
      <c r="E616" s="162" t="str">
        <f>IF(Input!H616=0,"",Input!H616)</f>
        <v/>
      </c>
      <c r="F616" s="162" t="str">
        <f>IF(Input!I616=0,"",Input!I616)</f>
        <v/>
      </c>
      <c r="G616" s="66" t="str">
        <f t="shared" si="450"/>
        <v/>
      </c>
      <c r="H616" s="66" t="str">
        <f t="shared" si="451"/>
        <v/>
      </c>
      <c r="I616" s="160" t="str">
        <f>FinalScores!G616</f>
        <v/>
      </c>
      <c r="J616" s="65" t="str">
        <f t="shared" si="452"/>
        <v/>
      </c>
      <c r="K616" s="65" t="str">
        <f t="shared" si="453"/>
        <v/>
      </c>
      <c r="L616" s="165" t="str">
        <f>IF(COUNTBLANK($A616:$F616)&gt;2,"",IF(Input!AE616=0,"NA",Input!AE616))</f>
        <v/>
      </c>
      <c r="M616" s="65" t="str">
        <f t="shared" si="454"/>
        <v/>
      </c>
      <c r="N616" s="65" t="str">
        <f t="shared" si="455"/>
        <v/>
      </c>
      <c r="O616" s="165" t="str">
        <f>IF(COUNTBLANK($A616:$F616)&gt;2,"",IF(Input!AF616=0,"NA",Input!AF616))</f>
        <v/>
      </c>
      <c r="P616" s="65" t="str">
        <f t="shared" si="456"/>
        <v/>
      </c>
      <c r="Q616" s="65" t="str">
        <f t="shared" si="457"/>
        <v/>
      </c>
      <c r="R616" s="165" t="str">
        <f>IF(COUNTBLANK($A616:$F616)&gt;2,"",IF(Input!AG616=0,"NA",Input!AG616))</f>
        <v/>
      </c>
      <c r="AN616" s="65" t="str">
        <f t="shared" si="458"/>
        <v/>
      </c>
      <c r="AO616" s="65" t="str">
        <f t="shared" si="459"/>
        <v/>
      </c>
      <c r="AP616" s="165" t="str">
        <f>IF(COUNTBLANK($A616:$F616)&gt;2,"",IF(Input!J616=0,"NA",Input!J616))</f>
        <v/>
      </c>
      <c r="AQ616" s="65" t="str">
        <f t="shared" si="460"/>
        <v/>
      </c>
      <c r="AR616" s="65" t="str">
        <f t="shared" si="461"/>
        <v/>
      </c>
      <c r="AS616" s="165" t="str">
        <f>IF(COUNTBLANK($A616:$F616)&gt;2,"",IF(Input!K616=0,"NA",Input!K616))</f>
        <v/>
      </c>
      <c r="AT616" s="65" t="str">
        <f t="shared" si="462"/>
        <v/>
      </c>
      <c r="AU616" s="65" t="str">
        <f t="shared" si="463"/>
        <v/>
      </c>
      <c r="AV616" s="165" t="str">
        <f>IF(COUNTBLANK($A616:$F616)&gt;2,"",IF(Input!L616=0,"NA",Input!L616))</f>
        <v/>
      </c>
      <c r="AW616" s="65" t="str">
        <f t="shared" si="464"/>
        <v/>
      </c>
      <c r="AX616" s="65" t="str">
        <f t="shared" si="465"/>
        <v/>
      </c>
      <c r="AY616" s="165" t="str">
        <f>IF(COUNTBLANK($A616:$F616)&gt;2,"",IF(Input!M616=0,"NA",Input!M616))</f>
        <v/>
      </c>
      <c r="AZ616" s="65" t="str">
        <f t="shared" si="466"/>
        <v/>
      </c>
      <c r="BA616" s="65" t="str">
        <f t="shared" si="467"/>
        <v/>
      </c>
      <c r="BB616" s="165" t="str">
        <f>IF(COUNTBLANK($A616:$F616)&gt;2,"",IF(Input!N616=0,"NA",Input!N616))</f>
        <v/>
      </c>
      <c r="BC616" s="65" t="str">
        <f t="shared" si="468"/>
        <v/>
      </c>
      <c r="BD616" s="65" t="str">
        <f t="shared" si="469"/>
        <v/>
      </c>
      <c r="BE616" s="165" t="str">
        <f>IF(COUNTBLANK($A616:$F616)&gt;2,"",IF(Input!O616=0,"NA",Input!O616))</f>
        <v/>
      </c>
      <c r="BF616" s="65" t="str">
        <f t="shared" si="470"/>
        <v/>
      </c>
      <c r="BG616" s="65" t="str">
        <f t="shared" si="471"/>
        <v/>
      </c>
      <c r="BH616" s="165" t="str">
        <f>IF(COUNTBLANK($A616:$F616)&gt;2,"",IF(Input!P616=0,"NA",Input!P616))</f>
        <v/>
      </c>
      <c r="BI616" s="65" t="str">
        <f t="shared" si="472"/>
        <v/>
      </c>
      <c r="BJ616" s="65" t="str">
        <f t="shared" si="473"/>
        <v/>
      </c>
      <c r="BK616" s="165" t="str">
        <f>IF(COUNTBLANK($A616:$F616)&gt;2,"",IF(Input!Q616=0,"NA",Input!Q616))</f>
        <v/>
      </c>
      <c r="BL616" s="65" t="str">
        <f t="shared" si="474"/>
        <v/>
      </c>
      <c r="BM616" s="65" t="str">
        <f t="shared" si="475"/>
        <v/>
      </c>
      <c r="BN616" s="165" t="str">
        <f>IF(COUNTBLANK($A616:$F616)&gt;2,"",IF(Input!R616=0,"NA",Input!R616))</f>
        <v/>
      </c>
      <c r="BO616" s="65" t="str">
        <f t="shared" si="476"/>
        <v/>
      </c>
      <c r="BP616" s="65" t="str">
        <f t="shared" si="477"/>
        <v/>
      </c>
      <c r="BQ616" s="165" t="str">
        <f>IF(COUNTBLANK($A616:$F616)&gt;2,"",IF(Input!S616=0,"NA",Input!S616))</f>
        <v/>
      </c>
      <c r="BR616" s="65" t="str">
        <f t="shared" si="478"/>
        <v/>
      </c>
      <c r="BS616" s="65" t="str">
        <f t="shared" si="479"/>
        <v/>
      </c>
      <c r="BT616" s="165" t="str">
        <f>IF(COUNTBLANK($A616:$F616)&gt;2,"",IF(Input!T616=0,"NA",Input!T616))</f>
        <v/>
      </c>
      <c r="BU616" s="65" t="str">
        <f t="shared" si="480"/>
        <v/>
      </c>
      <c r="BV616" s="65" t="str">
        <f t="shared" si="481"/>
        <v/>
      </c>
      <c r="BW616" s="165" t="str">
        <f>IF(COUNTBLANK($A616:$F616)&gt;2,"",IF(Input!U616=0,"NA",Input!U616))</f>
        <v/>
      </c>
      <c r="BX616" s="65" t="str">
        <f t="shared" si="482"/>
        <v/>
      </c>
      <c r="BY616" s="65" t="str">
        <f t="shared" si="483"/>
        <v/>
      </c>
      <c r="BZ616" s="165" t="str">
        <f>IF(COUNTBLANK($A616:$F616)&gt;2,"",IF(Input!V616=0,"NA",Input!V616))</f>
        <v/>
      </c>
      <c r="CA616" s="65" t="str">
        <f t="shared" si="484"/>
        <v/>
      </c>
      <c r="CB616" s="65" t="str">
        <f t="shared" si="485"/>
        <v/>
      </c>
      <c r="CC616" s="165" t="str">
        <f>IF(COUNTBLANK($A616:$F616)&gt;2,"",IF(Input!W616=0,"NA",Input!W616))</f>
        <v/>
      </c>
      <c r="CD616" s="65" t="str">
        <f t="shared" si="486"/>
        <v/>
      </c>
      <c r="CE616" s="65" t="str">
        <f t="shared" si="487"/>
        <v/>
      </c>
      <c r="CF616" s="165" t="str">
        <f>IF(COUNTBLANK($A616:$F616)&gt;2,"",IF(Input!X616=0,"NA",Input!X616))</f>
        <v/>
      </c>
      <c r="CG616" s="65" t="str">
        <f t="shared" si="488"/>
        <v/>
      </c>
      <c r="CH616" s="65" t="str">
        <f t="shared" si="489"/>
        <v/>
      </c>
      <c r="CI616" s="165" t="str">
        <f>IF(COUNTBLANK($A616:$F616)&gt;2,"",IF(Input!Y616=0,"NA",Input!Y616))</f>
        <v/>
      </c>
      <c r="CJ616" s="65" t="str">
        <f t="shared" si="490"/>
        <v/>
      </c>
      <c r="CK616" s="65" t="str">
        <f t="shared" si="491"/>
        <v/>
      </c>
      <c r="CL616" s="165" t="str">
        <f>IF(COUNTBLANK($A616:$F616)&gt;2,"",IF(Input!Z616=0,"NA",Input!Z616))</f>
        <v/>
      </c>
      <c r="CM616" s="65" t="str">
        <f t="shared" si="492"/>
        <v/>
      </c>
      <c r="CN616" s="65" t="str">
        <f t="shared" si="493"/>
        <v/>
      </c>
      <c r="CO616" s="165" t="str">
        <f>IF(COUNTBLANK($A616:$F616)&gt;2,"",IF(Input!AA616=0,"NA",Input!AA616))</f>
        <v/>
      </c>
      <c r="CP616" s="65" t="str">
        <f t="shared" si="494"/>
        <v/>
      </c>
      <c r="CQ616" s="65" t="str">
        <f t="shared" si="495"/>
        <v/>
      </c>
      <c r="CR616" s="165" t="str">
        <f>IF(COUNTBLANK($A616:$F616)&gt;2,"",IF(Input!AB616=0,"NA",Input!AB616))</f>
        <v/>
      </c>
      <c r="CS616" s="65" t="str">
        <f t="shared" si="496"/>
        <v/>
      </c>
      <c r="CT616" s="65" t="str">
        <f t="shared" si="497"/>
        <v/>
      </c>
      <c r="CU616" s="165" t="str">
        <f>IF(COUNTBLANK($A616:$F616)&gt;2,"",IF(Input!AC616=0,"NA",Input!AC616))</f>
        <v/>
      </c>
      <c r="CV616" s="65" t="str">
        <f t="shared" si="498"/>
        <v/>
      </c>
      <c r="CW616" s="65" t="str">
        <f t="shared" si="499"/>
        <v/>
      </c>
      <c r="CX616" s="165" t="str">
        <f>IF(COUNTBLANK($A616:$F616)&gt;2,"",IF(Input!AD616=0,"NA",Input!AD616))</f>
        <v/>
      </c>
    </row>
    <row r="617" spans="1:102" x14ac:dyDescent="0.25">
      <c r="A617" s="162" t="str">
        <f>IF(Input!B617=0,"",Input!B617)</f>
        <v/>
      </c>
      <c r="B617" s="162" t="str">
        <f>IF(Input!C617=0,"",Input!C617)</f>
        <v/>
      </c>
      <c r="C617" s="162" t="str">
        <f>IF(Input!D617=0,"",Input!D617)</f>
        <v/>
      </c>
      <c r="D617" s="162" t="str">
        <f>IF(Input!G617=0,"",Input!G617)</f>
        <v/>
      </c>
      <c r="E617" s="162" t="str">
        <f>IF(Input!H617=0,"",Input!H617)</f>
        <v/>
      </c>
      <c r="F617" s="162" t="str">
        <f>IF(Input!I617=0,"",Input!I617)</f>
        <v/>
      </c>
      <c r="G617" s="66" t="str">
        <f t="shared" si="450"/>
        <v/>
      </c>
      <c r="H617" s="66" t="str">
        <f t="shared" si="451"/>
        <v/>
      </c>
      <c r="I617" s="160" t="str">
        <f>FinalScores!G617</f>
        <v/>
      </c>
      <c r="J617" s="65" t="str">
        <f t="shared" si="452"/>
        <v/>
      </c>
      <c r="K617" s="65" t="str">
        <f t="shared" si="453"/>
        <v/>
      </c>
      <c r="L617" s="165" t="str">
        <f>IF(COUNTBLANK($A617:$F617)&gt;2,"",IF(Input!AE617=0,"NA",Input!AE617))</f>
        <v/>
      </c>
      <c r="M617" s="65" t="str">
        <f t="shared" si="454"/>
        <v/>
      </c>
      <c r="N617" s="65" t="str">
        <f t="shared" si="455"/>
        <v/>
      </c>
      <c r="O617" s="165" t="str">
        <f>IF(COUNTBLANK($A617:$F617)&gt;2,"",IF(Input!AF617=0,"NA",Input!AF617))</f>
        <v/>
      </c>
      <c r="P617" s="65" t="str">
        <f t="shared" si="456"/>
        <v/>
      </c>
      <c r="Q617" s="65" t="str">
        <f t="shared" si="457"/>
        <v/>
      </c>
      <c r="R617" s="165" t="str">
        <f>IF(COUNTBLANK($A617:$F617)&gt;2,"",IF(Input!AG617=0,"NA",Input!AG617))</f>
        <v/>
      </c>
      <c r="AN617" s="65" t="str">
        <f t="shared" si="458"/>
        <v/>
      </c>
      <c r="AO617" s="65" t="str">
        <f t="shared" si="459"/>
        <v/>
      </c>
      <c r="AP617" s="165" t="str">
        <f>IF(COUNTBLANK($A617:$F617)&gt;2,"",IF(Input!J617=0,"NA",Input!J617))</f>
        <v/>
      </c>
      <c r="AQ617" s="65" t="str">
        <f t="shared" si="460"/>
        <v/>
      </c>
      <c r="AR617" s="65" t="str">
        <f t="shared" si="461"/>
        <v/>
      </c>
      <c r="AS617" s="165" t="str">
        <f>IF(COUNTBLANK($A617:$F617)&gt;2,"",IF(Input!K617=0,"NA",Input!K617))</f>
        <v/>
      </c>
      <c r="AT617" s="65" t="str">
        <f t="shared" si="462"/>
        <v/>
      </c>
      <c r="AU617" s="65" t="str">
        <f t="shared" si="463"/>
        <v/>
      </c>
      <c r="AV617" s="165" t="str">
        <f>IF(COUNTBLANK($A617:$F617)&gt;2,"",IF(Input!L617=0,"NA",Input!L617))</f>
        <v/>
      </c>
      <c r="AW617" s="65" t="str">
        <f t="shared" si="464"/>
        <v/>
      </c>
      <c r="AX617" s="65" t="str">
        <f t="shared" si="465"/>
        <v/>
      </c>
      <c r="AY617" s="165" t="str">
        <f>IF(COUNTBLANK($A617:$F617)&gt;2,"",IF(Input!M617=0,"NA",Input!M617))</f>
        <v/>
      </c>
      <c r="AZ617" s="65" t="str">
        <f t="shared" si="466"/>
        <v/>
      </c>
      <c r="BA617" s="65" t="str">
        <f t="shared" si="467"/>
        <v/>
      </c>
      <c r="BB617" s="165" t="str">
        <f>IF(COUNTBLANK($A617:$F617)&gt;2,"",IF(Input!N617=0,"NA",Input!N617))</f>
        <v/>
      </c>
      <c r="BC617" s="65" t="str">
        <f t="shared" si="468"/>
        <v/>
      </c>
      <c r="BD617" s="65" t="str">
        <f t="shared" si="469"/>
        <v/>
      </c>
      <c r="BE617" s="165" t="str">
        <f>IF(COUNTBLANK($A617:$F617)&gt;2,"",IF(Input!O617=0,"NA",Input!O617))</f>
        <v/>
      </c>
      <c r="BF617" s="65" t="str">
        <f t="shared" si="470"/>
        <v/>
      </c>
      <c r="BG617" s="65" t="str">
        <f t="shared" si="471"/>
        <v/>
      </c>
      <c r="BH617" s="165" t="str">
        <f>IF(COUNTBLANK($A617:$F617)&gt;2,"",IF(Input!P617=0,"NA",Input!P617))</f>
        <v/>
      </c>
      <c r="BI617" s="65" t="str">
        <f t="shared" si="472"/>
        <v/>
      </c>
      <c r="BJ617" s="65" t="str">
        <f t="shared" si="473"/>
        <v/>
      </c>
      <c r="BK617" s="165" t="str">
        <f>IF(COUNTBLANK($A617:$F617)&gt;2,"",IF(Input!Q617=0,"NA",Input!Q617))</f>
        <v/>
      </c>
      <c r="BL617" s="65" t="str">
        <f t="shared" si="474"/>
        <v/>
      </c>
      <c r="BM617" s="65" t="str">
        <f t="shared" si="475"/>
        <v/>
      </c>
      <c r="BN617" s="165" t="str">
        <f>IF(COUNTBLANK($A617:$F617)&gt;2,"",IF(Input!R617=0,"NA",Input!R617))</f>
        <v/>
      </c>
      <c r="BO617" s="65" t="str">
        <f t="shared" si="476"/>
        <v/>
      </c>
      <c r="BP617" s="65" t="str">
        <f t="shared" si="477"/>
        <v/>
      </c>
      <c r="BQ617" s="165" t="str">
        <f>IF(COUNTBLANK($A617:$F617)&gt;2,"",IF(Input!S617=0,"NA",Input!S617))</f>
        <v/>
      </c>
      <c r="BR617" s="65" t="str">
        <f t="shared" si="478"/>
        <v/>
      </c>
      <c r="BS617" s="65" t="str">
        <f t="shared" si="479"/>
        <v/>
      </c>
      <c r="BT617" s="165" t="str">
        <f>IF(COUNTBLANK($A617:$F617)&gt;2,"",IF(Input!T617=0,"NA",Input!T617))</f>
        <v/>
      </c>
      <c r="BU617" s="65" t="str">
        <f t="shared" si="480"/>
        <v/>
      </c>
      <c r="BV617" s="65" t="str">
        <f t="shared" si="481"/>
        <v/>
      </c>
      <c r="BW617" s="165" t="str">
        <f>IF(COUNTBLANK($A617:$F617)&gt;2,"",IF(Input!U617=0,"NA",Input!U617))</f>
        <v/>
      </c>
      <c r="BX617" s="65" t="str">
        <f t="shared" si="482"/>
        <v/>
      </c>
      <c r="BY617" s="65" t="str">
        <f t="shared" si="483"/>
        <v/>
      </c>
      <c r="BZ617" s="165" t="str">
        <f>IF(COUNTBLANK($A617:$F617)&gt;2,"",IF(Input!V617=0,"NA",Input!V617))</f>
        <v/>
      </c>
      <c r="CA617" s="65" t="str">
        <f t="shared" si="484"/>
        <v/>
      </c>
      <c r="CB617" s="65" t="str">
        <f t="shared" si="485"/>
        <v/>
      </c>
      <c r="CC617" s="165" t="str">
        <f>IF(COUNTBLANK($A617:$F617)&gt;2,"",IF(Input!W617=0,"NA",Input!W617))</f>
        <v/>
      </c>
      <c r="CD617" s="65" t="str">
        <f t="shared" si="486"/>
        <v/>
      </c>
      <c r="CE617" s="65" t="str">
        <f t="shared" si="487"/>
        <v/>
      </c>
      <c r="CF617" s="165" t="str">
        <f>IF(COUNTBLANK($A617:$F617)&gt;2,"",IF(Input!X617=0,"NA",Input!X617))</f>
        <v/>
      </c>
      <c r="CG617" s="65" t="str">
        <f t="shared" si="488"/>
        <v/>
      </c>
      <c r="CH617" s="65" t="str">
        <f t="shared" si="489"/>
        <v/>
      </c>
      <c r="CI617" s="165" t="str">
        <f>IF(COUNTBLANK($A617:$F617)&gt;2,"",IF(Input!Y617=0,"NA",Input!Y617))</f>
        <v/>
      </c>
      <c r="CJ617" s="65" t="str">
        <f t="shared" si="490"/>
        <v/>
      </c>
      <c r="CK617" s="65" t="str">
        <f t="shared" si="491"/>
        <v/>
      </c>
      <c r="CL617" s="165" t="str">
        <f>IF(COUNTBLANK($A617:$F617)&gt;2,"",IF(Input!Z617=0,"NA",Input!Z617))</f>
        <v/>
      </c>
      <c r="CM617" s="65" t="str">
        <f t="shared" si="492"/>
        <v/>
      </c>
      <c r="CN617" s="65" t="str">
        <f t="shared" si="493"/>
        <v/>
      </c>
      <c r="CO617" s="165" t="str">
        <f>IF(COUNTBLANK($A617:$F617)&gt;2,"",IF(Input!AA617=0,"NA",Input!AA617))</f>
        <v/>
      </c>
      <c r="CP617" s="65" t="str">
        <f t="shared" si="494"/>
        <v/>
      </c>
      <c r="CQ617" s="65" t="str">
        <f t="shared" si="495"/>
        <v/>
      </c>
      <c r="CR617" s="165" t="str">
        <f>IF(COUNTBLANK($A617:$F617)&gt;2,"",IF(Input!AB617=0,"NA",Input!AB617))</f>
        <v/>
      </c>
      <c r="CS617" s="65" t="str">
        <f t="shared" si="496"/>
        <v/>
      </c>
      <c r="CT617" s="65" t="str">
        <f t="shared" si="497"/>
        <v/>
      </c>
      <c r="CU617" s="165" t="str">
        <f>IF(COUNTBLANK($A617:$F617)&gt;2,"",IF(Input!AC617=0,"NA",Input!AC617))</f>
        <v/>
      </c>
      <c r="CV617" s="65" t="str">
        <f t="shared" si="498"/>
        <v/>
      </c>
      <c r="CW617" s="65" t="str">
        <f t="shared" si="499"/>
        <v/>
      </c>
      <c r="CX617" s="165" t="str">
        <f>IF(COUNTBLANK($A617:$F617)&gt;2,"",IF(Input!AD617=0,"NA",Input!AD617))</f>
        <v/>
      </c>
    </row>
    <row r="618" spans="1:102" x14ac:dyDescent="0.25">
      <c r="A618" s="162" t="str">
        <f>IF(Input!B618=0,"",Input!B618)</f>
        <v/>
      </c>
      <c r="B618" s="162" t="str">
        <f>IF(Input!C618=0,"",Input!C618)</f>
        <v/>
      </c>
      <c r="C618" s="162" t="str">
        <f>IF(Input!D618=0,"",Input!D618)</f>
        <v/>
      </c>
      <c r="D618" s="162" t="str">
        <f>IF(Input!G618=0,"",Input!G618)</f>
        <v/>
      </c>
      <c r="E618" s="162" t="str">
        <f>IF(Input!H618=0,"",Input!H618)</f>
        <v/>
      </c>
      <c r="F618" s="162" t="str">
        <f>IF(Input!I618=0,"",Input!I618)</f>
        <v/>
      </c>
      <c r="G618" s="66" t="str">
        <f t="shared" si="450"/>
        <v/>
      </c>
      <c r="H618" s="66" t="str">
        <f t="shared" si="451"/>
        <v/>
      </c>
      <c r="I618" s="160" t="str">
        <f>FinalScores!G618</f>
        <v/>
      </c>
      <c r="J618" s="65" t="str">
        <f t="shared" si="452"/>
        <v/>
      </c>
      <c r="K618" s="65" t="str">
        <f t="shared" si="453"/>
        <v/>
      </c>
      <c r="L618" s="165" t="str">
        <f>IF(COUNTBLANK($A618:$F618)&gt;2,"",IF(Input!AE618=0,"NA",Input!AE618))</f>
        <v/>
      </c>
      <c r="M618" s="65" t="str">
        <f t="shared" si="454"/>
        <v/>
      </c>
      <c r="N618" s="65" t="str">
        <f t="shared" si="455"/>
        <v/>
      </c>
      <c r="O618" s="165" t="str">
        <f>IF(COUNTBLANK($A618:$F618)&gt;2,"",IF(Input!AF618=0,"NA",Input!AF618))</f>
        <v/>
      </c>
      <c r="P618" s="65" t="str">
        <f t="shared" si="456"/>
        <v/>
      </c>
      <c r="Q618" s="65" t="str">
        <f t="shared" si="457"/>
        <v/>
      </c>
      <c r="R618" s="165" t="str">
        <f>IF(COUNTBLANK($A618:$F618)&gt;2,"",IF(Input!AG618=0,"NA",Input!AG618))</f>
        <v/>
      </c>
      <c r="AN618" s="65" t="str">
        <f t="shared" si="458"/>
        <v/>
      </c>
      <c r="AO618" s="65" t="str">
        <f t="shared" si="459"/>
        <v/>
      </c>
      <c r="AP618" s="165" t="str">
        <f>IF(COUNTBLANK($A618:$F618)&gt;2,"",IF(Input!J618=0,"NA",Input!J618))</f>
        <v/>
      </c>
      <c r="AQ618" s="65" t="str">
        <f t="shared" si="460"/>
        <v/>
      </c>
      <c r="AR618" s="65" t="str">
        <f t="shared" si="461"/>
        <v/>
      </c>
      <c r="AS618" s="165" t="str">
        <f>IF(COUNTBLANK($A618:$F618)&gt;2,"",IF(Input!K618=0,"NA",Input!K618))</f>
        <v/>
      </c>
      <c r="AT618" s="65" t="str">
        <f t="shared" si="462"/>
        <v/>
      </c>
      <c r="AU618" s="65" t="str">
        <f t="shared" si="463"/>
        <v/>
      </c>
      <c r="AV618" s="165" t="str">
        <f>IF(COUNTBLANK($A618:$F618)&gt;2,"",IF(Input!L618=0,"NA",Input!L618))</f>
        <v/>
      </c>
      <c r="AW618" s="65" t="str">
        <f t="shared" si="464"/>
        <v/>
      </c>
      <c r="AX618" s="65" t="str">
        <f t="shared" si="465"/>
        <v/>
      </c>
      <c r="AY618" s="165" t="str">
        <f>IF(COUNTBLANK($A618:$F618)&gt;2,"",IF(Input!M618=0,"NA",Input!M618))</f>
        <v/>
      </c>
      <c r="AZ618" s="65" t="str">
        <f t="shared" si="466"/>
        <v/>
      </c>
      <c r="BA618" s="65" t="str">
        <f t="shared" si="467"/>
        <v/>
      </c>
      <c r="BB618" s="165" t="str">
        <f>IF(COUNTBLANK($A618:$F618)&gt;2,"",IF(Input!N618=0,"NA",Input!N618))</f>
        <v/>
      </c>
      <c r="BC618" s="65" t="str">
        <f t="shared" si="468"/>
        <v/>
      </c>
      <c r="BD618" s="65" t="str">
        <f t="shared" si="469"/>
        <v/>
      </c>
      <c r="BE618" s="165" t="str">
        <f>IF(COUNTBLANK($A618:$F618)&gt;2,"",IF(Input!O618=0,"NA",Input!O618))</f>
        <v/>
      </c>
      <c r="BF618" s="65" t="str">
        <f t="shared" si="470"/>
        <v/>
      </c>
      <c r="BG618" s="65" t="str">
        <f t="shared" si="471"/>
        <v/>
      </c>
      <c r="BH618" s="165" t="str">
        <f>IF(COUNTBLANK($A618:$F618)&gt;2,"",IF(Input!P618=0,"NA",Input!P618))</f>
        <v/>
      </c>
      <c r="BI618" s="65" t="str">
        <f t="shared" si="472"/>
        <v/>
      </c>
      <c r="BJ618" s="65" t="str">
        <f t="shared" si="473"/>
        <v/>
      </c>
      <c r="BK618" s="165" t="str">
        <f>IF(COUNTBLANK($A618:$F618)&gt;2,"",IF(Input!Q618=0,"NA",Input!Q618))</f>
        <v/>
      </c>
      <c r="BL618" s="65" t="str">
        <f t="shared" si="474"/>
        <v/>
      </c>
      <c r="BM618" s="65" t="str">
        <f t="shared" si="475"/>
        <v/>
      </c>
      <c r="BN618" s="165" t="str">
        <f>IF(COUNTBLANK($A618:$F618)&gt;2,"",IF(Input!R618=0,"NA",Input!R618))</f>
        <v/>
      </c>
      <c r="BO618" s="65" t="str">
        <f t="shared" si="476"/>
        <v/>
      </c>
      <c r="BP618" s="65" t="str">
        <f t="shared" si="477"/>
        <v/>
      </c>
      <c r="BQ618" s="165" t="str">
        <f>IF(COUNTBLANK($A618:$F618)&gt;2,"",IF(Input!S618=0,"NA",Input!S618))</f>
        <v/>
      </c>
      <c r="BR618" s="65" t="str">
        <f t="shared" si="478"/>
        <v/>
      </c>
      <c r="BS618" s="65" t="str">
        <f t="shared" si="479"/>
        <v/>
      </c>
      <c r="BT618" s="165" t="str">
        <f>IF(COUNTBLANK($A618:$F618)&gt;2,"",IF(Input!T618=0,"NA",Input!T618))</f>
        <v/>
      </c>
      <c r="BU618" s="65" t="str">
        <f t="shared" si="480"/>
        <v/>
      </c>
      <c r="BV618" s="65" t="str">
        <f t="shared" si="481"/>
        <v/>
      </c>
      <c r="BW618" s="165" t="str">
        <f>IF(COUNTBLANK($A618:$F618)&gt;2,"",IF(Input!U618=0,"NA",Input!U618))</f>
        <v/>
      </c>
      <c r="BX618" s="65" t="str">
        <f t="shared" si="482"/>
        <v/>
      </c>
      <c r="BY618" s="65" t="str">
        <f t="shared" si="483"/>
        <v/>
      </c>
      <c r="BZ618" s="165" t="str">
        <f>IF(COUNTBLANK($A618:$F618)&gt;2,"",IF(Input!V618=0,"NA",Input!V618))</f>
        <v/>
      </c>
      <c r="CA618" s="65" t="str">
        <f t="shared" si="484"/>
        <v/>
      </c>
      <c r="CB618" s="65" t="str">
        <f t="shared" si="485"/>
        <v/>
      </c>
      <c r="CC618" s="165" t="str">
        <f>IF(COUNTBLANK($A618:$F618)&gt;2,"",IF(Input!W618=0,"NA",Input!W618))</f>
        <v/>
      </c>
      <c r="CD618" s="65" t="str">
        <f t="shared" si="486"/>
        <v/>
      </c>
      <c r="CE618" s="65" t="str">
        <f t="shared" si="487"/>
        <v/>
      </c>
      <c r="CF618" s="165" t="str">
        <f>IF(COUNTBLANK($A618:$F618)&gt;2,"",IF(Input!X618=0,"NA",Input!X618))</f>
        <v/>
      </c>
      <c r="CG618" s="65" t="str">
        <f t="shared" si="488"/>
        <v/>
      </c>
      <c r="CH618" s="65" t="str">
        <f t="shared" si="489"/>
        <v/>
      </c>
      <c r="CI618" s="165" t="str">
        <f>IF(COUNTBLANK($A618:$F618)&gt;2,"",IF(Input!Y618=0,"NA",Input!Y618))</f>
        <v/>
      </c>
      <c r="CJ618" s="65" t="str">
        <f t="shared" si="490"/>
        <v/>
      </c>
      <c r="CK618" s="65" t="str">
        <f t="shared" si="491"/>
        <v/>
      </c>
      <c r="CL618" s="165" t="str">
        <f>IF(COUNTBLANK($A618:$F618)&gt;2,"",IF(Input!Z618=0,"NA",Input!Z618))</f>
        <v/>
      </c>
      <c r="CM618" s="65" t="str">
        <f t="shared" si="492"/>
        <v/>
      </c>
      <c r="CN618" s="65" t="str">
        <f t="shared" si="493"/>
        <v/>
      </c>
      <c r="CO618" s="165" t="str">
        <f>IF(COUNTBLANK($A618:$F618)&gt;2,"",IF(Input!AA618=0,"NA",Input!AA618))</f>
        <v/>
      </c>
      <c r="CP618" s="65" t="str">
        <f t="shared" si="494"/>
        <v/>
      </c>
      <c r="CQ618" s="65" t="str">
        <f t="shared" si="495"/>
        <v/>
      </c>
      <c r="CR618" s="165" t="str">
        <f>IF(COUNTBLANK($A618:$F618)&gt;2,"",IF(Input!AB618=0,"NA",Input!AB618))</f>
        <v/>
      </c>
      <c r="CS618" s="65" t="str">
        <f t="shared" si="496"/>
        <v/>
      </c>
      <c r="CT618" s="65" t="str">
        <f t="shared" si="497"/>
        <v/>
      </c>
      <c r="CU618" s="165" t="str">
        <f>IF(COUNTBLANK($A618:$F618)&gt;2,"",IF(Input!AC618=0,"NA",Input!AC618))</f>
        <v/>
      </c>
      <c r="CV618" s="65" t="str">
        <f t="shared" si="498"/>
        <v/>
      </c>
      <c r="CW618" s="65" t="str">
        <f t="shared" si="499"/>
        <v/>
      </c>
      <c r="CX618" s="165" t="str">
        <f>IF(COUNTBLANK($A618:$F618)&gt;2,"",IF(Input!AD618=0,"NA",Input!AD618))</f>
        <v/>
      </c>
    </row>
    <row r="619" spans="1:102" x14ac:dyDescent="0.25">
      <c r="A619" s="162" t="str">
        <f>IF(Input!B619=0,"",Input!B619)</f>
        <v/>
      </c>
      <c r="B619" s="162" t="str">
        <f>IF(Input!C619=0,"",Input!C619)</f>
        <v/>
      </c>
      <c r="C619" s="162" t="str">
        <f>IF(Input!D619=0,"",Input!D619)</f>
        <v/>
      </c>
      <c r="D619" s="162" t="str">
        <f>IF(Input!G619=0,"",Input!G619)</f>
        <v/>
      </c>
      <c r="E619" s="162" t="str">
        <f>IF(Input!H619=0,"",Input!H619)</f>
        <v/>
      </c>
      <c r="F619" s="162" t="str">
        <f>IF(Input!I619=0,"",Input!I619)</f>
        <v/>
      </c>
      <c r="G619" s="66" t="str">
        <f t="shared" si="450"/>
        <v/>
      </c>
      <c r="H619" s="66" t="str">
        <f t="shared" si="451"/>
        <v/>
      </c>
      <c r="I619" s="160" t="str">
        <f>FinalScores!G619</f>
        <v/>
      </c>
      <c r="J619" s="65" t="str">
        <f t="shared" si="452"/>
        <v/>
      </c>
      <c r="K619" s="65" t="str">
        <f t="shared" si="453"/>
        <v/>
      </c>
      <c r="L619" s="165" t="str">
        <f>IF(COUNTBLANK($A619:$F619)&gt;2,"",IF(Input!AE619=0,"NA",Input!AE619))</f>
        <v/>
      </c>
      <c r="M619" s="65" t="str">
        <f t="shared" si="454"/>
        <v/>
      </c>
      <c r="N619" s="65" t="str">
        <f t="shared" si="455"/>
        <v/>
      </c>
      <c r="O619" s="165" t="str">
        <f>IF(COUNTBLANK($A619:$F619)&gt;2,"",IF(Input!AF619=0,"NA",Input!AF619))</f>
        <v/>
      </c>
      <c r="P619" s="65" t="str">
        <f t="shared" si="456"/>
        <v/>
      </c>
      <c r="Q619" s="65" t="str">
        <f t="shared" si="457"/>
        <v/>
      </c>
      <c r="R619" s="165" t="str">
        <f>IF(COUNTBLANK($A619:$F619)&gt;2,"",IF(Input!AG619=0,"NA",Input!AG619))</f>
        <v/>
      </c>
      <c r="AN619" s="65" t="str">
        <f t="shared" si="458"/>
        <v/>
      </c>
      <c r="AO619" s="65" t="str">
        <f t="shared" si="459"/>
        <v/>
      </c>
      <c r="AP619" s="165" t="str">
        <f>IF(COUNTBLANK($A619:$F619)&gt;2,"",IF(Input!J619=0,"NA",Input!J619))</f>
        <v/>
      </c>
      <c r="AQ619" s="65" t="str">
        <f t="shared" si="460"/>
        <v/>
      </c>
      <c r="AR619" s="65" t="str">
        <f t="shared" si="461"/>
        <v/>
      </c>
      <c r="AS619" s="165" t="str">
        <f>IF(COUNTBLANK($A619:$F619)&gt;2,"",IF(Input!K619=0,"NA",Input!K619))</f>
        <v/>
      </c>
      <c r="AT619" s="65" t="str">
        <f t="shared" si="462"/>
        <v/>
      </c>
      <c r="AU619" s="65" t="str">
        <f t="shared" si="463"/>
        <v/>
      </c>
      <c r="AV619" s="165" t="str">
        <f>IF(COUNTBLANK($A619:$F619)&gt;2,"",IF(Input!L619=0,"NA",Input!L619))</f>
        <v/>
      </c>
      <c r="AW619" s="65" t="str">
        <f t="shared" si="464"/>
        <v/>
      </c>
      <c r="AX619" s="65" t="str">
        <f t="shared" si="465"/>
        <v/>
      </c>
      <c r="AY619" s="165" t="str">
        <f>IF(COUNTBLANK($A619:$F619)&gt;2,"",IF(Input!M619=0,"NA",Input!M619))</f>
        <v/>
      </c>
      <c r="AZ619" s="65" t="str">
        <f t="shared" si="466"/>
        <v/>
      </c>
      <c r="BA619" s="65" t="str">
        <f t="shared" si="467"/>
        <v/>
      </c>
      <c r="BB619" s="165" t="str">
        <f>IF(COUNTBLANK($A619:$F619)&gt;2,"",IF(Input!N619=0,"NA",Input!N619))</f>
        <v/>
      </c>
      <c r="BC619" s="65" t="str">
        <f t="shared" si="468"/>
        <v/>
      </c>
      <c r="BD619" s="65" t="str">
        <f t="shared" si="469"/>
        <v/>
      </c>
      <c r="BE619" s="165" t="str">
        <f>IF(COUNTBLANK($A619:$F619)&gt;2,"",IF(Input!O619=0,"NA",Input!O619))</f>
        <v/>
      </c>
      <c r="BF619" s="65" t="str">
        <f t="shared" si="470"/>
        <v/>
      </c>
      <c r="BG619" s="65" t="str">
        <f t="shared" si="471"/>
        <v/>
      </c>
      <c r="BH619" s="165" t="str">
        <f>IF(COUNTBLANK($A619:$F619)&gt;2,"",IF(Input!P619=0,"NA",Input!P619))</f>
        <v/>
      </c>
      <c r="BI619" s="65" t="str">
        <f t="shared" si="472"/>
        <v/>
      </c>
      <c r="BJ619" s="65" t="str">
        <f t="shared" si="473"/>
        <v/>
      </c>
      <c r="BK619" s="165" t="str">
        <f>IF(COUNTBLANK($A619:$F619)&gt;2,"",IF(Input!Q619=0,"NA",Input!Q619))</f>
        <v/>
      </c>
      <c r="BL619" s="65" t="str">
        <f t="shared" si="474"/>
        <v/>
      </c>
      <c r="BM619" s="65" t="str">
        <f t="shared" si="475"/>
        <v/>
      </c>
      <c r="BN619" s="165" t="str">
        <f>IF(COUNTBLANK($A619:$F619)&gt;2,"",IF(Input!R619=0,"NA",Input!R619))</f>
        <v/>
      </c>
      <c r="BO619" s="65" t="str">
        <f t="shared" si="476"/>
        <v/>
      </c>
      <c r="BP619" s="65" t="str">
        <f t="shared" si="477"/>
        <v/>
      </c>
      <c r="BQ619" s="165" t="str">
        <f>IF(COUNTBLANK($A619:$F619)&gt;2,"",IF(Input!S619=0,"NA",Input!S619))</f>
        <v/>
      </c>
      <c r="BR619" s="65" t="str">
        <f t="shared" si="478"/>
        <v/>
      </c>
      <c r="BS619" s="65" t="str">
        <f t="shared" si="479"/>
        <v/>
      </c>
      <c r="BT619" s="165" t="str">
        <f>IF(COUNTBLANK($A619:$F619)&gt;2,"",IF(Input!T619=0,"NA",Input!T619))</f>
        <v/>
      </c>
      <c r="BU619" s="65" t="str">
        <f t="shared" si="480"/>
        <v/>
      </c>
      <c r="BV619" s="65" t="str">
        <f t="shared" si="481"/>
        <v/>
      </c>
      <c r="BW619" s="165" t="str">
        <f>IF(COUNTBLANK($A619:$F619)&gt;2,"",IF(Input!U619=0,"NA",Input!U619))</f>
        <v/>
      </c>
      <c r="BX619" s="65" t="str">
        <f t="shared" si="482"/>
        <v/>
      </c>
      <c r="BY619" s="65" t="str">
        <f t="shared" si="483"/>
        <v/>
      </c>
      <c r="BZ619" s="165" t="str">
        <f>IF(COUNTBLANK($A619:$F619)&gt;2,"",IF(Input!V619=0,"NA",Input!V619))</f>
        <v/>
      </c>
      <c r="CA619" s="65" t="str">
        <f t="shared" si="484"/>
        <v/>
      </c>
      <c r="CB619" s="65" t="str">
        <f t="shared" si="485"/>
        <v/>
      </c>
      <c r="CC619" s="165" t="str">
        <f>IF(COUNTBLANK($A619:$F619)&gt;2,"",IF(Input!W619=0,"NA",Input!W619))</f>
        <v/>
      </c>
      <c r="CD619" s="65" t="str">
        <f t="shared" si="486"/>
        <v/>
      </c>
      <c r="CE619" s="65" t="str">
        <f t="shared" si="487"/>
        <v/>
      </c>
      <c r="CF619" s="165" t="str">
        <f>IF(COUNTBLANK($A619:$F619)&gt;2,"",IF(Input!X619=0,"NA",Input!X619))</f>
        <v/>
      </c>
      <c r="CG619" s="65" t="str">
        <f t="shared" si="488"/>
        <v/>
      </c>
      <c r="CH619" s="65" t="str">
        <f t="shared" si="489"/>
        <v/>
      </c>
      <c r="CI619" s="165" t="str">
        <f>IF(COUNTBLANK($A619:$F619)&gt;2,"",IF(Input!Y619=0,"NA",Input!Y619))</f>
        <v/>
      </c>
      <c r="CJ619" s="65" t="str">
        <f t="shared" si="490"/>
        <v/>
      </c>
      <c r="CK619" s="65" t="str">
        <f t="shared" si="491"/>
        <v/>
      </c>
      <c r="CL619" s="165" t="str">
        <f>IF(COUNTBLANK($A619:$F619)&gt;2,"",IF(Input!Z619=0,"NA",Input!Z619))</f>
        <v/>
      </c>
      <c r="CM619" s="65" t="str">
        <f t="shared" si="492"/>
        <v/>
      </c>
      <c r="CN619" s="65" t="str">
        <f t="shared" si="493"/>
        <v/>
      </c>
      <c r="CO619" s="165" t="str">
        <f>IF(COUNTBLANK($A619:$F619)&gt;2,"",IF(Input!AA619=0,"NA",Input!AA619))</f>
        <v/>
      </c>
      <c r="CP619" s="65" t="str">
        <f t="shared" si="494"/>
        <v/>
      </c>
      <c r="CQ619" s="65" t="str">
        <f t="shared" si="495"/>
        <v/>
      </c>
      <c r="CR619" s="165" t="str">
        <f>IF(COUNTBLANK($A619:$F619)&gt;2,"",IF(Input!AB619=0,"NA",Input!AB619))</f>
        <v/>
      </c>
      <c r="CS619" s="65" t="str">
        <f t="shared" si="496"/>
        <v/>
      </c>
      <c r="CT619" s="65" t="str">
        <f t="shared" si="497"/>
        <v/>
      </c>
      <c r="CU619" s="165" t="str">
        <f>IF(COUNTBLANK($A619:$F619)&gt;2,"",IF(Input!AC619=0,"NA",Input!AC619))</f>
        <v/>
      </c>
      <c r="CV619" s="65" t="str">
        <f t="shared" si="498"/>
        <v/>
      </c>
      <c r="CW619" s="65" t="str">
        <f t="shared" si="499"/>
        <v/>
      </c>
      <c r="CX619" s="165" t="str">
        <f>IF(COUNTBLANK($A619:$F619)&gt;2,"",IF(Input!AD619=0,"NA",Input!AD619))</f>
        <v/>
      </c>
    </row>
    <row r="620" spans="1:102" x14ac:dyDescent="0.25">
      <c r="A620" s="162" t="str">
        <f>IF(Input!B620=0,"",Input!B620)</f>
        <v/>
      </c>
      <c r="B620" s="162" t="str">
        <f>IF(Input!C620=0,"",Input!C620)</f>
        <v/>
      </c>
      <c r="C620" s="162" t="str">
        <f>IF(Input!D620=0,"",Input!D620)</f>
        <v/>
      </c>
      <c r="D620" s="162" t="str">
        <f>IF(Input!G620=0,"",Input!G620)</f>
        <v/>
      </c>
      <c r="E620" s="162" t="str">
        <f>IF(Input!H620=0,"",Input!H620)</f>
        <v/>
      </c>
      <c r="F620" s="162" t="str">
        <f>IF(Input!I620=0,"",Input!I620)</f>
        <v/>
      </c>
      <c r="G620" s="66" t="str">
        <f t="shared" si="450"/>
        <v/>
      </c>
      <c r="H620" s="66" t="str">
        <f t="shared" si="451"/>
        <v/>
      </c>
      <c r="I620" s="160" t="str">
        <f>FinalScores!G620</f>
        <v/>
      </c>
      <c r="J620" s="65" t="str">
        <f t="shared" si="452"/>
        <v/>
      </c>
      <c r="K620" s="65" t="str">
        <f t="shared" si="453"/>
        <v/>
      </c>
      <c r="L620" s="165" t="str">
        <f>IF(COUNTBLANK($A620:$F620)&gt;2,"",IF(Input!AE620=0,"NA",Input!AE620))</f>
        <v/>
      </c>
      <c r="M620" s="65" t="str">
        <f t="shared" si="454"/>
        <v/>
      </c>
      <c r="N620" s="65" t="str">
        <f t="shared" si="455"/>
        <v/>
      </c>
      <c r="O620" s="165" t="str">
        <f>IF(COUNTBLANK($A620:$F620)&gt;2,"",IF(Input!AF620=0,"NA",Input!AF620))</f>
        <v/>
      </c>
      <c r="P620" s="65" t="str">
        <f t="shared" si="456"/>
        <v/>
      </c>
      <c r="Q620" s="65" t="str">
        <f t="shared" si="457"/>
        <v/>
      </c>
      <c r="R620" s="165" t="str">
        <f>IF(COUNTBLANK($A620:$F620)&gt;2,"",IF(Input!AG620=0,"NA",Input!AG620))</f>
        <v/>
      </c>
      <c r="AN620" s="65" t="str">
        <f t="shared" si="458"/>
        <v/>
      </c>
      <c r="AO620" s="65" t="str">
        <f t="shared" si="459"/>
        <v/>
      </c>
      <c r="AP620" s="165" t="str">
        <f>IF(COUNTBLANK($A620:$F620)&gt;2,"",IF(Input!J620=0,"NA",Input!J620))</f>
        <v/>
      </c>
      <c r="AQ620" s="65" t="str">
        <f t="shared" si="460"/>
        <v/>
      </c>
      <c r="AR620" s="65" t="str">
        <f t="shared" si="461"/>
        <v/>
      </c>
      <c r="AS620" s="165" t="str">
        <f>IF(COUNTBLANK($A620:$F620)&gt;2,"",IF(Input!K620=0,"NA",Input!K620))</f>
        <v/>
      </c>
      <c r="AT620" s="65" t="str">
        <f t="shared" si="462"/>
        <v/>
      </c>
      <c r="AU620" s="65" t="str">
        <f t="shared" si="463"/>
        <v/>
      </c>
      <c r="AV620" s="165" t="str">
        <f>IF(COUNTBLANK($A620:$F620)&gt;2,"",IF(Input!L620=0,"NA",Input!L620))</f>
        <v/>
      </c>
      <c r="AW620" s="65" t="str">
        <f t="shared" si="464"/>
        <v/>
      </c>
      <c r="AX620" s="65" t="str">
        <f t="shared" si="465"/>
        <v/>
      </c>
      <c r="AY620" s="165" t="str">
        <f>IF(COUNTBLANK($A620:$F620)&gt;2,"",IF(Input!M620=0,"NA",Input!M620))</f>
        <v/>
      </c>
      <c r="AZ620" s="65" t="str">
        <f t="shared" si="466"/>
        <v/>
      </c>
      <c r="BA620" s="65" t="str">
        <f t="shared" si="467"/>
        <v/>
      </c>
      <c r="BB620" s="165" t="str">
        <f>IF(COUNTBLANK($A620:$F620)&gt;2,"",IF(Input!N620=0,"NA",Input!N620))</f>
        <v/>
      </c>
      <c r="BC620" s="65" t="str">
        <f t="shared" si="468"/>
        <v/>
      </c>
      <c r="BD620" s="65" t="str">
        <f t="shared" si="469"/>
        <v/>
      </c>
      <c r="BE620" s="165" t="str">
        <f>IF(COUNTBLANK($A620:$F620)&gt;2,"",IF(Input!O620=0,"NA",Input!O620))</f>
        <v/>
      </c>
      <c r="BF620" s="65" t="str">
        <f t="shared" si="470"/>
        <v/>
      </c>
      <c r="BG620" s="65" t="str">
        <f t="shared" si="471"/>
        <v/>
      </c>
      <c r="BH620" s="165" t="str">
        <f>IF(COUNTBLANK($A620:$F620)&gt;2,"",IF(Input!P620=0,"NA",Input!P620))</f>
        <v/>
      </c>
      <c r="BI620" s="65" t="str">
        <f t="shared" si="472"/>
        <v/>
      </c>
      <c r="BJ620" s="65" t="str">
        <f t="shared" si="473"/>
        <v/>
      </c>
      <c r="BK620" s="165" t="str">
        <f>IF(COUNTBLANK($A620:$F620)&gt;2,"",IF(Input!Q620=0,"NA",Input!Q620))</f>
        <v/>
      </c>
      <c r="BL620" s="65" t="str">
        <f t="shared" si="474"/>
        <v/>
      </c>
      <c r="BM620" s="65" t="str">
        <f t="shared" si="475"/>
        <v/>
      </c>
      <c r="BN620" s="165" t="str">
        <f>IF(COUNTBLANK($A620:$F620)&gt;2,"",IF(Input!R620=0,"NA",Input!R620))</f>
        <v/>
      </c>
      <c r="BO620" s="65" t="str">
        <f t="shared" si="476"/>
        <v/>
      </c>
      <c r="BP620" s="65" t="str">
        <f t="shared" si="477"/>
        <v/>
      </c>
      <c r="BQ620" s="165" t="str">
        <f>IF(COUNTBLANK($A620:$F620)&gt;2,"",IF(Input!S620=0,"NA",Input!S620))</f>
        <v/>
      </c>
      <c r="BR620" s="65" t="str">
        <f t="shared" si="478"/>
        <v/>
      </c>
      <c r="BS620" s="65" t="str">
        <f t="shared" si="479"/>
        <v/>
      </c>
      <c r="BT620" s="165" t="str">
        <f>IF(COUNTBLANK($A620:$F620)&gt;2,"",IF(Input!T620=0,"NA",Input!T620))</f>
        <v/>
      </c>
      <c r="BU620" s="65" t="str">
        <f t="shared" si="480"/>
        <v/>
      </c>
      <c r="BV620" s="65" t="str">
        <f t="shared" si="481"/>
        <v/>
      </c>
      <c r="BW620" s="165" t="str">
        <f>IF(COUNTBLANK($A620:$F620)&gt;2,"",IF(Input!U620=0,"NA",Input!U620))</f>
        <v/>
      </c>
      <c r="BX620" s="65" t="str">
        <f t="shared" si="482"/>
        <v/>
      </c>
      <c r="BY620" s="65" t="str">
        <f t="shared" si="483"/>
        <v/>
      </c>
      <c r="BZ620" s="165" t="str">
        <f>IF(COUNTBLANK($A620:$F620)&gt;2,"",IF(Input!V620=0,"NA",Input!V620))</f>
        <v/>
      </c>
      <c r="CA620" s="65" t="str">
        <f t="shared" si="484"/>
        <v/>
      </c>
      <c r="CB620" s="65" t="str">
        <f t="shared" si="485"/>
        <v/>
      </c>
      <c r="CC620" s="165" t="str">
        <f>IF(COUNTBLANK($A620:$F620)&gt;2,"",IF(Input!W620=0,"NA",Input!W620))</f>
        <v/>
      </c>
      <c r="CD620" s="65" t="str">
        <f t="shared" si="486"/>
        <v/>
      </c>
      <c r="CE620" s="65" t="str">
        <f t="shared" si="487"/>
        <v/>
      </c>
      <c r="CF620" s="165" t="str">
        <f>IF(COUNTBLANK($A620:$F620)&gt;2,"",IF(Input!X620=0,"NA",Input!X620))</f>
        <v/>
      </c>
      <c r="CG620" s="65" t="str">
        <f t="shared" si="488"/>
        <v/>
      </c>
      <c r="CH620" s="65" t="str">
        <f t="shared" si="489"/>
        <v/>
      </c>
      <c r="CI620" s="165" t="str">
        <f>IF(COUNTBLANK($A620:$F620)&gt;2,"",IF(Input!Y620=0,"NA",Input!Y620))</f>
        <v/>
      </c>
      <c r="CJ620" s="65" t="str">
        <f t="shared" si="490"/>
        <v/>
      </c>
      <c r="CK620" s="65" t="str">
        <f t="shared" si="491"/>
        <v/>
      </c>
      <c r="CL620" s="165" t="str">
        <f>IF(COUNTBLANK($A620:$F620)&gt;2,"",IF(Input!Z620=0,"NA",Input!Z620))</f>
        <v/>
      </c>
      <c r="CM620" s="65" t="str">
        <f t="shared" si="492"/>
        <v/>
      </c>
      <c r="CN620" s="65" t="str">
        <f t="shared" si="493"/>
        <v/>
      </c>
      <c r="CO620" s="165" t="str">
        <f>IF(COUNTBLANK($A620:$F620)&gt;2,"",IF(Input!AA620=0,"NA",Input!AA620))</f>
        <v/>
      </c>
      <c r="CP620" s="65" t="str">
        <f t="shared" si="494"/>
        <v/>
      </c>
      <c r="CQ620" s="65" t="str">
        <f t="shared" si="495"/>
        <v/>
      </c>
      <c r="CR620" s="165" t="str">
        <f>IF(COUNTBLANK($A620:$F620)&gt;2,"",IF(Input!AB620=0,"NA",Input!AB620))</f>
        <v/>
      </c>
      <c r="CS620" s="65" t="str">
        <f t="shared" si="496"/>
        <v/>
      </c>
      <c r="CT620" s="65" t="str">
        <f t="shared" si="497"/>
        <v/>
      </c>
      <c r="CU620" s="165" t="str">
        <f>IF(COUNTBLANK($A620:$F620)&gt;2,"",IF(Input!AC620=0,"NA",Input!AC620))</f>
        <v/>
      </c>
      <c r="CV620" s="65" t="str">
        <f t="shared" si="498"/>
        <v/>
      </c>
      <c r="CW620" s="65" t="str">
        <f t="shared" si="499"/>
        <v/>
      </c>
      <c r="CX620" s="165" t="str">
        <f>IF(COUNTBLANK($A620:$F620)&gt;2,"",IF(Input!AD620=0,"NA",Input!AD620))</f>
        <v/>
      </c>
    </row>
    <row r="621" spans="1:102" x14ac:dyDescent="0.25">
      <c r="A621" s="162" t="str">
        <f>IF(Input!B621=0,"",Input!B621)</f>
        <v/>
      </c>
      <c r="B621" s="162" t="str">
        <f>IF(Input!C621=0,"",Input!C621)</f>
        <v/>
      </c>
      <c r="C621" s="162" t="str">
        <f>IF(Input!D621=0,"",Input!D621)</f>
        <v/>
      </c>
      <c r="D621" s="162" t="str">
        <f>IF(Input!G621=0,"",Input!G621)</f>
        <v/>
      </c>
      <c r="E621" s="162" t="str">
        <f>IF(Input!H621=0,"",Input!H621)</f>
        <v/>
      </c>
      <c r="F621" s="162" t="str">
        <f>IF(Input!I621=0,"",Input!I621)</f>
        <v/>
      </c>
      <c r="G621" s="66" t="str">
        <f t="shared" si="450"/>
        <v/>
      </c>
      <c r="H621" s="66" t="str">
        <f t="shared" si="451"/>
        <v/>
      </c>
      <c r="I621" s="160" t="str">
        <f>FinalScores!G621</f>
        <v/>
      </c>
      <c r="J621" s="65" t="str">
        <f t="shared" si="452"/>
        <v/>
      </c>
      <c r="K621" s="65" t="str">
        <f t="shared" si="453"/>
        <v/>
      </c>
      <c r="L621" s="165" t="str">
        <f>IF(COUNTBLANK($A621:$F621)&gt;2,"",IF(Input!AE621=0,"NA",Input!AE621))</f>
        <v/>
      </c>
      <c r="M621" s="65" t="str">
        <f t="shared" si="454"/>
        <v/>
      </c>
      <c r="N621" s="65" t="str">
        <f t="shared" si="455"/>
        <v/>
      </c>
      <c r="O621" s="165" t="str">
        <f>IF(COUNTBLANK($A621:$F621)&gt;2,"",IF(Input!AF621=0,"NA",Input!AF621))</f>
        <v/>
      </c>
      <c r="P621" s="65" t="str">
        <f t="shared" si="456"/>
        <v/>
      </c>
      <c r="Q621" s="65" t="str">
        <f t="shared" si="457"/>
        <v/>
      </c>
      <c r="R621" s="165" t="str">
        <f>IF(COUNTBLANK($A621:$F621)&gt;2,"",IF(Input!AG621=0,"NA",Input!AG621))</f>
        <v/>
      </c>
      <c r="AN621" s="65" t="str">
        <f t="shared" si="458"/>
        <v/>
      </c>
      <c r="AO621" s="65" t="str">
        <f t="shared" si="459"/>
        <v/>
      </c>
      <c r="AP621" s="165" t="str">
        <f>IF(COUNTBLANK($A621:$F621)&gt;2,"",IF(Input!J621=0,"NA",Input!J621))</f>
        <v/>
      </c>
      <c r="AQ621" s="65" t="str">
        <f t="shared" si="460"/>
        <v/>
      </c>
      <c r="AR621" s="65" t="str">
        <f t="shared" si="461"/>
        <v/>
      </c>
      <c r="AS621" s="165" t="str">
        <f>IF(COUNTBLANK($A621:$F621)&gt;2,"",IF(Input!K621=0,"NA",Input!K621))</f>
        <v/>
      </c>
      <c r="AT621" s="65" t="str">
        <f t="shared" si="462"/>
        <v/>
      </c>
      <c r="AU621" s="65" t="str">
        <f t="shared" si="463"/>
        <v/>
      </c>
      <c r="AV621" s="165" t="str">
        <f>IF(COUNTBLANK($A621:$F621)&gt;2,"",IF(Input!L621=0,"NA",Input!L621))</f>
        <v/>
      </c>
      <c r="AW621" s="65" t="str">
        <f t="shared" si="464"/>
        <v/>
      </c>
      <c r="AX621" s="65" t="str">
        <f t="shared" si="465"/>
        <v/>
      </c>
      <c r="AY621" s="165" t="str">
        <f>IF(COUNTBLANK($A621:$F621)&gt;2,"",IF(Input!M621=0,"NA",Input!M621))</f>
        <v/>
      </c>
      <c r="AZ621" s="65" t="str">
        <f t="shared" si="466"/>
        <v/>
      </c>
      <c r="BA621" s="65" t="str">
        <f t="shared" si="467"/>
        <v/>
      </c>
      <c r="BB621" s="165" t="str">
        <f>IF(COUNTBLANK($A621:$F621)&gt;2,"",IF(Input!N621=0,"NA",Input!N621))</f>
        <v/>
      </c>
      <c r="BC621" s="65" t="str">
        <f t="shared" si="468"/>
        <v/>
      </c>
      <c r="BD621" s="65" t="str">
        <f t="shared" si="469"/>
        <v/>
      </c>
      <c r="BE621" s="165" t="str">
        <f>IF(COUNTBLANK($A621:$F621)&gt;2,"",IF(Input!O621=0,"NA",Input!O621))</f>
        <v/>
      </c>
      <c r="BF621" s="65" t="str">
        <f t="shared" si="470"/>
        <v/>
      </c>
      <c r="BG621" s="65" t="str">
        <f t="shared" si="471"/>
        <v/>
      </c>
      <c r="BH621" s="165" t="str">
        <f>IF(COUNTBLANK($A621:$F621)&gt;2,"",IF(Input!P621=0,"NA",Input!P621))</f>
        <v/>
      </c>
      <c r="BI621" s="65" t="str">
        <f t="shared" si="472"/>
        <v/>
      </c>
      <c r="BJ621" s="65" t="str">
        <f t="shared" si="473"/>
        <v/>
      </c>
      <c r="BK621" s="165" t="str">
        <f>IF(COUNTBLANK($A621:$F621)&gt;2,"",IF(Input!Q621=0,"NA",Input!Q621))</f>
        <v/>
      </c>
      <c r="BL621" s="65" t="str">
        <f t="shared" si="474"/>
        <v/>
      </c>
      <c r="BM621" s="65" t="str">
        <f t="shared" si="475"/>
        <v/>
      </c>
      <c r="BN621" s="165" t="str">
        <f>IF(COUNTBLANK($A621:$F621)&gt;2,"",IF(Input!R621=0,"NA",Input!R621))</f>
        <v/>
      </c>
      <c r="BO621" s="65" t="str">
        <f t="shared" si="476"/>
        <v/>
      </c>
      <c r="BP621" s="65" t="str">
        <f t="shared" si="477"/>
        <v/>
      </c>
      <c r="BQ621" s="165" t="str">
        <f>IF(COUNTBLANK($A621:$F621)&gt;2,"",IF(Input!S621=0,"NA",Input!S621))</f>
        <v/>
      </c>
      <c r="BR621" s="65" t="str">
        <f t="shared" si="478"/>
        <v/>
      </c>
      <c r="BS621" s="65" t="str">
        <f t="shared" si="479"/>
        <v/>
      </c>
      <c r="BT621" s="165" t="str">
        <f>IF(COUNTBLANK($A621:$F621)&gt;2,"",IF(Input!T621=0,"NA",Input!T621))</f>
        <v/>
      </c>
      <c r="BU621" s="65" t="str">
        <f t="shared" si="480"/>
        <v/>
      </c>
      <c r="BV621" s="65" t="str">
        <f t="shared" si="481"/>
        <v/>
      </c>
      <c r="BW621" s="165" t="str">
        <f>IF(COUNTBLANK($A621:$F621)&gt;2,"",IF(Input!U621=0,"NA",Input!U621))</f>
        <v/>
      </c>
      <c r="BX621" s="65" t="str">
        <f t="shared" si="482"/>
        <v/>
      </c>
      <c r="BY621" s="65" t="str">
        <f t="shared" si="483"/>
        <v/>
      </c>
      <c r="BZ621" s="165" t="str">
        <f>IF(COUNTBLANK($A621:$F621)&gt;2,"",IF(Input!V621=0,"NA",Input!V621))</f>
        <v/>
      </c>
      <c r="CA621" s="65" t="str">
        <f t="shared" si="484"/>
        <v/>
      </c>
      <c r="CB621" s="65" t="str">
        <f t="shared" si="485"/>
        <v/>
      </c>
      <c r="CC621" s="165" t="str">
        <f>IF(COUNTBLANK($A621:$F621)&gt;2,"",IF(Input!W621=0,"NA",Input!W621))</f>
        <v/>
      </c>
      <c r="CD621" s="65" t="str">
        <f t="shared" si="486"/>
        <v/>
      </c>
      <c r="CE621" s="65" t="str">
        <f t="shared" si="487"/>
        <v/>
      </c>
      <c r="CF621" s="165" t="str">
        <f>IF(COUNTBLANK($A621:$F621)&gt;2,"",IF(Input!X621=0,"NA",Input!X621))</f>
        <v/>
      </c>
      <c r="CG621" s="65" t="str">
        <f t="shared" si="488"/>
        <v/>
      </c>
      <c r="CH621" s="65" t="str">
        <f t="shared" si="489"/>
        <v/>
      </c>
      <c r="CI621" s="165" t="str">
        <f>IF(COUNTBLANK($A621:$F621)&gt;2,"",IF(Input!Y621=0,"NA",Input!Y621))</f>
        <v/>
      </c>
      <c r="CJ621" s="65" t="str">
        <f t="shared" si="490"/>
        <v/>
      </c>
      <c r="CK621" s="65" t="str">
        <f t="shared" si="491"/>
        <v/>
      </c>
      <c r="CL621" s="165" t="str">
        <f>IF(COUNTBLANK($A621:$F621)&gt;2,"",IF(Input!Z621=0,"NA",Input!Z621))</f>
        <v/>
      </c>
      <c r="CM621" s="65" t="str">
        <f t="shared" si="492"/>
        <v/>
      </c>
      <c r="CN621" s="65" t="str">
        <f t="shared" si="493"/>
        <v/>
      </c>
      <c r="CO621" s="165" t="str">
        <f>IF(COUNTBLANK($A621:$F621)&gt;2,"",IF(Input!AA621=0,"NA",Input!AA621))</f>
        <v/>
      </c>
      <c r="CP621" s="65" t="str">
        <f t="shared" si="494"/>
        <v/>
      </c>
      <c r="CQ621" s="65" t="str">
        <f t="shared" si="495"/>
        <v/>
      </c>
      <c r="CR621" s="165" t="str">
        <f>IF(COUNTBLANK($A621:$F621)&gt;2,"",IF(Input!AB621=0,"NA",Input!AB621))</f>
        <v/>
      </c>
      <c r="CS621" s="65" t="str">
        <f t="shared" si="496"/>
        <v/>
      </c>
      <c r="CT621" s="65" t="str">
        <f t="shared" si="497"/>
        <v/>
      </c>
      <c r="CU621" s="165" t="str">
        <f>IF(COUNTBLANK($A621:$F621)&gt;2,"",IF(Input!AC621=0,"NA",Input!AC621))</f>
        <v/>
      </c>
      <c r="CV621" s="65" t="str">
        <f t="shared" si="498"/>
        <v/>
      </c>
      <c r="CW621" s="65" t="str">
        <f t="shared" si="499"/>
        <v/>
      </c>
      <c r="CX621" s="165" t="str">
        <f>IF(COUNTBLANK($A621:$F621)&gt;2,"",IF(Input!AD621=0,"NA",Input!AD621))</f>
        <v/>
      </c>
    </row>
    <row r="622" spans="1:102" x14ac:dyDescent="0.25">
      <c r="A622" s="162" t="str">
        <f>IF(Input!B622=0,"",Input!B622)</f>
        <v/>
      </c>
      <c r="B622" s="162" t="str">
        <f>IF(Input!C622=0,"",Input!C622)</f>
        <v/>
      </c>
      <c r="C622" s="162" t="str">
        <f>IF(Input!D622=0,"",Input!D622)</f>
        <v/>
      </c>
      <c r="D622" s="162" t="str">
        <f>IF(Input!G622=0,"",Input!G622)</f>
        <v/>
      </c>
      <c r="E622" s="162" t="str">
        <f>IF(Input!H622=0,"",Input!H622)</f>
        <v/>
      </c>
      <c r="F622" s="162" t="str">
        <f>IF(Input!I622=0,"",Input!I622)</f>
        <v/>
      </c>
      <c r="G622" s="66" t="str">
        <f t="shared" si="450"/>
        <v/>
      </c>
      <c r="H622" s="66" t="str">
        <f t="shared" si="451"/>
        <v/>
      </c>
      <c r="I622" s="160" t="str">
        <f>FinalScores!G622</f>
        <v/>
      </c>
      <c r="J622" s="65" t="str">
        <f t="shared" si="452"/>
        <v/>
      </c>
      <c r="K622" s="65" t="str">
        <f t="shared" si="453"/>
        <v/>
      </c>
      <c r="L622" s="165" t="str">
        <f>IF(COUNTBLANK($A622:$F622)&gt;2,"",IF(Input!AE622=0,"NA",Input!AE622))</f>
        <v/>
      </c>
      <c r="M622" s="65" t="str">
        <f t="shared" si="454"/>
        <v/>
      </c>
      <c r="N622" s="65" t="str">
        <f t="shared" si="455"/>
        <v/>
      </c>
      <c r="O622" s="165" t="str">
        <f>IF(COUNTBLANK($A622:$F622)&gt;2,"",IF(Input!AF622=0,"NA",Input!AF622))</f>
        <v/>
      </c>
      <c r="P622" s="65" t="str">
        <f t="shared" si="456"/>
        <v/>
      </c>
      <c r="Q622" s="65" t="str">
        <f t="shared" si="457"/>
        <v/>
      </c>
      <c r="R622" s="165" t="str">
        <f>IF(COUNTBLANK($A622:$F622)&gt;2,"",IF(Input!AG622=0,"NA",Input!AG622))</f>
        <v/>
      </c>
      <c r="AN622" s="65" t="str">
        <f t="shared" si="458"/>
        <v/>
      </c>
      <c r="AO622" s="65" t="str">
        <f t="shared" si="459"/>
        <v/>
      </c>
      <c r="AP622" s="165" t="str">
        <f>IF(COUNTBLANK($A622:$F622)&gt;2,"",IF(Input!J622=0,"NA",Input!J622))</f>
        <v/>
      </c>
      <c r="AQ622" s="65" t="str">
        <f t="shared" si="460"/>
        <v/>
      </c>
      <c r="AR622" s="65" t="str">
        <f t="shared" si="461"/>
        <v/>
      </c>
      <c r="AS622" s="165" t="str">
        <f>IF(COUNTBLANK($A622:$F622)&gt;2,"",IF(Input!K622=0,"NA",Input!K622))</f>
        <v/>
      </c>
      <c r="AT622" s="65" t="str">
        <f t="shared" si="462"/>
        <v/>
      </c>
      <c r="AU622" s="65" t="str">
        <f t="shared" si="463"/>
        <v/>
      </c>
      <c r="AV622" s="165" t="str">
        <f>IF(COUNTBLANK($A622:$F622)&gt;2,"",IF(Input!L622=0,"NA",Input!L622))</f>
        <v/>
      </c>
      <c r="AW622" s="65" t="str">
        <f t="shared" si="464"/>
        <v/>
      </c>
      <c r="AX622" s="65" t="str">
        <f t="shared" si="465"/>
        <v/>
      </c>
      <c r="AY622" s="165" t="str">
        <f>IF(COUNTBLANK($A622:$F622)&gt;2,"",IF(Input!M622=0,"NA",Input!M622))</f>
        <v/>
      </c>
      <c r="AZ622" s="65" t="str">
        <f t="shared" si="466"/>
        <v/>
      </c>
      <c r="BA622" s="65" t="str">
        <f t="shared" si="467"/>
        <v/>
      </c>
      <c r="BB622" s="165" t="str">
        <f>IF(COUNTBLANK($A622:$F622)&gt;2,"",IF(Input!N622=0,"NA",Input!N622))</f>
        <v/>
      </c>
      <c r="BC622" s="65" t="str">
        <f t="shared" si="468"/>
        <v/>
      </c>
      <c r="BD622" s="65" t="str">
        <f t="shared" si="469"/>
        <v/>
      </c>
      <c r="BE622" s="165" t="str">
        <f>IF(COUNTBLANK($A622:$F622)&gt;2,"",IF(Input!O622=0,"NA",Input!O622))</f>
        <v/>
      </c>
      <c r="BF622" s="65" t="str">
        <f t="shared" si="470"/>
        <v/>
      </c>
      <c r="BG622" s="65" t="str">
        <f t="shared" si="471"/>
        <v/>
      </c>
      <c r="BH622" s="165" t="str">
        <f>IF(COUNTBLANK($A622:$F622)&gt;2,"",IF(Input!P622=0,"NA",Input!P622))</f>
        <v/>
      </c>
      <c r="BI622" s="65" t="str">
        <f t="shared" si="472"/>
        <v/>
      </c>
      <c r="BJ622" s="65" t="str">
        <f t="shared" si="473"/>
        <v/>
      </c>
      <c r="BK622" s="165" t="str">
        <f>IF(COUNTBLANK($A622:$F622)&gt;2,"",IF(Input!Q622=0,"NA",Input!Q622))</f>
        <v/>
      </c>
      <c r="BL622" s="65" t="str">
        <f t="shared" si="474"/>
        <v/>
      </c>
      <c r="BM622" s="65" t="str">
        <f t="shared" si="475"/>
        <v/>
      </c>
      <c r="BN622" s="165" t="str">
        <f>IF(COUNTBLANK($A622:$F622)&gt;2,"",IF(Input!R622=0,"NA",Input!R622))</f>
        <v/>
      </c>
      <c r="BO622" s="65" t="str">
        <f t="shared" si="476"/>
        <v/>
      </c>
      <c r="BP622" s="65" t="str">
        <f t="shared" si="477"/>
        <v/>
      </c>
      <c r="BQ622" s="165" t="str">
        <f>IF(COUNTBLANK($A622:$F622)&gt;2,"",IF(Input!S622=0,"NA",Input!S622))</f>
        <v/>
      </c>
      <c r="BR622" s="65" t="str">
        <f t="shared" si="478"/>
        <v/>
      </c>
      <c r="BS622" s="65" t="str">
        <f t="shared" si="479"/>
        <v/>
      </c>
      <c r="BT622" s="165" t="str">
        <f>IF(COUNTBLANK($A622:$F622)&gt;2,"",IF(Input!T622=0,"NA",Input!T622))</f>
        <v/>
      </c>
      <c r="BU622" s="65" t="str">
        <f t="shared" si="480"/>
        <v/>
      </c>
      <c r="BV622" s="65" t="str">
        <f t="shared" si="481"/>
        <v/>
      </c>
      <c r="BW622" s="165" t="str">
        <f>IF(COUNTBLANK($A622:$F622)&gt;2,"",IF(Input!U622=0,"NA",Input!U622))</f>
        <v/>
      </c>
      <c r="BX622" s="65" t="str">
        <f t="shared" si="482"/>
        <v/>
      </c>
      <c r="BY622" s="65" t="str">
        <f t="shared" si="483"/>
        <v/>
      </c>
      <c r="BZ622" s="165" t="str">
        <f>IF(COUNTBLANK($A622:$F622)&gt;2,"",IF(Input!V622=0,"NA",Input!V622))</f>
        <v/>
      </c>
      <c r="CA622" s="65" t="str">
        <f t="shared" si="484"/>
        <v/>
      </c>
      <c r="CB622" s="65" t="str">
        <f t="shared" si="485"/>
        <v/>
      </c>
      <c r="CC622" s="165" t="str">
        <f>IF(COUNTBLANK($A622:$F622)&gt;2,"",IF(Input!W622=0,"NA",Input!W622))</f>
        <v/>
      </c>
      <c r="CD622" s="65" t="str">
        <f t="shared" si="486"/>
        <v/>
      </c>
      <c r="CE622" s="65" t="str">
        <f t="shared" si="487"/>
        <v/>
      </c>
      <c r="CF622" s="165" t="str">
        <f>IF(COUNTBLANK($A622:$F622)&gt;2,"",IF(Input!X622=0,"NA",Input!X622))</f>
        <v/>
      </c>
      <c r="CG622" s="65" t="str">
        <f t="shared" si="488"/>
        <v/>
      </c>
      <c r="CH622" s="65" t="str">
        <f t="shared" si="489"/>
        <v/>
      </c>
      <c r="CI622" s="165" t="str">
        <f>IF(COUNTBLANK($A622:$F622)&gt;2,"",IF(Input!Y622=0,"NA",Input!Y622))</f>
        <v/>
      </c>
      <c r="CJ622" s="65" t="str">
        <f t="shared" si="490"/>
        <v/>
      </c>
      <c r="CK622" s="65" t="str">
        <f t="shared" si="491"/>
        <v/>
      </c>
      <c r="CL622" s="165" t="str">
        <f>IF(COUNTBLANK($A622:$F622)&gt;2,"",IF(Input!Z622=0,"NA",Input!Z622))</f>
        <v/>
      </c>
      <c r="CM622" s="65" t="str">
        <f t="shared" si="492"/>
        <v/>
      </c>
      <c r="CN622" s="65" t="str">
        <f t="shared" si="493"/>
        <v/>
      </c>
      <c r="CO622" s="165" t="str">
        <f>IF(COUNTBLANK($A622:$F622)&gt;2,"",IF(Input!AA622=0,"NA",Input!AA622))</f>
        <v/>
      </c>
      <c r="CP622" s="65" t="str">
        <f t="shared" si="494"/>
        <v/>
      </c>
      <c r="CQ622" s="65" t="str">
        <f t="shared" si="495"/>
        <v/>
      </c>
      <c r="CR622" s="165" t="str">
        <f>IF(COUNTBLANK($A622:$F622)&gt;2,"",IF(Input!AB622=0,"NA",Input!AB622))</f>
        <v/>
      </c>
      <c r="CS622" s="65" t="str">
        <f t="shared" si="496"/>
        <v/>
      </c>
      <c r="CT622" s="65" t="str">
        <f t="shared" si="497"/>
        <v/>
      </c>
      <c r="CU622" s="165" t="str">
        <f>IF(COUNTBLANK($A622:$F622)&gt;2,"",IF(Input!AC622=0,"NA",Input!AC622))</f>
        <v/>
      </c>
      <c r="CV622" s="65" t="str">
        <f t="shared" si="498"/>
        <v/>
      </c>
      <c r="CW622" s="65" t="str">
        <f t="shared" si="499"/>
        <v/>
      </c>
      <c r="CX622" s="165" t="str">
        <f>IF(COUNTBLANK($A622:$F622)&gt;2,"",IF(Input!AD622=0,"NA",Input!AD622))</f>
        <v/>
      </c>
    </row>
    <row r="623" spans="1:102" x14ac:dyDescent="0.25">
      <c r="A623" s="162" t="str">
        <f>IF(Input!B623=0,"",Input!B623)</f>
        <v/>
      </c>
      <c r="B623" s="162" t="str">
        <f>IF(Input!C623=0,"",Input!C623)</f>
        <v/>
      </c>
      <c r="C623" s="162" t="str">
        <f>IF(Input!D623=0,"",Input!D623)</f>
        <v/>
      </c>
      <c r="D623" s="162" t="str">
        <f>IF(Input!G623=0,"",Input!G623)</f>
        <v/>
      </c>
      <c r="E623" s="162" t="str">
        <f>IF(Input!H623=0,"",Input!H623)</f>
        <v/>
      </c>
      <c r="F623" s="162" t="str">
        <f>IF(Input!I623=0,"",Input!I623)</f>
        <v/>
      </c>
      <c r="G623" s="66" t="str">
        <f t="shared" si="450"/>
        <v/>
      </c>
      <c r="H623" s="66" t="str">
        <f t="shared" si="451"/>
        <v/>
      </c>
      <c r="I623" s="160" t="str">
        <f>FinalScores!G623</f>
        <v/>
      </c>
      <c r="J623" s="65" t="str">
        <f t="shared" si="452"/>
        <v/>
      </c>
      <c r="K623" s="65" t="str">
        <f t="shared" si="453"/>
        <v/>
      </c>
      <c r="L623" s="165" t="str">
        <f>IF(COUNTBLANK($A623:$F623)&gt;2,"",IF(Input!AE623=0,"NA",Input!AE623))</f>
        <v/>
      </c>
      <c r="M623" s="65" t="str">
        <f t="shared" si="454"/>
        <v/>
      </c>
      <c r="N623" s="65" t="str">
        <f t="shared" si="455"/>
        <v/>
      </c>
      <c r="O623" s="165" t="str">
        <f>IF(COUNTBLANK($A623:$F623)&gt;2,"",IF(Input!AF623=0,"NA",Input!AF623))</f>
        <v/>
      </c>
      <c r="P623" s="65" t="str">
        <f t="shared" si="456"/>
        <v/>
      </c>
      <c r="Q623" s="65" t="str">
        <f t="shared" si="457"/>
        <v/>
      </c>
      <c r="R623" s="165" t="str">
        <f>IF(COUNTBLANK($A623:$F623)&gt;2,"",IF(Input!AG623=0,"NA",Input!AG623))</f>
        <v/>
      </c>
      <c r="AN623" s="65" t="str">
        <f t="shared" si="458"/>
        <v/>
      </c>
      <c r="AO623" s="65" t="str">
        <f t="shared" si="459"/>
        <v/>
      </c>
      <c r="AP623" s="165" t="str">
        <f>IF(COUNTBLANK($A623:$F623)&gt;2,"",IF(Input!J623=0,"NA",Input!J623))</f>
        <v/>
      </c>
      <c r="AQ623" s="65" t="str">
        <f t="shared" si="460"/>
        <v/>
      </c>
      <c r="AR623" s="65" t="str">
        <f t="shared" si="461"/>
        <v/>
      </c>
      <c r="AS623" s="165" t="str">
        <f>IF(COUNTBLANK($A623:$F623)&gt;2,"",IF(Input!K623=0,"NA",Input!K623))</f>
        <v/>
      </c>
      <c r="AT623" s="65" t="str">
        <f t="shared" si="462"/>
        <v/>
      </c>
      <c r="AU623" s="65" t="str">
        <f t="shared" si="463"/>
        <v/>
      </c>
      <c r="AV623" s="165" t="str">
        <f>IF(COUNTBLANK($A623:$F623)&gt;2,"",IF(Input!L623=0,"NA",Input!L623))</f>
        <v/>
      </c>
      <c r="AW623" s="65" t="str">
        <f t="shared" si="464"/>
        <v/>
      </c>
      <c r="AX623" s="65" t="str">
        <f t="shared" si="465"/>
        <v/>
      </c>
      <c r="AY623" s="165" t="str">
        <f>IF(COUNTBLANK($A623:$F623)&gt;2,"",IF(Input!M623=0,"NA",Input!M623))</f>
        <v/>
      </c>
      <c r="AZ623" s="65" t="str">
        <f t="shared" si="466"/>
        <v/>
      </c>
      <c r="BA623" s="65" t="str">
        <f t="shared" si="467"/>
        <v/>
      </c>
      <c r="BB623" s="165" t="str">
        <f>IF(COUNTBLANK($A623:$F623)&gt;2,"",IF(Input!N623=0,"NA",Input!N623))</f>
        <v/>
      </c>
      <c r="BC623" s="65" t="str">
        <f t="shared" si="468"/>
        <v/>
      </c>
      <c r="BD623" s="65" t="str">
        <f t="shared" si="469"/>
        <v/>
      </c>
      <c r="BE623" s="165" t="str">
        <f>IF(COUNTBLANK($A623:$F623)&gt;2,"",IF(Input!O623=0,"NA",Input!O623))</f>
        <v/>
      </c>
      <c r="BF623" s="65" t="str">
        <f t="shared" si="470"/>
        <v/>
      </c>
      <c r="BG623" s="65" t="str">
        <f t="shared" si="471"/>
        <v/>
      </c>
      <c r="BH623" s="165" t="str">
        <f>IF(COUNTBLANK($A623:$F623)&gt;2,"",IF(Input!P623=0,"NA",Input!P623))</f>
        <v/>
      </c>
      <c r="BI623" s="65" t="str">
        <f t="shared" si="472"/>
        <v/>
      </c>
      <c r="BJ623" s="65" t="str">
        <f t="shared" si="473"/>
        <v/>
      </c>
      <c r="BK623" s="165" t="str">
        <f>IF(COUNTBLANK($A623:$F623)&gt;2,"",IF(Input!Q623=0,"NA",Input!Q623))</f>
        <v/>
      </c>
      <c r="BL623" s="65" t="str">
        <f t="shared" si="474"/>
        <v/>
      </c>
      <c r="BM623" s="65" t="str">
        <f t="shared" si="475"/>
        <v/>
      </c>
      <c r="BN623" s="165" t="str">
        <f>IF(COUNTBLANK($A623:$F623)&gt;2,"",IF(Input!R623=0,"NA",Input!R623))</f>
        <v/>
      </c>
      <c r="BO623" s="65" t="str">
        <f t="shared" si="476"/>
        <v/>
      </c>
      <c r="BP623" s="65" t="str">
        <f t="shared" si="477"/>
        <v/>
      </c>
      <c r="BQ623" s="165" t="str">
        <f>IF(COUNTBLANK($A623:$F623)&gt;2,"",IF(Input!S623=0,"NA",Input!S623))</f>
        <v/>
      </c>
      <c r="BR623" s="65" t="str">
        <f t="shared" si="478"/>
        <v/>
      </c>
      <c r="BS623" s="65" t="str">
        <f t="shared" si="479"/>
        <v/>
      </c>
      <c r="BT623" s="165" t="str">
        <f>IF(COUNTBLANK($A623:$F623)&gt;2,"",IF(Input!T623=0,"NA",Input!T623))</f>
        <v/>
      </c>
      <c r="BU623" s="65" t="str">
        <f t="shared" si="480"/>
        <v/>
      </c>
      <c r="BV623" s="65" t="str">
        <f t="shared" si="481"/>
        <v/>
      </c>
      <c r="BW623" s="165" t="str">
        <f>IF(COUNTBLANK($A623:$F623)&gt;2,"",IF(Input!U623=0,"NA",Input!U623))</f>
        <v/>
      </c>
      <c r="BX623" s="65" t="str">
        <f t="shared" si="482"/>
        <v/>
      </c>
      <c r="BY623" s="65" t="str">
        <f t="shared" si="483"/>
        <v/>
      </c>
      <c r="BZ623" s="165" t="str">
        <f>IF(COUNTBLANK($A623:$F623)&gt;2,"",IF(Input!V623=0,"NA",Input!V623))</f>
        <v/>
      </c>
      <c r="CA623" s="65" t="str">
        <f t="shared" si="484"/>
        <v/>
      </c>
      <c r="CB623" s="65" t="str">
        <f t="shared" si="485"/>
        <v/>
      </c>
      <c r="CC623" s="165" t="str">
        <f>IF(COUNTBLANK($A623:$F623)&gt;2,"",IF(Input!W623=0,"NA",Input!W623))</f>
        <v/>
      </c>
      <c r="CD623" s="65" t="str">
        <f t="shared" si="486"/>
        <v/>
      </c>
      <c r="CE623" s="65" t="str">
        <f t="shared" si="487"/>
        <v/>
      </c>
      <c r="CF623" s="165" t="str">
        <f>IF(COUNTBLANK($A623:$F623)&gt;2,"",IF(Input!X623=0,"NA",Input!X623))</f>
        <v/>
      </c>
      <c r="CG623" s="65" t="str">
        <f t="shared" si="488"/>
        <v/>
      </c>
      <c r="CH623" s="65" t="str">
        <f t="shared" si="489"/>
        <v/>
      </c>
      <c r="CI623" s="165" t="str">
        <f>IF(COUNTBLANK($A623:$F623)&gt;2,"",IF(Input!Y623=0,"NA",Input!Y623))</f>
        <v/>
      </c>
      <c r="CJ623" s="65" t="str">
        <f t="shared" si="490"/>
        <v/>
      </c>
      <c r="CK623" s="65" t="str">
        <f t="shared" si="491"/>
        <v/>
      </c>
      <c r="CL623" s="165" t="str">
        <f>IF(COUNTBLANK($A623:$F623)&gt;2,"",IF(Input!Z623=0,"NA",Input!Z623))</f>
        <v/>
      </c>
      <c r="CM623" s="65" t="str">
        <f t="shared" si="492"/>
        <v/>
      </c>
      <c r="CN623" s="65" t="str">
        <f t="shared" si="493"/>
        <v/>
      </c>
      <c r="CO623" s="165" t="str">
        <f>IF(COUNTBLANK($A623:$F623)&gt;2,"",IF(Input!AA623=0,"NA",Input!AA623))</f>
        <v/>
      </c>
      <c r="CP623" s="65" t="str">
        <f t="shared" si="494"/>
        <v/>
      </c>
      <c r="CQ623" s="65" t="str">
        <f t="shared" si="495"/>
        <v/>
      </c>
      <c r="CR623" s="165" t="str">
        <f>IF(COUNTBLANK($A623:$F623)&gt;2,"",IF(Input!AB623=0,"NA",Input!AB623))</f>
        <v/>
      </c>
      <c r="CS623" s="65" t="str">
        <f t="shared" si="496"/>
        <v/>
      </c>
      <c r="CT623" s="65" t="str">
        <f t="shared" si="497"/>
        <v/>
      </c>
      <c r="CU623" s="165" t="str">
        <f>IF(COUNTBLANK($A623:$F623)&gt;2,"",IF(Input!AC623=0,"NA",Input!AC623))</f>
        <v/>
      </c>
      <c r="CV623" s="65" t="str">
        <f t="shared" si="498"/>
        <v/>
      </c>
      <c r="CW623" s="65" t="str">
        <f t="shared" si="499"/>
        <v/>
      </c>
      <c r="CX623" s="165" t="str">
        <f>IF(COUNTBLANK($A623:$F623)&gt;2,"",IF(Input!AD623=0,"NA",Input!AD623))</f>
        <v/>
      </c>
    </row>
    <row r="624" spans="1:102" x14ac:dyDescent="0.25">
      <c r="A624" s="162" t="str">
        <f>IF(Input!B624=0,"",Input!B624)</f>
        <v/>
      </c>
      <c r="B624" s="162" t="str">
        <f>IF(Input!C624=0,"",Input!C624)</f>
        <v/>
      </c>
      <c r="C624" s="162" t="str">
        <f>IF(Input!D624=0,"",Input!D624)</f>
        <v/>
      </c>
      <c r="D624" s="162" t="str">
        <f>IF(Input!G624=0,"",Input!G624)</f>
        <v/>
      </c>
      <c r="E624" s="162" t="str">
        <f>IF(Input!H624=0,"",Input!H624)</f>
        <v/>
      </c>
      <c r="F624" s="162" t="str">
        <f>IF(Input!I624=0,"",Input!I624)</f>
        <v/>
      </c>
      <c r="G624" s="66" t="str">
        <f t="shared" si="450"/>
        <v/>
      </c>
      <c r="H624" s="66" t="str">
        <f t="shared" si="451"/>
        <v/>
      </c>
      <c r="I624" s="160" t="str">
        <f>FinalScores!G624</f>
        <v/>
      </c>
      <c r="J624" s="65" t="str">
        <f t="shared" si="452"/>
        <v/>
      </c>
      <c r="K624" s="65" t="str">
        <f t="shared" si="453"/>
        <v/>
      </c>
      <c r="L624" s="165" t="str">
        <f>IF(COUNTBLANK($A624:$F624)&gt;2,"",IF(Input!AE624=0,"NA",Input!AE624))</f>
        <v/>
      </c>
      <c r="M624" s="65" t="str">
        <f t="shared" si="454"/>
        <v/>
      </c>
      <c r="N624" s="65" t="str">
        <f t="shared" si="455"/>
        <v/>
      </c>
      <c r="O624" s="165" t="str">
        <f>IF(COUNTBLANK($A624:$F624)&gt;2,"",IF(Input!AF624=0,"NA",Input!AF624))</f>
        <v/>
      </c>
      <c r="P624" s="65" t="str">
        <f t="shared" si="456"/>
        <v/>
      </c>
      <c r="Q624" s="65" t="str">
        <f t="shared" si="457"/>
        <v/>
      </c>
      <c r="R624" s="165" t="str">
        <f>IF(COUNTBLANK($A624:$F624)&gt;2,"",IF(Input!AG624=0,"NA",Input!AG624))</f>
        <v/>
      </c>
      <c r="AN624" s="65" t="str">
        <f t="shared" si="458"/>
        <v/>
      </c>
      <c r="AO624" s="65" t="str">
        <f t="shared" si="459"/>
        <v/>
      </c>
      <c r="AP624" s="165" t="str">
        <f>IF(COUNTBLANK($A624:$F624)&gt;2,"",IF(Input!J624=0,"NA",Input!J624))</f>
        <v/>
      </c>
      <c r="AQ624" s="65" t="str">
        <f t="shared" si="460"/>
        <v/>
      </c>
      <c r="AR624" s="65" t="str">
        <f t="shared" si="461"/>
        <v/>
      </c>
      <c r="AS624" s="165" t="str">
        <f>IF(COUNTBLANK($A624:$F624)&gt;2,"",IF(Input!K624=0,"NA",Input!K624))</f>
        <v/>
      </c>
      <c r="AT624" s="65" t="str">
        <f t="shared" si="462"/>
        <v/>
      </c>
      <c r="AU624" s="65" t="str">
        <f t="shared" si="463"/>
        <v/>
      </c>
      <c r="AV624" s="165" t="str">
        <f>IF(COUNTBLANK($A624:$F624)&gt;2,"",IF(Input!L624=0,"NA",Input!L624))</f>
        <v/>
      </c>
      <c r="AW624" s="65" t="str">
        <f t="shared" si="464"/>
        <v/>
      </c>
      <c r="AX624" s="65" t="str">
        <f t="shared" si="465"/>
        <v/>
      </c>
      <c r="AY624" s="165" t="str">
        <f>IF(COUNTBLANK($A624:$F624)&gt;2,"",IF(Input!M624=0,"NA",Input!M624))</f>
        <v/>
      </c>
      <c r="AZ624" s="65" t="str">
        <f t="shared" si="466"/>
        <v/>
      </c>
      <c r="BA624" s="65" t="str">
        <f t="shared" si="467"/>
        <v/>
      </c>
      <c r="BB624" s="165" t="str">
        <f>IF(COUNTBLANK($A624:$F624)&gt;2,"",IF(Input!N624=0,"NA",Input!N624))</f>
        <v/>
      </c>
      <c r="BC624" s="65" t="str">
        <f t="shared" si="468"/>
        <v/>
      </c>
      <c r="BD624" s="65" t="str">
        <f t="shared" si="469"/>
        <v/>
      </c>
      <c r="BE624" s="165" t="str">
        <f>IF(COUNTBLANK($A624:$F624)&gt;2,"",IF(Input!O624=0,"NA",Input!O624))</f>
        <v/>
      </c>
      <c r="BF624" s="65" t="str">
        <f t="shared" si="470"/>
        <v/>
      </c>
      <c r="BG624" s="65" t="str">
        <f t="shared" si="471"/>
        <v/>
      </c>
      <c r="BH624" s="165" t="str">
        <f>IF(COUNTBLANK($A624:$F624)&gt;2,"",IF(Input!P624=0,"NA",Input!P624))</f>
        <v/>
      </c>
      <c r="BI624" s="65" t="str">
        <f t="shared" si="472"/>
        <v/>
      </c>
      <c r="BJ624" s="65" t="str">
        <f t="shared" si="473"/>
        <v/>
      </c>
      <c r="BK624" s="165" t="str">
        <f>IF(COUNTBLANK($A624:$F624)&gt;2,"",IF(Input!Q624=0,"NA",Input!Q624))</f>
        <v/>
      </c>
      <c r="BL624" s="65" t="str">
        <f t="shared" si="474"/>
        <v/>
      </c>
      <c r="BM624" s="65" t="str">
        <f t="shared" si="475"/>
        <v/>
      </c>
      <c r="BN624" s="165" t="str">
        <f>IF(COUNTBLANK($A624:$F624)&gt;2,"",IF(Input!R624=0,"NA",Input!R624))</f>
        <v/>
      </c>
      <c r="BO624" s="65" t="str">
        <f t="shared" si="476"/>
        <v/>
      </c>
      <c r="BP624" s="65" t="str">
        <f t="shared" si="477"/>
        <v/>
      </c>
      <c r="BQ624" s="165" t="str">
        <f>IF(COUNTBLANK($A624:$F624)&gt;2,"",IF(Input!S624=0,"NA",Input!S624))</f>
        <v/>
      </c>
      <c r="BR624" s="65" t="str">
        <f t="shared" si="478"/>
        <v/>
      </c>
      <c r="BS624" s="65" t="str">
        <f t="shared" si="479"/>
        <v/>
      </c>
      <c r="BT624" s="165" t="str">
        <f>IF(COUNTBLANK($A624:$F624)&gt;2,"",IF(Input!T624=0,"NA",Input!T624))</f>
        <v/>
      </c>
      <c r="BU624" s="65" t="str">
        <f t="shared" si="480"/>
        <v/>
      </c>
      <c r="BV624" s="65" t="str">
        <f t="shared" si="481"/>
        <v/>
      </c>
      <c r="BW624" s="165" t="str">
        <f>IF(COUNTBLANK($A624:$F624)&gt;2,"",IF(Input!U624=0,"NA",Input!U624))</f>
        <v/>
      </c>
      <c r="BX624" s="65" t="str">
        <f t="shared" si="482"/>
        <v/>
      </c>
      <c r="BY624" s="65" t="str">
        <f t="shared" si="483"/>
        <v/>
      </c>
      <c r="BZ624" s="165" t="str">
        <f>IF(COUNTBLANK($A624:$F624)&gt;2,"",IF(Input!V624=0,"NA",Input!V624))</f>
        <v/>
      </c>
      <c r="CA624" s="65" t="str">
        <f t="shared" si="484"/>
        <v/>
      </c>
      <c r="CB624" s="65" t="str">
        <f t="shared" si="485"/>
        <v/>
      </c>
      <c r="CC624" s="165" t="str">
        <f>IF(COUNTBLANK($A624:$F624)&gt;2,"",IF(Input!W624=0,"NA",Input!W624))</f>
        <v/>
      </c>
      <c r="CD624" s="65" t="str">
        <f t="shared" si="486"/>
        <v/>
      </c>
      <c r="CE624" s="65" t="str">
        <f t="shared" si="487"/>
        <v/>
      </c>
      <c r="CF624" s="165" t="str">
        <f>IF(COUNTBLANK($A624:$F624)&gt;2,"",IF(Input!X624=0,"NA",Input!X624))</f>
        <v/>
      </c>
      <c r="CG624" s="65" t="str">
        <f t="shared" si="488"/>
        <v/>
      </c>
      <c r="CH624" s="65" t="str">
        <f t="shared" si="489"/>
        <v/>
      </c>
      <c r="CI624" s="165" t="str">
        <f>IF(COUNTBLANK($A624:$F624)&gt;2,"",IF(Input!Y624=0,"NA",Input!Y624))</f>
        <v/>
      </c>
      <c r="CJ624" s="65" t="str">
        <f t="shared" si="490"/>
        <v/>
      </c>
      <c r="CK624" s="65" t="str">
        <f t="shared" si="491"/>
        <v/>
      </c>
      <c r="CL624" s="165" t="str">
        <f>IF(COUNTBLANK($A624:$F624)&gt;2,"",IF(Input!Z624=0,"NA",Input!Z624))</f>
        <v/>
      </c>
      <c r="CM624" s="65" t="str">
        <f t="shared" si="492"/>
        <v/>
      </c>
      <c r="CN624" s="65" t="str">
        <f t="shared" si="493"/>
        <v/>
      </c>
      <c r="CO624" s="165" t="str">
        <f>IF(COUNTBLANK($A624:$F624)&gt;2,"",IF(Input!AA624=0,"NA",Input!AA624))</f>
        <v/>
      </c>
      <c r="CP624" s="65" t="str">
        <f t="shared" si="494"/>
        <v/>
      </c>
      <c r="CQ624" s="65" t="str">
        <f t="shared" si="495"/>
        <v/>
      </c>
      <c r="CR624" s="165" t="str">
        <f>IF(COUNTBLANK($A624:$F624)&gt;2,"",IF(Input!AB624=0,"NA",Input!AB624))</f>
        <v/>
      </c>
      <c r="CS624" s="65" t="str">
        <f t="shared" si="496"/>
        <v/>
      </c>
      <c r="CT624" s="65" t="str">
        <f t="shared" si="497"/>
        <v/>
      </c>
      <c r="CU624" s="165" t="str">
        <f>IF(COUNTBLANK($A624:$F624)&gt;2,"",IF(Input!AC624=0,"NA",Input!AC624))</f>
        <v/>
      </c>
      <c r="CV624" s="65" t="str">
        <f t="shared" si="498"/>
        <v/>
      </c>
      <c r="CW624" s="65" t="str">
        <f t="shared" si="499"/>
        <v/>
      </c>
      <c r="CX624" s="165" t="str">
        <f>IF(COUNTBLANK($A624:$F624)&gt;2,"",IF(Input!AD624=0,"NA",Input!AD624))</f>
        <v/>
      </c>
    </row>
    <row r="625" spans="1:102" x14ac:dyDescent="0.25">
      <c r="A625" s="162" t="str">
        <f>IF(Input!B625=0,"",Input!B625)</f>
        <v/>
      </c>
      <c r="B625" s="162" t="str">
        <f>IF(Input!C625=0,"",Input!C625)</f>
        <v/>
      </c>
      <c r="C625" s="162" t="str">
        <f>IF(Input!D625=0,"",Input!D625)</f>
        <v/>
      </c>
      <c r="D625" s="162" t="str">
        <f>IF(Input!G625=0,"",Input!G625)</f>
        <v/>
      </c>
      <c r="E625" s="162" t="str">
        <f>IF(Input!H625=0,"",Input!H625)</f>
        <v/>
      </c>
      <c r="F625" s="162" t="str">
        <f>IF(Input!I625=0,"",Input!I625)</f>
        <v/>
      </c>
      <c r="G625" s="66" t="str">
        <f t="shared" si="450"/>
        <v/>
      </c>
      <c r="H625" s="66" t="str">
        <f t="shared" si="451"/>
        <v/>
      </c>
      <c r="I625" s="160" t="str">
        <f>FinalScores!G625</f>
        <v/>
      </c>
      <c r="J625" s="65" t="str">
        <f t="shared" si="452"/>
        <v/>
      </c>
      <c r="K625" s="65" t="str">
        <f t="shared" si="453"/>
        <v/>
      </c>
      <c r="L625" s="165" t="str">
        <f>IF(COUNTBLANK($A625:$F625)&gt;2,"",IF(Input!AE625=0,"NA",Input!AE625))</f>
        <v/>
      </c>
      <c r="M625" s="65" t="str">
        <f t="shared" si="454"/>
        <v/>
      </c>
      <c r="N625" s="65" t="str">
        <f t="shared" si="455"/>
        <v/>
      </c>
      <c r="O625" s="165" t="str">
        <f>IF(COUNTBLANK($A625:$F625)&gt;2,"",IF(Input!AF625=0,"NA",Input!AF625))</f>
        <v/>
      </c>
      <c r="P625" s="65" t="str">
        <f t="shared" si="456"/>
        <v/>
      </c>
      <c r="Q625" s="65" t="str">
        <f t="shared" si="457"/>
        <v/>
      </c>
      <c r="R625" s="165" t="str">
        <f>IF(COUNTBLANK($A625:$F625)&gt;2,"",IF(Input!AG625=0,"NA",Input!AG625))</f>
        <v/>
      </c>
      <c r="AN625" s="65" t="str">
        <f t="shared" si="458"/>
        <v/>
      </c>
      <c r="AO625" s="65" t="str">
        <f t="shared" si="459"/>
        <v/>
      </c>
      <c r="AP625" s="165" t="str">
        <f>IF(COUNTBLANK($A625:$F625)&gt;2,"",IF(Input!J625=0,"NA",Input!J625))</f>
        <v/>
      </c>
      <c r="AQ625" s="65" t="str">
        <f t="shared" si="460"/>
        <v/>
      </c>
      <c r="AR625" s="65" t="str">
        <f t="shared" si="461"/>
        <v/>
      </c>
      <c r="AS625" s="165" t="str">
        <f>IF(COUNTBLANK($A625:$F625)&gt;2,"",IF(Input!K625=0,"NA",Input!K625))</f>
        <v/>
      </c>
      <c r="AT625" s="65" t="str">
        <f t="shared" si="462"/>
        <v/>
      </c>
      <c r="AU625" s="65" t="str">
        <f t="shared" si="463"/>
        <v/>
      </c>
      <c r="AV625" s="165" t="str">
        <f>IF(COUNTBLANK($A625:$F625)&gt;2,"",IF(Input!L625=0,"NA",Input!L625))</f>
        <v/>
      </c>
      <c r="AW625" s="65" t="str">
        <f t="shared" si="464"/>
        <v/>
      </c>
      <c r="AX625" s="65" t="str">
        <f t="shared" si="465"/>
        <v/>
      </c>
      <c r="AY625" s="165" t="str">
        <f>IF(COUNTBLANK($A625:$F625)&gt;2,"",IF(Input!M625=0,"NA",Input!M625))</f>
        <v/>
      </c>
      <c r="AZ625" s="65" t="str">
        <f t="shared" si="466"/>
        <v/>
      </c>
      <c r="BA625" s="65" t="str">
        <f t="shared" si="467"/>
        <v/>
      </c>
      <c r="BB625" s="165" t="str">
        <f>IF(COUNTBLANK($A625:$F625)&gt;2,"",IF(Input!N625=0,"NA",Input!N625))</f>
        <v/>
      </c>
      <c r="BC625" s="65" t="str">
        <f t="shared" si="468"/>
        <v/>
      </c>
      <c r="BD625" s="65" t="str">
        <f t="shared" si="469"/>
        <v/>
      </c>
      <c r="BE625" s="165" t="str">
        <f>IF(COUNTBLANK($A625:$F625)&gt;2,"",IF(Input!O625=0,"NA",Input!O625))</f>
        <v/>
      </c>
      <c r="BF625" s="65" t="str">
        <f t="shared" si="470"/>
        <v/>
      </c>
      <c r="BG625" s="65" t="str">
        <f t="shared" si="471"/>
        <v/>
      </c>
      <c r="BH625" s="165" t="str">
        <f>IF(COUNTBLANK($A625:$F625)&gt;2,"",IF(Input!P625=0,"NA",Input!P625))</f>
        <v/>
      </c>
      <c r="BI625" s="65" t="str">
        <f t="shared" si="472"/>
        <v/>
      </c>
      <c r="BJ625" s="65" t="str">
        <f t="shared" si="473"/>
        <v/>
      </c>
      <c r="BK625" s="165" t="str">
        <f>IF(COUNTBLANK($A625:$F625)&gt;2,"",IF(Input!Q625=0,"NA",Input!Q625))</f>
        <v/>
      </c>
      <c r="BL625" s="65" t="str">
        <f t="shared" si="474"/>
        <v/>
      </c>
      <c r="BM625" s="65" t="str">
        <f t="shared" si="475"/>
        <v/>
      </c>
      <c r="BN625" s="165" t="str">
        <f>IF(COUNTBLANK($A625:$F625)&gt;2,"",IF(Input!R625=0,"NA",Input!R625))</f>
        <v/>
      </c>
      <c r="BO625" s="65" t="str">
        <f t="shared" si="476"/>
        <v/>
      </c>
      <c r="BP625" s="65" t="str">
        <f t="shared" si="477"/>
        <v/>
      </c>
      <c r="BQ625" s="165" t="str">
        <f>IF(COUNTBLANK($A625:$F625)&gt;2,"",IF(Input!S625=0,"NA",Input!S625))</f>
        <v/>
      </c>
      <c r="BR625" s="65" t="str">
        <f t="shared" si="478"/>
        <v/>
      </c>
      <c r="BS625" s="65" t="str">
        <f t="shared" si="479"/>
        <v/>
      </c>
      <c r="BT625" s="165" t="str">
        <f>IF(COUNTBLANK($A625:$F625)&gt;2,"",IF(Input!T625=0,"NA",Input!T625))</f>
        <v/>
      </c>
      <c r="BU625" s="65" t="str">
        <f t="shared" si="480"/>
        <v/>
      </c>
      <c r="BV625" s="65" t="str">
        <f t="shared" si="481"/>
        <v/>
      </c>
      <c r="BW625" s="165" t="str">
        <f>IF(COUNTBLANK($A625:$F625)&gt;2,"",IF(Input!U625=0,"NA",Input!U625))</f>
        <v/>
      </c>
      <c r="BX625" s="65" t="str">
        <f t="shared" si="482"/>
        <v/>
      </c>
      <c r="BY625" s="65" t="str">
        <f t="shared" si="483"/>
        <v/>
      </c>
      <c r="BZ625" s="165" t="str">
        <f>IF(COUNTBLANK($A625:$F625)&gt;2,"",IF(Input!V625=0,"NA",Input!V625))</f>
        <v/>
      </c>
      <c r="CA625" s="65" t="str">
        <f t="shared" si="484"/>
        <v/>
      </c>
      <c r="CB625" s="65" t="str">
        <f t="shared" si="485"/>
        <v/>
      </c>
      <c r="CC625" s="165" t="str">
        <f>IF(COUNTBLANK($A625:$F625)&gt;2,"",IF(Input!W625=0,"NA",Input!W625))</f>
        <v/>
      </c>
      <c r="CD625" s="65" t="str">
        <f t="shared" si="486"/>
        <v/>
      </c>
      <c r="CE625" s="65" t="str">
        <f t="shared" si="487"/>
        <v/>
      </c>
      <c r="CF625" s="165" t="str">
        <f>IF(COUNTBLANK($A625:$F625)&gt;2,"",IF(Input!X625=0,"NA",Input!X625))</f>
        <v/>
      </c>
      <c r="CG625" s="65" t="str">
        <f t="shared" si="488"/>
        <v/>
      </c>
      <c r="CH625" s="65" t="str">
        <f t="shared" si="489"/>
        <v/>
      </c>
      <c r="CI625" s="165" t="str">
        <f>IF(COUNTBLANK($A625:$F625)&gt;2,"",IF(Input!Y625=0,"NA",Input!Y625))</f>
        <v/>
      </c>
      <c r="CJ625" s="65" t="str">
        <f t="shared" si="490"/>
        <v/>
      </c>
      <c r="CK625" s="65" t="str">
        <f t="shared" si="491"/>
        <v/>
      </c>
      <c r="CL625" s="165" t="str">
        <f>IF(COUNTBLANK($A625:$F625)&gt;2,"",IF(Input!Z625=0,"NA",Input!Z625))</f>
        <v/>
      </c>
      <c r="CM625" s="65" t="str">
        <f t="shared" si="492"/>
        <v/>
      </c>
      <c r="CN625" s="65" t="str">
        <f t="shared" si="493"/>
        <v/>
      </c>
      <c r="CO625" s="165" t="str">
        <f>IF(COUNTBLANK($A625:$F625)&gt;2,"",IF(Input!AA625=0,"NA",Input!AA625))</f>
        <v/>
      </c>
      <c r="CP625" s="65" t="str">
        <f t="shared" si="494"/>
        <v/>
      </c>
      <c r="CQ625" s="65" t="str">
        <f t="shared" si="495"/>
        <v/>
      </c>
      <c r="CR625" s="165" t="str">
        <f>IF(COUNTBLANK($A625:$F625)&gt;2,"",IF(Input!AB625=0,"NA",Input!AB625))</f>
        <v/>
      </c>
      <c r="CS625" s="65" t="str">
        <f t="shared" si="496"/>
        <v/>
      </c>
      <c r="CT625" s="65" t="str">
        <f t="shared" si="497"/>
        <v/>
      </c>
      <c r="CU625" s="165" t="str">
        <f>IF(COUNTBLANK($A625:$F625)&gt;2,"",IF(Input!AC625=0,"NA",Input!AC625))</f>
        <v/>
      </c>
      <c r="CV625" s="65" t="str">
        <f t="shared" si="498"/>
        <v/>
      </c>
      <c r="CW625" s="65" t="str">
        <f t="shared" si="499"/>
        <v/>
      </c>
      <c r="CX625" s="165" t="str">
        <f>IF(COUNTBLANK($A625:$F625)&gt;2,"",IF(Input!AD625=0,"NA",Input!AD625))</f>
        <v/>
      </c>
    </row>
    <row r="626" spans="1:102" x14ac:dyDescent="0.25">
      <c r="A626" s="162" t="str">
        <f>IF(Input!B626=0,"",Input!B626)</f>
        <v/>
      </c>
      <c r="B626" s="162" t="str">
        <f>IF(Input!C626=0,"",Input!C626)</f>
        <v/>
      </c>
      <c r="C626" s="162" t="str">
        <f>IF(Input!D626=0,"",Input!D626)</f>
        <v/>
      </c>
      <c r="D626" s="162" t="str">
        <f>IF(Input!G626=0,"",Input!G626)</f>
        <v/>
      </c>
      <c r="E626" s="162" t="str">
        <f>IF(Input!H626=0,"",Input!H626)</f>
        <v/>
      </c>
      <c r="F626" s="162" t="str">
        <f>IF(Input!I626=0,"",Input!I626)</f>
        <v/>
      </c>
      <c r="G626" s="66" t="str">
        <f t="shared" si="450"/>
        <v/>
      </c>
      <c r="H626" s="66" t="str">
        <f t="shared" si="451"/>
        <v/>
      </c>
      <c r="I626" s="160" t="str">
        <f>FinalScores!G626</f>
        <v/>
      </c>
      <c r="J626" s="65" t="str">
        <f t="shared" si="452"/>
        <v/>
      </c>
      <c r="K626" s="65" t="str">
        <f t="shared" si="453"/>
        <v/>
      </c>
      <c r="L626" s="165" t="str">
        <f>IF(COUNTBLANK($A626:$F626)&gt;2,"",IF(Input!AE626=0,"NA",Input!AE626))</f>
        <v/>
      </c>
      <c r="M626" s="65" t="str">
        <f t="shared" si="454"/>
        <v/>
      </c>
      <c r="N626" s="65" t="str">
        <f t="shared" si="455"/>
        <v/>
      </c>
      <c r="O626" s="165" t="str">
        <f>IF(COUNTBLANK($A626:$F626)&gt;2,"",IF(Input!AF626=0,"NA",Input!AF626))</f>
        <v/>
      </c>
      <c r="P626" s="65" t="str">
        <f t="shared" si="456"/>
        <v/>
      </c>
      <c r="Q626" s="65" t="str">
        <f t="shared" si="457"/>
        <v/>
      </c>
      <c r="R626" s="165" t="str">
        <f>IF(COUNTBLANK($A626:$F626)&gt;2,"",IF(Input!AG626=0,"NA",Input!AG626))</f>
        <v/>
      </c>
      <c r="AN626" s="65" t="str">
        <f t="shared" si="458"/>
        <v/>
      </c>
      <c r="AO626" s="65" t="str">
        <f t="shared" si="459"/>
        <v/>
      </c>
      <c r="AP626" s="165" t="str">
        <f>IF(COUNTBLANK($A626:$F626)&gt;2,"",IF(Input!J626=0,"NA",Input!J626))</f>
        <v/>
      </c>
      <c r="AQ626" s="65" t="str">
        <f t="shared" si="460"/>
        <v/>
      </c>
      <c r="AR626" s="65" t="str">
        <f t="shared" si="461"/>
        <v/>
      </c>
      <c r="AS626" s="165" t="str">
        <f>IF(COUNTBLANK($A626:$F626)&gt;2,"",IF(Input!K626=0,"NA",Input!K626))</f>
        <v/>
      </c>
      <c r="AT626" s="65" t="str">
        <f t="shared" si="462"/>
        <v/>
      </c>
      <c r="AU626" s="65" t="str">
        <f t="shared" si="463"/>
        <v/>
      </c>
      <c r="AV626" s="165" t="str">
        <f>IF(COUNTBLANK($A626:$F626)&gt;2,"",IF(Input!L626=0,"NA",Input!L626))</f>
        <v/>
      </c>
      <c r="AW626" s="65" t="str">
        <f t="shared" si="464"/>
        <v/>
      </c>
      <c r="AX626" s="65" t="str">
        <f t="shared" si="465"/>
        <v/>
      </c>
      <c r="AY626" s="165" t="str">
        <f>IF(COUNTBLANK($A626:$F626)&gt;2,"",IF(Input!M626=0,"NA",Input!M626))</f>
        <v/>
      </c>
      <c r="AZ626" s="65" t="str">
        <f t="shared" si="466"/>
        <v/>
      </c>
      <c r="BA626" s="65" t="str">
        <f t="shared" si="467"/>
        <v/>
      </c>
      <c r="BB626" s="165" t="str">
        <f>IF(COUNTBLANK($A626:$F626)&gt;2,"",IF(Input!N626=0,"NA",Input!N626))</f>
        <v/>
      </c>
      <c r="BC626" s="65" t="str">
        <f t="shared" si="468"/>
        <v/>
      </c>
      <c r="BD626" s="65" t="str">
        <f t="shared" si="469"/>
        <v/>
      </c>
      <c r="BE626" s="165" t="str">
        <f>IF(COUNTBLANK($A626:$F626)&gt;2,"",IF(Input!O626=0,"NA",Input!O626))</f>
        <v/>
      </c>
      <c r="BF626" s="65" t="str">
        <f t="shared" si="470"/>
        <v/>
      </c>
      <c r="BG626" s="65" t="str">
        <f t="shared" si="471"/>
        <v/>
      </c>
      <c r="BH626" s="165" t="str">
        <f>IF(COUNTBLANK($A626:$F626)&gt;2,"",IF(Input!P626=0,"NA",Input!P626))</f>
        <v/>
      </c>
      <c r="BI626" s="65" t="str">
        <f t="shared" si="472"/>
        <v/>
      </c>
      <c r="BJ626" s="65" t="str">
        <f t="shared" si="473"/>
        <v/>
      </c>
      <c r="BK626" s="165" t="str">
        <f>IF(COUNTBLANK($A626:$F626)&gt;2,"",IF(Input!Q626=0,"NA",Input!Q626))</f>
        <v/>
      </c>
      <c r="BL626" s="65" t="str">
        <f t="shared" si="474"/>
        <v/>
      </c>
      <c r="BM626" s="65" t="str">
        <f t="shared" si="475"/>
        <v/>
      </c>
      <c r="BN626" s="165" t="str">
        <f>IF(COUNTBLANK($A626:$F626)&gt;2,"",IF(Input!R626=0,"NA",Input!R626))</f>
        <v/>
      </c>
      <c r="BO626" s="65" t="str">
        <f t="shared" si="476"/>
        <v/>
      </c>
      <c r="BP626" s="65" t="str">
        <f t="shared" si="477"/>
        <v/>
      </c>
      <c r="BQ626" s="165" t="str">
        <f>IF(COUNTBLANK($A626:$F626)&gt;2,"",IF(Input!S626=0,"NA",Input!S626))</f>
        <v/>
      </c>
      <c r="BR626" s="65" t="str">
        <f t="shared" si="478"/>
        <v/>
      </c>
      <c r="BS626" s="65" t="str">
        <f t="shared" si="479"/>
        <v/>
      </c>
      <c r="BT626" s="165" t="str">
        <f>IF(COUNTBLANK($A626:$F626)&gt;2,"",IF(Input!T626=0,"NA",Input!T626))</f>
        <v/>
      </c>
      <c r="BU626" s="65" t="str">
        <f t="shared" si="480"/>
        <v/>
      </c>
      <c r="BV626" s="65" t="str">
        <f t="shared" si="481"/>
        <v/>
      </c>
      <c r="BW626" s="165" t="str">
        <f>IF(COUNTBLANK($A626:$F626)&gt;2,"",IF(Input!U626=0,"NA",Input!U626))</f>
        <v/>
      </c>
      <c r="BX626" s="65" t="str">
        <f t="shared" si="482"/>
        <v/>
      </c>
      <c r="BY626" s="65" t="str">
        <f t="shared" si="483"/>
        <v/>
      </c>
      <c r="BZ626" s="165" t="str">
        <f>IF(COUNTBLANK($A626:$F626)&gt;2,"",IF(Input!V626=0,"NA",Input!V626))</f>
        <v/>
      </c>
      <c r="CA626" s="65" t="str">
        <f t="shared" si="484"/>
        <v/>
      </c>
      <c r="CB626" s="65" t="str">
        <f t="shared" si="485"/>
        <v/>
      </c>
      <c r="CC626" s="165" t="str">
        <f>IF(COUNTBLANK($A626:$F626)&gt;2,"",IF(Input!W626=0,"NA",Input!W626))</f>
        <v/>
      </c>
      <c r="CD626" s="65" t="str">
        <f t="shared" si="486"/>
        <v/>
      </c>
      <c r="CE626" s="65" t="str">
        <f t="shared" si="487"/>
        <v/>
      </c>
      <c r="CF626" s="165" t="str">
        <f>IF(COUNTBLANK($A626:$F626)&gt;2,"",IF(Input!X626=0,"NA",Input!X626))</f>
        <v/>
      </c>
      <c r="CG626" s="65" t="str">
        <f t="shared" si="488"/>
        <v/>
      </c>
      <c r="CH626" s="65" t="str">
        <f t="shared" si="489"/>
        <v/>
      </c>
      <c r="CI626" s="165" t="str">
        <f>IF(COUNTBLANK($A626:$F626)&gt;2,"",IF(Input!Y626=0,"NA",Input!Y626))</f>
        <v/>
      </c>
      <c r="CJ626" s="65" t="str">
        <f t="shared" si="490"/>
        <v/>
      </c>
      <c r="CK626" s="65" t="str">
        <f t="shared" si="491"/>
        <v/>
      </c>
      <c r="CL626" s="165" t="str">
        <f>IF(COUNTBLANK($A626:$F626)&gt;2,"",IF(Input!Z626=0,"NA",Input!Z626))</f>
        <v/>
      </c>
      <c r="CM626" s="65" t="str">
        <f t="shared" si="492"/>
        <v/>
      </c>
      <c r="CN626" s="65" t="str">
        <f t="shared" si="493"/>
        <v/>
      </c>
      <c r="CO626" s="165" t="str">
        <f>IF(COUNTBLANK($A626:$F626)&gt;2,"",IF(Input!AA626=0,"NA",Input!AA626))</f>
        <v/>
      </c>
      <c r="CP626" s="65" t="str">
        <f t="shared" si="494"/>
        <v/>
      </c>
      <c r="CQ626" s="65" t="str">
        <f t="shared" si="495"/>
        <v/>
      </c>
      <c r="CR626" s="165" t="str">
        <f>IF(COUNTBLANK($A626:$F626)&gt;2,"",IF(Input!AB626=0,"NA",Input!AB626))</f>
        <v/>
      </c>
      <c r="CS626" s="65" t="str">
        <f t="shared" si="496"/>
        <v/>
      </c>
      <c r="CT626" s="65" t="str">
        <f t="shared" si="497"/>
        <v/>
      </c>
      <c r="CU626" s="165" t="str">
        <f>IF(COUNTBLANK($A626:$F626)&gt;2,"",IF(Input!AC626=0,"NA",Input!AC626))</f>
        <v/>
      </c>
      <c r="CV626" s="65" t="str">
        <f t="shared" si="498"/>
        <v/>
      </c>
      <c r="CW626" s="65" t="str">
        <f t="shared" si="499"/>
        <v/>
      </c>
      <c r="CX626" s="165" t="str">
        <f>IF(COUNTBLANK($A626:$F626)&gt;2,"",IF(Input!AD626=0,"NA",Input!AD626))</f>
        <v/>
      </c>
    </row>
    <row r="627" spans="1:102" x14ac:dyDescent="0.25">
      <c r="A627" s="162" t="str">
        <f>IF(Input!B627=0,"",Input!B627)</f>
        <v/>
      </c>
      <c r="B627" s="162" t="str">
        <f>IF(Input!C627=0,"",Input!C627)</f>
        <v/>
      </c>
      <c r="C627" s="162" t="str">
        <f>IF(Input!D627=0,"",Input!D627)</f>
        <v/>
      </c>
      <c r="D627" s="162" t="str">
        <f>IF(Input!G627=0,"",Input!G627)</f>
        <v/>
      </c>
      <c r="E627" s="162" t="str">
        <f>IF(Input!H627=0,"",Input!H627)</f>
        <v/>
      </c>
      <c r="F627" s="162" t="str">
        <f>IF(Input!I627=0,"",Input!I627)</f>
        <v/>
      </c>
      <c r="G627" s="66" t="str">
        <f t="shared" si="450"/>
        <v/>
      </c>
      <c r="H627" s="66" t="str">
        <f t="shared" si="451"/>
        <v/>
      </c>
      <c r="I627" s="160" t="str">
        <f>FinalScores!G627</f>
        <v/>
      </c>
      <c r="J627" s="65" t="str">
        <f t="shared" si="452"/>
        <v/>
      </c>
      <c r="K627" s="65" t="str">
        <f t="shared" si="453"/>
        <v/>
      </c>
      <c r="L627" s="165" t="str">
        <f>IF(COUNTBLANK($A627:$F627)&gt;2,"",IF(Input!AE627=0,"NA",Input!AE627))</f>
        <v/>
      </c>
      <c r="M627" s="65" t="str">
        <f t="shared" si="454"/>
        <v/>
      </c>
      <c r="N627" s="65" t="str">
        <f t="shared" si="455"/>
        <v/>
      </c>
      <c r="O627" s="165" t="str">
        <f>IF(COUNTBLANK($A627:$F627)&gt;2,"",IF(Input!AF627=0,"NA",Input!AF627))</f>
        <v/>
      </c>
      <c r="P627" s="65" t="str">
        <f t="shared" si="456"/>
        <v/>
      </c>
      <c r="Q627" s="65" t="str">
        <f t="shared" si="457"/>
        <v/>
      </c>
      <c r="R627" s="165" t="str">
        <f>IF(COUNTBLANK($A627:$F627)&gt;2,"",IF(Input!AG627=0,"NA",Input!AG627))</f>
        <v/>
      </c>
      <c r="AN627" s="65" t="str">
        <f t="shared" si="458"/>
        <v/>
      </c>
      <c r="AO627" s="65" t="str">
        <f t="shared" si="459"/>
        <v/>
      </c>
      <c r="AP627" s="165" t="str">
        <f>IF(COUNTBLANK($A627:$F627)&gt;2,"",IF(Input!J627=0,"NA",Input!J627))</f>
        <v/>
      </c>
      <c r="AQ627" s="65" t="str">
        <f t="shared" si="460"/>
        <v/>
      </c>
      <c r="AR627" s="65" t="str">
        <f t="shared" si="461"/>
        <v/>
      </c>
      <c r="AS627" s="165" t="str">
        <f>IF(COUNTBLANK($A627:$F627)&gt;2,"",IF(Input!K627=0,"NA",Input!K627))</f>
        <v/>
      </c>
      <c r="AT627" s="65" t="str">
        <f t="shared" si="462"/>
        <v/>
      </c>
      <c r="AU627" s="65" t="str">
        <f t="shared" si="463"/>
        <v/>
      </c>
      <c r="AV627" s="165" t="str">
        <f>IF(COUNTBLANK($A627:$F627)&gt;2,"",IF(Input!L627=0,"NA",Input!L627))</f>
        <v/>
      </c>
      <c r="AW627" s="65" t="str">
        <f t="shared" si="464"/>
        <v/>
      </c>
      <c r="AX627" s="65" t="str">
        <f t="shared" si="465"/>
        <v/>
      </c>
      <c r="AY627" s="165" t="str">
        <f>IF(COUNTBLANK($A627:$F627)&gt;2,"",IF(Input!M627=0,"NA",Input!M627))</f>
        <v/>
      </c>
      <c r="AZ627" s="65" t="str">
        <f t="shared" si="466"/>
        <v/>
      </c>
      <c r="BA627" s="65" t="str">
        <f t="shared" si="467"/>
        <v/>
      </c>
      <c r="BB627" s="165" t="str">
        <f>IF(COUNTBLANK($A627:$F627)&gt;2,"",IF(Input!N627=0,"NA",Input!N627))</f>
        <v/>
      </c>
      <c r="BC627" s="65" t="str">
        <f t="shared" si="468"/>
        <v/>
      </c>
      <c r="BD627" s="65" t="str">
        <f t="shared" si="469"/>
        <v/>
      </c>
      <c r="BE627" s="165" t="str">
        <f>IF(COUNTBLANK($A627:$F627)&gt;2,"",IF(Input!O627=0,"NA",Input!O627))</f>
        <v/>
      </c>
      <c r="BF627" s="65" t="str">
        <f t="shared" si="470"/>
        <v/>
      </c>
      <c r="BG627" s="65" t="str">
        <f t="shared" si="471"/>
        <v/>
      </c>
      <c r="BH627" s="165" t="str">
        <f>IF(COUNTBLANK($A627:$F627)&gt;2,"",IF(Input!P627=0,"NA",Input!P627))</f>
        <v/>
      </c>
      <c r="BI627" s="65" t="str">
        <f t="shared" si="472"/>
        <v/>
      </c>
      <c r="BJ627" s="65" t="str">
        <f t="shared" si="473"/>
        <v/>
      </c>
      <c r="BK627" s="165" t="str">
        <f>IF(COUNTBLANK($A627:$F627)&gt;2,"",IF(Input!Q627=0,"NA",Input!Q627))</f>
        <v/>
      </c>
      <c r="BL627" s="65" t="str">
        <f t="shared" si="474"/>
        <v/>
      </c>
      <c r="BM627" s="65" t="str">
        <f t="shared" si="475"/>
        <v/>
      </c>
      <c r="BN627" s="165" t="str">
        <f>IF(COUNTBLANK($A627:$F627)&gt;2,"",IF(Input!R627=0,"NA",Input!R627))</f>
        <v/>
      </c>
      <c r="BO627" s="65" t="str">
        <f t="shared" si="476"/>
        <v/>
      </c>
      <c r="BP627" s="65" t="str">
        <f t="shared" si="477"/>
        <v/>
      </c>
      <c r="BQ627" s="165" t="str">
        <f>IF(COUNTBLANK($A627:$F627)&gt;2,"",IF(Input!S627=0,"NA",Input!S627))</f>
        <v/>
      </c>
      <c r="BR627" s="65" t="str">
        <f t="shared" si="478"/>
        <v/>
      </c>
      <c r="BS627" s="65" t="str">
        <f t="shared" si="479"/>
        <v/>
      </c>
      <c r="BT627" s="165" t="str">
        <f>IF(COUNTBLANK($A627:$F627)&gt;2,"",IF(Input!T627=0,"NA",Input!T627))</f>
        <v/>
      </c>
      <c r="BU627" s="65" t="str">
        <f t="shared" si="480"/>
        <v/>
      </c>
      <c r="BV627" s="65" t="str">
        <f t="shared" si="481"/>
        <v/>
      </c>
      <c r="BW627" s="165" t="str">
        <f>IF(COUNTBLANK($A627:$F627)&gt;2,"",IF(Input!U627=0,"NA",Input!U627))</f>
        <v/>
      </c>
      <c r="BX627" s="65" t="str">
        <f t="shared" si="482"/>
        <v/>
      </c>
      <c r="BY627" s="65" t="str">
        <f t="shared" si="483"/>
        <v/>
      </c>
      <c r="BZ627" s="165" t="str">
        <f>IF(COUNTBLANK($A627:$F627)&gt;2,"",IF(Input!V627=0,"NA",Input!V627))</f>
        <v/>
      </c>
      <c r="CA627" s="65" t="str">
        <f t="shared" si="484"/>
        <v/>
      </c>
      <c r="CB627" s="65" t="str">
        <f t="shared" si="485"/>
        <v/>
      </c>
      <c r="CC627" s="165" t="str">
        <f>IF(COUNTBLANK($A627:$F627)&gt;2,"",IF(Input!W627=0,"NA",Input!W627))</f>
        <v/>
      </c>
      <c r="CD627" s="65" t="str">
        <f t="shared" si="486"/>
        <v/>
      </c>
      <c r="CE627" s="65" t="str">
        <f t="shared" si="487"/>
        <v/>
      </c>
      <c r="CF627" s="165" t="str">
        <f>IF(COUNTBLANK($A627:$F627)&gt;2,"",IF(Input!X627=0,"NA",Input!X627))</f>
        <v/>
      </c>
      <c r="CG627" s="65" t="str">
        <f t="shared" si="488"/>
        <v/>
      </c>
      <c r="CH627" s="65" t="str">
        <f t="shared" si="489"/>
        <v/>
      </c>
      <c r="CI627" s="165" t="str">
        <f>IF(COUNTBLANK($A627:$F627)&gt;2,"",IF(Input!Y627=0,"NA",Input!Y627))</f>
        <v/>
      </c>
      <c r="CJ627" s="65" t="str">
        <f t="shared" si="490"/>
        <v/>
      </c>
      <c r="CK627" s="65" t="str">
        <f t="shared" si="491"/>
        <v/>
      </c>
      <c r="CL627" s="165" t="str">
        <f>IF(COUNTBLANK($A627:$F627)&gt;2,"",IF(Input!Z627=0,"NA",Input!Z627))</f>
        <v/>
      </c>
      <c r="CM627" s="65" t="str">
        <f t="shared" si="492"/>
        <v/>
      </c>
      <c r="CN627" s="65" t="str">
        <f t="shared" si="493"/>
        <v/>
      </c>
      <c r="CO627" s="165" t="str">
        <f>IF(COUNTBLANK($A627:$F627)&gt;2,"",IF(Input!AA627=0,"NA",Input!AA627))</f>
        <v/>
      </c>
      <c r="CP627" s="65" t="str">
        <f t="shared" si="494"/>
        <v/>
      </c>
      <c r="CQ627" s="65" t="str">
        <f t="shared" si="495"/>
        <v/>
      </c>
      <c r="CR627" s="165" t="str">
        <f>IF(COUNTBLANK($A627:$F627)&gt;2,"",IF(Input!AB627=0,"NA",Input!AB627))</f>
        <v/>
      </c>
      <c r="CS627" s="65" t="str">
        <f t="shared" si="496"/>
        <v/>
      </c>
      <c r="CT627" s="65" t="str">
        <f t="shared" si="497"/>
        <v/>
      </c>
      <c r="CU627" s="165" t="str">
        <f>IF(COUNTBLANK($A627:$F627)&gt;2,"",IF(Input!AC627=0,"NA",Input!AC627))</f>
        <v/>
      </c>
      <c r="CV627" s="65" t="str">
        <f t="shared" si="498"/>
        <v/>
      </c>
      <c r="CW627" s="65" t="str">
        <f t="shared" si="499"/>
        <v/>
      </c>
      <c r="CX627" s="165" t="str">
        <f>IF(COUNTBLANK($A627:$F627)&gt;2,"",IF(Input!AD627=0,"NA",Input!AD627))</f>
        <v/>
      </c>
    </row>
    <row r="628" spans="1:102" x14ac:dyDescent="0.25">
      <c r="A628" s="162" t="str">
        <f>IF(Input!B628=0,"",Input!B628)</f>
        <v/>
      </c>
      <c r="B628" s="162" t="str">
        <f>IF(Input!C628=0,"",Input!C628)</f>
        <v/>
      </c>
      <c r="C628" s="162" t="str">
        <f>IF(Input!D628=0,"",Input!D628)</f>
        <v/>
      </c>
      <c r="D628" s="162" t="str">
        <f>IF(Input!G628=0,"",Input!G628)</f>
        <v/>
      </c>
      <c r="E628" s="162" t="str">
        <f>IF(Input!H628=0,"",Input!H628)</f>
        <v/>
      </c>
      <c r="F628" s="162" t="str">
        <f>IF(Input!I628=0,"",Input!I628)</f>
        <v/>
      </c>
      <c r="G628" s="66" t="str">
        <f t="shared" si="450"/>
        <v/>
      </c>
      <c r="H628" s="66" t="str">
        <f t="shared" si="451"/>
        <v/>
      </c>
      <c r="I628" s="160" t="str">
        <f>FinalScores!G628</f>
        <v/>
      </c>
      <c r="J628" s="65" t="str">
        <f t="shared" si="452"/>
        <v/>
      </c>
      <c r="K628" s="65" t="str">
        <f t="shared" si="453"/>
        <v/>
      </c>
      <c r="L628" s="165" t="str">
        <f>IF(COUNTBLANK($A628:$F628)&gt;2,"",IF(Input!AE628=0,"NA",Input!AE628))</f>
        <v/>
      </c>
      <c r="M628" s="65" t="str">
        <f t="shared" si="454"/>
        <v/>
      </c>
      <c r="N628" s="65" t="str">
        <f t="shared" si="455"/>
        <v/>
      </c>
      <c r="O628" s="165" t="str">
        <f>IF(COUNTBLANK($A628:$F628)&gt;2,"",IF(Input!AF628=0,"NA",Input!AF628))</f>
        <v/>
      </c>
      <c r="P628" s="65" t="str">
        <f t="shared" si="456"/>
        <v/>
      </c>
      <c r="Q628" s="65" t="str">
        <f t="shared" si="457"/>
        <v/>
      </c>
      <c r="R628" s="165" t="str">
        <f>IF(COUNTBLANK($A628:$F628)&gt;2,"",IF(Input!AG628=0,"NA",Input!AG628))</f>
        <v/>
      </c>
      <c r="AN628" s="65" t="str">
        <f t="shared" si="458"/>
        <v/>
      </c>
      <c r="AO628" s="65" t="str">
        <f t="shared" si="459"/>
        <v/>
      </c>
      <c r="AP628" s="165" t="str">
        <f>IF(COUNTBLANK($A628:$F628)&gt;2,"",IF(Input!J628=0,"NA",Input!J628))</f>
        <v/>
      </c>
      <c r="AQ628" s="65" t="str">
        <f t="shared" si="460"/>
        <v/>
      </c>
      <c r="AR628" s="65" t="str">
        <f t="shared" si="461"/>
        <v/>
      </c>
      <c r="AS628" s="165" t="str">
        <f>IF(COUNTBLANK($A628:$F628)&gt;2,"",IF(Input!K628=0,"NA",Input!K628))</f>
        <v/>
      </c>
      <c r="AT628" s="65" t="str">
        <f t="shared" si="462"/>
        <v/>
      </c>
      <c r="AU628" s="65" t="str">
        <f t="shared" si="463"/>
        <v/>
      </c>
      <c r="AV628" s="165" t="str">
        <f>IF(COUNTBLANK($A628:$F628)&gt;2,"",IF(Input!L628=0,"NA",Input!L628))</f>
        <v/>
      </c>
      <c r="AW628" s="65" t="str">
        <f t="shared" si="464"/>
        <v/>
      </c>
      <c r="AX628" s="65" t="str">
        <f t="shared" si="465"/>
        <v/>
      </c>
      <c r="AY628" s="165" t="str">
        <f>IF(COUNTBLANK($A628:$F628)&gt;2,"",IF(Input!M628=0,"NA",Input!M628))</f>
        <v/>
      </c>
      <c r="AZ628" s="65" t="str">
        <f t="shared" si="466"/>
        <v/>
      </c>
      <c r="BA628" s="65" t="str">
        <f t="shared" si="467"/>
        <v/>
      </c>
      <c r="BB628" s="165" t="str">
        <f>IF(COUNTBLANK($A628:$F628)&gt;2,"",IF(Input!N628=0,"NA",Input!N628))</f>
        <v/>
      </c>
      <c r="BC628" s="65" t="str">
        <f t="shared" si="468"/>
        <v/>
      </c>
      <c r="BD628" s="65" t="str">
        <f t="shared" si="469"/>
        <v/>
      </c>
      <c r="BE628" s="165" t="str">
        <f>IF(COUNTBLANK($A628:$F628)&gt;2,"",IF(Input!O628=0,"NA",Input!O628))</f>
        <v/>
      </c>
      <c r="BF628" s="65" t="str">
        <f t="shared" si="470"/>
        <v/>
      </c>
      <c r="BG628" s="65" t="str">
        <f t="shared" si="471"/>
        <v/>
      </c>
      <c r="BH628" s="165" t="str">
        <f>IF(COUNTBLANK($A628:$F628)&gt;2,"",IF(Input!P628=0,"NA",Input!P628))</f>
        <v/>
      </c>
      <c r="BI628" s="65" t="str">
        <f t="shared" si="472"/>
        <v/>
      </c>
      <c r="BJ628" s="65" t="str">
        <f t="shared" si="473"/>
        <v/>
      </c>
      <c r="BK628" s="165" t="str">
        <f>IF(COUNTBLANK($A628:$F628)&gt;2,"",IF(Input!Q628=0,"NA",Input!Q628))</f>
        <v/>
      </c>
      <c r="BL628" s="65" t="str">
        <f t="shared" si="474"/>
        <v/>
      </c>
      <c r="BM628" s="65" t="str">
        <f t="shared" si="475"/>
        <v/>
      </c>
      <c r="BN628" s="165" t="str">
        <f>IF(COUNTBLANK($A628:$F628)&gt;2,"",IF(Input!R628=0,"NA",Input!R628))</f>
        <v/>
      </c>
      <c r="BO628" s="65" t="str">
        <f t="shared" si="476"/>
        <v/>
      </c>
      <c r="BP628" s="65" t="str">
        <f t="shared" si="477"/>
        <v/>
      </c>
      <c r="BQ628" s="165" t="str">
        <f>IF(COUNTBLANK($A628:$F628)&gt;2,"",IF(Input!S628=0,"NA",Input!S628))</f>
        <v/>
      </c>
      <c r="BR628" s="65" t="str">
        <f t="shared" si="478"/>
        <v/>
      </c>
      <c r="BS628" s="65" t="str">
        <f t="shared" si="479"/>
        <v/>
      </c>
      <c r="BT628" s="165" t="str">
        <f>IF(COUNTBLANK($A628:$F628)&gt;2,"",IF(Input!T628=0,"NA",Input!T628))</f>
        <v/>
      </c>
      <c r="BU628" s="65" t="str">
        <f t="shared" si="480"/>
        <v/>
      </c>
      <c r="BV628" s="65" t="str">
        <f t="shared" si="481"/>
        <v/>
      </c>
      <c r="BW628" s="165" t="str">
        <f>IF(COUNTBLANK($A628:$F628)&gt;2,"",IF(Input!U628=0,"NA",Input!U628))</f>
        <v/>
      </c>
      <c r="BX628" s="65" t="str">
        <f t="shared" si="482"/>
        <v/>
      </c>
      <c r="BY628" s="65" t="str">
        <f t="shared" si="483"/>
        <v/>
      </c>
      <c r="BZ628" s="165" t="str">
        <f>IF(COUNTBLANK($A628:$F628)&gt;2,"",IF(Input!V628=0,"NA",Input!V628))</f>
        <v/>
      </c>
      <c r="CA628" s="65" t="str">
        <f t="shared" si="484"/>
        <v/>
      </c>
      <c r="CB628" s="65" t="str">
        <f t="shared" si="485"/>
        <v/>
      </c>
      <c r="CC628" s="165" t="str">
        <f>IF(COUNTBLANK($A628:$F628)&gt;2,"",IF(Input!W628=0,"NA",Input!W628))</f>
        <v/>
      </c>
      <c r="CD628" s="65" t="str">
        <f t="shared" si="486"/>
        <v/>
      </c>
      <c r="CE628" s="65" t="str">
        <f t="shared" si="487"/>
        <v/>
      </c>
      <c r="CF628" s="165" t="str">
        <f>IF(COUNTBLANK($A628:$F628)&gt;2,"",IF(Input!X628=0,"NA",Input!X628))</f>
        <v/>
      </c>
      <c r="CG628" s="65" t="str">
        <f t="shared" si="488"/>
        <v/>
      </c>
      <c r="CH628" s="65" t="str">
        <f t="shared" si="489"/>
        <v/>
      </c>
      <c r="CI628" s="165" t="str">
        <f>IF(COUNTBLANK($A628:$F628)&gt;2,"",IF(Input!Y628=0,"NA",Input!Y628))</f>
        <v/>
      </c>
      <c r="CJ628" s="65" t="str">
        <f t="shared" si="490"/>
        <v/>
      </c>
      <c r="CK628" s="65" t="str">
        <f t="shared" si="491"/>
        <v/>
      </c>
      <c r="CL628" s="165" t="str">
        <f>IF(COUNTBLANK($A628:$F628)&gt;2,"",IF(Input!Z628=0,"NA",Input!Z628))</f>
        <v/>
      </c>
      <c r="CM628" s="65" t="str">
        <f t="shared" si="492"/>
        <v/>
      </c>
      <c r="CN628" s="65" t="str">
        <f t="shared" si="493"/>
        <v/>
      </c>
      <c r="CO628" s="165" t="str">
        <f>IF(COUNTBLANK($A628:$F628)&gt;2,"",IF(Input!AA628=0,"NA",Input!AA628))</f>
        <v/>
      </c>
      <c r="CP628" s="65" t="str">
        <f t="shared" si="494"/>
        <v/>
      </c>
      <c r="CQ628" s="65" t="str">
        <f t="shared" si="495"/>
        <v/>
      </c>
      <c r="CR628" s="165" t="str">
        <f>IF(COUNTBLANK($A628:$F628)&gt;2,"",IF(Input!AB628=0,"NA",Input!AB628))</f>
        <v/>
      </c>
      <c r="CS628" s="65" t="str">
        <f t="shared" si="496"/>
        <v/>
      </c>
      <c r="CT628" s="65" t="str">
        <f t="shared" si="497"/>
        <v/>
      </c>
      <c r="CU628" s="165" t="str">
        <f>IF(COUNTBLANK($A628:$F628)&gt;2,"",IF(Input!AC628=0,"NA",Input!AC628))</f>
        <v/>
      </c>
      <c r="CV628" s="65" t="str">
        <f t="shared" si="498"/>
        <v/>
      </c>
      <c r="CW628" s="65" t="str">
        <f t="shared" si="499"/>
        <v/>
      </c>
      <c r="CX628" s="165" t="str">
        <f>IF(COUNTBLANK($A628:$F628)&gt;2,"",IF(Input!AD628=0,"NA",Input!AD628))</f>
        <v/>
      </c>
    </row>
    <row r="629" spans="1:102" x14ac:dyDescent="0.25">
      <c r="A629" s="162" t="str">
        <f>IF(Input!B629=0,"",Input!B629)</f>
        <v/>
      </c>
      <c r="B629" s="162" t="str">
        <f>IF(Input!C629=0,"",Input!C629)</f>
        <v/>
      </c>
      <c r="C629" s="162" t="str">
        <f>IF(Input!D629=0,"",Input!D629)</f>
        <v/>
      </c>
      <c r="D629" s="162" t="str">
        <f>IF(Input!G629=0,"",Input!G629)</f>
        <v/>
      </c>
      <c r="E629" s="162" t="str">
        <f>IF(Input!H629=0,"",Input!H629)</f>
        <v/>
      </c>
      <c r="F629" s="162" t="str">
        <f>IF(Input!I629=0,"",Input!I629)</f>
        <v/>
      </c>
      <c r="G629" s="66" t="str">
        <f t="shared" si="450"/>
        <v/>
      </c>
      <c r="H629" s="66" t="str">
        <f t="shared" si="451"/>
        <v/>
      </c>
      <c r="I629" s="160" t="str">
        <f>FinalScores!G629</f>
        <v/>
      </c>
      <c r="J629" s="65" t="str">
        <f t="shared" si="452"/>
        <v/>
      </c>
      <c r="K629" s="65" t="str">
        <f t="shared" si="453"/>
        <v/>
      </c>
      <c r="L629" s="165" t="str">
        <f>IF(COUNTBLANK($A629:$F629)&gt;2,"",IF(Input!AE629=0,"NA",Input!AE629))</f>
        <v/>
      </c>
      <c r="M629" s="65" t="str">
        <f t="shared" si="454"/>
        <v/>
      </c>
      <c r="N629" s="65" t="str">
        <f t="shared" si="455"/>
        <v/>
      </c>
      <c r="O629" s="165" t="str">
        <f>IF(COUNTBLANK($A629:$F629)&gt;2,"",IF(Input!AF629=0,"NA",Input!AF629))</f>
        <v/>
      </c>
      <c r="P629" s="65" t="str">
        <f t="shared" si="456"/>
        <v/>
      </c>
      <c r="Q629" s="65" t="str">
        <f t="shared" si="457"/>
        <v/>
      </c>
      <c r="R629" s="165" t="str">
        <f>IF(COUNTBLANK($A629:$F629)&gt;2,"",IF(Input!AG629=0,"NA",Input!AG629))</f>
        <v/>
      </c>
      <c r="AN629" s="65" t="str">
        <f t="shared" si="458"/>
        <v/>
      </c>
      <c r="AO629" s="65" t="str">
        <f t="shared" si="459"/>
        <v/>
      </c>
      <c r="AP629" s="165" t="str">
        <f>IF(COUNTBLANK($A629:$F629)&gt;2,"",IF(Input!J629=0,"NA",Input!J629))</f>
        <v/>
      </c>
      <c r="AQ629" s="65" t="str">
        <f t="shared" si="460"/>
        <v/>
      </c>
      <c r="AR629" s="65" t="str">
        <f t="shared" si="461"/>
        <v/>
      </c>
      <c r="AS629" s="165" t="str">
        <f>IF(COUNTBLANK($A629:$F629)&gt;2,"",IF(Input!K629=0,"NA",Input!K629))</f>
        <v/>
      </c>
      <c r="AT629" s="65" t="str">
        <f t="shared" si="462"/>
        <v/>
      </c>
      <c r="AU629" s="65" t="str">
        <f t="shared" si="463"/>
        <v/>
      </c>
      <c r="AV629" s="165" t="str">
        <f>IF(COUNTBLANK($A629:$F629)&gt;2,"",IF(Input!L629=0,"NA",Input!L629))</f>
        <v/>
      </c>
      <c r="AW629" s="65" t="str">
        <f t="shared" si="464"/>
        <v/>
      </c>
      <c r="AX629" s="65" t="str">
        <f t="shared" si="465"/>
        <v/>
      </c>
      <c r="AY629" s="165" t="str">
        <f>IF(COUNTBLANK($A629:$F629)&gt;2,"",IF(Input!M629=0,"NA",Input!M629))</f>
        <v/>
      </c>
      <c r="AZ629" s="65" t="str">
        <f t="shared" si="466"/>
        <v/>
      </c>
      <c r="BA629" s="65" t="str">
        <f t="shared" si="467"/>
        <v/>
      </c>
      <c r="BB629" s="165" t="str">
        <f>IF(COUNTBLANK($A629:$F629)&gt;2,"",IF(Input!N629=0,"NA",Input!N629))</f>
        <v/>
      </c>
      <c r="BC629" s="65" t="str">
        <f t="shared" si="468"/>
        <v/>
      </c>
      <c r="BD629" s="65" t="str">
        <f t="shared" si="469"/>
        <v/>
      </c>
      <c r="BE629" s="165" t="str">
        <f>IF(COUNTBLANK($A629:$F629)&gt;2,"",IF(Input!O629=0,"NA",Input!O629))</f>
        <v/>
      </c>
      <c r="BF629" s="65" t="str">
        <f t="shared" si="470"/>
        <v/>
      </c>
      <c r="BG629" s="65" t="str">
        <f t="shared" si="471"/>
        <v/>
      </c>
      <c r="BH629" s="165" t="str">
        <f>IF(COUNTBLANK($A629:$F629)&gt;2,"",IF(Input!P629=0,"NA",Input!P629))</f>
        <v/>
      </c>
      <c r="BI629" s="65" t="str">
        <f t="shared" si="472"/>
        <v/>
      </c>
      <c r="BJ629" s="65" t="str">
        <f t="shared" si="473"/>
        <v/>
      </c>
      <c r="BK629" s="165" t="str">
        <f>IF(COUNTBLANK($A629:$F629)&gt;2,"",IF(Input!Q629=0,"NA",Input!Q629))</f>
        <v/>
      </c>
      <c r="BL629" s="65" t="str">
        <f t="shared" si="474"/>
        <v/>
      </c>
      <c r="BM629" s="65" t="str">
        <f t="shared" si="475"/>
        <v/>
      </c>
      <c r="BN629" s="165" t="str">
        <f>IF(COUNTBLANK($A629:$F629)&gt;2,"",IF(Input!R629=0,"NA",Input!R629))</f>
        <v/>
      </c>
      <c r="BO629" s="65" t="str">
        <f t="shared" si="476"/>
        <v/>
      </c>
      <c r="BP629" s="65" t="str">
        <f t="shared" si="477"/>
        <v/>
      </c>
      <c r="BQ629" s="165" t="str">
        <f>IF(COUNTBLANK($A629:$F629)&gt;2,"",IF(Input!S629=0,"NA",Input!S629))</f>
        <v/>
      </c>
      <c r="BR629" s="65" t="str">
        <f t="shared" si="478"/>
        <v/>
      </c>
      <c r="BS629" s="65" t="str">
        <f t="shared" si="479"/>
        <v/>
      </c>
      <c r="BT629" s="165" t="str">
        <f>IF(COUNTBLANK($A629:$F629)&gt;2,"",IF(Input!T629=0,"NA",Input!T629))</f>
        <v/>
      </c>
      <c r="BU629" s="65" t="str">
        <f t="shared" si="480"/>
        <v/>
      </c>
      <c r="BV629" s="65" t="str">
        <f t="shared" si="481"/>
        <v/>
      </c>
      <c r="BW629" s="165" t="str">
        <f>IF(COUNTBLANK($A629:$F629)&gt;2,"",IF(Input!U629=0,"NA",Input!U629))</f>
        <v/>
      </c>
      <c r="BX629" s="65" t="str">
        <f t="shared" si="482"/>
        <v/>
      </c>
      <c r="BY629" s="65" t="str">
        <f t="shared" si="483"/>
        <v/>
      </c>
      <c r="BZ629" s="165" t="str">
        <f>IF(COUNTBLANK($A629:$F629)&gt;2,"",IF(Input!V629=0,"NA",Input!V629))</f>
        <v/>
      </c>
      <c r="CA629" s="65" t="str">
        <f t="shared" si="484"/>
        <v/>
      </c>
      <c r="CB629" s="65" t="str">
        <f t="shared" si="485"/>
        <v/>
      </c>
      <c r="CC629" s="165" t="str">
        <f>IF(COUNTBLANK($A629:$F629)&gt;2,"",IF(Input!W629=0,"NA",Input!W629))</f>
        <v/>
      </c>
      <c r="CD629" s="65" t="str">
        <f t="shared" si="486"/>
        <v/>
      </c>
      <c r="CE629" s="65" t="str">
        <f t="shared" si="487"/>
        <v/>
      </c>
      <c r="CF629" s="165" t="str">
        <f>IF(COUNTBLANK($A629:$F629)&gt;2,"",IF(Input!X629=0,"NA",Input!X629))</f>
        <v/>
      </c>
      <c r="CG629" s="65" t="str">
        <f t="shared" si="488"/>
        <v/>
      </c>
      <c r="CH629" s="65" t="str">
        <f t="shared" si="489"/>
        <v/>
      </c>
      <c r="CI629" s="165" t="str">
        <f>IF(COUNTBLANK($A629:$F629)&gt;2,"",IF(Input!Y629=0,"NA",Input!Y629))</f>
        <v/>
      </c>
      <c r="CJ629" s="65" t="str">
        <f t="shared" si="490"/>
        <v/>
      </c>
      <c r="CK629" s="65" t="str">
        <f t="shared" si="491"/>
        <v/>
      </c>
      <c r="CL629" s="165" t="str">
        <f>IF(COUNTBLANK($A629:$F629)&gt;2,"",IF(Input!Z629=0,"NA",Input!Z629))</f>
        <v/>
      </c>
      <c r="CM629" s="65" t="str">
        <f t="shared" si="492"/>
        <v/>
      </c>
      <c r="CN629" s="65" t="str">
        <f t="shared" si="493"/>
        <v/>
      </c>
      <c r="CO629" s="165" t="str">
        <f>IF(COUNTBLANK($A629:$F629)&gt;2,"",IF(Input!AA629=0,"NA",Input!AA629))</f>
        <v/>
      </c>
      <c r="CP629" s="65" t="str">
        <f t="shared" si="494"/>
        <v/>
      </c>
      <c r="CQ629" s="65" t="str">
        <f t="shared" si="495"/>
        <v/>
      </c>
      <c r="CR629" s="165" t="str">
        <f>IF(COUNTBLANK($A629:$F629)&gt;2,"",IF(Input!AB629=0,"NA",Input!AB629))</f>
        <v/>
      </c>
      <c r="CS629" s="65" t="str">
        <f t="shared" si="496"/>
        <v/>
      </c>
      <c r="CT629" s="65" t="str">
        <f t="shared" si="497"/>
        <v/>
      </c>
      <c r="CU629" s="165" t="str">
        <f>IF(COUNTBLANK($A629:$F629)&gt;2,"",IF(Input!AC629=0,"NA",Input!AC629))</f>
        <v/>
      </c>
      <c r="CV629" s="65" t="str">
        <f t="shared" si="498"/>
        <v/>
      </c>
      <c r="CW629" s="65" t="str">
        <f t="shared" si="499"/>
        <v/>
      </c>
      <c r="CX629" s="165" t="str">
        <f>IF(COUNTBLANK($A629:$F629)&gt;2,"",IF(Input!AD629=0,"NA",Input!AD629))</f>
        <v/>
      </c>
    </row>
    <row r="630" spans="1:102" x14ac:dyDescent="0.25">
      <c r="A630" s="162" t="str">
        <f>IF(Input!B630=0,"",Input!B630)</f>
        <v/>
      </c>
      <c r="B630" s="162" t="str">
        <f>IF(Input!C630=0,"",Input!C630)</f>
        <v/>
      </c>
      <c r="C630" s="162" t="str">
        <f>IF(Input!D630=0,"",Input!D630)</f>
        <v/>
      </c>
      <c r="D630" s="162" t="str">
        <f>IF(Input!G630=0,"",Input!G630)</f>
        <v/>
      </c>
      <c r="E630" s="162" t="str">
        <f>IF(Input!H630=0,"",Input!H630)</f>
        <v/>
      </c>
      <c r="F630" s="162" t="str">
        <f>IF(Input!I630=0,"",Input!I630)</f>
        <v/>
      </c>
      <c r="G630" s="66" t="str">
        <f t="shared" si="450"/>
        <v/>
      </c>
      <c r="H630" s="66" t="str">
        <f t="shared" si="451"/>
        <v/>
      </c>
      <c r="I630" s="160" t="str">
        <f>FinalScores!G630</f>
        <v/>
      </c>
      <c r="J630" s="65" t="str">
        <f t="shared" si="452"/>
        <v/>
      </c>
      <c r="K630" s="65" t="str">
        <f t="shared" si="453"/>
        <v/>
      </c>
      <c r="L630" s="165" t="str">
        <f>IF(COUNTBLANK($A630:$F630)&gt;2,"",IF(Input!AE630=0,"NA",Input!AE630))</f>
        <v/>
      </c>
      <c r="M630" s="65" t="str">
        <f t="shared" si="454"/>
        <v/>
      </c>
      <c r="N630" s="65" t="str">
        <f t="shared" si="455"/>
        <v/>
      </c>
      <c r="O630" s="165" t="str">
        <f>IF(COUNTBLANK($A630:$F630)&gt;2,"",IF(Input!AF630=0,"NA",Input!AF630))</f>
        <v/>
      </c>
      <c r="P630" s="65" t="str">
        <f t="shared" si="456"/>
        <v/>
      </c>
      <c r="Q630" s="65" t="str">
        <f t="shared" si="457"/>
        <v/>
      </c>
      <c r="R630" s="165" t="str">
        <f>IF(COUNTBLANK($A630:$F630)&gt;2,"",IF(Input!AG630=0,"NA",Input!AG630))</f>
        <v/>
      </c>
      <c r="AN630" s="65" t="str">
        <f t="shared" si="458"/>
        <v/>
      </c>
      <c r="AO630" s="65" t="str">
        <f t="shared" si="459"/>
        <v/>
      </c>
      <c r="AP630" s="165" t="str">
        <f>IF(COUNTBLANK($A630:$F630)&gt;2,"",IF(Input!J630=0,"NA",Input!J630))</f>
        <v/>
      </c>
      <c r="AQ630" s="65" t="str">
        <f t="shared" si="460"/>
        <v/>
      </c>
      <c r="AR630" s="65" t="str">
        <f t="shared" si="461"/>
        <v/>
      </c>
      <c r="AS630" s="165" t="str">
        <f>IF(COUNTBLANK($A630:$F630)&gt;2,"",IF(Input!K630=0,"NA",Input!K630))</f>
        <v/>
      </c>
      <c r="AT630" s="65" t="str">
        <f t="shared" si="462"/>
        <v/>
      </c>
      <c r="AU630" s="65" t="str">
        <f t="shared" si="463"/>
        <v/>
      </c>
      <c r="AV630" s="165" t="str">
        <f>IF(COUNTBLANK($A630:$F630)&gt;2,"",IF(Input!L630=0,"NA",Input!L630))</f>
        <v/>
      </c>
      <c r="AW630" s="65" t="str">
        <f t="shared" si="464"/>
        <v/>
      </c>
      <c r="AX630" s="65" t="str">
        <f t="shared" si="465"/>
        <v/>
      </c>
      <c r="AY630" s="165" t="str">
        <f>IF(COUNTBLANK($A630:$F630)&gt;2,"",IF(Input!M630=0,"NA",Input!M630))</f>
        <v/>
      </c>
      <c r="AZ630" s="65" t="str">
        <f t="shared" si="466"/>
        <v/>
      </c>
      <c r="BA630" s="65" t="str">
        <f t="shared" si="467"/>
        <v/>
      </c>
      <c r="BB630" s="165" t="str">
        <f>IF(COUNTBLANK($A630:$F630)&gt;2,"",IF(Input!N630=0,"NA",Input!N630))</f>
        <v/>
      </c>
      <c r="BC630" s="65" t="str">
        <f t="shared" si="468"/>
        <v/>
      </c>
      <c r="BD630" s="65" t="str">
        <f t="shared" si="469"/>
        <v/>
      </c>
      <c r="BE630" s="165" t="str">
        <f>IF(COUNTBLANK($A630:$F630)&gt;2,"",IF(Input!O630=0,"NA",Input!O630))</f>
        <v/>
      </c>
      <c r="BF630" s="65" t="str">
        <f t="shared" si="470"/>
        <v/>
      </c>
      <c r="BG630" s="65" t="str">
        <f t="shared" si="471"/>
        <v/>
      </c>
      <c r="BH630" s="165" t="str">
        <f>IF(COUNTBLANK($A630:$F630)&gt;2,"",IF(Input!P630=0,"NA",Input!P630))</f>
        <v/>
      </c>
      <c r="BI630" s="65" t="str">
        <f t="shared" si="472"/>
        <v/>
      </c>
      <c r="BJ630" s="65" t="str">
        <f t="shared" si="473"/>
        <v/>
      </c>
      <c r="BK630" s="165" t="str">
        <f>IF(COUNTBLANK($A630:$F630)&gt;2,"",IF(Input!Q630=0,"NA",Input!Q630))</f>
        <v/>
      </c>
      <c r="BL630" s="65" t="str">
        <f t="shared" si="474"/>
        <v/>
      </c>
      <c r="BM630" s="65" t="str">
        <f t="shared" si="475"/>
        <v/>
      </c>
      <c r="BN630" s="165" t="str">
        <f>IF(COUNTBLANK($A630:$F630)&gt;2,"",IF(Input!R630=0,"NA",Input!R630))</f>
        <v/>
      </c>
      <c r="BO630" s="65" t="str">
        <f t="shared" si="476"/>
        <v/>
      </c>
      <c r="BP630" s="65" t="str">
        <f t="shared" si="477"/>
        <v/>
      </c>
      <c r="BQ630" s="165" t="str">
        <f>IF(COUNTBLANK($A630:$F630)&gt;2,"",IF(Input!S630=0,"NA",Input!S630))</f>
        <v/>
      </c>
      <c r="BR630" s="65" t="str">
        <f t="shared" si="478"/>
        <v/>
      </c>
      <c r="BS630" s="65" t="str">
        <f t="shared" si="479"/>
        <v/>
      </c>
      <c r="BT630" s="165" t="str">
        <f>IF(COUNTBLANK($A630:$F630)&gt;2,"",IF(Input!T630=0,"NA",Input!T630))</f>
        <v/>
      </c>
      <c r="BU630" s="65" t="str">
        <f t="shared" si="480"/>
        <v/>
      </c>
      <c r="BV630" s="65" t="str">
        <f t="shared" si="481"/>
        <v/>
      </c>
      <c r="BW630" s="165" t="str">
        <f>IF(COUNTBLANK($A630:$F630)&gt;2,"",IF(Input!U630=0,"NA",Input!U630))</f>
        <v/>
      </c>
      <c r="BX630" s="65" t="str">
        <f t="shared" si="482"/>
        <v/>
      </c>
      <c r="BY630" s="65" t="str">
        <f t="shared" si="483"/>
        <v/>
      </c>
      <c r="BZ630" s="165" t="str">
        <f>IF(COUNTBLANK($A630:$F630)&gt;2,"",IF(Input!V630=0,"NA",Input!V630))</f>
        <v/>
      </c>
      <c r="CA630" s="65" t="str">
        <f t="shared" si="484"/>
        <v/>
      </c>
      <c r="CB630" s="65" t="str">
        <f t="shared" si="485"/>
        <v/>
      </c>
      <c r="CC630" s="165" t="str">
        <f>IF(COUNTBLANK($A630:$F630)&gt;2,"",IF(Input!W630=0,"NA",Input!W630))</f>
        <v/>
      </c>
      <c r="CD630" s="65" t="str">
        <f t="shared" si="486"/>
        <v/>
      </c>
      <c r="CE630" s="65" t="str">
        <f t="shared" si="487"/>
        <v/>
      </c>
      <c r="CF630" s="165" t="str">
        <f>IF(COUNTBLANK($A630:$F630)&gt;2,"",IF(Input!X630=0,"NA",Input!X630))</f>
        <v/>
      </c>
      <c r="CG630" s="65" t="str">
        <f t="shared" si="488"/>
        <v/>
      </c>
      <c r="CH630" s="65" t="str">
        <f t="shared" si="489"/>
        <v/>
      </c>
      <c r="CI630" s="165" t="str">
        <f>IF(COUNTBLANK($A630:$F630)&gt;2,"",IF(Input!Y630=0,"NA",Input!Y630))</f>
        <v/>
      </c>
      <c r="CJ630" s="65" t="str">
        <f t="shared" si="490"/>
        <v/>
      </c>
      <c r="CK630" s="65" t="str">
        <f t="shared" si="491"/>
        <v/>
      </c>
      <c r="CL630" s="165" t="str">
        <f>IF(COUNTBLANK($A630:$F630)&gt;2,"",IF(Input!Z630=0,"NA",Input!Z630))</f>
        <v/>
      </c>
      <c r="CM630" s="65" t="str">
        <f t="shared" si="492"/>
        <v/>
      </c>
      <c r="CN630" s="65" t="str">
        <f t="shared" si="493"/>
        <v/>
      </c>
      <c r="CO630" s="165" t="str">
        <f>IF(COUNTBLANK($A630:$F630)&gt;2,"",IF(Input!AA630=0,"NA",Input!AA630))</f>
        <v/>
      </c>
      <c r="CP630" s="65" t="str">
        <f t="shared" si="494"/>
        <v/>
      </c>
      <c r="CQ630" s="65" t="str">
        <f t="shared" si="495"/>
        <v/>
      </c>
      <c r="CR630" s="165" t="str">
        <f>IF(COUNTBLANK($A630:$F630)&gt;2,"",IF(Input!AB630=0,"NA",Input!AB630))</f>
        <v/>
      </c>
      <c r="CS630" s="65" t="str">
        <f t="shared" si="496"/>
        <v/>
      </c>
      <c r="CT630" s="65" t="str">
        <f t="shared" si="497"/>
        <v/>
      </c>
      <c r="CU630" s="165" t="str">
        <f>IF(COUNTBLANK($A630:$F630)&gt;2,"",IF(Input!AC630=0,"NA",Input!AC630))</f>
        <v/>
      </c>
      <c r="CV630" s="65" t="str">
        <f t="shared" si="498"/>
        <v/>
      </c>
      <c r="CW630" s="65" t="str">
        <f t="shared" si="499"/>
        <v/>
      </c>
      <c r="CX630" s="165" t="str">
        <f>IF(COUNTBLANK($A630:$F630)&gt;2,"",IF(Input!AD630=0,"NA",Input!AD630))</f>
        <v/>
      </c>
    </row>
    <row r="631" spans="1:102" x14ac:dyDescent="0.25">
      <c r="A631" s="162" t="str">
        <f>IF(Input!B631=0,"",Input!B631)</f>
        <v/>
      </c>
      <c r="B631" s="162" t="str">
        <f>IF(Input!C631=0,"",Input!C631)</f>
        <v/>
      </c>
      <c r="C631" s="162" t="str">
        <f>IF(Input!D631=0,"",Input!D631)</f>
        <v/>
      </c>
      <c r="D631" s="162" t="str">
        <f>IF(Input!G631=0,"",Input!G631)</f>
        <v/>
      </c>
      <c r="E631" s="162" t="str">
        <f>IF(Input!H631=0,"",Input!H631)</f>
        <v/>
      </c>
      <c r="F631" s="162" t="str">
        <f>IF(Input!I631=0,"",Input!I631)</f>
        <v/>
      </c>
      <c r="G631" s="66" t="str">
        <f t="shared" si="450"/>
        <v/>
      </c>
      <c r="H631" s="66" t="str">
        <f t="shared" si="451"/>
        <v/>
      </c>
      <c r="I631" s="160" t="str">
        <f>FinalScores!G631</f>
        <v/>
      </c>
      <c r="J631" s="65" t="str">
        <f t="shared" si="452"/>
        <v/>
      </c>
      <c r="K631" s="65" t="str">
        <f t="shared" si="453"/>
        <v/>
      </c>
      <c r="L631" s="165" t="str">
        <f>IF(COUNTBLANK($A631:$F631)&gt;2,"",IF(Input!AE631=0,"NA",Input!AE631))</f>
        <v/>
      </c>
      <c r="M631" s="65" t="str">
        <f t="shared" si="454"/>
        <v/>
      </c>
      <c r="N631" s="65" t="str">
        <f t="shared" si="455"/>
        <v/>
      </c>
      <c r="O631" s="165" t="str">
        <f>IF(COUNTBLANK($A631:$F631)&gt;2,"",IF(Input!AF631=0,"NA",Input!AF631))</f>
        <v/>
      </c>
      <c r="P631" s="65" t="str">
        <f t="shared" si="456"/>
        <v/>
      </c>
      <c r="Q631" s="65" t="str">
        <f t="shared" si="457"/>
        <v/>
      </c>
      <c r="R631" s="165" t="str">
        <f>IF(COUNTBLANK($A631:$F631)&gt;2,"",IF(Input!AG631=0,"NA",Input!AG631))</f>
        <v/>
      </c>
      <c r="AN631" s="65" t="str">
        <f t="shared" si="458"/>
        <v/>
      </c>
      <c r="AO631" s="65" t="str">
        <f t="shared" si="459"/>
        <v/>
      </c>
      <c r="AP631" s="165" t="str">
        <f>IF(COUNTBLANK($A631:$F631)&gt;2,"",IF(Input!J631=0,"NA",Input!J631))</f>
        <v/>
      </c>
      <c r="AQ631" s="65" t="str">
        <f t="shared" si="460"/>
        <v/>
      </c>
      <c r="AR631" s="65" t="str">
        <f t="shared" si="461"/>
        <v/>
      </c>
      <c r="AS631" s="165" t="str">
        <f>IF(COUNTBLANK($A631:$F631)&gt;2,"",IF(Input!K631=0,"NA",Input!K631))</f>
        <v/>
      </c>
      <c r="AT631" s="65" t="str">
        <f t="shared" si="462"/>
        <v/>
      </c>
      <c r="AU631" s="65" t="str">
        <f t="shared" si="463"/>
        <v/>
      </c>
      <c r="AV631" s="165" t="str">
        <f>IF(COUNTBLANK($A631:$F631)&gt;2,"",IF(Input!L631=0,"NA",Input!L631))</f>
        <v/>
      </c>
      <c r="AW631" s="65" t="str">
        <f t="shared" si="464"/>
        <v/>
      </c>
      <c r="AX631" s="65" t="str">
        <f t="shared" si="465"/>
        <v/>
      </c>
      <c r="AY631" s="165" t="str">
        <f>IF(COUNTBLANK($A631:$F631)&gt;2,"",IF(Input!M631=0,"NA",Input!M631))</f>
        <v/>
      </c>
      <c r="AZ631" s="65" t="str">
        <f t="shared" si="466"/>
        <v/>
      </c>
      <c r="BA631" s="65" t="str">
        <f t="shared" si="467"/>
        <v/>
      </c>
      <c r="BB631" s="165" t="str">
        <f>IF(COUNTBLANK($A631:$F631)&gt;2,"",IF(Input!N631=0,"NA",Input!N631))</f>
        <v/>
      </c>
      <c r="BC631" s="65" t="str">
        <f t="shared" si="468"/>
        <v/>
      </c>
      <c r="BD631" s="65" t="str">
        <f t="shared" si="469"/>
        <v/>
      </c>
      <c r="BE631" s="165" t="str">
        <f>IF(COUNTBLANK($A631:$F631)&gt;2,"",IF(Input!O631=0,"NA",Input!O631))</f>
        <v/>
      </c>
      <c r="BF631" s="65" t="str">
        <f t="shared" si="470"/>
        <v/>
      </c>
      <c r="BG631" s="65" t="str">
        <f t="shared" si="471"/>
        <v/>
      </c>
      <c r="BH631" s="165" t="str">
        <f>IF(COUNTBLANK($A631:$F631)&gt;2,"",IF(Input!P631=0,"NA",Input!P631))</f>
        <v/>
      </c>
      <c r="BI631" s="65" t="str">
        <f t="shared" si="472"/>
        <v/>
      </c>
      <c r="BJ631" s="65" t="str">
        <f t="shared" si="473"/>
        <v/>
      </c>
      <c r="BK631" s="165" t="str">
        <f>IF(COUNTBLANK($A631:$F631)&gt;2,"",IF(Input!Q631=0,"NA",Input!Q631))</f>
        <v/>
      </c>
      <c r="BL631" s="65" t="str">
        <f t="shared" si="474"/>
        <v/>
      </c>
      <c r="BM631" s="65" t="str">
        <f t="shared" si="475"/>
        <v/>
      </c>
      <c r="BN631" s="165" t="str">
        <f>IF(COUNTBLANK($A631:$F631)&gt;2,"",IF(Input!R631=0,"NA",Input!R631))</f>
        <v/>
      </c>
      <c r="BO631" s="65" t="str">
        <f t="shared" si="476"/>
        <v/>
      </c>
      <c r="BP631" s="65" t="str">
        <f t="shared" si="477"/>
        <v/>
      </c>
      <c r="BQ631" s="165" t="str">
        <f>IF(COUNTBLANK($A631:$F631)&gt;2,"",IF(Input!S631=0,"NA",Input!S631))</f>
        <v/>
      </c>
      <c r="BR631" s="65" t="str">
        <f t="shared" si="478"/>
        <v/>
      </c>
      <c r="BS631" s="65" t="str">
        <f t="shared" si="479"/>
        <v/>
      </c>
      <c r="BT631" s="165" t="str">
        <f>IF(COUNTBLANK($A631:$F631)&gt;2,"",IF(Input!T631=0,"NA",Input!T631))</f>
        <v/>
      </c>
      <c r="BU631" s="65" t="str">
        <f t="shared" si="480"/>
        <v/>
      </c>
      <c r="BV631" s="65" t="str">
        <f t="shared" si="481"/>
        <v/>
      </c>
      <c r="BW631" s="165" t="str">
        <f>IF(COUNTBLANK($A631:$F631)&gt;2,"",IF(Input!U631=0,"NA",Input!U631))</f>
        <v/>
      </c>
      <c r="BX631" s="65" t="str">
        <f t="shared" si="482"/>
        <v/>
      </c>
      <c r="BY631" s="65" t="str">
        <f t="shared" si="483"/>
        <v/>
      </c>
      <c r="BZ631" s="165" t="str">
        <f>IF(COUNTBLANK($A631:$F631)&gt;2,"",IF(Input!V631=0,"NA",Input!V631))</f>
        <v/>
      </c>
      <c r="CA631" s="65" t="str">
        <f t="shared" si="484"/>
        <v/>
      </c>
      <c r="CB631" s="65" t="str">
        <f t="shared" si="485"/>
        <v/>
      </c>
      <c r="CC631" s="165" t="str">
        <f>IF(COUNTBLANK($A631:$F631)&gt;2,"",IF(Input!W631=0,"NA",Input!W631))</f>
        <v/>
      </c>
      <c r="CD631" s="65" t="str">
        <f t="shared" si="486"/>
        <v/>
      </c>
      <c r="CE631" s="65" t="str">
        <f t="shared" si="487"/>
        <v/>
      </c>
      <c r="CF631" s="165" t="str">
        <f>IF(COUNTBLANK($A631:$F631)&gt;2,"",IF(Input!X631=0,"NA",Input!X631))</f>
        <v/>
      </c>
      <c r="CG631" s="65" t="str">
        <f t="shared" si="488"/>
        <v/>
      </c>
      <c r="CH631" s="65" t="str">
        <f t="shared" si="489"/>
        <v/>
      </c>
      <c r="CI631" s="165" t="str">
        <f>IF(COUNTBLANK($A631:$F631)&gt;2,"",IF(Input!Y631=0,"NA",Input!Y631))</f>
        <v/>
      </c>
      <c r="CJ631" s="65" t="str">
        <f t="shared" si="490"/>
        <v/>
      </c>
      <c r="CK631" s="65" t="str">
        <f t="shared" si="491"/>
        <v/>
      </c>
      <c r="CL631" s="165" t="str">
        <f>IF(COUNTBLANK($A631:$F631)&gt;2,"",IF(Input!Z631=0,"NA",Input!Z631))</f>
        <v/>
      </c>
      <c r="CM631" s="65" t="str">
        <f t="shared" si="492"/>
        <v/>
      </c>
      <c r="CN631" s="65" t="str">
        <f t="shared" si="493"/>
        <v/>
      </c>
      <c r="CO631" s="165" t="str">
        <f>IF(COUNTBLANK($A631:$F631)&gt;2,"",IF(Input!AA631=0,"NA",Input!AA631))</f>
        <v/>
      </c>
      <c r="CP631" s="65" t="str">
        <f t="shared" si="494"/>
        <v/>
      </c>
      <c r="CQ631" s="65" t="str">
        <f t="shared" si="495"/>
        <v/>
      </c>
      <c r="CR631" s="165" t="str">
        <f>IF(COUNTBLANK($A631:$F631)&gt;2,"",IF(Input!AB631=0,"NA",Input!AB631))</f>
        <v/>
      </c>
      <c r="CS631" s="65" t="str">
        <f t="shared" si="496"/>
        <v/>
      </c>
      <c r="CT631" s="65" t="str">
        <f t="shared" si="497"/>
        <v/>
      </c>
      <c r="CU631" s="165" t="str">
        <f>IF(COUNTBLANK($A631:$F631)&gt;2,"",IF(Input!AC631=0,"NA",Input!AC631))</f>
        <v/>
      </c>
      <c r="CV631" s="65" t="str">
        <f t="shared" si="498"/>
        <v/>
      </c>
      <c r="CW631" s="65" t="str">
        <f t="shared" si="499"/>
        <v/>
      </c>
      <c r="CX631" s="165" t="str">
        <f>IF(COUNTBLANK($A631:$F631)&gt;2,"",IF(Input!AD631=0,"NA",Input!AD631))</f>
        <v/>
      </c>
    </row>
    <row r="632" spans="1:102" x14ac:dyDescent="0.25">
      <c r="A632" s="162" t="str">
        <f>IF(Input!B632=0,"",Input!B632)</f>
        <v/>
      </c>
      <c r="B632" s="162" t="str">
        <f>IF(Input!C632=0,"",Input!C632)</f>
        <v/>
      </c>
      <c r="C632" s="162" t="str">
        <f>IF(Input!D632=0,"",Input!D632)</f>
        <v/>
      </c>
      <c r="D632" s="162" t="str">
        <f>IF(Input!G632=0,"",Input!G632)</f>
        <v/>
      </c>
      <c r="E632" s="162" t="str">
        <f>IF(Input!H632=0,"",Input!H632)</f>
        <v/>
      </c>
      <c r="F632" s="162" t="str">
        <f>IF(Input!I632=0,"",Input!I632)</f>
        <v/>
      </c>
      <c r="G632" s="66" t="str">
        <f t="shared" si="450"/>
        <v/>
      </c>
      <c r="H632" s="66" t="str">
        <f t="shared" si="451"/>
        <v/>
      </c>
      <c r="I632" s="160" t="str">
        <f>FinalScores!G632</f>
        <v/>
      </c>
      <c r="J632" s="65" t="str">
        <f t="shared" si="452"/>
        <v/>
      </c>
      <c r="K632" s="65" t="str">
        <f t="shared" si="453"/>
        <v/>
      </c>
      <c r="L632" s="165" t="str">
        <f>IF(COUNTBLANK($A632:$F632)&gt;2,"",IF(Input!AE632=0,"NA",Input!AE632))</f>
        <v/>
      </c>
      <c r="M632" s="65" t="str">
        <f t="shared" si="454"/>
        <v/>
      </c>
      <c r="N632" s="65" t="str">
        <f t="shared" si="455"/>
        <v/>
      </c>
      <c r="O632" s="165" t="str">
        <f>IF(COUNTBLANK($A632:$F632)&gt;2,"",IF(Input!AF632=0,"NA",Input!AF632))</f>
        <v/>
      </c>
      <c r="P632" s="65" t="str">
        <f t="shared" si="456"/>
        <v/>
      </c>
      <c r="Q632" s="65" t="str">
        <f t="shared" si="457"/>
        <v/>
      </c>
      <c r="R632" s="165" t="str">
        <f>IF(COUNTBLANK($A632:$F632)&gt;2,"",IF(Input!AG632=0,"NA",Input!AG632))</f>
        <v/>
      </c>
      <c r="AN632" s="65" t="str">
        <f t="shared" si="458"/>
        <v/>
      </c>
      <c r="AO632" s="65" t="str">
        <f t="shared" si="459"/>
        <v/>
      </c>
      <c r="AP632" s="165" t="str">
        <f>IF(COUNTBLANK($A632:$F632)&gt;2,"",IF(Input!J632=0,"NA",Input!J632))</f>
        <v/>
      </c>
      <c r="AQ632" s="65" t="str">
        <f t="shared" si="460"/>
        <v/>
      </c>
      <c r="AR632" s="65" t="str">
        <f t="shared" si="461"/>
        <v/>
      </c>
      <c r="AS632" s="165" t="str">
        <f>IF(COUNTBLANK($A632:$F632)&gt;2,"",IF(Input!K632=0,"NA",Input!K632))</f>
        <v/>
      </c>
      <c r="AT632" s="65" t="str">
        <f t="shared" si="462"/>
        <v/>
      </c>
      <c r="AU632" s="65" t="str">
        <f t="shared" si="463"/>
        <v/>
      </c>
      <c r="AV632" s="165" t="str">
        <f>IF(COUNTBLANK($A632:$F632)&gt;2,"",IF(Input!L632=0,"NA",Input!L632))</f>
        <v/>
      </c>
      <c r="AW632" s="65" t="str">
        <f t="shared" si="464"/>
        <v/>
      </c>
      <c r="AX632" s="65" t="str">
        <f t="shared" si="465"/>
        <v/>
      </c>
      <c r="AY632" s="165" t="str">
        <f>IF(COUNTBLANK($A632:$F632)&gt;2,"",IF(Input!M632=0,"NA",Input!M632))</f>
        <v/>
      </c>
      <c r="AZ632" s="65" t="str">
        <f t="shared" si="466"/>
        <v/>
      </c>
      <c r="BA632" s="65" t="str">
        <f t="shared" si="467"/>
        <v/>
      </c>
      <c r="BB632" s="165" t="str">
        <f>IF(COUNTBLANK($A632:$F632)&gt;2,"",IF(Input!N632=0,"NA",Input!N632))</f>
        <v/>
      </c>
      <c r="BC632" s="65" t="str">
        <f t="shared" si="468"/>
        <v/>
      </c>
      <c r="BD632" s="65" t="str">
        <f t="shared" si="469"/>
        <v/>
      </c>
      <c r="BE632" s="165" t="str">
        <f>IF(COUNTBLANK($A632:$F632)&gt;2,"",IF(Input!O632=0,"NA",Input!O632))</f>
        <v/>
      </c>
      <c r="BF632" s="65" t="str">
        <f t="shared" si="470"/>
        <v/>
      </c>
      <c r="BG632" s="65" t="str">
        <f t="shared" si="471"/>
        <v/>
      </c>
      <c r="BH632" s="165" t="str">
        <f>IF(COUNTBLANK($A632:$F632)&gt;2,"",IF(Input!P632=0,"NA",Input!P632))</f>
        <v/>
      </c>
      <c r="BI632" s="65" t="str">
        <f t="shared" si="472"/>
        <v/>
      </c>
      <c r="BJ632" s="65" t="str">
        <f t="shared" si="473"/>
        <v/>
      </c>
      <c r="BK632" s="165" t="str">
        <f>IF(COUNTBLANK($A632:$F632)&gt;2,"",IF(Input!Q632=0,"NA",Input!Q632))</f>
        <v/>
      </c>
      <c r="BL632" s="65" t="str">
        <f t="shared" si="474"/>
        <v/>
      </c>
      <c r="BM632" s="65" t="str">
        <f t="shared" si="475"/>
        <v/>
      </c>
      <c r="BN632" s="165" t="str">
        <f>IF(COUNTBLANK($A632:$F632)&gt;2,"",IF(Input!R632=0,"NA",Input!R632))</f>
        <v/>
      </c>
      <c r="BO632" s="65" t="str">
        <f t="shared" si="476"/>
        <v/>
      </c>
      <c r="BP632" s="65" t="str">
        <f t="shared" si="477"/>
        <v/>
      </c>
      <c r="BQ632" s="165" t="str">
        <f>IF(COUNTBLANK($A632:$F632)&gt;2,"",IF(Input!S632=0,"NA",Input!S632))</f>
        <v/>
      </c>
      <c r="BR632" s="65" t="str">
        <f t="shared" si="478"/>
        <v/>
      </c>
      <c r="BS632" s="65" t="str">
        <f t="shared" si="479"/>
        <v/>
      </c>
      <c r="BT632" s="165" t="str">
        <f>IF(COUNTBLANK($A632:$F632)&gt;2,"",IF(Input!T632=0,"NA",Input!T632))</f>
        <v/>
      </c>
      <c r="BU632" s="65" t="str">
        <f t="shared" si="480"/>
        <v/>
      </c>
      <c r="BV632" s="65" t="str">
        <f t="shared" si="481"/>
        <v/>
      </c>
      <c r="BW632" s="165" t="str">
        <f>IF(COUNTBLANK($A632:$F632)&gt;2,"",IF(Input!U632=0,"NA",Input!U632))</f>
        <v/>
      </c>
      <c r="BX632" s="65" t="str">
        <f t="shared" si="482"/>
        <v/>
      </c>
      <c r="BY632" s="65" t="str">
        <f t="shared" si="483"/>
        <v/>
      </c>
      <c r="BZ632" s="165" t="str">
        <f>IF(COUNTBLANK($A632:$F632)&gt;2,"",IF(Input!V632=0,"NA",Input!V632))</f>
        <v/>
      </c>
      <c r="CA632" s="65" t="str">
        <f t="shared" si="484"/>
        <v/>
      </c>
      <c r="CB632" s="65" t="str">
        <f t="shared" si="485"/>
        <v/>
      </c>
      <c r="CC632" s="165" t="str">
        <f>IF(COUNTBLANK($A632:$F632)&gt;2,"",IF(Input!W632=0,"NA",Input!W632))</f>
        <v/>
      </c>
      <c r="CD632" s="65" t="str">
        <f t="shared" si="486"/>
        <v/>
      </c>
      <c r="CE632" s="65" t="str">
        <f t="shared" si="487"/>
        <v/>
      </c>
      <c r="CF632" s="165" t="str">
        <f>IF(COUNTBLANK($A632:$F632)&gt;2,"",IF(Input!X632=0,"NA",Input!X632))</f>
        <v/>
      </c>
      <c r="CG632" s="65" t="str">
        <f t="shared" si="488"/>
        <v/>
      </c>
      <c r="CH632" s="65" t="str">
        <f t="shared" si="489"/>
        <v/>
      </c>
      <c r="CI632" s="165" t="str">
        <f>IF(COUNTBLANK($A632:$F632)&gt;2,"",IF(Input!Y632=0,"NA",Input!Y632))</f>
        <v/>
      </c>
      <c r="CJ632" s="65" t="str">
        <f t="shared" si="490"/>
        <v/>
      </c>
      <c r="CK632" s="65" t="str">
        <f t="shared" si="491"/>
        <v/>
      </c>
      <c r="CL632" s="165" t="str">
        <f>IF(COUNTBLANK($A632:$F632)&gt;2,"",IF(Input!Z632=0,"NA",Input!Z632))</f>
        <v/>
      </c>
      <c r="CM632" s="65" t="str">
        <f t="shared" si="492"/>
        <v/>
      </c>
      <c r="CN632" s="65" t="str">
        <f t="shared" si="493"/>
        <v/>
      </c>
      <c r="CO632" s="165" t="str">
        <f>IF(COUNTBLANK($A632:$F632)&gt;2,"",IF(Input!AA632=0,"NA",Input!AA632))</f>
        <v/>
      </c>
      <c r="CP632" s="65" t="str">
        <f t="shared" si="494"/>
        <v/>
      </c>
      <c r="CQ632" s="65" t="str">
        <f t="shared" si="495"/>
        <v/>
      </c>
      <c r="CR632" s="165" t="str">
        <f>IF(COUNTBLANK($A632:$F632)&gt;2,"",IF(Input!AB632=0,"NA",Input!AB632))</f>
        <v/>
      </c>
      <c r="CS632" s="65" t="str">
        <f t="shared" si="496"/>
        <v/>
      </c>
      <c r="CT632" s="65" t="str">
        <f t="shared" si="497"/>
        <v/>
      </c>
      <c r="CU632" s="165" t="str">
        <f>IF(COUNTBLANK($A632:$F632)&gt;2,"",IF(Input!AC632=0,"NA",Input!AC632))</f>
        <v/>
      </c>
      <c r="CV632" s="65" t="str">
        <f t="shared" si="498"/>
        <v/>
      </c>
      <c r="CW632" s="65" t="str">
        <f t="shared" si="499"/>
        <v/>
      </c>
      <c r="CX632" s="165" t="str">
        <f>IF(COUNTBLANK($A632:$F632)&gt;2,"",IF(Input!AD632=0,"NA",Input!AD632))</f>
        <v/>
      </c>
    </row>
    <row r="633" spans="1:102" x14ac:dyDescent="0.25">
      <c r="A633" s="162" t="str">
        <f>IF(Input!B633=0,"",Input!B633)</f>
        <v/>
      </c>
      <c r="B633" s="162" t="str">
        <f>IF(Input!C633=0,"",Input!C633)</f>
        <v/>
      </c>
      <c r="C633" s="162" t="str">
        <f>IF(Input!D633=0,"",Input!D633)</f>
        <v/>
      </c>
      <c r="D633" s="162" t="str">
        <f>IF(Input!G633=0,"",Input!G633)</f>
        <v/>
      </c>
      <c r="E633" s="162" t="str">
        <f>IF(Input!H633=0,"",Input!H633)</f>
        <v/>
      </c>
      <c r="F633" s="162" t="str">
        <f>IF(Input!I633=0,"",Input!I633)</f>
        <v/>
      </c>
      <c r="G633" s="66" t="str">
        <f t="shared" si="450"/>
        <v/>
      </c>
      <c r="H633" s="66" t="str">
        <f t="shared" si="451"/>
        <v/>
      </c>
      <c r="I633" s="160" t="str">
        <f>FinalScores!G633</f>
        <v/>
      </c>
      <c r="J633" s="65" t="str">
        <f t="shared" si="452"/>
        <v/>
      </c>
      <c r="K633" s="65" t="str">
        <f t="shared" si="453"/>
        <v/>
      </c>
      <c r="L633" s="165" t="str">
        <f>IF(COUNTBLANK($A633:$F633)&gt;2,"",IF(Input!AE633=0,"NA",Input!AE633))</f>
        <v/>
      </c>
      <c r="M633" s="65" t="str">
        <f t="shared" si="454"/>
        <v/>
      </c>
      <c r="N633" s="65" t="str">
        <f t="shared" si="455"/>
        <v/>
      </c>
      <c r="O633" s="165" t="str">
        <f>IF(COUNTBLANK($A633:$F633)&gt;2,"",IF(Input!AF633=0,"NA",Input!AF633))</f>
        <v/>
      </c>
      <c r="P633" s="65" t="str">
        <f t="shared" si="456"/>
        <v/>
      </c>
      <c r="Q633" s="65" t="str">
        <f t="shared" si="457"/>
        <v/>
      </c>
      <c r="R633" s="165" t="str">
        <f>IF(COUNTBLANK($A633:$F633)&gt;2,"",IF(Input!AG633=0,"NA",Input!AG633))</f>
        <v/>
      </c>
      <c r="AN633" s="65" t="str">
        <f t="shared" si="458"/>
        <v/>
      </c>
      <c r="AO633" s="65" t="str">
        <f t="shared" si="459"/>
        <v/>
      </c>
      <c r="AP633" s="165" t="str">
        <f>IF(COUNTBLANK($A633:$F633)&gt;2,"",IF(Input!J633=0,"NA",Input!J633))</f>
        <v/>
      </c>
      <c r="AQ633" s="65" t="str">
        <f t="shared" si="460"/>
        <v/>
      </c>
      <c r="AR633" s="65" t="str">
        <f t="shared" si="461"/>
        <v/>
      </c>
      <c r="AS633" s="165" t="str">
        <f>IF(COUNTBLANK($A633:$F633)&gt;2,"",IF(Input!K633=0,"NA",Input!K633))</f>
        <v/>
      </c>
      <c r="AT633" s="65" t="str">
        <f t="shared" si="462"/>
        <v/>
      </c>
      <c r="AU633" s="65" t="str">
        <f t="shared" si="463"/>
        <v/>
      </c>
      <c r="AV633" s="165" t="str">
        <f>IF(COUNTBLANK($A633:$F633)&gt;2,"",IF(Input!L633=0,"NA",Input!L633))</f>
        <v/>
      </c>
      <c r="AW633" s="65" t="str">
        <f t="shared" si="464"/>
        <v/>
      </c>
      <c r="AX633" s="65" t="str">
        <f t="shared" si="465"/>
        <v/>
      </c>
      <c r="AY633" s="165" t="str">
        <f>IF(COUNTBLANK($A633:$F633)&gt;2,"",IF(Input!M633=0,"NA",Input!M633))</f>
        <v/>
      </c>
      <c r="AZ633" s="65" t="str">
        <f t="shared" si="466"/>
        <v/>
      </c>
      <c r="BA633" s="65" t="str">
        <f t="shared" si="467"/>
        <v/>
      </c>
      <c r="BB633" s="165" t="str">
        <f>IF(COUNTBLANK($A633:$F633)&gt;2,"",IF(Input!N633=0,"NA",Input!N633))</f>
        <v/>
      </c>
      <c r="BC633" s="65" t="str">
        <f t="shared" si="468"/>
        <v/>
      </c>
      <c r="BD633" s="65" t="str">
        <f t="shared" si="469"/>
        <v/>
      </c>
      <c r="BE633" s="165" t="str">
        <f>IF(COUNTBLANK($A633:$F633)&gt;2,"",IF(Input!O633=0,"NA",Input!O633))</f>
        <v/>
      </c>
      <c r="BF633" s="65" t="str">
        <f t="shared" si="470"/>
        <v/>
      </c>
      <c r="BG633" s="65" t="str">
        <f t="shared" si="471"/>
        <v/>
      </c>
      <c r="BH633" s="165" t="str">
        <f>IF(COUNTBLANK($A633:$F633)&gt;2,"",IF(Input!P633=0,"NA",Input!P633))</f>
        <v/>
      </c>
      <c r="BI633" s="65" t="str">
        <f t="shared" si="472"/>
        <v/>
      </c>
      <c r="BJ633" s="65" t="str">
        <f t="shared" si="473"/>
        <v/>
      </c>
      <c r="BK633" s="165" t="str">
        <f>IF(COUNTBLANK($A633:$F633)&gt;2,"",IF(Input!Q633=0,"NA",Input!Q633))</f>
        <v/>
      </c>
      <c r="BL633" s="65" t="str">
        <f t="shared" si="474"/>
        <v/>
      </c>
      <c r="BM633" s="65" t="str">
        <f t="shared" si="475"/>
        <v/>
      </c>
      <c r="BN633" s="165" t="str">
        <f>IF(COUNTBLANK($A633:$F633)&gt;2,"",IF(Input!R633=0,"NA",Input!R633))</f>
        <v/>
      </c>
      <c r="BO633" s="65" t="str">
        <f t="shared" si="476"/>
        <v/>
      </c>
      <c r="BP633" s="65" t="str">
        <f t="shared" si="477"/>
        <v/>
      </c>
      <c r="BQ633" s="165" t="str">
        <f>IF(COUNTBLANK($A633:$F633)&gt;2,"",IF(Input!S633=0,"NA",Input!S633))</f>
        <v/>
      </c>
      <c r="BR633" s="65" t="str">
        <f t="shared" si="478"/>
        <v/>
      </c>
      <c r="BS633" s="65" t="str">
        <f t="shared" si="479"/>
        <v/>
      </c>
      <c r="BT633" s="165" t="str">
        <f>IF(COUNTBLANK($A633:$F633)&gt;2,"",IF(Input!T633=0,"NA",Input!T633))</f>
        <v/>
      </c>
      <c r="BU633" s="65" t="str">
        <f t="shared" si="480"/>
        <v/>
      </c>
      <c r="BV633" s="65" t="str">
        <f t="shared" si="481"/>
        <v/>
      </c>
      <c r="BW633" s="165" t="str">
        <f>IF(COUNTBLANK($A633:$F633)&gt;2,"",IF(Input!U633=0,"NA",Input!U633))</f>
        <v/>
      </c>
      <c r="BX633" s="65" t="str">
        <f t="shared" si="482"/>
        <v/>
      </c>
      <c r="BY633" s="65" t="str">
        <f t="shared" si="483"/>
        <v/>
      </c>
      <c r="BZ633" s="165" t="str">
        <f>IF(COUNTBLANK($A633:$F633)&gt;2,"",IF(Input!V633=0,"NA",Input!V633))</f>
        <v/>
      </c>
      <c r="CA633" s="65" t="str">
        <f t="shared" si="484"/>
        <v/>
      </c>
      <c r="CB633" s="65" t="str">
        <f t="shared" si="485"/>
        <v/>
      </c>
      <c r="CC633" s="165" t="str">
        <f>IF(COUNTBLANK($A633:$F633)&gt;2,"",IF(Input!W633=0,"NA",Input!W633))</f>
        <v/>
      </c>
      <c r="CD633" s="65" t="str">
        <f t="shared" si="486"/>
        <v/>
      </c>
      <c r="CE633" s="65" t="str">
        <f t="shared" si="487"/>
        <v/>
      </c>
      <c r="CF633" s="165" t="str">
        <f>IF(COUNTBLANK($A633:$F633)&gt;2,"",IF(Input!X633=0,"NA",Input!X633))</f>
        <v/>
      </c>
      <c r="CG633" s="65" t="str">
        <f t="shared" si="488"/>
        <v/>
      </c>
      <c r="CH633" s="65" t="str">
        <f t="shared" si="489"/>
        <v/>
      </c>
      <c r="CI633" s="165" t="str">
        <f>IF(COUNTBLANK($A633:$F633)&gt;2,"",IF(Input!Y633=0,"NA",Input!Y633))</f>
        <v/>
      </c>
      <c r="CJ633" s="65" t="str">
        <f t="shared" si="490"/>
        <v/>
      </c>
      <c r="CK633" s="65" t="str">
        <f t="shared" si="491"/>
        <v/>
      </c>
      <c r="CL633" s="165" t="str">
        <f>IF(COUNTBLANK($A633:$F633)&gt;2,"",IF(Input!Z633=0,"NA",Input!Z633))</f>
        <v/>
      </c>
      <c r="CM633" s="65" t="str">
        <f t="shared" si="492"/>
        <v/>
      </c>
      <c r="CN633" s="65" t="str">
        <f t="shared" si="493"/>
        <v/>
      </c>
      <c r="CO633" s="165" t="str">
        <f>IF(COUNTBLANK($A633:$F633)&gt;2,"",IF(Input!AA633=0,"NA",Input!AA633))</f>
        <v/>
      </c>
      <c r="CP633" s="65" t="str">
        <f t="shared" si="494"/>
        <v/>
      </c>
      <c r="CQ633" s="65" t="str">
        <f t="shared" si="495"/>
        <v/>
      </c>
      <c r="CR633" s="165" t="str">
        <f>IF(COUNTBLANK($A633:$F633)&gt;2,"",IF(Input!AB633=0,"NA",Input!AB633))</f>
        <v/>
      </c>
      <c r="CS633" s="65" t="str">
        <f t="shared" si="496"/>
        <v/>
      </c>
      <c r="CT633" s="65" t="str">
        <f t="shared" si="497"/>
        <v/>
      </c>
      <c r="CU633" s="165" t="str">
        <f>IF(COUNTBLANK($A633:$F633)&gt;2,"",IF(Input!AC633=0,"NA",Input!AC633))</f>
        <v/>
      </c>
      <c r="CV633" s="65" t="str">
        <f t="shared" si="498"/>
        <v/>
      </c>
      <c r="CW633" s="65" t="str">
        <f t="shared" si="499"/>
        <v/>
      </c>
      <c r="CX633" s="165" t="str">
        <f>IF(COUNTBLANK($A633:$F633)&gt;2,"",IF(Input!AD633=0,"NA",Input!AD633))</f>
        <v/>
      </c>
    </row>
    <row r="634" spans="1:102" x14ac:dyDescent="0.25">
      <c r="A634" s="162" t="str">
        <f>IF(Input!B634=0,"",Input!B634)</f>
        <v/>
      </c>
      <c r="B634" s="162" t="str">
        <f>IF(Input!C634=0,"",Input!C634)</f>
        <v/>
      </c>
      <c r="C634" s="162" t="str">
        <f>IF(Input!D634=0,"",Input!D634)</f>
        <v/>
      </c>
      <c r="D634" s="162" t="str">
        <f>IF(Input!G634=0,"",Input!G634)</f>
        <v/>
      </c>
      <c r="E634" s="162" t="str">
        <f>IF(Input!H634=0,"",Input!H634)</f>
        <v/>
      </c>
      <c r="F634" s="162" t="str">
        <f>IF(Input!I634=0,"",Input!I634)</f>
        <v/>
      </c>
      <c r="G634" s="66" t="str">
        <f t="shared" si="450"/>
        <v/>
      </c>
      <c r="H634" s="66" t="str">
        <f t="shared" si="451"/>
        <v/>
      </c>
      <c r="I634" s="160" t="str">
        <f>FinalScores!G634</f>
        <v/>
      </c>
      <c r="J634" s="65" t="str">
        <f t="shared" si="452"/>
        <v/>
      </c>
      <c r="K634" s="65" t="str">
        <f t="shared" si="453"/>
        <v/>
      </c>
      <c r="L634" s="165" t="str">
        <f>IF(COUNTBLANK($A634:$F634)&gt;2,"",IF(Input!AE634=0,"NA",Input!AE634))</f>
        <v/>
      </c>
      <c r="M634" s="65" t="str">
        <f t="shared" si="454"/>
        <v/>
      </c>
      <c r="N634" s="65" t="str">
        <f t="shared" si="455"/>
        <v/>
      </c>
      <c r="O634" s="165" t="str">
        <f>IF(COUNTBLANK($A634:$F634)&gt;2,"",IF(Input!AF634=0,"NA",Input!AF634))</f>
        <v/>
      </c>
      <c r="P634" s="65" t="str">
        <f t="shared" si="456"/>
        <v/>
      </c>
      <c r="Q634" s="65" t="str">
        <f t="shared" si="457"/>
        <v/>
      </c>
      <c r="R634" s="165" t="str">
        <f>IF(COUNTBLANK($A634:$F634)&gt;2,"",IF(Input!AG634=0,"NA",Input!AG634))</f>
        <v/>
      </c>
      <c r="AN634" s="65" t="str">
        <f t="shared" si="458"/>
        <v/>
      </c>
      <c r="AO634" s="65" t="str">
        <f t="shared" si="459"/>
        <v/>
      </c>
      <c r="AP634" s="165" t="str">
        <f>IF(COUNTBLANK($A634:$F634)&gt;2,"",IF(Input!J634=0,"NA",Input!J634))</f>
        <v/>
      </c>
      <c r="AQ634" s="65" t="str">
        <f t="shared" si="460"/>
        <v/>
      </c>
      <c r="AR634" s="65" t="str">
        <f t="shared" si="461"/>
        <v/>
      </c>
      <c r="AS634" s="165" t="str">
        <f>IF(COUNTBLANK($A634:$F634)&gt;2,"",IF(Input!K634=0,"NA",Input!K634))</f>
        <v/>
      </c>
      <c r="AT634" s="65" t="str">
        <f t="shared" si="462"/>
        <v/>
      </c>
      <c r="AU634" s="65" t="str">
        <f t="shared" si="463"/>
        <v/>
      </c>
      <c r="AV634" s="165" t="str">
        <f>IF(COUNTBLANK($A634:$F634)&gt;2,"",IF(Input!L634=0,"NA",Input!L634))</f>
        <v/>
      </c>
      <c r="AW634" s="65" t="str">
        <f t="shared" si="464"/>
        <v/>
      </c>
      <c r="AX634" s="65" t="str">
        <f t="shared" si="465"/>
        <v/>
      </c>
      <c r="AY634" s="165" t="str">
        <f>IF(COUNTBLANK($A634:$F634)&gt;2,"",IF(Input!M634=0,"NA",Input!M634))</f>
        <v/>
      </c>
      <c r="AZ634" s="65" t="str">
        <f t="shared" si="466"/>
        <v/>
      </c>
      <c r="BA634" s="65" t="str">
        <f t="shared" si="467"/>
        <v/>
      </c>
      <c r="BB634" s="165" t="str">
        <f>IF(COUNTBLANK($A634:$F634)&gt;2,"",IF(Input!N634=0,"NA",Input!N634))</f>
        <v/>
      </c>
      <c r="BC634" s="65" t="str">
        <f t="shared" si="468"/>
        <v/>
      </c>
      <c r="BD634" s="65" t="str">
        <f t="shared" si="469"/>
        <v/>
      </c>
      <c r="BE634" s="165" t="str">
        <f>IF(COUNTBLANK($A634:$F634)&gt;2,"",IF(Input!O634=0,"NA",Input!O634))</f>
        <v/>
      </c>
      <c r="BF634" s="65" t="str">
        <f t="shared" si="470"/>
        <v/>
      </c>
      <c r="BG634" s="65" t="str">
        <f t="shared" si="471"/>
        <v/>
      </c>
      <c r="BH634" s="165" t="str">
        <f>IF(COUNTBLANK($A634:$F634)&gt;2,"",IF(Input!P634=0,"NA",Input!P634))</f>
        <v/>
      </c>
      <c r="BI634" s="65" t="str">
        <f t="shared" si="472"/>
        <v/>
      </c>
      <c r="BJ634" s="65" t="str">
        <f t="shared" si="473"/>
        <v/>
      </c>
      <c r="BK634" s="165" t="str">
        <f>IF(COUNTBLANK($A634:$F634)&gt;2,"",IF(Input!Q634=0,"NA",Input!Q634))</f>
        <v/>
      </c>
      <c r="BL634" s="65" t="str">
        <f t="shared" si="474"/>
        <v/>
      </c>
      <c r="BM634" s="65" t="str">
        <f t="shared" si="475"/>
        <v/>
      </c>
      <c r="BN634" s="165" t="str">
        <f>IF(COUNTBLANK($A634:$F634)&gt;2,"",IF(Input!R634=0,"NA",Input!R634))</f>
        <v/>
      </c>
      <c r="BO634" s="65" t="str">
        <f t="shared" si="476"/>
        <v/>
      </c>
      <c r="BP634" s="65" t="str">
        <f t="shared" si="477"/>
        <v/>
      </c>
      <c r="BQ634" s="165" t="str">
        <f>IF(COUNTBLANK($A634:$F634)&gt;2,"",IF(Input!S634=0,"NA",Input!S634))</f>
        <v/>
      </c>
      <c r="BR634" s="65" t="str">
        <f t="shared" si="478"/>
        <v/>
      </c>
      <c r="BS634" s="65" t="str">
        <f t="shared" si="479"/>
        <v/>
      </c>
      <c r="BT634" s="165" t="str">
        <f>IF(COUNTBLANK($A634:$F634)&gt;2,"",IF(Input!T634=0,"NA",Input!T634))</f>
        <v/>
      </c>
      <c r="BU634" s="65" t="str">
        <f t="shared" si="480"/>
        <v/>
      </c>
      <c r="BV634" s="65" t="str">
        <f t="shared" si="481"/>
        <v/>
      </c>
      <c r="BW634" s="165" t="str">
        <f>IF(COUNTBLANK($A634:$F634)&gt;2,"",IF(Input!U634=0,"NA",Input!U634))</f>
        <v/>
      </c>
      <c r="BX634" s="65" t="str">
        <f t="shared" si="482"/>
        <v/>
      </c>
      <c r="BY634" s="65" t="str">
        <f t="shared" si="483"/>
        <v/>
      </c>
      <c r="BZ634" s="165" t="str">
        <f>IF(COUNTBLANK($A634:$F634)&gt;2,"",IF(Input!V634=0,"NA",Input!V634))</f>
        <v/>
      </c>
      <c r="CA634" s="65" t="str">
        <f t="shared" si="484"/>
        <v/>
      </c>
      <c r="CB634" s="65" t="str">
        <f t="shared" si="485"/>
        <v/>
      </c>
      <c r="CC634" s="165" t="str">
        <f>IF(COUNTBLANK($A634:$F634)&gt;2,"",IF(Input!W634=0,"NA",Input!W634))</f>
        <v/>
      </c>
      <c r="CD634" s="65" t="str">
        <f t="shared" si="486"/>
        <v/>
      </c>
      <c r="CE634" s="65" t="str">
        <f t="shared" si="487"/>
        <v/>
      </c>
      <c r="CF634" s="165" t="str">
        <f>IF(COUNTBLANK($A634:$F634)&gt;2,"",IF(Input!X634=0,"NA",Input!X634))</f>
        <v/>
      </c>
      <c r="CG634" s="65" t="str">
        <f t="shared" si="488"/>
        <v/>
      </c>
      <c r="CH634" s="65" t="str">
        <f t="shared" si="489"/>
        <v/>
      </c>
      <c r="CI634" s="165" t="str">
        <f>IF(COUNTBLANK($A634:$F634)&gt;2,"",IF(Input!Y634=0,"NA",Input!Y634))</f>
        <v/>
      </c>
      <c r="CJ634" s="65" t="str">
        <f t="shared" si="490"/>
        <v/>
      </c>
      <c r="CK634" s="65" t="str">
        <f t="shared" si="491"/>
        <v/>
      </c>
      <c r="CL634" s="165" t="str">
        <f>IF(COUNTBLANK($A634:$F634)&gt;2,"",IF(Input!Z634=0,"NA",Input!Z634))</f>
        <v/>
      </c>
      <c r="CM634" s="65" t="str">
        <f t="shared" si="492"/>
        <v/>
      </c>
      <c r="CN634" s="65" t="str">
        <f t="shared" si="493"/>
        <v/>
      </c>
      <c r="CO634" s="165" t="str">
        <f>IF(COUNTBLANK($A634:$F634)&gt;2,"",IF(Input!AA634=0,"NA",Input!AA634))</f>
        <v/>
      </c>
      <c r="CP634" s="65" t="str">
        <f t="shared" si="494"/>
        <v/>
      </c>
      <c r="CQ634" s="65" t="str">
        <f t="shared" si="495"/>
        <v/>
      </c>
      <c r="CR634" s="165" t="str">
        <f>IF(COUNTBLANK($A634:$F634)&gt;2,"",IF(Input!AB634=0,"NA",Input!AB634))</f>
        <v/>
      </c>
      <c r="CS634" s="65" t="str">
        <f t="shared" si="496"/>
        <v/>
      </c>
      <c r="CT634" s="65" t="str">
        <f t="shared" si="497"/>
        <v/>
      </c>
      <c r="CU634" s="165" t="str">
        <f>IF(COUNTBLANK($A634:$F634)&gt;2,"",IF(Input!AC634=0,"NA",Input!AC634))</f>
        <v/>
      </c>
      <c r="CV634" s="65" t="str">
        <f t="shared" si="498"/>
        <v/>
      </c>
      <c r="CW634" s="65" t="str">
        <f t="shared" si="499"/>
        <v/>
      </c>
      <c r="CX634" s="165" t="str">
        <f>IF(COUNTBLANK($A634:$F634)&gt;2,"",IF(Input!AD634=0,"NA",Input!AD634))</f>
        <v/>
      </c>
    </row>
    <row r="635" spans="1:102" x14ac:dyDescent="0.25">
      <c r="A635" s="162" t="str">
        <f>IF(Input!B635=0,"",Input!B635)</f>
        <v/>
      </c>
      <c r="B635" s="162" t="str">
        <f>IF(Input!C635=0,"",Input!C635)</f>
        <v/>
      </c>
      <c r="C635" s="162" t="str">
        <f>IF(Input!D635=0,"",Input!D635)</f>
        <v/>
      </c>
      <c r="D635" s="162" t="str">
        <f>IF(Input!G635=0,"",Input!G635)</f>
        <v/>
      </c>
      <c r="E635" s="162" t="str">
        <f>IF(Input!H635=0,"",Input!H635)</f>
        <v/>
      </c>
      <c r="F635" s="162" t="str">
        <f>IF(Input!I635=0,"",Input!I635)</f>
        <v/>
      </c>
      <c r="G635" s="66" t="str">
        <f t="shared" si="450"/>
        <v/>
      </c>
      <c r="H635" s="66" t="str">
        <f t="shared" si="451"/>
        <v/>
      </c>
      <c r="I635" s="160" t="str">
        <f>FinalScores!G635</f>
        <v/>
      </c>
      <c r="J635" s="65" t="str">
        <f t="shared" si="452"/>
        <v/>
      </c>
      <c r="K635" s="65" t="str">
        <f t="shared" si="453"/>
        <v/>
      </c>
      <c r="L635" s="165" t="str">
        <f>IF(COUNTBLANK($A635:$F635)&gt;2,"",IF(Input!AE635=0,"NA",Input!AE635))</f>
        <v/>
      </c>
      <c r="M635" s="65" t="str">
        <f t="shared" si="454"/>
        <v/>
      </c>
      <c r="N635" s="65" t="str">
        <f t="shared" si="455"/>
        <v/>
      </c>
      <c r="O635" s="165" t="str">
        <f>IF(COUNTBLANK($A635:$F635)&gt;2,"",IF(Input!AF635=0,"NA",Input!AF635))</f>
        <v/>
      </c>
      <c r="P635" s="65" t="str">
        <f t="shared" si="456"/>
        <v/>
      </c>
      <c r="Q635" s="65" t="str">
        <f t="shared" si="457"/>
        <v/>
      </c>
      <c r="R635" s="165" t="str">
        <f>IF(COUNTBLANK($A635:$F635)&gt;2,"",IF(Input!AG635=0,"NA",Input!AG635))</f>
        <v/>
      </c>
      <c r="AN635" s="65" t="str">
        <f t="shared" si="458"/>
        <v/>
      </c>
      <c r="AO635" s="65" t="str">
        <f t="shared" si="459"/>
        <v/>
      </c>
      <c r="AP635" s="165" t="str">
        <f>IF(COUNTBLANK($A635:$F635)&gt;2,"",IF(Input!J635=0,"NA",Input!J635))</f>
        <v/>
      </c>
      <c r="AQ635" s="65" t="str">
        <f t="shared" si="460"/>
        <v/>
      </c>
      <c r="AR635" s="65" t="str">
        <f t="shared" si="461"/>
        <v/>
      </c>
      <c r="AS635" s="165" t="str">
        <f>IF(COUNTBLANK($A635:$F635)&gt;2,"",IF(Input!K635=0,"NA",Input!K635))</f>
        <v/>
      </c>
      <c r="AT635" s="65" t="str">
        <f t="shared" si="462"/>
        <v/>
      </c>
      <c r="AU635" s="65" t="str">
        <f t="shared" si="463"/>
        <v/>
      </c>
      <c r="AV635" s="165" t="str">
        <f>IF(COUNTBLANK($A635:$F635)&gt;2,"",IF(Input!L635=0,"NA",Input!L635))</f>
        <v/>
      </c>
      <c r="AW635" s="65" t="str">
        <f t="shared" si="464"/>
        <v/>
      </c>
      <c r="AX635" s="65" t="str">
        <f t="shared" si="465"/>
        <v/>
      </c>
      <c r="AY635" s="165" t="str">
        <f>IF(COUNTBLANK($A635:$F635)&gt;2,"",IF(Input!M635=0,"NA",Input!M635))</f>
        <v/>
      </c>
      <c r="AZ635" s="65" t="str">
        <f t="shared" si="466"/>
        <v/>
      </c>
      <c r="BA635" s="65" t="str">
        <f t="shared" si="467"/>
        <v/>
      </c>
      <c r="BB635" s="165" t="str">
        <f>IF(COUNTBLANK($A635:$F635)&gt;2,"",IF(Input!N635=0,"NA",Input!N635))</f>
        <v/>
      </c>
      <c r="BC635" s="65" t="str">
        <f t="shared" si="468"/>
        <v/>
      </c>
      <c r="BD635" s="65" t="str">
        <f t="shared" si="469"/>
        <v/>
      </c>
      <c r="BE635" s="165" t="str">
        <f>IF(COUNTBLANK($A635:$F635)&gt;2,"",IF(Input!O635=0,"NA",Input!O635))</f>
        <v/>
      </c>
      <c r="BF635" s="65" t="str">
        <f t="shared" si="470"/>
        <v/>
      </c>
      <c r="BG635" s="65" t="str">
        <f t="shared" si="471"/>
        <v/>
      </c>
      <c r="BH635" s="165" t="str">
        <f>IF(COUNTBLANK($A635:$F635)&gt;2,"",IF(Input!P635=0,"NA",Input!P635))</f>
        <v/>
      </c>
      <c r="BI635" s="65" t="str">
        <f t="shared" si="472"/>
        <v/>
      </c>
      <c r="BJ635" s="65" t="str">
        <f t="shared" si="473"/>
        <v/>
      </c>
      <c r="BK635" s="165" t="str">
        <f>IF(COUNTBLANK($A635:$F635)&gt;2,"",IF(Input!Q635=0,"NA",Input!Q635))</f>
        <v/>
      </c>
      <c r="BL635" s="65" t="str">
        <f t="shared" si="474"/>
        <v/>
      </c>
      <c r="BM635" s="65" t="str">
        <f t="shared" si="475"/>
        <v/>
      </c>
      <c r="BN635" s="165" t="str">
        <f>IF(COUNTBLANK($A635:$F635)&gt;2,"",IF(Input!R635=0,"NA",Input!R635))</f>
        <v/>
      </c>
      <c r="BO635" s="65" t="str">
        <f t="shared" si="476"/>
        <v/>
      </c>
      <c r="BP635" s="65" t="str">
        <f t="shared" si="477"/>
        <v/>
      </c>
      <c r="BQ635" s="165" t="str">
        <f>IF(COUNTBLANK($A635:$F635)&gt;2,"",IF(Input!S635=0,"NA",Input!S635))</f>
        <v/>
      </c>
      <c r="BR635" s="65" t="str">
        <f t="shared" si="478"/>
        <v/>
      </c>
      <c r="BS635" s="65" t="str">
        <f t="shared" si="479"/>
        <v/>
      </c>
      <c r="BT635" s="165" t="str">
        <f>IF(COUNTBLANK($A635:$F635)&gt;2,"",IF(Input!T635=0,"NA",Input!T635))</f>
        <v/>
      </c>
      <c r="BU635" s="65" t="str">
        <f t="shared" si="480"/>
        <v/>
      </c>
      <c r="BV635" s="65" t="str">
        <f t="shared" si="481"/>
        <v/>
      </c>
      <c r="BW635" s="165" t="str">
        <f>IF(COUNTBLANK($A635:$F635)&gt;2,"",IF(Input!U635=0,"NA",Input!U635))</f>
        <v/>
      </c>
      <c r="BX635" s="65" t="str">
        <f t="shared" si="482"/>
        <v/>
      </c>
      <c r="BY635" s="65" t="str">
        <f t="shared" si="483"/>
        <v/>
      </c>
      <c r="BZ635" s="165" t="str">
        <f>IF(COUNTBLANK($A635:$F635)&gt;2,"",IF(Input!V635=0,"NA",Input!V635))</f>
        <v/>
      </c>
      <c r="CA635" s="65" t="str">
        <f t="shared" si="484"/>
        <v/>
      </c>
      <c r="CB635" s="65" t="str">
        <f t="shared" si="485"/>
        <v/>
      </c>
      <c r="CC635" s="165" t="str">
        <f>IF(COUNTBLANK($A635:$F635)&gt;2,"",IF(Input!W635=0,"NA",Input!W635))</f>
        <v/>
      </c>
      <c r="CD635" s="65" t="str">
        <f t="shared" si="486"/>
        <v/>
      </c>
      <c r="CE635" s="65" t="str">
        <f t="shared" si="487"/>
        <v/>
      </c>
      <c r="CF635" s="165" t="str">
        <f>IF(COUNTBLANK($A635:$F635)&gt;2,"",IF(Input!X635=0,"NA",Input!X635))</f>
        <v/>
      </c>
      <c r="CG635" s="65" t="str">
        <f t="shared" si="488"/>
        <v/>
      </c>
      <c r="CH635" s="65" t="str">
        <f t="shared" si="489"/>
        <v/>
      </c>
      <c r="CI635" s="165" t="str">
        <f>IF(COUNTBLANK($A635:$F635)&gt;2,"",IF(Input!Y635=0,"NA",Input!Y635))</f>
        <v/>
      </c>
      <c r="CJ635" s="65" t="str">
        <f t="shared" si="490"/>
        <v/>
      </c>
      <c r="CK635" s="65" t="str">
        <f t="shared" si="491"/>
        <v/>
      </c>
      <c r="CL635" s="165" t="str">
        <f>IF(COUNTBLANK($A635:$F635)&gt;2,"",IF(Input!Z635=0,"NA",Input!Z635))</f>
        <v/>
      </c>
      <c r="CM635" s="65" t="str">
        <f t="shared" si="492"/>
        <v/>
      </c>
      <c r="CN635" s="65" t="str">
        <f t="shared" si="493"/>
        <v/>
      </c>
      <c r="CO635" s="165" t="str">
        <f>IF(COUNTBLANK($A635:$F635)&gt;2,"",IF(Input!AA635=0,"NA",Input!AA635))</f>
        <v/>
      </c>
      <c r="CP635" s="65" t="str">
        <f t="shared" si="494"/>
        <v/>
      </c>
      <c r="CQ635" s="65" t="str">
        <f t="shared" si="495"/>
        <v/>
      </c>
      <c r="CR635" s="165" t="str">
        <f>IF(COUNTBLANK($A635:$F635)&gt;2,"",IF(Input!AB635=0,"NA",Input!AB635))</f>
        <v/>
      </c>
      <c r="CS635" s="65" t="str">
        <f t="shared" si="496"/>
        <v/>
      </c>
      <c r="CT635" s="65" t="str">
        <f t="shared" si="497"/>
        <v/>
      </c>
      <c r="CU635" s="165" t="str">
        <f>IF(COUNTBLANK($A635:$F635)&gt;2,"",IF(Input!AC635=0,"NA",Input!AC635))</f>
        <v/>
      </c>
      <c r="CV635" s="65" t="str">
        <f t="shared" si="498"/>
        <v/>
      </c>
      <c r="CW635" s="65" t="str">
        <f t="shared" si="499"/>
        <v/>
      </c>
      <c r="CX635" s="165" t="str">
        <f>IF(COUNTBLANK($A635:$F635)&gt;2,"",IF(Input!AD635=0,"NA",Input!AD635))</f>
        <v/>
      </c>
    </row>
    <row r="636" spans="1:102" x14ac:dyDescent="0.25">
      <c r="A636" s="162" t="str">
        <f>IF(Input!B636=0,"",Input!B636)</f>
        <v/>
      </c>
      <c r="B636" s="162" t="str">
        <f>IF(Input!C636=0,"",Input!C636)</f>
        <v/>
      </c>
      <c r="C636" s="162" t="str">
        <f>IF(Input!D636=0,"",Input!D636)</f>
        <v/>
      </c>
      <c r="D636" s="162" t="str">
        <f>IF(Input!G636=0,"",Input!G636)</f>
        <v/>
      </c>
      <c r="E636" s="162" t="str">
        <f>IF(Input!H636=0,"",Input!H636)</f>
        <v/>
      </c>
      <c r="F636" s="162" t="str">
        <f>IF(Input!I636=0,"",Input!I636)</f>
        <v/>
      </c>
      <c r="G636" s="66" t="str">
        <f t="shared" si="450"/>
        <v/>
      </c>
      <c r="H636" s="66" t="str">
        <f t="shared" si="451"/>
        <v/>
      </c>
      <c r="I636" s="160" t="str">
        <f>FinalScores!G636</f>
        <v/>
      </c>
      <c r="J636" s="65" t="str">
        <f t="shared" si="452"/>
        <v/>
      </c>
      <c r="K636" s="65" t="str">
        <f t="shared" si="453"/>
        <v/>
      </c>
      <c r="L636" s="165" t="str">
        <f>IF(COUNTBLANK($A636:$F636)&gt;2,"",IF(Input!AE636=0,"NA",Input!AE636))</f>
        <v/>
      </c>
      <c r="M636" s="65" t="str">
        <f t="shared" si="454"/>
        <v/>
      </c>
      <c r="N636" s="65" t="str">
        <f t="shared" si="455"/>
        <v/>
      </c>
      <c r="O636" s="165" t="str">
        <f>IF(COUNTBLANK($A636:$F636)&gt;2,"",IF(Input!AF636=0,"NA",Input!AF636))</f>
        <v/>
      </c>
      <c r="P636" s="65" t="str">
        <f t="shared" si="456"/>
        <v/>
      </c>
      <c r="Q636" s="65" t="str">
        <f t="shared" si="457"/>
        <v/>
      </c>
      <c r="R636" s="165" t="str">
        <f>IF(COUNTBLANK($A636:$F636)&gt;2,"",IF(Input!AG636=0,"NA",Input!AG636))</f>
        <v/>
      </c>
      <c r="AN636" s="65" t="str">
        <f t="shared" si="458"/>
        <v/>
      </c>
      <c r="AO636" s="65" t="str">
        <f t="shared" si="459"/>
        <v/>
      </c>
      <c r="AP636" s="165" t="str">
        <f>IF(COUNTBLANK($A636:$F636)&gt;2,"",IF(Input!J636=0,"NA",Input!J636))</f>
        <v/>
      </c>
      <c r="AQ636" s="65" t="str">
        <f t="shared" si="460"/>
        <v/>
      </c>
      <c r="AR636" s="65" t="str">
        <f t="shared" si="461"/>
        <v/>
      </c>
      <c r="AS636" s="165" t="str">
        <f>IF(COUNTBLANK($A636:$F636)&gt;2,"",IF(Input!K636=0,"NA",Input!K636))</f>
        <v/>
      </c>
      <c r="AT636" s="65" t="str">
        <f t="shared" si="462"/>
        <v/>
      </c>
      <c r="AU636" s="65" t="str">
        <f t="shared" si="463"/>
        <v/>
      </c>
      <c r="AV636" s="165" t="str">
        <f>IF(COUNTBLANK($A636:$F636)&gt;2,"",IF(Input!L636=0,"NA",Input!L636))</f>
        <v/>
      </c>
      <c r="AW636" s="65" t="str">
        <f t="shared" si="464"/>
        <v/>
      </c>
      <c r="AX636" s="65" t="str">
        <f t="shared" si="465"/>
        <v/>
      </c>
      <c r="AY636" s="165" t="str">
        <f>IF(COUNTBLANK($A636:$F636)&gt;2,"",IF(Input!M636=0,"NA",Input!M636))</f>
        <v/>
      </c>
      <c r="AZ636" s="65" t="str">
        <f t="shared" si="466"/>
        <v/>
      </c>
      <c r="BA636" s="65" t="str">
        <f t="shared" si="467"/>
        <v/>
      </c>
      <c r="BB636" s="165" t="str">
        <f>IF(COUNTBLANK($A636:$F636)&gt;2,"",IF(Input!N636=0,"NA",Input!N636))</f>
        <v/>
      </c>
      <c r="BC636" s="65" t="str">
        <f t="shared" si="468"/>
        <v/>
      </c>
      <c r="BD636" s="65" t="str">
        <f t="shared" si="469"/>
        <v/>
      </c>
      <c r="BE636" s="165" t="str">
        <f>IF(COUNTBLANK($A636:$F636)&gt;2,"",IF(Input!O636=0,"NA",Input!O636))</f>
        <v/>
      </c>
      <c r="BF636" s="65" t="str">
        <f t="shared" si="470"/>
        <v/>
      </c>
      <c r="BG636" s="65" t="str">
        <f t="shared" si="471"/>
        <v/>
      </c>
      <c r="BH636" s="165" t="str">
        <f>IF(COUNTBLANK($A636:$F636)&gt;2,"",IF(Input!P636=0,"NA",Input!P636))</f>
        <v/>
      </c>
      <c r="BI636" s="65" t="str">
        <f t="shared" si="472"/>
        <v/>
      </c>
      <c r="BJ636" s="65" t="str">
        <f t="shared" si="473"/>
        <v/>
      </c>
      <c r="BK636" s="165" t="str">
        <f>IF(COUNTBLANK($A636:$F636)&gt;2,"",IF(Input!Q636=0,"NA",Input!Q636))</f>
        <v/>
      </c>
      <c r="BL636" s="65" t="str">
        <f t="shared" si="474"/>
        <v/>
      </c>
      <c r="BM636" s="65" t="str">
        <f t="shared" si="475"/>
        <v/>
      </c>
      <c r="BN636" s="165" t="str">
        <f>IF(COUNTBLANK($A636:$F636)&gt;2,"",IF(Input!R636=0,"NA",Input!R636))</f>
        <v/>
      </c>
      <c r="BO636" s="65" t="str">
        <f t="shared" si="476"/>
        <v/>
      </c>
      <c r="BP636" s="65" t="str">
        <f t="shared" si="477"/>
        <v/>
      </c>
      <c r="BQ636" s="165" t="str">
        <f>IF(COUNTBLANK($A636:$F636)&gt;2,"",IF(Input!S636=0,"NA",Input!S636))</f>
        <v/>
      </c>
      <c r="BR636" s="65" t="str">
        <f t="shared" si="478"/>
        <v/>
      </c>
      <c r="BS636" s="65" t="str">
        <f t="shared" si="479"/>
        <v/>
      </c>
      <c r="BT636" s="165" t="str">
        <f>IF(COUNTBLANK($A636:$F636)&gt;2,"",IF(Input!T636=0,"NA",Input!T636))</f>
        <v/>
      </c>
      <c r="BU636" s="65" t="str">
        <f t="shared" si="480"/>
        <v/>
      </c>
      <c r="BV636" s="65" t="str">
        <f t="shared" si="481"/>
        <v/>
      </c>
      <c r="BW636" s="165" t="str">
        <f>IF(COUNTBLANK($A636:$F636)&gt;2,"",IF(Input!U636=0,"NA",Input!U636))</f>
        <v/>
      </c>
      <c r="BX636" s="65" t="str">
        <f t="shared" si="482"/>
        <v/>
      </c>
      <c r="BY636" s="65" t="str">
        <f t="shared" si="483"/>
        <v/>
      </c>
      <c r="BZ636" s="165" t="str">
        <f>IF(COUNTBLANK($A636:$F636)&gt;2,"",IF(Input!V636=0,"NA",Input!V636))</f>
        <v/>
      </c>
      <c r="CA636" s="65" t="str">
        <f t="shared" si="484"/>
        <v/>
      </c>
      <c r="CB636" s="65" t="str">
        <f t="shared" si="485"/>
        <v/>
      </c>
      <c r="CC636" s="165" t="str">
        <f>IF(COUNTBLANK($A636:$F636)&gt;2,"",IF(Input!W636=0,"NA",Input!W636))</f>
        <v/>
      </c>
      <c r="CD636" s="65" t="str">
        <f t="shared" si="486"/>
        <v/>
      </c>
      <c r="CE636" s="65" t="str">
        <f t="shared" si="487"/>
        <v/>
      </c>
      <c r="CF636" s="165" t="str">
        <f>IF(COUNTBLANK($A636:$F636)&gt;2,"",IF(Input!X636=0,"NA",Input!X636))</f>
        <v/>
      </c>
      <c r="CG636" s="65" t="str">
        <f t="shared" si="488"/>
        <v/>
      </c>
      <c r="CH636" s="65" t="str">
        <f t="shared" si="489"/>
        <v/>
      </c>
      <c r="CI636" s="165" t="str">
        <f>IF(COUNTBLANK($A636:$F636)&gt;2,"",IF(Input!Y636=0,"NA",Input!Y636))</f>
        <v/>
      </c>
      <c r="CJ636" s="65" t="str">
        <f t="shared" si="490"/>
        <v/>
      </c>
      <c r="CK636" s="65" t="str">
        <f t="shared" si="491"/>
        <v/>
      </c>
      <c r="CL636" s="165" t="str">
        <f>IF(COUNTBLANK($A636:$F636)&gt;2,"",IF(Input!Z636=0,"NA",Input!Z636))</f>
        <v/>
      </c>
      <c r="CM636" s="65" t="str">
        <f t="shared" si="492"/>
        <v/>
      </c>
      <c r="CN636" s="65" t="str">
        <f t="shared" si="493"/>
        <v/>
      </c>
      <c r="CO636" s="165" t="str">
        <f>IF(COUNTBLANK($A636:$F636)&gt;2,"",IF(Input!AA636=0,"NA",Input!AA636))</f>
        <v/>
      </c>
      <c r="CP636" s="65" t="str">
        <f t="shared" si="494"/>
        <v/>
      </c>
      <c r="CQ636" s="65" t="str">
        <f t="shared" si="495"/>
        <v/>
      </c>
      <c r="CR636" s="165" t="str">
        <f>IF(COUNTBLANK($A636:$F636)&gt;2,"",IF(Input!AB636=0,"NA",Input!AB636))</f>
        <v/>
      </c>
      <c r="CS636" s="65" t="str">
        <f t="shared" si="496"/>
        <v/>
      </c>
      <c r="CT636" s="65" t="str">
        <f t="shared" si="497"/>
        <v/>
      </c>
      <c r="CU636" s="165" t="str">
        <f>IF(COUNTBLANK($A636:$F636)&gt;2,"",IF(Input!AC636=0,"NA",Input!AC636))</f>
        <v/>
      </c>
      <c r="CV636" s="65" t="str">
        <f t="shared" si="498"/>
        <v/>
      </c>
      <c r="CW636" s="65" t="str">
        <f t="shared" si="499"/>
        <v/>
      </c>
      <c r="CX636" s="165" t="str">
        <f>IF(COUNTBLANK($A636:$F636)&gt;2,"",IF(Input!AD636=0,"NA",Input!AD636))</f>
        <v/>
      </c>
    </row>
    <row r="637" spans="1:102" x14ac:dyDescent="0.25">
      <c r="A637" s="162" t="str">
        <f>IF(Input!B637=0,"",Input!B637)</f>
        <v/>
      </c>
      <c r="B637" s="162" t="str">
        <f>IF(Input!C637=0,"",Input!C637)</f>
        <v/>
      </c>
      <c r="C637" s="162" t="str">
        <f>IF(Input!D637=0,"",Input!D637)</f>
        <v/>
      </c>
      <c r="D637" s="162" t="str">
        <f>IF(Input!G637=0,"",Input!G637)</f>
        <v/>
      </c>
      <c r="E637" s="162" t="str">
        <f>IF(Input!H637=0,"",Input!H637)</f>
        <v/>
      </c>
      <c r="F637" s="162" t="str">
        <f>IF(Input!I637=0,"",Input!I637)</f>
        <v/>
      </c>
      <c r="G637" s="66" t="str">
        <f t="shared" si="450"/>
        <v/>
      </c>
      <c r="H637" s="66" t="str">
        <f t="shared" si="451"/>
        <v/>
      </c>
      <c r="I637" s="160" t="str">
        <f>FinalScores!G637</f>
        <v/>
      </c>
      <c r="J637" s="65" t="str">
        <f t="shared" si="452"/>
        <v/>
      </c>
      <c r="K637" s="65" t="str">
        <f t="shared" si="453"/>
        <v/>
      </c>
      <c r="L637" s="165" t="str">
        <f>IF(COUNTBLANK($A637:$F637)&gt;2,"",IF(Input!AE637=0,"NA",Input!AE637))</f>
        <v/>
      </c>
      <c r="M637" s="65" t="str">
        <f t="shared" si="454"/>
        <v/>
      </c>
      <c r="N637" s="65" t="str">
        <f t="shared" si="455"/>
        <v/>
      </c>
      <c r="O637" s="165" t="str">
        <f>IF(COUNTBLANK($A637:$F637)&gt;2,"",IF(Input!AF637=0,"NA",Input!AF637))</f>
        <v/>
      </c>
      <c r="P637" s="65" t="str">
        <f t="shared" si="456"/>
        <v/>
      </c>
      <c r="Q637" s="65" t="str">
        <f t="shared" si="457"/>
        <v/>
      </c>
      <c r="R637" s="165" t="str">
        <f>IF(COUNTBLANK($A637:$F637)&gt;2,"",IF(Input!AG637=0,"NA",Input!AG637))</f>
        <v/>
      </c>
      <c r="AN637" s="65" t="str">
        <f t="shared" si="458"/>
        <v/>
      </c>
      <c r="AO637" s="65" t="str">
        <f t="shared" si="459"/>
        <v/>
      </c>
      <c r="AP637" s="165" t="str">
        <f>IF(COUNTBLANK($A637:$F637)&gt;2,"",IF(Input!J637=0,"NA",Input!J637))</f>
        <v/>
      </c>
      <c r="AQ637" s="65" t="str">
        <f t="shared" si="460"/>
        <v/>
      </c>
      <c r="AR637" s="65" t="str">
        <f t="shared" si="461"/>
        <v/>
      </c>
      <c r="AS637" s="165" t="str">
        <f>IF(COUNTBLANK($A637:$F637)&gt;2,"",IF(Input!K637=0,"NA",Input!K637))</f>
        <v/>
      </c>
      <c r="AT637" s="65" t="str">
        <f t="shared" si="462"/>
        <v/>
      </c>
      <c r="AU637" s="65" t="str">
        <f t="shared" si="463"/>
        <v/>
      </c>
      <c r="AV637" s="165" t="str">
        <f>IF(COUNTBLANK($A637:$F637)&gt;2,"",IF(Input!L637=0,"NA",Input!L637))</f>
        <v/>
      </c>
      <c r="AW637" s="65" t="str">
        <f t="shared" si="464"/>
        <v/>
      </c>
      <c r="AX637" s="65" t="str">
        <f t="shared" si="465"/>
        <v/>
      </c>
      <c r="AY637" s="165" t="str">
        <f>IF(COUNTBLANK($A637:$F637)&gt;2,"",IF(Input!M637=0,"NA",Input!M637))</f>
        <v/>
      </c>
      <c r="AZ637" s="65" t="str">
        <f t="shared" si="466"/>
        <v/>
      </c>
      <c r="BA637" s="65" t="str">
        <f t="shared" si="467"/>
        <v/>
      </c>
      <c r="BB637" s="165" t="str">
        <f>IF(COUNTBLANK($A637:$F637)&gt;2,"",IF(Input!N637=0,"NA",Input!N637))</f>
        <v/>
      </c>
      <c r="BC637" s="65" t="str">
        <f t="shared" si="468"/>
        <v/>
      </c>
      <c r="BD637" s="65" t="str">
        <f t="shared" si="469"/>
        <v/>
      </c>
      <c r="BE637" s="165" t="str">
        <f>IF(COUNTBLANK($A637:$F637)&gt;2,"",IF(Input!O637=0,"NA",Input!O637))</f>
        <v/>
      </c>
      <c r="BF637" s="65" t="str">
        <f t="shared" si="470"/>
        <v/>
      </c>
      <c r="BG637" s="65" t="str">
        <f t="shared" si="471"/>
        <v/>
      </c>
      <c r="BH637" s="165" t="str">
        <f>IF(COUNTBLANK($A637:$F637)&gt;2,"",IF(Input!P637=0,"NA",Input!P637))</f>
        <v/>
      </c>
      <c r="BI637" s="65" t="str">
        <f t="shared" si="472"/>
        <v/>
      </c>
      <c r="BJ637" s="65" t="str">
        <f t="shared" si="473"/>
        <v/>
      </c>
      <c r="BK637" s="165" t="str">
        <f>IF(COUNTBLANK($A637:$F637)&gt;2,"",IF(Input!Q637=0,"NA",Input!Q637))</f>
        <v/>
      </c>
      <c r="BL637" s="65" t="str">
        <f t="shared" si="474"/>
        <v/>
      </c>
      <c r="BM637" s="65" t="str">
        <f t="shared" si="475"/>
        <v/>
      </c>
      <c r="BN637" s="165" t="str">
        <f>IF(COUNTBLANK($A637:$F637)&gt;2,"",IF(Input!R637=0,"NA",Input!R637))</f>
        <v/>
      </c>
      <c r="BO637" s="65" t="str">
        <f t="shared" si="476"/>
        <v/>
      </c>
      <c r="BP637" s="65" t="str">
        <f t="shared" si="477"/>
        <v/>
      </c>
      <c r="BQ637" s="165" t="str">
        <f>IF(COUNTBLANK($A637:$F637)&gt;2,"",IF(Input!S637=0,"NA",Input!S637))</f>
        <v/>
      </c>
      <c r="BR637" s="65" t="str">
        <f t="shared" si="478"/>
        <v/>
      </c>
      <c r="BS637" s="65" t="str">
        <f t="shared" si="479"/>
        <v/>
      </c>
      <c r="BT637" s="165" t="str">
        <f>IF(COUNTBLANK($A637:$F637)&gt;2,"",IF(Input!T637=0,"NA",Input!T637))</f>
        <v/>
      </c>
      <c r="BU637" s="65" t="str">
        <f t="shared" si="480"/>
        <v/>
      </c>
      <c r="BV637" s="65" t="str">
        <f t="shared" si="481"/>
        <v/>
      </c>
      <c r="BW637" s="165" t="str">
        <f>IF(COUNTBLANK($A637:$F637)&gt;2,"",IF(Input!U637=0,"NA",Input!U637))</f>
        <v/>
      </c>
      <c r="BX637" s="65" t="str">
        <f t="shared" si="482"/>
        <v/>
      </c>
      <c r="BY637" s="65" t="str">
        <f t="shared" si="483"/>
        <v/>
      </c>
      <c r="BZ637" s="165" t="str">
        <f>IF(COUNTBLANK($A637:$F637)&gt;2,"",IF(Input!V637=0,"NA",Input!V637))</f>
        <v/>
      </c>
      <c r="CA637" s="65" t="str">
        <f t="shared" si="484"/>
        <v/>
      </c>
      <c r="CB637" s="65" t="str">
        <f t="shared" si="485"/>
        <v/>
      </c>
      <c r="CC637" s="165" t="str">
        <f>IF(COUNTBLANK($A637:$F637)&gt;2,"",IF(Input!W637=0,"NA",Input!W637))</f>
        <v/>
      </c>
      <c r="CD637" s="65" t="str">
        <f t="shared" si="486"/>
        <v/>
      </c>
      <c r="CE637" s="65" t="str">
        <f t="shared" si="487"/>
        <v/>
      </c>
      <c r="CF637" s="165" t="str">
        <f>IF(COUNTBLANK($A637:$F637)&gt;2,"",IF(Input!X637=0,"NA",Input!X637))</f>
        <v/>
      </c>
      <c r="CG637" s="65" t="str">
        <f t="shared" si="488"/>
        <v/>
      </c>
      <c r="CH637" s="65" t="str">
        <f t="shared" si="489"/>
        <v/>
      </c>
      <c r="CI637" s="165" t="str">
        <f>IF(COUNTBLANK($A637:$F637)&gt;2,"",IF(Input!Y637=0,"NA",Input!Y637))</f>
        <v/>
      </c>
      <c r="CJ637" s="65" t="str">
        <f t="shared" si="490"/>
        <v/>
      </c>
      <c r="CK637" s="65" t="str">
        <f t="shared" si="491"/>
        <v/>
      </c>
      <c r="CL637" s="165" t="str">
        <f>IF(COUNTBLANK($A637:$F637)&gt;2,"",IF(Input!Z637=0,"NA",Input!Z637))</f>
        <v/>
      </c>
      <c r="CM637" s="65" t="str">
        <f t="shared" si="492"/>
        <v/>
      </c>
      <c r="CN637" s="65" t="str">
        <f t="shared" si="493"/>
        <v/>
      </c>
      <c r="CO637" s="165" t="str">
        <f>IF(COUNTBLANK($A637:$F637)&gt;2,"",IF(Input!AA637=0,"NA",Input!AA637))</f>
        <v/>
      </c>
      <c r="CP637" s="65" t="str">
        <f t="shared" si="494"/>
        <v/>
      </c>
      <c r="CQ637" s="65" t="str">
        <f t="shared" si="495"/>
        <v/>
      </c>
      <c r="CR637" s="165" t="str">
        <f>IF(COUNTBLANK($A637:$F637)&gt;2,"",IF(Input!AB637=0,"NA",Input!AB637))</f>
        <v/>
      </c>
      <c r="CS637" s="65" t="str">
        <f t="shared" si="496"/>
        <v/>
      </c>
      <c r="CT637" s="65" t="str">
        <f t="shared" si="497"/>
        <v/>
      </c>
      <c r="CU637" s="165" t="str">
        <f>IF(COUNTBLANK($A637:$F637)&gt;2,"",IF(Input!AC637=0,"NA",Input!AC637))</f>
        <v/>
      </c>
      <c r="CV637" s="65" t="str">
        <f t="shared" si="498"/>
        <v/>
      </c>
      <c r="CW637" s="65" t="str">
        <f t="shared" si="499"/>
        <v/>
      </c>
      <c r="CX637" s="165" t="str">
        <f>IF(COUNTBLANK($A637:$F637)&gt;2,"",IF(Input!AD637=0,"NA",Input!AD637))</f>
        <v/>
      </c>
    </row>
    <row r="638" spans="1:102" x14ac:dyDescent="0.25">
      <c r="A638" s="162" t="str">
        <f>IF(Input!B638=0,"",Input!B638)</f>
        <v/>
      </c>
      <c r="B638" s="162" t="str">
        <f>IF(Input!C638=0,"",Input!C638)</f>
        <v/>
      </c>
      <c r="C638" s="162" t="str">
        <f>IF(Input!D638=0,"",Input!D638)</f>
        <v/>
      </c>
      <c r="D638" s="162" t="str">
        <f>IF(Input!G638=0,"",Input!G638)</f>
        <v/>
      </c>
      <c r="E638" s="162" t="str">
        <f>IF(Input!H638=0,"",Input!H638)</f>
        <v/>
      </c>
      <c r="F638" s="162" t="str">
        <f>IF(Input!I638=0,"",Input!I638)</f>
        <v/>
      </c>
      <c r="G638" s="66" t="str">
        <f t="shared" si="450"/>
        <v/>
      </c>
      <c r="H638" s="66" t="str">
        <f t="shared" si="451"/>
        <v/>
      </c>
      <c r="I638" s="160" t="str">
        <f>FinalScores!G638</f>
        <v/>
      </c>
      <c r="J638" s="65" t="str">
        <f t="shared" si="452"/>
        <v/>
      </c>
      <c r="K638" s="65" t="str">
        <f t="shared" si="453"/>
        <v/>
      </c>
      <c r="L638" s="165" t="str">
        <f>IF(COUNTBLANK($A638:$F638)&gt;2,"",IF(Input!AE638=0,"NA",Input!AE638))</f>
        <v/>
      </c>
      <c r="M638" s="65" t="str">
        <f t="shared" si="454"/>
        <v/>
      </c>
      <c r="N638" s="65" t="str">
        <f t="shared" si="455"/>
        <v/>
      </c>
      <c r="O638" s="165" t="str">
        <f>IF(COUNTBLANK($A638:$F638)&gt;2,"",IF(Input!AF638=0,"NA",Input!AF638))</f>
        <v/>
      </c>
      <c r="P638" s="65" t="str">
        <f t="shared" si="456"/>
        <v/>
      </c>
      <c r="Q638" s="65" t="str">
        <f t="shared" si="457"/>
        <v/>
      </c>
      <c r="R638" s="165" t="str">
        <f>IF(COUNTBLANK($A638:$F638)&gt;2,"",IF(Input!AG638=0,"NA",Input!AG638))</f>
        <v/>
      </c>
      <c r="AN638" s="65" t="str">
        <f t="shared" si="458"/>
        <v/>
      </c>
      <c r="AO638" s="65" t="str">
        <f t="shared" si="459"/>
        <v/>
      </c>
      <c r="AP638" s="165" t="str">
        <f>IF(COUNTBLANK($A638:$F638)&gt;2,"",IF(Input!J638=0,"NA",Input!J638))</f>
        <v/>
      </c>
      <c r="AQ638" s="65" t="str">
        <f t="shared" si="460"/>
        <v/>
      </c>
      <c r="AR638" s="65" t="str">
        <f t="shared" si="461"/>
        <v/>
      </c>
      <c r="AS638" s="165" t="str">
        <f>IF(COUNTBLANK($A638:$F638)&gt;2,"",IF(Input!K638=0,"NA",Input!K638))</f>
        <v/>
      </c>
      <c r="AT638" s="65" t="str">
        <f t="shared" si="462"/>
        <v/>
      </c>
      <c r="AU638" s="65" t="str">
        <f t="shared" si="463"/>
        <v/>
      </c>
      <c r="AV638" s="165" t="str">
        <f>IF(COUNTBLANK($A638:$F638)&gt;2,"",IF(Input!L638=0,"NA",Input!L638))</f>
        <v/>
      </c>
      <c r="AW638" s="65" t="str">
        <f t="shared" si="464"/>
        <v/>
      </c>
      <c r="AX638" s="65" t="str">
        <f t="shared" si="465"/>
        <v/>
      </c>
      <c r="AY638" s="165" t="str">
        <f>IF(COUNTBLANK($A638:$F638)&gt;2,"",IF(Input!M638=0,"NA",Input!M638))</f>
        <v/>
      </c>
      <c r="AZ638" s="65" t="str">
        <f t="shared" si="466"/>
        <v/>
      </c>
      <c r="BA638" s="65" t="str">
        <f t="shared" si="467"/>
        <v/>
      </c>
      <c r="BB638" s="165" t="str">
        <f>IF(COUNTBLANK($A638:$F638)&gt;2,"",IF(Input!N638=0,"NA",Input!N638))</f>
        <v/>
      </c>
      <c r="BC638" s="65" t="str">
        <f t="shared" si="468"/>
        <v/>
      </c>
      <c r="BD638" s="65" t="str">
        <f t="shared" si="469"/>
        <v/>
      </c>
      <c r="BE638" s="165" t="str">
        <f>IF(COUNTBLANK($A638:$F638)&gt;2,"",IF(Input!O638=0,"NA",Input!O638))</f>
        <v/>
      </c>
      <c r="BF638" s="65" t="str">
        <f t="shared" si="470"/>
        <v/>
      </c>
      <c r="BG638" s="65" t="str">
        <f t="shared" si="471"/>
        <v/>
      </c>
      <c r="BH638" s="165" t="str">
        <f>IF(COUNTBLANK($A638:$F638)&gt;2,"",IF(Input!P638=0,"NA",Input!P638))</f>
        <v/>
      </c>
      <c r="BI638" s="65" t="str">
        <f t="shared" si="472"/>
        <v/>
      </c>
      <c r="BJ638" s="65" t="str">
        <f t="shared" si="473"/>
        <v/>
      </c>
      <c r="BK638" s="165" t="str">
        <f>IF(COUNTBLANK($A638:$F638)&gt;2,"",IF(Input!Q638=0,"NA",Input!Q638))</f>
        <v/>
      </c>
      <c r="BL638" s="65" t="str">
        <f t="shared" si="474"/>
        <v/>
      </c>
      <c r="BM638" s="65" t="str">
        <f t="shared" si="475"/>
        <v/>
      </c>
      <c r="BN638" s="165" t="str">
        <f>IF(COUNTBLANK($A638:$F638)&gt;2,"",IF(Input!R638=0,"NA",Input!R638))</f>
        <v/>
      </c>
      <c r="BO638" s="65" t="str">
        <f t="shared" si="476"/>
        <v/>
      </c>
      <c r="BP638" s="65" t="str">
        <f t="shared" si="477"/>
        <v/>
      </c>
      <c r="BQ638" s="165" t="str">
        <f>IF(COUNTBLANK($A638:$F638)&gt;2,"",IF(Input!S638=0,"NA",Input!S638))</f>
        <v/>
      </c>
      <c r="BR638" s="65" t="str">
        <f t="shared" si="478"/>
        <v/>
      </c>
      <c r="BS638" s="65" t="str">
        <f t="shared" si="479"/>
        <v/>
      </c>
      <c r="BT638" s="165" t="str">
        <f>IF(COUNTBLANK($A638:$F638)&gt;2,"",IF(Input!T638=0,"NA",Input!T638))</f>
        <v/>
      </c>
      <c r="BU638" s="65" t="str">
        <f t="shared" si="480"/>
        <v/>
      </c>
      <c r="BV638" s="65" t="str">
        <f t="shared" si="481"/>
        <v/>
      </c>
      <c r="BW638" s="165" t="str">
        <f>IF(COUNTBLANK($A638:$F638)&gt;2,"",IF(Input!U638=0,"NA",Input!U638))</f>
        <v/>
      </c>
      <c r="BX638" s="65" t="str">
        <f t="shared" si="482"/>
        <v/>
      </c>
      <c r="BY638" s="65" t="str">
        <f t="shared" si="483"/>
        <v/>
      </c>
      <c r="BZ638" s="165" t="str">
        <f>IF(COUNTBLANK($A638:$F638)&gt;2,"",IF(Input!V638=0,"NA",Input!V638))</f>
        <v/>
      </c>
      <c r="CA638" s="65" t="str">
        <f t="shared" si="484"/>
        <v/>
      </c>
      <c r="CB638" s="65" t="str">
        <f t="shared" si="485"/>
        <v/>
      </c>
      <c r="CC638" s="165" t="str">
        <f>IF(COUNTBLANK($A638:$F638)&gt;2,"",IF(Input!W638=0,"NA",Input!W638))</f>
        <v/>
      </c>
      <c r="CD638" s="65" t="str">
        <f t="shared" si="486"/>
        <v/>
      </c>
      <c r="CE638" s="65" t="str">
        <f t="shared" si="487"/>
        <v/>
      </c>
      <c r="CF638" s="165" t="str">
        <f>IF(COUNTBLANK($A638:$F638)&gt;2,"",IF(Input!X638=0,"NA",Input!X638))</f>
        <v/>
      </c>
      <c r="CG638" s="65" t="str">
        <f t="shared" si="488"/>
        <v/>
      </c>
      <c r="CH638" s="65" t="str">
        <f t="shared" si="489"/>
        <v/>
      </c>
      <c r="CI638" s="165" t="str">
        <f>IF(COUNTBLANK($A638:$F638)&gt;2,"",IF(Input!Y638=0,"NA",Input!Y638))</f>
        <v/>
      </c>
      <c r="CJ638" s="65" t="str">
        <f t="shared" si="490"/>
        <v/>
      </c>
      <c r="CK638" s="65" t="str">
        <f t="shared" si="491"/>
        <v/>
      </c>
      <c r="CL638" s="165" t="str">
        <f>IF(COUNTBLANK($A638:$F638)&gt;2,"",IF(Input!Z638=0,"NA",Input!Z638))</f>
        <v/>
      </c>
      <c r="CM638" s="65" t="str">
        <f t="shared" si="492"/>
        <v/>
      </c>
      <c r="CN638" s="65" t="str">
        <f t="shared" si="493"/>
        <v/>
      </c>
      <c r="CO638" s="165" t="str">
        <f>IF(COUNTBLANK($A638:$F638)&gt;2,"",IF(Input!AA638=0,"NA",Input!AA638))</f>
        <v/>
      </c>
      <c r="CP638" s="65" t="str">
        <f t="shared" si="494"/>
        <v/>
      </c>
      <c r="CQ638" s="65" t="str">
        <f t="shared" si="495"/>
        <v/>
      </c>
      <c r="CR638" s="165" t="str">
        <f>IF(COUNTBLANK($A638:$F638)&gt;2,"",IF(Input!AB638=0,"NA",Input!AB638))</f>
        <v/>
      </c>
      <c r="CS638" s="65" t="str">
        <f t="shared" si="496"/>
        <v/>
      </c>
      <c r="CT638" s="65" t="str">
        <f t="shared" si="497"/>
        <v/>
      </c>
      <c r="CU638" s="165" t="str">
        <f>IF(COUNTBLANK($A638:$F638)&gt;2,"",IF(Input!AC638=0,"NA",Input!AC638))</f>
        <v/>
      </c>
      <c r="CV638" s="65" t="str">
        <f t="shared" si="498"/>
        <v/>
      </c>
      <c r="CW638" s="65" t="str">
        <f t="shared" si="499"/>
        <v/>
      </c>
      <c r="CX638" s="165" t="str">
        <f>IF(COUNTBLANK($A638:$F638)&gt;2,"",IF(Input!AD638=0,"NA",Input!AD638))</f>
        <v/>
      </c>
    </row>
    <row r="639" spans="1:102" x14ac:dyDescent="0.25">
      <c r="A639" s="162" t="str">
        <f>IF(Input!B639=0,"",Input!B639)</f>
        <v/>
      </c>
      <c r="B639" s="162" t="str">
        <f>IF(Input!C639=0,"",Input!C639)</f>
        <v/>
      </c>
      <c r="C639" s="162" t="str">
        <f>IF(Input!D639=0,"",Input!D639)</f>
        <v/>
      </c>
      <c r="D639" s="162" t="str">
        <f>IF(Input!G639=0,"",Input!G639)</f>
        <v/>
      </c>
      <c r="E639" s="162" t="str">
        <f>IF(Input!H639=0,"",Input!H639)</f>
        <v/>
      </c>
      <c r="F639" s="162" t="str">
        <f>IF(Input!I639=0,"",Input!I639)</f>
        <v/>
      </c>
      <c r="G639" s="66" t="str">
        <f t="shared" si="450"/>
        <v/>
      </c>
      <c r="H639" s="66" t="str">
        <f t="shared" si="451"/>
        <v/>
      </c>
      <c r="I639" s="160" t="str">
        <f>FinalScores!G639</f>
        <v/>
      </c>
      <c r="J639" s="65" t="str">
        <f t="shared" si="452"/>
        <v/>
      </c>
      <c r="K639" s="65" t="str">
        <f t="shared" si="453"/>
        <v/>
      </c>
      <c r="L639" s="165" t="str">
        <f>IF(COUNTBLANK($A639:$F639)&gt;2,"",IF(Input!AE639=0,"NA",Input!AE639))</f>
        <v/>
      </c>
      <c r="M639" s="65" t="str">
        <f t="shared" si="454"/>
        <v/>
      </c>
      <c r="N639" s="65" t="str">
        <f t="shared" si="455"/>
        <v/>
      </c>
      <c r="O639" s="165" t="str">
        <f>IF(COUNTBLANK($A639:$F639)&gt;2,"",IF(Input!AF639=0,"NA",Input!AF639))</f>
        <v/>
      </c>
      <c r="P639" s="65" t="str">
        <f t="shared" si="456"/>
        <v/>
      </c>
      <c r="Q639" s="65" t="str">
        <f t="shared" si="457"/>
        <v/>
      </c>
      <c r="R639" s="165" t="str">
        <f>IF(COUNTBLANK($A639:$F639)&gt;2,"",IF(Input!AG639=0,"NA",Input!AG639))</f>
        <v/>
      </c>
      <c r="AN639" s="65" t="str">
        <f t="shared" si="458"/>
        <v/>
      </c>
      <c r="AO639" s="65" t="str">
        <f t="shared" si="459"/>
        <v/>
      </c>
      <c r="AP639" s="165" t="str">
        <f>IF(COUNTBLANK($A639:$F639)&gt;2,"",IF(Input!J639=0,"NA",Input!J639))</f>
        <v/>
      </c>
      <c r="AQ639" s="65" t="str">
        <f t="shared" si="460"/>
        <v/>
      </c>
      <c r="AR639" s="65" t="str">
        <f t="shared" si="461"/>
        <v/>
      </c>
      <c r="AS639" s="165" t="str">
        <f>IF(COUNTBLANK($A639:$F639)&gt;2,"",IF(Input!K639=0,"NA",Input!K639))</f>
        <v/>
      </c>
      <c r="AT639" s="65" t="str">
        <f t="shared" si="462"/>
        <v/>
      </c>
      <c r="AU639" s="65" t="str">
        <f t="shared" si="463"/>
        <v/>
      </c>
      <c r="AV639" s="165" t="str">
        <f>IF(COUNTBLANK($A639:$F639)&gt;2,"",IF(Input!L639=0,"NA",Input!L639))</f>
        <v/>
      </c>
      <c r="AW639" s="65" t="str">
        <f t="shared" si="464"/>
        <v/>
      </c>
      <c r="AX639" s="65" t="str">
        <f t="shared" si="465"/>
        <v/>
      </c>
      <c r="AY639" s="165" t="str">
        <f>IF(COUNTBLANK($A639:$F639)&gt;2,"",IF(Input!M639=0,"NA",Input!M639))</f>
        <v/>
      </c>
      <c r="AZ639" s="65" t="str">
        <f t="shared" si="466"/>
        <v/>
      </c>
      <c r="BA639" s="65" t="str">
        <f t="shared" si="467"/>
        <v/>
      </c>
      <c r="BB639" s="165" t="str">
        <f>IF(COUNTBLANK($A639:$F639)&gt;2,"",IF(Input!N639=0,"NA",Input!N639))</f>
        <v/>
      </c>
      <c r="BC639" s="65" t="str">
        <f t="shared" si="468"/>
        <v/>
      </c>
      <c r="BD639" s="65" t="str">
        <f t="shared" si="469"/>
        <v/>
      </c>
      <c r="BE639" s="165" t="str">
        <f>IF(COUNTBLANK($A639:$F639)&gt;2,"",IF(Input!O639=0,"NA",Input!O639))</f>
        <v/>
      </c>
      <c r="BF639" s="65" t="str">
        <f t="shared" si="470"/>
        <v/>
      </c>
      <c r="BG639" s="65" t="str">
        <f t="shared" si="471"/>
        <v/>
      </c>
      <c r="BH639" s="165" t="str">
        <f>IF(COUNTBLANK($A639:$F639)&gt;2,"",IF(Input!P639=0,"NA",Input!P639))</f>
        <v/>
      </c>
      <c r="BI639" s="65" t="str">
        <f t="shared" si="472"/>
        <v/>
      </c>
      <c r="BJ639" s="65" t="str">
        <f t="shared" si="473"/>
        <v/>
      </c>
      <c r="BK639" s="165" t="str">
        <f>IF(COUNTBLANK($A639:$F639)&gt;2,"",IF(Input!Q639=0,"NA",Input!Q639))</f>
        <v/>
      </c>
      <c r="BL639" s="65" t="str">
        <f t="shared" si="474"/>
        <v/>
      </c>
      <c r="BM639" s="65" t="str">
        <f t="shared" si="475"/>
        <v/>
      </c>
      <c r="BN639" s="165" t="str">
        <f>IF(COUNTBLANK($A639:$F639)&gt;2,"",IF(Input!R639=0,"NA",Input!R639))</f>
        <v/>
      </c>
      <c r="BO639" s="65" t="str">
        <f t="shared" si="476"/>
        <v/>
      </c>
      <c r="BP639" s="65" t="str">
        <f t="shared" si="477"/>
        <v/>
      </c>
      <c r="BQ639" s="165" t="str">
        <f>IF(COUNTBLANK($A639:$F639)&gt;2,"",IF(Input!S639=0,"NA",Input!S639))</f>
        <v/>
      </c>
      <c r="BR639" s="65" t="str">
        <f t="shared" si="478"/>
        <v/>
      </c>
      <c r="BS639" s="65" t="str">
        <f t="shared" si="479"/>
        <v/>
      </c>
      <c r="BT639" s="165" t="str">
        <f>IF(COUNTBLANK($A639:$F639)&gt;2,"",IF(Input!T639=0,"NA",Input!T639))</f>
        <v/>
      </c>
      <c r="BU639" s="65" t="str">
        <f t="shared" si="480"/>
        <v/>
      </c>
      <c r="BV639" s="65" t="str">
        <f t="shared" si="481"/>
        <v/>
      </c>
      <c r="BW639" s="165" t="str">
        <f>IF(COUNTBLANK($A639:$F639)&gt;2,"",IF(Input!U639=0,"NA",Input!U639))</f>
        <v/>
      </c>
      <c r="BX639" s="65" t="str">
        <f t="shared" si="482"/>
        <v/>
      </c>
      <c r="BY639" s="65" t="str">
        <f t="shared" si="483"/>
        <v/>
      </c>
      <c r="BZ639" s="165" t="str">
        <f>IF(COUNTBLANK($A639:$F639)&gt;2,"",IF(Input!V639=0,"NA",Input!V639))</f>
        <v/>
      </c>
      <c r="CA639" s="65" t="str">
        <f t="shared" si="484"/>
        <v/>
      </c>
      <c r="CB639" s="65" t="str">
        <f t="shared" si="485"/>
        <v/>
      </c>
      <c r="CC639" s="165" t="str">
        <f>IF(COUNTBLANK($A639:$F639)&gt;2,"",IF(Input!W639=0,"NA",Input!W639))</f>
        <v/>
      </c>
      <c r="CD639" s="65" t="str">
        <f t="shared" si="486"/>
        <v/>
      </c>
      <c r="CE639" s="65" t="str">
        <f t="shared" si="487"/>
        <v/>
      </c>
      <c r="CF639" s="165" t="str">
        <f>IF(COUNTBLANK($A639:$F639)&gt;2,"",IF(Input!X639=0,"NA",Input!X639))</f>
        <v/>
      </c>
      <c r="CG639" s="65" t="str">
        <f t="shared" si="488"/>
        <v/>
      </c>
      <c r="CH639" s="65" t="str">
        <f t="shared" si="489"/>
        <v/>
      </c>
      <c r="CI639" s="165" t="str">
        <f>IF(COUNTBLANK($A639:$F639)&gt;2,"",IF(Input!Y639=0,"NA",Input!Y639))</f>
        <v/>
      </c>
      <c r="CJ639" s="65" t="str">
        <f t="shared" si="490"/>
        <v/>
      </c>
      <c r="CK639" s="65" t="str">
        <f t="shared" si="491"/>
        <v/>
      </c>
      <c r="CL639" s="165" t="str">
        <f>IF(COUNTBLANK($A639:$F639)&gt;2,"",IF(Input!Z639=0,"NA",Input!Z639))</f>
        <v/>
      </c>
      <c r="CM639" s="65" t="str">
        <f t="shared" si="492"/>
        <v/>
      </c>
      <c r="CN639" s="65" t="str">
        <f t="shared" si="493"/>
        <v/>
      </c>
      <c r="CO639" s="165" t="str">
        <f>IF(COUNTBLANK($A639:$F639)&gt;2,"",IF(Input!AA639=0,"NA",Input!AA639))</f>
        <v/>
      </c>
      <c r="CP639" s="65" t="str">
        <f t="shared" si="494"/>
        <v/>
      </c>
      <c r="CQ639" s="65" t="str">
        <f t="shared" si="495"/>
        <v/>
      </c>
      <c r="CR639" s="165" t="str">
        <f>IF(COUNTBLANK($A639:$F639)&gt;2,"",IF(Input!AB639=0,"NA",Input!AB639))</f>
        <v/>
      </c>
      <c r="CS639" s="65" t="str">
        <f t="shared" si="496"/>
        <v/>
      </c>
      <c r="CT639" s="65" t="str">
        <f t="shared" si="497"/>
        <v/>
      </c>
      <c r="CU639" s="165" t="str">
        <f>IF(COUNTBLANK($A639:$F639)&gt;2,"",IF(Input!AC639=0,"NA",Input!AC639))</f>
        <v/>
      </c>
      <c r="CV639" s="65" t="str">
        <f t="shared" si="498"/>
        <v/>
      </c>
      <c r="CW639" s="65" t="str">
        <f t="shared" si="499"/>
        <v/>
      </c>
      <c r="CX639" s="165" t="str">
        <f>IF(COUNTBLANK($A639:$F639)&gt;2,"",IF(Input!AD639=0,"NA",Input!AD639))</f>
        <v/>
      </c>
    </row>
    <row r="640" spans="1:102" x14ac:dyDescent="0.25">
      <c r="A640" s="162" t="str">
        <f>IF(Input!B640=0,"",Input!B640)</f>
        <v/>
      </c>
      <c r="B640" s="162" t="str">
        <f>IF(Input!C640=0,"",Input!C640)</f>
        <v/>
      </c>
      <c r="C640" s="162" t="str">
        <f>IF(Input!D640=0,"",Input!D640)</f>
        <v/>
      </c>
      <c r="D640" s="162" t="str">
        <f>IF(Input!G640=0,"",Input!G640)</f>
        <v/>
      </c>
      <c r="E640" s="162" t="str">
        <f>IF(Input!H640=0,"",Input!H640)</f>
        <v/>
      </c>
      <c r="F640" s="162" t="str">
        <f>IF(Input!I640=0,"",Input!I640)</f>
        <v/>
      </c>
      <c r="G640" s="66" t="str">
        <f t="shared" si="450"/>
        <v/>
      </c>
      <c r="H640" s="66" t="str">
        <f t="shared" si="451"/>
        <v/>
      </c>
      <c r="I640" s="160" t="str">
        <f>FinalScores!G640</f>
        <v/>
      </c>
      <c r="J640" s="65" t="str">
        <f t="shared" si="452"/>
        <v/>
      </c>
      <c r="K640" s="65" t="str">
        <f t="shared" si="453"/>
        <v/>
      </c>
      <c r="L640" s="165" t="str">
        <f>IF(COUNTBLANK($A640:$F640)&gt;2,"",IF(Input!AE640=0,"NA",Input!AE640))</f>
        <v/>
      </c>
      <c r="M640" s="65" t="str">
        <f t="shared" si="454"/>
        <v/>
      </c>
      <c r="N640" s="65" t="str">
        <f t="shared" si="455"/>
        <v/>
      </c>
      <c r="O640" s="165" t="str">
        <f>IF(COUNTBLANK($A640:$F640)&gt;2,"",IF(Input!AF640=0,"NA",Input!AF640))</f>
        <v/>
      </c>
      <c r="P640" s="65" t="str">
        <f t="shared" si="456"/>
        <v/>
      </c>
      <c r="Q640" s="65" t="str">
        <f t="shared" si="457"/>
        <v/>
      </c>
      <c r="R640" s="165" t="str">
        <f>IF(COUNTBLANK($A640:$F640)&gt;2,"",IF(Input!AG640=0,"NA",Input!AG640))</f>
        <v/>
      </c>
      <c r="AN640" s="65" t="str">
        <f t="shared" si="458"/>
        <v/>
      </c>
      <c r="AO640" s="65" t="str">
        <f t="shared" si="459"/>
        <v/>
      </c>
      <c r="AP640" s="165" t="str">
        <f>IF(COUNTBLANK($A640:$F640)&gt;2,"",IF(Input!J640=0,"NA",Input!J640))</f>
        <v/>
      </c>
      <c r="AQ640" s="65" t="str">
        <f t="shared" si="460"/>
        <v/>
      </c>
      <c r="AR640" s="65" t="str">
        <f t="shared" si="461"/>
        <v/>
      </c>
      <c r="AS640" s="165" t="str">
        <f>IF(COUNTBLANK($A640:$F640)&gt;2,"",IF(Input!K640=0,"NA",Input!K640))</f>
        <v/>
      </c>
      <c r="AT640" s="65" t="str">
        <f t="shared" si="462"/>
        <v/>
      </c>
      <c r="AU640" s="65" t="str">
        <f t="shared" si="463"/>
        <v/>
      </c>
      <c r="AV640" s="165" t="str">
        <f>IF(COUNTBLANK($A640:$F640)&gt;2,"",IF(Input!L640=0,"NA",Input!L640))</f>
        <v/>
      </c>
      <c r="AW640" s="65" t="str">
        <f t="shared" si="464"/>
        <v/>
      </c>
      <c r="AX640" s="65" t="str">
        <f t="shared" si="465"/>
        <v/>
      </c>
      <c r="AY640" s="165" t="str">
        <f>IF(COUNTBLANK($A640:$F640)&gt;2,"",IF(Input!M640=0,"NA",Input!M640))</f>
        <v/>
      </c>
      <c r="AZ640" s="65" t="str">
        <f t="shared" si="466"/>
        <v/>
      </c>
      <c r="BA640" s="65" t="str">
        <f t="shared" si="467"/>
        <v/>
      </c>
      <c r="BB640" s="165" t="str">
        <f>IF(COUNTBLANK($A640:$F640)&gt;2,"",IF(Input!N640=0,"NA",Input!N640))</f>
        <v/>
      </c>
      <c r="BC640" s="65" t="str">
        <f t="shared" si="468"/>
        <v/>
      </c>
      <c r="BD640" s="65" t="str">
        <f t="shared" si="469"/>
        <v/>
      </c>
      <c r="BE640" s="165" t="str">
        <f>IF(COUNTBLANK($A640:$F640)&gt;2,"",IF(Input!O640=0,"NA",Input!O640))</f>
        <v/>
      </c>
      <c r="BF640" s="65" t="str">
        <f t="shared" si="470"/>
        <v/>
      </c>
      <c r="BG640" s="65" t="str">
        <f t="shared" si="471"/>
        <v/>
      </c>
      <c r="BH640" s="165" t="str">
        <f>IF(COUNTBLANK($A640:$F640)&gt;2,"",IF(Input!P640=0,"NA",Input!P640))</f>
        <v/>
      </c>
      <c r="BI640" s="65" t="str">
        <f t="shared" si="472"/>
        <v/>
      </c>
      <c r="BJ640" s="65" t="str">
        <f t="shared" si="473"/>
        <v/>
      </c>
      <c r="BK640" s="165" t="str">
        <f>IF(COUNTBLANK($A640:$F640)&gt;2,"",IF(Input!Q640=0,"NA",Input!Q640))</f>
        <v/>
      </c>
      <c r="BL640" s="65" t="str">
        <f t="shared" si="474"/>
        <v/>
      </c>
      <c r="BM640" s="65" t="str">
        <f t="shared" si="475"/>
        <v/>
      </c>
      <c r="BN640" s="165" t="str">
        <f>IF(COUNTBLANK($A640:$F640)&gt;2,"",IF(Input!R640=0,"NA",Input!R640))</f>
        <v/>
      </c>
      <c r="BO640" s="65" t="str">
        <f t="shared" si="476"/>
        <v/>
      </c>
      <c r="BP640" s="65" t="str">
        <f t="shared" si="477"/>
        <v/>
      </c>
      <c r="BQ640" s="165" t="str">
        <f>IF(COUNTBLANK($A640:$F640)&gt;2,"",IF(Input!S640=0,"NA",Input!S640))</f>
        <v/>
      </c>
      <c r="BR640" s="65" t="str">
        <f t="shared" si="478"/>
        <v/>
      </c>
      <c r="BS640" s="65" t="str">
        <f t="shared" si="479"/>
        <v/>
      </c>
      <c r="BT640" s="165" t="str">
        <f>IF(COUNTBLANK($A640:$F640)&gt;2,"",IF(Input!T640=0,"NA",Input!T640))</f>
        <v/>
      </c>
      <c r="BU640" s="65" t="str">
        <f t="shared" si="480"/>
        <v/>
      </c>
      <c r="BV640" s="65" t="str">
        <f t="shared" si="481"/>
        <v/>
      </c>
      <c r="BW640" s="165" t="str">
        <f>IF(COUNTBLANK($A640:$F640)&gt;2,"",IF(Input!U640=0,"NA",Input!U640))</f>
        <v/>
      </c>
      <c r="BX640" s="65" t="str">
        <f t="shared" si="482"/>
        <v/>
      </c>
      <c r="BY640" s="65" t="str">
        <f t="shared" si="483"/>
        <v/>
      </c>
      <c r="BZ640" s="165" t="str">
        <f>IF(COUNTBLANK($A640:$F640)&gt;2,"",IF(Input!V640=0,"NA",Input!V640))</f>
        <v/>
      </c>
      <c r="CA640" s="65" t="str">
        <f t="shared" si="484"/>
        <v/>
      </c>
      <c r="CB640" s="65" t="str">
        <f t="shared" si="485"/>
        <v/>
      </c>
      <c r="CC640" s="165" t="str">
        <f>IF(COUNTBLANK($A640:$F640)&gt;2,"",IF(Input!W640=0,"NA",Input!W640))</f>
        <v/>
      </c>
      <c r="CD640" s="65" t="str">
        <f t="shared" si="486"/>
        <v/>
      </c>
      <c r="CE640" s="65" t="str">
        <f t="shared" si="487"/>
        <v/>
      </c>
      <c r="CF640" s="165" t="str">
        <f>IF(COUNTBLANK($A640:$F640)&gt;2,"",IF(Input!X640=0,"NA",Input!X640))</f>
        <v/>
      </c>
      <c r="CG640" s="65" t="str">
        <f t="shared" si="488"/>
        <v/>
      </c>
      <c r="CH640" s="65" t="str">
        <f t="shared" si="489"/>
        <v/>
      </c>
      <c r="CI640" s="165" t="str">
        <f>IF(COUNTBLANK($A640:$F640)&gt;2,"",IF(Input!Y640=0,"NA",Input!Y640))</f>
        <v/>
      </c>
      <c r="CJ640" s="65" t="str">
        <f t="shared" si="490"/>
        <v/>
      </c>
      <c r="CK640" s="65" t="str">
        <f t="shared" si="491"/>
        <v/>
      </c>
      <c r="CL640" s="165" t="str">
        <f>IF(COUNTBLANK($A640:$F640)&gt;2,"",IF(Input!Z640=0,"NA",Input!Z640))</f>
        <v/>
      </c>
      <c r="CM640" s="65" t="str">
        <f t="shared" si="492"/>
        <v/>
      </c>
      <c r="CN640" s="65" t="str">
        <f t="shared" si="493"/>
        <v/>
      </c>
      <c r="CO640" s="165" t="str">
        <f>IF(COUNTBLANK($A640:$F640)&gt;2,"",IF(Input!AA640=0,"NA",Input!AA640))</f>
        <v/>
      </c>
      <c r="CP640" s="65" t="str">
        <f t="shared" si="494"/>
        <v/>
      </c>
      <c r="CQ640" s="65" t="str">
        <f t="shared" si="495"/>
        <v/>
      </c>
      <c r="CR640" s="165" t="str">
        <f>IF(COUNTBLANK($A640:$F640)&gt;2,"",IF(Input!AB640=0,"NA",Input!AB640))</f>
        <v/>
      </c>
      <c r="CS640" s="65" t="str">
        <f t="shared" si="496"/>
        <v/>
      </c>
      <c r="CT640" s="65" t="str">
        <f t="shared" si="497"/>
        <v/>
      </c>
      <c r="CU640" s="165" t="str">
        <f>IF(COUNTBLANK($A640:$F640)&gt;2,"",IF(Input!AC640=0,"NA",Input!AC640))</f>
        <v/>
      </c>
      <c r="CV640" s="65" t="str">
        <f t="shared" si="498"/>
        <v/>
      </c>
      <c r="CW640" s="65" t="str">
        <f t="shared" si="499"/>
        <v/>
      </c>
      <c r="CX640" s="165" t="str">
        <f>IF(COUNTBLANK($A640:$F640)&gt;2,"",IF(Input!AD640=0,"NA",Input!AD640))</f>
        <v/>
      </c>
    </row>
    <row r="641" spans="1:102" x14ac:dyDescent="0.25">
      <c r="A641" s="162" t="str">
        <f>IF(Input!B641=0,"",Input!B641)</f>
        <v/>
      </c>
      <c r="B641" s="162" t="str">
        <f>IF(Input!C641=0,"",Input!C641)</f>
        <v/>
      </c>
      <c r="C641" s="162" t="str">
        <f>IF(Input!D641=0,"",Input!D641)</f>
        <v/>
      </c>
      <c r="D641" s="162" t="str">
        <f>IF(Input!G641=0,"",Input!G641)</f>
        <v/>
      </c>
      <c r="E641" s="162" t="str">
        <f>IF(Input!H641=0,"",Input!H641)</f>
        <v/>
      </c>
      <c r="F641" s="162" t="str">
        <f>IF(Input!I641=0,"",Input!I641)</f>
        <v/>
      </c>
      <c r="G641" s="66" t="str">
        <f t="shared" si="450"/>
        <v/>
      </c>
      <c r="H641" s="66" t="str">
        <f t="shared" si="451"/>
        <v/>
      </c>
      <c r="I641" s="160" t="str">
        <f>FinalScores!G641</f>
        <v/>
      </c>
      <c r="J641" s="65" t="str">
        <f t="shared" si="452"/>
        <v/>
      </c>
      <c r="K641" s="65" t="str">
        <f t="shared" si="453"/>
        <v/>
      </c>
      <c r="L641" s="165" t="str">
        <f>IF(COUNTBLANK($A641:$F641)&gt;2,"",IF(Input!AE641=0,"NA",Input!AE641))</f>
        <v/>
      </c>
      <c r="M641" s="65" t="str">
        <f t="shared" si="454"/>
        <v/>
      </c>
      <c r="N641" s="65" t="str">
        <f t="shared" si="455"/>
        <v/>
      </c>
      <c r="O641" s="165" t="str">
        <f>IF(COUNTBLANK($A641:$F641)&gt;2,"",IF(Input!AF641=0,"NA",Input!AF641))</f>
        <v/>
      </c>
      <c r="P641" s="65" t="str">
        <f t="shared" si="456"/>
        <v/>
      </c>
      <c r="Q641" s="65" t="str">
        <f t="shared" si="457"/>
        <v/>
      </c>
      <c r="R641" s="165" t="str">
        <f>IF(COUNTBLANK($A641:$F641)&gt;2,"",IF(Input!AG641=0,"NA",Input!AG641))</f>
        <v/>
      </c>
      <c r="AN641" s="65" t="str">
        <f t="shared" si="458"/>
        <v/>
      </c>
      <c r="AO641" s="65" t="str">
        <f t="shared" si="459"/>
        <v/>
      </c>
      <c r="AP641" s="165" t="str">
        <f>IF(COUNTBLANK($A641:$F641)&gt;2,"",IF(Input!J641=0,"NA",Input!J641))</f>
        <v/>
      </c>
      <c r="AQ641" s="65" t="str">
        <f t="shared" si="460"/>
        <v/>
      </c>
      <c r="AR641" s="65" t="str">
        <f t="shared" si="461"/>
        <v/>
      </c>
      <c r="AS641" s="165" t="str">
        <f>IF(COUNTBLANK($A641:$F641)&gt;2,"",IF(Input!K641=0,"NA",Input!K641))</f>
        <v/>
      </c>
      <c r="AT641" s="65" t="str">
        <f t="shared" si="462"/>
        <v/>
      </c>
      <c r="AU641" s="65" t="str">
        <f t="shared" si="463"/>
        <v/>
      </c>
      <c r="AV641" s="165" t="str">
        <f>IF(COUNTBLANK($A641:$F641)&gt;2,"",IF(Input!L641=0,"NA",Input!L641))</f>
        <v/>
      </c>
      <c r="AW641" s="65" t="str">
        <f t="shared" si="464"/>
        <v/>
      </c>
      <c r="AX641" s="65" t="str">
        <f t="shared" si="465"/>
        <v/>
      </c>
      <c r="AY641" s="165" t="str">
        <f>IF(COUNTBLANK($A641:$F641)&gt;2,"",IF(Input!M641=0,"NA",Input!M641))</f>
        <v/>
      </c>
      <c r="AZ641" s="65" t="str">
        <f t="shared" si="466"/>
        <v/>
      </c>
      <c r="BA641" s="65" t="str">
        <f t="shared" si="467"/>
        <v/>
      </c>
      <c r="BB641" s="165" t="str">
        <f>IF(COUNTBLANK($A641:$F641)&gt;2,"",IF(Input!N641=0,"NA",Input!N641))</f>
        <v/>
      </c>
      <c r="BC641" s="65" t="str">
        <f t="shared" si="468"/>
        <v/>
      </c>
      <c r="BD641" s="65" t="str">
        <f t="shared" si="469"/>
        <v/>
      </c>
      <c r="BE641" s="165" t="str">
        <f>IF(COUNTBLANK($A641:$F641)&gt;2,"",IF(Input!O641=0,"NA",Input!O641))</f>
        <v/>
      </c>
      <c r="BF641" s="65" t="str">
        <f t="shared" si="470"/>
        <v/>
      </c>
      <c r="BG641" s="65" t="str">
        <f t="shared" si="471"/>
        <v/>
      </c>
      <c r="BH641" s="165" t="str">
        <f>IF(COUNTBLANK($A641:$F641)&gt;2,"",IF(Input!P641=0,"NA",Input!P641))</f>
        <v/>
      </c>
      <c r="BI641" s="65" t="str">
        <f t="shared" si="472"/>
        <v/>
      </c>
      <c r="BJ641" s="65" t="str">
        <f t="shared" si="473"/>
        <v/>
      </c>
      <c r="BK641" s="165" t="str">
        <f>IF(COUNTBLANK($A641:$F641)&gt;2,"",IF(Input!Q641=0,"NA",Input!Q641))</f>
        <v/>
      </c>
      <c r="BL641" s="65" t="str">
        <f t="shared" si="474"/>
        <v/>
      </c>
      <c r="BM641" s="65" t="str">
        <f t="shared" si="475"/>
        <v/>
      </c>
      <c r="BN641" s="165" t="str">
        <f>IF(COUNTBLANK($A641:$F641)&gt;2,"",IF(Input!R641=0,"NA",Input!R641))</f>
        <v/>
      </c>
      <c r="BO641" s="65" t="str">
        <f t="shared" si="476"/>
        <v/>
      </c>
      <c r="BP641" s="65" t="str">
        <f t="shared" si="477"/>
        <v/>
      </c>
      <c r="BQ641" s="165" t="str">
        <f>IF(COUNTBLANK($A641:$F641)&gt;2,"",IF(Input!S641=0,"NA",Input!S641))</f>
        <v/>
      </c>
      <c r="BR641" s="65" t="str">
        <f t="shared" si="478"/>
        <v/>
      </c>
      <c r="BS641" s="65" t="str">
        <f t="shared" si="479"/>
        <v/>
      </c>
      <c r="BT641" s="165" t="str">
        <f>IF(COUNTBLANK($A641:$F641)&gt;2,"",IF(Input!T641=0,"NA",Input!T641))</f>
        <v/>
      </c>
      <c r="BU641" s="65" t="str">
        <f t="shared" si="480"/>
        <v/>
      </c>
      <c r="BV641" s="65" t="str">
        <f t="shared" si="481"/>
        <v/>
      </c>
      <c r="BW641" s="165" t="str">
        <f>IF(COUNTBLANK($A641:$F641)&gt;2,"",IF(Input!U641=0,"NA",Input!U641))</f>
        <v/>
      </c>
      <c r="BX641" s="65" t="str">
        <f t="shared" si="482"/>
        <v/>
      </c>
      <c r="BY641" s="65" t="str">
        <f t="shared" si="483"/>
        <v/>
      </c>
      <c r="BZ641" s="165" t="str">
        <f>IF(COUNTBLANK($A641:$F641)&gt;2,"",IF(Input!V641=0,"NA",Input!V641))</f>
        <v/>
      </c>
      <c r="CA641" s="65" t="str">
        <f t="shared" si="484"/>
        <v/>
      </c>
      <c r="CB641" s="65" t="str">
        <f t="shared" si="485"/>
        <v/>
      </c>
      <c r="CC641" s="165" t="str">
        <f>IF(COUNTBLANK($A641:$F641)&gt;2,"",IF(Input!W641=0,"NA",Input!W641))</f>
        <v/>
      </c>
      <c r="CD641" s="65" t="str">
        <f t="shared" si="486"/>
        <v/>
      </c>
      <c r="CE641" s="65" t="str">
        <f t="shared" si="487"/>
        <v/>
      </c>
      <c r="CF641" s="165" t="str">
        <f>IF(COUNTBLANK($A641:$F641)&gt;2,"",IF(Input!X641=0,"NA",Input!X641))</f>
        <v/>
      </c>
      <c r="CG641" s="65" t="str">
        <f t="shared" si="488"/>
        <v/>
      </c>
      <c r="CH641" s="65" t="str">
        <f t="shared" si="489"/>
        <v/>
      </c>
      <c r="CI641" s="165" t="str">
        <f>IF(COUNTBLANK($A641:$F641)&gt;2,"",IF(Input!Y641=0,"NA",Input!Y641))</f>
        <v/>
      </c>
      <c r="CJ641" s="65" t="str">
        <f t="shared" si="490"/>
        <v/>
      </c>
      <c r="CK641" s="65" t="str">
        <f t="shared" si="491"/>
        <v/>
      </c>
      <c r="CL641" s="165" t="str">
        <f>IF(COUNTBLANK($A641:$F641)&gt;2,"",IF(Input!Z641=0,"NA",Input!Z641))</f>
        <v/>
      </c>
      <c r="CM641" s="65" t="str">
        <f t="shared" si="492"/>
        <v/>
      </c>
      <c r="CN641" s="65" t="str">
        <f t="shared" si="493"/>
        <v/>
      </c>
      <c r="CO641" s="165" t="str">
        <f>IF(COUNTBLANK($A641:$F641)&gt;2,"",IF(Input!AA641=0,"NA",Input!AA641))</f>
        <v/>
      </c>
      <c r="CP641" s="65" t="str">
        <f t="shared" si="494"/>
        <v/>
      </c>
      <c r="CQ641" s="65" t="str">
        <f t="shared" si="495"/>
        <v/>
      </c>
      <c r="CR641" s="165" t="str">
        <f>IF(COUNTBLANK($A641:$F641)&gt;2,"",IF(Input!AB641=0,"NA",Input!AB641))</f>
        <v/>
      </c>
      <c r="CS641" s="65" t="str">
        <f t="shared" si="496"/>
        <v/>
      </c>
      <c r="CT641" s="65" t="str">
        <f t="shared" si="497"/>
        <v/>
      </c>
      <c r="CU641" s="165" t="str">
        <f>IF(COUNTBLANK($A641:$F641)&gt;2,"",IF(Input!AC641=0,"NA",Input!AC641))</f>
        <v/>
      </c>
      <c r="CV641" s="65" t="str">
        <f t="shared" si="498"/>
        <v/>
      </c>
      <c r="CW641" s="65" t="str">
        <f t="shared" si="499"/>
        <v/>
      </c>
      <c r="CX641" s="165" t="str">
        <f>IF(COUNTBLANK($A641:$F641)&gt;2,"",IF(Input!AD641=0,"NA",Input!AD641))</f>
        <v/>
      </c>
    </row>
    <row r="642" spans="1:102" x14ac:dyDescent="0.25">
      <c r="A642" s="162" t="str">
        <f>IF(Input!B642=0,"",Input!B642)</f>
        <v/>
      </c>
      <c r="B642" s="162" t="str">
        <f>IF(Input!C642=0,"",Input!C642)</f>
        <v/>
      </c>
      <c r="C642" s="162" t="str">
        <f>IF(Input!D642=0,"",Input!D642)</f>
        <v/>
      </c>
      <c r="D642" s="162" t="str">
        <f>IF(Input!G642=0,"",Input!G642)</f>
        <v/>
      </c>
      <c r="E642" s="162" t="str">
        <f>IF(Input!H642=0,"",Input!H642)</f>
        <v/>
      </c>
      <c r="F642" s="162" t="str">
        <f>IF(Input!I642=0,"",Input!I642)</f>
        <v/>
      </c>
      <c r="G642" s="66" t="str">
        <f t="shared" si="450"/>
        <v/>
      </c>
      <c r="H642" s="66" t="str">
        <f t="shared" si="451"/>
        <v/>
      </c>
      <c r="I642" s="160" t="str">
        <f>FinalScores!G642</f>
        <v/>
      </c>
      <c r="J642" s="65" t="str">
        <f t="shared" si="452"/>
        <v/>
      </c>
      <c r="K642" s="65" t="str">
        <f t="shared" si="453"/>
        <v/>
      </c>
      <c r="L642" s="165" t="str">
        <f>IF(COUNTBLANK($A642:$F642)&gt;2,"",IF(Input!AE642=0,"NA",Input!AE642))</f>
        <v/>
      </c>
      <c r="M642" s="65" t="str">
        <f t="shared" si="454"/>
        <v/>
      </c>
      <c r="N642" s="65" t="str">
        <f t="shared" si="455"/>
        <v/>
      </c>
      <c r="O642" s="165" t="str">
        <f>IF(COUNTBLANK($A642:$F642)&gt;2,"",IF(Input!AF642=0,"NA",Input!AF642))</f>
        <v/>
      </c>
      <c r="P642" s="65" t="str">
        <f t="shared" si="456"/>
        <v/>
      </c>
      <c r="Q642" s="65" t="str">
        <f t="shared" si="457"/>
        <v/>
      </c>
      <c r="R642" s="165" t="str">
        <f>IF(COUNTBLANK($A642:$F642)&gt;2,"",IF(Input!AG642=0,"NA",Input!AG642))</f>
        <v/>
      </c>
      <c r="AN642" s="65" t="str">
        <f t="shared" si="458"/>
        <v/>
      </c>
      <c r="AO642" s="65" t="str">
        <f t="shared" si="459"/>
        <v/>
      </c>
      <c r="AP642" s="165" t="str">
        <f>IF(COUNTBLANK($A642:$F642)&gt;2,"",IF(Input!J642=0,"NA",Input!J642))</f>
        <v/>
      </c>
      <c r="AQ642" s="65" t="str">
        <f t="shared" si="460"/>
        <v/>
      </c>
      <c r="AR642" s="65" t="str">
        <f t="shared" si="461"/>
        <v/>
      </c>
      <c r="AS642" s="165" t="str">
        <f>IF(COUNTBLANK($A642:$F642)&gt;2,"",IF(Input!K642=0,"NA",Input!K642))</f>
        <v/>
      </c>
      <c r="AT642" s="65" t="str">
        <f t="shared" si="462"/>
        <v/>
      </c>
      <c r="AU642" s="65" t="str">
        <f t="shared" si="463"/>
        <v/>
      </c>
      <c r="AV642" s="165" t="str">
        <f>IF(COUNTBLANK($A642:$F642)&gt;2,"",IF(Input!L642=0,"NA",Input!L642))</f>
        <v/>
      </c>
      <c r="AW642" s="65" t="str">
        <f t="shared" si="464"/>
        <v/>
      </c>
      <c r="AX642" s="65" t="str">
        <f t="shared" si="465"/>
        <v/>
      </c>
      <c r="AY642" s="165" t="str">
        <f>IF(COUNTBLANK($A642:$F642)&gt;2,"",IF(Input!M642=0,"NA",Input!M642))</f>
        <v/>
      </c>
      <c r="AZ642" s="65" t="str">
        <f t="shared" si="466"/>
        <v/>
      </c>
      <c r="BA642" s="65" t="str">
        <f t="shared" si="467"/>
        <v/>
      </c>
      <c r="BB642" s="165" t="str">
        <f>IF(COUNTBLANK($A642:$F642)&gt;2,"",IF(Input!N642=0,"NA",Input!N642))</f>
        <v/>
      </c>
      <c r="BC642" s="65" t="str">
        <f t="shared" si="468"/>
        <v/>
      </c>
      <c r="BD642" s="65" t="str">
        <f t="shared" si="469"/>
        <v/>
      </c>
      <c r="BE642" s="165" t="str">
        <f>IF(COUNTBLANK($A642:$F642)&gt;2,"",IF(Input!O642=0,"NA",Input!O642))</f>
        <v/>
      </c>
      <c r="BF642" s="65" t="str">
        <f t="shared" si="470"/>
        <v/>
      </c>
      <c r="BG642" s="65" t="str">
        <f t="shared" si="471"/>
        <v/>
      </c>
      <c r="BH642" s="165" t="str">
        <f>IF(COUNTBLANK($A642:$F642)&gt;2,"",IF(Input!P642=0,"NA",Input!P642))</f>
        <v/>
      </c>
      <c r="BI642" s="65" t="str">
        <f t="shared" si="472"/>
        <v/>
      </c>
      <c r="BJ642" s="65" t="str">
        <f t="shared" si="473"/>
        <v/>
      </c>
      <c r="BK642" s="165" t="str">
        <f>IF(COUNTBLANK($A642:$F642)&gt;2,"",IF(Input!Q642=0,"NA",Input!Q642))</f>
        <v/>
      </c>
      <c r="BL642" s="65" t="str">
        <f t="shared" si="474"/>
        <v/>
      </c>
      <c r="BM642" s="65" t="str">
        <f t="shared" si="475"/>
        <v/>
      </c>
      <c r="BN642" s="165" t="str">
        <f>IF(COUNTBLANK($A642:$F642)&gt;2,"",IF(Input!R642=0,"NA",Input!R642))</f>
        <v/>
      </c>
      <c r="BO642" s="65" t="str">
        <f t="shared" si="476"/>
        <v/>
      </c>
      <c r="BP642" s="65" t="str">
        <f t="shared" si="477"/>
        <v/>
      </c>
      <c r="BQ642" s="165" t="str">
        <f>IF(COUNTBLANK($A642:$F642)&gt;2,"",IF(Input!S642=0,"NA",Input!S642))</f>
        <v/>
      </c>
      <c r="BR642" s="65" t="str">
        <f t="shared" si="478"/>
        <v/>
      </c>
      <c r="BS642" s="65" t="str">
        <f t="shared" si="479"/>
        <v/>
      </c>
      <c r="BT642" s="165" t="str">
        <f>IF(COUNTBLANK($A642:$F642)&gt;2,"",IF(Input!T642=0,"NA",Input!T642))</f>
        <v/>
      </c>
      <c r="BU642" s="65" t="str">
        <f t="shared" si="480"/>
        <v/>
      </c>
      <c r="BV642" s="65" t="str">
        <f t="shared" si="481"/>
        <v/>
      </c>
      <c r="BW642" s="165" t="str">
        <f>IF(COUNTBLANK($A642:$F642)&gt;2,"",IF(Input!U642=0,"NA",Input!U642))</f>
        <v/>
      </c>
      <c r="BX642" s="65" t="str">
        <f t="shared" si="482"/>
        <v/>
      </c>
      <c r="BY642" s="65" t="str">
        <f t="shared" si="483"/>
        <v/>
      </c>
      <c r="BZ642" s="165" t="str">
        <f>IF(COUNTBLANK($A642:$F642)&gt;2,"",IF(Input!V642=0,"NA",Input!V642))</f>
        <v/>
      </c>
      <c r="CA642" s="65" t="str">
        <f t="shared" si="484"/>
        <v/>
      </c>
      <c r="CB642" s="65" t="str">
        <f t="shared" si="485"/>
        <v/>
      </c>
      <c r="CC642" s="165" t="str">
        <f>IF(COUNTBLANK($A642:$F642)&gt;2,"",IF(Input!W642=0,"NA",Input!W642))</f>
        <v/>
      </c>
      <c r="CD642" s="65" t="str">
        <f t="shared" si="486"/>
        <v/>
      </c>
      <c r="CE642" s="65" t="str">
        <f t="shared" si="487"/>
        <v/>
      </c>
      <c r="CF642" s="165" t="str">
        <f>IF(COUNTBLANK($A642:$F642)&gt;2,"",IF(Input!X642=0,"NA",Input!X642))</f>
        <v/>
      </c>
      <c r="CG642" s="65" t="str">
        <f t="shared" si="488"/>
        <v/>
      </c>
      <c r="CH642" s="65" t="str">
        <f t="shared" si="489"/>
        <v/>
      </c>
      <c r="CI642" s="165" t="str">
        <f>IF(COUNTBLANK($A642:$F642)&gt;2,"",IF(Input!Y642=0,"NA",Input!Y642))</f>
        <v/>
      </c>
      <c r="CJ642" s="65" t="str">
        <f t="shared" si="490"/>
        <v/>
      </c>
      <c r="CK642" s="65" t="str">
        <f t="shared" si="491"/>
        <v/>
      </c>
      <c r="CL642" s="165" t="str">
        <f>IF(COUNTBLANK($A642:$F642)&gt;2,"",IF(Input!Z642=0,"NA",Input!Z642))</f>
        <v/>
      </c>
      <c r="CM642" s="65" t="str">
        <f t="shared" si="492"/>
        <v/>
      </c>
      <c r="CN642" s="65" t="str">
        <f t="shared" si="493"/>
        <v/>
      </c>
      <c r="CO642" s="165" t="str">
        <f>IF(COUNTBLANK($A642:$F642)&gt;2,"",IF(Input!AA642=0,"NA",Input!AA642))</f>
        <v/>
      </c>
      <c r="CP642" s="65" t="str">
        <f t="shared" si="494"/>
        <v/>
      </c>
      <c r="CQ642" s="65" t="str">
        <f t="shared" si="495"/>
        <v/>
      </c>
      <c r="CR642" s="165" t="str">
        <f>IF(COUNTBLANK($A642:$F642)&gt;2,"",IF(Input!AB642=0,"NA",Input!AB642))</f>
        <v/>
      </c>
      <c r="CS642" s="65" t="str">
        <f t="shared" si="496"/>
        <v/>
      </c>
      <c r="CT642" s="65" t="str">
        <f t="shared" si="497"/>
        <v/>
      </c>
      <c r="CU642" s="165" t="str">
        <f>IF(COUNTBLANK($A642:$F642)&gt;2,"",IF(Input!AC642=0,"NA",Input!AC642))</f>
        <v/>
      </c>
      <c r="CV642" s="65" t="str">
        <f t="shared" si="498"/>
        <v/>
      </c>
      <c r="CW642" s="65" t="str">
        <f t="shared" si="499"/>
        <v/>
      </c>
      <c r="CX642" s="165" t="str">
        <f>IF(COUNTBLANK($A642:$F642)&gt;2,"",IF(Input!AD642=0,"NA",Input!AD642))</f>
        <v/>
      </c>
    </row>
    <row r="643" spans="1:102" x14ac:dyDescent="0.25">
      <c r="A643" s="162" t="str">
        <f>IF(Input!B643=0,"",Input!B643)</f>
        <v/>
      </c>
      <c r="B643" s="162" t="str">
        <f>IF(Input!C643=0,"",Input!C643)</f>
        <v/>
      </c>
      <c r="C643" s="162" t="str">
        <f>IF(Input!D643=0,"",Input!D643)</f>
        <v/>
      </c>
      <c r="D643" s="162" t="str">
        <f>IF(Input!G643=0,"",Input!G643)</f>
        <v/>
      </c>
      <c r="E643" s="162" t="str">
        <f>IF(Input!H643=0,"",Input!H643)</f>
        <v/>
      </c>
      <c r="F643" s="162" t="str">
        <f>IF(Input!I643=0,"",Input!I643)</f>
        <v/>
      </c>
      <c r="G643" s="66" t="str">
        <f t="shared" ref="G643:G706" si="500">IF(COUNTBLANK(A643:F643)&gt;2,"","Paper")</f>
        <v/>
      </c>
      <c r="H643" s="66" t="str">
        <f t="shared" ref="H643:H706" si="501">IF(COUNTBLANK(A643:F643)&gt;2,"","McREL")</f>
        <v/>
      </c>
      <c r="I643" s="160" t="str">
        <f>FinalScores!G643</f>
        <v/>
      </c>
      <c r="J643" s="65" t="str">
        <f t="shared" ref="J643:J706" si="502">IF(COUNTBLANK(A643:F643)&gt;2,"","MC")</f>
        <v/>
      </c>
      <c r="K643" s="65" t="str">
        <f t="shared" ref="K643:K706" si="503">IF(COUNTBLANK($A643:$F643)&gt;2,"","Managing Change")</f>
        <v/>
      </c>
      <c r="L643" s="165" t="str">
        <f>IF(COUNTBLANK($A643:$F643)&gt;2,"",IF(Input!AE643=0,"NA",Input!AE643))</f>
        <v/>
      </c>
      <c r="M643" s="65" t="str">
        <f t="shared" ref="M643:M706" si="504">IF(COUNTBLANK($A643:$F643)&gt;2,"","MC")</f>
        <v/>
      </c>
      <c r="N643" s="65" t="str">
        <f t="shared" ref="N643:N706" si="505">IF(COUNTBLANK($A643:$F643)&gt;2,"","Change Agent")</f>
        <v/>
      </c>
      <c r="O643" s="165" t="str">
        <f>IF(COUNTBLANK($A643:$F643)&gt;2,"",IF(Input!AF643=0,"NA",Input!AF643))</f>
        <v/>
      </c>
      <c r="P643" s="65" t="str">
        <f t="shared" ref="P643:P706" si="506">IF(COUNTBLANK($A643:$F643)&gt;2,"","PC")</f>
        <v/>
      </c>
      <c r="Q643" s="65" t="str">
        <f t="shared" ref="Q643:Q706" si="507">IF(COUNTBLANK($A643:$F643)&gt;2,"","Purposeful Community")</f>
        <v/>
      </c>
      <c r="R643" s="165" t="str">
        <f>IF(COUNTBLANK($A643:$F643)&gt;2,"",IF(Input!AG643=0,"NA",Input!AG643))</f>
        <v/>
      </c>
      <c r="AN643" s="65" t="str">
        <f t="shared" ref="AN643:AN706" si="508">IF(COUNTBLANK($A643:$F643)&gt;2,"","MC")</f>
        <v/>
      </c>
      <c r="AO643" s="65" t="str">
        <f t="shared" ref="AO643:AO706" si="509">IF(COUNTBLANK($A643:$F643)&gt;2,"","Change Agent")</f>
        <v/>
      </c>
      <c r="AP643" s="165" t="str">
        <f>IF(COUNTBLANK($A643:$F643)&gt;2,"",IF(Input!J643=0,"NA",Input!J643))</f>
        <v/>
      </c>
      <c r="AQ643" s="65" t="str">
        <f t="shared" ref="AQ643:AQ706" si="510">IF(COUNTBLANK($A643:$F643)&gt;2,"","MC")</f>
        <v/>
      </c>
      <c r="AR643" s="65" t="str">
        <f t="shared" ref="AR643:AR706" si="511">IF(COUNTBLANK($A643:$F643)&gt;2,"","Flexibility")</f>
        <v/>
      </c>
      <c r="AS643" s="165" t="str">
        <f>IF(COUNTBLANK($A643:$F643)&gt;2,"",IF(Input!K643=0,"NA",Input!K643))</f>
        <v/>
      </c>
      <c r="AT643" s="65" t="str">
        <f t="shared" ref="AT643:AT706" si="512">IF(COUNTBLANK($A643:$F643)&gt;2,"","MC")</f>
        <v/>
      </c>
      <c r="AU643" s="65" t="str">
        <f t="shared" ref="AU643:AU706" si="513">IF(COUNTBLANK($A643:$F643)&gt;2,"","Ideals &amp; Beliefs")</f>
        <v/>
      </c>
      <c r="AV643" s="165" t="str">
        <f>IF(COUNTBLANK($A643:$F643)&gt;2,"",IF(Input!L643=0,"NA",Input!L643))</f>
        <v/>
      </c>
      <c r="AW643" s="65" t="str">
        <f t="shared" ref="AW643:AW706" si="514">IF(COUNTBLANK($A643:$F643)&gt;2,"","MC")</f>
        <v/>
      </c>
      <c r="AX643" s="65" t="str">
        <f t="shared" ref="AX643:AX706" si="515">IF(COUNTBLANK($A643:$F643)&gt;2,"","Intellectual Stimulation")</f>
        <v/>
      </c>
      <c r="AY643" s="165" t="str">
        <f>IF(COUNTBLANK($A643:$F643)&gt;2,"",IF(Input!M643=0,"NA",Input!M643))</f>
        <v/>
      </c>
      <c r="AZ643" s="65" t="str">
        <f t="shared" ref="AZ643:AZ706" si="516">IF(COUNTBLANK($A643:$F643)&gt;2,"","MC")</f>
        <v/>
      </c>
      <c r="BA643" s="65" t="str">
        <f t="shared" ref="BA643:BA706" si="517">IF(COUNTBLANK($A643:$F643)&gt;2,"","Knowledge of CIA")</f>
        <v/>
      </c>
      <c r="BB643" s="165" t="str">
        <f>IF(COUNTBLANK($A643:$F643)&gt;2,"",IF(Input!N643=0,"NA",Input!N643))</f>
        <v/>
      </c>
      <c r="BC643" s="65" t="str">
        <f t="shared" ref="BC643:BC706" si="518">IF(COUNTBLANK($A643:$F643)&gt;2,"","MC")</f>
        <v/>
      </c>
      <c r="BD643" s="65" t="str">
        <f t="shared" ref="BD643:BD706" si="519">IF(COUNTBLANK($A643:$F643)&gt;2,"","Monitor &amp; Evaluate")</f>
        <v/>
      </c>
      <c r="BE643" s="165" t="str">
        <f>IF(COUNTBLANK($A643:$F643)&gt;2,"",IF(Input!O643=0,"NA",Input!O643))</f>
        <v/>
      </c>
      <c r="BF643" s="65" t="str">
        <f t="shared" ref="BF643:BF706" si="520">IF(COUNTBLANK($A643:$F643)&gt;2,"","MC")</f>
        <v/>
      </c>
      <c r="BG643" s="65" t="str">
        <f t="shared" ref="BG643:BG706" si="521">IF(COUNTBLANK($A643:$F643)&gt;2,"","Optimize")</f>
        <v/>
      </c>
      <c r="BH643" s="165" t="str">
        <f>IF(COUNTBLANK($A643:$F643)&gt;2,"",IF(Input!P643=0,"NA",Input!P643))</f>
        <v/>
      </c>
      <c r="BI643" s="65" t="str">
        <f t="shared" ref="BI643:BI706" si="522">IF(COUNTBLANK($A643:$F643)&gt;2,"","FL")</f>
        <v/>
      </c>
      <c r="BJ643" s="65" t="str">
        <f t="shared" ref="BJ643:BJ706" si="523">IF(COUNTBLANK($A643:$F643)&gt;2,"","Contingent Rewards")</f>
        <v/>
      </c>
      <c r="BK643" s="165" t="str">
        <f>IF(COUNTBLANK($A643:$F643)&gt;2,"",IF(Input!Q643=0,"NA",Input!Q643))</f>
        <v/>
      </c>
      <c r="BL643" s="65" t="str">
        <f t="shared" ref="BL643:BL706" si="524">IF(COUNTBLANK($A643:$F643)&gt;2,"","FL")</f>
        <v/>
      </c>
      <c r="BM643" s="65" t="str">
        <f t="shared" ref="BM643:BM706" si="525">IF(COUNTBLANK($A643:$F643)&gt;2,"","Discipline")</f>
        <v/>
      </c>
      <c r="BN643" s="165" t="str">
        <f>IF(COUNTBLANK($A643:$F643)&gt;2,"",IF(Input!R643=0,"NA",Input!R643))</f>
        <v/>
      </c>
      <c r="BO643" s="65" t="str">
        <f t="shared" ref="BO643:BO706" si="526">IF(COUNTBLANK($A643:$F643)&gt;2,"","FL")</f>
        <v/>
      </c>
      <c r="BP643" s="65" t="str">
        <f t="shared" ref="BP643:BP706" si="527">IF(COUNTBLANK($A643:$F643)&gt;2,"","Focus")</f>
        <v/>
      </c>
      <c r="BQ643" s="165" t="str">
        <f>IF(COUNTBLANK($A643:$F643)&gt;2,"",IF(Input!S643=0,"NA",Input!S643))</f>
        <v/>
      </c>
      <c r="BR643" s="65" t="str">
        <f t="shared" ref="BR643:BR706" si="528">IF(COUNTBLANK($A643:$F643)&gt;2,"","FL")</f>
        <v/>
      </c>
      <c r="BS643" s="65" t="str">
        <f t="shared" ref="BS643:BS706" si="529">IF(COUNTBLANK($A643:$F643)&gt;2,"","Involvement of CIA")</f>
        <v/>
      </c>
      <c r="BT643" s="165" t="str">
        <f>IF(COUNTBLANK($A643:$F643)&gt;2,"",IF(Input!T643=0,"NA",Input!T643))</f>
        <v/>
      </c>
      <c r="BU643" s="65" t="str">
        <f t="shared" ref="BU643:BU706" si="530">IF(COUNTBLANK($A643:$F643)&gt;2,"","FL")</f>
        <v/>
      </c>
      <c r="BV643" s="65" t="str">
        <f t="shared" ref="BV643:BV706" si="531">IF(COUNTBLANK($A643:$F643)&gt;2,"","Order")</f>
        <v/>
      </c>
      <c r="BW643" s="165" t="str">
        <f>IF(COUNTBLANK($A643:$F643)&gt;2,"",IF(Input!U643=0,"NA",Input!U643))</f>
        <v/>
      </c>
      <c r="BX643" s="65" t="str">
        <f t="shared" ref="BX643:BX706" si="532">IF(COUNTBLANK($A643:$F643)&gt;2,"","FL")</f>
        <v/>
      </c>
      <c r="BY643" s="65" t="str">
        <f t="shared" ref="BY643:BY706" si="533">IF(COUNTBLANK($A643:$F643)&gt;2,"","Outreach")</f>
        <v/>
      </c>
      <c r="BZ643" s="165" t="str">
        <f>IF(COUNTBLANK($A643:$F643)&gt;2,"",IF(Input!V643=0,"NA",Input!V643))</f>
        <v/>
      </c>
      <c r="CA643" s="65" t="str">
        <f t="shared" ref="CA643:CA706" si="534">IF(COUNTBLANK($A643:$F643)&gt;2,"","FL")</f>
        <v/>
      </c>
      <c r="CB643" s="65" t="str">
        <f t="shared" ref="CB643:CB706" si="535">IF(COUNTBLANK($A643:$F643)&gt;2,"","Resources")</f>
        <v/>
      </c>
      <c r="CC643" s="165" t="str">
        <f>IF(COUNTBLANK($A643:$F643)&gt;2,"",IF(Input!W643=0,"NA",Input!W643))</f>
        <v/>
      </c>
      <c r="CD643" s="65" t="str">
        <f t="shared" ref="CD643:CD706" si="536">IF(COUNTBLANK($A643:$F643)&gt;2,"","PC")</f>
        <v/>
      </c>
      <c r="CE643" s="65" t="str">
        <f t="shared" ref="CE643:CE706" si="537">IF(COUNTBLANK($A643:$F643)&gt;2,"","Affirmation")</f>
        <v/>
      </c>
      <c r="CF643" s="165" t="str">
        <f>IF(COUNTBLANK($A643:$F643)&gt;2,"",IF(Input!X643=0,"NA",Input!X643))</f>
        <v/>
      </c>
      <c r="CG643" s="65" t="str">
        <f t="shared" ref="CG643:CG706" si="538">IF(COUNTBLANK($A643:$F643)&gt;2,"","PC")</f>
        <v/>
      </c>
      <c r="CH643" s="65" t="str">
        <f t="shared" ref="CH643:CH706" si="539">IF(COUNTBLANK($A643:$F643)&gt;2,"","Communication")</f>
        <v/>
      </c>
      <c r="CI643" s="165" t="str">
        <f>IF(COUNTBLANK($A643:$F643)&gt;2,"",IF(Input!Y643=0,"NA",Input!Y643))</f>
        <v/>
      </c>
      <c r="CJ643" s="65" t="str">
        <f t="shared" ref="CJ643:CJ706" si="540">IF(COUNTBLANK($A643:$F643)&gt;2,"","PC")</f>
        <v/>
      </c>
      <c r="CK643" s="65" t="str">
        <f t="shared" ref="CK643:CK706" si="541">IF(COUNTBLANK($A643:$F643)&gt;2,"","Culture")</f>
        <v/>
      </c>
      <c r="CL643" s="165" t="str">
        <f>IF(COUNTBLANK($A643:$F643)&gt;2,"",IF(Input!Z643=0,"NA",Input!Z643))</f>
        <v/>
      </c>
      <c r="CM643" s="65" t="str">
        <f t="shared" ref="CM643:CM706" si="542">IF(COUNTBLANK($A643:$F643)&gt;2,"","PC")</f>
        <v/>
      </c>
      <c r="CN643" s="65" t="str">
        <f t="shared" ref="CN643:CN706" si="543">IF(COUNTBLANK($A643:$F643)&gt;2,"","Input")</f>
        <v/>
      </c>
      <c r="CO643" s="165" t="str">
        <f>IF(COUNTBLANK($A643:$F643)&gt;2,"",IF(Input!AA643=0,"NA",Input!AA643))</f>
        <v/>
      </c>
      <c r="CP643" s="65" t="str">
        <f t="shared" ref="CP643:CP706" si="544">IF(COUNTBLANK($A643:$F643)&gt;2,"","PC")</f>
        <v/>
      </c>
      <c r="CQ643" s="65" t="str">
        <f t="shared" ref="CQ643:CQ706" si="545">IF(COUNTBLANK($A643:$F643)&gt;2,"","Relationships")</f>
        <v/>
      </c>
      <c r="CR643" s="165" t="str">
        <f>IF(COUNTBLANK($A643:$F643)&gt;2,"",IF(Input!AB643=0,"NA",Input!AB643))</f>
        <v/>
      </c>
      <c r="CS643" s="65" t="str">
        <f t="shared" ref="CS643:CS706" si="546">IF(COUNTBLANK($A643:$F643)&gt;2,"","PC")</f>
        <v/>
      </c>
      <c r="CT643" s="65" t="str">
        <f t="shared" ref="CT643:CT706" si="547">IF(COUNTBLANK($A643:$F643)&gt;2,"","Situational Awareness")</f>
        <v/>
      </c>
      <c r="CU643" s="165" t="str">
        <f>IF(COUNTBLANK($A643:$F643)&gt;2,"",IF(Input!AC643=0,"NA",Input!AC643))</f>
        <v/>
      </c>
      <c r="CV643" s="65" t="str">
        <f t="shared" ref="CV643:CV706" si="548">IF(COUNTBLANK($A643:$F643)&gt;2,"","PC")</f>
        <v/>
      </c>
      <c r="CW643" s="65" t="str">
        <f t="shared" ref="CW643:CW706" si="549">IF(COUNTBLANK($A643:$F643)&gt;2,"","Visibility")</f>
        <v/>
      </c>
      <c r="CX643" s="165" t="str">
        <f>IF(COUNTBLANK($A643:$F643)&gt;2,"",IF(Input!AD643=0,"NA",Input!AD643))</f>
        <v/>
      </c>
    </row>
    <row r="644" spans="1:102" x14ac:dyDescent="0.25">
      <c r="A644" s="162" t="str">
        <f>IF(Input!B644=0,"",Input!B644)</f>
        <v/>
      </c>
      <c r="B644" s="162" t="str">
        <f>IF(Input!C644=0,"",Input!C644)</f>
        <v/>
      </c>
      <c r="C644" s="162" t="str">
        <f>IF(Input!D644=0,"",Input!D644)</f>
        <v/>
      </c>
      <c r="D644" s="162" t="str">
        <f>IF(Input!G644=0,"",Input!G644)</f>
        <v/>
      </c>
      <c r="E644" s="162" t="str">
        <f>IF(Input!H644=0,"",Input!H644)</f>
        <v/>
      </c>
      <c r="F644" s="162" t="str">
        <f>IF(Input!I644=0,"",Input!I644)</f>
        <v/>
      </c>
      <c r="G644" s="66" t="str">
        <f t="shared" si="500"/>
        <v/>
      </c>
      <c r="H644" s="66" t="str">
        <f t="shared" si="501"/>
        <v/>
      </c>
      <c r="I644" s="160" t="str">
        <f>FinalScores!G644</f>
        <v/>
      </c>
      <c r="J644" s="65" t="str">
        <f t="shared" si="502"/>
        <v/>
      </c>
      <c r="K644" s="65" t="str">
        <f t="shared" si="503"/>
        <v/>
      </c>
      <c r="L644" s="165" t="str">
        <f>IF(COUNTBLANK($A644:$F644)&gt;2,"",IF(Input!AE644=0,"NA",Input!AE644))</f>
        <v/>
      </c>
      <c r="M644" s="65" t="str">
        <f t="shared" si="504"/>
        <v/>
      </c>
      <c r="N644" s="65" t="str">
        <f t="shared" si="505"/>
        <v/>
      </c>
      <c r="O644" s="165" t="str">
        <f>IF(COUNTBLANK($A644:$F644)&gt;2,"",IF(Input!AF644=0,"NA",Input!AF644))</f>
        <v/>
      </c>
      <c r="P644" s="65" t="str">
        <f t="shared" si="506"/>
        <v/>
      </c>
      <c r="Q644" s="65" t="str">
        <f t="shared" si="507"/>
        <v/>
      </c>
      <c r="R644" s="165" t="str">
        <f>IF(COUNTBLANK($A644:$F644)&gt;2,"",IF(Input!AG644=0,"NA",Input!AG644))</f>
        <v/>
      </c>
      <c r="AN644" s="65" t="str">
        <f t="shared" si="508"/>
        <v/>
      </c>
      <c r="AO644" s="65" t="str">
        <f t="shared" si="509"/>
        <v/>
      </c>
      <c r="AP644" s="165" t="str">
        <f>IF(COUNTBLANK($A644:$F644)&gt;2,"",IF(Input!J644=0,"NA",Input!J644))</f>
        <v/>
      </c>
      <c r="AQ644" s="65" t="str">
        <f t="shared" si="510"/>
        <v/>
      </c>
      <c r="AR644" s="65" t="str">
        <f t="shared" si="511"/>
        <v/>
      </c>
      <c r="AS644" s="165" t="str">
        <f>IF(COUNTBLANK($A644:$F644)&gt;2,"",IF(Input!K644=0,"NA",Input!K644))</f>
        <v/>
      </c>
      <c r="AT644" s="65" t="str">
        <f t="shared" si="512"/>
        <v/>
      </c>
      <c r="AU644" s="65" t="str">
        <f t="shared" si="513"/>
        <v/>
      </c>
      <c r="AV644" s="165" t="str">
        <f>IF(COUNTBLANK($A644:$F644)&gt;2,"",IF(Input!L644=0,"NA",Input!L644))</f>
        <v/>
      </c>
      <c r="AW644" s="65" t="str">
        <f t="shared" si="514"/>
        <v/>
      </c>
      <c r="AX644" s="65" t="str">
        <f t="shared" si="515"/>
        <v/>
      </c>
      <c r="AY644" s="165" t="str">
        <f>IF(COUNTBLANK($A644:$F644)&gt;2,"",IF(Input!M644=0,"NA",Input!M644))</f>
        <v/>
      </c>
      <c r="AZ644" s="65" t="str">
        <f t="shared" si="516"/>
        <v/>
      </c>
      <c r="BA644" s="65" t="str">
        <f t="shared" si="517"/>
        <v/>
      </c>
      <c r="BB644" s="165" t="str">
        <f>IF(COUNTBLANK($A644:$F644)&gt;2,"",IF(Input!N644=0,"NA",Input!N644))</f>
        <v/>
      </c>
      <c r="BC644" s="65" t="str">
        <f t="shared" si="518"/>
        <v/>
      </c>
      <c r="BD644" s="65" t="str">
        <f t="shared" si="519"/>
        <v/>
      </c>
      <c r="BE644" s="165" t="str">
        <f>IF(COUNTBLANK($A644:$F644)&gt;2,"",IF(Input!O644=0,"NA",Input!O644))</f>
        <v/>
      </c>
      <c r="BF644" s="65" t="str">
        <f t="shared" si="520"/>
        <v/>
      </c>
      <c r="BG644" s="65" t="str">
        <f t="shared" si="521"/>
        <v/>
      </c>
      <c r="BH644" s="165" t="str">
        <f>IF(COUNTBLANK($A644:$F644)&gt;2,"",IF(Input!P644=0,"NA",Input!P644))</f>
        <v/>
      </c>
      <c r="BI644" s="65" t="str">
        <f t="shared" si="522"/>
        <v/>
      </c>
      <c r="BJ644" s="65" t="str">
        <f t="shared" si="523"/>
        <v/>
      </c>
      <c r="BK644" s="165" t="str">
        <f>IF(COUNTBLANK($A644:$F644)&gt;2,"",IF(Input!Q644=0,"NA",Input!Q644))</f>
        <v/>
      </c>
      <c r="BL644" s="65" t="str">
        <f t="shared" si="524"/>
        <v/>
      </c>
      <c r="BM644" s="65" t="str">
        <f t="shared" si="525"/>
        <v/>
      </c>
      <c r="BN644" s="165" t="str">
        <f>IF(COUNTBLANK($A644:$F644)&gt;2,"",IF(Input!R644=0,"NA",Input!R644))</f>
        <v/>
      </c>
      <c r="BO644" s="65" t="str">
        <f t="shared" si="526"/>
        <v/>
      </c>
      <c r="BP644" s="65" t="str">
        <f t="shared" si="527"/>
        <v/>
      </c>
      <c r="BQ644" s="165" t="str">
        <f>IF(COUNTBLANK($A644:$F644)&gt;2,"",IF(Input!S644=0,"NA",Input!S644))</f>
        <v/>
      </c>
      <c r="BR644" s="65" t="str">
        <f t="shared" si="528"/>
        <v/>
      </c>
      <c r="BS644" s="65" t="str">
        <f t="shared" si="529"/>
        <v/>
      </c>
      <c r="BT644" s="165" t="str">
        <f>IF(COUNTBLANK($A644:$F644)&gt;2,"",IF(Input!T644=0,"NA",Input!T644))</f>
        <v/>
      </c>
      <c r="BU644" s="65" t="str">
        <f t="shared" si="530"/>
        <v/>
      </c>
      <c r="BV644" s="65" t="str">
        <f t="shared" si="531"/>
        <v/>
      </c>
      <c r="BW644" s="165" t="str">
        <f>IF(COUNTBLANK($A644:$F644)&gt;2,"",IF(Input!U644=0,"NA",Input!U644))</f>
        <v/>
      </c>
      <c r="BX644" s="65" t="str">
        <f t="shared" si="532"/>
        <v/>
      </c>
      <c r="BY644" s="65" t="str">
        <f t="shared" si="533"/>
        <v/>
      </c>
      <c r="BZ644" s="165" t="str">
        <f>IF(COUNTBLANK($A644:$F644)&gt;2,"",IF(Input!V644=0,"NA",Input!V644))</f>
        <v/>
      </c>
      <c r="CA644" s="65" t="str">
        <f t="shared" si="534"/>
        <v/>
      </c>
      <c r="CB644" s="65" t="str">
        <f t="shared" si="535"/>
        <v/>
      </c>
      <c r="CC644" s="165" t="str">
        <f>IF(COUNTBLANK($A644:$F644)&gt;2,"",IF(Input!W644=0,"NA",Input!W644))</f>
        <v/>
      </c>
      <c r="CD644" s="65" t="str">
        <f t="shared" si="536"/>
        <v/>
      </c>
      <c r="CE644" s="65" t="str">
        <f t="shared" si="537"/>
        <v/>
      </c>
      <c r="CF644" s="165" t="str">
        <f>IF(COUNTBLANK($A644:$F644)&gt;2,"",IF(Input!X644=0,"NA",Input!X644))</f>
        <v/>
      </c>
      <c r="CG644" s="65" t="str">
        <f t="shared" si="538"/>
        <v/>
      </c>
      <c r="CH644" s="65" t="str">
        <f t="shared" si="539"/>
        <v/>
      </c>
      <c r="CI644" s="165" t="str">
        <f>IF(COUNTBLANK($A644:$F644)&gt;2,"",IF(Input!Y644=0,"NA",Input!Y644))</f>
        <v/>
      </c>
      <c r="CJ644" s="65" t="str">
        <f t="shared" si="540"/>
        <v/>
      </c>
      <c r="CK644" s="65" t="str">
        <f t="shared" si="541"/>
        <v/>
      </c>
      <c r="CL644" s="165" t="str">
        <f>IF(COUNTBLANK($A644:$F644)&gt;2,"",IF(Input!Z644=0,"NA",Input!Z644))</f>
        <v/>
      </c>
      <c r="CM644" s="65" t="str">
        <f t="shared" si="542"/>
        <v/>
      </c>
      <c r="CN644" s="65" t="str">
        <f t="shared" si="543"/>
        <v/>
      </c>
      <c r="CO644" s="165" t="str">
        <f>IF(COUNTBLANK($A644:$F644)&gt;2,"",IF(Input!AA644=0,"NA",Input!AA644))</f>
        <v/>
      </c>
      <c r="CP644" s="65" t="str">
        <f t="shared" si="544"/>
        <v/>
      </c>
      <c r="CQ644" s="65" t="str">
        <f t="shared" si="545"/>
        <v/>
      </c>
      <c r="CR644" s="165" t="str">
        <f>IF(COUNTBLANK($A644:$F644)&gt;2,"",IF(Input!AB644=0,"NA",Input!AB644))</f>
        <v/>
      </c>
      <c r="CS644" s="65" t="str">
        <f t="shared" si="546"/>
        <v/>
      </c>
      <c r="CT644" s="65" t="str">
        <f t="shared" si="547"/>
        <v/>
      </c>
      <c r="CU644" s="165" t="str">
        <f>IF(COUNTBLANK($A644:$F644)&gt;2,"",IF(Input!AC644=0,"NA",Input!AC644))</f>
        <v/>
      </c>
      <c r="CV644" s="65" t="str">
        <f t="shared" si="548"/>
        <v/>
      </c>
      <c r="CW644" s="65" t="str">
        <f t="shared" si="549"/>
        <v/>
      </c>
      <c r="CX644" s="165" t="str">
        <f>IF(COUNTBLANK($A644:$F644)&gt;2,"",IF(Input!AD644=0,"NA",Input!AD644))</f>
        <v/>
      </c>
    </row>
    <row r="645" spans="1:102" x14ac:dyDescent="0.25">
      <c r="A645" s="162" t="str">
        <f>IF(Input!B645=0,"",Input!B645)</f>
        <v/>
      </c>
      <c r="B645" s="162" t="str">
        <f>IF(Input!C645=0,"",Input!C645)</f>
        <v/>
      </c>
      <c r="C645" s="162" t="str">
        <f>IF(Input!D645=0,"",Input!D645)</f>
        <v/>
      </c>
      <c r="D645" s="162" t="str">
        <f>IF(Input!G645=0,"",Input!G645)</f>
        <v/>
      </c>
      <c r="E645" s="162" t="str">
        <f>IF(Input!H645=0,"",Input!H645)</f>
        <v/>
      </c>
      <c r="F645" s="162" t="str">
        <f>IF(Input!I645=0,"",Input!I645)</f>
        <v/>
      </c>
      <c r="G645" s="66" t="str">
        <f t="shared" si="500"/>
        <v/>
      </c>
      <c r="H645" s="66" t="str">
        <f t="shared" si="501"/>
        <v/>
      </c>
      <c r="I645" s="160" t="str">
        <f>FinalScores!G645</f>
        <v/>
      </c>
      <c r="J645" s="65" t="str">
        <f t="shared" si="502"/>
        <v/>
      </c>
      <c r="K645" s="65" t="str">
        <f t="shared" si="503"/>
        <v/>
      </c>
      <c r="L645" s="165" t="str">
        <f>IF(COUNTBLANK($A645:$F645)&gt;2,"",IF(Input!AE645=0,"NA",Input!AE645))</f>
        <v/>
      </c>
      <c r="M645" s="65" t="str">
        <f t="shared" si="504"/>
        <v/>
      </c>
      <c r="N645" s="65" t="str">
        <f t="shared" si="505"/>
        <v/>
      </c>
      <c r="O645" s="165" t="str">
        <f>IF(COUNTBLANK($A645:$F645)&gt;2,"",IF(Input!AF645=0,"NA",Input!AF645))</f>
        <v/>
      </c>
      <c r="P645" s="65" t="str">
        <f t="shared" si="506"/>
        <v/>
      </c>
      <c r="Q645" s="65" t="str">
        <f t="shared" si="507"/>
        <v/>
      </c>
      <c r="R645" s="165" t="str">
        <f>IF(COUNTBLANK($A645:$F645)&gt;2,"",IF(Input!AG645=0,"NA",Input!AG645))</f>
        <v/>
      </c>
      <c r="AN645" s="65" t="str">
        <f t="shared" si="508"/>
        <v/>
      </c>
      <c r="AO645" s="65" t="str">
        <f t="shared" si="509"/>
        <v/>
      </c>
      <c r="AP645" s="165" t="str">
        <f>IF(COUNTBLANK($A645:$F645)&gt;2,"",IF(Input!J645=0,"NA",Input!J645))</f>
        <v/>
      </c>
      <c r="AQ645" s="65" t="str">
        <f t="shared" si="510"/>
        <v/>
      </c>
      <c r="AR645" s="65" t="str">
        <f t="shared" si="511"/>
        <v/>
      </c>
      <c r="AS645" s="165" t="str">
        <f>IF(COUNTBLANK($A645:$F645)&gt;2,"",IF(Input!K645=0,"NA",Input!K645))</f>
        <v/>
      </c>
      <c r="AT645" s="65" t="str">
        <f t="shared" si="512"/>
        <v/>
      </c>
      <c r="AU645" s="65" t="str">
        <f t="shared" si="513"/>
        <v/>
      </c>
      <c r="AV645" s="165" t="str">
        <f>IF(COUNTBLANK($A645:$F645)&gt;2,"",IF(Input!L645=0,"NA",Input!L645))</f>
        <v/>
      </c>
      <c r="AW645" s="65" t="str">
        <f t="shared" si="514"/>
        <v/>
      </c>
      <c r="AX645" s="65" t="str">
        <f t="shared" si="515"/>
        <v/>
      </c>
      <c r="AY645" s="165" t="str">
        <f>IF(COUNTBLANK($A645:$F645)&gt;2,"",IF(Input!M645=0,"NA",Input!M645))</f>
        <v/>
      </c>
      <c r="AZ645" s="65" t="str">
        <f t="shared" si="516"/>
        <v/>
      </c>
      <c r="BA645" s="65" t="str">
        <f t="shared" si="517"/>
        <v/>
      </c>
      <c r="BB645" s="165" t="str">
        <f>IF(COUNTBLANK($A645:$F645)&gt;2,"",IF(Input!N645=0,"NA",Input!N645))</f>
        <v/>
      </c>
      <c r="BC645" s="65" t="str">
        <f t="shared" si="518"/>
        <v/>
      </c>
      <c r="BD645" s="65" t="str">
        <f t="shared" si="519"/>
        <v/>
      </c>
      <c r="BE645" s="165" t="str">
        <f>IF(COUNTBLANK($A645:$F645)&gt;2,"",IF(Input!O645=0,"NA",Input!O645))</f>
        <v/>
      </c>
      <c r="BF645" s="65" t="str">
        <f t="shared" si="520"/>
        <v/>
      </c>
      <c r="BG645" s="65" t="str">
        <f t="shared" si="521"/>
        <v/>
      </c>
      <c r="BH645" s="165" t="str">
        <f>IF(COUNTBLANK($A645:$F645)&gt;2,"",IF(Input!P645=0,"NA",Input!P645))</f>
        <v/>
      </c>
      <c r="BI645" s="65" t="str">
        <f t="shared" si="522"/>
        <v/>
      </c>
      <c r="BJ645" s="65" t="str">
        <f t="shared" si="523"/>
        <v/>
      </c>
      <c r="BK645" s="165" t="str">
        <f>IF(COUNTBLANK($A645:$F645)&gt;2,"",IF(Input!Q645=0,"NA",Input!Q645))</f>
        <v/>
      </c>
      <c r="BL645" s="65" t="str">
        <f t="shared" si="524"/>
        <v/>
      </c>
      <c r="BM645" s="65" t="str">
        <f t="shared" si="525"/>
        <v/>
      </c>
      <c r="BN645" s="165" t="str">
        <f>IF(COUNTBLANK($A645:$F645)&gt;2,"",IF(Input!R645=0,"NA",Input!R645))</f>
        <v/>
      </c>
      <c r="BO645" s="65" t="str">
        <f t="shared" si="526"/>
        <v/>
      </c>
      <c r="BP645" s="65" t="str">
        <f t="shared" si="527"/>
        <v/>
      </c>
      <c r="BQ645" s="165" t="str">
        <f>IF(COUNTBLANK($A645:$F645)&gt;2,"",IF(Input!S645=0,"NA",Input!S645))</f>
        <v/>
      </c>
      <c r="BR645" s="65" t="str">
        <f t="shared" si="528"/>
        <v/>
      </c>
      <c r="BS645" s="65" t="str">
        <f t="shared" si="529"/>
        <v/>
      </c>
      <c r="BT645" s="165" t="str">
        <f>IF(COUNTBLANK($A645:$F645)&gt;2,"",IF(Input!T645=0,"NA",Input!T645))</f>
        <v/>
      </c>
      <c r="BU645" s="65" t="str">
        <f t="shared" si="530"/>
        <v/>
      </c>
      <c r="BV645" s="65" t="str">
        <f t="shared" si="531"/>
        <v/>
      </c>
      <c r="BW645" s="165" t="str">
        <f>IF(COUNTBLANK($A645:$F645)&gt;2,"",IF(Input!U645=0,"NA",Input!U645))</f>
        <v/>
      </c>
      <c r="BX645" s="65" t="str">
        <f t="shared" si="532"/>
        <v/>
      </c>
      <c r="BY645" s="65" t="str">
        <f t="shared" si="533"/>
        <v/>
      </c>
      <c r="BZ645" s="165" t="str">
        <f>IF(COUNTBLANK($A645:$F645)&gt;2,"",IF(Input!V645=0,"NA",Input!V645))</f>
        <v/>
      </c>
      <c r="CA645" s="65" t="str">
        <f t="shared" si="534"/>
        <v/>
      </c>
      <c r="CB645" s="65" t="str">
        <f t="shared" si="535"/>
        <v/>
      </c>
      <c r="CC645" s="165" t="str">
        <f>IF(COUNTBLANK($A645:$F645)&gt;2,"",IF(Input!W645=0,"NA",Input!W645))</f>
        <v/>
      </c>
      <c r="CD645" s="65" t="str">
        <f t="shared" si="536"/>
        <v/>
      </c>
      <c r="CE645" s="65" t="str">
        <f t="shared" si="537"/>
        <v/>
      </c>
      <c r="CF645" s="165" t="str">
        <f>IF(COUNTBLANK($A645:$F645)&gt;2,"",IF(Input!X645=0,"NA",Input!X645))</f>
        <v/>
      </c>
      <c r="CG645" s="65" t="str">
        <f t="shared" si="538"/>
        <v/>
      </c>
      <c r="CH645" s="65" t="str">
        <f t="shared" si="539"/>
        <v/>
      </c>
      <c r="CI645" s="165" t="str">
        <f>IF(COUNTBLANK($A645:$F645)&gt;2,"",IF(Input!Y645=0,"NA",Input!Y645))</f>
        <v/>
      </c>
      <c r="CJ645" s="65" t="str">
        <f t="shared" si="540"/>
        <v/>
      </c>
      <c r="CK645" s="65" t="str">
        <f t="shared" si="541"/>
        <v/>
      </c>
      <c r="CL645" s="165" t="str">
        <f>IF(COUNTBLANK($A645:$F645)&gt;2,"",IF(Input!Z645=0,"NA",Input!Z645))</f>
        <v/>
      </c>
      <c r="CM645" s="65" t="str">
        <f t="shared" si="542"/>
        <v/>
      </c>
      <c r="CN645" s="65" t="str">
        <f t="shared" si="543"/>
        <v/>
      </c>
      <c r="CO645" s="165" t="str">
        <f>IF(COUNTBLANK($A645:$F645)&gt;2,"",IF(Input!AA645=0,"NA",Input!AA645))</f>
        <v/>
      </c>
      <c r="CP645" s="65" t="str">
        <f t="shared" si="544"/>
        <v/>
      </c>
      <c r="CQ645" s="65" t="str">
        <f t="shared" si="545"/>
        <v/>
      </c>
      <c r="CR645" s="165" t="str">
        <f>IF(COUNTBLANK($A645:$F645)&gt;2,"",IF(Input!AB645=0,"NA",Input!AB645))</f>
        <v/>
      </c>
      <c r="CS645" s="65" t="str">
        <f t="shared" si="546"/>
        <v/>
      </c>
      <c r="CT645" s="65" t="str">
        <f t="shared" si="547"/>
        <v/>
      </c>
      <c r="CU645" s="165" t="str">
        <f>IF(COUNTBLANK($A645:$F645)&gt;2,"",IF(Input!AC645=0,"NA",Input!AC645))</f>
        <v/>
      </c>
      <c r="CV645" s="65" t="str">
        <f t="shared" si="548"/>
        <v/>
      </c>
      <c r="CW645" s="65" t="str">
        <f t="shared" si="549"/>
        <v/>
      </c>
      <c r="CX645" s="165" t="str">
        <f>IF(COUNTBLANK($A645:$F645)&gt;2,"",IF(Input!AD645=0,"NA",Input!AD645))</f>
        <v/>
      </c>
    </row>
    <row r="646" spans="1:102" x14ac:dyDescent="0.25">
      <c r="A646" s="162" t="str">
        <f>IF(Input!B646=0,"",Input!B646)</f>
        <v/>
      </c>
      <c r="B646" s="162" t="str">
        <f>IF(Input!C646=0,"",Input!C646)</f>
        <v/>
      </c>
      <c r="C646" s="162" t="str">
        <f>IF(Input!D646=0,"",Input!D646)</f>
        <v/>
      </c>
      <c r="D646" s="162" t="str">
        <f>IF(Input!G646=0,"",Input!G646)</f>
        <v/>
      </c>
      <c r="E646" s="162" t="str">
        <f>IF(Input!H646=0,"",Input!H646)</f>
        <v/>
      </c>
      <c r="F646" s="162" t="str">
        <f>IF(Input!I646=0,"",Input!I646)</f>
        <v/>
      </c>
      <c r="G646" s="66" t="str">
        <f t="shared" si="500"/>
        <v/>
      </c>
      <c r="H646" s="66" t="str">
        <f t="shared" si="501"/>
        <v/>
      </c>
      <c r="I646" s="160" t="str">
        <f>FinalScores!G646</f>
        <v/>
      </c>
      <c r="J646" s="65" t="str">
        <f t="shared" si="502"/>
        <v/>
      </c>
      <c r="K646" s="65" t="str">
        <f t="shared" si="503"/>
        <v/>
      </c>
      <c r="L646" s="165" t="str">
        <f>IF(COUNTBLANK($A646:$F646)&gt;2,"",IF(Input!AE646=0,"NA",Input!AE646))</f>
        <v/>
      </c>
      <c r="M646" s="65" t="str">
        <f t="shared" si="504"/>
        <v/>
      </c>
      <c r="N646" s="65" t="str">
        <f t="shared" si="505"/>
        <v/>
      </c>
      <c r="O646" s="165" t="str">
        <f>IF(COUNTBLANK($A646:$F646)&gt;2,"",IF(Input!AF646=0,"NA",Input!AF646))</f>
        <v/>
      </c>
      <c r="P646" s="65" t="str">
        <f t="shared" si="506"/>
        <v/>
      </c>
      <c r="Q646" s="65" t="str">
        <f t="shared" si="507"/>
        <v/>
      </c>
      <c r="R646" s="165" t="str">
        <f>IF(COUNTBLANK($A646:$F646)&gt;2,"",IF(Input!AG646=0,"NA",Input!AG646))</f>
        <v/>
      </c>
      <c r="AN646" s="65" t="str">
        <f t="shared" si="508"/>
        <v/>
      </c>
      <c r="AO646" s="65" t="str">
        <f t="shared" si="509"/>
        <v/>
      </c>
      <c r="AP646" s="165" t="str">
        <f>IF(COUNTBLANK($A646:$F646)&gt;2,"",IF(Input!J646=0,"NA",Input!J646))</f>
        <v/>
      </c>
      <c r="AQ646" s="65" t="str">
        <f t="shared" si="510"/>
        <v/>
      </c>
      <c r="AR646" s="65" t="str">
        <f t="shared" si="511"/>
        <v/>
      </c>
      <c r="AS646" s="165" t="str">
        <f>IF(COUNTBLANK($A646:$F646)&gt;2,"",IF(Input!K646=0,"NA",Input!K646))</f>
        <v/>
      </c>
      <c r="AT646" s="65" t="str">
        <f t="shared" si="512"/>
        <v/>
      </c>
      <c r="AU646" s="65" t="str">
        <f t="shared" si="513"/>
        <v/>
      </c>
      <c r="AV646" s="165" t="str">
        <f>IF(COUNTBLANK($A646:$F646)&gt;2,"",IF(Input!L646=0,"NA",Input!L646))</f>
        <v/>
      </c>
      <c r="AW646" s="65" t="str">
        <f t="shared" si="514"/>
        <v/>
      </c>
      <c r="AX646" s="65" t="str">
        <f t="shared" si="515"/>
        <v/>
      </c>
      <c r="AY646" s="165" t="str">
        <f>IF(COUNTBLANK($A646:$F646)&gt;2,"",IF(Input!M646=0,"NA",Input!M646))</f>
        <v/>
      </c>
      <c r="AZ646" s="65" t="str">
        <f t="shared" si="516"/>
        <v/>
      </c>
      <c r="BA646" s="65" t="str">
        <f t="shared" si="517"/>
        <v/>
      </c>
      <c r="BB646" s="165" t="str">
        <f>IF(COUNTBLANK($A646:$F646)&gt;2,"",IF(Input!N646=0,"NA",Input!N646))</f>
        <v/>
      </c>
      <c r="BC646" s="65" t="str">
        <f t="shared" si="518"/>
        <v/>
      </c>
      <c r="BD646" s="65" t="str">
        <f t="shared" si="519"/>
        <v/>
      </c>
      <c r="BE646" s="165" t="str">
        <f>IF(COUNTBLANK($A646:$F646)&gt;2,"",IF(Input!O646=0,"NA",Input!O646))</f>
        <v/>
      </c>
      <c r="BF646" s="65" t="str">
        <f t="shared" si="520"/>
        <v/>
      </c>
      <c r="BG646" s="65" t="str">
        <f t="shared" si="521"/>
        <v/>
      </c>
      <c r="BH646" s="165" t="str">
        <f>IF(COUNTBLANK($A646:$F646)&gt;2,"",IF(Input!P646=0,"NA",Input!P646))</f>
        <v/>
      </c>
      <c r="BI646" s="65" t="str">
        <f t="shared" si="522"/>
        <v/>
      </c>
      <c r="BJ646" s="65" t="str">
        <f t="shared" si="523"/>
        <v/>
      </c>
      <c r="BK646" s="165" t="str">
        <f>IF(COUNTBLANK($A646:$F646)&gt;2,"",IF(Input!Q646=0,"NA",Input!Q646))</f>
        <v/>
      </c>
      <c r="BL646" s="65" t="str">
        <f t="shared" si="524"/>
        <v/>
      </c>
      <c r="BM646" s="65" t="str">
        <f t="shared" si="525"/>
        <v/>
      </c>
      <c r="BN646" s="165" t="str">
        <f>IF(COUNTBLANK($A646:$F646)&gt;2,"",IF(Input!R646=0,"NA",Input!R646))</f>
        <v/>
      </c>
      <c r="BO646" s="65" t="str">
        <f t="shared" si="526"/>
        <v/>
      </c>
      <c r="BP646" s="65" t="str">
        <f t="shared" si="527"/>
        <v/>
      </c>
      <c r="BQ646" s="165" t="str">
        <f>IF(COUNTBLANK($A646:$F646)&gt;2,"",IF(Input!S646=0,"NA",Input!S646))</f>
        <v/>
      </c>
      <c r="BR646" s="65" t="str">
        <f t="shared" si="528"/>
        <v/>
      </c>
      <c r="BS646" s="65" t="str">
        <f t="shared" si="529"/>
        <v/>
      </c>
      <c r="BT646" s="165" t="str">
        <f>IF(COUNTBLANK($A646:$F646)&gt;2,"",IF(Input!T646=0,"NA",Input!T646))</f>
        <v/>
      </c>
      <c r="BU646" s="65" t="str">
        <f t="shared" si="530"/>
        <v/>
      </c>
      <c r="BV646" s="65" t="str">
        <f t="shared" si="531"/>
        <v/>
      </c>
      <c r="BW646" s="165" t="str">
        <f>IF(COUNTBLANK($A646:$F646)&gt;2,"",IF(Input!U646=0,"NA",Input!U646))</f>
        <v/>
      </c>
      <c r="BX646" s="65" t="str">
        <f t="shared" si="532"/>
        <v/>
      </c>
      <c r="BY646" s="65" t="str">
        <f t="shared" si="533"/>
        <v/>
      </c>
      <c r="BZ646" s="165" t="str">
        <f>IF(COUNTBLANK($A646:$F646)&gt;2,"",IF(Input!V646=0,"NA",Input!V646))</f>
        <v/>
      </c>
      <c r="CA646" s="65" t="str">
        <f t="shared" si="534"/>
        <v/>
      </c>
      <c r="CB646" s="65" t="str">
        <f t="shared" si="535"/>
        <v/>
      </c>
      <c r="CC646" s="165" t="str">
        <f>IF(COUNTBLANK($A646:$F646)&gt;2,"",IF(Input!W646=0,"NA",Input!W646))</f>
        <v/>
      </c>
      <c r="CD646" s="65" t="str">
        <f t="shared" si="536"/>
        <v/>
      </c>
      <c r="CE646" s="65" t="str">
        <f t="shared" si="537"/>
        <v/>
      </c>
      <c r="CF646" s="165" t="str">
        <f>IF(COUNTBLANK($A646:$F646)&gt;2,"",IF(Input!X646=0,"NA",Input!X646))</f>
        <v/>
      </c>
      <c r="CG646" s="65" t="str">
        <f t="shared" si="538"/>
        <v/>
      </c>
      <c r="CH646" s="65" t="str">
        <f t="shared" si="539"/>
        <v/>
      </c>
      <c r="CI646" s="165" t="str">
        <f>IF(COUNTBLANK($A646:$F646)&gt;2,"",IF(Input!Y646=0,"NA",Input!Y646))</f>
        <v/>
      </c>
      <c r="CJ646" s="65" t="str">
        <f t="shared" si="540"/>
        <v/>
      </c>
      <c r="CK646" s="65" t="str">
        <f t="shared" si="541"/>
        <v/>
      </c>
      <c r="CL646" s="165" t="str">
        <f>IF(COUNTBLANK($A646:$F646)&gt;2,"",IF(Input!Z646=0,"NA",Input!Z646))</f>
        <v/>
      </c>
      <c r="CM646" s="65" t="str">
        <f t="shared" si="542"/>
        <v/>
      </c>
      <c r="CN646" s="65" t="str">
        <f t="shared" si="543"/>
        <v/>
      </c>
      <c r="CO646" s="165" t="str">
        <f>IF(COUNTBLANK($A646:$F646)&gt;2,"",IF(Input!AA646=0,"NA",Input!AA646))</f>
        <v/>
      </c>
      <c r="CP646" s="65" t="str">
        <f t="shared" si="544"/>
        <v/>
      </c>
      <c r="CQ646" s="65" t="str">
        <f t="shared" si="545"/>
        <v/>
      </c>
      <c r="CR646" s="165" t="str">
        <f>IF(COUNTBLANK($A646:$F646)&gt;2,"",IF(Input!AB646=0,"NA",Input!AB646))</f>
        <v/>
      </c>
      <c r="CS646" s="65" t="str">
        <f t="shared" si="546"/>
        <v/>
      </c>
      <c r="CT646" s="65" t="str">
        <f t="shared" si="547"/>
        <v/>
      </c>
      <c r="CU646" s="165" t="str">
        <f>IF(COUNTBLANK($A646:$F646)&gt;2,"",IF(Input!AC646=0,"NA",Input!AC646))</f>
        <v/>
      </c>
      <c r="CV646" s="65" t="str">
        <f t="shared" si="548"/>
        <v/>
      </c>
      <c r="CW646" s="65" t="str">
        <f t="shared" si="549"/>
        <v/>
      </c>
      <c r="CX646" s="165" t="str">
        <f>IF(COUNTBLANK($A646:$F646)&gt;2,"",IF(Input!AD646=0,"NA",Input!AD646))</f>
        <v/>
      </c>
    </row>
    <row r="647" spans="1:102" x14ac:dyDescent="0.25">
      <c r="A647" s="162" t="str">
        <f>IF(Input!B647=0,"",Input!B647)</f>
        <v/>
      </c>
      <c r="B647" s="162" t="str">
        <f>IF(Input!C647=0,"",Input!C647)</f>
        <v/>
      </c>
      <c r="C647" s="162" t="str">
        <f>IF(Input!D647=0,"",Input!D647)</f>
        <v/>
      </c>
      <c r="D647" s="162" t="str">
        <f>IF(Input!G647=0,"",Input!G647)</f>
        <v/>
      </c>
      <c r="E647" s="162" t="str">
        <f>IF(Input!H647=0,"",Input!H647)</f>
        <v/>
      </c>
      <c r="F647" s="162" t="str">
        <f>IF(Input!I647=0,"",Input!I647)</f>
        <v/>
      </c>
      <c r="G647" s="66" t="str">
        <f t="shared" si="500"/>
        <v/>
      </c>
      <c r="H647" s="66" t="str">
        <f t="shared" si="501"/>
        <v/>
      </c>
      <c r="I647" s="160" t="str">
        <f>FinalScores!G647</f>
        <v/>
      </c>
      <c r="J647" s="65" t="str">
        <f t="shared" si="502"/>
        <v/>
      </c>
      <c r="K647" s="65" t="str">
        <f t="shared" si="503"/>
        <v/>
      </c>
      <c r="L647" s="165" t="str">
        <f>IF(COUNTBLANK($A647:$F647)&gt;2,"",IF(Input!AE647=0,"NA",Input!AE647))</f>
        <v/>
      </c>
      <c r="M647" s="65" t="str">
        <f t="shared" si="504"/>
        <v/>
      </c>
      <c r="N647" s="65" t="str">
        <f t="shared" si="505"/>
        <v/>
      </c>
      <c r="O647" s="165" t="str">
        <f>IF(COUNTBLANK($A647:$F647)&gt;2,"",IF(Input!AF647=0,"NA",Input!AF647))</f>
        <v/>
      </c>
      <c r="P647" s="65" t="str">
        <f t="shared" si="506"/>
        <v/>
      </c>
      <c r="Q647" s="65" t="str">
        <f t="shared" si="507"/>
        <v/>
      </c>
      <c r="R647" s="165" t="str">
        <f>IF(COUNTBLANK($A647:$F647)&gt;2,"",IF(Input!AG647=0,"NA",Input!AG647))</f>
        <v/>
      </c>
      <c r="AN647" s="65" t="str">
        <f t="shared" si="508"/>
        <v/>
      </c>
      <c r="AO647" s="65" t="str">
        <f t="shared" si="509"/>
        <v/>
      </c>
      <c r="AP647" s="165" t="str">
        <f>IF(COUNTBLANK($A647:$F647)&gt;2,"",IF(Input!J647=0,"NA",Input!J647))</f>
        <v/>
      </c>
      <c r="AQ647" s="65" t="str">
        <f t="shared" si="510"/>
        <v/>
      </c>
      <c r="AR647" s="65" t="str">
        <f t="shared" si="511"/>
        <v/>
      </c>
      <c r="AS647" s="165" t="str">
        <f>IF(COUNTBLANK($A647:$F647)&gt;2,"",IF(Input!K647=0,"NA",Input!K647))</f>
        <v/>
      </c>
      <c r="AT647" s="65" t="str">
        <f t="shared" si="512"/>
        <v/>
      </c>
      <c r="AU647" s="65" t="str">
        <f t="shared" si="513"/>
        <v/>
      </c>
      <c r="AV647" s="165" t="str">
        <f>IF(COUNTBLANK($A647:$F647)&gt;2,"",IF(Input!L647=0,"NA",Input!L647))</f>
        <v/>
      </c>
      <c r="AW647" s="65" t="str">
        <f t="shared" si="514"/>
        <v/>
      </c>
      <c r="AX647" s="65" t="str">
        <f t="shared" si="515"/>
        <v/>
      </c>
      <c r="AY647" s="165" t="str">
        <f>IF(COUNTBLANK($A647:$F647)&gt;2,"",IF(Input!M647=0,"NA",Input!M647))</f>
        <v/>
      </c>
      <c r="AZ647" s="65" t="str">
        <f t="shared" si="516"/>
        <v/>
      </c>
      <c r="BA647" s="65" t="str">
        <f t="shared" si="517"/>
        <v/>
      </c>
      <c r="BB647" s="165" t="str">
        <f>IF(COUNTBLANK($A647:$F647)&gt;2,"",IF(Input!N647=0,"NA",Input!N647))</f>
        <v/>
      </c>
      <c r="BC647" s="65" t="str">
        <f t="shared" si="518"/>
        <v/>
      </c>
      <c r="BD647" s="65" t="str">
        <f t="shared" si="519"/>
        <v/>
      </c>
      <c r="BE647" s="165" t="str">
        <f>IF(COUNTBLANK($A647:$F647)&gt;2,"",IF(Input!O647=0,"NA",Input!O647))</f>
        <v/>
      </c>
      <c r="BF647" s="65" t="str">
        <f t="shared" si="520"/>
        <v/>
      </c>
      <c r="BG647" s="65" t="str">
        <f t="shared" si="521"/>
        <v/>
      </c>
      <c r="BH647" s="165" t="str">
        <f>IF(COUNTBLANK($A647:$F647)&gt;2,"",IF(Input!P647=0,"NA",Input!P647))</f>
        <v/>
      </c>
      <c r="BI647" s="65" t="str">
        <f t="shared" si="522"/>
        <v/>
      </c>
      <c r="BJ647" s="65" t="str">
        <f t="shared" si="523"/>
        <v/>
      </c>
      <c r="BK647" s="165" t="str">
        <f>IF(COUNTBLANK($A647:$F647)&gt;2,"",IF(Input!Q647=0,"NA",Input!Q647))</f>
        <v/>
      </c>
      <c r="BL647" s="65" t="str">
        <f t="shared" si="524"/>
        <v/>
      </c>
      <c r="BM647" s="65" t="str">
        <f t="shared" si="525"/>
        <v/>
      </c>
      <c r="BN647" s="165" t="str">
        <f>IF(COUNTBLANK($A647:$F647)&gt;2,"",IF(Input!R647=0,"NA",Input!R647))</f>
        <v/>
      </c>
      <c r="BO647" s="65" t="str">
        <f t="shared" si="526"/>
        <v/>
      </c>
      <c r="BP647" s="65" t="str">
        <f t="shared" si="527"/>
        <v/>
      </c>
      <c r="BQ647" s="165" t="str">
        <f>IF(COUNTBLANK($A647:$F647)&gt;2,"",IF(Input!S647=0,"NA",Input!S647))</f>
        <v/>
      </c>
      <c r="BR647" s="65" t="str">
        <f t="shared" si="528"/>
        <v/>
      </c>
      <c r="BS647" s="65" t="str">
        <f t="shared" si="529"/>
        <v/>
      </c>
      <c r="BT647" s="165" t="str">
        <f>IF(COUNTBLANK($A647:$F647)&gt;2,"",IF(Input!T647=0,"NA",Input!T647))</f>
        <v/>
      </c>
      <c r="BU647" s="65" t="str">
        <f t="shared" si="530"/>
        <v/>
      </c>
      <c r="BV647" s="65" t="str">
        <f t="shared" si="531"/>
        <v/>
      </c>
      <c r="BW647" s="165" t="str">
        <f>IF(COUNTBLANK($A647:$F647)&gt;2,"",IF(Input!U647=0,"NA",Input!U647))</f>
        <v/>
      </c>
      <c r="BX647" s="65" t="str">
        <f t="shared" si="532"/>
        <v/>
      </c>
      <c r="BY647" s="65" t="str">
        <f t="shared" si="533"/>
        <v/>
      </c>
      <c r="BZ647" s="165" t="str">
        <f>IF(COUNTBLANK($A647:$F647)&gt;2,"",IF(Input!V647=0,"NA",Input!V647))</f>
        <v/>
      </c>
      <c r="CA647" s="65" t="str">
        <f t="shared" si="534"/>
        <v/>
      </c>
      <c r="CB647" s="65" t="str">
        <f t="shared" si="535"/>
        <v/>
      </c>
      <c r="CC647" s="165" t="str">
        <f>IF(COUNTBLANK($A647:$F647)&gt;2,"",IF(Input!W647=0,"NA",Input!W647))</f>
        <v/>
      </c>
      <c r="CD647" s="65" t="str">
        <f t="shared" si="536"/>
        <v/>
      </c>
      <c r="CE647" s="65" t="str">
        <f t="shared" si="537"/>
        <v/>
      </c>
      <c r="CF647" s="165" t="str">
        <f>IF(COUNTBLANK($A647:$F647)&gt;2,"",IF(Input!X647=0,"NA",Input!X647))</f>
        <v/>
      </c>
      <c r="CG647" s="65" t="str">
        <f t="shared" si="538"/>
        <v/>
      </c>
      <c r="CH647" s="65" t="str">
        <f t="shared" si="539"/>
        <v/>
      </c>
      <c r="CI647" s="165" t="str">
        <f>IF(COUNTBLANK($A647:$F647)&gt;2,"",IF(Input!Y647=0,"NA",Input!Y647))</f>
        <v/>
      </c>
      <c r="CJ647" s="65" t="str">
        <f t="shared" si="540"/>
        <v/>
      </c>
      <c r="CK647" s="65" t="str">
        <f t="shared" si="541"/>
        <v/>
      </c>
      <c r="CL647" s="165" t="str">
        <f>IF(COUNTBLANK($A647:$F647)&gt;2,"",IF(Input!Z647=0,"NA",Input!Z647))</f>
        <v/>
      </c>
      <c r="CM647" s="65" t="str">
        <f t="shared" si="542"/>
        <v/>
      </c>
      <c r="CN647" s="65" t="str">
        <f t="shared" si="543"/>
        <v/>
      </c>
      <c r="CO647" s="165" t="str">
        <f>IF(COUNTBLANK($A647:$F647)&gt;2,"",IF(Input!AA647=0,"NA",Input!AA647))</f>
        <v/>
      </c>
      <c r="CP647" s="65" t="str">
        <f t="shared" si="544"/>
        <v/>
      </c>
      <c r="CQ647" s="65" t="str">
        <f t="shared" si="545"/>
        <v/>
      </c>
      <c r="CR647" s="165" t="str">
        <f>IF(COUNTBLANK($A647:$F647)&gt;2,"",IF(Input!AB647=0,"NA",Input!AB647))</f>
        <v/>
      </c>
      <c r="CS647" s="65" t="str">
        <f t="shared" si="546"/>
        <v/>
      </c>
      <c r="CT647" s="65" t="str">
        <f t="shared" si="547"/>
        <v/>
      </c>
      <c r="CU647" s="165" t="str">
        <f>IF(COUNTBLANK($A647:$F647)&gt;2,"",IF(Input!AC647=0,"NA",Input!AC647))</f>
        <v/>
      </c>
      <c r="CV647" s="65" t="str">
        <f t="shared" si="548"/>
        <v/>
      </c>
      <c r="CW647" s="65" t="str">
        <f t="shared" si="549"/>
        <v/>
      </c>
      <c r="CX647" s="165" t="str">
        <f>IF(COUNTBLANK($A647:$F647)&gt;2,"",IF(Input!AD647=0,"NA",Input!AD647))</f>
        <v/>
      </c>
    </row>
    <row r="648" spans="1:102" x14ac:dyDescent="0.25">
      <c r="A648" s="162" t="str">
        <f>IF(Input!B648=0,"",Input!B648)</f>
        <v/>
      </c>
      <c r="B648" s="162" t="str">
        <f>IF(Input!C648=0,"",Input!C648)</f>
        <v/>
      </c>
      <c r="C648" s="162" t="str">
        <f>IF(Input!D648=0,"",Input!D648)</f>
        <v/>
      </c>
      <c r="D648" s="162" t="str">
        <f>IF(Input!G648=0,"",Input!G648)</f>
        <v/>
      </c>
      <c r="E648" s="162" t="str">
        <f>IF(Input!H648=0,"",Input!H648)</f>
        <v/>
      </c>
      <c r="F648" s="162" t="str">
        <f>IF(Input!I648=0,"",Input!I648)</f>
        <v/>
      </c>
      <c r="G648" s="66" t="str">
        <f t="shared" si="500"/>
        <v/>
      </c>
      <c r="H648" s="66" t="str">
        <f t="shared" si="501"/>
        <v/>
      </c>
      <c r="I648" s="160" t="str">
        <f>FinalScores!G648</f>
        <v/>
      </c>
      <c r="J648" s="65" t="str">
        <f t="shared" si="502"/>
        <v/>
      </c>
      <c r="K648" s="65" t="str">
        <f t="shared" si="503"/>
        <v/>
      </c>
      <c r="L648" s="165" t="str">
        <f>IF(COUNTBLANK($A648:$F648)&gt;2,"",IF(Input!AE648=0,"NA",Input!AE648))</f>
        <v/>
      </c>
      <c r="M648" s="65" t="str">
        <f t="shared" si="504"/>
        <v/>
      </c>
      <c r="N648" s="65" t="str">
        <f t="shared" si="505"/>
        <v/>
      </c>
      <c r="O648" s="165" t="str">
        <f>IF(COUNTBLANK($A648:$F648)&gt;2,"",IF(Input!AF648=0,"NA",Input!AF648))</f>
        <v/>
      </c>
      <c r="P648" s="65" t="str">
        <f t="shared" si="506"/>
        <v/>
      </c>
      <c r="Q648" s="65" t="str">
        <f t="shared" si="507"/>
        <v/>
      </c>
      <c r="R648" s="165" t="str">
        <f>IF(COUNTBLANK($A648:$F648)&gt;2,"",IF(Input!AG648=0,"NA",Input!AG648))</f>
        <v/>
      </c>
      <c r="AN648" s="65" t="str">
        <f t="shared" si="508"/>
        <v/>
      </c>
      <c r="AO648" s="65" t="str">
        <f t="shared" si="509"/>
        <v/>
      </c>
      <c r="AP648" s="165" t="str">
        <f>IF(COUNTBLANK($A648:$F648)&gt;2,"",IF(Input!J648=0,"NA",Input!J648))</f>
        <v/>
      </c>
      <c r="AQ648" s="65" t="str">
        <f t="shared" si="510"/>
        <v/>
      </c>
      <c r="AR648" s="65" t="str">
        <f t="shared" si="511"/>
        <v/>
      </c>
      <c r="AS648" s="165" t="str">
        <f>IF(COUNTBLANK($A648:$F648)&gt;2,"",IF(Input!K648=0,"NA",Input!K648))</f>
        <v/>
      </c>
      <c r="AT648" s="65" t="str">
        <f t="shared" si="512"/>
        <v/>
      </c>
      <c r="AU648" s="65" t="str">
        <f t="shared" si="513"/>
        <v/>
      </c>
      <c r="AV648" s="165" t="str">
        <f>IF(COUNTBLANK($A648:$F648)&gt;2,"",IF(Input!L648=0,"NA",Input!L648))</f>
        <v/>
      </c>
      <c r="AW648" s="65" t="str">
        <f t="shared" si="514"/>
        <v/>
      </c>
      <c r="AX648" s="65" t="str">
        <f t="shared" si="515"/>
        <v/>
      </c>
      <c r="AY648" s="165" t="str">
        <f>IF(COUNTBLANK($A648:$F648)&gt;2,"",IF(Input!M648=0,"NA",Input!M648))</f>
        <v/>
      </c>
      <c r="AZ648" s="65" t="str">
        <f t="shared" si="516"/>
        <v/>
      </c>
      <c r="BA648" s="65" t="str">
        <f t="shared" si="517"/>
        <v/>
      </c>
      <c r="BB648" s="165" t="str">
        <f>IF(COUNTBLANK($A648:$F648)&gt;2,"",IF(Input!N648=0,"NA",Input!N648))</f>
        <v/>
      </c>
      <c r="BC648" s="65" t="str">
        <f t="shared" si="518"/>
        <v/>
      </c>
      <c r="BD648" s="65" t="str">
        <f t="shared" si="519"/>
        <v/>
      </c>
      <c r="BE648" s="165" t="str">
        <f>IF(COUNTBLANK($A648:$F648)&gt;2,"",IF(Input!O648=0,"NA",Input!O648))</f>
        <v/>
      </c>
      <c r="BF648" s="65" t="str">
        <f t="shared" si="520"/>
        <v/>
      </c>
      <c r="BG648" s="65" t="str">
        <f t="shared" si="521"/>
        <v/>
      </c>
      <c r="BH648" s="165" t="str">
        <f>IF(COUNTBLANK($A648:$F648)&gt;2,"",IF(Input!P648=0,"NA",Input!P648))</f>
        <v/>
      </c>
      <c r="BI648" s="65" t="str">
        <f t="shared" si="522"/>
        <v/>
      </c>
      <c r="BJ648" s="65" t="str">
        <f t="shared" si="523"/>
        <v/>
      </c>
      <c r="BK648" s="165" t="str">
        <f>IF(COUNTBLANK($A648:$F648)&gt;2,"",IF(Input!Q648=0,"NA",Input!Q648))</f>
        <v/>
      </c>
      <c r="BL648" s="65" t="str">
        <f t="shared" si="524"/>
        <v/>
      </c>
      <c r="BM648" s="65" t="str">
        <f t="shared" si="525"/>
        <v/>
      </c>
      <c r="BN648" s="165" t="str">
        <f>IF(COUNTBLANK($A648:$F648)&gt;2,"",IF(Input!R648=0,"NA",Input!R648))</f>
        <v/>
      </c>
      <c r="BO648" s="65" t="str">
        <f t="shared" si="526"/>
        <v/>
      </c>
      <c r="BP648" s="65" t="str">
        <f t="shared" si="527"/>
        <v/>
      </c>
      <c r="BQ648" s="165" t="str">
        <f>IF(COUNTBLANK($A648:$F648)&gt;2,"",IF(Input!S648=0,"NA",Input!S648))</f>
        <v/>
      </c>
      <c r="BR648" s="65" t="str">
        <f t="shared" si="528"/>
        <v/>
      </c>
      <c r="BS648" s="65" t="str">
        <f t="shared" si="529"/>
        <v/>
      </c>
      <c r="BT648" s="165" t="str">
        <f>IF(COUNTBLANK($A648:$F648)&gt;2,"",IF(Input!T648=0,"NA",Input!T648))</f>
        <v/>
      </c>
      <c r="BU648" s="65" t="str">
        <f t="shared" si="530"/>
        <v/>
      </c>
      <c r="BV648" s="65" t="str">
        <f t="shared" si="531"/>
        <v/>
      </c>
      <c r="BW648" s="165" t="str">
        <f>IF(COUNTBLANK($A648:$F648)&gt;2,"",IF(Input!U648=0,"NA",Input!U648))</f>
        <v/>
      </c>
      <c r="BX648" s="65" t="str">
        <f t="shared" si="532"/>
        <v/>
      </c>
      <c r="BY648" s="65" t="str">
        <f t="shared" si="533"/>
        <v/>
      </c>
      <c r="BZ648" s="165" t="str">
        <f>IF(COUNTBLANK($A648:$F648)&gt;2,"",IF(Input!V648=0,"NA",Input!V648))</f>
        <v/>
      </c>
      <c r="CA648" s="65" t="str">
        <f t="shared" si="534"/>
        <v/>
      </c>
      <c r="CB648" s="65" t="str">
        <f t="shared" si="535"/>
        <v/>
      </c>
      <c r="CC648" s="165" t="str">
        <f>IF(COUNTBLANK($A648:$F648)&gt;2,"",IF(Input!W648=0,"NA",Input!W648))</f>
        <v/>
      </c>
      <c r="CD648" s="65" t="str">
        <f t="shared" si="536"/>
        <v/>
      </c>
      <c r="CE648" s="65" t="str">
        <f t="shared" si="537"/>
        <v/>
      </c>
      <c r="CF648" s="165" t="str">
        <f>IF(COUNTBLANK($A648:$F648)&gt;2,"",IF(Input!X648=0,"NA",Input!X648))</f>
        <v/>
      </c>
      <c r="CG648" s="65" t="str">
        <f t="shared" si="538"/>
        <v/>
      </c>
      <c r="CH648" s="65" t="str">
        <f t="shared" si="539"/>
        <v/>
      </c>
      <c r="CI648" s="165" t="str">
        <f>IF(COUNTBLANK($A648:$F648)&gt;2,"",IF(Input!Y648=0,"NA",Input!Y648))</f>
        <v/>
      </c>
      <c r="CJ648" s="65" t="str">
        <f t="shared" si="540"/>
        <v/>
      </c>
      <c r="CK648" s="65" t="str">
        <f t="shared" si="541"/>
        <v/>
      </c>
      <c r="CL648" s="165" t="str">
        <f>IF(COUNTBLANK($A648:$F648)&gt;2,"",IF(Input!Z648=0,"NA",Input!Z648))</f>
        <v/>
      </c>
      <c r="CM648" s="65" t="str">
        <f t="shared" si="542"/>
        <v/>
      </c>
      <c r="CN648" s="65" t="str">
        <f t="shared" si="543"/>
        <v/>
      </c>
      <c r="CO648" s="165" t="str">
        <f>IF(COUNTBLANK($A648:$F648)&gt;2,"",IF(Input!AA648=0,"NA",Input!AA648))</f>
        <v/>
      </c>
      <c r="CP648" s="65" t="str">
        <f t="shared" si="544"/>
        <v/>
      </c>
      <c r="CQ648" s="65" t="str">
        <f t="shared" si="545"/>
        <v/>
      </c>
      <c r="CR648" s="165" t="str">
        <f>IF(COUNTBLANK($A648:$F648)&gt;2,"",IF(Input!AB648=0,"NA",Input!AB648))</f>
        <v/>
      </c>
      <c r="CS648" s="65" t="str">
        <f t="shared" si="546"/>
        <v/>
      </c>
      <c r="CT648" s="65" t="str">
        <f t="shared" si="547"/>
        <v/>
      </c>
      <c r="CU648" s="165" t="str">
        <f>IF(COUNTBLANK($A648:$F648)&gt;2,"",IF(Input!AC648=0,"NA",Input!AC648))</f>
        <v/>
      </c>
      <c r="CV648" s="65" t="str">
        <f t="shared" si="548"/>
        <v/>
      </c>
      <c r="CW648" s="65" t="str">
        <f t="shared" si="549"/>
        <v/>
      </c>
      <c r="CX648" s="165" t="str">
        <f>IF(COUNTBLANK($A648:$F648)&gt;2,"",IF(Input!AD648=0,"NA",Input!AD648))</f>
        <v/>
      </c>
    </row>
    <row r="649" spans="1:102" x14ac:dyDescent="0.25">
      <c r="A649" s="162" t="str">
        <f>IF(Input!B649=0,"",Input!B649)</f>
        <v/>
      </c>
      <c r="B649" s="162" t="str">
        <f>IF(Input!C649=0,"",Input!C649)</f>
        <v/>
      </c>
      <c r="C649" s="162" t="str">
        <f>IF(Input!D649=0,"",Input!D649)</f>
        <v/>
      </c>
      <c r="D649" s="162" t="str">
        <f>IF(Input!G649=0,"",Input!G649)</f>
        <v/>
      </c>
      <c r="E649" s="162" t="str">
        <f>IF(Input!H649=0,"",Input!H649)</f>
        <v/>
      </c>
      <c r="F649" s="162" t="str">
        <f>IF(Input!I649=0,"",Input!I649)</f>
        <v/>
      </c>
      <c r="G649" s="66" t="str">
        <f t="shared" si="500"/>
        <v/>
      </c>
      <c r="H649" s="66" t="str">
        <f t="shared" si="501"/>
        <v/>
      </c>
      <c r="I649" s="160" t="str">
        <f>FinalScores!G649</f>
        <v/>
      </c>
      <c r="J649" s="65" t="str">
        <f t="shared" si="502"/>
        <v/>
      </c>
      <c r="K649" s="65" t="str">
        <f t="shared" si="503"/>
        <v/>
      </c>
      <c r="L649" s="165" t="str">
        <f>IF(COUNTBLANK($A649:$F649)&gt;2,"",IF(Input!AE649=0,"NA",Input!AE649))</f>
        <v/>
      </c>
      <c r="M649" s="65" t="str">
        <f t="shared" si="504"/>
        <v/>
      </c>
      <c r="N649" s="65" t="str">
        <f t="shared" si="505"/>
        <v/>
      </c>
      <c r="O649" s="165" t="str">
        <f>IF(COUNTBLANK($A649:$F649)&gt;2,"",IF(Input!AF649=0,"NA",Input!AF649))</f>
        <v/>
      </c>
      <c r="P649" s="65" t="str">
        <f t="shared" si="506"/>
        <v/>
      </c>
      <c r="Q649" s="65" t="str">
        <f t="shared" si="507"/>
        <v/>
      </c>
      <c r="R649" s="165" t="str">
        <f>IF(COUNTBLANK($A649:$F649)&gt;2,"",IF(Input!AG649=0,"NA",Input!AG649))</f>
        <v/>
      </c>
      <c r="AN649" s="65" t="str">
        <f t="shared" si="508"/>
        <v/>
      </c>
      <c r="AO649" s="65" t="str">
        <f t="shared" si="509"/>
        <v/>
      </c>
      <c r="AP649" s="165" t="str">
        <f>IF(COUNTBLANK($A649:$F649)&gt;2,"",IF(Input!J649=0,"NA",Input!J649))</f>
        <v/>
      </c>
      <c r="AQ649" s="65" t="str">
        <f t="shared" si="510"/>
        <v/>
      </c>
      <c r="AR649" s="65" t="str">
        <f t="shared" si="511"/>
        <v/>
      </c>
      <c r="AS649" s="165" t="str">
        <f>IF(COUNTBLANK($A649:$F649)&gt;2,"",IF(Input!K649=0,"NA",Input!K649))</f>
        <v/>
      </c>
      <c r="AT649" s="65" t="str">
        <f t="shared" si="512"/>
        <v/>
      </c>
      <c r="AU649" s="65" t="str">
        <f t="shared" si="513"/>
        <v/>
      </c>
      <c r="AV649" s="165" t="str">
        <f>IF(COUNTBLANK($A649:$F649)&gt;2,"",IF(Input!L649=0,"NA",Input!L649))</f>
        <v/>
      </c>
      <c r="AW649" s="65" t="str">
        <f t="shared" si="514"/>
        <v/>
      </c>
      <c r="AX649" s="65" t="str">
        <f t="shared" si="515"/>
        <v/>
      </c>
      <c r="AY649" s="165" t="str">
        <f>IF(COUNTBLANK($A649:$F649)&gt;2,"",IF(Input!M649=0,"NA",Input!M649))</f>
        <v/>
      </c>
      <c r="AZ649" s="65" t="str">
        <f t="shared" si="516"/>
        <v/>
      </c>
      <c r="BA649" s="65" t="str">
        <f t="shared" si="517"/>
        <v/>
      </c>
      <c r="BB649" s="165" t="str">
        <f>IF(COUNTBLANK($A649:$F649)&gt;2,"",IF(Input!N649=0,"NA",Input!N649))</f>
        <v/>
      </c>
      <c r="BC649" s="65" t="str">
        <f t="shared" si="518"/>
        <v/>
      </c>
      <c r="BD649" s="65" t="str">
        <f t="shared" si="519"/>
        <v/>
      </c>
      <c r="BE649" s="165" t="str">
        <f>IF(COUNTBLANK($A649:$F649)&gt;2,"",IF(Input!O649=0,"NA",Input!O649))</f>
        <v/>
      </c>
      <c r="BF649" s="65" t="str">
        <f t="shared" si="520"/>
        <v/>
      </c>
      <c r="BG649" s="65" t="str">
        <f t="shared" si="521"/>
        <v/>
      </c>
      <c r="BH649" s="165" t="str">
        <f>IF(COUNTBLANK($A649:$F649)&gt;2,"",IF(Input!P649=0,"NA",Input!P649))</f>
        <v/>
      </c>
      <c r="BI649" s="65" t="str">
        <f t="shared" si="522"/>
        <v/>
      </c>
      <c r="BJ649" s="65" t="str">
        <f t="shared" si="523"/>
        <v/>
      </c>
      <c r="BK649" s="165" t="str">
        <f>IF(COUNTBLANK($A649:$F649)&gt;2,"",IF(Input!Q649=0,"NA",Input!Q649))</f>
        <v/>
      </c>
      <c r="BL649" s="65" t="str">
        <f t="shared" si="524"/>
        <v/>
      </c>
      <c r="BM649" s="65" t="str">
        <f t="shared" si="525"/>
        <v/>
      </c>
      <c r="BN649" s="165" t="str">
        <f>IF(COUNTBLANK($A649:$F649)&gt;2,"",IF(Input!R649=0,"NA",Input!R649))</f>
        <v/>
      </c>
      <c r="BO649" s="65" t="str">
        <f t="shared" si="526"/>
        <v/>
      </c>
      <c r="BP649" s="65" t="str">
        <f t="shared" si="527"/>
        <v/>
      </c>
      <c r="BQ649" s="165" t="str">
        <f>IF(COUNTBLANK($A649:$F649)&gt;2,"",IF(Input!S649=0,"NA",Input!S649))</f>
        <v/>
      </c>
      <c r="BR649" s="65" t="str">
        <f t="shared" si="528"/>
        <v/>
      </c>
      <c r="BS649" s="65" t="str">
        <f t="shared" si="529"/>
        <v/>
      </c>
      <c r="BT649" s="165" t="str">
        <f>IF(COUNTBLANK($A649:$F649)&gt;2,"",IF(Input!T649=0,"NA",Input!T649))</f>
        <v/>
      </c>
      <c r="BU649" s="65" t="str">
        <f t="shared" si="530"/>
        <v/>
      </c>
      <c r="BV649" s="65" t="str">
        <f t="shared" si="531"/>
        <v/>
      </c>
      <c r="BW649" s="165" t="str">
        <f>IF(COUNTBLANK($A649:$F649)&gt;2,"",IF(Input!U649=0,"NA",Input!U649))</f>
        <v/>
      </c>
      <c r="BX649" s="65" t="str">
        <f t="shared" si="532"/>
        <v/>
      </c>
      <c r="BY649" s="65" t="str">
        <f t="shared" si="533"/>
        <v/>
      </c>
      <c r="BZ649" s="165" t="str">
        <f>IF(COUNTBLANK($A649:$F649)&gt;2,"",IF(Input!V649=0,"NA",Input!V649))</f>
        <v/>
      </c>
      <c r="CA649" s="65" t="str">
        <f t="shared" si="534"/>
        <v/>
      </c>
      <c r="CB649" s="65" t="str">
        <f t="shared" si="535"/>
        <v/>
      </c>
      <c r="CC649" s="165" t="str">
        <f>IF(COUNTBLANK($A649:$F649)&gt;2,"",IF(Input!W649=0,"NA",Input!W649))</f>
        <v/>
      </c>
      <c r="CD649" s="65" t="str">
        <f t="shared" si="536"/>
        <v/>
      </c>
      <c r="CE649" s="65" t="str">
        <f t="shared" si="537"/>
        <v/>
      </c>
      <c r="CF649" s="165" t="str">
        <f>IF(COUNTBLANK($A649:$F649)&gt;2,"",IF(Input!X649=0,"NA",Input!X649))</f>
        <v/>
      </c>
      <c r="CG649" s="65" t="str">
        <f t="shared" si="538"/>
        <v/>
      </c>
      <c r="CH649" s="65" t="str">
        <f t="shared" si="539"/>
        <v/>
      </c>
      <c r="CI649" s="165" t="str">
        <f>IF(COUNTBLANK($A649:$F649)&gt;2,"",IF(Input!Y649=0,"NA",Input!Y649))</f>
        <v/>
      </c>
      <c r="CJ649" s="65" t="str">
        <f t="shared" si="540"/>
        <v/>
      </c>
      <c r="CK649" s="65" t="str">
        <f t="shared" si="541"/>
        <v/>
      </c>
      <c r="CL649" s="165" t="str">
        <f>IF(COUNTBLANK($A649:$F649)&gt;2,"",IF(Input!Z649=0,"NA",Input!Z649))</f>
        <v/>
      </c>
      <c r="CM649" s="65" t="str">
        <f t="shared" si="542"/>
        <v/>
      </c>
      <c r="CN649" s="65" t="str">
        <f t="shared" si="543"/>
        <v/>
      </c>
      <c r="CO649" s="165" t="str">
        <f>IF(COUNTBLANK($A649:$F649)&gt;2,"",IF(Input!AA649=0,"NA",Input!AA649))</f>
        <v/>
      </c>
      <c r="CP649" s="65" t="str">
        <f t="shared" si="544"/>
        <v/>
      </c>
      <c r="CQ649" s="65" t="str">
        <f t="shared" si="545"/>
        <v/>
      </c>
      <c r="CR649" s="165" t="str">
        <f>IF(COUNTBLANK($A649:$F649)&gt;2,"",IF(Input!AB649=0,"NA",Input!AB649))</f>
        <v/>
      </c>
      <c r="CS649" s="65" t="str">
        <f t="shared" si="546"/>
        <v/>
      </c>
      <c r="CT649" s="65" t="str">
        <f t="shared" si="547"/>
        <v/>
      </c>
      <c r="CU649" s="165" t="str">
        <f>IF(COUNTBLANK($A649:$F649)&gt;2,"",IF(Input!AC649=0,"NA",Input!AC649))</f>
        <v/>
      </c>
      <c r="CV649" s="65" t="str">
        <f t="shared" si="548"/>
        <v/>
      </c>
      <c r="CW649" s="65" t="str">
        <f t="shared" si="549"/>
        <v/>
      </c>
      <c r="CX649" s="165" t="str">
        <f>IF(COUNTBLANK($A649:$F649)&gt;2,"",IF(Input!AD649=0,"NA",Input!AD649))</f>
        <v/>
      </c>
    </row>
    <row r="650" spans="1:102" x14ac:dyDescent="0.25">
      <c r="A650" s="162" t="str">
        <f>IF(Input!B650=0,"",Input!B650)</f>
        <v/>
      </c>
      <c r="B650" s="162" t="str">
        <f>IF(Input!C650=0,"",Input!C650)</f>
        <v/>
      </c>
      <c r="C650" s="162" t="str">
        <f>IF(Input!D650=0,"",Input!D650)</f>
        <v/>
      </c>
      <c r="D650" s="162" t="str">
        <f>IF(Input!G650=0,"",Input!G650)</f>
        <v/>
      </c>
      <c r="E650" s="162" t="str">
        <f>IF(Input!H650=0,"",Input!H650)</f>
        <v/>
      </c>
      <c r="F650" s="162" t="str">
        <f>IF(Input!I650=0,"",Input!I650)</f>
        <v/>
      </c>
      <c r="G650" s="66" t="str">
        <f t="shared" si="500"/>
        <v/>
      </c>
      <c r="H650" s="66" t="str">
        <f t="shared" si="501"/>
        <v/>
      </c>
      <c r="I650" s="160" t="str">
        <f>FinalScores!G650</f>
        <v/>
      </c>
      <c r="J650" s="65" t="str">
        <f t="shared" si="502"/>
        <v/>
      </c>
      <c r="K650" s="65" t="str">
        <f t="shared" si="503"/>
        <v/>
      </c>
      <c r="L650" s="165" t="str">
        <f>IF(COUNTBLANK($A650:$F650)&gt;2,"",IF(Input!AE650=0,"NA",Input!AE650))</f>
        <v/>
      </c>
      <c r="M650" s="65" t="str">
        <f t="shared" si="504"/>
        <v/>
      </c>
      <c r="N650" s="65" t="str">
        <f t="shared" si="505"/>
        <v/>
      </c>
      <c r="O650" s="165" t="str">
        <f>IF(COUNTBLANK($A650:$F650)&gt;2,"",IF(Input!AF650=0,"NA",Input!AF650))</f>
        <v/>
      </c>
      <c r="P650" s="65" t="str">
        <f t="shared" si="506"/>
        <v/>
      </c>
      <c r="Q650" s="65" t="str">
        <f t="shared" si="507"/>
        <v/>
      </c>
      <c r="R650" s="165" t="str">
        <f>IF(COUNTBLANK($A650:$F650)&gt;2,"",IF(Input!AG650=0,"NA",Input!AG650))</f>
        <v/>
      </c>
      <c r="AN650" s="65" t="str">
        <f t="shared" si="508"/>
        <v/>
      </c>
      <c r="AO650" s="65" t="str">
        <f t="shared" si="509"/>
        <v/>
      </c>
      <c r="AP650" s="165" t="str">
        <f>IF(COUNTBLANK($A650:$F650)&gt;2,"",IF(Input!J650=0,"NA",Input!J650))</f>
        <v/>
      </c>
      <c r="AQ650" s="65" t="str">
        <f t="shared" si="510"/>
        <v/>
      </c>
      <c r="AR650" s="65" t="str">
        <f t="shared" si="511"/>
        <v/>
      </c>
      <c r="AS650" s="165" t="str">
        <f>IF(COUNTBLANK($A650:$F650)&gt;2,"",IF(Input!K650=0,"NA",Input!K650))</f>
        <v/>
      </c>
      <c r="AT650" s="65" t="str">
        <f t="shared" si="512"/>
        <v/>
      </c>
      <c r="AU650" s="65" t="str">
        <f t="shared" si="513"/>
        <v/>
      </c>
      <c r="AV650" s="165" t="str">
        <f>IF(COUNTBLANK($A650:$F650)&gt;2,"",IF(Input!L650=0,"NA",Input!L650))</f>
        <v/>
      </c>
      <c r="AW650" s="65" t="str">
        <f t="shared" si="514"/>
        <v/>
      </c>
      <c r="AX650" s="65" t="str">
        <f t="shared" si="515"/>
        <v/>
      </c>
      <c r="AY650" s="165" t="str">
        <f>IF(COUNTBLANK($A650:$F650)&gt;2,"",IF(Input!M650=0,"NA",Input!M650))</f>
        <v/>
      </c>
      <c r="AZ650" s="65" t="str">
        <f t="shared" si="516"/>
        <v/>
      </c>
      <c r="BA650" s="65" t="str">
        <f t="shared" si="517"/>
        <v/>
      </c>
      <c r="BB650" s="165" t="str">
        <f>IF(COUNTBLANK($A650:$F650)&gt;2,"",IF(Input!N650=0,"NA",Input!N650))</f>
        <v/>
      </c>
      <c r="BC650" s="65" t="str">
        <f t="shared" si="518"/>
        <v/>
      </c>
      <c r="BD650" s="65" t="str">
        <f t="shared" si="519"/>
        <v/>
      </c>
      <c r="BE650" s="165" t="str">
        <f>IF(COUNTBLANK($A650:$F650)&gt;2,"",IF(Input!O650=0,"NA",Input!O650))</f>
        <v/>
      </c>
      <c r="BF650" s="65" t="str">
        <f t="shared" si="520"/>
        <v/>
      </c>
      <c r="BG650" s="65" t="str">
        <f t="shared" si="521"/>
        <v/>
      </c>
      <c r="BH650" s="165" t="str">
        <f>IF(COUNTBLANK($A650:$F650)&gt;2,"",IF(Input!P650=0,"NA",Input!P650))</f>
        <v/>
      </c>
      <c r="BI650" s="65" t="str">
        <f t="shared" si="522"/>
        <v/>
      </c>
      <c r="BJ650" s="65" t="str">
        <f t="shared" si="523"/>
        <v/>
      </c>
      <c r="BK650" s="165" t="str">
        <f>IF(COUNTBLANK($A650:$F650)&gt;2,"",IF(Input!Q650=0,"NA",Input!Q650))</f>
        <v/>
      </c>
      <c r="BL650" s="65" t="str">
        <f t="shared" si="524"/>
        <v/>
      </c>
      <c r="BM650" s="65" t="str">
        <f t="shared" si="525"/>
        <v/>
      </c>
      <c r="BN650" s="165" t="str">
        <f>IF(COUNTBLANK($A650:$F650)&gt;2,"",IF(Input!R650=0,"NA",Input!R650))</f>
        <v/>
      </c>
      <c r="BO650" s="65" t="str">
        <f t="shared" si="526"/>
        <v/>
      </c>
      <c r="BP650" s="65" t="str">
        <f t="shared" si="527"/>
        <v/>
      </c>
      <c r="BQ650" s="165" t="str">
        <f>IF(COUNTBLANK($A650:$F650)&gt;2,"",IF(Input!S650=0,"NA",Input!S650))</f>
        <v/>
      </c>
      <c r="BR650" s="65" t="str">
        <f t="shared" si="528"/>
        <v/>
      </c>
      <c r="BS650" s="65" t="str">
        <f t="shared" si="529"/>
        <v/>
      </c>
      <c r="BT650" s="165" t="str">
        <f>IF(COUNTBLANK($A650:$F650)&gt;2,"",IF(Input!T650=0,"NA",Input!T650))</f>
        <v/>
      </c>
      <c r="BU650" s="65" t="str">
        <f t="shared" si="530"/>
        <v/>
      </c>
      <c r="BV650" s="65" t="str">
        <f t="shared" si="531"/>
        <v/>
      </c>
      <c r="BW650" s="165" t="str">
        <f>IF(COUNTBLANK($A650:$F650)&gt;2,"",IF(Input!U650=0,"NA",Input!U650))</f>
        <v/>
      </c>
      <c r="BX650" s="65" t="str">
        <f t="shared" si="532"/>
        <v/>
      </c>
      <c r="BY650" s="65" t="str">
        <f t="shared" si="533"/>
        <v/>
      </c>
      <c r="BZ650" s="165" t="str">
        <f>IF(COUNTBLANK($A650:$F650)&gt;2,"",IF(Input!V650=0,"NA",Input!V650))</f>
        <v/>
      </c>
      <c r="CA650" s="65" t="str">
        <f t="shared" si="534"/>
        <v/>
      </c>
      <c r="CB650" s="65" t="str">
        <f t="shared" si="535"/>
        <v/>
      </c>
      <c r="CC650" s="165" t="str">
        <f>IF(COUNTBLANK($A650:$F650)&gt;2,"",IF(Input!W650=0,"NA",Input!W650))</f>
        <v/>
      </c>
      <c r="CD650" s="65" t="str">
        <f t="shared" si="536"/>
        <v/>
      </c>
      <c r="CE650" s="65" t="str">
        <f t="shared" si="537"/>
        <v/>
      </c>
      <c r="CF650" s="165" t="str">
        <f>IF(COUNTBLANK($A650:$F650)&gt;2,"",IF(Input!X650=0,"NA",Input!X650))</f>
        <v/>
      </c>
      <c r="CG650" s="65" t="str">
        <f t="shared" si="538"/>
        <v/>
      </c>
      <c r="CH650" s="65" t="str">
        <f t="shared" si="539"/>
        <v/>
      </c>
      <c r="CI650" s="165" t="str">
        <f>IF(COUNTBLANK($A650:$F650)&gt;2,"",IF(Input!Y650=0,"NA",Input!Y650))</f>
        <v/>
      </c>
      <c r="CJ650" s="65" t="str">
        <f t="shared" si="540"/>
        <v/>
      </c>
      <c r="CK650" s="65" t="str">
        <f t="shared" si="541"/>
        <v/>
      </c>
      <c r="CL650" s="165" t="str">
        <f>IF(COUNTBLANK($A650:$F650)&gt;2,"",IF(Input!Z650=0,"NA",Input!Z650))</f>
        <v/>
      </c>
      <c r="CM650" s="65" t="str">
        <f t="shared" si="542"/>
        <v/>
      </c>
      <c r="CN650" s="65" t="str">
        <f t="shared" si="543"/>
        <v/>
      </c>
      <c r="CO650" s="165" t="str">
        <f>IF(COUNTBLANK($A650:$F650)&gt;2,"",IF(Input!AA650=0,"NA",Input!AA650))</f>
        <v/>
      </c>
      <c r="CP650" s="65" t="str">
        <f t="shared" si="544"/>
        <v/>
      </c>
      <c r="CQ650" s="65" t="str">
        <f t="shared" si="545"/>
        <v/>
      </c>
      <c r="CR650" s="165" t="str">
        <f>IF(COUNTBLANK($A650:$F650)&gt;2,"",IF(Input!AB650=0,"NA",Input!AB650))</f>
        <v/>
      </c>
      <c r="CS650" s="65" t="str">
        <f t="shared" si="546"/>
        <v/>
      </c>
      <c r="CT650" s="65" t="str">
        <f t="shared" si="547"/>
        <v/>
      </c>
      <c r="CU650" s="165" t="str">
        <f>IF(COUNTBLANK($A650:$F650)&gt;2,"",IF(Input!AC650=0,"NA",Input!AC650))</f>
        <v/>
      </c>
      <c r="CV650" s="65" t="str">
        <f t="shared" si="548"/>
        <v/>
      </c>
      <c r="CW650" s="65" t="str">
        <f t="shared" si="549"/>
        <v/>
      </c>
      <c r="CX650" s="165" t="str">
        <f>IF(COUNTBLANK($A650:$F650)&gt;2,"",IF(Input!AD650=0,"NA",Input!AD650))</f>
        <v/>
      </c>
    </row>
    <row r="651" spans="1:102" x14ac:dyDescent="0.25">
      <c r="A651" s="162" t="str">
        <f>IF(Input!B651=0,"",Input!B651)</f>
        <v/>
      </c>
      <c r="B651" s="162" t="str">
        <f>IF(Input!C651=0,"",Input!C651)</f>
        <v/>
      </c>
      <c r="C651" s="162" t="str">
        <f>IF(Input!D651=0,"",Input!D651)</f>
        <v/>
      </c>
      <c r="D651" s="162" t="str">
        <f>IF(Input!G651=0,"",Input!G651)</f>
        <v/>
      </c>
      <c r="E651" s="162" t="str">
        <f>IF(Input!H651=0,"",Input!H651)</f>
        <v/>
      </c>
      <c r="F651" s="162" t="str">
        <f>IF(Input!I651=0,"",Input!I651)</f>
        <v/>
      </c>
      <c r="G651" s="66" t="str">
        <f t="shared" si="500"/>
        <v/>
      </c>
      <c r="H651" s="66" t="str">
        <f t="shared" si="501"/>
        <v/>
      </c>
      <c r="I651" s="160" t="str">
        <f>FinalScores!G651</f>
        <v/>
      </c>
      <c r="J651" s="65" t="str">
        <f t="shared" si="502"/>
        <v/>
      </c>
      <c r="K651" s="65" t="str">
        <f t="shared" si="503"/>
        <v/>
      </c>
      <c r="L651" s="165" t="str">
        <f>IF(COUNTBLANK($A651:$F651)&gt;2,"",IF(Input!AE651=0,"NA",Input!AE651))</f>
        <v/>
      </c>
      <c r="M651" s="65" t="str">
        <f t="shared" si="504"/>
        <v/>
      </c>
      <c r="N651" s="65" t="str">
        <f t="shared" si="505"/>
        <v/>
      </c>
      <c r="O651" s="165" t="str">
        <f>IF(COUNTBLANK($A651:$F651)&gt;2,"",IF(Input!AF651=0,"NA",Input!AF651))</f>
        <v/>
      </c>
      <c r="P651" s="65" t="str">
        <f t="shared" si="506"/>
        <v/>
      </c>
      <c r="Q651" s="65" t="str">
        <f t="shared" si="507"/>
        <v/>
      </c>
      <c r="R651" s="165" t="str">
        <f>IF(COUNTBLANK($A651:$F651)&gt;2,"",IF(Input!AG651=0,"NA",Input!AG651))</f>
        <v/>
      </c>
      <c r="AN651" s="65" t="str">
        <f t="shared" si="508"/>
        <v/>
      </c>
      <c r="AO651" s="65" t="str">
        <f t="shared" si="509"/>
        <v/>
      </c>
      <c r="AP651" s="165" t="str">
        <f>IF(COUNTBLANK($A651:$F651)&gt;2,"",IF(Input!J651=0,"NA",Input!J651))</f>
        <v/>
      </c>
      <c r="AQ651" s="65" t="str">
        <f t="shared" si="510"/>
        <v/>
      </c>
      <c r="AR651" s="65" t="str">
        <f t="shared" si="511"/>
        <v/>
      </c>
      <c r="AS651" s="165" t="str">
        <f>IF(COUNTBLANK($A651:$F651)&gt;2,"",IF(Input!K651=0,"NA",Input!K651))</f>
        <v/>
      </c>
      <c r="AT651" s="65" t="str">
        <f t="shared" si="512"/>
        <v/>
      </c>
      <c r="AU651" s="65" t="str">
        <f t="shared" si="513"/>
        <v/>
      </c>
      <c r="AV651" s="165" t="str">
        <f>IF(COUNTBLANK($A651:$F651)&gt;2,"",IF(Input!L651=0,"NA",Input!L651))</f>
        <v/>
      </c>
      <c r="AW651" s="65" t="str">
        <f t="shared" si="514"/>
        <v/>
      </c>
      <c r="AX651" s="65" t="str">
        <f t="shared" si="515"/>
        <v/>
      </c>
      <c r="AY651" s="165" t="str">
        <f>IF(COUNTBLANK($A651:$F651)&gt;2,"",IF(Input!M651=0,"NA",Input!M651))</f>
        <v/>
      </c>
      <c r="AZ651" s="65" t="str">
        <f t="shared" si="516"/>
        <v/>
      </c>
      <c r="BA651" s="65" t="str">
        <f t="shared" si="517"/>
        <v/>
      </c>
      <c r="BB651" s="165" t="str">
        <f>IF(COUNTBLANK($A651:$F651)&gt;2,"",IF(Input!N651=0,"NA",Input!N651))</f>
        <v/>
      </c>
      <c r="BC651" s="65" t="str">
        <f t="shared" si="518"/>
        <v/>
      </c>
      <c r="BD651" s="65" t="str">
        <f t="shared" si="519"/>
        <v/>
      </c>
      <c r="BE651" s="165" t="str">
        <f>IF(COUNTBLANK($A651:$F651)&gt;2,"",IF(Input!O651=0,"NA",Input!O651))</f>
        <v/>
      </c>
      <c r="BF651" s="65" t="str">
        <f t="shared" si="520"/>
        <v/>
      </c>
      <c r="BG651" s="65" t="str">
        <f t="shared" si="521"/>
        <v/>
      </c>
      <c r="BH651" s="165" t="str">
        <f>IF(COUNTBLANK($A651:$F651)&gt;2,"",IF(Input!P651=0,"NA",Input!P651))</f>
        <v/>
      </c>
      <c r="BI651" s="65" t="str">
        <f t="shared" si="522"/>
        <v/>
      </c>
      <c r="BJ651" s="65" t="str">
        <f t="shared" si="523"/>
        <v/>
      </c>
      <c r="BK651" s="165" t="str">
        <f>IF(COUNTBLANK($A651:$F651)&gt;2,"",IF(Input!Q651=0,"NA",Input!Q651))</f>
        <v/>
      </c>
      <c r="BL651" s="65" t="str">
        <f t="shared" si="524"/>
        <v/>
      </c>
      <c r="BM651" s="65" t="str">
        <f t="shared" si="525"/>
        <v/>
      </c>
      <c r="BN651" s="165" t="str">
        <f>IF(COUNTBLANK($A651:$F651)&gt;2,"",IF(Input!R651=0,"NA",Input!R651))</f>
        <v/>
      </c>
      <c r="BO651" s="65" t="str">
        <f t="shared" si="526"/>
        <v/>
      </c>
      <c r="BP651" s="65" t="str">
        <f t="shared" si="527"/>
        <v/>
      </c>
      <c r="BQ651" s="165" t="str">
        <f>IF(COUNTBLANK($A651:$F651)&gt;2,"",IF(Input!S651=0,"NA",Input!S651))</f>
        <v/>
      </c>
      <c r="BR651" s="65" t="str">
        <f t="shared" si="528"/>
        <v/>
      </c>
      <c r="BS651" s="65" t="str">
        <f t="shared" si="529"/>
        <v/>
      </c>
      <c r="BT651" s="165" t="str">
        <f>IF(COUNTBLANK($A651:$F651)&gt;2,"",IF(Input!T651=0,"NA",Input!T651))</f>
        <v/>
      </c>
      <c r="BU651" s="65" t="str">
        <f t="shared" si="530"/>
        <v/>
      </c>
      <c r="BV651" s="65" t="str">
        <f t="shared" si="531"/>
        <v/>
      </c>
      <c r="BW651" s="165" t="str">
        <f>IF(COUNTBLANK($A651:$F651)&gt;2,"",IF(Input!U651=0,"NA",Input!U651))</f>
        <v/>
      </c>
      <c r="BX651" s="65" t="str">
        <f t="shared" si="532"/>
        <v/>
      </c>
      <c r="BY651" s="65" t="str">
        <f t="shared" si="533"/>
        <v/>
      </c>
      <c r="BZ651" s="165" t="str">
        <f>IF(COUNTBLANK($A651:$F651)&gt;2,"",IF(Input!V651=0,"NA",Input!V651))</f>
        <v/>
      </c>
      <c r="CA651" s="65" t="str">
        <f t="shared" si="534"/>
        <v/>
      </c>
      <c r="CB651" s="65" t="str">
        <f t="shared" si="535"/>
        <v/>
      </c>
      <c r="CC651" s="165" t="str">
        <f>IF(COUNTBLANK($A651:$F651)&gt;2,"",IF(Input!W651=0,"NA",Input!W651))</f>
        <v/>
      </c>
      <c r="CD651" s="65" t="str">
        <f t="shared" si="536"/>
        <v/>
      </c>
      <c r="CE651" s="65" t="str">
        <f t="shared" si="537"/>
        <v/>
      </c>
      <c r="CF651" s="165" t="str">
        <f>IF(COUNTBLANK($A651:$F651)&gt;2,"",IF(Input!X651=0,"NA",Input!X651))</f>
        <v/>
      </c>
      <c r="CG651" s="65" t="str">
        <f t="shared" si="538"/>
        <v/>
      </c>
      <c r="CH651" s="65" t="str">
        <f t="shared" si="539"/>
        <v/>
      </c>
      <c r="CI651" s="165" t="str">
        <f>IF(COUNTBLANK($A651:$F651)&gt;2,"",IF(Input!Y651=0,"NA",Input!Y651))</f>
        <v/>
      </c>
      <c r="CJ651" s="65" t="str">
        <f t="shared" si="540"/>
        <v/>
      </c>
      <c r="CK651" s="65" t="str">
        <f t="shared" si="541"/>
        <v/>
      </c>
      <c r="CL651" s="165" t="str">
        <f>IF(COUNTBLANK($A651:$F651)&gt;2,"",IF(Input!Z651=0,"NA",Input!Z651))</f>
        <v/>
      </c>
      <c r="CM651" s="65" t="str">
        <f t="shared" si="542"/>
        <v/>
      </c>
      <c r="CN651" s="65" t="str">
        <f t="shared" si="543"/>
        <v/>
      </c>
      <c r="CO651" s="165" t="str">
        <f>IF(COUNTBLANK($A651:$F651)&gt;2,"",IF(Input!AA651=0,"NA",Input!AA651))</f>
        <v/>
      </c>
      <c r="CP651" s="65" t="str">
        <f t="shared" si="544"/>
        <v/>
      </c>
      <c r="CQ651" s="65" t="str">
        <f t="shared" si="545"/>
        <v/>
      </c>
      <c r="CR651" s="165" t="str">
        <f>IF(COUNTBLANK($A651:$F651)&gt;2,"",IF(Input!AB651=0,"NA",Input!AB651))</f>
        <v/>
      </c>
      <c r="CS651" s="65" t="str">
        <f t="shared" si="546"/>
        <v/>
      </c>
      <c r="CT651" s="65" t="str">
        <f t="shared" si="547"/>
        <v/>
      </c>
      <c r="CU651" s="165" t="str">
        <f>IF(COUNTBLANK($A651:$F651)&gt;2,"",IF(Input!AC651=0,"NA",Input!AC651))</f>
        <v/>
      </c>
      <c r="CV651" s="65" t="str">
        <f t="shared" si="548"/>
        <v/>
      </c>
      <c r="CW651" s="65" t="str">
        <f t="shared" si="549"/>
        <v/>
      </c>
      <c r="CX651" s="165" t="str">
        <f>IF(COUNTBLANK($A651:$F651)&gt;2,"",IF(Input!AD651=0,"NA",Input!AD651))</f>
        <v/>
      </c>
    </row>
    <row r="652" spans="1:102" x14ac:dyDescent="0.25">
      <c r="A652" s="162" t="str">
        <f>IF(Input!B652=0,"",Input!B652)</f>
        <v/>
      </c>
      <c r="B652" s="162" t="str">
        <f>IF(Input!C652=0,"",Input!C652)</f>
        <v/>
      </c>
      <c r="C652" s="162" t="str">
        <f>IF(Input!D652=0,"",Input!D652)</f>
        <v/>
      </c>
      <c r="D652" s="162" t="str">
        <f>IF(Input!G652=0,"",Input!G652)</f>
        <v/>
      </c>
      <c r="E652" s="162" t="str">
        <f>IF(Input!H652=0,"",Input!H652)</f>
        <v/>
      </c>
      <c r="F652" s="162" t="str">
        <f>IF(Input!I652=0,"",Input!I652)</f>
        <v/>
      </c>
      <c r="G652" s="66" t="str">
        <f t="shared" si="500"/>
        <v/>
      </c>
      <c r="H652" s="66" t="str">
        <f t="shared" si="501"/>
        <v/>
      </c>
      <c r="I652" s="160" t="str">
        <f>FinalScores!G652</f>
        <v/>
      </c>
      <c r="J652" s="65" t="str">
        <f t="shared" si="502"/>
        <v/>
      </c>
      <c r="K652" s="65" t="str">
        <f t="shared" si="503"/>
        <v/>
      </c>
      <c r="L652" s="165" t="str">
        <f>IF(COUNTBLANK($A652:$F652)&gt;2,"",IF(Input!AE652=0,"NA",Input!AE652))</f>
        <v/>
      </c>
      <c r="M652" s="65" t="str">
        <f t="shared" si="504"/>
        <v/>
      </c>
      <c r="N652" s="65" t="str">
        <f t="shared" si="505"/>
        <v/>
      </c>
      <c r="O652" s="165" t="str">
        <f>IF(COUNTBLANK($A652:$F652)&gt;2,"",IF(Input!AF652=0,"NA",Input!AF652))</f>
        <v/>
      </c>
      <c r="P652" s="65" t="str">
        <f t="shared" si="506"/>
        <v/>
      </c>
      <c r="Q652" s="65" t="str">
        <f t="shared" si="507"/>
        <v/>
      </c>
      <c r="R652" s="165" t="str">
        <f>IF(COUNTBLANK($A652:$F652)&gt;2,"",IF(Input!AG652=0,"NA",Input!AG652))</f>
        <v/>
      </c>
      <c r="AN652" s="65" t="str">
        <f t="shared" si="508"/>
        <v/>
      </c>
      <c r="AO652" s="65" t="str">
        <f t="shared" si="509"/>
        <v/>
      </c>
      <c r="AP652" s="165" t="str">
        <f>IF(COUNTBLANK($A652:$F652)&gt;2,"",IF(Input!J652=0,"NA",Input!J652))</f>
        <v/>
      </c>
      <c r="AQ652" s="65" t="str">
        <f t="shared" si="510"/>
        <v/>
      </c>
      <c r="AR652" s="65" t="str">
        <f t="shared" si="511"/>
        <v/>
      </c>
      <c r="AS652" s="165" t="str">
        <f>IF(COUNTBLANK($A652:$F652)&gt;2,"",IF(Input!K652=0,"NA",Input!K652))</f>
        <v/>
      </c>
      <c r="AT652" s="65" t="str">
        <f t="shared" si="512"/>
        <v/>
      </c>
      <c r="AU652" s="65" t="str">
        <f t="shared" si="513"/>
        <v/>
      </c>
      <c r="AV652" s="165" t="str">
        <f>IF(COUNTBLANK($A652:$F652)&gt;2,"",IF(Input!L652=0,"NA",Input!L652))</f>
        <v/>
      </c>
      <c r="AW652" s="65" t="str">
        <f t="shared" si="514"/>
        <v/>
      </c>
      <c r="AX652" s="65" t="str">
        <f t="shared" si="515"/>
        <v/>
      </c>
      <c r="AY652" s="165" t="str">
        <f>IF(COUNTBLANK($A652:$F652)&gt;2,"",IF(Input!M652=0,"NA",Input!M652))</f>
        <v/>
      </c>
      <c r="AZ652" s="65" t="str">
        <f t="shared" si="516"/>
        <v/>
      </c>
      <c r="BA652" s="65" t="str">
        <f t="shared" si="517"/>
        <v/>
      </c>
      <c r="BB652" s="165" t="str">
        <f>IF(COUNTBLANK($A652:$F652)&gt;2,"",IF(Input!N652=0,"NA",Input!N652))</f>
        <v/>
      </c>
      <c r="BC652" s="65" t="str">
        <f t="shared" si="518"/>
        <v/>
      </c>
      <c r="BD652" s="65" t="str">
        <f t="shared" si="519"/>
        <v/>
      </c>
      <c r="BE652" s="165" t="str">
        <f>IF(COUNTBLANK($A652:$F652)&gt;2,"",IF(Input!O652=0,"NA",Input!O652))</f>
        <v/>
      </c>
      <c r="BF652" s="65" t="str">
        <f t="shared" si="520"/>
        <v/>
      </c>
      <c r="BG652" s="65" t="str">
        <f t="shared" si="521"/>
        <v/>
      </c>
      <c r="BH652" s="165" t="str">
        <f>IF(COUNTBLANK($A652:$F652)&gt;2,"",IF(Input!P652=0,"NA",Input!P652))</f>
        <v/>
      </c>
      <c r="BI652" s="65" t="str">
        <f t="shared" si="522"/>
        <v/>
      </c>
      <c r="BJ652" s="65" t="str">
        <f t="shared" si="523"/>
        <v/>
      </c>
      <c r="BK652" s="165" t="str">
        <f>IF(COUNTBLANK($A652:$F652)&gt;2,"",IF(Input!Q652=0,"NA",Input!Q652))</f>
        <v/>
      </c>
      <c r="BL652" s="65" t="str">
        <f t="shared" si="524"/>
        <v/>
      </c>
      <c r="BM652" s="65" t="str">
        <f t="shared" si="525"/>
        <v/>
      </c>
      <c r="BN652" s="165" t="str">
        <f>IF(COUNTBLANK($A652:$F652)&gt;2,"",IF(Input!R652=0,"NA",Input!R652))</f>
        <v/>
      </c>
      <c r="BO652" s="65" t="str">
        <f t="shared" si="526"/>
        <v/>
      </c>
      <c r="BP652" s="65" t="str">
        <f t="shared" si="527"/>
        <v/>
      </c>
      <c r="BQ652" s="165" t="str">
        <f>IF(COUNTBLANK($A652:$F652)&gt;2,"",IF(Input!S652=0,"NA",Input!S652))</f>
        <v/>
      </c>
      <c r="BR652" s="65" t="str">
        <f t="shared" si="528"/>
        <v/>
      </c>
      <c r="BS652" s="65" t="str">
        <f t="shared" si="529"/>
        <v/>
      </c>
      <c r="BT652" s="165" t="str">
        <f>IF(COUNTBLANK($A652:$F652)&gt;2,"",IF(Input!T652=0,"NA",Input!T652))</f>
        <v/>
      </c>
      <c r="BU652" s="65" t="str">
        <f t="shared" si="530"/>
        <v/>
      </c>
      <c r="BV652" s="65" t="str">
        <f t="shared" si="531"/>
        <v/>
      </c>
      <c r="BW652" s="165" t="str">
        <f>IF(COUNTBLANK($A652:$F652)&gt;2,"",IF(Input!U652=0,"NA",Input!U652))</f>
        <v/>
      </c>
      <c r="BX652" s="65" t="str">
        <f t="shared" si="532"/>
        <v/>
      </c>
      <c r="BY652" s="65" t="str">
        <f t="shared" si="533"/>
        <v/>
      </c>
      <c r="BZ652" s="165" t="str">
        <f>IF(COUNTBLANK($A652:$F652)&gt;2,"",IF(Input!V652=0,"NA",Input!V652))</f>
        <v/>
      </c>
      <c r="CA652" s="65" t="str">
        <f t="shared" si="534"/>
        <v/>
      </c>
      <c r="CB652" s="65" t="str">
        <f t="shared" si="535"/>
        <v/>
      </c>
      <c r="CC652" s="165" t="str">
        <f>IF(COUNTBLANK($A652:$F652)&gt;2,"",IF(Input!W652=0,"NA",Input!W652))</f>
        <v/>
      </c>
      <c r="CD652" s="65" t="str">
        <f t="shared" si="536"/>
        <v/>
      </c>
      <c r="CE652" s="65" t="str">
        <f t="shared" si="537"/>
        <v/>
      </c>
      <c r="CF652" s="165" t="str">
        <f>IF(COUNTBLANK($A652:$F652)&gt;2,"",IF(Input!X652=0,"NA",Input!X652))</f>
        <v/>
      </c>
      <c r="CG652" s="65" t="str">
        <f t="shared" si="538"/>
        <v/>
      </c>
      <c r="CH652" s="65" t="str">
        <f t="shared" si="539"/>
        <v/>
      </c>
      <c r="CI652" s="165" t="str">
        <f>IF(COUNTBLANK($A652:$F652)&gt;2,"",IF(Input!Y652=0,"NA",Input!Y652))</f>
        <v/>
      </c>
      <c r="CJ652" s="65" t="str">
        <f t="shared" si="540"/>
        <v/>
      </c>
      <c r="CK652" s="65" t="str">
        <f t="shared" si="541"/>
        <v/>
      </c>
      <c r="CL652" s="165" t="str">
        <f>IF(COUNTBLANK($A652:$F652)&gt;2,"",IF(Input!Z652=0,"NA",Input!Z652))</f>
        <v/>
      </c>
      <c r="CM652" s="65" t="str">
        <f t="shared" si="542"/>
        <v/>
      </c>
      <c r="CN652" s="65" t="str">
        <f t="shared" si="543"/>
        <v/>
      </c>
      <c r="CO652" s="165" t="str">
        <f>IF(COUNTBLANK($A652:$F652)&gt;2,"",IF(Input!AA652=0,"NA",Input!AA652))</f>
        <v/>
      </c>
      <c r="CP652" s="65" t="str">
        <f t="shared" si="544"/>
        <v/>
      </c>
      <c r="CQ652" s="65" t="str">
        <f t="shared" si="545"/>
        <v/>
      </c>
      <c r="CR652" s="165" t="str">
        <f>IF(COUNTBLANK($A652:$F652)&gt;2,"",IF(Input!AB652=0,"NA",Input!AB652))</f>
        <v/>
      </c>
      <c r="CS652" s="65" t="str">
        <f t="shared" si="546"/>
        <v/>
      </c>
      <c r="CT652" s="65" t="str">
        <f t="shared" si="547"/>
        <v/>
      </c>
      <c r="CU652" s="165" t="str">
        <f>IF(COUNTBLANK($A652:$F652)&gt;2,"",IF(Input!AC652=0,"NA",Input!AC652))</f>
        <v/>
      </c>
      <c r="CV652" s="65" t="str">
        <f t="shared" si="548"/>
        <v/>
      </c>
      <c r="CW652" s="65" t="str">
        <f t="shared" si="549"/>
        <v/>
      </c>
      <c r="CX652" s="165" t="str">
        <f>IF(COUNTBLANK($A652:$F652)&gt;2,"",IF(Input!AD652=0,"NA",Input!AD652))</f>
        <v/>
      </c>
    </row>
    <row r="653" spans="1:102" x14ac:dyDescent="0.25">
      <c r="A653" s="162" t="str">
        <f>IF(Input!B653=0,"",Input!B653)</f>
        <v/>
      </c>
      <c r="B653" s="162" t="str">
        <f>IF(Input!C653=0,"",Input!C653)</f>
        <v/>
      </c>
      <c r="C653" s="162" t="str">
        <f>IF(Input!D653=0,"",Input!D653)</f>
        <v/>
      </c>
      <c r="D653" s="162" t="str">
        <f>IF(Input!G653=0,"",Input!G653)</f>
        <v/>
      </c>
      <c r="E653" s="162" t="str">
        <f>IF(Input!H653=0,"",Input!H653)</f>
        <v/>
      </c>
      <c r="F653" s="162" t="str">
        <f>IF(Input!I653=0,"",Input!I653)</f>
        <v/>
      </c>
      <c r="G653" s="66" t="str">
        <f t="shared" si="500"/>
        <v/>
      </c>
      <c r="H653" s="66" t="str">
        <f t="shared" si="501"/>
        <v/>
      </c>
      <c r="I653" s="160" t="str">
        <f>FinalScores!G653</f>
        <v/>
      </c>
      <c r="J653" s="65" t="str">
        <f t="shared" si="502"/>
        <v/>
      </c>
      <c r="K653" s="65" t="str">
        <f t="shared" si="503"/>
        <v/>
      </c>
      <c r="L653" s="165" t="str">
        <f>IF(COUNTBLANK($A653:$F653)&gt;2,"",IF(Input!AE653=0,"NA",Input!AE653))</f>
        <v/>
      </c>
      <c r="M653" s="65" t="str">
        <f t="shared" si="504"/>
        <v/>
      </c>
      <c r="N653" s="65" t="str">
        <f t="shared" si="505"/>
        <v/>
      </c>
      <c r="O653" s="165" t="str">
        <f>IF(COUNTBLANK($A653:$F653)&gt;2,"",IF(Input!AF653=0,"NA",Input!AF653))</f>
        <v/>
      </c>
      <c r="P653" s="65" t="str">
        <f t="shared" si="506"/>
        <v/>
      </c>
      <c r="Q653" s="65" t="str">
        <f t="shared" si="507"/>
        <v/>
      </c>
      <c r="R653" s="165" t="str">
        <f>IF(COUNTBLANK($A653:$F653)&gt;2,"",IF(Input!AG653=0,"NA",Input!AG653))</f>
        <v/>
      </c>
      <c r="AN653" s="65" t="str">
        <f t="shared" si="508"/>
        <v/>
      </c>
      <c r="AO653" s="65" t="str">
        <f t="shared" si="509"/>
        <v/>
      </c>
      <c r="AP653" s="165" t="str">
        <f>IF(COUNTBLANK($A653:$F653)&gt;2,"",IF(Input!J653=0,"NA",Input!J653))</f>
        <v/>
      </c>
      <c r="AQ653" s="65" t="str">
        <f t="shared" si="510"/>
        <v/>
      </c>
      <c r="AR653" s="65" t="str">
        <f t="shared" si="511"/>
        <v/>
      </c>
      <c r="AS653" s="165" t="str">
        <f>IF(COUNTBLANK($A653:$F653)&gt;2,"",IF(Input!K653=0,"NA",Input!K653))</f>
        <v/>
      </c>
      <c r="AT653" s="65" t="str">
        <f t="shared" si="512"/>
        <v/>
      </c>
      <c r="AU653" s="65" t="str">
        <f t="shared" si="513"/>
        <v/>
      </c>
      <c r="AV653" s="165" t="str">
        <f>IF(COUNTBLANK($A653:$F653)&gt;2,"",IF(Input!L653=0,"NA",Input!L653))</f>
        <v/>
      </c>
      <c r="AW653" s="65" t="str">
        <f t="shared" si="514"/>
        <v/>
      </c>
      <c r="AX653" s="65" t="str">
        <f t="shared" si="515"/>
        <v/>
      </c>
      <c r="AY653" s="165" t="str">
        <f>IF(COUNTBLANK($A653:$F653)&gt;2,"",IF(Input!M653=0,"NA",Input!M653))</f>
        <v/>
      </c>
      <c r="AZ653" s="65" t="str">
        <f t="shared" si="516"/>
        <v/>
      </c>
      <c r="BA653" s="65" t="str">
        <f t="shared" si="517"/>
        <v/>
      </c>
      <c r="BB653" s="165" t="str">
        <f>IF(COUNTBLANK($A653:$F653)&gt;2,"",IF(Input!N653=0,"NA",Input!N653))</f>
        <v/>
      </c>
      <c r="BC653" s="65" t="str">
        <f t="shared" si="518"/>
        <v/>
      </c>
      <c r="BD653" s="65" t="str">
        <f t="shared" si="519"/>
        <v/>
      </c>
      <c r="BE653" s="165" t="str">
        <f>IF(COUNTBLANK($A653:$F653)&gt;2,"",IF(Input!O653=0,"NA",Input!O653))</f>
        <v/>
      </c>
      <c r="BF653" s="65" t="str">
        <f t="shared" si="520"/>
        <v/>
      </c>
      <c r="BG653" s="65" t="str">
        <f t="shared" si="521"/>
        <v/>
      </c>
      <c r="BH653" s="165" t="str">
        <f>IF(COUNTBLANK($A653:$F653)&gt;2,"",IF(Input!P653=0,"NA",Input!P653))</f>
        <v/>
      </c>
      <c r="BI653" s="65" t="str">
        <f t="shared" si="522"/>
        <v/>
      </c>
      <c r="BJ653" s="65" t="str">
        <f t="shared" si="523"/>
        <v/>
      </c>
      <c r="BK653" s="165" t="str">
        <f>IF(COUNTBLANK($A653:$F653)&gt;2,"",IF(Input!Q653=0,"NA",Input!Q653))</f>
        <v/>
      </c>
      <c r="BL653" s="65" t="str">
        <f t="shared" si="524"/>
        <v/>
      </c>
      <c r="BM653" s="65" t="str">
        <f t="shared" si="525"/>
        <v/>
      </c>
      <c r="BN653" s="165" t="str">
        <f>IF(COUNTBLANK($A653:$F653)&gt;2,"",IF(Input!R653=0,"NA",Input!R653))</f>
        <v/>
      </c>
      <c r="BO653" s="65" t="str">
        <f t="shared" si="526"/>
        <v/>
      </c>
      <c r="BP653" s="65" t="str">
        <f t="shared" si="527"/>
        <v/>
      </c>
      <c r="BQ653" s="165" t="str">
        <f>IF(COUNTBLANK($A653:$F653)&gt;2,"",IF(Input!S653=0,"NA",Input!S653))</f>
        <v/>
      </c>
      <c r="BR653" s="65" t="str">
        <f t="shared" si="528"/>
        <v/>
      </c>
      <c r="BS653" s="65" t="str">
        <f t="shared" si="529"/>
        <v/>
      </c>
      <c r="BT653" s="165" t="str">
        <f>IF(COUNTBLANK($A653:$F653)&gt;2,"",IF(Input!T653=0,"NA",Input!T653))</f>
        <v/>
      </c>
      <c r="BU653" s="65" t="str">
        <f t="shared" si="530"/>
        <v/>
      </c>
      <c r="BV653" s="65" t="str">
        <f t="shared" si="531"/>
        <v/>
      </c>
      <c r="BW653" s="165" t="str">
        <f>IF(COUNTBLANK($A653:$F653)&gt;2,"",IF(Input!U653=0,"NA",Input!U653))</f>
        <v/>
      </c>
      <c r="BX653" s="65" t="str">
        <f t="shared" si="532"/>
        <v/>
      </c>
      <c r="BY653" s="65" t="str">
        <f t="shared" si="533"/>
        <v/>
      </c>
      <c r="BZ653" s="165" t="str">
        <f>IF(COUNTBLANK($A653:$F653)&gt;2,"",IF(Input!V653=0,"NA",Input!V653))</f>
        <v/>
      </c>
      <c r="CA653" s="65" t="str">
        <f t="shared" si="534"/>
        <v/>
      </c>
      <c r="CB653" s="65" t="str">
        <f t="shared" si="535"/>
        <v/>
      </c>
      <c r="CC653" s="165" t="str">
        <f>IF(COUNTBLANK($A653:$F653)&gt;2,"",IF(Input!W653=0,"NA",Input!W653))</f>
        <v/>
      </c>
      <c r="CD653" s="65" t="str">
        <f t="shared" si="536"/>
        <v/>
      </c>
      <c r="CE653" s="65" t="str">
        <f t="shared" si="537"/>
        <v/>
      </c>
      <c r="CF653" s="165" t="str">
        <f>IF(COUNTBLANK($A653:$F653)&gt;2,"",IF(Input!X653=0,"NA",Input!X653))</f>
        <v/>
      </c>
      <c r="CG653" s="65" t="str">
        <f t="shared" si="538"/>
        <v/>
      </c>
      <c r="CH653" s="65" t="str">
        <f t="shared" si="539"/>
        <v/>
      </c>
      <c r="CI653" s="165" t="str">
        <f>IF(COUNTBLANK($A653:$F653)&gt;2,"",IF(Input!Y653=0,"NA",Input!Y653))</f>
        <v/>
      </c>
      <c r="CJ653" s="65" t="str">
        <f t="shared" si="540"/>
        <v/>
      </c>
      <c r="CK653" s="65" t="str">
        <f t="shared" si="541"/>
        <v/>
      </c>
      <c r="CL653" s="165" t="str">
        <f>IF(COUNTBLANK($A653:$F653)&gt;2,"",IF(Input!Z653=0,"NA",Input!Z653))</f>
        <v/>
      </c>
      <c r="CM653" s="65" t="str">
        <f t="shared" si="542"/>
        <v/>
      </c>
      <c r="CN653" s="65" t="str">
        <f t="shared" si="543"/>
        <v/>
      </c>
      <c r="CO653" s="165" t="str">
        <f>IF(COUNTBLANK($A653:$F653)&gt;2,"",IF(Input!AA653=0,"NA",Input!AA653))</f>
        <v/>
      </c>
      <c r="CP653" s="65" t="str">
        <f t="shared" si="544"/>
        <v/>
      </c>
      <c r="CQ653" s="65" t="str">
        <f t="shared" si="545"/>
        <v/>
      </c>
      <c r="CR653" s="165" t="str">
        <f>IF(COUNTBLANK($A653:$F653)&gt;2,"",IF(Input!AB653=0,"NA",Input!AB653))</f>
        <v/>
      </c>
      <c r="CS653" s="65" t="str">
        <f t="shared" si="546"/>
        <v/>
      </c>
      <c r="CT653" s="65" t="str">
        <f t="shared" si="547"/>
        <v/>
      </c>
      <c r="CU653" s="165" t="str">
        <f>IF(COUNTBLANK($A653:$F653)&gt;2,"",IF(Input!AC653=0,"NA",Input!AC653))</f>
        <v/>
      </c>
      <c r="CV653" s="65" t="str">
        <f t="shared" si="548"/>
        <v/>
      </c>
      <c r="CW653" s="65" t="str">
        <f t="shared" si="549"/>
        <v/>
      </c>
      <c r="CX653" s="165" t="str">
        <f>IF(COUNTBLANK($A653:$F653)&gt;2,"",IF(Input!AD653=0,"NA",Input!AD653))</f>
        <v/>
      </c>
    </row>
    <row r="654" spans="1:102" x14ac:dyDescent="0.25">
      <c r="A654" s="162" t="str">
        <f>IF(Input!B654=0,"",Input!B654)</f>
        <v/>
      </c>
      <c r="B654" s="162" t="str">
        <f>IF(Input!C654=0,"",Input!C654)</f>
        <v/>
      </c>
      <c r="C654" s="162" t="str">
        <f>IF(Input!D654=0,"",Input!D654)</f>
        <v/>
      </c>
      <c r="D654" s="162" t="str">
        <f>IF(Input!G654=0,"",Input!G654)</f>
        <v/>
      </c>
      <c r="E654" s="162" t="str">
        <f>IF(Input!H654=0,"",Input!H654)</f>
        <v/>
      </c>
      <c r="F654" s="162" t="str">
        <f>IF(Input!I654=0,"",Input!I654)</f>
        <v/>
      </c>
      <c r="G654" s="66" t="str">
        <f t="shared" si="500"/>
        <v/>
      </c>
      <c r="H654" s="66" t="str">
        <f t="shared" si="501"/>
        <v/>
      </c>
      <c r="I654" s="160" t="str">
        <f>FinalScores!G654</f>
        <v/>
      </c>
      <c r="J654" s="65" t="str">
        <f t="shared" si="502"/>
        <v/>
      </c>
      <c r="K654" s="65" t="str">
        <f t="shared" si="503"/>
        <v/>
      </c>
      <c r="L654" s="165" t="str">
        <f>IF(COUNTBLANK($A654:$F654)&gt;2,"",IF(Input!AE654=0,"NA",Input!AE654))</f>
        <v/>
      </c>
      <c r="M654" s="65" t="str">
        <f t="shared" si="504"/>
        <v/>
      </c>
      <c r="N654" s="65" t="str">
        <f t="shared" si="505"/>
        <v/>
      </c>
      <c r="O654" s="165" t="str">
        <f>IF(COUNTBLANK($A654:$F654)&gt;2,"",IF(Input!AF654=0,"NA",Input!AF654))</f>
        <v/>
      </c>
      <c r="P654" s="65" t="str">
        <f t="shared" si="506"/>
        <v/>
      </c>
      <c r="Q654" s="65" t="str">
        <f t="shared" si="507"/>
        <v/>
      </c>
      <c r="R654" s="165" t="str">
        <f>IF(COUNTBLANK($A654:$F654)&gt;2,"",IF(Input!AG654=0,"NA",Input!AG654))</f>
        <v/>
      </c>
      <c r="AN654" s="65" t="str">
        <f t="shared" si="508"/>
        <v/>
      </c>
      <c r="AO654" s="65" t="str">
        <f t="shared" si="509"/>
        <v/>
      </c>
      <c r="AP654" s="165" t="str">
        <f>IF(COUNTBLANK($A654:$F654)&gt;2,"",IF(Input!J654=0,"NA",Input!J654))</f>
        <v/>
      </c>
      <c r="AQ654" s="65" t="str">
        <f t="shared" si="510"/>
        <v/>
      </c>
      <c r="AR654" s="65" t="str">
        <f t="shared" si="511"/>
        <v/>
      </c>
      <c r="AS654" s="165" t="str">
        <f>IF(COUNTBLANK($A654:$F654)&gt;2,"",IF(Input!K654=0,"NA",Input!K654))</f>
        <v/>
      </c>
      <c r="AT654" s="65" t="str">
        <f t="shared" si="512"/>
        <v/>
      </c>
      <c r="AU654" s="65" t="str">
        <f t="shared" si="513"/>
        <v/>
      </c>
      <c r="AV654" s="165" t="str">
        <f>IF(COUNTBLANK($A654:$F654)&gt;2,"",IF(Input!L654=0,"NA",Input!L654))</f>
        <v/>
      </c>
      <c r="AW654" s="65" t="str">
        <f t="shared" si="514"/>
        <v/>
      </c>
      <c r="AX654" s="65" t="str">
        <f t="shared" si="515"/>
        <v/>
      </c>
      <c r="AY654" s="165" t="str">
        <f>IF(COUNTBLANK($A654:$F654)&gt;2,"",IF(Input!M654=0,"NA",Input!M654))</f>
        <v/>
      </c>
      <c r="AZ654" s="65" t="str">
        <f t="shared" si="516"/>
        <v/>
      </c>
      <c r="BA654" s="65" t="str">
        <f t="shared" si="517"/>
        <v/>
      </c>
      <c r="BB654" s="165" t="str">
        <f>IF(COUNTBLANK($A654:$F654)&gt;2,"",IF(Input!N654=0,"NA",Input!N654))</f>
        <v/>
      </c>
      <c r="BC654" s="65" t="str">
        <f t="shared" si="518"/>
        <v/>
      </c>
      <c r="BD654" s="65" t="str">
        <f t="shared" si="519"/>
        <v/>
      </c>
      <c r="BE654" s="165" t="str">
        <f>IF(COUNTBLANK($A654:$F654)&gt;2,"",IF(Input!O654=0,"NA",Input!O654))</f>
        <v/>
      </c>
      <c r="BF654" s="65" t="str">
        <f t="shared" si="520"/>
        <v/>
      </c>
      <c r="BG654" s="65" t="str">
        <f t="shared" si="521"/>
        <v/>
      </c>
      <c r="BH654" s="165" t="str">
        <f>IF(COUNTBLANK($A654:$F654)&gt;2,"",IF(Input!P654=0,"NA",Input!P654))</f>
        <v/>
      </c>
      <c r="BI654" s="65" t="str">
        <f t="shared" si="522"/>
        <v/>
      </c>
      <c r="BJ654" s="65" t="str">
        <f t="shared" si="523"/>
        <v/>
      </c>
      <c r="BK654" s="165" t="str">
        <f>IF(COUNTBLANK($A654:$F654)&gt;2,"",IF(Input!Q654=0,"NA",Input!Q654))</f>
        <v/>
      </c>
      <c r="BL654" s="65" t="str">
        <f t="shared" si="524"/>
        <v/>
      </c>
      <c r="BM654" s="65" t="str">
        <f t="shared" si="525"/>
        <v/>
      </c>
      <c r="BN654" s="165" t="str">
        <f>IF(COUNTBLANK($A654:$F654)&gt;2,"",IF(Input!R654=0,"NA",Input!R654))</f>
        <v/>
      </c>
      <c r="BO654" s="65" t="str">
        <f t="shared" si="526"/>
        <v/>
      </c>
      <c r="BP654" s="65" t="str">
        <f t="shared" si="527"/>
        <v/>
      </c>
      <c r="BQ654" s="165" t="str">
        <f>IF(COUNTBLANK($A654:$F654)&gt;2,"",IF(Input!S654=0,"NA",Input!S654))</f>
        <v/>
      </c>
      <c r="BR654" s="65" t="str">
        <f t="shared" si="528"/>
        <v/>
      </c>
      <c r="BS654" s="65" t="str">
        <f t="shared" si="529"/>
        <v/>
      </c>
      <c r="BT654" s="165" t="str">
        <f>IF(COUNTBLANK($A654:$F654)&gt;2,"",IF(Input!T654=0,"NA",Input!T654))</f>
        <v/>
      </c>
      <c r="BU654" s="65" t="str">
        <f t="shared" si="530"/>
        <v/>
      </c>
      <c r="BV654" s="65" t="str">
        <f t="shared" si="531"/>
        <v/>
      </c>
      <c r="BW654" s="165" t="str">
        <f>IF(COUNTBLANK($A654:$F654)&gt;2,"",IF(Input!U654=0,"NA",Input!U654))</f>
        <v/>
      </c>
      <c r="BX654" s="65" t="str">
        <f t="shared" si="532"/>
        <v/>
      </c>
      <c r="BY654" s="65" t="str">
        <f t="shared" si="533"/>
        <v/>
      </c>
      <c r="BZ654" s="165" t="str">
        <f>IF(COUNTBLANK($A654:$F654)&gt;2,"",IF(Input!V654=0,"NA",Input!V654))</f>
        <v/>
      </c>
      <c r="CA654" s="65" t="str">
        <f t="shared" si="534"/>
        <v/>
      </c>
      <c r="CB654" s="65" t="str">
        <f t="shared" si="535"/>
        <v/>
      </c>
      <c r="CC654" s="165" t="str">
        <f>IF(COUNTBLANK($A654:$F654)&gt;2,"",IF(Input!W654=0,"NA",Input!W654))</f>
        <v/>
      </c>
      <c r="CD654" s="65" t="str">
        <f t="shared" si="536"/>
        <v/>
      </c>
      <c r="CE654" s="65" t="str">
        <f t="shared" si="537"/>
        <v/>
      </c>
      <c r="CF654" s="165" t="str">
        <f>IF(COUNTBLANK($A654:$F654)&gt;2,"",IF(Input!X654=0,"NA",Input!X654))</f>
        <v/>
      </c>
      <c r="CG654" s="65" t="str">
        <f t="shared" si="538"/>
        <v/>
      </c>
      <c r="CH654" s="65" t="str">
        <f t="shared" si="539"/>
        <v/>
      </c>
      <c r="CI654" s="165" t="str">
        <f>IF(COUNTBLANK($A654:$F654)&gt;2,"",IF(Input!Y654=0,"NA",Input!Y654))</f>
        <v/>
      </c>
      <c r="CJ654" s="65" t="str">
        <f t="shared" si="540"/>
        <v/>
      </c>
      <c r="CK654" s="65" t="str">
        <f t="shared" si="541"/>
        <v/>
      </c>
      <c r="CL654" s="165" t="str">
        <f>IF(COUNTBLANK($A654:$F654)&gt;2,"",IF(Input!Z654=0,"NA",Input!Z654))</f>
        <v/>
      </c>
      <c r="CM654" s="65" t="str">
        <f t="shared" si="542"/>
        <v/>
      </c>
      <c r="CN654" s="65" t="str">
        <f t="shared" si="543"/>
        <v/>
      </c>
      <c r="CO654" s="165" t="str">
        <f>IF(COUNTBLANK($A654:$F654)&gt;2,"",IF(Input!AA654=0,"NA",Input!AA654))</f>
        <v/>
      </c>
      <c r="CP654" s="65" t="str">
        <f t="shared" si="544"/>
        <v/>
      </c>
      <c r="CQ654" s="65" t="str">
        <f t="shared" si="545"/>
        <v/>
      </c>
      <c r="CR654" s="165" t="str">
        <f>IF(COUNTBLANK($A654:$F654)&gt;2,"",IF(Input!AB654=0,"NA",Input!AB654))</f>
        <v/>
      </c>
      <c r="CS654" s="65" t="str">
        <f t="shared" si="546"/>
        <v/>
      </c>
      <c r="CT654" s="65" t="str">
        <f t="shared" si="547"/>
        <v/>
      </c>
      <c r="CU654" s="165" t="str">
        <f>IF(COUNTBLANK($A654:$F654)&gt;2,"",IF(Input!AC654=0,"NA",Input!AC654))</f>
        <v/>
      </c>
      <c r="CV654" s="65" t="str">
        <f t="shared" si="548"/>
        <v/>
      </c>
      <c r="CW654" s="65" t="str">
        <f t="shared" si="549"/>
        <v/>
      </c>
      <c r="CX654" s="165" t="str">
        <f>IF(COUNTBLANK($A654:$F654)&gt;2,"",IF(Input!AD654=0,"NA",Input!AD654))</f>
        <v/>
      </c>
    </row>
    <row r="655" spans="1:102" x14ac:dyDescent="0.25">
      <c r="A655" s="162" t="str">
        <f>IF(Input!B655=0,"",Input!B655)</f>
        <v/>
      </c>
      <c r="B655" s="162" t="str">
        <f>IF(Input!C655=0,"",Input!C655)</f>
        <v/>
      </c>
      <c r="C655" s="162" t="str">
        <f>IF(Input!D655=0,"",Input!D655)</f>
        <v/>
      </c>
      <c r="D655" s="162" t="str">
        <f>IF(Input!G655=0,"",Input!G655)</f>
        <v/>
      </c>
      <c r="E655" s="162" t="str">
        <f>IF(Input!H655=0,"",Input!H655)</f>
        <v/>
      </c>
      <c r="F655" s="162" t="str">
        <f>IF(Input!I655=0,"",Input!I655)</f>
        <v/>
      </c>
      <c r="G655" s="66" t="str">
        <f t="shared" si="500"/>
        <v/>
      </c>
      <c r="H655" s="66" t="str">
        <f t="shared" si="501"/>
        <v/>
      </c>
      <c r="I655" s="160" t="str">
        <f>FinalScores!G655</f>
        <v/>
      </c>
      <c r="J655" s="65" t="str">
        <f t="shared" si="502"/>
        <v/>
      </c>
      <c r="K655" s="65" t="str">
        <f t="shared" si="503"/>
        <v/>
      </c>
      <c r="L655" s="165" t="str">
        <f>IF(COUNTBLANK($A655:$F655)&gt;2,"",IF(Input!AE655=0,"NA",Input!AE655))</f>
        <v/>
      </c>
      <c r="M655" s="65" t="str">
        <f t="shared" si="504"/>
        <v/>
      </c>
      <c r="N655" s="65" t="str">
        <f t="shared" si="505"/>
        <v/>
      </c>
      <c r="O655" s="165" t="str">
        <f>IF(COUNTBLANK($A655:$F655)&gt;2,"",IF(Input!AF655=0,"NA",Input!AF655))</f>
        <v/>
      </c>
      <c r="P655" s="65" t="str">
        <f t="shared" si="506"/>
        <v/>
      </c>
      <c r="Q655" s="65" t="str">
        <f t="shared" si="507"/>
        <v/>
      </c>
      <c r="R655" s="165" t="str">
        <f>IF(COUNTBLANK($A655:$F655)&gt;2,"",IF(Input!AG655=0,"NA",Input!AG655))</f>
        <v/>
      </c>
      <c r="AN655" s="65" t="str">
        <f t="shared" si="508"/>
        <v/>
      </c>
      <c r="AO655" s="65" t="str">
        <f t="shared" si="509"/>
        <v/>
      </c>
      <c r="AP655" s="165" t="str">
        <f>IF(COUNTBLANK($A655:$F655)&gt;2,"",IF(Input!J655=0,"NA",Input!J655))</f>
        <v/>
      </c>
      <c r="AQ655" s="65" t="str">
        <f t="shared" si="510"/>
        <v/>
      </c>
      <c r="AR655" s="65" t="str">
        <f t="shared" si="511"/>
        <v/>
      </c>
      <c r="AS655" s="165" t="str">
        <f>IF(COUNTBLANK($A655:$F655)&gt;2,"",IF(Input!K655=0,"NA",Input!K655))</f>
        <v/>
      </c>
      <c r="AT655" s="65" t="str">
        <f t="shared" si="512"/>
        <v/>
      </c>
      <c r="AU655" s="65" t="str">
        <f t="shared" si="513"/>
        <v/>
      </c>
      <c r="AV655" s="165" t="str">
        <f>IF(COUNTBLANK($A655:$F655)&gt;2,"",IF(Input!L655=0,"NA",Input!L655))</f>
        <v/>
      </c>
      <c r="AW655" s="65" t="str">
        <f t="shared" si="514"/>
        <v/>
      </c>
      <c r="AX655" s="65" t="str">
        <f t="shared" si="515"/>
        <v/>
      </c>
      <c r="AY655" s="165" t="str">
        <f>IF(COUNTBLANK($A655:$F655)&gt;2,"",IF(Input!M655=0,"NA",Input!M655))</f>
        <v/>
      </c>
      <c r="AZ655" s="65" t="str">
        <f t="shared" si="516"/>
        <v/>
      </c>
      <c r="BA655" s="65" t="str">
        <f t="shared" si="517"/>
        <v/>
      </c>
      <c r="BB655" s="165" t="str">
        <f>IF(COUNTBLANK($A655:$F655)&gt;2,"",IF(Input!N655=0,"NA",Input!N655))</f>
        <v/>
      </c>
      <c r="BC655" s="65" t="str">
        <f t="shared" si="518"/>
        <v/>
      </c>
      <c r="BD655" s="65" t="str">
        <f t="shared" si="519"/>
        <v/>
      </c>
      <c r="BE655" s="165" t="str">
        <f>IF(COUNTBLANK($A655:$F655)&gt;2,"",IF(Input!O655=0,"NA",Input!O655))</f>
        <v/>
      </c>
      <c r="BF655" s="65" t="str">
        <f t="shared" si="520"/>
        <v/>
      </c>
      <c r="BG655" s="65" t="str">
        <f t="shared" si="521"/>
        <v/>
      </c>
      <c r="BH655" s="165" t="str">
        <f>IF(COUNTBLANK($A655:$F655)&gt;2,"",IF(Input!P655=0,"NA",Input!P655))</f>
        <v/>
      </c>
      <c r="BI655" s="65" t="str">
        <f t="shared" si="522"/>
        <v/>
      </c>
      <c r="BJ655" s="65" t="str">
        <f t="shared" si="523"/>
        <v/>
      </c>
      <c r="BK655" s="165" t="str">
        <f>IF(COUNTBLANK($A655:$F655)&gt;2,"",IF(Input!Q655=0,"NA",Input!Q655))</f>
        <v/>
      </c>
      <c r="BL655" s="65" t="str">
        <f t="shared" si="524"/>
        <v/>
      </c>
      <c r="BM655" s="65" t="str">
        <f t="shared" si="525"/>
        <v/>
      </c>
      <c r="BN655" s="165" t="str">
        <f>IF(COUNTBLANK($A655:$F655)&gt;2,"",IF(Input!R655=0,"NA",Input!R655))</f>
        <v/>
      </c>
      <c r="BO655" s="65" t="str">
        <f t="shared" si="526"/>
        <v/>
      </c>
      <c r="BP655" s="65" t="str">
        <f t="shared" si="527"/>
        <v/>
      </c>
      <c r="BQ655" s="165" t="str">
        <f>IF(COUNTBLANK($A655:$F655)&gt;2,"",IF(Input!S655=0,"NA",Input!S655))</f>
        <v/>
      </c>
      <c r="BR655" s="65" t="str">
        <f t="shared" si="528"/>
        <v/>
      </c>
      <c r="BS655" s="65" t="str">
        <f t="shared" si="529"/>
        <v/>
      </c>
      <c r="BT655" s="165" t="str">
        <f>IF(COUNTBLANK($A655:$F655)&gt;2,"",IF(Input!T655=0,"NA",Input!T655))</f>
        <v/>
      </c>
      <c r="BU655" s="65" t="str">
        <f t="shared" si="530"/>
        <v/>
      </c>
      <c r="BV655" s="65" t="str">
        <f t="shared" si="531"/>
        <v/>
      </c>
      <c r="BW655" s="165" t="str">
        <f>IF(COUNTBLANK($A655:$F655)&gt;2,"",IF(Input!U655=0,"NA",Input!U655))</f>
        <v/>
      </c>
      <c r="BX655" s="65" t="str">
        <f t="shared" si="532"/>
        <v/>
      </c>
      <c r="BY655" s="65" t="str">
        <f t="shared" si="533"/>
        <v/>
      </c>
      <c r="BZ655" s="165" t="str">
        <f>IF(COUNTBLANK($A655:$F655)&gt;2,"",IF(Input!V655=0,"NA",Input!V655))</f>
        <v/>
      </c>
      <c r="CA655" s="65" t="str">
        <f t="shared" si="534"/>
        <v/>
      </c>
      <c r="CB655" s="65" t="str">
        <f t="shared" si="535"/>
        <v/>
      </c>
      <c r="CC655" s="165" t="str">
        <f>IF(COUNTBLANK($A655:$F655)&gt;2,"",IF(Input!W655=0,"NA",Input!W655))</f>
        <v/>
      </c>
      <c r="CD655" s="65" t="str">
        <f t="shared" si="536"/>
        <v/>
      </c>
      <c r="CE655" s="65" t="str">
        <f t="shared" si="537"/>
        <v/>
      </c>
      <c r="CF655" s="165" t="str">
        <f>IF(COUNTBLANK($A655:$F655)&gt;2,"",IF(Input!X655=0,"NA",Input!X655))</f>
        <v/>
      </c>
      <c r="CG655" s="65" t="str">
        <f t="shared" si="538"/>
        <v/>
      </c>
      <c r="CH655" s="65" t="str">
        <f t="shared" si="539"/>
        <v/>
      </c>
      <c r="CI655" s="165" t="str">
        <f>IF(COUNTBLANK($A655:$F655)&gt;2,"",IF(Input!Y655=0,"NA",Input!Y655))</f>
        <v/>
      </c>
      <c r="CJ655" s="65" t="str">
        <f t="shared" si="540"/>
        <v/>
      </c>
      <c r="CK655" s="65" t="str">
        <f t="shared" si="541"/>
        <v/>
      </c>
      <c r="CL655" s="165" t="str">
        <f>IF(COUNTBLANK($A655:$F655)&gt;2,"",IF(Input!Z655=0,"NA",Input!Z655))</f>
        <v/>
      </c>
      <c r="CM655" s="65" t="str">
        <f t="shared" si="542"/>
        <v/>
      </c>
      <c r="CN655" s="65" t="str">
        <f t="shared" si="543"/>
        <v/>
      </c>
      <c r="CO655" s="165" t="str">
        <f>IF(COUNTBLANK($A655:$F655)&gt;2,"",IF(Input!AA655=0,"NA",Input!AA655))</f>
        <v/>
      </c>
      <c r="CP655" s="65" t="str">
        <f t="shared" si="544"/>
        <v/>
      </c>
      <c r="CQ655" s="65" t="str">
        <f t="shared" si="545"/>
        <v/>
      </c>
      <c r="CR655" s="165" t="str">
        <f>IF(COUNTBLANK($A655:$F655)&gt;2,"",IF(Input!AB655=0,"NA",Input!AB655))</f>
        <v/>
      </c>
      <c r="CS655" s="65" t="str">
        <f t="shared" si="546"/>
        <v/>
      </c>
      <c r="CT655" s="65" t="str">
        <f t="shared" si="547"/>
        <v/>
      </c>
      <c r="CU655" s="165" t="str">
        <f>IF(COUNTBLANK($A655:$F655)&gt;2,"",IF(Input!AC655=0,"NA",Input!AC655))</f>
        <v/>
      </c>
      <c r="CV655" s="65" t="str">
        <f t="shared" si="548"/>
        <v/>
      </c>
      <c r="CW655" s="65" t="str">
        <f t="shared" si="549"/>
        <v/>
      </c>
      <c r="CX655" s="165" t="str">
        <f>IF(COUNTBLANK($A655:$F655)&gt;2,"",IF(Input!AD655=0,"NA",Input!AD655))</f>
        <v/>
      </c>
    </row>
    <row r="656" spans="1:102" x14ac:dyDescent="0.25">
      <c r="A656" s="162" t="str">
        <f>IF(Input!B656=0,"",Input!B656)</f>
        <v/>
      </c>
      <c r="B656" s="162" t="str">
        <f>IF(Input!C656=0,"",Input!C656)</f>
        <v/>
      </c>
      <c r="C656" s="162" t="str">
        <f>IF(Input!D656=0,"",Input!D656)</f>
        <v/>
      </c>
      <c r="D656" s="162" t="str">
        <f>IF(Input!G656=0,"",Input!G656)</f>
        <v/>
      </c>
      <c r="E656" s="162" t="str">
        <f>IF(Input!H656=0,"",Input!H656)</f>
        <v/>
      </c>
      <c r="F656" s="162" t="str">
        <f>IF(Input!I656=0,"",Input!I656)</f>
        <v/>
      </c>
      <c r="G656" s="66" t="str">
        <f t="shared" si="500"/>
        <v/>
      </c>
      <c r="H656" s="66" t="str">
        <f t="shared" si="501"/>
        <v/>
      </c>
      <c r="I656" s="160" t="str">
        <f>FinalScores!G656</f>
        <v/>
      </c>
      <c r="J656" s="65" t="str">
        <f t="shared" si="502"/>
        <v/>
      </c>
      <c r="K656" s="65" t="str">
        <f t="shared" si="503"/>
        <v/>
      </c>
      <c r="L656" s="165" t="str">
        <f>IF(COUNTBLANK($A656:$F656)&gt;2,"",IF(Input!AE656=0,"NA",Input!AE656))</f>
        <v/>
      </c>
      <c r="M656" s="65" t="str">
        <f t="shared" si="504"/>
        <v/>
      </c>
      <c r="N656" s="65" t="str">
        <f t="shared" si="505"/>
        <v/>
      </c>
      <c r="O656" s="165" t="str">
        <f>IF(COUNTBLANK($A656:$F656)&gt;2,"",IF(Input!AF656=0,"NA",Input!AF656))</f>
        <v/>
      </c>
      <c r="P656" s="65" t="str">
        <f t="shared" si="506"/>
        <v/>
      </c>
      <c r="Q656" s="65" t="str">
        <f t="shared" si="507"/>
        <v/>
      </c>
      <c r="R656" s="165" t="str">
        <f>IF(COUNTBLANK($A656:$F656)&gt;2,"",IF(Input!AG656=0,"NA",Input!AG656))</f>
        <v/>
      </c>
      <c r="AN656" s="65" t="str">
        <f t="shared" si="508"/>
        <v/>
      </c>
      <c r="AO656" s="65" t="str">
        <f t="shared" si="509"/>
        <v/>
      </c>
      <c r="AP656" s="165" t="str">
        <f>IF(COUNTBLANK($A656:$F656)&gt;2,"",IF(Input!J656=0,"NA",Input!J656))</f>
        <v/>
      </c>
      <c r="AQ656" s="65" t="str">
        <f t="shared" si="510"/>
        <v/>
      </c>
      <c r="AR656" s="65" t="str">
        <f t="shared" si="511"/>
        <v/>
      </c>
      <c r="AS656" s="165" t="str">
        <f>IF(COUNTBLANK($A656:$F656)&gt;2,"",IF(Input!K656=0,"NA",Input!K656))</f>
        <v/>
      </c>
      <c r="AT656" s="65" t="str">
        <f t="shared" si="512"/>
        <v/>
      </c>
      <c r="AU656" s="65" t="str">
        <f t="shared" si="513"/>
        <v/>
      </c>
      <c r="AV656" s="165" t="str">
        <f>IF(COUNTBLANK($A656:$F656)&gt;2,"",IF(Input!L656=0,"NA",Input!L656))</f>
        <v/>
      </c>
      <c r="AW656" s="65" t="str">
        <f t="shared" si="514"/>
        <v/>
      </c>
      <c r="AX656" s="65" t="str">
        <f t="shared" si="515"/>
        <v/>
      </c>
      <c r="AY656" s="165" t="str">
        <f>IF(COUNTBLANK($A656:$F656)&gt;2,"",IF(Input!M656=0,"NA",Input!M656))</f>
        <v/>
      </c>
      <c r="AZ656" s="65" t="str">
        <f t="shared" si="516"/>
        <v/>
      </c>
      <c r="BA656" s="65" t="str">
        <f t="shared" si="517"/>
        <v/>
      </c>
      <c r="BB656" s="165" t="str">
        <f>IF(COUNTBLANK($A656:$F656)&gt;2,"",IF(Input!N656=0,"NA",Input!N656))</f>
        <v/>
      </c>
      <c r="BC656" s="65" t="str">
        <f t="shared" si="518"/>
        <v/>
      </c>
      <c r="BD656" s="65" t="str">
        <f t="shared" si="519"/>
        <v/>
      </c>
      <c r="BE656" s="165" t="str">
        <f>IF(COUNTBLANK($A656:$F656)&gt;2,"",IF(Input!O656=0,"NA",Input!O656))</f>
        <v/>
      </c>
      <c r="BF656" s="65" t="str">
        <f t="shared" si="520"/>
        <v/>
      </c>
      <c r="BG656" s="65" t="str">
        <f t="shared" si="521"/>
        <v/>
      </c>
      <c r="BH656" s="165" t="str">
        <f>IF(COUNTBLANK($A656:$F656)&gt;2,"",IF(Input!P656=0,"NA",Input!P656))</f>
        <v/>
      </c>
      <c r="BI656" s="65" t="str">
        <f t="shared" si="522"/>
        <v/>
      </c>
      <c r="BJ656" s="65" t="str">
        <f t="shared" si="523"/>
        <v/>
      </c>
      <c r="BK656" s="165" t="str">
        <f>IF(COUNTBLANK($A656:$F656)&gt;2,"",IF(Input!Q656=0,"NA",Input!Q656))</f>
        <v/>
      </c>
      <c r="BL656" s="65" t="str">
        <f t="shared" si="524"/>
        <v/>
      </c>
      <c r="BM656" s="65" t="str">
        <f t="shared" si="525"/>
        <v/>
      </c>
      <c r="BN656" s="165" t="str">
        <f>IF(COUNTBLANK($A656:$F656)&gt;2,"",IF(Input!R656=0,"NA",Input!R656))</f>
        <v/>
      </c>
      <c r="BO656" s="65" t="str">
        <f t="shared" si="526"/>
        <v/>
      </c>
      <c r="BP656" s="65" t="str">
        <f t="shared" si="527"/>
        <v/>
      </c>
      <c r="BQ656" s="165" t="str">
        <f>IF(COUNTBLANK($A656:$F656)&gt;2,"",IF(Input!S656=0,"NA",Input!S656))</f>
        <v/>
      </c>
      <c r="BR656" s="65" t="str">
        <f t="shared" si="528"/>
        <v/>
      </c>
      <c r="BS656" s="65" t="str">
        <f t="shared" si="529"/>
        <v/>
      </c>
      <c r="BT656" s="165" t="str">
        <f>IF(COUNTBLANK($A656:$F656)&gt;2,"",IF(Input!T656=0,"NA",Input!T656))</f>
        <v/>
      </c>
      <c r="BU656" s="65" t="str">
        <f t="shared" si="530"/>
        <v/>
      </c>
      <c r="BV656" s="65" t="str">
        <f t="shared" si="531"/>
        <v/>
      </c>
      <c r="BW656" s="165" t="str">
        <f>IF(COUNTBLANK($A656:$F656)&gt;2,"",IF(Input!U656=0,"NA",Input!U656))</f>
        <v/>
      </c>
      <c r="BX656" s="65" t="str">
        <f t="shared" si="532"/>
        <v/>
      </c>
      <c r="BY656" s="65" t="str">
        <f t="shared" si="533"/>
        <v/>
      </c>
      <c r="BZ656" s="165" t="str">
        <f>IF(COUNTBLANK($A656:$F656)&gt;2,"",IF(Input!V656=0,"NA",Input!V656))</f>
        <v/>
      </c>
      <c r="CA656" s="65" t="str">
        <f t="shared" si="534"/>
        <v/>
      </c>
      <c r="CB656" s="65" t="str">
        <f t="shared" si="535"/>
        <v/>
      </c>
      <c r="CC656" s="165" t="str">
        <f>IF(COUNTBLANK($A656:$F656)&gt;2,"",IF(Input!W656=0,"NA",Input!W656))</f>
        <v/>
      </c>
      <c r="CD656" s="65" t="str">
        <f t="shared" si="536"/>
        <v/>
      </c>
      <c r="CE656" s="65" t="str">
        <f t="shared" si="537"/>
        <v/>
      </c>
      <c r="CF656" s="165" t="str">
        <f>IF(COUNTBLANK($A656:$F656)&gt;2,"",IF(Input!X656=0,"NA",Input!X656))</f>
        <v/>
      </c>
      <c r="CG656" s="65" t="str">
        <f t="shared" si="538"/>
        <v/>
      </c>
      <c r="CH656" s="65" t="str">
        <f t="shared" si="539"/>
        <v/>
      </c>
      <c r="CI656" s="165" t="str">
        <f>IF(COUNTBLANK($A656:$F656)&gt;2,"",IF(Input!Y656=0,"NA",Input!Y656))</f>
        <v/>
      </c>
      <c r="CJ656" s="65" t="str">
        <f t="shared" si="540"/>
        <v/>
      </c>
      <c r="CK656" s="65" t="str">
        <f t="shared" si="541"/>
        <v/>
      </c>
      <c r="CL656" s="165" t="str">
        <f>IF(COUNTBLANK($A656:$F656)&gt;2,"",IF(Input!Z656=0,"NA",Input!Z656))</f>
        <v/>
      </c>
      <c r="CM656" s="65" t="str">
        <f t="shared" si="542"/>
        <v/>
      </c>
      <c r="CN656" s="65" t="str">
        <f t="shared" si="543"/>
        <v/>
      </c>
      <c r="CO656" s="165" t="str">
        <f>IF(COUNTBLANK($A656:$F656)&gt;2,"",IF(Input!AA656=0,"NA",Input!AA656))</f>
        <v/>
      </c>
      <c r="CP656" s="65" t="str">
        <f t="shared" si="544"/>
        <v/>
      </c>
      <c r="CQ656" s="65" t="str">
        <f t="shared" si="545"/>
        <v/>
      </c>
      <c r="CR656" s="165" t="str">
        <f>IF(COUNTBLANK($A656:$F656)&gt;2,"",IF(Input!AB656=0,"NA",Input!AB656))</f>
        <v/>
      </c>
      <c r="CS656" s="65" t="str">
        <f t="shared" si="546"/>
        <v/>
      </c>
      <c r="CT656" s="65" t="str">
        <f t="shared" si="547"/>
        <v/>
      </c>
      <c r="CU656" s="165" t="str">
        <f>IF(COUNTBLANK($A656:$F656)&gt;2,"",IF(Input!AC656=0,"NA",Input!AC656))</f>
        <v/>
      </c>
      <c r="CV656" s="65" t="str">
        <f t="shared" si="548"/>
        <v/>
      </c>
      <c r="CW656" s="65" t="str">
        <f t="shared" si="549"/>
        <v/>
      </c>
      <c r="CX656" s="165" t="str">
        <f>IF(COUNTBLANK($A656:$F656)&gt;2,"",IF(Input!AD656=0,"NA",Input!AD656))</f>
        <v/>
      </c>
    </row>
    <row r="657" spans="1:102" x14ac:dyDescent="0.25">
      <c r="A657" s="162" t="str">
        <f>IF(Input!B657=0,"",Input!B657)</f>
        <v/>
      </c>
      <c r="B657" s="162" t="str">
        <f>IF(Input!C657=0,"",Input!C657)</f>
        <v/>
      </c>
      <c r="C657" s="162" t="str">
        <f>IF(Input!D657=0,"",Input!D657)</f>
        <v/>
      </c>
      <c r="D657" s="162" t="str">
        <f>IF(Input!G657=0,"",Input!G657)</f>
        <v/>
      </c>
      <c r="E657" s="162" t="str">
        <f>IF(Input!H657=0,"",Input!H657)</f>
        <v/>
      </c>
      <c r="F657" s="162" t="str">
        <f>IF(Input!I657=0,"",Input!I657)</f>
        <v/>
      </c>
      <c r="G657" s="66" t="str">
        <f t="shared" si="500"/>
        <v/>
      </c>
      <c r="H657" s="66" t="str">
        <f t="shared" si="501"/>
        <v/>
      </c>
      <c r="I657" s="160" t="str">
        <f>FinalScores!G657</f>
        <v/>
      </c>
      <c r="J657" s="65" t="str">
        <f t="shared" si="502"/>
        <v/>
      </c>
      <c r="K657" s="65" t="str">
        <f t="shared" si="503"/>
        <v/>
      </c>
      <c r="L657" s="165" t="str">
        <f>IF(COUNTBLANK($A657:$F657)&gt;2,"",IF(Input!AE657=0,"NA",Input!AE657))</f>
        <v/>
      </c>
      <c r="M657" s="65" t="str">
        <f t="shared" si="504"/>
        <v/>
      </c>
      <c r="N657" s="65" t="str">
        <f t="shared" si="505"/>
        <v/>
      </c>
      <c r="O657" s="165" t="str">
        <f>IF(COUNTBLANK($A657:$F657)&gt;2,"",IF(Input!AF657=0,"NA",Input!AF657))</f>
        <v/>
      </c>
      <c r="P657" s="65" t="str">
        <f t="shared" si="506"/>
        <v/>
      </c>
      <c r="Q657" s="65" t="str">
        <f t="shared" si="507"/>
        <v/>
      </c>
      <c r="R657" s="165" t="str">
        <f>IF(COUNTBLANK($A657:$F657)&gt;2,"",IF(Input!AG657=0,"NA",Input!AG657))</f>
        <v/>
      </c>
      <c r="AN657" s="65" t="str">
        <f t="shared" si="508"/>
        <v/>
      </c>
      <c r="AO657" s="65" t="str">
        <f t="shared" si="509"/>
        <v/>
      </c>
      <c r="AP657" s="165" t="str">
        <f>IF(COUNTBLANK($A657:$F657)&gt;2,"",IF(Input!J657=0,"NA",Input!J657))</f>
        <v/>
      </c>
      <c r="AQ657" s="65" t="str">
        <f t="shared" si="510"/>
        <v/>
      </c>
      <c r="AR657" s="65" t="str">
        <f t="shared" si="511"/>
        <v/>
      </c>
      <c r="AS657" s="165" t="str">
        <f>IF(COUNTBLANK($A657:$F657)&gt;2,"",IF(Input!K657=0,"NA",Input!K657))</f>
        <v/>
      </c>
      <c r="AT657" s="65" t="str">
        <f t="shared" si="512"/>
        <v/>
      </c>
      <c r="AU657" s="65" t="str">
        <f t="shared" si="513"/>
        <v/>
      </c>
      <c r="AV657" s="165" t="str">
        <f>IF(COUNTBLANK($A657:$F657)&gt;2,"",IF(Input!L657=0,"NA",Input!L657))</f>
        <v/>
      </c>
      <c r="AW657" s="65" t="str">
        <f t="shared" si="514"/>
        <v/>
      </c>
      <c r="AX657" s="65" t="str">
        <f t="shared" si="515"/>
        <v/>
      </c>
      <c r="AY657" s="165" t="str">
        <f>IF(COUNTBLANK($A657:$F657)&gt;2,"",IF(Input!M657=0,"NA",Input!M657))</f>
        <v/>
      </c>
      <c r="AZ657" s="65" t="str">
        <f t="shared" si="516"/>
        <v/>
      </c>
      <c r="BA657" s="65" t="str">
        <f t="shared" si="517"/>
        <v/>
      </c>
      <c r="BB657" s="165" t="str">
        <f>IF(COUNTBLANK($A657:$F657)&gt;2,"",IF(Input!N657=0,"NA",Input!N657))</f>
        <v/>
      </c>
      <c r="BC657" s="65" t="str">
        <f t="shared" si="518"/>
        <v/>
      </c>
      <c r="BD657" s="65" t="str">
        <f t="shared" si="519"/>
        <v/>
      </c>
      <c r="BE657" s="165" t="str">
        <f>IF(COUNTBLANK($A657:$F657)&gt;2,"",IF(Input!O657=0,"NA",Input!O657))</f>
        <v/>
      </c>
      <c r="BF657" s="65" t="str">
        <f t="shared" si="520"/>
        <v/>
      </c>
      <c r="BG657" s="65" t="str">
        <f t="shared" si="521"/>
        <v/>
      </c>
      <c r="BH657" s="165" t="str">
        <f>IF(COUNTBLANK($A657:$F657)&gt;2,"",IF(Input!P657=0,"NA",Input!P657))</f>
        <v/>
      </c>
      <c r="BI657" s="65" t="str">
        <f t="shared" si="522"/>
        <v/>
      </c>
      <c r="BJ657" s="65" t="str">
        <f t="shared" si="523"/>
        <v/>
      </c>
      <c r="BK657" s="165" t="str">
        <f>IF(COUNTBLANK($A657:$F657)&gt;2,"",IF(Input!Q657=0,"NA",Input!Q657))</f>
        <v/>
      </c>
      <c r="BL657" s="65" t="str">
        <f t="shared" si="524"/>
        <v/>
      </c>
      <c r="BM657" s="65" t="str">
        <f t="shared" si="525"/>
        <v/>
      </c>
      <c r="BN657" s="165" t="str">
        <f>IF(COUNTBLANK($A657:$F657)&gt;2,"",IF(Input!R657=0,"NA",Input!R657))</f>
        <v/>
      </c>
      <c r="BO657" s="65" t="str">
        <f t="shared" si="526"/>
        <v/>
      </c>
      <c r="BP657" s="65" t="str">
        <f t="shared" si="527"/>
        <v/>
      </c>
      <c r="BQ657" s="165" t="str">
        <f>IF(COUNTBLANK($A657:$F657)&gt;2,"",IF(Input!S657=0,"NA",Input!S657))</f>
        <v/>
      </c>
      <c r="BR657" s="65" t="str">
        <f t="shared" si="528"/>
        <v/>
      </c>
      <c r="BS657" s="65" t="str">
        <f t="shared" si="529"/>
        <v/>
      </c>
      <c r="BT657" s="165" t="str">
        <f>IF(COUNTBLANK($A657:$F657)&gt;2,"",IF(Input!T657=0,"NA",Input!T657))</f>
        <v/>
      </c>
      <c r="BU657" s="65" t="str">
        <f t="shared" si="530"/>
        <v/>
      </c>
      <c r="BV657" s="65" t="str">
        <f t="shared" si="531"/>
        <v/>
      </c>
      <c r="BW657" s="165" t="str">
        <f>IF(COUNTBLANK($A657:$F657)&gt;2,"",IF(Input!U657=0,"NA",Input!U657))</f>
        <v/>
      </c>
      <c r="BX657" s="65" t="str">
        <f t="shared" si="532"/>
        <v/>
      </c>
      <c r="BY657" s="65" t="str">
        <f t="shared" si="533"/>
        <v/>
      </c>
      <c r="BZ657" s="165" t="str">
        <f>IF(COUNTBLANK($A657:$F657)&gt;2,"",IF(Input!V657=0,"NA",Input!V657))</f>
        <v/>
      </c>
      <c r="CA657" s="65" t="str">
        <f t="shared" si="534"/>
        <v/>
      </c>
      <c r="CB657" s="65" t="str">
        <f t="shared" si="535"/>
        <v/>
      </c>
      <c r="CC657" s="165" t="str">
        <f>IF(COUNTBLANK($A657:$F657)&gt;2,"",IF(Input!W657=0,"NA",Input!W657))</f>
        <v/>
      </c>
      <c r="CD657" s="65" t="str">
        <f t="shared" si="536"/>
        <v/>
      </c>
      <c r="CE657" s="65" t="str">
        <f t="shared" si="537"/>
        <v/>
      </c>
      <c r="CF657" s="165" t="str">
        <f>IF(COUNTBLANK($A657:$F657)&gt;2,"",IF(Input!X657=0,"NA",Input!X657))</f>
        <v/>
      </c>
      <c r="CG657" s="65" t="str">
        <f t="shared" si="538"/>
        <v/>
      </c>
      <c r="CH657" s="65" t="str">
        <f t="shared" si="539"/>
        <v/>
      </c>
      <c r="CI657" s="165" t="str">
        <f>IF(COUNTBLANK($A657:$F657)&gt;2,"",IF(Input!Y657=0,"NA",Input!Y657))</f>
        <v/>
      </c>
      <c r="CJ657" s="65" t="str">
        <f t="shared" si="540"/>
        <v/>
      </c>
      <c r="CK657" s="65" t="str">
        <f t="shared" si="541"/>
        <v/>
      </c>
      <c r="CL657" s="165" t="str">
        <f>IF(COUNTBLANK($A657:$F657)&gt;2,"",IF(Input!Z657=0,"NA",Input!Z657))</f>
        <v/>
      </c>
      <c r="CM657" s="65" t="str">
        <f t="shared" si="542"/>
        <v/>
      </c>
      <c r="CN657" s="65" t="str">
        <f t="shared" si="543"/>
        <v/>
      </c>
      <c r="CO657" s="165" t="str">
        <f>IF(COUNTBLANK($A657:$F657)&gt;2,"",IF(Input!AA657=0,"NA",Input!AA657))</f>
        <v/>
      </c>
      <c r="CP657" s="65" t="str">
        <f t="shared" si="544"/>
        <v/>
      </c>
      <c r="CQ657" s="65" t="str">
        <f t="shared" si="545"/>
        <v/>
      </c>
      <c r="CR657" s="165" t="str">
        <f>IF(COUNTBLANK($A657:$F657)&gt;2,"",IF(Input!AB657=0,"NA",Input!AB657))</f>
        <v/>
      </c>
      <c r="CS657" s="65" t="str">
        <f t="shared" si="546"/>
        <v/>
      </c>
      <c r="CT657" s="65" t="str">
        <f t="shared" si="547"/>
        <v/>
      </c>
      <c r="CU657" s="165" t="str">
        <f>IF(COUNTBLANK($A657:$F657)&gt;2,"",IF(Input!AC657=0,"NA",Input!AC657))</f>
        <v/>
      </c>
      <c r="CV657" s="65" t="str">
        <f t="shared" si="548"/>
        <v/>
      </c>
      <c r="CW657" s="65" t="str">
        <f t="shared" si="549"/>
        <v/>
      </c>
      <c r="CX657" s="165" t="str">
        <f>IF(COUNTBLANK($A657:$F657)&gt;2,"",IF(Input!AD657=0,"NA",Input!AD657))</f>
        <v/>
      </c>
    </row>
    <row r="658" spans="1:102" x14ac:dyDescent="0.25">
      <c r="A658" s="162" t="str">
        <f>IF(Input!B658=0,"",Input!B658)</f>
        <v/>
      </c>
      <c r="B658" s="162" t="str">
        <f>IF(Input!C658=0,"",Input!C658)</f>
        <v/>
      </c>
      <c r="C658" s="162" t="str">
        <f>IF(Input!D658=0,"",Input!D658)</f>
        <v/>
      </c>
      <c r="D658" s="162" t="str">
        <f>IF(Input!G658=0,"",Input!G658)</f>
        <v/>
      </c>
      <c r="E658" s="162" t="str">
        <f>IF(Input!H658=0,"",Input!H658)</f>
        <v/>
      </c>
      <c r="F658" s="162" t="str">
        <f>IF(Input!I658=0,"",Input!I658)</f>
        <v/>
      </c>
      <c r="G658" s="66" t="str">
        <f t="shared" si="500"/>
        <v/>
      </c>
      <c r="H658" s="66" t="str">
        <f t="shared" si="501"/>
        <v/>
      </c>
      <c r="I658" s="160" t="str">
        <f>FinalScores!G658</f>
        <v/>
      </c>
      <c r="J658" s="65" t="str">
        <f t="shared" si="502"/>
        <v/>
      </c>
      <c r="K658" s="65" t="str">
        <f t="shared" si="503"/>
        <v/>
      </c>
      <c r="L658" s="165" t="str">
        <f>IF(COUNTBLANK($A658:$F658)&gt;2,"",IF(Input!AE658=0,"NA",Input!AE658))</f>
        <v/>
      </c>
      <c r="M658" s="65" t="str">
        <f t="shared" si="504"/>
        <v/>
      </c>
      <c r="N658" s="65" t="str">
        <f t="shared" si="505"/>
        <v/>
      </c>
      <c r="O658" s="165" t="str">
        <f>IF(COUNTBLANK($A658:$F658)&gt;2,"",IF(Input!AF658=0,"NA",Input!AF658))</f>
        <v/>
      </c>
      <c r="P658" s="65" t="str">
        <f t="shared" si="506"/>
        <v/>
      </c>
      <c r="Q658" s="65" t="str">
        <f t="shared" si="507"/>
        <v/>
      </c>
      <c r="R658" s="165" t="str">
        <f>IF(COUNTBLANK($A658:$F658)&gt;2,"",IF(Input!AG658=0,"NA",Input!AG658))</f>
        <v/>
      </c>
      <c r="AN658" s="65" t="str">
        <f t="shared" si="508"/>
        <v/>
      </c>
      <c r="AO658" s="65" t="str">
        <f t="shared" si="509"/>
        <v/>
      </c>
      <c r="AP658" s="165" t="str">
        <f>IF(COUNTBLANK($A658:$F658)&gt;2,"",IF(Input!J658=0,"NA",Input!J658))</f>
        <v/>
      </c>
      <c r="AQ658" s="65" t="str">
        <f t="shared" si="510"/>
        <v/>
      </c>
      <c r="AR658" s="65" t="str">
        <f t="shared" si="511"/>
        <v/>
      </c>
      <c r="AS658" s="165" t="str">
        <f>IF(COUNTBLANK($A658:$F658)&gt;2,"",IF(Input!K658=0,"NA",Input!K658))</f>
        <v/>
      </c>
      <c r="AT658" s="65" t="str">
        <f t="shared" si="512"/>
        <v/>
      </c>
      <c r="AU658" s="65" t="str">
        <f t="shared" si="513"/>
        <v/>
      </c>
      <c r="AV658" s="165" t="str">
        <f>IF(COUNTBLANK($A658:$F658)&gt;2,"",IF(Input!L658=0,"NA",Input!L658))</f>
        <v/>
      </c>
      <c r="AW658" s="65" t="str">
        <f t="shared" si="514"/>
        <v/>
      </c>
      <c r="AX658" s="65" t="str">
        <f t="shared" si="515"/>
        <v/>
      </c>
      <c r="AY658" s="165" t="str">
        <f>IF(COUNTBLANK($A658:$F658)&gt;2,"",IF(Input!M658=0,"NA",Input!M658))</f>
        <v/>
      </c>
      <c r="AZ658" s="65" t="str">
        <f t="shared" si="516"/>
        <v/>
      </c>
      <c r="BA658" s="65" t="str">
        <f t="shared" si="517"/>
        <v/>
      </c>
      <c r="BB658" s="165" t="str">
        <f>IF(COUNTBLANK($A658:$F658)&gt;2,"",IF(Input!N658=0,"NA",Input!N658))</f>
        <v/>
      </c>
      <c r="BC658" s="65" t="str">
        <f t="shared" si="518"/>
        <v/>
      </c>
      <c r="BD658" s="65" t="str">
        <f t="shared" si="519"/>
        <v/>
      </c>
      <c r="BE658" s="165" t="str">
        <f>IF(COUNTBLANK($A658:$F658)&gt;2,"",IF(Input!O658=0,"NA",Input!O658))</f>
        <v/>
      </c>
      <c r="BF658" s="65" t="str">
        <f t="shared" si="520"/>
        <v/>
      </c>
      <c r="BG658" s="65" t="str">
        <f t="shared" si="521"/>
        <v/>
      </c>
      <c r="BH658" s="165" t="str">
        <f>IF(COUNTBLANK($A658:$F658)&gt;2,"",IF(Input!P658=0,"NA",Input!P658))</f>
        <v/>
      </c>
      <c r="BI658" s="65" t="str">
        <f t="shared" si="522"/>
        <v/>
      </c>
      <c r="BJ658" s="65" t="str">
        <f t="shared" si="523"/>
        <v/>
      </c>
      <c r="BK658" s="165" t="str">
        <f>IF(COUNTBLANK($A658:$F658)&gt;2,"",IF(Input!Q658=0,"NA",Input!Q658))</f>
        <v/>
      </c>
      <c r="BL658" s="65" t="str">
        <f t="shared" si="524"/>
        <v/>
      </c>
      <c r="BM658" s="65" t="str">
        <f t="shared" si="525"/>
        <v/>
      </c>
      <c r="BN658" s="165" t="str">
        <f>IF(COUNTBLANK($A658:$F658)&gt;2,"",IF(Input!R658=0,"NA",Input!R658))</f>
        <v/>
      </c>
      <c r="BO658" s="65" t="str">
        <f t="shared" si="526"/>
        <v/>
      </c>
      <c r="BP658" s="65" t="str">
        <f t="shared" si="527"/>
        <v/>
      </c>
      <c r="BQ658" s="165" t="str">
        <f>IF(COUNTBLANK($A658:$F658)&gt;2,"",IF(Input!S658=0,"NA",Input!S658))</f>
        <v/>
      </c>
      <c r="BR658" s="65" t="str">
        <f t="shared" si="528"/>
        <v/>
      </c>
      <c r="BS658" s="65" t="str">
        <f t="shared" si="529"/>
        <v/>
      </c>
      <c r="BT658" s="165" t="str">
        <f>IF(COUNTBLANK($A658:$F658)&gt;2,"",IF(Input!T658=0,"NA",Input!T658))</f>
        <v/>
      </c>
      <c r="BU658" s="65" t="str">
        <f t="shared" si="530"/>
        <v/>
      </c>
      <c r="BV658" s="65" t="str">
        <f t="shared" si="531"/>
        <v/>
      </c>
      <c r="BW658" s="165" t="str">
        <f>IF(COUNTBLANK($A658:$F658)&gt;2,"",IF(Input!U658=0,"NA",Input!U658))</f>
        <v/>
      </c>
      <c r="BX658" s="65" t="str">
        <f t="shared" si="532"/>
        <v/>
      </c>
      <c r="BY658" s="65" t="str">
        <f t="shared" si="533"/>
        <v/>
      </c>
      <c r="BZ658" s="165" t="str">
        <f>IF(COUNTBLANK($A658:$F658)&gt;2,"",IF(Input!V658=0,"NA",Input!V658))</f>
        <v/>
      </c>
      <c r="CA658" s="65" t="str">
        <f t="shared" si="534"/>
        <v/>
      </c>
      <c r="CB658" s="65" t="str">
        <f t="shared" si="535"/>
        <v/>
      </c>
      <c r="CC658" s="165" t="str">
        <f>IF(COUNTBLANK($A658:$F658)&gt;2,"",IF(Input!W658=0,"NA",Input!W658))</f>
        <v/>
      </c>
      <c r="CD658" s="65" t="str">
        <f t="shared" si="536"/>
        <v/>
      </c>
      <c r="CE658" s="65" t="str">
        <f t="shared" si="537"/>
        <v/>
      </c>
      <c r="CF658" s="165" t="str">
        <f>IF(COUNTBLANK($A658:$F658)&gt;2,"",IF(Input!X658=0,"NA",Input!X658))</f>
        <v/>
      </c>
      <c r="CG658" s="65" t="str">
        <f t="shared" si="538"/>
        <v/>
      </c>
      <c r="CH658" s="65" t="str">
        <f t="shared" si="539"/>
        <v/>
      </c>
      <c r="CI658" s="165" t="str">
        <f>IF(COUNTBLANK($A658:$F658)&gt;2,"",IF(Input!Y658=0,"NA",Input!Y658))</f>
        <v/>
      </c>
      <c r="CJ658" s="65" t="str">
        <f t="shared" si="540"/>
        <v/>
      </c>
      <c r="CK658" s="65" t="str">
        <f t="shared" si="541"/>
        <v/>
      </c>
      <c r="CL658" s="165" t="str">
        <f>IF(COUNTBLANK($A658:$F658)&gt;2,"",IF(Input!Z658=0,"NA",Input!Z658))</f>
        <v/>
      </c>
      <c r="CM658" s="65" t="str">
        <f t="shared" si="542"/>
        <v/>
      </c>
      <c r="CN658" s="65" t="str">
        <f t="shared" si="543"/>
        <v/>
      </c>
      <c r="CO658" s="165" t="str">
        <f>IF(COUNTBLANK($A658:$F658)&gt;2,"",IF(Input!AA658=0,"NA",Input!AA658))</f>
        <v/>
      </c>
      <c r="CP658" s="65" t="str">
        <f t="shared" si="544"/>
        <v/>
      </c>
      <c r="CQ658" s="65" t="str">
        <f t="shared" si="545"/>
        <v/>
      </c>
      <c r="CR658" s="165" t="str">
        <f>IF(COUNTBLANK($A658:$F658)&gt;2,"",IF(Input!AB658=0,"NA",Input!AB658))</f>
        <v/>
      </c>
      <c r="CS658" s="65" t="str">
        <f t="shared" si="546"/>
        <v/>
      </c>
      <c r="CT658" s="65" t="str">
        <f t="shared" si="547"/>
        <v/>
      </c>
      <c r="CU658" s="165" t="str">
        <f>IF(COUNTBLANK($A658:$F658)&gt;2,"",IF(Input!AC658=0,"NA",Input!AC658))</f>
        <v/>
      </c>
      <c r="CV658" s="65" t="str">
        <f t="shared" si="548"/>
        <v/>
      </c>
      <c r="CW658" s="65" t="str">
        <f t="shared" si="549"/>
        <v/>
      </c>
      <c r="CX658" s="165" t="str">
        <f>IF(COUNTBLANK($A658:$F658)&gt;2,"",IF(Input!AD658=0,"NA",Input!AD658))</f>
        <v/>
      </c>
    </row>
    <row r="659" spans="1:102" x14ac:dyDescent="0.25">
      <c r="A659" s="162" t="str">
        <f>IF(Input!B659=0,"",Input!B659)</f>
        <v/>
      </c>
      <c r="B659" s="162" t="str">
        <f>IF(Input!C659=0,"",Input!C659)</f>
        <v/>
      </c>
      <c r="C659" s="162" t="str">
        <f>IF(Input!D659=0,"",Input!D659)</f>
        <v/>
      </c>
      <c r="D659" s="162" t="str">
        <f>IF(Input!G659=0,"",Input!G659)</f>
        <v/>
      </c>
      <c r="E659" s="162" t="str">
        <f>IF(Input!H659=0,"",Input!H659)</f>
        <v/>
      </c>
      <c r="F659" s="162" t="str">
        <f>IF(Input!I659=0,"",Input!I659)</f>
        <v/>
      </c>
      <c r="G659" s="66" t="str">
        <f t="shared" si="500"/>
        <v/>
      </c>
      <c r="H659" s="66" t="str">
        <f t="shared" si="501"/>
        <v/>
      </c>
      <c r="I659" s="160" t="str">
        <f>FinalScores!G659</f>
        <v/>
      </c>
      <c r="J659" s="65" t="str">
        <f t="shared" si="502"/>
        <v/>
      </c>
      <c r="K659" s="65" t="str">
        <f t="shared" si="503"/>
        <v/>
      </c>
      <c r="L659" s="165" t="str">
        <f>IF(COUNTBLANK($A659:$F659)&gt;2,"",IF(Input!AE659=0,"NA",Input!AE659))</f>
        <v/>
      </c>
      <c r="M659" s="65" t="str">
        <f t="shared" si="504"/>
        <v/>
      </c>
      <c r="N659" s="65" t="str">
        <f t="shared" si="505"/>
        <v/>
      </c>
      <c r="O659" s="165" t="str">
        <f>IF(COUNTBLANK($A659:$F659)&gt;2,"",IF(Input!AF659=0,"NA",Input!AF659))</f>
        <v/>
      </c>
      <c r="P659" s="65" t="str">
        <f t="shared" si="506"/>
        <v/>
      </c>
      <c r="Q659" s="65" t="str">
        <f t="shared" si="507"/>
        <v/>
      </c>
      <c r="R659" s="165" t="str">
        <f>IF(COUNTBLANK($A659:$F659)&gt;2,"",IF(Input!AG659=0,"NA",Input!AG659))</f>
        <v/>
      </c>
      <c r="AN659" s="65" t="str">
        <f t="shared" si="508"/>
        <v/>
      </c>
      <c r="AO659" s="65" t="str">
        <f t="shared" si="509"/>
        <v/>
      </c>
      <c r="AP659" s="165" t="str">
        <f>IF(COUNTBLANK($A659:$F659)&gt;2,"",IF(Input!J659=0,"NA",Input!J659))</f>
        <v/>
      </c>
      <c r="AQ659" s="65" t="str">
        <f t="shared" si="510"/>
        <v/>
      </c>
      <c r="AR659" s="65" t="str">
        <f t="shared" si="511"/>
        <v/>
      </c>
      <c r="AS659" s="165" t="str">
        <f>IF(COUNTBLANK($A659:$F659)&gt;2,"",IF(Input!K659=0,"NA",Input!K659))</f>
        <v/>
      </c>
      <c r="AT659" s="65" t="str">
        <f t="shared" si="512"/>
        <v/>
      </c>
      <c r="AU659" s="65" t="str">
        <f t="shared" si="513"/>
        <v/>
      </c>
      <c r="AV659" s="165" t="str">
        <f>IF(COUNTBLANK($A659:$F659)&gt;2,"",IF(Input!L659=0,"NA",Input!L659))</f>
        <v/>
      </c>
      <c r="AW659" s="65" t="str">
        <f t="shared" si="514"/>
        <v/>
      </c>
      <c r="AX659" s="65" t="str">
        <f t="shared" si="515"/>
        <v/>
      </c>
      <c r="AY659" s="165" t="str">
        <f>IF(COUNTBLANK($A659:$F659)&gt;2,"",IF(Input!M659=0,"NA",Input!M659))</f>
        <v/>
      </c>
      <c r="AZ659" s="65" t="str">
        <f t="shared" si="516"/>
        <v/>
      </c>
      <c r="BA659" s="65" t="str">
        <f t="shared" si="517"/>
        <v/>
      </c>
      <c r="BB659" s="165" t="str">
        <f>IF(COUNTBLANK($A659:$F659)&gt;2,"",IF(Input!N659=0,"NA",Input!N659))</f>
        <v/>
      </c>
      <c r="BC659" s="65" t="str">
        <f t="shared" si="518"/>
        <v/>
      </c>
      <c r="BD659" s="65" t="str">
        <f t="shared" si="519"/>
        <v/>
      </c>
      <c r="BE659" s="165" t="str">
        <f>IF(COUNTBLANK($A659:$F659)&gt;2,"",IF(Input!O659=0,"NA",Input!O659))</f>
        <v/>
      </c>
      <c r="BF659" s="65" t="str">
        <f t="shared" si="520"/>
        <v/>
      </c>
      <c r="BG659" s="65" t="str">
        <f t="shared" si="521"/>
        <v/>
      </c>
      <c r="BH659" s="165" t="str">
        <f>IF(COUNTBLANK($A659:$F659)&gt;2,"",IF(Input!P659=0,"NA",Input!P659))</f>
        <v/>
      </c>
      <c r="BI659" s="65" t="str">
        <f t="shared" si="522"/>
        <v/>
      </c>
      <c r="BJ659" s="65" t="str">
        <f t="shared" si="523"/>
        <v/>
      </c>
      <c r="BK659" s="165" t="str">
        <f>IF(COUNTBLANK($A659:$F659)&gt;2,"",IF(Input!Q659=0,"NA",Input!Q659))</f>
        <v/>
      </c>
      <c r="BL659" s="65" t="str">
        <f t="shared" si="524"/>
        <v/>
      </c>
      <c r="BM659" s="65" t="str">
        <f t="shared" si="525"/>
        <v/>
      </c>
      <c r="BN659" s="165" t="str">
        <f>IF(COUNTBLANK($A659:$F659)&gt;2,"",IF(Input!R659=0,"NA",Input!R659))</f>
        <v/>
      </c>
      <c r="BO659" s="65" t="str">
        <f t="shared" si="526"/>
        <v/>
      </c>
      <c r="BP659" s="65" t="str">
        <f t="shared" si="527"/>
        <v/>
      </c>
      <c r="BQ659" s="165" t="str">
        <f>IF(COUNTBLANK($A659:$F659)&gt;2,"",IF(Input!S659=0,"NA",Input!S659))</f>
        <v/>
      </c>
      <c r="BR659" s="65" t="str">
        <f t="shared" si="528"/>
        <v/>
      </c>
      <c r="BS659" s="65" t="str">
        <f t="shared" si="529"/>
        <v/>
      </c>
      <c r="BT659" s="165" t="str">
        <f>IF(COUNTBLANK($A659:$F659)&gt;2,"",IF(Input!T659=0,"NA",Input!T659))</f>
        <v/>
      </c>
      <c r="BU659" s="65" t="str">
        <f t="shared" si="530"/>
        <v/>
      </c>
      <c r="BV659" s="65" t="str">
        <f t="shared" si="531"/>
        <v/>
      </c>
      <c r="BW659" s="165" t="str">
        <f>IF(COUNTBLANK($A659:$F659)&gt;2,"",IF(Input!U659=0,"NA",Input!U659))</f>
        <v/>
      </c>
      <c r="BX659" s="65" t="str">
        <f t="shared" si="532"/>
        <v/>
      </c>
      <c r="BY659" s="65" t="str">
        <f t="shared" si="533"/>
        <v/>
      </c>
      <c r="BZ659" s="165" t="str">
        <f>IF(COUNTBLANK($A659:$F659)&gt;2,"",IF(Input!V659=0,"NA",Input!V659))</f>
        <v/>
      </c>
      <c r="CA659" s="65" t="str">
        <f t="shared" si="534"/>
        <v/>
      </c>
      <c r="CB659" s="65" t="str">
        <f t="shared" si="535"/>
        <v/>
      </c>
      <c r="CC659" s="165" t="str">
        <f>IF(COUNTBLANK($A659:$F659)&gt;2,"",IF(Input!W659=0,"NA",Input!W659))</f>
        <v/>
      </c>
      <c r="CD659" s="65" t="str">
        <f t="shared" si="536"/>
        <v/>
      </c>
      <c r="CE659" s="65" t="str">
        <f t="shared" si="537"/>
        <v/>
      </c>
      <c r="CF659" s="165" t="str">
        <f>IF(COUNTBLANK($A659:$F659)&gt;2,"",IF(Input!X659=0,"NA",Input!X659))</f>
        <v/>
      </c>
      <c r="CG659" s="65" t="str">
        <f t="shared" si="538"/>
        <v/>
      </c>
      <c r="CH659" s="65" t="str">
        <f t="shared" si="539"/>
        <v/>
      </c>
      <c r="CI659" s="165" t="str">
        <f>IF(COUNTBLANK($A659:$F659)&gt;2,"",IF(Input!Y659=0,"NA",Input!Y659))</f>
        <v/>
      </c>
      <c r="CJ659" s="65" t="str">
        <f t="shared" si="540"/>
        <v/>
      </c>
      <c r="CK659" s="65" t="str">
        <f t="shared" si="541"/>
        <v/>
      </c>
      <c r="CL659" s="165" t="str">
        <f>IF(COUNTBLANK($A659:$F659)&gt;2,"",IF(Input!Z659=0,"NA",Input!Z659))</f>
        <v/>
      </c>
      <c r="CM659" s="65" t="str">
        <f t="shared" si="542"/>
        <v/>
      </c>
      <c r="CN659" s="65" t="str">
        <f t="shared" si="543"/>
        <v/>
      </c>
      <c r="CO659" s="165" t="str">
        <f>IF(COUNTBLANK($A659:$F659)&gt;2,"",IF(Input!AA659=0,"NA",Input!AA659))</f>
        <v/>
      </c>
      <c r="CP659" s="65" t="str">
        <f t="shared" si="544"/>
        <v/>
      </c>
      <c r="CQ659" s="65" t="str">
        <f t="shared" si="545"/>
        <v/>
      </c>
      <c r="CR659" s="165" t="str">
        <f>IF(COUNTBLANK($A659:$F659)&gt;2,"",IF(Input!AB659=0,"NA",Input!AB659))</f>
        <v/>
      </c>
      <c r="CS659" s="65" t="str">
        <f t="shared" si="546"/>
        <v/>
      </c>
      <c r="CT659" s="65" t="str">
        <f t="shared" si="547"/>
        <v/>
      </c>
      <c r="CU659" s="165" t="str">
        <f>IF(COUNTBLANK($A659:$F659)&gt;2,"",IF(Input!AC659=0,"NA",Input!AC659))</f>
        <v/>
      </c>
      <c r="CV659" s="65" t="str">
        <f t="shared" si="548"/>
        <v/>
      </c>
      <c r="CW659" s="65" t="str">
        <f t="shared" si="549"/>
        <v/>
      </c>
      <c r="CX659" s="165" t="str">
        <f>IF(COUNTBLANK($A659:$F659)&gt;2,"",IF(Input!AD659=0,"NA",Input!AD659))</f>
        <v/>
      </c>
    </row>
    <row r="660" spans="1:102" x14ac:dyDescent="0.25">
      <c r="A660" s="162" t="str">
        <f>IF(Input!B660=0,"",Input!B660)</f>
        <v/>
      </c>
      <c r="B660" s="162" t="str">
        <f>IF(Input!C660=0,"",Input!C660)</f>
        <v/>
      </c>
      <c r="C660" s="162" t="str">
        <f>IF(Input!D660=0,"",Input!D660)</f>
        <v/>
      </c>
      <c r="D660" s="162" t="str">
        <f>IF(Input!G660=0,"",Input!G660)</f>
        <v/>
      </c>
      <c r="E660" s="162" t="str">
        <f>IF(Input!H660=0,"",Input!H660)</f>
        <v/>
      </c>
      <c r="F660" s="162" t="str">
        <f>IF(Input!I660=0,"",Input!I660)</f>
        <v/>
      </c>
      <c r="G660" s="66" t="str">
        <f t="shared" si="500"/>
        <v/>
      </c>
      <c r="H660" s="66" t="str">
        <f t="shared" si="501"/>
        <v/>
      </c>
      <c r="I660" s="160" t="str">
        <f>FinalScores!G660</f>
        <v/>
      </c>
      <c r="J660" s="65" t="str">
        <f t="shared" si="502"/>
        <v/>
      </c>
      <c r="K660" s="65" t="str">
        <f t="shared" si="503"/>
        <v/>
      </c>
      <c r="L660" s="165" t="str">
        <f>IF(COUNTBLANK($A660:$F660)&gt;2,"",IF(Input!AE660=0,"NA",Input!AE660))</f>
        <v/>
      </c>
      <c r="M660" s="65" t="str">
        <f t="shared" si="504"/>
        <v/>
      </c>
      <c r="N660" s="65" t="str">
        <f t="shared" si="505"/>
        <v/>
      </c>
      <c r="O660" s="165" t="str">
        <f>IF(COUNTBLANK($A660:$F660)&gt;2,"",IF(Input!AF660=0,"NA",Input!AF660))</f>
        <v/>
      </c>
      <c r="P660" s="65" t="str">
        <f t="shared" si="506"/>
        <v/>
      </c>
      <c r="Q660" s="65" t="str">
        <f t="shared" si="507"/>
        <v/>
      </c>
      <c r="R660" s="165" t="str">
        <f>IF(COUNTBLANK($A660:$F660)&gt;2,"",IF(Input!AG660=0,"NA",Input!AG660))</f>
        <v/>
      </c>
      <c r="AN660" s="65" t="str">
        <f t="shared" si="508"/>
        <v/>
      </c>
      <c r="AO660" s="65" t="str">
        <f t="shared" si="509"/>
        <v/>
      </c>
      <c r="AP660" s="165" t="str">
        <f>IF(COUNTBLANK($A660:$F660)&gt;2,"",IF(Input!J660=0,"NA",Input!J660))</f>
        <v/>
      </c>
      <c r="AQ660" s="65" t="str">
        <f t="shared" si="510"/>
        <v/>
      </c>
      <c r="AR660" s="65" t="str">
        <f t="shared" si="511"/>
        <v/>
      </c>
      <c r="AS660" s="165" t="str">
        <f>IF(COUNTBLANK($A660:$F660)&gt;2,"",IF(Input!K660=0,"NA",Input!K660))</f>
        <v/>
      </c>
      <c r="AT660" s="65" t="str">
        <f t="shared" si="512"/>
        <v/>
      </c>
      <c r="AU660" s="65" t="str">
        <f t="shared" si="513"/>
        <v/>
      </c>
      <c r="AV660" s="165" t="str">
        <f>IF(COUNTBLANK($A660:$F660)&gt;2,"",IF(Input!L660=0,"NA",Input!L660))</f>
        <v/>
      </c>
      <c r="AW660" s="65" t="str">
        <f t="shared" si="514"/>
        <v/>
      </c>
      <c r="AX660" s="65" t="str">
        <f t="shared" si="515"/>
        <v/>
      </c>
      <c r="AY660" s="165" t="str">
        <f>IF(COUNTBLANK($A660:$F660)&gt;2,"",IF(Input!M660=0,"NA",Input!M660))</f>
        <v/>
      </c>
      <c r="AZ660" s="65" t="str">
        <f t="shared" si="516"/>
        <v/>
      </c>
      <c r="BA660" s="65" t="str">
        <f t="shared" si="517"/>
        <v/>
      </c>
      <c r="BB660" s="165" t="str">
        <f>IF(COUNTBLANK($A660:$F660)&gt;2,"",IF(Input!N660=0,"NA",Input!N660))</f>
        <v/>
      </c>
      <c r="BC660" s="65" t="str">
        <f t="shared" si="518"/>
        <v/>
      </c>
      <c r="BD660" s="65" t="str">
        <f t="shared" si="519"/>
        <v/>
      </c>
      <c r="BE660" s="165" t="str">
        <f>IF(COUNTBLANK($A660:$F660)&gt;2,"",IF(Input!O660=0,"NA",Input!O660))</f>
        <v/>
      </c>
      <c r="BF660" s="65" t="str">
        <f t="shared" si="520"/>
        <v/>
      </c>
      <c r="BG660" s="65" t="str">
        <f t="shared" si="521"/>
        <v/>
      </c>
      <c r="BH660" s="165" t="str">
        <f>IF(COUNTBLANK($A660:$F660)&gt;2,"",IF(Input!P660=0,"NA",Input!P660))</f>
        <v/>
      </c>
      <c r="BI660" s="65" t="str">
        <f t="shared" si="522"/>
        <v/>
      </c>
      <c r="BJ660" s="65" t="str">
        <f t="shared" si="523"/>
        <v/>
      </c>
      <c r="BK660" s="165" t="str">
        <f>IF(COUNTBLANK($A660:$F660)&gt;2,"",IF(Input!Q660=0,"NA",Input!Q660))</f>
        <v/>
      </c>
      <c r="BL660" s="65" t="str">
        <f t="shared" si="524"/>
        <v/>
      </c>
      <c r="BM660" s="65" t="str">
        <f t="shared" si="525"/>
        <v/>
      </c>
      <c r="BN660" s="165" t="str">
        <f>IF(COUNTBLANK($A660:$F660)&gt;2,"",IF(Input!R660=0,"NA",Input!R660))</f>
        <v/>
      </c>
      <c r="BO660" s="65" t="str">
        <f t="shared" si="526"/>
        <v/>
      </c>
      <c r="BP660" s="65" t="str">
        <f t="shared" si="527"/>
        <v/>
      </c>
      <c r="BQ660" s="165" t="str">
        <f>IF(COUNTBLANK($A660:$F660)&gt;2,"",IF(Input!S660=0,"NA",Input!S660))</f>
        <v/>
      </c>
      <c r="BR660" s="65" t="str">
        <f t="shared" si="528"/>
        <v/>
      </c>
      <c r="BS660" s="65" t="str">
        <f t="shared" si="529"/>
        <v/>
      </c>
      <c r="BT660" s="165" t="str">
        <f>IF(COUNTBLANK($A660:$F660)&gt;2,"",IF(Input!T660=0,"NA",Input!T660))</f>
        <v/>
      </c>
      <c r="BU660" s="65" t="str">
        <f t="shared" si="530"/>
        <v/>
      </c>
      <c r="BV660" s="65" t="str">
        <f t="shared" si="531"/>
        <v/>
      </c>
      <c r="BW660" s="165" t="str">
        <f>IF(COUNTBLANK($A660:$F660)&gt;2,"",IF(Input!U660=0,"NA",Input!U660))</f>
        <v/>
      </c>
      <c r="BX660" s="65" t="str">
        <f t="shared" si="532"/>
        <v/>
      </c>
      <c r="BY660" s="65" t="str">
        <f t="shared" si="533"/>
        <v/>
      </c>
      <c r="BZ660" s="165" t="str">
        <f>IF(COUNTBLANK($A660:$F660)&gt;2,"",IF(Input!V660=0,"NA",Input!V660))</f>
        <v/>
      </c>
      <c r="CA660" s="65" t="str">
        <f t="shared" si="534"/>
        <v/>
      </c>
      <c r="CB660" s="65" t="str">
        <f t="shared" si="535"/>
        <v/>
      </c>
      <c r="CC660" s="165" t="str">
        <f>IF(COUNTBLANK($A660:$F660)&gt;2,"",IF(Input!W660=0,"NA",Input!W660))</f>
        <v/>
      </c>
      <c r="CD660" s="65" t="str">
        <f t="shared" si="536"/>
        <v/>
      </c>
      <c r="CE660" s="65" t="str">
        <f t="shared" si="537"/>
        <v/>
      </c>
      <c r="CF660" s="165" t="str">
        <f>IF(COUNTBLANK($A660:$F660)&gt;2,"",IF(Input!X660=0,"NA",Input!X660))</f>
        <v/>
      </c>
      <c r="CG660" s="65" t="str">
        <f t="shared" si="538"/>
        <v/>
      </c>
      <c r="CH660" s="65" t="str">
        <f t="shared" si="539"/>
        <v/>
      </c>
      <c r="CI660" s="165" t="str">
        <f>IF(COUNTBLANK($A660:$F660)&gt;2,"",IF(Input!Y660=0,"NA",Input!Y660))</f>
        <v/>
      </c>
      <c r="CJ660" s="65" t="str">
        <f t="shared" si="540"/>
        <v/>
      </c>
      <c r="CK660" s="65" t="str">
        <f t="shared" si="541"/>
        <v/>
      </c>
      <c r="CL660" s="165" t="str">
        <f>IF(COUNTBLANK($A660:$F660)&gt;2,"",IF(Input!Z660=0,"NA",Input!Z660))</f>
        <v/>
      </c>
      <c r="CM660" s="65" t="str">
        <f t="shared" si="542"/>
        <v/>
      </c>
      <c r="CN660" s="65" t="str">
        <f t="shared" si="543"/>
        <v/>
      </c>
      <c r="CO660" s="165" t="str">
        <f>IF(COUNTBLANK($A660:$F660)&gt;2,"",IF(Input!AA660=0,"NA",Input!AA660))</f>
        <v/>
      </c>
      <c r="CP660" s="65" t="str">
        <f t="shared" si="544"/>
        <v/>
      </c>
      <c r="CQ660" s="65" t="str">
        <f t="shared" si="545"/>
        <v/>
      </c>
      <c r="CR660" s="165" t="str">
        <f>IF(COUNTBLANK($A660:$F660)&gt;2,"",IF(Input!AB660=0,"NA",Input!AB660))</f>
        <v/>
      </c>
      <c r="CS660" s="65" t="str">
        <f t="shared" si="546"/>
        <v/>
      </c>
      <c r="CT660" s="65" t="str">
        <f t="shared" si="547"/>
        <v/>
      </c>
      <c r="CU660" s="165" t="str">
        <f>IF(COUNTBLANK($A660:$F660)&gt;2,"",IF(Input!AC660=0,"NA",Input!AC660))</f>
        <v/>
      </c>
      <c r="CV660" s="65" t="str">
        <f t="shared" si="548"/>
        <v/>
      </c>
      <c r="CW660" s="65" t="str">
        <f t="shared" si="549"/>
        <v/>
      </c>
      <c r="CX660" s="165" t="str">
        <f>IF(COUNTBLANK($A660:$F660)&gt;2,"",IF(Input!AD660=0,"NA",Input!AD660))</f>
        <v/>
      </c>
    </row>
    <row r="661" spans="1:102" x14ac:dyDescent="0.25">
      <c r="A661" s="162" t="str">
        <f>IF(Input!B661=0,"",Input!B661)</f>
        <v/>
      </c>
      <c r="B661" s="162" t="str">
        <f>IF(Input!C661=0,"",Input!C661)</f>
        <v/>
      </c>
      <c r="C661" s="162" t="str">
        <f>IF(Input!D661=0,"",Input!D661)</f>
        <v/>
      </c>
      <c r="D661" s="162" t="str">
        <f>IF(Input!G661=0,"",Input!G661)</f>
        <v/>
      </c>
      <c r="E661" s="162" t="str">
        <f>IF(Input!H661=0,"",Input!H661)</f>
        <v/>
      </c>
      <c r="F661" s="162" t="str">
        <f>IF(Input!I661=0,"",Input!I661)</f>
        <v/>
      </c>
      <c r="G661" s="66" t="str">
        <f t="shared" si="500"/>
        <v/>
      </c>
      <c r="H661" s="66" t="str">
        <f t="shared" si="501"/>
        <v/>
      </c>
      <c r="I661" s="160" t="str">
        <f>FinalScores!G661</f>
        <v/>
      </c>
      <c r="J661" s="65" t="str">
        <f t="shared" si="502"/>
        <v/>
      </c>
      <c r="K661" s="65" t="str">
        <f t="shared" si="503"/>
        <v/>
      </c>
      <c r="L661" s="165" t="str">
        <f>IF(COUNTBLANK($A661:$F661)&gt;2,"",IF(Input!AE661=0,"NA",Input!AE661))</f>
        <v/>
      </c>
      <c r="M661" s="65" t="str">
        <f t="shared" si="504"/>
        <v/>
      </c>
      <c r="N661" s="65" t="str">
        <f t="shared" si="505"/>
        <v/>
      </c>
      <c r="O661" s="165" t="str">
        <f>IF(COUNTBLANK($A661:$F661)&gt;2,"",IF(Input!AF661=0,"NA",Input!AF661))</f>
        <v/>
      </c>
      <c r="P661" s="65" t="str">
        <f t="shared" si="506"/>
        <v/>
      </c>
      <c r="Q661" s="65" t="str">
        <f t="shared" si="507"/>
        <v/>
      </c>
      <c r="R661" s="165" t="str">
        <f>IF(COUNTBLANK($A661:$F661)&gt;2,"",IF(Input!AG661=0,"NA",Input!AG661))</f>
        <v/>
      </c>
      <c r="AN661" s="65" t="str">
        <f t="shared" si="508"/>
        <v/>
      </c>
      <c r="AO661" s="65" t="str">
        <f t="shared" si="509"/>
        <v/>
      </c>
      <c r="AP661" s="165" t="str">
        <f>IF(COUNTBLANK($A661:$F661)&gt;2,"",IF(Input!J661=0,"NA",Input!J661))</f>
        <v/>
      </c>
      <c r="AQ661" s="65" t="str">
        <f t="shared" si="510"/>
        <v/>
      </c>
      <c r="AR661" s="65" t="str">
        <f t="shared" si="511"/>
        <v/>
      </c>
      <c r="AS661" s="165" t="str">
        <f>IF(COUNTBLANK($A661:$F661)&gt;2,"",IF(Input!K661=0,"NA",Input!K661))</f>
        <v/>
      </c>
      <c r="AT661" s="65" t="str">
        <f t="shared" si="512"/>
        <v/>
      </c>
      <c r="AU661" s="65" t="str">
        <f t="shared" si="513"/>
        <v/>
      </c>
      <c r="AV661" s="165" t="str">
        <f>IF(COUNTBLANK($A661:$F661)&gt;2,"",IF(Input!L661=0,"NA",Input!L661))</f>
        <v/>
      </c>
      <c r="AW661" s="65" t="str">
        <f t="shared" si="514"/>
        <v/>
      </c>
      <c r="AX661" s="65" t="str">
        <f t="shared" si="515"/>
        <v/>
      </c>
      <c r="AY661" s="165" t="str">
        <f>IF(COUNTBLANK($A661:$F661)&gt;2,"",IF(Input!M661=0,"NA",Input!M661))</f>
        <v/>
      </c>
      <c r="AZ661" s="65" t="str">
        <f t="shared" si="516"/>
        <v/>
      </c>
      <c r="BA661" s="65" t="str">
        <f t="shared" si="517"/>
        <v/>
      </c>
      <c r="BB661" s="165" t="str">
        <f>IF(COUNTBLANK($A661:$F661)&gt;2,"",IF(Input!N661=0,"NA",Input!N661))</f>
        <v/>
      </c>
      <c r="BC661" s="65" t="str">
        <f t="shared" si="518"/>
        <v/>
      </c>
      <c r="BD661" s="65" t="str">
        <f t="shared" si="519"/>
        <v/>
      </c>
      <c r="BE661" s="165" t="str">
        <f>IF(COUNTBLANK($A661:$F661)&gt;2,"",IF(Input!O661=0,"NA",Input!O661))</f>
        <v/>
      </c>
      <c r="BF661" s="65" t="str">
        <f t="shared" si="520"/>
        <v/>
      </c>
      <c r="BG661" s="65" t="str">
        <f t="shared" si="521"/>
        <v/>
      </c>
      <c r="BH661" s="165" t="str">
        <f>IF(COUNTBLANK($A661:$F661)&gt;2,"",IF(Input!P661=0,"NA",Input!P661))</f>
        <v/>
      </c>
      <c r="BI661" s="65" t="str">
        <f t="shared" si="522"/>
        <v/>
      </c>
      <c r="BJ661" s="65" t="str">
        <f t="shared" si="523"/>
        <v/>
      </c>
      <c r="BK661" s="165" t="str">
        <f>IF(COUNTBLANK($A661:$F661)&gt;2,"",IF(Input!Q661=0,"NA",Input!Q661))</f>
        <v/>
      </c>
      <c r="BL661" s="65" t="str">
        <f t="shared" si="524"/>
        <v/>
      </c>
      <c r="BM661" s="65" t="str">
        <f t="shared" si="525"/>
        <v/>
      </c>
      <c r="BN661" s="165" t="str">
        <f>IF(COUNTBLANK($A661:$F661)&gt;2,"",IF(Input!R661=0,"NA",Input!R661))</f>
        <v/>
      </c>
      <c r="BO661" s="65" t="str">
        <f t="shared" si="526"/>
        <v/>
      </c>
      <c r="BP661" s="65" t="str">
        <f t="shared" si="527"/>
        <v/>
      </c>
      <c r="BQ661" s="165" t="str">
        <f>IF(COUNTBLANK($A661:$F661)&gt;2,"",IF(Input!S661=0,"NA",Input!S661))</f>
        <v/>
      </c>
      <c r="BR661" s="65" t="str">
        <f t="shared" si="528"/>
        <v/>
      </c>
      <c r="BS661" s="65" t="str">
        <f t="shared" si="529"/>
        <v/>
      </c>
      <c r="BT661" s="165" t="str">
        <f>IF(COUNTBLANK($A661:$F661)&gt;2,"",IF(Input!T661=0,"NA",Input!T661))</f>
        <v/>
      </c>
      <c r="BU661" s="65" t="str">
        <f t="shared" si="530"/>
        <v/>
      </c>
      <c r="BV661" s="65" t="str">
        <f t="shared" si="531"/>
        <v/>
      </c>
      <c r="BW661" s="165" t="str">
        <f>IF(COUNTBLANK($A661:$F661)&gt;2,"",IF(Input!U661=0,"NA",Input!U661))</f>
        <v/>
      </c>
      <c r="BX661" s="65" t="str">
        <f t="shared" si="532"/>
        <v/>
      </c>
      <c r="BY661" s="65" t="str">
        <f t="shared" si="533"/>
        <v/>
      </c>
      <c r="BZ661" s="165" t="str">
        <f>IF(COUNTBLANK($A661:$F661)&gt;2,"",IF(Input!V661=0,"NA",Input!V661))</f>
        <v/>
      </c>
      <c r="CA661" s="65" t="str">
        <f t="shared" si="534"/>
        <v/>
      </c>
      <c r="CB661" s="65" t="str">
        <f t="shared" si="535"/>
        <v/>
      </c>
      <c r="CC661" s="165" t="str">
        <f>IF(COUNTBLANK($A661:$F661)&gt;2,"",IF(Input!W661=0,"NA",Input!W661))</f>
        <v/>
      </c>
      <c r="CD661" s="65" t="str">
        <f t="shared" si="536"/>
        <v/>
      </c>
      <c r="CE661" s="65" t="str">
        <f t="shared" si="537"/>
        <v/>
      </c>
      <c r="CF661" s="165" t="str">
        <f>IF(COUNTBLANK($A661:$F661)&gt;2,"",IF(Input!X661=0,"NA",Input!X661))</f>
        <v/>
      </c>
      <c r="CG661" s="65" t="str">
        <f t="shared" si="538"/>
        <v/>
      </c>
      <c r="CH661" s="65" t="str">
        <f t="shared" si="539"/>
        <v/>
      </c>
      <c r="CI661" s="165" t="str">
        <f>IF(COUNTBLANK($A661:$F661)&gt;2,"",IF(Input!Y661=0,"NA",Input!Y661))</f>
        <v/>
      </c>
      <c r="CJ661" s="65" t="str">
        <f t="shared" si="540"/>
        <v/>
      </c>
      <c r="CK661" s="65" t="str">
        <f t="shared" si="541"/>
        <v/>
      </c>
      <c r="CL661" s="165" t="str">
        <f>IF(COUNTBLANK($A661:$F661)&gt;2,"",IF(Input!Z661=0,"NA",Input!Z661))</f>
        <v/>
      </c>
      <c r="CM661" s="65" t="str">
        <f t="shared" si="542"/>
        <v/>
      </c>
      <c r="CN661" s="65" t="str">
        <f t="shared" si="543"/>
        <v/>
      </c>
      <c r="CO661" s="165" t="str">
        <f>IF(COUNTBLANK($A661:$F661)&gt;2,"",IF(Input!AA661=0,"NA",Input!AA661))</f>
        <v/>
      </c>
      <c r="CP661" s="65" t="str">
        <f t="shared" si="544"/>
        <v/>
      </c>
      <c r="CQ661" s="65" t="str">
        <f t="shared" si="545"/>
        <v/>
      </c>
      <c r="CR661" s="165" t="str">
        <f>IF(COUNTBLANK($A661:$F661)&gt;2,"",IF(Input!AB661=0,"NA",Input!AB661))</f>
        <v/>
      </c>
      <c r="CS661" s="65" t="str">
        <f t="shared" si="546"/>
        <v/>
      </c>
      <c r="CT661" s="65" t="str">
        <f t="shared" si="547"/>
        <v/>
      </c>
      <c r="CU661" s="165" t="str">
        <f>IF(COUNTBLANK($A661:$F661)&gt;2,"",IF(Input!AC661=0,"NA",Input!AC661))</f>
        <v/>
      </c>
      <c r="CV661" s="65" t="str">
        <f t="shared" si="548"/>
        <v/>
      </c>
      <c r="CW661" s="65" t="str">
        <f t="shared" si="549"/>
        <v/>
      </c>
      <c r="CX661" s="165" t="str">
        <f>IF(COUNTBLANK($A661:$F661)&gt;2,"",IF(Input!AD661=0,"NA",Input!AD661))</f>
        <v/>
      </c>
    </row>
    <row r="662" spans="1:102" x14ac:dyDescent="0.25">
      <c r="A662" s="162" t="str">
        <f>IF(Input!B662=0,"",Input!B662)</f>
        <v/>
      </c>
      <c r="B662" s="162" t="str">
        <f>IF(Input!C662=0,"",Input!C662)</f>
        <v/>
      </c>
      <c r="C662" s="162" t="str">
        <f>IF(Input!D662=0,"",Input!D662)</f>
        <v/>
      </c>
      <c r="D662" s="162" t="str">
        <f>IF(Input!G662=0,"",Input!G662)</f>
        <v/>
      </c>
      <c r="E662" s="162" t="str">
        <f>IF(Input!H662=0,"",Input!H662)</f>
        <v/>
      </c>
      <c r="F662" s="162" t="str">
        <f>IF(Input!I662=0,"",Input!I662)</f>
        <v/>
      </c>
      <c r="G662" s="66" t="str">
        <f t="shared" si="500"/>
        <v/>
      </c>
      <c r="H662" s="66" t="str">
        <f t="shared" si="501"/>
        <v/>
      </c>
      <c r="I662" s="160" t="str">
        <f>FinalScores!G662</f>
        <v/>
      </c>
      <c r="J662" s="65" t="str">
        <f t="shared" si="502"/>
        <v/>
      </c>
      <c r="K662" s="65" t="str">
        <f t="shared" si="503"/>
        <v/>
      </c>
      <c r="L662" s="165" t="str">
        <f>IF(COUNTBLANK($A662:$F662)&gt;2,"",IF(Input!AE662=0,"NA",Input!AE662))</f>
        <v/>
      </c>
      <c r="M662" s="65" t="str">
        <f t="shared" si="504"/>
        <v/>
      </c>
      <c r="N662" s="65" t="str">
        <f t="shared" si="505"/>
        <v/>
      </c>
      <c r="O662" s="165" t="str">
        <f>IF(COUNTBLANK($A662:$F662)&gt;2,"",IF(Input!AF662=0,"NA",Input!AF662))</f>
        <v/>
      </c>
      <c r="P662" s="65" t="str">
        <f t="shared" si="506"/>
        <v/>
      </c>
      <c r="Q662" s="65" t="str">
        <f t="shared" si="507"/>
        <v/>
      </c>
      <c r="R662" s="165" t="str">
        <f>IF(COUNTBLANK($A662:$F662)&gt;2,"",IF(Input!AG662=0,"NA",Input!AG662))</f>
        <v/>
      </c>
      <c r="AN662" s="65" t="str">
        <f t="shared" si="508"/>
        <v/>
      </c>
      <c r="AO662" s="65" t="str">
        <f t="shared" si="509"/>
        <v/>
      </c>
      <c r="AP662" s="165" t="str">
        <f>IF(COUNTBLANK($A662:$F662)&gt;2,"",IF(Input!J662=0,"NA",Input!J662))</f>
        <v/>
      </c>
      <c r="AQ662" s="65" t="str">
        <f t="shared" si="510"/>
        <v/>
      </c>
      <c r="AR662" s="65" t="str">
        <f t="shared" si="511"/>
        <v/>
      </c>
      <c r="AS662" s="165" t="str">
        <f>IF(COUNTBLANK($A662:$F662)&gt;2,"",IF(Input!K662=0,"NA",Input!K662))</f>
        <v/>
      </c>
      <c r="AT662" s="65" t="str">
        <f t="shared" si="512"/>
        <v/>
      </c>
      <c r="AU662" s="65" t="str">
        <f t="shared" si="513"/>
        <v/>
      </c>
      <c r="AV662" s="165" t="str">
        <f>IF(COUNTBLANK($A662:$F662)&gt;2,"",IF(Input!L662=0,"NA",Input!L662))</f>
        <v/>
      </c>
      <c r="AW662" s="65" t="str">
        <f t="shared" si="514"/>
        <v/>
      </c>
      <c r="AX662" s="65" t="str">
        <f t="shared" si="515"/>
        <v/>
      </c>
      <c r="AY662" s="165" t="str">
        <f>IF(COUNTBLANK($A662:$F662)&gt;2,"",IF(Input!M662=0,"NA",Input!M662))</f>
        <v/>
      </c>
      <c r="AZ662" s="65" t="str">
        <f t="shared" si="516"/>
        <v/>
      </c>
      <c r="BA662" s="65" t="str">
        <f t="shared" si="517"/>
        <v/>
      </c>
      <c r="BB662" s="165" t="str">
        <f>IF(COUNTBLANK($A662:$F662)&gt;2,"",IF(Input!N662=0,"NA",Input!N662))</f>
        <v/>
      </c>
      <c r="BC662" s="65" t="str">
        <f t="shared" si="518"/>
        <v/>
      </c>
      <c r="BD662" s="65" t="str">
        <f t="shared" si="519"/>
        <v/>
      </c>
      <c r="BE662" s="165" t="str">
        <f>IF(COUNTBLANK($A662:$F662)&gt;2,"",IF(Input!O662=0,"NA",Input!O662))</f>
        <v/>
      </c>
      <c r="BF662" s="65" t="str">
        <f t="shared" si="520"/>
        <v/>
      </c>
      <c r="BG662" s="65" t="str">
        <f t="shared" si="521"/>
        <v/>
      </c>
      <c r="BH662" s="165" t="str">
        <f>IF(COUNTBLANK($A662:$F662)&gt;2,"",IF(Input!P662=0,"NA",Input!P662))</f>
        <v/>
      </c>
      <c r="BI662" s="65" t="str">
        <f t="shared" si="522"/>
        <v/>
      </c>
      <c r="BJ662" s="65" t="str">
        <f t="shared" si="523"/>
        <v/>
      </c>
      <c r="BK662" s="165" t="str">
        <f>IF(COUNTBLANK($A662:$F662)&gt;2,"",IF(Input!Q662=0,"NA",Input!Q662))</f>
        <v/>
      </c>
      <c r="BL662" s="65" t="str">
        <f t="shared" si="524"/>
        <v/>
      </c>
      <c r="BM662" s="65" t="str">
        <f t="shared" si="525"/>
        <v/>
      </c>
      <c r="BN662" s="165" t="str">
        <f>IF(COUNTBLANK($A662:$F662)&gt;2,"",IF(Input!R662=0,"NA",Input!R662))</f>
        <v/>
      </c>
      <c r="BO662" s="65" t="str">
        <f t="shared" si="526"/>
        <v/>
      </c>
      <c r="BP662" s="65" t="str">
        <f t="shared" si="527"/>
        <v/>
      </c>
      <c r="BQ662" s="165" t="str">
        <f>IF(COUNTBLANK($A662:$F662)&gt;2,"",IF(Input!S662=0,"NA",Input!S662))</f>
        <v/>
      </c>
      <c r="BR662" s="65" t="str">
        <f t="shared" si="528"/>
        <v/>
      </c>
      <c r="BS662" s="65" t="str">
        <f t="shared" si="529"/>
        <v/>
      </c>
      <c r="BT662" s="165" t="str">
        <f>IF(COUNTBLANK($A662:$F662)&gt;2,"",IF(Input!T662=0,"NA",Input!T662))</f>
        <v/>
      </c>
      <c r="BU662" s="65" t="str">
        <f t="shared" si="530"/>
        <v/>
      </c>
      <c r="BV662" s="65" t="str">
        <f t="shared" si="531"/>
        <v/>
      </c>
      <c r="BW662" s="165" t="str">
        <f>IF(COUNTBLANK($A662:$F662)&gt;2,"",IF(Input!U662=0,"NA",Input!U662))</f>
        <v/>
      </c>
      <c r="BX662" s="65" t="str">
        <f t="shared" si="532"/>
        <v/>
      </c>
      <c r="BY662" s="65" t="str">
        <f t="shared" si="533"/>
        <v/>
      </c>
      <c r="BZ662" s="165" t="str">
        <f>IF(COUNTBLANK($A662:$F662)&gt;2,"",IF(Input!V662=0,"NA",Input!V662))</f>
        <v/>
      </c>
      <c r="CA662" s="65" t="str">
        <f t="shared" si="534"/>
        <v/>
      </c>
      <c r="CB662" s="65" t="str">
        <f t="shared" si="535"/>
        <v/>
      </c>
      <c r="CC662" s="165" t="str">
        <f>IF(COUNTBLANK($A662:$F662)&gt;2,"",IF(Input!W662=0,"NA",Input!W662))</f>
        <v/>
      </c>
      <c r="CD662" s="65" t="str">
        <f t="shared" si="536"/>
        <v/>
      </c>
      <c r="CE662" s="65" t="str">
        <f t="shared" si="537"/>
        <v/>
      </c>
      <c r="CF662" s="165" t="str">
        <f>IF(COUNTBLANK($A662:$F662)&gt;2,"",IF(Input!X662=0,"NA",Input!X662))</f>
        <v/>
      </c>
      <c r="CG662" s="65" t="str">
        <f t="shared" si="538"/>
        <v/>
      </c>
      <c r="CH662" s="65" t="str">
        <f t="shared" si="539"/>
        <v/>
      </c>
      <c r="CI662" s="165" t="str">
        <f>IF(COUNTBLANK($A662:$F662)&gt;2,"",IF(Input!Y662=0,"NA",Input!Y662))</f>
        <v/>
      </c>
      <c r="CJ662" s="65" t="str">
        <f t="shared" si="540"/>
        <v/>
      </c>
      <c r="CK662" s="65" t="str">
        <f t="shared" si="541"/>
        <v/>
      </c>
      <c r="CL662" s="165" t="str">
        <f>IF(COUNTBLANK($A662:$F662)&gt;2,"",IF(Input!Z662=0,"NA",Input!Z662))</f>
        <v/>
      </c>
      <c r="CM662" s="65" t="str">
        <f t="shared" si="542"/>
        <v/>
      </c>
      <c r="CN662" s="65" t="str">
        <f t="shared" si="543"/>
        <v/>
      </c>
      <c r="CO662" s="165" t="str">
        <f>IF(COUNTBLANK($A662:$F662)&gt;2,"",IF(Input!AA662=0,"NA",Input!AA662))</f>
        <v/>
      </c>
      <c r="CP662" s="65" t="str">
        <f t="shared" si="544"/>
        <v/>
      </c>
      <c r="CQ662" s="65" t="str">
        <f t="shared" si="545"/>
        <v/>
      </c>
      <c r="CR662" s="165" t="str">
        <f>IF(COUNTBLANK($A662:$F662)&gt;2,"",IF(Input!AB662=0,"NA",Input!AB662))</f>
        <v/>
      </c>
      <c r="CS662" s="65" t="str">
        <f t="shared" si="546"/>
        <v/>
      </c>
      <c r="CT662" s="65" t="str">
        <f t="shared" si="547"/>
        <v/>
      </c>
      <c r="CU662" s="165" t="str">
        <f>IF(COUNTBLANK($A662:$F662)&gt;2,"",IF(Input!AC662=0,"NA",Input!AC662))</f>
        <v/>
      </c>
      <c r="CV662" s="65" t="str">
        <f t="shared" si="548"/>
        <v/>
      </c>
      <c r="CW662" s="65" t="str">
        <f t="shared" si="549"/>
        <v/>
      </c>
      <c r="CX662" s="165" t="str">
        <f>IF(COUNTBLANK($A662:$F662)&gt;2,"",IF(Input!AD662=0,"NA",Input!AD662))</f>
        <v/>
      </c>
    </row>
    <row r="663" spans="1:102" x14ac:dyDescent="0.25">
      <c r="A663" s="162" t="str">
        <f>IF(Input!B663=0,"",Input!B663)</f>
        <v/>
      </c>
      <c r="B663" s="162" t="str">
        <f>IF(Input!C663=0,"",Input!C663)</f>
        <v/>
      </c>
      <c r="C663" s="162" t="str">
        <f>IF(Input!D663=0,"",Input!D663)</f>
        <v/>
      </c>
      <c r="D663" s="162" t="str">
        <f>IF(Input!G663=0,"",Input!G663)</f>
        <v/>
      </c>
      <c r="E663" s="162" t="str">
        <f>IF(Input!H663=0,"",Input!H663)</f>
        <v/>
      </c>
      <c r="F663" s="162" t="str">
        <f>IF(Input!I663=0,"",Input!I663)</f>
        <v/>
      </c>
      <c r="G663" s="66" t="str">
        <f t="shared" si="500"/>
        <v/>
      </c>
      <c r="H663" s="66" t="str">
        <f t="shared" si="501"/>
        <v/>
      </c>
      <c r="I663" s="160" t="str">
        <f>FinalScores!G663</f>
        <v/>
      </c>
      <c r="J663" s="65" t="str">
        <f t="shared" si="502"/>
        <v/>
      </c>
      <c r="K663" s="65" t="str">
        <f t="shared" si="503"/>
        <v/>
      </c>
      <c r="L663" s="165" t="str">
        <f>IF(COUNTBLANK($A663:$F663)&gt;2,"",IF(Input!AE663=0,"NA",Input!AE663))</f>
        <v/>
      </c>
      <c r="M663" s="65" t="str">
        <f t="shared" si="504"/>
        <v/>
      </c>
      <c r="N663" s="65" t="str">
        <f t="shared" si="505"/>
        <v/>
      </c>
      <c r="O663" s="165" t="str">
        <f>IF(COUNTBLANK($A663:$F663)&gt;2,"",IF(Input!AF663=0,"NA",Input!AF663))</f>
        <v/>
      </c>
      <c r="P663" s="65" t="str">
        <f t="shared" si="506"/>
        <v/>
      </c>
      <c r="Q663" s="65" t="str">
        <f t="shared" si="507"/>
        <v/>
      </c>
      <c r="R663" s="165" t="str">
        <f>IF(COUNTBLANK($A663:$F663)&gt;2,"",IF(Input!AG663=0,"NA",Input!AG663))</f>
        <v/>
      </c>
      <c r="AN663" s="65" t="str">
        <f t="shared" si="508"/>
        <v/>
      </c>
      <c r="AO663" s="65" t="str">
        <f t="shared" si="509"/>
        <v/>
      </c>
      <c r="AP663" s="165" t="str">
        <f>IF(COUNTBLANK($A663:$F663)&gt;2,"",IF(Input!J663=0,"NA",Input!J663))</f>
        <v/>
      </c>
      <c r="AQ663" s="65" t="str">
        <f t="shared" si="510"/>
        <v/>
      </c>
      <c r="AR663" s="65" t="str">
        <f t="shared" si="511"/>
        <v/>
      </c>
      <c r="AS663" s="165" t="str">
        <f>IF(COUNTBLANK($A663:$F663)&gt;2,"",IF(Input!K663=0,"NA",Input!K663))</f>
        <v/>
      </c>
      <c r="AT663" s="65" t="str">
        <f t="shared" si="512"/>
        <v/>
      </c>
      <c r="AU663" s="65" t="str">
        <f t="shared" si="513"/>
        <v/>
      </c>
      <c r="AV663" s="165" t="str">
        <f>IF(COUNTBLANK($A663:$F663)&gt;2,"",IF(Input!L663=0,"NA",Input!L663))</f>
        <v/>
      </c>
      <c r="AW663" s="65" t="str">
        <f t="shared" si="514"/>
        <v/>
      </c>
      <c r="AX663" s="65" t="str">
        <f t="shared" si="515"/>
        <v/>
      </c>
      <c r="AY663" s="165" t="str">
        <f>IF(COUNTBLANK($A663:$F663)&gt;2,"",IF(Input!M663=0,"NA",Input!M663))</f>
        <v/>
      </c>
      <c r="AZ663" s="65" t="str">
        <f t="shared" si="516"/>
        <v/>
      </c>
      <c r="BA663" s="65" t="str">
        <f t="shared" si="517"/>
        <v/>
      </c>
      <c r="BB663" s="165" t="str">
        <f>IF(COUNTBLANK($A663:$F663)&gt;2,"",IF(Input!N663=0,"NA",Input!N663))</f>
        <v/>
      </c>
      <c r="BC663" s="65" t="str">
        <f t="shared" si="518"/>
        <v/>
      </c>
      <c r="BD663" s="65" t="str">
        <f t="shared" si="519"/>
        <v/>
      </c>
      <c r="BE663" s="165" t="str">
        <f>IF(COUNTBLANK($A663:$F663)&gt;2,"",IF(Input!O663=0,"NA",Input!O663))</f>
        <v/>
      </c>
      <c r="BF663" s="65" t="str">
        <f t="shared" si="520"/>
        <v/>
      </c>
      <c r="BG663" s="65" t="str">
        <f t="shared" si="521"/>
        <v/>
      </c>
      <c r="BH663" s="165" t="str">
        <f>IF(COUNTBLANK($A663:$F663)&gt;2,"",IF(Input!P663=0,"NA",Input!P663))</f>
        <v/>
      </c>
      <c r="BI663" s="65" t="str">
        <f t="shared" si="522"/>
        <v/>
      </c>
      <c r="BJ663" s="65" t="str">
        <f t="shared" si="523"/>
        <v/>
      </c>
      <c r="BK663" s="165" t="str">
        <f>IF(COUNTBLANK($A663:$F663)&gt;2,"",IF(Input!Q663=0,"NA",Input!Q663))</f>
        <v/>
      </c>
      <c r="BL663" s="65" t="str">
        <f t="shared" si="524"/>
        <v/>
      </c>
      <c r="BM663" s="65" t="str">
        <f t="shared" si="525"/>
        <v/>
      </c>
      <c r="BN663" s="165" t="str">
        <f>IF(COUNTBLANK($A663:$F663)&gt;2,"",IF(Input!R663=0,"NA",Input!R663))</f>
        <v/>
      </c>
      <c r="BO663" s="65" t="str">
        <f t="shared" si="526"/>
        <v/>
      </c>
      <c r="BP663" s="65" t="str">
        <f t="shared" si="527"/>
        <v/>
      </c>
      <c r="BQ663" s="165" t="str">
        <f>IF(COUNTBLANK($A663:$F663)&gt;2,"",IF(Input!S663=0,"NA",Input!S663))</f>
        <v/>
      </c>
      <c r="BR663" s="65" t="str">
        <f t="shared" si="528"/>
        <v/>
      </c>
      <c r="BS663" s="65" t="str">
        <f t="shared" si="529"/>
        <v/>
      </c>
      <c r="BT663" s="165" t="str">
        <f>IF(COUNTBLANK($A663:$F663)&gt;2,"",IF(Input!T663=0,"NA",Input!T663))</f>
        <v/>
      </c>
      <c r="BU663" s="65" t="str">
        <f t="shared" si="530"/>
        <v/>
      </c>
      <c r="BV663" s="65" t="str">
        <f t="shared" si="531"/>
        <v/>
      </c>
      <c r="BW663" s="165" t="str">
        <f>IF(COUNTBLANK($A663:$F663)&gt;2,"",IF(Input!U663=0,"NA",Input!U663))</f>
        <v/>
      </c>
      <c r="BX663" s="65" t="str">
        <f t="shared" si="532"/>
        <v/>
      </c>
      <c r="BY663" s="65" t="str">
        <f t="shared" si="533"/>
        <v/>
      </c>
      <c r="BZ663" s="165" t="str">
        <f>IF(COUNTBLANK($A663:$F663)&gt;2,"",IF(Input!V663=0,"NA",Input!V663))</f>
        <v/>
      </c>
      <c r="CA663" s="65" t="str">
        <f t="shared" si="534"/>
        <v/>
      </c>
      <c r="CB663" s="65" t="str">
        <f t="shared" si="535"/>
        <v/>
      </c>
      <c r="CC663" s="165" t="str">
        <f>IF(COUNTBLANK($A663:$F663)&gt;2,"",IF(Input!W663=0,"NA",Input!W663))</f>
        <v/>
      </c>
      <c r="CD663" s="65" t="str">
        <f t="shared" si="536"/>
        <v/>
      </c>
      <c r="CE663" s="65" t="str">
        <f t="shared" si="537"/>
        <v/>
      </c>
      <c r="CF663" s="165" t="str">
        <f>IF(COUNTBLANK($A663:$F663)&gt;2,"",IF(Input!X663=0,"NA",Input!X663))</f>
        <v/>
      </c>
      <c r="CG663" s="65" t="str">
        <f t="shared" si="538"/>
        <v/>
      </c>
      <c r="CH663" s="65" t="str">
        <f t="shared" si="539"/>
        <v/>
      </c>
      <c r="CI663" s="165" t="str">
        <f>IF(COUNTBLANK($A663:$F663)&gt;2,"",IF(Input!Y663=0,"NA",Input!Y663))</f>
        <v/>
      </c>
      <c r="CJ663" s="65" t="str">
        <f t="shared" si="540"/>
        <v/>
      </c>
      <c r="CK663" s="65" t="str">
        <f t="shared" si="541"/>
        <v/>
      </c>
      <c r="CL663" s="165" t="str">
        <f>IF(COUNTBLANK($A663:$F663)&gt;2,"",IF(Input!Z663=0,"NA",Input!Z663))</f>
        <v/>
      </c>
      <c r="CM663" s="65" t="str">
        <f t="shared" si="542"/>
        <v/>
      </c>
      <c r="CN663" s="65" t="str">
        <f t="shared" si="543"/>
        <v/>
      </c>
      <c r="CO663" s="165" t="str">
        <f>IF(COUNTBLANK($A663:$F663)&gt;2,"",IF(Input!AA663=0,"NA",Input!AA663))</f>
        <v/>
      </c>
      <c r="CP663" s="65" t="str">
        <f t="shared" si="544"/>
        <v/>
      </c>
      <c r="CQ663" s="65" t="str">
        <f t="shared" si="545"/>
        <v/>
      </c>
      <c r="CR663" s="165" t="str">
        <f>IF(COUNTBLANK($A663:$F663)&gt;2,"",IF(Input!AB663=0,"NA",Input!AB663))</f>
        <v/>
      </c>
      <c r="CS663" s="65" t="str">
        <f t="shared" si="546"/>
        <v/>
      </c>
      <c r="CT663" s="65" t="str">
        <f t="shared" si="547"/>
        <v/>
      </c>
      <c r="CU663" s="165" t="str">
        <f>IF(COUNTBLANK($A663:$F663)&gt;2,"",IF(Input!AC663=0,"NA",Input!AC663))</f>
        <v/>
      </c>
      <c r="CV663" s="65" t="str">
        <f t="shared" si="548"/>
        <v/>
      </c>
      <c r="CW663" s="65" t="str">
        <f t="shared" si="549"/>
        <v/>
      </c>
      <c r="CX663" s="165" t="str">
        <f>IF(COUNTBLANK($A663:$F663)&gt;2,"",IF(Input!AD663=0,"NA",Input!AD663))</f>
        <v/>
      </c>
    </row>
    <row r="664" spans="1:102" x14ac:dyDescent="0.25">
      <c r="A664" s="162" t="str">
        <f>IF(Input!B664=0,"",Input!B664)</f>
        <v/>
      </c>
      <c r="B664" s="162" t="str">
        <f>IF(Input!C664=0,"",Input!C664)</f>
        <v/>
      </c>
      <c r="C664" s="162" t="str">
        <f>IF(Input!D664=0,"",Input!D664)</f>
        <v/>
      </c>
      <c r="D664" s="162" t="str">
        <f>IF(Input!G664=0,"",Input!G664)</f>
        <v/>
      </c>
      <c r="E664" s="162" t="str">
        <f>IF(Input!H664=0,"",Input!H664)</f>
        <v/>
      </c>
      <c r="F664" s="162" t="str">
        <f>IF(Input!I664=0,"",Input!I664)</f>
        <v/>
      </c>
      <c r="G664" s="66" t="str">
        <f t="shared" si="500"/>
        <v/>
      </c>
      <c r="H664" s="66" t="str">
        <f t="shared" si="501"/>
        <v/>
      </c>
      <c r="I664" s="160" t="str">
        <f>FinalScores!G664</f>
        <v/>
      </c>
      <c r="J664" s="65" t="str">
        <f t="shared" si="502"/>
        <v/>
      </c>
      <c r="K664" s="65" t="str">
        <f t="shared" si="503"/>
        <v/>
      </c>
      <c r="L664" s="165" t="str">
        <f>IF(COUNTBLANK($A664:$F664)&gt;2,"",IF(Input!AE664=0,"NA",Input!AE664))</f>
        <v/>
      </c>
      <c r="M664" s="65" t="str">
        <f t="shared" si="504"/>
        <v/>
      </c>
      <c r="N664" s="65" t="str">
        <f t="shared" si="505"/>
        <v/>
      </c>
      <c r="O664" s="165" t="str">
        <f>IF(COUNTBLANK($A664:$F664)&gt;2,"",IF(Input!AF664=0,"NA",Input!AF664))</f>
        <v/>
      </c>
      <c r="P664" s="65" t="str">
        <f t="shared" si="506"/>
        <v/>
      </c>
      <c r="Q664" s="65" t="str">
        <f t="shared" si="507"/>
        <v/>
      </c>
      <c r="R664" s="165" t="str">
        <f>IF(COUNTBLANK($A664:$F664)&gt;2,"",IF(Input!AG664=0,"NA",Input!AG664))</f>
        <v/>
      </c>
      <c r="AN664" s="65" t="str">
        <f t="shared" si="508"/>
        <v/>
      </c>
      <c r="AO664" s="65" t="str">
        <f t="shared" si="509"/>
        <v/>
      </c>
      <c r="AP664" s="165" t="str">
        <f>IF(COUNTBLANK($A664:$F664)&gt;2,"",IF(Input!J664=0,"NA",Input!J664))</f>
        <v/>
      </c>
      <c r="AQ664" s="65" t="str">
        <f t="shared" si="510"/>
        <v/>
      </c>
      <c r="AR664" s="65" t="str">
        <f t="shared" si="511"/>
        <v/>
      </c>
      <c r="AS664" s="165" t="str">
        <f>IF(COUNTBLANK($A664:$F664)&gt;2,"",IF(Input!K664=0,"NA",Input!K664))</f>
        <v/>
      </c>
      <c r="AT664" s="65" t="str">
        <f t="shared" si="512"/>
        <v/>
      </c>
      <c r="AU664" s="65" t="str">
        <f t="shared" si="513"/>
        <v/>
      </c>
      <c r="AV664" s="165" t="str">
        <f>IF(COUNTBLANK($A664:$F664)&gt;2,"",IF(Input!L664=0,"NA",Input!L664))</f>
        <v/>
      </c>
      <c r="AW664" s="65" t="str">
        <f t="shared" si="514"/>
        <v/>
      </c>
      <c r="AX664" s="65" t="str">
        <f t="shared" si="515"/>
        <v/>
      </c>
      <c r="AY664" s="165" t="str">
        <f>IF(COUNTBLANK($A664:$F664)&gt;2,"",IF(Input!M664=0,"NA",Input!M664))</f>
        <v/>
      </c>
      <c r="AZ664" s="65" t="str">
        <f t="shared" si="516"/>
        <v/>
      </c>
      <c r="BA664" s="65" t="str">
        <f t="shared" si="517"/>
        <v/>
      </c>
      <c r="BB664" s="165" t="str">
        <f>IF(COUNTBLANK($A664:$F664)&gt;2,"",IF(Input!N664=0,"NA",Input!N664))</f>
        <v/>
      </c>
      <c r="BC664" s="65" t="str">
        <f t="shared" si="518"/>
        <v/>
      </c>
      <c r="BD664" s="65" t="str">
        <f t="shared" si="519"/>
        <v/>
      </c>
      <c r="BE664" s="165" t="str">
        <f>IF(COUNTBLANK($A664:$F664)&gt;2,"",IF(Input!O664=0,"NA",Input!O664))</f>
        <v/>
      </c>
      <c r="BF664" s="65" t="str">
        <f t="shared" si="520"/>
        <v/>
      </c>
      <c r="BG664" s="65" t="str">
        <f t="shared" si="521"/>
        <v/>
      </c>
      <c r="BH664" s="165" t="str">
        <f>IF(COUNTBLANK($A664:$F664)&gt;2,"",IF(Input!P664=0,"NA",Input!P664))</f>
        <v/>
      </c>
      <c r="BI664" s="65" t="str">
        <f t="shared" si="522"/>
        <v/>
      </c>
      <c r="BJ664" s="65" t="str">
        <f t="shared" si="523"/>
        <v/>
      </c>
      <c r="BK664" s="165" t="str">
        <f>IF(COUNTBLANK($A664:$F664)&gt;2,"",IF(Input!Q664=0,"NA",Input!Q664))</f>
        <v/>
      </c>
      <c r="BL664" s="65" t="str">
        <f t="shared" si="524"/>
        <v/>
      </c>
      <c r="BM664" s="65" t="str">
        <f t="shared" si="525"/>
        <v/>
      </c>
      <c r="BN664" s="165" t="str">
        <f>IF(COUNTBLANK($A664:$F664)&gt;2,"",IF(Input!R664=0,"NA",Input!R664))</f>
        <v/>
      </c>
      <c r="BO664" s="65" t="str">
        <f t="shared" si="526"/>
        <v/>
      </c>
      <c r="BP664" s="65" t="str">
        <f t="shared" si="527"/>
        <v/>
      </c>
      <c r="BQ664" s="165" t="str">
        <f>IF(COUNTBLANK($A664:$F664)&gt;2,"",IF(Input!S664=0,"NA",Input!S664))</f>
        <v/>
      </c>
      <c r="BR664" s="65" t="str">
        <f t="shared" si="528"/>
        <v/>
      </c>
      <c r="BS664" s="65" t="str">
        <f t="shared" si="529"/>
        <v/>
      </c>
      <c r="BT664" s="165" t="str">
        <f>IF(COUNTBLANK($A664:$F664)&gt;2,"",IF(Input!T664=0,"NA",Input!T664))</f>
        <v/>
      </c>
      <c r="BU664" s="65" t="str">
        <f t="shared" si="530"/>
        <v/>
      </c>
      <c r="BV664" s="65" t="str">
        <f t="shared" si="531"/>
        <v/>
      </c>
      <c r="BW664" s="165" t="str">
        <f>IF(COUNTBLANK($A664:$F664)&gt;2,"",IF(Input!U664=0,"NA",Input!U664))</f>
        <v/>
      </c>
      <c r="BX664" s="65" t="str">
        <f t="shared" si="532"/>
        <v/>
      </c>
      <c r="BY664" s="65" t="str">
        <f t="shared" si="533"/>
        <v/>
      </c>
      <c r="BZ664" s="165" t="str">
        <f>IF(COUNTBLANK($A664:$F664)&gt;2,"",IF(Input!V664=0,"NA",Input!V664))</f>
        <v/>
      </c>
      <c r="CA664" s="65" t="str">
        <f t="shared" si="534"/>
        <v/>
      </c>
      <c r="CB664" s="65" t="str">
        <f t="shared" si="535"/>
        <v/>
      </c>
      <c r="CC664" s="165" t="str">
        <f>IF(COUNTBLANK($A664:$F664)&gt;2,"",IF(Input!W664=0,"NA",Input!W664))</f>
        <v/>
      </c>
      <c r="CD664" s="65" t="str">
        <f t="shared" si="536"/>
        <v/>
      </c>
      <c r="CE664" s="65" t="str">
        <f t="shared" si="537"/>
        <v/>
      </c>
      <c r="CF664" s="165" t="str">
        <f>IF(COUNTBLANK($A664:$F664)&gt;2,"",IF(Input!X664=0,"NA",Input!X664))</f>
        <v/>
      </c>
      <c r="CG664" s="65" t="str">
        <f t="shared" si="538"/>
        <v/>
      </c>
      <c r="CH664" s="65" t="str">
        <f t="shared" si="539"/>
        <v/>
      </c>
      <c r="CI664" s="165" t="str">
        <f>IF(COUNTBLANK($A664:$F664)&gt;2,"",IF(Input!Y664=0,"NA",Input!Y664))</f>
        <v/>
      </c>
      <c r="CJ664" s="65" t="str">
        <f t="shared" si="540"/>
        <v/>
      </c>
      <c r="CK664" s="65" t="str">
        <f t="shared" si="541"/>
        <v/>
      </c>
      <c r="CL664" s="165" t="str">
        <f>IF(COUNTBLANK($A664:$F664)&gt;2,"",IF(Input!Z664=0,"NA",Input!Z664))</f>
        <v/>
      </c>
      <c r="CM664" s="65" t="str">
        <f t="shared" si="542"/>
        <v/>
      </c>
      <c r="CN664" s="65" t="str">
        <f t="shared" si="543"/>
        <v/>
      </c>
      <c r="CO664" s="165" t="str">
        <f>IF(COUNTBLANK($A664:$F664)&gt;2,"",IF(Input!AA664=0,"NA",Input!AA664))</f>
        <v/>
      </c>
      <c r="CP664" s="65" t="str">
        <f t="shared" si="544"/>
        <v/>
      </c>
      <c r="CQ664" s="65" t="str">
        <f t="shared" si="545"/>
        <v/>
      </c>
      <c r="CR664" s="165" t="str">
        <f>IF(COUNTBLANK($A664:$F664)&gt;2,"",IF(Input!AB664=0,"NA",Input!AB664))</f>
        <v/>
      </c>
      <c r="CS664" s="65" t="str">
        <f t="shared" si="546"/>
        <v/>
      </c>
      <c r="CT664" s="65" t="str">
        <f t="shared" si="547"/>
        <v/>
      </c>
      <c r="CU664" s="165" t="str">
        <f>IF(COUNTBLANK($A664:$F664)&gt;2,"",IF(Input!AC664=0,"NA",Input!AC664))</f>
        <v/>
      </c>
      <c r="CV664" s="65" t="str">
        <f t="shared" si="548"/>
        <v/>
      </c>
      <c r="CW664" s="65" t="str">
        <f t="shared" si="549"/>
        <v/>
      </c>
      <c r="CX664" s="165" t="str">
        <f>IF(COUNTBLANK($A664:$F664)&gt;2,"",IF(Input!AD664=0,"NA",Input!AD664))</f>
        <v/>
      </c>
    </row>
    <row r="665" spans="1:102" x14ac:dyDescent="0.25">
      <c r="A665" s="162" t="str">
        <f>IF(Input!B665=0,"",Input!B665)</f>
        <v/>
      </c>
      <c r="B665" s="162" t="str">
        <f>IF(Input!C665=0,"",Input!C665)</f>
        <v/>
      </c>
      <c r="C665" s="162" t="str">
        <f>IF(Input!D665=0,"",Input!D665)</f>
        <v/>
      </c>
      <c r="D665" s="162" t="str">
        <f>IF(Input!G665=0,"",Input!G665)</f>
        <v/>
      </c>
      <c r="E665" s="162" t="str">
        <f>IF(Input!H665=0,"",Input!H665)</f>
        <v/>
      </c>
      <c r="F665" s="162" t="str">
        <f>IF(Input!I665=0,"",Input!I665)</f>
        <v/>
      </c>
      <c r="G665" s="66" t="str">
        <f t="shared" si="500"/>
        <v/>
      </c>
      <c r="H665" s="66" t="str">
        <f t="shared" si="501"/>
        <v/>
      </c>
      <c r="I665" s="160" t="str">
        <f>FinalScores!G665</f>
        <v/>
      </c>
      <c r="J665" s="65" t="str">
        <f t="shared" si="502"/>
        <v/>
      </c>
      <c r="K665" s="65" t="str">
        <f t="shared" si="503"/>
        <v/>
      </c>
      <c r="L665" s="165" t="str">
        <f>IF(COUNTBLANK($A665:$F665)&gt;2,"",IF(Input!AE665=0,"NA",Input!AE665))</f>
        <v/>
      </c>
      <c r="M665" s="65" t="str">
        <f t="shared" si="504"/>
        <v/>
      </c>
      <c r="N665" s="65" t="str">
        <f t="shared" si="505"/>
        <v/>
      </c>
      <c r="O665" s="165" t="str">
        <f>IF(COUNTBLANK($A665:$F665)&gt;2,"",IF(Input!AF665=0,"NA",Input!AF665))</f>
        <v/>
      </c>
      <c r="P665" s="65" t="str">
        <f t="shared" si="506"/>
        <v/>
      </c>
      <c r="Q665" s="65" t="str">
        <f t="shared" si="507"/>
        <v/>
      </c>
      <c r="R665" s="165" t="str">
        <f>IF(COUNTBLANK($A665:$F665)&gt;2,"",IF(Input!AG665=0,"NA",Input!AG665))</f>
        <v/>
      </c>
      <c r="AN665" s="65" t="str">
        <f t="shared" si="508"/>
        <v/>
      </c>
      <c r="AO665" s="65" t="str">
        <f t="shared" si="509"/>
        <v/>
      </c>
      <c r="AP665" s="165" t="str">
        <f>IF(COUNTBLANK($A665:$F665)&gt;2,"",IF(Input!J665=0,"NA",Input!J665))</f>
        <v/>
      </c>
      <c r="AQ665" s="65" t="str">
        <f t="shared" si="510"/>
        <v/>
      </c>
      <c r="AR665" s="65" t="str">
        <f t="shared" si="511"/>
        <v/>
      </c>
      <c r="AS665" s="165" t="str">
        <f>IF(COUNTBLANK($A665:$F665)&gt;2,"",IF(Input!K665=0,"NA",Input!K665))</f>
        <v/>
      </c>
      <c r="AT665" s="65" t="str">
        <f t="shared" si="512"/>
        <v/>
      </c>
      <c r="AU665" s="65" t="str">
        <f t="shared" si="513"/>
        <v/>
      </c>
      <c r="AV665" s="165" t="str">
        <f>IF(COUNTBLANK($A665:$F665)&gt;2,"",IF(Input!L665=0,"NA",Input!L665))</f>
        <v/>
      </c>
      <c r="AW665" s="65" t="str">
        <f t="shared" si="514"/>
        <v/>
      </c>
      <c r="AX665" s="65" t="str">
        <f t="shared" si="515"/>
        <v/>
      </c>
      <c r="AY665" s="165" t="str">
        <f>IF(COUNTBLANK($A665:$F665)&gt;2,"",IF(Input!M665=0,"NA",Input!M665))</f>
        <v/>
      </c>
      <c r="AZ665" s="65" t="str">
        <f t="shared" si="516"/>
        <v/>
      </c>
      <c r="BA665" s="65" t="str">
        <f t="shared" si="517"/>
        <v/>
      </c>
      <c r="BB665" s="165" t="str">
        <f>IF(COUNTBLANK($A665:$F665)&gt;2,"",IF(Input!N665=0,"NA",Input!N665))</f>
        <v/>
      </c>
      <c r="BC665" s="65" t="str">
        <f t="shared" si="518"/>
        <v/>
      </c>
      <c r="BD665" s="65" t="str">
        <f t="shared" si="519"/>
        <v/>
      </c>
      <c r="BE665" s="165" t="str">
        <f>IF(COUNTBLANK($A665:$F665)&gt;2,"",IF(Input!O665=0,"NA",Input!O665))</f>
        <v/>
      </c>
      <c r="BF665" s="65" t="str">
        <f t="shared" si="520"/>
        <v/>
      </c>
      <c r="BG665" s="65" t="str">
        <f t="shared" si="521"/>
        <v/>
      </c>
      <c r="BH665" s="165" t="str">
        <f>IF(COUNTBLANK($A665:$F665)&gt;2,"",IF(Input!P665=0,"NA",Input!P665))</f>
        <v/>
      </c>
      <c r="BI665" s="65" t="str">
        <f t="shared" si="522"/>
        <v/>
      </c>
      <c r="BJ665" s="65" t="str">
        <f t="shared" si="523"/>
        <v/>
      </c>
      <c r="BK665" s="165" t="str">
        <f>IF(COUNTBLANK($A665:$F665)&gt;2,"",IF(Input!Q665=0,"NA",Input!Q665))</f>
        <v/>
      </c>
      <c r="BL665" s="65" t="str">
        <f t="shared" si="524"/>
        <v/>
      </c>
      <c r="BM665" s="65" t="str">
        <f t="shared" si="525"/>
        <v/>
      </c>
      <c r="BN665" s="165" t="str">
        <f>IF(COUNTBLANK($A665:$F665)&gt;2,"",IF(Input!R665=0,"NA",Input!R665))</f>
        <v/>
      </c>
      <c r="BO665" s="65" t="str">
        <f t="shared" si="526"/>
        <v/>
      </c>
      <c r="BP665" s="65" t="str">
        <f t="shared" si="527"/>
        <v/>
      </c>
      <c r="BQ665" s="165" t="str">
        <f>IF(COUNTBLANK($A665:$F665)&gt;2,"",IF(Input!S665=0,"NA",Input!S665))</f>
        <v/>
      </c>
      <c r="BR665" s="65" t="str">
        <f t="shared" si="528"/>
        <v/>
      </c>
      <c r="BS665" s="65" t="str">
        <f t="shared" si="529"/>
        <v/>
      </c>
      <c r="BT665" s="165" t="str">
        <f>IF(COUNTBLANK($A665:$F665)&gt;2,"",IF(Input!T665=0,"NA",Input!T665))</f>
        <v/>
      </c>
      <c r="BU665" s="65" t="str">
        <f t="shared" si="530"/>
        <v/>
      </c>
      <c r="BV665" s="65" t="str">
        <f t="shared" si="531"/>
        <v/>
      </c>
      <c r="BW665" s="165" t="str">
        <f>IF(COUNTBLANK($A665:$F665)&gt;2,"",IF(Input!U665=0,"NA",Input!U665))</f>
        <v/>
      </c>
      <c r="BX665" s="65" t="str">
        <f t="shared" si="532"/>
        <v/>
      </c>
      <c r="BY665" s="65" t="str">
        <f t="shared" si="533"/>
        <v/>
      </c>
      <c r="BZ665" s="165" t="str">
        <f>IF(COUNTBLANK($A665:$F665)&gt;2,"",IF(Input!V665=0,"NA",Input!V665))</f>
        <v/>
      </c>
      <c r="CA665" s="65" t="str">
        <f t="shared" si="534"/>
        <v/>
      </c>
      <c r="CB665" s="65" t="str">
        <f t="shared" si="535"/>
        <v/>
      </c>
      <c r="CC665" s="165" t="str">
        <f>IF(COUNTBLANK($A665:$F665)&gt;2,"",IF(Input!W665=0,"NA",Input!W665))</f>
        <v/>
      </c>
      <c r="CD665" s="65" t="str">
        <f t="shared" si="536"/>
        <v/>
      </c>
      <c r="CE665" s="65" t="str">
        <f t="shared" si="537"/>
        <v/>
      </c>
      <c r="CF665" s="165" t="str">
        <f>IF(COUNTBLANK($A665:$F665)&gt;2,"",IF(Input!X665=0,"NA",Input!X665))</f>
        <v/>
      </c>
      <c r="CG665" s="65" t="str">
        <f t="shared" si="538"/>
        <v/>
      </c>
      <c r="CH665" s="65" t="str">
        <f t="shared" si="539"/>
        <v/>
      </c>
      <c r="CI665" s="165" t="str">
        <f>IF(COUNTBLANK($A665:$F665)&gt;2,"",IF(Input!Y665=0,"NA",Input!Y665))</f>
        <v/>
      </c>
      <c r="CJ665" s="65" t="str">
        <f t="shared" si="540"/>
        <v/>
      </c>
      <c r="CK665" s="65" t="str">
        <f t="shared" si="541"/>
        <v/>
      </c>
      <c r="CL665" s="165" t="str">
        <f>IF(COUNTBLANK($A665:$F665)&gt;2,"",IF(Input!Z665=0,"NA",Input!Z665))</f>
        <v/>
      </c>
      <c r="CM665" s="65" t="str">
        <f t="shared" si="542"/>
        <v/>
      </c>
      <c r="CN665" s="65" t="str">
        <f t="shared" si="543"/>
        <v/>
      </c>
      <c r="CO665" s="165" t="str">
        <f>IF(COUNTBLANK($A665:$F665)&gt;2,"",IF(Input!AA665=0,"NA",Input!AA665))</f>
        <v/>
      </c>
      <c r="CP665" s="65" t="str">
        <f t="shared" si="544"/>
        <v/>
      </c>
      <c r="CQ665" s="65" t="str">
        <f t="shared" si="545"/>
        <v/>
      </c>
      <c r="CR665" s="165" t="str">
        <f>IF(COUNTBLANK($A665:$F665)&gt;2,"",IF(Input!AB665=0,"NA",Input!AB665))</f>
        <v/>
      </c>
      <c r="CS665" s="65" t="str">
        <f t="shared" si="546"/>
        <v/>
      </c>
      <c r="CT665" s="65" t="str">
        <f t="shared" si="547"/>
        <v/>
      </c>
      <c r="CU665" s="165" t="str">
        <f>IF(COUNTBLANK($A665:$F665)&gt;2,"",IF(Input!AC665=0,"NA",Input!AC665))</f>
        <v/>
      </c>
      <c r="CV665" s="65" t="str">
        <f t="shared" si="548"/>
        <v/>
      </c>
      <c r="CW665" s="65" t="str">
        <f t="shared" si="549"/>
        <v/>
      </c>
      <c r="CX665" s="165" t="str">
        <f>IF(COUNTBLANK($A665:$F665)&gt;2,"",IF(Input!AD665=0,"NA",Input!AD665))</f>
        <v/>
      </c>
    </row>
    <row r="666" spans="1:102" x14ac:dyDescent="0.25">
      <c r="A666" s="162" t="str">
        <f>IF(Input!B666=0,"",Input!B666)</f>
        <v/>
      </c>
      <c r="B666" s="162" t="str">
        <f>IF(Input!C666=0,"",Input!C666)</f>
        <v/>
      </c>
      <c r="C666" s="162" t="str">
        <f>IF(Input!D666=0,"",Input!D666)</f>
        <v/>
      </c>
      <c r="D666" s="162" t="str">
        <f>IF(Input!G666=0,"",Input!G666)</f>
        <v/>
      </c>
      <c r="E666" s="162" t="str">
        <f>IF(Input!H666=0,"",Input!H666)</f>
        <v/>
      </c>
      <c r="F666" s="162" t="str">
        <f>IF(Input!I666=0,"",Input!I666)</f>
        <v/>
      </c>
      <c r="G666" s="66" t="str">
        <f t="shared" si="500"/>
        <v/>
      </c>
      <c r="H666" s="66" t="str">
        <f t="shared" si="501"/>
        <v/>
      </c>
      <c r="I666" s="160" t="str">
        <f>FinalScores!G666</f>
        <v/>
      </c>
      <c r="J666" s="65" t="str">
        <f t="shared" si="502"/>
        <v/>
      </c>
      <c r="K666" s="65" t="str">
        <f t="shared" si="503"/>
        <v/>
      </c>
      <c r="L666" s="165" t="str">
        <f>IF(COUNTBLANK($A666:$F666)&gt;2,"",IF(Input!AE666=0,"NA",Input!AE666))</f>
        <v/>
      </c>
      <c r="M666" s="65" t="str">
        <f t="shared" si="504"/>
        <v/>
      </c>
      <c r="N666" s="65" t="str">
        <f t="shared" si="505"/>
        <v/>
      </c>
      <c r="O666" s="165" t="str">
        <f>IF(COUNTBLANK($A666:$F666)&gt;2,"",IF(Input!AF666=0,"NA",Input!AF666))</f>
        <v/>
      </c>
      <c r="P666" s="65" t="str">
        <f t="shared" si="506"/>
        <v/>
      </c>
      <c r="Q666" s="65" t="str">
        <f t="shared" si="507"/>
        <v/>
      </c>
      <c r="R666" s="165" t="str">
        <f>IF(COUNTBLANK($A666:$F666)&gt;2,"",IF(Input!AG666=0,"NA",Input!AG666))</f>
        <v/>
      </c>
      <c r="AN666" s="65" t="str">
        <f t="shared" si="508"/>
        <v/>
      </c>
      <c r="AO666" s="65" t="str">
        <f t="shared" si="509"/>
        <v/>
      </c>
      <c r="AP666" s="165" t="str">
        <f>IF(COUNTBLANK($A666:$F666)&gt;2,"",IF(Input!J666=0,"NA",Input!J666))</f>
        <v/>
      </c>
      <c r="AQ666" s="65" t="str">
        <f t="shared" si="510"/>
        <v/>
      </c>
      <c r="AR666" s="65" t="str">
        <f t="shared" si="511"/>
        <v/>
      </c>
      <c r="AS666" s="165" t="str">
        <f>IF(COUNTBLANK($A666:$F666)&gt;2,"",IF(Input!K666=0,"NA",Input!K666))</f>
        <v/>
      </c>
      <c r="AT666" s="65" t="str">
        <f t="shared" si="512"/>
        <v/>
      </c>
      <c r="AU666" s="65" t="str">
        <f t="shared" si="513"/>
        <v/>
      </c>
      <c r="AV666" s="165" t="str">
        <f>IF(COUNTBLANK($A666:$F666)&gt;2,"",IF(Input!L666=0,"NA",Input!L666))</f>
        <v/>
      </c>
      <c r="AW666" s="65" t="str">
        <f t="shared" si="514"/>
        <v/>
      </c>
      <c r="AX666" s="65" t="str">
        <f t="shared" si="515"/>
        <v/>
      </c>
      <c r="AY666" s="165" t="str">
        <f>IF(COUNTBLANK($A666:$F666)&gt;2,"",IF(Input!M666=0,"NA",Input!M666))</f>
        <v/>
      </c>
      <c r="AZ666" s="65" t="str">
        <f t="shared" si="516"/>
        <v/>
      </c>
      <c r="BA666" s="65" t="str">
        <f t="shared" si="517"/>
        <v/>
      </c>
      <c r="BB666" s="165" t="str">
        <f>IF(COUNTBLANK($A666:$F666)&gt;2,"",IF(Input!N666=0,"NA",Input!N666))</f>
        <v/>
      </c>
      <c r="BC666" s="65" t="str">
        <f t="shared" si="518"/>
        <v/>
      </c>
      <c r="BD666" s="65" t="str">
        <f t="shared" si="519"/>
        <v/>
      </c>
      <c r="BE666" s="165" t="str">
        <f>IF(COUNTBLANK($A666:$F666)&gt;2,"",IF(Input!O666=0,"NA",Input!O666))</f>
        <v/>
      </c>
      <c r="BF666" s="65" t="str">
        <f t="shared" si="520"/>
        <v/>
      </c>
      <c r="BG666" s="65" t="str">
        <f t="shared" si="521"/>
        <v/>
      </c>
      <c r="BH666" s="165" t="str">
        <f>IF(COUNTBLANK($A666:$F666)&gt;2,"",IF(Input!P666=0,"NA",Input!P666))</f>
        <v/>
      </c>
      <c r="BI666" s="65" t="str">
        <f t="shared" si="522"/>
        <v/>
      </c>
      <c r="BJ666" s="65" t="str">
        <f t="shared" si="523"/>
        <v/>
      </c>
      <c r="BK666" s="165" t="str">
        <f>IF(COUNTBLANK($A666:$F666)&gt;2,"",IF(Input!Q666=0,"NA",Input!Q666))</f>
        <v/>
      </c>
      <c r="BL666" s="65" t="str">
        <f t="shared" si="524"/>
        <v/>
      </c>
      <c r="BM666" s="65" t="str">
        <f t="shared" si="525"/>
        <v/>
      </c>
      <c r="BN666" s="165" t="str">
        <f>IF(COUNTBLANK($A666:$F666)&gt;2,"",IF(Input!R666=0,"NA",Input!R666))</f>
        <v/>
      </c>
      <c r="BO666" s="65" t="str">
        <f t="shared" si="526"/>
        <v/>
      </c>
      <c r="BP666" s="65" t="str">
        <f t="shared" si="527"/>
        <v/>
      </c>
      <c r="BQ666" s="165" t="str">
        <f>IF(COUNTBLANK($A666:$F666)&gt;2,"",IF(Input!S666=0,"NA",Input!S666))</f>
        <v/>
      </c>
      <c r="BR666" s="65" t="str">
        <f t="shared" si="528"/>
        <v/>
      </c>
      <c r="BS666" s="65" t="str">
        <f t="shared" si="529"/>
        <v/>
      </c>
      <c r="BT666" s="165" t="str">
        <f>IF(COUNTBLANK($A666:$F666)&gt;2,"",IF(Input!T666=0,"NA",Input!T666))</f>
        <v/>
      </c>
      <c r="BU666" s="65" t="str">
        <f t="shared" si="530"/>
        <v/>
      </c>
      <c r="BV666" s="65" t="str">
        <f t="shared" si="531"/>
        <v/>
      </c>
      <c r="BW666" s="165" t="str">
        <f>IF(COUNTBLANK($A666:$F666)&gt;2,"",IF(Input!U666=0,"NA",Input!U666))</f>
        <v/>
      </c>
      <c r="BX666" s="65" t="str">
        <f t="shared" si="532"/>
        <v/>
      </c>
      <c r="BY666" s="65" t="str">
        <f t="shared" si="533"/>
        <v/>
      </c>
      <c r="BZ666" s="165" t="str">
        <f>IF(COUNTBLANK($A666:$F666)&gt;2,"",IF(Input!V666=0,"NA",Input!V666))</f>
        <v/>
      </c>
      <c r="CA666" s="65" t="str">
        <f t="shared" si="534"/>
        <v/>
      </c>
      <c r="CB666" s="65" t="str">
        <f t="shared" si="535"/>
        <v/>
      </c>
      <c r="CC666" s="165" t="str">
        <f>IF(COUNTBLANK($A666:$F666)&gt;2,"",IF(Input!W666=0,"NA",Input!W666))</f>
        <v/>
      </c>
      <c r="CD666" s="65" t="str">
        <f t="shared" si="536"/>
        <v/>
      </c>
      <c r="CE666" s="65" t="str">
        <f t="shared" si="537"/>
        <v/>
      </c>
      <c r="CF666" s="165" t="str">
        <f>IF(COUNTBLANK($A666:$F666)&gt;2,"",IF(Input!X666=0,"NA",Input!X666))</f>
        <v/>
      </c>
      <c r="CG666" s="65" t="str">
        <f t="shared" si="538"/>
        <v/>
      </c>
      <c r="CH666" s="65" t="str">
        <f t="shared" si="539"/>
        <v/>
      </c>
      <c r="CI666" s="165" t="str">
        <f>IF(COUNTBLANK($A666:$F666)&gt;2,"",IF(Input!Y666=0,"NA",Input!Y666))</f>
        <v/>
      </c>
      <c r="CJ666" s="65" t="str">
        <f t="shared" si="540"/>
        <v/>
      </c>
      <c r="CK666" s="65" t="str">
        <f t="shared" si="541"/>
        <v/>
      </c>
      <c r="CL666" s="165" t="str">
        <f>IF(COUNTBLANK($A666:$F666)&gt;2,"",IF(Input!Z666=0,"NA",Input!Z666))</f>
        <v/>
      </c>
      <c r="CM666" s="65" t="str">
        <f t="shared" si="542"/>
        <v/>
      </c>
      <c r="CN666" s="65" t="str">
        <f t="shared" si="543"/>
        <v/>
      </c>
      <c r="CO666" s="165" t="str">
        <f>IF(COUNTBLANK($A666:$F666)&gt;2,"",IF(Input!AA666=0,"NA",Input!AA666))</f>
        <v/>
      </c>
      <c r="CP666" s="65" t="str">
        <f t="shared" si="544"/>
        <v/>
      </c>
      <c r="CQ666" s="65" t="str">
        <f t="shared" si="545"/>
        <v/>
      </c>
      <c r="CR666" s="165" t="str">
        <f>IF(COUNTBLANK($A666:$F666)&gt;2,"",IF(Input!AB666=0,"NA",Input!AB666))</f>
        <v/>
      </c>
      <c r="CS666" s="65" t="str">
        <f t="shared" si="546"/>
        <v/>
      </c>
      <c r="CT666" s="65" t="str">
        <f t="shared" si="547"/>
        <v/>
      </c>
      <c r="CU666" s="165" t="str">
        <f>IF(COUNTBLANK($A666:$F666)&gt;2,"",IF(Input!AC666=0,"NA",Input!AC666))</f>
        <v/>
      </c>
      <c r="CV666" s="65" t="str">
        <f t="shared" si="548"/>
        <v/>
      </c>
      <c r="CW666" s="65" t="str">
        <f t="shared" si="549"/>
        <v/>
      </c>
      <c r="CX666" s="165" t="str">
        <f>IF(COUNTBLANK($A666:$F666)&gt;2,"",IF(Input!AD666=0,"NA",Input!AD666))</f>
        <v/>
      </c>
    </row>
    <row r="667" spans="1:102" x14ac:dyDescent="0.25">
      <c r="A667" s="162" t="str">
        <f>IF(Input!B667=0,"",Input!B667)</f>
        <v/>
      </c>
      <c r="B667" s="162" t="str">
        <f>IF(Input!C667=0,"",Input!C667)</f>
        <v/>
      </c>
      <c r="C667" s="162" t="str">
        <f>IF(Input!D667=0,"",Input!D667)</f>
        <v/>
      </c>
      <c r="D667" s="162" t="str">
        <f>IF(Input!G667=0,"",Input!G667)</f>
        <v/>
      </c>
      <c r="E667" s="162" t="str">
        <f>IF(Input!H667=0,"",Input!H667)</f>
        <v/>
      </c>
      <c r="F667" s="162" t="str">
        <f>IF(Input!I667=0,"",Input!I667)</f>
        <v/>
      </c>
      <c r="G667" s="66" t="str">
        <f t="shared" si="500"/>
        <v/>
      </c>
      <c r="H667" s="66" t="str">
        <f t="shared" si="501"/>
        <v/>
      </c>
      <c r="I667" s="160" t="str">
        <f>FinalScores!G667</f>
        <v/>
      </c>
      <c r="J667" s="65" t="str">
        <f t="shared" si="502"/>
        <v/>
      </c>
      <c r="K667" s="65" t="str">
        <f t="shared" si="503"/>
        <v/>
      </c>
      <c r="L667" s="165" t="str">
        <f>IF(COUNTBLANK($A667:$F667)&gt;2,"",IF(Input!AE667=0,"NA",Input!AE667))</f>
        <v/>
      </c>
      <c r="M667" s="65" t="str">
        <f t="shared" si="504"/>
        <v/>
      </c>
      <c r="N667" s="65" t="str">
        <f t="shared" si="505"/>
        <v/>
      </c>
      <c r="O667" s="165" t="str">
        <f>IF(COUNTBLANK($A667:$F667)&gt;2,"",IF(Input!AF667=0,"NA",Input!AF667))</f>
        <v/>
      </c>
      <c r="P667" s="65" t="str">
        <f t="shared" si="506"/>
        <v/>
      </c>
      <c r="Q667" s="65" t="str">
        <f t="shared" si="507"/>
        <v/>
      </c>
      <c r="R667" s="165" t="str">
        <f>IF(COUNTBLANK($A667:$F667)&gt;2,"",IF(Input!AG667=0,"NA",Input!AG667))</f>
        <v/>
      </c>
      <c r="AN667" s="65" t="str">
        <f t="shared" si="508"/>
        <v/>
      </c>
      <c r="AO667" s="65" t="str">
        <f t="shared" si="509"/>
        <v/>
      </c>
      <c r="AP667" s="165" t="str">
        <f>IF(COUNTBLANK($A667:$F667)&gt;2,"",IF(Input!J667=0,"NA",Input!J667))</f>
        <v/>
      </c>
      <c r="AQ667" s="65" t="str">
        <f t="shared" si="510"/>
        <v/>
      </c>
      <c r="AR667" s="65" t="str">
        <f t="shared" si="511"/>
        <v/>
      </c>
      <c r="AS667" s="165" t="str">
        <f>IF(COUNTBLANK($A667:$F667)&gt;2,"",IF(Input!K667=0,"NA",Input!K667))</f>
        <v/>
      </c>
      <c r="AT667" s="65" t="str">
        <f t="shared" si="512"/>
        <v/>
      </c>
      <c r="AU667" s="65" t="str">
        <f t="shared" si="513"/>
        <v/>
      </c>
      <c r="AV667" s="165" t="str">
        <f>IF(COUNTBLANK($A667:$F667)&gt;2,"",IF(Input!L667=0,"NA",Input!L667))</f>
        <v/>
      </c>
      <c r="AW667" s="65" t="str">
        <f t="shared" si="514"/>
        <v/>
      </c>
      <c r="AX667" s="65" t="str">
        <f t="shared" si="515"/>
        <v/>
      </c>
      <c r="AY667" s="165" t="str">
        <f>IF(COUNTBLANK($A667:$F667)&gt;2,"",IF(Input!M667=0,"NA",Input!M667))</f>
        <v/>
      </c>
      <c r="AZ667" s="65" t="str">
        <f t="shared" si="516"/>
        <v/>
      </c>
      <c r="BA667" s="65" t="str">
        <f t="shared" si="517"/>
        <v/>
      </c>
      <c r="BB667" s="165" t="str">
        <f>IF(COUNTBLANK($A667:$F667)&gt;2,"",IF(Input!N667=0,"NA",Input!N667))</f>
        <v/>
      </c>
      <c r="BC667" s="65" t="str">
        <f t="shared" si="518"/>
        <v/>
      </c>
      <c r="BD667" s="65" t="str">
        <f t="shared" si="519"/>
        <v/>
      </c>
      <c r="BE667" s="165" t="str">
        <f>IF(COUNTBLANK($A667:$F667)&gt;2,"",IF(Input!O667=0,"NA",Input!O667))</f>
        <v/>
      </c>
      <c r="BF667" s="65" t="str">
        <f t="shared" si="520"/>
        <v/>
      </c>
      <c r="BG667" s="65" t="str">
        <f t="shared" si="521"/>
        <v/>
      </c>
      <c r="BH667" s="165" t="str">
        <f>IF(COUNTBLANK($A667:$F667)&gt;2,"",IF(Input!P667=0,"NA",Input!P667))</f>
        <v/>
      </c>
      <c r="BI667" s="65" t="str">
        <f t="shared" si="522"/>
        <v/>
      </c>
      <c r="BJ667" s="65" t="str">
        <f t="shared" si="523"/>
        <v/>
      </c>
      <c r="BK667" s="165" t="str">
        <f>IF(COUNTBLANK($A667:$F667)&gt;2,"",IF(Input!Q667=0,"NA",Input!Q667))</f>
        <v/>
      </c>
      <c r="BL667" s="65" t="str">
        <f t="shared" si="524"/>
        <v/>
      </c>
      <c r="BM667" s="65" t="str">
        <f t="shared" si="525"/>
        <v/>
      </c>
      <c r="BN667" s="165" t="str">
        <f>IF(COUNTBLANK($A667:$F667)&gt;2,"",IF(Input!R667=0,"NA",Input!R667))</f>
        <v/>
      </c>
      <c r="BO667" s="65" t="str">
        <f t="shared" si="526"/>
        <v/>
      </c>
      <c r="BP667" s="65" t="str">
        <f t="shared" si="527"/>
        <v/>
      </c>
      <c r="BQ667" s="165" t="str">
        <f>IF(COUNTBLANK($A667:$F667)&gt;2,"",IF(Input!S667=0,"NA",Input!S667))</f>
        <v/>
      </c>
      <c r="BR667" s="65" t="str">
        <f t="shared" si="528"/>
        <v/>
      </c>
      <c r="BS667" s="65" t="str">
        <f t="shared" si="529"/>
        <v/>
      </c>
      <c r="BT667" s="165" t="str">
        <f>IF(COUNTBLANK($A667:$F667)&gt;2,"",IF(Input!T667=0,"NA",Input!T667))</f>
        <v/>
      </c>
      <c r="BU667" s="65" t="str">
        <f t="shared" si="530"/>
        <v/>
      </c>
      <c r="BV667" s="65" t="str">
        <f t="shared" si="531"/>
        <v/>
      </c>
      <c r="BW667" s="165" t="str">
        <f>IF(COUNTBLANK($A667:$F667)&gt;2,"",IF(Input!U667=0,"NA",Input!U667))</f>
        <v/>
      </c>
      <c r="BX667" s="65" t="str">
        <f t="shared" si="532"/>
        <v/>
      </c>
      <c r="BY667" s="65" t="str">
        <f t="shared" si="533"/>
        <v/>
      </c>
      <c r="BZ667" s="165" t="str">
        <f>IF(COUNTBLANK($A667:$F667)&gt;2,"",IF(Input!V667=0,"NA",Input!V667))</f>
        <v/>
      </c>
      <c r="CA667" s="65" t="str">
        <f t="shared" si="534"/>
        <v/>
      </c>
      <c r="CB667" s="65" t="str">
        <f t="shared" si="535"/>
        <v/>
      </c>
      <c r="CC667" s="165" t="str">
        <f>IF(COUNTBLANK($A667:$F667)&gt;2,"",IF(Input!W667=0,"NA",Input!W667))</f>
        <v/>
      </c>
      <c r="CD667" s="65" t="str">
        <f t="shared" si="536"/>
        <v/>
      </c>
      <c r="CE667" s="65" t="str">
        <f t="shared" si="537"/>
        <v/>
      </c>
      <c r="CF667" s="165" t="str">
        <f>IF(COUNTBLANK($A667:$F667)&gt;2,"",IF(Input!X667=0,"NA",Input!X667))</f>
        <v/>
      </c>
      <c r="CG667" s="65" t="str">
        <f t="shared" si="538"/>
        <v/>
      </c>
      <c r="CH667" s="65" t="str">
        <f t="shared" si="539"/>
        <v/>
      </c>
      <c r="CI667" s="165" t="str">
        <f>IF(COUNTBLANK($A667:$F667)&gt;2,"",IF(Input!Y667=0,"NA",Input!Y667))</f>
        <v/>
      </c>
      <c r="CJ667" s="65" t="str">
        <f t="shared" si="540"/>
        <v/>
      </c>
      <c r="CK667" s="65" t="str">
        <f t="shared" si="541"/>
        <v/>
      </c>
      <c r="CL667" s="165" t="str">
        <f>IF(COUNTBLANK($A667:$F667)&gt;2,"",IF(Input!Z667=0,"NA",Input!Z667))</f>
        <v/>
      </c>
      <c r="CM667" s="65" t="str">
        <f t="shared" si="542"/>
        <v/>
      </c>
      <c r="CN667" s="65" t="str">
        <f t="shared" si="543"/>
        <v/>
      </c>
      <c r="CO667" s="165" t="str">
        <f>IF(COUNTBLANK($A667:$F667)&gt;2,"",IF(Input!AA667=0,"NA",Input!AA667))</f>
        <v/>
      </c>
      <c r="CP667" s="65" t="str">
        <f t="shared" si="544"/>
        <v/>
      </c>
      <c r="CQ667" s="65" t="str">
        <f t="shared" si="545"/>
        <v/>
      </c>
      <c r="CR667" s="165" t="str">
        <f>IF(COUNTBLANK($A667:$F667)&gt;2,"",IF(Input!AB667=0,"NA",Input!AB667))</f>
        <v/>
      </c>
      <c r="CS667" s="65" t="str">
        <f t="shared" si="546"/>
        <v/>
      </c>
      <c r="CT667" s="65" t="str">
        <f t="shared" si="547"/>
        <v/>
      </c>
      <c r="CU667" s="165" t="str">
        <f>IF(COUNTBLANK($A667:$F667)&gt;2,"",IF(Input!AC667=0,"NA",Input!AC667))</f>
        <v/>
      </c>
      <c r="CV667" s="65" t="str">
        <f t="shared" si="548"/>
        <v/>
      </c>
      <c r="CW667" s="65" t="str">
        <f t="shared" si="549"/>
        <v/>
      </c>
      <c r="CX667" s="165" t="str">
        <f>IF(COUNTBLANK($A667:$F667)&gt;2,"",IF(Input!AD667=0,"NA",Input!AD667))</f>
        <v/>
      </c>
    </row>
    <row r="668" spans="1:102" x14ac:dyDescent="0.25">
      <c r="A668" s="162" t="str">
        <f>IF(Input!B668=0,"",Input!B668)</f>
        <v/>
      </c>
      <c r="B668" s="162" t="str">
        <f>IF(Input!C668=0,"",Input!C668)</f>
        <v/>
      </c>
      <c r="C668" s="162" t="str">
        <f>IF(Input!D668=0,"",Input!D668)</f>
        <v/>
      </c>
      <c r="D668" s="162" t="str">
        <f>IF(Input!G668=0,"",Input!G668)</f>
        <v/>
      </c>
      <c r="E668" s="162" t="str">
        <f>IF(Input!H668=0,"",Input!H668)</f>
        <v/>
      </c>
      <c r="F668" s="162" t="str">
        <f>IF(Input!I668=0,"",Input!I668)</f>
        <v/>
      </c>
      <c r="G668" s="66" t="str">
        <f t="shared" si="500"/>
        <v/>
      </c>
      <c r="H668" s="66" t="str">
        <f t="shared" si="501"/>
        <v/>
      </c>
      <c r="I668" s="160" t="str">
        <f>FinalScores!G668</f>
        <v/>
      </c>
      <c r="J668" s="65" t="str">
        <f t="shared" si="502"/>
        <v/>
      </c>
      <c r="K668" s="65" t="str">
        <f t="shared" si="503"/>
        <v/>
      </c>
      <c r="L668" s="165" t="str">
        <f>IF(COUNTBLANK($A668:$F668)&gt;2,"",IF(Input!AE668=0,"NA",Input!AE668))</f>
        <v/>
      </c>
      <c r="M668" s="65" t="str">
        <f t="shared" si="504"/>
        <v/>
      </c>
      <c r="N668" s="65" t="str">
        <f t="shared" si="505"/>
        <v/>
      </c>
      <c r="O668" s="165" t="str">
        <f>IF(COUNTBLANK($A668:$F668)&gt;2,"",IF(Input!AF668=0,"NA",Input!AF668))</f>
        <v/>
      </c>
      <c r="P668" s="65" t="str">
        <f t="shared" si="506"/>
        <v/>
      </c>
      <c r="Q668" s="65" t="str">
        <f t="shared" si="507"/>
        <v/>
      </c>
      <c r="R668" s="165" t="str">
        <f>IF(COUNTBLANK($A668:$F668)&gt;2,"",IF(Input!AG668=0,"NA",Input!AG668))</f>
        <v/>
      </c>
      <c r="AN668" s="65" t="str">
        <f t="shared" si="508"/>
        <v/>
      </c>
      <c r="AO668" s="65" t="str">
        <f t="shared" si="509"/>
        <v/>
      </c>
      <c r="AP668" s="165" t="str">
        <f>IF(COUNTBLANK($A668:$F668)&gt;2,"",IF(Input!J668=0,"NA",Input!J668))</f>
        <v/>
      </c>
      <c r="AQ668" s="65" t="str">
        <f t="shared" si="510"/>
        <v/>
      </c>
      <c r="AR668" s="65" t="str">
        <f t="shared" si="511"/>
        <v/>
      </c>
      <c r="AS668" s="165" t="str">
        <f>IF(COUNTBLANK($A668:$F668)&gt;2,"",IF(Input!K668=0,"NA",Input!K668))</f>
        <v/>
      </c>
      <c r="AT668" s="65" t="str">
        <f t="shared" si="512"/>
        <v/>
      </c>
      <c r="AU668" s="65" t="str">
        <f t="shared" si="513"/>
        <v/>
      </c>
      <c r="AV668" s="165" t="str">
        <f>IF(COUNTBLANK($A668:$F668)&gt;2,"",IF(Input!L668=0,"NA",Input!L668))</f>
        <v/>
      </c>
      <c r="AW668" s="65" t="str">
        <f t="shared" si="514"/>
        <v/>
      </c>
      <c r="AX668" s="65" t="str">
        <f t="shared" si="515"/>
        <v/>
      </c>
      <c r="AY668" s="165" t="str">
        <f>IF(COUNTBLANK($A668:$F668)&gt;2,"",IF(Input!M668=0,"NA",Input!M668))</f>
        <v/>
      </c>
      <c r="AZ668" s="65" t="str">
        <f t="shared" si="516"/>
        <v/>
      </c>
      <c r="BA668" s="65" t="str">
        <f t="shared" si="517"/>
        <v/>
      </c>
      <c r="BB668" s="165" t="str">
        <f>IF(COUNTBLANK($A668:$F668)&gt;2,"",IF(Input!N668=0,"NA",Input!N668))</f>
        <v/>
      </c>
      <c r="BC668" s="65" t="str">
        <f t="shared" si="518"/>
        <v/>
      </c>
      <c r="BD668" s="65" t="str">
        <f t="shared" si="519"/>
        <v/>
      </c>
      <c r="BE668" s="165" t="str">
        <f>IF(COUNTBLANK($A668:$F668)&gt;2,"",IF(Input!O668=0,"NA",Input!O668))</f>
        <v/>
      </c>
      <c r="BF668" s="65" t="str">
        <f t="shared" si="520"/>
        <v/>
      </c>
      <c r="BG668" s="65" t="str">
        <f t="shared" si="521"/>
        <v/>
      </c>
      <c r="BH668" s="165" t="str">
        <f>IF(COUNTBLANK($A668:$F668)&gt;2,"",IF(Input!P668=0,"NA",Input!P668))</f>
        <v/>
      </c>
      <c r="BI668" s="65" t="str">
        <f t="shared" si="522"/>
        <v/>
      </c>
      <c r="BJ668" s="65" t="str">
        <f t="shared" si="523"/>
        <v/>
      </c>
      <c r="BK668" s="165" t="str">
        <f>IF(COUNTBLANK($A668:$F668)&gt;2,"",IF(Input!Q668=0,"NA",Input!Q668))</f>
        <v/>
      </c>
      <c r="BL668" s="65" t="str">
        <f t="shared" si="524"/>
        <v/>
      </c>
      <c r="BM668" s="65" t="str">
        <f t="shared" si="525"/>
        <v/>
      </c>
      <c r="BN668" s="165" t="str">
        <f>IF(COUNTBLANK($A668:$F668)&gt;2,"",IF(Input!R668=0,"NA",Input!R668))</f>
        <v/>
      </c>
      <c r="BO668" s="65" t="str">
        <f t="shared" si="526"/>
        <v/>
      </c>
      <c r="BP668" s="65" t="str">
        <f t="shared" si="527"/>
        <v/>
      </c>
      <c r="BQ668" s="165" t="str">
        <f>IF(COUNTBLANK($A668:$F668)&gt;2,"",IF(Input!S668=0,"NA",Input!S668))</f>
        <v/>
      </c>
      <c r="BR668" s="65" t="str">
        <f t="shared" si="528"/>
        <v/>
      </c>
      <c r="BS668" s="65" t="str">
        <f t="shared" si="529"/>
        <v/>
      </c>
      <c r="BT668" s="165" t="str">
        <f>IF(COUNTBLANK($A668:$F668)&gt;2,"",IF(Input!T668=0,"NA",Input!T668))</f>
        <v/>
      </c>
      <c r="BU668" s="65" t="str">
        <f t="shared" si="530"/>
        <v/>
      </c>
      <c r="BV668" s="65" t="str">
        <f t="shared" si="531"/>
        <v/>
      </c>
      <c r="BW668" s="165" t="str">
        <f>IF(COUNTBLANK($A668:$F668)&gt;2,"",IF(Input!U668=0,"NA",Input!U668))</f>
        <v/>
      </c>
      <c r="BX668" s="65" t="str">
        <f t="shared" si="532"/>
        <v/>
      </c>
      <c r="BY668" s="65" t="str">
        <f t="shared" si="533"/>
        <v/>
      </c>
      <c r="BZ668" s="165" t="str">
        <f>IF(COUNTBLANK($A668:$F668)&gt;2,"",IF(Input!V668=0,"NA",Input!V668))</f>
        <v/>
      </c>
      <c r="CA668" s="65" t="str">
        <f t="shared" si="534"/>
        <v/>
      </c>
      <c r="CB668" s="65" t="str">
        <f t="shared" si="535"/>
        <v/>
      </c>
      <c r="CC668" s="165" t="str">
        <f>IF(COUNTBLANK($A668:$F668)&gt;2,"",IF(Input!W668=0,"NA",Input!W668))</f>
        <v/>
      </c>
      <c r="CD668" s="65" t="str">
        <f t="shared" si="536"/>
        <v/>
      </c>
      <c r="CE668" s="65" t="str">
        <f t="shared" si="537"/>
        <v/>
      </c>
      <c r="CF668" s="165" t="str">
        <f>IF(COUNTBLANK($A668:$F668)&gt;2,"",IF(Input!X668=0,"NA",Input!X668))</f>
        <v/>
      </c>
      <c r="CG668" s="65" t="str">
        <f t="shared" si="538"/>
        <v/>
      </c>
      <c r="CH668" s="65" t="str">
        <f t="shared" si="539"/>
        <v/>
      </c>
      <c r="CI668" s="165" t="str">
        <f>IF(COUNTBLANK($A668:$F668)&gt;2,"",IF(Input!Y668=0,"NA",Input!Y668))</f>
        <v/>
      </c>
      <c r="CJ668" s="65" t="str">
        <f t="shared" si="540"/>
        <v/>
      </c>
      <c r="CK668" s="65" t="str">
        <f t="shared" si="541"/>
        <v/>
      </c>
      <c r="CL668" s="165" t="str">
        <f>IF(COUNTBLANK($A668:$F668)&gt;2,"",IF(Input!Z668=0,"NA",Input!Z668))</f>
        <v/>
      </c>
      <c r="CM668" s="65" t="str">
        <f t="shared" si="542"/>
        <v/>
      </c>
      <c r="CN668" s="65" t="str">
        <f t="shared" si="543"/>
        <v/>
      </c>
      <c r="CO668" s="165" t="str">
        <f>IF(COUNTBLANK($A668:$F668)&gt;2,"",IF(Input!AA668=0,"NA",Input!AA668))</f>
        <v/>
      </c>
      <c r="CP668" s="65" t="str">
        <f t="shared" si="544"/>
        <v/>
      </c>
      <c r="CQ668" s="65" t="str">
        <f t="shared" si="545"/>
        <v/>
      </c>
      <c r="CR668" s="165" t="str">
        <f>IF(COUNTBLANK($A668:$F668)&gt;2,"",IF(Input!AB668=0,"NA",Input!AB668))</f>
        <v/>
      </c>
      <c r="CS668" s="65" t="str">
        <f t="shared" si="546"/>
        <v/>
      </c>
      <c r="CT668" s="65" t="str">
        <f t="shared" si="547"/>
        <v/>
      </c>
      <c r="CU668" s="165" t="str">
        <f>IF(COUNTBLANK($A668:$F668)&gt;2,"",IF(Input!AC668=0,"NA",Input!AC668))</f>
        <v/>
      </c>
      <c r="CV668" s="65" t="str">
        <f t="shared" si="548"/>
        <v/>
      </c>
      <c r="CW668" s="65" t="str">
        <f t="shared" si="549"/>
        <v/>
      </c>
      <c r="CX668" s="165" t="str">
        <f>IF(COUNTBLANK($A668:$F668)&gt;2,"",IF(Input!AD668=0,"NA",Input!AD668))</f>
        <v/>
      </c>
    </row>
    <row r="669" spans="1:102" x14ac:dyDescent="0.25">
      <c r="A669" s="162" t="str">
        <f>IF(Input!B669=0,"",Input!B669)</f>
        <v/>
      </c>
      <c r="B669" s="162" t="str">
        <f>IF(Input!C669=0,"",Input!C669)</f>
        <v/>
      </c>
      <c r="C669" s="162" t="str">
        <f>IF(Input!D669=0,"",Input!D669)</f>
        <v/>
      </c>
      <c r="D669" s="162" t="str">
        <f>IF(Input!G669=0,"",Input!G669)</f>
        <v/>
      </c>
      <c r="E669" s="162" t="str">
        <f>IF(Input!H669=0,"",Input!H669)</f>
        <v/>
      </c>
      <c r="F669" s="162" t="str">
        <f>IF(Input!I669=0,"",Input!I669)</f>
        <v/>
      </c>
      <c r="G669" s="66" t="str">
        <f t="shared" si="500"/>
        <v/>
      </c>
      <c r="H669" s="66" t="str">
        <f t="shared" si="501"/>
        <v/>
      </c>
      <c r="I669" s="160" t="str">
        <f>FinalScores!G669</f>
        <v/>
      </c>
      <c r="J669" s="65" t="str">
        <f t="shared" si="502"/>
        <v/>
      </c>
      <c r="K669" s="65" t="str">
        <f t="shared" si="503"/>
        <v/>
      </c>
      <c r="L669" s="165" t="str">
        <f>IF(COUNTBLANK($A669:$F669)&gt;2,"",IF(Input!AE669=0,"NA",Input!AE669))</f>
        <v/>
      </c>
      <c r="M669" s="65" t="str">
        <f t="shared" si="504"/>
        <v/>
      </c>
      <c r="N669" s="65" t="str">
        <f t="shared" si="505"/>
        <v/>
      </c>
      <c r="O669" s="165" t="str">
        <f>IF(COUNTBLANK($A669:$F669)&gt;2,"",IF(Input!AF669=0,"NA",Input!AF669))</f>
        <v/>
      </c>
      <c r="P669" s="65" t="str">
        <f t="shared" si="506"/>
        <v/>
      </c>
      <c r="Q669" s="65" t="str">
        <f t="shared" si="507"/>
        <v/>
      </c>
      <c r="R669" s="165" t="str">
        <f>IF(COUNTBLANK($A669:$F669)&gt;2,"",IF(Input!AG669=0,"NA",Input!AG669))</f>
        <v/>
      </c>
      <c r="AN669" s="65" t="str">
        <f t="shared" si="508"/>
        <v/>
      </c>
      <c r="AO669" s="65" t="str">
        <f t="shared" si="509"/>
        <v/>
      </c>
      <c r="AP669" s="165" t="str">
        <f>IF(COUNTBLANK($A669:$F669)&gt;2,"",IF(Input!J669=0,"NA",Input!J669))</f>
        <v/>
      </c>
      <c r="AQ669" s="65" t="str">
        <f t="shared" si="510"/>
        <v/>
      </c>
      <c r="AR669" s="65" t="str">
        <f t="shared" si="511"/>
        <v/>
      </c>
      <c r="AS669" s="165" t="str">
        <f>IF(COUNTBLANK($A669:$F669)&gt;2,"",IF(Input!K669=0,"NA",Input!K669))</f>
        <v/>
      </c>
      <c r="AT669" s="65" t="str">
        <f t="shared" si="512"/>
        <v/>
      </c>
      <c r="AU669" s="65" t="str">
        <f t="shared" si="513"/>
        <v/>
      </c>
      <c r="AV669" s="165" t="str">
        <f>IF(COUNTBLANK($A669:$F669)&gt;2,"",IF(Input!L669=0,"NA",Input!L669))</f>
        <v/>
      </c>
      <c r="AW669" s="65" t="str">
        <f t="shared" si="514"/>
        <v/>
      </c>
      <c r="AX669" s="65" t="str">
        <f t="shared" si="515"/>
        <v/>
      </c>
      <c r="AY669" s="165" t="str">
        <f>IF(COUNTBLANK($A669:$F669)&gt;2,"",IF(Input!M669=0,"NA",Input!M669))</f>
        <v/>
      </c>
      <c r="AZ669" s="65" t="str">
        <f t="shared" si="516"/>
        <v/>
      </c>
      <c r="BA669" s="65" t="str">
        <f t="shared" si="517"/>
        <v/>
      </c>
      <c r="BB669" s="165" t="str">
        <f>IF(COUNTBLANK($A669:$F669)&gt;2,"",IF(Input!N669=0,"NA",Input!N669))</f>
        <v/>
      </c>
      <c r="BC669" s="65" t="str">
        <f t="shared" si="518"/>
        <v/>
      </c>
      <c r="BD669" s="65" t="str">
        <f t="shared" si="519"/>
        <v/>
      </c>
      <c r="BE669" s="165" t="str">
        <f>IF(COUNTBLANK($A669:$F669)&gt;2,"",IF(Input!O669=0,"NA",Input!O669))</f>
        <v/>
      </c>
      <c r="BF669" s="65" t="str">
        <f t="shared" si="520"/>
        <v/>
      </c>
      <c r="BG669" s="65" t="str">
        <f t="shared" si="521"/>
        <v/>
      </c>
      <c r="BH669" s="165" t="str">
        <f>IF(COUNTBLANK($A669:$F669)&gt;2,"",IF(Input!P669=0,"NA",Input!P669))</f>
        <v/>
      </c>
      <c r="BI669" s="65" t="str">
        <f t="shared" si="522"/>
        <v/>
      </c>
      <c r="BJ669" s="65" t="str">
        <f t="shared" si="523"/>
        <v/>
      </c>
      <c r="BK669" s="165" t="str">
        <f>IF(COUNTBLANK($A669:$F669)&gt;2,"",IF(Input!Q669=0,"NA",Input!Q669))</f>
        <v/>
      </c>
      <c r="BL669" s="65" t="str">
        <f t="shared" si="524"/>
        <v/>
      </c>
      <c r="BM669" s="65" t="str">
        <f t="shared" si="525"/>
        <v/>
      </c>
      <c r="BN669" s="165" t="str">
        <f>IF(COUNTBLANK($A669:$F669)&gt;2,"",IF(Input!R669=0,"NA",Input!R669))</f>
        <v/>
      </c>
      <c r="BO669" s="65" t="str">
        <f t="shared" si="526"/>
        <v/>
      </c>
      <c r="BP669" s="65" t="str">
        <f t="shared" si="527"/>
        <v/>
      </c>
      <c r="BQ669" s="165" t="str">
        <f>IF(COUNTBLANK($A669:$F669)&gt;2,"",IF(Input!S669=0,"NA",Input!S669))</f>
        <v/>
      </c>
      <c r="BR669" s="65" t="str">
        <f t="shared" si="528"/>
        <v/>
      </c>
      <c r="BS669" s="65" t="str">
        <f t="shared" si="529"/>
        <v/>
      </c>
      <c r="BT669" s="165" t="str">
        <f>IF(COUNTBLANK($A669:$F669)&gt;2,"",IF(Input!T669=0,"NA",Input!T669))</f>
        <v/>
      </c>
      <c r="BU669" s="65" t="str">
        <f t="shared" si="530"/>
        <v/>
      </c>
      <c r="BV669" s="65" t="str">
        <f t="shared" si="531"/>
        <v/>
      </c>
      <c r="BW669" s="165" t="str">
        <f>IF(COUNTBLANK($A669:$F669)&gt;2,"",IF(Input!U669=0,"NA",Input!U669))</f>
        <v/>
      </c>
      <c r="BX669" s="65" t="str">
        <f t="shared" si="532"/>
        <v/>
      </c>
      <c r="BY669" s="65" t="str">
        <f t="shared" si="533"/>
        <v/>
      </c>
      <c r="BZ669" s="165" t="str">
        <f>IF(COUNTBLANK($A669:$F669)&gt;2,"",IF(Input!V669=0,"NA",Input!V669))</f>
        <v/>
      </c>
      <c r="CA669" s="65" t="str">
        <f t="shared" si="534"/>
        <v/>
      </c>
      <c r="CB669" s="65" t="str">
        <f t="shared" si="535"/>
        <v/>
      </c>
      <c r="CC669" s="165" t="str">
        <f>IF(COUNTBLANK($A669:$F669)&gt;2,"",IF(Input!W669=0,"NA",Input!W669))</f>
        <v/>
      </c>
      <c r="CD669" s="65" t="str">
        <f t="shared" si="536"/>
        <v/>
      </c>
      <c r="CE669" s="65" t="str">
        <f t="shared" si="537"/>
        <v/>
      </c>
      <c r="CF669" s="165" t="str">
        <f>IF(COUNTBLANK($A669:$F669)&gt;2,"",IF(Input!X669=0,"NA",Input!X669))</f>
        <v/>
      </c>
      <c r="CG669" s="65" t="str">
        <f t="shared" si="538"/>
        <v/>
      </c>
      <c r="CH669" s="65" t="str">
        <f t="shared" si="539"/>
        <v/>
      </c>
      <c r="CI669" s="165" t="str">
        <f>IF(COUNTBLANK($A669:$F669)&gt;2,"",IF(Input!Y669=0,"NA",Input!Y669))</f>
        <v/>
      </c>
      <c r="CJ669" s="65" t="str">
        <f t="shared" si="540"/>
        <v/>
      </c>
      <c r="CK669" s="65" t="str">
        <f t="shared" si="541"/>
        <v/>
      </c>
      <c r="CL669" s="165" t="str">
        <f>IF(COUNTBLANK($A669:$F669)&gt;2,"",IF(Input!Z669=0,"NA",Input!Z669))</f>
        <v/>
      </c>
      <c r="CM669" s="65" t="str">
        <f t="shared" si="542"/>
        <v/>
      </c>
      <c r="CN669" s="65" t="str">
        <f t="shared" si="543"/>
        <v/>
      </c>
      <c r="CO669" s="165" t="str">
        <f>IF(COUNTBLANK($A669:$F669)&gt;2,"",IF(Input!AA669=0,"NA",Input!AA669))</f>
        <v/>
      </c>
      <c r="CP669" s="65" t="str">
        <f t="shared" si="544"/>
        <v/>
      </c>
      <c r="CQ669" s="65" t="str">
        <f t="shared" si="545"/>
        <v/>
      </c>
      <c r="CR669" s="165" t="str">
        <f>IF(COUNTBLANK($A669:$F669)&gt;2,"",IF(Input!AB669=0,"NA",Input!AB669))</f>
        <v/>
      </c>
      <c r="CS669" s="65" t="str">
        <f t="shared" si="546"/>
        <v/>
      </c>
      <c r="CT669" s="65" t="str">
        <f t="shared" si="547"/>
        <v/>
      </c>
      <c r="CU669" s="165" t="str">
        <f>IF(COUNTBLANK($A669:$F669)&gt;2,"",IF(Input!AC669=0,"NA",Input!AC669))</f>
        <v/>
      </c>
      <c r="CV669" s="65" t="str">
        <f t="shared" si="548"/>
        <v/>
      </c>
      <c r="CW669" s="65" t="str">
        <f t="shared" si="549"/>
        <v/>
      </c>
      <c r="CX669" s="165" t="str">
        <f>IF(COUNTBLANK($A669:$F669)&gt;2,"",IF(Input!AD669=0,"NA",Input!AD669))</f>
        <v/>
      </c>
    </row>
    <row r="670" spans="1:102" x14ac:dyDescent="0.25">
      <c r="A670" s="162" t="str">
        <f>IF(Input!B670=0,"",Input!B670)</f>
        <v/>
      </c>
      <c r="B670" s="162" t="str">
        <f>IF(Input!C670=0,"",Input!C670)</f>
        <v/>
      </c>
      <c r="C670" s="162" t="str">
        <f>IF(Input!D670=0,"",Input!D670)</f>
        <v/>
      </c>
      <c r="D670" s="162" t="str">
        <f>IF(Input!G670=0,"",Input!G670)</f>
        <v/>
      </c>
      <c r="E670" s="162" t="str">
        <f>IF(Input!H670=0,"",Input!H670)</f>
        <v/>
      </c>
      <c r="F670" s="162" t="str">
        <f>IF(Input!I670=0,"",Input!I670)</f>
        <v/>
      </c>
      <c r="G670" s="66" t="str">
        <f t="shared" si="500"/>
        <v/>
      </c>
      <c r="H670" s="66" t="str">
        <f t="shared" si="501"/>
        <v/>
      </c>
      <c r="I670" s="160" t="str">
        <f>FinalScores!G670</f>
        <v/>
      </c>
      <c r="J670" s="65" t="str">
        <f t="shared" si="502"/>
        <v/>
      </c>
      <c r="K670" s="65" t="str">
        <f t="shared" si="503"/>
        <v/>
      </c>
      <c r="L670" s="165" t="str">
        <f>IF(COUNTBLANK($A670:$F670)&gt;2,"",IF(Input!AE670=0,"NA",Input!AE670))</f>
        <v/>
      </c>
      <c r="M670" s="65" t="str">
        <f t="shared" si="504"/>
        <v/>
      </c>
      <c r="N670" s="65" t="str">
        <f t="shared" si="505"/>
        <v/>
      </c>
      <c r="O670" s="165" t="str">
        <f>IF(COUNTBLANK($A670:$F670)&gt;2,"",IF(Input!AF670=0,"NA",Input!AF670))</f>
        <v/>
      </c>
      <c r="P670" s="65" t="str">
        <f t="shared" si="506"/>
        <v/>
      </c>
      <c r="Q670" s="65" t="str">
        <f t="shared" si="507"/>
        <v/>
      </c>
      <c r="R670" s="165" t="str">
        <f>IF(COUNTBLANK($A670:$F670)&gt;2,"",IF(Input!AG670=0,"NA",Input!AG670))</f>
        <v/>
      </c>
      <c r="AN670" s="65" t="str">
        <f t="shared" si="508"/>
        <v/>
      </c>
      <c r="AO670" s="65" t="str">
        <f t="shared" si="509"/>
        <v/>
      </c>
      <c r="AP670" s="165" t="str">
        <f>IF(COUNTBLANK($A670:$F670)&gt;2,"",IF(Input!J670=0,"NA",Input!J670))</f>
        <v/>
      </c>
      <c r="AQ670" s="65" t="str">
        <f t="shared" si="510"/>
        <v/>
      </c>
      <c r="AR670" s="65" t="str">
        <f t="shared" si="511"/>
        <v/>
      </c>
      <c r="AS670" s="165" t="str">
        <f>IF(COUNTBLANK($A670:$F670)&gt;2,"",IF(Input!K670=0,"NA",Input!K670))</f>
        <v/>
      </c>
      <c r="AT670" s="65" t="str">
        <f t="shared" si="512"/>
        <v/>
      </c>
      <c r="AU670" s="65" t="str">
        <f t="shared" si="513"/>
        <v/>
      </c>
      <c r="AV670" s="165" t="str">
        <f>IF(COUNTBLANK($A670:$F670)&gt;2,"",IF(Input!L670=0,"NA",Input!L670))</f>
        <v/>
      </c>
      <c r="AW670" s="65" t="str">
        <f t="shared" si="514"/>
        <v/>
      </c>
      <c r="AX670" s="65" t="str">
        <f t="shared" si="515"/>
        <v/>
      </c>
      <c r="AY670" s="165" t="str">
        <f>IF(COUNTBLANK($A670:$F670)&gt;2,"",IF(Input!M670=0,"NA",Input!M670))</f>
        <v/>
      </c>
      <c r="AZ670" s="65" t="str">
        <f t="shared" si="516"/>
        <v/>
      </c>
      <c r="BA670" s="65" t="str">
        <f t="shared" si="517"/>
        <v/>
      </c>
      <c r="BB670" s="165" t="str">
        <f>IF(COUNTBLANK($A670:$F670)&gt;2,"",IF(Input!N670=0,"NA",Input!N670))</f>
        <v/>
      </c>
      <c r="BC670" s="65" t="str">
        <f t="shared" si="518"/>
        <v/>
      </c>
      <c r="BD670" s="65" t="str">
        <f t="shared" si="519"/>
        <v/>
      </c>
      <c r="BE670" s="165" t="str">
        <f>IF(COUNTBLANK($A670:$F670)&gt;2,"",IF(Input!O670=0,"NA",Input!O670))</f>
        <v/>
      </c>
      <c r="BF670" s="65" t="str">
        <f t="shared" si="520"/>
        <v/>
      </c>
      <c r="BG670" s="65" t="str">
        <f t="shared" si="521"/>
        <v/>
      </c>
      <c r="BH670" s="165" t="str">
        <f>IF(COUNTBLANK($A670:$F670)&gt;2,"",IF(Input!P670=0,"NA",Input!P670))</f>
        <v/>
      </c>
      <c r="BI670" s="65" t="str">
        <f t="shared" si="522"/>
        <v/>
      </c>
      <c r="BJ670" s="65" t="str">
        <f t="shared" si="523"/>
        <v/>
      </c>
      <c r="BK670" s="165" t="str">
        <f>IF(COUNTBLANK($A670:$F670)&gt;2,"",IF(Input!Q670=0,"NA",Input!Q670))</f>
        <v/>
      </c>
      <c r="BL670" s="65" t="str">
        <f t="shared" si="524"/>
        <v/>
      </c>
      <c r="BM670" s="65" t="str">
        <f t="shared" si="525"/>
        <v/>
      </c>
      <c r="BN670" s="165" t="str">
        <f>IF(COUNTBLANK($A670:$F670)&gt;2,"",IF(Input!R670=0,"NA",Input!R670))</f>
        <v/>
      </c>
      <c r="BO670" s="65" t="str">
        <f t="shared" si="526"/>
        <v/>
      </c>
      <c r="BP670" s="65" t="str">
        <f t="shared" si="527"/>
        <v/>
      </c>
      <c r="BQ670" s="165" t="str">
        <f>IF(COUNTBLANK($A670:$F670)&gt;2,"",IF(Input!S670=0,"NA",Input!S670))</f>
        <v/>
      </c>
      <c r="BR670" s="65" t="str">
        <f t="shared" si="528"/>
        <v/>
      </c>
      <c r="BS670" s="65" t="str">
        <f t="shared" si="529"/>
        <v/>
      </c>
      <c r="BT670" s="165" t="str">
        <f>IF(COUNTBLANK($A670:$F670)&gt;2,"",IF(Input!T670=0,"NA",Input!T670))</f>
        <v/>
      </c>
      <c r="BU670" s="65" t="str">
        <f t="shared" si="530"/>
        <v/>
      </c>
      <c r="BV670" s="65" t="str">
        <f t="shared" si="531"/>
        <v/>
      </c>
      <c r="BW670" s="165" t="str">
        <f>IF(COUNTBLANK($A670:$F670)&gt;2,"",IF(Input!U670=0,"NA",Input!U670))</f>
        <v/>
      </c>
      <c r="BX670" s="65" t="str">
        <f t="shared" si="532"/>
        <v/>
      </c>
      <c r="BY670" s="65" t="str">
        <f t="shared" si="533"/>
        <v/>
      </c>
      <c r="BZ670" s="165" t="str">
        <f>IF(COUNTBLANK($A670:$F670)&gt;2,"",IF(Input!V670=0,"NA",Input!V670))</f>
        <v/>
      </c>
      <c r="CA670" s="65" t="str">
        <f t="shared" si="534"/>
        <v/>
      </c>
      <c r="CB670" s="65" t="str">
        <f t="shared" si="535"/>
        <v/>
      </c>
      <c r="CC670" s="165" t="str">
        <f>IF(COUNTBLANK($A670:$F670)&gt;2,"",IF(Input!W670=0,"NA",Input!W670))</f>
        <v/>
      </c>
      <c r="CD670" s="65" t="str">
        <f t="shared" si="536"/>
        <v/>
      </c>
      <c r="CE670" s="65" t="str">
        <f t="shared" si="537"/>
        <v/>
      </c>
      <c r="CF670" s="165" t="str">
        <f>IF(COUNTBLANK($A670:$F670)&gt;2,"",IF(Input!X670=0,"NA",Input!X670))</f>
        <v/>
      </c>
      <c r="CG670" s="65" t="str">
        <f t="shared" si="538"/>
        <v/>
      </c>
      <c r="CH670" s="65" t="str">
        <f t="shared" si="539"/>
        <v/>
      </c>
      <c r="CI670" s="165" t="str">
        <f>IF(COUNTBLANK($A670:$F670)&gt;2,"",IF(Input!Y670=0,"NA",Input!Y670))</f>
        <v/>
      </c>
      <c r="CJ670" s="65" t="str">
        <f t="shared" si="540"/>
        <v/>
      </c>
      <c r="CK670" s="65" t="str">
        <f t="shared" si="541"/>
        <v/>
      </c>
      <c r="CL670" s="165" t="str">
        <f>IF(COUNTBLANK($A670:$F670)&gt;2,"",IF(Input!Z670=0,"NA",Input!Z670))</f>
        <v/>
      </c>
      <c r="CM670" s="65" t="str">
        <f t="shared" si="542"/>
        <v/>
      </c>
      <c r="CN670" s="65" t="str">
        <f t="shared" si="543"/>
        <v/>
      </c>
      <c r="CO670" s="165" t="str">
        <f>IF(COUNTBLANK($A670:$F670)&gt;2,"",IF(Input!AA670=0,"NA",Input!AA670))</f>
        <v/>
      </c>
      <c r="CP670" s="65" t="str">
        <f t="shared" si="544"/>
        <v/>
      </c>
      <c r="CQ670" s="65" t="str">
        <f t="shared" si="545"/>
        <v/>
      </c>
      <c r="CR670" s="165" t="str">
        <f>IF(COUNTBLANK($A670:$F670)&gt;2,"",IF(Input!AB670=0,"NA",Input!AB670))</f>
        <v/>
      </c>
      <c r="CS670" s="65" t="str">
        <f t="shared" si="546"/>
        <v/>
      </c>
      <c r="CT670" s="65" t="str">
        <f t="shared" si="547"/>
        <v/>
      </c>
      <c r="CU670" s="165" t="str">
        <f>IF(COUNTBLANK($A670:$F670)&gt;2,"",IF(Input!AC670=0,"NA",Input!AC670))</f>
        <v/>
      </c>
      <c r="CV670" s="65" t="str">
        <f t="shared" si="548"/>
        <v/>
      </c>
      <c r="CW670" s="65" t="str">
        <f t="shared" si="549"/>
        <v/>
      </c>
      <c r="CX670" s="165" t="str">
        <f>IF(COUNTBLANK($A670:$F670)&gt;2,"",IF(Input!AD670=0,"NA",Input!AD670))</f>
        <v/>
      </c>
    </row>
    <row r="671" spans="1:102" x14ac:dyDescent="0.25">
      <c r="A671" s="162" t="str">
        <f>IF(Input!B671=0,"",Input!B671)</f>
        <v/>
      </c>
      <c r="B671" s="162" t="str">
        <f>IF(Input!C671=0,"",Input!C671)</f>
        <v/>
      </c>
      <c r="C671" s="162" t="str">
        <f>IF(Input!D671=0,"",Input!D671)</f>
        <v/>
      </c>
      <c r="D671" s="162" t="str">
        <f>IF(Input!G671=0,"",Input!G671)</f>
        <v/>
      </c>
      <c r="E671" s="162" t="str">
        <f>IF(Input!H671=0,"",Input!H671)</f>
        <v/>
      </c>
      <c r="F671" s="162" t="str">
        <f>IF(Input!I671=0,"",Input!I671)</f>
        <v/>
      </c>
      <c r="G671" s="66" t="str">
        <f t="shared" si="500"/>
        <v/>
      </c>
      <c r="H671" s="66" t="str">
        <f t="shared" si="501"/>
        <v/>
      </c>
      <c r="I671" s="160" t="str">
        <f>FinalScores!G671</f>
        <v/>
      </c>
      <c r="J671" s="65" t="str">
        <f t="shared" si="502"/>
        <v/>
      </c>
      <c r="K671" s="65" t="str">
        <f t="shared" si="503"/>
        <v/>
      </c>
      <c r="L671" s="165" t="str">
        <f>IF(COUNTBLANK($A671:$F671)&gt;2,"",IF(Input!AE671=0,"NA",Input!AE671))</f>
        <v/>
      </c>
      <c r="M671" s="65" t="str">
        <f t="shared" si="504"/>
        <v/>
      </c>
      <c r="N671" s="65" t="str">
        <f t="shared" si="505"/>
        <v/>
      </c>
      <c r="O671" s="165" t="str">
        <f>IF(COUNTBLANK($A671:$F671)&gt;2,"",IF(Input!AF671=0,"NA",Input!AF671))</f>
        <v/>
      </c>
      <c r="P671" s="65" t="str">
        <f t="shared" si="506"/>
        <v/>
      </c>
      <c r="Q671" s="65" t="str">
        <f t="shared" si="507"/>
        <v/>
      </c>
      <c r="R671" s="165" t="str">
        <f>IF(COUNTBLANK($A671:$F671)&gt;2,"",IF(Input!AG671=0,"NA",Input!AG671))</f>
        <v/>
      </c>
      <c r="AN671" s="65" t="str">
        <f t="shared" si="508"/>
        <v/>
      </c>
      <c r="AO671" s="65" t="str">
        <f t="shared" si="509"/>
        <v/>
      </c>
      <c r="AP671" s="165" t="str">
        <f>IF(COUNTBLANK($A671:$F671)&gt;2,"",IF(Input!J671=0,"NA",Input!J671))</f>
        <v/>
      </c>
      <c r="AQ671" s="65" t="str">
        <f t="shared" si="510"/>
        <v/>
      </c>
      <c r="AR671" s="65" t="str">
        <f t="shared" si="511"/>
        <v/>
      </c>
      <c r="AS671" s="165" t="str">
        <f>IF(COUNTBLANK($A671:$F671)&gt;2,"",IF(Input!K671=0,"NA",Input!K671))</f>
        <v/>
      </c>
      <c r="AT671" s="65" t="str">
        <f t="shared" si="512"/>
        <v/>
      </c>
      <c r="AU671" s="65" t="str">
        <f t="shared" si="513"/>
        <v/>
      </c>
      <c r="AV671" s="165" t="str">
        <f>IF(COUNTBLANK($A671:$F671)&gt;2,"",IF(Input!L671=0,"NA",Input!L671))</f>
        <v/>
      </c>
      <c r="AW671" s="65" t="str">
        <f t="shared" si="514"/>
        <v/>
      </c>
      <c r="AX671" s="65" t="str">
        <f t="shared" si="515"/>
        <v/>
      </c>
      <c r="AY671" s="165" t="str">
        <f>IF(COUNTBLANK($A671:$F671)&gt;2,"",IF(Input!M671=0,"NA",Input!M671))</f>
        <v/>
      </c>
      <c r="AZ671" s="65" t="str">
        <f t="shared" si="516"/>
        <v/>
      </c>
      <c r="BA671" s="65" t="str">
        <f t="shared" si="517"/>
        <v/>
      </c>
      <c r="BB671" s="165" t="str">
        <f>IF(COUNTBLANK($A671:$F671)&gt;2,"",IF(Input!N671=0,"NA",Input!N671))</f>
        <v/>
      </c>
      <c r="BC671" s="65" t="str">
        <f t="shared" si="518"/>
        <v/>
      </c>
      <c r="BD671" s="65" t="str">
        <f t="shared" si="519"/>
        <v/>
      </c>
      <c r="BE671" s="165" t="str">
        <f>IF(COUNTBLANK($A671:$F671)&gt;2,"",IF(Input!O671=0,"NA",Input!O671))</f>
        <v/>
      </c>
      <c r="BF671" s="65" t="str">
        <f t="shared" si="520"/>
        <v/>
      </c>
      <c r="BG671" s="65" t="str">
        <f t="shared" si="521"/>
        <v/>
      </c>
      <c r="BH671" s="165" t="str">
        <f>IF(COUNTBLANK($A671:$F671)&gt;2,"",IF(Input!P671=0,"NA",Input!P671))</f>
        <v/>
      </c>
      <c r="BI671" s="65" t="str">
        <f t="shared" si="522"/>
        <v/>
      </c>
      <c r="BJ671" s="65" t="str">
        <f t="shared" si="523"/>
        <v/>
      </c>
      <c r="BK671" s="165" t="str">
        <f>IF(COUNTBLANK($A671:$F671)&gt;2,"",IF(Input!Q671=0,"NA",Input!Q671))</f>
        <v/>
      </c>
      <c r="BL671" s="65" t="str">
        <f t="shared" si="524"/>
        <v/>
      </c>
      <c r="BM671" s="65" t="str">
        <f t="shared" si="525"/>
        <v/>
      </c>
      <c r="BN671" s="165" t="str">
        <f>IF(COUNTBLANK($A671:$F671)&gt;2,"",IF(Input!R671=0,"NA",Input!R671))</f>
        <v/>
      </c>
      <c r="BO671" s="65" t="str">
        <f t="shared" si="526"/>
        <v/>
      </c>
      <c r="BP671" s="65" t="str">
        <f t="shared" si="527"/>
        <v/>
      </c>
      <c r="BQ671" s="165" t="str">
        <f>IF(COUNTBLANK($A671:$F671)&gt;2,"",IF(Input!S671=0,"NA",Input!S671))</f>
        <v/>
      </c>
      <c r="BR671" s="65" t="str">
        <f t="shared" si="528"/>
        <v/>
      </c>
      <c r="BS671" s="65" t="str">
        <f t="shared" si="529"/>
        <v/>
      </c>
      <c r="BT671" s="165" t="str">
        <f>IF(COUNTBLANK($A671:$F671)&gt;2,"",IF(Input!T671=0,"NA",Input!T671))</f>
        <v/>
      </c>
      <c r="BU671" s="65" t="str">
        <f t="shared" si="530"/>
        <v/>
      </c>
      <c r="BV671" s="65" t="str">
        <f t="shared" si="531"/>
        <v/>
      </c>
      <c r="BW671" s="165" t="str">
        <f>IF(COUNTBLANK($A671:$F671)&gt;2,"",IF(Input!U671=0,"NA",Input!U671))</f>
        <v/>
      </c>
      <c r="BX671" s="65" t="str">
        <f t="shared" si="532"/>
        <v/>
      </c>
      <c r="BY671" s="65" t="str">
        <f t="shared" si="533"/>
        <v/>
      </c>
      <c r="BZ671" s="165" t="str">
        <f>IF(COUNTBLANK($A671:$F671)&gt;2,"",IF(Input!V671=0,"NA",Input!V671))</f>
        <v/>
      </c>
      <c r="CA671" s="65" t="str">
        <f t="shared" si="534"/>
        <v/>
      </c>
      <c r="CB671" s="65" t="str">
        <f t="shared" si="535"/>
        <v/>
      </c>
      <c r="CC671" s="165" t="str">
        <f>IF(COUNTBLANK($A671:$F671)&gt;2,"",IF(Input!W671=0,"NA",Input!W671))</f>
        <v/>
      </c>
      <c r="CD671" s="65" t="str">
        <f t="shared" si="536"/>
        <v/>
      </c>
      <c r="CE671" s="65" t="str">
        <f t="shared" si="537"/>
        <v/>
      </c>
      <c r="CF671" s="165" t="str">
        <f>IF(COUNTBLANK($A671:$F671)&gt;2,"",IF(Input!X671=0,"NA",Input!X671))</f>
        <v/>
      </c>
      <c r="CG671" s="65" t="str">
        <f t="shared" si="538"/>
        <v/>
      </c>
      <c r="CH671" s="65" t="str">
        <f t="shared" si="539"/>
        <v/>
      </c>
      <c r="CI671" s="165" t="str">
        <f>IF(COUNTBLANK($A671:$F671)&gt;2,"",IF(Input!Y671=0,"NA",Input!Y671))</f>
        <v/>
      </c>
      <c r="CJ671" s="65" t="str">
        <f t="shared" si="540"/>
        <v/>
      </c>
      <c r="CK671" s="65" t="str">
        <f t="shared" si="541"/>
        <v/>
      </c>
      <c r="CL671" s="165" t="str">
        <f>IF(COUNTBLANK($A671:$F671)&gt;2,"",IF(Input!Z671=0,"NA",Input!Z671))</f>
        <v/>
      </c>
      <c r="CM671" s="65" t="str">
        <f t="shared" si="542"/>
        <v/>
      </c>
      <c r="CN671" s="65" t="str">
        <f t="shared" si="543"/>
        <v/>
      </c>
      <c r="CO671" s="165" t="str">
        <f>IF(COUNTBLANK($A671:$F671)&gt;2,"",IF(Input!AA671=0,"NA",Input!AA671))</f>
        <v/>
      </c>
      <c r="CP671" s="65" t="str">
        <f t="shared" si="544"/>
        <v/>
      </c>
      <c r="CQ671" s="65" t="str">
        <f t="shared" si="545"/>
        <v/>
      </c>
      <c r="CR671" s="165" t="str">
        <f>IF(COUNTBLANK($A671:$F671)&gt;2,"",IF(Input!AB671=0,"NA",Input!AB671))</f>
        <v/>
      </c>
      <c r="CS671" s="65" t="str">
        <f t="shared" si="546"/>
        <v/>
      </c>
      <c r="CT671" s="65" t="str">
        <f t="shared" si="547"/>
        <v/>
      </c>
      <c r="CU671" s="165" t="str">
        <f>IF(COUNTBLANK($A671:$F671)&gt;2,"",IF(Input!AC671=0,"NA",Input!AC671))</f>
        <v/>
      </c>
      <c r="CV671" s="65" t="str">
        <f t="shared" si="548"/>
        <v/>
      </c>
      <c r="CW671" s="65" t="str">
        <f t="shared" si="549"/>
        <v/>
      </c>
      <c r="CX671" s="165" t="str">
        <f>IF(COUNTBLANK($A671:$F671)&gt;2,"",IF(Input!AD671=0,"NA",Input!AD671))</f>
        <v/>
      </c>
    </row>
    <row r="672" spans="1:102" x14ac:dyDescent="0.25">
      <c r="A672" s="162" t="str">
        <f>IF(Input!B672=0,"",Input!B672)</f>
        <v/>
      </c>
      <c r="B672" s="162" t="str">
        <f>IF(Input!C672=0,"",Input!C672)</f>
        <v/>
      </c>
      <c r="C672" s="162" t="str">
        <f>IF(Input!D672=0,"",Input!D672)</f>
        <v/>
      </c>
      <c r="D672" s="162" t="str">
        <f>IF(Input!G672=0,"",Input!G672)</f>
        <v/>
      </c>
      <c r="E672" s="162" t="str">
        <f>IF(Input!H672=0,"",Input!H672)</f>
        <v/>
      </c>
      <c r="F672" s="162" t="str">
        <f>IF(Input!I672=0,"",Input!I672)</f>
        <v/>
      </c>
      <c r="G672" s="66" t="str">
        <f t="shared" si="500"/>
        <v/>
      </c>
      <c r="H672" s="66" t="str">
        <f t="shared" si="501"/>
        <v/>
      </c>
      <c r="I672" s="160" t="str">
        <f>FinalScores!G672</f>
        <v/>
      </c>
      <c r="J672" s="65" t="str">
        <f t="shared" si="502"/>
        <v/>
      </c>
      <c r="K672" s="65" t="str">
        <f t="shared" si="503"/>
        <v/>
      </c>
      <c r="L672" s="165" t="str">
        <f>IF(COUNTBLANK($A672:$F672)&gt;2,"",IF(Input!AE672=0,"NA",Input!AE672))</f>
        <v/>
      </c>
      <c r="M672" s="65" t="str">
        <f t="shared" si="504"/>
        <v/>
      </c>
      <c r="N672" s="65" t="str">
        <f t="shared" si="505"/>
        <v/>
      </c>
      <c r="O672" s="165" t="str">
        <f>IF(COUNTBLANK($A672:$F672)&gt;2,"",IF(Input!AF672=0,"NA",Input!AF672))</f>
        <v/>
      </c>
      <c r="P672" s="65" t="str">
        <f t="shared" si="506"/>
        <v/>
      </c>
      <c r="Q672" s="65" t="str">
        <f t="shared" si="507"/>
        <v/>
      </c>
      <c r="R672" s="165" t="str">
        <f>IF(COUNTBLANK($A672:$F672)&gt;2,"",IF(Input!AG672=0,"NA",Input!AG672))</f>
        <v/>
      </c>
      <c r="AN672" s="65" t="str">
        <f t="shared" si="508"/>
        <v/>
      </c>
      <c r="AO672" s="65" t="str">
        <f t="shared" si="509"/>
        <v/>
      </c>
      <c r="AP672" s="165" t="str">
        <f>IF(COUNTBLANK($A672:$F672)&gt;2,"",IF(Input!J672=0,"NA",Input!J672))</f>
        <v/>
      </c>
      <c r="AQ672" s="65" t="str">
        <f t="shared" si="510"/>
        <v/>
      </c>
      <c r="AR672" s="65" t="str">
        <f t="shared" si="511"/>
        <v/>
      </c>
      <c r="AS672" s="165" t="str">
        <f>IF(COUNTBLANK($A672:$F672)&gt;2,"",IF(Input!K672=0,"NA",Input!K672))</f>
        <v/>
      </c>
      <c r="AT672" s="65" t="str">
        <f t="shared" si="512"/>
        <v/>
      </c>
      <c r="AU672" s="65" t="str">
        <f t="shared" si="513"/>
        <v/>
      </c>
      <c r="AV672" s="165" t="str">
        <f>IF(COUNTBLANK($A672:$F672)&gt;2,"",IF(Input!L672=0,"NA",Input!L672))</f>
        <v/>
      </c>
      <c r="AW672" s="65" t="str">
        <f t="shared" si="514"/>
        <v/>
      </c>
      <c r="AX672" s="65" t="str">
        <f t="shared" si="515"/>
        <v/>
      </c>
      <c r="AY672" s="165" t="str">
        <f>IF(COUNTBLANK($A672:$F672)&gt;2,"",IF(Input!M672=0,"NA",Input!M672))</f>
        <v/>
      </c>
      <c r="AZ672" s="65" t="str">
        <f t="shared" si="516"/>
        <v/>
      </c>
      <c r="BA672" s="65" t="str">
        <f t="shared" si="517"/>
        <v/>
      </c>
      <c r="BB672" s="165" t="str">
        <f>IF(COUNTBLANK($A672:$F672)&gt;2,"",IF(Input!N672=0,"NA",Input!N672))</f>
        <v/>
      </c>
      <c r="BC672" s="65" t="str">
        <f t="shared" si="518"/>
        <v/>
      </c>
      <c r="BD672" s="65" t="str">
        <f t="shared" si="519"/>
        <v/>
      </c>
      <c r="BE672" s="165" t="str">
        <f>IF(COUNTBLANK($A672:$F672)&gt;2,"",IF(Input!O672=0,"NA",Input!O672))</f>
        <v/>
      </c>
      <c r="BF672" s="65" t="str">
        <f t="shared" si="520"/>
        <v/>
      </c>
      <c r="BG672" s="65" t="str">
        <f t="shared" si="521"/>
        <v/>
      </c>
      <c r="BH672" s="165" t="str">
        <f>IF(COUNTBLANK($A672:$F672)&gt;2,"",IF(Input!P672=0,"NA",Input!P672))</f>
        <v/>
      </c>
      <c r="BI672" s="65" t="str">
        <f t="shared" si="522"/>
        <v/>
      </c>
      <c r="BJ672" s="65" t="str">
        <f t="shared" si="523"/>
        <v/>
      </c>
      <c r="BK672" s="165" t="str">
        <f>IF(COUNTBLANK($A672:$F672)&gt;2,"",IF(Input!Q672=0,"NA",Input!Q672))</f>
        <v/>
      </c>
      <c r="BL672" s="65" t="str">
        <f t="shared" si="524"/>
        <v/>
      </c>
      <c r="BM672" s="65" t="str">
        <f t="shared" si="525"/>
        <v/>
      </c>
      <c r="BN672" s="165" t="str">
        <f>IF(COUNTBLANK($A672:$F672)&gt;2,"",IF(Input!R672=0,"NA",Input!R672))</f>
        <v/>
      </c>
      <c r="BO672" s="65" t="str">
        <f t="shared" si="526"/>
        <v/>
      </c>
      <c r="BP672" s="65" t="str">
        <f t="shared" si="527"/>
        <v/>
      </c>
      <c r="BQ672" s="165" t="str">
        <f>IF(COUNTBLANK($A672:$F672)&gt;2,"",IF(Input!S672=0,"NA",Input!S672))</f>
        <v/>
      </c>
      <c r="BR672" s="65" t="str">
        <f t="shared" si="528"/>
        <v/>
      </c>
      <c r="BS672" s="65" t="str">
        <f t="shared" si="529"/>
        <v/>
      </c>
      <c r="BT672" s="165" t="str">
        <f>IF(COUNTBLANK($A672:$F672)&gt;2,"",IF(Input!T672=0,"NA",Input!T672))</f>
        <v/>
      </c>
      <c r="BU672" s="65" t="str">
        <f t="shared" si="530"/>
        <v/>
      </c>
      <c r="BV672" s="65" t="str">
        <f t="shared" si="531"/>
        <v/>
      </c>
      <c r="BW672" s="165" t="str">
        <f>IF(COUNTBLANK($A672:$F672)&gt;2,"",IF(Input!U672=0,"NA",Input!U672))</f>
        <v/>
      </c>
      <c r="BX672" s="65" t="str">
        <f t="shared" si="532"/>
        <v/>
      </c>
      <c r="BY672" s="65" t="str">
        <f t="shared" si="533"/>
        <v/>
      </c>
      <c r="BZ672" s="165" t="str">
        <f>IF(COUNTBLANK($A672:$F672)&gt;2,"",IF(Input!V672=0,"NA",Input!V672))</f>
        <v/>
      </c>
      <c r="CA672" s="65" t="str">
        <f t="shared" si="534"/>
        <v/>
      </c>
      <c r="CB672" s="65" t="str">
        <f t="shared" si="535"/>
        <v/>
      </c>
      <c r="CC672" s="165" t="str">
        <f>IF(COUNTBLANK($A672:$F672)&gt;2,"",IF(Input!W672=0,"NA",Input!W672))</f>
        <v/>
      </c>
      <c r="CD672" s="65" t="str">
        <f t="shared" si="536"/>
        <v/>
      </c>
      <c r="CE672" s="65" t="str">
        <f t="shared" si="537"/>
        <v/>
      </c>
      <c r="CF672" s="165" t="str">
        <f>IF(COUNTBLANK($A672:$F672)&gt;2,"",IF(Input!X672=0,"NA",Input!X672))</f>
        <v/>
      </c>
      <c r="CG672" s="65" t="str">
        <f t="shared" si="538"/>
        <v/>
      </c>
      <c r="CH672" s="65" t="str">
        <f t="shared" si="539"/>
        <v/>
      </c>
      <c r="CI672" s="165" t="str">
        <f>IF(COUNTBLANK($A672:$F672)&gt;2,"",IF(Input!Y672=0,"NA",Input!Y672))</f>
        <v/>
      </c>
      <c r="CJ672" s="65" t="str">
        <f t="shared" si="540"/>
        <v/>
      </c>
      <c r="CK672" s="65" t="str">
        <f t="shared" si="541"/>
        <v/>
      </c>
      <c r="CL672" s="165" t="str">
        <f>IF(COUNTBLANK($A672:$F672)&gt;2,"",IF(Input!Z672=0,"NA",Input!Z672))</f>
        <v/>
      </c>
      <c r="CM672" s="65" t="str">
        <f t="shared" si="542"/>
        <v/>
      </c>
      <c r="CN672" s="65" t="str">
        <f t="shared" si="543"/>
        <v/>
      </c>
      <c r="CO672" s="165" t="str">
        <f>IF(COUNTBLANK($A672:$F672)&gt;2,"",IF(Input!AA672=0,"NA",Input!AA672))</f>
        <v/>
      </c>
      <c r="CP672" s="65" t="str">
        <f t="shared" si="544"/>
        <v/>
      </c>
      <c r="CQ672" s="65" t="str">
        <f t="shared" si="545"/>
        <v/>
      </c>
      <c r="CR672" s="165" t="str">
        <f>IF(COUNTBLANK($A672:$F672)&gt;2,"",IF(Input!AB672=0,"NA",Input!AB672))</f>
        <v/>
      </c>
      <c r="CS672" s="65" t="str">
        <f t="shared" si="546"/>
        <v/>
      </c>
      <c r="CT672" s="65" t="str">
        <f t="shared" si="547"/>
        <v/>
      </c>
      <c r="CU672" s="165" t="str">
        <f>IF(COUNTBLANK($A672:$F672)&gt;2,"",IF(Input!AC672=0,"NA",Input!AC672))</f>
        <v/>
      </c>
      <c r="CV672" s="65" t="str">
        <f t="shared" si="548"/>
        <v/>
      </c>
      <c r="CW672" s="65" t="str">
        <f t="shared" si="549"/>
        <v/>
      </c>
      <c r="CX672" s="165" t="str">
        <f>IF(COUNTBLANK($A672:$F672)&gt;2,"",IF(Input!AD672=0,"NA",Input!AD672))</f>
        <v/>
      </c>
    </row>
    <row r="673" spans="1:102" x14ac:dyDescent="0.25">
      <c r="A673" s="162" t="str">
        <f>IF(Input!B673=0,"",Input!B673)</f>
        <v/>
      </c>
      <c r="B673" s="162" t="str">
        <f>IF(Input!C673=0,"",Input!C673)</f>
        <v/>
      </c>
      <c r="C673" s="162" t="str">
        <f>IF(Input!D673=0,"",Input!D673)</f>
        <v/>
      </c>
      <c r="D673" s="162" t="str">
        <f>IF(Input!G673=0,"",Input!G673)</f>
        <v/>
      </c>
      <c r="E673" s="162" t="str">
        <f>IF(Input!H673=0,"",Input!H673)</f>
        <v/>
      </c>
      <c r="F673" s="162" t="str">
        <f>IF(Input!I673=0,"",Input!I673)</f>
        <v/>
      </c>
      <c r="G673" s="66" t="str">
        <f t="shared" si="500"/>
        <v/>
      </c>
      <c r="H673" s="66" t="str">
        <f t="shared" si="501"/>
        <v/>
      </c>
      <c r="I673" s="160" t="str">
        <f>FinalScores!G673</f>
        <v/>
      </c>
      <c r="J673" s="65" t="str">
        <f t="shared" si="502"/>
        <v/>
      </c>
      <c r="K673" s="65" t="str">
        <f t="shared" si="503"/>
        <v/>
      </c>
      <c r="L673" s="165" t="str">
        <f>IF(COUNTBLANK($A673:$F673)&gt;2,"",IF(Input!AE673=0,"NA",Input!AE673))</f>
        <v/>
      </c>
      <c r="M673" s="65" t="str">
        <f t="shared" si="504"/>
        <v/>
      </c>
      <c r="N673" s="65" t="str">
        <f t="shared" si="505"/>
        <v/>
      </c>
      <c r="O673" s="165" t="str">
        <f>IF(COUNTBLANK($A673:$F673)&gt;2,"",IF(Input!AF673=0,"NA",Input!AF673))</f>
        <v/>
      </c>
      <c r="P673" s="65" t="str">
        <f t="shared" si="506"/>
        <v/>
      </c>
      <c r="Q673" s="65" t="str">
        <f t="shared" si="507"/>
        <v/>
      </c>
      <c r="R673" s="165" t="str">
        <f>IF(COUNTBLANK($A673:$F673)&gt;2,"",IF(Input!AG673=0,"NA",Input!AG673))</f>
        <v/>
      </c>
      <c r="AN673" s="65" t="str">
        <f t="shared" si="508"/>
        <v/>
      </c>
      <c r="AO673" s="65" t="str">
        <f t="shared" si="509"/>
        <v/>
      </c>
      <c r="AP673" s="165" t="str">
        <f>IF(COUNTBLANK($A673:$F673)&gt;2,"",IF(Input!J673=0,"NA",Input!J673))</f>
        <v/>
      </c>
      <c r="AQ673" s="65" t="str">
        <f t="shared" si="510"/>
        <v/>
      </c>
      <c r="AR673" s="65" t="str">
        <f t="shared" si="511"/>
        <v/>
      </c>
      <c r="AS673" s="165" t="str">
        <f>IF(COUNTBLANK($A673:$F673)&gt;2,"",IF(Input!K673=0,"NA",Input!K673))</f>
        <v/>
      </c>
      <c r="AT673" s="65" t="str">
        <f t="shared" si="512"/>
        <v/>
      </c>
      <c r="AU673" s="65" t="str">
        <f t="shared" si="513"/>
        <v/>
      </c>
      <c r="AV673" s="165" t="str">
        <f>IF(COUNTBLANK($A673:$F673)&gt;2,"",IF(Input!L673=0,"NA",Input!L673))</f>
        <v/>
      </c>
      <c r="AW673" s="65" t="str">
        <f t="shared" si="514"/>
        <v/>
      </c>
      <c r="AX673" s="65" t="str">
        <f t="shared" si="515"/>
        <v/>
      </c>
      <c r="AY673" s="165" t="str">
        <f>IF(COUNTBLANK($A673:$F673)&gt;2,"",IF(Input!M673=0,"NA",Input!M673))</f>
        <v/>
      </c>
      <c r="AZ673" s="65" t="str">
        <f t="shared" si="516"/>
        <v/>
      </c>
      <c r="BA673" s="65" t="str">
        <f t="shared" si="517"/>
        <v/>
      </c>
      <c r="BB673" s="165" t="str">
        <f>IF(COUNTBLANK($A673:$F673)&gt;2,"",IF(Input!N673=0,"NA",Input!N673))</f>
        <v/>
      </c>
      <c r="BC673" s="65" t="str">
        <f t="shared" si="518"/>
        <v/>
      </c>
      <c r="BD673" s="65" t="str">
        <f t="shared" si="519"/>
        <v/>
      </c>
      <c r="BE673" s="165" t="str">
        <f>IF(COUNTBLANK($A673:$F673)&gt;2,"",IF(Input!O673=0,"NA",Input!O673))</f>
        <v/>
      </c>
      <c r="BF673" s="65" t="str">
        <f t="shared" si="520"/>
        <v/>
      </c>
      <c r="BG673" s="65" t="str">
        <f t="shared" si="521"/>
        <v/>
      </c>
      <c r="BH673" s="165" t="str">
        <f>IF(COUNTBLANK($A673:$F673)&gt;2,"",IF(Input!P673=0,"NA",Input!P673))</f>
        <v/>
      </c>
      <c r="BI673" s="65" t="str">
        <f t="shared" si="522"/>
        <v/>
      </c>
      <c r="BJ673" s="65" t="str">
        <f t="shared" si="523"/>
        <v/>
      </c>
      <c r="BK673" s="165" t="str">
        <f>IF(COUNTBLANK($A673:$F673)&gt;2,"",IF(Input!Q673=0,"NA",Input!Q673))</f>
        <v/>
      </c>
      <c r="BL673" s="65" t="str">
        <f t="shared" si="524"/>
        <v/>
      </c>
      <c r="BM673" s="65" t="str">
        <f t="shared" si="525"/>
        <v/>
      </c>
      <c r="BN673" s="165" t="str">
        <f>IF(COUNTBLANK($A673:$F673)&gt;2,"",IF(Input!R673=0,"NA",Input!R673))</f>
        <v/>
      </c>
      <c r="BO673" s="65" t="str">
        <f t="shared" si="526"/>
        <v/>
      </c>
      <c r="BP673" s="65" t="str">
        <f t="shared" si="527"/>
        <v/>
      </c>
      <c r="BQ673" s="165" t="str">
        <f>IF(COUNTBLANK($A673:$F673)&gt;2,"",IF(Input!S673=0,"NA",Input!S673))</f>
        <v/>
      </c>
      <c r="BR673" s="65" t="str">
        <f t="shared" si="528"/>
        <v/>
      </c>
      <c r="BS673" s="65" t="str">
        <f t="shared" si="529"/>
        <v/>
      </c>
      <c r="BT673" s="165" t="str">
        <f>IF(COUNTBLANK($A673:$F673)&gt;2,"",IF(Input!T673=0,"NA",Input!T673))</f>
        <v/>
      </c>
      <c r="BU673" s="65" t="str">
        <f t="shared" si="530"/>
        <v/>
      </c>
      <c r="BV673" s="65" t="str">
        <f t="shared" si="531"/>
        <v/>
      </c>
      <c r="BW673" s="165" t="str">
        <f>IF(COUNTBLANK($A673:$F673)&gt;2,"",IF(Input!U673=0,"NA",Input!U673))</f>
        <v/>
      </c>
      <c r="BX673" s="65" t="str">
        <f t="shared" si="532"/>
        <v/>
      </c>
      <c r="BY673" s="65" t="str">
        <f t="shared" si="533"/>
        <v/>
      </c>
      <c r="BZ673" s="165" t="str">
        <f>IF(COUNTBLANK($A673:$F673)&gt;2,"",IF(Input!V673=0,"NA",Input!V673))</f>
        <v/>
      </c>
      <c r="CA673" s="65" t="str">
        <f t="shared" si="534"/>
        <v/>
      </c>
      <c r="CB673" s="65" t="str">
        <f t="shared" si="535"/>
        <v/>
      </c>
      <c r="CC673" s="165" t="str">
        <f>IF(COUNTBLANK($A673:$F673)&gt;2,"",IF(Input!W673=0,"NA",Input!W673))</f>
        <v/>
      </c>
      <c r="CD673" s="65" t="str">
        <f t="shared" si="536"/>
        <v/>
      </c>
      <c r="CE673" s="65" t="str">
        <f t="shared" si="537"/>
        <v/>
      </c>
      <c r="CF673" s="165" t="str">
        <f>IF(COUNTBLANK($A673:$F673)&gt;2,"",IF(Input!X673=0,"NA",Input!X673))</f>
        <v/>
      </c>
      <c r="CG673" s="65" t="str">
        <f t="shared" si="538"/>
        <v/>
      </c>
      <c r="CH673" s="65" t="str">
        <f t="shared" si="539"/>
        <v/>
      </c>
      <c r="CI673" s="165" t="str">
        <f>IF(COUNTBLANK($A673:$F673)&gt;2,"",IF(Input!Y673=0,"NA",Input!Y673))</f>
        <v/>
      </c>
      <c r="CJ673" s="65" t="str">
        <f t="shared" si="540"/>
        <v/>
      </c>
      <c r="CK673" s="65" t="str">
        <f t="shared" si="541"/>
        <v/>
      </c>
      <c r="CL673" s="165" t="str">
        <f>IF(COUNTBLANK($A673:$F673)&gt;2,"",IF(Input!Z673=0,"NA",Input!Z673))</f>
        <v/>
      </c>
      <c r="CM673" s="65" t="str">
        <f t="shared" si="542"/>
        <v/>
      </c>
      <c r="CN673" s="65" t="str">
        <f t="shared" si="543"/>
        <v/>
      </c>
      <c r="CO673" s="165" t="str">
        <f>IF(COUNTBLANK($A673:$F673)&gt;2,"",IF(Input!AA673=0,"NA",Input!AA673))</f>
        <v/>
      </c>
      <c r="CP673" s="65" t="str">
        <f t="shared" si="544"/>
        <v/>
      </c>
      <c r="CQ673" s="65" t="str">
        <f t="shared" si="545"/>
        <v/>
      </c>
      <c r="CR673" s="165" t="str">
        <f>IF(COUNTBLANK($A673:$F673)&gt;2,"",IF(Input!AB673=0,"NA",Input!AB673))</f>
        <v/>
      </c>
      <c r="CS673" s="65" t="str">
        <f t="shared" si="546"/>
        <v/>
      </c>
      <c r="CT673" s="65" t="str">
        <f t="shared" si="547"/>
        <v/>
      </c>
      <c r="CU673" s="165" t="str">
        <f>IF(COUNTBLANK($A673:$F673)&gt;2,"",IF(Input!AC673=0,"NA",Input!AC673))</f>
        <v/>
      </c>
      <c r="CV673" s="65" t="str">
        <f t="shared" si="548"/>
        <v/>
      </c>
      <c r="CW673" s="65" t="str">
        <f t="shared" si="549"/>
        <v/>
      </c>
      <c r="CX673" s="165" t="str">
        <f>IF(COUNTBLANK($A673:$F673)&gt;2,"",IF(Input!AD673=0,"NA",Input!AD673))</f>
        <v/>
      </c>
    </row>
    <row r="674" spans="1:102" x14ac:dyDescent="0.25">
      <c r="A674" s="162" t="str">
        <f>IF(Input!B674=0,"",Input!B674)</f>
        <v/>
      </c>
      <c r="B674" s="162" t="str">
        <f>IF(Input!C674=0,"",Input!C674)</f>
        <v/>
      </c>
      <c r="C674" s="162" t="str">
        <f>IF(Input!D674=0,"",Input!D674)</f>
        <v/>
      </c>
      <c r="D674" s="162" t="str">
        <f>IF(Input!G674=0,"",Input!G674)</f>
        <v/>
      </c>
      <c r="E674" s="162" t="str">
        <f>IF(Input!H674=0,"",Input!H674)</f>
        <v/>
      </c>
      <c r="F674" s="162" t="str">
        <f>IF(Input!I674=0,"",Input!I674)</f>
        <v/>
      </c>
      <c r="G674" s="66" t="str">
        <f t="shared" si="500"/>
        <v/>
      </c>
      <c r="H674" s="66" t="str">
        <f t="shared" si="501"/>
        <v/>
      </c>
      <c r="I674" s="160" t="str">
        <f>FinalScores!G674</f>
        <v/>
      </c>
      <c r="J674" s="65" t="str">
        <f t="shared" si="502"/>
        <v/>
      </c>
      <c r="K674" s="65" t="str">
        <f t="shared" si="503"/>
        <v/>
      </c>
      <c r="L674" s="165" t="str">
        <f>IF(COUNTBLANK($A674:$F674)&gt;2,"",IF(Input!AE674=0,"NA",Input!AE674))</f>
        <v/>
      </c>
      <c r="M674" s="65" t="str">
        <f t="shared" si="504"/>
        <v/>
      </c>
      <c r="N674" s="65" t="str">
        <f t="shared" si="505"/>
        <v/>
      </c>
      <c r="O674" s="165" t="str">
        <f>IF(COUNTBLANK($A674:$F674)&gt;2,"",IF(Input!AF674=0,"NA",Input!AF674))</f>
        <v/>
      </c>
      <c r="P674" s="65" t="str">
        <f t="shared" si="506"/>
        <v/>
      </c>
      <c r="Q674" s="65" t="str">
        <f t="shared" si="507"/>
        <v/>
      </c>
      <c r="R674" s="165" t="str">
        <f>IF(COUNTBLANK($A674:$F674)&gt;2,"",IF(Input!AG674=0,"NA",Input!AG674))</f>
        <v/>
      </c>
      <c r="AN674" s="65" t="str">
        <f t="shared" si="508"/>
        <v/>
      </c>
      <c r="AO674" s="65" t="str">
        <f t="shared" si="509"/>
        <v/>
      </c>
      <c r="AP674" s="165" t="str">
        <f>IF(COUNTBLANK($A674:$F674)&gt;2,"",IF(Input!J674=0,"NA",Input!J674))</f>
        <v/>
      </c>
      <c r="AQ674" s="65" t="str">
        <f t="shared" si="510"/>
        <v/>
      </c>
      <c r="AR674" s="65" t="str">
        <f t="shared" si="511"/>
        <v/>
      </c>
      <c r="AS674" s="165" t="str">
        <f>IF(COUNTBLANK($A674:$F674)&gt;2,"",IF(Input!K674=0,"NA",Input!K674))</f>
        <v/>
      </c>
      <c r="AT674" s="65" t="str">
        <f t="shared" si="512"/>
        <v/>
      </c>
      <c r="AU674" s="65" t="str">
        <f t="shared" si="513"/>
        <v/>
      </c>
      <c r="AV674" s="165" t="str">
        <f>IF(COUNTBLANK($A674:$F674)&gt;2,"",IF(Input!L674=0,"NA",Input!L674))</f>
        <v/>
      </c>
      <c r="AW674" s="65" t="str">
        <f t="shared" si="514"/>
        <v/>
      </c>
      <c r="AX674" s="65" t="str">
        <f t="shared" si="515"/>
        <v/>
      </c>
      <c r="AY674" s="165" t="str">
        <f>IF(COUNTBLANK($A674:$F674)&gt;2,"",IF(Input!M674=0,"NA",Input!M674))</f>
        <v/>
      </c>
      <c r="AZ674" s="65" t="str">
        <f t="shared" si="516"/>
        <v/>
      </c>
      <c r="BA674" s="65" t="str">
        <f t="shared" si="517"/>
        <v/>
      </c>
      <c r="BB674" s="165" t="str">
        <f>IF(COUNTBLANK($A674:$F674)&gt;2,"",IF(Input!N674=0,"NA",Input!N674))</f>
        <v/>
      </c>
      <c r="BC674" s="65" t="str">
        <f t="shared" si="518"/>
        <v/>
      </c>
      <c r="BD674" s="65" t="str">
        <f t="shared" si="519"/>
        <v/>
      </c>
      <c r="BE674" s="165" t="str">
        <f>IF(COUNTBLANK($A674:$F674)&gt;2,"",IF(Input!O674=0,"NA",Input!O674))</f>
        <v/>
      </c>
      <c r="BF674" s="65" t="str">
        <f t="shared" si="520"/>
        <v/>
      </c>
      <c r="BG674" s="65" t="str">
        <f t="shared" si="521"/>
        <v/>
      </c>
      <c r="BH674" s="165" t="str">
        <f>IF(COUNTBLANK($A674:$F674)&gt;2,"",IF(Input!P674=0,"NA",Input!P674))</f>
        <v/>
      </c>
      <c r="BI674" s="65" t="str">
        <f t="shared" si="522"/>
        <v/>
      </c>
      <c r="BJ674" s="65" t="str">
        <f t="shared" si="523"/>
        <v/>
      </c>
      <c r="BK674" s="165" t="str">
        <f>IF(COUNTBLANK($A674:$F674)&gt;2,"",IF(Input!Q674=0,"NA",Input!Q674))</f>
        <v/>
      </c>
      <c r="BL674" s="65" t="str">
        <f t="shared" si="524"/>
        <v/>
      </c>
      <c r="BM674" s="65" t="str">
        <f t="shared" si="525"/>
        <v/>
      </c>
      <c r="BN674" s="165" t="str">
        <f>IF(COUNTBLANK($A674:$F674)&gt;2,"",IF(Input!R674=0,"NA",Input!R674))</f>
        <v/>
      </c>
      <c r="BO674" s="65" t="str">
        <f t="shared" si="526"/>
        <v/>
      </c>
      <c r="BP674" s="65" t="str">
        <f t="shared" si="527"/>
        <v/>
      </c>
      <c r="BQ674" s="165" t="str">
        <f>IF(COUNTBLANK($A674:$F674)&gt;2,"",IF(Input!S674=0,"NA",Input!S674))</f>
        <v/>
      </c>
      <c r="BR674" s="65" t="str">
        <f t="shared" si="528"/>
        <v/>
      </c>
      <c r="BS674" s="65" t="str">
        <f t="shared" si="529"/>
        <v/>
      </c>
      <c r="BT674" s="165" t="str">
        <f>IF(COUNTBLANK($A674:$F674)&gt;2,"",IF(Input!T674=0,"NA",Input!T674))</f>
        <v/>
      </c>
      <c r="BU674" s="65" t="str">
        <f t="shared" si="530"/>
        <v/>
      </c>
      <c r="BV674" s="65" t="str">
        <f t="shared" si="531"/>
        <v/>
      </c>
      <c r="BW674" s="165" t="str">
        <f>IF(COUNTBLANK($A674:$F674)&gt;2,"",IF(Input!U674=0,"NA",Input!U674))</f>
        <v/>
      </c>
      <c r="BX674" s="65" t="str">
        <f t="shared" si="532"/>
        <v/>
      </c>
      <c r="BY674" s="65" t="str">
        <f t="shared" si="533"/>
        <v/>
      </c>
      <c r="BZ674" s="165" t="str">
        <f>IF(COUNTBLANK($A674:$F674)&gt;2,"",IF(Input!V674=0,"NA",Input!V674))</f>
        <v/>
      </c>
      <c r="CA674" s="65" t="str">
        <f t="shared" si="534"/>
        <v/>
      </c>
      <c r="CB674" s="65" t="str">
        <f t="shared" si="535"/>
        <v/>
      </c>
      <c r="CC674" s="165" t="str">
        <f>IF(COUNTBLANK($A674:$F674)&gt;2,"",IF(Input!W674=0,"NA",Input!W674))</f>
        <v/>
      </c>
      <c r="CD674" s="65" t="str">
        <f t="shared" si="536"/>
        <v/>
      </c>
      <c r="CE674" s="65" t="str">
        <f t="shared" si="537"/>
        <v/>
      </c>
      <c r="CF674" s="165" t="str">
        <f>IF(COUNTBLANK($A674:$F674)&gt;2,"",IF(Input!X674=0,"NA",Input!X674))</f>
        <v/>
      </c>
      <c r="CG674" s="65" t="str">
        <f t="shared" si="538"/>
        <v/>
      </c>
      <c r="CH674" s="65" t="str">
        <f t="shared" si="539"/>
        <v/>
      </c>
      <c r="CI674" s="165" t="str">
        <f>IF(COUNTBLANK($A674:$F674)&gt;2,"",IF(Input!Y674=0,"NA",Input!Y674))</f>
        <v/>
      </c>
      <c r="CJ674" s="65" t="str">
        <f t="shared" si="540"/>
        <v/>
      </c>
      <c r="CK674" s="65" t="str">
        <f t="shared" si="541"/>
        <v/>
      </c>
      <c r="CL674" s="165" t="str">
        <f>IF(COUNTBLANK($A674:$F674)&gt;2,"",IF(Input!Z674=0,"NA",Input!Z674))</f>
        <v/>
      </c>
      <c r="CM674" s="65" t="str">
        <f t="shared" si="542"/>
        <v/>
      </c>
      <c r="CN674" s="65" t="str">
        <f t="shared" si="543"/>
        <v/>
      </c>
      <c r="CO674" s="165" t="str">
        <f>IF(COUNTBLANK($A674:$F674)&gt;2,"",IF(Input!AA674=0,"NA",Input!AA674))</f>
        <v/>
      </c>
      <c r="CP674" s="65" t="str">
        <f t="shared" si="544"/>
        <v/>
      </c>
      <c r="CQ674" s="65" t="str">
        <f t="shared" si="545"/>
        <v/>
      </c>
      <c r="CR674" s="165" t="str">
        <f>IF(COUNTBLANK($A674:$F674)&gt;2,"",IF(Input!AB674=0,"NA",Input!AB674))</f>
        <v/>
      </c>
      <c r="CS674" s="65" t="str">
        <f t="shared" si="546"/>
        <v/>
      </c>
      <c r="CT674" s="65" t="str">
        <f t="shared" si="547"/>
        <v/>
      </c>
      <c r="CU674" s="165" t="str">
        <f>IF(COUNTBLANK($A674:$F674)&gt;2,"",IF(Input!AC674=0,"NA",Input!AC674))</f>
        <v/>
      </c>
      <c r="CV674" s="65" t="str">
        <f t="shared" si="548"/>
        <v/>
      </c>
      <c r="CW674" s="65" t="str">
        <f t="shared" si="549"/>
        <v/>
      </c>
      <c r="CX674" s="165" t="str">
        <f>IF(COUNTBLANK($A674:$F674)&gt;2,"",IF(Input!AD674=0,"NA",Input!AD674))</f>
        <v/>
      </c>
    </row>
    <row r="675" spans="1:102" x14ac:dyDescent="0.25">
      <c r="A675" s="162" t="str">
        <f>IF(Input!B675=0,"",Input!B675)</f>
        <v/>
      </c>
      <c r="B675" s="162" t="str">
        <f>IF(Input!C675=0,"",Input!C675)</f>
        <v/>
      </c>
      <c r="C675" s="162" t="str">
        <f>IF(Input!D675=0,"",Input!D675)</f>
        <v/>
      </c>
      <c r="D675" s="162" t="str">
        <f>IF(Input!G675=0,"",Input!G675)</f>
        <v/>
      </c>
      <c r="E675" s="162" t="str">
        <f>IF(Input!H675=0,"",Input!H675)</f>
        <v/>
      </c>
      <c r="F675" s="162" t="str">
        <f>IF(Input!I675=0,"",Input!I675)</f>
        <v/>
      </c>
      <c r="G675" s="66" t="str">
        <f t="shared" si="500"/>
        <v/>
      </c>
      <c r="H675" s="66" t="str">
        <f t="shared" si="501"/>
        <v/>
      </c>
      <c r="I675" s="160" t="str">
        <f>FinalScores!G675</f>
        <v/>
      </c>
      <c r="J675" s="65" t="str">
        <f t="shared" si="502"/>
        <v/>
      </c>
      <c r="K675" s="65" t="str">
        <f t="shared" si="503"/>
        <v/>
      </c>
      <c r="L675" s="165" t="str">
        <f>IF(COUNTBLANK($A675:$F675)&gt;2,"",IF(Input!AE675=0,"NA",Input!AE675))</f>
        <v/>
      </c>
      <c r="M675" s="65" t="str">
        <f t="shared" si="504"/>
        <v/>
      </c>
      <c r="N675" s="65" t="str">
        <f t="shared" si="505"/>
        <v/>
      </c>
      <c r="O675" s="165" t="str">
        <f>IF(COUNTBLANK($A675:$F675)&gt;2,"",IF(Input!AF675=0,"NA",Input!AF675))</f>
        <v/>
      </c>
      <c r="P675" s="65" t="str">
        <f t="shared" si="506"/>
        <v/>
      </c>
      <c r="Q675" s="65" t="str">
        <f t="shared" si="507"/>
        <v/>
      </c>
      <c r="R675" s="165" t="str">
        <f>IF(COUNTBLANK($A675:$F675)&gt;2,"",IF(Input!AG675=0,"NA",Input!AG675))</f>
        <v/>
      </c>
      <c r="AN675" s="65" t="str">
        <f t="shared" si="508"/>
        <v/>
      </c>
      <c r="AO675" s="65" t="str">
        <f t="shared" si="509"/>
        <v/>
      </c>
      <c r="AP675" s="165" t="str">
        <f>IF(COUNTBLANK($A675:$F675)&gt;2,"",IF(Input!J675=0,"NA",Input!J675))</f>
        <v/>
      </c>
      <c r="AQ675" s="65" t="str">
        <f t="shared" si="510"/>
        <v/>
      </c>
      <c r="AR675" s="65" t="str">
        <f t="shared" si="511"/>
        <v/>
      </c>
      <c r="AS675" s="165" t="str">
        <f>IF(COUNTBLANK($A675:$F675)&gt;2,"",IF(Input!K675=0,"NA",Input!K675))</f>
        <v/>
      </c>
      <c r="AT675" s="65" t="str">
        <f t="shared" si="512"/>
        <v/>
      </c>
      <c r="AU675" s="65" t="str">
        <f t="shared" si="513"/>
        <v/>
      </c>
      <c r="AV675" s="165" t="str">
        <f>IF(COUNTBLANK($A675:$F675)&gt;2,"",IF(Input!L675=0,"NA",Input!L675))</f>
        <v/>
      </c>
      <c r="AW675" s="65" t="str">
        <f t="shared" si="514"/>
        <v/>
      </c>
      <c r="AX675" s="65" t="str">
        <f t="shared" si="515"/>
        <v/>
      </c>
      <c r="AY675" s="165" t="str">
        <f>IF(COUNTBLANK($A675:$F675)&gt;2,"",IF(Input!M675=0,"NA",Input!M675))</f>
        <v/>
      </c>
      <c r="AZ675" s="65" t="str">
        <f t="shared" si="516"/>
        <v/>
      </c>
      <c r="BA675" s="65" t="str">
        <f t="shared" si="517"/>
        <v/>
      </c>
      <c r="BB675" s="165" t="str">
        <f>IF(COUNTBLANK($A675:$F675)&gt;2,"",IF(Input!N675=0,"NA",Input!N675))</f>
        <v/>
      </c>
      <c r="BC675" s="65" t="str">
        <f t="shared" si="518"/>
        <v/>
      </c>
      <c r="BD675" s="65" t="str">
        <f t="shared" si="519"/>
        <v/>
      </c>
      <c r="BE675" s="165" t="str">
        <f>IF(COUNTBLANK($A675:$F675)&gt;2,"",IF(Input!O675=0,"NA",Input!O675))</f>
        <v/>
      </c>
      <c r="BF675" s="65" t="str">
        <f t="shared" si="520"/>
        <v/>
      </c>
      <c r="BG675" s="65" t="str">
        <f t="shared" si="521"/>
        <v/>
      </c>
      <c r="BH675" s="165" t="str">
        <f>IF(COUNTBLANK($A675:$F675)&gt;2,"",IF(Input!P675=0,"NA",Input!P675))</f>
        <v/>
      </c>
      <c r="BI675" s="65" t="str">
        <f t="shared" si="522"/>
        <v/>
      </c>
      <c r="BJ675" s="65" t="str">
        <f t="shared" si="523"/>
        <v/>
      </c>
      <c r="BK675" s="165" t="str">
        <f>IF(COUNTBLANK($A675:$F675)&gt;2,"",IF(Input!Q675=0,"NA",Input!Q675))</f>
        <v/>
      </c>
      <c r="BL675" s="65" t="str">
        <f t="shared" si="524"/>
        <v/>
      </c>
      <c r="BM675" s="65" t="str">
        <f t="shared" si="525"/>
        <v/>
      </c>
      <c r="BN675" s="165" t="str">
        <f>IF(COUNTBLANK($A675:$F675)&gt;2,"",IF(Input!R675=0,"NA",Input!R675))</f>
        <v/>
      </c>
      <c r="BO675" s="65" t="str">
        <f t="shared" si="526"/>
        <v/>
      </c>
      <c r="BP675" s="65" t="str">
        <f t="shared" si="527"/>
        <v/>
      </c>
      <c r="BQ675" s="165" t="str">
        <f>IF(COUNTBLANK($A675:$F675)&gt;2,"",IF(Input!S675=0,"NA",Input!S675))</f>
        <v/>
      </c>
      <c r="BR675" s="65" t="str">
        <f t="shared" si="528"/>
        <v/>
      </c>
      <c r="BS675" s="65" t="str">
        <f t="shared" si="529"/>
        <v/>
      </c>
      <c r="BT675" s="165" t="str">
        <f>IF(COUNTBLANK($A675:$F675)&gt;2,"",IF(Input!T675=0,"NA",Input!T675))</f>
        <v/>
      </c>
      <c r="BU675" s="65" t="str">
        <f t="shared" si="530"/>
        <v/>
      </c>
      <c r="BV675" s="65" t="str">
        <f t="shared" si="531"/>
        <v/>
      </c>
      <c r="BW675" s="165" t="str">
        <f>IF(COUNTBLANK($A675:$F675)&gt;2,"",IF(Input!U675=0,"NA",Input!U675))</f>
        <v/>
      </c>
      <c r="BX675" s="65" t="str">
        <f t="shared" si="532"/>
        <v/>
      </c>
      <c r="BY675" s="65" t="str">
        <f t="shared" si="533"/>
        <v/>
      </c>
      <c r="BZ675" s="165" t="str">
        <f>IF(COUNTBLANK($A675:$F675)&gt;2,"",IF(Input!V675=0,"NA",Input!V675))</f>
        <v/>
      </c>
      <c r="CA675" s="65" t="str">
        <f t="shared" si="534"/>
        <v/>
      </c>
      <c r="CB675" s="65" t="str">
        <f t="shared" si="535"/>
        <v/>
      </c>
      <c r="CC675" s="165" t="str">
        <f>IF(COUNTBLANK($A675:$F675)&gt;2,"",IF(Input!W675=0,"NA",Input!W675))</f>
        <v/>
      </c>
      <c r="CD675" s="65" t="str">
        <f t="shared" si="536"/>
        <v/>
      </c>
      <c r="CE675" s="65" t="str">
        <f t="shared" si="537"/>
        <v/>
      </c>
      <c r="CF675" s="165" t="str">
        <f>IF(COUNTBLANK($A675:$F675)&gt;2,"",IF(Input!X675=0,"NA",Input!X675))</f>
        <v/>
      </c>
      <c r="CG675" s="65" t="str">
        <f t="shared" si="538"/>
        <v/>
      </c>
      <c r="CH675" s="65" t="str">
        <f t="shared" si="539"/>
        <v/>
      </c>
      <c r="CI675" s="165" t="str">
        <f>IF(COUNTBLANK($A675:$F675)&gt;2,"",IF(Input!Y675=0,"NA",Input!Y675))</f>
        <v/>
      </c>
      <c r="CJ675" s="65" t="str">
        <f t="shared" si="540"/>
        <v/>
      </c>
      <c r="CK675" s="65" t="str">
        <f t="shared" si="541"/>
        <v/>
      </c>
      <c r="CL675" s="165" t="str">
        <f>IF(COUNTBLANK($A675:$F675)&gt;2,"",IF(Input!Z675=0,"NA",Input!Z675))</f>
        <v/>
      </c>
      <c r="CM675" s="65" t="str">
        <f t="shared" si="542"/>
        <v/>
      </c>
      <c r="CN675" s="65" t="str">
        <f t="shared" si="543"/>
        <v/>
      </c>
      <c r="CO675" s="165" t="str">
        <f>IF(COUNTBLANK($A675:$F675)&gt;2,"",IF(Input!AA675=0,"NA",Input!AA675))</f>
        <v/>
      </c>
      <c r="CP675" s="65" t="str">
        <f t="shared" si="544"/>
        <v/>
      </c>
      <c r="CQ675" s="65" t="str">
        <f t="shared" si="545"/>
        <v/>
      </c>
      <c r="CR675" s="165" t="str">
        <f>IF(COUNTBLANK($A675:$F675)&gt;2,"",IF(Input!AB675=0,"NA",Input!AB675))</f>
        <v/>
      </c>
      <c r="CS675" s="65" t="str">
        <f t="shared" si="546"/>
        <v/>
      </c>
      <c r="CT675" s="65" t="str">
        <f t="shared" si="547"/>
        <v/>
      </c>
      <c r="CU675" s="165" t="str">
        <f>IF(COUNTBLANK($A675:$F675)&gt;2,"",IF(Input!AC675=0,"NA",Input!AC675))</f>
        <v/>
      </c>
      <c r="CV675" s="65" t="str">
        <f t="shared" si="548"/>
        <v/>
      </c>
      <c r="CW675" s="65" t="str">
        <f t="shared" si="549"/>
        <v/>
      </c>
      <c r="CX675" s="165" t="str">
        <f>IF(COUNTBLANK($A675:$F675)&gt;2,"",IF(Input!AD675=0,"NA",Input!AD675))</f>
        <v/>
      </c>
    </row>
    <row r="676" spans="1:102" x14ac:dyDescent="0.25">
      <c r="A676" s="162" t="str">
        <f>IF(Input!B676=0,"",Input!B676)</f>
        <v/>
      </c>
      <c r="B676" s="162" t="str">
        <f>IF(Input!C676=0,"",Input!C676)</f>
        <v/>
      </c>
      <c r="C676" s="162" t="str">
        <f>IF(Input!D676=0,"",Input!D676)</f>
        <v/>
      </c>
      <c r="D676" s="162" t="str">
        <f>IF(Input!G676=0,"",Input!G676)</f>
        <v/>
      </c>
      <c r="E676" s="162" t="str">
        <f>IF(Input!H676=0,"",Input!H676)</f>
        <v/>
      </c>
      <c r="F676" s="162" t="str">
        <f>IF(Input!I676=0,"",Input!I676)</f>
        <v/>
      </c>
      <c r="G676" s="66" t="str">
        <f t="shared" si="500"/>
        <v/>
      </c>
      <c r="H676" s="66" t="str">
        <f t="shared" si="501"/>
        <v/>
      </c>
      <c r="I676" s="160" t="str">
        <f>FinalScores!G676</f>
        <v/>
      </c>
      <c r="J676" s="65" t="str">
        <f t="shared" si="502"/>
        <v/>
      </c>
      <c r="K676" s="65" t="str">
        <f t="shared" si="503"/>
        <v/>
      </c>
      <c r="L676" s="165" t="str">
        <f>IF(COUNTBLANK($A676:$F676)&gt;2,"",IF(Input!AE676=0,"NA",Input!AE676))</f>
        <v/>
      </c>
      <c r="M676" s="65" t="str">
        <f t="shared" si="504"/>
        <v/>
      </c>
      <c r="N676" s="65" t="str">
        <f t="shared" si="505"/>
        <v/>
      </c>
      <c r="O676" s="165" t="str">
        <f>IF(COUNTBLANK($A676:$F676)&gt;2,"",IF(Input!AF676=0,"NA",Input!AF676))</f>
        <v/>
      </c>
      <c r="P676" s="65" t="str">
        <f t="shared" si="506"/>
        <v/>
      </c>
      <c r="Q676" s="65" t="str">
        <f t="shared" si="507"/>
        <v/>
      </c>
      <c r="R676" s="165" t="str">
        <f>IF(COUNTBLANK($A676:$F676)&gt;2,"",IF(Input!AG676=0,"NA",Input!AG676))</f>
        <v/>
      </c>
      <c r="AN676" s="65" t="str">
        <f t="shared" si="508"/>
        <v/>
      </c>
      <c r="AO676" s="65" t="str">
        <f t="shared" si="509"/>
        <v/>
      </c>
      <c r="AP676" s="165" t="str">
        <f>IF(COUNTBLANK($A676:$F676)&gt;2,"",IF(Input!J676=0,"NA",Input!J676))</f>
        <v/>
      </c>
      <c r="AQ676" s="65" t="str">
        <f t="shared" si="510"/>
        <v/>
      </c>
      <c r="AR676" s="65" t="str">
        <f t="shared" si="511"/>
        <v/>
      </c>
      <c r="AS676" s="165" t="str">
        <f>IF(COUNTBLANK($A676:$F676)&gt;2,"",IF(Input!K676=0,"NA",Input!K676))</f>
        <v/>
      </c>
      <c r="AT676" s="65" t="str">
        <f t="shared" si="512"/>
        <v/>
      </c>
      <c r="AU676" s="65" t="str">
        <f t="shared" si="513"/>
        <v/>
      </c>
      <c r="AV676" s="165" t="str">
        <f>IF(COUNTBLANK($A676:$F676)&gt;2,"",IF(Input!L676=0,"NA",Input!L676))</f>
        <v/>
      </c>
      <c r="AW676" s="65" t="str">
        <f t="shared" si="514"/>
        <v/>
      </c>
      <c r="AX676" s="65" t="str">
        <f t="shared" si="515"/>
        <v/>
      </c>
      <c r="AY676" s="165" t="str">
        <f>IF(COUNTBLANK($A676:$F676)&gt;2,"",IF(Input!M676=0,"NA",Input!M676))</f>
        <v/>
      </c>
      <c r="AZ676" s="65" t="str">
        <f t="shared" si="516"/>
        <v/>
      </c>
      <c r="BA676" s="65" t="str">
        <f t="shared" si="517"/>
        <v/>
      </c>
      <c r="BB676" s="165" t="str">
        <f>IF(COUNTBLANK($A676:$F676)&gt;2,"",IF(Input!N676=0,"NA",Input!N676))</f>
        <v/>
      </c>
      <c r="BC676" s="65" t="str">
        <f t="shared" si="518"/>
        <v/>
      </c>
      <c r="BD676" s="65" t="str">
        <f t="shared" si="519"/>
        <v/>
      </c>
      <c r="BE676" s="165" t="str">
        <f>IF(COUNTBLANK($A676:$F676)&gt;2,"",IF(Input!O676=0,"NA",Input!O676))</f>
        <v/>
      </c>
      <c r="BF676" s="65" t="str">
        <f t="shared" si="520"/>
        <v/>
      </c>
      <c r="BG676" s="65" t="str">
        <f t="shared" si="521"/>
        <v/>
      </c>
      <c r="BH676" s="165" t="str">
        <f>IF(COUNTBLANK($A676:$F676)&gt;2,"",IF(Input!P676=0,"NA",Input!P676))</f>
        <v/>
      </c>
      <c r="BI676" s="65" t="str">
        <f t="shared" si="522"/>
        <v/>
      </c>
      <c r="BJ676" s="65" t="str">
        <f t="shared" si="523"/>
        <v/>
      </c>
      <c r="BK676" s="165" t="str">
        <f>IF(COUNTBLANK($A676:$F676)&gt;2,"",IF(Input!Q676=0,"NA",Input!Q676))</f>
        <v/>
      </c>
      <c r="BL676" s="65" t="str">
        <f t="shared" si="524"/>
        <v/>
      </c>
      <c r="BM676" s="65" t="str">
        <f t="shared" si="525"/>
        <v/>
      </c>
      <c r="BN676" s="165" t="str">
        <f>IF(COUNTBLANK($A676:$F676)&gt;2,"",IF(Input!R676=0,"NA",Input!R676))</f>
        <v/>
      </c>
      <c r="BO676" s="65" t="str">
        <f t="shared" si="526"/>
        <v/>
      </c>
      <c r="BP676" s="65" t="str">
        <f t="shared" si="527"/>
        <v/>
      </c>
      <c r="BQ676" s="165" t="str">
        <f>IF(COUNTBLANK($A676:$F676)&gt;2,"",IF(Input!S676=0,"NA",Input!S676))</f>
        <v/>
      </c>
      <c r="BR676" s="65" t="str">
        <f t="shared" si="528"/>
        <v/>
      </c>
      <c r="BS676" s="65" t="str">
        <f t="shared" si="529"/>
        <v/>
      </c>
      <c r="BT676" s="165" t="str">
        <f>IF(COUNTBLANK($A676:$F676)&gt;2,"",IF(Input!T676=0,"NA",Input!T676))</f>
        <v/>
      </c>
      <c r="BU676" s="65" t="str">
        <f t="shared" si="530"/>
        <v/>
      </c>
      <c r="BV676" s="65" t="str">
        <f t="shared" si="531"/>
        <v/>
      </c>
      <c r="BW676" s="165" t="str">
        <f>IF(COUNTBLANK($A676:$F676)&gt;2,"",IF(Input!U676=0,"NA",Input!U676))</f>
        <v/>
      </c>
      <c r="BX676" s="65" t="str">
        <f t="shared" si="532"/>
        <v/>
      </c>
      <c r="BY676" s="65" t="str">
        <f t="shared" si="533"/>
        <v/>
      </c>
      <c r="BZ676" s="165" t="str">
        <f>IF(COUNTBLANK($A676:$F676)&gt;2,"",IF(Input!V676=0,"NA",Input!V676))</f>
        <v/>
      </c>
      <c r="CA676" s="65" t="str">
        <f t="shared" si="534"/>
        <v/>
      </c>
      <c r="CB676" s="65" t="str">
        <f t="shared" si="535"/>
        <v/>
      </c>
      <c r="CC676" s="165" t="str">
        <f>IF(COUNTBLANK($A676:$F676)&gt;2,"",IF(Input!W676=0,"NA",Input!W676))</f>
        <v/>
      </c>
      <c r="CD676" s="65" t="str">
        <f t="shared" si="536"/>
        <v/>
      </c>
      <c r="CE676" s="65" t="str">
        <f t="shared" si="537"/>
        <v/>
      </c>
      <c r="CF676" s="165" t="str">
        <f>IF(COUNTBLANK($A676:$F676)&gt;2,"",IF(Input!X676=0,"NA",Input!X676))</f>
        <v/>
      </c>
      <c r="CG676" s="65" t="str">
        <f t="shared" si="538"/>
        <v/>
      </c>
      <c r="CH676" s="65" t="str">
        <f t="shared" si="539"/>
        <v/>
      </c>
      <c r="CI676" s="165" t="str">
        <f>IF(COUNTBLANK($A676:$F676)&gt;2,"",IF(Input!Y676=0,"NA",Input!Y676))</f>
        <v/>
      </c>
      <c r="CJ676" s="65" t="str">
        <f t="shared" si="540"/>
        <v/>
      </c>
      <c r="CK676" s="65" t="str">
        <f t="shared" si="541"/>
        <v/>
      </c>
      <c r="CL676" s="165" t="str">
        <f>IF(COUNTBLANK($A676:$F676)&gt;2,"",IF(Input!Z676=0,"NA",Input!Z676))</f>
        <v/>
      </c>
      <c r="CM676" s="65" t="str">
        <f t="shared" si="542"/>
        <v/>
      </c>
      <c r="CN676" s="65" t="str">
        <f t="shared" si="543"/>
        <v/>
      </c>
      <c r="CO676" s="165" t="str">
        <f>IF(COUNTBLANK($A676:$F676)&gt;2,"",IF(Input!AA676=0,"NA",Input!AA676))</f>
        <v/>
      </c>
      <c r="CP676" s="65" t="str">
        <f t="shared" si="544"/>
        <v/>
      </c>
      <c r="CQ676" s="65" t="str">
        <f t="shared" si="545"/>
        <v/>
      </c>
      <c r="CR676" s="165" t="str">
        <f>IF(COUNTBLANK($A676:$F676)&gt;2,"",IF(Input!AB676=0,"NA",Input!AB676))</f>
        <v/>
      </c>
      <c r="CS676" s="65" t="str">
        <f t="shared" si="546"/>
        <v/>
      </c>
      <c r="CT676" s="65" t="str">
        <f t="shared" si="547"/>
        <v/>
      </c>
      <c r="CU676" s="165" t="str">
        <f>IF(COUNTBLANK($A676:$F676)&gt;2,"",IF(Input!AC676=0,"NA",Input!AC676))</f>
        <v/>
      </c>
      <c r="CV676" s="65" t="str">
        <f t="shared" si="548"/>
        <v/>
      </c>
      <c r="CW676" s="65" t="str">
        <f t="shared" si="549"/>
        <v/>
      </c>
      <c r="CX676" s="165" t="str">
        <f>IF(COUNTBLANK($A676:$F676)&gt;2,"",IF(Input!AD676=0,"NA",Input!AD676))</f>
        <v/>
      </c>
    </row>
    <row r="677" spans="1:102" x14ac:dyDescent="0.25">
      <c r="A677" s="162" t="str">
        <f>IF(Input!B677=0,"",Input!B677)</f>
        <v/>
      </c>
      <c r="B677" s="162" t="str">
        <f>IF(Input!C677=0,"",Input!C677)</f>
        <v/>
      </c>
      <c r="C677" s="162" t="str">
        <f>IF(Input!D677=0,"",Input!D677)</f>
        <v/>
      </c>
      <c r="D677" s="162" t="str">
        <f>IF(Input!G677=0,"",Input!G677)</f>
        <v/>
      </c>
      <c r="E677" s="162" t="str">
        <f>IF(Input!H677=0,"",Input!H677)</f>
        <v/>
      </c>
      <c r="F677" s="162" t="str">
        <f>IF(Input!I677=0,"",Input!I677)</f>
        <v/>
      </c>
      <c r="G677" s="66" t="str">
        <f t="shared" si="500"/>
        <v/>
      </c>
      <c r="H677" s="66" t="str">
        <f t="shared" si="501"/>
        <v/>
      </c>
      <c r="I677" s="160" t="str">
        <f>FinalScores!G677</f>
        <v/>
      </c>
      <c r="J677" s="65" t="str">
        <f t="shared" si="502"/>
        <v/>
      </c>
      <c r="K677" s="65" t="str">
        <f t="shared" si="503"/>
        <v/>
      </c>
      <c r="L677" s="165" t="str">
        <f>IF(COUNTBLANK($A677:$F677)&gt;2,"",IF(Input!AE677=0,"NA",Input!AE677))</f>
        <v/>
      </c>
      <c r="M677" s="65" t="str">
        <f t="shared" si="504"/>
        <v/>
      </c>
      <c r="N677" s="65" t="str">
        <f t="shared" si="505"/>
        <v/>
      </c>
      <c r="O677" s="165" t="str">
        <f>IF(COUNTBLANK($A677:$F677)&gt;2,"",IF(Input!AF677=0,"NA",Input!AF677))</f>
        <v/>
      </c>
      <c r="P677" s="65" t="str">
        <f t="shared" si="506"/>
        <v/>
      </c>
      <c r="Q677" s="65" t="str">
        <f t="shared" si="507"/>
        <v/>
      </c>
      <c r="R677" s="165" t="str">
        <f>IF(COUNTBLANK($A677:$F677)&gt;2,"",IF(Input!AG677=0,"NA",Input!AG677))</f>
        <v/>
      </c>
      <c r="AN677" s="65" t="str">
        <f t="shared" si="508"/>
        <v/>
      </c>
      <c r="AO677" s="65" t="str">
        <f t="shared" si="509"/>
        <v/>
      </c>
      <c r="AP677" s="165" t="str">
        <f>IF(COUNTBLANK($A677:$F677)&gt;2,"",IF(Input!J677=0,"NA",Input!J677))</f>
        <v/>
      </c>
      <c r="AQ677" s="65" t="str">
        <f t="shared" si="510"/>
        <v/>
      </c>
      <c r="AR677" s="65" t="str">
        <f t="shared" si="511"/>
        <v/>
      </c>
      <c r="AS677" s="165" t="str">
        <f>IF(COUNTBLANK($A677:$F677)&gt;2,"",IF(Input!K677=0,"NA",Input!K677))</f>
        <v/>
      </c>
      <c r="AT677" s="65" t="str">
        <f t="shared" si="512"/>
        <v/>
      </c>
      <c r="AU677" s="65" t="str">
        <f t="shared" si="513"/>
        <v/>
      </c>
      <c r="AV677" s="165" t="str">
        <f>IF(COUNTBLANK($A677:$F677)&gt;2,"",IF(Input!L677=0,"NA",Input!L677))</f>
        <v/>
      </c>
      <c r="AW677" s="65" t="str">
        <f t="shared" si="514"/>
        <v/>
      </c>
      <c r="AX677" s="65" t="str">
        <f t="shared" si="515"/>
        <v/>
      </c>
      <c r="AY677" s="165" t="str">
        <f>IF(COUNTBLANK($A677:$F677)&gt;2,"",IF(Input!M677=0,"NA",Input!M677))</f>
        <v/>
      </c>
      <c r="AZ677" s="65" t="str">
        <f t="shared" si="516"/>
        <v/>
      </c>
      <c r="BA677" s="65" t="str">
        <f t="shared" si="517"/>
        <v/>
      </c>
      <c r="BB677" s="165" t="str">
        <f>IF(COUNTBLANK($A677:$F677)&gt;2,"",IF(Input!N677=0,"NA",Input!N677))</f>
        <v/>
      </c>
      <c r="BC677" s="65" t="str">
        <f t="shared" si="518"/>
        <v/>
      </c>
      <c r="BD677" s="65" t="str">
        <f t="shared" si="519"/>
        <v/>
      </c>
      <c r="BE677" s="165" t="str">
        <f>IF(COUNTBLANK($A677:$F677)&gt;2,"",IF(Input!O677=0,"NA",Input!O677))</f>
        <v/>
      </c>
      <c r="BF677" s="65" t="str">
        <f t="shared" si="520"/>
        <v/>
      </c>
      <c r="BG677" s="65" t="str">
        <f t="shared" si="521"/>
        <v/>
      </c>
      <c r="BH677" s="165" t="str">
        <f>IF(COUNTBLANK($A677:$F677)&gt;2,"",IF(Input!P677=0,"NA",Input!P677))</f>
        <v/>
      </c>
      <c r="BI677" s="65" t="str">
        <f t="shared" si="522"/>
        <v/>
      </c>
      <c r="BJ677" s="65" t="str">
        <f t="shared" si="523"/>
        <v/>
      </c>
      <c r="BK677" s="165" t="str">
        <f>IF(COUNTBLANK($A677:$F677)&gt;2,"",IF(Input!Q677=0,"NA",Input!Q677))</f>
        <v/>
      </c>
      <c r="BL677" s="65" t="str">
        <f t="shared" si="524"/>
        <v/>
      </c>
      <c r="BM677" s="65" t="str">
        <f t="shared" si="525"/>
        <v/>
      </c>
      <c r="BN677" s="165" t="str">
        <f>IF(COUNTBLANK($A677:$F677)&gt;2,"",IF(Input!R677=0,"NA",Input!R677))</f>
        <v/>
      </c>
      <c r="BO677" s="65" t="str">
        <f t="shared" si="526"/>
        <v/>
      </c>
      <c r="BP677" s="65" t="str">
        <f t="shared" si="527"/>
        <v/>
      </c>
      <c r="BQ677" s="165" t="str">
        <f>IF(COUNTBLANK($A677:$F677)&gt;2,"",IF(Input!S677=0,"NA",Input!S677))</f>
        <v/>
      </c>
      <c r="BR677" s="65" t="str">
        <f t="shared" si="528"/>
        <v/>
      </c>
      <c r="BS677" s="65" t="str">
        <f t="shared" si="529"/>
        <v/>
      </c>
      <c r="BT677" s="165" t="str">
        <f>IF(COUNTBLANK($A677:$F677)&gt;2,"",IF(Input!T677=0,"NA",Input!T677))</f>
        <v/>
      </c>
      <c r="BU677" s="65" t="str">
        <f t="shared" si="530"/>
        <v/>
      </c>
      <c r="BV677" s="65" t="str">
        <f t="shared" si="531"/>
        <v/>
      </c>
      <c r="BW677" s="165" t="str">
        <f>IF(COUNTBLANK($A677:$F677)&gt;2,"",IF(Input!U677=0,"NA",Input!U677))</f>
        <v/>
      </c>
      <c r="BX677" s="65" t="str">
        <f t="shared" si="532"/>
        <v/>
      </c>
      <c r="BY677" s="65" t="str">
        <f t="shared" si="533"/>
        <v/>
      </c>
      <c r="BZ677" s="165" t="str">
        <f>IF(COUNTBLANK($A677:$F677)&gt;2,"",IF(Input!V677=0,"NA",Input!V677))</f>
        <v/>
      </c>
      <c r="CA677" s="65" t="str">
        <f t="shared" si="534"/>
        <v/>
      </c>
      <c r="CB677" s="65" t="str">
        <f t="shared" si="535"/>
        <v/>
      </c>
      <c r="CC677" s="165" t="str">
        <f>IF(COUNTBLANK($A677:$F677)&gt;2,"",IF(Input!W677=0,"NA",Input!W677))</f>
        <v/>
      </c>
      <c r="CD677" s="65" t="str">
        <f t="shared" si="536"/>
        <v/>
      </c>
      <c r="CE677" s="65" t="str">
        <f t="shared" si="537"/>
        <v/>
      </c>
      <c r="CF677" s="165" t="str">
        <f>IF(COUNTBLANK($A677:$F677)&gt;2,"",IF(Input!X677=0,"NA",Input!X677))</f>
        <v/>
      </c>
      <c r="CG677" s="65" t="str">
        <f t="shared" si="538"/>
        <v/>
      </c>
      <c r="CH677" s="65" t="str">
        <f t="shared" si="539"/>
        <v/>
      </c>
      <c r="CI677" s="165" t="str">
        <f>IF(COUNTBLANK($A677:$F677)&gt;2,"",IF(Input!Y677=0,"NA",Input!Y677))</f>
        <v/>
      </c>
      <c r="CJ677" s="65" t="str">
        <f t="shared" si="540"/>
        <v/>
      </c>
      <c r="CK677" s="65" t="str">
        <f t="shared" si="541"/>
        <v/>
      </c>
      <c r="CL677" s="165" t="str">
        <f>IF(COUNTBLANK($A677:$F677)&gt;2,"",IF(Input!Z677=0,"NA",Input!Z677))</f>
        <v/>
      </c>
      <c r="CM677" s="65" t="str">
        <f t="shared" si="542"/>
        <v/>
      </c>
      <c r="CN677" s="65" t="str">
        <f t="shared" si="543"/>
        <v/>
      </c>
      <c r="CO677" s="165" t="str">
        <f>IF(COUNTBLANK($A677:$F677)&gt;2,"",IF(Input!AA677=0,"NA",Input!AA677))</f>
        <v/>
      </c>
      <c r="CP677" s="65" t="str">
        <f t="shared" si="544"/>
        <v/>
      </c>
      <c r="CQ677" s="65" t="str">
        <f t="shared" si="545"/>
        <v/>
      </c>
      <c r="CR677" s="165" t="str">
        <f>IF(COUNTBLANK($A677:$F677)&gt;2,"",IF(Input!AB677=0,"NA",Input!AB677))</f>
        <v/>
      </c>
      <c r="CS677" s="65" t="str">
        <f t="shared" si="546"/>
        <v/>
      </c>
      <c r="CT677" s="65" t="str">
        <f t="shared" si="547"/>
        <v/>
      </c>
      <c r="CU677" s="165" t="str">
        <f>IF(COUNTBLANK($A677:$F677)&gt;2,"",IF(Input!AC677=0,"NA",Input!AC677))</f>
        <v/>
      </c>
      <c r="CV677" s="65" t="str">
        <f t="shared" si="548"/>
        <v/>
      </c>
      <c r="CW677" s="65" t="str">
        <f t="shared" si="549"/>
        <v/>
      </c>
      <c r="CX677" s="165" t="str">
        <f>IF(COUNTBLANK($A677:$F677)&gt;2,"",IF(Input!AD677=0,"NA",Input!AD677))</f>
        <v/>
      </c>
    </row>
    <row r="678" spans="1:102" x14ac:dyDescent="0.25">
      <c r="A678" s="162" t="str">
        <f>IF(Input!B678=0,"",Input!B678)</f>
        <v/>
      </c>
      <c r="B678" s="162" t="str">
        <f>IF(Input!C678=0,"",Input!C678)</f>
        <v/>
      </c>
      <c r="C678" s="162" t="str">
        <f>IF(Input!D678=0,"",Input!D678)</f>
        <v/>
      </c>
      <c r="D678" s="162" t="str">
        <f>IF(Input!G678=0,"",Input!G678)</f>
        <v/>
      </c>
      <c r="E678" s="162" t="str">
        <f>IF(Input!H678=0,"",Input!H678)</f>
        <v/>
      </c>
      <c r="F678" s="162" t="str">
        <f>IF(Input!I678=0,"",Input!I678)</f>
        <v/>
      </c>
      <c r="G678" s="66" t="str">
        <f t="shared" si="500"/>
        <v/>
      </c>
      <c r="H678" s="66" t="str">
        <f t="shared" si="501"/>
        <v/>
      </c>
      <c r="I678" s="160" t="str">
        <f>FinalScores!G678</f>
        <v/>
      </c>
      <c r="J678" s="65" t="str">
        <f t="shared" si="502"/>
        <v/>
      </c>
      <c r="K678" s="65" t="str">
        <f t="shared" si="503"/>
        <v/>
      </c>
      <c r="L678" s="165" t="str">
        <f>IF(COUNTBLANK($A678:$F678)&gt;2,"",IF(Input!AE678=0,"NA",Input!AE678))</f>
        <v/>
      </c>
      <c r="M678" s="65" t="str">
        <f t="shared" si="504"/>
        <v/>
      </c>
      <c r="N678" s="65" t="str">
        <f t="shared" si="505"/>
        <v/>
      </c>
      <c r="O678" s="165" t="str">
        <f>IF(COUNTBLANK($A678:$F678)&gt;2,"",IF(Input!AF678=0,"NA",Input!AF678))</f>
        <v/>
      </c>
      <c r="P678" s="65" t="str">
        <f t="shared" si="506"/>
        <v/>
      </c>
      <c r="Q678" s="65" t="str">
        <f t="shared" si="507"/>
        <v/>
      </c>
      <c r="R678" s="165" t="str">
        <f>IF(COUNTBLANK($A678:$F678)&gt;2,"",IF(Input!AG678=0,"NA",Input!AG678))</f>
        <v/>
      </c>
      <c r="AN678" s="65" t="str">
        <f t="shared" si="508"/>
        <v/>
      </c>
      <c r="AO678" s="65" t="str">
        <f t="shared" si="509"/>
        <v/>
      </c>
      <c r="AP678" s="165" t="str">
        <f>IF(COUNTBLANK($A678:$F678)&gt;2,"",IF(Input!J678=0,"NA",Input!J678))</f>
        <v/>
      </c>
      <c r="AQ678" s="65" t="str">
        <f t="shared" si="510"/>
        <v/>
      </c>
      <c r="AR678" s="65" t="str">
        <f t="shared" si="511"/>
        <v/>
      </c>
      <c r="AS678" s="165" t="str">
        <f>IF(COUNTBLANK($A678:$F678)&gt;2,"",IF(Input!K678=0,"NA",Input!K678))</f>
        <v/>
      </c>
      <c r="AT678" s="65" t="str">
        <f t="shared" si="512"/>
        <v/>
      </c>
      <c r="AU678" s="65" t="str">
        <f t="shared" si="513"/>
        <v/>
      </c>
      <c r="AV678" s="165" t="str">
        <f>IF(COUNTBLANK($A678:$F678)&gt;2,"",IF(Input!L678=0,"NA",Input!L678))</f>
        <v/>
      </c>
      <c r="AW678" s="65" t="str">
        <f t="shared" si="514"/>
        <v/>
      </c>
      <c r="AX678" s="65" t="str">
        <f t="shared" si="515"/>
        <v/>
      </c>
      <c r="AY678" s="165" t="str">
        <f>IF(COUNTBLANK($A678:$F678)&gt;2,"",IF(Input!M678=0,"NA",Input!M678))</f>
        <v/>
      </c>
      <c r="AZ678" s="65" t="str">
        <f t="shared" si="516"/>
        <v/>
      </c>
      <c r="BA678" s="65" t="str">
        <f t="shared" si="517"/>
        <v/>
      </c>
      <c r="BB678" s="165" t="str">
        <f>IF(COUNTBLANK($A678:$F678)&gt;2,"",IF(Input!N678=0,"NA",Input!N678))</f>
        <v/>
      </c>
      <c r="BC678" s="65" t="str">
        <f t="shared" si="518"/>
        <v/>
      </c>
      <c r="BD678" s="65" t="str">
        <f t="shared" si="519"/>
        <v/>
      </c>
      <c r="BE678" s="165" t="str">
        <f>IF(COUNTBLANK($A678:$F678)&gt;2,"",IF(Input!O678=0,"NA",Input!O678))</f>
        <v/>
      </c>
      <c r="BF678" s="65" t="str">
        <f t="shared" si="520"/>
        <v/>
      </c>
      <c r="BG678" s="65" t="str">
        <f t="shared" si="521"/>
        <v/>
      </c>
      <c r="BH678" s="165" t="str">
        <f>IF(COUNTBLANK($A678:$F678)&gt;2,"",IF(Input!P678=0,"NA",Input!P678))</f>
        <v/>
      </c>
      <c r="BI678" s="65" t="str">
        <f t="shared" si="522"/>
        <v/>
      </c>
      <c r="BJ678" s="65" t="str">
        <f t="shared" si="523"/>
        <v/>
      </c>
      <c r="BK678" s="165" t="str">
        <f>IF(COUNTBLANK($A678:$F678)&gt;2,"",IF(Input!Q678=0,"NA",Input!Q678))</f>
        <v/>
      </c>
      <c r="BL678" s="65" t="str">
        <f t="shared" si="524"/>
        <v/>
      </c>
      <c r="BM678" s="65" t="str">
        <f t="shared" si="525"/>
        <v/>
      </c>
      <c r="BN678" s="165" t="str">
        <f>IF(COUNTBLANK($A678:$F678)&gt;2,"",IF(Input!R678=0,"NA",Input!R678))</f>
        <v/>
      </c>
      <c r="BO678" s="65" t="str">
        <f t="shared" si="526"/>
        <v/>
      </c>
      <c r="BP678" s="65" t="str">
        <f t="shared" si="527"/>
        <v/>
      </c>
      <c r="BQ678" s="165" t="str">
        <f>IF(COUNTBLANK($A678:$F678)&gt;2,"",IF(Input!S678=0,"NA",Input!S678))</f>
        <v/>
      </c>
      <c r="BR678" s="65" t="str">
        <f t="shared" si="528"/>
        <v/>
      </c>
      <c r="BS678" s="65" t="str">
        <f t="shared" si="529"/>
        <v/>
      </c>
      <c r="BT678" s="165" t="str">
        <f>IF(COUNTBLANK($A678:$F678)&gt;2,"",IF(Input!T678=0,"NA",Input!T678))</f>
        <v/>
      </c>
      <c r="BU678" s="65" t="str">
        <f t="shared" si="530"/>
        <v/>
      </c>
      <c r="BV678" s="65" t="str">
        <f t="shared" si="531"/>
        <v/>
      </c>
      <c r="BW678" s="165" t="str">
        <f>IF(COUNTBLANK($A678:$F678)&gt;2,"",IF(Input!U678=0,"NA",Input!U678))</f>
        <v/>
      </c>
      <c r="BX678" s="65" t="str">
        <f t="shared" si="532"/>
        <v/>
      </c>
      <c r="BY678" s="65" t="str">
        <f t="shared" si="533"/>
        <v/>
      </c>
      <c r="BZ678" s="165" t="str">
        <f>IF(COUNTBLANK($A678:$F678)&gt;2,"",IF(Input!V678=0,"NA",Input!V678))</f>
        <v/>
      </c>
      <c r="CA678" s="65" t="str">
        <f t="shared" si="534"/>
        <v/>
      </c>
      <c r="CB678" s="65" t="str">
        <f t="shared" si="535"/>
        <v/>
      </c>
      <c r="CC678" s="165" t="str">
        <f>IF(COUNTBLANK($A678:$F678)&gt;2,"",IF(Input!W678=0,"NA",Input!W678))</f>
        <v/>
      </c>
      <c r="CD678" s="65" t="str">
        <f t="shared" si="536"/>
        <v/>
      </c>
      <c r="CE678" s="65" t="str">
        <f t="shared" si="537"/>
        <v/>
      </c>
      <c r="CF678" s="165" t="str">
        <f>IF(COUNTBLANK($A678:$F678)&gt;2,"",IF(Input!X678=0,"NA",Input!X678))</f>
        <v/>
      </c>
      <c r="CG678" s="65" t="str">
        <f t="shared" si="538"/>
        <v/>
      </c>
      <c r="CH678" s="65" t="str">
        <f t="shared" si="539"/>
        <v/>
      </c>
      <c r="CI678" s="165" t="str">
        <f>IF(COUNTBLANK($A678:$F678)&gt;2,"",IF(Input!Y678=0,"NA",Input!Y678))</f>
        <v/>
      </c>
      <c r="CJ678" s="65" t="str">
        <f t="shared" si="540"/>
        <v/>
      </c>
      <c r="CK678" s="65" t="str">
        <f t="shared" si="541"/>
        <v/>
      </c>
      <c r="CL678" s="165" t="str">
        <f>IF(COUNTBLANK($A678:$F678)&gt;2,"",IF(Input!Z678=0,"NA",Input!Z678))</f>
        <v/>
      </c>
      <c r="CM678" s="65" t="str">
        <f t="shared" si="542"/>
        <v/>
      </c>
      <c r="CN678" s="65" t="str">
        <f t="shared" si="543"/>
        <v/>
      </c>
      <c r="CO678" s="165" t="str">
        <f>IF(COUNTBLANK($A678:$F678)&gt;2,"",IF(Input!AA678=0,"NA",Input!AA678))</f>
        <v/>
      </c>
      <c r="CP678" s="65" t="str">
        <f t="shared" si="544"/>
        <v/>
      </c>
      <c r="CQ678" s="65" t="str">
        <f t="shared" si="545"/>
        <v/>
      </c>
      <c r="CR678" s="165" t="str">
        <f>IF(COUNTBLANK($A678:$F678)&gt;2,"",IF(Input!AB678=0,"NA",Input!AB678))</f>
        <v/>
      </c>
      <c r="CS678" s="65" t="str">
        <f t="shared" si="546"/>
        <v/>
      </c>
      <c r="CT678" s="65" t="str">
        <f t="shared" si="547"/>
        <v/>
      </c>
      <c r="CU678" s="165" t="str">
        <f>IF(COUNTBLANK($A678:$F678)&gt;2,"",IF(Input!AC678=0,"NA",Input!AC678))</f>
        <v/>
      </c>
      <c r="CV678" s="65" t="str">
        <f t="shared" si="548"/>
        <v/>
      </c>
      <c r="CW678" s="65" t="str">
        <f t="shared" si="549"/>
        <v/>
      </c>
      <c r="CX678" s="165" t="str">
        <f>IF(COUNTBLANK($A678:$F678)&gt;2,"",IF(Input!AD678=0,"NA",Input!AD678))</f>
        <v/>
      </c>
    </row>
    <row r="679" spans="1:102" x14ac:dyDescent="0.25">
      <c r="A679" s="162" t="str">
        <f>IF(Input!B679=0,"",Input!B679)</f>
        <v/>
      </c>
      <c r="B679" s="162" t="str">
        <f>IF(Input!C679=0,"",Input!C679)</f>
        <v/>
      </c>
      <c r="C679" s="162" t="str">
        <f>IF(Input!D679=0,"",Input!D679)</f>
        <v/>
      </c>
      <c r="D679" s="162" t="str">
        <f>IF(Input!G679=0,"",Input!G679)</f>
        <v/>
      </c>
      <c r="E679" s="162" t="str">
        <f>IF(Input!H679=0,"",Input!H679)</f>
        <v/>
      </c>
      <c r="F679" s="162" t="str">
        <f>IF(Input!I679=0,"",Input!I679)</f>
        <v/>
      </c>
      <c r="G679" s="66" t="str">
        <f t="shared" si="500"/>
        <v/>
      </c>
      <c r="H679" s="66" t="str">
        <f t="shared" si="501"/>
        <v/>
      </c>
      <c r="I679" s="160" t="str">
        <f>FinalScores!G679</f>
        <v/>
      </c>
      <c r="J679" s="65" t="str">
        <f t="shared" si="502"/>
        <v/>
      </c>
      <c r="K679" s="65" t="str">
        <f t="shared" si="503"/>
        <v/>
      </c>
      <c r="L679" s="165" t="str">
        <f>IF(COUNTBLANK($A679:$F679)&gt;2,"",IF(Input!AE679=0,"NA",Input!AE679))</f>
        <v/>
      </c>
      <c r="M679" s="65" t="str">
        <f t="shared" si="504"/>
        <v/>
      </c>
      <c r="N679" s="65" t="str">
        <f t="shared" si="505"/>
        <v/>
      </c>
      <c r="O679" s="165" t="str">
        <f>IF(COUNTBLANK($A679:$F679)&gt;2,"",IF(Input!AF679=0,"NA",Input!AF679))</f>
        <v/>
      </c>
      <c r="P679" s="65" t="str">
        <f t="shared" si="506"/>
        <v/>
      </c>
      <c r="Q679" s="65" t="str">
        <f t="shared" si="507"/>
        <v/>
      </c>
      <c r="R679" s="165" t="str">
        <f>IF(COUNTBLANK($A679:$F679)&gt;2,"",IF(Input!AG679=0,"NA",Input!AG679))</f>
        <v/>
      </c>
      <c r="AN679" s="65" t="str">
        <f t="shared" si="508"/>
        <v/>
      </c>
      <c r="AO679" s="65" t="str">
        <f t="shared" si="509"/>
        <v/>
      </c>
      <c r="AP679" s="165" t="str">
        <f>IF(COUNTBLANK($A679:$F679)&gt;2,"",IF(Input!J679=0,"NA",Input!J679))</f>
        <v/>
      </c>
      <c r="AQ679" s="65" t="str">
        <f t="shared" si="510"/>
        <v/>
      </c>
      <c r="AR679" s="65" t="str">
        <f t="shared" si="511"/>
        <v/>
      </c>
      <c r="AS679" s="165" t="str">
        <f>IF(COUNTBLANK($A679:$F679)&gt;2,"",IF(Input!K679=0,"NA",Input!K679))</f>
        <v/>
      </c>
      <c r="AT679" s="65" t="str">
        <f t="shared" si="512"/>
        <v/>
      </c>
      <c r="AU679" s="65" t="str">
        <f t="shared" si="513"/>
        <v/>
      </c>
      <c r="AV679" s="165" t="str">
        <f>IF(COUNTBLANK($A679:$F679)&gt;2,"",IF(Input!L679=0,"NA",Input!L679))</f>
        <v/>
      </c>
      <c r="AW679" s="65" t="str">
        <f t="shared" si="514"/>
        <v/>
      </c>
      <c r="AX679" s="65" t="str">
        <f t="shared" si="515"/>
        <v/>
      </c>
      <c r="AY679" s="165" t="str">
        <f>IF(COUNTBLANK($A679:$F679)&gt;2,"",IF(Input!M679=0,"NA",Input!M679))</f>
        <v/>
      </c>
      <c r="AZ679" s="65" t="str">
        <f t="shared" si="516"/>
        <v/>
      </c>
      <c r="BA679" s="65" t="str">
        <f t="shared" si="517"/>
        <v/>
      </c>
      <c r="BB679" s="165" t="str">
        <f>IF(COUNTBLANK($A679:$F679)&gt;2,"",IF(Input!N679=0,"NA",Input!N679))</f>
        <v/>
      </c>
      <c r="BC679" s="65" t="str">
        <f t="shared" si="518"/>
        <v/>
      </c>
      <c r="BD679" s="65" t="str">
        <f t="shared" si="519"/>
        <v/>
      </c>
      <c r="BE679" s="165" t="str">
        <f>IF(COUNTBLANK($A679:$F679)&gt;2,"",IF(Input!O679=0,"NA",Input!O679))</f>
        <v/>
      </c>
      <c r="BF679" s="65" t="str">
        <f t="shared" si="520"/>
        <v/>
      </c>
      <c r="BG679" s="65" t="str">
        <f t="shared" si="521"/>
        <v/>
      </c>
      <c r="BH679" s="165" t="str">
        <f>IF(COUNTBLANK($A679:$F679)&gt;2,"",IF(Input!P679=0,"NA",Input!P679))</f>
        <v/>
      </c>
      <c r="BI679" s="65" t="str">
        <f t="shared" si="522"/>
        <v/>
      </c>
      <c r="BJ679" s="65" t="str">
        <f t="shared" si="523"/>
        <v/>
      </c>
      <c r="BK679" s="165" t="str">
        <f>IF(COUNTBLANK($A679:$F679)&gt;2,"",IF(Input!Q679=0,"NA",Input!Q679))</f>
        <v/>
      </c>
      <c r="BL679" s="65" t="str">
        <f t="shared" si="524"/>
        <v/>
      </c>
      <c r="BM679" s="65" t="str">
        <f t="shared" si="525"/>
        <v/>
      </c>
      <c r="BN679" s="165" t="str">
        <f>IF(COUNTBLANK($A679:$F679)&gt;2,"",IF(Input!R679=0,"NA",Input!R679))</f>
        <v/>
      </c>
      <c r="BO679" s="65" t="str">
        <f t="shared" si="526"/>
        <v/>
      </c>
      <c r="BP679" s="65" t="str">
        <f t="shared" si="527"/>
        <v/>
      </c>
      <c r="BQ679" s="165" t="str">
        <f>IF(COUNTBLANK($A679:$F679)&gt;2,"",IF(Input!S679=0,"NA",Input!S679))</f>
        <v/>
      </c>
      <c r="BR679" s="65" t="str">
        <f t="shared" si="528"/>
        <v/>
      </c>
      <c r="BS679" s="65" t="str">
        <f t="shared" si="529"/>
        <v/>
      </c>
      <c r="BT679" s="165" t="str">
        <f>IF(COUNTBLANK($A679:$F679)&gt;2,"",IF(Input!T679=0,"NA",Input!T679))</f>
        <v/>
      </c>
      <c r="BU679" s="65" t="str">
        <f t="shared" si="530"/>
        <v/>
      </c>
      <c r="BV679" s="65" t="str">
        <f t="shared" si="531"/>
        <v/>
      </c>
      <c r="BW679" s="165" t="str">
        <f>IF(COUNTBLANK($A679:$F679)&gt;2,"",IF(Input!U679=0,"NA",Input!U679))</f>
        <v/>
      </c>
      <c r="BX679" s="65" t="str">
        <f t="shared" si="532"/>
        <v/>
      </c>
      <c r="BY679" s="65" t="str">
        <f t="shared" si="533"/>
        <v/>
      </c>
      <c r="BZ679" s="165" t="str">
        <f>IF(COUNTBLANK($A679:$F679)&gt;2,"",IF(Input!V679=0,"NA",Input!V679))</f>
        <v/>
      </c>
      <c r="CA679" s="65" t="str">
        <f t="shared" si="534"/>
        <v/>
      </c>
      <c r="CB679" s="65" t="str">
        <f t="shared" si="535"/>
        <v/>
      </c>
      <c r="CC679" s="165" t="str">
        <f>IF(COUNTBLANK($A679:$F679)&gt;2,"",IF(Input!W679=0,"NA",Input!W679))</f>
        <v/>
      </c>
      <c r="CD679" s="65" t="str">
        <f t="shared" si="536"/>
        <v/>
      </c>
      <c r="CE679" s="65" t="str">
        <f t="shared" si="537"/>
        <v/>
      </c>
      <c r="CF679" s="165" t="str">
        <f>IF(COUNTBLANK($A679:$F679)&gt;2,"",IF(Input!X679=0,"NA",Input!X679))</f>
        <v/>
      </c>
      <c r="CG679" s="65" t="str">
        <f t="shared" si="538"/>
        <v/>
      </c>
      <c r="CH679" s="65" t="str">
        <f t="shared" si="539"/>
        <v/>
      </c>
      <c r="CI679" s="165" t="str">
        <f>IF(COUNTBLANK($A679:$F679)&gt;2,"",IF(Input!Y679=0,"NA",Input!Y679))</f>
        <v/>
      </c>
      <c r="CJ679" s="65" t="str">
        <f t="shared" si="540"/>
        <v/>
      </c>
      <c r="CK679" s="65" t="str">
        <f t="shared" si="541"/>
        <v/>
      </c>
      <c r="CL679" s="165" t="str">
        <f>IF(COUNTBLANK($A679:$F679)&gt;2,"",IF(Input!Z679=0,"NA",Input!Z679))</f>
        <v/>
      </c>
      <c r="CM679" s="65" t="str">
        <f t="shared" si="542"/>
        <v/>
      </c>
      <c r="CN679" s="65" t="str">
        <f t="shared" si="543"/>
        <v/>
      </c>
      <c r="CO679" s="165" t="str">
        <f>IF(COUNTBLANK($A679:$F679)&gt;2,"",IF(Input!AA679=0,"NA",Input!AA679))</f>
        <v/>
      </c>
      <c r="CP679" s="65" t="str">
        <f t="shared" si="544"/>
        <v/>
      </c>
      <c r="CQ679" s="65" t="str">
        <f t="shared" si="545"/>
        <v/>
      </c>
      <c r="CR679" s="165" t="str">
        <f>IF(COUNTBLANK($A679:$F679)&gt;2,"",IF(Input!AB679=0,"NA",Input!AB679))</f>
        <v/>
      </c>
      <c r="CS679" s="65" t="str">
        <f t="shared" si="546"/>
        <v/>
      </c>
      <c r="CT679" s="65" t="str">
        <f t="shared" si="547"/>
        <v/>
      </c>
      <c r="CU679" s="165" t="str">
        <f>IF(COUNTBLANK($A679:$F679)&gt;2,"",IF(Input!AC679=0,"NA",Input!AC679))</f>
        <v/>
      </c>
      <c r="CV679" s="65" t="str">
        <f t="shared" si="548"/>
        <v/>
      </c>
      <c r="CW679" s="65" t="str">
        <f t="shared" si="549"/>
        <v/>
      </c>
      <c r="CX679" s="165" t="str">
        <f>IF(COUNTBLANK($A679:$F679)&gt;2,"",IF(Input!AD679=0,"NA",Input!AD679))</f>
        <v/>
      </c>
    </row>
    <row r="680" spans="1:102" x14ac:dyDescent="0.25">
      <c r="A680" s="162" t="str">
        <f>IF(Input!B680=0,"",Input!B680)</f>
        <v/>
      </c>
      <c r="B680" s="162" t="str">
        <f>IF(Input!C680=0,"",Input!C680)</f>
        <v/>
      </c>
      <c r="C680" s="162" t="str">
        <f>IF(Input!D680=0,"",Input!D680)</f>
        <v/>
      </c>
      <c r="D680" s="162" t="str">
        <f>IF(Input!G680=0,"",Input!G680)</f>
        <v/>
      </c>
      <c r="E680" s="162" t="str">
        <f>IF(Input!H680=0,"",Input!H680)</f>
        <v/>
      </c>
      <c r="F680" s="162" t="str">
        <f>IF(Input!I680=0,"",Input!I680)</f>
        <v/>
      </c>
      <c r="G680" s="66" t="str">
        <f t="shared" si="500"/>
        <v/>
      </c>
      <c r="H680" s="66" t="str">
        <f t="shared" si="501"/>
        <v/>
      </c>
      <c r="I680" s="160" t="str">
        <f>FinalScores!G680</f>
        <v/>
      </c>
      <c r="J680" s="65" t="str">
        <f t="shared" si="502"/>
        <v/>
      </c>
      <c r="K680" s="65" t="str">
        <f t="shared" si="503"/>
        <v/>
      </c>
      <c r="L680" s="165" t="str">
        <f>IF(COUNTBLANK($A680:$F680)&gt;2,"",IF(Input!AE680=0,"NA",Input!AE680))</f>
        <v/>
      </c>
      <c r="M680" s="65" t="str">
        <f t="shared" si="504"/>
        <v/>
      </c>
      <c r="N680" s="65" t="str">
        <f t="shared" si="505"/>
        <v/>
      </c>
      <c r="O680" s="165" t="str">
        <f>IF(COUNTBLANK($A680:$F680)&gt;2,"",IF(Input!AF680=0,"NA",Input!AF680))</f>
        <v/>
      </c>
      <c r="P680" s="65" t="str">
        <f t="shared" si="506"/>
        <v/>
      </c>
      <c r="Q680" s="65" t="str">
        <f t="shared" si="507"/>
        <v/>
      </c>
      <c r="R680" s="165" t="str">
        <f>IF(COUNTBLANK($A680:$F680)&gt;2,"",IF(Input!AG680=0,"NA",Input!AG680))</f>
        <v/>
      </c>
      <c r="AN680" s="65" t="str">
        <f t="shared" si="508"/>
        <v/>
      </c>
      <c r="AO680" s="65" t="str">
        <f t="shared" si="509"/>
        <v/>
      </c>
      <c r="AP680" s="165" t="str">
        <f>IF(COUNTBLANK($A680:$F680)&gt;2,"",IF(Input!J680=0,"NA",Input!J680))</f>
        <v/>
      </c>
      <c r="AQ680" s="65" t="str">
        <f t="shared" si="510"/>
        <v/>
      </c>
      <c r="AR680" s="65" t="str">
        <f t="shared" si="511"/>
        <v/>
      </c>
      <c r="AS680" s="165" t="str">
        <f>IF(COUNTBLANK($A680:$F680)&gt;2,"",IF(Input!K680=0,"NA",Input!K680))</f>
        <v/>
      </c>
      <c r="AT680" s="65" t="str">
        <f t="shared" si="512"/>
        <v/>
      </c>
      <c r="AU680" s="65" t="str">
        <f t="shared" si="513"/>
        <v/>
      </c>
      <c r="AV680" s="165" t="str">
        <f>IF(COUNTBLANK($A680:$F680)&gt;2,"",IF(Input!L680=0,"NA",Input!L680))</f>
        <v/>
      </c>
      <c r="AW680" s="65" t="str">
        <f t="shared" si="514"/>
        <v/>
      </c>
      <c r="AX680" s="65" t="str">
        <f t="shared" si="515"/>
        <v/>
      </c>
      <c r="AY680" s="165" t="str">
        <f>IF(COUNTBLANK($A680:$F680)&gt;2,"",IF(Input!M680=0,"NA",Input!M680))</f>
        <v/>
      </c>
      <c r="AZ680" s="65" t="str">
        <f t="shared" si="516"/>
        <v/>
      </c>
      <c r="BA680" s="65" t="str">
        <f t="shared" si="517"/>
        <v/>
      </c>
      <c r="BB680" s="165" t="str">
        <f>IF(COUNTBLANK($A680:$F680)&gt;2,"",IF(Input!N680=0,"NA",Input!N680))</f>
        <v/>
      </c>
      <c r="BC680" s="65" t="str">
        <f t="shared" si="518"/>
        <v/>
      </c>
      <c r="BD680" s="65" t="str">
        <f t="shared" si="519"/>
        <v/>
      </c>
      <c r="BE680" s="165" t="str">
        <f>IF(COUNTBLANK($A680:$F680)&gt;2,"",IF(Input!O680=0,"NA",Input!O680))</f>
        <v/>
      </c>
      <c r="BF680" s="65" t="str">
        <f t="shared" si="520"/>
        <v/>
      </c>
      <c r="BG680" s="65" t="str">
        <f t="shared" si="521"/>
        <v/>
      </c>
      <c r="BH680" s="165" t="str">
        <f>IF(COUNTBLANK($A680:$F680)&gt;2,"",IF(Input!P680=0,"NA",Input!P680))</f>
        <v/>
      </c>
      <c r="BI680" s="65" t="str">
        <f t="shared" si="522"/>
        <v/>
      </c>
      <c r="BJ680" s="65" t="str">
        <f t="shared" si="523"/>
        <v/>
      </c>
      <c r="BK680" s="165" t="str">
        <f>IF(COUNTBLANK($A680:$F680)&gt;2,"",IF(Input!Q680=0,"NA",Input!Q680))</f>
        <v/>
      </c>
      <c r="BL680" s="65" t="str">
        <f t="shared" si="524"/>
        <v/>
      </c>
      <c r="BM680" s="65" t="str">
        <f t="shared" si="525"/>
        <v/>
      </c>
      <c r="BN680" s="165" t="str">
        <f>IF(COUNTBLANK($A680:$F680)&gt;2,"",IF(Input!R680=0,"NA",Input!R680))</f>
        <v/>
      </c>
      <c r="BO680" s="65" t="str">
        <f t="shared" si="526"/>
        <v/>
      </c>
      <c r="BP680" s="65" t="str">
        <f t="shared" si="527"/>
        <v/>
      </c>
      <c r="BQ680" s="165" t="str">
        <f>IF(COUNTBLANK($A680:$F680)&gt;2,"",IF(Input!S680=0,"NA",Input!S680))</f>
        <v/>
      </c>
      <c r="BR680" s="65" t="str">
        <f t="shared" si="528"/>
        <v/>
      </c>
      <c r="BS680" s="65" t="str">
        <f t="shared" si="529"/>
        <v/>
      </c>
      <c r="BT680" s="165" t="str">
        <f>IF(COUNTBLANK($A680:$F680)&gt;2,"",IF(Input!T680=0,"NA",Input!T680))</f>
        <v/>
      </c>
      <c r="BU680" s="65" t="str">
        <f t="shared" si="530"/>
        <v/>
      </c>
      <c r="BV680" s="65" t="str">
        <f t="shared" si="531"/>
        <v/>
      </c>
      <c r="BW680" s="165" t="str">
        <f>IF(COUNTBLANK($A680:$F680)&gt;2,"",IF(Input!U680=0,"NA",Input!U680))</f>
        <v/>
      </c>
      <c r="BX680" s="65" t="str">
        <f t="shared" si="532"/>
        <v/>
      </c>
      <c r="BY680" s="65" t="str">
        <f t="shared" si="533"/>
        <v/>
      </c>
      <c r="BZ680" s="165" t="str">
        <f>IF(COUNTBLANK($A680:$F680)&gt;2,"",IF(Input!V680=0,"NA",Input!V680))</f>
        <v/>
      </c>
      <c r="CA680" s="65" t="str">
        <f t="shared" si="534"/>
        <v/>
      </c>
      <c r="CB680" s="65" t="str">
        <f t="shared" si="535"/>
        <v/>
      </c>
      <c r="CC680" s="165" t="str">
        <f>IF(COUNTBLANK($A680:$F680)&gt;2,"",IF(Input!W680=0,"NA",Input!W680))</f>
        <v/>
      </c>
      <c r="CD680" s="65" t="str">
        <f t="shared" si="536"/>
        <v/>
      </c>
      <c r="CE680" s="65" t="str">
        <f t="shared" si="537"/>
        <v/>
      </c>
      <c r="CF680" s="165" t="str">
        <f>IF(COUNTBLANK($A680:$F680)&gt;2,"",IF(Input!X680=0,"NA",Input!X680))</f>
        <v/>
      </c>
      <c r="CG680" s="65" t="str">
        <f t="shared" si="538"/>
        <v/>
      </c>
      <c r="CH680" s="65" t="str">
        <f t="shared" si="539"/>
        <v/>
      </c>
      <c r="CI680" s="165" t="str">
        <f>IF(COUNTBLANK($A680:$F680)&gt;2,"",IF(Input!Y680=0,"NA",Input!Y680))</f>
        <v/>
      </c>
      <c r="CJ680" s="65" t="str">
        <f t="shared" si="540"/>
        <v/>
      </c>
      <c r="CK680" s="65" t="str">
        <f t="shared" si="541"/>
        <v/>
      </c>
      <c r="CL680" s="165" t="str">
        <f>IF(COUNTBLANK($A680:$F680)&gt;2,"",IF(Input!Z680=0,"NA",Input!Z680))</f>
        <v/>
      </c>
      <c r="CM680" s="65" t="str">
        <f t="shared" si="542"/>
        <v/>
      </c>
      <c r="CN680" s="65" t="str">
        <f t="shared" si="543"/>
        <v/>
      </c>
      <c r="CO680" s="165" t="str">
        <f>IF(COUNTBLANK($A680:$F680)&gt;2,"",IF(Input!AA680=0,"NA",Input!AA680))</f>
        <v/>
      </c>
      <c r="CP680" s="65" t="str">
        <f t="shared" si="544"/>
        <v/>
      </c>
      <c r="CQ680" s="65" t="str">
        <f t="shared" si="545"/>
        <v/>
      </c>
      <c r="CR680" s="165" t="str">
        <f>IF(COUNTBLANK($A680:$F680)&gt;2,"",IF(Input!AB680=0,"NA",Input!AB680))</f>
        <v/>
      </c>
      <c r="CS680" s="65" t="str">
        <f t="shared" si="546"/>
        <v/>
      </c>
      <c r="CT680" s="65" t="str">
        <f t="shared" si="547"/>
        <v/>
      </c>
      <c r="CU680" s="165" t="str">
        <f>IF(COUNTBLANK($A680:$F680)&gt;2,"",IF(Input!AC680=0,"NA",Input!AC680))</f>
        <v/>
      </c>
      <c r="CV680" s="65" t="str">
        <f t="shared" si="548"/>
        <v/>
      </c>
      <c r="CW680" s="65" t="str">
        <f t="shared" si="549"/>
        <v/>
      </c>
      <c r="CX680" s="165" t="str">
        <f>IF(COUNTBLANK($A680:$F680)&gt;2,"",IF(Input!AD680=0,"NA",Input!AD680))</f>
        <v/>
      </c>
    </row>
    <row r="681" spans="1:102" x14ac:dyDescent="0.25">
      <c r="A681" s="162" t="str">
        <f>IF(Input!B681=0,"",Input!B681)</f>
        <v/>
      </c>
      <c r="B681" s="162" t="str">
        <f>IF(Input!C681=0,"",Input!C681)</f>
        <v/>
      </c>
      <c r="C681" s="162" t="str">
        <f>IF(Input!D681=0,"",Input!D681)</f>
        <v/>
      </c>
      <c r="D681" s="162" t="str">
        <f>IF(Input!G681=0,"",Input!G681)</f>
        <v/>
      </c>
      <c r="E681" s="162" t="str">
        <f>IF(Input!H681=0,"",Input!H681)</f>
        <v/>
      </c>
      <c r="F681" s="162" t="str">
        <f>IF(Input!I681=0,"",Input!I681)</f>
        <v/>
      </c>
      <c r="G681" s="66" t="str">
        <f t="shared" si="500"/>
        <v/>
      </c>
      <c r="H681" s="66" t="str">
        <f t="shared" si="501"/>
        <v/>
      </c>
      <c r="I681" s="160" t="str">
        <f>FinalScores!G681</f>
        <v/>
      </c>
      <c r="J681" s="65" t="str">
        <f t="shared" si="502"/>
        <v/>
      </c>
      <c r="K681" s="65" t="str">
        <f t="shared" si="503"/>
        <v/>
      </c>
      <c r="L681" s="165" t="str">
        <f>IF(COUNTBLANK($A681:$F681)&gt;2,"",IF(Input!AE681=0,"NA",Input!AE681))</f>
        <v/>
      </c>
      <c r="M681" s="65" t="str">
        <f t="shared" si="504"/>
        <v/>
      </c>
      <c r="N681" s="65" t="str">
        <f t="shared" si="505"/>
        <v/>
      </c>
      <c r="O681" s="165" t="str">
        <f>IF(COUNTBLANK($A681:$F681)&gt;2,"",IF(Input!AF681=0,"NA",Input!AF681))</f>
        <v/>
      </c>
      <c r="P681" s="65" t="str">
        <f t="shared" si="506"/>
        <v/>
      </c>
      <c r="Q681" s="65" t="str">
        <f t="shared" si="507"/>
        <v/>
      </c>
      <c r="R681" s="165" t="str">
        <f>IF(COUNTBLANK($A681:$F681)&gt;2,"",IF(Input!AG681=0,"NA",Input!AG681))</f>
        <v/>
      </c>
      <c r="AN681" s="65" t="str">
        <f t="shared" si="508"/>
        <v/>
      </c>
      <c r="AO681" s="65" t="str">
        <f t="shared" si="509"/>
        <v/>
      </c>
      <c r="AP681" s="165" t="str">
        <f>IF(COUNTBLANK($A681:$F681)&gt;2,"",IF(Input!J681=0,"NA",Input!J681))</f>
        <v/>
      </c>
      <c r="AQ681" s="65" t="str">
        <f t="shared" si="510"/>
        <v/>
      </c>
      <c r="AR681" s="65" t="str">
        <f t="shared" si="511"/>
        <v/>
      </c>
      <c r="AS681" s="165" t="str">
        <f>IF(COUNTBLANK($A681:$F681)&gt;2,"",IF(Input!K681=0,"NA",Input!K681))</f>
        <v/>
      </c>
      <c r="AT681" s="65" t="str">
        <f t="shared" si="512"/>
        <v/>
      </c>
      <c r="AU681" s="65" t="str">
        <f t="shared" si="513"/>
        <v/>
      </c>
      <c r="AV681" s="165" t="str">
        <f>IF(COUNTBLANK($A681:$F681)&gt;2,"",IF(Input!L681=0,"NA",Input!L681))</f>
        <v/>
      </c>
      <c r="AW681" s="65" t="str">
        <f t="shared" si="514"/>
        <v/>
      </c>
      <c r="AX681" s="65" t="str">
        <f t="shared" si="515"/>
        <v/>
      </c>
      <c r="AY681" s="165" t="str">
        <f>IF(COUNTBLANK($A681:$F681)&gt;2,"",IF(Input!M681=0,"NA",Input!M681))</f>
        <v/>
      </c>
      <c r="AZ681" s="65" t="str">
        <f t="shared" si="516"/>
        <v/>
      </c>
      <c r="BA681" s="65" t="str">
        <f t="shared" si="517"/>
        <v/>
      </c>
      <c r="BB681" s="165" t="str">
        <f>IF(COUNTBLANK($A681:$F681)&gt;2,"",IF(Input!N681=0,"NA",Input!N681))</f>
        <v/>
      </c>
      <c r="BC681" s="65" t="str">
        <f t="shared" si="518"/>
        <v/>
      </c>
      <c r="BD681" s="65" t="str">
        <f t="shared" si="519"/>
        <v/>
      </c>
      <c r="BE681" s="165" t="str">
        <f>IF(COUNTBLANK($A681:$F681)&gt;2,"",IF(Input!O681=0,"NA",Input!O681))</f>
        <v/>
      </c>
      <c r="BF681" s="65" t="str">
        <f t="shared" si="520"/>
        <v/>
      </c>
      <c r="BG681" s="65" t="str">
        <f t="shared" si="521"/>
        <v/>
      </c>
      <c r="BH681" s="165" t="str">
        <f>IF(COUNTBLANK($A681:$F681)&gt;2,"",IF(Input!P681=0,"NA",Input!P681))</f>
        <v/>
      </c>
      <c r="BI681" s="65" t="str">
        <f t="shared" si="522"/>
        <v/>
      </c>
      <c r="BJ681" s="65" t="str">
        <f t="shared" si="523"/>
        <v/>
      </c>
      <c r="BK681" s="165" t="str">
        <f>IF(COUNTBLANK($A681:$F681)&gt;2,"",IF(Input!Q681=0,"NA",Input!Q681))</f>
        <v/>
      </c>
      <c r="BL681" s="65" t="str">
        <f t="shared" si="524"/>
        <v/>
      </c>
      <c r="BM681" s="65" t="str">
        <f t="shared" si="525"/>
        <v/>
      </c>
      <c r="BN681" s="165" t="str">
        <f>IF(COUNTBLANK($A681:$F681)&gt;2,"",IF(Input!R681=0,"NA",Input!R681))</f>
        <v/>
      </c>
      <c r="BO681" s="65" t="str">
        <f t="shared" si="526"/>
        <v/>
      </c>
      <c r="BP681" s="65" t="str">
        <f t="shared" si="527"/>
        <v/>
      </c>
      <c r="BQ681" s="165" t="str">
        <f>IF(COUNTBLANK($A681:$F681)&gt;2,"",IF(Input!S681=0,"NA",Input!S681))</f>
        <v/>
      </c>
      <c r="BR681" s="65" t="str">
        <f t="shared" si="528"/>
        <v/>
      </c>
      <c r="BS681" s="65" t="str">
        <f t="shared" si="529"/>
        <v/>
      </c>
      <c r="BT681" s="165" t="str">
        <f>IF(COUNTBLANK($A681:$F681)&gt;2,"",IF(Input!T681=0,"NA",Input!T681))</f>
        <v/>
      </c>
      <c r="BU681" s="65" t="str">
        <f t="shared" si="530"/>
        <v/>
      </c>
      <c r="BV681" s="65" t="str">
        <f t="shared" si="531"/>
        <v/>
      </c>
      <c r="BW681" s="165" t="str">
        <f>IF(COUNTBLANK($A681:$F681)&gt;2,"",IF(Input!U681=0,"NA",Input!U681))</f>
        <v/>
      </c>
      <c r="BX681" s="65" t="str">
        <f t="shared" si="532"/>
        <v/>
      </c>
      <c r="BY681" s="65" t="str">
        <f t="shared" si="533"/>
        <v/>
      </c>
      <c r="BZ681" s="165" t="str">
        <f>IF(COUNTBLANK($A681:$F681)&gt;2,"",IF(Input!V681=0,"NA",Input!V681))</f>
        <v/>
      </c>
      <c r="CA681" s="65" t="str">
        <f t="shared" si="534"/>
        <v/>
      </c>
      <c r="CB681" s="65" t="str">
        <f t="shared" si="535"/>
        <v/>
      </c>
      <c r="CC681" s="165" t="str">
        <f>IF(COUNTBLANK($A681:$F681)&gt;2,"",IF(Input!W681=0,"NA",Input!W681))</f>
        <v/>
      </c>
      <c r="CD681" s="65" t="str">
        <f t="shared" si="536"/>
        <v/>
      </c>
      <c r="CE681" s="65" t="str">
        <f t="shared" si="537"/>
        <v/>
      </c>
      <c r="CF681" s="165" t="str">
        <f>IF(COUNTBLANK($A681:$F681)&gt;2,"",IF(Input!X681=0,"NA",Input!X681))</f>
        <v/>
      </c>
      <c r="CG681" s="65" t="str">
        <f t="shared" si="538"/>
        <v/>
      </c>
      <c r="CH681" s="65" t="str">
        <f t="shared" si="539"/>
        <v/>
      </c>
      <c r="CI681" s="165" t="str">
        <f>IF(COUNTBLANK($A681:$F681)&gt;2,"",IF(Input!Y681=0,"NA",Input!Y681))</f>
        <v/>
      </c>
      <c r="CJ681" s="65" t="str">
        <f t="shared" si="540"/>
        <v/>
      </c>
      <c r="CK681" s="65" t="str">
        <f t="shared" si="541"/>
        <v/>
      </c>
      <c r="CL681" s="165" t="str">
        <f>IF(COUNTBLANK($A681:$F681)&gt;2,"",IF(Input!Z681=0,"NA",Input!Z681))</f>
        <v/>
      </c>
      <c r="CM681" s="65" t="str">
        <f t="shared" si="542"/>
        <v/>
      </c>
      <c r="CN681" s="65" t="str">
        <f t="shared" si="543"/>
        <v/>
      </c>
      <c r="CO681" s="165" t="str">
        <f>IF(COUNTBLANK($A681:$F681)&gt;2,"",IF(Input!AA681=0,"NA",Input!AA681))</f>
        <v/>
      </c>
      <c r="CP681" s="65" t="str">
        <f t="shared" si="544"/>
        <v/>
      </c>
      <c r="CQ681" s="65" t="str">
        <f t="shared" si="545"/>
        <v/>
      </c>
      <c r="CR681" s="165" t="str">
        <f>IF(COUNTBLANK($A681:$F681)&gt;2,"",IF(Input!AB681=0,"NA",Input!AB681))</f>
        <v/>
      </c>
      <c r="CS681" s="65" t="str">
        <f t="shared" si="546"/>
        <v/>
      </c>
      <c r="CT681" s="65" t="str">
        <f t="shared" si="547"/>
        <v/>
      </c>
      <c r="CU681" s="165" t="str">
        <f>IF(COUNTBLANK($A681:$F681)&gt;2,"",IF(Input!AC681=0,"NA",Input!AC681))</f>
        <v/>
      </c>
      <c r="CV681" s="65" t="str">
        <f t="shared" si="548"/>
        <v/>
      </c>
      <c r="CW681" s="65" t="str">
        <f t="shared" si="549"/>
        <v/>
      </c>
      <c r="CX681" s="165" t="str">
        <f>IF(COUNTBLANK($A681:$F681)&gt;2,"",IF(Input!AD681=0,"NA",Input!AD681))</f>
        <v/>
      </c>
    </row>
    <row r="682" spans="1:102" x14ac:dyDescent="0.25">
      <c r="A682" s="162" t="str">
        <f>IF(Input!B682=0,"",Input!B682)</f>
        <v/>
      </c>
      <c r="B682" s="162" t="str">
        <f>IF(Input!C682=0,"",Input!C682)</f>
        <v/>
      </c>
      <c r="C682" s="162" t="str">
        <f>IF(Input!D682=0,"",Input!D682)</f>
        <v/>
      </c>
      <c r="D682" s="162" t="str">
        <f>IF(Input!G682=0,"",Input!G682)</f>
        <v/>
      </c>
      <c r="E682" s="162" t="str">
        <f>IF(Input!H682=0,"",Input!H682)</f>
        <v/>
      </c>
      <c r="F682" s="162" t="str">
        <f>IF(Input!I682=0,"",Input!I682)</f>
        <v/>
      </c>
      <c r="G682" s="66" t="str">
        <f t="shared" si="500"/>
        <v/>
      </c>
      <c r="H682" s="66" t="str">
        <f t="shared" si="501"/>
        <v/>
      </c>
      <c r="I682" s="160" t="str">
        <f>FinalScores!G682</f>
        <v/>
      </c>
      <c r="J682" s="65" t="str">
        <f t="shared" si="502"/>
        <v/>
      </c>
      <c r="K682" s="65" t="str">
        <f t="shared" si="503"/>
        <v/>
      </c>
      <c r="L682" s="165" t="str">
        <f>IF(COUNTBLANK($A682:$F682)&gt;2,"",IF(Input!AE682=0,"NA",Input!AE682))</f>
        <v/>
      </c>
      <c r="M682" s="65" t="str">
        <f t="shared" si="504"/>
        <v/>
      </c>
      <c r="N682" s="65" t="str">
        <f t="shared" si="505"/>
        <v/>
      </c>
      <c r="O682" s="165" t="str">
        <f>IF(COUNTBLANK($A682:$F682)&gt;2,"",IF(Input!AF682=0,"NA",Input!AF682))</f>
        <v/>
      </c>
      <c r="P682" s="65" t="str">
        <f t="shared" si="506"/>
        <v/>
      </c>
      <c r="Q682" s="65" t="str">
        <f t="shared" si="507"/>
        <v/>
      </c>
      <c r="R682" s="165" t="str">
        <f>IF(COUNTBLANK($A682:$F682)&gt;2,"",IF(Input!AG682=0,"NA",Input!AG682))</f>
        <v/>
      </c>
      <c r="AN682" s="65" t="str">
        <f t="shared" si="508"/>
        <v/>
      </c>
      <c r="AO682" s="65" t="str">
        <f t="shared" si="509"/>
        <v/>
      </c>
      <c r="AP682" s="165" t="str">
        <f>IF(COUNTBLANK($A682:$F682)&gt;2,"",IF(Input!J682=0,"NA",Input!J682))</f>
        <v/>
      </c>
      <c r="AQ682" s="65" t="str">
        <f t="shared" si="510"/>
        <v/>
      </c>
      <c r="AR682" s="65" t="str">
        <f t="shared" si="511"/>
        <v/>
      </c>
      <c r="AS682" s="165" t="str">
        <f>IF(COUNTBLANK($A682:$F682)&gt;2,"",IF(Input!K682=0,"NA",Input!K682))</f>
        <v/>
      </c>
      <c r="AT682" s="65" t="str">
        <f t="shared" si="512"/>
        <v/>
      </c>
      <c r="AU682" s="65" t="str">
        <f t="shared" si="513"/>
        <v/>
      </c>
      <c r="AV682" s="165" t="str">
        <f>IF(COUNTBLANK($A682:$F682)&gt;2,"",IF(Input!L682=0,"NA",Input!L682))</f>
        <v/>
      </c>
      <c r="AW682" s="65" t="str">
        <f t="shared" si="514"/>
        <v/>
      </c>
      <c r="AX682" s="65" t="str">
        <f t="shared" si="515"/>
        <v/>
      </c>
      <c r="AY682" s="165" t="str">
        <f>IF(COUNTBLANK($A682:$F682)&gt;2,"",IF(Input!M682=0,"NA",Input!M682))</f>
        <v/>
      </c>
      <c r="AZ682" s="65" t="str">
        <f t="shared" si="516"/>
        <v/>
      </c>
      <c r="BA682" s="65" t="str">
        <f t="shared" si="517"/>
        <v/>
      </c>
      <c r="BB682" s="165" t="str">
        <f>IF(COUNTBLANK($A682:$F682)&gt;2,"",IF(Input!N682=0,"NA",Input!N682))</f>
        <v/>
      </c>
      <c r="BC682" s="65" t="str">
        <f t="shared" si="518"/>
        <v/>
      </c>
      <c r="BD682" s="65" t="str">
        <f t="shared" si="519"/>
        <v/>
      </c>
      <c r="BE682" s="165" t="str">
        <f>IF(COUNTBLANK($A682:$F682)&gt;2,"",IF(Input!O682=0,"NA",Input!O682))</f>
        <v/>
      </c>
      <c r="BF682" s="65" t="str">
        <f t="shared" si="520"/>
        <v/>
      </c>
      <c r="BG682" s="65" t="str">
        <f t="shared" si="521"/>
        <v/>
      </c>
      <c r="BH682" s="165" t="str">
        <f>IF(COUNTBLANK($A682:$F682)&gt;2,"",IF(Input!P682=0,"NA",Input!P682))</f>
        <v/>
      </c>
      <c r="BI682" s="65" t="str">
        <f t="shared" si="522"/>
        <v/>
      </c>
      <c r="BJ682" s="65" t="str">
        <f t="shared" si="523"/>
        <v/>
      </c>
      <c r="BK682" s="165" t="str">
        <f>IF(COUNTBLANK($A682:$F682)&gt;2,"",IF(Input!Q682=0,"NA",Input!Q682))</f>
        <v/>
      </c>
      <c r="BL682" s="65" t="str">
        <f t="shared" si="524"/>
        <v/>
      </c>
      <c r="BM682" s="65" t="str">
        <f t="shared" si="525"/>
        <v/>
      </c>
      <c r="BN682" s="165" t="str">
        <f>IF(COUNTBLANK($A682:$F682)&gt;2,"",IF(Input!R682=0,"NA",Input!R682))</f>
        <v/>
      </c>
      <c r="BO682" s="65" t="str">
        <f t="shared" si="526"/>
        <v/>
      </c>
      <c r="BP682" s="65" t="str">
        <f t="shared" si="527"/>
        <v/>
      </c>
      <c r="BQ682" s="165" t="str">
        <f>IF(COUNTBLANK($A682:$F682)&gt;2,"",IF(Input!S682=0,"NA",Input!S682))</f>
        <v/>
      </c>
      <c r="BR682" s="65" t="str">
        <f t="shared" si="528"/>
        <v/>
      </c>
      <c r="BS682" s="65" t="str">
        <f t="shared" si="529"/>
        <v/>
      </c>
      <c r="BT682" s="165" t="str">
        <f>IF(COUNTBLANK($A682:$F682)&gt;2,"",IF(Input!T682=0,"NA",Input!T682))</f>
        <v/>
      </c>
      <c r="BU682" s="65" t="str">
        <f t="shared" si="530"/>
        <v/>
      </c>
      <c r="BV682" s="65" t="str">
        <f t="shared" si="531"/>
        <v/>
      </c>
      <c r="BW682" s="165" t="str">
        <f>IF(COUNTBLANK($A682:$F682)&gt;2,"",IF(Input!U682=0,"NA",Input!U682))</f>
        <v/>
      </c>
      <c r="BX682" s="65" t="str">
        <f t="shared" si="532"/>
        <v/>
      </c>
      <c r="BY682" s="65" t="str">
        <f t="shared" si="533"/>
        <v/>
      </c>
      <c r="BZ682" s="165" t="str">
        <f>IF(COUNTBLANK($A682:$F682)&gt;2,"",IF(Input!V682=0,"NA",Input!V682))</f>
        <v/>
      </c>
      <c r="CA682" s="65" t="str">
        <f t="shared" si="534"/>
        <v/>
      </c>
      <c r="CB682" s="65" t="str">
        <f t="shared" si="535"/>
        <v/>
      </c>
      <c r="CC682" s="165" t="str">
        <f>IF(COUNTBLANK($A682:$F682)&gt;2,"",IF(Input!W682=0,"NA",Input!W682))</f>
        <v/>
      </c>
      <c r="CD682" s="65" t="str">
        <f t="shared" si="536"/>
        <v/>
      </c>
      <c r="CE682" s="65" t="str">
        <f t="shared" si="537"/>
        <v/>
      </c>
      <c r="CF682" s="165" t="str">
        <f>IF(COUNTBLANK($A682:$F682)&gt;2,"",IF(Input!X682=0,"NA",Input!X682))</f>
        <v/>
      </c>
      <c r="CG682" s="65" t="str">
        <f t="shared" si="538"/>
        <v/>
      </c>
      <c r="CH682" s="65" t="str">
        <f t="shared" si="539"/>
        <v/>
      </c>
      <c r="CI682" s="165" t="str">
        <f>IF(COUNTBLANK($A682:$F682)&gt;2,"",IF(Input!Y682=0,"NA",Input!Y682))</f>
        <v/>
      </c>
      <c r="CJ682" s="65" t="str">
        <f t="shared" si="540"/>
        <v/>
      </c>
      <c r="CK682" s="65" t="str">
        <f t="shared" si="541"/>
        <v/>
      </c>
      <c r="CL682" s="165" t="str">
        <f>IF(COUNTBLANK($A682:$F682)&gt;2,"",IF(Input!Z682=0,"NA",Input!Z682))</f>
        <v/>
      </c>
      <c r="CM682" s="65" t="str">
        <f t="shared" si="542"/>
        <v/>
      </c>
      <c r="CN682" s="65" t="str">
        <f t="shared" si="543"/>
        <v/>
      </c>
      <c r="CO682" s="165" t="str">
        <f>IF(COUNTBLANK($A682:$F682)&gt;2,"",IF(Input!AA682=0,"NA",Input!AA682))</f>
        <v/>
      </c>
      <c r="CP682" s="65" t="str">
        <f t="shared" si="544"/>
        <v/>
      </c>
      <c r="CQ682" s="65" t="str">
        <f t="shared" si="545"/>
        <v/>
      </c>
      <c r="CR682" s="165" t="str">
        <f>IF(COUNTBLANK($A682:$F682)&gt;2,"",IF(Input!AB682=0,"NA",Input!AB682))</f>
        <v/>
      </c>
      <c r="CS682" s="65" t="str">
        <f t="shared" si="546"/>
        <v/>
      </c>
      <c r="CT682" s="65" t="str">
        <f t="shared" si="547"/>
        <v/>
      </c>
      <c r="CU682" s="165" t="str">
        <f>IF(COUNTBLANK($A682:$F682)&gt;2,"",IF(Input!AC682=0,"NA",Input!AC682))</f>
        <v/>
      </c>
      <c r="CV682" s="65" t="str">
        <f t="shared" si="548"/>
        <v/>
      </c>
      <c r="CW682" s="65" t="str">
        <f t="shared" si="549"/>
        <v/>
      </c>
      <c r="CX682" s="165" t="str">
        <f>IF(COUNTBLANK($A682:$F682)&gt;2,"",IF(Input!AD682=0,"NA",Input!AD682))</f>
        <v/>
      </c>
    </row>
    <row r="683" spans="1:102" x14ac:dyDescent="0.25">
      <c r="A683" s="162" t="str">
        <f>IF(Input!B683=0,"",Input!B683)</f>
        <v/>
      </c>
      <c r="B683" s="162" t="str">
        <f>IF(Input!C683=0,"",Input!C683)</f>
        <v/>
      </c>
      <c r="C683" s="162" t="str">
        <f>IF(Input!D683=0,"",Input!D683)</f>
        <v/>
      </c>
      <c r="D683" s="162" t="str">
        <f>IF(Input!G683=0,"",Input!G683)</f>
        <v/>
      </c>
      <c r="E683" s="162" t="str">
        <f>IF(Input!H683=0,"",Input!H683)</f>
        <v/>
      </c>
      <c r="F683" s="162" t="str">
        <f>IF(Input!I683=0,"",Input!I683)</f>
        <v/>
      </c>
      <c r="G683" s="66" t="str">
        <f t="shared" si="500"/>
        <v/>
      </c>
      <c r="H683" s="66" t="str">
        <f t="shared" si="501"/>
        <v/>
      </c>
      <c r="I683" s="160" t="str">
        <f>FinalScores!G683</f>
        <v/>
      </c>
      <c r="J683" s="65" t="str">
        <f t="shared" si="502"/>
        <v/>
      </c>
      <c r="K683" s="65" t="str">
        <f t="shared" si="503"/>
        <v/>
      </c>
      <c r="L683" s="165" t="str">
        <f>IF(COUNTBLANK($A683:$F683)&gt;2,"",IF(Input!AE683=0,"NA",Input!AE683))</f>
        <v/>
      </c>
      <c r="M683" s="65" t="str">
        <f t="shared" si="504"/>
        <v/>
      </c>
      <c r="N683" s="65" t="str">
        <f t="shared" si="505"/>
        <v/>
      </c>
      <c r="O683" s="165" t="str">
        <f>IF(COUNTBLANK($A683:$F683)&gt;2,"",IF(Input!AF683=0,"NA",Input!AF683))</f>
        <v/>
      </c>
      <c r="P683" s="65" t="str">
        <f t="shared" si="506"/>
        <v/>
      </c>
      <c r="Q683" s="65" t="str">
        <f t="shared" si="507"/>
        <v/>
      </c>
      <c r="R683" s="165" t="str">
        <f>IF(COUNTBLANK($A683:$F683)&gt;2,"",IF(Input!AG683=0,"NA",Input!AG683))</f>
        <v/>
      </c>
      <c r="AN683" s="65" t="str">
        <f t="shared" si="508"/>
        <v/>
      </c>
      <c r="AO683" s="65" t="str">
        <f t="shared" si="509"/>
        <v/>
      </c>
      <c r="AP683" s="165" t="str">
        <f>IF(COUNTBLANK($A683:$F683)&gt;2,"",IF(Input!J683=0,"NA",Input!J683))</f>
        <v/>
      </c>
      <c r="AQ683" s="65" t="str">
        <f t="shared" si="510"/>
        <v/>
      </c>
      <c r="AR683" s="65" t="str">
        <f t="shared" si="511"/>
        <v/>
      </c>
      <c r="AS683" s="165" t="str">
        <f>IF(COUNTBLANK($A683:$F683)&gt;2,"",IF(Input!K683=0,"NA",Input!K683))</f>
        <v/>
      </c>
      <c r="AT683" s="65" t="str">
        <f t="shared" si="512"/>
        <v/>
      </c>
      <c r="AU683" s="65" t="str">
        <f t="shared" si="513"/>
        <v/>
      </c>
      <c r="AV683" s="165" t="str">
        <f>IF(COUNTBLANK($A683:$F683)&gt;2,"",IF(Input!L683=0,"NA",Input!L683))</f>
        <v/>
      </c>
      <c r="AW683" s="65" t="str">
        <f t="shared" si="514"/>
        <v/>
      </c>
      <c r="AX683" s="65" t="str">
        <f t="shared" si="515"/>
        <v/>
      </c>
      <c r="AY683" s="165" t="str">
        <f>IF(COUNTBLANK($A683:$F683)&gt;2,"",IF(Input!M683=0,"NA",Input!M683))</f>
        <v/>
      </c>
      <c r="AZ683" s="65" t="str">
        <f t="shared" si="516"/>
        <v/>
      </c>
      <c r="BA683" s="65" t="str">
        <f t="shared" si="517"/>
        <v/>
      </c>
      <c r="BB683" s="165" t="str">
        <f>IF(COUNTBLANK($A683:$F683)&gt;2,"",IF(Input!N683=0,"NA",Input!N683))</f>
        <v/>
      </c>
      <c r="BC683" s="65" t="str">
        <f t="shared" si="518"/>
        <v/>
      </c>
      <c r="BD683" s="65" t="str">
        <f t="shared" si="519"/>
        <v/>
      </c>
      <c r="BE683" s="165" t="str">
        <f>IF(COUNTBLANK($A683:$F683)&gt;2,"",IF(Input!O683=0,"NA",Input!O683))</f>
        <v/>
      </c>
      <c r="BF683" s="65" t="str">
        <f t="shared" si="520"/>
        <v/>
      </c>
      <c r="BG683" s="65" t="str">
        <f t="shared" si="521"/>
        <v/>
      </c>
      <c r="BH683" s="165" t="str">
        <f>IF(COUNTBLANK($A683:$F683)&gt;2,"",IF(Input!P683=0,"NA",Input!P683))</f>
        <v/>
      </c>
      <c r="BI683" s="65" t="str">
        <f t="shared" si="522"/>
        <v/>
      </c>
      <c r="BJ683" s="65" t="str">
        <f t="shared" si="523"/>
        <v/>
      </c>
      <c r="BK683" s="165" t="str">
        <f>IF(COUNTBLANK($A683:$F683)&gt;2,"",IF(Input!Q683=0,"NA",Input!Q683))</f>
        <v/>
      </c>
      <c r="BL683" s="65" t="str">
        <f t="shared" si="524"/>
        <v/>
      </c>
      <c r="BM683" s="65" t="str">
        <f t="shared" si="525"/>
        <v/>
      </c>
      <c r="BN683" s="165" t="str">
        <f>IF(COUNTBLANK($A683:$F683)&gt;2,"",IF(Input!R683=0,"NA",Input!R683))</f>
        <v/>
      </c>
      <c r="BO683" s="65" t="str">
        <f t="shared" si="526"/>
        <v/>
      </c>
      <c r="BP683" s="65" t="str">
        <f t="shared" si="527"/>
        <v/>
      </c>
      <c r="BQ683" s="165" t="str">
        <f>IF(COUNTBLANK($A683:$F683)&gt;2,"",IF(Input!S683=0,"NA",Input!S683))</f>
        <v/>
      </c>
      <c r="BR683" s="65" t="str">
        <f t="shared" si="528"/>
        <v/>
      </c>
      <c r="BS683" s="65" t="str">
        <f t="shared" si="529"/>
        <v/>
      </c>
      <c r="BT683" s="165" t="str">
        <f>IF(COUNTBLANK($A683:$F683)&gt;2,"",IF(Input!T683=0,"NA",Input!T683))</f>
        <v/>
      </c>
      <c r="BU683" s="65" t="str">
        <f t="shared" si="530"/>
        <v/>
      </c>
      <c r="BV683" s="65" t="str">
        <f t="shared" si="531"/>
        <v/>
      </c>
      <c r="BW683" s="165" t="str">
        <f>IF(COUNTBLANK($A683:$F683)&gt;2,"",IF(Input!U683=0,"NA",Input!U683))</f>
        <v/>
      </c>
      <c r="BX683" s="65" t="str">
        <f t="shared" si="532"/>
        <v/>
      </c>
      <c r="BY683" s="65" t="str">
        <f t="shared" si="533"/>
        <v/>
      </c>
      <c r="BZ683" s="165" t="str">
        <f>IF(COUNTBLANK($A683:$F683)&gt;2,"",IF(Input!V683=0,"NA",Input!V683))</f>
        <v/>
      </c>
      <c r="CA683" s="65" t="str">
        <f t="shared" si="534"/>
        <v/>
      </c>
      <c r="CB683" s="65" t="str">
        <f t="shared" si="535"/>
        <v/>
      </c>
      <c r="CC683" s="165" t="str">
        <f>IF(COUNTBLANK($A683:$F683)&gt;2,"",IF(Input!W683=0,"NA",Input!W683))</f>
        <v/>
      </c>
      <c r="CD683" s="65" t="str">
        <f t="shared" si="536"/>
        <v/>
      </c>
      <c r="CE683" s="65" t="str">
        <f t="shared" si="537"/>
        <v/>
      </c>
      <c r="CF683" s="165" t="str">
        <f>IF(COUNTBLANK($A683:$F683)&gt;2,"",IF(Input!X683=0,"NA",Input!X683))</f>
        <v/>
      </c>
      <c r="CG683" s="65" t="str">
        <f t="shared" si="538"/>
        <v/>
      </c>
      <c r="CH683" s="65" t="str">
        <f t="shared" si="539"/>
        <v/>
      </c>
      <c r="CI683" s="165" t="str">
        <f>IF(COUNTBLANK($A683:$F683)&gt;2,"",IF(Input!Y683=0,"NA",Input!Y683))</f>
        <v/>
      </c>
      <c r="CJ683" s="65" t="str">
        <f t="shared" si="540"/>
        <v/>
      </c>
      <c r="CK683" s="65" t="str">
        <f t="shared" si="541"/>
        <v/>
      </c>
      <c r="CL683" s="165" t="str">
        <f>IF(COUNTBLANK($A683:$F683)&gt;2,"",IF(Input!Z683=0,"NA",Input!Z683))</f>
        <v/>
      </c>
      <c r="CM683" s="65" t="str">
        <f t="shared" si="542"/>
        <v/>
      </c>
      <c r="CN683" s="65" t="str">
        <f t="shared" si="543"/>
        <v/>
      </c>
      <c r="CO683" s="165" t="str">
        <f>IF(COUNTBLANK($A683:$F683)&gt;2,"",IF(Input!AA683=0,"NA",Input!AA683))</f>
        <v/>
      </c>
      <c r="CP683" s="65" t="str">
        <f t="shared" si="544"/>
        <v/>
      </c>
      <c r="CQ683" s="65" t="str">
        <f t="shared" si="545"/>
        <v/>
      </c>
      <c r="CR683" s="165" t="str">
        <f>IF(COUNTBLANK($A683:$F683)&gt;2,"",IF(Input!AB683=0,"NA",Input!AB683))</f>
        <v/>
      </c>
      <c r="CS683" s="65" t="str">
        <f t="shared" si="546"/>
        <v/>
      </c>
      <c r="CT683" s="65" t="str">
        <f t="shared" si="547"/>
        <v/>
      </c>
      <c r="CU683" s="165" t="str">
        <f>IF(COUNTBLANK($A683:$F683)&gt;2,"",IF(Input!AC683=0,"NA",Input!AC683))</f>
        <v/>
      </c>
      <c r="CV683" s="65" t="str">
        <f t="shared" si="548"/>
        <v/>
      </c>
      <c r="CW683" s="65" t="str">
        <f t="shared" si="549"/>
        <v/>
      </c>
      <c r="CX683" s="165" t="str">
        <f>IF(COUNTBLANK($A683:$F683)&gt;2,"",IF(Input!AD683=0,"NA",Input!AD683))</f>
        <v/>
      </c>
    </row>
    <row r="684" spans="1:102" x14ac:dyDescent="0.25">
      <c r="A684" s="162" t="str">
        <f>IF(Input!B684=0,"",Input!B684)</f>
        <v/>
      </c>
      <c r="B684" s="162" t="str">
        <f>IF(Input!C684=0,"",Input!C684)</f>
        <v/>
      </c>
      <c r="C684" s="162" t="str">
        <f>IF(Input!D684=0,"",Input!D684)</f>
        <v/>
      </c>
      <c r="D684" s="162" t="str">
        <f>IF(Input!G684=0,"",Input!G684)</f>
        <v/>
      </c>
      <c r="E684" s="162" t="str">
        <f>IF(Input!H684=0,"",Input!H684)</f>
        <v/>
      </c>
      <c r="F684" s="162" t="str">
        <f>IF(Input!I684=0,"",Input!I684)</f>
        <v/>
      </c>
      <c r="G684" s="66" t="str">
        <f t="shared" si="500"/>
        <v/>
      </c>
      <c r="H684" s="66" t="str">
        <f t="shared" si="501"/>
        <v/>
      </c>
      <c r="I684" s="160" t="str">
        <f>FinalScores!G684</f>
        <v/>
      </c>
      <c r="J684" s="65" t="str">
        <f t="shared" si="502"/>
        <v/>
      </c>
      <c r="K684" s="65" t="str">
        <f t="shared" si="503"/>
        <v/>
      </c>
      <c r="L684" s="165" t="str">
        <f>IF(COUNTBLANK($A684:$F684)&gt;2,"",IF(Input!AE684=0,"NA",Input!AE684))</f>
        <v/>
      </c>
      <c r="M684" s="65" t="str">
        <f t="shared" si="504"/>
        <v/>
      </c>
      <c r="N684" s="65" t="str">
        <f t="shared" si="505"/>
        <v/>
      </c>
      <c r="O684" s="165" t="str">
        <f>IF(COUNTBLANK($A684:$F684)&gt;2,"",IF(Input!AF684=0,"NA",Input!AF684))</f>
        <v/>
      </c>
      <c r="P684" s="65" t="str">
        <f t="shared" si="506"/>
        <v/>
      </c>
      <c r="Q684" s="65" t="str">
        <f t="shared" si="507"/>
        <v/>
      </c>
      <c r="R684" s="165" t="str">
        <f>IF(COUNTBLANK($A684:$F684)&gt;2,"",IF(Input!AG684=0,"NA",Input!AG684))</f>
        <v/>
      </c>
      <c r="AN684" s="65" t="str">
        <f t="shared" si="508"/>
        <v/>
      </c>
      <c r="AO684" s="65" t="str">
        <f t="shared" si="509"/>
        <v/>
      </c>
      <c r="AP684" s="165" t="str">
        <f>IF(COUNTBLANK($A684:$F684)&gt;2,"",IF(Input!J684=0,"NA",Input!J684))</f>
        <v/>
      </c>
      <c r="AQ684" s="65" t="str">
        <f t="shared" si="510"/>
        <v/>
      </c>
      <c r="AR684" s="65" t="str">
        <f t="shared" si="511"/>
        <v/>
      </c>
      <c r="AS684" s="165" t="str">
        <f>IF(COUNTBLANK($A684:$F684)&gt;2,"",IF(Input!K684=0,"NA",Input!K684))</f>
        <v/>
      </c>
      <c r="AT684" s="65" t="str">
        <f t="shared" si="512"/>
        <v/>
      </c>
      <c r="AU684" s="65" t="str">
        <f t="shared" si="513"/>
        <v/>
      </c>
      <c r="AV684" s="165" t="str">
        <f>IF(COUNTBLANK($A684:$F684)&gt;2,"",IF(Input!L684=0,"NA",Input!L684))</f>
        <v/>
      </c>
      <c r="AW684" s="65" t="str">
        <f t="shared" si="514"/>
        <v/>
      </c>
      <c r="AX684" s="65" t="str">
        <f t="shared" si="515"/>
        <v/>
      </c>
      <c r="AY684" s="165" t="str">
        <f>IF(COUNTBLANK($A684:$F684)&gt;2,"",IF(Input!M684=0,"NA",Input!M684))</f>
        <v/>
      </c>
      <c r="AZ684" s="65" t="str">
        <f t="shared" si="516"/>
        <v/>
      </c>
      <c r="BA684" s="65" t="str">
        <f t="shared" si="517"/>
        <v/>
      </c>
      <c r="BB684" s="165" t="str">
        <f>IF(COUNTBLANK($A684:$F684)&gt;2,"",IF(Input!N684=0,"NA",Input!N684))</f>
        <v/>
      </c>
      <c r="BC684" s="65" t="str">
        <f t="shared" si="518"/>
        <v/>
      </c>
      <c r="BD684" s="65" t="str">
        <f t="shared" si="519"/>
        <v/>
      </c>
      <c r="BE684" s="165" t="str">
        <f>IF(COUNTBLANK($A684:$F684)&gt;2,"",IF(Input!O684=0,"NA",Input!O684))</f>
        <v/>
      </c>
      <c r="BF684" s="65" t="str">
        <f t="shared" si="520"/>
        <v/>
      </c>
      <c r="BG684" s="65" t="str">
        <f t="shared" si="521"/>
        <v/>
      </c>
      <c r="BH684" s="165" t="str">
        <f>IF(COUNTBLANK($A684:$F684)&gt;2,"",IF(Input!P684=0,"NA",Input!P684))</f>
        <v/>
      </c>
      <c r="BI684" s="65" t="str">
        <f t="shared" si="522"/>
        <v/>
      </c>
      <c r="BJ684" s="65" t="str">
        <f t="shared" si="523"/>
        <v/>
      </c>
      <c r="BK684" s="165" t="str">
        <f>IF(COUNTBLANK($A684:$F684)&gt;2,"",IF(Input!Q684=0,"NA",Input!Q684))</f>
        <v/>
      </c>
      <c r="BL684" s="65" t="str">
        <f t="shared" si="524"/>
        <v/>
      </c>
      <c r="BM684" s="65" t="str">
        <f t="shared" si="525"/>
        <v/>
      </c>
      <c r="BN684" s="165" t="str">
        <f>IF(COUNTBLANK($A684:$F684)&gt;2,"",IF(Input!R684=0,"NA",Input!R684))</f>
        <v/>
      </c>
      <c r="BO684" s="65" t="str">
        <f t="shared" si="526"/>
        <v/>
      </c>
      <c r="BP684" s="65" t="str">
        <f t="shared" si="527"/>
        <v/>
      </c>
      <c r="BQ684" s="165" t="str">
        <f>IF(COUNTBLANK($A684:$F684)&gt;2,"",IF(Input!S684=0,"NA",Input!S684))</f>
        <v/>
      </c>
      <c r="BR684" s="65" t="str">
        <f t="shared" si="528"/>
        <v/>
      </c>
      <c r="BS684" s="65" t="str">
        <f t="shared" si="529"/>
        <v/>
      </c>
      <c r="BT684" s="165" t="str">
        <f>IF(COUNTBLANK($A684:$F684)&gt;2,"",IF(Input!T684=0,"NA",Input!T684))</f>
        <v/>
      </c>
      <c r="BU684" s="65" t="str">
        <f t="shared" si="530"/>
        <v/>
      </c>
      <c r="BV684" s="65" t="str">
        <f t="shared" si="531"/>
        <v/>
      </c>
      <c r="BW684" s="165" t="str">
        <f>IF(COUNTBLANK($A684:$F684)&gt;2,"",IF(Input!U684=0,"NA",Input!U684))</f>
        <v/>
      </c>
      <c r="BX684" s="65" t="str">
        <f t="shared" si="532"/>
        <v/>
      </c>
      <c r="BY684" s="65" t="str">
        <f t="shared" si="533"/>
        <v/>
      </c>
      <c r="BZ684" s="165" t="str">
        <f>IF(COUNTBLANK($A684:$F684)&gt;2,"",IF(Input!V684=0,"NA",Input!V684))</f>
        <v/>
      </c>
      <c r="CA684" s="65" t="str">
        <f t="shared" si="534"/>
        <v/>
      </c>
      <c r="CB684" s="65" t="str">
        <f t="shared" si="535"/>
        <v/>
      </c>
      <c r="CC684" s="165" t="str">
        <f>IF(COUNTBLANK($A684:$F684)&gt;2,"",IF(Input!W684=0,"NA",Input!W684))</f>
        <v/>
      </c>
      <c r="CD684" s="65" t="str">
        <f t="shared" si="536"/>
        <v/>
      </c>
      <c r="CE684" s="65" t="str">
        <f t="shared" si="537"/>
        <v/>
      </c>
      <c r="CF684" s="165" t="str">
        <f>IF(COUNTBLANK($A684:$F684)&gt;2,"",IF(Input!X684=0,"NA",Input!X684))</f>
        <v/>
      </c>
      <c r="CG684" s="65" t="str">
        <f t="shared" si="538"/>
        <v/>
      </c>
      <c r="CH684" s="65" t="str">
        <f t="shared" si="539"/>
        <v/>
      </c>
      <c r="CI684" s="165" t="str">
        <f>IF(COUNTBLANK($A684:$F684)&gt;2,"",IF(Input!Y684=0,"NA",Input!Y684))</f>
        <v/>
      </c>
      <c r="CJ684" s="65" t="str">
        <f t="shared" si="540"/>
        <v/>
      </c>
      <c r="CK684" s="65" t="str">
        <f t="shared" si="541"/>
        <v/>
      </c>
      <c r="CL684" s="165" t="str">
        <f>IF(COUNTBLANK($A684:$F684)&gt;2,"",IF(Input!Z684=0,"NA",Input!Z684))</f>
        <v/>
      </c>
      <c r="CM684" s="65" t="str">
        <f t="shared" si="542"/>
        <v/>
      </c>
      <c r="CN684" s="65" t="str">
        <f t="shared" si="543"/>
        <v/>
      </c>
      <c r="CO684" s="165" t="str">
        <f>IF(COUNTBLANK($A684:$F684)&gt;2,"",IF(Input!AA684=0,"NA",Input!AA684))</f>
        <v/>
      </c>
      <c r="CP684" s="65" t="str">
        <f t="shared" si="544"/>
        <v/>
      </c>
      <c r="CQ684" s="65" t="str">
        <f t="shared" si="545"/>
        <v/>
      </c>
      <c r="CR684" s="165" t="str">
        <f>IF(COUNTBLANK($A684:$F684)&gt;2,"",IF(Input!AB684=0,"NA",Input!AB684))</f>
        <v/>
      </c>
      <c r="CS684" s="65" t="str">
        <f t="shared" si="546"/>
        <v/>
      </c>
      <c r="CT684" s="65" t="str">
        <f t="shared" si="547"/>
        <v/>
      </c>
      <c r="CU684" s="165" t="str">
        <f>IF(COUNTBLANK($A684:$F684)&gt;2,"",IF(Input!AC684=0,"NA",Input!AC684))</f>
        <v/>
      </c>
      <c r="CV684" s="65" t="str">
        <f t="shared" si="548"/>
        <v/>
      </c>
      <c r="CW684" s="65" t="str">
        <f t="shared" si="549"/>
        <v/>
      </c>
      <c r="CX684" s="165" t="str">
        <f>IF(COUNTBLANK($A684:$F684)&gt;2,"",IF(Input!AD684=0,"NA",Input!AD684))</f>
        <v/>
      </c>
    </row>
    <row r="685" spans="1:102" x14ac:dyDescent="0.25">
      <c r="A685" s="162" t="str">
        <f>IF(Input!B685=0,"",Input!B685)</f>
        <v/>
      </c>
      <c r="B685" s="162" t="str">
        <f>IF(Input!C685=0,"",Input!C685)</f>
        <v/>
      </c>
      <c r="C685" s="162" t="str">
        <f>IF(Input!D685=0,"",Input!D685)</f>
        <v/>
      </c>
      <c r="D685" s="162" t="str">
        <f>IF(Input!G685=0,"",Input!G685)</f>
        <v/>
      </c>
      <c r="E685" s="162" t="str">
        <f>IF(Input!H685=0,"",Input!H685)</f>
        <v/>
      </c>
      <c r="F685" s="162" t="str">
        <f>IF(Input!I685=0,"",Input!I685)</f>
        <v/>
      </c>
      <c r="G685" s="66" t="str">
        <f t="shared" si="500"/>
        <v/>
      </c>
      <c r="H685" s="66" t="str">
        <f t="shared" si="501"/>
        <v/>
      </c>
      <c r="I685" s="160" t="str">
        <f>FinalScores!G685</f>
        <v/>
      </c>
      <c r="J685" s="65" t="str">
        <f t="shared" si="502"/>
        <v/>
      </c>
      <c r="K685" s="65" t="str">
        <f t="shared" si="503"/>
        <v/>
      </c>
      <c r="L685" s="165" t="str">
        <f>IF(COUNTBLANK($A685:$F685)&gt;2,"",IF(Input!AE685=0,"NA",Input!AE685))</f>
        <v/>
      </c>
      <c r="M685" s="65" t="str">
        <f t="shared" si="504"/>
        <v/>
      </c>
      <c r="N685" s="65" t="str">
        <f t="shared" si="505"/>
        <v/>
      </c>
      <c r="O685" s="165" t="str">
        <f>IF(COUNTBLANK($A685:$F685)&gt;2,"",IF(Input!AF685=0,"NA",Input!AF685))</f>
        <v/>
      </c>
      <c r="P685" s="65" t="str">
        <f t="shared" si="506"/>
        <v/>
      </c>
      <c r="Q685" s="65" t="str">
        <f t="shared" si="507"/>
        <v/>
      </c>
      <c r="R685" s="165" t="str">
        <f>IF(COUNTBLANK($A685:$F685)&gt;2,"",IF(Input!AG685=0,"NA",Input!AG685))</f>
        <v/>
      </c>
      <c r="AN685" s="65" t="str">
        <f t="shared" si="508"/>
        <v/>
      </c>
      <c r="AO685" s="65" t="str">
        <f t="shared" si="509"/>
        <v/>
      </c>
      <c r="AP685" s="165" t="str">
        <f>IF(COUNTBLANK($A685:$F685)&gt;2,"",IF(Input!J685=0,"NA",Input!J685))</f>
        <v/>
      </c>
      <c r="AQ685" s="65" t="str">
        <f t="shared" si="510"/>
        <v/>
      </c>
      <c r="AR685" s="65" t="str">
        <f t="shared" si="511"/>
        <v/>
      </c>
      <c r="AS685" s="165" t="str">
        <f>IF(COUNTBLANK($A685:$F685)&gt;2,"",IF(Input!K685=0,"NA",Input!K685))</f>
        <v/>
      </c>
      <c r="AT685" s="65" t="str">
        <f t="shared" si="512"/>
        <v/>
      </c>
      <c r="AU685" s="65" t="str">
        <f t="shared" si="513"/>
        <v/>
      </c>
      <c r="AV685" s="165" t="str">
        <f>IF(COUNTBLANK($A685:$F685)&gt;2,"",IF(Input!L685=0,"NA",Input!L685))</f>
        <v/>
      </c>
      <c r="AW685" s="65" t="str">
        <f t="shared" si="514"/>
        <v/>
      </c>
      <c r="AX685" s="65" t="str">
        <f t="shared" si="515"/>
        <v/>
      </c>
      <c r="AY685" s="165" t="str">
        <f>IF(COUNTBLANK($A685:$F685)&gt;2,"",IF(Input!M685=0,"NA",Input!M685))</f>
        <v/>
      </c>
      <c r="AZ685" s="65" t="str">
        <f t="shared" si="516"/>
        <v/>
      </c>
      <c r="BA685" s="65" t="str">
        <f t="shared" si="517"/>
        <v/>
      </c>
      <c r="BB685" s="165" t="str">
        <f>IF(COUNTBLANK($A685:$F685)&gt;2,"",IF(Input!N685=0,"NA",Input!N685))</f>
        <v/>
      </c>
      <c r="BC685" s="65" t="str">
        <f t="shared" si="518"/>
        <v/>
      </c>
      <c r="BD685" s="65" t="str">
        <f t="shared" si="519"/>
        <v/>
      </c>
      <c r="BE685" s="165" t="str">
        <f>IF(COUNTBLANK($A685:$F685)&gt;2,"",IF(Input!O685=0,"NA",Input!O685))</f>
        <v/>
      </c>
      <c r="BF685" s="65" t="str">
        <f t="shared" si="520"/>
        <v/>
      </c>
      <c r="BG685" s="65" t="str">
        <f t="shared" si="521"/>
        <v/>
      </c>
      <c r="BH685" s="165" t="str">
        <f>IF(COUNTBLANK($A685:$F685)&gt;2,"",IF(Input!P685=0,"NA",Input!P685))</f>
        <v/>
      </c>
      <c r="BI685" s="65" t="str">
        <f t="shared" si="522"/>
        <v/>
      </c>
      <c r="BJ685" s="65" t="str">
        <f t="shared" si="523"/>
        <v/>
      </c>
      <c r="BK685" s="165" t="str">
        <f>IF(COUNTBLANK($A685:$F685)&gt;2,"",IF(Input!Q685=0,"NA",Input!Q685))</f>
        <v/>
      </c>
      <c r="BL685" s="65" t="str">
        <f t="shared" si="524"/>
        <v/>
      </c>
      <c r="BM685" s="65" t="str">
        <f t="shared" si="525"/>
        <v/>
      </c>
      <c r="BN685" s="165" t="str">
        <f>IF(COUNTBLANK($A685:$F685)&gt;2,"",IF(Input!R685=0,"NA",Input!R685))</f>
        <v/>
      </c>
      <c r="BO685" s="65" t="str">
        <f t="shared" si="526"/>
        <v/>
      </c>
      <c r="BP685" s="65" t="str">
        <f t="shared" si="527"/>
        <v/>
      </c>
      <c r="BQ685" s="165" t="str">
        <f>IF(COUNTBLANK($A685:$F685)&gt;2,"",IF(Input!S685=0,"NA",Input!S685))</f>
        <v/>
      </c>
      <c r="BR685" s="65" t="str">
        <f t="shared" si="528"/>
        <v/>
      </c>
      <c r="BS685" s="65" t="str">
        <f t="shared" si="529"/>
        <v/>
      </c>
      <c r="BT685" s="165" t="str">
        <f>IF(COUNTBLANK($A685:$F685)&gt;2,"",IF(Input!T685=0,"NA",Input!T685))</f>
        <v/>
      </c>
      <c r="BU685" s="65" t="str">
        <f t="shared" si="530"/>
        <v/>
      </c>
      <c r="BV685" s="65" t="str">
        <f t="shared" si="531"/>
        <v/>
      </c>
      <c r="BW685" s="165" t="str">
        <f>IF(COUNTBLANK($A685:$F685)&gt;2,"",IF(Input!U685=0,"NA",Input!U685))</f>
        <v/>
      </c>
      <c r="BX685" s="65" t="str">
        <f t="shared" si="532"/>
        <v/>
      </c>
      <c r="BY685" s="65" t="str">
        <f t="shared" si="533"/>
        <v/>
      </c>
      <c r="BZ685" s="165" t="str">
        <f>IF(COUNTBLANK($A685:$F685)&gt;2,"",IF(Input!V685=0,"NA",Input!V685))</f>
        <v/>
      </c>
      <c r="CA685" s="65" t="str">
        <f t="shared" si="534"/>
        <v/>
      </c>
      <c r="CB685" s="65" t="str">
        <f t="shared" si="535"/>
        <v/>
      </c>
      <c r="CC685" s="165" t="str">
        <f>IF(COUNTBLANK($A685:$F685)&gt;2,"",IF(Input!W685=0,"NA",Input!W685))</f>
        <v/>
      </c>
      <c r="CD685" s="65" t="str">
        <f t="shared" si="536"/>
        <v/>
      </c>
      <c r="CE685" s="65" t="str">
        <f t="shared" si="537"/>
        <v/>
      </c>
      <c r="CF685" s="165" t="str">
        <f>IF(COUNTBLANK($A685:$F685)&gt;2,"",IF(Input!X685=0,"NA",Input!X685))</f>
        <v/>
      </c>
      <c r="CG685" s="65" t="str">
        <f t="shared" si="538"/>
        <v/>
      </c>
      <c r="CH685" s="65" t="str">
        <f t="shared" si="539"/>
        <v/>
      </c>
      <c r="CI685" s="165" t="str">
        <f>IF(COUNTBLANK($A685:$F685)&gt;2,"",IF(Input!Y685=0,"NA",Input!Y685))</f>
        <v/>
      </c>
      <c r="CJ685" s="65" t="str">
        <f t="shared" si="540"/>
        <v/>
      </c>
      <c r="CK685" s="65" t="str">
        <f t="shared" si="541"/>
        <v/>
      </c>
      <c r="CL685" s="165" t="str">
        <f>IF(COUNTBLANK($A685:$F685)&gt;2,"",IF(Input!Z685=0,"NA",Input!Z685))</f>
        <v/>
      </c>
      <c r="CM685" s="65" t="str">
        <f t="shared" si="542"/>
        <v/>
      </c>
      <c r="CN685" s="65" t="str">
        <f t="shared" si="543"/>
        <v/>
      </c>
      <c r="CO685" s="165" t="str">
        <f>IF(COUNTBLANK($A685:$F685)&gt;2,"",IF(Input!AA685=0,"NA",Input!AA685))</f>
        <v/>
      </c>
      <c r="CP685" s="65" t="str">
        <f t="shared" si="544"/>
        <v/>
      </c>
      <c r="CQ685" s="65" t="str">
        <f t="shared" si="545"/>
        <v/>
      </c>
      <c r="CR685" s="165" t="str">
        <f>IF(COUNTBLANK($A685:$F685)&gt;2,"",IF(Input!AB685=0,"NA",Input!AB685))</f>
        <v/>
      </c>
      <c r="CS685" s="65" t="str">
        <f t="shared" si="546"/>
        <v/>
      </c>
      <c r="CT685" s="65" t="str">
        <f t="shared" si="547"/>
        <v/>
      </c>
      <c r="CU685" s="165" t="str">
        <f>IF(COUNTBLANK($A685:$F685)&gt;2,"",IF(Input!AC685=0,"NA",Input!AC685))</f>
        <v/>
      </c>
      <c r="CV685" s="65" t="str">
        <f t="shared" si="548"/>
        <v/>
      </c>
      <c r="CW685" s="65" t="str">
        <f t="shared" si="549"/>
        <v/>
      </c>
      <c r="CX685" s="165" t="str">
        <f>IF(COUNTBLANK($A685:$F685)&gt;2,"",IF(Input!AD685=0,"NA",Input!AD685))</f>
        <v/>
      </c>
    </row>
    <row r="686" spans="1:102" x14ac:dyDescent="0.25">
      <c r="A686" s="162" t="str">
        <f>IF(Input!B686=0,"",Input!B686)</f>
        <v/>
      </c>
      <c r="B686" s="162" t="str">
        <f>IF(Input!C686=0,"",Input!C686)</f>
        <v/>
      </c>
      <c r="C686" s="162" t="str">
        <f>IF(Input!D686=0,"",Input!D686)</f>
        <v/>
      </c>
      <c r="D686" s="162" t="str">
        <f>IF(Input!G686=0,"",Input!G686)</f>
        <v/>
      </c>
      <c r="E686" s="162" t="str">
        <f>IF(Input!H686=0,"",Input!H686)</f>
        <v/>
      </c>
      <c r="F686" s="162" t="str">
        <f>IF(Input!I686=0,"",Input!I686)</f>
        <v/>
      </c>
      <c r="G686" s="66" t="str">
        <f t="shared" si="500"/>
        <v/>
      </c>
      <c r="H686" s="66" t="str">
        <f t="shared" si="501"/>
        <v/>
      </c>
      <c r="I686" s="160" t="str">
        <f>FinalScores!G686</f>
        <v/>
      </c>
      <c r="J686" s="65" t="str">
        <f t="shared" si="502"/>
        <v/>
      </c>
      <c r="K686" s="65" t="str">
        <f t="shared" si="503"/>
        <v/>
      </c>
      <c r="L686" s="165" t="str">
        <f>IF(COUNTBLANK($A686:$F686)&gt;2,"",IF(Input!AE686=0,"NA",Input!AE686))</f>
        <v/>
      </c>
      <c r="M686" s="65" t="str">
        <f t="shared" si="504"/>
        <v/>
      </c>
      <c r="N686" s="65" t="str">
        <f t="shared" si="505"/>
        <v/>
      </c>
      <c r="O686" s="165" t="str">
        <f>IF(COUNTBLANK($A686:$F686)&gt;2,"",IF(Input!AF686=0,"NA",Input!AF686))</f>
        <v/>
      </c>
      <c r="P686" s="65" t="str">
        <f t="shared" si="506"/>
        <v/>
      </c>
      <c r="Q686" s="65" t="str">
        <f t="shared" si="507"/>
        <v/>
      </c>
      <c r="R686" s="165" t="str">
        <f>IF(COUNTBLANK($A686:$F686)&gt;2,"",IF(Input!AG686=0,"NA",Input!AG686))</f>
        <v/>
      </c>
      <c r="AN686" s="65" t="str">
        <f t="shared" si="508"/>
        <v/>
      </c>
      <c r="AO686" s="65" t="str">
        <f t="shared" si="509"/>
        <v/>
      </c>
      <c r="AP686" s="165" t="str">
        <f>IF(COUNTBLANK($A686:$F686)&gt;2,"",IF(Input!J686=0,"NA",Input!J686))</f>
        <v/>
      </c>
      <c r="AQ686" s="65" t="str">
        <f t="shared" si="510"/>
        <v/>
      </c>
      <c r="AR686" s="65" t="str">
        <f t="shared" si="511"/>
        <v/>
      </c>
      <c r="AS686" s="165" t="str">
        <f>IF(COUNTBLANK($A686:$F686)&gt;2,"",IF(Input!K686=0,"NA",Input!K686))</f>
        <v/>
      </c>
      <c r="AT686" s="65" t="str">
        <f t="shared" si="512"/>
        <v/>
      </c>
      <c r="AU686" s="65" t="str">
        <f t="shared" si="513"/>
        <v/>
      </c>
      <c r="AV686" s="165" t="str">
        <f>IF(COUNTBLANK($A686:$F686)&gt;2,"",IF(Input!L686=0,"NA",Input!L686))</f>
        <v/>
      </c>
      <c r="AW686" s="65" t="str">
        <f t="shared" si="514"/>
        <v/>
      </c>
      <c r="AX686" s="65" t="str">
        <f t="shared" si="515"/>
        <v/>
      </c>
      <c r="AY686" s="165" t="str">
        <f>IF(COUNTBLANK($A686:$F686)&gt;2,"",IF(Input!M686=0,"NA",Input!M686))</f>
        <v/>
      </c>
      <c r="AZ686" s="65" t="str">
        <f t="shared" si="516"/>
        <v/>
      </c>
      <c r="BA686" s="65" t="str">
        <f t="shared" si="517"/>
        <v/>
      </c>
      <c r="BB686" s="165" t="str">
        <f>IF(COUNTBLANK($A686:$F686)&gt;2,"",IF(Input!N686=0,"NA",Input!N686))</f>
        <v/>
      </c>
      <c r="BC686" s="65" t="str">
        <f t="shared" si="518"/>
        <v/>
      </c>
      <c r="BD686" s="65" t="str">
        <f t="shared" si="519"/>
        <v/>
      </c>
      <c r="BE686" s="165" t="str">
        <f>IF(COUNTBLANK($A686:$F686)&gt;2,"",IF(Input!O686=0,"NA",Input!O686))</f>
        <v/>
      </c>
      <c r="BF686" s="65" t="str">
        <f t="shared" si="520"/>
        <v/>
      </c>
      <c r="BG686" s="65" t="str">
        <f t="shared" si="521"/>
        <v/>
      </c>
      <c r="BH686" s="165" t="str">
        <f>IF(COUNTBLANK($A686:$F686)&gt;2,"",IF(Input!P686=0,"NA",Input!P686))</f>
        <v/>
      </c>
      <c r="BI686" s="65" t="str">
        <f t="shared" si="522"/>
        <v/>
      </c>
      <c r="BJ686" s="65" t="str">
        <f t="shared" si="523"/>
        <v/>
      </c>
      <c r="BK686" s="165" t="str">
        <f>IF(COUNTBLANK($A686:$F686)&gt;2,"",IF(Input!Q686=0,"NA",Input!Q686))</f>
        <v/>
      </c>
      <c r="BL686" s="65" t="str">
        <f t="shared" si="524"/>
        <v/>
      </c>
      <c r="BM686" s="65" t="str">
        <f t="shared" si="525"/>
        <v/>
      </c>
      <c r="BN686" s="165" t="str">
        <f>IF(COUNTBLANK($A686:$F686)&gt;2,"",IF(Input!R686=0,"NA",Input!R686))</f>
        <v/>
      </c>
      <c r="BO686" s="65" t="str">
        <f t="shared" si="526"/>
        <v/>
      </c>
      <c r="BP686" s="65" t="str">
        <f t="shared" si="527"/>
        <v/>
      </c>
      <c r="BQ686" s="165" t="str">
        <f>IF(COUNTBLANK($A686:$F686)&gt;2,"",IF(Input!S686=0,"NA",Input!S686))</f>
        <v/>
      </c>
      <c r="BR686" s="65" t="str">
        <f t="shared" si="528"/>
        <v/>
      </c>
      <c r="BS686" s="65" t="str">
        <f t="shared" si="529"/>
        <v/>
      </c>
      <c r="BT686" s="165" t="str">
        <f>IF(COUNTBLANK($A686:$F686)&gt;2,"",IF(Input!T686=0,"NA",Input!T686))</f>
        <v/>
      </c>
      <c r="BU686" s="65" t="str">
        <f t="shared" si="530"/>
        <v/>
      </c>
      <c r="BV686" s="65" t="str">
        <f t="shared" si="531"/>
        <v/>
      </c>
      <c r="BW686" s="165" t="str">
        <f>IF(COUNTBLANK($A686:$F686)&gt;2,"",IF(Input!U686=0,"NA",Input!U686))</f>
        <v/>
      </c>
      <c r="BX686" s="65" t="str">
        <f t="shared" si="532"/>
        <v/>
      </c>
      <c r="BY686" s="65" t="str">
        <f t="shared" si="533"/>
        <v/>
      </c>
      <c r="BZ686" s="165" t="str">
        <f>IF(COUNTBLANK($A686:$F686)&gt;2,"",IF(Input!V686=0,"NA",Input!V686))</f>
        <v/>
      </c>
      <c r="CA686" s="65" t="str">
        <f t="shared" si="534"/>
        <v/>
      </c>
      <c r="CB686" s="65" t="str">
        <f t="shared" si="535"/>
        <v/>
      </c>
      <c r="CC686" s="165" t="str">
        <f>IF(COUNTBLANK($A686:$F686)&gt;2,"",IF(Input!W686=0,"NA",Input!W686))</f>
        <v/>
      </c>
      <c r="CD686" s="65" t="str">
        <f t="shared" si="536"/>
        <v/>
      </c>
      <c r="CE686" s="65" t="str">
        <f t="shared" si="537"/>
        <v/>
      </c>
      <c r="CF686" s="165" t="str">
        <f>IF(COUNTBLANK($A686:$F686)&gt;2,"",IF(Input!X686=0,"NA",Input!X686))</f>
        <v/>
      </c>
      <c r="CG686" s="65" t="str">
        <f t="shared" si="538"/>
        <v/>
      </c>
      <c r="CH686" s="65" t="str">
        <f t="shared" si="539"/>
        <v/>
      </c>
      <c r="CI686" s="165" t="str">
        <f>IF(COUNTBLANK($A686:$F686)&gt;2,"",IF(Input!Y686=0,"NA",Input!Y686))</f>
        <v/>
      </c>
      <c r="CJ686" s="65" t="str">
        <f t="shared" si="540"/>
        <v/>
      </c>
      <c r="CK686" s="65" t="str">
        <f t="shared" si="541"/>
        <v/>
      </c>
      <c r="CL686" s="165" t="str">
        <f>IF(COUNTBLANK($A686:$F686)&gt;2,"",IF(Input!Z686=0,"NA",Input!Z686))</f>
        <v/>
      </c>
      <c r="CM686" s="65" t="str">
        <f t="shared" si="542"/>
        <v/>
      </c>
      <c r="CN686" s="65" t="str">
        <f t="shared" si="543"/>
        <v/>
      </c>
      <c r="CO686" s="165" t="str">
        <f>IF(COUNTBLANK($A686:$F686)&gt;2,"",IF(Input!AA686=0,"NA",Input!AA686))</f>
        <v/>
      </c>
      <c r="CP686" s="65" t="str">
        <f t="shared" si="544"/>
        <v/>
      </c>
      <c r="CQ686" s="65" t="str">
        <f t="shared" si="545"/>
        <v/>
      </c>
      <c r="CR686" s="165" t="str">
        <f>IF(COUNTBLANK($A686:$F686)&gt;2,"",IF(Input!AB686=0,"NA",Input!AB686))</f>
        <v/>
      </c>
      <c r="CS686" s="65" t="str">
        <f t="shared" si="546"/>
        <v/>
      </c>
      <c r="CT686" s="65" t="str">
        <f t="shared" si="547"/>
        <v/>
      </c>
      <c r="CU686" s="165" t="str">
        <f>IF(COUNTBLANK($A686:$F686)&gt;2,"",IF(Input!AC686=0,"NA",Input!AC686))</f>
        <v/>
      </c>
      <c r="CV686" s="65" t="str">
        <f t="shared" si="548"/>
        <v/>
      </c>
      <c r="CW686" s="65" t="str">
        <f t="shared" si="549"/>
        <v/>
      </c>
      <c r="CX686" s="165" t="str">
        <f>IF(COUNTBLANK($A686:$F686)&gt;2,"",IF(Input!AD686=0,"NA",Input!AD686))</f>
        <v/>
      </c>
    </row>
    <row r="687" spans="1:102" x14ac:dyDescent="0.25">
      <c r="A687" s="162" t="str">
        <f>IF(Input!B687=0,"",Input!B687)</f>
        <v/>
      </c>
      <c r="B687" s="162" t="str">
        <f>IF(Input!C687=0,"",Input!C687)</f>
        <v/>
      </c>
      <c r="C687" s="162" t="str">
        <f>IF(Input!D687=0,"",Input!D687)</f>
        <v/>
      </c>
      <c r="D687" s="162" t="str">
        <f>IF(Input!G687=0,"",Input!G687)</f>
        <v/>
      </c>
      <c r="E687" s="162" t="str">
        <f>IF(Input!H687=0,"",Input!H687)</f>
        <v/>
      </c>
      <c r="F687" s="162" t="str">
        <f>IF(Input!I687=0,"",Input!I687)</f>
        <v/>
      </c>
      <c r="G687" s="66" t="str">
        <f t="shared" si="500"/>
        <v/>
      </c>
      <c r="H687" s="66" t="str">
        <f t="shared" si="501"/>
        <v/>
      </c>
      <c r="I687" s="160" t="str">
        <f>FinalScores!G687</f>
        <v/>
      </c>
      <c r="J687" s="65" t="str">
        <f t="shared" si="502"/>
        <v/>
      </c>
      <c r="K687" s="65" t="str">
        <f t="shared" si="503"/>
        <v/>
      </c>
      <c r="L687" s="165" t="str">
        <f>IF(COUNTBLANK($A687:$F687)&gt;2,"",IF(Input!AE687=0,"NA",Input!AE687))</f>
        <v/>
      </c>
      <c r="M687" s="65" t="str">
        <f t="shared" si="504"/>
        <v/>
      </c>
      <c r="N687" s="65" t="str">
        <f t="shared" si="505"/>
        <v/>
      </c>
      <c r="O687" s="165" t="str">
        <f>IF(COUNTBLANK($A687:$F687)&gt;2,"",IF(Input!AF687=0,"NA",Input!AF687))</f>
        <v/>
      </c>
      <c r="P687" s="65" t="str">
        <f t="shared" si="506"/>
        <v/>
      </c>
      <c r="Q687" s="65" t="str">
        <f t="shared" si="507"/>
        <v/>
      </c>
      <c r="R687" s="165" t="str">
        <f>IF(COUNTBLANK($A687:$F687)&gt;2,"",IF(Input!AG687=0,"NA",Input!AG687))</f>
        <v/>
      </c>
      <c r="AN687" s="65" t="str">
        <f t="shared" si="508"/>
        <v/>
      </c>
      <c r="AO687" s="65" t="str">
        <f t="shared" si="509"/>
        <v/>
      </c>
      <c r="AP687" s="165" t="str">
        <f>IF(COUNTBLANK($A687:$F687)&gt;2,"",IF(Input!J687=0,"NA",Input!J687))</f>
        <v/>
      </c>
      <c r="AQ687" s="65" t="str">
        <f t="shared" si="510"/>
        <v/>
      </c>
      <c r="AR687" s="65" t="str">
        <f t="shared" si="511"/>
        <v/>
      </c>
      <c r="AS687" s="165" t="str">
        <f>IF(COUNTBLANK($A687:$F687)&gt;2,"",IF(Input!K687=0,"NA",Input!K687))</f>
        <v/>
      </c>
      <c r="AT687" s="65" t="str">
        <f t="shared" si="512"/>
        <v/>
      </c>
      <c r="AU687" s="65" t="str">
        <f t="shared" si="513"/>
        <v/>
      </c>
      <c r="AV687" s="165" t="str">
        <f>IF(COUNTBLANK($A687:$F687)&gt;2,"",IF(Input!L687=0,"NA",Input!L687))</f>
        <v/>
      </c>
      <c r="AW687" s="65" t="str">
        <f t="shared" si="514"/>
        <v/>
      </c>
      <c r="AX687" s="65" t="str">
        <f t="shared" si="515"/>
        <v/>
      </c>
      <c r="AY687" s="165" t="str">
        <f>IF(COUNTBLANK($A687:$F687)&gt;2,"",IF(Input!M687=0,"NA",Input!M687))</f>
        <v/>
      </c>
      <c r="AZ687" s="65" t="str">
        <f t="shared" si="516"/>
        <v/>
      </c>
      <c r="BA687" s="65" t="str">
        <f t="shared" si="517"/>
        <v/>
      </c>
      <c r="BB687" s="165" t="str">
        <f>IF(COUNTBLANK($A687:$F687)&gt;2,"",IF(Input!N687=0,"NA",Input!N687))</f>
        <v/>
      </c>
      <c r="BC687" s="65" t="str">
        <f t="shared" si="518"/>
        <v/>
      </c>
      <c r="BD687" s="65" t="str">
        <f t="shared" si="519"/>
        <v/>
      </c>
      <c r="BE687" s="165" t="str">
        <f>IF(COUNTBLANK($A687:$F687)&gt;2,"",IF(Input!O687=0,"NA",Input!O687))</f>
        <v/>
      </c>
      <c r="BF687" s="65" t="str">
        <f t="shared" si="520"/>
        <v/>
      </c>
      <c r="BG687" s="65" t="str">
        <f t="shared" si="521"/>
        <v/>
      </c>
      <c r="BH687" s="165" t="str">
        <f>IF(COUNTBLANK($A687:$F687)&gt;2,"",IF(Input!P687=0,"NA",Input!P687))</f>
        <v/>
      </c>
      <c r="BI687" s="65" t="str">
        <f t="shared" si="522"/>
        <v/>
      </c>
      <c r="BJ687" s="65" t="str">
        <f t="shared" si="523"/>
        <v/>
      </c>
      <c r="BK687" s="165" t="str">
        <f>IF(COUNTBLANK($A687:$F687)&gt;2,"",IF(Input!Q687=0,"NA",Input!Q687))</f>
        <v/>
      </c>
      <c r="BL687" s="65" t="str">
        <f t="shared" si="524"/>
        <v/>
      </c>
      <c r="BM687" s="65" t="str">
        <f t="shared" si="525"/>
        <v/>
      </c>
      <c r="BN687" s="165" t="str">
        <f>IF(COUNTBLANK($A687:$F687)&gt;2,"",IF(Input!R687=0,"NA",Input!R687))</f>
        <v/>
      </c>
      <c r="BO687" s="65" t="str">
        <f t="shared" si="526"/>
        <v/>
      </c>
      <c r="BP687" s="65" t="str">
        <f t="shared" si="527"/>
        <v/>
      </c>
      <c r="BQ687" s="165" t="str">
        <f>IF(COUNTBLANK($A687:$F687)&gt;2,"",IF(Input!S687=0,"NA",Input!S687))</f>
        <v/>
      </c>
      <c r="BR687" s="65" t="str">
        <f t="shared" si="528"/>
        <v/>
      </c>
      <c r="BS687" s="65" t="str">
        <f t="shared" si="529"/>
        <v/>
      </c>
      <c r="BT687" s="165" t="str">
        <f>IF(COUNTBLANK($A687:$F687)&gt;2,"",IF(Input!T687=0,"NA",Input!T687))</f>
        <v/>
      </c>
      <c r="BU687" s="65" t="str">
        <f t="shared" si="530"/>
        <v/>
      </c>
      <c r="BV687" s="65" t="str">
        <f t="shared" si="531"/>
        <v/>
      </c>
      <c r="BW687" s="165" t="str">
        <f>IF(COUNTBLANK($A687:$F687)&gt;2,"",IF(Input!U687=0,"NA",Input!U687))</f>
        <v/>
      </c>
      <c r="BX687" s="65" t="str">
        <f t="shared" si="532"/>
        <v/>
      </c>
      <c r="BY687" s="65" t="str">
        <f t="shared" si="533"/>
        <v/>
      </c>
      <c r="BZ687" s="165" t="str">
        <f>IF(COUNTBLANK($A687:$F687)&gt;2,"",IF(Input!V687=0,"NA",Input!V687))</f>
        <v/>
      </c>
      <c r="CA687" s="65" t="str">
        <f t="shared" si="534"/>
        <v/>
      </c>
      <c r="CB687" s="65" t="str">
        <f t="shared" si="535"/>
        <v/>
      </c>
      <c r="CC687" s="165" t="str">
        <f>IF(COUNTBLANK($A687:$F687)&gt;2,"",IF(Input!W687=0,"NA",Input!W687))</f>
        <v/>
      </c>
      <c r="CD687" s="65" t="str">
        <f t="shared" si="536"/>
        <v/>
      </c>
      <c r="CE687" s="65" t="str">
        <f t="shared" si="537"/>
        <v/>
      </c>
      <c r="CF687" s="165" t="str">
        <f>IF(COUNTBLANK($A687:$F687)&gt;2,"",IF(Input!X687=0,"NA",Input!X687))</f>
        <v/>
      </c>
      <c r="CG687" s="65" t="str">
        <f t="shared" si="538"/>
        <v/>
      </c>
      <c r="CH687" s="65" t="str">
        <f t="shared" si="539"/>
        <v/>
      </c>
      <c r="CI687" s="165" t="str">
        <f>IF(COUNTBLANK($A687:$F687)&gt;2,"",IF(Input!Y687=0,"NA",Input!Y687))</f>
        <v/>
      </c>
      <c r="CJ687" s="65" t="str">
        <f t="shared" si="540"/>
        <v/>
      </c>
      <c r="CK687" s="65" t="str">
        <f t="shared" si="541"/>
        <v/>
      </c>
      <c r="CL687" s="165" t="str">
        <f>IF(COUNTBLANK($A687:$F687)&gt;2,"",IF(Input!Z687=0,"NA",Input!Z687))</f>
        <v/>
      </c>
      <c r="CM687" s="65" t="str">
        <f t="shared" si="542"/>
        <v/>
      </c>
      <c r="CN687" s="65" t="str">
        <f t="shared" si="543"/>
        <v/>
      </c>
      <c r="CO687" s="165" t="str">
        <f>IF(COUNTBLANK($A687:$F687)&gt;2,"",IF(Input!AA687=0,"NA",Input!AA687))</f>
        <v/>
      </c>
      <c r="CP687" s="65" t="str">
        <f t="shared" si="544"/>
        <v/>
      </c>
      <c r="CQ687" s="65" t="str">
        <f t="shared" si="545"/>
        <v/>
      </c>
      <c r="CR687" s="165" t="str">
        <f>IF(COUNTBLANK($A687:$F687)&gt;2,"",IF(Input!AB687=0,"NA",Input!AB687))</f>
        <v/>
      </c>
      <c r="CS687" s="65" t="str">
        <f t="shared" si="546"/>
        <v/>
      </c>
      <c r="CT687" s="65" t="str">
        <f t="shared" si="547"/>
        <v/>
      </c>
      <c r="CU687" s="165" t="str">
        <f>IF(COUNTBLANK($A687:$F687)&gt;2,"",IF(Input!AC687=0,"NA",Input!AC687))</f>
        <v/>
      </c>
      <c r="CV687" s="65" t="str">
        <f t="shared" si="548"/>
        <v/>
      </c>
      <c r="CW687" s="65" t="str">
        <f t="shared" si="549"/>
        <v/>
      </c>
      <c r="CX687" s="165" t="str">
        <f>IF(COUNTBLANK($A687:$F687)&gt;2,"",IF(Input!AD687=0,"NA",Input!AD687))</f>
        <v/>
      </c>
    </row>
    <row r="688" spans="1:102" x14ac:dyDescent="0.25">
      <c r="A688" s="162" t="str">
        <f>IF(Input!B688=0,"",Input!B688)</f>
        <v/>
      </c>
      <c r="B688" s="162" t="str">
        <f>IF(Input!C688=0,"",Input!C688)</f>
        <v/>
      </c>
      <c r="C688" s="162" t="str">
        <f>IF(Input!D688=0,"",Input!D688)</f>
        <v/>
      </c>
      <c r="D688" s="162" t="str">
        <f>IF(Input!G688=0,"",Input!G688)</f>
        <v/>
      </c>
      <c r="E688" s="162" t="str">
        <f>IF(Input!H688=0,"",Input!H688)</f>
        <v/>
      </c>
      <c r="F688" s="162" t="str">
        <f>IF(Input!I688=0,"",Input!I688)</f>
        <v/>
      </c>
      <c r="G688" s="66" t="str">
        <f t="shared" si="500"/>
        <v/>
      </c>
      <c r="H688" s="66" t="str">
        <f t="shared" si="501"/>
        <v/>
      </c>
      <c r="I688" s="160" t="str">
        <f>FinalScores!G688</f>
        <v/>
      </c>
      <c r="J688" s="65" t="str">
        <f t="shared" si="502"/>
        <v/>
      </c>
      <c r="K688" s="65" t="str">
        <f t="shared" si="503"/>
        <v/>
      </c>
      <c r="L688" s="165" t="str">
        <f>IF(COUNTBLANK($A688:$F688)&gt;2,"",IF(Input!AE688=0,"NA",Input!AE688))</f>
        <v/>
      </c>
      <c r="M688" s="65" t="str">
        <f t="shared" si="504"/>
        <v/>
      </c>
      <c r="N688" s="65" t="str">
        <f t="shared" si="505"/>
        <v/>
      </c>
      <c r="O688" s="165" t="str">
        <f>IF(COUNTBLANK($A688:$F688)&gt;2,"",IF(Input!AF688=0,"NA",Input!AF688))</f>
        <v/>
      </c>
      <c r="P688" s="65" t="str">
        <f t="shared" si="506"/>
        <v/>
      </c>
      <c r="Q688" s="65" t="str">
        <f t="shared" si="507"/>
        <v/>
      </c>
      <c r="R688" s="165" t="str">
        <f>IF(COUNTBLANK($A688:$F688)&gt;2,"",IF(Input!AG688=0,"NA",Input!AG688))</f>
        <v/>
      </c>
      <c r="AN688" s="65" t="str">
        <f t="shared" si="508"/>
        <v/>
      </c>
      <c r="AO688" s="65" t="str">
        <f t="shared" si="509"/>
        <v/>
      </c>
      <c r="AP688" s="165" t="str">
        <f>IF(COUNTBLANK($A688:$F688)&gt;2,"",IF(Input!J688=0,"NA",Input!J688))</f>
        <v/>
      </c>
      <c r="AQ688" s="65" t="str">
        <f t="shared" si="510"/>
        <v/>
      </c>
      <c r="AR688" s="65" t="str">
        <f t="shared" si="511"/>
        <v/>
      </c>
      <c r="AS688" s="165" t="str">
        <f>IF(COUNTBLANK($A688:$F688)&gt;2,"",IF(Input!K688=0,"NA",Input!K688))</f>
        <v/>
      </c>
      <c r="AT688" s="65" t="str">
        <f t="shared" si="512"/>
        <v/>
      </c>
      <c r="AU688" s="65" t="str">
        <f t="shared" si="513"/>
        <v/>
      </c>
      <c r="AV688" s="165" t="str">
        <f>IF(COUNTBLANK($A688:$F688)&gt;2,"",IF(Input!L688=0,"NA",Input!L688))</f>
        <v/>
      </c>
      <c r="AW688" s="65" t="str">
        <f t="shared" si="514"/>
        <v/>
      </c>
      <c r="AX688" s="65" t="str">
        <f t="shared" si="515"/>
        <v/>
      </c>
      <c r="AY688" s="165" t="str">
        <f>IF(COUNTBLANK($A688:$F688)&gt;2,"",IF(Input!M688=0,"NA",Input!M688))</f>
        <v/>
      </c>
      <c r="AZ688" s="65" t="str">
        <f t="shared" si="516"/>
        <v/>
      </c>
      <c r="BA688" s="65" t="str">
        <f t="shared" si="517"/>
        <v/>
      </c>
      <c r="BB688" s="165" t="str">
        <f>IF(COUNTBLANK($A688:$F688)&gt;2,"",IF(Input!N688=0,"NA",Input!N688))</f>
        <v/>
      </c>
      <c r="BC688" s="65" t="str">
        <f t="shared" si="518"/>
        <v/>
      </c>
      <c r="BD688" s="65" t="str">
        <f t="shared" si="519"/>
        <v/>
      </c>
      <c r="BE688" s="165" t="str">
        <f>IF(COUNTBLANK($A688:$F688)&gt;2,"",IF(Input!O688=0,"NA",Input!O688))</f>
        <v/>
      </c>
      <c r="BF688" s="65" t="str">
        <f t="shared" si="520"/>
        <v/>
      </c>
      <c r="BG688" s="65" t="str">
        <f t="shared" si="521"/>
        <v/>
      </c>
      <c r="BH688" s="165" t="str">
        <f>IF(COUNTBLANK($A688:$F688)&gt;2,"",IF(Input!P688=0,"NA",Input!P688))</f>
        <v/>
      </c>
      <c r="BI688" s="65" t="str">
        <f t="shared" si="522"/>
        <v/>
      </c>
      <c r="BJ688" s="65" t="str">
        <f t="shared" si="523"/>
        <v/>
      </c>
      <c r="BK688" s="165" t="str">
        <f>IF(COUNTBLANK($A688:$F688)&gt;2,"",IF(Input!Q688=0,"NA",Input!Q688))</f>
        <v/>
      </c>
      <c r="BL688" s="65" t="str">
        <f t="shared" si="524"/>
        <v/>
      </c>
      <c r="BM688" s="65" t="str">
        <f t="shared" si="525"/>
        <v/>
      </c>
      <c r="BN688" s="165" t="str">
        <f>IF(COUNTBLANK($A688:$F688)&gt;2,"",IF(Input!R688=0,"NA",Input!R688))</f>
        <v/>
      </c>
      <c r="BO688" s="65" t="str">
        <f t="shared" si="526"/>
        <v/>
      </c>
      <c r="BP688" s="65" t="str">
        <f t="shared" si="527"/>
        <v/>
      </c>
      <c r="BQ688" s="165" t="str">
        <f>IF(COUNTBLANK($A688:$F688)&gt;2,"",IF(Input!S688=0,"NA",Input!S688))</f>
        <v/>
      </c>
      <c r="BR688" s="65" t="str">
        <f t="shared" si="528"/>
        <v/>
      </c>
      <c r="BS688" s="65" t="str">
        <f t="shared" si="529"/>
        <v/>
      </c>
      <c r="BT688" s="165" t="str">
        <f>IF(COUNTBLANK($A688:$F688)&gt;2,"",IF(Input!T688=0,"NA",Input!T688))</f>
        <v/>
      </c>
      <c r="BU688" s="65" t="str">
        <f t="shared" si="530"/>
        <v/>
      </c>
      <c r="BV688" s="65" t="str">
        <f t="shared" si="531"/>
        <v/>
      </c>
      <c r="BW688" s="165" t="str">
        <f>IF(COUNTBLANK($A688:$F688)&gt;2,"",IF(Input!U688=0,"NA",Input!U688))</f>
        <v/>
      </c>
      <c r="BX688" s="65" t="str">
        <f t="shared" si="532"/>
        <v/>
      </c>
      <c r="BY688" s="65" t="str">
        <f t="shared" si="533"/>
        <v/>
      </c>
      <c r="BZ688" s="165" t="str">
        <f>IF(COUNTBLANK($A688:$F688)&gt;2,"",IF(Input!V688=0,"NA",Input!V688))</f>
        <v/>
      </c>
      <c r="CA688" s="65" t="str">
        <f t="shared" si="534"/>
        <v/>
      </c>
      <c r="CB688" s="65" t="str">
        <f t="shared" si="535"/>
        <v/>
      </c>
      <c r="CC688" s="165" t="str">
        <f>IF(COUNTBLANK($A688:$F688)&gt;2,"",IF(Input!W688=0,"NA",Input!W688))</f>
        <v/>
      </c>
      <c r="CD688" s="65" t="str">
        <f t="shared" si="536"/>
        <v/>
      </c>
      <c r="CE688" s="65" t="str">
        <f t="shared" si="537"/>
        <v/>
      </c>
      <c r="CF688" s="165" t="str">
        <f>IF(COUNTBLANK($A688:$F688)&gt;2,"",IF(Input!X688=0,"NA",Input!X688))</f>
        <v/>
      </c>
      <c r="CG688" s="65" t="str">
        <f t="shared" si="538"/>
        <v/>
      </c>
      <c r="CH688" s="65" t="str">
        <f t="shared" si="539"/>
        <v/>
      </c>
      <c r="CI688" s="165" t="str">
        <f>IF(COUNTBLANK($A688:$F688)&gt;2,"",IF(Input!Y688=0,"NA",Input!Y688))</f>
        <v/>
      </c>
      <c r="CJ688" s="65" t="str">
        <f t="shared" si="540"/>
        <v/>
      </c>
      <c r="CK688" s="65" t="str">
        <f t="shared" si="541"/>
        <v/>
      </c>
      <c r="CL688" s="165" t="str">
        <f>IF(COUNTBLANK($A688:$F688)&gt;2,"",IF(Input!Z688=0,"NA",Input!Z688))</f>
        <v/>
      </c>
      <c r="CM688" s="65" t="str">
        <f t="shared" si="542"/>
        <v/>
      </c>
      <c r="CN688" s="65" t="str">
        <f t="shared" si="543"/>
        <v/>
      </c>
      <c r="CO688" s="165" t="str">
        <f>IF(COUNTBLANK($A688:$F688)&gt;2,"",IF(Input!AA688=0,"NA",Input!AA688))</f>
        <v/>
      </c>
      <c r="CP688" s="65" t="str">
        <f t="shared" si="544"/>
        <v/>
      </c>
      <c r="CQ688" s="65" t="str">
        <f t="shared" si="545"/>
        <v/>
      </c>
      <c r="CR688" s="165" t="str">
        <f>IF(COUNTBLANK($A688:$F688)&gt;2,"",IF(Input!AB688=0,"NA",Input!AB688))</f>
        <v/>
      </c>
      <c r="CS688" s="65" t="str">
        <f t="shared" si="546"/>
        <v/>
      </c>
      <c r="CT688" s="65" t="str">
        <f t="shared" si="547"/>
        <v/>
      </c>
      <c r="CU688" s="165" t="str">
        <f>IF(COUNTBLANK($A688:$F688)&gt;2,"",IF(Input!AC688=0,"NA",Input!AC688))</f>
        <v/>
      </c>
      <c r="CV688" s="65" t="str">
        <f t="shared" si="548"/>
        <v/>
      </c>
      <c r="CW688" s="65" t="str">
        <f t="shared" si="549"/>
        <v/>
      </c>
      <c r="CX688" s="165" t="str">
        <f>IF(COUNTBLANK($A688:$F688)&gt;2,"",IF(Input!AD688=0,"NA",Input!AD688))</f>
        <v/>
      </c>
    </row>
    <row r="689" spans="1:102" x14ac:dyDescent="0.25">
      <c r="A689" s="162" t="str">
        <f>IF(Input!B689=0,"",Input!B689)</f>
        <v/>
      </c>
      <c r="B689" s="162" t="str">
        <f>IF(Input!C689=0,"",Input!C689)</f>
        <v/>
      </c>
      <c r="C689" s="162" t="str">
        <f>IF(Input!D689=0,"",Input!D689)</f>
        <v/>
      </c>
      <c r="D689" s="162" t="str">
        <f>IF(Input!G689=0,"",Input!G689)</f>
        <v/>
      </c>
      <c r="E689" s="162" t="str">
        <f>IF(Input!H689=0,"",Input!H689)</f>
        <v/>
      </c>
      <c r="F689" s="162" t="str">
        <f>IF(Input!I689=0,"",Input!I689)</f>
        <v/>
      </c>
      <c r="G689" s="66" t="str">
        <f t="shared" si="500"/>
        <v/>
      </c>
      <c r="H689" s="66" t="str">
        <f t="shared" si="501"/>
        <v/>
      </c>
      <c r="I689" s="160" t="str">
        <f>FinalScores!G689</f>
        <v/>
      </c>
      <c r="J689" s="65" t="str">
        <f t="shared" si="502"/>
        <v/>
      </c>
      <c r="K689" s="65" t="str">
        <f t="shared" si="503"/>
        <v/>
      </c>
      <c r="L689" s="165" t="str">
        <f>IF(COUNTBLANK($A689:$F689)&gt;2,"",IF(Input!AE689=0,"NA",Input!AE689))</f>
        <v/>
      </c>
      <c r="M689" s="65" t="str">
        <f t="shared" si="504"/>
        <v/>
      </c>
      <c r="N689" s="65" t="str">
        <f t="shared" si="505"/>
        <v/>
      </c>
      <c r="O689" s="165" t="str">
        <f>IF(COUNTBLANK($A689:$F689)&gt;2,"",IF(Input!AF689=0,"NA",Input!AF689))</f>
        <v/>
      </c>
      <c r="P689" s="65" t="str">
        <f t="shared" si="506"/>
        <v/>
      </c>
      <c r="Q689" s="65" t="str">
        <f t="shared" si="507"/>
        <v/>
      </c>
      <c r="R689" s="165" t="str">
        <f>IF(COUNTBLANK($A689:$F689)&gt;2,"",IF(Input!AG689=0,"NA",Input!AG689))</f>
        <v/>
      </c>
      <c r="AN689" s="65" t="str">
        <f t="shared" si="508"/>
        <v/>
      </c>
      <c r="AO689" s="65" t="str">
        <f t="shared" si="509"/>
        <v/>
      </c>
      <c r="AP689" s="165" t="str">
        <f>IF(COUNTBLANK($A689:$F689)&gt;2,"",IF(Input!J689=0,"NA",Input!J689))</f>
        <v/>
      </c>
      <c r="AQ689" s="65" t="str">
        <f t="shared" si="510"/>
        <v/>
      </c>
      <c r="AR689" s="65" t="str">
        <f t="shared" si="511"/>
        <v/>
      </c>
      <c r="AS689" s="165" t="str">
        <f>IF(COUNTBLANK($A689:$F689)&gt;2,"",IF(Input!K689=0,"NA",Input!K689))</f>
        <v/>
      </c>
      <c r="AT689" s="65" t="str">
        <f t="shared" si="512"/>
        <v/>
      </c>
      <c r="AU689" s="65" t="str">
        <f t="shared" si="513"/>
        <v/>
      </c>
      <c r="AV689" s="165" t="str">
        <f>IF(COUNTBLANK($A689:$F689)&gt;2,"",IF(Input!L689=0,"NA",Input!L689))</f>
        <v/>
      </c>
      <c r="AW689" s="65" t="str">
        <f t="shared" si="514"/>
        <v/>
      </c>
      <c r="AX689" s="65" t="str">
        <f t="shared" si="515"/>
        <v/>
      </c>
      <c r="AY689" s="165" t="str">
        <f>IF(COUNTBLANK($A689:$F689)&gt;2,"",IF(Input!M689=0,"NA",Input!M689))</f>
        <v/>
      </c>
      <c r="AZ689" s="65" t="str">
        <f t="shared" si="516"/>
        <v/>
      </c>
      <c r="BA689" s="65" t="str">
        <f t="shared" si="517"/>
        <v/>
      </c>
      <c r="BB689" s="165" t="str">
        <f>IF(COUNTBLANK($A689:$F689)&gt;2,"",IF(Input!N689=0,"NA",Input!N689))</f>
        <v/>
      </c>
      <c r="BC689" s="65" t="str">
        <f t="shared" si="518"/>
        <v/>
      </c>
      <c r="BD689" s="65" t="str">
        <f t="shared" si="519"/>
        <v/>
      </c>
      <c r="BE689" s="165" t="str">
        <f>IF(COUNTBLANK($A689:$F689)&gt;2,"",IF(Input!O689=0,"NA",Input!O689))</f>
        <v/>
      </c>
      <c r="BF689" s="65" t="str">
        <f t="shared" si="520"/>
        <v/>
      </c>
      <c r="BG689" s="65" t="str">
        <f t="shared" si="521"/>
        <v/>
      </c>
      <c r="BH689" s="165" t="str">
        <f>IF(COUNTBLANK($A689:$F689)&gt;2,"",IF(Input!P689=0,"NA",Input!P689))</f>
        <v/>
      </c>
      <c r="BI689" s="65" t="str">
        <f t="shared" si="522"/>
        <v/>
      </c>
      <c r="BJ689" s="65" t="str">
        <f t="shared" si="523"/>
        <v/>
      </c>
      <c r="BK689" s="165" t="str">
        <f>IF(COUNTBLANK($A689:$F689)&gt;2,"",IF(Input!Q689=0,"NA",Input!Q689))</f>
        <v/>
      </c>
      <c r="BL689" s="65" t="str">
        <f t="shared" si="524"/>
        <v/>
      </c>
      <c r="BM689" s="65" t="str">
        <f t="shared" si="525"/>
        <v/>
      </c>
      <c r="BN689" s="165" t="str">
        <f>IF(COUNTBLANK($A689:$F689)&gt;2,"",IF(Input!R689=0,"NA",Input!R689))</f>
        <v/>
      </c>
      <c r="BO689" s="65" t="str">
        <f t="shared" si="526"/>
        <v/>
      </c>
      <c r="BP689" s="65" t="str">
        <f t="shared" si="527"/>
        <v/>
      </c>
      <c r="BQ689" s="165" t="str">
        <f>IF(COUNTBLANK($A689:$F689)&gt;2,"",IF(Input!S689=0,"NA",Input!S689))</f>
        <v/>
      </c>
      <c r="BR689" s="65" t="str">
        <f t="shared" si="528"/>
        <v/>
      </c>
      <c r="BS689" s="65" t="str">
        <f t="shared" si="529"/>
        <v/>
      </c>
      <c r="BT689" s="165" t="str">
        <f>IF(COUNTBLANK($A689:$F689)&gt;2,"",IF(Input!T689=0,"NA",Input!T689))</f>
        <v/>
      </c>
      <c r="BU689" s="65" t="str">
        <f t="shared" si="530"/>
        <v/>
      </c>
      <c r="BV689" s="65" t="str">
        <f t="shared" si="531"/>
        <v/>
      </c>
      <c r="BW689" s="165" t="str">
        <f>IF(COUNTBLANK($A689:$F689)&gt;2,"",IF(Input!U689=0,"NA",Input!U689))</f>
        <v/>
      </c>
      <c r="BX689" s="65" t="str">
        <f t="shared" si="532"/>
        <v/>
      </c>
      <c r="BY689" s="65" t="str">
        <f t="shared" si="533"/>
        <v/>
      </c>
      <c r="BZ689" s="165" t="str">
        <f>IF(COUNTBLANK($A689:$F689)&gt;2,"",IF(Input!V689=0,"NA",Input!V689))</f>
        <v/>
      </c>
      <c r="CA689" s="65" t="str">
        <f t="shared" si="534"/>
        <v/>
      </c>
      <c r="CB689" s="65" t="str">
        <f t="shared" si="535"/>
        <v/>
      </c>
      <c r="CC689" s="165" t="str">
        <f>IF(COUNTBLANK($A689:$F689)&gt;2,"",IF(Input!W689=0,"NA",Input!W689))</f>
        <v/>
      </c>
      <c r="CD689" s="65" t="str">
        <f t="shared" si="536"/>
        <v/>
      </c>
      <c r="CE689" s="65" t="str">
        <f t="shared" si="537"/>
        <v/>
      </c>
      <c r="CF689" s="165" t="str">
        <f>IF(COUNTBLANK($A689:$F689)&gt;2,"",IF(Input!X689=0,"NA",Input!X689))</f>
        <v/>
      </c>
      <c r="CG689" s="65" t="str">
        <f t="shared" si="538"/>
        <v/>
      </c>
      <c r="CH689" s="65" t="str">
        <f t="shared" si="539"/>
        <v/>
      </c>
      <c r="CI689" s="165" t="str">
        <f>IF(COUNTBLANK($A689:$F689)&gt;2,"",IF(Input!Y689=0,"NA",Input!Y689))</f>
        <v/>
      </c>
      <c r="CJ689" s="65" t="str">
        <f t="shared" si="540"/>
        <v/>
      </c>
      <c r="CK689" s="65" t="str">
        <f t="shared" si="541"/>
        <v/>
      </c>
      <c r="CL689" s="165" t="str">
        <f>IF(COUNTBLANK($A689:$F689)&gt;2,"",IF(Input!Z689=0,"NA",Input!Z689))</f>
        <v/>
      </c>
      <c r="CM689" s="65" t="str">
        <f t="shared" si="542"/>
        <v/>
      </c>
      <c r="CN689" s="65" t="str">
        <f t="shared" si="543"/>
        <v/>
      </c>
      <c r="CO689" s="165" t="str">
        <f>IF(COUNTBLANK($A689:$F689)&gt;2,"",IF(Input!AA689=0,"NA",Input!AA689))</f>
        <v/>
      </c>
      <c r="CP689" s="65" t="str">
        <f t="shared" si="544"/>
        <v/>
      </c>
      <c r="CQ689" s="65" t="str">
        <f t="shared" si="545"/>
        <v/>
      </c>
      <c r="CR689" s="165" t="str">
        <f>IF(COUNTBLANK($A689:$F689)&gt;2,"",IF(Input!AB689=0,"NA",Input!AB689))</f>
        <v/>
      </c>
      <c r="CS689" s="65" t="str">
        <f t="shared" si="546"/>
        <v/>
      </c>
      <c r="CT689" s="65" t="str">
        <f t="shared" si="547"/>
        <v/>
      </c>
      <c r="CU689" s="165" t="str">
        <f>IF(COUNTBLANK($A689:$F689)&gt;2,"",IF(Input!AC689=0,"NA",Input!AC689))</f>
        <v/>
      </c>
      <c r="CV689" s="65" t="str">
        <f t="shared" si="548"/>
        <v/>
      </c>
      <c r="CW689" s="65" t="str">
        <f t="shared" si="549"/>
        <v/>
      </c>
      <c r="CX689" s="165" t="str">
        <f>IF(COUNTBLANK($A689:$F689)&gt;2,"",IF(Input!AD689=0,"NA",Input!AD689))</f>
        <v/>
      </c>
    </row>
    <row r="690" spans="1:102" x14ac:dyDescent="0.25">
      <c r="A690" s="162" t="str">
        <f>IF(Input!B690=0,"",Input!B690)</f>
        <v/>
      </c>
      <c r="B690" s="162" t="str">
        <f>IF(Input!C690=0,"",Input!C690)</f>
        <v/>
      </c>
      <c r="C690" s="162" t="str">
        <f>IF(Input!D690=0,"",Input!D690)</f>
        <v/>
      </c>
      <c r="D690" s="162" t="str">
        <f>IF(Input!G690=0,"",Input!G690)</f>
        <v/>
      </c>
      <c r="E690" s="162" t="str">
        <f>IF(Input!H690=0,"",Input!H690)</f>
        <v/>
      </c>
      <c r="F690" s="162" t="str">
        <f>IF(Input!I690=0,"",Input!I690)</f>
        <v/>
      </c>
      <c r="G690" s="66" t="str">
        <f t="shared" si="500"/>
        <v/>
      </c>
      <c r="H690" s="66" t="str">
        <f t="shared" si="501"/>
        <v/>
      </c>
      <c r="I690" s="160" t="str">
        <f>FinalScores!G690</f>
        <v/>
      </c>
      <c r="J690" s="65" t="str">
        <f t="shared" si="502"/>
        <v/>
      </c>
      <c r="K690" s="65" t="str">
        <f t="shared" si="503"/>
        <v/>
      </c>
      <c r="L690" s="165" t="str">
        <f>IF(COUNTBLANK($A690:$F690)&gt;2,"",IF(Input!AE690=0,"NA",Input!AE690))</f>
        <v/>
      </c>
      <c r="M690" s="65" t="str">
        <f t="shared" si="504"/>
        <v/>
      </c>
      <c r="N690" s="65" t="str">
        <f t="shared" si="505"/>
        <v/>
      </c>
      <c r="O690" s="165" t="str">
        <f>IF(COUNTBLANK($A690:$F690)&gt;2,"",IF(Input!AF690=0,"NA",Input!AF690))</f>
        <v/>
      </c>
      <c r="P690" s="65" t="str">
        <f t="shared" si="506"/>
        <v/>
      </c>
      <c r="Q690" s="65" t="str">
        <f t="shared" si="507"/>
        <v/>
      </c>
      <c r="R690" s="165" t="str">
        <f>IF(COUNTBLANK($A690:$F690)&gt;2,"",IF(Input!AG690=0,"NA",Input!AG690))</f>
        <v/>
      </c>
      <c r="AN690" s="65" t="str">
        <f t="shared" si="508"/>
        <v/>
      </c>
      <c r="AO690" s="65" t="str">
        <f t="shared" si="509"/>
        <v/>
      </c>
      <c r="AP690" s="165" t="str">
        <f>IF(COUNTBLANK($A690:$F690)&gt;2,"",IF(Input!J690=0,"NA",Input!J690))</f>
        <v/>
      </c>
      <c r="AQ690" s="65" t="str">
        <f t="shared" si="510"/>
        <v/>
      </c>
      <c r="AR690" s="65" t="str">
        <f t="shared" si="511"/>
        <v/>
      </c>
      <c r="AS690" s="165" t="str">
        <f>IF(COUNTBLANK($A690:$F690)&gt;2,"",IF(Input!K690=0,"NA",Input!K690))</f>
        <v/>
      </c>
      <c r="AT690" s="65" t="str">
        <f t="shared" si="512"/>
        <v/>
      </c>
      <c r="AU690" s="65" t="str">
        <f t="shared" si="513"/>
        <v/>
      </c>
      <c r="AV690" s="165" t="str">
        <f>IF(COUNTBLANK($A690:$F690)&gt;2,"",IF(Input!L690=0,"NA",Input!L690))</f>
        <v/>
      </c>
      <c r="AW690" s="65" t="str">
        <f t="shared" si="514"/>
        <v/>
      </c>
      <c r="AX690" s="65" t="str">
        <f t="shared" si="515"/>
        <v/>
      </c>
      <c r="AY690" s="165" t="str">
        <f>IF(COUNTBLANK($A690:$F690)&gt;2,"",IF(Input!M690=0,"NA",Input!M690))</f>
        <v/>
      </c>
      <c r="AZ690" s="65" t="str">
        <f t="shared" si="516"/>
        <v/>
      </c>
      <c r="BA690" s="65" t="str">
        <f t="shared" si="517"/>
        <v/>
      </c>
      <c r="BB690" s="165" t="str">
        <f>IF(COUNTBLANK($A690:$F690)&gt;2,"",IF(Input!N690=0,"NA",Input!N690))</f>
        <v/>
      </c>
      <c r="BC690" s="65" t="str">
        <f t="shared" si="518"/>
        <v/>
      </c>
      <c r="BD690" s="65" t="str">
        <f t="shared" si="519"/>
        <v/>
      </c>
      <c r="BE690" s="165" t="str">
        <f>IF(COUNTBLANK($A690:$F690)&gt;2,"",IF(Input!O690=0,"NA",Input!O690))</f>
        <v/>
      </c>
      <c r="BF690" s="65" t="str">
        <f t="shared" si="520"/>
        <v/>
      </c>
      <c r="BG690" s="65" t="str">
        <f t="shared" si="521"/>
        <v/>
      </c>
      <c r="BH690" s="165" t="str">
        <f>IF(COUNTBLANK($A690:$F690)&gt;2,"",IF(Input!P690=0,"NA",Input!P690))</f>
        <v/>
      </c>
      <c r="BI690" s="65" t="str">
        <f t="shared" si="522"/>
        <v/>
      </c>
      <c r="BJ690" s="65" t="str">
        <f t="shared" si="523"/>
        <v/>
      </c>
      <c r="BK690" s="165" t="str">
        <f>IF(COUNTBLANK($A690:$F690)&gt;2,"",IF(Input!Q690=0,"NA",Input!Q690))</f>
        <v/>
      </c>
      <c r="BL690" s="65" t="str">
        <f t="shared" si="524"/>
        <v/>
      </c>
      <c r="BM690" s="65" t="str">
        <f t="shared" si="525"/>
        <v/>
      </c>
      <c r="BN690" s="165" t="str">
        <f>IF(COUNTBLANK($A690:$F690)&gt;2,"",IF(Input!R690=0,"NA",Input!R690))</f>
        <v/>
      </c>
      <c r="BO690" s="65" t="str">
        <f t="shared" si="526"/>
        <v/>
      </c>
      <c r="BP690" s="65" t="str">
        <f t="shared" si="527"/>
        <v/>
      </c>
      <c r="BQ690" s="165" t="str">
        <f>IF(COUNTBLANK($A690:$F690)&gt;2,"",IF(Input!S690=0,"NA",Input!S690))</f>
        <v/>
      </c>
      <c r="BR690" s="65" t="str">
        <f t="shared" si="528"/>
        <v/>
      </c>
      <c r="BS690" s="65" t="str">
        <f t="shared" si="529"/>
        <v/>
      </c>
      <c r="BT690" s="165" t="str">
        <f>IF(COUNTBLANK($A690:$F690)&gt;2,"",IF(Input!T690=0,"NA",Input!T690))</f>
        <v/>
      </c>
      <c r="BU690" s="65" t="str">
        <f t="shared" si="530"/>
        <v/>
      </c>
      <c r="BV690" s="65" t="str">
        <f t="shared" si="531"/>
        <v/>
      </c>
      <c r="BW690" s="165" t="str">
        <f>IF(COUNTBLANK($A690:$F690)&gt;2,"",IF(Input!U690=0,"NA",Input!U690))</f>
        <v/>
      </c>
      <c r="BX690" s="65" t="str">
        <f t="shared" si="532"/>
        <v/>
      </c>
      <c r="BY690" s="65" t="str">
        <f t="shared" si="533"/>
        <v/>
      </c>
      <c r="BZ690" s="165" t="str">
        <f>IF(COUNTBLANK($A690:$F690)&gt;2,"",IF(Input!V690=0,"NA",Input!V690))</f>
        <v/>
      </c>
      <c r="CA690" s="65" t="str">
        <f t="shared" si="534"/>
        <v/>
      </c>
      <c r="CB690" s="65" t="str">
        <f t="shared" si="535"/>
        <v/>
      </c>
      <c r="CC690" s="165" t="str">
        <f>IF(COUNTBLANK($A690:$F690)&gt;2,"",IF(Input!W690=0,"NA",Input!W690))</f>
        <v/>
      </c>
      <c r="CD690" s="65" t="str">
        <f t="shared" si="536"/>
        <v/>
      </c>
      <c r="CE690" s="65" t="str">
        <f t="shared" si="537"/>
        <v/>
      </c>
      <c r="CF690" s="165" t="str">
        <f>IF(COUNTBLANK($A690:$F690)&gt;2,"",IF(Input!X690=0,"NA",Input!X690))</f>
        <v/>
      </c>
      <c r="CG690" s="65" t="str">
        <f t="shared" si="538"/>
        <v/>
      </c>
      <c r="CH690" s="65" t="str">
        <f t="shared" si="539"/>
        <v/>
      </c>
      <c r="CI690" s="165" t="str">
        <f>IF(COUNTBLANK($A690:$F690)&gt;2,"",IF(Input!Y690=0,"NA",Input!Y690))</f>
        <v/>
      </c>
      <c r="CJ690" s="65" t="str">
        <f t="shared" si="540"/>
        <v/>
      </c>
      <c r="CK690" s="65" t="str">
        <f t="shared" si="541"/>
        <v/>
      </c>
      <c r="CL690" s="165" t="str">
        <f>IF(COUNTBLANK($A690:$F690)&gt;2,"",IF(Input!Z690=0,"NA",Input!Z690))</f>
        <v/>
      </c>
      <c r="CM690" s="65" t="str">
        <f t="shared" si="542"/>
        <v/>
      </c>
      <c r="CN690" s="65" t="str">
        <f t="shared" si="543"/>
        <v/>
      </c>
      <c r="CO690" s="165" t="str">
        <f>IF(COUNTBLANK($A690:$F690)&gt;2,"",IF(Input!AA690=0,"NA",Input!AA690))</f>
        <v/>
      </c>
      <c r="CP690" s="65" t="str">
        <f t="shared" si="544"/>
        <v/>
      </c>
      <c r="CQ690" s="65" t="str">
        <f t="shared" si="545"/>
        <v/>
      </c>
      <c r="CR690" s="165" t="str">
        <f>IF(COUNTBLANK($A690:$F690)&gt;2,"",IF(Input!AB690=0,"NA",Input!AB690))</f>
        <v/>
      </c>
      <c r="CS690" s="65" t="str">
        <f t="shared" si="546"/>
        <v/>
      </c>
      <c r="CT690" s="65" t="str">
        <f t="shared" si="547"/>
        <v/>
      </c>
      <c r="CU690" s="165" t="str">
        <f>IF(COUNTBLANK($A690:$F690)&gt;2,"",IF(Input!AC690=0,"NA",Input!AC690))</f>
        <v/>
      </c>
      <c r="CV690" s="65" t="str">
        <f t="shared" si="548"/>
        <v/>
      </c>
      <c r="CW690" s="65" t="str">
        <f t="shared" si="549"/>
        <v/>
      </c>
      <c r="CX690" s="165" t="str">
        <f>IF(COUNTBLANK($A690:$F690)&gt;2,"",IF(Input!AD690=0,"NA",Input!AD690))</f>
        <v/>
      </c>
    </row>
    <row r="691" spans="1:102" x14ac:dyDescent="0.25">
      <c r="A691" s="162" t="str">
        <f>IF(Input!B691=0,"",Input!B691)</f>
        <v/>
      </c>
      <c r="B691" s="162" t="str">
        <f>IF(Input!C691=0,"",Input!C691)</f>
        <v/>
      </c>
      <c r="C691" s="162" t="str">
        <f>IF(Input!D691=0,"",Input!D691)</f>
        <v/>
      </c>
      <c r="D691" s="162" t="str">
        <f>IF(Input!G691=0,"",Input!G691)</f>
        <v/>
      </c>
      <c r="E691" s="162" t="str">
        <f>IF(Input!H691=0,"",Input!H691)</f>
        <v/>
      </c>
      <c r="F691" s="162" t="str">
        <f>IF(Input!I691=0,"",Input!I691)</f>
        <v/>
      </c>
      <c r="G691" s="66" t="str">
        <f t="shared" si="500"/>
        <v/>
      </c>
      <c r="H691" s="66" t="str">
        <f t="shared" si="501"/>
        <v/>
      </c>
      <c r="I691" s="160" t="str">
        <f>FinalScores!G691</f>
        <v/>
      </c>
      <c r="J691" s="65" t="str">
        <f t="shared" si="502"/>
        <v/>
      </c>
      <c r="K691" s="65" t="str">
        <f t="shared" si="503"/>
        <v/>
      </c>
      <c r="L691" s="165" t="str">
        <f>IF(COUNTBLANK($A691:$F691)&gt;2,"",IF(Input!AE691=0,"NA",Input!AE691))</f>
        <v/>
      </c>
      <c r="M691" s="65" t="str">
        <f t="shared" si="504"/>
        <v/>
      </c>
      <c r="N691" s="65" t="str">
        <f t="shared" si="505"/>
        <v/>
      </c>
      <c r="O691" s="165" t="str">
        <f>IF(COUNTBLANK($A691:$F691)&gt;2,"",IF(Input!AF691=0,"NA",Input!AF691))</f>
        <v/>
      </c>
      <c r="P691" s="65" t="str">
        <f t="shared" si="506"/>
        <v/>
      </c>
      <c r="Q691" s="65" t="str">
        <f t="shared" si="507"/>
        <v/>
      </c>
      <c r="R691" s="165" t="str">
        <f>IF(COUNTBLANK($A691:$F691)&gt;2,"",IF(Input!AG691=0,"NA",Input!AG691))</f>
        <v/>
      </c>
      <c r="AN691" s="65" t="str">
        <f t="shared" si="508"/>
        <v/>
      </c>
      <c r="AO691" s="65" t="str">
        <f t="shared" si="509"/>
        <v/>
      </c>
      <c r="AP691" s="165" t="str">
        <f>IF(COUNTBLANK($A691:$F691)&gt;2,"",IF(Input!J691=0,"NA",Input!J691))</f>
        <v/>
      </c>
      <c r="AQ691" s="65" t="str">
        <f t="shared" si="510"/>
        <v/>
      </c>
      <c r="AR691" s="65" t="str">
        <f t="shared" si="511"/>
        <v/>
      </c>
      <c r="AS691" s="165" t="str">
        <f>IF(COUNTBLANK($A691:$F691)&gt;2,"",IF(Input!K691=0,"NA",Input!K691))</f>
        <v/>
      </c>
      <c r="AT691" s="65" t="str">
        <f t="shared" si="512"/>
        <v/>
      </c>
      <c r="AU691" s="65" t="str">
        <f t="shared" si="513"/>
        <v/>
      </c>
      <c r="AV691" s="165" t="str">
        <f>IF(COUNTBLANK($A691:$F691)&gt;2,"",IF(Input!L691=0,"NA",Input!L691))</f>
        <v/>
      </c>
      <c r="AW691" s="65" t="str">
        <f t="shared" si="514"/>
        <v/>
      </c>
      <c r="AX691" s="65" t="str">
        <f t="shared" si="515"/>
        <v/>
      </c>
      <c r="AY691" s="165" t="str">
        <f>IF(COUNTBLANK($A691:$F691)&gt;2,"",IF(Input!M691=0,"NA",Input!M691))</f>
        <v/>
      </c>
      <c r="AZ691" s="65" t="str">
        <f t="shared" si="516"/>
        <v/>
      </c>
      <c r="BA691" s="65" t="str">
        <f t="shared" si="517"/>
        <v/>
      </c>
      <c r="BB691" s="165" t="str">
        <f>IF(COUNTBLANK($A691:$F691)&gt;2,"",IF(Input!N691=0,"NA",Input!N691))</f>
        <v/>
      </c>
      <c r="BC691" s="65" t="str">
        <f t="shared" si="518"/>
        <v/>
      </c>
      <c r="BD691" s="65" t="str">
        <f t="shared" si="519"/>
        <v/>
      </c>
      <c r="BE691" s="165" t="str">
        <f>IF(COUNTBLANK($A691:$F691)&gt;2,"",IF(Input!O691=0,"NA",Input!O691))</f>
        <v/>
      </c>
      <c r="BF691" s="65" t="str">
        <f t="shared" si="520"/>
        <v/>
      </c>
      <c r="BG691" s="65" t="str">
        <f t="shared" si="521"/>
        <v/>
      </c>
      <c r="BH691" s="165" t="str">
        <f>IF(COUNTBLANK($A691:$F691)&gt;2,"",IF(Input!P691=0,"NA",Input!P691))</f>
        <v/>
      </c>
      <c r="BI691" s="65" t="str">
        <f t="shared" si="522"/>
        <v/>
      </c>
      <c r="BJ691" s="65" t="str">
        <f t="shared" si="523"/>
        <v/>
      </c>
      <c r="BK691" s="165" t="str">
        <f>IF(COUNTBLANK($A691:$F691)&gt;2,"",IF(Input!Q691=0,"NA",Input!Q691))</f>
        <v/>
      </c>
      <c r="BL691" s="65" t="str">
        <f t="shared" si="524"/>
        <v/>
      </c>
      <c r="BM691" s="65" t="str">
        <f t="shared" si="525"/>
        <v/>
      </c>
      <c r="BN691" s="165" t="str">
        <f>IF(COUNTBLANK($A691:$F691)&gt;2,"",IF(Input!R691=0,"NA",Input!R691))</f>
        <v/>
      </c>
      <c r="BO691" s="65" t="str">
        <f t="shared" si="526"/>
        <v/>
      </c>
      <c r="BP691" s="65" t="str">
        <f t="shared" si="527"/>
        <v/>
      </c>
      <c r="BQ691" s="165" t="str">
        <f>IF(COUNTBLANK($A691:$F691)&gt;2,"",IF(Input!S691=0,"NA",Input!S691))</f>
        <v/>
      </c>
      <c r="BR691" s="65" t="str">
        <f t="shared" si="528"/>
        <v/>
      </c>
      <c r="BS691" s="65" t="str">
        <f t="shared" si="529"/>
        <v/>
      </c>
      <c r="BT691" s="165" t="str">
        <f>IF(COUNTBLANK($A691:$F691)&gt;2,"",IF(Input!T691=0,"NA",Input!T691))</f>
        <v/>
      </c>
      <c r="BU691" s="65" t="str">
        <f t="shared" si="530"/>
        <v/>
      </c>
      <c r="BV691" s="65" t="str">
        <f t="shared" si="531"/>
        <v/>
      </c>
      <c r="BW691" s="165" t="str">
        <f>IF(COUNTBLANK($A691:$F691)&gt;2,"",IF(Input!U691=0,"NA",Input!U691))</f>
        <v/>
      </c>
      <c r="BX691" s="65" t="str">
        <f t="shared" si="532"/>
        <v/>
      </c>
      <c r="BY691" s="65" t="str">
        <f t="shared" si="533"/>
        <v/>
      </c>
      <c r="BZ691" s="165" t="str">
        <f>IF(COUNTBLANK($A691:$F691)&gt;2,"",IF(Input!V691=0,"NA",Input!V691))</f>
        <v/>
      </c>
      <c r="CA691" s="65" t="str">
        <f t="shared" si="534"/>
        <v/>
      </c>
      <c r="CB691" s="65" t="str">
        <f t="shared" si="535"/>
        <v/>
      </c>
      <c r="CC691" s="165" t="str">
        <f>IF(COUNTBLANK($A691:$F691)&gt;2,"",IF(Input!W691=0,"NA",Input!W691))</f>
        <v/>
      </c>
      <c r="CD691" s="65" t="str">
        <f t="shared" si="536"/>
        <v/>
      </c>
      <c r="CE691" s="65" t="str">
        <f t="shared" si="537"/>
        <v/>
      </c>
      <c r="CF691" s="165" t="str">
        <f>IF(COUNTBLANK($A691:$F691)&gt;2,"",IF(Input!X691=0,"NA",Input!X691))</f>
        <v/>
      </c>
      <c r="CG691" s="65" t="str">
        <f t="shared" si="538"/>
        <v/>
      </c>
      <c r="CH691" s="65" t="str">
        <f t="shared" si="539"/>
        <v/>
      </c>
      <c r="CI691" s="165" t="str">
        <f>IF(COUNTBLANK($A691:$F691)&gt;2,"",IF(Input!Y691=0,"NA",Input!Y691))</f>
        <v/>
      </c>
      <c r="CJ691" s="65" t="str">
        <f t="shared" si="540"/>
        <v/>
      </c>
      <c r="CK691" s="65" t="str">
        <f t="shared" si="541"/>
        <v/>
      </c>
      <c r="CL691" s="165" t="str">
        <f>IF(COUNTBLANK($A691:$F691)&gt;2,"",IF(Input!Z691=0,"NA",Input!Z691))</f>
        <v/>
      </c>
      <c r="CM691" s="65" t="str">
        <f t="shared" si="542"/>
        <v/>
      </c>
      <c r="CN691" s="65" t="str">
        <f t="shared" si="543"/>
        <v/>
      </c>
      <c r="CO691" s="165" t="str">
        <f>IF(COUNTBLANK($A691:$F691)&gt;2,"",IF(Input!AA691=0,"NA",Input!AA691))</f>
        <v/>
      </c>
      <c r="CP691" s="65" t="str">
        <f t="shared" si="544"/>
        <v/>
      </c>
      <c r="CQ691" s="65" t="str">
        <f t="shared" si="545"/>
        <v/>
      </c>
      <c r="CR691" s="165" t="str">
        <f>IF(COUNTBLANK($A691:$F691)&gt;2,"",IF(Input!AB691=0,"NA",Input!AB691))</f>
        <v/>
      </c>
      <c r="CS691" s="65" t="str">
        <f t="shared" si="546"/>
        <v/>
      </c>
      <c r="CT691" s="65" t="str">
        <f t="shared" si="547"/>
        <v/>
      </c>
      <c r="CU691" s="165" t="str">
        <f>IF(COUNTBLANK($A691:$F691)&gt;2,"",IF(Input!AC691=0,"NA",Input!AC691))</f>
        <v/>
      </c>
      <c r="CV691" s="65" t="str">
        <f t="shared" si="548"/>
        <v/>
      </c>
      <c r="CW691" s="65" t="str">
        <f t="shared" si="549"/>
        <v/>
      </c>
      <c r="CX691" s="165" t="str">
        <f>IF(COUNTBLANK($A691:$F691)&gt;2,"",IF(Input!AD691=0,"NA",Input!AD691))</f>
        <v/>
      </c>
    </row>
    <row r="692" spans="1:102" x14ac:dyDescent="0.25">
      <c r="A692" s="162" t="str">
        <f>IF(Input!B692=0,"",Input!B692)</f>
        <v/>
      </c>
      <c r="B692" s="162" t="str">
        <f>IF(Input!C692=0,"",Input!C692)</f>
        <v/>
      </c>
      <c r="C692" s="162" t="str">
        <f>IF(Input!D692=0,"",Input!D692)</f>
        <v/>
      </c>
      <c r="D692" s="162" t="str">
        <f>IF(Input!G692=0,"",Input!G692)</f>
        <v/>
      </c>
      <c r="E692" s="162" t="str">
        <f>IF(Input!H692=0,"",Input!H692)</f>
        <v/>
      </c>
      <c r="F692" s="162" t="str">
        <f>IF(Input!I692=0,"",Input!I692)</f>
        <v/>
      </c>
      <c r="G692" s="66" t="str">
        <f t="shared" si="500"/>
        <v/>
      </c>
      <c r="H692" s="66" t="str">
        <f t="shared" si="501"/>
        <v/>
      </c>
      <c r="I692" s="160" t="str">
        <f>FinalScores!G692</f>
        <v/>
      </c>
      <c r="J692" s="65" t="str">
        <f t="shared" si="502"/>
        <v/>
      </c>
      <c r="K692" s="65" t="str">
        <f t="shared" si="503"/>
        <v/>
      </c>
      <c r="L692" s="165" t="str">
        <f>IF(COUNTBLANK($A692:$F692)&gt;2,"",IF(Input!AE692=0,"NA",Input!AE692))</f>
        <v/>
      </c>
      <c r="M692" s="65" t="str">
        <f t="shared" si="504"/>
        <v/>
      </c>
      <c r="N692" s="65" t="str">
        <f t="shared" si="505"/>
        <v/>
      </c>
      <c r="O692" s="165" t="str">
        <f>IF(COUNTBLANK($A692:$F692)&gt;2,"",IF(Input!AF692=0,"NA",Input!AF692))</f>
        <v/>
      </c>
      <c r="P692" s="65" t="str">
        <f t="shared" si="506"/>
        <v/>
      </c>
      <c r="Q692" s="65" t="str">
        <f t="shared" si="507"/>
        <v/>
      </c>
      <c r="R692" s="165" t="str">
        <f>IF(COUNTBLANK($A692:$F692)&gt;2,"",IF(Input!AG692=0,"NA",Input!AG692))</f>
        <v/>
      </c>
      <c r="AN692" s="65" t="str">
        <f t="shared" si="508"/>
        <v/>
      </c>
      <c r="AO692" s="65" t="str">
        <f t="shared" si="509"/>
        <v/>
      </c>
      <c r="AP692" s="165" t="str">
        <f>IF(COUNTBLANK($A692:$F692)&gt;2,"",IF(Input!J692=0,"NA",Input!J692))</f>
        <v/>
      </c>
      <c r="AQ692" s="65" t="str">
        <f t="shared" si="510"/>
        <v/>
      </c>
      <c r="AR692" s="65" t="str">
        <f t="shared" si="511"/>
        <v/>
      </c>
      <c r="AS692" s="165" t="str">
        <f>IF(COUNTBLANK($A692:$F692)&gt;2,"",IF(Input!K692=0,"NA",Input!K692))</f>
        <v/>
      </c>
      <c r="AT692" s="65" t="str">
        <f t="shared" si="512"/>
        <v/>
      </c>
      <c r="AU692" s="65" t="str">
        <f t="shared" si="513"/>
        <v/>
      </c>
      <c r="AV692" s="165" t="str">
        <f>IF(COUNTBLANK($A692:$F692)&gt;2,"",IF(Input!L692=0,"NA",Input!L692))</f>
        <v/>
      </c>
      <c r="AW692" s="65" t="str">
        <f t="shared" si="514"/>
        <v/>
      </c>
      <c r="AX692" s="65" t="str">
        <f t="shared" si="515"/>
        <v/>
      </c>
      <c r="AY692" s="165" t="str">
        <f>IF(COUNTBLANK($A692:$F692)&gt;2,"",IF(Input!M692=0,"NA",Input!M692))</f>
        <v/>
      </c>
      <c r="AZ692" s="65" t="str">
        <f t="shared" si="516"/>
        <v/>
      </c>
      <c r="BA692" s="65" t="str">
        <f t="shared" si="517"/>
        <v/>
      </c>
      <c r="BB692" s="165" t="str">
        <f>IF(COUNTBLANK($A692:$F692)&gt;2,"",IF(Input!N692=0,"NA",Input!N692))</f>
        <v/>
      </c>
      <c r="BC692" s="65" t="str">
        <f t="shared" si="518"/>
        <v/>
      </c>
      <c r="BD692" s="65" t="str">
        <f t="shared" si="519"/>
        <v/>
      </c>
      <c r="BE692" s="165" t="str">
        <f>IF(COUNTBLANK($A692:$F692)&gt;2,"",IF(Input!O692=0,"NA",Input!O692))</f>
        <v/>
      </c>
      <c r="BF692" s="65" t="str">
        <f t="shared" si="520"/>
        <v/>
      </c>
      <c r="BG692" s="65" t="str">
        <f t="shared" si="521"/>
        <v/>
      </c>
      <c r="BH692" s="165" t="str">
        <f>IF(COUNTBLANK($A692:$F692)&gt;2,"",IF(Input!P692=0,"NA",Input!P692))</f>
        <v/>
      </c>
      <c r="BI692" s="65" t="str">
        <f t="shared" si="522"/>
        <v/>
      </c>
      <c r="BJ692" s="65" t="str">
        <f t="shared" si="523"/>
        <v/>
      </c>
      <c r="BK692" s="165" t="str">
        <f>IF(COUNTBLANK($A692:$F692)&gt;2,"",IF(Input!Q692=0,"NA",Input!Q692))</f>
        <v/>
      </c>
      <c r="BL692" s="65" t="str">
        <f t="shared" si="524"/>
        <v/>
      </c>
      <c r="BM692" s="65" t="str">
        <f t="shared" si="525"/>
        <v/>
      </c>
      <c r="BN692" s="165" t="str">
        <f>IF(COUNTBLANK($A692:$F692)&gt;2,"",IF(Input!R692=0,"NA",Input!R692))</f>
        <v/>
      </c>
      <c r="BO692" s="65" t="str">
        <f t="shared" si="526"/>
        <v/>
      </c>
      <c r="BP692" s="65" t="str">
        <f t="shared" si="527"/>
        <v/>
      </c>
      <c r="BQ692" s="165" t="str">
        <f>IF(COUNTBLANK($A692:$F692)&gt;2,"",IF(Input!S692=0,"NA",Input!S692))</f>
        <v/>
      </c>
      <c r="BR692" s="65" t="str">
        <f t="shared" si="528"/>
        <v/>
      </c>
      <c r="BS692" s="65" t="str">
        <f t="shared" si="529"/>
        <v/>
      </c>
      <c r="BT692" s="165" t="str">
        <f>IF(COUNTBLANK($A692:$F692)&gt;2,"",IF(Input!T692=0,"NA",Input!T692))</f>
        <v/>
      </c>
      <c r="BU692" s="65" t="str">
        <f t="shared" si="530"/>
        <v/>
      </c>
      <c r="BV692" s="65" t="str">
        <f t="shared" si="531"/>
        <v/>
      </c>
      <c r="BW692" s="165" t="str">
        <f>IF(COUNTBLANK($A692:$F692)&gt;2,"",IF(Input!U692=0,"NA",Input!U692))</f>
        <v/>
      </c>
      <c r="BX692" s="65" t="str">
        <f t="shared" si="532"/>
        <v/>
      </c>
      <c r="BY692" s="65" t="str">
        <f t="shared" si="533"/>
        <v/>
      </c>
      <c r="BZ692" s="165" t="str">
        <f>IF(COUNTBLANK($A692:$F692)&gt;2,"",IF(Input!V692=0,"NA",Input!V692))</f>
        <v/>
      </c>
      <c r="CA692" s="65" t="str">
        <f t="shared" si="534"/>
        <v/>
      </c>
      <c r="CB692" s="65" t="str">
        <f t="shared" si="535"/>
        <v/>
      </c>
      <c r="CC692" s="165" t="str">
        <f>IF(COUNTBLANK($A692:$F692)&gt;2,"",IF(Input!W692=0,"NA",Input!W692))</f>
        <v/>
      </c>
      <c r="CD692" s="65" t="str">
        <f t="shared" si="536"/>
        <v/>
      </c>
      <c r="CE692" s="65" t="str">
        <f t="shared" si="537"/>
        <v/>
      </c>
      <c r="CF692" s="165" t="str">
        <f>IF(COUNTBLANK($A692:$F692)&gt;2,"",IF(Input!X692=0,"NA",Input!X692))</f>
        <v/>
      </c>
      <c r="CG692" s="65" t="str">
        <f t="shared" si="538"/>
        <v/>
      </c>
      <c r="CH692" s="65" t="str">
        <f t="shared" si="539"/>
        <v/>
      </c>
      <c r="CI692" s="165" t="str">
        <f>IF(COUNTBLANK($A692:$F692)&gt;2,"",IF(Input!Y692=0,"NA",Input!Y692))</f>
        <v/>
      </c>
      <c r="CJ692" s="65" t="str">
        <f t="shared" si="540"/>
        <v/>
      </c>
      <c r="CK692" s="65" t="str">
        <f t="shared" si="541"/>
        <v/>
      </c>
      <c r="CL692" s="165" t="str">
        <f>IF(COUNTBLANK($A692:$F692)&gt;2,"",IF(Input!Z692=0,"NA",Input!Z692))</f>
        <v/>
      </c>
      <c r="CM692" s="65" t="str">
        <f t="shared" si="542"/>
        <v/>
      </c>
      <c r="CN692" s="65" t="str">
        <f t="shared" si="543"/>
        <v/>
      </c>
      <c r="CO692" s="165" t="str">
        <f>IF(COUNTBLANK($A692:$F692)&gt;2,"",IF(Input!AA692=0,"NA",Input!AA692))</f>
        <v/>
      </c>
      <c r="CP692" s="65" t="str">
        <f t="shared" si="544"/>
        <v/>
      </c>
      <c r="CQ692" s="65" t="str">
        <f t="shared" si="545"/>
        <v/>
      </c>
      <c r="CR692" s="165" t="str">
        <f>IF(COUNTBLANK($A692:$F692)&gt;2,"",IF(Input!AB692=0,"NA",Input!AB692))</f>
        <v/>
      </c>
      <c r="CS692" s="65" t="str">
        <f t="shared" si="546"/>
        <v/>
      </c>
      <c r="CT692" s="65" t="str">
        <f t="shared" si="547"/>
        <v/>
      </c>
      <c r="CU692" s="165" t="str">
        <f>IF(COUNTBLANK($A692:$F692)&gt;2,"",IF(Input!AC692=0,"NA",Input!AC692))</f>
        <v/>
      </c>
      <c r="CV692" s="65" t="str">
        <f t="shared" si="548"/>
        <v/>
      </c>
      <c r="CW692" s="65" t="str">
        <f t="shared" si="549"/>
        <v/>
      </c>
      <c r="CX692" s="165" t="str">
        <f>IF(COUNTBLANK($A692:$F692)&gt;2,"",IF(Input!AD692=0,"NA",Input!AD692))</f>
        <v/>
      </c>
    </row>
    <row r="693" spans="1:102" x14ac:dyDescent="0.25">
      <c r="A693" s="162" t="str">
        <f>IF(Input!B693=0,"",Input!B693)</f>
        <v/>
      </c>
      <c r="B693" s="162" t="str">
        <f>IF(Input!C693=0,"",Input!C693)</f>
        <v/>
      </c>
      <c r="C693" s="162" t="str">
        <f>IF(Input!D693=0,"",Input!D693)</f>
        <v/>
      </c>
      <c r="D693" s="162" t="str">
        <f>IF(Input!G693=0,"",Input!G693)</f>
        <v/>
      </c>
      <c r="E693" s="162" t="str">
        <f>IF(Input!H693=0,"",Input!H693)</f>
        <v/>
      </c>
      <c r="F693" s="162" t="str">
        <f>IF(Input!I693=0,"",Input!I693)</f>
        <v/>
      </c>
      <c r="G693" s="66" t="str">
        <f t="shared" si="500"/>
        <v/>
      </c>
      <c r="H693" s="66" t="str">
        <f t="shared" si="501"/>
        <v/>
      </c>
      <c r="I693" s="160" t="str">
        <f>FinalScores!G693</f>
        <v/>
      </c>
      <c r="J693" s="65" t="str">
        <f t="shared" si="502"/>
        <v/>
      </c>
      <c r="K693" s="65" t="str">
        <f t="shared" si="503"/>
        <v/>
      </c>
      <c r="L693" s="165" t="str">
        <f>IF(COUNTBLANK($A693:$F693)&gt;2,"",IF(Input!AE693=0,"NA",Input!AE693))</f>
        <v/>
      </c>
      <c r="M693" s="65" t="str">
        <f t="shared" si="504"/>
        <v/>
      </c>
      <c r="N693" s="65" t="str">
        <f t="shared" si="505"/>
        <v/>
      </c>
      <c r="O693" s="165" t="str">
        <f>IF(COUNTBLANK($A693:$F693)&gt;2,"",IF(Input!AF693=0,"NA",Input!AF693))</f>
        <v/>
      </c>
      <c r="P693" s="65" t="str">
        <f t="shared" si="506"/>
        <v/>
      </c>
      <c r="Q693" s="65" t="str">
        <f t="shared" si="507"/>
        <v/>
      </c>
      <c r="R693" s="165" t="str">
        <f>IF(COUNTBLANK($A693:$F693)&gt;2,"",IF(Input!AG693=0,"NA",Input!AG693))</f>
        <v/>
      </c>
      <c r="AN693" s="65" t="str">
        <f t="shared" si="508"/>
        <v/>
      </c>
      <c r="AO693" s="65" t="str">
        <f t="shared" si="509"/>
        <v/>
      </c>
      <c r="AP693" s="165" t="str">
        <f>IF(COUNTBLANK($A693:$F693)&gt;2,"",IF(Input!J693=0,"NA",Input!J693))</f>
        <v/>
      </c>
      <c r="AQ693" s="65" t="str">
        <f t="shared" si="510"/>
        <v/>
      </c>
      <c r="AR693" s="65" t="str">
        <f t="shared" si="511"/>
        <v/>
      </c>
      <c r="AS693" s="165" t="str">
        <f>IF(COUNTBLANK($A693:$F693)&gt;2,"",IF(Input!K693=0,"NA",Input!K693))</f>
        <v/>
      </c>
      <c r="AT693" s="65" t="str">
        <f t="shared" si="512"/>
        <v/>
      </c>
      <c r="AU693" s="65" t="str">
        <f t="shared" si="513"/>
        <v/>
      </c>
      <c r="AV693" s="165" t="str">
        <f>IF(COUNTBLANK($A693:$F693)&gt;2,"",IF(Input!L693=0,"NA",Input!L693))</f>
        <v/>
      </c>
      <c r="AW693" s="65" t="str">
        <f t="shared" si="514"/>
        <v/>
      </c>
      <c r="AX693" s="65" t="str">
        <f t="shared" si="515"/>
        <v/>
      </c>
      <c r="AY693" s="165" t="str">
        <f>IF(COUNTBLANK($A693:$F693)&gt;2,"",IF(Input!M693=0,"NA",Input!M693))</f>
        <v/>
      </c>
      <c r="AZ693" s="65" t="str">
        <f t="shared" si="516"/>
        <v/>
      </c>
      <c r="BA693" s="65" t="str">
        <f t="shared" si="517"/>
        <v/>
      </c>
      <c r="BB693" s="165" t="str">
        <f>IF(COUNTBLANK($A693:$F693)&gt;2,"",IF(Input!N693=0,"NA",Input!N693))</f>
        <v/>
      </c>
      <c r="BC693" s="65" t="str">
        <f t="shared" si="518"/>
        <v/>
      </c>
      <c r="BD693" s="65" t="str">
        <f t="shared" si="519"/>
        <v/>
      </c>
      <c r="BE693" s="165" t="str">
        <f>IF(COUNTBLANK($A693:$F693)&gt;2,"",IF(Input!O693=0,"NA",Input!O693))</f>
        <v/>
      </c>
      <c r="BF693" s="65" t="str">
        <f t="shared" si="520"/>
        <v/>
      </c>
      <c r="BG693" s="65" t="str">
        <f t="shared" si="521"/>
        <v/>
      </c>
      <c r="BH693" s="165" t="str">
        <f>IF(COUNTBLANK($A693:$F693)&gt;2,"",IF(Input!P693=0,"NA",Input!P693))</f>
        <v/>
      </c>
      <c r="BI693" s="65" t="str">
        <f t="shared" si="522"/>
        <v/>
      </c>
      <c r="BJ693" s="65" t="str">
        <f t="shared" si="523"/>
        <v/>
      </c>
      <c r="BK693" s="165" t="str">
        <f>IF(COUNTBLANK($A693:$F693)&gt;2,"",IF(Input!Q693=0,"NA",Input!Q693))</f>
        <v/>
      </c>
      <c r="BL693" s="65" t="str">
        <f t="shared" si="524"/>
        <v/>
      </c>
      <c r="BM693" s="65" t="str">
        <f t="shared" si="525"/>
        <v/>
      </c>
      <c r="BN693" s="165" t="str">
        <f>IF(COUNTBLANK($A693:$F693)&gt;2,"",IF(Input!R693=0,"NA",Input!R693))</f>
        <v/>
      </c>
      <c r="BO693" s="65" t="str">
        <f t="shared" si="526"/>
        <v/>
      </c>
      <c r="BP693" s="65" t="str">
        <f t="shared" si="527"/>
        <v/>
      </c>
      <c r="BQ693" s="165" t="str">
        <f>IF(COUNTBLANK($A693:$F693)&gt;2,"",IF(Input!S693=0,"NA",Input!S693))</f>
        <v/>
      </c>
      <c r="BR693" s="65" t="str">
        <f t="shared" si="528"/>
        <v/>
      </c>
      <c r="BS693" s="65" t="str">
        <f t="shared" si="529"/>
        <v/>
      </c>
      <c r="BT693" s="165" t="str">
        <f>IF(COUNTBLANK($A693:$F693)&gt;2,"",IF(Input!T693=0,"NA",Input!T693))</f>
        <v/>
      </c>
      <c r="BU693" s="65" t="str">
        <f t="shared" si="530"/>
        <v/>
      </c>
      <c r="BV693" s="65" t="str">
        <f t="shared" si="531"/>
        <v/>
      </c>
      <c r="BW693" s="165" t="str">
        <f>IF(COUNTBLANK($A693:$F693)&gt;2,"",IF(Input!U693=0,"NA",Input!U693))</f>
        <v/>
      </c>
      <c r="BX693" s="65" t="str">
        <f t="shared" si="532"/>
        <v/>
      </c>
      <c r="BY693" s="65" t="str">
        <f t="shared" si="533"/>
        <v/>
      </c>
      <c r="BZ693" s="165" t="str">
        <f>IF(COUNTBLANK($A693:$F693)&gt;2,"",IF(Input!V693=0,"NA",Input!V693))</f>
        <v/>
      </c>
      <c r="CA693" s="65" t="str">
        <f t="shared" si="534"/>
        <v/>
      </c>
      <c r="CB693" s="65" t="str">
        <f t="shared" si="535"/>
        <v/>
      </c>
      <c r="CC693" s="165" t="str">
        <f>IF(COUNTBLANK($A693:$F693)&gt;2,"",IF(Input!W693=0,"NA",Input!W693))</f>
        <v/>
      </c>
      <c r="CD693" s="65" t="str">
        <f t="shared" si="536"/>
        <v/>
      </c>
      <c r="CE693" s="65" t="str">
        <f t="shared" si="537"/>
        <v/>
      </c>
      <c r="CF693" s="165" t="str">
        <f>IF(COUNTBLANK($A693:$F693)&gt;2,"",IF(Input!X693=0,"NA",Input!X693))</f>
        <v/>
      </c>
      <c r="CG693" s="65" t="str">
        <f t="shared" si="538"/>
        <v/>
      </c>
      <c r="CH693" s="65" t="str">
        <f t="shared" si="539"/>
        <v/>
      </c>
      <c r="CI693" s="165" t="str">
        <f>IF(COUNTBLANK($A693:$F693)&gt;2,"",IF(Input!Y693=0,"NA",Input!Y693))</f>
        <v/>
      </c>
      <c r="CJ693" s="65" t="str">
        <f t="shared" si="540"/>
        <v/>
      </c>
      <c r="CK693" s="65" t="str">
        <f t="shared" si="541"/>
        <v/>
      </c>
      <c r="CL693" s="165" t="str">
        <f>IF(COUNTBLANK($A693:$F693)&gt;2,"",IF(Input!Z693=0,"NA",Input!Z693))</f>
        <v/>
      </c>
      <c r="CM693" s="65" t="str">
        <f t="shared" si="542"/>
        <v/>
      </c>
      <c r="CN693" s="65" t="str">
        <f t="shared" si="543"/>
        <v/>
      </c>
      <c r="CO693" s="165" t="str">
        <f>IF(COUNTBLANK($A693:$F693)&gt;2,"",IF(Input!AA693=0,"NA",Input!AA693))</f>
        <v/>
      </c>
      <c r="CP693" s="65" t="str">
        <f t="shared" si="544"/>
        <v/>
      </c>
      <c r="CQ693" s="65" t="str">
        <f t="shared" si="545"/>
        <v/>
      </c>
      <c r="CR693" s="165" t="str">
        <f>IF(COUNTBLANK($A693:$F693)&gt;2,"",IF(Input!AB693=0,"NA",Input!AB693))</f>
        <v/>
      </c>
      <c r="CS693" s="65" t="str">
        <f t="shared" si="546"/>
        <v/>
      </c>
      <c r="CT693" s="65" t="str">
        <f t="shared" si="547"/>
        <v/>
      </c>
      <c r="CU693" s="165" t="str">
        <f>IF(COUNTBLANK($A693:$F693)&gt;2,"",IF(Input!AC693=0,"NA",Input!AC693))</f>
        <v/>
      </c>
      <c r="CV693" s="65" t="str">
        <f t="shared" si="548"/>
        <v/>
      </c>
      <c r="CW693" s="65" t="str">
        <f t="shared" si="549"/>
        <v/>
      </c>
      <c r="CX693" s="165" t="str">
        <f>IF(COUNTBLANK($A693:$F693)&gt;2,"",IF(Input!AD693=0,"NA",Input!AD693))</f>
        <v/>
      </c>
    </row>
    <row r="694" spans="1:102" x14ac:dyDescent="0.25">
      <c r="A694" s="162" t="str">
        <f>IF(Input!B694=0,"",Input!B694)</f>
        <v/>
      </c>
      <c r="B694" s="162" t="str">
        <f>IF(Input!C694=0,"",Input!C694)</f>
        <v/>
      </c>
      <c r="C694" s="162" t="str">
        <f>IF(Input!D694=0,"",Input!D694)</f>
        <v/>
      </c>
      <c r="D694" s="162" t="str">
        <f>IF(Input!G694=0,"",Input!G694)</f>
        <v/>
      </c>
      <c r="E694" s="162" t="str">
        <f>IF(Input!H694=0,"",Input!H694)</f>
        <v/>
      </c>
      <c r="F694" s="162" t="str">
        <f>IF(Input!I694=0,"",Input!I694)</f>
        <v/>
      </c>
      <c r="G694" s="66" t="str">
        <f t="shared" si="500"/>
        <v/>
      </c>
      <c r="H694" s="66" t="str">
        <f t="shared" si="501"/>
        <v/>
      </c>
      <c r="I694" s="160" t="str">
        <f>FinalScores!G694</f>
        <v/>
      </c>
      <c r="J694" s="65" t="str">
        <f t="shared" si="502"/>
        <v/>
      </c>
      <c r="K694" s="65" t="str">
        <f t="shared" si="503"/>
        <v/>
      </c>
      <c r="L694" s="165" t="str">
        <f>IF(COUNTBLANK($A694:$F694)&gt;2,"",IF(Input!AE694=0,"NA",Input!AE694))</f>
        <v/>
      </c>
      <c r="M694" s="65" t="str">
        <f t="shared" si="504"/>
        <v/>
      </c>
      <c r="N694" s="65" t="str">
        <f t="shared" si="505"/>
        <v/>
      </c>
      <c r="O694" s="165" t="str">
        <f>IF(COUNTBLANK($A694:$F694)&gt;2,"",IF(Input!AF694=0,"NA",Input!AF694))</f>
        <v/>
      </c>
      <c r="P694" s="65" t="str">
        <f t="shared" si="506"/>
        <v/>
      </c>
      <c r="Q694" s="65" t="str">
        <f t="shared" si="507"/>
        <v/>
      </c>
      <c r="R694" s="165" t="str">
        <f>IF(COUNTBLANK($A694:$F694)&gt;2,"",IF(Input!AG694=0,"NA",Input!AG694))</f>
        <v/>
      </c>
      <c r="AN694" s="65" t="str">
        <f t="shared" si="508"/>
        <v/>
      </c>
      <c r="AO694" s="65" t="str">
        <f t="shared" si="509"/>
        <v/>
      </c>
      <c r="AP694" s="165" t="str">
        <f>IF(COUNTBLANK($A694:$F694)&gt;2,"",IF(Input!J694=0,"NA",Input!J694))</f>
        <v/>
      </c>
      <c r="AQ694" s="65" t="str">
        <f t="shared" si="510"/>
        <v/>
      </c>
      <c r="AR694" s="65" t="str">
        <f t="shared" si="511"/>
        <v/>
      </c>
      <c r="AS694" s="165" t="str">
        <f>IF(COUNTBLANK($A694:$F694)&gt;2,"",IF(Input!K694=0,"NA",Input!K694))</f>
        <v/>
      </c>
      <c r="AT694" s="65" t="str">
        <f t="shared" si="512"/>
        <v/>
      </c>
      <c r="AU694" s="65" t="str">
        <f t="shared" si="513"/>
        <v/>
      </c>
      <c r="AV694" s="165" t="str">
        <f>IF(COUNTBLANK($A694:$F694)&gt;2,"",IF(Input!L694=0,"NA",Input!L694))</f>
        <v/>
      </c>
      <c r="AW694" s="65" t="str">
        <f t="shared" si="514"/>
        <v/>
      </c>
      <c r="AX694" s="65" t="str">
        <f t="shared" si="515"/>
        <v/>
      </c>
      <c r="AY694" s="165" t="str">
        <f>IF(COUNTBLANK($A694:$F694)&gt;2,"",IF(Input!M694=0,"NA",Input!M694))</f>
        <v/>
      </c>
      <c r="AZ694" s="65" t="str">
        <f t="shared" si="516"/>
        <v/>
      </c>
      <c r="BA694" s="65" t="str">
        <f t="shared" si="517"/>
        <v/>
      </c>
      <c r="BB694" s="165" t="str">
        <f>IF(COUNTBLANK($A694:$F694)&gt;2,"",IF(Input!N694=0,"NA",Input!N694))</f>
        <v/>
      </c>
      <c r="BC694" s="65" t="str">
        <f t="shared" si="518"/>
        <v/>
      </c>
      <c r="BD694" s="65" t="str">
        <f t="shared" si="519"/>
        <v/>
      </c>
      <c r="BE694" s="165" t="str">
        <f>IF(COUNTBLANK($A694:$F694)&gt;2,"",IF(Input!O694=0,"NA",Input!O694))</f>
        <v/>
      </c>
      <c r="BF694" s="65" t="str">
        <f t="shared" si="520"/>
        <v/>
      </c>
      <c r="BG694" s="65" t="str">
        <f t="shared" si="521"/>
        <v/>
      </c>
      <c r="BH694" s="165" t="str">
        <f>IF(COUNTBLANK($A694:$F694)&gt;2,"",IF(Input!P694=0,"NA",Input!P694))</f>
        <v/>
      </c>
      <c r="BI694" s="65" t="str">
        <f t="shared" si="522"/>
        <v/>
      </c>
      <c r="BJ694" s="65" t="str">
        <f t="shared" si="523"/>
        <v/>
      </c>
      <c r="BK694" s="165" t="str">
        <f>IF(COUNTBLANK($A694:$F694)&gt;2,"",IF(Input!Q694=0,"NA",Input!Q694))</f>
        <v/>
      </c>
      <c r="BL694" s="65" t="str">
        <f t="shared" si="524"/>
        <v/>
      </c>
      <c r="BM694" s="65" t="str">
        <f t="shared" si="525"/>
        <v/>
      </c>
      <c r="BN694" s="165" t="str">
        <f>IF(COUNTBLANK($A694:$F694)&gt;2,"",IF(Input!R694=0,"NA",Input!R694))</f>
        <v/>
      </c>
      <c r="BO694" s="65" t="str">
        <f t="shared" si="526"/>
        <v/>
      </c>
      <c r="BP694" s="65" t="str">
        <f t="shared" si="527"/>
        <v/>
      </c>
      <c r="BQ694" s="165" t="str">
        <f>IF(COUNTBLANK($A694:$F694)&gt;2,"",IF(Input!S694=0,"NA",Input!S694))</f>
        <v/>
      </c>
      <c r="BR694" s="65" t="str">
        <f t="shared" si="528"/>
        <v/>
      </c>
      <c r="BS694" s="65" t="str">
        <f t="shared" si="529"/>
        <v/>
      </c>
      <c r="BT694" s="165" t="str">
        <f>IF(COUNTBLANK($A694:$F694)&gt;2,"",IF(Input!T694=0,"NA",Input!T694))</f>
        <v/>
      </c>
      <c r="BU694" s="65" t="str">
        <f t="shared" si="530"/>
        <v/>
      </c>
      <c r="BV694" s="65" t="str">
        <f t="shared" si="531"/>
        <v/>
      </c>
      <c r="BW694" s="165" t="str">
        <f>IF(COUNTBLANK($A694:$F694)&gt;2,"",IF(Input!U694=0,"NA",Input!U694))</f>
        <v/>
      </c>
      <c r="BX694" s="65" t="str">
        <f t="shared" si="532"/>
        <v/>
      </c>
      <c r="BY694" s="65" t="str">
        <f t="shared" si="533"/>
        <v/>
      </c>
      <c r="BZ694" s="165" t="str">
        <f>IF(COUNTBLANK($A694:$F694)&gt;2,"",IF(Input!V694=0,"NA",Input!V694))</f>
        <v/>
      </c>
      <c r="CA694" s="65" t="str">
        <f t="shared" si="534"/>
        <v/>
      </c>
      <c r="CB694" s="65" t="str">
        <f t="shared" si="535"/>
        <v/>
      </c>
      <c r="CC694" s="165" t="str">
        <f>IF(COUNTBLANK($A694:$F694)&gt;2,"",IF(Input!W694=0,"NA",Input!W694))</f>
        <v/>
      </c>
      <c r="CD694" s="65" t="str">
        <f t="shared" si="536"/>
        <v/>
      </c>
      <c r="CE694" s="65" t="str">
        <f t="shared" si="537"/>
        <v/>
      </c>
      <c r="CF694" s="165" t="str">
        <f>IF(COUNTBLANK($A694:$F694)&gt;2,"",IF(Input!X694=0,"NA",Input!X694))</f>
        <v/>
      </c>
      <c r="CG694" s="65" t="str">
        <f t="shared" si="538"/>
        <v/>
      </c>
      <c r="CH694" s="65" t="str">
        <f t="shared" si="539"/>
        <v/>
      </c>
      <c r="CI694" s="165" t="str">
        <f>IF(COUNTBLANK($A694:$F694)&gt;2,"",IF(Input!Y694=0,"NA",Input!Y694))</f>
        <v/>
      </c>
      <c r="CJ694" s="65" t="str">
        <f t="shared" si="540"/>
        <v/>
      </c>
      <c r="CK694" s="65" t="str">
        <f t="shared" si="541"/>
        <v/>
      </c>
      <c r="CL694" s="165" t="str">
        <f>IF(COUNTBLANK($A694:$F694)&gt;2,"",IF(Input!Z694=0,"NA",Input!Z694))</f>
        <v/>
      </c>
      <c r="CM694" s="65" t="str">
        <f t="shared" si="542"/>
        <v/>
      </c>
      <c r="CN694" s="65" t="str">
        <f t="shared" si="543"/>
        <v/>
      </c>
      <c r="CO694" s="165" t="str">
        <f>IF(COUNTBLANK($A694:$F694)&gt;2,"",IF(Input!AA694=0,"NA",Input!AA694))</f>
        <v/>
      </c>
      <c r="CP694" s="65" t="str">
        <f t="shared" si="544"/>
        <v/>
      </c>
      <c r="CQ694" s="65" t="str">
        <f t="shared" si="545"/>
        <v/>
      </c>
      <c r="CR694" s="165" t="str">
        <f>IF(COUNTBLANK($A694:$F694)&gt;2,"",IF(Input!AB694=0,"NA",Input!AB694))</f>
        <v/>
      </c>
      <c r="CS694" s="65" t="str">
        <f t="shared" si="546"/>
        <v/>
      </c>
      <c r="CT694" s="65" t="str">
        <f t="shared" si="547"/>
        <v/>
      </c>
      <c r="CU694" s="165" t="str">
        <f>IF(COUNTBLANK($A694:$F694)&gt;2,"",IF(Input!AC694=0,"NA",Input!AC694))</f>
        <v/>
      </c>
      <c r="CV694" s="65" t="str">
        <f t="shared" si="548"/>
        <v/>
      </c>
      <c r="CW694" s="65" t="str">
        <f t="shared" si="549"/>
        <v/>
      </c>
      <c r="CX694" s="165" t="str">
        <f>IF(COUNTBLANK($A694:$F694)&gt;2,"",IF(Input!AD694=0,"NA",Input!AD694))</f>
        <v/>
      </c>
    </row>
    <row r="695" spans="1:102" x14ac:dyDescent="0.25">
      <c r="A695" s="162" t="str">
        <f>IF(Input!B695=0,"",Input!B695)</f>
        <v/>
      </c>
      <c r="B695" s="162" t="str">
        <f>IF(Input!C695=0,"",Input!C695)</f>
        <v/>
      </c>
      <c r="C695" s="162" t="str">
        <f>IF(Input!D695=0,"",Input!D695)</f>
        <v/>
      </c>
      <c r="D695" s="162" t="str">
        <f>IF(Input!G695=0,"",Input!G695)</f>
        <v/>
      </c>
      <c r="E695" s="162" t="str">
        <f>IF(Input!H695=0,"",Input!H695)</f>
        <v/>
      </c>
      <c r="F695" s="162" t="str">
        <f>IF(Input!I695=0,"",Input!I695)</f>
        <v/>
      </c>
      <c r="G695" s="66" t="str">
        <f t="shared" si="500"/>
        <v/>
      </c>
      <c r="H695" s="66" t="str">
        <f t="shared" si="501"/>
        <v/>
      </c>
      <c r="I695" s="160" t="str">
        <f>FinalScores!G695</f>
        <v/>
      </c>
      <c r="J695" s="65" t="str">
        <f t="shared" si="502"/>
        <v/>
      </c>
      <c r="K695" s="65" t="str">
        <f t="shared" si="503"/>
        <v/>
      </c>
      <c r="L695" s="165" t="str">
        <f>IF(COUNTBLANK($A695:$F695)&gt;2,"",IF(Input!AE695=0,"NA",Input!AE695))</f>
        <v/>
      </c>
      <c r="M695" s="65" t="str">
        <f t="shared" si="504"/>
        <v/>
      </c>
      <c r="N695" s="65" t="str">
        <f t="shared" si="505"/>
        <v/>
      </c>
      <c r="O695" s="165" t="str">
        <f>IF(COUNTBLANK($A695:$F695)&gt;2,"",IF(Input!AF695=0,"NA",Input!AF695))</f>
        <v/>
      </c>
      <c r="P695" s="65" t="str">
        <f t="shared" si="506"/>
        <v/>
      </c>
      <c r="Q695" s="65" t="str">
        <f t="shared" si="507"/>
        <v/>
      </c>
      <c r="R695" s="165" t="str">
        <f>IF(COUNTBLANK($A695:$F695)&gt;2,"",IF(Input!AG695=0,"NA",Input!AG695))</f>
        <v/>
      </c>
      <c r="AN695" s="65" t="str">
        <f t="shared" si="508"/>
        <v/>
      </c>
      <c r="AO695" s="65" t="str">
        <f t="shared" si="509"/>
        <v/>
      </c>
      <c r="AP695" s="165" t="str">
        <f>IF(COUNTBLANK($A695:$F695)&gt;2,"",IF(Input!J695=0,"NA",Input!J695))</f>
        <v/>
      </c>
      <c r="AQ695" s="65" t="str">
        <f t="shared" si="510"/>
        <v/>
      </c>
      <c r="AR695" s="65" t="str">
        <f t="shared" si="511"/>
        <v/>
      </c>
      <c r="AS695" s="165" t="str">
        <f>IF(COUNTBLANK($A695:$F695)&gt;2,"",IF(Input!K695=0,"NA",Input!K695))</f>
        <v/>
      </c>
      <c r="AT695" s="65" t="str">
        <f t="shared" si="512"/>
        <v/>
      </c>
      <c r="AU695" s="65" t="str">
        <f t="shared" si="513"/>
        <v/>
      </c>
      <c r="AV695" s="165" t="str">
        <f>IF(COUNTBLANK($A695:$F695)&gt;2,"",IF(Input!L695=0,"NA",Input!L695))</f>
        <v/>
      </c>
      <c r="AW695" s="65" t="str">
        <f t="shared" si="514"/>
        <v/>
      </c>
      <c r="AX695" s="65" t="str">
        <f t="shared" si="515"/>
        <v/>
      </c>
      <c r="AY695" s="165" t="str">
        <f>IF(COUNTBLANK($A695:$F695)&gt;2,"",IF(Input!M695=0,"NA",Input!M695))</f>
        <v/>
      </c>
      <c r="AZ695" s="65" t="str">
        <f t="shared" si="516"/>
        <v/>
      </c>
      <c r="BA695" s="65" t="str">
        <f t="shared" si="517"/>
        <v/>
      </c>
      <c r="BB695" s="165" t="str">
        <f>IF(COUNTBLANK($A695:$F695)&gt;2,"",IF(Input!N695=0,"NA",Input!N695))</f>
        <v/>
      </c>
      <c r="BC695" s="65" t="str">
        <f t="shared" si="518"/>
        <v/>
      </c>
      <c r="BD695" s="65" t="str">
        <f t="shared" si="519"/>
        <v/>
      </c>
      <c r="BE695" s="165" t="str">
        <f>IF(COUNTBLANK($A695:$F695)&gt;2,"",IF(Input!O695=0,"NA",Input!O695))</f>
        <v/>
      </c>
      <c r="BF695" s="65" t="str">
        <f t="shared" si="520"/>
        <v/>
      </c>
      <c r="BG695" s="65" t="str">
        <f t="shared" si="521"/>
        <v/>
      </c>
      <c r="BH695" s="165" t="str">
        <f>IF(COUNTBLANK($A695:$F695)&gt;2,"",IF(Input!P695=0,"NA",Input!P695))</f>
        <v/>
      </c>
      <c r="BI695" s="65" t="str">
        <f t="shared" si="522"/>
        <v/>
      </c>
      <c r="BJ695" s="65" t="str">
        <f t="shared" si="523"/>
        <v/>
      </c>
      <c r="BK695" s="165" t="str">
        <f>IF(COUNTBLANK($A695:$F695)&gt;2,"",IF(Input!Q695=0,"NA",Input!Q695))</f>
        <v/>
      </c>
      <c r="BL695" s="65" t="str">
        <f t="shared" si="524"/>
        <v/>
      </c>
      <c r="BM695" s="65" t="str">
        <f t="shared" si="525"/>
        <v/>
      </c>
      <c r="BN695" s="165" t="str">
        <f>IF(COUNTBLANK($A695:$F695)&gt;2,"",IF(Input!R695=0,"NA",Input!R695))</f>
        <v/>
      </c>
      <c r="BO695" s="65" t="str">
        <f t="shared" si="526"/>
        <v/>
      </c>
      <c r="BP695" s="65" t="str">
        <f t="shared" si="527"/>
        <v/>
      </c>
      <c r="BQ695" s="165" t="str">
        <f>IF(COUNTBLANK($A695:$F695)&gt;2,"",IF(Input!S695=0,"NA",Input!S695))</f>
        <v/>
      </c>
      <c r="BR695" s="65" t="str">
        <f t="shared" si="528"/>
        <v/>
      </c>
      <c r="BS695" s="65" t="str">
        <f t="shared" si="529"/>
        <v/>
      </c>
      <c r="BT695" s="165" t="str">
        <f>IF(COUNTBLANK($A695:$F695)&gt;2,"",IF(Input!T695=0,"NA",Input!T695))</f>
        <v/>
      </c>
      <c r="BU695" s="65" t="str">
        <f t="shared" si="530"/>
        <v/>
      </c>
      <c r="BV695" s="65" t="str">
        <f t="shared" si="531"/>
        <v/>
      </c>
      <c r="BW695" s="165" t="str">
        <f>IF(COUNTBLANK($A695:$F695)&gt;2,"",IF(Input!U695=0,"NA",Input!U695))</f>
        <v/>
      </c>
      <c r="BX695" s="65" t="str">
        <f t="shared" si="532"/>
        <v/>
      </c>
      <c r="BY695" s="65" t="str">
        <f t="shared" si="533"/>
        <v/>
      </c>
      <c r="BZ695" s="165" t="str">
        <f>IF(COUNTBLANK($A695:$F695)&gt;2,"",IF(Input!V695=0,"NA",Input!V695))</f>
        <v/>
      </c>
      <c r="CA695" s="65" t="str">
        <f t="shared" si="534"/>
        <v/>
      </c>
      <c r="CB695" s="65" t="str">
        <f t="shared" si="535"/>
        <v/>
      </c>
      <c r="CC695" s="165" t="str">
        <f>IF(COUNTBLANK($A695:$F695)&gt;2,"",IF(Input!W695=0,"NA",Input!W695))</f>
        <v/>
      </c>
      <c r="CD695" s="65" t="str">
        <f t="shared" si="536"/>
        <v/>
      </c>
      <c r="CE695" s="65" t="str">
        <f t="shared" si="537"/>
        <v/>
      </c>
      <c r="CF695" s="165" t="str">
        <f>IF(COUNTBLANK($A695:$F695)&gt;2,"",IF(Input!X695=0,"NA",Input!X695))</f>
        <v/>
      </c>
      <c r="CG695" s="65" t="str">
        <f t="shared" si="538"/>
        <v/>
      </c>
      <c r="CH695" s="65" t="str">
        <f t="shared" si="539"/>
        <v/>
      </c>
      <c r="CI695" s="165" t="str">
        <f>IF(COUNTBLANK($A695:$F695)&gt;2,"",IF(Input!Y695=0,"NA",Input!Y695))</f>
        <v/>
      </c>
      <c r="CJ695" s="65" t="str">
        <f t="shared" si="540"/>
        <v/>
      </c>
      <c r="CK695" s="65" t="str">
        <f t="shared" si="541"/>
        <v/>
      </c>
      <c r="CL695" s="165" t="str">
        <f>IF(COUNTBLANK($A695:$F695)&gt;2,"",IF(Input!Z695=0,"NA",Input!Z695))</f>
        <v/>
      </c>
      <c r="CM695" s="65" t="str">
        <f t="shared" si="542"/>
        <v/>
      </c>
      <c r="CN695" s="65" t="str">
        <f t="shared" si="543"/>
        <v/>
      </c>
      <c r="CO695" s="165" t="str">
        <f>IF(COUNTBLANK($A695:$F695)&gt;2,"",IF(Input!AA695=0,"NA",Input!AA695))</f>
        <v/>
      </c>
      <c r="CP695" s="65" t="str">
        <f t="shared" si="544"/>
        <v/>
      </c>
      <c r="CQ695" s="65" t="str">
        <f t="shared" si="545"/>
        <v/>
      </c>
      <c r="CR695" s="165" t="str">
        <f>IF(COUNTBLANK($A695:$F695)&gt;2,"",IF(Input!AB695=0,"NA",Input!AB695))</f>
        <v/>
      </c>
      <c r="CS695" s="65" t="str">
        <f t="shared" si="546"/>
        <v/>
      </c>
      <c r="CT695" s="65" t="str">
        <f t="shared" si="547"/>
        <v/>
      </c>
      <c r="CU695" s="165" t="str">
        <f>IF(COUNTBLANK($A695:$F695)&gt;2,"",IF(Input!AC695=0,"NA",Input!AC695))</f>
        <v/>
      </c>
      <c r="CV695" s="65" t="str">
        <f t="shared" si="548"/>
        <v/>
      </c>
      <c r="CW695" s="65" t="str">
        <f t="shared" si="549"/>
        <v/>
      </c>
      <c r="CX695" s="165" t="str">
        <f>IF(COUNTBLANK($A695:$F695)&gt;2,"",IF(Input!AD695=0,"NA",Input!AD695))</f>
        <v/>
      </c>
    </row>
    <row r="696" spans="1:102" x14ac:dyDescent="0.25">
      <c r="A696" s="162" t="str">
        <f>IF(Input!B696=0,"",Input!B696)</f>
        <v/>
      </c>
      <c r="B696" s="162" t="str">
        <f>IF(Input!C696=0,"",Input!C696)</f>
        <v/>
      </c>
      <c r="C696" s="162" t="str">
        <f>IF(Input!D696=0,"",Input!D696)</f>
        <v/>
      </c>
      <c r="D696" s="162" t="str">
        <f>IF(Input!G696=0,"",Input!G696)</f>
        <v/>
      </c>
      <c r="E696" s="162" t="str">
        <f>IF(Input!H696=0,"",Input!H696)</f>
        <v/>
      </c>
      <c r="F696" s="162" t="str">
        <f>IF(Input!I696=0,"",Input!I696)</f>
        <v/>
      </c>
      <c r="G696" s="66" t="str">
        <f t="shared" si="500"/>
        <v/>
      </c>
      <c r="H696" s="66" t="str">
        <f t="shared" si="501"/>
        <v/>
      </c>
      <c r="I696" s="160" t="str">
        <f>FinalScores!G696</f>
        <v/>
      </c>
      <c r="J696" s="65" t="str">
        <f t="shared" si="502"/>
        <v/>
      </c>
      <c r="K696" s="65" t="str">
        <f t="shared" si="503"/>
        <v/>
      </c>
      <c r="L696" s="165" t="str">
        <f>IF(COUNTBLANK($A696:$F696)&gt;2,"",IF(Input!AE696=0,"NA",Input!AE696))</f>
        <v/>
      </c>
      <c r="M696" s="65" t="str">
        <f t="shared" si="504"/>
        <v/>
      </c>
      <c r="N696" s="65" t="str">
        <f t="shared" si="505"/>
        <v/>
      </c>
      <c r="O696" s="165" t="str">
        <f>IF(COUNTBLANK($A696:$F696)&gt;2,"",IF(Input!AF696=0,"NA",Input!AF696))</f>
        <v/>
      </c>
      <c r="P696" s="65" t="str">
        <f t="shared" si="506"/>
        <v/>
      </c>
      <c r="Q696" s="65" t="str">
        <f t="shared" si="507"/>
        <v/>
      </c>
      <c r="R696" s="165" t="str">
        <f>IF(COUNTBLANK($A696:$F696)&gt;2,"",IF(Input!AG696=0,"NA",Input!AG696))</f>
        <v/>
      </c>
      <c r="AN696" s="65" t="str">
        <f t="shared" si="508"/>
        <v/>
      </c>
      <c r="AO696" s="65" t="str">
        <f t="shared" si="509"/>
        <v/>
      </c>
      <c r="AP696" s="165" t="str">
        <f>IF(COUNTBLANK($A696:$F696)&gt;2,"",IF(Input!J696=0,"NA",Input!J696))</f>
        <v/>
      </c>
      <c r="AQ696" s="65" t="str">
        <f t="shared" si="510"/>
        <v/>
      </c>
      <c r="AR696" s="65" t="str">
        <f t="shared" si="511"/>
        <v/>
      </c>
      <c r="AS696" s="165" t="str">
        <f>IF(COUNTBLANK($A696:$F696)&gt;2,"",IF(Input!K696=0,"NA",Input!K696))</f>
        <v/>
      </c>
      <c r="AT696" s="65" t="str">
        <f t="shared" si="512"/>
        <v/>
      </c>
      <c r="AU696" s="65" t="str">
        <f t="shared" si="513"/>
        <v/>
      </c>
      <c r="AV696" s="165" t="str">
        <f>IF(COUNTBLANK($A696:$F696)&gt;2,"",IF(Input!L696=0,"NA",Input!L696))</f>
        <v/>
      </c>
      <c r="AW696" s="65" t="str">
        <f t="shared" si="514"/>
        <v/>
      </c>
      <c r="AX696" s="65" t="str">
        <f t="shared" si="515"/>
        <v/>
      </c>
      <c r="AY696" s="165" t="str">
        <f>IF(COUNTBLANK($A696:$F696)&gt;2,"",IF(Input!M696=0,"NA",Input!M696))</f>
        <v/>
      </c>
      <c r="AZ696" s="65" t="str">
        <f t="shared" si="516"/>
        <v/>
      </c>
      <c r="BA696" s="65" t="str">
        <f t="shared" si="517"/>
        <v/>
      </c>
      <c r="BB696" s="165" t="str">
        <f>IF(COUNTBLANK($A696:$F696)&gt;2,"",IF(Input!N696=0,"NA",Input!N696))</f>
        <v/>
      </c>
      <c r="BC696" s="65" t="str">
        <f t="shared" si="518"/>
        <v/>
      </c>
      <c r="BD696" s="65" t="str">
        <f t="shared" si="519"/>
        <v/>
      </c>
      <c r="BE696" s="165" t="str">
        <f>IF(COUNTBLANK($A696:$F696)&gt;2,"",IF(Input!O696=0,"NA",Input!O696))</f>
        <v/>
      </c>
      <c r="BF696" s="65" t="str">
        <f t="shared" si="520"/>
        <v/>
      </c>
      <c r="BG696" s="65" t="str">
        <f t="shared" si="521"/>
        <v/>
      </c>
      <c r="BH696" s="165" t="str">
        <f>IF(COUNTBLANK($A696:$F696)&gt;2,"",IF(Input!P696=0,"NA",Input!P696))</f>
        <v/>
      </c>
      <c r="BI696" s="65" t="str">
        <f t="shared" si="522"/>
        <v/>
      </c>
      <c r="BJ696" s="65" t="str">
        <f t="shared" si="523"/>
        <v/>
      </c>
      <c r="BK696" s="165" t="str">
        <f>IF(COUNTBLANK($A696:$F696)&gt;2,"",IF(Input!Q696=0,"NA",Input!Q696))</f>
        <v/>
      </c>
      <c r="BL696" s="65" t="str">
        <f t="shared" si="524"/>
        <v/>
      </c>
      <c r="BM696" s="65" t="str">
        <f t="shared" si="525"/>
        <v/>
      </c>
      <c r="BN696" s="165" t="str">
        <f>IF(COUNTBLANK($A696:$F696)&gt;2,"",IF(Input!R696=0,"NA",Input!R696))</f>
        <v/>
      </c>
      <c r="BO696" s="65" t="str">
        <f t="shared" si="526"/>
        <v/>
      </c>
      <c r="BP696" s="65" t="str">
        <f t="shared" si="527"/>
        <v/>
      </c>
      <c r="BQ696" s="165" t="str">
        <f>IF(COUNTBLANK($A696:$F696)&gt;2,"",IF(Input!S696=0,"NA",Input!S696))</f>
        <v/>
      </c>
      <c r="BR696" s="65" t="str">
        <f t="shared" si="528"/>
        <v/>
      </c>
      <c r="BS696" s="65" t="str">
        <f t="shared" si="529"/>
        <v/>
      </c>
      <c r="BT696" s="165" t="str">
        <f>IF(COUNTBLANK($A696:$F696)&gt;2,"",IF(Input!T696=0,"NA",Input!T696))</f>
        <v/>
      </c>
      <c r="BU696" s="65" t="str">
        <f t="shared" si="530"/>
        <v/>
      </c>
      <c r="BV696" s="65" t="str">
        <f t="shared" si="531"/>
        <v/>
      </c>
      <c r="BW696" s="165" t="str">
        <f>IF(COUNTBLANK($A696:$F696)&gt;2,"",IF(Input!U696=0,"NA",Input!U696))</f>
        <v/>
      </c>
      <c r="BX696" s="65" t="str">
        <f t="shared" si="532"/>
        <v/>
      </c>
      <c r="BY696" s="65" t="str">
        <f t="shared" si="533"/>
        <v/>
      </c>
      <c r="BZ696" s="165" t="str">
        <f>IF(COUNTBLANK($A696:$F696)&gt;2,"",IF(Input!V696=0,"NA",Input!V696))</f>
        <v/>
      </c>
      <c r="CA696" s="65" t="str">
        <f t="shared" si="534"/>
        <v/>
      </c>
      <c r="CB696" s="65" t="str">
        <f t="shared" si="535"/>
        <v/>
      </c>
      <c r="CC696" s="165" t="str">
        <f>IF(COUNTBLANK($A696:$F696)&gt;2,"",IF(Input!W696=0,"NA",Input!W696))</f>
        <v/>
      </c>
      <c r="CD696" s="65" t="str">
        <f t="shared" si="536"/>
        <v/>
      </c>
      <c r="CE696" s="65" t="str">
        <f t="shared" si="537"/>
        <v/>
      </c>
      <c r="CF696" s="165" t="str">
        <f>IF(COUNTBLANK($A696:$F696)&gt;2,"",IF(Input!X696=0,"NA",Input!X696))</f>
        <v/>
      </c>
      <c r="CG696" s="65" t="str">
        <f t="shared" si="538"/>
        <v/>
      </c>
      <c r="CH696" s="65" t="str">
        <f t="shared" si="539"/>
        <v/>
      </c>
      <c r="CI696" s="165" t="str">
        <f>IF(COUNTBLANK($A696:$F696)&gt;2,"",IF(Input!Y696=0,"NA",Input!Y696))</f>
        <v/>
      </c>
      <c r="CJ696" s="65" t="str">
        <f t="shared" si="540"/>
        <v/>
      </c>
      <c r="CK696" s="65" t="str">
        <f t="shared" si="541"/>
        <v/>
      </c>
      <c r="CL696" s="165" t="str">
        <f>IF(COUNTBLANK($A696:$F696)&gt;2,"",IF(Input!Z696=0,"NA",Input!Z696))</f>
        <v/>
      </c>
      <c r="CM696" s="65" t="str">
        <f t="shared" si="542"/>
        <v/>
      </c>
      <c r="CN696" s="65" t="str">
        <f t="shared" si="543"/>
        <v/>
      </c>
      <c r="CO696" s="165" t="str">
        <f>IF(COUNTBLANK($A696:$F696)&gt;2,"",IF(Input!AA696=0,"NA",Input!AA696))</f>
        <v/>
      </c>
      <c r="CP696" s="65" t="str">
        <f t="shared" si="544"/>
        <v/>
      </c>
      <c r="CQ696" s="65" t="str">
        <f t="shared" si="545"/>
        <v/>
      </c>
      <c r="CR696" s="165" t="str">
        <f>IF(COUNTBLANK($A696:$F696)&gt;2,"",IF(Input!AB696=0,"NA",Input!AB696))</f>
        <v/>
      </c>
      <c r="CS696" s="65" t="str">
        <f t="shared" si="546"/>
        <v/>
      </c>
      <c r="CT696" s="65" t="str">
        <f t="shared" si="547"/>
        <v/>
      </c>
      <c r="CU696" s="165" t="str">
        <f>IF(COUNTBLANK($A696:$F696)&gt;2,"",IF(Input!AC696=0,"NA",Input!AC696))</f>
        <v/>
      </c>
      <c r="CV696" s="65" t="str">
        <f t="shared" si="548"/>
        <v/>
      </c>
      <c r="CW696" s="65" t="str">
        <f t="shared" si="549"/>
        <v/>
      </c>
      <c r="CX696" s="165" t="str">
        <f>IF(COUNTBLANK($A696:$F696)&gt;2,"",IF(Input!AD696=0,"NA",Input!AD696))</f>
        <v/>
      </c>
    </row>
    <row r="697" spans="1:102" x14ac:dyDescent="0.25">
      <c r="A697" s="162" t="str">
        <f>IF(Input!B697=0,"",Input!B697)</f>
        <v/>
      </c>
      <c r="B697" s="162" t="str">
        <f>IF(Input!C697=0,"",Input!C697)</f>
        <v/>
      </c>
      <c r="C697" s="162" t="str">
        <f>IF(Input!D697=0,"",Input!D697)</f>
        <v/>
      </c>
      <c r="D697" s="162" t="str">
        <f>IF(Input!G697=0,"",Input!G697)</f>
        <v/>
      </c>
      <c r="E697" s="162" t="str">
        <f>IF(Input!H697=0,"",Input!H697)</f>
        <v/>
      </c>
      <c r="F697" s="162" t="str">
        <f>IF(Input!I697=0,"",Input!I697)</f>
        <v/>
      </c>
      <c r="G697" s="66" t="str">
        <f t="shared" si="500"/>
        <v/>
      </c>
      <c r="H697" s="66" t="str">
        <f t="shared" si="501"/>
        <v/>
      </c>
      <c r="I697" s="160" t="str">
        <f>FinalScores!G697</f>
        <v/>
      </c>
      <c r="J697" s="65" t="str">
        <f t="shared" si="502"/>
        <v/>
      </c>
      <c r="K697" s="65" t="str">
        <f t="shared" si="503"/>
        <v/>
      </c>
      <c r="L697" s="165" t="str">
        <f>IF(COUNTBLANK($A697:$F697)&gt;2,"",IF(Input!AE697=0,"NA",Input!AE697))</f>
        <v/>
      </c>
      <c r="M697" s="65" t="str">
        <f t="shared" si="504"/>
        <v/>
      </c>
      <c r="N697" s="65" t="str">
        <f t="shared" si="505"/>
        <v/>
      </c>
      <c r="O697" s="165" t="str">
        <f>IF(COUNTBLANK($A697:$F697)&gt;2,"",IF(Input!AF697=0,"NA",Input!AF697))</f>
        <v/>
      </c>
      <c r="P697" s="65" t="str">
        <f t="shared" si="506"/>
        <v/>
      </c>
      <c r="Q697" s="65" t="str">
        <f t="shared" si="507"/>
        <v/>
      </c>
      <c r="R697" s="165" t="str">
        <f>IF(COUNTBLANK($A697:$F697)&gt;2,"",IF(Input!AG697=0,"NA",Input!AG697))</f>
        <v/>
      </c>
      <c r="AN697" s="65" t="str">
        <f t="shared" si="508"/>
        <v/>
      </c>
      <c r="AO697" s="65" t="str">
        <f t="shared" si="509"/>
        <v/>
      </c>
      <c r="AP697" s="165" t="str">
        <f>IF(COUNTBLANK($A697:$F697)&gt;2,"",IF(Input!J697=0,"NA",Input!J697))</f>
        <v/>
      </c>
      <c r="AQ697" s="65" t="str">
        <f t="shared" si="510"/>
        <v/>
      </c>
      <c r="AR697" s="65" t="str">
        <f t="shared" si="511"/>
        <v/>
      </c>
      <c r="AS697" s="165" t="str">
        <f>IF(COUNTBLANK($A697:$F697)&gt;2,"",IF(Input!K697=0,"NA",Input!K697))</f>
        <v/>
      </c>
      <c r="AT697" s="65" t="str">
        <f t="shared" si="512"/>
        <v/>
      </c>
      <c r="AU697" s="65" t="str">
        <f t="shared" si="513"/>
        <v/>
      </c>
      <c r="AV697" s="165" t="str">
        <f>IF(COUNTBLANK($A697:$F697)&gt;2,"",IF(Input!L697=0,"NA",Input!L697))</f>
        <v/>
      </c>
      <c r="AW697" s="65" t="str">
        <f t="shared" si="514"/>
        <v/>
      </c>
      <c r="AX697" s="65" t="str">
        <f t="shared" si="515"/>
        <v/>
      </c>
      <c r="AY697" s="165" t="str">
        <f>IF(COUNTBLANK($A697:$F697)&gt;2,"",IF(Input!M697=0,"NA",Input!M697))</f>
        <v/>
      </c>
      <c r="AZ697" s="65" t="str">
        <f t="shared" si="516"/>
        <v/>
      </c>
      <c r="BA697" s="65" t="str">
        <f t="shared" si="517"/>
        <v/>
      </c>
      <c r="BB697" s="165" t="str">
        <f>IF(COUNTBLANK($A697:$F697)&gt;2,"",IF(Input!N697=0,"NA",Input!N697))</f>
        <v/>
      </c>
      <c r="BC697" s="65" t="str">
        <f t="shared" si="518"/>
        <v/>
      </c>
      <c r="BD697" s="65" t="str">
        <f t="shared" si="519"/>
        <v/>
      </c>
      <c r="BE697" s="165" t="str">
        <f>IF(COUNTBLANK($A697:$F697)&gt;2,"",IF(Input!O697=0,"NA",Input!O697))</f>
        <v/>
      </c>
      <c r="BF697" s="65" t="str">
        <f t="shared" si="520"/>
        <v/>
      </c>
      <c r="BG697" s="65" t="str">
        <f t="shared" si="521"/>
        <v/>
      </c>
      <c r="BH697" s="165" t="str">
        <f>IF(COUNTBLANK($A697:$F697)&gt;2,"",IF(Input!P697=0,"NA",Input!P697))</f>
        <v/>
      </c>
      <c r="BI697" s="65" t="str">
        <f t="shared" si="522"/>
        <v/>
      </c>
      <c r="BJ697" s="65" t="str">
        <f t="shared" si="523"/>
        <v/>
      </c>
      <c r="BK697" s="165" t="str">
        <f>IF(COUNTBLANK($A697:$F697)&gt;2,"",IF(Input!Q697=0,"NA",Input!Q697))</f>
        <v/>
      </c>
      <c r="BL697" s="65" t="str">
        <f t="shared" si="524"/>
        <v/>
      </c>
      <c r="BM697" s="65" t="str">
        <f t="shared" si="525"/>
        <v/>
      </c>
      <c r="BN697" s="165" t="str">
        <f>IF(COUNTBLANK($A697:$F697)&gt;2,"",IF(Input!R697=0,"NA",Input!R697))</f>
        <v/>
      </c>
      <c r="BO697" s="65" t="str">
        <f t="shared" si="526"/>
        <v/>
      </c>
      <c r="BP697" s="65" t="str">
        <f t="shared" si="527"/>
        <v/>
      </c>
      <c r="BQ697" s="165" t="str">
        <f>IF(COUNTBLANK($A697:$F697)&gt;2,"",IF(Input!S697=0,"NA",Input!S697))</f>
        <v/>
      </c>
      <c r="BR697" s="65" t="str">
        <f t="shared" si="528"/>
        <v/>
      </c>
      <c r="BS697" s="65" t="str">
        <f t="shared" si="529"/>
        <v/>
      </c>
      <c r="BT697" s="165" t="str">
        <f>IF(COUNTBLANK($A697:$F697)&gt;2,"",IF(Input!T697=0,"NA",Input!T697))</f>
        <v/>
      </c>
      <c r="BU697" s="65" t="str">
        <f t="shared" si="530"/>
        <v/>
      </c>
      <c r="BV697" s="65" t="str">
        <f t="shared" si="531"/>
        <v/>
      </c>
      <c r="BW697" s="165" t="str">
        <f>IF(COUNTBLANK($A697:$F697)&gt;2,"",IF(Input!U697=0,"NA",Input!U697))</f>
        <v/>
      </c>
      <c r="BX697" s="65" t="str">
        <f t="shared" si="532"/>
        <v/>
      </c>
      <c r="BY697" s="65" t="str">
        <f t="shared" si="533"/>
        <v/>
      </c>
      <c r="BZ697" s="165" t="str">
        <f>IF(COUNTBLANK($A697:$F697)&gt;2,"",IF(Input!V697=0,"NA",Input!V697))</f>
        <v/>
      </c>
      <c r="CA697" s="65" t="str">
        <f t="shared" si="534"/>
        <v/>
      </c>
      <c r="CB697" s="65" t="str">
        <f t="shared" si="535"/>
        <v/>
      </c>
      <c r="CC697" s="165" t="str">
        <f>IF(COUNTBLANK($A697:$F697)&gt;2,"",IF(Input!W697=0,"NA",Input!W697))</f>
        <v/>
      </c>
      <c r="CD697" s="65" t="str">
        <f t="shared" si="536"/>
        <v/>
      </c>
      <c r="CE697" s="65" t="str">
        <f t="shared" si="537"/>
        <v/>
      </c>
      <c r="CF697" s="165" t="str">
        <f>IF(COUNTBLANK($A697:$F697)&gt;2,"",IF(Input!X697=0,"NA",Input!X697))</f>
        <v/>
      </c>
      <c r="CG697" s="65" t="str">
        <f t="shared" si="538"/>
        <v/>
      </c>
      <c r="CH697" s="65" t="str">
        <f t="shared" si="539"/>
        <v/>
      </c>
      <c r="CI697" s="165" t="str">
        <f>IF(COUNTBLANK($A697:$F697)&gt;2,"",IF(Input!Y697=0,"NA",Input!Y697))</f>
        <v/>
      </c>
      <c r="CJ697" s="65" t="str">
        <f t="shared" si="540"/>
        <v/>
      </c>
      <c r="CK697" s="65" t="str">
        <f t="shared" si="541"/>
        <v/>
      </c>
      <c r="CL697" s="165" t="str">
        <f>IF(COUNTBLANK($A697:$F697)&gt;2,"",IF(Input!Z697=0,"NA",Input!Z697))</f>
        <v/>
      </c>
      <c r="CM697" s="65" t="str">
        <f t="shared" si="542"/>
        <v/>
      </c>
      <c r="CN697" s="65" t="str">
        <f t="shared" si="543"/>
        <v/>
      </c>
      <c r="CO697" s="165" t="str">
        <f>IF(COUNTBLANK($A697:$F697)&gt;2,"",IF(Input!AA697=0,"NA",Input!AA697))</f>
        <v/>
      </c>
      <c r="CP697" s="65" t="str">
        <f t="shared" si="544"/>
        <v/>
      </c>
      <c r="CQ697" s="65" t="str">
        <f t="shared" si="545"/>
        <v/>
      </c>
      <c r="CR697" s="165" t="str">
        <f>IF(COUNTBLANK($A697:$F697)&gt;2,"",IF(Input!AB697=0,"NA",Input!AB697))</f>
        <v/>
      </c>
      <c r="CS697" s="65" t="str">
        <f t="shared" si="546"/>
        <v/>
      </c>
      <c r="CT697" s="65" t="str">
        <f t="shared" si="547"/>
        <v/>
      </c>
      <c r="CU697" s="165" t="str">
        <f>IF(COUNTBLANK($A697:$F697)&gt;2,"",IF(Input!AC697=0,"NA",Input!AC697))</f>
        <v/>
      </c>
      <c r="CV697" s="65" t="str">
        <f t="shared" si="548"/>
        <v/>
      </c>
      <c r="CW697" s="65" t="str">
        <f t="shared" si="549"/>
        <v/>
      </c>
      <c r="CX697" s="165" t="str">
        <f>IF(COUNTBLANK($A697:$F697)&gt;2,"",IF(Input!AD697=0,"NA",Input!AD697))</f>
        <v/>
      </c>
    </row>
    <row r="698" spans="1:102" x14ac:dyDescent="0.25">
      <c r="A698" s="162" t="str">
        <f>IF(Input!B698=0,"",Input!B698)</f>
        <v/>
      </c>
      <c r="B698" s="162" t="str">
        <f>IF(Input!C698=0,"",Input!C698)</f>
        <v/>
      </c>
      <c r="C698" s="162" t="str">
        <f>IF(Input!D698=0,"",Input!D698)</f>
        <v/>
      </c>
      <c r="D698" s="162" t="str">
        <f>IF(Input!G698=0,"",Input!G698)</f>
        <v/>
      </c>
      <c r="E698" s="162" t="str">
        <f>IF(Input!H698=0,"",Input!H698)</f>
        <v/>
      </c>
      <c r="F698" s="162" t="str">
        <f>IF(Input!I698=0,"",Input!I698)</f>
        <v/>
      </c>
      <c r="G698" s="66" t="str">
        <f t="shared" si="500"/>
        <v/>
      </c>
      <c r="H698" s="66" t="str">
        <f t="shared" si="501"/>
        <v/>
      </c>
      <c r="I698" s="160" t="str">
        <f>FinalScores!G698</f>
        <v/>
      </c>
      <c r="J698" s="65" t="str">
        <f t="shared" si="502"/>
        <v/>
      </c>
      <c r="K698" s="65" t="str">
        <f t="shared" si="503"/>
        <v/>
      </c>
      <c r="L698" s="165" t="str">
        <f>IF(COUNTBLANK($A698:$F698)&gt;2,"",IF(Input!AE698=0,"NA",Input!AE698))</f>
        <v/>
      </c>
      <c r="M698" s="65" t="str">
        <f t="shared" si="504"/>
        <v/>
      </c>
      <c r="N698" s="65" t="str">
        <f t="shared" si="505"/>
        <v/>
      </c>
      <c r="O698" s="165" t="str">
        <f>IF(COUNTBLANK($A698:$F698)&gt;2,"",IF(Input!AF698=0,"NA",Input!AF698))</f>
        <v/>
      </c>
      <c r="P698" s="65" t="str">
        <f t="shared" si="506"/>
        <v/>
      </c>
      <c r="Q698" s="65" t="str">
        <f t="shared" si="507"/>
        <v/>
      </c>
      <c r="R698" s="165" t="str">
        <f>IF(COUNTBLANK($A698:$F698)&gt;2,"",IF(Input!AG698=0,"NA",Input!AG698))</f>
        <v/>
      </c>
      <c r="AN698" s="65" t="str">
        <f t="shared" si="508"/>
        <v/>
      </c>
      <c r="AO698" s="65" t="str">
        <f t="shared" si="509"/>
        <v/>
      </c>
      <c r="AP698" s="165" t="str">
        <f>IF(COUNTBLANK($A698:$F698)&gt;2,"",IF(Input!J698=0,"NA",Input!J698))</f>
        <v/>
      </c>
      <c r="AQ698" s="65" t="str">
        <f t="shared" si="510"/>
        <v/>
      </c>
      <c r="AR698" s="65" t="str">
        <f t="shared" si="511"/>
        <v/>
      </c>
      <c r="AS698" s="165" t="str">
        <f>IF(COUNTBLANK($A698:$F698)&gt;2,"",IF(Input!K698=0,"NA",Input!K698))</f>
        <v/>
      </c>
      <c r="AT698" s="65" t="str">
        <f t="shared" si="512"/>
        <v/>
      </c>
      <c r="AU698" s="65" t="str">
        <f t="shared" si="513"/>
        <v/>
      </c>
      <c r="AV698" s="165" t="str">
        <f>IF(COUNTBLANK($A698:$F698)&gt;2,"",IF(Input!L698=0,"NA",Input!L698))</f>
        <v/>
      </c>
      <c r="AW698" s="65" t="str">
        <f t="shared" si="514"/>
        <v/>
      </c>
      <c r="AX698" s="65" t="str">
        <f t="shared" si="515"/>
        <v/>
      </c>
      <c r="AY698" s="165" t="str">
        <f>IF(COUNTBLANK($A698:$F698)&gt;2,"",IF(Input!M698=0,"NA",Input!M698))</f>
        <v/>
      </c>
      <c r="AZ698" s="65" t="str">
        <f t="shared" si="516"/>
        <v/>
      </c>
      <c r="BA698" s="65" t="str">
        <f t="shared" si="517"/>
        <v/>
      </c>
      <c r="BB698" s="165" t="str">
        <f>IF(COUNTBLANK($A698:$F698)&gt;2,"",IF(Input!N698=0,"NA",Input!N698))</f>
        <v/>
      </c>
      <c r="BC698" s="65" t="str">
        <f t="shared" si="518"/>
        <v/>
      </c>
      <c r="BD698" s="65" t="str">
        <f t="shared" si="519"/>
        <v/>
      </c>
      <c r="BE698" s="165" t="str">
        <f>IF(COUNTBLANK($A698:$F698)&gt;2,"",IF(Input!O698=0,"NA",Input!O698))</f>
        <v/>
      </c>
      <c r="BF698" s="65" t="str">
        <f t="shared" si="520"/>
        <v/>
      </c>
      <c r="BG698" s="65" t="str">
        <f t="shared" si="521"/>
        <v/>
      </c>
      <c r="BH698" s="165" t="str">
        <f>IF(COUNTBLANK($A698:$F698)&gt;2,"",IF(Input!P698=0,"NA",Input!P698))</f>
        <v/>
      </c>
      <c r="BI698" s="65" t="str">
        <f t="shared" si="522"/>
        <v/>
      </c>
      <c r="BJ698" s="65" t="str">
        <f t="shared" si="523"/>
        <v/>
      </c>
      <c r="BK698" s="165" t="str">
        <f>IF(COUNTBLANK($A698:$F698)&gt;2,"",IF(Input!Q698=0,"NA",Input!Q698))</f>
        <v/>
      </c>
      <c r="BL698" s="65" t="str">
        <f t="shared" si="524"/>
        <v/>
      </c>
      <c r="BM698" s="65" t="str">
        <f t="shared" si="525"/>
        <v/>
      </c>
      <c r="BN698" s="165" t="str">
        <f>IF(COUNTBLANK($A698:$F698)&gt;2,"",IF(Input!R698=0,"NA",Input!R698))</f>
        <v/>
      </c>
      <c r="BO698" s="65" t="str">
        <f t="shared" si="526"/>
        <v/>
      </c>
      <c r="BP698" s="65" t="str">
        <f t="shared" si="527"/>
        <v/>
      </c>
      <c r="BQ698" s="165" t="str">
        <f>IF(COUNTBLANK($A698:$F698)&gt;2,"",IF(Input!S698=0,"NA",Input!S698))</f>
        <v/>
      </c>
      <c r="BR698" s="65" t="str">
        <f t="shared" si="528"/>
        <v/>
      </c>
      <c r="BS698" s="65" t="str">
        <f t="shared" si="529"/>
        <v/>
      </c>
      <c r="BT698" s="165" t="str">
        <f>IF(COUNTBLANK($A698:$F698)&gt;2,"",IF(Input!T698=0,"NA",Input!T698))</f>
        <v/>
      </c>
      <c r="BU698" s="65" t="str">
        <f t="shared" si="530"/>
        <v/>
      </c>
      <c r="BV698" s="65" t="str">
        <f t="shared" si="531"/>
        <v/>
      </c>
      <c r="BW698" s="165" t="str">
        <f>IF(COUNTBLANK($A698:$F698)&gt;2,"",IF(Input!U698=0,"NA",Input!U698))</f>
        <v/>
      </c>
      <c r="BX698" s="65" t="str">
        <f t="shared" si="532"/>
        <v/>
      </c>
      <c r="BY698" s="65" t="str">
        <f t="shared" si="533"/>
        <v/>
      </c>
      <c r="BZ698" s="165" t="str">
        <f>IF(COUNTBLANK($A698:$F698)&gt;2,"",IF(Input!V698=0,"NA",Input!V698))</f>
        <v/>
      </c>
      <c r="CA698" s="65" t="str">
        <f t="shared" si="534"/>
        <v/>
      </c>
      <c r="CB698" s="65" t="str">
        <f t="shared" si="535"/>
        <v/>
      </c>
      <c r="CC698" s="165" t="str">
        <f>IF(COUNTBLANK($A698:$F698)&gt;2,"",IF(Input!W698=0,"NA",Input!W698))</f>
        <v/>
      </c>
      <c r="CD698" s="65" t="str">
        <f t="shared" si="536"/>
        <v/>
      </c>
      <c r="CE698" s="65" t="str">
        <f t="shared" si="537"/>
        <v/>
      </c>
      <c r="CF698" s="165" t="str">
        <f>IF(COUNTBLANK($A698:$F698)&gt;2,"",IF(Input!X698=0,"NA",Input!X698))</f>
        <v/>
      </c>
      <c r="CG698" s="65" t="str">
        <f t="shared" si="538"/>
        <v/>
      </c>
      <c r="CH698" s="65" t="str">
        <f t="shared" si="539"/>
        <v/>
      </c>
      <c r="CI698" s="165" t="str">
        <f>IF(COUNTBLANK($A698:$F698)&gt;2,"",IF(Input!Y698=0,"NA",Input!Y698))</f>
        <v/>
      </c>
      <c r="CJ698" s="65" t="str">
        <f t="shared" si="540"/>
        <v/>
      </c>
      <c r="CK698" s="65" t="str">
        <f t="shared" si="541"/>
        <v/>
      </c>
      <c r="CL698" s="165" t="str">
        <f>IF(COUNTBLANK($A698:$F698)&gt;2,"",IF(Input!Z698=0,"NA",Input!Z698))</f>
        <v/>
      </c>
      <c r="CM698" s="65" t="str">
        <f t="shared" si="542"/>
        <v/>
      </c>
      <c r="CN698" s="65" t="str">
        <f t="shared" si="543"/>
        <v/>
      </c>
      <c r="CO698" s="165" t="str">
        <f>IF(COUNTBLANK($A698:$F698)&gt;2,"",IF(Input!AA698=0,"NA",Input!AA698))</f>
        <v/>
      </c>
      <c r="CP698" s="65" t="str">
        <f t="shared" si="544"/>
        <v/>
      </c>
      <c r="CQ698" s="65" t="str">
        <f t="shared" si="545"/>
        <v/>
      </c>
      <c r="CR698" s="165" t="str">
        <f>IF(COUNTBLANK($A698:$F698)&gt;2,"",IF(Input!AB698=0,"NA",Input!AB698))</f>
        <v/>
      </c>
      <c r="CS698" s="65" t="str">
        <f t="shared" si="546"/>
        <v/>
      </c>
      <c r="CT698" s="65" t="str">
        <f t="shared" si="547"/>
        <v/>
      </c>
      <c r="CU698" s="165" t="str">
        <f>IF(COUNTBLANK($A698:$F698)&gt;2,"",IF(Input!AC698=0,"NA",Input!AC698))</f>
        <v/>
      </c>
      <c r="CV698" s="65" t="str">
        <f t="shared" si="548"/>
        <v/>
      </c>
      <c r="CW698" s="65" t="str">
        <f t="shared" si="549"/>
        <v/>
      </c>
      <c r="CX698" s="165" t="str">
        <f>IF(COUNTBLANK($A698:$F698)&gt;2,"",IF(Input!AD698=0,"NA",Input!AD698))</f>
        <v/>
      </c>
    </row>
    <row r="699" spans="1:102" x14ac:dyDescent="0.25">
      <c r="A699" s="162" t="str">
        <f>IF(Input!B699=0,"",Input!B699)</f>
        <v/>
      </c>
      <c r="B699" s="162" t="str">
        <f>IF(Input!C699=0,"",Input!C699)</f>
        <v/>
      </c>
      <c r="C699" s="162" t="str">
        <f>IF(Input!D699=0,"",Input!D699)</f>
        <v/>
      </c>
      <c r="D699" s="162" t="str">
        <f>IF(Input!G699=0,"",Input!G699)</f>
        <v/>
      </c>
      <c r="E699" s="162" t="str">
        <f>IF(Input!H699=0,"",Input!H699)</f>
        <v/>
      </c>
      <c r="F699" s="162" t="str">
        <f>IF(Input!I699=0,"",Input!I699)</f>
        <v/>
      </c>
      <c r="G699" s="66" t="str">
        <f t="shared" si="500"/>
        <v/>
      </c>
      <c r="H699" s="66" t="str">
        <f t="shared" si="501"/>
        <v/>
      </c>
      <c r="I699" s="160" t="str">
        <f>FinalScores!G699</f>
        <v/>
      </c>
      <c r="J699" s="65" t="str">
        <f t="shared" si="502"/>
        <v/>
      </c>
      <c r="K699" s="65" t="str">
        <f t="shared" si="503"/>
        <v/>
      </c>
      <c r="L699" s="165" t="str">
        <f>IF(COUNTBLANK($A699:$F699)&gt;2,"",IF(Input!AE699=0,"NA",Input!AE699))</f>
        <v/>
      </c>
      <c r="M699" s="65" t="str">
        <f t="shared" si="504"/>
        <v/>
      </c>
      <c r="N699" s="65" t="str">
        <f t="shared" si="505"/>
        <v/>
      </c>
      <c r="O699" s="165" t="str">
        <f>IF(COUNTBLANK($A699:$F699)&gt;2,"",IF(Input!AF699=0,"NA",Input!AF699))</f>
        <v/>
      </c>
      <c r="P699" s="65" t="str">
        <f t="shared" si="506"/>
        <v/>
      </c>
      <c r="Q699" s="65" t="str">
        <f t="shared" si="507"/>
        <v/>
      </c>
      <c r="R699" s="165" t="str">
        <f>IF(COUNTBLANK($A699:$F699)&gt;2,"",IF(Input!AG699=0,"NA",Input!AG699))</f>
        <v/>
      </c>
      <c r="AN699" s="65" t="str">
        <f t="shared" si="508"/>
        <v/>
      </c>
      <c r="AO699" s="65" t="str">
        <f t="shared" si="509"/>
        <v/>
      </c>
      <c r="AP699" s="165" t="str">
        <f>IF(COUNTBLANK($A699:$F699)&gt;2,"",IF(Input!J699=0,"NA",Input!J699))</f>
        <v/>
      </c>
      <c r="AQ699" s="65" t="str">
        <f t="shared" si="510"/>
        <v/>
      </c>
      <c r="AR699" s="65" t="str">
        <f t="shared" si="511"/>
        <v/>
      </c>
      <c r="AS699" s="165" t="str">
        <f>IF(COUNTBLANK($A699:$F699)&gt;2,"",IF(Input!K699=0,"NA",Input!K699))</f>
        <v/>
      </c>
      <c r="AT699" s="65" t="str">
        <f t="shared" si="512"/>
        <v/>
      </c>
      <c r="AU699" s="65" t="str">
        <f t="shared" si="513"/>
        <v/>
      </c>
      <c r="AV699" s="165" t="str">
        <f>IF(COUNTBLANK($A699:$F699)&gt;2,"",IF(Input!L699=0,"NA",Input!L699))</f>
        <v/>
      </c>
      <c r="AW699" s="65" t="str">
        <f t="shared" si="514"/>
        <v/>
      </c>
      <c r="AX699" s="65" t="str">
        <f t="shared" si="515"/>
        <v/>
      </c>
      <c r="AY699" s="165" t="str">
        <f>IF(COUNTBLANK($A699:$F699)&gt;2,"",IF(Input!M699=0,"NA",Input!M699))</f>
        <v/>
      </c>
      <c r="AZ699" s="65" t="str">
        <f t="shared" si="516"/>
        <v/>
      </c>
      <c r="BA699" s="65" t="str">
        <f t="shared" si="517"/>
        <v/>
      </c>
      <c r="BB699" s="165" t="str">
        <f>IF(COUNTBLANK($A699:$F699)&gt;2,"",IF(Input!N699=0,"NA",Input!N699))</f>
        <v/>
      </c>
      <c r="BC699" s="65" t="str">
        <f t="shared" si="518"/>
        <v/>
      </c>
      <c r="BD699" s="65" t="str">
        <f t="shared" si="519"/>
        <v/>
      </c>
      <c r="BE699" s="165" t="str">
        <f>IF(COUNTBLANK($A699:$F699)&gt;2,"",IF(Input!O699=0,"NA",Input!O699))</f>
        <v/>
      </c>
      <c r="BF699" s="65" t="str">
        <f t="shared" si="520"/>
        <v/>
      </c>
      <c r="BG699" s="65" t="str">
        <f t="shared" si="521"/>
        <v/>
      </c>
      <c r="BH699" s="165" t="str">
        <f>IF(COUNTBLANK($A699:$F699)&gt;2,"",IF(Input!P699=0,"NA",Input!P699))</f>
        <v/>
      </c>
      <c r="BI699" s="65" t="str">
        <f t="shared" si="522"/>
        <v/>
      </c>
      <c r="BJ699" s="65" t="str">
        <f t="shared" si="523"/>
        <v/>
      </c>
      <c r="BK699" s="165" t="str">
        <f>IF(COUNTBLANK($A699:$F699)&gt;2,"",IF(Input!Q699=0,"NA",Input!Q699))</f>
        <v/>
      </c>
      <c r="BL699" s="65" t="str">
        <f t="shared" si="524"/>
        <v/>
      </c>
      <c r="BM699" s="65" t="str">
        <f t="shared" si="525"/>
        <v/>
      </c>
      <c r="BN699" s="165" t="str">
        <f>IF(COUNTBLANK($A699:$F699)&gt;2,"",IF(Input!R699=0,"NA",Input!R699))</f>
        <v/>
      </c>
      <c r="BO699" s="65" t="str">
        <f t="shared" si="526"/>
        <v/>
      </c>
      <c r="BP699" s="65" t="str">
        <f t="shared" si="527"/>
        <v/>
      </c>
      <c r="BQ699" s="165" t="str">
        <f>IF(COUNTBLANK($A699:$F699)&gt;2,"",IF(Input!S699=0,"NA",Input!S699))</f>
        <v/>
      </c>
      <c r="BR699" s="65" t="str">
        <f t="shared" si="528"/>
        <v/>
      </c>
      <c r="BS699" s="65" t="str">
        <f t="shared" si="529"/>
        <v/>
      </c>
      <c r="BT699" s="165" t="str">
        <f>IF(COUNTBLANK($A699:$F699)&gt;2,"",IF(Input!T699=0,"NA",Input!T699))</f>
        <v/>
      </c>
      <c r="BU699" s="65" t="str">
        <f t="shared" si="530"/>
        <v/>
      </c>
      <c r="BV699" s="65" t="str">
        <f t="shared" si="531"/>
        <v/>
      </c>
      <c r="BW699" s="165" t="str">
        <f>IF(COUNTBLANK($A699:$F699)&gt;2,"",IF(Input!U699=0,"NA",Input!U699))</f>
        <v/>
      </c>
      <c r="BX699" s="65" t="str">
        <f t="shared" si="532"/>
        <v/>
      </c>
      <c r="BY699" s="65" t="str">
        <f t="shared" si="533"/>
        <v/>
      </c>
      <c r="BZ699" s="165" t="str">
        <f>IF(COUNTBLANK($A699:$F699)&gt;2,"",IF(Input!V699=0,"NA",Input!V699))</f>
        <v/>
      </c>
      <c r="CA699" s="65" t="str">
        <f t="shared" si="534"/>
        <v/>
      </c>
      <c r="CB699" s="65" t="str">
        <f t="shared" si="535"/>
        <v/>
      </c>
      <c r="CC699" s="165" t="str">
        <f>IF(COUNTBLANK($A699:$F699)&gt;2,"",IF(Input!W699=0,"NA",Input!W699))</f>
        <v/>
      </c>
      <c r="CD699" s="65" t="str">
        <f t="shared" si="536"/>
        <v/>
      </c>
      <c r="CE699" s="65" t="str">
        <f t="shared" si="537"/>
        <v/>
      </c>
      <c r="CF699" s="165" t="str">
        <f>IF(COUNTBLANK($A699:$F699)&gt;2,"",IF(Input!X699=0,"NA",Input!X699))</f>
        <v/>
      </c>
      <c r="CG699" s="65" t="str">
        <f t="shared" si="538"/>
        <v/>
      </c>
      <c r="CH699" s="65" t="str">
        <f t="shared" si="539"/>
        <v/>
      </c>
      <c r="CI699" s="165" t="str">
        <f>IF(COUNTBLANK($A699:$F699)&gt;2,"",IF(Input!Y699=0,"NA",Input!Y699))</f>
        <v/>
      </c>
      <c r="CJ699" s="65" t="str">
        <f t="shared" si="540"/>
        <v/>
      </c>
      <c r="CK699" s="65" t="str">
        <f t="shared" si="541"/>
        <v/>
      </c>
      <c r="CL699" s="165" t="str">
        <f>IF(COUNTBLANK($A699:$F699)&gt;2,"",IF(Input!Z699=0,"NA",Input!Z699))</f>
        <v/>
      </c>
      <c r="CM699" s="65" t="str">
        <f t="shared" si="542"/>
        <v/>
      </c>
      <c r="CN699" s="65" t="str">
        <f t="shared" si="543"/>
        <v/>
      </c>
      <c r="CO699" s="165" t="str">
        <f>IF(COUNTBLANK($A699:$F699)&gt;2,"",IF(Input!AA699=0,"NA",Input!AA699))</f>
        <v/>
      </c>
      <c r="CP699" s="65" t="str">
        <f t="shared" si="544"/>
        <v/>
      </c>
      <c r="CQ699" s="65" t="str">
        <f t="shared" si="545"/>
        <v/>
      </c>
      <c r="CR699" s="165" t="str">
        <f>IF(COUNTBLANK($A699:$F699)&gt;2,"",IF(Input!AB699=0,"NA",Input!AB699))</f>
        <v/>
      </c>
      <c r="CS699" s="65" t="str">
        <f t="shared" si="546"/>
        <v/>
      </c>
      <c r="CT699" s="65" t="str">
        <f t="shared" si="547"/>
        <v/>
      </c>
      <c r="CU699" s="165" t="str">
        <f>IF(COUNTBLANK($A699:$F699)&gt;2,"",IF(Input!AC699=0,"NA",Input!AC699))</f>
        <v/>
      </c>
      <c r="CV699" s="65" t="str">
        <f t="shared" si="548"/>
        <v/>
      </c>
      <c r="CW699" s="65" t="str">
        <f t="shared" si="549"/>
        <v/>
      </c>
      <c r="CX699" s="165" t="str">
        <f>IF(COUNTBLANK($A699:$F699)&gt;2,"",IF(Input!AD699=0,"NA",Input!AD699))</f>
        <v/>
      </c>
    </row>
    <row r="700" spans="1:102" x14ac:dyDescent="0.25">
      <c r="A700" s="162" t="str">
        <f>IF(Input!B700=0,"",Input!B700)</f>
        <v/>
      </c>
      <c r="B700" s="162" t="str">
        <f>IF(Input!C700=0,"",Input!C700)</f>
        <v/>
      </c>
      <c r="C700" s="162" t="str">
        <f>IF(Input!D700=0,"",Input!D700)</f>
        <v/>
      </c>
      <c r="D700" s="162" t="str">
        <f>IF(Input!G700=0,"",Input!G700)</f>
        <v/>
      </c>
      <c r="E700" s="162" t="str">
        <f>IF(Input!H700=0,"",Input!H700)</f>
        <v/>
      </c>
      <c r="F700" s="162" t="str">
        <f>IF(Input!I700=0,"",Input!I700)</f>
        <v/>
      </c>
      <c r="G700" s="66" t="str">
        <f t="shared" si="500"/>
        <v/>
      </c>
      <c r="H700" s="66" t="str">
        <f t="shared" si="501"/>
        <v/>
      </c>
      <c r="I700" s="160" t="str">
        <f>FinalScores!G700</f>
        <v/>
      </c>
      <c r="J700" s="65" t="str">
        <f t="shared" si="502"/>
        <v/>
      </c>
      <c r="K700" s="65" t="str">
        <f t="shared" si="503"/>
        <v/>
      </c>
      <c r="L700" s="165" t="str">
        <f>IF(COUNTBLANK($A700:$F700)&gt;2,"",IF(Input!AE700=0,"NA",Input!AE700))</f>
        <v/>
      </c>
      <c r="M700" s="65" t="str">
        <f t="shared" si="504"/>
        <v/>
      </c>
      <c r="N700" s="65" t="str">
        <f t="shared" si="505"/>
        <v/>
      </c>
      <c r="O700" s="165" t="str">
        <f>IF(COUNTBLANK($A700:$F700)&gt;2,"",IF(Input!AF700=0,"NA",Input!AF700))</f>
        <v/>
      </c>
      <c r="P700" s="65" t="str">
        <f t="shared" si="506"/>
        <v/>
      </c>
      <c r="Q700" s="65" t="str">
        <f t="shared" si="507"/>
        <v/>
      </c>
      <c r="R700" s="165" t="str">
        <f>IF(COUNTBLANK($A700:$F700)&gt;2,"",IF(Input!AG700=0,"NA",Input!AG700))</f>
        <v/>
      </c>
      <c r="AN700" s="65" t="str">
        <f t="shared" si="508"/>
        <v/>
      </c>
      <c r="AO700" s="65" t="str">
        <f t="shared" si="509"/>
        <v/>
      </c>
      <c r="AP700" s="165" t="str">
        <f>IF(COUNTBLANK($A700:$F700)&gt;2,"",IF(Input!J700=0,"NA",Input!J700))</f>
        <v/>
      </c>
      <c r="AQ700" s="65" t="str">
        <f t="shared" si="510"/>
        <v/>
      </c>
      <c r="AR700" s="65" t="str">
        <f t="shared" si="511"/>
        <v/>
      </c>
      <c r="AS700" s="165" t="str">
        <f>IF(COUNTBLANK($A700:$F700)&gt;2,"",IF(Input!K700=0,"NA",Input!K700))</f>
        <v/>
      </c>
      <c r="AT700" s="65" t="str">
        <f t="shared" si="512"/>
        <v/>
      </c>
      <c r="AU700" s="65" t="str">
        <f t="shared" si="513"/>
        <v/>
      </c>
      <c r="AV700" s="165" t="str">
        <f>IF(COUNTBLANK($A700:$F700)&gt;2,"",IF(Input!L700=0,"NA",Input!L700))</f>
        <v/>
      </c>
      <c r="AW700" s="65" t="str">
        <f t="shared" si="514"/>
        <v/>
      </c>
      <c r="AX700" s="65" t="str">
        <f t="shared" si="515"/>
        <v/>
      </c>
      <c r="AY700" s="165" t="str">
        <f>IF(COUNTBLANK($A700:$F700)&gt;2,"",IF(Input!M700=0,"NA",Input!M700))</f>
        <v/>
      </c>
      <c r="AZ700" s="65" t="str">
        <f t="shared" si="516"/>
        <v/>
      </c>
      <c r="BA700" s="65" t="str">
        <f t="shared" si="517"/>
        <v/>
      </c>
      <c r="BB700" s="165" t="str">
        <f>IF(COUNTBLANK($A700:$F700)&gt;2,"",IF(Input!N700=0,"NA",Input!N700))</f>
        <v/>
      </c>
      <c r="BC700" s="65" t="str">
        <f t="shared" si="518"/>
        <v/>
      </c>
      <c r="BD700" s="65" t="str">
        <f t="shared" si="519"/>
        <v/>
      </c>
      <c r="BE700" s="165" t="str">
        <f>IF(COUNTBLANK($A700:$F700)&gt;2,"",IF(Input!O700=0,"NA",Input!O700))</f>
        <v/>
      </c>
      <c r="BF700" s="65" t="str">
        <f t="shared" si="520"/>
        <v/>
      </c>
      <c r="BG700" s="65" t="str">
        <f t="shared" si="521"/>
        <v/>
      </c>
      <c r="BH700" s="165" t="str">
        <f>IF(COUNTBLANK($A700:$F700)&gt;2,"",IF(Input!P700=0,"NA",Input!P700))</f>
        <v/>
      </c>
      <c r="BI700" s="65" t="str">
        <f t="shared" si="522"/>
        <v/>
      </c>
      <c r="BJ700" s="65" t="str">
        <f t="shared" si="523"/>
        <v/>
      </c>
      <c r="BK700" s="165" t="str">
        <f>IF(COUNTBLANK($A700:$F700)&gt;2,"",IF(Input!Q700=0,"NA",Input!Q700))</f>
        <v/>
      </c>
      <c r="BL700" s="65" t="str">
        <f t="shared" si="524"/>
        <v/>
      </c>
      <c r="BM700" s="65" t="str">
        <f t="shared" si="525"/>
        <v/>
      </c>
      <c r="BN700" s="165" t="str">
        <f>IF(COUNTBLANK($A700:$F700)&gt;2,"",IF(Input!R700=0,"NA",Input!R700))</f>
        <v/>
      </c>
      <c r="BO700" s="65" t="str">
        <f t="shared" si="526"/>
        <v/>
      </c>
      <c r="BP700" s="65" t="str">
        <f t="shared" si="527"/>
        <v/>
      </c>
      <c r="BQ700" s="165" t="str">
        <f>IF(COUNTBLANK($A700:$F700)&gt;2,"",IF(Input!S700=0,"NA",Input!S700))</f>
        <v/>
      </c>
      <c r="BR700" s="65" t="str">
        <f t="shared" si="528"/>
        <v/>
      </c>
      <c r="BS700" s="65" t="str">
        <f t="shared" si="529"/>
        <v/>
      </c>
      <c r="BT700" s="165" t="str">
        <f>IF(COUNTBLANK($A700:$F700)&gt;2,"",IF(Input!T700=0,"NA",Input!T700))</f>
        <v/>
      </c>
      <c r="BU700" s="65" t="str">
        <f t="shared" si="530"/>
        <v/>
      </c>
      <c r="BV700" s="65" t="str">
        <f t="shared" si="531"/>
        <v/>
      </c>
      <c r="BW700" s="165" t="str">
        <f>IF(COUNTBLANK($A700:$F700)&gt;2,"",IF(Input!U700=0,"NA",Input!U700))</f>
        <v/>
      </c>
      <c r="BX700" s="65" t="str">
        <f t="shared" si="532"/>
        <v/>
      </c>
      <c r="BY700" s="65" t="str">
        <f t="shared" si="533"/>
        <v/>
      </c>
      <c r="BZ700" s="165" t="str">
        <f>IF(COUNTBLANK($A700:$F700)&gt;2,"",IF(Input!V700=0,"NA",Input!V700))</f>
        <v/>
      </c>
      <c r="CA700" s="65" t="str">
        <f t="shared" si="534"/>
        <v/>
      </c>
      <c r="CB700" s="65" t="str">
        <f t="shared" si="535"/>
        <v/>
      </c>
      <c r="CC700" s="165" t="str">
        <f>IF(COUNTBLANK($A700:$F700)&gt;2,"",IF(Input!W700=0,"NA",Input!W700))</f>
        <v/>
      </c>
      <c r="CD700" s="65" t="str">
        <f t="shared" si="536"/>
        <v/>
      </c>
      <c r="CE700" s="65" t="str">
        <f t="shared" si="537"/>
        <v/>
      </c>
      <c r="CF700" s="165" t="str">
        <f>IF(COUNTBLANK($A700:$F700)&gt;2,"",IF(Input!X700=0,"NA",Input!X700))</f>
        <v/>
      </c>
      <c r="CG700" s="65" t="str">
        <f t="shared" si="538"/>
        <v/>
      </c>
      <c r="CH700" s="65" t="str">
        <f t="shared" si="539"/>
        <v/>
      </c>
      <c r="CI700" s="165" t="str">
        <f>IF(COUNTBLANK($A700:$F700)&gt;2,"",IF(Input!Y700=0,"NA",Input!Y700))</f>
        <v/>
      </c>
      <c r="CJ700" s="65" t="str">
        <f t="shared" si="540"/>
        <v/>
      </c>
      <c r="CK700" s="65" t="str">
        <f t="shared" si="541"/>
        <v/>
      </c>
      <c r="CL700" s="165" t="str">
        <f>IF(COUNTBLANK($A700:$F700)&gt;2,"",IF(Input!Z700=0,"NA",Input!Z700))</f>
        <v/>
      </c>
      <c r="CM700" s="65" t="str">
        <f t="shared" si="542"/>
        <v/>
      </c>
      <c r="CN700" s="65" t="str">
        <f t="shared" si="543"/>
        <v/>
      </c>
      <c r="CO700" s="165" t="str">
        <f>IF(COUNTBLANK($A700:$F700)&gt;2,"",IF(Input!AA700=0,"NA",Input!AA700))</f>
        <v/>
      </c>
      <c r="CP700" s="65" t="str">
        <f t="shared" si="544"/>
        <v/>
      </c>
      <c r="CQ700" s="65" t="str">
        <f t="shared" si="545"/>
        <v/>
      </c>
      <c r="CR700" s="165" t="str">
        <f>IF(COUNTBLANK($A700:$F700)&gt;2,"",IF(Input!AB700=0,"NA",Input!AB700))</f>
        <v/>
      </c>
      <c r="CS700" s="65" t="str">
        <f t="shared" si="546"/>
        <v/>
      </c>
      <c r="CT700" s="65" t="str">
        <f t="shared" si="547"/>
        <v/>
      </c>
      <c r="CU700" s="165" t="str">
        <f>IF(COUNTBLANK($A700:$F700)&gt;2,"",IF(Input!AC700=0,"NA",Input!AC700))</f>
        <v/>
      </c>
      <c r="CV700" s="65" t="str">
        <f t="shared" si="548"/>
        <v/>
      </c>
      <c r="CW700" s="65" t="str">
        <f t="shared" si="549"/>
        <v/>
      </c>
      <c r="CX700" s="165" t="str">
        <f>IF(COUNTBLANK($A700:$F700)&gt;2,"",IF(Input!AD700=0,"NA",Input!AD700))</f>
        <v/>
      </c>
    </row>
    <row r="701" spans="1:102" x14ac:dyDescent="0.25">
      <c r="A701" s="162" t="str">
        <f>IF(Input!B701=0,"",Input!B701)</f>
        <v/>
      </c>
      <c r="B701" s="162" t="str">
        <f>IF(Input!C701=0,"",Input!C701)</f>
        <v/>
      </c>
      <c r="C701" s="162" t="str">
        <f>IF(Input!D701=0,"",Input!D701)</f>
        <v/>
      </c>
      <c r="D701" s="162" t="str">
        <f>IF(Input!G701=0,"",Input!G701)</f>
        <v/>
      </c>
      <c r="E701" s="162" t="str">
        <f>IF(Input!H701=0,"",Input!H701)</f>
        <v/>
      </c>
      <c r="F701" s="162" t="str">
        <f>IF(Input!I701=0,"",Input!I701)</f>
        <v/>
      </c>
      <c r="G701" s="66" t="str">
        <f t="shared" si="500"/>
        <v/>
      </c>
      <c r="H701" s="66" t="str">
        <f t="shared" si="501"/>
        <v/>
      </c>
      <c r="I701" s="160" t="str">
        <f>FinalScores!G701</f>
        <v/>
      </c>
      <c r="J701" s="65" t="str">
        <f t="shared" si="502"/>
        <v/>
      </c>
      <c r="K701" s="65" t="str">
        <f t="shared" si="503"/>
        <v/>
      </c>
      <c r="L701" s="165" t="str">
        <f>IF(COUNTBLANK($A701:$F701)&gt;2,"",IF(Input!AE701=0,"NA",Input!AE701))</f>
        <v/>
      </c>
      <c r="M701" s="65" t="str">
        <f t="shared" si="504"/>
        <v/>
      </c>
      <c r="N701" s="65" t="str">
        <f t="shared" si="505"/>
        <v/>
      </c>
      <c r="O701" s="165" t="str">
        <f>IF(COUNTBLANK($A701:$F701)&gt;2,"",IF(Input!AF701=0,"NA",Input!AF701))</f>
        <v/>
      </c>
      <c r="P701" s="65" t="str">
        <f t="shared" si="506"/>
        <v/>
      </c>
      <c r="Q701" s="65" t="str">
        <f t="shared" si="507"/>
        <v/>
      </c>
      <c r="R701" s="165" t="str">
        <f>IF(COUNTBLANK($A701:$F701)&gt;2,"",IF(Input!AG701=0,"NA",Input!AG701))</f>
        <v/>
      </c>
      <c r="AN701" s="65" t="str">
        <f t="shared" si="508"/>
        <v/>
      </c>
      <c r="AO701" s="65" t="str">
        <f t="shared" si="509"/>
        <v/>
      </c>
      <c r="AP701" s="165" t="str">
        <f>IF(COUNTBLANK($A701:$F701)&gt;2,"",IF(Input!J701=0,"NA",Input!J701))</f>
        <v/>
      </c>
      <c r="AQ701" s="65" t="str">
        <f t="shared" si="510"/>
        <v/>
      </c>
      <c r="AR701" s="65" t="str">
        <f t="shared" si="511"/>
        <v/>
      </c>
      <c r="AS701" s="165" t="str">
        <f>IF(COUNTBLANK($A701:$F701)&gt;2,"",IF(Input!K701=0,"NA",Input!K701))</f>
        <v/>
      </c>
      <c r="AT701" s="65" t="str">
        <f t="shared" si="512"/>
        <v/>
      </c>
      <c r="AU701" s="65" t="str">
        <f t="shared" si="513"/>
        <v/>
      </c>
      <c r="AV701" s="165" t="str">
        <f>IF(COUNTBLANK($A701:$F701)&gt;2,"",IF(Input!L701=0,"NA",Input!L701))</f>
        <v/>
      </c>
      <c r="AW701" s="65" t="str">
        <f t="shared" si="514"/>
        <v/>
      </c>
      <c r="AX701" s="65" t="str">
        <f t="shared" si="515"/>
        <v/>
      </c>
      <c r="AY701" s="165" t="str">
        <f>IF(COUNTBLANK($A701:$F701)&gt;2,"",IF(Input!M701=0,"NA",Input!M701))</f>
        <v/>
      </c>
      <c r="AZ701" s="65" t="str">
        <f t="shared" si="516"/>
        <v/>
      </c>
      <c r="BA701" s="65" t="str">
        <f t="shared" si="517"/>
        <v/>
      </c>
      <c r="BB701" s="165" t="str">
        <f>IF(COUNTBLANK($A701:$F701)&gt;2,"",IF(Input!N701=0,"NA",Input!N701))</f>
        <v/>
      </c>
      <c r="BC701" s="65" t="str">
        <f t="shared" si="518"/>
        <v/>
      </c>
      <c r="BD701" s="65" t="str">
        <f t="shared" si="519"/>
        <v/>
      </c>
      <c r="BE701" s="165" t="str">
        <f>IF(COUNTBLANK($A701:$F701)&gt;2,"",IF(Input!O701=0,"NA",Input!O701))</f>
        <v/>
      </c>
      <c r="BF701" s="65" t="str">
        <f t="shared" si="520"/>
        <v/>
      </c>
      <c r="BG701" s="65" t="str">
        <f t="shared" si="521"/>
        <v/>
      </c>
      <c r="BH701" s="165" t="str">
        <f>IF(COUNTBLANK($A701:$F701)&gt;2,"",IF(Input!P701=0,"NA",Input!P701))</f>
        <v/>
      </c>
      <c r="BI701" s="65" t="str">
        <f t="shared" si="522"/>
        <v/>
      </c>
      <c r="BJ701" s="65" t="str">
        <f t="shared" si="523"/>
        <v/>
      </c>
      <c r="BK701" s="165" t="str">
        <f>IF(COUNTBLANK($A701:$F701)&gt;2,"",IF(Input!Q701=0,"NA",Input!Q701))</f>
        <v/>
      </c>
      <c r="BL701" s="65" t="str">
        <f t="shared" si="524"/>
        <v/>
      </c>
      <c r="BM701" s="65" t="str">
        <f t="shared" si="525"/>
        <v/>
      </c>
      <c r="BN701" s="165" t="str">
        <f>IF(COUNTBLANK($A701:$F701)&gt;2,"",IF(Input!R701=0,"NA",Input!R701))</f>
        <v/>
      </c>
      <c r="BO701" s="65" t="str">
        <f t="shared" si="526"/>
        <v/>
      </c>
      <c r="BP701" s="65" t="str">
        <f t="shared" si="527"/>
        <v/>
      </c>
      <c r="BQ701" s="165" t="str">
        <f>IF(COUNTBLANK($A701:$F701)&gt;2,"",IF(Input!S701=0,"NA",Input!S701))</f>
        <v/>
      </c>
      <c r="BR701" s="65" t="str">
        <f t="shared" si="528"/>
        <v/>
      </c>
      <c r="BS701" s="65" t="str">
        <f t="shared" si="529"/>
        <v/>
      </c>
      <c r="BT701" s="165" t="str">
        <f>IF(COUNTBLANK($A701:$F701)&gt;2,"",IF(Input!T701=0,"NA",Input!T701))</f>
        <v/>
      </c>
      <c r="BU701" s="65" t="str">
        <f t="shared" si="530"/>
        <v/>
      </c>
      <c r="BV701" s="65" t="str">
        <f t="shared" si="531"/>
        <v/>
      </c>
      <c r="BW701" s="165" t="str">
        <f>IF(COUNTBLANK($A701:$F701)&gt;2,"",IF(Input!U701=0,"NA",Input!U701))</f>
        <v/>
      </c>
      <c r="BX701" s="65" t="str">
        <f t="shared" si="532"/>
        <v/>
      </c>
      <c r="BY701" s="65" t="str">
        <f t="shared" si="533"/>
        <v/>
      </c>
      <c r="BZ701" s="165" t="str">
        <f>IF(COUNTBLANK($A701:$F701)&gt;2,"",IF(Input!V701=0,"NA",Input!V701))</f>
        <v/>
      </c>
      <c r="CA701" s="65" t="str">
        <f t="shared" si="534"/>
        <v/>
      </c>
      <c r="CB701" s="65" t="str">
        <f t="shared" si="535"/>
        <v/>
      </c>
      <c r="CC701" s="165" t="str">
        <f>IF(COUNTBLANK($A701:$F701)&gt;2,"",IF(Input!W701=0,"NA",Input!W701))</f>
        <v/>
      </c>
      <c r="CD701" s="65" t="str">
        <f t="shared" si="536"/>
        <v/>
      </c>
      <c r="CE701" s="65" t="str">
        <f t="shared" si="537"/>
        <v/>
      </c>
      <c r="CF701" s="165" t="str">
        <f>IF(COUNTBLANK($A701:$F701)&gt;2,"",IF(Input!X701=0,"NA",Input!X701))</f>
        <v/>
      </c>
      <c r="CG701" s="65" t="str">
        <f t="shared" si="538"/>
        <v/>
      </c>
      <c r="CH701" s="65" t="str">
        <f t="shared" si="539"/>
        <v/>
      </c>
      <c r="CI701" s="165" t="str">
        <f>IF(COUNTBLANK($A701:$F701)&gt;2,"",IF(Input!Y701=0,"NA",Input!Y701))</f>
        <v/>
      </c>
      <c r="CJ701" s="65" t="str">
        <f t="shared" si="540"/>
        <v/>
      </c>
      <c r="CK701" s="65" t="str">
        <f t="shared" si="541"/>
        <v/>
      </c>
      <c r="CL701" s="165" t="str">
        <f>IF(COUNTBLANK($A701:$F701)&gt;2,"",IF(Input!Z701=0,"NA",Input!Z701))</f>
        <v/>
      </c>
      <c r="CM701" s="65" t="str">
        <f t="shared" si="542"/>
        <v/>
      </c>
      <c r="CN701" s="65" t="str">
        <f t="shared" si="543"/>
        <v/>
      </c>
      <c r="CO701" s="165" t="str">
        <f>IF(COUNTBLANK($A701:$F701)&gt;2,"",IF(Input!AA701=0,"NA",Input!AA701))</f>
        <v/>
      </c>
      <c r="CP701" s="65" t="str">
        <f t="shared" si="544"/>
        <v/>
      </c>
      <c r="CQ701" s="65" t="str">
        <f t="shared" si="545"/>
        <v/>
      </c>
      <c r="CR701" s="165" t="str">
        <f>IF(COUNTBLANK($A701:$F701)&gt;2,"",IF(Input!AB701=0,"NA",Input!AB701))</f>
        <v/>
      </c>
      <c r="CS701" s="65" t="str">
        <f t="shared" si="546"/>
        <v/>
      </c>
      <c r="CT701" s="65" t="str">
        <f t="shared" si="547"/>
        <v/>
      </c>
      <c r="CU701" s="165" t="str">
        <f>IF(COUNTBLANK($A701:$F701)&gt;2,"",IF(Input!AC701=0,"NA",Input!AC701))</f>
        <v/>
      </c>
      <c r="CV701" s="65" t="str">
        <f t="shared" si="548"/>
        <v/>
      </c>
      <c r="CW701" s="65" t="str">
        <f t="shared" si="549"/>
        <v/>
      </c>
      <c r="CX701" s="165" t="str">
        <f>IF(COUNTBLANK($A701:$F701)&gt;2,"",IF(Input!AD701=0,"NA",Input!AD701))</f>
        <v/>
      </c>
    </row>
    <row r="702" spans="1:102" x14ac:dyDescent="0.25">
      <c r="A702" s="162" t="str">
        <f>IF(Input!B702=0,"",Input!B702)</f>
        <v/>
      </c>
      <c r="B702" s="162" t="str">
        <f>IF(Input!C702=0,"",Input!C702)</f>
        <v/>
      </c>
      <c r="C702" s="162" t="str">
        <f>IF(Input!D702=0,"",Input!D702)</f>
        <v/>
      </c>
      <c r="D702" s="162" t="str">
        <f>IF(Input!G702=0,"",Input!G702)</f>
        <v/>
      </c>
      <c r="E702" s="162" t="str">
        <f>IF(Input!H702=0,"",Input!H702)</f>
        <v/>
      </c>
      <c r="F702" s="162" t="str">
        <f>IF(Input!I702=0,"",Input!I702)</f>
        <v/>
      </c>
      <c r="G702" s="66" t="str">
        <f t="shared" si="500"/>
        <v/>
      </c>
      <c r="H702" s="66" t="str">
        <f t="shared" si="501"/>
        <v/>
      </c>
      <c r="I702" s="160" t="str">
        <f>FinalScores!G702</f>
        <v/>
      </c>
      <c r="J702" s="65" t="str">
        <f t="shared" si="502"/>
        <v/>
      </c>
      <c r="K702" s="65" t="str">
        <f t="shared" si="503"/>
        <v/>
      </c>
      <c r="L702" s="165" t="str">
        <f>IF(COUNTBLANK($A702:$F702)&gt;2,"",IF(Input!AE702=0,"NA",Input!AE702))</f>
        <v/>
      </c>
      <c r="M702" s="65" t="str">
        <f t="shared" si="504"/>
        <v/>
      </c>
      <c r="N702" s="65" t="str">
        <f t="shared" si="505"/>
        <v/>
      </c>
      <c r="O702" s="165" t="str">
        <f>IF(COUNTBLANK($A702:$F702)&gt;2,"",IF(Input!AF702=0,"NA",Input!AF702))</f>
        <v/>
      </c>
      <c r="P702" s="65" t="str">
        <f t="shared" si="506"/>
        <v/>
      </c>
      <c r="Q702" s="65" t="str">
        <f t="shared" si="507"/>
        <v/>
      </c>
      <c r="R702" s="165" t="str">
        <f>IF(COUNTBLANK($A702:$F702)&gt;2,"",IF(Input!AG702=0,"NA",Input!AG702))</f>
        <v/>
      </c>
      <c r="AN702" s="65" t="str">
        <f t="shared" si="508"/>
        <v/>
      </c>
      <c r="AO702" s="65" t="str">
        <f t="shared" si="509"/>
        <v/>
      </c>
      <c r="AP702" s="165" t="str">
        <f>IF(COUNTBLANK($A702:$F702)&gt;2,"",IF(Input!J702=0,"NA",Input!J702))</f>
        <v/>
      </c>
      <c r="AQ702" s="65" t="str">
        <f t="shared" si="510"/>
        <v/>
      </c>
      <c r="AR702" s="65" t="str">
        <f t="shared" si="511"/>
        <v/>
      </c>
      <c r="AS702" s="165" t="str">
        <f>IF(COUNTBLANK($A702:$F702)&gt;2,"",IF(Input!K702=0,"NA",Input!K702))</f>
        <v/>
      </c>
      <c r="AT702" s="65" t="str">
        <f t="shared" si="512"/>
        <v/>
      </c>
      <c r="AU702" s="65" t="str">
        <f t="shared" si="513"/>
        <v/>
      </c>
      <c r="AV702" s="165" t="str">
        <f>IF(COUNTBLANK($A702:$F702)&gt;2,"",IF(Input!L702=0,"NA",Input!L702))</f>
        <v/>
      </c>
      <c r="AW702" s="65" t="str">
        <f t="shared" si="514"/>
        <v/>
      </c>
      <c r="AX702" s="65" t="str">
        <f t="shared" si="515"/>
        <v/>
      </c>
      <c r="AY702" s="165" t="str">
        <f>IF(COUNTBLANK($A702:$F702)&gt;2,"",IF(Input!M702=0,"NA",Input!M702))</f>
        <v/>
      </c>
      <c r="AZ702" s="65" t="str">
        <f t="shared" si="516"/>
        <v/>
      </c>
      <c r="BA702" s="65" t="str">
        <f t="shared" si="517"/>
        <v/>
      </c>
      <c r="BB702" s="165" t="str">
        <f>IF(COUNTBLANK($A702:$F702)&gt;2,"",IF(Input!N702=0,"NA",Input!N702))</f>
        <v/>
      </c>
      <c r="BC702" s="65" t="str">
        <f t="shared" si="518"/>
        <v/>
      </c>
      <c r="BD702" s="65" t="str">
        <f t="shared" si="519"/>
        <v/>
      </c>
      <c r="BE702" s="165" t="str">
        <f>IF(COUNTBLANK($A702:$F702)&gt;2,"",IF(Input!O702=0,"NA",Input!O702))</f>
        <v/>
      </c>
      <c r="BF702" s="65" t="str">
        <f t="shared" si="520"/>
        <v/>
      </c>
      <c r="BG702" s="65" t="str">
        <f t="shared" si="521"/>
        <v/>
      </c>
      <c r="BH702" s="165" t="str">
        <f>IF(COUNTBLANK($A702:$F702)&gt;2,"",IF(Input!P702=0,"NA",Input!P702))</f>
        <v/>
      </c>
      <c r="BI702" s="65" t="str">
        <f t="shared" si="522"/>
        <v/>
      </c>
      <c r="BJ702" s="65" t="str">
        <f t="shared" si="523"/>
        <v/>
      </c>
      <c r="BK702" s="165" t="str">
        <f>IF(COUNTBLANK($A702:$F702)&gt;2,"",IF(Input!Q702=0,"NA",Input!Q702))</f>
        <v/>
      </c>
      <c r="BL702" s="65" t="str">
        <f t="shared" si="524"/>
        <v/>
      </c>
      <c r="BM702" s="65" t="str">
        <f t="shared" si="525"/>
        <v/>
      </c>
      <c r="BN702" s="165" t="str">
        <f>IF(COUNTBLANK($A702:$F702)&gt;2,"",IF(Input!R702=0,"NA",Input!R702))</f>
        <v/>
      </c>
      <c r="BO702" s="65" t="str">
        <f t="shared" si="526"/>
        <v/>
      </c>
      <c r="BP702" s="65" t="str">
        <f t="shared" si="527"/>
        <v/>
      </c>
      <c r="BQ702" s="165" t="str">
        <f>IF(COUNTBLANK($A702:$F702)&gt;2,"",IF(Input!S702=0,"NA",Input!S702))</f>
        <v/>
      </c>
      <c r="BR702" s="65" t="str">
        <f t="shared" si="528"/>
        <v/>
      </c>
      <c r="BS702" s="65" t="str">
        <f t="shared" si="529"/>
        <v/>
      </c>
      <c r="BT702" s="165" t="str">
        <f>IF(COUNTBLANK($A702:$F702)&gt;2,"",IF(Input!T702=0,"NA",Input!T702))</f>
        <v/>
      </c>
      <c r="BU702" s="65" t="str">
        <f t="shared" si="530"/>
        <v/>
      </c>
      <c r="BV702" s="65" t="str">
        <f t="shared" si="531"/>
        <v/>
      </c>
      <c r="BW702" s="165" t="str">
        <f>IF(COUNTBLANK($A702:$F702)&gt;2,"",IF(Input!U702=0,"NA",Input!U702))</f>
        <v/>
      </c>
      <c r="BX702" s="65" t="str">
        <f t="shared" si="532"/>
        <v/>
      </c>
      <c r="BY702" s="65" t="str">
        <f t="shared" si="533"/>
        <v/>
      </c>
      <c r="BZ702" s="165" t="str">
        <f>IF(COUNTBLANK($A702:$F702)&gt;2,"",IF(Input!V702=0,"NA",Input!V702))</f>
        <v/>
      </c>
      <c r="CA702" s="65" t="str">
        <f t="shared" si="534"/>
        <v/>
      </c>
      <c r="CB702" s="65" t="str">
        <f t="shared" si="535"/>
        <v/>
      </c>
      <c r="CC702" s="165" t="str">
        <f>IF(COUNTBLANK($A702:$F702)&gt;2,"",IF(Input!W702=0,"NA",Input!W702))</f>
        <v/>
      </c>
      <c r="CD702" s="65" t="str">
        <f t="shared" si="536"/>
        <v/>
      </c>
      <c r="CE702" s="65" t="str">
        <f t="shared" si="537"/>
        <v/>
      </c>
      <c r="CF702" s="165" t="str">
        <f>IF(COUNTBLANK($A702:$F702)&gt;2,"",IF(Input!X702=0,"NA",Input!X702))</f>
        <v/>
      </c>
      <c r="CG702" s="65" t="str">
        <f t="shared" si="538"/>
        <v/>
      </c>
      <c r="CH702" s="65" t="str">
        <f t="shared" si="539"/>
        <v/>
      </c>
      <c r="CI702" s="165" t="str">
        <f>IF(COUNTBLANK($A702:$F702)&gt;2,"",IF(Input!Y702=0,"NA",Input!Y702))</f>
        <v/>
      </c>
      <c r="CJ702" s="65" t="str">
        <f t="shared" si="540"/>
        <v/>
      </c>
      <c r="CK702" s="65" t="str">
        <f t="shared" si="541"/>
        <v/>
      </c>
      <c r="CL702" s="165" t="str">
        <f>IF(COUNTBLANK($A702:$F702)&gt;2,"",IF(Input!Z702=0,"NA",Input!Z702))</f>
        <v/>
      </c>
      <c r="CM702" s="65" t="str">
        <f t="shared" si="542"/>
        <v/>
      </c>
      <c r="CN702" s="65" t="str">
        <f t="shared" si="543"/>
        <v/>
      </c>
      <c r="CO702" s="165" t="str">
        <f>IF(COUNTBLANK($A702:$F702)&gt;2,"",IF(Input!AA702=0,"NA",Input!AA702))</f>
        <v/>
      </c>
      <c r="CP702" s="65" t="str">
        <f t="shared" si="544"/>
        <v/>
      </c>
      <c r="CQ702" s="65" t="str">
        <f t="shared" si="545"/>
        <v/>
      </c>
      <c r="CR702" s="165" t="str">
        <f>IF(COUNTBLANK($A702:$F702)&gt;2,"",IF(Input!AB702=0,"NA",Input!AB702))</f>
        <v/>
      </c>
      <c r="CS702" s="65" t="str">
        <f t="shared" si="546"/>
        <v/>
      </c>
      <c r="CT702" s="65" t="str">
        <f t="shared" si="547"/>
        <v/>
      </c>
      <c r="CU702" s="165" t="str">
        <f>IF(COUNTBLANK($A702:$F702)&gt;2,"",IF(Input!AC702=0,"NA",Input!AC702))</f>
        <v/>
      </c>
      <c r="CV702" s="65" t="str">
        <f t="shared" si="548"/>
        <v/>
      </c>
      <c r="CW702" s="65" t="str">
        <f t="shared" si="549"/>
        <v/>
      </c>
      <c r="CX702" s="165" t="str">
        <f>IF(COUNTBLANK($A702:$F702)&gt;2,"",IF(Input!AD702=0,"NA",Input!AD702))</f>
        <v/>
      </c>
    </row>
    <row r="703" spans="1:102" x14ac:dyDescent="0.25">
      <c r="A703" s="162" t="str">
        <f>IF(Input!B703=0,"",Input!B703)</f>
        <v/>
      </c>
      <c r="B703" s="162" t="str">
        <f>IF(Input!C703=0,"",Input!C703)</f>
        <v/>
      </c>
      <c r="C703" s="162" t="str">
        <f>IF(Input!D703=0,"",Input!D703)</f>
        <v/>
      </c>
      <c r="D703" s="162" t="str">
        <f>IF(Input!G703=0,"",Input!G703)</f>
        <v/>
      </c>
      <c r="E703" s="162" t="str">
        <f>IF(Input!H703=0,"",Input!H703)</f>
        <v/>
      </c>
      <c r="F703" s="162" t="str">
        <f>IF(Input!I703=0,"",Input!I703)</f>
        <v/>
      </c>
      <c r="G703" s="66" t="str">
        <f t="shared" si="500"/>
        <v/>
      </c>
      <c r="H703" s="66" t="str">
        <f t="shared" si="501"/>
        <v/>
      </c>
      <c r="I703" s="160" t="str">
        <f>FinalScores!G703</f>
        <v/>
      </c>
      <c r="J703" s="65" t="str">
        <f t="shared" si="502"/>
        <v/>
      </c>
      <c r="K703" s="65" t="str">
        <f t="shared" si="503"/>
        <v/>
      </c>
      <c r="L703" s="165" t="str">
        <f>IF(COUNTBLANK($A703:$F703)&gt;2,"",IF(Input!AE703=0,"NA",Input!AE703))</f>
        <v/>
      </c>
      <c r="M703" s="65" t="str">
        <f t="shared" si="504"/>
        <v/>
      </c>
      <c r="N703" s="65" t="str">
        <f t="shared" si="505"/>
        <v/>
      </c>
      <c r="O703" s="165" t="str">
        <f>IF(COUNTBLANK($A703:$F703)&gt;2,"",IF(Input!AF703=0,"NA",Input!AF703))</f>
        <v/>
      </c>
      <c r="P703" s="65" t="str">
        <f t="shared" si="506"/>
        <v/>
      </c>
      <c r="Q703" s="65" t="str">
        <f t="shared" si="507"/>
        <v/>
      </c>
      <c r="R703" s="165" t="str">
        <f>IF(COUNTBLANK($A703:$F703)&gt;2,"",IF(Input!AG703=0,"NA",Input!AG703))</f>
        <v/>
      </c>
      <c r="AN703" s="65" t="str">
        <f t="shared" si="508"/>
        <v/>
      </c>
      <c r="AO703" s="65" t="str">
        <f t="shared" si="509"/>
        <v/>
      </c>
      <c r="AP703" s="165" t="str">
        <f>IF(COUNTBLANK($A703:$F703)&gt;2,"",IF(Input!J703=0,"NA",Input!J703))</f>
        <v/>
      </c>
      <c r="AQ703" s="65" t="str">
        <f t="shared" si="510"/>
        <v/>
      </c>
      <c r="AR703" s="65" t="str">
        <f t="shared" si="511"/>
        <v/>
      </c>
      <c r="AS703" s="165" t="str">
        <f>IF(COUNTBLANK($A703:$F703)&gt;2,"",IF(Input!K703=0,"NA",Input!K703))</f>
        <v/>
      </c>
      <c r="AT703" s="65" t="str">
        <f t="shared" si="512"/>
        <v/>
      </c>
      <c r="AU703" s="65" t="str">
        <f t="shared" si="513"/>
        <v/>
      </c>
      <c r="AV703" s="165" t="str">
        <f>IF(COUNTBLANK($A703:$F703)&gt;2,"",IF(Input!L703=0,"NA",Input!L703))</f>
        <v/>
      </c>
      <c r="AW703" s="65" t="str">
        <f t="shared" si="514"/>
        <v/>
      </c>
      <c r="AX703" s="65" t="str">
        <f t="shared" si="515"/>
        <v/>
      </c>
      <c r="AY703" s="165" t="str">
        <f>IF(COUNTBLANK($A703:$F703)&gt;2,"",IF(Input!M703=0,"NA",Input!M703))</f>
        <v/>
      </c>
      <c r="AZ703" s="65" t="str">
        <f t="shared" si="516"/>
        <v/>
      </c>
      <c r="BA703" s="65" t="str">
        <f t="shared" si="517"/>
        <v/>
      </c>
      <c r="BB703" s="165" t="str">
        <f>IF(COUNTBLANK($A703:$F703)&gt;2,"",IF(Input!N703=0,"NA",Input!N703))</f>
        <v/>
      </c>
      <c r="BC703" s="65" t="str">
        <f t="shared" si="518"/>
        <v/>
      </c>
      <c r="BD703" s="65" t="str">
        <f t="shared" si="519"/>
        <v/>
      </c>
      <c r="BE703" s="165" t="str">
        <f>IF(COUNTBLANK($A703:$F703)&gt;2,"",IF(Input!O703=0,"NA",Input!O703))</f>
        <v/>
      </c>
      <c r="BF703" s="65" t="str">
        <f t="shared" si="520"/>
        <v/>
      </c>
      <c r="BG703" s="65" t="str">
        <f t="shared" si="521"/>
        <v/>
      </c>
      <c r="BH703" s="165" t="str">
        <f>IF(COUNTBLANK($A703:$F703)&gt;2,"",IF(Input!P703=0,"NA",Input!P703))</f>
        <v/>
      </c>
      <c r="BI703" s="65" t="str">
        <f t="shared" si="522"/>
        <v/>
      </c>
      <c r="BJ703" s="65" t="str">
        <f t="shared" si="523"/>
        <v/>
      </c>
      <c r="BK703" s="165" t="str">
        <f>IF(COUNTBLANK($A703:$F703)&gt;2,"",IF(Input!Q703=0,"NA",Input!Q703))</f>
        <v/>
      </c>
      <c r="BL703" s="65" t="str">
        <f t="shared" si="524"/>
        <v/>
      </c>
      <c r="BM703" s="65" t="str">
        <f t="shared" si="525"/>
        <v/>
      </c>
      <c r="BN703" s="165" t="str">
        <f>IF(COUNTBLANK($A703:$F703)&gt;2,"",IF(Input!R703=0,"NA",Input!R703))</f>
        <v/>
      </c>
      <c r="BO703" s="65" t="str">
        <f t="shared" si="526"/>
        <v/>
      </c>
      <c r="BP703" s="65" t="str">
        <f t="shared" si="527"/>
        <v/>
      </c>
      <c r="BQ703" s="165" t="str">
        <f>IF(COUNTBLANK($A703:$F703)&gt;2,"",IF(Input!S703=0,"NA",Input!S703))</f>
        <v/>
      </c>
      <c r="BR703" s="65" t="str">
        <f t="shared" si="528"/>
        <v/>
      </c>
      <c r="BS703" s="65" t="str">
        <f t="shared" si="529"/>
        <v/>
      </c>
      <c r="BT703" s="165" t="str">
        <f>IF(COUNTBLANK($A703:$F703)&gt;2,"",IF(Input!T703=0,"NA",Input!T703))</f>
        <v/>
      </c>
      <c r="BU703" s="65" t="str">
        <f t="shared" si="530"/>
        <v/>
      </c>
      <c r="BV703" s="65" t="str">
        <f t="shared" si="531"/>
        <v/>
      </c>
      <c r="BW703" s="165" t="str">
        <f>IF(COUNTBLANK($A703:$F703)&gt;2,"",IF(Input!U703=0,"NA",Input!U703))</f>
        <v/>
      </c>
      <c r="BX703" s="65" t="str">
        <f t="shared" si="532"/>
        <v/>
      </c>
      <c r="BY703" s="65" t="str">
        <f t="shared" si="533"/>
        <v/>
      </c>
      <c r="BZ703" s="165" t="str">
        <f>IF(COUNTBLANK($A703:$F703)&gt;2,"",IF(Input!V703=0,"NA",Input!V703))</f>
        <v/>
      </c>
      <c r="CA703" s="65" t="str">
        <f t="shared" si="534"/>
        <v/>
      </c>
      <c r="CB703" s="65" t="str">
        <f t="shared" si="535"/>
        <v/>
      </c>
      <c r="CC703" s="165" t="str">
        <f>IF(COUNTBLANK($A703:$F703)&gt;2,"",IF(Input!W703=0,"NA",Input!W703))</f>
        <v/>
      </c>
      <c r="CD703" s="65" t="str">
        <f t="shared" si="536"/>
        <v/>
      </c>
      <c r="CE703" s="65" t="str">
        <f t="shared" si="537"/>
        <v/>
      </c>
      <c r="CF703" s="165" t="str">
        <f>IF(COUNTBLANK($A703:$F703)&gt;2,"",IF(Input!X703=0,"NA",Input!X703))</f>
        <v/>
      </c>
      <c r="CG703" s="65" t="str">
        <f t="shared" si="538"/>
        <v/>
      </c>
      <c r="CH703" s="65" t="str">
        <f t="shared" si="539"/>
        <v/>
      </c>
      <c r="CI703" s="165" t="str">
        <f>IF(COUNTBLANK($A703:$F703)&gt;2,"",IF(Input!Y703=0,"NA",Input!Y703))</f>
        <v/>
      </c>
      <c r="CJ703" s="65" t="str">
        <f t="shared" si="540"/>
        <v/>
      </c>
      <c r="CK703" s="65" t="str">
        <f t="shared" si="541"/>
        <v/>
      </c>
      <c r="CL703" s="165" t="str">
        <f>IF(COUNTBLANK($A703:$F703)&gt;2,"",IF(Input!Z703=0,"NA",Input!Z703))</f>
        <v/>
      </c>
      <c r="CM703" s="65" t="str">
        <f t="shared" si="542"/>
        <v/>
      </c>
      <c r="CN703" s="65" t="str">
        <f t="shared" si="543"/>
        <v/>
      </c>
      <c r="CO703" s="165" t="str">
        <f>IF(COUNTBLANK($A703:$F703)&gt;2,"",IF(Input!AA703=0,"NA",Input!AA703))</f>
        <v/>
      </c>
      <c r="CP703" s="65" t="str">
        <f t="shared" si="544"/>
        <v/>
      </c>
      <c r="CQ703" s="65" t="str">
        <f t="shared" si="545"/>
        <v/>
      </c>
      <c r="CR703" s="165" t="str">
        <f>IF(COUNTBLANK($A703:$F703)&gt;2,"",IF(Input!AB703=0,"NA",Input!AB703))</f>
        <v/>
      </c>
      <c r="CS703" s="65" t="str">
        <f t="shared" si="546"/>
        <v/>
      </c>
      <c r="CT703" s="65" t="str">
        <f t="shared" si="547"/>
        <v/>
      </c>
      <c r="CU703" s="165" t="str">
        <f>IF(COUNTBLANK($A703:$F703)&gt;2,"",IF(Input!AC703=0,"NA",Input!AC703))</f>
        <v/>
      </c>
      <c r="CV703" s="65" t="str">
        <f t="shared" si="548"/>
        <v/>
      </c>
      <c r="CW703" s="65" t="str">
        <f t="shared" si="549"/>
        <v/>
      </c>
      <c r="CX703" s="165" t="str">
        <f>IF(COUNTBLANK($A703:$F703)&gt;2,"",IF(Input!AD703=0,"NA",Input!AD703))</f>
        <v/>
      </c>
    </row>
    <row r="704" spans="1:102" x14ac:dyDescent="0.25">
      <c r="A704" s="162" t="str">
        <f>IF(Input!B704=0,"",Input!B704)</f>
        <v/>
      </c>
      <c r="B704" s="162" t="str">
        <f>IF(Input!C704=0,"",Input!C704)</f>
        <v/>
      </c>
      <c r="C704" s="162" t="str">
        <f>IF(Input!D704=0,"",Input!D704)</f>
        <v/>
      </c>
      <c r="D704" s="162" t="str">
        <f>IF(Input!G704=0,"",Input!G704)</f>
        <v/>
      </c>
      <c r="E704" s="162" t="str">
        <f>IF(Input!H704=0,"",Input!H704)</f>
        <v/>
      </c>
      <c r="F704" s="162" t="str">
        <f>IF(Input!I704=0,"",Input!I704)</f>
        <v/>
      </c>
      <c r="G704" s="66" t="str">
        <f t="shared" si="500"/>
        <v/>
      </c>
      <c r="H704" s="66" t="str">
        <f t="shared" si="501"/>
        <v/>
      </c>
      <c r="I704" s="160" t="str">
        <f>FinalScores!G704</f>
        <v/>
      </c>
      <c r="J704" s="65" t="str">
        <f t="shared" si="502"/>
        <v/>
      </c>
      <c r="K704" s="65" t="str">
        <f t="shared" si="503"/>
        <v/>
      </c>
      <c r="L704" s="165" t="str">
        <f>IF(COUNTBLANK($A704:$F704)&gt;2,"",IF(Input!AE704=0,"NA",Input!AE704))</f>
        <v/>
      </c>
      <c r="M704" s="65" t="str">
        <f t="shared" si="504"/>
        <v/>
      </c>
      <c r="N704" s="65" t="str">
        <f t="shared" si="505"/>
        <v/>
      </c>
      <c r="O704" s="165" t="str">
        <f>IF(COUNTBLANK($A704:$F704)&gt;2,"",IF(Input!AF704=0,"NA",Input!AF704))</f>
        <v/>
      </c>
      <c r="P704" s="65" t="str">
        <f t="shared" si="506"/>
        <v/>
      </c>
      <c r="Q704" s="65" t="str">
        <f t="shared" si="507"/>
        <v/>
      </c>
      <c r="R704" s="165" t="str">
        <f>IF(COUNTBLANK($A704:$F704)&gt;2,"",IF(Input!AG704=0,"NA",Input!AG704))</f>
        <v/>
      </c>
      <c r="AN704" s="65" t="str">
        <f t="shared" si="508"/>
        <v/>
      </c>
      <c r="AO704" s="65" t="str">
        <f t="shared" si="509"/>
        <v/>
      </c>
      <c r="AP704" s="165" t="str">
        <f>IF(COUNTBLANK($A704:$F704)&gt;2,"",IF(Input!J704=0,"NA",Input!J704))</f>
        <v/>
      </c>
      <c r="AQ704" s="65" t="str">
        <f t="shared" si="510"/>
        <v/>
      </c>
      <c r="AR704" s="65" t="str">
        <f t="shared" si="511"/>
        <v/>
      </c>
      <c r="AS704" s="165" t="str">
        <f>IF(COUNTBLANK($A704:$F704)&gt;2,"",IF(Input!K704=0,"NA",Input!K704))</f>
        <v/>
      </c>
      <c r="AT704" s="65" t="str">
        <f t="shared" si="512"/>
        <v/>
      </c>
      <c r="AU704" s="65" t="str">
        <f t="shared" si="513"/>
        <v/>
      </c>
      <c r="AV704" s="165" t="str">
        <f>IF(COUNTBLANK($A704:$F704)&gt;2,"",IF(Input!L704=0,"NA",Input!L704))</f>
        <v/>
      </c>
      <c r="AW704" s="65" t="str">
        <f t="shared" si="514"/>
        <v/>
      </c>
      <c r="AX704" s="65" t="str">
        <f t="shared" si="515"/>
        <v/>
      </c>
      <c r="AY704" s="165" t="str">
        <f>IF(COUNTBLANK($A704:$F704)&gt;2,"",IF(Input!M704=0,"NA",Input!M704))</f>
        <v/>
      </c>
      <c r="AZ704" s="65" t="str">
        <f t="shared" si="516"/>
        <v/>
      </c>
      <c r="BA704" s="65" t="str">
        <f t="shared" si="517"/>
        <v/>
      </c>
      <c r="BB704" s="165" t="str">
        <f>IF(COUNTBLANK($A704:$F704)&gt;2,"",IF(Input!N704=0,"NA",Input!N704))</f>
        <v/>
      </c>
      <c r="BC704" s="65" t="str">
        <f t="shared" si="518"/>
        <v/>
      </c>
      <c r="BD704" s="65" t="str">
        <f t="shared" si="519"/>
        <v/>
      </c>
      <c r="BE704" s="165" t="str">
        <f>IF(COUNTBLANK($A704:$F704)&gt;2,"",IF(Input!O704=0,"NA",Input!O704))</f>
        <v/>
      </c>
      <c r="BF704" s="65" t="str">
        <f t="shared" si="520"/>
        <v/>
      </c>
      <c r="BG704" s="65" t="str">
        <f t="shared" si="521"/>
        <v/>
      </c>
      <c r="BH704" s="165" t="str">
        <f>IF(COUNTBLANK($A704:$F704)&gt;2,"",IF(Input!P704=0,"NA",Input!P704))</f>
        <v/>
      </c>
      <c r="BI704" s="65" t="str">
        <f t="shared" si="522"/>
        <v/>
      </c>
      <c r="BJ704" s="65" t="str">
        <f t="shared" si="523"/>
        <v/>
      </c>
      <c r="BK704" s="165" t="str">
        <f>IF(COUNTBLANK($A704:$F704)&gt;2,"",IF(Input!Q704=0,"NA",Input!Q704))</f>
        <v/>
      </c>
      <c r="BL704" s="65" t="str">
        <f t="shared" si="524"/>
        <v/>
      </c>
      <c r="BM704" s="65" t="str">
        <f t="shared" si="525"/>
        <v/>
      </c>
      <c r="BN704" s="165" t="str">
        <f>IF(COUNTBLANK($A704:$F704)&gt;2,"",IF(Input!R704=0,"NA",Input!R704))</f>
        <v/>
      </c>
      <c r="BO704" s="65" t="str">
        <f t="shared" si="526"/>
        <v/>
      </c>
      <c r="BP704" s="65" t="str">
        <f t="shared" si="527"/>
        <v/>
      </c>
      <c r="BQ704" s="165" t="str">
        <f>IF(COUNTBLANK($A704:$F704)&gt;2,"",IF(Input!S704=0,"NA",Input!S704))</f>
        <v/>
      </c>
      <c r="BR704" s="65" t="str">
        <f t="shared" si="528"/>
        <v/>
      </c>
      <c r="BS704" s="65" t="str">
        <f t="shared" si="529"/>
        <v/>
      </c>
      <c r="BT704" s="165" t="str">
        <f>IF(COUNTBLANK($A704:$F704)&gt;2,"",IF(Input!T704=0,"NA",Input!T704))</f>
        <v/>
      </c>
      <c r="BU704" s="65" t="str">
        <f t="shared" si="530"/>
        <v/>
      </c>
      <c r="BV704" s="65" t="str">
        <f t="shared" si="531"/>
        <v/>
      </c>
      <c r="BW704" s="165" t="str">
        <f>IF(COUNTBLANK($A704:$F704)&gt;2,"",IF(Input!U704=0,"NA",Input!U704))</f>
        <v/>
      </c>
      <c r="BX704" s="65" t="str">
        <f t="shared" si="532"/>
        <v/>
      </c>
      <c r="BY704" s="65" t="str">
        <f t="shared" si="533"/>
        <v/>
      </c>
      <c r="BZ704" s="165" t="str">
        <f>IF(COUNTBLANK($A704:$F704)&gt;2,"",IF(Input!V704=0,"NA",Input!V704))</f>
        <v/>
      </c>
      <c r="CA704" s="65" t="str">
        <f t="shared" si="534"/>
        <v/>
      </c>
      <c r="CB704" s="65" t="str">
        <f t="shared" si="535"/>
        <v/>
      </c>
      <c r="CC704" s="165" t="str">
        <f>IF(COUNTBLANK($A704:$F704)&gt;2,"",IF(Input!W704=0,"NA",Input!W704))</f>
        <v/>
      </c>
      <c r="CD704" s="65" t="str">
        <f t="shared" si="536"/>
        <v/>
      </c>
      <c r="CE704" s="65" t="str">
        <f t="shared" si="537"/>
        <v/>
      </c>
      <c r="CF704" s="165" t="str">
        <f>IF(COUNTBLANK($A704:$F704)&gt;2,"",IF(Input!X704=0,"NA",Input!X704))</f>
        <v/>
      </c>
      <c r="CG704" s="65" t="str">
        <f t="shared" si="538"/>
        <v/>
      </c>
      <c r="CH704" s="65" t="str">
        <f t="shared" si="539"/>
        <v/>
      </c>
      <c r="CI704" s="165" t="str">
        <f>IF(COUNTBLANK($A704:$F704)&gt;2,"",IF(Input!Y704=0,"NA",Input!Y704))</f>
        <v/>
      </c>
      <c r="CJ704" s="65" t="str">
        <f t="shared" si="540"/>
        <v/>
      </c>
      <c r="CK704" s="65" t="str">
        <f t="shared" si="541"/>
        <v/>
      </c>
      <c r="CL704" s="165" t="str">
        <f>IF(COUNTBLANK($A704:$F704)&gt;2,"",IF(Input!Z704=0,"NA",Input!Z704))</f>
        <v/>
      </c>
      <c r="CM704" s="65" t="str">
        <f t="shared" si="542"/>
        <v/>
      </c>
      <c r="CN704" s="65" t="str">
        <f t="shared" si="543"/>
        <v/>
      </c>
      <c r="CO704" s="165" t="str">
        <f>IF(COUNTBLANK($A704:$F704)&gt;2,"",IF(Input!AA704=0,"NA",Input!AA704))</f>
        <v/>
      </c>
      <c r="CP704" s="65" t="str">
        <f t="shared" si="544"/>
        <v/>
      </c>
      <c r="CQ704" s="65" t="str">
        <f t="shared" si="545"/>
        <v/>
      </c>
      <c r="CR704" s="165" t="str">
        <f>IF(COUNTBLANK($A704:$F704)&gt;2,"",IF(Input!AB704=0,"NA",Input!AB704))</f>
        <v/>
      </c>
      <c r="CS704" s="65" t="str">
        <f t="shared" si="546"/>
        <v/>
      </c>
      <c r="CT704" s="65" t="str">
        <f t="shared" si="547"/>
        <v/>
      </c>
      <c r="CU704" s="165" t="str">
        <f>IF(COUNTBLANK($A704:$F704)&gt;2,"",IF(Input!AC704=0,"NA",Input!AC704))</f>
        <v/>
      </c>
      <c r="CV704" s="65" t="str">
        <f t="shared" si="548"/>
        <v/>
      </c>
      <c r="CW704" s="65" t="str">
        <f t="shared" si="549"/>
        <v/>
      </c>
      <c r="CX704" s="165" t="str">
        <f>IF(COUNTBLANK($A704:$F704)&gt;2,"",IF(Input!AD704=0,"NA",Input!AD704))</f>
        <v/>
      </c>
    </row>
    <row r="705" spans="1:102" x14ac:dyDescent="0.25">
      <c r="A705" s="162" t="str">
        <f>IF(Input!B705=0,"",Input!B705)</f>
        <v/>
      </c>
      <c r="B705" s="162" t="str">
        <f>IF(Input!C705=0,"",Input!C705)</f>
        <v/>
      </c>
      <c r="C705" s="162" t="str">
        <f>IF(Input!D705=0,"",Input!D705)</f>
        <v/>
      </c>
      <c r="D705" s="162" t="str">
        <f>IF(Input!G705=0,"",Input!G705)</f>
        <v/>
      </c>
      <c r="E705" s="162" t="str">
        <f>IF(Input!H705=0,"",Input!H705)</f>
        <v/>
      </c>
      <c r="F705" s="162" t="str">
        <f>IF(Input!I705=0,"",Input!I705)</f>
        <v/>
      </c>
      <c r="G705" s="66" t="str">
        <f t="shared" si="500"/>
        <v/>
      </c>
      <c r="H705" s="66" t="str">
        <f t="shared" si="501"/>
        <v/>
      </c>
      <c r="I705" s="160" t="str">
        <f>FinalScores!G705</f>
        <v/>
      </c>
      <c r="J705" s="65" t="str">
        <f t="shared" si="502"/>
        <v/>
      </c>
      <c r="K705" s="65" t="str">
        <f t="shared" si="503"/>
        <v/>
      </c>
      <c r="L705" s="165" t="str">
        <f>IF(COUNTBLANK($A705:$F705)&gt;2,"",IF(Input!AE705=0,"NA",Input!AE705))</f>
        <v/>
      </c>
      <c r="M705" s="65" t="str">
        <f t="shared" si="504"/>
        <v/>
      </c>
      <c r="N705" s="65" t="str">
        <f t="shared" si="505"/>
        <v/>
      </c>
      <c r="O705" s="165" t="str">
        <f>IF(COUNTBLANK($A705:$F705)&gt;2,"",IF(Input!AF705=0,"NA",Input!AF705))</f>
        <v/>
      </c>
      <c r="P705" s="65" t="str">
        <f t="shared" si="506"/>
        <v/>
      </c>
      <c r="Q705" s="65" t="str">
        <f t="shared" si="507"/>
        <v/>
      </c>
      <c r="R705" s="165" t="str">
        <f>IF(COUNTBLANK($A705:$F705)&gt;2,"",IF(Input!AG705=0,"NA",Input!AG705))</f>
        <v/>
      </c>
      <c r="AN705" s="65" t="str">
        <f t="shared" si="508"/>
        <v/>
      </c>
      <c r="AO705" s="65" t="str">
        <f t="shared" si="509"/>
        <v/>
      </c>
      <c r="AP705" s="165" t="str">
        <f>IF(COUNTBLANK($A705:$F705)&gt;2,"",IF(Input!J705=0,"NA",Input!J705))</f>
        <v/>
      </c>
      <c r="AQ705" s="65" t="str">
        <f t="shared" si="510"/>
        <v/>
      </c>
      <c r="AR705" s="65" t="str">
        <f t="shared" si="511"/>
        <v/>
      </c>
      <c r="AS705" s="165" t="str">
        <f>IF(COUNTBLANK($A705:$F705)&gt;2,"",IF(Input!K705=0,"NA",Input!K705))</f>
        <v/>
      </c>
      <c r="AT705" s="65" t="str">
        <f t="shared" si="512"/>
        <v/>
      </c>
      <c r="AU705" s="65" t="str">
        <f t="shared" si="513"/>
        <v/>
      </c>
      <c r="AV705" s="165" t="str">
        <f>IF(COUNTBLANK($A705:$F705)&gt;2,"",IF(Input!L705=0,"NA",Input!L705))</f>
        <v/>
      </c>
      <c r="AW705" s="65" t="str">
        <f t="shared" si="514"/>
        <v/>
      </c>
      <c r="AX705" s="65" t="str">
        <f t="shared" si="515"/>
        <v/>
      </c>
      <c r="AY705" s="165" t="str">
        <f>IF(COUNTBLANK($A705:$F705)&gt;2,"",IF(Input!M705=0,"NA",Input!M705))</f>
        <v/>
      </c>
      <c r="AZ705" s="65" t="str">
        <f t="shared" si="516"/>
        <v/>
      </c>
      <c r="BA705" s="65" t="str">
        <f t="shared" si="517"/>
        <v/>
      </c>
      <c r="BB705" s="165" t="str">
        <f>IF(COUNTBLANK($A705:$F705)&gt;2,"",IF(Input!N705=0,"NA",Input!N705))</f>
        <v/>
      </c>
      <c r="BC705" s="65" t="str">
        <f t="shared" si="518"/>
        <v/>
      </c>
      <c r="BD705" s="65" t="str">
        <f t="shared" si="519"/>
        <v/>
      </c>
      <c r="BE705" s="165" t="str">
        <f>IF(COUNTBLANK($A705:$F705)&gt;2,"",IF(Input!O705=0,"NA",Input!O705))</f>
        <v/>
      </c>
      <c r="BF705" s="65" t="str">
        <f t="shared" si="520"/>
        <v/>
      </c>
      <c r="BG705" s="65" t="str">
        <f t="shared" si="521"/>
        <v/>
      </c>
      <c r="BH705" s="165" t="str">
        <f>IF(COUNTBLANK($A705:$F705)&gt;2,"",IF(Input!P705=0,"NA",Input!P705))</f>
        <v/>
      </c>
      <c r="BI705" s="65" t="str">
        <f t="shared" si="522"/>
        <v/>
      </c>
      <c r="BJ705" s="65" t="str">
        <f t="shared" si="523"/>
        <v/>
      </c>
      <c r="BK705" s="165" t="str">
        <f>IF(COUNTBLANK($A705:$F705)&gt;2,"",IF(Input!Q705=0,"NA",Input!Q705))</f>
        <v/>
      </c>
      <c r="BL705" s="65" t="str">
        <f t="shared" si="524"/>
        <v/>
      </c>
      <c r="BM705" s="65" t="str">
        <f t="shared" si="525"/>
        <v/>
      </c>
      <c r="BN705" s="165" t="str">
        <f>IF(COUNTBLANK($A705:$F705)&gt;2,"",IF(Input!R705=0,"NA",Input!R705))</f>
        <v/>
      </c>
      <c r="BO705" s="65" t="str">
        <f t="shared" si="526"/>
        <v/>
      </c>
      <c r="BP705" s="65" t="str">
        <f t="shared" si="527"/>
        <v/>
      </c>
      <c r="BQ705" s="165" t="str">
        <f>IF(COUNTBLANK($A705:$F705)&gt;2,"",IF(Input!S705=0,"NA",Input!S705))</f>
        <v/>
      </c>
      <c r="BR705" s="65" t="str">
        <f t="shared" si="528"/>
        <v/>
      </c>
      <c r="BS705" s="65" t="str">
        <f t="shared" si="529"/>
        <v/>
      </c>
      <c r="BT705" s="165" t="str">
        <f>IF(COUNTBLANK($A705:$F705)&gt;2,"",IF(Input!T705=0,"NA",Input!T705))</f>
        <v/>
      </c>
      <c r="BU705" s="65" t="str">
        <f t="shared" si="530"/>
        <v/>
      </c>
      <c r="BV705" s="65" t="str">
        <f t="shared" si="531"/>
        <v/>
      </c>
      <c r="BW705" s="165" t="str">
        <f>IF(COUNTBLANK($A705:$F705)&gt;2,"",IF(Input!U705=0,"NA",Input!U705))</f>
        <v/>
      </c>
      <c r="BX705" s="65" t="str">
        <f t="shared" si="532"/>
        <v/>
      </c>
      <c r="BY705" s="65" t="str">
        <f t="shared" si="533"/>
        <v/>
      </c>
      <c r="BZ705" s="165" t="str">
        <f>IF(COUNTBLANK($A705:$F705)&gt;2,"",IF(Input!V705=0,"NA",Input!V705))</f>
        <v/>
      </c>
      <c r="CA705" s="65" t="str">
        <f t="shared" si="534"/>
        <v/>
      </c>
      <c r="CB705" s="65" t="str">
        <f t="shared" si="535"/>
        <v/>
      </c>
      <c r="CC705" s="165" t="str">
        <f>IF(COUNTBLANK($A705:$F705)&gt;2,"",IF(Input!W705=0,"NA",Input!W705))</f>
        <v/>
      </c>
      <c r="CD705" s="65" t="str">
        <f t="shared" si="536"/>
        <v/>
      </c>
      <c r="CE705" s="65" t="str">
        <f t="shared" si="537"/>
        <v/>
      </c>
      <c r="CF705" s="165" t="str">
        <f>IF(COUNTBLANK($A705:$F705)&gt;2,"",IF(Input!X705=0,"NA",Input!X705))</f>
        <v/>
      </c>
      <c r="CG705" s="65" t="str">
        <f t="shared" si="538"/>
        <v/>
      </c>
      <c r="CH705" s="65" t="str">
        <f t="shared" si="539"/>
        <v/>
      </c>
      <c r="CI705" s="165" t="str">
        <f>IF(COUNTBLANK($A705:$F705)&gt;2,"",IF(Input!Y705=0,"NA",Input!Y705))</f>
        <v/>
      </c>
      <c r="CJ705" s="65" t="str">
        <f t="shared" si="540"/>
        <v/>
      </c>
      <c r="CK705" s="65" t="str">
        <f t="shared" si="541"/>
        <v/>
      </c>
      <c r="CL705" s="165" t="str">
        <f>IF(COUNTBLANK($A705:$F705)&gt;2,"",IF(Input!Z705=0,"NA",Input!Z705))</f>
        <v/>
      </c>
      <c r="CM705" s="65" t="str">
        <f t="shared" si="542"/>
        <v/>
      </c>
      <c r="CN705" s="65" t="str">
        <f t="shared" si="543"/>
        <v/>
      </c>
      <c r="CO705" s="165" t="str">
        <f>IF(COUNTBLANK($A705:$F705)&gt;2,"",IF(Input!AA705=0,"NA",Input!AA705))</f>
        <v/>
      </c>
      <c r="CP705" s="65" t="str">
        <f t="shared" si="544"/>
        <v/>
      </c>
      <c r="CQ705" s="65" t="str">
        <f t="shared" si="545"/>
        <v/>
      </c>
      <c r="CR705" s="165" t="str">
        <f>IF(COUNTBLANK($A705:$F705)&gt;2,"",IF(Input!AB705=0,"NA",Input!AB705))</f>
        <v/>
      </c>
      <c r="CS705" s="65" t="str">
        <f t="shared" si="546"/>
        <v/>
      </c>
      <c r="CT705" s="65" t="str">
        <f t="shared" si="547"/>
        <v/>
      </c>
      <c r="CU705" s="165" t="str">
        <f>IF(COUNTBLANK($A705:$F705)&gt;2,"",IF(Input!AC705=0,"NA",Input!AC705))</f>
        <v/>
      </c>
      <c r="CV705" s="65" t="str">
        <f t="shared" si="548"/>
        <v/>
      </c>
      <c r="CW705" s="65" t="str">
        <f t="shared" si="549"/>
        <v/>
      </c>
      <c r="CX705" s="165" t="str">
        <f>IF(COUNTBLANK($A705:$F705)&gt;2,"",IF(Input!AD705=0,"NA",Input!AD705))</f>
        <v/>
      </c>
    </row>
    <row r="706" spans="1:102" x14ac:dyDescent="0.25">
      <c r="A706" s="162" t="str">
        <f>IF(Input!B706=0,"",Input!B706)</f>
        <v/>
      </c>
      <c r="B706" s="162" t="str">
        <f>IF(Input!C706=0,"",Input!C706)</f>
        <v/>
      </c>
      <c r="C706" s="162" t="str">
        <f>IF(Input!D706=0,"",Input!D706)</f>
        <v/>
      </c>
      <c r="D706" s="162" t="str">
        <f>IF(Input!G706=0,"",Input!G706)</f>
        <v/>
      </c>
      <c r="E706" s="162" t="str">
        <f>IF(Input!H706=0,"",Input!H706)</f>
        <v/>
      </c>
      <c r="F706" s="162" t="str">
        <f>IF(Input!I706=0,"",Input!I706)</f>
        <v/>
      </c>
      <c r="G706" s="66" t="str">
        <f t="shared" si="500"/>
        <v/>
      </c>
      <c r="H706" s="66" t="str">
        <f t="shared" si="501"/>
        <v/>
      </c>
      <c r="I706" s="160" t="str">
        <f>FinalScores!G706</f>
        <v/>
      </c>
      <c r="J706" s="65" t="str">
        <f t="shared" si="502"/>
        <v/>
      </c>
      <c r="K706" s="65" t="str">
        <f t="shared" si="503"/>
        <v/>
      </c>
      <c r="L706" s="165" t="str">
        <f>IF(COUNTBLANK($A706:$F706)&gt;2,"",IF(Input!AE706=0,"NA",Input!AE706))</f>
        <v/>
      </c>
      <c r="M706" s="65" t="str">
        <f t="shared" si="504"/>
        <v/>
      </c>
      <c r="N706" s="65" t="str">
        <f t="shared" si="505"/>
        <v/>
      </c>
      <c r="O706" s="165" t="str">
        <f>IF(COUNTBLANK($A706:$F706)&gt;2,"",IF(Input!AF706=0,"NA",Input!AF706))</f>
        <v/>
      </c>
      <c r="P706" s="65" t="str">
        <f t="shared" si="506"/>
        <v/>
      </c>
      <c r="Q706" s="65" t="str">
        <f t="shared" si="507"/>
        <v/>
      </c>
      <c r="R706" s="165" t="str">
        <f>IF(COUNTBLANK($A706:$F706)&gt;2,"",IF(Input!AG706=0,"NA",Input!AG706))</f>
        <v/>
      </c>
      <c r="AN706" s="65" t="str">
        <f t="shared" si="508"/>
        <v/>
      </c>
      <c r="AO706" s="65" t="str">
        <f t="shared" si="509"/>
        <v/>
      </c>
      <c r="AP706" s="165" t="str">
        <f>IF(COUNTBLANK($A706:$F706)&gt;2,"",IF(Input!J706=0,"NA",Input!J706))</f>
        <v/>
      </c>
      <c r="AQ706" s="65" t="str">
        <f t="shared" si="510"/>
        <v/>
      </c>
      <c r="AR706" s="65" t="str">
        <f t="shared" si="511"/>
        <v/>
      </c>
      <c r="AS706" s="165" t="str">
        <f>IF(COUNTBLANK($A706:$F706)&gt;2,"",IF(Input!K706=0,"NA",Input!K706))</f>
        <v/>
      </c>
      <c r="AT706" s="65" t="str">
        <f t="shared" si="512"/>
        <v/>
      </c>
      <c r="AU706" s="65" t="str">
        <f t="shared" si="513"/>
        <v/>
      </c>
      <c r="AV706" s="165" t="str">
        <f>IF(COUNTBLANK($A706:$F706)&gt;2,"",IF(Input!L706=0,"NA",Input!L706))</f>
        <v/>
      </c>
      <c r="AW706" s="65" t="str">
        <f t="shared" si="514"/>
        <v/>
      </c>
      <c r="AX706" s="65" t="str">
        <f t="shared" si="515"/>
        <v/>
      </c>
      <c r="AY706" s="165" t="str">
        <f>IF(COUNTBLANK($A706:$F706)&gt;2,"",IF(Input!M706=0,"NA",Input!M706))</f>
        <v/>
      </c>
      <c r="AZ706" s="65" t="str">
        <f t="shared" si="516"/>
        <v/>
      </c>
      <c r="BA706" s="65" t="str">
        <f t="shared" si="517"/>
        <v/>
      </c>
      <c r="BB706" s="165" t="str">
        <f>IF(COUNTBLANK($A706:$F706)&gt;2,"",IF(Input!N706=0,"NA",Input!N706))</f>
        <v/>
      </c>
      <c r="BC706" s="65" t="str">
        <f t="shared" si="518"/>
        <v/>
      </c>
      <c r="BD706" s="65" t="str">
        <f t="shared" si="519"/>
        <v/>
      </c>
      <c r="BE706" s="165" t="str">
        <f>IF(COUNTBLANK($A706:$F706)&gt;2,"",IF(Input!O706=0,"NA",Input!O706))</f>
        <v/>
      </c>
      <c r="BF706" s="65" t="str">
        <f t="shared" si="520"/>
        <v/>
      </c>
      <c r="BG706" s="65" t="str">
        <f t="shared" si="521"/>
        <v/>
      </c>
      <c r="BH706" s="165" t="str">
        <f>IF(COUNTBLANK($A706:$F706)&gt;2,"",IF(Input!P706=0,"NA",Input!P706))</f>
        <v/>
      </c>
      <c r="BI706" s="65" t="str">
        <f t="shared" si="522"/>
        <v/>
      </c>
      <c r="BJ706" s="65" t="str">
        <f t="shared" si="523"/>
        <v/>
      </c>
      <c r="BK706" s="165" t="str">
        <f>IF(COUNTBLANK($A706:$F706)&gt;2,"",IF(Input!Q706=0,"NA",Input!Q706))</f>
        <v/>
      </c>
      <c r="BL706" s="65" t="str">
        <f t="shared" si="524"/>
        <v/>
      </c>
      <c r="BM706" s="65" t="str">
        <f t="shared" si="525"/>
        <v/>
      </c>
      <c r="BN706" s="165" t="str">
        <f>IF(COUNTBLANK($A706:$F706)&gt;2,"",IF(Input!R706=0,"NA",Input!R706))</f>
        <v/>
      </c>
      <c r="BO706" s="65" t="str">
        <f t="shared" si="526"/>
        <v/>
      </c>
      <c r="BP706" s="65" t="str">
        <f t="shared" si="527"/>
        <v/>
      </c>
      <c r="BQ706" s="165" t="str">
        <f>IF(COUNTBLANK($A706:$F706)&gt;2,"",IF(Input!S706=0,"NA",Input!S706))</f>
        <v/>
      </c>
      <c r="BR706" s="65" t="str">
        <f t="shared" si="528"/>
        <v/>
      </c>
      <c r="BS706" s="65" t="str">
        <f t="shared" si="529"/>
        <v/>
      </c>
      <c r="BT706" s="165" t="str">
        <f>IF(COUNTBLANK($A706:$F706)&gt;2,"",IF(Input!T706=0,"NA",Input!T706))</f>
        <v/>
      </c>
      <c r="BU706" s="65" t="str">
        <f t="shared" si="530"/>
        <v/>
      </c>
      <c r="BV706" s="65" t="str">
        <f t="shared" si="531"/>
        <v/>
      </c>
      <c r="BW706" s="165" t="str">
        <f>IF(COUNTBLANK($A706:$F706)&gt;2,"",IF(Input!U706=0,"NA",Input!U706))</f>
        <v/>
      </c>
      <c r="BX706" s="65" t="str">
        <f t="shared" si="532"/>
        <v/>
      </c>
      <c r="BY706" s="65" t="str">
        <f t="shared" si="533"/>
        <v/>
      </c>
      <c r="BZ706" s="165" t="str">
        <f>IF(COUNTBLANK($A706:$F706)&gt;2,"",IF(Input!V706=0,"NA",Input!V706))</f>
        <v/>
      </c>
      <c r="CA706" s="65" t="str">
        <f t="shared" si="534"/>
        <v/>
      </c>
      <c r="CB706" s="65" t="str">
        <f t="shared" si="535"/>
        <v/>
      </c>
      <c r="CC706" s="165" t="str">
        <f>IF(COUNTBLANK($A706:$F706)&gt;2,"",IF(Input!W706=0,"NA",Input!W706))</f>
        <v/>
      </c>
      <c r="CD706" s="65" t="str">
        <f t="shared" si="536"/>
        <v/>
      </c>
      <c r="CE706" s="65" t="str">
        <f t="shared" si="537"/>
        <v/>
      </c>
      <c r="CF706" s="165" t="str">
        <f>IF(COUNTBLANK($A706:$F706)&gt;2,"",IF(Input!X706=0,"NA",Input!X706))</f>
        <v/>
      </c>
      <c r="CG706" s="65" t="str">
        <f t="shared" si="538"/>
        <v/>
      </c>
      <c r="CH706" s="65" t="str">
        <f t="shared" si="539"/>
        <v/>
      </c>
      <c r="CI706" s="165" t="str">
        <f>IF(COUNTBLANK($A706:$F706)&gt;2,"",IF(Input!Y706=0,"NA",Input!Y706))</f>
        <v/>
      </c>
      <c r="CJ706" s="65" t="str">
        <f t="shared" si="540"/>
        <v/>
      </c>
      <c r="CK706" s="65" t="str">
        <f t="shared" si="541"/>
        <v/>
      </c>
      <c r="CL706" s="165" t="str">
        <f>IF(COUNTBLANK($A706:$F706)&gt;2,"",IF(Input!Z706=0,"NA",Input!Z706))</f>
        <v/>
      </c>
      <c r="CM706" s="65" t="str">
        <f t="shared" si="542"/>
        <v/>
      </c>
      <c r="CN706" s="65" t="str">
        <f t="shared" si="543"/>
        <v/>
      </c>
      <c r="CO706" s="165" t="str">
        <f>IF(COUNTBLANK($A706:$F706)&gt;2,"",IF(Input!AA706=0,"NA",Input!AA706))</f>
        <v/>
      </c>
      <c r="CP706" s="65" t="str">
        <f t="shared" si="544"/>
        <v/>
      </c>
      <c r="CQ706" s="65" t="str">
        <f t="shared" si="545"/>
        <v/>
      </c>
      <c r="CR706" s="165" t="str">
        <f>IF(COUNTBLANK($A706:$F706)&gt;2,"",IF(Input!AB706=0,"NA",Input!AB706))</f>
        <v/>
      </c>
      <c r="CS706" s="65" t="str">
        <f t="shared" si="546"/>
        <v/>
      </c>
      <c r="CT706" s="65" t="str">
        <f t="shared" si="547"/>
        <v/>
      </c>
      <c r="CU706" s="165" t="str">
        <f>IF(COUNTBLANK($A706:$F706)&gt;2,"",IF(Input!AC706=0,"NA",Input!AC706))</f>
        <v/>
      </c>
      <c r="CV706" s="65" t="str">
        <f t="shared" si="548"/>
        <v/>
      </c>
      <c r="CW706" s="65" t="str">
        <f t="shared" si="549"/>
        <v/>
      </c>
      <c r="CX706" s="165" t="str">
        <f>IF(COUNTBLANK($A706:$F706)&gt;2,"",IF(Input!AD706=0,"NA",Input!AD706))</f>
        <v/>
      </c>
    </row>
    <row r="707" spans="1:102" x14ac:dyDescent="0.25">
      <c r="A707" s="162" t="str">
        <f>IF(Input!B707=0,"",Input!B707)</f>
        <v/>
      </c>
      <c r="B707" s="162" t="str">
        <f>IF(Input!C707=0,"",Input!C707)</f>
        <v/>
      </c>
      <c r="C707" s="162" t="str">
        <f>IF(Input!D707=0,"",Input!D707)</f>
        <v/>
      </c>
      <c r="D707" s="162" t="str">
        <f>IF(Input!G707=0,"",Input!G707)</f>
        <v/>
      </c>
      <c r="E707" s="162" t="str">
        <f>IF(Input!H707=0,"",Input!H707)</f>
        <v/>
      </c>
      <c r="F707" s="162" t="str">
        <f>IF(Input!I707=0,"",Input!I707)</f>
        <v/>
      </c>
      <c r="G707" s="66" t="str">
        <f t="shared" ref="G707:G770" si="550">IF(COUNTBLANK(A707:F707)&gt;2,"","Paper")</f>
        <v/>
      </c>
      <c r="H707" s="66" t="str">
        <f t="shared" ref="H707:H770" si="551">IF(COUNTBLANK(A707:F707)&gt;2,"","McREL")</f>
        <v/>
      </c>
      <c r="I707" s="160" t="str">
        <f>FinalScores!G707</f>
        <v/>
      </c>
      <c r="J707" s="65" t="str">
        <f t="shared" ref="J707:J770" si="552">IF(COUNTBLANK(A707:F707)&gt;2,"","MC")</f>
        <v/>
      </c>
      <c r="K707" s="65" t="str">
        <f t="shared" ref="K707:K770" si="553">IF(COUNTBLANK($A707:$F707)&gt;2,"","Managing Change")</f>
        <v/>
      </c>
      <c r="L707" s="165" t="str">
        <f>IF(COUNTBLANK($A707:$F707)&gt;2,"",IF(Input!AE707=0,"NA",Input!AE707))</f>
        <v/>
      </c>
      <c r="M707" s="65" t="str">
        <f t="shared" ref="M707:M770" si="554">IF(COUNTBLANK($A707:$F707)&gt;2,"","MC")</f>
        <v/>
      </c>
      <c r="N707" s="65" t="str">
        <f t="shared" ref="N707:N770" si="555">IF(COUNTBLANK($A707:$F707)&gt;2,"","Change Agent")</f>
        <v/>
      </c>
      <c r="O707" s="165" t="str">
        <f>IF(COUNTBLANK($A707:$F707)&gt;2,"",IF(Input!AF707=0,"NA",Input!AF707))</f>
        <v/>
      </c>
      <c r="P707" s="65" t="str">
        <f t="shared" ref="P707:P770" si="556">IF(COUNTBLANK($A707:$F707)&gt;2,"","PC")</f>
        <v/>
      </c>
      <c r="Q707" s="65" t="str">
        <f t="shared" ref="Q707:Q770" si="557">IF(COUNTBLANK($A707:$F707)&gt;2,"","Purposeful Community")</f>
        <v/>
      </c>
      <c r="R707" s="165" t="str">
        <f>IF(COUNTBLANK($A707:$F707)&gt;2,"",IF(Input!AG707=0,"NA",Input!AG707))</f>
        <v/>
      </c>
      <c r="AN707" s="65" t="str">
        <f t="shared" ref="AN707:AN770" si="558">IF(COUNTBLANK($A707:$F707)&gt;2,"","MC")</f>
        <v/>
      </c>
      <c r="AO707" s="65" t="str">
        <f t="shared" ref="AO707:AO770" si="559">IF(COUNTBLANK($A707:$F707)&gt;2,"","Change Agent")</f>
        <v/>
      </c>
      <c r="AP707" s="165" t="str">
        <f>IF(COUNTBLANK($A707:$F707)&gt;2,"",IF(Input!J707=0,"NA",Input!J707))</f>
        <v/>
      </c>
      <c r="AQ707" s="65" t="str">
        <f t="shared" ref="AQ707:AQ770" si="560">IF(COUNTBLANK($A707:$F707)&gt;2,"","MC")</f>
        <v/>
      </c>
      <c r="AR707" s="65" t="str">
        <f t="shared" ref="AR707:AR770" si="561">IF(COUNTBLANK($A707:$F707)&gt;2,"","Flexibility")</f>
        <v/>
      </c>
      <c r="AS707" s="165" t="str">
        <f>IF(COUNTBLANK($A707:$F707)&gt;2,"",IF(Input!K707=0,"NA",Input!K707))</f>
        <v/>
      </c>
      <c r="AT707" s="65" t="str">
        <f t="shared" ref="AT707:AT770" si="562">IF(COUNTBLANK($A707:$F707)&gt;2,"","MC")</f>
        <v/>
      </c>
      <c r="AU707" s="65" t="str">
        <f t="shared" ref="AU707:AU770" si="563">IF(COUNTBLANK($A707:$F707)&gt;2,"","Ideals &amp; Beliefs")</f>
        <v/>
      </c>
      <c r="AV707" s="165" t="str">
        <f>IF(COUNTBLANK($A707:$F707)&gt;2,"",IF(Input!L707=0,"NA",Input!L707))</f>
        <v/>
      </c>
      <c r="AW707" s="65" t="str">
        <f t="shared" ref="AW707:AW770" si="564">IF(COUNTBLANK($A707:$F707)&gt;2,"","MC")</f>
        <v/>
      </c>
      <c r="AX707" s="65" t="str">
        <f t="shared" ref="AX707:AX770" si="565">IF(COUNTBLANK($A707:$F707)&gt;2,"","Intellectual Stimulation")</f>
        <v/>
      </c>
      <c r="AY707" s="165" t="str">
        <f>IF(COUNTBLANK($A707:$F707)&gt;2,"",IF(Input!M707=0,"NA",Input!M707))</f>
        <v/>
      </c>
      <c r="AZ707" s="65" t="str">
        <f t="shared" ref="AZ707:AZ770" si="566">IF(COUNTBLANK($A707:$F707)&gt;2,"","MC")</f>
        <v/>
      </c>
      <c r="BA707" s="65" t="str">
        <f t="shared" ref="BA707:BA770" si="567">IF(COUNTBLANK($A707:$F707)&gt;2,"","Knowledge of CIA")</f>
        <v/>
      </c>
      <c r="BB707" s="165" t="str">
        <f>IF(COUNTBLANK($A707:$F707)&gt;2,"",IF(Input!N707=0,"NA",Input!N707))</f>
        <v/>
      </c>
      <c r="BC707" s="65" t="str">
        <f t="shared" ref="BC707:BC770" si="568">IF(COUNTBLANK($A707:$F707)&gt;2,"","MC")</f>
        <v/>
      </c>
      <c r="BD707" s="65" t="str">
        <f t="shared" ref="BD707:BD770" si="569">IF(COUNTBLANK($A707:$F707)&gt;2,"","Monitor &amp; Evaluate")</f>
        <v/>
      </c>
      <c r="BE707" s="165" t="str">
        <f>IF(COUNTBLANK($A707:$F707)&gt;2,"",IF(Input!O707=0,"NA",Input!O707))</f>
        <v/>
      </c>
      <c r="BF707" s="65" t="str">
        <f t="shared" ref="BF707:BF770" si="570">IF(COUNTBLANK($A707:$F707)&gt;2,"","MC")</f>
        <v/>
      </c>
      <c r="BG707" s="65" t="str">
        <f t="shared" ref="BG707:BG770" si="571">IF(COUNTBLANK($A707:$F707)&gt;2,"","Optimize")</f>
        <v/>
      </c>
      <c r="BH707" s="165" t="str">
        <f>IF(COUNTBLANK($A707:$F707)&gt;2,"",IF(Input!P707=0,"NA",Input!P707))</f>
        <v/>
      </c>
      <c r="BI707" s="65" t="str">
        <f t="shared" ref="BI707:BI770" si="572">IF(COUNTBLANK($A707:$F707)&gt;2,"","FL")</f>
        <v/>
      </c>
      <c r="BJ707" s="65" t="str">
        <f t="shared" ref="BJ707:BJ770" si="573">IF(COUNTBLANK($A707:$F707)&gt;2,"","Contingent Rewards")</f>
        <v/>
      </c>
      <c r="BK707" s="165" t="str">
        <f>IF(COUNTBLANK($A707:$F707)&gt;2,"",IF(Input!Q707=0,"NA",Input!Q707))</f>
        <v/>
      </c>
      <c r="BL707" s="65" t="str">
        <f t="shared" ref="BL707:BL770" si="574">IF(COUNTBLANK($A707:$F707)&gt;2,"","FL")</f>
        <v/>
      </c>
      <c r="BM707" s="65" t="str">
        <f t="shared" ref="BM707:BM770" si="575">IF(COUNTBLANK($A707:$F707)&gt;2,"","Discipline")</f>
        <v/>
      </c>
      <c r="BN707" s="165" t="str">
        <f>IF(COUNTBLANK($A707:$F707)&gt;2,"",IF(Input!R707=0,"NA",Input!R707))</f>
        <v/>
      </c>
      <c r="BO707" s="65" t="str">
        <f t="shared" ref="BO707:BO770" si="576">IF(COUNTBLANK($A707:$F707)&gt;2,"","FL")</f>
        <v/>
      </c>
      <c r="BP707" s="65" t="str">
        <f t="shared" ref="BP707:BP770" si="577">IF(COUNTBLANK($A707:$F707)&gt;2,"","Focus")</f>
        <v/>
      </c>
      <c r="BQ707" s="165" t="str">
        <f>IF(COUNTBLANK($A707:$F707)&gt;2,"",IF(Input!S707=0,"NA",Input!S707))</f>
        <v/>
      </c>
      <c r="BR707" s="65" t="str">
        <f t="shared" ref="BR707:BR770" si="578">IF(COUNTBLANK($A707:$F707)&gt;2,"","FL")</f>
        <v/>
      </c>
      <c r="BS707" s="65" t="str">
        <f t="shared" ref="BS707:BS770" si="579">IF(COUNTBLANK($A707:$F707)&gt;2,"","Involvement of CIA")</f>
        <v/>
      </c>
      <c r="BT707" s="165" t="str">
        <f>IF(COUNTBLANK($A707:$F707)&gt;2,"",IF(Input!T707=0,"NA",Input!T707))</f>
        <v/>
      </c>
      <c r="BU707" s="65" t="str">
        <f t="shared" ref="BU707:BU770" si="580">IF(COUNTBLANK($A707:$F707)&gt;2,"","FL")</f>
        <v/>
      </c>
      <c r="BV707" s="65" t="str">
        <f t="shared" ref="BV707:BV770" si="581">IF(COUNTBLANK($A707:$F707)&gt;2,"","Order")</f>
        <v/>
      </c>
      <c r="BW707" s="165" t="str">
        <f>IF(COUNTBLANK($A707:$F707)&gt;2,"",IF(Input!U707=0,"NA",Input!U707))</f>
        <v/>
      </c>
      <c r="BX707" s="65" t="str">
        <f t="shared" ref="BX707:BX770" si="582">IF(COUNTBLANK($A707:$F707)&gt;2,"","FL")</f>
        <v/>
      </c>
      <c r="BY707" s="65" t="str">
        <f t="shared" ref="BY707:BY770" si="583">IF(COUNTBLANK($A707:$F707)&gt;2,"","Outreach")</f>
        <v/>
      </c>
      <c r="BZ707" s="165" t="str">
        <f>IF(COUNTBLANK($A707:$F707)&gt;2,"",IF(Input!V707=0,"NA",Input!V707))</f>
        <v/>
      </c>
      <c r="CA707" s="65" t="str">
        <f t="shared" ref="CA707:CA770" si="584">IF(COUNTBLANK($A707:$F707)&gt;2,"","FL")</f>
        <v/>
      </c>
      <c r="CB707" s="65" t="str">
        <f t="shared" ref="CB707:CB770" si="585">IF(COUNTBLANK($A707:$F707)&gt;2,"","Resources")</f>
        <v/>
      </c>
      <c r="CC707" s="165" t="str">
        <f>IF(COUNTBLANK($A707:$F707)&gt;2,"",IF(Input!W707=0,"NA",Input!W707))</f>
        <v/>
      </c>
      <c r="CD707" s="65" t="str">
        <f t="shared" ref="CD707:CD770" si="586">IF(COUNTBLANK($A707:$F707)&gt;2,"","PC")</f>
        <v/>
      </c>
      <c r="CE707" s="65" t="str">
        <f t="shared" ref="CE707:CE770" si="587">IF(COUNTBLANK($A707:$F707)&gt;2,"","Affirmation")</f>
        <v/>
      </c>
      <c r="CF707" s="165" t="str">
        <f>IF(COUNTBLANK($A707:$F707)&gt;2,"",IF(Input!X707=0,"NA",Input!X707))</f>
        <v/>
      </c>
      <c r="CG707" s="65" t="str">
        <f t="shared" ref="CG707:CG770" si="588">IF(COUNTBLANK($A707:$F707)&gt;2,"","PC")</f>
        <v/>
      </c>
      <c r="CH707" s="65" t="str">
        <f t="shared" ref="CH707:CH770" si="589">IF(COUNTBLANK($A707:$F707)&gt;2,"","Communication")</f>
        <v/>
      </c>
      <c r="CI707" s="165" t="str">
        <f>IF(COUNTBLANK($A707:$F707)&gt;2,"",IF(Input!Y707=0,"NA",Input!Y707))</f>
        <v/>
      </c>
      <c r="CJ707" s="65" t="str">
        <f t="shared" ref="CJ707:CJ770" si="590">IF(COUNTBLANK($A707:$F707)&gt;2,"","PC")</f>
        <v/>
      </c>
      <c r="CK707" s="65" t="str">
        <f t="shared" ref="CK707:CK770" si="591">IF(COUNTBLANK($A707:$F707)&gt;2,"","Culture")</f>
        <v/>
      </c>
      <c r="CL707" s="165" t="str">
        <f>IF(COUNTBLANK($A707:$F707)&gt;2,"",IF(Input!Z707=0,"NA",Input!Z707))</f>
        <v/>
      </c>
      <c r="CM707" s="65" t="str">
        <f t="shared" ref="CM707:CM770" si="592">IF(COUNTBLANK($A707:$F707)&gt;2,"","PC")</f>
        <v/>
      </c>
      <c r="CN707" s="65" t="str">
        <f t="shared" ref="CN707:CN770" si="593">IF(COUNTBLANK($A707:$F707)&gt;2,"","Input")</f>
        <v/>
      </c>
      <c r="CO707" s="165" t="str">
        <f>IF(COUNTBLANK($A707:$F707)&gt;2,"",IF(Input!AA707=0,"NA",Input!AA707))</f>
        <v/>
      </c>
      <c r="CP707" s="65" t="str">
        <f t="shared" ref="CP707:CP770" si="594">IF(COUNTBLANK($A707:$F707)&gt;2,"","PC")</f>
        <v/>
      </c>
      <c r="CQ707" s="65" t="str">
        <f t="shared" ref="CQ707:CQ770" si="595">IF(COUNTBLANK($A707:$F707)&gt;2,"","Relationships")</f>
        <v/>
      </c>
      <c r="CR707" s="165" t="str">
        <f>IF(COUNTBLANK($A707:$F707)&gt;2,"",IF(Input!AB707=0,"NA",Input!AB707))</f>
        <v/>
      </c>
      <c r="CS707" s="65" t="str">
        <f t="shared" ref="CS707:CS770" si="596">IF(COUNTBLANK($A707:$F707)&gt;2,"","PC")</f>
        <v/>
      </c>
      <c r="CT707" s="65" t="str">
        <f t="shared" ref="CT707:CT770" si="597">IF(COUNTBLANK($A707:$F707)&gt;2,"","Situational Awareness")</f>
        <v/>
      </c>
      <c r="CU707" s="165" t="str">
        <f>IF(COUNTBLANK($A707:$F707)&gt;2,"",IF(Input!AC707=0,"NA",Input!AC707))</f>
        <v/>
      </c>
      <c r="CV707" s="65" t="str">
        <f t="shared" ref="CV707:CV770" si="598">IF(COUNTBLANK($A707:$F707)&gt;2,"","PC")</f>
        <v/>
      </c>
      <c r="CW707" s="65" t="str">
        <f t="shared" ref="CW707:CW770" si="599">IF(COUNTBLANK($A707:$F707)&gt;2,"","Visibility")</f>
        <v/>
      </c>
      <c r="CX707" s="165" t="str">
        <f>IF(COUNTBLANK($A707:$F707)&gt;2,"",IF(Input!AD707=0,"NA",Input!AD707))</f>
        <v/>
      </c>
    </row>
    <row r="708" spans="1:102" x14ac:dyDescent="0.25">
      <c r="A708" s="162" t="str">
        <f>IF(Input!B708=0,"",Input!B708)</f>
        <v/>
      </c>
      <c r="B708" s="162" t="str">
        <f>IF(Input!C708=0,"",Input!C708)</f>
        <v/>
      </c>
      <c r="C708" s="162" t="str">
        <f>IF(Input!D708=0,"",Input!D708)</f>
        <v/>
      </c>
      <c r="D708" s="162" t="str">
        <f>IF(Input!G708=0,"",Input!G708)</f>
        <v/>
      </c>
      <c r="E708" s="162" t="str">
        <f>IF(Input!H708=0,"",Input!H708)</f>
        <v/>
      </c>
      <c r="F708" s="162" t="str">
        <f>IF(Input!I708=0,"",Input!I708)</f>
        <v/>
      </c>
      <c r="G708" s="66" t="str">
        <f t="shared" si="550"/>
        <v/>
      </c>
      <c r="H708" s="66" t="str">
        <f t="shared" si="551"/>
        <v/>
      </c>
      <c r="I708" s="160" t="str">
        <f>FinalScores!G708</f>
        <v/>
      </c>
      <c r="J708" s="65" t="str">
        <f t="shared" si="552"/>
        <v/>
      </c>
      <c r="K708" s="65" t="str">
        <f t="shared" si="553"/>
        <v/>
      </c>
      <c r="L708" s="165" t="str">
        <f>IF(COUNTBLANK($A708:$F708)&gt;2,"",IF(Input!AE708=0,"NA",Input!AE708))</f>
        <v/>
      </c>
      <c r="M708" s="65" t="str">
        <f t="shared" si="554"/>
        <v/>
      </c>
      <c r="N708" s="65" t="str">
        <f t="shared" si="555"/>
        <v/>
      </c>
      <c r="O708" s="165" t="str">
        <f>IF(COUNTBLANK($A708:$F708)&gt;2,"",IF(Input!AF708=0,"NA",Input!AF708))</f>
        <v/>
      </c>
      <c r="P708" s="65" t="str">
        <f t="shared" si="556"/>
        <v/>
      </c>
      <c r="Q708" s="65" t="str">
        <f t="shared" si="557"/>
        <v/>
      </c>
      <c r="R708" s="165" t="str">
        <f>IF(COUNTBLANK($A708:$F708)&gt;2,"",IF(Input!AG708=0,"NA",Input!AG708))</f>
        <v/>
      </c>
      <c r="AN708" s="65" t="str">
        <f t="shared" si="558"/>
        <v/>
      </c>
      <c r="AO708" s="65" t="str">
        <f t="shared" si="559"/>
        <v/>
      </c>
      <c r="AP708" s="165" t="str">
        <f>IF(COUNTBLANK($A708:$F708)&gt;2,"",IF(Input!J708=0,"NA",Input!J708))</f>
        <v/>
      </c>
      <c r="AQ708" s="65" t="str">
        <f t="shared" si="560"/>
        <v/>
      </c>
      <c r="AR708" s="65" t="str">
        <f t="shared" si="561"/>
        <v/>
      </c>
      <c r="AS708" s="165" t="str">
        <f>IF(COUNTBLANK($A708:$F708)&gt;2,"",IF(Input!K708=0,"NA",Input!K708))</f>
        <v/>
      </c>
      <c r="AT708" s="65" t="str">
        <f t="shared" si="562"/>
        <v/>
      </c>
      <c r="AU708" s="65" t="str">
        <f t="shared" si="563"/>
        <v/>
      </c>
      <c r="AV708" s="165" t="str">
        <f>IF(COUNTBLANK($A708:$F708)&gt;2,"",IF(Input!L708=0,"NA",Input!L708))</f>
        <v/>
      </c>
      <c r="AW708" s="65" t="str">
        <f t="shared" si="564"/>
        <v/>
      </c>
      <c r="AX708" s="65" t="str">
        <f t="shared" si="565"/>
        <v/>
      </c>
      <c r="AY708" s="165" t="str">
        <f>IF(COUNTBLANK($A708:$F708)&gt;2,"",IF(Input!M708=0,"NA",Input!M708))</f>
        <v/>
      </c>
      <c r="AZ708" s="65" t="str">
        <f t="shared" si="566"/>
        <v/>
      </c>
      <c r="BA708" s="65" t="str">
        <f t="shared" si="567"/>
        <v/>
      </c>
      <c r="BB708" s="165" t="str">
        <f>IF(COUNTBLANK($A708:$F708)&gt;2,"",IF(Input!N708=0,"NA",Input!N708))</f>
        <v/>
      </c>
      <c r="BC708" s="65" t="str">
        <f t="shared" si="568"/>
        <v/>
      </c>
      <c r="BD708" s="65" t="str">
        <f t="shared" si="569"/>
        <v/>
      </c>
      <c r="BE708" s="165" t="str">
        <f>IF(COUNTBLANK($A708:$F708)&gt;2,"",IF(Input!O708=0,"NA",Input!O708))</f>
        <v/>
      </c>
      <c r="BF708" s="65" t="str">
        <f t="shared" si="570"/>
        <v/>
      </c>
      <c r="BG708" s="65" t="str">
        <f t="shared" si="571"/>
        <v/>
      </c>
      <c r="BH708" s="165" t="str">
        <f>IF(COUNTBLANK($A708:$F708)&gt;2,"",IF(Input!P708=0,"NA",Input!P708))</f>
        <v/>
      </c>
      <c r="BI708" s="65" t="str">
        <f t="shared" si="572"/>
        <v/>
      </c>
      <c r="BJ708" s="65" t="str">
        <f t="shared" si="573"/>
        <v/>
      </c>
      <c r="BK708" s="165" t="str">
        <f>IF(COUNTBLANK($A708:$F708)&gt;2,"",IF(Input!Q708=0,"NA",Input!Q708))</f>
        <v/>
      </c>
      <c r="BL708" s="65" t="str">
        <f t="shared" si="574"/>
        <v/>
      </c>
      <c r="BM708" s="65" t="str">
        <f t="shared" si="575"/>
        <v/>
      </c>
      <c r="BN708" s="165" t="str">
        <f>IF(COUNTBLANK($A708:$F708)&gt;2,"",IF(Input!R708=0,"NA",Input!R708))</f>
        <v/>
      </c>
      <c r="BO708" s="65" t="str">
        <f t="shared" si="576"/>
        <v/>
      </c>
      <c r="BP708" s="65" t="str">
        <f t="shared" si="577"/>
        <v/>
      </c>
      <c r="BQ708" s="165" t="str">
        <f>IF(COUNTBLANK($A708:$F708)&gt;2,"",IF(Input!S708=0,"NA",Input!S708))</f>
        <v/>
      </c>
      <c r="BR708" s="65" t="str">
        <f t="shared" si="578"/>
        <v/>
      </c>
      <c r="BS708" s="65" t="str">
        <f t="shared" si="579"/>
        <v/>
      </c>
      <c r="BT708" s="165" t="str">
        <f>IF(COUNTBLANK($A708:$F708)&gt;2,"",IF(Input!T708=0,"NA",Input!T708))</f>
        <v/>
      </c>
      <c r="BU708" s="65" t="str">
        <f t="shared" si="580"/>
        <v/>
      </c>
      <c r="BV708" s="65" t="str">
        <f t="shared" si="581"/>
        <v/>
      </c>
      <c r="BW708" s="165" t="str">
        <f>IF(COUNTBLANK($A708:$F708)&gt;2,"",IF(Input!U708=0,"NA",Input!U708))</f>
        <v/>
      </c>
      <c r="BX708" s="65" t="str">
        <f t="shared" si="582"/>
        <v/>
      </c>
      <c r="BY708" s="65" t="str">
        <f t="shared" si="583"/>
        <v/>
      </c>
      <c r="BZ708" s="165" t="str">
        <f>IF(COUNTBLANK($A708:$F708)&gt;2,"",IF(Input!V708=0,"NA",Input!V708))</f>
        <v/>
      </c>
      <c r="CA708" s="65" t="str">
        <f t="shared" si="584"/>
        <v/>
      </c>
      <c r="CB708" s="65" t="str">
        <f t="shared" si="585"/>
        <v/>
      </c>
      <c r="CC708" s="165" t="str">
        <f>IF(COUNTBLANK($A708:$F708)&gt;2,"",IF(Input!W708=0,"NA",Input!W708))</f>
        <v/>
      </c>
      <c r="CD708" s="65" t="str">
        <f t="shared" si="586"/>
        <v/>
      </c>
      <c r="CE708" s="65" t="str">
        <f t="shared" si="587"/>
        <v/>
      </c>
      <c r="CF708" s="165" t="str">
        <f>IF(COUNTBLANK($A708:$F708)&gt;2,"",IF(Input!X708=0,"NA",Input!X708))</f>
        <v/>
      </c>
      <c r="CG708" s="65" t="str">
        <f t="shared" si="588"/>
        <v/>
      </c>
      <c r="CH708" s="65" t="str">
        <f t="shared" si="589"/>
        <v/>
      </c>
      <c r="CI708" s="165" t="str">
        <f>IF(COUNTBLANK($A708:$F708)&gt;2,"",IF(Input!Y708=0,"NA",Input!Y708))</f>
        <v/>
      </c>
      <c r="CJ708" s="65" t="str">
        <f t="shared" si="590"/>
        <v/>
      </c>
      <c r="CK708" s="65" t="str">
        <f t="shared" si="591"/>
        <v/>
      </c>
      <c r="CL708" s="165" t="str">
        <f>IF(COUNTBLANK($A708:$F708)&gt;2,"",IF(Input!Z708=0,"NA",Input!Z708))</f>
        <v/>
      </c>
      <c r="CM708" s="65" t="str">
        <f t="shared" si="592"/>
        <v/>
      </c>
      <c r="CN708" s="65" t="str">
        <f t="shared" si="593"/>
        <v/>
      </c>
      <c r="CO708" s="165" t="str">
        <f>IF(COUNTBLANK($A708:$F708)&gt;2,"",IF(Input!AA708=0,"NA",Input!AA708))</f>
        <v/>
      </c>
      <c r="CP708" s="65" t="str">
        <f t="shared" si="594"/>
        <v/>
      </c>
      <c r="CQ708" s="65" t="str">
        <f t="shared" si="595"/>
        <v/>
      </c>
      <c r="CR708" s="165" t="str">
        <f>IF(COUNTBLANK($A708:$F708)&gt;2,"",IF(Input!AB708=0,"NA",Input!AB708))</f>
        <v/>
      </c>
      <c r="CS708" s="65" t="str">
        <f t="shared" si="596"/>
        <v/>
      </c>
      <c r="CT708" s="65" t="str">
        <f t="shared" si="597"/>
        <v/>
      </c>
      <c r="CU708" s="165" t="str">
        <f>IF(COUNTBLANK($A708:$F708)&gt;2,"",IF(Input!AC708=0,"NA",Input!AC708))</f>
        <v/>
      </c>
      <c r="CV708" s="65" t="str">
        <f t="shared" si="598"/>
        <v/>
      </c>
      <c r="CW708" s="65" t="str">
        <f t="shared" si="599"/>
        <v/>
      </c>
      <c r="CX708" s="165" t="str">
        <f>IF(COUNTBLANK($A708:$F708)&gt;2,"",IF(Input!AD708=0,"NA",Input!AD708))</f>
        <v/>
      </c>
    </row>
    <row r="709" spans="1:102" x14ac:dyDescent="0.25">
      <c r="A709" s="162" t="str">
        <f>IF(Input!B709=0,"",Input!B709)</f>
        <v/>
      </c>
      <c r="B709" s="162" t="str">
        <f>IF(Input!C709=0,"",Input!C709)</f>
        <v/>
      </c>
      <c r="C709" s="162" t="str">
        <f>IF(Input!D709=0,"",Input!D709)</f>
        <v/>
      </c>
      <c r="D709" s="162" t="str">
        <f>IF(Input!G709=0,"",Input!G709)</f>
        <v/>
      </c>
      <c r="E709" s="162" t="str">
        <f>IF(Input!H709=0,"",Input!H709)</f>
        <v/>
      </c>
      <c r="F709" s="162" t="str">
        <f>IF(Input!I709=0,"",Input!I709)</f>
        <v/>
      </c>
      <c r="G709" s="66" t="str">
        <f t="shared" si="550"/>
        <v/>
      </c>
      <c r="H709" s="66" t="str">
        <f t="shared" si="551"/>
        <v/>
      </c>
      <c r="I709" s="160" t="str">
        <f>FinalScores!G709</f>
        <v/>
      </c>
      <c r="J709" s="65" t="str">
        <f t="shared" si="552"/>
        <v/>
      </c>
      <c r="K709" s="65" t="str">
        <f t="shared" si="553"/>
        <v/>
      </c>
      <c r="L709" s="165" t="str">
        <f>IF(COUNTBLANK($A709:$F709)&gt;2,"",IF(Input!AE709=0,"NA",Input!AE709))</f>
        <v/>
      </c>
      <c r="M709" s="65" t="str">
        <f t="shared" si="554"/>
        <v/>
      </c>
      <c r="N709" s="65" t="str">
        <f t="shared" si="555"/>
        <v/>
      </c>
      <c r="O709" s="165" t="str">
        <f>IF(COUNTBLANK($A709:$F709)&gt;2,"",IF(Input!AF709=0,"NA",Input!AF709))</f>
        <v/>
      </c>
      <c r="P709" s="65" t="str">
        <f t="shared" si="556"/>
        <v/>
      </c>
      <c r="Q709" s="65" t="str">
        <f t="shared" si="557"/>
        <v/>
      </c>
      <c r="R709" s="165" t="str">
        <f>IF(COUNTBLANK($A709:$F709)&gt;2,"",IF(Input!AG709=0,"NA",Input!AG709))</f>
        <v/>
      </c>
      <c r="AN709" s="65" t="str">
        <f t="shared" si="558"/>
        <v/>
      </c>
      <c r="AO709" s="65" t="str">
        <f t="shared" si="559"/>
        <v/>
      </c>
      <c r="AP709" s="165" t="str">
        <f>IF(COUNTBLANK($A709:$F709)&gt;2,"",IF(Input!J709=0,"NA",Input!J709))</f>
        <v/>
      </c>
      <c r="AQ709" s="65" t="str">
        <f t="shared" si="560"/>
        <v/>
      </c>
      <c r="AR709" s="65" t="str">
        <f t="shared" si="561"/>
        <v/>
      </c>
      <c r="AS709" s="165" t="str">
        <f>IF(COUNTBLANK($A709:$F709)&gt;2,"",IF(Input!K709=0,"NA",Input!K709))</f>
        <v/>
      </c>
      <c r="AT709" s="65" t="str">
        <f t="shared" si="562"/>
        <v/>
      </c>
      <c r="AU709" s="65" t="str">
        <f t="shared" si="563"/>
        <v/>
      </c>
      <c r="AV709" s="165" t="str">
        <f>IF(COUNTBLANK($A709:$F709)&gt;2,"",IF(Input!L709=0,"NA",Input!L709))</f>
        <v/>
      </c>
      <c r="AW709" s="65" t="str">
        <f t="shared" si="564"/>
        <v/>
      </c>
      <c r="AX709" s="65" t="str">
        <f t="shared" si="565"/>
        <v/>
      </c>
      <c r="AY709" s="165" t="str">
        <f>IF(COUNTBLANK($A709:$F709)&gt;2,"",IF(Input!M709=0,"NA",Input!M709))</f>
        <v/>
      </c>
      <c r="AZ709" s="65" t="str">
        <f t="shared" si="566"/>
        <v/>
      </c>
      <c r="BA709" s="65" t="str">
        <f t="shared" si="567"/>
        <v/>
      </c>
      <c r="BB709" s="165" t="str">
        <f>IF(COUNTBLANK($A709:$F709)&gt;2,"",IF(Input!N709=0,"NA",Input!N709))</f>
        <v/>
      </c>
      <c r="BC709" s="65" t="str">
        <f t="shared" si="568"/>
        <v/>
      </c>
      <c r="BD709" s="65" t="str">
        <f t="shared" si="569"/>
        <v/>
      </c>
      <c r="BE709" s="165" t="str">
        <f>IF(COUNTBLANK($A709:$F709)&gt;2,"",IF(Input!O709=0,"NA",Input!O709))</f>
        <v/>
      </c>
      <c r="BF709" s="65" t="str">
        <f t="shared" si="570"/>
        <v/>
      </c>
      <c r="BG709" s="65" t="str">
        <f t="shared" si="571"/>
        <v/>
      </c>
      <c r="BH709" s="165" t="str">
        <f>IF(COUNTBLANK($A709:$F709)&gt;2,"",IF(Input!P709=0,"NA",Input!P709))</f>
        <v/>
      </c>
      <c r="BI709" s="65" t="str">
        <f t="shared" si="572"/>
        <v/>
      </c>
      <c r="BJ709" s="65" t="str">
        <f t="shared" si="573"/>
        <v/>
      </c>
      <c r="BK709" s="165" t="str">
        <f>IF(COUNTBLANK($A709:$F709)&gt;2,"",IF(Input!Q709=0,"NA",Input!Q709))</f>
        <v/>
      </c>
      <c r="BL709" s="65" t="str">
        <f t="shared" si="574"/>
        <v/>
      </c>
      <c r="BM709" s="65" t="str">
        <f t="shared" si="575"/>
        <v/>
      </c>
      <c r="BN709" s="165" t="str">
        <f>IF(COUNTBLANK($A709:$F709)&gt;2,"",IF(Input!R709=0,"NA",Input!R709))</f>
        <v/>
      </c>
      <c r="BO709" s="65" t="str">
        <f t="shared" si="576"/>
        <v/>
      </c>
      <c r="BP709" s="65" t="str">
        <f t="shared" si="577"/>
        <v/>
      </c>
      <c r="BQ709" s="165" t="str">
        <f>IF(COUNTBLANK($A709:$F709)&gt;2,"",IF(Input!S709=0,"NA",Input!S709))</f>
        <v/>
      </c>
      <c r="BR709" s="65" t="str">
        <f t="shared" si="578"/>
        <v/>
      </c>
      <c r="BS709" s="65" t="str">
        <f t="shared" si="579"/>
        <v/>
      </c>
      <c r="BT709" s="165" t="str">
        <f>IF(COUNTBLANK($A709:$F709)&gt;2,"",IF(Input!T709=0,"NA",Input!T709))</f>
        <v/>
      </c>
      <c r="BU709" s="65" t="str">
        <f t="shared" si="580"/>
        <v/>
      </c>
      <c r="BV709" s="65" t="str">
        <f t="shared" si="581"/>
        <v/>
      </c>
      <c r="BW709" s="165" t="str">
        <f>IF(COUNTBLANK($A709:$F709)&gt;2,"",IF(Input!U709=0,"NA",Input!U709))</f>
        <v/>
      </c>
      <c r="BX709" s="65" t="str">
        <f t="shared" si="582"/>
        <v/>
      </c>
      <c r="BY709" s="65" t="str">
        <f t="shared" si="583"/>
        <v/>
      </c>
      <c r="BZ709" s="165" t="str">
        <f>IF(COUNTBLANK($A709:$F709)&gt;2,"",IF(Input!V709=0,"NA",Input!V709))</f>
        <v/>
      </c>
      <c r="CA709" s="65" t="str">
        <f t="shared" si="584"/>
        <v/>
      </c>
      <c r="CB709" s="65" t="str">
        <f t="shared" si="585"/>
        <v/>
      </c>
      <c r="CC709" s="165" t="str">
        <f>IF(COUNTBLANK($A709:$F709)&gt;2,"",IF(Input!W709=0,"NA",Input!W709))</f>
        <v/>
      </c>
      <c r="CD709" s="65" t="str">
        <f t="shared" si="586"/>
        <v/>
      </c>
      <c r="CE709" s="65" t="str">
        <f t="shared" si="587"/>
        <v/>
      </c>
      <c r="CF709" s="165" t="str">
        <f>IF(COUNTBLANK($A709:$F709)&gt;2,"",IF(Input!X709=0,"NA",Input!X709))</f>
        <v/>
      </c>
      <c r="CG709" s="65" t="str">
        <f t="shared" si="588"/>
        <v/>
      </c>
      <c r="CH709" s="65" t="str">
        <f t="shared" si="589"/>
        <v/>
      </c>
      <c r="CI709" s="165" t="str">
        <f>IF(COUNTBLANK($A709:$F709)&gt;2,"",IF(Input!Y709=0,"NA",Input!Y709))</f>
        <v/>
      </c>
      <c r="CJ709" s="65" t="str">
        <f t="shared" si="590"/>
        <v/>
      </c>
      <c r="CK709" s="65" t="str">
        <f t="shared" si="591"/>
        <v/>
      </c>
      <c r="CL709" s="165" t="str">
        <f>IF(COUNTBLANK($A709:$F709)&gt;2,"",IF(Input!Z709=0,"NA",Input!Z709))</f>
        <v/>
      </c>
      <c r="CM709" s="65" t="str">
        <f t="shared" si="592"/>
        <v/>
      </c>
      <c r="CN709" s="65" t="str">
        <f t="shared" si="593"/>
        <v/>
      </c>
      <c r="CO709" s="165" t="str">
        <f>IF(COUNTBLANK($A709:$F709)&gt;2,"",IF(Input!AA709=0,"NA",Input!AA709))</f>
        <v/>
      </c>
      <c r="CP709" s="65" t="str">
        <f t="shared" si="594"/>
        <v/>
      </c>
      <c r="CQ709" s="65" t="str">
        <f t="shared" si="595"/>
        <v/>
      </c>
      <c r="CR709" s="165" t="str">
        <f>IF(COUNTBLANK($A709:$F709)&gt;2,"",IF(Input!AB709=0,"NA",Input!AB709))</f>
        <v/>
      </c>
      <c r="CS709" s="65" t="str">
        <f t="shared" si="596"/>
        <v/>
      </c>
      <c r="CT709" s="65" t="str">
        <f t="shared" si="597"/>
        <v/>
      </c>
      <c r="CU709" s="165" t="str">
        <f>IF(COUNTBLANK($A709:$F709)&gt;2,"",IF(Input!AC709=0,"NA",Input!AC709))</f>
        <v/>
      </c>
      <c r="CV709" s="65" t="str">
        <f t="shared" si="598"/>
        <v/>
      </c>
      <c r="CW709" s="65" t="str">
        <f t="shared" si="599"/>
        <v/>
      </c>
      <c r="CX709" s="165" t="str">
        <f>IF(COUNTBLANK($A709:$F709)&gt;2,"",IF(Input!AD709=0,"NA",Input!AD709))</f>
        <v/>
      </c>
    </row>
    <row r="710" spans="1:102" x14ac:dyDescent="0.25">
      <c r="A710" s="162" t="str">
        <f>IF(Input!B710=0,"",Input!B710)</f>
        <v/>
      </c>
      <c r="B710" s="162" t="str">
        <f>IF(Input!C710=0,"",Input!C710)</f>
        <v/>
      </c>
      <c r="C710" s="162" t="str">
        <f>IF(Input!D710=0,"",Input!D710)</f>
        <v/>
      </c>
      <c r="D710" s="162" t="str">
        <f>IF(Input!G710=0,"",Input!G710)</f>
        <v/>
      </c>
      <c r="E710" s="162" t="str">
        <f>IF(Input!H710=0,"",Input!H710)</f>
        <v/>
      </c>
      <c r="F710" s="162" t="str">
        <f>IF(Input!I710=0,"",Input!I710)</f>
        <v/>
      </c>
      <c r="G710" s="66" t="str">
        <f t="shared" si="550"/>
        <v/>
      </c>
      <c r="H710" s="66" t="str">
        <f t="shared" si="551"/>
        <v/>
      </c>
      <c r="I710" s="160" t="str">
        <f>FinalScores!G710</f>
        <v/>
      </c>
      <c r="J710" s="65" t="str">
        <f t="shared" si="552"/>
        <v/>
      </c>
      <c r="K710" s="65" t="str">
        <f t="shared" si="553"/>
        <v/>
      </c>
      <c r="L710" s="165" t="str">
        <f>IF(COUNTBLANK($A710:$F710)&gt;2,"",IF(Input!AE710=0,"NA",Input!AE710))</f>
        <v/>
      </c>
      <c r="M710" s="65" t="str">
        <f t="shared" si="554"/>
        <v/>
      </c>
      <c r="N710" s="65" t="str">
        <f t="shared" si="555"/>
        <v/>
      </c>
      <c r="O710" s="165" t="str">
        <f>IF(COUNTBLANK($A710:$F710)&gt;2,"",IF(Input!AF710=0,"NA",Input!AF710))</f>
        <v/>
      </c>
      <c r="P710" s="65" t="str">
        <f t="shared" si="556"/>
        <v/>
      </c>
      <c r="Q710" s="65" t="str">
        <f t="shared" si="557"/>
        <v/>
      </c>
      <c r="R710" s="165" t="str">
        <f>IF(COUNTBLANK($A710:$F710)&gt;2,"",IF(Input!AG710=0,"NA",Input!AG710))</f>
        <v/>
      </c>
      <c r="AN710" s="65" t="str">
        <f t="shared" si="558"/>
        <v/>
      </c>
      <c r="AO710" s="65" t="str">
        <f t="shared" si="559"/>
        <v/>
      </c>
      <c r="AP710" s="165" t="str">
        <f>IF(COUNTBLANK($A710:$F710)&gt;2,"",IF(Input!J710=0,"NA",Input!J710))</f>
        <v/>
      </c>
      <c r="AQ710" s="65" t="str">
        <f t="shared" si="560"/>
        <v/>
      </c>
      <c r="AR710" s="65" t="str">
        <f t="shared" si="561"/>
        <v/>
      </c>
      <c r="AS710" s="165" t="str">
        <f>IF(COUNTBLANK($A710:$F710)&gt;2,"",IF(Input!K710=0,"NA",Input!K710))</f>
        <v/>
      </c>
      <c r="AT710" s="65" t="str">
        <f t="shared" si="562"/>
        <v/>
      </c>
      <c r="AU710" s="65" t="str">
        <f t="shared" si="563"/>
        <v/>
      </c>
      <c r="AV710" s="165" t="str">
        <f>IF(COUNTBLANK($A710:$F710)&gt;2,"",IF(Input!L710=0,"NA",Input!L710))</f>
        <v/>
      </c>
      <c r="AW710" s="65" t="str">
        <f t="shared" si="564"/>
        <v/>
      </c>
      <c r="AX710" s="65" t="str">
        <f t="shared" si="565"/>
        <v/>
      </c>
      <c r="AY710" s="165" t="str">
        <f>IF(COUNTBLANK($A710:$F710)&gt;2,"",IF(Input!M710=0,"NA",Input!M710))</f>
        <v/>
      </c>
      <c r="AZ710" s="65" t="str">
        <f t="shared" si="566"/>
        <v/>
      </c>
      <c r="BA710" s="65" t="str">
        <f t="shared" si="567"/>
        <v/>
      </c>
      <c r="BB710" s="165" t="str">
        <f>IF(COUNTBLANK($A710:$F710)&gt;2,"",IF(Input!N710=0,"NA",Input!N710))</f>
        <v/>
      </c>
      <c r="BC710" s="65" t="str">
        <f t="shared" si="568"/>
        <v/>
      </c>
      <c r="BD710" s="65" t="str">
        <f t="shared" si="569"/>
        <v/>
      </c>
      <c r="BE710" s="165" t="str">
        <f>IF(COUNTBLANK($A710:$F710)&gt;2,"",IF(Input!O710=0,"NA",Input!O710))</f>
        <v/>
      </c>
      <c r="BF710" s="65" t="str">
        <f t="shared" si="570"/>
        <v/>
      </c>
      <c r="BG710" s="65" t="str">
        <f t="shared" si="571"/>
        <v/>
      </c>
      <c r="BH710" s="165" t="str">
        <f>IF(COUNTBLANK($A710:$F710)&gt;2,"",IF(Input!P710=0,"NA",Input!P710))</f>
        <v/>
      </c>
      <c r="BI710" s="65" t="str">
        <f t="shared" si="572"/>
        <v/>
      </c>
      <c r="BJ710" s="65" t="str">
        <f t="shared" si="573"/>
        <v/>
      </c>
      <c r="BK710" s="165" t="str">
        <f>IF(COUNTBLANK($A710:$F710)&gt;2,"",IF(Input!Q710=0,"NA",Input!Q710))</f>
        <v/>
      </c>
      <c r="BL710" s="65" t="str">
        <f t="shared" si="574"/>
        <v/>
      </c>
      <c r="BM710" s="65" t="str">
        <f t="shared" si="575"/>
        <v/>
      </c>
      <c r="BN710" s="165" t="str">
        <f>IF(COUNTBLANK($A710:$F710)&gt;2,"",IF(Input!R710=0,"NA",Input!R710))</f>
        <v/>
      </c>
      <c r="BO710" s="65" t="str">
        <f t="shared" si="576"/>
        <v/>
      </c>
      <c r="BP710" s="65" t="str">
        <f t="shared" si="577"/>
        <v/>
      </c>
      <c r="BQ710" s="165" t="str">
        <f>IF(COUNTBLANK($A710:$F710)&gt;2,"",IF(Input!S710=0,"NA",Input!S710))</f>
        <v/>
      </c>
      <c r="BR710" s="65" t="str">
        <f t="shared" si="578"/>
        <v/>
      </c>
      <c r="BS710" s="65" t="str">
        <f t="shared" si="579"/>
        <v/>
      </c>
      <c r="BT710" s="165" t="str">
        <f>IF(COUNTBLANK($A710:$F710)&gt;2,"",IF(Input!T710=0,"NA",Input!T710))</f>
        <v/>
      </c>
      <c r="BU710" s="65" t="str">
        <f t="shared" si="580"/>
        <v/>
      </c>
      <c r="BV710" s="65" t="str">
        <f t="shared" si="581"/>
        <v/>
      </c>
      <c r="BW710" s="165" t="str">
        <f>IF(COUNTBLANK($A710:$F710)&gt;2,"",IF(Input!U710=0,"NA",Input!U710))</f>
        <v/>
      </c>
      <c r="BX710" s="65" t="str">
        <f t="shared" si="582"/>
        <v/>
      </c>
      <c r="BY710" s="65" t="str">
        <f t="shared" si="583"/>
        <v/>
      </c>
      <c r="BZ710" s="165" t="str">
        <f>IF(COUNTBLANK($A710:$F710)&gt;2,"",IF(Input!V710=0,"NA",Input!V710))</f>
        <v/>
      </c>
      <c r="CA710" s="65" t="str">
        <f t="shared" si="584"/>
        <v/>
      </c>
      <c r="CB710" s="65" t="str">
        <f t="shared" si="585"/>
        <v/>
      </c>
      <c r="CC710" s="165" t="str">
        <f>IF(COUNTBLANK($A710:$F710)&gt;2,"",IF(Input!W710=0,"NA",Input!W710))</f>
        <v/>
      </c>
      <c r="CD710" s="65" t="str">
        <f t="shared" si="586"/>
        <v/>
      </c>
      <c r="CE710" s="65" t="str">
        <f t="shared" si="587"/>
        <v/>
      </c>
      <c r="CF710" s="165" t="str">
        <f>IF(COUNTBLANK($A710:$F710)&gt;2,"",IF(Input!X710=0,"NA",Input!X710))</f>
        <v/>
      </c>
      <c r="CG710" s="65" t="str">
        <f t="shared" si="588"/>
        <v/>
      </c>
      <c r="CH710" s="65" t="str">
        <f t="shared" si="589"/>
        <v/>
      </c>
      <c r="CI710" s="165" t="str">
        <f>IF(COUNTBLANK($A710:$F710)&gt;2,"",IF(Input!Y710=0,"NA",Input!Y710))</f>
        <v/>
      </c>
      <c r="CJ710" s="65" t="str">
        <f t="shared" si="590"/>
        <v/>
      </c>
      <c r="CK710" s="65" t="str">
        <f t="shared" si="591"/>
        <v/>
      </c>
      <c r="CL710" s="165" t="str">
        <f>IF(COUNTBLANK($A710:$F710)&gt;2,"",IF(Input!Z710=0,"NA",Input!Z710))</f>
        <v/>
      </c>
      <c r="CM710" s="65" t="str">
        <f t="shared" si="592"/>
        <v/>
      </c>
      <c r="CN710" s="65" t="str">
        <f t="shared" si="593"/>
        <v/>
      </c>
      <c r="CO710" s="165" t="str">
        <f>IF(COUNTBLANK($A710:$F710)&gt;2,"",IF(Input!AA710=0,"NA",Input!AA710))</f>
        <v/>
      </c>
      <c r="CP710" s="65" t="str">
        <f t="shared" si="594"/>
        <v/>
      </c>
      <c r="CQ710" s="65" t="str">
        <f t="shared" si="595"/>
        <v/>
      </c>
      <c r="CR710" s="165" t="str">
        <f>IF(COUNTBLANK($A710:$F710)&gt;2,"",IF(Input!AB710=0,"NA",Input!AB710))</f>
        <v/>
      </c>
      <c r="CS710" s="65" t="str">
        <f t="shared" si="596"/>
        <v/>
      </c>
      <c r="CT710" s="65" t="str">
        <f t="shared" si="597"/>
        <v/>
      </c>
      <c r="CU710" s="165" t="str">
        <f>IF(COUNTBLANK($A710:$F710)&gt;2,"",IF(Input!AC710=0,"NA",Input!AC710))</f>
        <v/>
      </c>
      <c r="CV710" s="65" t="str">
        <f t="shared" si="598"/>
        <v/>
      </c>
      <c r="CW710" s="65" t="str">
        <f t="shared" si="599"/>
        <v/>
      </c>
      <c r="CX710" s="165" t="str">
        <f>IF(COUNTBLANK($A710:$F710)&gt;2,"",IF(Input!AD710=0,"NA",Input!AD710))</f>
        <v/>
      </c>
    </row>
    <row r="711" spans="1:102" x14ac:dyDescent="0.25">
      <c r="A711" s="162" t="str">
        <f>IF(Input!B711=0,"",Input!B711)</f>
        <v/>
      </c>
      <c r="B711" s="162" t="str">
        <f>IF(Input!C711=0,"",Input!C711)</f>
        <v/>
      </c>
      <c r="C711" s="162" t="str">
        <f>IF(Input!D711=0,"",Input!D711)</f>
        <v/>
      </c>
      <c r="D711" s="162" t="str">
        <f>IF(Input!G711=0,"",Input!G711)</f>
        <v/>
      </c>
      <c r="E711" s="162" t="str">
        <f>IF(Input!H711=0,"",Input!H711)</f>
        <v/>
      </c>
      <c r="F711" s="162" t="str">
        <f>IF(Input!I711=0,"",Input!I711)</f>
        <v/>
      </c>
      <c r="G711" s="66" t="str">
        <f t="shared" si="550"/>
        <v/>
      </c>
      <c r="H711" s="66" t="str">
        <f t="shared" si="551"/>
        <v/>
      </c>
      <c r="I711" s="160" t="str">
        <f>FinalScores!G711</f>
        <v/>
      </c>
      <c r="J711" s="65" t="str">
        <f t="shared" si="552"/>
        <v/>
      </c>
      <c r="K711" s="65" t="str">
        <f t="shared" si="553"/>
        <v/>
      </c>
      <c r="L711" s="165" t="str">
        <f>IF(COUNTBLANK($A711:$F711)&gt;2,"",IF(Input!AE711=0,"NA",Input!AE711))</f>
        <v/>
      </c>
      <c r="M711" s="65" t="str">
        <f t="shared" si="554"/>
        <v/>
      </c>
      <c r="N711" s="65" t="str">
        <f t="shared" si="555"/>
        <v/>
      </c>
      <c r="O711" s="165" t="str">
        <f>IF(COUNTBLANK($A711:$F711)&gt;2,"",IF(Input!AF711=0,"NA",Input!AF711))</f>
        <v/>
      </c>
      <c r="P711" s="65" t="str">
        <f t="shared" si="556"/>
        <v/>
      </c>
      <c r="Q711" s="65" t="str">
        <f t="shared" si="557"/>
        <v/>
      </c>
      <c r="R711" s="165" t="str">
        <f>IF(COUNTBLANK($A711:$F711)&gt;2,"",IF(Input!AG711=0,"NA",Input!AG711))</f>
        <v/>
      </c>
      <c r="AN711" s="65" t="str">
        <f t="shared" si="558"/>
        <v/>
      </c>
      <c r="AO711" s="65" t="str">
        <f t="shared" si="559"/>
        <v/>
      </c>
      <c r="AP711" s="165" t="str">
        <f>IF(COUNTBLANK($A711:$F711)&gt;2,"",IF(Input!J711=0,"NA",Input!J711))</f>
        <v/>
      </c>
      <c r="AQ711" s="65" t="str">
        <f t="shared" si="560"/>
        <v/>
      </c>
      <c r="AR711" s="65" t="str">
        <f t="shared" si="561"/>
        <v/>
      </c>
      <c r="AS711" s="165" t="str">
        <f>IF(COUNTBLANK($A711:$F711)&gt;2,"",IF(Input!K711=0,"NA",Input!K711))</f>
        <v/>
      </c>
      <c r="AT711" s="65" t="str">
        <f t="shared" si="562"/>
        <v/>
      </c>
      <c r="AU711" s="65" t="str">
        <f t="shared" si="563"/>
        <v/>
      </c>
      <c r="AV711" s="165" t="str">
        <f>IF(COUNTBLANK($A711:$F711)&gt;2,"",IF(Input!L711=0,"NA",Input!L711))</f>
        <v/>
      </c>
      <c r="AW711" s="65" t="str">
        <f t="shared" si="564"/>
        <v/>
      </c>
      <c r="AX711" s="65" t="str">
        <f t="shared" si="565"/>
        <v/>
      </c>
      <c r="AY711" s="165" t="str">
        <f>IF(COUNTBLANK($A711:$F711)&gt;2,"",IF(Input!M711=0,"NA",Input!M711))</f>
        <v/>
      </c>
      <c r="AZ711" s="65" t="str">
        <f t="shared" si="566"/>
        <v/>
      </c>
      <c r="BA711" s="65" t="str">
        <f t="shared" si="567"/>
        <v/>
      </c>
      <c r="BB711" s="165" t="str">
        <f>IF(COUNTBLANK($A711:$F711)&gt;2,"",IF(Input!N711=0,"NA",Input!N711))</f>
        <v/>
      </c>
      <c r="BC711" s="65" t="str">
        <f t="shared" si="568"/>
        <v/>
      </c>
      <c r="BD711" s="65" t="str">
        <f t="shared" si="569"/>
        <v/>
      </c>
      <c r="BE711" s="165" t="str">
        <f>IF(COUNTBLANK($A711:$F711)&gt;2,"",IF(Input!O711=0,"NA",Input!O711))</f>
        <v/>
      </c>
      <c r="BF711" s="65" t="str">
        <f t="shared" si="570"/>
        <v/>
      </c>
      <c r="BG711" s="65" t="str">
        <f t="shared" si="571"/>
        <v/>
      </c>
      <c r="BH711" s="165" t="str">
        <f>IF(COUNTBLANK($A711:$F711)&gt;2,"",IF(Input!P711=0,"NA",Input!P711))</f>
        <v/>
      </c>
      <c r="BI711" s="65" t="str">
        <f t="shared" si="572"/>
        <v/>
      </c>
      <c r="BJ711" s="65" t="str">
        <f t="shared" si="573"/>
        <v/>
      </c>
      <c r="BK711" s="165" t="str">
        <f>IF(COUNTBLANK($A711:$F711)&gt;2,"",IF(Input!Q711=0,"NA",Input!Q711))</f>
        <v/>
      </c>
      <c r="BL711" s="65" t="str">
        <f t="shared" si="574"/>
        <v/>
      </c>
      <c r="BM711" s="65" t="str">
        <f t="shared" si="575"/>
        <v/>
      </c>
      <c r="BN711" s="165" t="str">
        <f>IF(COUNTBLANK($A711:$F711)&gt;2,"",IF(Input!R711=0,"NA",Input!R711))</f>
        <v/>
      </c>
      <c r="BO711" s="65" t="str">
        <f t="shared" si="576"/>
        <v/>
      </c>
      <c r="BP711" s="65" t="str">
        <f t="shared" si="577"/>
        <v/>
      </c>
      <c r="BQ711" s="165" t="str">
        <f>IF(COUNTBLANK($A711:$F711)&gt;2,"",IF(Input!S711=0,"NA",Input!S711))</f>
        <v/>
      </c>
      <c r="BR711" s="65" t="str">
        <f t="shared" si="578"/>
        <v/>
      </c>
      <c r="BS711" s="65" t="str">
        <f t="shared" si="579"/>
        <v/>
      </c>
      <c r="BT711" s="165" t="str">
        <f>IF(COUNTBLANK($A711:$F711)&gt;2,"",IF(Input!T711=0,"NA",Input!T711))</f>
        <v/>
      </c>
      <c r="BU711" s="65" t="str">
        <f t="shared" si="580"/>
        <v/>
      </c>
      <c r="BV711" s="65" t="str">
        <f t="shared" si="581"/>
        <v/>
      </c>
      <c r="BW711" s="165" t="str">
        <f>IF(COUNTBLANK($A711:$F711)&gt;2,"",IF(Input!U711=0,"NA",Input!U711))</f>
        <v/>
      </c>
      <c r="BX711" s="65" t="str">
        <f t="shared" si="582"/>
        <v/>
      </c>
      <c r="BY711" s="65" t="str">
        <f t="shared" si="583"/>
        <v/>
      </c>
      <c r="BZ711" s="165" t="str">
        <f>IF(COUNTBLANK($A711:$F711)&gt;2,"",IF(Input!V711=0,"NA",Input!V711))</f>
        <v/>
      </c>
      <c r="CA711" s="65" t="str">
        <f t="shared" si="584"/>
        <v/>
      </c>
      <c r="CB711" s="65" t="str">
        <f t="shared" si="585"/>
        <v/>
      </c>
      <c r="CC711" s="165" t="str">
        <f>IF(COUNTBLANK($A711:$F711)&gt;2,"",IF(Input!W711=0,"NA",Input!W711))</f>
        <v/>
      </c>
      <c r="CD711" s="65" t="str">
        <f t="shared" si="586"/>
        <v/>
      </c>
      <c r="CE711" s="65" t="str">
        <f t="shared" si="587"/>
        <v/>
      </c>
      <c r="CF711" s="165" t="str">
        <f>IF(COUNTBLANK($A711:$F711)&gt;2,"",IF(Input!X711=0,"NA",Input!X711))</f>
        <v/>
      </c>
      <c r="CG711" s="65" t="str">
        <f t="shared" si="588"/>
        <v/>
      </c>
      <c r="CH711" s="65" t="str">
        <f t="shared" si="589"/>
        <v/>
      </c>
      <c r="CI711" s="165" t="str">
        <f>IF(COUNTBLANK($A711:$F711)&gt;2,"",IF(Input!Y711=0,"NA",Input!Y711))</f>
        <v/>
      </c>
      <c r="CJ711" s="65" t="str">
        <f t="shared" si="590"/>
        <v/>
      </c>
      <c r="CK711" s="65" t="str">
        <f t="shared" si="591"/>
        <v/>
      </c>
      <c r="CL711" s="165" t="str">
        <f>IF(COUNTBLANK($A711:$F711)&gt;2,"",IF(Input!Z711=0,"NA",Input!Z711))</f>
        <v/>
      </c>
      <c r="CM711" s="65" t="str">
        <f t="shared" si="592"/>
        <v/>
      </c>
      <c r="CN711" s="65" t="str">
        <f t="shared" si="593"/>
        <v/>
      </c>
      <c r="CO711" s="165" t="str">
        <f>IF(COUNTBLANK($A711:$F711)&gt;2,"",IF(Input!AA711=0,"NA",Input!AA711))</f>
        <v/>
      </c>
      <c r="CP711" s="65" t="str">
        <f t="shared" si="594"/>
        <v/>
      </c>
      <c r="CQ711" s="65" t="str">
        <f t="shared" si="595"/>
        <v/>
      </c>
      <c r="CR711" s="165" t="str">
        <f>IF(COUNTBLANK($A711:$F711)&gt;2,"",IF(Input!AB711=0,"NA",Input!AB711))</f>
        <v/>
      </c>
      <c r="CS711" s="65" t="str">
        <f t="shared" si="596"/>
        <v/>
      </c>
      <c r="CT711" s="65" t="str">
        <f t="shared" si="597"/>
        <v/>
      </c>
      <c r="CU711" s="165" t="str">
        <f>IF(COUNTBLANK($A711:$F711)&gt;2,"",IF(Input!AC711=0,"NA",Input!AC711))</f>
        <v/>
      </c>
      <c r="CV711" s="65" t="str">
        <f t="shared" si="598"/>
        <v/>
      </c>
      <c r="CW711" s="65" t="str">
        <f t="shared" si="599"/>
        <v/>
      </c>
      <c r="CX711" s="165" t="str">
        <f>IF(COUNTBLANK($A711:$F711)&gt;2,"",IF(Input!AD711=0,"NA",Input!AD711))</f>
        <v/>
      </c>
    </row>
    <row r="712" spans="1:102" x14ac:dyDescent="0.25">
      <c r="A712" s="162" t="str">
        <f>IF(Input!B712=0,"",Input!B712)</f>
        <v/>
      </c>
      <c r="B712" s="162" t="str">
        <f>IF(Input!C712=0,"",Input!C712)</f>
        <v/>
      </c>
      <c r="C712" s="162" t="str">
        <f>IF(Input!D712=0,"",Input!D712)</f>
        <v/>
      </c>
      <c r="D712" s="162" t="str">
        <f>IF(Input!G712=0,"",Input!G712)</f>
        <v/>
      </c>
      <c r="E712" s="162" t="str">
        <f>IF(Input!H712=0,"",Input!H712)</f>
        <v/>
      </c>
      <c r="F712" s="162" t="str">
        <f>IF(Input!I712=0,"",Input!I712)</f>
        <v/>
      </c>
      <c r="G712" s="66" t="str">
        <f t="shared" si="550"/>
        <v/>
      </c>
      <c r="H712" s="66" t="str">
        <f t="shared" si="551"/>
        <v/>
      </c>
      <c r="I712" s="160" t="str">
        <f>FinalScores!G712</f>
        <v/>
      </c>
      <c r="J712" s="65" t="str">
        <f t="shared" si="552"/>
        <v/>
      </c>
      <c r="K712" s="65" t="str">
        <f t="shared" si="553"/>
        <v/>
      </c>
      <c r="L712" s="165" t="str">
        <f>IF(COUNTBLANK($A712:$F712)&gt;2,"",IF(Input!AE712=0,"NA",Input!AE712))</f>
        <v/>
      </c>
      <c r="M712" s="65" t="str">
        <f t="shared" si="554"/>
        <v/>
      </c>
      <c r="N712" s="65" t="str">
        <f t="shared" si="555"/>
        <v/>
      </c>
      <c r="O712" s="165" t="str">
        <f>IF(COUNTBLANK($A712:$F712)&gt;2,"",IF(Input!AF712=0,"NA",Input!AF712))</f>
        <v/>
      </c>
      <c r="P712" s="65" t="str">
        <f t="shared" si="556"/>
        <v/>
      </c>
      <c r="Q712" s="65" t="str">
        <f t="shared" si="557"/>
        <v/>
      </c>
      <c r="R712" s="165" t="str">
        <f>IF(COUNTBLANK($A712:$F712)&gt;2,"",IF(Input!AG712=0,"NA",Input!AG712))</f>
        <v/>
      </c>
      <c r="AN712" s="65" t="str">
        <f t="shared" si="558"/>
        <v/>
      </c>
      <c r="AO712" s="65" t="str">
        <f t="shared" si="559"/>
        <v/>
      </c>
      <c r="AP712" s="165" t="str">
        <f>IF(COUNTBLANK($A712:$F712)&gt;2,"",IF(Input!J712=0,"NA",Input!J712))</f>
        <v/>
      </c>
      <c r="AQ712" s="65" t="str">
        <f t="shared" si="560"/>
        <v/>
      </c>
      <c r="AR712" s="65" t="str">
        <f t="shared" si="561"/>
        <v/>
      </c>
      <c r="AS712" s="165" t="str">
        <f>IF(COUNTBLANK($A712:$F712)&gt;2,"",IF(Input!K712=0,"NA",Input!K712))</f>
        <v/>
      </c>
      <c r="AT712" s="65" t="str">
        <f t="shared" si="562"/>
        <v/>
      </c>
      <c r="AU712" s="65" t="str">
        <f t="shared" si="563"/>
        <v/>
      </c>
      <c r="AV712" s="165" t="str">
        <f>IF(COUNTBLANK($A712:$F712)&gt;2,"",IF(Input!L712=0,"NA",Input!L712))</f>
        <v/>
      </c>
      <c r="AW712" s="65" t="str">
        <f t="shared" si="564"/>
        <v/>
      </c>
      <c r="AX712" s="65" t="str">
        <f t="shared" si="565"/>
        <v/>
      </c>
      <c r="AY712" s="165" t="str">
        <f>IF(COUNTBLANK($A712:$F712)&gt;2,"",IF(Input!M712=0,"NA",Input!M712))</f>
        <v/>
      </c>
      <c r="AZ712" s="65" t="str">
        <f t="shared" si="566"/>
        <v/>
      </c>
      <c r="BA712" s="65" t="str">
        <f t="shared" si="567"/>
        <v/>
      </c>
      <c r="BB712" s="165" t="str">
        <f>IF(COUNTBLANK($A712:$F712)&gt;2,"",IF(Input!N712=0,"NA",Input!N712))</f>
        <v/>
      </c>
      <c r="BC712" s="65" t="str">
        <f t="shared" si="568"/>
        <v/>
      </c>
      <c r="BD712" s="65" t="str">
        <f t="shared" si="569"/>
        <v/>
      </c>
      <c r="BE712" s="165" t="str">
        <f>IF(COUNTBLANK($A712:$F712)&gt;2,"",IF(Input!O712=0,"NA",Input!O712))</f>
        <v/>
      </c>
      <c r="BF712" s="65" t="str">
        <f t="shared" si="570"/>
        <v/>
      </c>
      <c r="BG712" s="65" t="str">
        <f t="shared" si="571"/>
        <v/>
      </c>
      <c r="BH712" s="165" t="str">
        <f>IF(COUNTBLANK($A712:$F712)&gt;2,"",IF(Input!P712=0,"NA",Input!P712))</f>
        <v/>
      </c>
      <c r="BI712" s="65" t="str">
        <f t="shared" si="572"/>
        <v/>
      </c>
      <c r="BJ712" s="65" t="str">
        <f t="shared" si="573"/>
        <v/>
      </c>
      <c r="BK712" s="165" t="str">
        <f>IF(COUNTBLANK($A712:$F712)&gt;2,"",IF(Input!Q712=0,"NA",Input!Q712))</f>
        <v/>
      </c>
      <c r="BL712" s="65" t="str">
        <f t="shared" si="574"/>
        <v/>
      </c>
      <c r="BM712" s="65" t="str">
        <f t="shared" si="575"/>
        <v/>
      </c>
      <c r="BN712" s="165" t="str">
        <f>IF(COUNTBLANK($A712:$F712)&gt;2,"",IF(Input!R712=0,"NA",Input!R712))</f>
        <v/>
      </c>
      <c r="BO712" s="65" t="str">
        <f t="shared" si="576"/>
        <v/>
      </c>
      <c r="BP712" s="65" t="str">
        <f t="shared" si="577"/>
        <v/>
      </c>
      <c r="BQ712" s="165" t="str">
        <f>IF(COUNTBLANK($A712:$F712)&gt;2,"",IF(Input!S712=0,"NA",Input!S712))</f>
        <v/>
      </c>
      <c r="BR712" s="65" t="str">
        <f t="shared" si="578"/>
        <v/>
      </c>
      <c r="BS712" s="65" t="str">
        <f t="shared" si="579"/>
        <v/>
      </c>
      <c r="BT712" s="165" t="str">
        <f>IF(COUNTBLANK($A712:$F712)&gt;2,"",IF(Input!T712=0,"NA",Input!T712))</f>
        <v/>
      </c>
      <c r="BU712" s="65" t="str">
        <f t="shared" si="580"/>
        <v/>
      </c>
      <c r="BV712" s="65" t="str">
        <f t="shared" si="581"/>
        <v/>
      </c>
      <c r="BW712" s="165" t="str">
        <f>IF(COUNTBLANK($A712:$F712)&gt;2,"",IF(Input!U712=0,"NA",Input!U712))</f>
        <v/>
      </c>
      <c r="BX712" s="65" t="str">
        <f t="shared" si="582"/>
        <v/>
      </c>
      <c r="BY712" s="65" t="str">
        <f t="shared" si="583"/>
        <v/>
      </c>
      <c r="BZ712" s="165" t="str">
        <f>IF(COUNTBLANK($A712:$F712)&gt;2,"",IF(Input!V712=0,"NA",Input!V712))</f>
        <v/>
      </c>
      <c r="CA712" s="65" t="str">
        <f t="shared" si="584"/>
        <v/>
      </c>
      <c r="CB712" s="65" t="str">
        <f t="shared" si="585"/>
        <v/>
      </c>
      <c r="CC712" s="165" t="str">
        <f>IF(COUNTBLANK($A712:$F712)&gt;2,"",IF(Input!W712=0,"NA",Input!W712))</f>
        <v/>
      </c>
      <c r="CD712" s="65" t="str">
        <f t="shared" si="586"/>
        <v/>
      </c>
      <c r="CE712" s="65" t="str">
        <f t="shared" si="587"/>
        <v/>
      </c>
      <c r="CF712" s="165" t="str">
        <f>IF(COUNTBLANK($A712:$F712)&gt;2,"",IF(Input!X712=0,"NA",Input!X712))</f>
        <v/>
      </c>
      <c r="CG712" s="65" t="str">
        <f t="shared" si="588"/>
        <v/>
      </c>
      <c r="CH712" s="65" t="str">
        <f t="shared" si="589"/>
        <v/>
      </c>
      <c r="CI712" s="165" t="str">
        <f>IF(COUNTBLANK($A712:$F712)&gt;2,"",IF(Input!Y712=0,"NA",Input!Y712))</f>
        <v/>
      </c>
      <c r="CJ712" s="65" t="str">
        <f t="shared" si="590"/>
        <v/>
      </c>
      <c r="CK712" s="65" t="str">
        <f t="shared" si="591"/>
        <v/>
      </c>
      <c r="CL712" s="165" t="str">
        <f>IF(COUNTBLANK($A712:$F712)&gt;2,"",IF(Input!Z712=0,"NA",Input!Z712))</f>
        <v/>
      </c>
      <c r="CM712" s="65" t="str">
        <f t="shared" si="592"/>
        <v/>
      </c>
      <c r="CN712" s="65" t="str">
        <f t="shared" si="593"/>
        <v/>
      </c>
      <c r="CO712" s="165" t="str">
        <f>IF(COUNTBLANK($A712:$F712)&gt;2,"",IF(Input!AA712=0,"NA",Input!AA712))</f>
        <v/>
      </c>
      <c r="CP712" s="65" t="str">
        <f t="shared" si="594"/>
        <v/>
      </c>
      <c r="CQ712" s="65" t="str">
        <f t="shared" si="595"/>
        <v/>
      </c>
      <c r="CR712" s="165" t="str">
        <f>IF(COUNTBLANK($A712:$F712)&gt;2,"",IF(Input!AB712=0,"NA",Input!AB712))</f>
        <v/>
      </c>
      <c r="CS712" s="65" t="str">
        <f t="shared" si="596"/>
        <v/>
      </c>
      <c r="CT712" s="65" t="str">
        <f t="shared" si="597"/>
        <v/>
      </c>
      <c r="CU712" s="165" t="str">
        <f>IF(COUNTBLANK($A712:$F712)&gt;2,"",IF(Input!AC712=0,"NA",Input!AC712))</f>
        <v/>
      </c>
      <c r="CV712" s="65" t="str">
        <f t="shared" si="598"/>
        <v/>
      </c>
      <c r="CW712" s="65" t="str">
        <f t="shared" si="599"/>
        <v/>
      </c>
      <c r="CX712" s="165" t="str">
        <f>IF(COUNTBLANK($A712:$F712)&gt;2,"",IF(Input!AD712=0,"NA",Input!AD712))</f>
        <v/>
      </c>
    </row>
    <row r="713" spans="1:102" x14ac:dyDescent="0.25">
      <c r="A713" s="162" t="str">
        <f>IF(Input!B713=0,"",Input!B713)</f>
        <v/>
      </c>
      <c r="B713" s="162" t="str">
        <f>IF(Input!C713=0,"",Input!C713)</f>
        <v/>
      </c>
      <c r="C713" s="162" t="str">
        <f>IF(Input!D713=0,"",Input!D713)</f>
        <v/>
      </c>
      <c r="D713" s="162" t="str">
        <f>IF(Input!G713=0,"",Input!G713)</f>
        <v/>
      </c>
      <c r="E713" s="162" t="str">
        <f>IF(Input!H713=0,"",Input!H713)</f>
        <v/>
      </c>
      <c r="F713" s="162" t="str">
        <f>IF(Input!I713=0,"",Input!I713)</f>
        <v/>
      </c>
      <c r="G713" s="66" t="str">
        <f t="shared" si="550"/>
        <v/>
      </c>
      <c r="H713" s="66" t="str">
        <f t="shared" si="551"/>
        <v/>
      </c>
      <c r="I713" s="160" t="str">
        <f>FinalScores!G713</f>
        <v/>
      </c>
      <c r="J713" s="65" t="str">
        <f t="shared" si="552"/>
        <v/>
      </c>
      <c r="K713" s="65" t="str">
        <f t="shared" si="553"/>
        <v/>
      </c>
      <c r="L713" s="165" t="str">
        <f>IF(COUNTBLANK($A713:$F713)&gt;2,"",IF(Input!AE713=0,"NA",Input!AE713))</f>
        <v/>
      </c>
      <c r="M713" s="65" t="str">
        <f t="shared" si="554"/>
        <v/>
      </c>
      <c r="N713" s="65" t="str">
        <f t="shared" si="555"/>
        <v/>
      </c>
      <c r="O713" s="165" t="str">
        <f>IF(COUNTBLANK($A713:$F713)&gt;2,"",IF(Input!AF713=0,"NA",Input!AF713))</f>
        <v/>
      </c>
      <c r="P713" s="65" t="str">
        <f t="shared" si="556"/>
        <v/>
      </c>
      <c r="Q713" s="65" t="str">
        <f t="shared" si="557"/>
        <v/>
      </c>
      <c r="R713" s="165" t="str">
        <f>IF(COUNTBLANK($A713:$F713)&gt;2,"",IF(Input!AG713=0,"NA",Input!AG713))</f>
        <v/>
      </c>
      <c r="AN713" s="65" t="str">
        <f t="shared" si="558"/>
        <v/>
      </c>
      <c r="AO713" s="65" t="str">
        <f t="shared" si="559"/>
        <v/>
      </c>
      <c r="AP713" s="165" t="str">
        <f>IF(COUNTBLANK($A713:$F713)&gt;2,"",IF(Input!J713=0,"NA",Input!J713))</f>
        <v/>
      </c>
      <c r="AQ713" s="65" t="str">
        <f t="shared" si="560"/>
        <v/>
      </c>
      <c r="AR713" s="65" t="str">
        <f t="shared" si="561"/>
        <v/>
      </c>
      <c r="AS713" s="165" t="str">
        <f>IF(COUNTBLANK($A713:$F713)&gt;2,"",IF(Input!K713=0,"NA",Input!K713))</f>
        <v/>
      </c>
      <c r="AT713" s="65" t="str">
        <f t="shared" si="562"/>
        <v/>
      </c>
      <c r="AU713" s="65" t="str">
        <f t="shared" si="563"/>
        <v/>
      </c>
      <c r="AV713" s="165" t="str">
        <f>IF(COUNTBLANK($A713:$F713)&gt;2,"",IF(Input!L713=0,"NA",Input!L713))</f>
        <v/>
      </c>
      <c r="AW713" s="65" t="str">
        <f t="shared" si="564"/>
        <v/>
      </c>
      <c r="AX713" s="65" t="str">
        <f t="shared" si="565"/>
        <v/>
      </c>
      <c r="AY713" s="165" t="str">
        <f>IF(COUNTBLANK($A713:$F713)&gt;2,"",IF(Input!M713=0,"NA",Input!M713))</f>
        <v/>
      </c>
      <c r="AZ713" s="65" t="str">
        <f t="shared" si="566"/>
        <v/>
      </c>
      <c r="BA713" s="65" t="str">
        <f t="shared" si="567"/>
        <v/>
      </c>
      <c r="BB713" s="165" t="str">
        <f>IF(COUNTBLANK($A713:$F713)&gt;2,"",IF(Input!N713=0,"NA",Input!N713))</f>
        <v/>
      </c>
      <c r="BC713" s="65" t="str">
        <f t="shared" si="568"/>
        <v/>
      </c>
      <c r="BD713" s="65" t="str">
        <f t="shared" si="569"/>
        <v/>
      </c>
      <c r="BE713" s="165" t="str">
        <f>IF(COUNTBLANK($A713:$F713)&gt;2,"",IF(Input!O713=0,"NA",Input!O713))</f>
        <v/>
      </c>
      <c r="BF713" s="65" t="str">
        <f t="shared" si="570"/>
        <v/>
      </c>
      <c r="BG713" s="65" t="str">
        <f t="shared" si="571"/>
        <v/>
      </c>
      <c r="BH713" s="165" t="str">
        <f>IF(COUNTBLANK($A713:$F713)&gt;2,"",IF(Input!P713=0,"NA",Input!P713))</f>
        <v/>
      </c>
      <c r="BI713" s="65" t="str">
        <f t="shared" si="572"/>
        <v/>
      </c>
      <c r="BJ713" s="65" t="str">
        <f t="shared" si="573"/>
        <v/>
      </c>
      <c r="BK713" s="165" t="str">
        <f>IF(COUNTBLANK($A713:$F713)&gt;2,"",IF(Input!Q713=0,"NA",Input!Q713))</f>
        <v/>
      </c>
      <c r="BL713" s="65" t="str">
        <f t="shared" si="574"/>
        <v/>
      </c>
      <c r="BM713" s="65" t="str">
        <f t="shared" si="575"/>
        <v/>
      </c>
      <c r="BN713" s="165" t="str">
        <f>IF(COUNTBLANK($A713:$F713)&gt;2,"",IF(Input!R713=0,"NA",Input!R713))</f>
        <v/>
      </c>
      <c r="BO713" s="65" t="str">
        <f t="shared" si="576"/>
        <v/>
      </c>
      <c r="BP713" s="65" t="str">
        <f t="shared" si="577"/>
        <v/>
      </c>
      <c r="BQ713" s="165" t="str">
        <f>IF(COUNTBLANK($A713:$F713)&gt;2,"",IF(Input!S713=0,"NA",Input!S713))</f>
        <v/>
      </c>
      <c r="BR713" s="65" t="str">
        <f t="shared" si="578"/>
        <v/>
      </c>
      <c r="BS713" s="65" t="str">
        <f t="shared" si="579"/>
        <v/>
      </c>
      <c r="BT713" s="165" t="str">
        <f>IF(COUNTBLANK($A713:$F713)&gt;2,"",IF(Input!T713=0,"NA",Input!T713))</f>
        <v/>
      </c>
      <c r="BU713" s="65" t="str">
        <f t="shared" si="580"/>
        <v/>
      </c>
      <c r="BV713" s="65" t="str">
        <f t="shared" si="581"/>
        <v/>
      </c>
      <c r="BW713" s="165" t="str">
        <f>IF(COUNTBLANK($A713:$F713)&gt;2,"",IF(Input!U713=0,"NA",Input!U713))</f>
        <v/>
      </c>
      <c r="BX713" s="65" t="str">
        <f t="shared" si="582"/>
        <v/>
      </c>
      <c r="BY713" s="65" t="str">
        <f t="shared" si="583"/>
        <v/>
      </c>
      <c r="BZ713" s="165" t="str">
        <f>IF(COUNTBLANK($A713:$F713)&gt;2,"",IF(Input!V713=0,"NA",Input!V713))</f>
        <v/>
      </c>
      <c r="CA713" s="65" t="str">
        <f t="shared" si="584"/>
        <v/>
      </c>
      <c r="CB713" s="65" t="str">
        <f t="shared" si="585"/>
        <v/>
      </c>
      <c r="CC713" s="165" t="str">
        <f>IF(COUNTBLANK($A713:$F713)&gt;2,"",IF(Input!W713=0,"NA",Input!W713))</f>
        <v/>
      </c>
      <c r="CD713" s="65" t="str">
        <f t="shared" si="586"/>
        <v/>
      </c>
      <c r="CE713" s="65" t="str">
        <f t="shared" si="587"/>
        <v/>
      </c>
      <c r="CF713" s="165" t="str">
        <f>IF(COUNTBLANK($A713:$F713)&gt;2,"",IF(Input!X713=0,"NA",Input!X713))</f>
        <v/>
      </c>
      <c r="CG713" s="65" t="str">
        <f t="shared" si="588"/>
        <v/>
      </c>
      <c r="CH713" s="65" t="str">
        <f t="shared" si="589"/>
        <v/>
      </c>
      <c r="CI713" s="165" t="str">
        <f>IF(COUNTBLANK($A713:$F713)&gt;2,"",IF(Input!Y713=0,"NA",Input!Y713))</f>
        <v/>
      </c>
      <c r="CJ713" s="65" t="str">
        <f t="shared" si="590"/>
        <v/>
      </c>
      <c r="CK713" s="65" t="str">
        <f t="shared" si="591"/>
        <v/>
      </c>
      <c r="CL713" s="165" t="str">
        <f>IF(COUNTBLANK($A713:$F713)&gt;2,"",IF(Input!Z713=0,"NA",Input!Z713))</f>
        <v/>
      </c>
      <c r="CM713" s="65" t="str">
        <f t="shared" si="592"/>
        <v/>
      </c>
      <c r="CN713" s="65" t="str">
        <f t="shared" si="593"/>
        <v/>
      </c>
      <c r="CO713" s="165" t="str">
        <f>IF(COUNTBLANK($A713:$F713)&gt;2,"",IF(Input!AA713=0,"NA",Input!AA713))</f>
        <v/>
      </c>
      <c r="CP713" s="65" t="str">
        <f t="shared" si="594"/>
        <v/>
      </c>
      <c r="CQ713" s="65" t="str">
        <f t="shared" si="595"/>
        <v/>
      </c>
      <c r="CR713" s="165" t="str">
        <f>IF(COUNTBLANK($A713:$F713)&gt;2,"",IF(Input!AB713=0,"NA",Input!AB713))</f>
        <v/>
      </c>
      <c r="CS713" s="65" t="str">
        <f t="shared" si="596"/>
        <v/>
      </c>
      <c r="CT713" s="65" t="str">
        <f t="shared" si="597"/>
        <v/>
      </c>
      <c r="CU713" s="165" t="str">
        <f>IF(COUNTBLANK($A713:$F713)&gt;2,"",IF(Input!AC713=0,"NA",Input!AC713))</f>
        <v/>
      </c>
      <c r="CV713" s="65" t="str">
        <f t="shared" si="598"/>
        <v/>
      </c>
      <c r="CW713" s="65" t="str">
        <f t="shared" si="599"/>
        <v/>
      </c>
      <c r="CX713" s="165" t="str">
        <f>IF(COUNTBLANK($A713:$F713)&gt;2,"",IF(Input!AD713=0,"NA",Input!AD713))</f>
        <v/>
      </c>
    </row>
    <row r="714" spans="1:102" x14ac:dyDescent="0.25">
      <c r="A714" s="162" t="str">
        <f>IF(Input!B714=0,"",Input!B714)</f>
        <v/>
      </c>
      <c r="B714" s="162" t="str">
        <f>IF(Input!C714=0,"",Input!C714)</f>
        <v/>
      </c>
      <c r="C714" s="162" t="str">
        <f>IF(Input!D714=0,"",Input!D714)</f>
        <v/>
      </c>
      <c r="D714" s="162" t="str">
        <f>IF(Input!G714=0,"",Input!G714)</f>
        <v/>
      </c>
      <c r="E714" s="162" t="str">
        <f>IF(Input!H714=0,"",Input!H714)</f>
        <v/>
      </c>
      <c r="F714" s="162" t="str">
        <f>IF(Input!I714=0,"",Input!I714)</f>
        <v/>
      </c>
      <c r="G714" s="66" t="str">
        <f t="shared" si="550"/>
        <v/>
      </c>
      <c r="H714" s="66" t="str">
        <f t="shared" si="551"/>
        <v/>
      </c>
      <c r="I714" s="160" t="str">
        <f>FinalScores!G714</f>
        <v/>
      </c>
      <c r="J714" s="65" t="str">
        <f t="shared" si="552"/>
        <v/>
      </c>
      <c r="K714" s="65" t="str">
        <f t="shared" si="553"/>
        <v/>
      </c>
      <c r="L714" s="165" t="str">
        <f>IF(COUNTBLANK($A714:$F714)&gt;2,"",IF(Input!AE714=0,"NA",Input!AE714))</f>
        <v/>
      </c>
      <c r="M714" s="65" t="str">
        <f t="shared" si="554"/>
        <v/>
      </c>
      <c r="N714" s="65" t="str">
        <f t="shared" si="555"/>
        <v/>
      </c>
      <c r="O714" s="165" t="str">
        <f>IF(COUNTBLANK($A714:$F714)&gt;2,"",IF(Input!AF714=0,"NA",Input!AF714))</f>
        <v/>
      </c>
      <c r="P714" s="65" t="str">
        <f t="shared" si="556"/>
        <v/>
      </c>
      <c r="Q714" s="65" t="str">
        <f t="shared" si="557"/>
        <v/>
      </c>
      <c r="R714" s="165" t="str">
        <f>IF(COUNTBLANK($A714:$F714)&gt;2,"",IF(Input!AG714=0,"NA",Input!AG714))</f>
        <v/>
      </c>
      <c r="AN714" s="65" t="str">
        <f t="shared" si="558"/>
        <v/>
      </c>
      <c r="AO714" s="65" t="str">
        <f t="shared" si="559"/>
        <v/>
      </c>
      <c r="AP714" s="165" t="str">
        <f>IF(COUNTBLANK($A714:$F714)&gt;2,"",IF(Input!J714=0,"NA",Input!J714))</f>
        <v/>
      </c>
      <c r="AQ714" s="65" t="str">
        <f t="shared" si="560"/>
        <v/>
      </c>
      <c r="AR714" s="65" t="str">
        <f t="shared" si="561"/>
        <v/>
      </c>
      <c r="AS714" s="165" t="str">
        <f>IF(COUNTBLANK($A714:$F714)&gt;2,"",IF(Input!K714=0,"NA",Input!K714))</f>
        <v/>
      </c>
      <c r="AT714" s="65" t="str">
        <f t="shared" si="562"/>
        <v/>
      </c>
      <c r="AU714" s="65" t="str">
        <f t="shared" si="563"/>
        <v/>
      </c>
      <c r="AV714" s="165" t="str">
        <f>IF(COUNTBLANK($A714:$F714)&gt;2,"",IF(Input!L714=0,"NA",Input!L714))</f>
        <v/>
      </c>
      <c r="AW714" s="65" t="str">
        <f t="shared" si="564"/>
        <v/>
      </c>
      <c r="AX714" s="65" t="str">
        <f t="shared" si="565"/>
        <v/>
      </c>
      <c r="AY714" s="165" t="str">
        <f>IF(COUNTBLANK($A714:$F714)&gt;2,"",IF(Input!M714=0,"NA",Input!M714))</f>
        <v/>
      </c>
      <c r="AZ714" s="65" t="str">
        <f t="shared" si="566"/>
        <v/>
      </c>
      <c r="BA714" s="65" t="str">
        <f t="shared" si="567"/>
        <v/>
      </c>
      <c r="BB714" s="165" t="str">
        <f>IF(COUNTBLANK($A714:$F714)&gt;2,"",IF(Input!N714=0,"NA",Input!N714))</f>
        <v/>
      </c>
      <c r="BC714" s="65" t="str">
        <f t="shared" si="568"/>
        <v/>
      </c>
      <c r="BD714" s="65" t="str">
        <f t="shared" si="569"/>
        <v/>
      </c>
      <c r="BE714" s="165" t="str">
        <f>IF(COUNTBLANK($A714:$F714)&gt;2,"",IF(Input!O714=0,"NA",Input!O714))</f>
        <v/>
      </c>
      <c r="BF714" s="65" t="str">
        <f t="shared" si="570"/>
        <v/>
      </c>
      <c r="BG714" s="65" t="str">
        <f t="shared" si="571"/>
        <v/>
      </c>
      <c r="BH714" s="165" t="str">
        <f>IF(COUNTBLANK($A714:$F714)&gt;2,"",IF(Input!P714=0,"NA",Input!P714))</f>
        <v/>
      </c>
      <c r="BI714" s="65" t="str">
        <f t="shared" si="572"/>
        <v/>
      </c>
      <c r="BJ714" s="65" t="str">
        <f t="shared" si="573"/>
        <v/>
      </c>
      <c r="BK714" s="165" t="str">
        <f>IF(COUNTBLANK($A714:$F714)&gt;2,"",IF(Input!Q714=0,"NA",Input!Q714))</f>
        <v/>
      </c>
      <c r="BL714" s="65" t="str">
        <f t="shared" si="574"/>
        <v/>
      </c>
      <c r="BM714" s="65" t="str">
        <f t="shared" si="575"/>
        <v/>
      </c>
      <c r="BN714" s="165" t="str">
        <f>IF(COUNTBLANK($A714:$F714)&gt;2,"",IF(Input!R714=0,"NA",Input!R714))</f>
        <v/>
      </c>
      <c r="BO714" s="65" t="str">
        <f t="shared" si="576"/>
        <v/>
      </c>
      <c r="BP714" s="65" t="str">
        <f t="shared" si="577"/>
        <v/>
      </c>
      <c r="BQ714" s="165" t="str">
        <f>IF(COUNTBLANK($A714:$F714)&gt;2,"",IF(Input!S714=0,"NA",Input!S714))</f>
        <v/>
      </c>
      <c r="BR714" s="65" t="str">
        <f t="shared" si="578"/>
        <v/>
      </c>
      <c r="BS714" s="65" t="str">
        <f t="shared" si="579"/>
        <v/>
      </c>
      <c r="BT714" s="165" t="str">
        <f>IF(COUNTBLANK($A714:$F714)&gt;2,"",IF(Input!T714=0,"NA",Input!T714))</f>
        <v/>
      </c>
      <c r="BU714" s="65" t="str">
        <f t="shared" si="580"/>
        <v/>
      </c>
      <c r="BV714" s="65" t="str">
        <f t="shared" si="581"/>
        <v/>
      </c>
      <c r="BW714" s="165" t="str">
        <f>IF(COUNTBLANK($A714:$F714)&gt;2,"",IF(Input!U714=0,"NA",Input!U714))</f>
        <v/>
      </c>
      <c r="BX714" s="65" t="str">
        <f t="shared" si="582"/>
        <v/>
      </c>
      <c r="BY714" s="65" t="str">
        <f t="shared" si="583"/>
        <v/>
      </c>
      <c r="BZ714" s="165" t="str">
        <f>IF(COUNTBLANK($A714:$F714)&gt;2,"",IF(Input!V714=0,"NA",Input!V714))</f>
        <v/>
      </c>
      <c r="CA714" s="65" t="str">
        <f t="shared" si="584"/>
        <v/>
      </c>
      <c r="CB714" s="65" t="str">
        <f t="shared" si="585"/>
        <v/>
      </c>
      <c r="CC714" s="165" t="str">
        <f>IF(COUNTBLANK($A714:$F714)&gt;2,"",IF(Input!W714=0,"NA",Input!W714))</f>
        <v/>
      </c>
      <c r="CD714" s="65" t="str">
        <f t="shared" si="586"/>
        <v/>
      </c>
      <c r="CE714" s="65" t="str">
        <f t="shared" si="587"/>
        <v/>
      </c>
      <c r="CF714" s="165" t="str">
        <f>IF(COUNTBLANK($A714:$F714)&gt;2,"",IF(Input!X714=0,"NA",Input!X714))</f>
        <v/>
      </c>
      <c r="CG714" s="65" t="str">
        <f t="shared" si="588"/>
        <v/>
      </c>
      <c r="CH714" s="65" t="str">
        <f t="shared" si="589"/>
        <v/>
      </c>
      <c r="CI714" s="165" t="str">
        <f>IF(COUNTBLANK($A714:$F714)&gt;2,"",IF(Input!Y714=0,"NA",Input!Y714))</f>
        <v/>
      </c>
      <c r="CJ714" s="65" t="str">
        <f t="shared" si="590"/>
        <v/>
      </c>
      <c r="CK714" s="65" t="str">
        <f t="shared" si="591"/>
        <v/>
      </c>
      <c r="CL714" s="165" t="str">
        <f>IF(COUNTBLANK($A714:$F714)&gt;2,"",IF(Input!Z714=0,"NA",Input!Z714))</f>
        <v/>
      </c>
      <c r="CM714" s="65" t="str">
        <f t="shared" si="592"/>
        <v/>
      </c>
      <c r="CN714" s="65" t="str">
        <f t="shared" si="593"/>
        <v/>
      </c>
      <c r="CO714" s="165" t="str">
        <f>IF(COUNTBLANK($A714:$F714)&gt;2,"",IF(Input!AA714=0,"NA",Input!AA714))</f>
        <v/>
      </c>
      <c r="CP714" s="65" t="str">
        <f t="shared" si="594"/>
        <v/>
      </c>
      <c r="CQ714" s="65" t="str">
        <f t="shared" si="595"/>
        <v/>
      </c>
      <c r="CR714" s="165" t="str">
        <f>IF(COUNTBLANK($A714:$F714)&gt;2,"",IF(Input!AB714=0,"NA",Input!AB714))</f>
        <v/>
      </c>
      <c r="CS714" s="65" t="str">
        <f t="shared" si="596"/>
        <v/>
      </c>
      <c r="CT714" s="65" t="str">
        <f t="shared" si="597"/>
        <v/>
      </c>
      <c r="CU714" s="165" t="str">
        <f>IF(COUNTBLANK($A714:$F714)&gt;2,"",IF(Input!AC714=0,"NA",Input!AC714))</f>
        <v/>
      </c>
      <c r="CV714" s="65" t="str">
        <f t="shared" si="598"/>
        <v/>
      </c>
      <c r="CW714" s="65" t="str">
        <f t="shared" si="599"/>
        <v/>
      </c>
      <c r="CX714" s="165" t="str">
        <f>IF(COUNTBLANK($A714:$F714)&gt;2,"",IF(Input!AD714=0,"NA",Input!AD714))</f>
        <v/>
      </c>
    </row>
    <row r="715" spans="1:102" x14ac:dyDescent="0.25">
      <c r="A715" s="162" t="str">
        <f>IF(Input!B715=0,"",Input!B715)</f>
        <v/>
      </c>
      <c r="B715" s="162" t="str">
        <f>IF(Input!C715=0,"",Input!C715)</f>
        <v/>
      </c>
      <c r="C715" s="162" t="str">
        <f>IF(Input!D715=0,"",Input!D715)</f>
        <v/>
      </c>
      <c r="D715" s="162" t="str">
        <f>IF(Input!G715=0,"",Input!G715)</f>
        <v/>
      </c>
      <c r="E715" s="162" t="str">
        <f>IF(Input!H715=0,"",Input!H715)</f>
        <v/>
      </c>
      <c r="F715" s="162" t="str">
        <f>IF(Input!I715=0,"",Input!I715)</f>
        <v/>
      </c>
      <c r="G715" s="66" t="str">
        <f t="shared" si="550"/>
        <v/>
      </c>
      <c r="H715" s="66" t="str">
        <f t="shared" si="551"/>
        <v/>
      </c>
      <c r="I715" s="160" t="str">
        <f>FinalScores!G715</f>
        <v/>
      </c>
      <c r="J715" s="65" t="str">
        <f t="shared" si="552"/>
        <v/>
      </c>
      <c r="K715" s="65" t="str">
        <f t="shared" si="553"/>
        <v/>
      </c>
      <c r="L715" s="165" t="str">
        <f>IF(COUNTBLANK($A715:$F715)&gt;2,"",IF(Input!AE715=0,"NA",Input!AE715))</f>
        <v/>
      </c>
      <c r="M715" s="65" t="str">
        <f t="shared" si="554"/>
        <v/>
      </c>
      <c r="N715" s="65" t="str">
        <f t="shared" si="555"/>
        <v/>
      </c>
      <c r="O715" s="165" t="str">
        <f>IF(COUNTBLANK($A715:$F715)&gt;2,"",IF(Input!AF715=0,"NA",Input!AF715))</f>
        <v/>
      </c>
      <c r="P715" s="65" t="str">
        <f t="shared" si="556"/>
        <v/>
      </c>
      <c r="Q715" s="65" t="str">
        <f t="shared" si="557"/>
        <v/>
      </c>
      <c r="R715" s="165" t="str">
        <f>IF(COUNTBLANK($A715:$F715)&gt;2,"",IF(Input!AG715=0,"NA",Input!AG715))</f>
        <v/>
      </c>
      <c r="AN715" s="65" t="str">
        <f t="shared" si="558"/>
        <v/>
      </c>
      <c r="AO715" s="65" t="str">
        <f t="shared" si="559"/>
        <v/>
      </c>
      <c r="AP715" s="165" t="str">
        <f>IF(COUNTBLANK($A715:$F715)&gt;2,"",IF(Input!J715=0,"NA",Input!J715))</f>
        <v/>
      </c>
      <c r="AQ715" s="65" t="str">
        <f t="shared" si="560"/>
        <v/>
      </c>
      <c r="AR715" s="65" t="str">
        <f t="shared" si="561"/>
        <v/>
      </c>
      <c r="AS715" s="165" t="str">
        <f>IF(COUNTBLANK($A715:$F715)&gt;2,"",IF(Input!K715=0,"NA",Input!K715))</f>
        <v/>
      </c>
      <c r="AT715" s="65" t="str">
        <f t="shared" si="562"/>
        <v/>
      </c>
      <c r="AU715" s="65" t="str">
        <f t="shared" si="563"/>
        <v/>
      </c>
      <c r="AV715" s="165" t="str">
        <f>IF(COUNTBLANK($A715:$F715)&gt;2,"",IF(Input!L715=0,"NA",Input!L715))</f>
        <v/>
      </c>
      <c r="AW715" s="65" t="str">
        <f t="shared" si="564"/>
        <v/>
      </c>
      <c r="AX715" s="65" t="str">
        <f t="shared" si="565"/>
        <v/>
      </c>
      <c r="AY715" s="165" t="str">
        <f>IF(COUNTBLANK($A715:$F715)&gt;2,"",IF(Input!M715=0,"NA",Input!M715))</f>
        <v/>
      </c>
      <c r="AZ715" s="65" t="str">
        <f t="shared" si="566"/>
        <v/>
      </c>
      <c r="BA715" s="65" t="str">
        <f t="shared" si="567"/>
        <v/>
      </c>
      <c r="BB715" s="165" t="str">
        <f>IF(COUNTBLANK($A715:$F715)&gt;2,"",IF(Input!N715=0,"NA",Input!N715))</f>
        <v/>
      </c>
      <c r="BC715" s="65" t="str">
        <f t="shared" si="568"/>
        <v/>
      </c>
      <c r="BD715" s="65" t="str">
        <f t="shared" si="569"/>
        <v/>
      </c>
      <c r="BE715" s="165" t="str">
        <f>IF(COUNTBLANK($A715:$F715)&gt;2,"",IF(Input!O715=0,"NA",Input!O715))</f>
        <v/>
      </c>
      <c r="BF715" s="65" t="str">
        <f t="shared" si="570"/>
        <v/>
      </c>
      <c r="BG715" s="65" t="str">
        <f t="shared" si="571"/>
        <v/>
      </c>
      <c r="BH715" s="165" t="str">
        <f>IF(COUNTBLANK($A715:$F715)&gt;2,"",IF(Input!P715=0,"NA",Input!P715))</f>
        <v/>
      </c>
      <c r="BI715" s="65" t="str">
        <f t="shared" si="572"/>
        <v/>
      </c>
      <c r="BJ715" s="65" t="str">
        <f t="shared" si="573"/>
        <v/>
      </c>
      <c r="BK715" s="165" t="str">
        <f>IF(COUNTBLANK($A715:$F715)&gt;2,"",IF(Input!Q715=0,"NA",Input!Q715))</f>
        <v/>
      </c>
      <c r="BL715" s="65" t="str">
        <f t="shared" si="574"/>
        <v/>
      </c>
      <c r="BM715" s="65" t="str">
        <f t="shared" si="575"/>
        <v/>
      </c>
      <c r="BN715" s="165" t="str">
        <f>IF(COUNTBLANK($A715:$F715)&gt;2,"",IF(Input!R715=0,"NA",Input!R715))</f>
        <v/>
      </c>
      <c r="BO715" s="65" t="str">
        <f t="shared" si="576"/>
        <v/>
      </c>
      <c r="BP715" s="65" t="str">
        <f t="shared" si="577"/>
        <v/>
      </c>
      <c r="BQ715" s="165" t="str">
        <f>IF(COUNTBLANK($A715:$F715)&gt;2,"",IF(Input!S715=0,"NA",Input!S715))</f>
        <v/>
      </c>
      <c r="BR715" s="65" t="str">
        <f t="shared" si="578"/>
        <v/>
      </c>
      <c r="BS715" s="65" t="str">
        <f t="shared" si="579"/>
        <v/>
      </c>
      <c r="BT715" s="165" t="str">
        <f>IF(COUNTBLANK($A715:$F715)&gt;2,"",IF(Input!T715=0,"NA",Input!T715))</f>
        <v/>
      </c>
      <c r="BU715" s="65" t="str">
        <f t="shared" si="580"/>
        <v/>
      </c>
      <c r="BV715" s="65" t="str">
        <f t="shared" si="581"/>
        <v/>
      </c>
      <c r="BW715" s="165" t="str">
        <f>IF(COUNTBLANK($A715:$F715)&gt;2,"",IF(Input!U715=0,"NA",Input!U715))</f>
        <v/>
      </c>
      <c r="BX715" s="65" t="str">
        <f t="shared" si="582"/>
        <v/>
      </c>
      <c r="BY715" s="65" t="str">
        <f t="shared" si="583"/>
        <v/>
      </c>
      <c r="BZ715" s="165" t="str">
        <f>IF(COUNTBLANK($A715:$F715)&gt;2,"",IF(Input!V715=0,"NA",Input!V715))</f>
        <v/>
      </c>
      <c r="CA715" s="65" t="str">
        <f t="shared" si="584"/>
        <v/>
      </c>
      <c r="CB715" s="65" t="str">
        <f t="shared" si="585"/>
        <v/>
      </c>
      <c r="CC715" s="165" t="str">
        <f>IF(COUNTBLANK($A715:$F715)&gt;2,"",IF(Input!W715=0,"NA",Input!W715))</f>
        <v/>
      </c>
      <c r="CD715" s="65" t="str">
        <f t="shared" si="586"/>
        <v/>
      </c>
      <c r="CE715" s="65" t="str">
        <f t="shared" si="587"/>
        <v/>
      </c>
      <c r="CF715" s="165" t="str">
        <f>IF(COUNTBLANK($A715:$F715)&gt;2,"",IF(Input!X715=0,"NA",Input!X715))</f>
        <v/>
      </c>
      <c r="CG715" s="65" t="str">
        <f t="shared" si="588"/>
        <v/>
      </c>
      <c r="CH715" s="65" t="str">
        <f t="shared" si="589"/>
        <v/>
      </c>
      <c r="CI715" s="165" t="str">
        <f>IF(COUNTBLANK($A715:$F715)&gt;2,"",IF(Input!Y715=0,"NA",Input!Y715))</f>
        <v/>
      </c>
      <c r="CJ715" s="65" t="str">
        <f t="shared" si="590"/>
        <v/>
      </c>
      <c r="CK715" s="65" t="str">
        <f t="shared" si="591"/>
        <v/>
      </c>
      <c r="CL715" s="165" t="str">
        <f>IF(COUNTBLANK($A715:$F715)&gt;2,"",IF(Input!Z715=0,"NA",Input!Z715))</f>
        <v/>
      </c>
      <c r="CM715" s="65" t="str">
        <f t="shared" si="592"/>
        <v/>
      </c>
      <c r="CN715" s="65" t="str">
        <f t="shared" si="593"/>
        <v/>
      </c>
      <c r="CO715" s="165" t="str">
        <f>IF(COUNTBLANK($A715:$F715)&gt;2,"",IF(Input!AA715=0,"NA",Input!AA715))</f>
        <v/>
      </c>
      <c r="CP715" s="65" t="str">
        <f t="shared" si="594"/>
        <v/>
      </c>
      <c r="CQ715" s="65" t="str">
        <f t="shared" si="595"/>
        <v/>
      </c>
      <c r="CR715" s="165" t="str">
        <f>IF(COUNTBLANK($A715:$F715)&gt;2,"",IF(Input!AB715=0,"NA",Input!AB715))</f>
        <v/>
      </c>
      <c r="CS715" s="65" t="str">
        <f t="shared" si="596"/>
        <v/>
      </c>
      <c r="CT715" s="65" t="str">
        <f t="shared" si="597"/>
        <v/>
      </c>
      <c r="CU715" s="165" t="str">
        <f>IF(COUNTBLANK($A715:$F715)&gt;2,"",IF(Input!AC715=0,"NA",Input!AC715))</f>
        <v/>
      </c>
      <c r="CV715" s="65" t="str">
        <f t="shared" si="598"/>
        <v/>
      </c>
      <c r="CW715" s="65" t="str">
        <f t="shared" si="599"/>
        <v/>
      </c>
      <c r="CX715" s="165" t="str">
        <f>IF(COUNTBLANK($A715:$F715)&gt;2,"",IF(Input!AD715=0,"NA",Input!AD715))</f>
        <v/>
      </c>
    </row>
    <row r="716" spans="1:102" x14ac:dyDescent="0.25">
      <c r="A716" s="162" t="str">
        <f>IF(Input!B716=0,"",Input!B716)</f>
        <v/>
      </c>
      <c r="B716" s="162" t="str">
        <f>IF(Input!C716=0,"",Input!C716)</f>
        <v/>
      </c>
      <c r="C716" s="162" t="str">
        <f>IF(Input!D716=0,"",Input!D716)</f>
        <v/>
      </c>
      <c r="D716" s="162" t="str">
        <f>IF(Input!G716=0,"",Input!G716)</f>
        <v/>
      </c>
      <c r="E716" s="162" t="str">
        <f>IF(Input!H716=0,"",Input!H716)</f>
        <v/>
      </c>
      <c r="F716" s="162" t="str">
        <f>IF(Input!I716=0,"",Input!I716)</f>
        <v/>
      </c>
      <c r="G716" s="66" t="str">
        <f t="shared" si="550"/>
        <v/>
      </c>
      <c r="H716" s="66" t="str">
        <f t="shared" si="551"/>
        <v/>
      </c>
      <c r="I716" s="160" t="str">
        <f>FinalScores!G716</f>
        <v/>
      </c>
      <c r="J716" s="65" t="str">
        <f t="shared" si="552"/>
        <v/>
      </c>
      <c r="K716" s="65" t="str">
        <f t="shared" si="553"/>
        <v/>
      </c>
      <c r="L716" s="165" t="str">
        <f>IF(COUNTBLANK($A716:$F716)&gt;2,"",IF(Input!AE716=0,"NA",Input!AE716))</f>
        <v/>
      </c>
      <c r="M716" s="65" t="str">
        <f t="shared" si="554"/>
        <v/>
      </c>
      <c r="N716" s="65" t="str">
        <f t="shared" si="555"/>
        <v/>
      </c>
      <c r="O716" s="165" t="str">
        <f>IF(COUNTBLANK($A716:$F716)&gt;2,"",IF(Input!AF716=0,"NA",Input!AF716))</f>
        <v/>
      </c>
      <c r="P716" s="65" t="str">
        <f t="shared" si="556"/>
        <v/>
      </c>
      <c r="Q716" s="65" t="str">
        <f t="shared" si="557"/>
        <v/>
      </c>
      <c r="R716" s="165" t="str">
        <f>IF(COUNTBLANK($A716:$F716)&gt;2,"",IF(Input!AG716=0,"NA",Input!AG716))</f>
        <v/>
      </c>
      <c r="AN716" s="65" t="str">
        <f t="shared" si="558"/>
        <v/>
      </c>
      <c r="AO716" s="65" t="str">
        <f t="shared" si="559"/>
        <v/>
      </c>
      <c r="AP716" s="165" t="str">
        <f>IF(COUNTBLANK($A716:$F716)&gt;2,"",IF(Input!J716=0,"NA",Input!J716))</f>
        <v/>
      </c>
      <c r="AQ716" s="65" t="str">
        <f t="shared" si="560"/>
        <v/>
      </c>
      <c r="AR716" s="65" t="str">
        <f t="shared" si="561"/>
        <v/>
      </c>
      <c r="AS716" s="165" t="str">
        <f>IF(COUNTBLANK($A716:$F716)&gt;2,"",IF(Input!K716=0,"NA",Input!K716))</f>
        <v/>
      </c>
      <c r="AT716" s="65" t="str">
        <f t="shared" si="562"/>
        <v/>
      </c>
      <c r="AU716" s="65" t="str">
        <f t="shared" si="563"/>
        <v/>
      </c>
      <c r="AV716" s="165" t="str">
        <f>IF(COUNTBLANK($A716:$F716)&gt;2,"",IF(Input!L716=0,"NA",Input!L716))</f>
        <v/>
      </c>
      <c r="AW716" s="65" t="str">
        <f t="shared" si="564"/>
        <v/>
      </c>
      <c r="AX716" s="65" t="str">
        <f t="shared" si="565"/>
        <v/>
      </c>
      <c r="AY716" s="165" t="str">
        <f>IF(COUNTBLANK($A716:$F716)&gt;2,"",IF(Input!M716=0,"NA",Input!M716))</f>
        <v/>
      </c>
      <c r="AZ716" s="65" t="str">
        <f t="shared" si="566"/>
        <v/>
      </c>
      <c r="BA716" s="65" t="str">
        <f t="shared" si="567"/>
        <v/>
      </c>
      <c r="BB716" s="165" t="str">
        <f>IF(COUNTBLANK($A716:$F716)&gt;2,"",IF(Input!N716=0,"NA",Input!N716))</f>
        <v/>
      </c>
      <c r="BC716" s="65" t="str">
        <f t="shared" si="568"/>
        <v/>
      </c>
      <c r="BD716" s="65" t="str">
        <f t="shared" si="569"/>
        <v/>
      </c>
      <c r="BE716" s="165" t="str">
        <f>IF(COUNTBLANK($A716:$F716)&gt;2,"",IF(Input!O716=0,"NA",Input!O716))</f>
        <v/>
      </c>
      <c r="BF716" s="65" t="str">
        <f t="shared" si="570"/>
        <v/>
      </c>
      <c r="BG716" s="65" t="str">
        <f t="shared" si="571"/>
        <v/>
      </c>
      <c r="BH716" s="165" t="str">
        <f>IF(COUNTBLANK($A716:$F716)&gt;2,"",IF(Input!P716=0,"NA",Input!P716))</f>
        <v/>
      </c>
      <c r="BI716" s="65" t="str">
        <f t="shared" si="572"/>
        <v/>
      </c>
      <c r="BJ716" s="65" t="str">
        <f t="shared" si="573"/>
        <v/>
      </c>
      <c r="BK716" s="165" t="str">
        <f>IF(COUNTBLANK($A716:$F716)&gt;2,"",IF(Input!Q716=0,"NA",Input!Q716))</f>
        <v/>
      </c>
      <c r="BL716" s="65" t="str">
        <f t="shared" si="574"/>
        <v/>
      </c>
      <c r="BM716" s="65" t="str">
        <f t="shared" si="575"/>
        <v/>
      </c>
      <c r="BN716" s="165" t="str">
        <f>IF(COUNTBLANK($A716:$F716)&gt;2,"",IF(Input!R716=0,"NA",Input!R716))</f>
        <v/>
      </c>
      <c r="BO716" s="65" t="str">
        <f t="shared" si="576"/>
        <v/>
      </c>
      <c r="BP716" s="65" t="str">
        <f t="shared" si="577"/>
        <v/>
      </c>
      <c r="BQ716" s="165" t="str">
        <f>IF(COUNTBLANK($A716:$F716)&gt;2,"",IF(Input!S716=0,"NA",Input!S716))</f>
        <v/>
      </c>
      <c r="BR716" s="65" t="str">
        <f t="shared" si="578"/>
        <v/>
      </c>
      <c r="BS716" s="65" t="str">
        <f t="shared" si="579"/>
        <v/>
      </c>
      <c r="BT716" s="165" t="str">
        <f>IF(COUNTBLANK($A716:$F716)&gt;2,"",IF(Input!T716=0,"NA",Input!T716))</f>
        <v/>
      </c>
      <c r="BU716" s="65" t="str">
        <f t="shared" si="580"/>
        <v/>
      </c>
      <c r="BV716" s="65" t="str">
        <f t="shared" si="581"/>
        <v/>
      </c>
      <c r="BW716" s="165" t="str">
        <f>IF(COUNTBLANK($A716:$F716)&gt;2,"",IF(Input!U716=0,"NA",Input!U716))</f>
        <v/>
      </c>
      <c r="BX716" s="65" t="str">
        <f t="shared" si="582"/>
        <v/>
      </c>
      <c r="BY716" s="65" t="str">
        <f t="shared" si="583"/>
        <v/>
      </c>
      <c r="BZ716" s="165" t="str">
        <f>IF(COUNTBLANK($A716:$F716)&gt;2,"",IF(Input!V716=0,"NA",Input!V716))</f>
        <v/>
      </c>
      <c r="CA716" s="65" t="str">
        <f t="shared" si="584"/>
        <v/>
      </c>
      <c r="CB716" s="65" t="str">
        <f t="shared" si="585"/>
        <v/>
      </c>
      <c r="CC716" s="165" t="str">
        <f>IF(COUNTBLANK($A716:$F716)&gt;2,"",IF(Input!W716=0,"NA",Input!W716))</f>
        <v/>
      </c>
      <c r="CD716" s="65" t="str">
        <f t="shared" si="586"/>
        <v/>
      </c>
      <c r="CE716" s="65" t="str">
        <f t="shared" si="587"/>
        <v/>
      </c>
      <c r="CF716" s="165" t="str">
        <f>IF(COUNTBLANK($A716:$F716)&gt;2,"",IF(Input!X716=0,"NA",Input!X716))</f>
        <v/>
      </c>
      <c r="CG716" s="65" t="str">
        <f t="shared" si="588"/>
        <v/>
      </c>
      <c r="CH716" s="65" t="str">
        <f t="shared" si="589"/>
        <v/>
      </c>
      <c r="CI716" s="165" t="str">
        <f>IF(COUNTBLANK($A716:$F716)&gt;2,"",IF(Input!Y716=0,"NA",Input!Y716))</f>
        <v/>
      </c>
      <c r="CJ716" s="65" t="str">
        <f t="shared" si="590"/>
        <v/>
      </c>
      <c r="CK716" s="65" t="str">
        <f t="shared" si="591"/>
        <v/>
      </c>
      <c r="CL716" s="165" t="str">
        <f>IF(COUNTBLANK($A716:$F716)&gt;2,"",IF(Input!Z716=0,"NA",Input!Z716))</f>
        <v/>
      </c>
      <c r="CM716" s="65" t="str">
        <f t="shared" si="592"/>
        <v/>
      </c>
      <c r="CN716" s="65" t="str">
        <f t="shared" si="593"/>
        <v/>
      </c>
      <c r="CO716" s="165" t="str">
        <f>IF(COUNTBLANK($A716:$F716)&gt;2,"",IF(Input!AA716=0,"NA",Input!AA716))</f>
        <v/>
      </c>
      <c r="CP716" s="65" t="str">
        <f t="shared" si="594"/>
        <v/>
      </c>
      <c r="CQ716" s="65" t="str">
        <f t="shared" si="595"/>
        <v/>
      </c>
      <c r="CR716" s="165" t="str">
        <f>IF(COUNTBLANK($A716:$F716)&gt;2,"",IF(Input!AB716=0,"NA",Input!AB716))</f>
        <v/>
      </c>
      <c r="CS716" s="65" t="str">
        <f t="shared" si="596"/>
        <v/>
      </c>
      <c r="CT716" s="65" t="str">
        <f t="shared" si="597"/>
        <v/>
      </c>
      <c r="CU716" s="165" t="str">
        <f>IF(COUNTBLANK($A716:$F716)&gt;2,"",IF(Input!AC716=0,"NA",Input!AC716))</f>
        <v/>
      </c>
      <c r="CV716" s="65" t="str">
        <f t="shared" si="598"/>
        <v/>
      </c>
      <c r="CW716" s="65" t="str">
        <f t="shared" si="599"/>
        <v/>
      </c>
      <c r="CX716" s="165" t="str">
        <f>IF(COUNTBLANK($A716:$F716)&gt;2,"",IF(Input!AD716=0,"NA",Input!AD716))</f>
        <v/>
      </c>
    </row>
    <row r="717" spans="1:102" x14ac:dyDescent="0.25">
      <c r="A717" s="162" t="str">
        <f>IF(Input!B717=0,"",Input!B717)</f>
        <v/>
      </c>
      <c r="B717" s="162" t="str">
        <f>IF(Input!C717=0,"",Input!C717)</f>
        <v/>
      </c>
      <c r="C717" s="162" t="str">
        <f>IF(Input!D717=0,"",Input!D717)</f>
        <v/>
      </c>
      <c r="D717" s="162" t="str">
        <f>IF(Input!G717=0,"",Input!G717)</f>
        <v/>
      </c>
      <c r="E717" s="162" t="str">
        <f>IF(Input!H717=0,"",Input!H717)</f>
        <v/>
      </c>
      <c r="F717" s="162" t="str">
        <f>IF(Input!I717=0,"",Input!I717)</f>
        <v/>
      </c>
      <c r="G717" s="66" t="str">
        <f t="shared" si="550"/>
        <v/>
      </c>
      <c r="H717" s="66" t="str">
        <f t="shared" si="551"/>
        <v/>
      </c>
      <c r="I717" s="160" t="str">
        <f>FinalScores!G717</f>
        <v/>
      </c>
      <c r="J717" s="65" t="str">
        <f t="shared" si="552"/>
        <v/>
      </c>
      <c r="K717" s="65" t="str">
        <f t="shared" si="553"/>
        <v/>
      </c>
      <c r="L717" s="165" t="str">
        <f>IF(COUNTBLANK($A717:$F717)&gt;2,"",IF(Input!AE717=0,"NA",Input!AE717))</f>
        <v/>
      </c>
      <c r="M717" s="65" t="str">
        <f t="shared" si="554"/>
        <v/>
      </c>
      <c r="N717" s="65" t="str">
        <f t="shared" si="555"/>
        <v/>
      </c>
      <c r="O717" s="165" t="str">
        <f>IF(COUNTBLANK($A717:$F717)&gt;2,"",IF(Input!AF717=0,"NA",Input!AF717))</f>
        <v/>
      </c>
      <c r="P717" s="65" t="str">
        <f t="shared" si="556"/>
        <v/>
      </c>
      <c r="Q717" s="65" t="str">
        <f t="shared" si="557"/>
        <v/>
      </c>
      <c r="R717" s="165" t="str">
        <f>IF(COUNTBLANK($A717:$F717)&gt;2,"",IF(Input!AG717=0,"NA",Input!AG717))</f>
        <v/>
      </c>
      <c r="AN717" s="65" t="str">
        <f t="shared" si="558"/>
        <v/>
      </c>
      <c r="AO717" s="65" t="str">
        <f t="shared" si="559"/>
        <v/>
      </c>
      <c r="AP717" s="165" t="str">
        <f>IF(COUNTBLANK($A717:$F717)&gt;2,"",IF(Input!J717=0,"NA",Input!J717))</f>
        <v/>
      </c>
      <c r="AQ717" s="65" t="str">
        <f t="shared" si="560"/>
        <v/>
      </c>
      <c r="AR717" s="65" t="str">
        <f t="shared" si="561"/>
        <v/>
      </c>
      <c r="AS717" s="165" t="str">
        <f>IF(COUNTBLANK($A717:$F717)&gt;2,"",IF(Input!K717=0,"NA",Input!K717))</f>
        <v/>
      </c>
      <c r="AT717" s="65" t="str">
        <f t="shared" si="562"/>
        <v/>
      </c>
      <c r="AU717" s="65" t="str">
        <f t="shared" si="563"/>
        <v/>
      </c>
      <c r="AV717" s="165" t="str">
        <f>IF(COUNTBLANK($A717:$F717)&gt;2,"",IF(Input!L717=0,"NA",Input!L717))</f>
        <v/>
      </c>
      <c r="AW717" s="65" t="str">
        <f t="shared" si="564"/>
        <v/>
      </c>
      <c r="AX717" s="65" t="str">
        <f t="shared" si="565"/>
        <v/>
      </c>
      <c r="AY717" s="165" t="str">
        <f>IF(COUNTBLANK($A717:$F717)&gt;2,"",IF(Input!M717=0,"NA",Input!M717))</f>
        <v/>
      </c>
      <c r="AZ717" s="65" t="str">
        <f t="shared" si="566"/>
        <v/>
      </c>
      <c r="BA717" s="65" t="str">
        <f t="shared" si="567"/>
        <v/>
      </c>
      <c r="BB717" s="165" t="str">
        <f>IF(COUNTBLANK($A717:$F717)&gt;2,"",IF(Input!N717=0,"NA",Input!N717))</f>
        <v/>
      </c>
      <c r="BC717" s="65" t="str">
        <f t="shared" si="568"/>
        <v/>
      </c>
      <c r="BD717" s="65" t="str">
        <f t="shared" si="569"/>
        <v/>
      </c>
      <c r="BE717" s="165" t="str">
        <f>IF(COUNTBLANK($A717:$F717)&gt;2,"",IF(Input!O717=0,"NA",Input!O717))</f>
        <v/>
      </c>
      <c r="BF717" s="65" t="str">
        <f t="shared" si="570"/>
        <v/>
      </c>
      <c r="BG717" s="65" t="str">
        <f t="shared" si="571"/>
        <v/>
      </c>
      <c r="BH717" s="165" t="str">
        <f>IF(COUNTBLANK($A717:$F717)&gt;2,"",IF(Input!P717=0,"NA",Input!P717))</f>
        <v/>
      </c>
      <c r="BI717" s="65" t="str">
        <f t="shared" si="572"/>
        <v/>
      </c>
      <c r="BJ717" s="65" t="str">
        <f t="shared" si="573"/>
        <v/>
      </c>
      <c r="BK717" s="165" t="str">
        <f>IF(COUNTBLANK($A717:$F717)&gt;2,"",IF(Input!Q717=0,"NA",Input!Q717))</f>
        <v/>
      </c>
      <c r="BL717" s="65" t="str">
        <f t="shared" si="574"/>
        <v/>
      </c>
      <c r="BM717" s="65" t="str">
        <f t="shared" si="575"/>
        <v/>
      </c>
      <c r="BN717" s="165" t="str">
        <f>IF(COUNTBLANK($A717:$F717)&gt;2,"",IF(Input!R717=0,"NA",Input!R717))</f>
        <v/>
      </c>
      <c r="BO717" s="65" t="str">
        <f t="shared" si="576"/>
        <v/>
      </c>
      <c r="BP717" s="65" t="str">
        <f t="shared" si="577"/>
        <v/>
      </c>
      <c r="BQ717" s="165" t="str">
        <f>IF(COUNTBLANK($A717:$F717)&gt;2,"",IF(Input!S717=0,"NA",Input!S717))</f>
        <v/>
      </c>
      <c r="BR717" s="65" t="str">
        <f t="shared" si="578"/>
        <v/>
      </c>
      <c r="BS717" s="65" t="str">
        <f t="shared" si="579"/>
        <v/>
      </c>
      <c r="BT717" s="165" t="str">
        <f>IF(COUNTBLANK($A717:$F717)&gt;2,"",IF(Input!T717=0,"NA",Input!T717))</f>
        <v/>
      </c>
      <c r="BU717" s="65" t="str">
        <f t="shared" si="580"/>
        <v/>
      </c>
      <c r="BV717" s="65" t="str">
        <f t="shared" si="581"/>
        <v/>
      </c>
      <c r="BW717" s="165" t="str">
        <f>IF(COUNTBLANK($A717:$F717)&gt;2,"",IF(Input!U717=0,"NA",Input!U717))</f>
        <v/>
      </c>
      <c r="BX717" s="65" t="str">
        <f t="shared" si="582"/>
        <v/>
      </c>
      <c r="BY717" s="65" t="str">
        <f t="shared" si="583"/>
        <v/>
      </c>
      <c r="BZ717" s="165" t="str">
        <f>IF(COUNTBLANK($A717:$F717)&gt;2,"",IF(Input!V717=0,"NA",Input!V717))</f>
        <v/>
      </c>
      <c r="CA717" s="65" t="str">
        <f t="shared" si="584"/>
        <v/>
      </c>
      <c r="CB717" s="65" t="str">
        <f t="shared" si="585"/>
        <v/>
      </c>
      <c r="CC717" s="165" t="str">
        <f>IF(COUNTBLANK($A717:$F717)&gt;2,"",IF(Input!W717=0,"NA",Input!W717))</f>
        <v/>
      </c>
      <c r="CD717" s="65" t="str">
        <f t="shared" si="586"/>
        <v/>
      </c>
      <c r="CE717" s="65" t="str">
        <f t="shared" si="587"/>
        <v/>
      </c>
      <c r="CF717" s="165" t="str">
        <f>IF(COUNTBLANK($A717:$F717)&gt;2,"",IF(Input!X717=0,"NA",Input!X717))</f>
        <v/>
      </c>
      <c r="CG717" s="65" t="str">
        <f t="shared" si="588"/>
        <v/>
      </c>
      <c r="CH717" s="65" t="str">
        <f t="shared" si="589"/>
        <v/>
      </c>
      <c r="CI717" s="165" t="str">
        <f>IF(COUNTBLANK($A717:$F717)&gt;2,"",IF(Input!Y717=0,"NA",Input!Y717))</f>
        <v/>
      </c>
      <c r="CJ717" s="65" t="str">
        <f t="shared" si="590"/>
        <v/>
      </c>
      <c r="CK717" s="65" t="str">
        <f t="shared" si="591"/>
        <v/>
      </c>
      <c r="CL717" s="165" t="str">
        <f>IF(COUNTBLANK($A717:$F717)&gt;2,"",IF(Input!Z717=0,"NA",Input!Z717))</f>
        <v/>
      </c>
      <c r="CM717" s="65" t="str">
        <f t="shared" si="592"/>
        <v/>
      </c>
      <c r="CN717" s="65" t="str">
        <f t="shared" si="593"/>
        <v/>
      </c>
      <c r="CO717" s="165" t="str">
        <f>IF(COUNTBLANK($A717:$F717)&gt;2,"",IF(Input!AA717=0,"NA",Input!AA717))</f>
        <v/>
      </c>
      <c r="CP717" s="65" t="str">
        <f t="shared" si="594"/>
        <v/>
      </c>
      <c r="CQ717" s="65" t="str">
        <f t="shared" si="595"/>
        <v/>
      </c>
      <c r="CR717" s="165" t="str">
        <f>IF(COUNTBLANK($A717:$F717)&gt;2,"",IF(Input!AB717=0,"NA",Input!AB717))</f>
        <v/>
      </c>
      <c r="CS717" s="65" t="str">
        <f t="shared" si="596"/>
        <v/>
      </c>
      <c r="CT717" s="65" t="str">
        <f t="shared" si="597"/>
        <v/>
      </c>
      <c r="CU717" s="165" t="str">
        <f>IF(COUNTBLANK($A717:$F717)&gt;2,"",IF(Input!AC717=0,"NA",Input!AC717))</f>
        <v/>
      </c>
      <c r="CV717" s="65" t="str">
        <f t="shared" si="598"/>
        <v/>
      </c>
      <c r="CW717" s="65" t="str">
        <f t="shared" si="599"/>
        <v/>
      </c>
      <c r="CX717" s="165" t="str">
        <f>IF(COUNTBLANK($A717:$F717)&gt;2,"",IF(Input!AD717=0,"NA",Input!AD717))</f>
        <v/>
      </c>
    </row>
    <row r="718" spans="1:102" x14ac:dyDescent="0.25">
      <c r="A718" s="162" t="str">
        <f>IF(Input!B718=0,"",Input!B718)</f>
        <v/>
      </c>
      <c r="B718" s="162" t="str">
        <f>IF(Input!C718=0,"",Input!C718)</f>
        <v/>
      </c>
      <c r="C718" s="162" t="str">
        <f>IF(Input!D718=0,"",Input!D718)</f>
        <v/>
      </c>
      <c r="D718" s="162" t="str">
        <f>IF(Input!G718=0,"",Input!G718)</f>
        <v/>
      </c>
      <c r="E718" s="162" t="str">
        <f>IF(Input!H718=0,"",Input!H718)</f>
        <v/>
      </c>
      <c r="F718" s="162" t="str">
        <f>IF(Input!I718=0,"",Input!I718)</f>
        <v/>
      </c>
      <c r="G718" s="66" t="str">
        <f t="shared" si="550"/>
        <v/>
      </c>
      <c r="H718" s="66" t="str">
        <f t="shared" si="551"/>
        <v/>
      </c>
      <c r="I718" s="160" t="str">
        <f>FinalScores!G718</f>
        <v/>
      </c>
      <c r="J718" s="65" t="str">
        <f t="shared" si="552"/>
        <v/>
      </c>
      <c r="K718" s="65" t="str">
        <f t="shared" si="553"/>
        <v/>
      </c>
      <c r="L718" s="165" t="str">
        <f>IF(COUNTBLANK($A718:$F718)&gt;2,"",IF(Input!AE718=0,"NA",Input!AE718))</f>
        <v/>
      </c>
      <c r="M718" s="65" t="str">
        <f t="shared" si="554"/>
        <v/>
      </c>
      <c r="N718" s="65" t="str">
        <f t="shared" si="555"/>
        <v/>
      </c>
      <c r="O718" s="165" t="str">
        <f>IF(COUNTBLANK($A718:$F718)&gt;2,"",IF(Input!AF718=0,"NA",Input!AF718))</f>
        <v/>
      </c>
      <c r="P718" s="65" t="str">
        <f t="shared" si="556"/>
        <v/>
      </c>
      <c r="Q718" s="65" t="str">
        <f t="shared" si="557"/>
        <v/>
      </c>
      <c r="R718" s="165" t="str">
        <f>IF(COUNTBLANK($A718:$F718)&gt;2,"",IF(Input!AG718=0,"NA",Input!AG718))</f>
        <v/>
      </c>
      <c r="AN718" s="65" t="str">
        <f t="shared" si="558"/>
        <v/>
      </c>
      <c r="AO718" s="65" t="str">
        <f t="shared" si="559"/>
        <v/>
      </c>
      <c r="AP718" s="165" t="str">
        <f>IF(COUNTBLANK($A718:$F718)&gt;2,"",IF(Input!J718=0,"NA",Input!J718))</f>
        <v/>
      </c>
      <c r="AQ718" s="65" t="str">
        <f t="shared" si="560"/>
        <v/>
      </c>
      <c r="AR718" s="65" t="str">
        <f t="shared" si="561"/>
        <v/>
      </c>
      <c r="AS718" s="165" t="str">
        <f>IF(COUNTBLANK($A718:$F718)&gt;2,"",IF(Input!K718=0,"NA",Input!K718))</f>
        <v/>
      </c>
      <c r="AT718" s="65" t="str">
        <f t="shared" si="562"/>
        <v/>
      </c>
      <c r="AU718" s="65" t="str">
        <f t="shared" si="563"/>
        <v/>
      </c>
      <c r="AV718" s="165" t="str">
        <f>IF(COUNTBLANK($A718:$F718)&gt;2,"",IF(Input!L718=0,"NA",Input!L718))</f>
        <v/>
      </c>
      <c r="AW718" s="65" t="str">
        <f t="shared" si="564"/>
        <v/>
      </c>
      <c r="AX718" s="65" t="str">
        <f t="shared" si="565"/>
        <v/>
      </c>
      <c r="AY718" s="165" t="str">
        <f>IF(COUNTBLANK($A718:$F718)&gt;2,"",IF(Input!M718=0,"NA",Input!M718))</f>
        <v/>
      </c>
      <c r="AZ718" s="65" t="str">
        <f t="shared" si="566"/>
        <v/>
      </c>
      <c r="BA718" s="65" t="str">
        <f t="shared" si="567"/>
        <v/>
      </c>
      <c r="BB718" s="165" t="str">
        <f>IF(COUNTBLANK($A718:$F718)&gt;2,"",IF(Input!N718=0,"NA",Input!N718))</f>
        <v/>
      </c>
      <c r="BC718" s="65" t="str">
        <f t="shared" si="568"/>
        <v/>
      </c>
      <c r="BD718" s="65" t="str">
        <f t="shared" si="569"/>
        <v/>
      </c>
      <c r="BE718" s="165" t="str">
        <f>IF(COUNTBLANK($A718:$F718)&gt;2,"",IF(Input!O718=0,"NA",Input!O718))</f>
        <v/>
      </c>
      <c r="BF718" s="65" t="str">
        <f t="shared" si="570"/>
        <v/>
      </c>
      <c r="BG718" s="65" t="str">
        <f t="shared" si="571"/>
        <v/>
      </c>
      <c r="BH718" s="165" t="str">
        <f>IF(COUNTBLANK($A718:$F718)&gt;2,"",IF(Input!P718=0,"NA",Input!P718))</f>
        <v/>
      </c>
      <c r="BI718" s="65" t="str">
        <f t="shared" si="572"/>
        <v/>
      </c>
      <c r="BJ718" s="65" t="str">
        <f t="shared" si="573"/>
        <v/>
      </c>
      <c r="BK718" s="165" t="str">
        <f>IF(COUNTBLANK($A718:$F718)&gt;2,"",IF(Input!Q718=0,"NA",Input!Q718))</f>
        <v/>
      </c>
      <c r="BL718" s="65" t="str">
        <f t="shared" si="574"/>
        <v/>
      </c>
      <c r="BM718" s="65" t="str">
        <f t="shared" si="575"/>
        <v/>
      </c>
      <c r="BN718" s="165" t="str">
        <f>IF(COUNTBLANK($A718:$F718)&gt;2,"",IF(Input!R718=0,"NA",Input!R718))</f>
        <v/>
      </c>
      <c r="BO718" s="65" t="str">
        <f t="shared" si="576"/>
        <v/>
      </c>
      <c r="BP718" s="65" t="str">
        <f t="shared" si="577"/>
        <v/>
      </c>
      <c r="BQ718" s="165" t="str">
        <f>IF(COUNTBLANK($A718:$F718)&gt;2,"",IF(Input!S718=0,"NA",Input!S718))</f>
        <v/>
      </c>
      <c r="BR718" s="65" t="str">
        <f t="shared" si="578"/>
        <v/>
      </c>
      <c r="BS718" s="65" t="str">
        <f t="shared" si="579"/>
        <v/>
      </c>
      <c r="BT718" s="165" t="str">
        <f>IF(COUNTBLANK($A718:$F718)&gt;2,"",IF(Input!T718=0,"NA",Input!T718))</f>
        <v/>
      </c>
      <c r="BU718" s="65" t="str">
        <f t="shared" si="580"/>
        <v/>
      </c>
      <c r="BV718" s="65" t="str">
        <f t="shared" si="581"/>
        <v/>
      </c>
      <c r="BW718" s="165" t="str">
        <f>IF(COUNTBLANK($A718:$F718)&gt;2,"",IF(Input!U718=0,"NA",Input!U718))</f>
        <v/>
      </c>
      <c r="BX718" s="65" t="str">
        <f t="shared" si="582"/>
        <v/>
      </c>
      <c r="BY718" s="65" t="str">
        <f t="shared" si="583"/>
        <v/>
      </c>
      <c r="BZ718" s="165" t="str">
        <f>IF(COUNTBLANK($A718:$F718)&gt;2,"",IF(Input!V718=0,"NA",Input!V718))</f>
        <v/>
      </c>
      <c r="CA718" s="65" t="str">
        <f t="shared" si="584"/>
        <v/>
      </c>
      <c r="CB718" s="65" t="str">
        <f t="shared" si="585"/>
        <v/>
      </c>
      <c r="CC718" s="165" t="str">
        <f>IF(COUNTBLANK($A718:$F718)&gt;2,"",IF(Input!W718=0,"NA",Input!W718))</f>
        <v/>
      </c>
      <c r="CD718" s="65" t="str">
        <f t="shared" si="586"/>
        <v/>
      </c>
      <c r="CE718" s="65" t="str">
        <f t="shared" si="587"/>
        <v/>
      </c>
      <c r="CF718" s="165" t="str">
        <f>IF(COUNTBLANK($A718:$F718)&gt;2,"",IF(Input!X718=0,"NA",Input!X718))</f>
        <v/>
      </c>
      <c r="CG718" s="65" t="str">
        <f t="shared" si="588"/>
        <v/>
      </c>
      <c r="CH718" s="65" t="str">
        <f t="shared" si="589"/>
        <v/>
      </c>
      <c r="CI718" s="165" t="str">
        <f>IF(COUNTBLANK($A718:$F718)&gt;2,"",IF(Input!Y718=0,"NA",Input!Y718))</f>
        <v/>
      </c>
      <c r="CJ718" s="65" t="str">
        <f t="shared" si="590"/>
        <v/>
      </c>
      <c r="CK718" s="65" t="str">
        <f t="shared" si="591"/>
        <v/>
      </c>
      <c r="CL718" s="165" t="str">
        <f>IF(COUNTBLANK($A718:$F718)&gt;2,"",IF(Input!Z718=0,"NA",Input!Z718))</f>
        <v/>
      </c>
      <c r="CM718" s="65" t="str">
        <f t="shared" si="592"/>
        <v/>
      </c>
      <c r="CN718" s="65" t="str">
        <f t="shared" si="593"/>
        <v/>
      </c>
      <c r="CO718" s="165" t="str">
        <f>IF(COUNTBLANK($A718:$F718)&gt;2,"",IF(Input!AA718=0,"NA",Input!AA718))</f>
        <v/>
      </c>
      <c r="CP718" s="65" t="str">
        <f t="shared" si="594"/>
        <v/>
      </c>
      <c r="CQ718" s="65" t="str">
        <f t="shared" si="595"/>
        <v/>
      </c>
      <c r="CR718" s="165" t="str">
        <f>IF(COUNTBLANK($A718:$F718)&gt;2,"",IF(Input!AB718=0,"NA",Input!AB718))</f>
        <v/>
      </c>
      <c r="CS718" s="65" t="str">
        <f t="shared" si="596"/>
        <v/>
      </c>
      <c r="CT718" s="65" t="str">
        <f t="shared" si="597"/>
        <v/>
      </c>
      <c r="CU718" s="165" t="str">
        <f>IF(COUNTBLANK($A718:$F718)&gt;2,"",IF(Input!AC718=0,"NA",Input!AC718))</f>
        <v/>
      </c>
      <c r="CV718" s="65" t="str">
        <f t="shared" si="598"/>
        <v/>
      </c>
      <c r="CW718" s="65" t="str">
        <f t="shared" si="599"/>
        <v/>
      </c>
      <c r="CX718" s="165" t="str">
        <f>IF(COUNTBLANK($A718:$F718)&gt;2,"",IF(Input!AD718=0,"NA",Input!AD718))</f>
        <v/>
      </c>
    </row>
    <row r="719" spans="1:102" x14ac:dyDescent="0.25">
      <c r="A719" s="162" t="str">
        <f>IF(Input!B719=0,"",Input!B719)</f>
        <v/>
      </c>
      <c r="B719" s="162" t="str">
        <f>IF(Input!C719=0,"",Input!C719)</f>
        <v/>
      </c>
      <c r="C719" s="162" t="str">
        <f>IF(Input!D719=0,"",Input!D719)</f>
        <v/>
      </c>
      <c r="D719" s="162" t="str">
        <f>IF(Input!G719=0,"",Input!G719)</f>
        <v/>
      </c>
      <c r="E719" s="162" t="str">
        <f>IF(Input!H719=0,"",Input!H719)</f>
        <v/>
      </c>
      <c r="F719" s="162" t="str">
        <f>IF(Input!I719=0,"",Input!I719)</f>
        <v/>
      </c>
      <c r="G719" s="66" t="str">
        <f t="shared" si="550"/>
        <v/>
      </c>
      <c r="H719" s="66" t="str">
        <f t="shared" si="551"/>
        <v/>
      </c>
      <c r="I719" s="160" t="str">
        <f>FinalScores!G719</f>
        <v/>
      </c>
      <c r="J719" s="65" t="str">
        <f t="shared" si="552"/>
        <v/>
      </c>
      <c r="K719" s="65" t="str">
        <f t="shared" si="553"/>
        <v/>
      </c>
      <c r="L719" s="165" t="str">
        <f>IF(COUNTBLANK($A719:$F719)&gt;2,"",IF(Input!AE719=0,"NA",Input!AE719))</f>
        <v/>
      </c>
      <c r="M719" s="65" t="str">
        <f t="shared" si="554"/>
        <v/>
      </c>
      <c r="N719" s="65" t="str">
        <f t="shared" si="555"/>
        <v/>
      </c>
      <c r="O719" s="165" t="str">
        <f>IF(COUNTBLANK($A719:$F719)&gt;2,"",IF(Input!AF719=0,"NA",Input!AF719))</f>
        <v/>
      </c>
      <c r="P719" s="65" t="str">
        <f t="shared" si="556"/>
        <v/>
      </c>
      <c r="Q719" s="65" t="str">
        <f t="shared" si="557"/>
        <v/>
      </c>
      <c r="R719" s="165" t="str">
        <f>IF(COUNTBLANK($A719:$F719)&gt;2,"",IF(Input!AG719=0,"NA",Input!AG719))</f>
        <v/>
      </c>
      <c r="AN719" s="65" t="str">
        <f t="shared" si="558"/>
        <v/>
      </c>
      <c r="AO719" s="65" t="str">
        <f t="shared" si="559"/>
        <v/>
      </c>
      <c r="AP719" s="165" t="str">
        <f>IF(COUNTBLANK($A719:$F719)&gt;2,"",IF(Input!J719=0,"NA",Input!J719))</f>
        <v/>
      </c>
      <c r="AQ719" s="65" t="str">
        <f t="shared" si="560"/>
        <v/>
      </c>
      <c r="AR719" s="65" t="str">
        <f t="shared" si="561"/>
        <v/>
      </c>
      <c r="AS719" s="165" t="str">
        <f>IF(COUNTBLANK($A719:$F719)&gt;2,"",IF(Input!K719=0,"NA",Input!K719))</f>
        <v/>
      </c>
      <c r="AT719" s="65" t="str">
        <f t="shared" si="562"/>
        <v/>
      </c>
      <c r="AU719" s="65" t="str">
        <f t="shared" si="563"/>
        <v/>
      </c>
      <c r="AV719" s="165" t="str">
        <f>IF(COUNTBLANK($A719:$F719)&gt;2,"",IF(Input!L719=0,"NA",Input!L719))</f>
        <v/>
      </c>
      <c r="AW719" s="65" t="str">
        <f t="shared" si="564"/>
        <v/>
      </c>
      <c r="AX719" s="65" t="str">
        <f t="shared" si="565"/>
        <v/>
      </c>
      <c r="AY719" s="165" t="str">
        <f>IF(COUNTBLANK($A719:$F719)&gt;2,"",IF(Input!M719=0,"NA",Input!M719))</f>
        <v/>
      </c>
      <c r="AZ719" s="65" t="str">
        <f t="shared" si="566"/>
        <v/>
      </c>
      <c r="BA719" s="65" t="str">
        <f t="shared" si="567"/>
        <v/>
      </c>
      <c r="BB719" s="165" t="str">
        <f>IF(COUNTBLANK($A719:$F719)&gt;2,"",IF(Input!N719=0,"NA",Input!N719))</f>
        <v/>
      </c>
      <c r="BC719" s="65" t="str">
        <f t="shared" si="568"/>
        <v/>
      </c>
      <c r="BD719" s="65" t="str">
        <f t="shared" si="569"/>
        <v/>
      </c>
      <c r="BE719" s="165" t="str">
        <f>IF(COUNTBLANK($A719:$F719)&gt;2,"",IF(Input!O719=0,"NA",Input!O719))</f>
        <v/>
      </c>
      <c r="BF719" s="65" t="str">
        <f t="shared" si="570"/>
        <v/>
      </c>
      <c r="BG719" s="65" t="str">
        <f t="shared" si="571"/>
        <v/>
      </c>
      <c r="BH719" s="165" t="str">
        <f>IF(COUNTBLANK($A719:$F719)&gt;2,"",IF(Input!P719=0,"NA",Input!P719))</f>
        <v/>
      </c>
      <c r="BI719" s="65" t="str">
        <f t="shared" si="572"/>
        <v/>
      </c>
      <c r="BJ719" s="65" t="str">
        <f t="shared" si="573"/>
        <v/>
      </c>
      <c r="BK719" s="165" t="str">
        <f>IF(COUNTBLANK($A719:$F719)&gt;2,"",IF(Input!Q719=0,"NA",Input!Q719))</f>
        <v/>
      </c>
      <c r="BL719" s="65" t="str">
        <f t="shared" si="574"/>
        <v/>
      </c>
      <c r="BM719" s="65" t="str">
        <f t="shared" si="575"/>
        <v/>
      </c>
      <c r="BN719" s="165" t="str">
        <f>IF(COUNTBLANK($A719:$F719)&gt;2,"",IF(Input!R719=0,"NA",Input!R719))</f>
        <v/>
      </c>
      <c r="BO719" s="65" t="str">
        <f t="shared" si="576"/>
        <v/>
      </c>
      <c r="BP719" s="65" t="str">
        <f t="shared" si="577"/>
        <v/>
      </c>
      <c r="BQ719" s="165" t="str">
        <f>IF(COUNTBLANK($A719:$F719)&gt;2,"",IF(Input!S719=0,"NA",Input!S719))</f>
        <v/>
      </c>
      <c r="BR719" s="65" t="str">
        <f t="shared" si="578"/>
        <v/>
      </c>
      <c r="BS719" s="65" t="str">
        <f t="shared" si="579"/>
        <v/>
      </c>
      <c r="BT719" s="165" t="str">
        <f>IF(COUNTBLANK($A719:$F719)&gt;2,"",IF(Input!T719=0,"NA",Input!T719))</f>
        <v/>
      </c>
      <c r="BU719" s="65" t="str">
        <f t="shared" si="580"/>
        <v/>
      </c>
      <c r="BV719" s="65" t="str">
        <f t="shared" si="581"/>
        <v/>
      </c>
      <c r="BW719" s="165" t="str">
        <f>IF(COUNTBLANK($A719:$F719)&gt;2,"",IF(Input!U719=0,"NA",Input!U719))</f>
        <v/>
      </c>
      <c r="BX719" s="65" t="str">
        <f t="shared" si="582"/>
        <v/>
      </c>
      <c r="BY719" s="65" t="str">
        <f t="shared" si="583"/>
        <v/>
      </c>
      <c r="BZ719" s="165" t="str">
        <f>IF(COUNTBLANK($A719:$F719)&gt;2,"",IF(Input!V719=0,"NA",Input!V719))</f>
        <v/>
      </c>
      <c r="CA719" s="65" t="str">
        <f t="shared" si="584"/>
        <v/>
      </c>
      <c r="CB719" s="65" t="str">
        <f t="shared" si="585"/>
        <v/>
      </c>
      <c r="CC719" s="165" t="str">
        <f>IF(COUNTBLANK($A719:$F719)&gt;2,"",IF(Input!W719=0,"NA",Input!W719))</f>
        <v/>
      </c>
      <c r="CD719" s="65" t="str">
        <f t="shared" si="586"/>
        <v/>
      </c>
      <c r="CE719" s="65" t="str">
        <f t="shared" si="587"/>
        <v/>
      </c>
      <c r="CF719" s="165" t="str">
        <f>IF(COUNTBLANK($A719:$F719)&gt;2,"",IF(Input!X719=0,"NA",Input!X719))</f>
        <v/>
      </c>
      <c r="CG719" s="65" t="str">
        <f t="shared" si="588"/>
        <v/>
      </c>
      <c r="CH719" s="65" t="str">
        <f t="shared" si="589"/>
        <v/>
      </c>
      <c r="CI719" s="165" t="str">
        <f>IF(COUNTBLANK($A719:$F719)&gt;2,"",IF(Input!Y719=0,"NA",Input!Y719))</f>
        <v/>
      </c>
      <c r="CJ719" s="65" t="str">
        <f t="shared" si="590"/>
        <v/>
      </c>
      <c r="CK719" s="65" t="str">
        <f t="shared" si="591"/>
        <v/>
      </c>
      <c r="CL719" s="165" t="str">
        <f>IF(COUNTBLANK($A719:$F719)&gt;2,"",IF(Input!Z719=0,"NA",Input!Z719))</f>
        <v/>
      </c>
      <c r="CM719" s="65" t="str">
        <f t="shared" si="592"/>
        <v/>
      </c>
      <c r="CN719" s="65" t="str">
        <f t="shared" si="593"/>
        <v/>
      </c>
      <c r="CO719" s="165" t="str">
        <f>IF(COUNTBLANK($A719:$F719)&gt;2,"",IF(Input!AA719=0,"NA",Input!AA719))</f>
        <v/>
      </c>
      <c r="CP719" s="65" t="str">
        <f t="shared" si="594"/>
        <v/>
      </c>
      <c r="CQ719" s="65" t="str">
        <f t="shared" si="595"/>
        <v/>
      </c>
      <c r="CR719" s="165" t="str">
        <f>IF(COUNTBLANK($A719:$F719)&gt;2,"",IF(Input!AB719=0,"NA",Input!AB719))</f>
        <v/>
      </c>
      <c r="CS719" s="65" t="str">
        <f t="shared" si="596"/>
        <v/>
      </c>
      <c r="CT719" s="65" t="str">
        <f t="shared" si="597"/>
        <v/>
      </c>
      <c r="CU719" s="165" t="str">
        <f>IF(COUNTBLANK($A719:$F719)&gt;2,"",IF(Input!AC719=0,"NA",Input!AC719))</f>
        <v/>
      </c>
      <c r="CV719" s="65" t="str">
        <f t="shared" si="598"/>
        <v/>
      </c>
      <c r="CW719" s="65" t="str">
        <f t="shared" si="599"/>
        <v/>
      </c>
      <c r="CX719" s="165" t="str">
        <f>IF(COUNTBLANK($A719:$F719)&gt;2,"",IF(Input!AD719=0,"NA",Input!AD719))</f>
        <v/>
      </c>
    </row>
    <row r="720" spans="1:102" x14ac:dyDescent="0.25">
      <c r="A720" s="162" t="str">
        <f>IF(Input!B720=0,"",Input!B720)</f>
        <v/>
      </c>
      <c r="B720" s="162" t="str">
        <f>IF(Input!C720=0,"",Input!C720)</f>
        <v/>
      </c>
      <c r="C720" s="162" t="str">
        <f>IF(Input!D720=0,"",Input!D720)</f>
        <v/>
      </c>
      <c r="D720" s="162" t="str">
        <f>IF(Input!G720=0,"",Input!G720)</f>
        <v/>
      </c>
      <c r="E720" s="162" t="str">
        <f>IF(Input!H720=0,"",Input!H720)</f>
        <v/>
      </c>
      <c r="F720" s="162" t="str">
        <f>IF(Input!I720=0,"",Input!I720)</f>
        <v/>
      </c>
      <c r="G720" s="66" t="str">
        <f t="shared" si="550"/>
        <v/>
      </c>
      <c r="H720" s="66" t="str">
        <f t="shared" si="551"/>
        <v/>
      </c>
      <c r="I720" s="160" t="str">
        <f>FinalScores!G720</f>
        <v/>
      </c>
      <c r="J720" s="65" t="str">
        <f t="shared" si="552"/>
        <v/>
      </c>
      <c r="K720" s="65" t="str">
        <f t="shared" si="553"/>
        <v/>
      </c>
      <c r="L720" s="165" t="str">
        <f>IF(COUNTBLANK($A720:$F720)&gt;2,"",IF(Input!AE720=0,"NA",Input!AE720))</f>
        <v/>
      </c>
      <c r="M720" s="65" t="str">
        <f t="shared" si="554"/>
        <v/>
      </c>
      <c r="N720" s="65" t="str">
        <f t="shared" si="555"/>
        <v/>
      </c>
      <c r="O720" s="165" t="str">
        <f>IF(COUNTBLANK($A720:$F720)&gt;2,"",IF(Input!AF720=0,"NA",Input!AF720))</f>
        <v/>
      </c>
      <c r="P720" s="65" t="str">
        <f t="shared" si="556"/>
        <v/>
      </c>
      <c r="Q720" s="65" t="str">
        <f t="shared" si="557"/>
        <v/>
      </c>
      <c r="R720" s="165" t="str">
        <f>IF(COUNTBLANK($A720:$F720)&gt;2,"",IF(Input!AG720=0,"NA",Input!AG720))</f>
        <v/>
      </c>
      <c r="AN720" s="65" t="str">
        <f t="shared" si="558"/>
        <v/>
      </c>
      <c r="AO720" s="65" t="str">
        <f t="shared" si="559"/>
        <v/>
      </c>
      <c r="AP720" s="165" t="str">
        <f>IF(COUNTBLANK($A720:$F720)&gt;2,"",IF(Input!J720=0,"NA",Input!J720))</f>
        <v/>
      </c>
      <c r="AQ720" s="65" t="str">
        <f t="shared" si="560"/>
        <v/>
      </c>
      <c r="AR720" s="65" t="str">
        <f t="shared" si="561"/>
        <v/>
      </c>
      <c r="AS720" s="165" t="str">
        <f>IF(COUNTBLANK($A720:$F720)&gt;2,"",IF(Input!K720=0,"NA",Input!K720))</f>
        <v/>
      </c>
      <c r="AT720" s="65" t="str">
        <f t="shared" si="562"/>
        <v/>
      </c>
      <c r="AU720" s="65" t="str">
        <f t="shared" si="563"/>
        <v/>
      </c>
      <c r="AV720" s="165" t="str">
        <f>IF(COUNTBLANK($A720:$F720)&gt;2,"",IF(Input!L720=0,"NA",Input!L720))</f>
        <v/>
      </c>
      <c r="AW720" s="65" t="str">
        <f t="shared" si="564"/>
        <v/>
      </c>
      <c r="AX720" s="65" t="str">
        <f t="shared" si="565"/>
        <v/>
      </c>
      <c r="AY720" s="165" t="str">
        <f>IF(COUNTBLANK($A720:$F720)&gt;2,"",IF(Input!M720=0,"NA",Input!M720))</f>
        <v/>
      </c>
      <c r="AZ720" s="65" t="str">
        <f t="shared" si="566"/>
        <v/>
      </c>
      <c r="BA720" s="65" t="str">
        <f t="shared" si="567"/>
        <v/>
      </c>
      <c r="BB720" s="165" t="str">
        <f>IF(COUNTBLANK($A720:$F720)&gt;2,"",IF(Input!N720=0,"NA",Input!N720))</f>
        <v/>
      </c>
      <c r="BC720" s="65" t="str">
        <f t="shared" si="568"/>
        <v/>
      </c>
      <c r="BD720" s="65" t="str">
        <f t="shared" si="569"/>
        <v/>
      </c>
      <c r="BE720" s="165" t="str">
        <f>IF(COUNTBLANK($A720:$F720)&gt;2,"",IF(Input!O720=0,"NA",Input!O720))</f>
        <v/>
      </c>
      <c r="BF720" s="65" t="str">
        <f t="shared" si="570"/>
        <v/>
      </c>
      <c r="BG720" s="65" t="str">
        <f t="shared" si="571"/>
        <v/>
      </c>
      <c r="BH720" s="165" t="str">
        <f>IF(COUNTBLANK($A720:$F720)&gt;2,"",IF(Input!P720=0,"NA",Input!P720))</f>
        <v/>
      </c>
      <c r="BI720" s="65" t="str">
        <f t="shared" si="572"/>
        <v/>
      </c>
      <c r="BJ720" s="65" t="str">
        <f t="shared" si="573"/>
        <v/>
      </c>
      <c r="BK720" s="165" t="str">
        <f>IF(COUNTBLANK($A720:$F720)&gt;2,"",IF(Input!Q720=0,"NA",Input!Q720))</f>
        <v/>
      </c>
      <c r="BL720" s="65" t="str">
        <f t="shared" si="574"/>
        <v/>
      </c>
      <c r="BM720" s="65" t="str">
        <f t="shared" si="575"/>
        <v/>
      </c>
      <c r="BN720" s="165" t="str">
        <f>IF(COUNTBLANK($A720:$F720)&gt;2,"",IF(Input!R720=0,"NA",Input!R720))</f>
        <v/>
      </c>
      <c r="BO720" s="65" t="str">
        <f t="shared" si="576"/>
        <v/>
      </c>
      <c r="BP720" s="65" t="str">
        <f t="shared" si="577"/>
        <v/>
      </c>
      <c r="BQ720" s="165" t="str">
        <f>IF(COUNTBLANK($A720:$F720)&gt;2,"",IF(Input!S720=0,"NA",Input!S720))</f>
        <v/>
      </c>
      <c r="BR720" s="65" t="str">
        <f t="shared" si="578"/>
        <v/>
      </c>
      <c r="BS720" s="65" t="str">
        <f t="shared" si="579"/>
        <v/>
      </c>
      <c r="BT720" s="165" t="str">
        <f>IF(COUNTBLANK($A720:$F720)&gt;2,"",IF(Input!T720=0,"NA",Input!T720))</f>
        <v/>
      </c>
      <c r="BU720" s="65" t="str">
        <f t="shared" si="580"/>
        <v/>
      </c>
      <c r="BV720" s="65" t="str">
        <f t="shared" si="581"/>
        <v/>
      </c>
      <c r="BW720" s="165" t="str">
        <f>IF(COUNTBLANK($A720:$F720)&gt;2,"",IF(Input!U720=0,"NA",Input!U720))</f>
        <v/>
      </c>
      <c r="BX720" s="65" t="str">
        <f t="shared" si="582"/>
        <v/>
      </c>
      <c r="BY720" s="65" t="str">
        <f t="shared" si="583"/>
        <v/>
      </c>
      <c r="BZ720" s="165" t="str">
        <f>IF(COUNTBLANK($A720:$F720)&gt;2,"",IF(Input!V720=0,"NA",Input!V720))</f>
        <v/>
      </c>
      <c r="CA720" s="65" t="str">
        <f t="shared" si="584"/>
        <v/>
      </c>
      <c r="CB720" s="65" t="str">
        <f t="shared" si="585"/>
        <v/>
      </c>
      <c r="CC720" s="165" t="str">
        <f>IF(COUNTBLANK($A720:$F720)&gt;2,"",IF(Input!W720=0,"NA",Input!W720))</f>
        <v/>
      </c>
      <c r="CD720" s="65" t="str">
        <f t="shared" si="586"/>
        <v/>
      </c>
      <c r="CE720" s="65" t="str">
        <f t="shared" si="587"/>
        <v/>
      </c>
      <c r="CF720" s="165" t="str">
        <f>IF(COUNTBLANK($A720:$F720)&gt;2,"",IF(Input!X720=0,"NA",Input!X720))</f>
        <v/>
      </c>
      <c r="CG720" s="65" t="str">
        <f t="shared" si="588"/>
        <v/>
      </c>
      <c r="CH720" s="65" t="str">
        <f t="shared" si="589"/>
        <v/>
      </c>
      <c r="CI720" s="165" t="str">
        <f>IF(COUNTBLANK($A720:$F720)&gt;2,"",IF(Input!Y720=0,"NA",Input!Y720))</f>
        <v/>
      </c>
      <c r="CJ720" s="65" t="str">
        <f t="shared" si="590"/>
        <v/>
      </c>
      <c r="CK720" s="65" t="str">
        <f t="shared" si="591"/>
        <v/>
      </c>
      <c r="CL720" s="165" t="str">
        <f>IF(COUNTBLANK($A720:$F720)&gt;2,"",IF(Input!Z720=0,"NA",Input!Z720))</f>
        <v/>
      </c>
      <c r="CM720" s="65" t="str">
        <f t="shared" si="592"/>
        <v/>
      </c>
      <c r="CN720" s="65" t="str">
        <f t="shared" si="593"/>
        <v/>
      </c>
      <c r="CO720" s="165" t="str">
        <f>IF(COUNTBLANK($A720:$F720)&gt;2,"",IF(Input!AA720=0,"NA",Input!AA720))</f>
        <v/>
      </c>
      <c r="CP720" s="65" t="str">
        <f t="shared" si="594"/>
        <v/>
      </c>
      <c r="CQ720" s="65" t="str">
        <f t="shared" si="595"/>
        <v/>
      </c>
      <c r="CR720" s="165" t="str">
        <f>IF(COUNTBLANK($A720:$F720)&gt;2,"",IF(Input!AB720=0,"NA",Input!AB720))</f>
        <v/>
      </c>
      <c r="CS720" s="65" t="str">
        <f t="shared" si="596"/>
        <v/>
      </c>
      <c r="CT720" s="65" t="str">
        <f t="shared" si="597"/>
        <v/>
      </c>
      <c r="CU720" s="165" t="str">
        <f>IF(COUNTBLANK($A720:$F720)&gt;2,"",IF(Input!AC720=0,"NA",Input!AC720))</f>
        <v/>
      </c>
      <c r="CV720" s="65" t="str">
        <f t="shared" si="598"/>
        <v/>
      </c>
      <c r="CW720" s="65" t="str">
        <f t="shared" si="599"/>
        <v/>
      </c>
      <c r="CX720" s="165" t="str">
        <f>IF(COUNTBLANK($A720:$F720)&gt;2,"",IF(Input!AD720=0,"NA",Input!AD720))</f>
        <v/>
      </c>
    </row>
    <row r="721" spans="1:102" x14ac:dyDescent="0.25">
      <c r="A721" s="162" t="str">
        <f>IF(Input!B721=0,"",Input!B721)</f>
        <v/>
      </c>
      <c r="B721" s="162" t="str">
        <f>IF(Input!C721=0,"",Input!C721)</f>
        <v/>
      </c>
      <c r="C721" s="162" t="str">
        <f>IF(Input!D721=0,"",Input!D721)</f>
        <v/>
      </c>
      <c r="D721" s="162" t="str">
        <f>IF(Input!G721=0,"",Input!G721)</f>
        <v/>
      </c>
      <c r="E721" s="162" t="str">
        <f>IF(Input!H721=0,"",Input!H721)</f>
        <v/>
      </c>
      <c r="F721" s="162" t="str">
        <f>IF(Input!I721=0,"",Input!I721)</f>
        <v/>
      </c>
      <c r="G721" s="66" t="str">
        <f t="shared" si="550"/>
        <v/>
      </c>
      <c r="H721" s="66" t="str">
        <f t="shared" si="551"/>
        <v/>
      </c>
      <c r="I721" s="160" t="str">
        <f>FinalScores!G721</f>
        <v/>
      </c>
      <c r="J721" s="65" t="str">
        <f t="shared" si="552"/>
        <v/>
      </c>
      <c r="K721" s="65" t="str">
        <f t="shared" si="553"/>
        <v/>
      </c>
      <c r="L721" s="165" t="str">
        <f>IF(COUNTBLANK($A721:$F721)&gt;2,"",IF(Input!AE721=0,"NA",Input!AE721))</f>
        <v/>
      </c>
      <c r="M721" s="65" t="str">
        <f t="shared" si="554"/>
        <v/>
      </c>
      <c r="N721" s="65" t="str">
        <f t="shared" si="555"/>
        <v/>
      </c>
      <c r="O721" s="165" t="str">
        <f>IF(COUNTBLANK($A721:$F721)&gt;2,"",IF(Input!AF721=0,"NA",Input!AF721))</f>
        <v/>
      </c>
      <c r="P721" s="65" t="str">
        <f t="shared" si="556"/>
        <v/>
      </c>
      <c r="Q721" s="65" t="str">
        <f t="shared" si="557"/>
        <v/>
      </c>
      <c r="R721" s="165" t="str">
        <f>IF(COUNTBLANK($A721:$F721)&gt;2,"",IF(Input!AG721=0,"NA",Input!AG721))</f>
        <v/>
      </c>
      <c r="AN721" s="65" t="str">
        <f t="shared" si="558"/>
        <v/>
      </c>
      <c r="AO721" s="65" t="str">
        <f t="shared" si="559"/>
        <v/>
      </c>
      <c r="AP721" s="165" t="str">
        <f>IF(COUNTBLANK($A721:$F721)&gt;2,"",IF(Input!J721=0,"NA",Input!J721))</f>
        <v/>
      </c>
      <c r="AQ721" s="65" t="str">
        <f t="shared" si="560"/>
        <v/>
      </c>
      <c r="AR721" s="65" t="str">
        <f t="shared" si="561"/>
        <v/>
      </c>
      <c r="AS721" s="165" t="str">
        <f>IF(COUNTBLANK($A721:$F721)&gt;2,"",IF(Input!K721=0,"NA",Input!K721))</f>
        <v/>
      </c>
      <c r="AT721" s="65" t="str">
        <f t="shared" si="562"/>
        <v/>
      </c>
      <c r="AU721" s="65" t="str">
        <f t="shared" si="563"/>
        <v/>
      </c>
      <c r="AV721" s="165" t="str">
        <f>IF(COUNTBLANK($A721:$F721)&gt;2,"",IF(Input!L721=0,"NA",Input!L721))</f>
        <v/>
      </c>
      <c r="AW721" s="65" t="str">
        <f t="shared" si="564"/>
        <v/>
      </c>
      <c r="AX721" s="65" t="str">
        <f t="shared" si="565"/>
        <v/>
      </c>
      <c r="AY721" s="165" t="str">
        <f>IF(COUNTBLANK($A721:$F721)&gt;2,"",IF(Input!M721=0,"NA",Input!M721))</f>
        <v/>
      </c>
      <c r="AZ721" s="65" t="str">
        <f t="shared" si="566"/>
        <v/>
      </c>
      <c r="BA721" s="65" t="str">
        <f t="shared" si="567"/>
        <v/>
      </c>
      <c r="BB721" s="165" t="str">
        <f>IF(COUNTBLANK($A721:$F721)&gt;2,"",IF(Input!N721=0,"NA",Input!N721))</f>
        <v/>
      </c>
      <c r="BC721" s="65" t="str">
        <f t="shared" si="568"/>
        <v/>
      </c>
      <c r="BD721" s="65" t="str">
        <f t="shared" si="569"/>
        <v/>
      </c>
      <c r="BE721" s="165" t="str">
        <f>IF(COUNTBLANK($A721:$F721)&gt;2,"",IF(Input!O721=0,"NA",Input!O721))</f>
        <v/>
      </c>
      <c r="BF721" s="65" t="str">
        <f t="shared" si="570"/>
        <v/>
      </c>
      <c r="BG721" s="65" t="str">
        <f t="shared" si="571"/>
        <v/>
      </c>
      <c r="BH721" s="165" t="str">
        <f>IF(COUNTBLANK($A721:$F721)&gt;2,"",IF(Input!P721=0,"NA",Input!P721))</f>
        <v/>
      </c>
      <c r="BI721" s="65" t="str">
        <f t="shared" si="572"/>
        <v/>
      </c>
      <c r="BJ721" s="65" t="str">
        <f t="shared" si="573"/>
        <v/>
      </c>
      <c r="BK721" s="165" t="str">
        <f>IF(COUNTBLANK($A721:$F721)&gt;2,"",IF(Input!Q721=0,"NA",Input!Q721))</f>
        <v/>
      </c>
      <c r="BL721" s="65" t="str">
        <f t="shared" si="574"/>
        <v/>
      </c>
      <c r="BM721" s="65" t="str">
        <f t="shared" si="575"/>
        <v/>
      </c>
      <c r="BN721" s="165" t="str">
        <f>IF(COUNTBLANK($A721:$F721)&gt;2,"",IF(Input!R721=0,"NA",Input!R721))</f>
        <v/>
      </c>
      <c r="BO721" s="65" t="str">
        <f t="shared" si="576"/>
        <v/>
      </c>
      <c r="BP721" s="65" t="str">
        <f t="shared" si="577"/>
        <v/>
      </c>
      <c r="BQ721" s="165" t="str">
        <f>IF(COUNTBLANK($A721:$F721)&gt;2,"",IF(Input!S721=0,"NA",Input!S721))</f>
        <v/>
      </c>
      <c r="BR721" s="65" t="str">
        <f t="shared" si="578"/>
        <v/>
      </c>
      <c r="BS721" s="65" t="str">
        <f t="shared" si="579"/>
        <v/>
      </c>
      <c r="BT721" s="165" t="str">
        <f>IF(COUNTBLANK($A721:$F721)&gt;2,"",IF(Input!T721=0,"NA",Input!T721))</f>
        <v/>
      </c>
      <c r="BU721" s="65" t="str">
        <f t="shared" si="580"/>
        <v/>
      </c>
      <c r="BV721" s="65" t="str">
        <f t="shared" si="581"/>
        <v/>
      </c>
      <c r="BW721" s="165" t="str">
        <f>IF(COUNTBLANK($A721:$F721)&gt;2,"",IF(Input!U721=0,"NA",Input!U721))</f>
        <v/>
      </c>
      <c r="BX721" s="65" t="str">
        <f t="shared" si="582"/>
        <v/>
      </c>
      <c r="BY721" s="65" t="str">
        <f t="shared" si="583"/>
        <v/>
      </c>
      <c r="BZ721" s="165" t="str">
        <f>IF(COUNTBLANK($A721:$F721)&gt;2,"",IF(Input!V721=0,"NA",Input!V721))</f>
        <v/>
      </c>
      <c r="CA721" s="65" t="str">
        <f t="shared" si="584"/>
        <v/>
      </c>
      <c r="CB721" s="65" t="str">
        <f t="shared" si="585"/>
        <v/>
      </c>
      <c r="CC721" s="165" t="str">
        <f>IF(COUNTBLANK($A721:$F721)&gt;2,"",IF(Input!W721=0,"NA",Input!W721))</f>
        <v/>
      </c>
      <c r="CD721" s="65" t="str">
        <f t="shared" si="586"/>
        <v/>
      </c>
      <c r="CE721" s="65" t="str">
        <f t="shared" si="587"/>
        <v/>
      </c>
      <c r="CF721" s="165" t="str">
        <f>IF(COUNTBLANK($A721:$F721)&gt;2,"",IF(Input!X721=0,"NA",Input!X721))</f>
        <v/>
      </c>
      <c r="CG721" s="65" t="str">
        <f t="shared" si="588"/>
        <v/>
      </c>
      <c r="CH721" s="65" t="str">
        <f t="shared" si="589"/>
        <v/>
      </c>
      <c r="CI721" s="165" t="str">
        <f>IF(COUNTBLANK($A721:$F721)&gt;2,"",IF(Input!Y721=0,"NA",Input!Y721))</f>
        <v/>
      </c>
      <c r="CJ721" s="65" t="str">
        <f t="shared" si="590"/>
        <v/>
      </c>
      <c r="CK721" s="65" t="str">
        <f t="shared" si="591"/>
        <v/>
      </c>
      <c r="CL721" s="165" t="str">
        <f>IF(COUNTBLANK($A721:$F721)&gt;2,"",IF(Input!Z721=0,"NA",Input!Z721))</f>
        <v/>
      </c>
      <c r="CM721" s="65" t="str">
        <f t="shared" si="592"/>
        <v/>
      </c>
      <c r="CN721" s="65" t="str">
        <f t="shared" si="593"/>
        <v/>
      </c>
      <c r="CO721" s="165" t="str">
        <f>IF(COUNTBLANK($A721:$F721)&gt;2,"",IF(Input!AA721=0,"NA",Input!AA721))</f>
        <v/>
      </c>
      <c r="CP721" s="65" t="str">
        <f t="shared" si="594"/>
        <v/>
      </c>
      <c r="CQ721" s="65" t="str">
        <f t="shared" si="595"/>
        <v/>
      </c>
      <c r="CR721" s="165" t="str">
        <f>IF(COUNTBLANK($A721:$F721)&gt;2,"",IF(Input!AB721=0,"NA",Input!AB721))</f>
        <v/>
      </c>
      <c r="CS721" s="65" t="str">
        <f t="shared" si="596"/>
        <v/>
      </c>
      <c r="CT721" s="65" t="str">
        <f t="shared" si="597"/>
        <v/>
      </c>
      <c r="CU721" s="165" t="str">
        <f>IF(COUNTBLANK($A721:$F721)&gt;2,"",IF(Input!AC721=0,"NA",Input!AC721))</f>
        <v/>
      </c>
      <c r="CV721" s="65" t="str">
        <f t="shared" si="598"/>
        <v/>
      </c>
      <c r="CW721" s="65" t="str">
        <f t="shared" si="599"/>
        <v/>
      </c>
      <c r="CX721" s="165" t="str">
        <f>IF(COUNTBLANK($A721:$F721)&gt;2,"",IF(Input!AD721=0,"NA",Input!AD721))</f>
        <v/>
      </c>
    </row>
    <row r="722" spans="1:102" x14ac:dyDescent="0.25">
      <c r="A722" s="162" t="str">
        <f>IF(Input!B722=0,"",Input!B722)</f>
        <v/>
      </c>
      <c r="B722" s="162" t="str">
        <f>IF(Input!C722=0,"",Input!C722)</f>
        <v/>
      </c>
      <c r="C722" s="162" t="str">
        <f>IF(Input!D722=0,"",Input!D722)</f>
        <v/>
      </c>
      <c r="D722" s="162" t="str">
        <f>IF(Input!G722=0,"",Input!G722)</f>
        <v/>
      </c>
      <c r="E722" s="162" t="str">
        <f>IF(Input!H722=0,"",Input!H722)</f>
        <v/>
      </c>
      <c r="F722" s="162" t="str">
        <f>IF(Input!I722=0,"",Input!I722)</f>
        <v/>
      </c>
      <c r="G722" s="66" t="str">
        <f t="shared" si="550"/>
        <v/>
      </c>
      <c r="H722" s="66" t="str">
        <f t="shared" si="551"/>
        <v/>
      </c>
      <c r="I722" s="160" t="str">
        <f>FinalScores!G722</f>
        <v/>
      </c>
      <c r="J722" s="65" t="str">
        <f t="shared" si="552"/>
        <v/>
      </c>
      <c r="K722" s="65" t="str">
        <f t="shared" si="553"/>
        <v/>
      </c>
      <c r="L722" s="165" t="str">
        <f>IF(COUNTBLANK($A722:$F722)&gt;2,"",IF(Input!AE722=0,"NA",Input!AE722))</f>
        <v/>
      </c>
      <c r="M722" s="65" t="str">
        <f t="shared" si="554"/>
        <v/>
      </c>
      <c r="N722" s="65" t="str">
        <f t="shared" si="555"/>
        <v/>
      </c>
      <c r="O722" s="165" t="str">
        <f>IF(COUNTBLANK($A722:$F722)&gt;2,"",IF(Input!AF722=0,"NA",Input!AF722))</f>
        <v/>
      </c>
      <c r="P722" s="65" t="str">
        <f t="shared" si="556"/>
        <v/>
      </c>
      <c r="Q722" s="65" t="str">
        <f t="shared" si="557"/>
        <v/>
      </c>
      <c r="R722" s="165" t="str">
        <f>IF(COUNTBLANK($A722:$F722)&gt;2,"",IF(Input!AG722=0,"NA",Input!AG722))</f>
        <v/>
      </c>
      <c r="AN722" s="65" t="str">
        <f t="shared" si="558"/>
        <v/>
      </c>
      <c r="AO722" s="65" t="str">
        <f t="shared" si="559"/>
        <v/>
      </c>
      <c r="AP722" s="165" t="str">
        <f>IF(COUNTBLANK($A722:$F722)&gt;2,"",IF(Input!J722=0,"NA",Input!J722))</f>
        <v/>
      </c>
      <c r="AQ722" s="65" t="str">
        <f t="shared" si="560"/>
        <v/>
      </c>
      <c r="AR722" s="65" t="str">
        <f t="shared" si="561"/>
        <v/>
      </c>
      <c r="AS722" s="165" t="str">
        <f>IF(COUNTBLANK($A722:$F722)&gt;2,"",IF(Input!K722=0,"NA",Input!K722))</f>
        <v/>
      </c>
      <c r="AT722" s="65" t="str">
        <f t="shared" si="562"/>
        <v/>
      </c>
      <c r="AU722" s="65" t="str">
        <f t="shared" si="563"/>
        <v/>
      </c>
      <c r="AV722" s="165" t="str">
        <f>IF(COUNTBLANK($A722:$F722)&gt;2,"",IF(Input!L722=0,"NA",Input!L722))</f>
        <v/>
      </c>
      <c r="AW722" s="65" t="str">
        <f t="shared" si="564"/>
        <v/>
      </c>
      <c r="AX722" s="65" t="str">
        <f t="shared" si="565"/>
        <v/>
      </c>
      <c r="AY722" s="165" t="str">
        <f>IF(COUNTBLANK($A722:$F722)&gt;2,"",IF(Input!M722=0,"NA",Input!M722))</f>
        <v/>
      </c>
      <c r="AZ722" s="65" t="str">
        <f t="shared" si="566"/>
        <v/>
      </c>
      <c r="BA722" s="65" t="str">
        <f t="shared" si="567"/>
        <v/>
      </c>
      <c r="BB722" s="165" t="str">
        <f>IF(COUNTBLANK($A722:$F722)&gt;2,"",IF(Input!N722=0,"NA",Input!N722))</f>
        <v/>
      </c>
      <c r="BC722" s="65" t="str">
        <f t="shared" si="568"/>
        <v/>
      </c>
      <c r="BD722" s="65" t="str">
        <f t="shared" si="569"/>
        <v/>
      </c>
      <c r="BE722" s="165" t="str">
        <f>IF(COUNTBLANK($A722:$F722)&gt;2,"",IF(Input!O722=0,"NA",Input!O722))</f>
        <v/>
      </c>
      <c r="BF722" s="65" t="str">
        <f t="shared" si="570"/>
        <v/>
      </c>
      <c r="BG722" s="65" t="str">
        <f t="shared" si="571"/>
        <v/>
      </c>
      <c r="BH722" s="165" t="str">
        <f>IF(COUNTBLANK($A722:$F722)&gt;2,"",IF(Input!P722=0,"NA",Input!P722))</f>
        <v/>
      </c>
      <c r="BI722" s="65" t="str">
        <f t="shared" si="572"/>
        <v/>
      </c>
      <c r="BJ722" s="65" t="str">
        <f t="shared" si="573"/>
        <v/>
      </c>
      <c r="BK722" s="165" t="str">
        <f>IF(COUNTBLANK($A722:$F722)&gt;2,"",IF(Input!Q722=0,"NA",Input!Q722))</f>
        <v/>
      </c>
      <c r="BL722" s="65" t="str">
        <f t="shared" si="574"/>
        <v/>
      </c>
      <c r="BM722" s="65" t="str">
        <f t="shared" si="575"/>
        <v/>
      </c>
      <c r="BN722" s="165" t="str">
        <f>IF(COUNTBLANK($A722:$F722)&gt;2,"",IF(Input!R722=0,"NA",Input!R722))</f>
        <v/>
      </c>
      <c r="BO722" s="65" t="str">
        <f t="shared" si="576"/>
        <v/>
      </c>
      <c r="BP722" s="65" t="str">
        <f t="shared" si="577"/>
        <v/>
      </c>
      <c r="BQ722" s="165" t="str">
        <f>IF(COUNTBLANK($A722:$F722)&gt;2,"",IF(Input!S722=0,"NA",Input!S722))</f>
        <v/>
      </c>
      <c r="BR722" s="65" t="str">
        <f t="shared" si="578"/>
        <v/>
      </c>
      <c r="BS722" s="65" t="str">
        <f t="shared" si="579"/>
        <v/>
      </c>
      <c r="BT722" s="165" t="str">
        <f>IF(COUNTBLANK($A722:$F722)&gt;2,"",IF(Input!T722=0,"NA",Input!T722))</f>
        <v/>
      </c>
      <c r="BU722" s="65" t="str">
        <f t="shared" si="580"/>
        <v/>
      </c>
      <c r="BV722" s="65" t="str">
        <f t="shared" si="581"/>
        <v/>
      </c>
      <c r="BW722" s="165" t="str">
        <f>IF(COUNTBLANK($A722:$F722)&gt;2,"",IF(Input!U722=0,"NA",Input!U722))</f>
        <v/>
      </c>
      <c r="BX722" s="65" t="str">
        <f t="shared" si="582"/>
        <v/>
      </c>
      <c r="BY722" s="65" t="str">
        <f t="shared" si="583"/>
        <v/>
      </c>
      <c r="BZ722" s="165" t="str">
        <f>IF(COUNTBLANK($A722:$F722)&gt;2,"",IF(Input!V722=0,"NA",Input!V722))</f>
        <v/>
      </c>
      <c r="CA722" s="65" t="str">
        <f t="shared" si="584"/>
        <v/>
      </c>
      <c r="CB722" s="65" t="str">
        <f t="shared" si="585"/>
        <v/>
      </c>
      <c r="CC722" s="165" t="str">
        <f>IF(COUNTBLANK($A722:$F722)&gt;2,"",IF(Input!W722=0,"NA",Input!W722))</f>
        <v/>
      </c>
      <c r="CD722" s="65" t="str">
        <f t="shared" si="586"/>
        <v/>
      </c>
      <c r="CE722" s="65" t="str">
        <f t="shared" si="587"/>
        <v/>
      </c>
      <c r="CF722" s="165" t="str">
        <f>IF(COUNTBLANK($A722:$F722)&gt;2,"",IF(Input!X722=0,"NA",Input!X722))</f>
        <v/>
      </c>
      <c r="CG722" s="65" t="str">
        <f t="shared" si="588"/>
        <v/>
      </c>
      <c r="CH722" s="65" t="str">
        <f t="shared" si="589"/>
        <v/>
      </c>
      <c r="CI722" s="165" t="str">
        <f>IF(COUNTBLANK($A722:$F722)&gt;2,"",IF(Input!Y722=0,"NA",Input!Y722))</f>
        <v/>
      </c>
      <c r="CJ722" s="65" t="str">
        <f t="shared" si="590"/>
        <v/>
      </c>
      <c r="CK722" s="65" t="str">
        <f t="shared" si="591"/>
        <v/>
      </c>
      <c r="CL722" s="165" t="str">
        <f>IF(COUNTBLANK($A722:$F722)&gt;2,"",IF(Input!Z722=0,"NA",Input!Z722))</f>
        <v/>
      </c>
      <c r="CM722" s="65" t="str">
        <f t="shared" si="592"/>
        <v/>
      </c>
      <c r="CN722" s="65" t="str">
        <f t="shared" si="593"/>
        <v/>
      </c>
      <c r="CO722" s="165" t="str">
        <f>IF(COUNTBLANK($A722:$F722)&gt;2,"",IF(Input!AA722=0,"NA",Input!AA722))</f>
        <v/>
      </c>
      <c r="CP722" s="65" t="str">
        <f t="shared" si="594"/>
        <v/>
      </c>
      <c r="CQ722" s="65" t="str">
        <f t="shared" si="595"/>
        <v/>
      </c>
      <c r="CR722" s="165" t="str">
        <f>IF(COUNTBLANK($A722:$F722)&gt;2,"",IF(Input!AB722=0,"NA",Input!AB722))</f>
        <v/>
      </c>
      <c r="CS722" s="65" t="str">
        <f t="shared" si="596"/>
        <v/>
      </c>
      <c r="CT722" s="65" t="str">
        <f t="shared" si="597"/>
        <v/>
      </c>
      <c r="CU722" s="165" t="str">
        <f>IF(COUNTBLANK($A722:$F722)&gt;2,"",IF(Input!AC722=0,"NA",Input!AC722))</f>
        <v/>
      </c>
      <c r="CV722" s="65" t="str">
        <f t="shared" si="598"/>
        <v/>
      </c>
      <c r="CW722" s="65" t="str">
        <f t="shared" si="599"/>
        <v/>
      </c>
      <c r="CX722" s="165" t="str">
        <f>IF(COUNTBLANK($A722:$F722)&gt;2,"",IF(Input!AD722=0,"NA",Input!AD722))</f>
        <v/>
      </c>
    </row>
    <row r="723" spans="1:102" x14ac:dyDescent="0.25">
      <c r="A723" s="162" t="str">
        <f>IF(Input!B723=0,"",Input!B723)</f>
        <v/>
      </c>
      <c r="B723" s="162" t="str">
        <f>IF(Input!C723=0,"",Input!C723)</f>
        <v/>
      </c>
      <c r="C723" s="162" t="str">
        <f>IF(Input!D723=0,"",Input!D723)</f>
        <v/>
      </c>
      <c r="D723" s="162" t="str">
        <f>IF(Input!G723=0,"",Input!G723)</f>
        <v/>
      </c>
      <c r="E723" s="162" t="str">
        <f>IF(Input!H723=0,"",Input!H723)</f>
        <v/>
      </c>
      <c r="F723" s="162" t="str">
        <f>IF(Input!I723=0,"",Input!I723)</f>
        <v/>
      </c>
      <c r="G723" s="66" t="str">
        <f t="shared" si="550"/>
        <v/>
      </c>
      <c r="H723" s="66" t="str">
        <f t="shared" si="551"/>
        <v/>
      </c>
      <c r="I723" s="160" t="str">
        <f>FinalScores!G723</f>
        <v/>
      </c>
      <c r="J723" s="65" t="str">
        <f t="shared" si="552"/>
        <v/>
      </c>
      <c r="K723" s="65" t="str">
        <f t="shared" si="553"/>
        <v/>
      </c>
      <c r="L723" s="165" t="str">
        <f>IF(COUNTBLANK($A723:$F723)&gt;2,"",IF(Input!AE723=0,"NA",Input!AE723))</f>
        <v/>
      </c>
      <c r="M723" s="65" t="str">
        <f t="shared" si="554"/>
        <v/>
      </c>
      <c r="N723" s="65" t="str">
        <f t="shared" si="555"/>
        <v/>
      </c>
      <c r="O723" s="165" t="str">
        <f>IF(COUNTBLANK($A723:$F723)&gt;2,"",IF(Input!AF723=0,"NA",Input!AF723))</f>
        <v/>
      </c>
      <c r="P723" s="65" t="str">
        <f t="shared" si="556"/>
        <v/>
      </c>
      <c r="Q723" s="65" t="str">
        <f t="shared" si="557"/>
        <v/>
      </c>
      <c r="R723" s="165" t="str">
        <f>IF(COUNTBLANK($A723:$F723)&gt;2,"",IF(Input!AG723=0,"NA",Input!AG723))</f>
        <v/>
      </c>
      <c r="AN723" s="65" t="str">
        <f t="shared" si="558"/>
        <v/>
      </c>
      <c r="AO723" s="65" t="str">
        <f t="shared" si="559"/>
        <v/>
      </c>
      <c r="AP723" s="165" t="str">
        <f>IF(COUNTBLANK($A723:$F723)&gt;2,"",IF(Input!J723=0,"NA",Input!J723))</f>
        <v/>
      </c>
      <c r="AQ723" s="65" t="str">
        <f t="shared" si="560"/>
        <v/>
      </c>
      <c r="AR723" s="65" t="str">
        <f t="shared" si="561"/>
        <v/>
      </c>
      <c r="AS723" s="165" t="str">
        <f>IF(COUNTBLANK($A723:$F723)&gt;2,"",IF(Input!K723=0,"NA",Input!K723))</f>
        <v/>
      </c>
      <c r="AT723" s="65" t="str">
        <f t="shared" si="562"/>
        <v/>
      </c>
      <c r="AU723" s="65" t="str">
        <f t="shared" si="563"/>
        <v/>
      </c>
      <c r="AV723" s="165" t="str">
        <f>IF(COUNTBLANK($A723:$F723)&gt;2,"",IF(Input!L723=0,"NA",Input!L723))</f>
        <v/>
      </c>
      <c r="AW723" s="65" t="str">
        <f t="shared" si="564"/>
        <v/>
      </c>
      <c r="AX723" s="65" t="str">
        <f t="shared" si="565"/>
        <v/>
      </c>
      <c r="AY723" s="165" t="str">
        <f>IF(COUNTBLANK($A723:$F723)&gt;2,"",IF(Input!M723=0,"NA",Input!M723))</f>
        <v/>
      </c>
      <c r="AZ723" s="65" t="str">
        <f t="shared" si="566"/>
        <v/>
      </c>
      <c r="BA723" s="65" t="str">
        <f t="shared" si="567"/>
        <v/>
      </c>
      <c r="BB723" s="165" t="str">
        <f>IF(COUNTBLANK($A723:$F723)&gt;2,"",IF(Input!N723=0,"NA",Input!N723))</f>
        <v/>
      </c>
      <c r="BC723" s="65" t="str">
        <f t="shared" si="568"/>
        <v/>
      </c>
      <c r="BD723" s="65" t="str">
        <f t="shared" si="569"/>
        <v/>
      </c>
      <c r="BE723" s="165" t="str">
        <f>IF(COUNTBLANK($A723:$F723)&gt;2,"",IF(Input!O723=0,"NA",Input!O723))</f>
        <v/>
      </c>
      <c r="BF723" s="65" t="str">
        <f t="shared" si="570"/>
        <v/>
      </c>
      <c r="BG723" s="65" t="str">
        <f t="shared" si="571"/>
        <v/>
      </c>
      <c r="BH723" s="165" t="str">
        <f>IF(COUNTBLANK($A723:$F723)&gt;2,"",IF(Input!P723=0,"NA",Input!P723))</f>
        <v/>
      </c>
      <c r="BI723" s="65" t="str">
        <f t="shared" si="572"/>
        <v/>
      </c>
      <c r="BJ723" s="65" t="str">
        <f t="shared" si="573"/>
        <v/>
      </c>
      <c r="BK723" s="165" t="str">
        <f>IF(COUNTBLANK($A723:$F723)&gt;2,"",IF(Input!Q723=0,"NA",Input!Q723))</f>
        <v/>
      </c>
      <c r="BL723" s="65" t="str">
        <f t="shared" si="574"/>
        <v/>
      </c>
      <c r="BM723" s="65" t="str">
        <f t="shared" si="575"/>
        <v/>
      </c>
      <c r="BN723" s="165" t="str">
        <f>IF(COUNTBLANK($A723:$F723)&gt;2,"",IF(Input!R723=0,"NA",Input!R723))</f>
        <v/>
      </c>
      <c r="BO723" s="65" t="str">
        <f t="shared" si="576"/>
        <v/>
      </c>
      <c r="BP723" s="65" t="str">
        <f t="shared" si="577"/>
        <v/>
      </c>
      <c r="BQ723" s="165" t="str">
        <f>IF(COUNTBLANK($A723:$F723)&gt;2,"",IF(Input!S723=0,"NA",Input!S723))</f>
        <v/>
      </c>
      <c r="BR723" s="65" t="str">
        <f t="shared" si="578"/>
        <v/>
      </c>
      <c r="BS723" s="65" t="str">
        <f t="shared" si="579"/>
        <v/>
      </c>
      <c r="BT723" s="165" t="str">
        <f>IF(COUNTBLANK($A723:$F723)&gt;2,"",IF(Input!T723=0,"NA",Input!T723))</f>
        <v/>
      </c>
      <c r="BU723" s="65" t="str">
        <f t="shared" si="580"/>
        <v/>
      </c>
      <c r="BV723" s="65" t="str">
        <f t="shared" si="581"/>
        <v/>
      </c>
      <c r="BW723" s="165" t="str">
        <f>IF(COUNTBLANK($A723:$F723)&gt;2,"",IF(Input!U723=0,"NA",Input!U723))</f>
        <v/>
      </c>
      <c r="BX723" s="65" t="str">
        <f t="shared" si="582"/>
        <v/>
      </c>
      <c r="BY723" s="65" t="str">
        <f t="shared" si="583"/>
        <v/>
      </c>
      <c r="BZ723" s="165" t="str">
        <f>IF(COUNTBLANK($A723:$F723)&gt;2,"",IF(Input!V723=0,"NA",Input!V723))</f>
        <v/>
      </c>
      <c r="CA723" s="65" t="str">
        <f t="shared" si="584"/>
        <v/>
      </c>
      <c r="CB723" s="65" t="str">
        <f t="shared" si="585"/>
        <v/>
      </c>
      <c r="CC723" s="165" t="str">
        <f>IF(COUNTBLANK($A723:$F723)&gt;2,"",IF(Input!W723=0,"NA",Input!W723))</f>
        <v/>
      </c>
      <c r="CD723" s="65" t="str">
        <f t="shared" si="586"/>
        <v/>
      </c>
      <c r="CE723" s="65" t="str">
        <f t="shared" si="587"/>
        <v/>
      </c>
      <c r="CF723" s="165" t="str">
        <f>IF(COUNTBLANK($A723:$F723)&gt;2,"",IF(Input!X723=0,"NA",Input!X723))</f>
        <v/>
      </c>
      <c r="CG723" s="65" t="str">
        <f t="shared" si="588"/>
        <v/>
      </c>
      <c r="CH723" s="65" t="str">
        <f t="shared" si="589"/>
        <v/>
      </c>
      <c r="CI723" s="165" t="str">
        <f>IF(COUNTBLANK($A723:$F723)&gt;2,"",IF(Input!Y723=0,"NA",Input!Y723))</f>
        <v/>
      </c>
      <c r="CJ723" s="65" t="str">
        <f t="shared" si="590"/>
        <v/>
      </c>
      <c r="CK723" s="65" t="str">
        <f t="shared" si="591"/>
        <v/>
      </c>
      <c r="CL723" s="165" t="str">
        <f>IF(COUNTBLANK($A723:$F723)&gt;2,"",IF(Input!Z723=0,"NA",Input!Z723))</f>
        <v/>
      </c>
      <c r="CM723" s="65" t="str">
        <f t="shared" si="592"/>
        <v/>
      </c>
      <c r="CN723" s="65" t="str">
        <f t="shared" si="593"/>
        <v/>
      </c>
      <c r="CO723" s="165" t="str">
        <f>IF(COUNTBLANK($A723:$F723)&gt;2,"",IF(Input!AA723=0,"NA",Input!AA723))</f>
        <v/>
      </c>
      <c r="CP723" s="65" t="str">
        <f t="shared" si="594"/>
        <v/>
      </c>
      <c r="CQ723" s="65" t="str">
        <f t="shared" si="595"/>
        <v/>
      </c>
      <c r="CR723" s="165" t="str">
        <f>IF(COUNTBLANK($A723:$F723)&gt;2,"",IF(Input!AB723=0,"NA",Input!AB723))</f>
        <v/>
      </c>
      <c r="CS723" s="65" t="str">
        <f t="shared" si="596"/>
        <v/>
      </c>
      <c r="CT723" s="65" t="str">
        <f t="shared" si="597"/>
        <v/>
      </c>
      <c r="CU723" s="165" t="str">
        <f>IF(COUNTBLANK($A723:$F723)&gt;2,"",IF(Input!AC723=0,"NA",Input!AC723))</f>
        <v/>
      </c>
      <c r="CV723" s="65" t="str">
        <f t="shared" si="598"/>
        <v/>
      </c>
      <c r="CW723" s="65" t="str">
        <f t="shared" si="599"/>
        <v/>
      </c>
      <c r="CX723" s="165" t="str">
        <f>IF(COUNTBLANK($A723:$F723)&gt;2,"",IF(Input!AD723=0,"NA",Input!AD723))</f>
        <v/>
      </c>
    </row>
    <row r="724" spans="1:102" x14ac:dyDescent="0.25">
      <c r="A724" s="162" t="str">
        <f>IF(Input!B724=0,"",Input!B724)</f>
        <v/>
      </c>
      <c r="B724" s="162" t="str">
        <f>IF(Input!C724=0,"",Input!C724)</f>
        <v/>
      </c>
      <c r="C724" s="162" t="str">
        <f>IF(Input!D724=0,"",Input!D724)</f>
        <v/>
      </c>
      <c r="D724" s="162" t="str">
        <f>IF(Input!G724=0,"",Input!G724)</f>
        <v/>
      </c>
      <c r="E724" s="162" t="str">
        <f>IF(Input!H724=0,"",Input!H724)</f>
        <v/>
      </c>
      <c r="F724" s="162" t="str">
        <f>IF(Input!I724=0,"",Input!I724)</f>
        <v/>
      </c>
      <c r="G724" s="66" t="str">
        <f t="shared" si="550"/>
        <v/>
      </c>
      <c r="H724" s="66" t="str">
        <f t="shared" si="551"/>
        <v/>
      </c>
      <c r="I724" s="160" t="str">
        <f>FinalScores!G724</f>
        <v/>
      </c>
      <c r="J724" s="65" t="str">
        <f t="shared" si="552"/>
        <v/>
      </c>
      <c r="K724" s="65" t="str">
        <f t="shared" si="553"/>
        <v/>
      </c>
      <c r="L724" s="165" t="str">
        <f>IF(COUNTBLANK($A724:$F724)&gt;2,"",IF(Input!AE724=0,"NA",Input!AE724))</f>
        <v/>
      </c>
      <c r="M724" s="65" t="str">
        <f t="shared" si="554"/>
        <v/>
      </c>
      <c r="N724" s="65" t="str">
        <f t="shared" si="555"/>
        <v/>
      </c>
      <c r="O724" s="165" t="str">
        <f>IF(COUNTBLANK($A724:$F724)&gt;2,"",IF(Input!AF724=0,"NA",Input!AF724))</f>
        <v/>
      </c>
      <c r="P724" s="65" t="str">
        <f t="shared" si="556"/>
        <v/>
      </c>
      <c r="Q724" s="65" t="str">
        <f t="shared" si="557"/>
        <v/>
      </c>
      <c r="R724" s="165" t="str">
        <f>IF(COUNTBLANK($A724:$F724)&gt;2,"",IF(Input!AG724=0,"NA",Input!AG724))</f>
        <v/>
      </c>
      <c r="AN724" s="65" t="str">
        <f t="shared" si="558"/>
        <v/>
      </c>
      <c r="AO724" s="65" t="str">
        <f t="shared" si="559"/>
        <v/>
      </c>
      <c r="AP724" s="165" t="str">
        <f>IF(COUNTBLANK($A724:$F724)&gt;2,"",IF(Input!J724=0,"NA",Input!J724))</f>
        <v/>
      </c>
      <c r="AQ724" s="65" t="str">
        <f t="shared" si="560"/>
        <v/>
      </c>
      <c r="AR724" s="65" t="str">
        <f t="shared" si="561"/>
        <v/>
      </c>
      <c r="AS724" s="165" t="str">
        <f>IF(COUNTBLANK($A724:$F724)&gt;2,"",IF(Input!K724=0,"NA",Input!K724))</f>
        <v/>
      </c>
      <c r="AT724" s="65" t="str">
        <f t="shared" si="562"/>
        <v/>
      </c>
      <c r="AU724" s="65" t="str">
        <f t="shared" si="563"/>
        <v/>
      </c>
      <c r="AV724" s="165" t="str">
        <f>IF(COUNTBLANK($A724:$F724)&gt;2,"",IF(Input!L724=0,"NA",Input!L724))</f>
        <v/>
      </c>
      <c r="AW724" s="65" t="str">
        <f t="shared" si="564"/>
        <v/>
      </c>
      <c r="AX724" s="65" t="str">
        <f t="shared" si="565"/>
        <v/>
      </c>
      <c r="AY724" s="165" t="str">
        <f>IF(COUNTBLANK($A724:$F724)&gt;2,"",IF(Input!M724=0,"NA",Input!M724))</f>
        <v/>
      </c>
      <c r="AZ724" s="65" t="str">
        <f t="shared" si="566"/>
        <v/>
      </c>
      <c r="BA724" s="65" t="str">
        <f t="shared" si="567"/>
        <v/>
      </c>
      <c r="BB724" s="165" t="str">
        <f>IF(COUNTBLANK($A724:$F724)&gt;2,"",IF(Input!N724=0,"NA",Input!N724))</f>
        <v/>
      </c>
      <c r="BC724" s="65" t="str">
        <f t="shared" si="568"/>
        <v/>
      </c>
      <c r="BD724" s="65" t="str">
        <f t="shared" si="569"/>
        <v/>
      </c>
      <c r="BE724" s="165" t="str">
        <f>IF(COUNTBLANK($A724:$F724)&gt;2,"",IF(Input!O724=0,"NA",Input!O724))</f>
        <v/>
      </c>
      <c r="BF724" s="65" t="str">
        <f t="shared" si="570"/>
        <v/>
      </c>
      <c r="BG724" s="65" t="str">
        <f t="shared" si="571"/>
        <v/>
      </c>
      <c r="BH724" s="165" t="str">
        <f>IF(COUNTBLANK($A724:$F724)&gt;2,"",IF(Input!P724=0,"NA",Input!P724))</f>
        <v/>
      </c>
      <c r="BI724" s="65" t="str">
        <f t="shared" si="572"/>
        <v/>
      </c>
      <c r="BJ724" s="65" t="str">
        <f t="shared" si="573"/>
        <v/>
      </c>
      <c r="BK724" s="165" t="str">
        <f>IF(COUNTBLANK($A724:$F724)&gt;2,"",IF(Input!Q724=0,"NA",Input!Q724))</f>
        <v/>
      </c>
      <c r="BL724" s="65" t="str">
        <f t="shared" si="574"/>
        <v/>
      </c>
      <c r="BM724" s="65" t="str">
        <f t="shared" si="575"/>
        <v/>
      </c>
      <c r="BN724" s="165" t="str">
        <f>IF(COUNTBLANK($A724:$F724)&gt;2,"",IF(Input!R724=0,"NA",Input!R724))</f>
        <v/>
      </c>
      <c r="BO724" s="65" t="str">
        <f t="shared" si="576"/>
        <v/>
      </c>
      <c r="BP724" s="65" t="str">
        <f t="shared" si="577"/>
        <v/>
      </c>
      <c r="BQ724" s="165" t="str">
        <f>IF(COUNTBLANK($A724:$F724)&gt;2,"",IF(Input!S724=0,"NA",Input!S724))</f>
        <v/>
      </c>
      <c r="BR724" s="65" t="str">
        <f t="shared" si="578"/>
        <v/>
      </c>
      <c r="BS724" s="65" t="str">
        <f t="shared" si="579"/>
        <v/>
      </c>
      <c r="BT724" s="165" t="str">
        <f>IF(COUNTBLANK($A724:$F724)&gt;2,"",IF(Input!T724=0,"NA",Input!T724))</f>
        <v/>
      </c>
      <c r="BU724" s="65" t="str">
        <f t="shared" si="580"/>
        <v/>
      </c>
      <c r="BV724" s="65" t="str">
        <f t="shared" si="581"/>
        <v/>
      </c>
      <c r="BW724" s="165" t="str">
        <f>IF(COUNTBLANK($A724:$F724)&gt;2,"",IF(Input!U724=0,"NA",Input!U724))</f>
        <v/>
      </c>
      <c r="BX724" s="65" t="str">
        <f t="shared" si="582"/>
        <v/>
      </c>
      <c r="BY724" s="65" t="str">
        <f t="shared" si="583"/>
        <v/>
      </c>
      <c r="BZ724" s="165" t="str">
        <f>IF(COUNTBLANK($A724:$F724)&gt;2,"",IF(Input!V724=0,"NA",Input!V724))</f>
        <v/>
      </c>
      <c r="CA724" s="65" t="str">
        <f t="shared" si="584"/>
        <v/>
      </c>
      <c r="CB724" s="65" t="str">
        <f t="shared" si="585"/>
        <v/>
      </c>
      <c r="CC724" s="165" t="str">
        <f>IF(COUNTBLANK($A724:$F724)&gt;2,"",IF(Input!W724=0,"NA",Input!W724))</f>
        <v/>
      </c>
      <c r="CD724" s="65" t="str">
        <f t="shared" si="586"/>
        <v/>
      </c>
      <c r="CE724" s="65" t="str">
        <f t="shared" si="587"/>
        <v/>
      </c>
      <c r="CF724" s="165" t="str">
        <f>IF(COUNTBLANK($A724:$F724)&gt;2,"",IF(Input!X724=0,"NA",Input!X724))</f>
        <v/>
      </c>
      <c r="CG724" s="65" t="str">
        <f t="shared" si="588"/>
        <v/>
      </c>
      <c r="CH724" s="65" t="str">
        <f t="shared" si="589"/>
        <v/>
      </c>
      <c r="CI724" s="165" t="str">
        <f>IF(COUNTBLANK($A724:$F724)&gt;2,"",IF(Input!Y724=0,"NA",Input!Y724))</f>
        <v/>
      </c>
      <c r="CJ724" s="65" t="str">
        <f t="shared" si="590"/>
        <v/>
      </c>
      <c r="CK724" s="65" t="str">
        <f t="shared" si="591"/>
        <v/>
      </c>
      <c r="CL724" s="165" t="str">
        <f>IF(COUNTBLANK($A724:$F724)&gt;2,"",IF(Input!Z724=0,"NA",Input!Z724))</f>
        <v/>
      </c>
      <c r="CM724" s="65" t="str">
        <f t="shared" si="592"/>
        <v/>
      </c>
      <c r="CN724" s="65" t="str">
        <f t="shared" si="593"/>
        <v/>
      </c>
      <c r="CO724" s="165" t="str">
        <f>IF(COUNTBLANK($A724:$F724)&gt;2,"",IF(Input!AA724=0,"NA",Input!AA724))</f>
        <v/>
      </c>
      <c r="CP724" s="65" t="str">
        <f t="shared" si="594"/>
        <v/>
      </c>
      <c r="CQ724" s="65" t="str">
        <f t="shared" si="595"/>
        <v/>
      </c>
      <c r="CR724" s="165" t="str">
        <f>IF(COUNTBLANK($A724:$F724)&gt;2,"",IF(Input!AB724=0,"NA",Input!AB724))</f>
        <v/>
      </c>
      <c r="CS724" s="65" t="str">
        <f t="shared" si="596"/>
        <v/>
      </c>
      <c r="CT724" s="65" t="str">
        <f t="shared" si="597"/>
        <v/>
      </c>
      <c r="CU724" s="165" t="str">
        <f>IF(COUNTBLANK($A724:$F724)&gt;2,"",IF(Input!AC724=0,"NA",Input!AC724))</f>
        <v/>
      </c>
      <c r="CV724" s="65" t="str">
        <f t="shared" si="598"/>
        <v/>
      </c>
      <c r="CW724" s="65" t="str">
        <f t="shared" si="599"/>
        <v/>
      </c>
      <c r="CX724" s="165" t="str">
        <f>IF(COUNTBLANK($A724:$F724)&gt;2,"",IF(Input!AD724=0,"NA",Input!AD724))</f>
        <v/>
      </c>
    </row>
    <row r="725" spans="1:102" x14ac:dyDescent="0.25">
      <c r="A725" s="162" t="str">
        <f>IF(Input!B725=0,"",Input!B725)</f>
        <v/>
      </c>
      <c r="B725" s="162" t="str">
        <f>IF(Input!C725=0,"",Input!C725)</f>
        <v/>
      </c>
      <c r="C725" s="162" t="str">
        <f>IF(Input!D725=0,"",Input!D725)</f>
        <v/>
      </c>
      <c r="D725" s="162" t="str">
        <f>IF(Input!G725=0,"",Input!G725)</f>
        <v/>
      </c>
      <c r="E725" s="162" t="str">
        <f>IF(Input!H725=0,"",Input!H725)</f>
        <v/>
      </c>
      <c r="F725" s="162" t="str">
        <f>IF(Input!I725=0,"",Input!I725)</f>
        <v/>
      </c>
      <c r="G725" s="66" t="str">
        <f t="shared" si="550"/>
        <v/>
      </c>
      <c r="H725" s="66" t="str">
        <f t="shared" si="551"/>
        <v/>
      </c>
      <c r="I725" s="160" t="str">
        <f>FinalScores!G725</f>
        <v/>
      </c>
      <c r="J725" s="65" t="str">
        <f t="shared" si="552"/>
        <v/>
      </c>
      <c r="K725" s="65" t="str">
        <f t="shared" si="553"/>
        <v/>
      </c>
      <c r="L725" s="165" t="str">
        <f>IF(COUNTBLANK($A725:$F725)&gt;2,"",IF(Input!AE725=0,"NA",Input!AE725))</f>
        <v/>
      </c>
      <c r="M725" s="65" t="str">
        <f t="shared" si="554"/>
        <v/>
      </c>
      <c r="N725" s="65" t="str">
        <f t="shared" si="555"/>
        <v/>
      </c>
      <c r="O725" s="165" t="str">
        <f>IF(COUNTBLANK($A725:$F725)&gt;2,"",IF(Input!AF725=0,"NA",Input!AF725))</f>
        <v/>
      </c>
      <c r="P725" s="65" t="str">
        <f t="shared" si="556"/>
        <v/>
      </c>
      <c r="Q725" s="65" t="str">
        <f t="shared" si="557"/>
        <v/>
      </c>
      <c r="R725" s="165" t="str">
        <f>IF(COUNTBLANK($A725:$F725)&gt;2,"",IF(Input!AG725=0,"NA",Input!AG725))</f>
        <v/>
      </c>
      <c r="AN725" s="65" t="str">
        <f t="shared" si="558"/>
        <v/>
      </c>
      <c r="AO725" s="65" t="str">
        <f t="shared" si="559"/>
        <v/>
      </c>
      <c r="AP725" s="165" t="str">
        <f>IF(COUNTBLANK($A725:$F725)&gt;2,"",IF(Input!J725=0,"NA",Input!J725))</f>
        <v/>
      </c>
      <c r="AQ725" s="65" t="str">
        <f t="shared" si="560"/>
        <v/>
      </c>
      <c r="AR725" s="65" t="str">
        <f t="shared" si="561"/>
        <v/>
      </c>
      <c r="AS725" s="165" t="str">
        <f>IF(COUNTBLANK($A725:$F725)&gt;2,"",IF(Input!K725=0,"NA",Input!K725))</f>
        <v/>
      </c>
      <c r="AT725" s="65" t="str">
        <f t="shared" si="562"/>
        <v/>
      </c>
      <c r="AU725" s="65" t="str">
        <f t="shared" si="563"/>
        <v/>
      </c>
      <c r="AV725" s="165" t="str">
        <f>IF(COUNTBLANK($A725:$F725)&gt;2,"",IF(Input!L725=0,"NA",Input!L725))</f>
        <v/>
      </c>
      <c r="AW725" s="65" t="str">
        <f t="shared" si="564"/>
        <v/>
      </c>
      <c r="AX725" s="65" t="str">
        <f t="shared" si="565"/>
        <v/>
      </c>
      <c r="AY725" s="165" t="str">
        <f>IF(COUNTBLANK($A725:$F725)&gt;2,"",IF(Input!M725=0,"NA",Input!M725))</f>
        <v/>
      </c>
      <c r="AZ725" s="65" t="str">
        <f t="shared" si="566"/>
        <v/>
      </c>
      <c r="BA725" s="65" t="str">
        <f t="shared" si="567"/>
        <v/>
      </c>
      <c r="BB725" s="165" t="str">
        <f>IF(COUNTBLANK($A725:$F725)&gt;2,"",IF(Input!N725=0,"NA",Input!N725))</f>
        <v/>
      </c>
      <c r="BC725" s="65" t="str">
        <f t="shared" si="568"/>
        <v/>
      </c>
      <c r="BD725" s="65" t="str">
        <f t="shared" si="569"/>
        <v/>
      </c>
      <c r="BE725" s="165" t="str">
        <f>IF(COUNTBLANK($A725:$F725)&gt;2,"",IF(Input!O725=0,"NA",Input!O725))</f>
        <v/>
      </c>
      <c r="BF725" s="65" t="str">
        <f t="shared" si="570"/>
        <v/>
      </c>
      <c r="BG725" s="65" t="str">
        <f t="shared" si="571"/>
        <v/>
      </c>
      <c r="BH725" s="165" t="str">
        <f>IF(COUNTBLANK($A725:$F725)&gt;2,"",IF(Input!P725=0,"NA",Input!P725))</f>
        <v/>
      </c>
      <c r="BI725" s="65" t="str">
        <f t="shared" si="572"/>
        <v/>
      </c>
      <c r="BJ725" s="65" t="str">
        <f t="shared" si="573"/>
        <v/>
      </c>
      <c r="BK725" s="165" t="str">
        <f>IF(COUNTBLANK($A725:$F725)&gt;2,"",IF(Input!Q725=0,"NA",Input!Q725))</f>
        <v/>
      </c>
      <c r="BL725" s="65" t="str">
        <f t="shared" si="574"/>
        <v/>
      </c>
      <c r="BM725" s="65" t="str">
        <f t="shared" si="575"/>
        <v/>
      </c>
      <c r="BN725" s="165" t="str">
        <f>IF(COUNTBLANK($A725:$F725)&gt;2,"",IF(Input!R725=0,"NA",Input!R725))</f>
        <v/>
      </c>
      <c r="BO725" s="65" t="str">
        <f t="shared" si="576"/>
        <v/>
      </c>
      <c r="BP725" s="65" t="str">
        <f t="shared" si="577"/>
        <v/>
      </c>
      <c r="BQ725" s="165" t="str">
        <f>IF(COUNTBLANK($A725:$F725)&gt;2,"",IF(Input!S725=0,"NA",Input!S725))</f>
        <v/>
      </c>
      <c r="BR725" s="65" t="str">
        <f t="shared" si="578"/>
        <v/>
      </c>
      <c r="BS725" s="65" t="str">
        <f t="shared" si="579"/>
        <v/>
      </c>
      <c r="BT725" s="165" t="str">
        <f>IF(COUNTBLANK($A725:$F725)&gt;2,"",IF(Input!T725=0,"NA",Input!T725))</f>
        <v/>
      </c>
      <c r="BU725" s="65" t="str">
        <f t="shared" si="580"/>
        <v/>
      </c>
      <c r="BV725" s="65" t="str">
        <f t="shared" si="581"/>
        <v/>
      </c>
      <c r="BW725" s="165" t="str">
        <f>IF(COUNTBLANK($A725:$F725)&gt;2,"",IF(Input!U725=0,"NA",Input!U725))</f>
        <v/>
      </c>
      <c r="BX725" s="65" t="str">
        <f t="shared" si="582"/>
        <v/>
      </c>
      <c r="BY725" s="65" t="str">
        <f t="shared" si="583"/>
        <v/>
      </c>
      <c r="BZ725" s="165" t="str">
        <f>IF(COUNTBLANK($A725:$F725)&gt;2,"",IF(Input!V725=0,"NA",Input!V725))</f>
        <v/>
      </c>
      <c r="CA725" s="65" t="str">
        <f t="shared" si="584"/>
        <v/>
      </c>
      <c r="CB725" s="65" t="str">
        <f t="shared" si="585"/>
        <v/>
      </c>
      <c r="CC725" s="165" t="str">
        <f>IF(COUNTBLANK($A725:$F725)&gt;2,"",IF(Input!W725=0,"NA",Input!W725))</f>
        <v/>
      </c>
      <c r="CD725" s="65" t="str">
        <f t="shared" si="586"/>
        <v/>
      </c>
      <c r="CE725" s="65" t="str">
        <f t="shared" si="587"/>
        <v/>
      </c>
      <c r="CF725" s="165" t="str">
        <f>IF(COUNTBLANK($A725:$F725)&gt;2,"",IF(Input!X725=0,"NA",Input!X725))</f>
        <v/>
      </c>
      <c r="CG725" s="65" t="str">
        <f t="shared" si="588"/>
        <v/>
      </c>
      <c r="CH725" s="65" t="str">
        <f t="shared" si="589"/>
        <v/>
      </c>
      <c r="CI725" s="165" t="str">
        <f>IF(COUNTBLANK($A725:$F725)&gt;2,"",IF(Input!Y725=0,"NA",Input!Y725))</f>
        <v/>
      </c>
      <c r="CJ725" s="65" t="str">
        <f t="shared" si="590"/>
        <v/>
      </c>
      <c r="CK725" s="65" t="str">
        <f t="shared" si="591"/>
        <v/>
      </c>
      <c r="CL725" s="165" t="str">
        <f>IF(COUNTBLANK($A725:$F725)&gt;2,"",IF(Input!Z725=0,"NA",Input!Z725))</f>
        <v/>
      </c>
      <c r="CM725" s="65" t="str">
        <f t="shared" si="592"/>
        <v/>
      </c>
      <c r="CN725" s="65" t="str">
        <f t="shared" si="593"/>
        <v/>
      </c>
      <c r="CO725" s="165" t="str">
        <f>IF(COUNTBLANK($A725:$F725)&gt;2,"",IF(Input!AA725=0,"NA",Input!AA725))</f>
        <v/>
      </c>
      <c r="CP725" s="65" t="str">
        <f t="shared" si="594"/>
        <v/>
      </c>
      <c r="CQ725" s="65" t="str">
        <f t="shared" si="595"/>
        <v/>
      </c>
      <c r="CR725" s="165" t="str">
        <f>IF(COUNTBLANK($A725:$F725)&gt;2,"",IF(Input!AB725=0,"NA",Input!AB725))</f>
        <v/>
      </c>
      <c r="CS725" s="65" t="str">
        <f t="shared" si="596"/>
        <v/>
      </c>
      <c r="CT725" s="65" t="str">
        <f t="shared" si="597"/>
        <v/>
      </c>
      <c r="CU725" s="165" t="str">
        <f>IF(COUNTBLANK($A725:$F725)&gt;2,"",IF(Input!AC725=0,"NA",Input!AC725))</f>
        <v/>
      </c>
      <c r="CV725" s="65" t="str">
        <f t="shared" si="598"/>
        <v/>
      </c>
      <c r="CW725" s="65" t="str">
        <f t="shared" si="599"/>
        <v/>
      </c>
      <c r="CX725" s="165" t="str">
        <f>IF(COUNTBLANK($A725:$F725)&gt;2,"",IF(Input!AD725=0,"NA",Input!AD725))</f>
        <v/>
      </c>
    </row>
    <row r="726" spans="1:102" x14ac:dyDescent="0.25">
      <c r="A726" s="162" t="str">
        <f>IF(Input!B726=0,"",Input!B726)</f>
        <v/>
      </c>
      <c r="B726" s="162" t="str">
        <f>IF(Input!C726=0,"",Input!C726)</f>
        <v/>
      </c>
      <c r="C726" s="162" t="str">
        <f>IF(Input!D726=0,"",Input!D726)</f>
        <v/>
      </c>
      <c r="D726" s="162" t="str">
        <f>IF(Input!G726=0,"",Input!G726)</f>
        <v/>
      </c>
      <c r="E726" s="162" t="str">
        <f>IF(Input!H726=0,"",Input!H726)</f>
        <v/>
      </c>
      <c r="F726" s="162" t="str">
        <f>IF(Input!I726=0,"",Input!I726)</f>
        <v/>
      </c>
      <c r="G726" s="66" t="str">
        <f t="shared" si="550"/>
        <v/>
      </c>
      <c r="H726" s="66" t="str">
        <f t="shared" si="551"/>
        <v/>
      </c>
      <c r="I726" s="160" t="str">
        <f>FinalScores!G726</f>
        <v/>
      </c>
      <c r="J726" s="65" t="str">
        <f t="shared" si="552"/>
        <v/>
      </c>
      <c r="K726" s="65" t="str">
        <f t="shared" si="553"/>
        <v/>
      </c>
      <c r="L726" s="165" t="str">
        <f>IF(COUNTBLANK($A726:$F726)&gt;2,"",IF(Input!AE726=0,"NA",Input!AE726))</f>
        <v/>
      </c>
      <c r="M726" s="65" t="str">
        <f t="shared" si="554"/>
        <v/>
      </c>
      <c r="N726" s="65" t="str">
        <f t="shared" si="555"/>
        <v/>
      </c>
      <c r="O726" s="165" t="str">
        <f>IF(COUNTBLANK($A726:$F726)&gt;2,"",IF(Input!AF726=0,"NA",Input!AF726))</f>
        <v/>
      </c>
      <c r="P726" s="65" t="str">
        <f t="shared" si="556"/>
        <v/>
      </c>
      <c r="Q726" s="65" t="str">
        <f t="shared" si="557"/>
        <v/>
      </c>
      <c r="R726" s="165" t="str">
        <f>IF(COUNTBLANK($A726:$F726)&gt;2,"",IF(Input!AG726=0,"NA",Input!AG726))</f>
        <v/>
      </c>
      <c r="AN726" s="65" t="str">
        <f t="shared" si="558"/>
        <v/>
      </c>
      <c r="AO726" s="65" t="str">
        <f t="shared" si="559"/>
        <v/>
      </c>
      <c r="AP726" s="165" t="str">
        <f>IF(COUNTBLANK($A726:$F726)&gt;2,"",IF(Input!J726=0,"NA",Input!J726))</f>
        <v/>
      </c>
      <c r="AQ726" s="65" t="str">
        <f t="shared" si="560"/>
        <v/>
      </c>
      <c r="AR726" s="65" t="str">
        <f t="shared" si="561"/>
        <v/>
      </c>
      <c r="AS726" s="165" t="str">
        <f>IF(COUNTBLANK($A726:$F726)&gt;2,"",IF(Input!K726=0,"NA",Input!K726))</f>
        <v/>
      </c>
      <c r="AT726" s="65" t="str">
        <f t="shared" si="562"/>
        <v/>
      </c>
      <c r="AU726" s="65" t="str">
        <f t="shared" si="563"/>
        <v/>
      </c>
      <c r="AV726" s="165" t="str">
        <f>IF(COUNTBLANK($A726:$F726)&gt;2,"",IF(Input!L726=0,"NA",Input!L726))</f>
        <v/>
      </c>
      <c r="AW726" s="65" t="str">
        <f t="shared" si="564"/>
        <v/>
      </c>
      <c r="AX726" s="65" t="str">
        <f t="shared" si="565"/>
        <v/>
      </c>
      <c r="AY726" s="165" t="str">
        <f>IF(COUNTBLANK($A726:$F726)&gt;2,"",IF(Input!M726=0,"NA",Input!M726))</f>
        <v/>
      </c>
      <c r="AZ726" s="65" t="str">
        <f t="shared" si="566"/>
        <v/>
      </c>
      <c r="BA726" s="65" t="str">
        <f t="shared" si="567"/>
        <v/>
      </c>
      <c r="BB726" s="165" t="str">
        <f>IF(COUNTBLANK($A726:$F726)&gt;2,"",IF(Input!N726=0,"NA",Input!N726))</f>
        <v/>
      </c>
      <c r="BC726" s="65" t="str">
        <f t="shared" si="568"/>
        <v/>
      </c>
      <c r="BD726" s="65" t="str">
        <f t="shared" si="569"/>
        <v/>
      </c>
      <c r="BE726" s="165" t="str">
        <f>IF(COUNTBLANK($A726:$F726)&gt;2,"",IF(Input!O726=0,"NA",Input!O726))</f>
        <v/>
      </c>
      <c r="BF726" s="65" t="str">
        <f t="shared" si="570"/>
        <v/>
      </c>
      <c r="BG726" s="65" t="str">
        <f t="shared" si="571"/>
        <v/>
      </c>
      <c r="BH726" s="165" t="str">
        <f>IF(COUNTBLANK($A726:$F726)&gt;2,"",IF(Input!P726=0,"NA",Input!P726))</f>
        <v/>
      </c>
      <c r="BI726" s="65" t="str">
        <f t="shared" si="572"/>
        <v/>
      </c>
      <c r="BJ726" s="65" t="str">
        <f t="shared" si="573"/>
        <v/>
      </c>
      <c r="BK726" s="165" t="str">
        <f>IF(COUNTBLANK($A726:$F726)&gt;2,"",IF(Input!Q726=0,"NA",Input!Q726))</f>
        <v/>
      </c>
      <c r="BL726" s="65" t="str">
        <f t="shared" si="574"/>
        <v/>
      </c>
      <c r="BM726" s="65" t="str">
        <f t="shared" si="575"/>
        <v/>
      </c>
      <c r="BN726" s="165" t="str">
        <f>IF(COUNTBLANK($A726:$F726)&gt;2,"",IF(Input!R726=0,"NA",Input!R726))</f>
        <v/>
      </c>
      <c r="BO726" s="65" t="str">
        <f t="shared" si="576"/>
        <v/>
      </c>
      <c r="BP726" s="65" t="str">
        <f t="shared" si="577"/>
        <v/>
      </c>
      <c r="BQ726" s="165" t="str">
        <f>IF(COUNTBLANK($A726:$F726)&gt;2,"",IF(Input!S726=0,"NA",Input!S726))</f>
        <v/>
      </c>
      <c r="BR726" s="65" t="str">
        <f t="shared" si="578"/>
        <v/>
      </c>
      <c r="BS726" s="65" t="str">
        <f t="shared" si="579"/>
        <v/>
      </c>
      <c r="BT726" s="165" t="str">
        <f>IF(COUNTBLANK($A726:$F726)&gt;2,"",IF(Input!T726=0,"NA",Input!T726))</f>
        <v/>
      </c>
      <c r="BU726" s="65" t="str">
        <f t="shared" si="580"/>
        <v/>
      </c>
      <c r="BV726" s="65" t="str">
        <f t="shared" si="581"/>
        <v/>
      </c>
      <c r="BW726" s="165" t="str">
        <f>IF(COUNTBLANK($A726:$F726)&gt;2,"",IF(Input!U726=0,"NA",Input!U726))</f>
        <v/>
      </c>
      <c r="BX726" s="65" t="str">
        <f t="shared" si="582"/>
        <v/>
      </c>
      <c r="BY726" s="65" t="str">
        <f t="shared" si="583"/>
        <v/>
      </c>
      <c r="BZ726" s="165" t="str">
        <f>IF(COUNTBLANK($A726:$F726)&gt;2,"",IF(Input!V726=0,"NA",Input!V726))</f>
        <v/>
      </c>
      <c r="CA726" s="65" t="str">
        <f t="shared" si="584"/>
        <v/>
      </c>
      <c r="CB726" s="65" t="str">
        <f t="shared" si="585"/>
        <v/>
      </c>
      <c r="CC726" s="165" t="str">
        <f>IF(COUNTBLANK($A726:$F726)&gt;2,"",IF(Input!W726=0,"NA",Input!W726))</f>
        <v/>
      </c>
      <c r="CD726" s="65" t="str">
        <f t="shared" si="586"/>
        <v/>
      </c>
      <c r="CE726" s="65" t="str">
        <f t="shared" si="587"/>
        <v/>
      </c>
      <c r="CF726" s="165" t="str">
        <f>IF(COUNTBLANK($A726:$F726)&gt;2,"",IF(Input!X726=0,"NA",Input!X726))</f>
        <v/>
      </c>
      <c r="CG726" s="65" t="str">
        <f t="shared" si="588"/>
        <v/>
      </c>
      <c r="CH726" s="65" t="str">
        <f t="shared" si="589"/>
        <v/>
      </c>
      <c r="CI726" s="165" t="str">
        <f>IF(COUNTBLANK($A726:$F726)&gt;2,"",IF(Input!Y726=0,"NA",Input!Y726))</f>
        <v/>
      </c>
      <c r="CJ726" s="65" t="str">
        <f t="shared" si="590"/>
        <v/>
      </c>
      <c r="CK726" s="65" t="str">
        <f t="shared" si="591"/>
        <v/>
      </c>
      <c r="CL726" s="165" t="str">
        <f>IF(COUNTBLANK($A726:$F726)&gt;2,"",IF(Input!Z726=0,"NA",Input!Z726))</f>
        <v/>
      </c>
      <c r="CM726" s="65" t="str">
        <f t="shared" si="592"/>
        <v/>
      </c>
      <c r="CN726" s="65" t="str">
        <f t="shared" si="593"/>
        <v/>
      </c>
      <c r="CO726" s="165" t="str">
        <f>IF(COUNTBLANK($A726:$F726)&gt;2,"",IF(Input!AA726=0,"NA",Input!AA726))</f>
        <v/>
      </c>
      <c r="CP726" s="65" t="str">
        <f t="shared" si="594"/>
        <v/>
      </c>
      <c r="CQ726" s="65" t="str">
        <f t="shared" si="595"/>
        <v/>
      </c>
      <c r="CR726" s="165" t="str">
        <f>IF(COUNTBLANK($A726:$F726)&gt;2,"",IF(Input!AB726=0,"NA",Input!AB726))</f>
        <v/>
      </c>
      <c r="CS726" s="65" t="str">
        <f t="shared" si="596"/>
        <v/>
      </c>
      <c r="CT726" s="65" t="str">
        <f t="shared" si="597"/>
        <v/>
      </c>
      <c r="CU726" s="165" t="str">
        <f>IF(COUNTBLANK($A726:$F726)&gt;2,"",IF(Input!AC726=0,"NA",Input!AC726))</f>
        <v/>
      </c>
      <c r="CV726" s="65" t="str">
        <f t="shared" si="598"/>
        <v/>
      </c>
      <c r="CW726" s="65" t="str">
        <f t="shared" si="599"/>
        <v/>
      </c>
      <c r="CX726" s="165" t="str">
        <f>IF(COUNTBLANK($A726:$F726)&gt;2,"",IF(Input!AD726=0,"NA",Input!AD726))</f>
        <v/>
      </c>
    </row>
    <row r="727" spans="1:102" x14ac:dyDescent="0.25">
      <c r="A727" s="162" t="str">
        <f>IF(Input!B727=0,"",Input!B727)</f>
        <v/>
      </c>
      <c r="B727" s="162" t="str">
        <f>IF(Input!C727=0,"",Input!C727)</f>
        <v/>
      </c>
      <c r="C727" s="162" t="str">
        <f>IF(Input!D727=0,"",Input!D727)</f>
        <v/>
      </c>
      <c r="D727" s="162" t="str">
        <f>IF(Input!G727=0,"",Input!G727)</f>
        <v/>
      </c>
      <c r="E727" s="162" t="str">
        <f>IF(Input!H727=0,"",Input!H727)</f>
        <v/>
      </c>
      <c r="F727" s="162" t="str">
        <f>IF(Input!I727=0,"",Input!I727)</f>
        <v/>
      </c>
      <c r="G727" s="66" t="str">
        <f t="shared" si="550"/>
        <v/>
      </c>
      <c r="H727" s="66" t="str">
        <f t="shared" si="551"/>
        <v/>
      </c>
      <c r="I727" s="160" t="str">
        <f>FinalScores!G727</f>
        <v/>
      </c>
      <c r="J727" s="65" t="str">
        <f t="shared" si="552"/>
        <v/>
      </c>
      <c r="K727" s="65" t="str">
        <f t="shared" si="553"/>
        <v/>
      </c>
      <c r="L727" s="165" t="str">
        <f>IF(COUNTBLANK($A727:$F727)&gt;2,"",IF(Input!AE727=0,"NA",Input!AE727))</f>
        <v/>
      </c>
      <c r="M727" s="65" t="str">
        <f t="shared" si="554"/>
        <v/>
      </c>
      <c r="N727" s="65" t="str">
        <f t="shared" si="555"/>
        <v/>
      </c>
      <c r="O727" s="165" t="str">
        <f>IF(COUNTBLANK($A727:$F727)&gt;2,"",IF(Input!AF727=0,"NA",Input!AF727))</f>
        <v/>
      </c>
      <c r="P727" s="65" t="str">
        <f t="shared" si="556"/>
        <v/>
      </c>
      <c r="Q727" s="65" t="str">
        <f t="shared" si="557"/>
        <v/>
      </c>
      <c r="R727" s="165" t="str">
        <f>IF(COUNTBLANK($A727:$F727)&gt;2,"",IF(Input!AG727=0,"NA",Input!AG727))</f>
        <v/>
      </c>
      <c r="AN727" s="65" t="str">
        <f t="shared" si="558"/>
        <v/>
      </c>
      <c r="AO727" s="65" t="str">
        <f t="shared" si="559"/>
        <v/>
      </c>
      <c r="AP727" s="165" t="str">
        <f>IF(COUNTBLANK($A727:$F727)&gt;2,"",IF(Input!J727=0,"NA",Input!J727))</f>
        <v/>
      </c>
      <c r="AQ727" s="65" t="str">
        <f t="shared" si="560"/>
        <v/>
      </c>
      <c r="AR727" s="65" t="str">
        <f t="shared" si="561"/>
        <v/>
      </c>
      <c r="AS727" s="165" t="str">
        <f>IF(COUNTBLANK($A727:$F727)&gt;2,"",IF(Input!K727=0,"NA",Input!K727))</f>
        <v/>
      </c>
      <c r="AT727" s="65" t="str">
        <f t="shared" si="562"/>
        <v/>
      </c>
      <c r="AU727" s="65" t="str">
        <f t="shared" si="563"/>
        <v/>
      </c>
      <c r="AV727" s="165" t="str">
        <f>IF(COUNTBLANK($A727:$F727)&gt;2,"",IF(Input!L727=0,"NA",Input!L727))</f>
        <v/>
      </c>
      <c r="AW727" s="65" t="str">
        <f t="shared" si="564"/>
        <v/>
      </c>
      <c r="AX727" s="65" t="str">
        <f t="shared" si="565"/>
        <v/>
      </c>
      <c r="AY727" s="165" t="str">
        <f>IF(COUNTBLANK($A727:$F727)&gt;2,"",IF(Input!M727=0,"NA",Input!M727))</f>
        <v/>
      </c>
      <c r="AZ727" s="65" t="str">
        <f t="shared" si="566"/>
        <v/>
      </c>
      <c r="BA727" s="65" t="str">
        <f t="shared" si="567"/>
        <v/>
      </c>
      <c r="BB727" s="165" t="str">
        <f>IF(COUNTBLANK($A727:$F727)&gt;2,"",IF(Input!N727=0,"NA",Input!N727))</f>
        <v/>
      </c>
      <c r="BC727" s="65" t="str">
        <f t="shared" si="568"/>
        <v/>
      </c>
      <c r="BD727" s="65" t="str">
        <f t="shared" si="569"/>
        <v/>
      </c>
      <c r="BE727" s="165" t="str">
        <f>IF(COUNTBLANK($A727:$F727)&gt;2,"",IF(Input!O727=0,"NA",Input!O727))</f>
        <v/>
      </c>
      <c r="BF727" s="65" t="str">
        <f t="shared" si="570"/>
        <v/>
      </c>
      <c r="BG727" s="65" t="str">
        <f t="shared" si="571"/>
        <v/>
      </c>
      <c r="BH727" s="165" t="str">
        <f>IF(COUNTBLANK($A727:$F727)&gt;2,"",IF(Input!P727=0,"NA",Input!P727))</f>
        <v/>
      </c>
      <c r="BI727" s="65" t="str">
        <f t="shared" si="572"/>
        <v/>
      </c>
      <c r="BJ727" s="65" t="str">
        <f t="shared" si="573"/>
        <v/>
      </c>
      <c r="BK727" s="165" t="str">
        <f>IF(COUNTBLANK($A727:$F727)&gt;2,"",IF(Input!Q727=0,"NA",Input!Q727))</f>
        <v/>
      </c>
      <c r="BL727" s="65" t="str">
        <f t="shared" si="574"/>
        <v/>
      </c>
      <c r="BM727" s="65" t="str">
        <f t="shared" si="575"/>
        <v/>
      </c>
      <c r="BN727" s="165" t="str">
        <f>IF(COUNTBLANK($A727:$F727)&gt;2,"",IF(Input!R727=0,"NA",Input!R727))</f>
        <v/>
      </c>
      <c r="BO727" s="65" t="str">
        <f t="shared" si="576"/>
        <v/>
      </c>
      <c r="BP727" s="65" t="str">
        <f t="shared" si="577"/>
        <v/>
      </c>
      <c r="BQ727" s="165" t="str">
        <f>IF(COUNTBLANK($A727:$F727)&gt;2,"",IF(Input!S727=0,"NA",Input!S727))</f>
        <v/>
      </c>
      <c r="BR727" s="65" t="str">
        <f t="shared" si="578"/>
        <v/>
      </c>
      <c r="BS727" s="65" t="str">
        <f t="shared" si="579"/>
        <v/>
      </c>
      <c r="BT727" s="165" t="str">
        <f>IF(COUNTBLANK($A727:$F727)&gt;2,"",IF(Input!T727=0,"NA",Input!T727))</f>
        <v/>
      </c>
      <c r="BU727" s="65" t="str">
        <f t="shared" si="580"/>
        <v/>
      </c>
      <c r="BV727" s="65" t="str">
        <f t="shared" si="581"/>
        <v/>
      </c>
      <c r="BW727" s="165" t="str">
        <f>IF(COUNTBLANK($A727:$F727)&gt;2,"",IF(Input!U727=0,"NA",Input!U727))</f>
        <v/>
      </c>
      <c r="BX727" s="65" t="str">
        <f t="shared" si="582"/>
        <v/>
      </c>
      <c r="BY727" s="65" t="str">
        <f t="shared" si="583"/>
        <v/>
      </c>
      <c r="BZ727" s="165" t="str">
        <f>IF(COUNTBLANK($A727:$F727)&gt;2,"",IF(Input!V727=0,"NA",Input!V727))</f>
        <v/>
      </c>
      <c r="CA727" s="65" t="str">
        <f t="shared" si="584"/>
        <v/>
      </c>
      <c r="CB727" s="65" t="str">
        <f t="shared" si="585"/>
        <v/>
      </c>
      <c r="CC727" s="165" t="str">
        <f>IF(COUNTBLANK($A727:$F727)&gt;2,"",IF(Input!W727=0,"NA",Input!W727))</f>
        <v/>
      </c>
      <c r="CD727" s="65" t="str">
        <f t="shared" si="586"/>
        <v/>
      </c>
      <c r="CE727" s="65" t="str">
        <f t="shared" si="587"/>
        <v/>
      </c>
      <c r="CF727" s="165" t="str">
        <f>IF(COUNTBLANK($A727:$F727)&gt;2,"",IF(Input!X727=0,"NA",Input!X727))</f>
        <v/>
      </c>
      <c r="CG727" s="65" t="str">
        <f t="shared" si="588"/>
        <v/>
      </c>
      <c r="CH727" s="65" t="str">
        <f t="shared" si="589"/>
        <v/>
      </c>
      <c r="CI727" s="165" t="str">
        <f>IF(COUNTBLANK($A727:$F727)&gt;2,"",IF(Input!Y727=0,"NA",Input!Y727))</f>
        <v/>
      </c>
      <c r="CJ727" s="65" t="str">
        <f t="shared" si="590"/>
        <v/>
      </c>
      <c r="CK727" s="65" t="str">
        <f t="shared" si="591"/>
        <v/>
      </c>
      <c r="CL727" s="165" t="str">
        <f>IF(COUNTBLANK($A727:$F727)&gt;2,"",IF(Input!Z727=0,"NA",Input!Z727))</f>
        <v/>
      </c>
      <c r="CM727" s="65" t="str">
        <f t="shared" si="592"/>
        <v/>
      </c>
      <c r="CN727" s="65" t="str">
        <f t="shared" si="593"/>
        <v/>
      </c>
      <c r="CO727" s="165" t="str">
        <f>IF(COUNTBLANK($A727:$F727)&gt;2,"",IF(Input!AA727=0,"NA",Input!AA727))</f>
        <v/>
      </c>
      <c r="CP727" s="65" t="str">
        <f t="shared" si="594"/>
        <v/>
      </c>
      <c r="CQ727" s="65" t="str">
        <f t="shared" si="595"/>
        <v/>
      </c>
      <c r="CR727" s="165" t="str">
        <f>IF(COUNTBLANK($A727:$F727)&gt;2,"",IF(Input!AB727=0,"NA",Input!AB727))</f>
        <v/>
      </c>
      <c r="CS727" s="65" t="str">
        <f t="shared" si="596"/>
        <v/>
      </c>
      <c r="CT727" s="65" t="str">
        <f t="shared" si="597"/>
        <v/>
      </c>
      <c r="CU727" s="165" t="str">
        <f>IF(COUNTBLANK($A727:$F727)&gt;2,"",IF(Input!AC727=0,"NA",Input!AC727))</f>
        <v/>
      </c>
      <c r="CV727" s="65" t="str">
        <f t="shared" si="598"/>
        <v/>
      </c>
      <c r="CW727" s="65" t="str">
        <f t="shared" si="599"/>
        <v/>
      </c>
      <c r="CX727" s="165" t="str">
        <f>IF(COUNTBLANK($A727:$F727)&gt;2,"",IF(Input!AD727=0,"NA",Input!AD727))</f>
        <v/>
      </c>
    </row>
    <row r="728" spans="1:102" x14ac:dyDescent="0.25">
      <c r="A728" s="162" t="str">
        <f>IF(Input!B728=0,"",Input!B728)</f>
        <v/>
      </c>
      <c r="B728" s="162" t="str">
        <f>IF(Input!C728=0,"",Input!C728)</f>
        <v/>
      </c>
      <c r="C728" s="162" t="str">
        <f>IF(Input!D728=0,"",Input!D728)</f>
        <v/>
      </c>
      <c r="D728" s="162" t="str">
        <f>IF(Input!G728=0,"",Input!G728)</f>
        <v/>
      </c>
      <c r="E728" s="162" t="str">
        <f>IF(Input!H728=0,"",Input!H728)</f>
        <v/>
      </c>
      <c r="F728" s="162" t="str">
        <f>IF(Input!I728=0,"",Input!I728)</f>
        <v/>
      </c>
      <c r="G728" s="66" t="str">
        <f t="shared" si="550"/>
        <v/>
      </c>
      <c r="H728" s="66" t="str">
        <f t="shared" si="551"/>
        <v/>
      </c>
      <c r="I728" s="160" t="str">
        <f>FinalScores!G728</f>
        <v/>
      </c>
      <c r="J728" s="65" t="str">
        <f t="shared" si="552"/>
        <v/>
      </c>
      <c r="K728" s="65" t="str">
        <f t="shared" si="553"/>
        <v/>
      </c>
      <c r="L728" s="165" t="str">
        <f>IF(COUNTBLANK($A728:$F728)&gt;2,"",IF(Input!AE728=0,"NA",Input!AE728))</f>
        <v/>
      </c>
      <c r="M728" s="65" t="str">
        <f t="shared" si="554"/>
        <v/>
      </c>
      <c r="N728" s="65" t="str">
        <f t="shared" si="555"/>
        <v/>
      </c>
      <c r="O728" s="165" t="str">
        <f>IF(COUNTBLANK($A728:$F728)&gt;2,"",IF(Input!AF728=0,"NA",Input!AF728))</f>
        <v/>
      </c>
      <c r="P728" s="65" t="str">
        <f t="shared" si="556"/>
        <v/>
      </c>
      <c r="Q728" s="65" t="str">
        <f t="shared" si="557"/>
        <v/>
      </c>
      <c r="R728" s="165" t="str">
        <f>IF(COUNTBLANK($A728:$F728)&gt;2,"",IF(Input!AG728=0,"NA",Input!AG728))</f>
        <v/>
      </c>
      <c r="AN728" s="65" t="str">
        <f t="shared" si="558"/>
        <v/>
      </c>
      <c r="AO728" s="65" t="str">
        <f t="shared" si="559"/>
        <v/>
      </c>
      <c r="AP728" s="165" t="str">
        <f>IF(COUNTBLANK($A728:$F728)&gt;2,"",IF(Input!J728=0,"NA",Input!J728))</f>
        <v/>
      </c>
      <c r="AQ728" s="65" t="str">
        <f t="shared" si="560"/>
        <v/>
      </c>
      <c r="AR728" s="65" t="str">
        <f t="shared" si="561"/>
        <v/>
      </c>
      <c r="AS728" s="165" t="str">
        <f>IF(COUNTBLANK($A728:$F728)&gt;2,"",IF(Input!K728=0,"NA",Input!K728))</f>
        <v/>
      </c>
      <c r="AT728" s="65" t="str">
        <f t="shared" si="562"/>
        <v/>
      </c>
      <c r="AU728" s="65" t="str">
        <f t="shared" si="563"/>
        <v/>
      </c>
      <c r="AV728" s="165" t="str">
        <f>IF(COUNTBLANK($A728:$F728)&gt;2,"",IF(Input!L728=0,"NA",Input!L728))</f>
        <v/>
      </c>
      <c r="AW728" s="65" t="str">
        <f t="shared" si="564"/>
        <v/>
      </c>
      <c r="AX728" s="65" t="str">
        <f t="shared" si="565"/>
        <v/>
      </c>
      <c r="AY728" s="165" t="str">
        <f>IF(COUNTBLANK($A728:$F728)&gt;2,"",IF(Input!M728=0,"NA",Input!M728))</f>
        <v/>
      </c>
      <c r="AZ728" s="65" t="str">
        <f t="shared" si="566"/>
        <v/>
      </c>
      <c r="BA728" s="65" t="str">
        <f t="shared" si="567"/>
        <v/>
      </c>
      <c r="BB728" s="165" t="str">
        <f>IF(COUNTBLANK($A728:$F728)&gt;2,"",IF(Input!N728=0,"NA",Input!N728))</f>
        <v/>
      </c>
      <c r="BC728" s="65" t="str">
        <f t="shared" si="568"/>
        <v/>
      </c>
      <c r="BD728" s="65" t="str">
        <f t="shared" si="569"/>
        <v/>
      </c>
      <c r="BE728" s="165" t="str">
        <f>IF(COUNTBLANK($A728:$F728)&gt;2,"",IF(Input!O728=0,"NA",Input!O728))</f>
        <v/>
      </c>
      <c r="BF728" s="65" t="str">
        <f t="shared" si="570"/>
        <v/>
      </c>
      <c r="BG728" s="65" t="str">
        <f t="shared" si="571"/>
        <v/>
      </c>
      <c r="BH728" s="165" t="str">
        <f>IF(COUNTBLANK($A728:$F728)&gt;2,"",IF(Input!P728=0,"NA",Input!P728))</f>
        <v/>
      </c>
      <c r="BI728" s="65" t="str">
        <f t="shared" si="572"/>
        <v/>
      </c>
      <c r="BJ728" s="65" t="str">
        <f t="shared" si="573"/>
        <v/>
      </c>
      <c r="BK728" s="165" t="str">
        <f>IF(COUNTBLANK($A728:$F728)&gt;2,"",IF(Input!Q728=0,"NA",Input!Q728))</f>
        <v/>
      </c>
      <c r="BL728" s="65" t="str">
        <f t="shared" si="574"/>
        <v/>
      </c>
      <c r="BM728" s="65" t="str">
        <f t="shared" si="575"/>
        <v/>
      </c>
      <c r="BN728" s="165" t="str">
        <f>IF(COUNTBLANK($A728:$F728)&gt;2,"",IF(Input!R728=0,"NA",Input!R728))</f>
        <v/>
      </c>
      <c r="BO728" s="65" t="str">
        <f t="shared" si="576"/>
        <v/>
      </c>
      <c r="BP728" s="65" t="str">
        <f t="shared" si="577"/>
        <v/>
      </c>
      <c r="BQ728" s="165" t="str">
        <f>IF(COUNTBLANK($A728:$F728)&gt;2,"",IF(Input!S728=0,"NA",Input!S728))</f>
        <v/>
      </c>
      <c r="BR728" s="65" t="str">
        <f t="shared" si="578"/>
        <v/>
      </c>
      <c r="BS728" s="65" t="str">
        <f t="shared" si="579"/>
        <v/>
      </c>
      <c r="BT728" s="165" t="str">
        <f>IF(COUNTBLANK($A728:$F728)&gt;2,"",IF(Input!T728=0,"NA",Input!T728))</f>
        <v/>
      </c>
      <c r="BU728" s="65" t="str">
        <f t="shared" si="580"/>
        <v/>
      </c>
      <c r="BV728" s="65" t="str">
        <f t="shared" si="581"/>
        <v/>
      </c>
      <c r="BW728" s="165" t="str">
        <f>IF(COUNTBLANK($A728:$F728)&gt;2,"",IF(Input!U728=0,"NA",Input!U728))</f>
        <v/>
      </c>
      <c r="BX728" s="65" t="str">
        <f t="shared" si="582"/>
        <v/>
      </c>
      <c r="BY728" s="65" t="str">
        <f t="shared" si="583"/>
        <v/>
      </c>
      <c r="BZ728" s="165" t="str">
        <f>IF(COUNTBLANK($A728:$F728)&gt;2,"",IF(Input!V728=0,"NA",Input!V728))</f>
        <v/>
      </c>
      <c r="CA728" s="65" t="str">
        <f t="shared" si="584"/>
        <v/>
      </c>
      <c r="CB728" s="65" t="str">
        <f t="shared" si="585"/>
        <v/>
      </c>
      <c r="CC728" s="165" t="str">
        <f>IF(COUNTBLANK($A728:$F728)&gt;2,"",IF(Input!W728=0,"NA",Input!W728))</f>
        <v/>
      </c>
      <c r="CD728" s="65" t="str">
        <f t="shared" si="586"/>
        <v/>
      </c>
      <c r="CE728" s="65" t="str">
        <f t="shared" si="587"/>
        <v/>
      </c>
      <c r="CF728" s="165" t="str">
        <f>IF(COUNTBLANK($A728:$F728)&gt;2,"",IF(Input!X728=0,"NA",Input!X728))</f>
        <v/>
      </c>
      <c r="CG728" s="65" t="str">
        <f t="shared" si="588"/>
        <v/>
      </c>
      <c r="CH728" s="65" t="str">
        <f t="shared" si="589"/>
        <v/>
      </c>
      <c r="CI728" s="165" t="str">
        <f>IF(COUNTBLANK($A728:$F728)&gt;2,"",IF(Input!Y728=0,"NA",Input!Y728))</f>
        <v/>
      </c>
      <c r="CJ728" s="65" t="str">
        <f t="shared" si="590"/>
        <v/>
      </c>
      <c r="CK728" s="65" t="str">
        <f t="shared" si="591"/>
        <v/>
      </c>
      <c r="CL728" s="165" t="str">
        <f>IF(COUNTBLANK($A728:$F728)&gt;2,"",IF(Input!Z728=0,"NA",Input!Z728))</f>
        <v/>
      </c>
      <c r="CM728" s="65" t="str">
        <f t="shared" si="592"/>
        <v/>
      </c>
      <c r="CN728" s="65" t="str">
        <f t="shared" si="593"/>
        <v/>
      </c>
      <c r="CO728" s="165" t="str">
        <f>IF(COUNTBLANK($A728:$F728)&gt;2,"",IF(Input!AA728=0,"NA",Input!AA728))</f>
        <v/>
      </c>
      <c r="CP728" s="65" t="str">
        <f t="shared" si="594"/>
        <v/>
      </c>
      <c r="CQ728" s="65" t="str">
        <f t="shared" si="595"/>
        <v/>
      </c>
      <c r="CR728" s="165" t="str">
        <f>IF(COUNTBLANK($A728:$F728)&gt;2,"",IF(Input!AB728=0,"NA",Input!AB728))</f>
        <v/>
      </c>
      <c r="CS728" s="65" t="str">
        <f t="shared" si="596"/>
        <v/>
      </c>
      <c r="CT728" s="65" t="str">
        <f t="shared" si="597"/>
        <v/>
      </c>
      <c r="CU728" s="165" t="str">
        <f>IF(COUNTBLANK($A728:$F728)&gt;2,"",IF(Input!AC728=0,"NA",Input!AC728))</f>
        <v/>
      </c>
      <c r="CV728" s="65" t="str">
        <f t="shared" si="598"/>
        <v/>
      </c>
      <c r="CW728" s="65" t="str">
        <f t="shared" si="599"/>
        <v/>
      </c>
      <c r="CX728" s="165" t="str">
        <f>IF(COUNTBLANK($A728:$F728)&gt;2,"",IF(Input!AD728=0,"NA",Input!AD728))</f>
        <v/>
      </c>
    </row>
    <row r="729" spans="1:102" x14ac:dyDescent="0.25">
      <c r="A729" s="162" t="str">
        <f>IF(Input!B729=0,"",Input!B729)</f>
        <v/>
      </c>
      <c r="B729" s="162" t="str">
        <f>IF(Input!C729=0,"",Input!C729)</f>
        <v/>
      </c>
      <c r="C729" s="162" t="str">
        <f>IF(Input!D729=0,"",Input!D729)</f>
        <v/>
      </c>
      <c r="D729" s="162" t="str">
        <f>IF(Input!G729=0,"",Input!G729)</f>
        <v/>
      </c>
      <c r="E729" s="162" t="str">
        <f>IF(Input!H729=0,"",Input!H729)</f>
        <v/>
      </c>
      <c r="F729" s="162" t="str">
        <f>IF(Input!I729=0,"",Input!I729)</f>
        <v/>
      </c>
      <c r="G729" s="66" t="str">
        <f t="shared" si="550"/>
        <v/>
      </c>
      <c r="H729" s="66" t="str">
        <f t="shared" si="551"/>
        <v/>
      </c>
      <c r="I729" s="160" t="str">
        <f>FinalScores!G729</f>
        <v/>
      </c>
      <c r="J729" s="65" t="str">
        <f t="shared" si="552"/>
        <v/>
      </c>
      <c r="K729" s="65" t="str">
        <f t="shared" si="553"/>
        <v/>
      </c>
      <c r="L729" s="165" t="str">
        <f>IF(COUNTBLANK($A729:$F729)&gt;2,"",IF(Input!AE729=0,"NA",Input!AE729))</f>
        <v/>
      </c>
      <c r="M729" s="65" t="str">
        <f t="shared" si="554"/>
        <v/>
      </c>
      <c r="N729" s="65" t="str">
        <f t="shared" si="555"/>
        <v/>
      </c>
      <c r="O729" s="165" t="str">
        <f>IF(COUNTBLANK($A729:$F729)&gt;2,"",IF(Input!AF729=0,"NA",Input!AF729))</f>
        <v/>
      </c>
      <c r="P729" s="65" t="str">
        <f t="shared" si="556"/>
        <v/>
      </c>
      <c r="Q729" s="65" t="str">
        <f t="shared" si="557"/>
        <v/>
      </c>
      <c r="R729" s="165" t="str">
        <f>IF(COUNTBLANK($A729:$F729)&gt;2,"",IF(Input!AG729=0,"NA",Input!AG729))</f>
        <v/>
      </c>
      <c r="AN729" s="65" t="str">
        <f t="shared" si="558"/>
        <v/>
      </c>
      <c r="AO729" s="65" t="str">
        <f t="shared" si="559"/>
        <v/>
      </c>
      <c r="AP729" s="165" t="str">
        <f>IF(COUNTBLANK($A729:$F729)&gt;2,"",IF(Input!J729=0,"NA",Input!J729))</f>
        <v/>
      </c>
      <c r="AQ729" s="65" t="str">
        <f t="shared" si="560"/>
        <v/>
      </c>
      <c r="AR729" s="65" t="str">
        <f t="shared" si="561"/>
        <v/>
      </c>
      <c r="AS729" s="165" t="str">
        <f>IF(COUNTBLANK($A729:$F729)&gt;2,"",IF(Input!K729=0,"NA",Input!K729))</f>
        <v/>
      </c>
      <c r="AT729" s="65" t="str">
        <f t="shared" si="562"/>
        <v/>
      </c>
      <c r="AU729" s="65" t="str">
        <f t="shared" si="563"/>
        <v/>
      </c>
      <c r="AV729" s="165" t="str">
        <f>IF(COUNTBLANK($A729:$F729)&gt;2,"",IF(Input!L729=0,"NA",Input!L729))</f>
        <v/>
      </c>
      <c r="AW729" s="65" t="str">
        <f t="shared" si="564"/>
        <v/>
      </c>
      <c r="AX729" s="65" t="str">
        <f t="shared" si="565"/>
        <v/>
      </c>
      <c r="AY729" s="165" t="str">
        <f>IF(COUNTBLANK($A729:$F729)&gt;2,"",IF(Input!M729=0,"NA",Input!M729))</f>
        <v/>
      </c>
      <c r="AZ729" s="65" t="str">
        <f t="shared" si="566"/>
        <v/>
      </c>
      <c r="BA729" s="65" t="str">
        <f t="shared" si="567"/>
        <v/>
      </c>
      <c r="BB729" s="165" t="str">
        <f>IF(COUNTBLANK($A729:$F729)&gt;2,"",IF(Input!N729=0,"NA",Input!N729))</f>
        <v/>
      </c>
      <c r="BC729" s="65" t="str">
        <f t="shared" si="568"/>
        <v/>
      </c>
      <c r="BD729" s="65" t="str">
        <f t="shared" si="569"/>
        <v/>
      </c>
      <c r="BE729" s="165" t="str">
        <f>IF(COUNTBLANK($A729:$F729)&gt;2,"",IF(Input!O729=0,"NA",Input!O729))</f>
        <v/>
      </c>
      <c r="BF729" s="65" t="str">
        <f t="shared" si="570"/>
        <v/>
      </c>
      <c r="BG729" s="65" t="str">
        <f t="shared" si="571"/>
        <v/>
      </c>
      <c r="BH729" s="165" t="str">
        <f>IF(COUNTBLANK($A729:$F729)&gt;2,"",IF(Input!P729=0,"NA",Input!P729))</f>
        <v/>
      </c>
      <c r="BI729" s="65" t="str">
        <f t="shared" si="572"/>
        <v/>
      </c>
      <c r="BJ729" s="65" t="str">
        <f t="shared" si="573"/>
        <v/>
      </c>
      <c r="BK729" s="165" t="str">
        <f>IF(COUNTBLANK($A729:$F729)&gt;2,"",IF(Input!Q729=0,"NA",Input!Q729))</f>
        <v/>
      </c>
      <c r="BL729" s="65" t="str">
        <f t="shared" si="574"/>
        <v/>
      </c>
      <c r="BM729" s="65" t="str">
        <f t="shared" si="575"/>
        <v/>
      </c>
      <c r="BN729" s="165" t="str">
        <f>IF(COUNTBLANK($A729:$F729)&gt;2,"",IF(Input!R729=0,"NA",Input!R729))</f>
        <v/>
      </c>
      <c r="BO729" s="65" t="str">
        <f t="shared" si="576"/>
        <v/>
      </c>
      <c r="BP729" s="65" t="str">
        <f t="shared" si="577"/>
        <v/>
      </c>
      <c r="BQ729" s="165" t="str">
        <f>IF(COUNTBLANK($A729:$F729)&gt;2,"",IF(Input!S729=0,"NA",Input!S729))</f>
        <v/>
      </c>
      <c r="BR729" s="65" t="str">
        <f t="shared" si="578"/>
        <v/>
      </c>
      <c r="BS729" s="65" t="str">
        <f t="shared" si="579"/>
        <v/>
      </c>
      <c r="BT729" s="165" t="str">
        <f>IF(COUNTBLANK($A729:$F729)&gt;2,"",IF(Input!T729=0,"NA",Input!T729))</f>
        <v/>
      </c>
      <c r="BU729" s="65" t="str">
        <f t="shared" si="580"/>
        <v/>
      </c>
      <c r="BV729" s="65" t="str">
        <f t="shared" si="581"/>
        <v/>
      </c>
      <c r="BW729" s="165" t="str">
        <f>IF(COUNTBLANK($A729:$F729)&gt;2,"",IF(Input!U729=0,"NA",Input!U729))</f>
        <v/>
      </c>
      <c r="BX729" s="65" t="str">
        <f t="shared" si="582"/>
        <v/>
      </c>
      <c r="BY729" s="65" t="str">
        <f t="shared" si="583"/>
        <v/>
      </c>
      <c r="BZ729" s="165" t="str">
        <f>IF(COUNTBLANK($A729:$F729)&gt;2,"",IF(Input!V729=0,"NA",Input!V729))</f>
        <v/>
      </c>
      <c r="CA729" s="65" t="str">
        <f t="shared" si="584"/>
        <v/>
      </c>
      <c r="CB729" s="65" t="str">
        <f t="shared" si="585"/>
        <v/>
      </c>
      <c r="CC729" s="165" t="str">
        <f>IF(COUNTBLANK($A729:$F729)&gt;2,"",IF(Input!W729=0,"NA",Input!W729))</f>
        <v/>
      </c>
      <c r="CD729" s="65" t="str">
        <f t="shared" si="586"/>
        <v/>
      </c>
      <c r="CE729" s="65" t="str">
        <f t="shared" si="587"/>
        <v/>
      </c>
      <c r="CF729" s="165" t="str">
        <f>IF(COUNTBLANK($A729:$F729)&gt;2,"",IF(Input!X729=0,"NA",Input!X729))</f>
        <v/>
      </c>
      <c r="CG729" s="65" t="str">
        <f t="shared" si="588"/>
        <v/>
      </c>
      <c r="CH729" s="65" t="str">
        <f t="shared" si="589"/>
        <v/>
      </c>
      <c r="CI729" s="165" t="str">
        <f>IF(COUNTBLANK($A729:$F729)&gt;2,"",IF(Input!Y729=0,"NA",Input!Y729))</f>
        <v/>
      </c>
      <c r="CJ729" s="65" t="str">
        <f t="shared" si="590"/>
        <v/>
      </c>
      <c r="CK729" s="65" t="str">
        <f t="shared" si="591"/>
        <v/>
      </c>
      <c r="CL729" s="165" t="str">
        <f>IF(COUNTBLANK($A729:$F729)&gt;2,"",IF(Input!Z729=0,"NA",Input!Z729))</f>
        <v/>
      </c>
      <c r="CM729" s="65" t="str">
        <f t="shared" si="592"/>
        <v/>
      </c>
      <c r="CN729" s="65" t="str">
        <f t="shared" si="593"/>
        <v/>
      </c>
      <c r="CO729" s="165" t="str">
        <f>IF(COUNTBLANK($A729:$F729)&gt;2,"",IF(Input!AA729=0,"NA",Input!AA729))</f>
        <v/>
      </c>
      <c r="CP729" s="65" t="str">
        <f t="shared" si="594"/>
        <v/>
      </c>
      <c r="CQ729" s="65" t="str">
        <f t="shared" si="595"/>
        <v/>
      </c>
      <c r="CR729" s="165" t="str">
        <f>IF(COUNTBLANK($A729:$F729)&gt;2,"",IF(Input!AB729=0,"NA",Input!AB729))</f>
        <v/>
      </c>
      <c r="CS729" s="65" t="str">
        <f t="shared" si="596"/>
        <v/>
      </c>
      <c r="CT729" s="65" t="str">
        <f t="shared" si="597"/>
        <v/>
      </c>
      <c r="CU729" s="165" t="str">
        <f>IF(COUNTBLANK($A729:$F729)&gt;2,"",IF(Input!AC729=0,"NA",Input!AC729))</f>
        <v/>
      </c>
      <c r="CV729" s="65" t="str">
        <f t="shared" si="598"/>
        <v/>
      </c>
      <c r="CW729" s="65" t="str">
        <f t="shared" si="599"/>
        <v/>
      </c>
      <c r="CX729" s="165" t="str">
        <f>IF(COUNTBLANK($A729:$F729)&gt;2,"",IF(Input!AD729=0,"NA",Input!AD729))</f>
        <v/>
      </c>
    </row>
    <row r="730" spans="1:102" x14ac:dyDescent="0.25">
      <c r="A730" s="162" t="str">
        <f>IF(Input!B730=0,"",Input!B730)</f>
        <v/>
      </c>
      <c r="B730" s="162" t="str">
        <f>IF(Input!C730=0,"",Input!C730)</f>
        <v/>
      </c>
      <c r="C730" s="162" t="str">
        <f>IF(Input!D730=0,"",Input!D730)</f>
        <v/>
      </c>
      <c r="D730" s="162" t="str">
        <f>IF(Input!G730=0,"",Input!G730)</f>
        <v/>
      </c>
      <c r="E730" s="162" t="str">
        <f>IF(Input!H730=0,"",Input!H730)</f>
        <v/>
      </c>
      <c r="F730" s="162" t="str">
        <f>IF(Input!I730=0,"",Input!I730)</f>
        <v/>
      </c>
      <c r="G730" s="66" t="str">
        <f t="shared" si="550"/>
        <v/>
      </c>
      <c r="H730" s="66" t="str">
        <f t="shared" si="551"/>
        <v/>
      </c>
      <c r="I730" s="160" t="str">
        <f>FinalScores!G730</f>
        <v/>
      </c>
      <c r="J730" s="65" t="str">
        <f t="shared" si="552"/>
        <v/>
      </c>
      <c r="K730" s="65" t="str">
        <f t="shared" si="553"/>
        <v/>
      </c>
      <c r="L730" s="165" t="str">
        <f>IF(COUNTBLANK($A730:$F730)&gt;2,"",IF(Input!AE730=0,"NA",Input!AE730))</f>
        <v/>
      </c>
      <c r="M730" s="65" t="str">
        <f t="shared" si="554"/>
        <v/>
      </c>
      <c r="N730" s="65" t="str">
        <f t="shared" si="555"/>
        <v/>
      </c>
      <c r="O730" s="165" t="str">
        <f>IF(COUNTBLANK($A730:$F730)&gt;2,"",IF(Input!AF730=0,"NA",Input!AF730))</f>
        <v/>
      </c>
      <c r="P730" s="65" t="str">
        <f t="shared" si="556"/>
        <v/>
      </c>
      <c r="Q730" s="65" t="str">
        <f t="shared" si="557"/>
        <v/>
      </c>
      <c r="R730" s="165" t="str">
        <f>IF(COUNTBLANK($A730:$F730)&gt;2,"",IF(Input!AG730=0,"NA",Input!AG730))</f>
        <v/>
      </c>
      <c r="AN730" s="65" t="str">
        <f t="shared" si="558"/>
        <v/>
      </c>
      <c r="AO730" s="65" t="str">
        <f t="shared" si="559"/>
        <v/>
      </c>
      <c r="AP730" s="165" t="str">
        <f>IF(COUNTBLANK($A730:$F730)&gt;2,"",IF(Input!J730=0,"NA",Input!J730))</f>
        <v/>
      </c>
      <c r="AQ730" s="65" t="str">
        <f t="shared" si="560"/>
        <v/>
      </c>
      <c r="AR730" s="65" t="str">
        <f t="shared" si="561"/>
        <v/>
      </c>
      <c r="AS730" s="165" t="str">
        <f>IF(COUNTBLANK($A730:$F730)&gt;2,"",IF(Input!K730=0,"NA",Input!K730))</f>
        <v/>
      </c>
      <c r="AT730" s="65" t="str">
        <f t="shared" si="562"/>
        <v/>
      </c>
      <c r="AU730" s="65" t="str">
        <f t="shared" si="563"/>
        <v/>
      </c>
      <c r="AV730" s="165" t="str">
        <f>IF(COUNTBLANK($A730:$F730)&gt;2,"",IF(Input!L730=0,"NA",Input!L730))</f>
        <v/>
      </c>
      <c r="AW730" s="65" t="str">
        <f t="shared" si="564"/>
        <v/>
      </c>
      <c r="AX730" s="65" t="str">
        <f t="shared" si="565"/>
        <v/>
      </c>
      <c r="AY730" s="165" t="str">
        <f>IF(COUNTBLANK($A730:$F730)&gt;2,"",IF(Input!M730=0,"NA",Input!M730))</f>
        <v/>
      </c>
      <c r="AZ730" s="65" t="str">
        <f t="shared" si="566"/>
        <v/>
      </c>
      <c r="BA730" s="65" t="str">
        <f t="shared" si="567"/>
        <v/>
      </c>
      <c r="BB730" s="165" t="str">
        <f>IF(COUNTBLANK($A730:$F730)&gt;2,"",IF(Input!N730=0,"NA",Input!N730))</f>
        <v/>
      </c>
      <c r="BC730" s="65" t="str">
        <f t="shared" si="568"/>
        <v/>
      </c>
      <c r="BD730" s="65" t="str">
        <f t="shared" si="569"/>
        <v/>
      </c>
      <c r="BE730" s="165" t="str">
        <f>IF(COUNTBLANK($A730:$F730)&gt;2,"",IF(Input!O730=0,"NA",Input!O730))</f>
        <v/>
      </c>
      <c r="BF730" s="65" t="str">
        <f t="shared" si="570"/>
        <v/>
      </c>
      <c r="BG730" s="65" t="str">
        <f t="shared" si="571"/>
        <v/>
      </c>
      <c r="BH730" s="165" t="str">
        <f>IF(COUNTBLANK($A730:$F730)&gt;2,"",IF(Input!P730=0,"NA",Input!P730))</f>
        <v/>
      </c>
      <c r="BI730" s="65" t="str">
        <f t="shared" si="572"/>
        <v/>
      </c>
      <c r="BJ730" s="65" t="str">
        <f t="shared" si="573"/>
        <v/>
      </c>
      <c r="BK730" s="165" t="str">
        <f>IF(COUNTBLANK($A730:$F730)&gt;2,"",IF(Input!Q730=0,"NA",Input!Q730))</f>
        <v/>
      </c>
      <c r="BL730" s="65" t="str">
        <f t="shared" si="574"/>
        <v/>
      </c>
      <c r="BM730" s="65" t="str">
        <f t="shared" si="575"/>
        <v/>
      </c>
      <c r="BN730" s="165" t="str">
        <f>IF(COUNTBLANK($A730:$F730)&gt;2,"",IF(Input!R730=0,"NA",Input!R730))</f>
        <v/>
      </c>
      <c r="BO730" s="65" t="str">
        <f t="shared" si="576"/>
        <v/>
      </c>
      <c r="BP730" s="65" t="str">
        <f t="shared" si="577"/>
        <v/>
      </c>
      <c r="BQ730" s="165" t="str">
        <f>IF(COUNTBLANK($A730:$F730)&gt;2,"",IF(Input!S730=0,"NA",Input!S730))</f>
        <v/>
      </c>
      <c r="BR730" s="65" t="str">
        <f t="shared" si="578"/>
        <v/>
      </c>
      <c r="BS730" s="65" t="str">
        <f t="shared" si="579"/>
        <v/>
      </c>
      <c r="BT730" s="165" t="str">
        <f>IF(COUNTBLANK($A730:$F730)&gt;2,"",IF(Input!T730=0,"NA",Input!T730))</f>
        <v/>
      </c>
      <c r="BU730" s="65" t="str">
        <f t="shared" si="580"/>
        <v/>
      </c>
      <c r="BV730" s="65" t="str">
        <f t="shared" si="581"/>
        <v/>
      </c>
      <c r="BW730" s="165" t="str">
        <f>IF(COUNTBLANK($A730:$F730)&gt;2,"",IF(Input!U730=0,"NA",Input!U730))</f>
        <v/>
      </c>
      <c r="BX730" s="65" t="str">
        <f t="shared" si="582"/>
        <v/>
      </c>
      <c r="BY730" s="65" t="str">
        <f t="shared" si="583"/>
        <v/>
      </c>
      <c r="BZ730" s="165" t="str">
        <f>IF(COUNTBLANK($A730:$F730)&gt;2,"",IF(Input!V730=0,"NA",Input!V730))</f>
        <v/>
      </c>
      <c r="CA730" s="65" t="str">
        <f t="shared" si="584"/>
        <v/>
      </c>
      <c r="CB730" s="65" t="str">
        <f t="shared" si="585"/>
        <v/>
      </c>
      <c r="CC730" s="165" t="str">
        <f>IF(COUNTBLANK($A730:$F730)&gt;2,"",IF(Input!W730=0,"NA",Input!W730))</f>
        <v/>
      </c>
      <c r="CD730" s="65" t="str">
        <f t="shared" si="586"/>
        <v/>
      </c>
      <c r="CE730" s="65" t="str">
        <f t="shared" si="587"/>
        <v/>
      </c>
      <c r="CF730" s="165" t="str">
        <f>IF(COUNTBLANK($A730:$F730)&gt;2,"",IF(Input!X730=0,"NA",Input!X730))</f>
        <v/>
      </c>
      <c r="CG730" s="65" t="str">
        <f t="shared" si="588"/>
        <v/>
      </c>
      <c r="CH730" s="65" t="str">
        <f t="shared" si="589"/>
        <v/>
      </c>
      <c r="CI730" s="165" t="str">
        <f>IF(COUNTBLANK($A730:$F730)&gt;2,"",IF(Input!Y730=0,"NA",Input!Y730))</f>
        <v/>
      </c>
      <c r="CJ730" s="65" t="str">
        <f t="shared" si="590"/>
        <v/>
      </c>
      <c r="CK730" s="65" t="str">
        <f t="shared" si="591"/>
        <v/>
      </c>
      <c r="CL730" s="165" t="str">
        <f>IF(COUNTBLANK($A730:$F730)&gt;2,"",IF(Input!Z730=0,"NA",Input!Z730))</f>
        <v/>
      </c>
      <c r="CM730" s="65" t="str">
        <f t="shared" si="592"/>
        <v/>
      </c>
      <c r="CN730" s="65" t="str">
        <f t="shared" si="593"/>
        <v/>
      </c>
      <c r="CO730" s="165" t="str">
        <f>IF(COUNTBLANK($A730:$F730)&gt;2,"",IF(Input!AA730=0,"NA",Input!AA730))</f>
        <v/>
      </c>
      <c r="CP730" s="65" t="str">
        <f t="shared" si="594"/>
        <v/>
      </c>
      <c r="CQ730" s="65" t="str">
        <f t="shared" si="595"/>
        <v/>
      </c>
      <c r="CR730" s="165" t="str">
        <f>IF(COUNTBLANK($A730:$F730)&gt;2,"",IF(Input!AB730=0,"NA",Input!AB730))</f>
        <v/>
      </c>
      <c r="CS730" s="65" t="str">
        <f t="shared" si="596"/>
        <v/>
      </c>
      <c r="CT730" s="65" t="str">
        <f t="shared" si="597"/>
        <v/>
      </c>
      <c r="CU730" s="165" t="str">
        <f>IF(COUNTBLANK($A730:$F730)&gt;2,"",IF(Input!AC730=0,"NA",Input!AC730))</f>
        <v/>
      </c>
      <c r="CV730" s="65" t="str">
        <f t="shared" si="598"/>
        <v/>
      </c>
      <c r="CW730" s="65" t="str">
        <f t="shared" si="599"/>
        <v/>
      </c>
      <c r="CX730" s="165" t="str">
        <f>IF(COUNTBLANK($A730:$F730)&gt;2,"",IF(Input!AD730=0,"NA",Input!AD730))</f>
        <v/>
      </c>
    </row>
    <row r="731" spans="1:102" x14ac:dyDescent="0.25">
      <c r="A731" s="162" t="str">
        <f>IF(Input!B731=0,"",Input!B731)</f>
        <v/>
      </c>
      <c r="B731" s="162" t="str">
        <f>IF(Input!C731=0,"",Input!C731)</f>
        <v/>
      </c>
      <c r="C731" s="162" t="str">
        <f>IF(Input!D731=0,"",Input!D731)</f>
        <v/>
      </c>
      <c r="D731" s="162" t="str">
        <f>IF(Input!G731=0,"",Input!G731)</f>
        <v/>
      </c>
      <c r="E731" s="162" t="str">
        <f>IF(Input!H731=0,"",Input!H731)</f>
        <v/>
      </c>
      <c r="F731" s="162" t="str">
        <f>IF(Input!I731=0,"",Input!I731)</f>
        <v/>
      </c>
      <c r="G731" s="66" t="str">
        <f t="shared" si="550"/>
        <v/>
      </c>
      <c r="H731" s="66" t="str">
        <f t="shared" si="551"/>
        <v/>
      </c>
      <c r="I731" s="160" t="str">
        <f>FinalScores!G731</f>
        <v/>
      </c>
      <c r="J731" s="65" t="str">
        <f t="shared" si="552"/>
        <v/>
      </c>
      <c r="K731" s="65" t="str">
        <f t="shared" si="553"/>
        <v/>
      </c>
      <c r="L731" s="165" t="str">
        <f>IF(COUNTBLANK($A731:$F731)&gt;2,"",IF(Input!AE731=0,"NA",Input!AE731))</f>
        <v/>
      </c>
      <c r="M731" s="65" t="str">
        <f t="shared" si="554"/>
        <v/>
      </c>
      <c r="N731" s="65" t="str">
        <f t="shared" si="555"/>
        <v/>
      </c>
      <c r="O731" s="165" t="str">
        <f>IF(COUNTBLANK($A731:$F731)&gt;2,"",IF(Input!AF731=0,"NA",Input!AF731))</f>
        <v/>
      </c>
      <c r="P731" s="65" t="str">
        <f t="shared" si="556"/>
        <v/>
      </c>
      <c r="Q731" s="65" t="str">
        <f t="shared" si="557"/>
        <v/>
      </c>
      <c r="R731" s="165" t="str">
        <f>IF(COUNTBLANK($A731:$F731)&gt;2,"",IF(Input!AG731=0,"NA",Input!AG731))</f>
        <v/>
      </c>
      <c r="AN731" s="65" t="str">
        <f t="shared" si="558"/>
        <v/>
      </c>
      <c r="AO731" s="65" t="str">
        <f t="shared" si="559"/>
        <v/>
      </c>
      <c r="AP731" s="165" t="str">
        <f>IF(COUNTBLANK($A731:$F731)&gt;2,"",IF(Input!J731=0,"NA",Input!J731))</f>
        <v/>
      </c>
      <c r="AQ731" s="65" t="str">
        <f t="shared" si="560"/>
        <v/>
      </c>
      <c r="AR731" s="65" t="str">
        <f t="shared" si="561"/>
        <v/>
      </c>
      <c r="AS731" s="165" t="str">
        <f>IF(COUNTBLANK($A731:$F731)&gt;2,"",IF(Input!K731=0,"NA",Input!K731))</f>
        <v/>
      </c>
      <c r="AT731" s="65" t="str">
        <f t="shared" si="562"/>
        <v/>
      </c>
      <c r="AU731" s="65" t="str">
        <f t="shared" si="563"/>
        <v/>
      </c>
      <c r="AV731" s="165" t="str">
        <f>IF(COUNTBLANK($A731:$F731)&gt;2,"",IF(Input!L731=0,"NA",Input!L731))</f>
        <v/>
      </c>
      <c r="AW731" s="65" t="str">
        <f t="shared" si="564"/>
        <v/>
      </c>
      <c r="AX731" s="65" t="str">
        <f t="shared" si="565"/>
        <v/>
      </c>
      <c r="AY731" s="165" t="str">
        <f>IF(COUNTBLANK($A731:$F731)&gt;2,"",IF(Input!M731=0,"NA",Input!M731))</f>
        <v/>
      </c>
      <c r="AZ731" s="65" t="str">
        <f t="shared" si="566"/>
        <v/>
      </c>
      <c r="BA731" s="65" t="str">
        <f t="shared" si="567"/>
        <v/>
      </c>
      <c r="BB731" s="165" t="str">
        <f>IF(COUNTBLANK($A731:$F731)&gt;2,"",IF(Input!N731=0,"NA",Input!N731))</f>
        <v/>
      </c>
      <c r="BC731" s="65" t="str">
        <f t="shared" si="568"/>
        <v/>
      </c>
      <c r="BD731" s="65" t="str">
        <f t="shared" si="569"/>
        <v/>
      </c>
      <c r="BE731" s="165" t="str">
        <f>IF(COUNTBLANK($A731:$F731)&gt;2,"",IF(Input!O731=0,"NA",Input!O731))</f>
        <v/>
      </c>
      <c r="BF731" s="65" t="str">
        <f t="shared" si="570"/>
        <v/>
      </c>
      <c r="BG731" s="65" t="str">
        <f t="shared" si="571"/>
        <v/>
      </c>
      <c r="BH731" s="165" t="str">
        <f>IF(COUNTBLANK($A731:$F731)&gt;2,"",IF(Input!P731=0,"NA",Input!P731))</f>
        <v/>
      </c>
      <c r="BI731" s="65" t="str">
        <f t="shared" si="572"/>
        <v/>
      </c>
      <c r="BJ731" s="65" t="str">
        <f t="shared" si="573"/>
        <v/>
      </c>
      <c r="BK731" s="165" t="str">
        <f>IF(COUNTBLANK($A731:$F731)&gt;2,"",IF(Input!Q731=0,"NA",Input!Q731))</f>
        <v/>
      </c>
      <c r="BL731" s="65" t="str">
        <f t="shared" si="574"/>
        <v/>
      </c>
      <c r="BM731" s="65" t="str">
        <f t="shared" si="575"/>
        <v/>
      </c>
      <c r="BN731" s="165" t="str">
        <f>IF(COUNTBLANK($A731:$F731)&gt;2,"",IF(Input!R731=0,"NA",Input!R731))</f>
        <v/>
      </c>
      <c r="BO731" s="65" t="str">
        <f t="shared" si="576"/>
        <v/>
      </c>
      <c r="BP731" s="65" t="str">
        <f t="shared" si="577"/>
        <v/>
      </c>
      <c r="BQ731" s="165" t="str">
        <f>IF(COUNTBLANK($A731:$F731)&gt;2,"",IF(Input!S731=0,"NA",Input!S731))</f>
        <v/>
      </c>
      <c r="BR731" s="65" t="str">
        <f t="shared" si="578"/>
        <v/>
      </c>
      <c r="BS731" s="65" t="str">
        <f t="shared" si="579"/>
        <v/>
      </c>
      <c r="BT731" s="165" t="str">
        <f>IF(COUNTBLANK($A731:$F731)&gt;2,"",IF(Input!T731=0,"NA",Input!T731))</f>
        <v/>
      </c>
      <c r="BU731" s="65" t="str">
        <f t="shared" si="580"/>
        <v/>
      </c>
      <c r="BV731" s="65" t="str">
        <f t="shared" si="581"/>
        <v/>
      </c>
      <c r="BW731" s="165" t="str">
        <f>IF(COUNTBLANK($A731:$F731)&gt;2,"",IF(Input!U731=0,"NA",Input!U731))</f>
        <v/>
      </c>
      <c r="BX731" s="65" t="str">
        <f t="shared" si="582"/>
        <v/>
      </c>
      <c r="BY731" s="65" t="str">
        <f t="shared" si="583"/>
        <v/>
      </c>
      <c r="BZ731" s="165" t="str">
        <f>IF(COUNTBLANK($A731:$F731)&gt;2,"",IF(Input!V731=0,"NA",Input!V731))</f>
        <v/>
      </c>
      <c r="CA731" s="65" t="str">
        <f t="shared" si="584"/>
        <v/>
      </c>
      <c r="CB731" s="65" t="str">
        <f t="shared" si="585"/>
        <v/>
      </c>
      <c r="CC731" s="165" t="str">
        <f>IF(COUNTBLANK($A731:$F731)&gt;2,"",IF(Input!W731=0,"NA",Input!W731))</f>
        <v/>
      </c>
      <c r="CD731" s="65" t="str">
        <f t="shared" si="586"/>
        <v/>
      </c>
      <c r="CE731" s="65" t="str">
        <f t="shared" si="587"/>
        <v/>
      </c>
      <c r="CF731" s="165" t="str">
        <f>IF(COUNTBLANK($A731:$F731)&gt;2,"",IF(Input!X731=0,"NA",Input!X731))</f>
        <v/>
      </c>
      <c r="CG731" s="65" t="str">
        <f t="shared" si="588"/>
        <v/>
      </c>
      <c r="CH731" s="65" t="str">
        <f t="shared" si="589"/>
        <v/>
      </c>
      <c r="CI731" s="165" t="str">
        <f>IF(COUNTBLANK($A731:$F731)&gt;2,"",IF(Input!Y731=0,"NA",Input!Y731))</f>
        <v/>
      </c>
      <c r="CJ731" s="65" t="str">
        <f t="shared" si="590"/>
        <v/>
      </c>
      <c r="CK731" s="65" t="str">
        <f t="shared" si="591"/>
        <v/>
      </c>
      <c r="CL731" s="165" t="str">
        <f>IF(COUNTBLANK($A731:$F731)&gt;2,"",IF(Input!Z731=0,"NA",Input!Z731))</f>
        <v/>
      </c>
      <c r="CM731" s="65" t="str">
        <f t="shared" si="592"/>
        <v/>
      </c>
      <c r="CN731" s="65" t="str">
        <f t="shared" si="593"/>
        <v/>
      </c>
      <c r="CO731" s="165" t="str">
        <f>IF(COUNTBLANK($A731:$F731)&gt;2,"",IF(Input!AA731=0,"NA",Input!AA731))</f>
        <v/>
      </c>
      <c r="CP731" s="65" t="str">
        <f t="shared" si="594"/>
        <v/>
      </c>
      <c r="CQ731" s="65" t="str">
        <f t="shared" si="595"/>
        <v/>
      </c>
      <c r="CR731" s="165" t="str">
        <f>IF(COUNTBLANK($A731:$F731)&gt;2,"",IF(Input!AB731=0,"NA",Input!AB731))</f>
        <v/>
      </c>
      <c r="CS731" s="65" t="str">
        <f t="shared" si="596"/>
        <v/>
      </c>
      <c r="CT731" s="65" t="str">
        <f t="shared" si="597"/>
        <v/>
      </c>
      <c r="CU731" s="165" t="str">
        <f>IF(COUNTBLANK($A731:$F731)&gt;2,"",IF(Input!AC731=0,"NA",Input!AC731))</f>
        <v/>
      </c>
      <c r="CV731" s="65" t="str">
        <f t="shared" si="598"/>
        <v/>
      </c>
      <c r="CW731" s="65" t="str">
        <f t="shared" si="599"/>
        <v/>
      </c>
      <c r="CX731" s="165" t="str">
        <f>IF(COUNTBLANK($A731:$F731)&gt;2,"",IF(Input!AD731=0,"NA",Input!AD731))</f>
        <v/>
      </c>
    </row>
    <row r="732" spans="1:102" x14ac:dyDescent="0.25">
      <c r="A732" s="162" t="str">
        <f>IF(Input!B732=0,"",Input!B732)</f>
        <v/>
      </c>
      <c r="B732" s="162" t="str">
        <f>IF(Input!C732=0,"",Input!C732)</f>
        <v/>
      </c>
      <c r="C732" s="162" t="str">
        <f>IF(Input!D732=0,"",Input!D732)</f>
        <v/>
      </c>
      <c r="D732" s="162" t="str">
        <f>IF(Input!G732=0,"",Input!G732)</f>
        <v/>
      </c>
      <c r="E732" s="162" t="str">
        <f>IF(Input!H732=0,"",Input!H732)</f>
        <v/>
      </c>
      <c r="F732" s="162" t="str">
        <f>IF(Input!I732=0,"",Input!I732)</f>
        <v/>
      </c>
      <c r="G732" s="66" t="str">
        <f t="shared" si="550"/>
        <v/>
      </c>
      <c r="H732" s="66" t="str">
        <f t="shared" si="551"/>
        <v/>
      </c>
      <c r="I732" s="160" t="str">
        <f>FinalScores!G732</f>
        <v/>
      </c>
      <c r="J732" s="65" t="str">
        <f t="shared" si="552"/>
        <v/>
      </c>
      <c r="K732" s="65" t="str">
        <f t="shared" si="553"/>
        <v/>
      </c>
      <c r="L732" s="165" t="str">
        <f>IF(COUNTBLANK($A732:$F732)&gt;2,"",IF(Input!AE732=0,"NA",Input!AE732))</f>
        <v/>
      </c>
      <c r="M732" s="65" t="str">
        <f t="shared" si="554"/>
        <v/>
      </c>
      <c r="N732" s="65" t="str">
        <f t="shared" si="555"/>
        <v/>
      </c>
      <c r="O732" s="165" t="str">
        <f>IF(COUNTBLANK($A732:$F732)&gt;2,"",IF(Input!AF732=0,"NA",Input!AF732))</f>
        <v/>
      </c>
      <c r="P732" s="65" t="str">
        <f t="shared" si="556"/>
        <v/>
      </c>
      <c r="Q732" s="65" t="str">
        <f t="shared" si="557"/>
        <v/>
      </c>
      <c r="R732" s="165" t="str">
        <f>IF(COUNTBLANK($A732:$F732)&gt;2,"",IF(Input!AG732=0,"NA",Input!AG732))</f>
        <v/>
      </c>
      <c r="AN732" s="65" t="str">
        <f t="shared" si="558"/>
        <v/>
      </c>
      <c r="AO732" s="65" t="str">
        <f t="shared" si="559"/>
        <v/>
      </c>
      <c r="AP732" s="165" t="str">
        <f>IF(COUNTBLANK($A732:$F732)&gt;2,"",IF(Input!J732=0,"NA",Input!J732))</f>
        <v/>
      </c>
      <c r="AQ732" s="65" t="str">
        <f t="shared" si="560"/>
        <v/>
      </c>
      <c r="AR732" s="65" t="str">
        <f t="shared" si="561"/>
        <v/>
      </c>
      <c r="AS732" s="165" t="str">
        <f>IF(COUNTBLANK($A732:$F732)&gt;2,"",IF(Input!K732=0,"NA",Input!K732))</f>
        <v/>
      </c>
      <c r="AT732" s="65" t="str">
        <f t="shared" si="562"/>
        <v/>
      </c>
      <c r="AU732" s="65" t="str">
        <f t="shared" si="563"/>
        <v/>
      </c>
      <c r="AV732" s="165" t="str">
        <f>IF(COUNTBLANK($A732:$F732)&gt;2,"",IF(Input!L732=0,"NA",Input!L732))</f>
        <v/>
      </c>
      <c r="AW732" s="65" t="str">
        <f t="shared" si="564"/>
        <v/>
      </c>
      <c r="AX732" s="65" t="str">
        <f t="shared" si="565"/>
        <v/>
      </c>
      <c r="AY732" s="165" t="str">
        <f>IF(COUNTBLANK($A732:$F732)&gt;2,"",IF(Input!M732=0,"NA",Input!M732))</f>
        <v/>
      </c>
      <c r="AZ732" s="65" t="str">
        <f t="shared" si="566"/>
        <v/>
      </c>
      <c r="BA732" s="65" t="str">
        <f t="shared" si="567"/>
        <v/>
      </c>
      <c r="BB732" s="165" t="str">
        <f>IF(COUNTBLANK($A732:$F732)&gt;2,"",IF(Input!N732=0,"NA",Input!N732))</f>
        <v/>
      </c>
      <c r="BC732" s="65" t="str">
        <f t="shared" si="568"/>
        <v/>
      </c>
      <c r="BD732" s="65" t="str">
        <f t="shared" si="569"/>
        <v/>
      </c>
      <c r="BE732" s="165" t="str">
        <f>IF(COUNTBLANK($A732:$F732)&gt;2,"",IF(Input!O732=0,"NA",Input!O732))</f>
        <v/>
      </c>
      <c r="BF732" s="65" t="str">
        <f t="shared" si="570"/>
        <v/>
      </c>
      <c r="BG732" s="65" t="str">
        <f t="shared" si="571"/>
        <v/>
      </c>
      <c r="BH732" s="165" t="str">
        <f>IF(COUNTBLANK($A732:$F732)&gt;2,"",IF(Input!P732=0,"NA",Input!P732))</f>
        <v/>
      </c>
      <c r="BI732" s="65" t="str">
        <f t="shared" si="572"/>
        <v/>
      </c>
      <c r="BJ732" s="65" t="str">
        <f t="shared" si="573"/>
        <v/>
      </c>
      <c r="BK732" s="165" t="str">
        <f>IF(COUNTBLANK($A732:$F732)&gt;2,"",IF(Input!Q732=0,"NA",Input!Q732))</f>
        <v/>
      </c>
      <c r="BL732" s="65" t="str">
        <f t="shared" si="574"/>
        <v/>
      </c>
      <c r="BM732" s="65" t="str">
        <f t="shared" si="575"/>
        <v/>
      </c>
      <c r="BN732" s="165" t="str">
        <f>IF(COUNTBLANK($A732:$F732)&gt;2,"",IF(Input!R732=0,"NA",Input!R732))</f>
        <v/>
      </c>
      <c r="BO732" s="65" t="str">
        <f t="shared" si="576"/>
        <v/>
      </c>
      <c r="BP732" s="65" t="str">
        <f t="shared" si="577"/>
        <v/>
      </c>
      <c r="BQ732" s="165" t="str">
        <f>IF(COUNTBLANK($A732:$F732)&gt;2,"",IF(Input!S732=0,"NA",Input!S732))</f>
        <v/>
      </c>
      <c r="BR732" s="65" t="str">
        <f t="shared" si="578"/>
        <v/>
      </c>
      <c r="BS732" s="65" t="str">
        <f t="shared" si="579"/>
        <v/>
      </c>
      <c r="BT732" s="165" t="str">
        <f>IF(COUNTBLANK($A732:$F732)&gt;2,"",IF(Input!T732=0,"NA",Input!T732))</f>
        <v/>
      </c>
      <c r="BU732" s="65" t="str">
        <f t="shared" si="580"/>
        <v/>
      </c>
      <c r="BV732" s="65" t="str">
        <f t="shared" si="581"/>
        <v/>
      </c>
      <c r="BW732" s="165" t="str">
        <f>IF(COUNTBLANK($A732:$F732)&gt;2,"",IF(Input!U732=0,"NA",Input!U732))</f>
        <v/>
      </c>
      <c r="BX732" s="65" t="str">
        <f t="shared" si="582"/>
        <v/>
      </c>
      <c r="BY732" s="65" t="str">
        <f t="shared" si="583"/>
        <v/>
      </c>
      <c r="BZ732" s="165" t="str">
        <f>IF(COUNTBLANK($A732:$F732)&gt;2,"",IF(Input!V732=0,"NA",Input!V732))</f>
        <v/>
      </c>
      <c r="CA732" s="65" t="str">
        <f t="shared" si="584"/>
        <v/>
      </c>
      <c r="CB732" s="65" t="str">
        <f t="shared" si="585"/>
        <v/>
      </c>
      <c r="CC732" s="165" t="str">
        <f>IF(COUNTBLANK($A732:$F732)&gt;2,"",IF(Input!W732=0,"NA",Input!W732))</f>
        <v/>
      </c>
      <c r="CD732" s="65" t="str">
        <f t="shared" si="586"/>
        <v/>
      </c>
      <c r="CE732" s="65" t="str">
        <f t="shared" si="587"/>
        <v/>
      </c>
      <c r="CF732" s="165" t="str">
        <f>IF(COUNTBLANK($A732:$F732)&gt;2,"",IF(Input!X732=0,"NA",Input!X732))</f>
        <v/>
      </c>
      <c r="CG732" s="65" t="str">
        <f t="shared" si="588"/>
        <v/>
      </c>
      <c r="CH732" s="65" t="str">
        <f t="shared" si="589"/>
        <v/>
      </c>
      <c r="CI732" s="165" t="str">
        <f>IF(COUNTBLANK($A732:$F732)&gt;2,"",IF(Input!Y732=0,"NA",Input!Y732))</f>
        <v/>
      </c>
      <c r="CJ732" s="65" t="str">
        <f t="shared" si="590"/>
        <v/>
      </c>
      <c r="CK732" s="65" t="str">
        <f t="shared" si="591"/>
        <v/>
      </c>
      <c r="CL732" s="165" t="str">
        <f>IF(COUNTBLANK($A732:$F732)&gt;2,"",IF(Input!Z732=0,"NA",Input!Z732))</f>
        <v/>
      </c>
      <c r="CM732" s="65" t="str">
        <f t="shared" si="592"/>
        <v/>
      </c>
      <c r="CN732" s="65" t="str">
        <f t="shared" si="593"/>
        <v/>
      </c>
      <c r="CO732" s="165" t="str">
        <f>IF(COUNTBLANK($A732:$F732)&gt;2,"",IF(Input!AA732=0,"NA",Input!AA732))</f>
        <v/>
      </c>
      <c r="CP732" s="65" t="str">
        <f t="shared" si="594"/>
        <v/>
      </c>
      <c r="CQ732" s="65" t="str">
        <f t="shared" si="595"/>
        <v/>
      </c>
      <c r="CR732" s="165" t="str">
        <f>IF(COUNTBLANK($A732:$F732)&gt;2,"",IF(Input!AB732=0,"NA",Input!AB732))</f>
        <v/>
      </c>
      <c r="CS732" s="65" t="str">
        <f t="shared" si="596"/>
        <v/>
      </c>
      <c r="CT732" s="65" t="str">
        <f t="shared" si="597"/>
        <v/>
      </c>
      <c r="CU732" s="165" t="str">
        <f>IF(COUNTBLANK($A732:$F732)&gt;2,"",IF(Input!AC732=0,"NA",Input!AC732))</f>
        <v/>
      </c>
      <c r="CV732" s="65" t="str">
        <f t="shared" si="598"/>
        <v/>
      </c>
      <c r="CW732" s="65" t="str">
        <f t="shared" si="599"/>
        <v/>
      </c>
      <c r="CX732" s="165" t="str">
        <f>IF(COUNTBLANK($A732:$F732)&gt;2,"",IF(Input!AD732=0,"NA",Input!AD732))</f>
        <v/>
      </c>
    </row>
    <row r="733" spans="1:102" x14ac:dyDescent="0.25">
      <c r="A733" s="162" t="str">
        <f>IF(Input!B733=0,"",Input!B733)</f>
        <v/>
      </c>
      <c r="B733" s="162" t="str">
        <f>IF(Input!C733=0,"",Input!C733)</f>
        <v/>
      </c>
      <c r="C733" s="162" t="str">
        <f>IF(Input!D733=0,"",Input!D733)</f>
        <v/>
      </c>
      <c r="D733" s="162" t="str">
        <f>IF(Input!G733=0,"",Input!G733)</f>
        <v/>
      </c>
      <c r="E733" s="162" t="str">
        <f>IF(Input!H733=0,"",Input!H733)</f>
        <v/>
      </c>
      <c r="F733" s="162" t="str">
        <f>IF(Input!I733=0,"",Input!I733)</f>
        <v/>
      </c>
      <c r="G733" s="66" t="str">
        <f t="shared" si="550"/>
        <v/>
      </c>
      <c r="H733" s="66" t="str">
        <f t="shared" si="551"/>
        <v/>
      </c>
      <c r="I733" s="160" t="str">
        <f>FinalScores!G733</f>
        <v/>
      </c>
      <c r="J733" s="65" t="str">
        <f t="shared" si="552"/>
        <v/>
      </c>
      <c r="K733" s="65" t="str">
        <f t="shared" si="553"/>
        <v/>
      </c>
      <c r="L733" s="165" t="str">
        <f>IF(COUNTBLANK($A733:$F733)&gt;2,"",IF(Input!AE733=0,"NA",Input!AE733))</f>
        <v/>
      </c>
      <c r="M733" s="65" t="str">
        <f t="shared" si="554"/>
        <v/>
      </c>
      <c r="N733" s="65" t="str">
        <f t="shared" si="555"/>
        <v/>
      </c>
      <c r="O733" s="165" t="str">
        <f>IF(COUNTBLANK($A733:$F733)&gt;2,"",IF(Input!AF733=0,"NA",Input!AF733))</f>
        <v/>
      </c>
      <c r="P733" s="65" t="str">
        <f t="shared" si="556"/>
        <v/>
      </c>
      <c r="Q733" s="65" t="str">
        <f t="shared" si="557"/>
        <v/>
      </c>
      <c r="R733" s="165" t="str">
        <f>IF(COUNTBLANK($A733:$F733)&gt;2,"",IF(Input!AG733=0,"NA",Input!AG733))</f>
        <v/>
      </c>
      <c r="AN733" s="65" t="str">
        <f t="shared" si="558"/>
        <v/>
      </c>
      <c r="AO733" s="65" t="str">
        <f t="shared" si="559"/>
        <v/>
      </c>
      <c r="AP733" s="165" t="str">
        <f>IF(COUNTBLANK($A733:$F733)&gt;2,"",IF(Input!J733=0,"NA",Input!J733))</f>
        <v/>
      </c>
      <c r="AQ733" s="65" t="str">
        <f t="shared" si="560"/>
        <v/>
      </c>
      <c r="AR733" s="65" t="str">
        <f t="shared" si="561"/>
        <v/>
      </c>
      <c r="AS733" s="165" t="str">
        <f>IF(COUNTBLANK($A733:$F733)&gt;2,"",IF(Input!K733=0,"NA",Input!K733))</f>
        <v/>
      </c>
      <c r="AT733" s="65" t="str">
        <f t="shared" si="562"/>
        <v/>
      </c>
      <c r="AU733" s="65" t="str">
        <f t="shared" si="563"/>
        <v/>
      </c>
      <c r="AV733" s="165" t="str">
        <f>IF(COUNTBLANK($A733:$F733)&gt;2,"",IF(Input!L733=0,"NA",Input!L733))</f>
        <v/>
      </c>
      <c r="AW733" s="65" t="str">
        <f t="shared" si="564"/>
        <v/>
      </c>
      <c r="AX733" s="65" t="str">
        <f t="shared" si="565"/>
        <v/>
      </c>
      <c r="AY733" s="165" t="str">
        <f>IF(COUNTBLANK($A733:$F733)&gt;2,"",IF(Input!M733=0,"NA",Input!M733))</f>
        <v/>
      </c>
      <c r="AZ733" s="65" t="str">
        <f t="shared" si="566"/>
        <v/>
      </c>
      <c r="BA733" s="65" t="str">
        <f t="shared" si="567"/>
        <v/>
      </c>
      <c r="BB733" s="165" t="str">
        <f>IF(COUNTBLANK($A733:$F733)&gt;2,"",IF(Input!N733=0,"NA",Input!N733))</f>
        <v/>
      </c>
      <c r="BC733" s="65" t="str">
        <f t="shared" si="568"/>
        <v/>
      </c>
      <c r="BD733" s="65" t="str">
        <f t="shared" si="569"/>
        <v/>
      </c>
      <c r="BE733" s="165" t="str">
        <f>IF(COUNTBLANK($A733:$F733)&gt;2,"",IF(Input!O733=0,"NA",Input!O733))</f>
        <v/>
      </c>
      <c r="BF733" s="65" t="str">
        <f t="shared" si="570"/>
        <v/>
      </c>
      <c r="BG733" s="65" t="str">
        <f t="shared" si="571"/>
        <v/>
      </c>
      <c r="BH733" s="165" t="str">
        <f>IF(COUNTBLANK($A733:$F733)&gt;2,"",IF(Input!P733=0,"NA",Input!P733))</f>
        <v/>
      </c>
      <c r="BI733" s="65" t="str">
        <f t="shared" si="572"/>
        <v/>
      </c>
      <c r="BJ733" s="65" t="str">
        <f t="shared" si="573"/>
        <v/>
      </c>
      <c r="BK733" s="165" t="str">
        <f>IF(COUNTBLANK($A733:$F733)&gt;2,"",IF(Input!Q733=0,"NA",Input!Q733))</f>
        <v/>
      </c>
      <c r="BL733" s="65" t="str">
        <f t="shared" si="574"/>
        <v/>
      </c>
      <c r="BM733" s="65" t="str">
        <f t="shared" si="575"/>
        <v/>
      </c>
      <c r="BN733" s="165" t="str">
        <f>IF(COUNTBLANK($A733:$F733)&gt;2,"",IF(Input!R733=0,"NA",Input!R733))</f>
        <v/>
      </c>
      <c r="BO733" s="65" t="str">
        <f t="shared" si="576"/>
        <v/>
      </c>
      <c r="BP733" s="65" t="str">
        <f t="shared" si="577"/>
        <v/>
      </c>
      <c r="BQ733" s="165" t="str">
        <f>IF(COUNTBLANK($A733:$F733)&gt;2,"",IF(Input!S733=0,"NA",Input!S733))</f>
        <v/>
      </c>
      <c r="BR733" s="65" t="str">
        <f t="shared" si="578"/>
        <v/>
      </c>
      <c r="BS733" s="65" t="str">
        <f t="shared" si="579"/>
        <v/>
      </c>
      <c r="BT733" s="165" t="str">
        <f>IF(COUNTBLANK($A733:$F733)&gt;2,"",IF(Input!T733=0,"NA",Input!T733))</f>
        <v/>
      </c>
      <c r="BU733" s="65" t="str">
        <f t="shared" si="580"/>
        <v/>
      </c>
      <c r="BV733" s="65" t="str">
        <f t="shared" si="581"/>
        <v/>
      </c>
      <c r="BW733" s="165" t="str">
        <f>IF(COUNTBLANK($A733:$F733)&gt;2,"",IF(Input!U733=0,"NA",Input!U733))</f>
        <v/>
      </c>
      <c r="BX733" s="65" t="str">
        <f t="shared" si="582"/>
        <v/>
      </c>
      <c r="BY733" s="65" t="str">
        <f t="shared" si="583"/>
        <v/>
      </c>
      <c r="BZ733" s="165" t="str">
        <f>IF(COUNTBLANK($A733:$F733)&gt;2,"",IF(Input!V733=0,"NA",Input!V733))</f>
        <v/>
      </c>
      <c r="CA733" s="65" t="str">
        <f t="shared" si="584"/>
        <v/>
      </c>
      <c r="CB733" s="65" t="str">
        <f t="shared" si="585"/>
        <v/>
      </c>
      <c r="CC733" s="165" t="str">
        <f>IF(COUNTBLANK($A733:$F733)&gt;2,"",IF(Input!W733=0,"NA",Input!W733))</f>
        <v/>
      </c>
      <c r="CD733" s="65" t="str">
        <f t="shared" si="586"/>
        <v/>
      </c>
      <c r="CE733" s="65" t="str">
        <f t="shared" si="587"/>
        <v/>
      </c>
      <c r="CF733" s="165" t="str">
        <f>IF(COUNTBLANK($A733:$F733)&gt;2,"",IF(Input!X733=0,"NA",Input!X733))</f>
        <v/>
      </c>
      <c r="CG733" s="65" t="str">
        <f t="shared" si="588"/>
        <v/>
      </c>
      <c r="CH733" s="65" t="str">
        <f t="shared" si="589"/>
        <v/>
      </c>
      <c r="CI733" s="165" t="str">
        <f>IF(COUNTBLANK($A733:$F733)&gt;2,"",IF(Input!Y733=0,"NA",Input!Y733))</f>
        <v/>
      </c>
      <c r="CJ733" s="65" t="str">
        <f t="shared" si="590"/>
        <v/>
      </c>
      <c r="CK733" s="65" t="str">
        <f t="shared" si="591"/>
        <v/>
      </c>
      <c r="CL733" s="165" t="str">
        <f>IF(COUNTBLANK($A733:$F733)&gt;2,"",IF(Input!Z733=0,"NA",Input!Z733))</f>
        <v/>
      </c>
      <c r="CM733" s="65" t="str">
        <f t="shared" si="592"/>
        <v/>
      </c>
      <c r="CN733" s="65" t="str">
        <f t="shared" si="593"/>
        <v/>
      </c>
      <c r="CO733" s="165" t="str">
        <f>IF(COUNTBLANK($A733:$F733)&gt;2,"",IF(Input!AA733=0,"NA",Input!AA733))</f>
        <v/>
      </c>
      <c r="CP733" s="65" t="str">
        <f t="shared" si="594"/>
        <v/>
      </c>
      <c r="CQ733" s="65" t="str">
        <f t="shared" si="595"/>
        <v/>
      </c>
      <c r="CR733" s="165" t="str">
        <f>IF(COUNTBLANK($A733:$F733)&gt;2,"",IF(Input!AB733=0,"NA",Input!AB733))</f>
        <v/>
      </c>
      <c r="CS733" s="65" t="str">
        <f t="shared" si="596"/>
        <v/>
      </c>
      <c r="CT733" s="65" t="str">
        <f t="shared" si="597"/>
        <v/>
      </c>
      <c r="CU733" s="165" t="str">
        <f>IF(COUNTBLANK($A733:$F733)&gt;2,"",IF(Input!AC733=0,"NA",Input!AC733))</f>
        <v/>
      </c>
      <c r="CV733" s="65" t="str">
        <f t="shared" si="598"/>
        <v/>
      </c>
      <c r="CW733" s="65" t="str">
        <f t="shared" si="599"/>
        <v/>
      </c>
      <c r="CX733" s="165" t="str">
        <f>IF(COUNTBLANK($A733:$F733)&gt;2,"",IF(Input!AD733=0,"NA",Input!AD733))</f>
        <v/>
      </c>
    </row>
    <row r="734" spans="1:102" x14ac:dyDescent="0.25">
      <c r="A734" s="162" t="str">
        <f>IF(Input!B734=0,"",Input!B734)</f>
        <v/>
      </c>
      <c r="B734" s="162" t="str">
        <f>IF(Input!C734=0,"",Input!C734)</f>
        <v/>
      </c>
      <c r="C734" s="162" t="str">
        <f>IF(Input!D734=0,"",Input!D734)</f>
        <v/>
      </c>
      <c r="D734" s="162" t="str">
        <f>IF(Input!G734=0,"",Input!G734)</f>
        <v/>
      </c>
      <c r="E734" s="162" t="str">
        <f>IF(Input!H734=0,"",Input!H734)</f>
        <v/>
      </c>
      <c r="F734" s="162" t="str">
        <f>IF(Input!I734=0,"",Input!I734)</f>
        <v/>
      </c>
      <c r="G734" s="66" t="str">
        <f t="shared" si="550"/>
        <v/>
      </c>
      <c r="H734" s="66" t="str">
        <f t="shared" si="551"/>
        <v/>
      </c>
      <c r="I734" s="160" t="str">
        <f>FinalScores!G734</f>
        <v/>
      </c>
      <c r="J734" s="65" t="str">
        <f t="shared" si="552"/>
        <v/>
      </c>
      <c r="K734" s="65" t="str">
        <f t="shared" si="553"/>
        <v/>
      </c>
      <c r="L734" s="165" t="str">
        <f>IF(COUNTBLANK($A734:$F734)&gt;2,"",IF(Input!AE734=0,"NA",Input!AE734))</f>
        <v/>
      </c>
      <c r="M734" s="65" t="str">
        <f t="shared" si="554"/>
        <v/>
      </c>
      <c r="N734" s="65" t="str">
        <f t="shared" si="555"/>
        <v/>
      </c>
      <c r="O734" s="165" t="str">
        <f>IF(COUNTBLANK($A734:$F734)&gt;2,"",IF(Input!AF734=0,"NA",Input!AF734))</f>
        <v/>
      </c>
      <c r="P734" s="65" t="str">
        <f t="shared" si="556"/>
        <v/>
      </c>
      <c r="Q734" s="65" t="str">
        <f t="shared" si="557"/>
        <v/>
      </c>
      <c r="R734" s="165" t="str">
        <f>IF(COUNTBLANK($A734:$F734)&gt;2,"",IF(Input!AG734=0,"NA",Input!AG734))</f>
        <v/>
      </c>
      <c r="AN734" s="65" t="str">
        <f t="shared" si="558"/>
        <v/>
      </c>
      <c r="AO734" s="65" t="str">
        <f t="shared" si="559"/>
        <v/>
      </c>
      <c r="AP734" s="165" t="str">
        <f>IF(COUNTBLANK($A734:$F734)&gt;2,"",IF(Input!J734=0,"NA",Input!J734))</f>
        <v/>
      </c>
      <c r="AQ734" s="65" t="str">
        <f t="shared" si="560"/>
        <v/>
      </c>
      <c r="AR734" s="65" t="str">
        <f t="shared" si="561"/>
        <v/>
      </c>
      <c r="AS734" s="165" t="str">
        <f>IF(COUNTBLANK($A734:$F734)&gt;2,"",IF(Input!K734=0,"NA",Input!K734))</f>
        <v/>
      </c>
      <c r="AT734" s="65" t="str">
        <f t="shared" si="562"/>
        <v/>
      </c>
      <c r="AU734" s="65" t="str">
        <f t="shared" si="563"/>
        <v/>
      </c>
      <c r="AV734" s="165" t="str">
        <f>IF(COUNTBLANK($A734:$F734)&gt;2,"",IF(Input!L734=0,"NA",Input!L734))</f>
        <v/>
      </c>
      <c r="AW734" s="65" t="str">
        <f t="shared" si="564"/>
        <v/>
      </c>
      <c r="AX734" s="65" t="str">
        <f t="shared" si="565"/>
        <v/>
      </c>
      <c r="AY734" s="165" t="str">
        <f>IF(COUNTBLANK($A734:$F734)&gt;2,"",IF(Input!M734=0,"NA",Input!M734))</f>
        <v/>
      </c>
      <c r="AZ734" s="65" t="str">
        <f t="shared" si="566"/>
        <v/>
      </c>
      <c r="BA734" s="65" t="str">
        <f t="shared" si="567"/>
        <v/>
      </c>
      <c r="BB734" s="165" t="str">
        <f>IF(COUNTBLANK($A734:$F734)&gt;2,"",IF(Input!N734=0,"NA",Input!N734))</f>
        <v/>
      </c>
      <c r="BC734" s="65" t="str">
        <f t="shared" si="568"/>
        <v/>
      </c>
      <c r="BD734" s="65" t="str">
        <f t="shared" si="569"/>
        <v/>
      </c>
      <c r="BE734" s="165" t="str">
        <f>IF(COUNTBLANK($A734:$F734)&gt;2,"",IF(Input!O734=0,"NA",Input!O734))</f>
        <v/>
      </c>
      <c r="BF734" s="65" t="str">
        <f t="shared" si="570"/>
        <v/>
      </c>
      <c r="BG734" s="65" t="str">
        <f t="shared" si="571"/>
        <v/>
      </c>
      <c r="BH734" s="165" t="str">
        <f>IF(COUNTBLANK($A734:$F734)&gt;2,"",IF(Input!P734=0,"NA",Input!P734))</f>
        <v/>
      </c>
      <c r="BI734" s="65" t="str">
        <f t="shared" si="572"/>
        <v/>
      </c>
      <c r="BJ734" s="65" t="str">
        <f t="shared" si="573"/>
        <v/>
      </c>
      <c r="BK734" s="165" t="str">
        <f>IF(COUNTBLANK($A734:$F734)&gt;2,"",IF(Input!Q734=0,"NA",Input!Q734))</f>
        <v/>
      </c>
      <c r="BL734" s="65" t="str">
        <f t="shared" si="574"/>
        <v/>
      </c>
      <c r="BM734" s="65" t="str">
        <f t="shared" si="575"/>
        <v/>
      </c>
      <c r="BN734" s="165" t="str">
        <f>IF(COUNTBLANK($A734:$F734)&gt;2,"",IF(Input!R734=0,"NA",Input!R734))</f>
        <v/>
      </c>
      <c r="BO734" s="65" t="str">
        <f t="shared" si="576"/>
        <v/>
      </c>
      <c r="BP734" s="65" t="str">
        <f t="shared" si="577"/>
        <v/>
      </c>
      <c r="BQ734" s="165" t="str">
        <f>IF(COUNTBLANK($A734:$F734)&gt;2,"",IF(Input!S734=0,"NA",Input!S734))</f>
        <v/>
      </c>
      <c r="BR734" s="65" t="str">
        <f t="shared" si="578"/>
        <v/>
      </c>
      <c r="BS734" s="65" t="str">
        <f t="shared" si="579"/>
        <v/>
      </c>
      <c r="BT734" s="165" t="str">
        <f>IF(COUNTBLANK($A734:$F734)&gt;2,"",IF(Input!T734=0,"NA",Input!T734))</f>
        <v/>
      </c>
      <c r="BU734" s="65" t="str">
        <f t="shared" si="580"/>
        <v/>
      </c>
      <c r="BV734" s="65" t="str">
        <f t="shared" si="581"/>
        <v/>
      </c>
      <c r="BW734" s="165" t="str">
        <f>IF(COUNTBLANK($A734:$F734)&gt;2,"",IF(Input!U734=0,"NA",Input!U734))</f>
        <v/>
      </c>
      <c r="BX734" s="65" t="str">
        <f t="shared" si="582"/>
        <v/>
      </c>
      <c r="BY734" s="65" t="str">
        <f t="shared" si="583"/>
        <v/>
      </c>
      <c r="BZ734" s="165" t="str">
        <f>IF(COUNTBLANK($A734:$F734)&gt;2,"",IF(Input!V734=0,"NA",Input!V734))</f>
        <v/>
      </c>
      <c r="CA734" s="65" t="str">
        <f t="shared" si="584"/>
        <v/>
      </c>
      <c r="CB734" s="65" t="str">
        <f t="shared" si="585"/>
        <v/>
      </c>
      <c r="CC734" s="165" t="str">
        <f>IF(COUNTBLANK($A734:$F734)&gt;2,"",IF(Input!W734=0,"NA",Input!W734))</f>
        <v/>
      </c>
      <c r="CD734" s="65" t="str">
        <f t="shared" si="586"/>
        <v/>
      </c>
      <c r="CE734" s="65" t="str">
        <f t="shared" si="587"/>
        <v/>
      </c>
      <c r="CF734" s="165" t="str">
        <f>IF(COUNTBLANK($A734:$F734)&gt;2,"",IF(Input!X734=0,"NA",Input!X734))</f>
        <v/>
      </c>
      <c r="CG734" s="65" t="str">
        <f t="shared" si="588"/>
        <v/>
      </c>
      <c r="CH734" s="65" t="str">
        <f t="shared" si="589"/>
        <v/>
      </c>
      <c r="CI734" s="165" t="str">
        <f>IF(COUNTBLANK($A734:$F734)&gt;2,"",IF(Input!Y734=0,"NA",Input!Y734))</f>
        <v/>
      </c>
      <c r="CJ734" s="65" t="str">
        <f t="shared" si="590"/>
        <v/>
      </c>
      <c r="CK734" s="65" t="str">
        <f t="shared" si="591"/>
        <v/>
      </c>
      <c r="CL734" s="165" t="str">
        <f>IF(COUNTBLANK($A734:$F734)&gt;2,"",IF(Input!Z734=0,"NA",Input!Z734))</f>
        <v/>
      </c>
      <c r="CM734" s="65" t="str">
        <f t="shared" si="592"/>
        <v/>
      </c>
      <c r="CN734" s="65" t="str">
        <f t="shared" si="593"/>
        <v/>
      </c>
      <c r="CO734" s="165" t="str">
        <f>IF(COUNTBLANK($A734:$F734)&gt;2,"",IF(Input!AA734=0,"NA",Input!AA734))</f>
        <v/>
      </c>
      <c r="CP734" s="65" t="str">
        <f t="shared" si="594"/>
        <v/>
      </c>
      <c r="CQ734" s="65" t="str">
        <f t="shared" si="595"/>
        <v/>
      </c>
      <c r="CR734" s="165" t="str">
        <f>IF(COUNTBLANK($A734:$F734)&gt;2,"",IF(Input!AB734=0,"NA",Input!AB734))</f>
        <v/>
      </c>
      <c r="CS734" s="65" t="str">
        <f t="shared" si="596"/>
        <v/>
      </c>
      <c r="CT734" s="65" t="str">
        <f t="shared" si="597"/>
        <v/>
      </c>
      <c r="CU734" s="165" t="str">
        <f>IF(COUNTBLANK($A734:$F734)&gt;2,"",IF(Input!AC734=0,"NA",Input!AC734))</f>
        <v/>
      </c>
      <c r="CV734" s="65" t="str">
        <f t="shared" si="598"/>
        <v/>
      </c>
      <c r="CW734" s="65" t="str">
        <f t="shared" si="599"/>
        <v/>
      </c>
      <c r="CX734" s="165" t="str">
        <f>IF(COUNTBLANK($A734:$F734)&gt;2,"",IF(Input!AD734=0,"NA",Input!AD734))</f>
        <v/>
      </c>
    </row>
    <row r="735" spans="1:102" x14ac:dyDescent="0.25">
      <c r="A735" s="162" t="str">
        <f>IF(Input!B735=0,"",Input!B735)</f>
        <v/>
      </c>
      <c r="B735" s="162" t="str">
        <f>IF(Input!C735=0,"",Input!C735)</f>
        <v/>
      </c>
      <c r="C735" s="162" t="str">
        <f>IF(Input!D735=0,"",Input!D735)</f>
        <v/>
      </c>
      <c r="D735" s="162" t="str">
        <f>IF(Input!G735=0,"",Input!G735)</f>
        <v/>
      </c>
      <c r="E735" s="162" t="str">
        <f>IF(Input!H735=0,"",Input!H735)</f>
        <v/>
      </c>
      <c r="F735" s="162" t="str">
        <f>IF(Input!I735=0,"",Input!I735)</f>
        <v/>
      </c>
      <c r="G735" s="66" t="str">
        <f t="shared" si="550"/>
        <v/>
      </c>
      <c r="H735" s="66" t="str">
        <f t="shared" si="551"/>
        <v/>
      </c>
      <c r="I735" s="160" t="str">
        <f>FinalScores!G735</f>
        <v/>
      </c>
      <c r="J735" s="65" t="str">
        <f t="shared" si="552"/>
        <v/>
      </c>
      <c r="K735" s="65" t="str">
        <f t="shared" si="553"/>
        <v/>
      </c>
      <c r="L735" s="165" t="str">
        <f>IF(COUNTBLANK($A735:$F735)&gt;2,"",IF(Input!AE735=0,"NA",Input!AE735))</f>
        <v/>
      </c>
      <c r="M735" s="65" t="str">
        <f t="shared" si="554"/>
        <v/>
      </c>
      <c r="N735" s="65" t="str">
        <f t="shared" si="555"/>
        <v/>
      </c>
      <c r="O735" s="165" t="str">
        <f>IF(COUNTBLANK($A735:$F735)&gt;2,"",IF(Input!AF735=0,"NA",Input!AF735))</f>
        <v/>
      </c>
      <c r="P735" s="65" t="str">
        <f t="shared" si="556"/>
        <v/>
      </c>
      <c r="Q735" s="65" t="str">
        <f t="shared" si="557"/>
        <v/>
      </c>
      <c r="R735" s="165" t="str">
        <f>IF(COUNTBLANK($A735:$F735)&gt;2,"",IF(Input!AG735=0,"NA",Input!AG735))</f>
        <v/>
      </c>
      <c r="AN735" s="65" t="str">
        <f t="shared" si="558"/>
        <v/>
      </c>
      <c r="AO735" s="65" t="str">
        <f t="shared" si="559"/>
        <v/>
      </c>
      <c r="AP735" s="165" t="str">
        <f>IF(COUNTBLANK($A735:$F735)&gt;2,"",IF(Input!J735=0,"NA",Input!J735))</f>
        <v/>
      </c>
      <c r="AQ735" s="65" t="str">
        <f t="shared" si="560"/>
        <v/>
      </c>
      <c r="AR735" s="65" t="str">
        <f t="shared" si="561"/>
        <v/>
      </c>
      <c r="AS735" s="165" t="str">
        <f>IF(COUNTBLANK($A735:$F735)&gt;2,"",IF(Input!K735=0,"NA",Input!K735))</f>
        <v/>
      </c>
      <c r="AT735" s="65" t="str">
        <f t="shared" si="562"/>
        <v/>
      </c>
      <c r="AU735" s="65" t="str">
        <f t="shared" si="563"/>
        <v/>
      </c>
      <c r="AV735" s="165" t="str">
        <f>IF(COUNTBLANK($A735:$F735)&gt;2,"",IF(Input!L735=0,"NA",Input!L735))</f>
        <v/>
      </c>
      <c r="AW735" s="65" t="str">
        <f t="shared" si="564"/>
        <v/>
      </c>
      <c r="AX735" s="65" t="str">
        <f t="shared" si="565"/>
        <v/>
      </c>
      <c r="AY735" s="165" t="str">
        <f>IF(COUNTBLANK($A735:$F735)&gt;2,"",IF(Input!M735=0,"NA",Input!M735))</f>
        <v/>
      </c>
      <c r="AZ735" s="65" t="str">
        <f t="shared" si="566"/>
        <v/>
      </c>
      <c r="BA735" s="65" t="str">
        <f t="shared" si="567"/>
        <v/>
      </c>
      <c r="BB735" s="165" t="str">
        <f>IF(COUNTBLANK($A735:$F735)&gt;2,"",IF(Input!N735=0,"NA",Input!N735))</f>
        <v/>
      </c>
      <c r="BC735" s="65" t="str">
        <f t="shared" si="568"/>
        <v/>
      </c>
      <c r="BD735" s="65" t="str">
        <f t="shared" si="569"/>
        <v/>
      </c>
      <c r="BE735" s="165" t="str">
        <f>IF(COUNTBLANK($A735:$F735)&gt;2,"",IF(Input!O735=0,"NA",Input!O735))</f>
        <v/>
      </c>
      <c r="BF735" s="65" t="str">
        <f t="shared" si="570"/>
        <v/>
      </c>
      <c r="BG735" s="65" t="str">
        <f t="shared" si="571"/>
        <v/>
      </c>
      <c r="BH735" s="165" t="str">
        <f>IF(COUNTBLANK($A735:$F735)&gt;2,"",IF(Input!P735=0,"NA",Input!P735))</f>
        <v/>
      </c>
      <c r="BI735" s="65" t="str">
        <f t="shared" si="572"/>
        <v/>
      </c>
      <c r="BJ735" s="65" t="str">
        <f t="shared" si="573"/>
        <v/>
      </c>
      <c r="BK735" s="165" t="str">
        <f>IF(COUNTBLANK($A735:$F735)&gt;2,"",IF(Input!Q735=0,"NA",Input!Q735))</f>
        <v/>
      </c>
      <c r="BL735" s="65" t="str">
        <f t="shared" si="574"/>
        <v/>
      </c>
      <c r="BM735" s="65" t="str">
        <f t="shared" si="575"/>
        <v/>
      </c>
      <c r="BN735" s="165" t="str">
        <f>IF(COUNTBLANK($A735:$F735)&gt;2,"",IF(Input!R735=0,"NA",Input!R735))</f>
        <v/>
      </c>
      <c r="BO735" s="65" t="str">
        <f t="shared" si="576"/>
        <v/>
      </c>
      <c r="BP735" s="65" t="str">
        <f t="shared" si="577"/>
        <v/>
      </c>
      <c r="BQ735" s="165" t="str">
        <f>IF(COUNTBLANK($A735:$F735)&gt;2,"",IF(Input!S735=0,"NA",Input!S735))</f>
        <v/>
      </c>
      <c r="BR735" s="65" t="str">
        <f t="shared" si="578"/>
        <v/>
      </c>
      <c r="BS735" s="65" t="str">
        <f t="shared" si="579"/>
        <v/>
      </c>
      <c r="BT735" s="165" t="str">
        <f>IF(COUNTBLANK($A735:$F735)&gt;2,"",IF(Input!T735=0,"NA",Input!T735))</f>
        <v/>
      </c>
      <c r="BU735" s="65" t="str">
        <f t="shared" si="580"/>
        <v/>
      </c>
      <c r="BV735" s="65" t="str">
        <f t="shared" si="581"/>
        <v/>
      </c>
      <c r="BW735" s="165" t="str">
        <f>IF(COUNTBLANK($A735:$F735)&gt;2,"",IF(Input!U735=0,"NA",Input!U735))</f>
        <v/>
      </c>
      <c r="BX735" s="65" t="str">
        <f t="shared" si="582"/>
        <v/>
      </c>
      <c r="BY735" s="65" t="str">
        <f t="shared" si="583"/>
        <v/>
      </c>
      <c r="BZ735" s="165" t="str">
        <f>IF(COUNTBLANK($A735:$F735)&gt;2,"",IF(Input!V735=0,"NA",Input!V735))</f>
        <v/>
      </c>
      <c r="CA735" s="65" t="str">
        <f t="shared" si="584"/>
        <v/>
      </c>
      <c r="CB735" s="65" t="str">
        <f t="shared" si="585"/>
        <v/>
      </c>
      <c r="CC735" s="165" t="str">
        <f>IF(COUNTBLANK($A735:$F735)&gt;2,"",IF(Input!W735=0,"NA",Input!W735))</f>
        <v/>
      </c>
      <c r="CD735" s="65" t="str">
        <f t="shared" si="586"/>
        <v/>
      </c>
      <c r="CE735" s="65" t="str">
        <f t="shared" si="587"/>
        <v/>
      </c>
      <c r="CF735" s="165" t="str">
        <f>IF(COUNTBLANK($A735:$F735)&gt;2,"",IF(Input!X735=0,"NA",Input!X735))</f>
        <v/>
      </c>
      <c r="CG735" s="65" t="str">
        <f t="shared" si="588"/>
        <v/>
      </c>
      <c r="CH735" s="65" t="str">
        <f t="shared" si="589"/>
        <v/>
      </c>
      <c r="CI735" s="165" t="str">
        <f>IF(COUNTBLANK($A735:$F735)&gt;2,"",IF(Input!Y735=0,"NA",Input!Y735))</f>
        <v/>
      </c>
      <c r="CJ735" s="65" t="str">
        <f t="shared" si="590"/>
        <v/>
      </c>
      <c r="CK735" s="65" t="str">
        <f t="shared" si="591"/>
        <v/>
      </c>
      <c r="CL735" s="165" t="str">
        <f>IF(COUNTBLANK($A735:$F735)&gt;2,"",IF(Input!Z735=0,"NA",Input!Z735))</f>
        <v/>
      </c>
      <c r="CM735" s="65" t="str">
        <f t="shared" si="592"/>
        <v/>
      </c>
      <c r="CN735" s="65" t="str">
        <f t="shared" si="593"/>
        <v/>
      </c>
      <c r="CO735" s="165" t="str">
        <f>IF(COUNTBLANK($A735:$F735)&gt;2,"",IF(Input!AA735=0,"NA",Input!AA735))</f>
        <v/>
      </c>
      <c r="CP735" s="65" t="str">
        <f t="shared" si="594"/>
        <v/>
      </c>
      <c r="CQ735" s="65" t="str">
        <f t="shared" si="595"/>
        <v/>
      </c>
      <c r="CR735" s="165" t="str">
        <f>IF(COUNTBLANK($A735:$F735)&gt;2,"",IF(Input!AB735=0,"NA",Input!AB735))</f>
        <v/>
      </c>
      <c r="CS735" s="65" t="str">
        <f t="shared" si="596"/>
        <v/>
      </c>
      <c r="CT735" s="65" t="str">
        <f t="shared" si="597"/>
        <v/>
      </c>
      <c r="CU735" s="165" t="str">
        <f>IF(COUNTBLANK($A735:$F735)&gt;2,"",IF(Input!AC735=0,"NA",Input!AC735))</f>
        <v/>
      </c>
      <c r="CV735" s="65" t="str">
        <f t="shared" si="598"/>
        <v/>
      </c>
      <c r="CW735" s="65" t="str">
        <f t="shared" si="599"/>
        <v/>
      </c>
      <c r="CX735" s="165" t="str">
        <f>IF(COUNTBLANK($A735:$F735)&gt;2,"",IF(Input!AD735=0,"NA",Input!AD735))</f>
        <v/>
      </c>
    </row>
    <row r="736" spans="1:102" x14ac:dyDescent="0.25">
      <c r="A736" s="162" t="str">
        <f>IF(Input!B736=0,"",Input!B736)</f>
        <v/>
      </c>
      <c r="B736" s="162" t="str">
        <f>IF(Input!C736=0,"",Input!C736)</f>
        <v/>
      </c>
      <c r="C736" s="162" t="str">
        <f>IF(Input!D736=0,"",Input!D736)</f>
        <v/>
      </c>
      <c r="D736" s="162" t="str">
        <f>IF(Input!G736=0,"",Input!G736)</f>
        <v/>
      </c>
      <c r="E736" s="162" t="str">
        <f>IF(Input!H736=0,"",Input!H736)</f>
        <v/>
      </c>
      <c r="F736" s="162" t="str">
        <f>IF(Input!I736=0,"",Input!I736)</f>
        <v/>
      </c>
      <c r="G736" s="66" t="str">
        <f t="shared" si="550"/>
        <v/>
      </c>
      <c r="H736" s="66" t="str">
        <f t="shared" si="551"/>
        <v/>
      </c>
      <c r="I736" s="160" t="str">
        <f>FinalScores!G736</f>
        <v/>
      </c>
      <c r="J736" s="65" t="str">
        <f t="shared" si="552"/>
        <v/>
      </c>
      <c r="K736" s="65" t="str">
        <f t="shared" si="553"/>
        <v/>
      </c>
      <c r="L736" s="165" t="str">
        <f>IF(COUNTBLANK($A736:$F736)&gt;2,"",IF(Input!AE736=0,"NA",Input!AE736))</f>
        <v/>
      </c>
      <c r="M736" s="65" t="str">
        <f t="shared" si="554"/>
        <v/>
      </c>
      <c r="N736" s="65" t="str">
        <f t="shared" si="555"/>
        <v/>
      </c>
      <c r="O736" s="165" t="str">
        <f>IF(COUNTBLANK($A736:$F736)&gt;2,"",IF(Input!AF736=0,"NA",Input!AF736))</f>
        <v/>
      </c>
      <c r="P736" s="65" t="str">
        <f t="shared" si="556"/>
        <v/>
      </c>
      <c r="Q736" s="65" t="str">
        <f t="shared" si="557"/>
        <v/>
      </c>
      <c r="R736" s="165" t="str">
        <f>IF(COUNTBLANK($A736:$F736)&gt;2,"",IF(Input!AG736=0,"NA",Input!AG736))</f>
        <v/>
      </c>
      <c r="AN736" s="65" t="str">
        <f t="shared" si="558"/>
        <v/>
      </c>
      <c r="AO736" s="65" t="str">
        <f t="shared" si="559"/>
        <v/>
      </c>
      <c r="AP736" s="165" t="str">
        <f>IF(COUNTBLANK($A736:$F736)&gt;2,"",IF(Input!J736=0,"NA",Input!J736))</f>
        <v/>
      </c>
      <c r="AQ736" s="65" t="str">
        <f t="shared" si="560"/>
        <v/>
      </c>
      <c r="AR736" s="65" t="str">
        <f t="shared" si="561"/>
        <v/>
      </c>
      <c r="AS736" s="165" t="str">
        <f>IF(COUNTBLANK($A736:$F736)&gt;2,"",IF(Input!K736=0,"NA",Input!K736))</f>
        <v/>
      </c>
      <c r="AT736" s="65" t="str">
        <f t="shared" si="562"/>
        <v/>
      </c>
      <c r="AU736" s="65" t="str">
        <f t="shared" si="563"/>
        <v/>
      </c>
      <c r="AV736" s="165" t="str">
        <f>IF(COUNTBLANK($A736:$F736)&gt;2,"",IF(Input!L736=0,"NA",Input!L736))</f>
        <v/>
      </c>
      <c r="AW736" s="65" t="str">
        <f t="shared" si="564"/>
        <v/>
      </c>
      <c r="AX736" s="65" t="str">
        <f t="shared" si="565"/>
        <v/>
      </c>
      <c r="AY736" s="165" t="str">
        <f>IF(COUNTBLANK($A736:$F736)&gt;2,"",IF(Input!M736=0,"NA",Input!M736))</f>
        <v/>
      </c>
      <c r="AZ736" s="65" t="str">
        <f t="shared" si="566"/>
        <v/>
      </c>
      <c r="BA736" s="65" t="str">
        <f t="shared" si="567"/>
        <v/>
      </c>
      <c r="BB736" s="165" t="str">
        <f>IF(COUNTBLANK($A736:$F736)&gt;2,"",IF(Input!N736=0,"NA",Input!N736))</f>
        <v/>
      </c>
      <c r="BC736" s="65" t="str">
        <f t="shared" si="568"/>
        <v/>
      </c>
      <c r="BD736" s="65" t="str">
        <f t="shared" si="569"/>
        <v/>
      </c>
      <c r="BE736" s="165" t="str">
        <f>IF(COUNTBLANK($A736:$F736)&gt;2,"",IF(Input!O736=0,"NA",Input!O736))</f>
        <v/>
      </c>
      <c r="BF736" s="65" t="str">
        <f t="shared" si="570"/>
        <v/>
      </c>
      <c r="BG736" s="65" t="str">
        <f t="shared" si="571"/>
        <v/>
      </c>
      <c r="BH736" s="165" t="str">
        <f>IF(COUNTBLANK($A736:$F736)&gt;2,"",IF(Input!P736=0,"NA",Input!P736))</f>
        <v/>
      </c>
      <c r="BI736" s="65" t="str">
        <f t="shared" si="572"/>
        <v/>
      </c>
      <c r="BJ736" s="65" t="str">
        <f t="shared" si="573"/>
        <v/>
      </c>
      <c r="BK736" s="165" t="str">
        <f>IF(COUNTBLANK($A736:$F736)&gt;2,"",IF(Input!Q736=0,"NA",Input!Q736))</f>
        <v/>
      </c>
      <c r="BL736" s="65" t="str">
        <f t="shared" si="574"/>
        <v/>
      </c>
      <c r="BM736" s="65" t="str">
        <f t="shared" si="575"/>
        <v/>
      </c>
      <c r="BN736" s="165" t="str">
        <f>IF(COUNTBLANK($A736:$F736)&gt;2,"",IF(Input!R736=0,"NA",Input!R736))</f>
        <v/>
      </c>
      <c r="BO736" s="65" t="str">
        <f t="shared" si="576"/>
        <v/>
      </c>
      <c r="BP736" s="65" t="str">
        <f t="shared" si="577"/>
        <v/>
      </c>
      <c r="BQ736" s="165" t="str">
        <f>IF(COUNTBLANK($A736:$F736)&gt;2,"",IF(Input!S736=0,"NA",Input!S736))</f>
        <v/>
      </c>
      <c r="BR736" s="65" t="str">
        <f t="shared" si="578"/>
        <v/>
      </c>
      <c r="BS736" s="65" t="str">
        <f t="shared" si="579"/>
        <v/>
      </c>
      <c r="BT736" s="165" t="str">
        <f>IF(COUNTBLANK($A736:$F736)&gt;2,"",IF(Input!T736=0,"NA",Input!T736))</f>
        <v/>
      </c>
      <c r="BU736" s="65" t="str">
        <f t="shared" si="580"/>
        <v/>
      </c>
      <c r="BV736" s="65" t="str">
        <f t="shared" si="581"/>
        <v/>
      </c>
      <c r="BW736" s="165" t="str">
        <f>IF(COUNTBLANK($A736:$F736)&gt;2,"",IF(Input!U736=0,"NA",Input!U736))</f>
        <v/>
      </c>
      <c r="BX736" s="65" t="str">
        <f t="shared" si="582"/>
        <v/>
      </c>
      <c r="BY736" s="65" t="str">
        <f t="shared" si="583"/>
        <v/>
      </c>
      <c r="BZ736" s="165" t="str">
        <f>IF(COUNTBLANK($A736:$F736)&gt;2,"",IF(Input!V736=0,"NA",Input!V736))</f>
        <v/>
      </c>
      <c r="CA736" s="65" t="str">
        <f t="shared" si="584"/>
        <v/>
      </c>
      <c r="CB736" s="65" t="str">
        <f t="shared" si="585"/>
        <v/>
      </c>
      <c r="CC736" s="165" t="str">
        <f>IF(COUNTBLANK($A736:$F736)&gt;2,"",IF(Input!W736=0,"NA",Input!W736))</f>
        <v/>
      </c>
      <c r="CD736" s="65" t="str">
        <f t="shared" si="586"/>
        <v/>
      </c>
      <c r="CE736" s="65" t="str">
        <f t="shared" si="587"/>
        <v/>
      </c>
      <c r="CF736" s="165" t="str">
        <f>IF(COUNTBLANK($A736:$F736)&gt;2,"",IF(Input!X736=0,"NA",Input!X736))</f>
        <v/>
      </c>
      <c r="CG736" s="65" t="str">
        <f t="shared" si="588"/>
        <v/>
      </c>
      <c r="CH736" s="65" t="str">
        <f t="shared" si="589"/>
        <v/>
      </c>
      <c r="CI736" s="165" t="str">
        <f>IF(COUNTBLANK($A736:$F736)&gt;2,"",IF(Input!Y736=0,"NA",Input!Y736))</f>
        <v/>
      </c>
      <c r="CJ736" s="65" t="str">
        <f t="shared" si="590"/>
        <v/>
      </c>
      <c r="CK736" s="65" t="str">
        <f t="shared" si="591"/>
        <v/>
      </c>
      <c r="CL736" s="165" t="str">
        <f>IF(COUNTBLANK($A736:$F736)&gt;2,"",IF(Input!Z736=0,"NA",Input!Z736))</f>
        <v/>
      </c>
      <c r="CM736" s="65" t="str">
        <f t="shared" si="592"/>
        <v/>
      </c>
      <c r="CN736" s="65" t="str">
        <f t="shared" si="593"/>
        <v/>
      </c>
      <c r="CO736" s="165" t="str">
        <f>IF(COUNTBLANK($A736:$F736)&gt;2,"",IF(Input!AA736=0,"NA",Input!AA736))</f>
        <v/>
      </c>
      <c r="CP736" s="65" t="str">
        <f t="shared" si="594"/>
        <v/>
      </c>
      <c r="CQ736" s="65" t="str">
        <f t="shared" si="595"/>
        <v/>
      </c>
      <c r="CR736" s="165" t="str">
        <f>IF(COUNTBLANK($A736:$F736)&gt;2,"",IF(Input!AB736=0,"NA",Input!AB736))</f>
        <v/>
      </c>
      <c r="CS736" s="65" t="str">
        <f t="shared" si="596"/>
        <v/>
      </c>
      <c r="CT736" s="65" t="str">
        <f t="shared" si="597"/>
        <v/>
      </c>
      <c r="CU736" s="165" t="str">
        <f>IF(COUNTBLANK($A736:$F736)&gt;2,"",IF(Input!AC736=0,"NA",Input!AC736))</f>
        <v/>
      </c>
      <c r="CV736" s="65" t="str">
        <f t="shared" si="598"/>
        <v/>
      </c>
      <c r="CW736" s="65" t="str">
        <f t="shared" si="599"/>
        <v/>
      </c>
      <c r="CX736" s="165" t="str">
        <f>IF(COUNTBLANK($A736:$F736)&gt;2,"",IF(Input!AD736=0,"NA",Input!AD736))</f>
        <v/>
      </c>
    </row>
    <row r="737" spans="1:102" x14ac:dyDescent="0.25">
      <c r="A737" s="162" t="str">
        <f>IF(Input!B737=0,"",Input!B737)</f>
        <v/>
      </c>
      <c r="B737" s="162" t="str">
        <f>IF(Input!C737=0,"",Input!C737)</f>
        <v/>
      </c>
      <c r="C737" s="162" t="str">
        <f>IF(Input!D737=0,"",Input!D737)</f>
        <v/>
      </c>
      <c r="D737" s="162" t="str">
        <f>IF(Input!G737=0,"",Input!G737)</f>
        <v/>
      </c>
      <c r="E737" s="162" t="str">
        <f>IF(Input!H737=0,"",Input!H737)</f>
        <v/>
      </c>
      <c r="F737" s="162" t="str">
        <f>IF(Input!I737=0,"",Input!I737)</f>
        <v/>
      </c>
      <c r="G737" s="66" t="str">
        <f t="shared" si="550"/>
        <v/>
      </c>
      <c r="H737" s="66" t="str">
        <f t="shared" si="551"/>
        <v/>
      </c>
      <c r="I737" s="160" t="str">
        <f>FinalScores!G737</f>
        <v/>
      </c>
      <c r="J737" s="65" t="str">
        <f t="shared" si="552"/>
        <v/>
      </c>
      <c r="K737" s="65" t="str">
        <f t="shared" si="553"/>
        <v/>
      </c>
      <c r="L737" s="165" t="str">
        <f>IF(COUNTBLANK($A737:$F737)&gt;2,"",IF(Input!AE737=0,"NA",Input!AE737))</f>
        <v/>
      </c>
      <c r="M737" s="65" t="str">
        <f t="shared" si="554"/>
        <v/>
      </c>
      <c r="N737" s="65" t="str">
        <f t="shared" si="555"/>
        <v/>
      </c>
      <c r="O737" s="165" t="str">
        <f>IF(COUNTBLANK($A737:$F737)&gt;2,"",IF(Input!AF737=0,"NA",Input!AF737))</f>
        <v/>
      </c>
      <c r="P737" s="65" t="str">
        <f t="shared" si="556"/>
        <v/>
      </c>
      <c r="Q737" s="65" t="str">
        <f t="shared" si="557"/>
        <v/>
      </c>
      <c r="R737" s="165" t="str">
        <f>IF(COUNTBLANK($A737:$F737)&gt;2,"",IF(Input!AG737=0,"NA",Input!AG737))</f>
        <v/>
      </c>
      <c r="AN737" s="65" t="str">
        <f t="shared" si="558"/>
        <v/>
      </c>
      <c r="AO737" s="65" t="str">
        <f t="shared" si="559"/>
        <v/>
      </c>
      <c r="AP737" s="165" t="str">
        <f>IF(COUNTBLANK($A737:$F737)&gt;2,"",IF(Input!J737=0,"NA",Input!J737))</f>
        <v/>
      </c>
      <c r="AQ737" s="65" t="str">
        <f t="shared" si="560"/>
        <v/>
      </c>
      <c r="AR737" s="65" t="str">
        <f t="shared" si="561"/>
        <v/>
      </c>
      <c r="AS737" s="165" t="str">
        <f>IF(COUNTBLANK($A737:$F737)&gt;2,"",IF(Input!K737=0,"NA",Input!K737))</f>
        <v/>
      </c>
      <c r="AT737" s="65" t="str">
        <f t="shared" si="562"/>
        <v/>
      </c>
      <c r="AU737" s="65" t="str">
        <f t="shared" si="563"/>
        <v/>
      </c>
      <c r="AV737" s="165" t="str">
        <f>IF(COUNTBLANK($A737:$F737)&gt;2,"",IF(Input!L737=0,"NA",Input!L737))</f>
        <v/>
      </c>
      <c r="AW737" s="65" t="str">
        <f t="shared" si="564"/>
        <v/>
      </c>
      <c r="AX737" s="65" t="str">
        <f t="shared" si="565"/>
        <v/>
      </c>
      <c r="AY737" s="165" t="str">
        <f>IF(COUNTBLANK($A737:$F737)&gt;2,"",IF(Input!M737=0,"NA",Input!M737))</f>
        <v/>
      </c>
      <c r="AZ737" s="65" t="str">
        <f t="shared" si="566"/>
        <v/>
      </c>
      <c r="BA737" s="65" t="str">
        <f t="shared" si="567"/>
        <v/>
      </c>
      <c r="BB737" s="165" t="str">
        <f>IF(COUNTBLANK($A737:$F737)&gt;2,"",IF(Input!N737=0,"NA",Input!N737))</f>
        <v/>
      </c>
      <c r="BC737" s="65" t="str">
        <f t="shared" si="568"/>
        <v/>
      </c>
      <c r="BD737" s="65" t="str">
        <f t="shared" si="569"/>
        <v/>
      </c>
      <c r="BE737" s="165" t="str">
        <f>IF(COUNTBLANK($A737:$F737)&gt;2,"",IF(Input!O737=0,"NA",Input!O737))</f>
        <v/>
      </c>
      <c r="BF737" s="65" t="str">
        <f t="shared" si="570"/>
        <v/>
      </c>
      <c r="BG737" s="65" t="str">
        <f t="shared" si="571"/>
        <v/>
      </c>
      <c r="BH737" s="165" t="str">
        <f>IF(COUNTBLANK($A737:$F737)&gt;2,"",IF(Input!P737=0,"NA",Input!P737))</f>
        <v/>
      </c>
      <c r="BI737" s="65" t="str">
        <f t="shared" si="572"/>
        <v/>
      </c>
      <c r="BJ737" s="65" t="str">
        <f t="shared" si="573"/>
        <v/>
      </c>
      <c r="BK737" s="165" t="str">
        <f>IF(COUNTBLANK($A737:$F737)&gt;2,"",IF(Input!Q737=0,"NA",Input!Q737))</f>
        <v/>
      </c>
      <c r="BL737" s="65" t="str">
        <f t="shared" si="574"/>
        <v/>
      </c>
      <c r="BM737" s="65" t="str">
        <f t="shared" si="575"/>
        <v/>
      </c>
      <c r="BN737" s="165" t="str">
        <f>IF(COUNTBLANK($A737:$F737)&gt;2,"",IF(Input!R737=0,"NA",Input!R737))</f>
        <v/>
      </c>
      <c r="BO737" s="65" t="str">
        <f t="shared" si="576"/>
        <v/>
      </c>
      <c r="BP737" s="65" t="str">
        <f t="shared" si="577"/>
        <v/>
      </c>
      <c r="BQ737" s="165" t="str">
        <f>IF(COUNTBLANK($A737:$F737)&gt;2,"",IF(Input!S737=0,"NA",Input!S737))</f>
        <v/>
      </c>
      <c r="BR737" s="65" t="str">
        <f t="shared" si="578"/>
        <v/>
      </c>
      <c r="BS737" s="65" t="str">
        <f t="shared" si="579"/>
        <v/>
      </c>
      <c r="BT737" s="165" t="str">
        <f>IF(COUNTBLANK($A737:$F737)&gt;2,"",IF(Input!T737=0,"NA",Input!T737))</f>
        <v/>
      </c>
      <c r="BU737" s="65" t="str">
        <f t="shared" si="580"/>
        <v/>
      </c>
      <c r="BV737" s="65" t="str">
        <f t="shared" si="581"/>
        <v/>
      </c>
      <c r="BW737" s="165" t="str">
        <f>IF(COUNTBLANK($A737:$F737)&gt;2,"",IF(Input!U737=0,"NA",Input!U737))</f>
        <v/>
      </c>
      <c r="BX737" s="65" t="str">
        <f t="shared" si="582"/>
        <v/>
      </c>
      <c r="BY737" s="65" t="str">
        <f t="shared" si="583"/>
        <v/>
      </c>
      <c r="BZ737" s="165" t="str">
        <f>IF(COUNTBLANK($A737:$F737)&gt;2,"",IF(Input!V737=0,"NA",Input!V737))</f>
        <v/>
      </c>
      <c r="CA737" s="65" t="str">
        <f t="shared" si="584"/>
        <v/>
      </c>
      <c r="CB737" s="65" t="str">
        <f t="shared" si="585"/>
        <v/>
      </c>
      <c r="CC737" s="165" t="str">
        <f>IF(COUNTBLANK($A737:$F737)&gt;2,"",IF(Input!W737=0,"NA",Input!W737))</f>
        <v/>
      </c>
      <c r="CD737" s="65" t="str">
        <f t="shared" si="586"/>
        <v/>
      </c>
      <c r="CE737" s="65" t="str">
        <f t="shared" si="587"/>
        <v/>
      </c>
      <c r="CF737" s="165" t="str">
        <f>IF(COUNTBLANK($A737:$F737)&gt;2,"",IF(Input!X737=0,"NA",Input!X737))</f>
        <v/>
      </c>
      <c r="CG737" s="65" t="str">
        <f t="shared" si="588"/>
        <v/>
      </c>
      <c r="CH737" s="65" t="str">
        <f t="shared" si="589"/>
        <v/>
      </c>
      <c r="CI737" s="165" t="str">
        <f>IF(COUNTBLANK($A737:$F737)&gt;2,"",IF(Input!Y737=0,"NA",Input!Y737))</f>
        <v/>
      </c>
      <c r="CJ737" s="65" t="str">
        <f t="shared" si="590"/>
        <v/>
      </c>
      <c r="CK737" s="65" t="str">
        <f t="shared" si="591"/>
        <v/>
      </c>
      <c r="CL737" s="165" t="str">
        <f>IF(COUNTBLANK($A737:$F737)&gt;2,"",IF(Input!Z737=0,"NA",Input!Z737))</f>
        <v/>
      </c>
      <c r="CM737" s="65" t="str">
        <f t="shared" si="592"/>
        <v/>
      </c>
      <c r="CN737" s="65" t="str">
        <f t="shared" si="593"/>
        <v/>
      </c>
      <c r="CO737" s="165" t="str">
        <f>IF(COUNTBLANK($A737:$F737)&gt;2,"",IF(Input!AA737=0,"NA",Input!AA737))</f>
        <v/>
      </c>
      <c r="CP737" s="65" t="str">
        <f t="shared" si="594"/>
        <v/>
      </c>
      <c r="CQ737" s="65" t="str">
        <f t="shared" si="595"/>
        <v/>
      </c>
      <c r="CR737" s="165" t="str">
        <f>IF(COUNTBLANK($A737:$F737)&gt;2,"",IF(Input!AB737=0,"NA",Input!AB737))</f>
        <v/>
      </c>
      <c r="CS737" s="65" t="str">
        <f t="shared" si="596"/>
        <v/>
      </c>
      <c r="CT737" s="65" t="str">
        <f t="shared" si="597"/>
        <v/>
      </c>
      <c r="CU737" s="165" t="str">
        <f>IF(COUNTBLANK($A737:$F737)&gt;2,"",IF(Input!AC737=0,"NA",Input!AC737))</f>
        <v/>
      </c>
      <c r="CV737" s="65" t="str">
        <f t="shared" si="598"/>
        <v/>
      </c>
      <c r="CW737" s="65" t="str">
        <f t="shared" si="599"/>
        <v/>
      </c>
      <c r="CX737" s="165" t="str">
        <f>IF(COUNTBLANK($A737:$F737)&gt;2,"",IF(Input!AD737=0,"NA",Input!AD737))</f>
        <v/>
      </c>
    </row>
    <row r="738" spans="1:102" x14ac:dyDescent="0.25">
      <c r="A738" s="162" t="str">
        <f>IF(Input!B738=0,"",Input!B738)</f>
        <v/>
      </c>
      <c r="B738" s="162" t="str">
        <f>IF(Input!C738=0,"",Input!C738)</f>
        <v/>
      </c>
      <c r="C738" s="162" t="str">
        <f>IF(Input!D738=0,"",Input!D738)</f>
        <v/>
      </c>
      <c r="D738" s="162" t="str">
        <f>IF(Input!G738=0,"",Input!G738)</f>
        <v/>
      </c>
      <c r="E738" s="162" t="str">
        <f>IF(Input!H738=0,"",Input!H738)</f>
        <v/>
      </c>
      <c r="F738" s="162" t="str">
        <f>IF(Input!I738=0,"",Input!I738)</f>
        <v/>
      </c>
      <c r="G738" s="66" t="str">
        <f t="shared" si="550"/>
        <v/>
      </c>
      <c r="H738" s="66" t="str">
        <f t="shared" si="551"/>
        <v/>
      </c>
      <c r="I738" s="160" t="str">
        <f>FinalScores!G738</f>
        <v/>
      </c>
      <c r="J738" s="65" t="str">
        <f t="shared" si="552"/>
        <v/>
      </c>
      <c r="K738" s="65" t="str">
        <f t="shared" si="553"/>
        <v/>
      </c>
      <c r="L738" s="165" t="str">
        <f>IF(COUNTBLANK($A738:$F738)&gt;2,"",IF(Input!AE738=0,"NA",Input!AE738))</f>
        <v/>
      </c>
      <c r="M738" s="65" t="str">
        <f t="shared" si="554"/>
        <v/>
      </c>
      <c r="N738" s="65" t="str">
        <f t="shared" si="555"/>
        <v/>
      </c>
      <c r="O738" s="165" t="str">
        <f>IF(COUNTBLANK($A738:$F738)&gt;2,"",IF(Input!AF738=0,"NA",Input!AF738))</f>
        <v/>
      </c>
      <c r="P738" s="65" t="str">
        <f t="shared" si="556"/>
        <v/>
      </c>
      <c r="Q738" s="65" t="str">
        <f t="shared" si="557"/>
        <v/>
      </c>
      <c r="R738" s="165" t="str">
        <f>IF(COUNTBLANK($A738:$F738)&gt;2,"",IF(Input!AG738=0,"NA",Input!AG738))</f>
        <v/>
      </c>
      <c r="AN738" s="65" t="str">
        <f t="shared" si="558"/>
        <v/>
      </c>
      <c r="AO738" s="65" t="str">
        <f t="shared" si="559"/>
        <v/>
      </c>
      <c r="AP738" s="165" t="str">
        <f>IF(COUNTBLANK($A738:$F738)&gt;2,"",IF(Input!J738=0,"NA",Input!J738))</f>
        <v/>
      </c>
      <c r="AQ738" s="65" t="str">
        <f t="shared" si="560"/>
        <v/>
      </c>
      <c r="AR738" s="65" t="str">
        <f t="shared" si="561"/>
        <v/>
      </c>
      <c r="AS738" s="165" t="str">
        <f>IF(COUNTBLANK($A738:$F738)&gt;2,"",IF(Input!K738=0,"NA",Input!K738))</f>
        <v/>
      </c>
      <c r="AT738" s="65" t="str">
        <f t="shared" si="562"/>
        <v/>
      </c>
      <c r="AU738" s="65" t="str">
        <f t="shared" si="563"/>
        <v/>
      </c>
      <c r="AV738" s="165" t="str">
        <f>IF(COUNTBLANK($A738:$F738)&gt;2,"",IF(Input!L738=0,"NA",Input!L738))</f>
        <v/>
      </c>
      <c r="AW738" s="65" t="str">
        <f t="shared" si="564"/>
        <v/>
      </c>
      <c r="AX738" s="65" t="str">
        <f t="shared" si="565"/>
        <v/>
      </c>
      <c r="AY738" s="165" t="str">
        <f>IF(COUNTBLANK($A738:$F738)&gt;2,"",IF(Input!M738=0,"NA",Input!M738))</f>
        <v/>
      </c>
      <c r="AZ738" s="65" t="str">
        <f t="shared" si="566"/>
        <v/>
      </c>
      <c r="BA738" s="65" t="str">
        <f t="shared" si="567"/>
        <v/>
      </c>
      <c r="BB738" s="165" t="str">
        <f>IF(COUNTBLANK($A738:$F738)&gt;2,"",IF(Input!N738=0,"NA",Input!N738))</f>
        <v/>
      </c>
      <c r="BC738" s="65" t="str">
        <f t="shared" si="568"/>
        <v/>
      </c>
      <c r="BD738" s="65" t="str">
        <f t="shared" si="569"/>
        <v/>
      </c>
      <c r="BE738" s="165" t="str">
        <f>IF(COUNTBLANK($A738:$F738)&gt;2,"",IF(Input!O738=0,"NA",Input!O738))</f>
        <v/>
      </c>
      <c r="BF738" s="65" t="str">
        <f t="shared" si="570"/>
        <v/>
      </c>
      <c r="BG738" s="65" t="str">
        <f t="shared" si="571"/>
        <v/>
      </c>
      <c r="BH738" s="165" t="str">
        <f>IF(COUNTBLANK($A738:$F738)&gt;2,"",IF(Input!P738=0,"NA",Input!P738))</f>
        <v/>
      </c>
      <c r="BI738" s="65" t="str">
        <f t="shared" si="572"/>
        <v/>
      </c>
      <c r="BJ738" s="65" t="str">
        <f t="shared" si="573"/>
        <v/>
      </c>
      <c r="BK738" s="165" t="str">
        <f>IF(COUNTBLANK($A738:$F738)&gt;2,"",IF(Input!Q738=0,"NA",Input!Q738))</f>
        <v/>
      </c>
      <c r="BL738" s="65" t="str">
        <f t="shared" si="574"/>
        <v/>
      </c>
      <c r="BM738" s="65" t="str">
        <f t="shared" si="575"/>
        <v/>
      </c>
      <c r="BN738" s="165" t="str">
        <f>IF(COUNTBLANK($A738:$F738)&gt;2,"",IF(Input!R738=0,"NA",Input!R738))</f>
        <v/>
      </c>
      <c r="BO738" s="65" t="str">
        <f t="shared" si="576"/>
        <v/>
      </c>
      <c r="BP738" s="65" t="str">
        <f t="shared" si="577"/>
        <v/>
      </c>
      <c r="BQ738" s="165" t="str">
        <f>IF(COUNTBLANK($A738:$F738)&gt;2,"",IF(Input!S738=0,"NA",Input!S738))</f>
        <v/>
      </c>
      <c r="BR738" s="65" t="str">
        <f t="shared" si="578"/>
        <v/>
      </c>
      <c r="BS738" s="65" t="str">
        <f t="shared" si="579"/>
        <v/>
      </c>
      <c r="BT738" s="165" t="str">
        <f>IF(COUNTBLANK($A738:$F738)&gt;2,"",IF(Input!T738=0,"NA",Input!T738))</f>
        <v/>
      </c>
      <c r="BU738" s="65" t="str">
        <f t="shared" si="580"/>
        <v/>
      </c>
      <c r="BV738" s="65" t="str">
        <f t="shared" si="581"/>
        <v/>
      </c>
      <c r="BW738" s="165" t="str">
        <f>IF(COUNTBLANK($A738:$F738)&gt;2,"",IF(Input!U738=0,"NA",Input!U738))</f>
        <v/>
      </c>
      <c r="BX738" s="65" t="str">
        <f t="shared" si="582"/>
        <v/>
      </c>
      <c r="BY738" s="65" t="str">
        <f t="shared" si="583"/>
        <v/>
      </c>
      <c r="BZ738" s="165" t="str">
        <f>IF(COUNTBLANK($A738:$F738)&gt;2,"",IF(Input!V738=0,"NA",Input!V738))</f>
        <v/>
      </c>
      <c r="CA738" s="65" t="str">
        <f t="shared" si="584"/>
        <v/>
      </c>
      <c r="CB738" s="65" t="str">
        <f t="shared" si="585"/>
        <v/>
      </c>
      <c r="CC738" s="165" t="str">
        <f>IF(COUNTBLANK($A738:$F738)&gt;2,"",IF(Input!W738=0,"NA",Input!W738))</f>
        <v/>
      </c>
      <c r="CD738" s="65" t="str">
        <f t="shared" si="586"/>
        <v/>
      </c>
      <c r="CE738" s="65" t="str">
        <f t="shared" si="587"/>
        <v/>
      </c>
      <c r="CF738" s="165" t="str">
        <f>IF(COUNTBLANK($A738:$F738)&gt;2,"",IF(Input!X738=0,"NA",Input!X738))</f>
        <v/>
      </c>
      <c r="CG738" s="65" t="str">
        <f t="shared" si="588"/>
        <v/>
      </c>
      <c r="CH738" s="65" t="str">
        <f t="shared" si="589"/>
        <v/>
      </c>
      <c r="CI738" s="165" t="str">
        <f>IF(COUNTBLANK($A738:$F738)&gt;2,"",IF(Input!Y738=0,"NA",Input!Y738))</f>
        <v/>
      </c>
      <c r="CJ738" s="65" t="str">
        <f t="shared" si="590"/>
        <v/>
      </c>
      <c r="CK738" s="65" t="str">
        <f t="shared" si="591"/>
        <v/>
      </c>
      <c r="CL738" s="165" t="str">
        <f>IF(COUNTBLANK($A738:$F738)&gt;2,"",IF(Input!Z738=0,"NA",Input!Z738))</f>
        <v/>
      </c>
      <c r="CM738" s="65" t="str">
        <f t="shared" si="592"/>
        <v/>
      </c>
      <c r="CN738" s="65" t="str">
        <f t="shared" si="593"/>
        <v/>
      </c>
      <c r="CO738" s="165" t="str">
        <f>IF(COUNTBLANK($A738:$F738)&gt;2,"",IF(Input!AA738=0,"NA",Input!AA738))</f>
        <v/>
      </c>
      <c r="CP738" s="65" t="str">
        <f t="shared" si="594"/>
        <v/>
      </c>
      <c r="CQ738" s="65" t="str">
        <f t="shared" si="595"/>
        <v/>
      </c>
      <c r="CR738" s="165" t="str">
        <f>IF(COUNTBLANK($A738:$F738)&gt;2,"",IF(Input!AB738=0,"NA",Input!AB738))</f>
        <v/>
      </c>
      <c r="CS738" s="65" t="str">
        <f t="shared" si="596"/>
        <v/>
      </c>
      <c r="CT738" s="65" t="str">
        <f t="shared" si="597"/>
        <v/>
      </c>
      <c r="CU738" s="165" t="str">
        <f>IF(COUNTBLANK($A738:$F738)&gt;2,"",IF(Input!AC738=0,"NA",Input!AC738))</f>
        <v/>
      </c>
      <c r="CV738" s="65" t="str">
        <f t="shared" si="598"/>
        <v/>
      </c>
      <c r="CW738" s="65" t="str">
        <f t="shared" si="599"/>
        <v/>
      </c>
      <c r="CX738" s="165" t="str">
        <f>IF(COUNTBLANK($A738:$F738)&gt;2,"",IF(Input!AD738=0,"NA",Input!AD738))</f>
        <v/>
      </c>
    </row>
    <row r="739" spans="1:102" x14ac:dyDescent="0.25">
      <c r="A739" s="162" t="str">
        <f>IF(Input!B739=0,"",Input!B739)</f>
        <v/>
      </c>
      <c r="B739" s="162" t="str">
        <f>IF(Input!C739=0,"",Input!C739)</f>
        <v/>
      </c>
      <c r="C739" s="162" t="str">
        <f>IF(Input!D739=0,"",Input!D739)</f>
        <v/>
      </c>
      <c r="D739" s="162" t="str">
        <f>IF(Input!G739=0,"",Input!G739)</f>
        <v/>
      </c>
      <c r="E739" s="162" t="str">
        <f>IF(Input!H739=0,"",Input!H739)</f>
        <v/>
      </c>
      <c r="F739" s="162" t="str">
        <f>IF(Input!I739=0,"",Input!I739)</f>
        <v/>
      </c>
      <c r="G739" s="66" t="str">
        <f t="shared" si="550"/>
        <v/>
      </c>
      <c r="H739" s="66" t="str">
        <f t="shared" si="551"/>
        <v/>
      </c>
      <c r="I739" s="160" t="str">
        <f>FinalScores!G739</f>
        <v/>
      </c>
      <c r="J739" s="65" t="str">
        <f t="shared" si="552"/>
        <v/>
      </c>
      <c r="K739" s="65" t="str">
        <f t="shared" si="553"/>
        <v/>
      </c>
      <c r="L739" s="165" t="str">
        <f>IF(COUNTBLANK($A739:$F739)&gt;2,"",IF(Input!AE739=0,"NA",Input!AE739))</f>
        <v/>
      </c>
      <c r="M739" s="65" t="str">
        <f t="shared" si="554"/>
        <v/>
      </c>
      <c r="N739" s="65" t="str">
        <f t="shared" si="555"/>
        <v/>
      </c>
      <c r="O739" s="165" t="str">
        <f>IF(COUNTBLANK($A739:$F739)&gt;2,"",IF(Input!AF739=0,"NA",Input!AF739))</f>
        <v/>
      </c>
      <c r="P739" s="65" t="str">
        <f t="shared" si="556"/>
        <v/>
      </c>
      <c r="Q739" s="65" t="str">
        <f t="shared" si="557"/>
        <v/>
      </c>
      <c r="R739" s="165" t="str">
        <f>IF(COUNTBLANK($A739:$F739)&gt;2,"",IF(Input!AG739=0,"NA",Input!AG739))</f>
        <v/>
      </c>
      <c r="AN739" s="65" t="str">
        <f t="shared" si="558"/>
        <v/>
      </c>
      <c r="AO739" s="65" t="str">
        <f t="shared" si="559"/>
        <v/>
      </c>
      <c r="AP739" s="165" t="str">
        <f>IF(COUNTBLANK($A739:$F739)&gt;2,"",IF(Input!J739=0,"NA",Input!J739))</f>
        <v/>
      </c>
      <c r="AQ739" s="65" t="str">
        <f t="shared" si="560"/>
        <v/>
      </c>
      <c r="AR739" s="65" t="str">
        <f t="shared" si="561"/>
        <v/>
      </c>
      <c r="AS739" s="165" t="str">
        <f>IF(COUNTBLANK($A739:$F739)&gt;2,"",IF(Input!K739=0,"NA",Input!K739))</f>
        <v/>
      </c>
      <c r="AT739" s="65" t="str">
        <f t="shared" si="562"/>
        <v/>
      </c>
      <c r="AU739" s="65" t="str">
        <f t="shared" si="563"/>
        <v/>
      </c>
      <c r="AV739" s="165" t="str">
        <f>IF(COUNTBLANK($A739:$F739)&gt;2,"",IF(Input!L739=0,"NA",Input!L739))</f>
        <v/>
      </c>
      <c r="AW739" s="65" t="str">
        <f t="shared" si="564"/>
        <v/>
      </c>
      <c r="AX739" s="65" t="str">
        <f t="shared" si="565"/>
        <v/>
      </c>
      <c r="AY739" s="165" t="str">
        <f>IF(COUNTBLANK($A739:$F739)&gt;2,"",IF(Input!M739=0,"NA",Input!M739))</f>
        <v/>
      </c>
      <c r="AZ739" s="65" t="str">
        <f t="shared" si="566"/>
        <v/>
      </c>
      <c r="BA739" s="65" t="str">
        <f t="shared" si="567"/>
        <v/>
      </c>
      <c r="BB739" s="165" t="str">
        <f>IF(COUNTBLANK($A739:$F739)&gt;2,"",IF(Input!N739=0,"NA",Input!N739))</f>
        <v/>
      </c>
      <c r="BC739" s="65" t="str">
        <f t="shared" si="568"/>
        <v/>
      </c>
      <c r="BD739" s="65" t="str">
        <f t="shared" si="569"/>
        <v/>
      </c>
      <c r="BE739" s="165" t="str">
        <f>IF(COUNTBLANK($A739:$F739)&gt;2,"",IF(Input!O739=0,"NA",Input!O739))</f>
        <v/>
      </c>
      <c r="BF739" s="65" t="str">
        <f t="shared" si="570"/>
        <v/>
      </c>
      <c r="BG739" s="65" t="str">
        <f t="shared" si="571"/>
        <v/>
      </c>
      <c r="BH739" s="165" t="str">
        <f>IF(COUNTBLANK($A739:$F739)&gt;2,"",IF(Input!P739=0,"NA",Input!P739))</f>
        <v/>
      </c>
      <c r="BI739" s="65" t="str">
        <f t="shared" si="572"/>
        <v/>
      </c>
      <c r="BJ739" s="65" t="str">
        <f t="shared" si="573"/>
        <v/>
      </c>
      <c r="BK739" s="165" t="str">
        <f>IF(COUNTBLANK($A739:$F739)&gt;2,"",IF(Input!Q739=0,"NA",Input!Q739))</f>
        <v/>
      </c>
      <c r="BL739" s="65" t="str">
        <f t="shared" si="574"/>
        <v/>
      </c>
      <c r="BM739" s="65" t="str">
        <f t="shared" si="575"/>
        <v/>
      </c>
      <c r="BN739" s="165" t="str">
        <f>IF(COUNTBLANK($A739:$F739)&gt;2,"",IF(Input!R739=0,"NA",Input!R739))</f>
        <v/>
      </c>
      <c r="BO739" s="65" t="str">
        <f t="shared" si="576"/>
        <v/>
      </c>
      <c r="BP739" s="65" t="str">
        <f t="shared" si="577"/>
        <v/>
      </c>
      <c r="BQ739" s="165" t="str">
        <f>IF(COUNTBLANK($A739:$F739)&gt;2,"",IF(Input!S739=0,"NA",Input!S739))</f>
        <v/>
      </c>
      <c r="BR739" s="65" t="str">
        <f t="shared" si="578"/>
        <v/>
      </c>
      <c r="BS739" s="65" t="str">
        <f t="shared" si="579"/>
        <v/>
      </c>
      <c r="BT739" s="165" t="str">
        <f>IF(COUNTBLANK($A739:$F739)&gt;2,"",IF(Input!T739=0,"NA",Input!T739))</f>
        <v/>
      </c>
      <c r="BU739" s="65" t="str">
        <f t="shared" si="580"/>
        <v/>
      </c>
      <c r="BV739" s="65" t="str">
        <f t="shared" si="581"/>
        <v/>
      </c>
      <c r="BW739" s="165" t="str">
        <f>IF(COUNTBLANK($A739:$F739)&gt;2,"",IF(Input!U739=0,"NA",Input!U739))</f>
        <v/>
      </c>
      <c r="BX739" s="65" t="str">
        <f t="shared" si="582"/>
        <v/>
      </c>
      <c r="BY739" s="65" t="str">
        <f t="shared" si="583"/>
        <v/>
      </c>
      <c r="BZ739" s="165" t="str">
        <f>IF(COUNTBLANK($A739:$F739)&gt;2,"",IF(Input!V739=0,"NA",Input!V739))</f>
        <v/>
      </c>
      <c r="CA739" s="65" t="str">
        <f t="shared" si="584"/>
        <v/>
      </c>
      <c r="CB739" s="65" t="str">
        <f t="shared" si="585"/>
        <v/>
      </c>
      <c r="CC739" s="165" t="str">
        <f>IF(COUNTBLANK($A739:$F739)&gt;2,"",IF(Input!W739=0,"NA",Input!W739))</f>
        <v/>
      </c>
      <c r="CD739" s="65" t="str">
        <f t="shared" si="586"/>
        <v/>
      </c>
      <c r="CE739" s="65" t="str">
        <f t="shared" si="587"/>
        <v/>
      </c>
      <c r="CF739" s="165" t="str">
        <f>IF(COUNTBLANK($A739:$F739)&gt;2,"",IF(Input!X739=0,"NA",Input!X739))</f>
        <v/>
      </c>
      <c r="CG739" s="65" t="str">
        <f t="shared" si="588"/>
        <v/>
      </c>
      <c r="CH739" s="65" t="str">
        <f t="shared" si="589"/>
        <v/>
      </c>
      <c r="CI739" s="165" t="str">
        <f>IF(COUNTBLANK($A739:$F739)&gt;2,"",IF(Input!Y739=0,"NA",Input!Y739))</f>
        <v/>
      </c>
      <c r="CJ739" s="65" t="str">
        <f t="shared" si="590"/>
        <v/>
      </c>
      <c r="CK739" s="65" t="str">
        <f t="shared" si="591"/>
        <v/>
      </c>
      <c r="CL739" s="165" t="str">
        <f>IF(COUNTBLANK($A739:$F739)&gt;2,"",IF(Input!Z739=0,"NA",Input!Z739))</f>
        <v/>
      </c>
      <c r="CM739" s="65" t="str">
        <f t="shared" si="592"/>
        <v/>
      </c>
      <c r="CN739" s="65" t="str">
        <f t="shared" si="593"/>
        <v/>
      </c>
      <c r="CO739" s="165" t="str">
        <f>IF(COUNTBLANK($A739:$F739)&gt;2,"",IF(Input!AA739=0,"NA",Input!AA739))</f>
        <v/>
      </c>
      <c r="CP739" s="65" t="str">
        <f t="shared" si="594"/>
        <v/>
      </c>
      <c r="CQ739" s="65" t="str">
        <f t="shared" si="595"/>
        <v/>
      </c>
      <c r="CR739" s="165" t="str">
        <f>IF(COUNTBLANK($A739:$F739)&gt;2,"",IF(Input!AB739=0,"NA",Input!AB739))</f>
        <v/>
      </c>
      <c r="CS739" s="65" t="str">
        <f t="shared" si="596"/>
        <v/>
      </c>
      <c r="CT739" s="65" t="str">
        <f t="shared" si="597"/>
        <v/>
      </c>
      <c r="CU739" s="165" t="str">
        <f>IF(COUNTBLANK($A739:$F739)&gt;2,"",IF(Input!AC739=0,"NA",Input!AC739))</f>
        <v/>
      </c>
      <c r="CV739" s="65" t="str">
        <f t="shared" si="598"/>
        <v/>
      </c>
      <c r="CW739" s="65" t="str">
        <f t="shared" si="599"/>
        <v/>
      </c>
      <c r="CX739" s="165" t="str">
        <f>IF(COUNTBLANK($A739:$F739)&gt;2,"",IF(Input!AD739=0,"NA",Input!AD739))</f>
        <v/>
      </c>
    </row>
    <row r="740" spans="1:102" x14ac:dyDescent="0.25">
      <c r="A740" s="162" t="str">
        <f>IF(Input!B740=0,"",Input!B740)</f>
        <v/>
      </c>
      <c r="B740" s="162" t="str">
        <f>IF(Input!C740=0,"",Input!C740)</f>
        <v/>
      </c>
      <c r="C740" s="162" t="str">
        <f>IF(Input!D740=0,"",Input!D740)</f>
        <v/>
      </c>
      <c r="D740" s="162" t="str">
        <f>IF(Input!G740=0,"",Input!G740)</f>
        <v/>
      </c>
      <c r="E740" s="162" t="str">
        <f>IF(Input!H740=0,"",Input!H740)</f>
        <v/>
      </c>
      <c r="F740" s="162" t="str">
        <f>IF(Input!I740=0,"",Input!I740)</f>
        <v/>
      </c>
      <c r="G740" s="66" t="str">
        <f t="shared" si="550"/>
        <v/>
      </c>
      <c r="H740" s="66" t="str">
        <f t="shared" si="551"/>
        <v/>
      </c>
      <c r="I740" s="160" t="str">
        <f>FinalScores!G740</f>
        <v/>
      </c>
      <c r="J740" s="65" t="str">
        <f t="shared" si="552"/>
        <v/>
      </c>
      <c r="K740" s="65" t="str">
        <f t="shared" si="553"/>
        <v/>
      </c>
      <c r="L740" s="165" t="str">
        <f>IF(COUNTBLANK($A740:$F740)&gt;2,"",IF(Input!AE740=0,"NA",Input!AE740))</f>
        <v/>
      </c>
      <c r="M740" s="65" t="str">
        <f t="shared" si="554"/>
        <v/>
      </c>
      <c r="N740" s="65" t="str">
        <f t="shared" si="555"/>
        <v/>
      </c>
      <c r="O740" s="165" t="str">
        <f>IF(COUNTBLANK($A740:$F740)&gt;2,"",IF(Input!AF740=0,"NA",Input!AF740))</f>
        <v/>
      </c>
      <c r="P740" s="65" t="str">
        <f t="shared" si="556"/>
        <v/>
      </c>
      <c r="Q740" s="65" t="str">
        <f t="shared" si="557"/>
        <v/>
      </c>
      <c r="R740" s="165" t="str">
        <f>IF(COUNTBLANK($A740:$F740)&gt;2,"",IF(Input!AG740=0,"NA",Input!AG740))</f>
        <v/>
      </c>
      <c r="AN740" s="65" t="str">
        <f t="shared" si="558"/>
        <v/>
      </c>
      <c r="AO740" s="65" t="str">
        <f t="shared" si="559"/>
        <v/>
      </c>
      <c r="AP740" s="165" t="str">
        <f>IF(COUNTBLANK($A740:$F740)&gt;2,"",IF(Input!J740=0,"NA",Input!J740))</f>
        <v/>
      </c>
      <c r="AQ740" s="65" t="str">
        <f t="shared" si="560"/>
        <v/>
      </c>
      <c r="AR740" s="65" t="str">
        <f t="shared" si="561"/>
        <v/>
      </c>
      <c r="AS740" s="165" t="str">
        <f>IF(COUNTBLANK($A740:$F740)&gt;2,"",IF(Input!K740=0,"NA",Input!K740))</f>
        <v/>
      </c>
      <c r="AT740" s="65" t="str">
        <f t="shared" si="562"/>
        <v/>
      </c>
      <c r="AU740" s="65" t="str">
        <f t="shared" si="563"/>
        <v/>
      </c>
      <c r="AV740" s="165" t="str">
        <f>IF(COUNTBLANK($A740:$F740)&gt;2,"",IF(Input!L740=0,"NA",Input!L740))</f>
        <v/>
      </c>
      <c r="AW740" s="65" t="str">
        <f t="shared" si="564"/>
        <v/>
      </c>
      <c r="AX740" s="65" t="str">
        <f t="shared" si="565"/>
        <v/>
      </c>
      <c r="AY740" s="165" t="str">
        <f>IF(COUNTBLANK($A740:$F740)&gt;2,"",IF(Input!M740=0,"NA",Input!M740))</f>
        <v/>
      </c>
      <c r="AZ740" s="65" t="str">
        <f t="shared" si="566"/>
        <v/>
      </c>
      <c r="BA740" s="65" t="str">
        <f t="shared" si="567"/>
        <v/>
      </c>
      <c r="BB740" s="165" t="str">
        <f>IF(COUNTBLANK($A740:$F740)&gt;2,"",IF(Input!N740=0,"NA",Input!N740))</f>
        <v/>
      </c>
      <c r="BC740" s="65" t="str">
        <f t="shared" si="568"/>
        <v/>
      </c>
      <c r="BD740" s="65" t="str">
        <f t="shared" si="569"/>
        <v/>
      </c>
      <c r="BE740" s="165" t="str">
        <f>IF(COUNTBLANK($A740:$F740)&gt;2,"",IF(Input!O740=0,"NA",Input!O740))</f>
        <v/>
      </c>
      <c r="BF740" s="65" t="str">
        <f t="shared" si="570"/>
        <v/>
      </c>
      <c r="BG740" s="65" t="str">
        <f t="shared" si="571"/>
        <v/>
      </c>
      <c r="BH740" s="165" t="str">
        <f>IF(COUNTBLANK($A740:$F740)&gt;2,"",IF(Input!P740=0,"NA",Input!P740))</f>
        <v/>
      </c>
      <c r="BI740" s="65" t="str">
        <f t="shared" si="572"/>
        <v/>
      </c>
      <c r="BJ740" s="65" t="str">
        <f t="shared" si="573"/>
        <v/>
      </c>
      <c r="BK740" s="165" t="str">
        <f>IF(COUNTBLANK($A740:$F740)&gt;2,"",IF(Input!Q740=0,"NA",Input!Q740))</f>
        <v/>
      </c>
      <c r="BL740" s="65" t="str">
        <f t="shared" si="574"/>
        <v/>
      </c>
      <c r="BM740" s="65" t="str">
        <f t="shared" si="575"/>
        <v/>
      </c>
      <c r="BN740" s="165" t="str">
        <f>IF(COUNTBLANK($A740:$F740)&gt;2,"",IF(Input!R740=0,"NA",Input!R740))</f>
        <v/>
      </c>
      <c r="BO740" s="65" t="str">
        <f t="shared" si="576"/>
        <v/>
      </c>
      <c r="BP740" s="65" t="str">
        <f t="shared" si="577"/>
        <v/>
      </c>
      <c r="BQ740" s="165" t="str">
        <f>IF(COUNTBLANK($A740:$F740)&gt;2,"",IF(Input!S740=0,"NA",Input!S740))</f>
        <v/>
      </c>
      <c r="BR740" s="65" t="str">
        <f t="shared" si="578"/>
        <v/>
      </c>
      <c r="BS740" s="65" t="str">
        <f t="shared" si="579"/>
        <v/>
      </c>
      <c r="BT740" s="165" t="str">
        <f>IF(COUNTBLANK($A740:$F740)&gt;2,"",IF(Input!T740=0,"NA",Input!T740))</f>
        <v/>
      </c>
      <c r="BU740" s="65" t="str">
        <f t="shared" si="580"/>
        <v/>
      </c>
      <c r="BV740" s="65" t="str">
        <f t="shared" si="581"/>
        <v/>
      </c>
      <c r="BW740" s="165" t="str">
        <f>IF(COUNTBLANK($A740:$F740)&gt;2,"",IF(Input!U740=0,"NA",Input!U740))</f>
        <v/>
      </c>
      <c r="BX740" s="65" t="str">
        <f t="shared" si="582"/>
        <v/>
      </c>
      <c r="BY740" s="65" t="str">
        <f t="shared" si="583"/>
        <v/>
      </c>
      <c r="BZ740" s="165" t="str">
        <f>IF(COUNTBLANK($A740:$F740)&gt;2,"",IF(Input!V740=0,"NA",Input!V740))</f>
        <v/>
      </c>
      <c r="CA740" s="65" t="str">
        <f t="shared" si="584"/>
        <v/>
      </c>
      <c r="CB740" s="65" t="str">
        <f t="shared" si="585"/>
        <v/>
      </c>
      <c r="CC740" s="165" t="str">
        <f>IF(COUNTBLANK($A740:$F740)&gt;2,"",IF(Input!W740=0,"NA",Input!W740))</f>
        <v/>
      </c>
      <c r="CD740" s="65" t="str">
        <f t="shared" si="586"/>
        <v/>
      </c>
      <c r="CE740" s="65" t="str">
        <f t="shared" si="587"/>
        <v/>
      </c>
      <c r="CF740" s="165" t="str">
        <f>IF(COUNTBLANK($A740:$F740)&gt;2,"",IF(Input!X740=0,"NA",Input!X740))</f>
        <v/>
      </c>
      <c r="CG740" s="65" t="str">
        <f t="shared" si="588"/>
        <v/>
      </c>
      <c r="CH740" s="65" t="str">
        <f t="shared" si="589"/>
        <v/>
      </c>
      <c r="CI740" s="165" t="str">
        <f>IF(COUNTBLANK($A740:$F740)&gt;2,"",IF(Input!Y740=0,"NA",Input!Y740))</f>
        <v/>
      </c>
      <c r="CJ740" s="65" t="str">
        <f t="shared" si="590"/>
        <v/>
      </c>
      <c r="CK740" s="65" t="str">
        <f t="shared" si="591"/>
        <v/>
      </c>
      <c r="CL740" s="165" t="str">
        <f>IF(COUNTBLANK($A740:$F740)&gt;2,"",IF(Input!Z740=0,"NA",Input!Z740))</f>
        <v/>
      </c>
      <c r="CM740" s="65" t="str">
        <f t="shared" si="592"/>
        <v/>
      </c>
      <c r="CN740" s="65" t="str">
        <f t="shared" si="593"/>
        <v/>
      </c>
      <c r="CO740" s="165" t="str">
        <f>IF(COUNTBLANK($A740:$F740)&gt;2,"",IF(Input!AA740=0,"NA",Input!AA740))</f>
        <v/>
      </c>
      <c r="CP740" s="65" t="str">
        <f t="shared" si="594"/>
        <v/>
      </c>
      <c r="CQ740" s="65" t="str">
        <f t="shared" si="595"/>
        <v/>
      </c>
      <c r="CR740" s="165" t="str">
        <f>IF(COUNTBLANK($A740:$F740)&gt;2,"",IF(Input!AB740=0,"NA",Input!AB740))</f>
        <v/>
      </c>
      <c r="CS740" s="65" t="str">
        <f t="shared" si="596"/>
        <v/>
      </c>
      <c r="CT740" s="65" t="str">
        <f t="shared" si="597"/>
        <v/>
      </c>
      <c r="CU740" s="165" t="str">
        <f>IF(COUNTBLANK($A740:$F740)&gt;2,"",IF(Input!AC740=0,"NA",Input!AC740))</f>
        <v/>
      </c>
      <c r="CV740" s="65" t="str">
        <f t="shared" si="598"/>
        <v/>
      </c>
      <c r="CW740" s="65" t="str">
        <f t="shared" si="599"/>
        <v/>
      </c>
      <c r="CX740" s="165" t="str">
        <f>IF(COUNTBLANK($A740:$F740)&gt;2,"",IF(Input!AD740=0,"NA",Input!AD740))</f>
        <v/>
      </c>
    </row>
    <row r="741" spans="1:102" x14ac:dyDescent="0.25">
      <c r="A741" s="162" t="str">
        <f>IF(Input!B741=0,"",Input!B741)</f>
        <v/>
      </c>
      <c r="B741" s="162" t="str">
        <f>IF(Input!C741=0,"",Input!C741)</f>
        <v/>
      </c>
      <c r="C741" s="162" t="str">
        <f>IF(Input!D741=0,"",Input!D741)</f>
        <v/>
      </c>
      <c r="D741" s="162" t="str">
        <f>IF(Input!G741=0,"",Input!G741)</f>
        <v/>
      </c>
      <c r="E741" s="162" t="str">
        <f>IF(Input!H741=0,"",Input!H741)</f>
        <v/>
      </c>
      <c r="F741" s="162" t="str">
        <f>IF(Input!I741=0,"",Input!I741)</f>
        <v/>
      </c>
      <c r="G741" s="66" t="str">
        <f t="shared" si="550"/>
        <v/>
      </c>
      <c r="H741" s="66" t="str">
        <f t="shared" si="551"/>
        <v/>
      </c>
      <c r="I741" s="160" t="str">
        <f>FinalScores!G741</f>
        <v/>
      </c>
      <c r="J741" s="65" t="str">
        <f t="shared" si="552"/>
        <v/>
      </c>
      <c r="K741" s="65" t="str">
        <f t="shared" si="553"/>
        <v/>
      </c>
      <c r="L741" s="165" t="str">
        <f>IF(COUNTBLANK($A741:$F741)&gt;2,"",IF(Input!AE741=0,"NA",Input!AE741))</f>
        <v/>
      </c>
      <c r="M741" s="65" t="str">
        <f t="shared" si="554"/>
        <v/>
      </c>
      <c r="N741" s="65" t="str">
        <f t="shared" si="555"/>
        <v/>
      </c>
      <c r="O741" s="165" t="str">
        <f>IF(COUNTBLANK($A741:$F741)&gt;2,"",IF(Input!AF741=0,"NA",Input!AF741))</f>
        <v/>
      </c>
      <c r="P741" s="65" t="str">
        <f t="shared" si="556"/>
        <v/>
      </c>
      <c r="Q741" s="65" t="str">
        <f t="shared" si="557"/>
        <v/>
      </c>
      <c r="R741" s="165" t="str">
        <f>IF(COUNTBLANK($A741:$F741)&gt;2,"",IF(Input!AG741=0,"NA",Input!AG741))</f>
        <v/>
      </c>
      <c r="AN741" s="65" t="str">
        <f t="shared" si="558"/>
        <v/>
      </c>
      <c r="AO741" s="65" t="str">
        <f t="shared" si="559"/>
        <v/>
      </c>
      <c r="AP741" s="165" t="str">
        <f>IF(COUNTBLANK($A741:$F741)&gt;2,"",IF(Input!J741=0,"NA",Input!J741))</f>
        <v/>
      </c>
      <c r="AQ741" s="65" t="str">
        <f t="shared" si="560"/>
        <v/>
      </c>
      <c r="AR741" s="65" t="str">
        <f t="shared" si="561"/>
        <v/>
      </c>
      <c r="AS741" s="165" t="str">
        <f>IF(COUNTBLANK($A741:$F741)&gt;2,"",IF(Input!K741=0,"NA",Input!K741))</f>
        <v/>
      </c>
      <c r="AT741" s="65" t="str">
        <f t="shared" si="562"/>
        <v/>
      </c>
      <c r="AU741" s="65" t="str">
        <f t="shared" si="563"/>
        <v/>
      </c>
      <c r="AV741" s="165" t="str">
        <f>IF(COUNTBLANK($A741:$F741)&gt;2,"",IF(Input!L741=0,"NA",Input!L741))</f>
        <v/>
      </c>
      <c r="AW741" s="65" t="str">
        <f t="shared" si="564"/>
        <v/>
      </c>
      <c r="AX741" s="65" t="str">
        <f t="shared" si="565"/>
        <v/>
      </c>
      <c r="AY741" s="165" t="str">
        <f>IF(COUNTBLANK($A741:$F741)&gt;2,"",IF(Input!M741=0,"NA",Input!M741))</f>
        <v/>
      </c>
      <c r="AZ741" s="65" t="str">
        <f t="shared" si="566"/>
        <v/>
      </c>
      <c r="BA741" s="65" t="str">
        <f t="shared" si="567"/>
        <v/>
      </c>
      <c r="BB741" s="165" t="str">
        <f>IF(COUNTBLANK($A741:$F741)&gt;2,"",IF(Input!N741=0,"NA",Input!N741))</f>
        <v/>
      </c>
      <c r="BC741" s="65" t="str">
        <f t="shared" si="568"/>
        <v/>
      </c>
      <c r="BD741" s="65" t="str">
        <f t="shared" si="569"/>
        <v/>
      </c>
      <c r="BE741" s="165" t="str">
        <f>IF(COUNTBLANK($A741:$F741)&gt;2,"",IF(Input!O741=0,"NA",Input!O741))</f>
        <v/>
      </c>
      <c r="BF741" s="65" t="str">
        <f t="shared" si="570"/>
        <v/>
      </c>
      <c r="BG741" s="65" t="str">
        <f t="shared" si="571"/>
        <v/>
      </c>
      <c r="BH741" s="165" t="str">
        <f>IF(COUNTBLANK($A741:$F741)&gt;2,"",IF(Input!P741=0,"NA",Input!P741))</f>
        <v/>
      </c>
      <c r="BI741" s="65" t="str">
        <f t="shared" si="572"/>
        <v/>
      </c>
      <c r="BJ741" s="65" t="str">
        <f t="shared" si="573"/>
        <v/>
      </c>
      <c r="BK741" s="165" t="str">
        <f>IF(COUNTBLANK($A741:$F741)&gt;2,"",IF(Input!Q741=0,"NA",Input!Q741))</f>
        <v/>
      </c>
      <c r="BL741" s="65" t="str">
        <f t="shared" si="574"/>
        <v/>
      </c>
      <c r="BM741" s="65" t="str">
        <f t="shared" si="575"/>
        <v/>
      </c>
      <c r="BN741" s="165" t="str">
        <f>IF(COUNTBLANK($A741:$F741)&gt;2,"",IF(Input!R741=0,"NA",Input!R741))</f>
        <v/>
      </c>
      <c r="BO741" s="65" t="str">
        <f t="shared" si="576"/>
        <v/>
      </c>
      <c r="BP741" s="65" t="str">
        <f t="shared" si="577"/>
        <v/>
      </c>
      <c r="BQ741" s="165" t="str">
        <f>IF(COUNTBLANK($A741:$F741)&gt;2,"",IF(Input!S741=0,"NA",Input!S741))</f>
        <v/>
      </c>
      <c r="BR741" s="65" t="str">
        <f t="shared" si="578"/>
        <v/>
      </c>
      <c r="BS741" s="65" t="str">
        <f t="shared" si="579"/>
        <v/>
      </c>
      <c r="BT741" s="165" t="str">
        <f>IF(COUNTBLANK($A741:$F741)&gt;2,"",IF(Input!T741=0,"NA",Input!T741))</f>
        <v/>
      </c>
      <c r="BU741" s="65" t="str">
        <f t="shared" si="580"/>
        <v/>
      </c>
      <c r="BV741" s="65" t="str">
        <f t="shared" si="581"/>
        <v/>
      </c>
      <c r="BW741" s="165" t="str">
        <f>IF(COUNTBLANK($A741:$F741)&gt;2,"",IF(Input!U741=0,"NA",Input!U741))</f>
        <v/>
      </c>
      <c r="BX741" s="65" t="str">
        <f t="shared" si="582"/>
        <v/>
      </c>
      <c r="BY741" s="65" t="str">
        <f t="shared" si="583"/>
        <v/>
      </c>
      <c r="BZ741" s="165" t="str">
        <f>IF(COUNTBLANK($A741:$F741)&gt;2,"",IF(Input!V741=0,"NA",Input!V741))</f>
        <v/>
      </c>
      <c r="CA741" s="65" t="str">
        <f t="shared" si="584"/>
        <v/>
      </c>
      <c r="CB741" s="65" t="str">
        <f t="shared" si="585"/>
        <v/>
      </c>
      <c r="CC741" s="165" t="str">
        <f>IF(COUNTBLANK($A741:$F741)&gt;2,"",IF(Input!W741=0,"NA",Input!W741))</f>
        <v/>
      </c>
      <c r="CD741" s="65" t="str">
        <f t="shared" si="586"/>
        <v/>
      </c>
      <c r="CE741" s="65" t="str">
        <f t="shared" si="587"/>
        <v/>
      </c>
      <c r="CF741" s="165" t="str">
        <f>IF(COUNTBLANK($A741:$F741)&gt;2,"",IF(Input!X741=0,"NA",Input!X741))</f>
        <v/>
      </c>
      <c r="CG741" s="65" t="str">
        <f t="shared" si="588"/>
        <v/>
      </c>
      <c r="CH741" s="65" t="str">
        <f t="shared" si="589"/>
        <v/>
      </c>
      <c r="CI741" s="165" t="str">
        <f>IF(COUNTBLANK($A741:$F741)&gt;2,"",IF(Input!Y741=0,"NA",Input!Y741))</f>
        <v/>
      </c>
      <c r="CJ741" s="65" t="str">
        <f t="shared" si="590"/>
        <v/>
      </c>
      <c r="CK741" s="65" t="str">
        <f t="shared" si="591"/>
        <v/>
      </c>
      <c r="CL741" s="165" t="str">
        <f>IF(COUNTBLANK($A741:$F741)&gt;2,"",IF(Input!Z741=0,"NA",Input!Z741))</f>
        <v/>
      </c>
      <c r="CM741" s="65" t="str">
        <f t="shared" si="592"/>
        <v/>
      </c>
      <c r="CN741" s="65" t="str">
        <f t="shared" si="593"/>
        <v/>
      </c>
      <c r="CO741" s="165" t="str">
        <f>IF(COUNTBLANK($A741:$F741)&gt;2,"",IF(Input!AA741=0,"NA",Input!AA741))</f>
        <v/>
      </c>
      <c r="CP741" s="65" t="str">
        <f t="shared" si="594"/>
        <v/>
      </c>
      <c r="CQ741" s="65" t="str">
        <f t="shared" si="595"/>
        <v/>
      </c>
      <c r="CR741" s="165" t="str">
        <f>IF(COUNTBLANK($A741:$F741)&gt;2,"",IF(Input!AB741=0,"NA",Input!AB741))</f>
        <v/>
      </c>
      <c r="CS741" s="65" t="str">
        <f t="shared" si="596"/>
        <v/>
      </c>
      <c r="CT741" s="65" t="str">
        <f t="shared" si="597"/>
        <v/>
      </c>
      <c r="CU741" s="165" t="str">
        <f>IF(COUNTBLANK($A741:$F741)&gt;2,"",IF(Input!AC741=0,"NA",Input!AC741))</f>
        <v/>
      </c>
      <c r="CV741" s="65" t="str">
        <f t="shared" si="598"/>
        <v/>
      </c>
      <c r="CW741" s="65" t="str">
        <f t="shared" si="599"/>
        <v/>
      </c>
      <c r="CX741" s="165" t="str">
        <f>IF(COUNTBLANK($A741:$F741)&gt;2,"",IF(Input!AD741=0,"NA",Input!AD741))</f>
        <v/>
      </c>
    </row>
    <row r="742" spans="1:102" x14ac:dyDescent="0.25">
      <c r="A742" s="162" t="str">
        <f>IF(Input!B742=0,"",Input!B742)</f>
        <v/>
      </c>
      <c r="B742" s="162" t="str">
        <f>IF(Input!C742=0,"",Input!C742)</f>
        <v/>
      </c>
      <c r="C742" s="162" t="str">
        <f>IF(Input!D742=0,"",Input!D742)</f>
        <v/>
      </c>
      <c r="D742" s="162" t="str">
        <f>IF(Input!G742=0,"",Input!G742)</f>
        <v/>
      </c>
      <c r="E742" s="162" t="str">
        <f>IF(Input!H742=0,"",Input!H742)</f>
        <v/>
      </c>
      <c r="F742" s="162" t="str">
        <f>IF(Input!I742=0,"",Input!I742)</f>
        <v/>
      </c>
      <c r="G742" s="66" t="str">
        <f t="shared" si="550"/>
        <v/>
      </c>
      <c r="H742" s="66" t="str">
        <f t="shared" si="551"/>
        <v/>
      </c>
      <c r="I742" s="160" t="str">
        <f>FinalScores!G742</f>
        <v/>
      </c>
      <c r="J742" s="65" t="str">
        <f t="shared" si="552"/>
        <v/>
      </c>
      <c r="K742" s="65" t="str">
        <f t="shared" si="553"/>
        <v/>
      </c>
      <c r="L742" s="165" t="str">
        <f>IF(COUNTBLANK($A742:$F742)&gt;2,"",IF(Input!AE742=0,"NA",Input!AE742))</f>
        <v/>
      </c>
      <c r="M742" s="65" t="str">
        <f t="shared" si="554"/>
        <v/>
      </c>
      <c r="N742" s="65" t="str">
        <f t="shared" si="555"/>
        <v/>
      </c>
      <c r="O742" s="165" t="str">
        <f>IF(COUNTBLANK($A742:$F742)&gt;2,"",IF(Input!AF742=0,"NA",Input!AF742))</f>
        <v/>
      </c>
      <c r="P742" s="65" t="str">
        <f t="shared" si="556"/>
        <v/>
      </c>
      <c r="Q742" s="65" t="str">
        <f t="shared" si="557"/>
        <v/>
      </c>
      <c r="R742" s="165" t="str">
        <f>IF(COUNTBLANK($A742:$F742)&gt;2,"",IF(Input!AG742=0,"NA",Input!AG742))</f>
        <v/>
      </c>
      <c r="AN742" s="65" t="str">
        <f t="shared" si="558"/>
        <v/>
      </c>
      <c r="AO742" s="65" t="str">
        <f t="shared" si="559"/>
        <v/>
      </c>
      <c r="AP742" s="165" t="str">
        <f>IF(COUNTBLANK($A742:$F742)&gt;2,"",IF(Input!J742=0,"NA",Input!J742))</f>
        <v/>
      </c>
      <c r="AQ742" s="65" t="str">
        <f t="shared" si="560"/>
        <v/>
      </c>
      <c r="AR742" s="65" t="str">
        <f t="shared" si="561"/>
        <v/>
      </c>
      <c r="AS742" s="165" t="str">
        <f>IF(COUNTBLANK($A742:$F742)&gt;2,"",IF(Input!K742=0,"NA",Input!K742))</f>
        <v/>
      </c>
      <c r="AT742" s="65" t="str">
        <f t="shared" si="562"/>
        <v/>
      </c>
      <c r="AU742" s="65" t="str">
        <f t="shared" si="563"/>
        <v/>
      </c>
      <c r="AV742" s="165" t="str">
        <f>IF(COUNTBLANK($A742:$F742)&gt;2,"",IF(Input!L742=0,"NA",Input!L742))</f>
        <v/>
      </c>
      <c r="AW742" s="65" t="str">
        <f t="shared" si="564"/>
        <v/>
      </c>
      <c r="AX742" s="65" t="str">
        <f t="shared" si="565"/>
        <v/>
      </c>
      <c r="AY742" s="165" t="str">
        <f>IF(COUNTBLANK($A742:$F742)&gt;2,"",IF(Input!M742=0,"NA",Input!M742))</f>
        <v/>
      </c>
      <c r="AZ742" s="65" t="str">
        <f t="shared" si="566"/>
        <v/>
      </c>
      <c r="BA742" s="65" t="str">
        <f t="shared" si="567"/>
        <v/>
      </c>
      <c r="BB742" s="165" t="str">
        <f>IF(COUNTBLANK($A742:$F742)&gt;2,"",IF(Input!N742=0,"NA",Input!N742))</f>
        <v/>
      </c>
      <c r="BC742" s="65" t="str">
        <f t="shared" si="568"/>
        <v/>
      </c>
      <c r="BD742" s="65" t="str">
        <f t="shared" si="569"/>
        <v/>
      </c>
      <c r="BE742" s="165" t="str">
        <f>IF(COUNTBLANK($A742:$F742)&gt;2,"",IF(Input!O742=0,"NA",Input!O742))</f>
        <v/>
      </c>
      <c r="BF742" s="65" t="str">
        <f t="shared" si="570"/>
        <v/>
      </c>
      <c r="BG742" s="65" t="str">
        <f t="shared" si="571"/>
        <v/>
      </c>
      <c r="BH742" s="165" t="str">
        <f>IF(COUNTBLANK($A742:$F742)&gt;2,"",IF(Input!P742=0,"NA",Input!P742))</f>
        <v/>
      </c>
      <c r="BI742" s="65" t="str">
        <f t="shared" si="572"/>
        <v/>
      </c>
      <c r="BJ742" s="65" t="str">
        <f t="shared" si="573"/>
        <v/>
      </c>
      <c r="BK742" s="165" t="str">
        <f>IF(COUNTBLANK($A742:$F742)&gt;2,"",IF(Input!Q742=0,"NA",Input!Q742))</f>
        <v/>
      </c>
      <c r="BL742" s="65" t="str">
        <f t="shared" si="574"/>
        <v/>
      </c>
      <c r="BM742" s="65" t="str">
        <f t="shared" si="575"/>
        <v/>
      </c>
      <c r="BN742" s="165" t="str">
        <f>IF(COUNTBLANK($A742:$F742)&gt;2,"",IF(Input!R742=0,"NA",Input!R742))</f>
        <v/>
      </c>
      <c r="BO742" s="65" t="str">
        <f t="shared" si="576"/>
        <v/>
      </c>
      <c r="BP742" s="65" t="str">
        <f t="shared" si="577"/>
        <v/>
      </c>
      <c r="BQ742" s="165" t="str">
        <f>IF(COUNTBLANK($A742:$F742)&gt;2,"",IF(Input!S742=0,"NA",Input!S742))</f>
        <v/>
      </c>
      <c r="BR742" s="65" t="str">
        <f t="shared" si="578"/>
        <v/>
      </c>
      <c r="BS742" s="65" t="str">
        <f t="shared" si="579"/>
        <v/>
      </c>
      <c r="BT742" s="165" t="str">
        <f>IF(COUNTBLANK($A742:$F742)&gt;2,"",IF(Input!T742=0,"NA",Input!T742))</f>
        <v/>
      </c>
      <c r="BU742" s="65" t="str">
        <f t="shared" si="580"/>
        <v/>
      </c>
      <c r="BV742" s="65" t="str">
        <f t="shared" si="581"/>
        <v/>
      </c>
      <c r="BW742" s="165" t="str">
        <f>IF(COUNTBLANK($A742:$F742)&gt;2,"",IF(Input!U742=0,"NA",Input!U742))</f>
        <v/>
      </c>
      <c r="BX742" s="65" t="str">
        <f t="shared" si="582"/>
        <v/>
      </c>
      <c r="BY742" s="65" t="str">
        <f t="shared" si="583"/>
        <v/>
      </c>
      <c r="BZ742" s="165" t="str">
        <f>IF(COUNTBLANK($A742:$F742)&gt;2,"",IF(Input!V742=0,"NA",Input!V742))</f>
        <v/>
      </c>
      <c r="CA742" s="65" t="str">
        <f t="shared" si="584"/>
        <v/>
      </c>
      <c r="CB742" s="65" t="str">
        <f t="shared" si="585"/>
        <v/>
      </c>
      <c r="CC742" s="165" t="str">
        <f>IF(COUNTBLANK($A742:$F742)&gt;2,"",IF(Input!W742=0,"NA",Input!W742))</f>
        <v/>
      </c>
      <c r="CD742" s="65" t="str">
        <f t="shared" si="586"/>
        <v/>
      </c>
      <c r="CE742" s="65" t="str">
        <f t="shared" si="587"/>
        <v/>
      </c>
      <c r="CF742" s="165" t="str">
        <f>IF(COUNTBLANK($A742:$F742)&gt;2,"",IF(Input!X742=0,"NA",Input!X742))</f>
        <v/>
      </c>
      <c r="CG742" s="65" t="str">
        <f t="shared" si="588"/>
        <v/>
      </c>
      <c r="CH742" s="65" t="str">
        <f t="shared" si="589"/>
        <v/>
      </c>
      <c r="CI742" s="165" t="str">
        <f>IF(COUNTBLANK($A742:$F742)&gt;2,"",IF(Input!Y742=0,"NA",Input!Y742))</f>
        <v/>
      </c>
      <c r="CJ742" s="65" t="str">
        <f t="shared" si="590"/>
        <v/>
      </c>
      <c r="CK742" s="65" t="str">
        <f t="shared" si="591"/>
        <v/>
      </c>
      <c r="CL742" s="165" t="str">
        <f>IF(COUNTBLANK($A742:$F742)&gt;2,"",IF(Input!Z742=0,"NA",Input!Z742))</f>
        <v/>
      </c>
      <c r="CM742" s="65" t="str">
        <f t="shared" si="592"/>
        <v/>
      </c>
      <c r="CN742" s="65" t="str">
        <f t="shared" si="593"/>
        <v/>
      </c>
      <c r="CO742" s="165" t="str">
        <f>IF(COUNTBLANK($A742:$F742)&gt;2,"",IF(Input!AA742=0,"NA",Input!AA742))</f>
        <v/>
      </c>
      <c r="CP742" s="65" t="str">
        <f t="shared" si="594"/>
        <v/>
      </c>
      <c r="CQ742" s="65" t="str">
        <f t="shared" si="595"/>
        <v/>
      </c>
      <c r="CR742" s="165" t="str">
        <f>IF(COUNTBLANK($A742:$F742)&gt;2,"",IF(Input!AB742=0,"NA",Input!AB742))</f>
        <v/>
      </c>
      <c r="CS742" s="65" t="str">
        <f t="shared" si="596"/>
        <v/>
      </c>
      <c r="CT742" s="65" t="str">
        <f t="shared" si="597"/>
        <v/>
      </c>
      <c r="CU742" s="165" t="str">
        <f>IF(COUNTBLANK($A742:$F742)&gt;2,"",IF(Input!AC742=0,"NA",Input!AC742))</f>
        <v/>
      </c>
      <c r="CV742" s="65" t="str">
        <f t="shared" si="598"/>
        <v/>
      </c>
      <c r="CW742" s="65" t="str">
        <f t="shared" si="599"/>
        <v/>
      </c>
      <c r="CX742" s="165" t="str">
        <f>IF(COUNTBLANK($A742:$F742)&gt;2,"",IF(Input!AD742=0,"NA",Input!AD742))</f>
        <v/>
      </c>
    </row>
    <row r="743" spans="1:102" x14ac:dyDescent="0.25">
      <c r="A743" s="162" t="str">
        <f>IF(Input!B743=0,"",Input!B743)</f>
        <v/>
      </c>
      <c r="B743" s="162" t="str">
        <f>IF(Input!C743=0,"",Input!C743)</f>
        <v/>
      </c>
      <c r="C743" s="162" t="str">
        <f>IF(Input!D743=0,"",Input!D743)</f>
        <v/>
      </c>
      <c r="D743" s="162" t="str">
        <f>IF(Input!G743=0,"",Input!G743)</f>
        <v/>
      </c>
      <c r="E743" s="162" t="str">
        <f>IF(Input!H743=0,"",Input!H743)</f>
        <v/>
      </c>
      <c r="F743" s="162" t="str">
        <f>IF(Input!I743=0,"",Input!I743)</f>
        <v/>
      </c>
      <c r="G743" s="66" t="str">
        <f t="shared" si="550"/>
        <v/>
      </c>
      <c r="H743" s="66" t="str">
        <f t="shared" si="551"/>
        <v/>
      </c>
      <c r="I743" s="160" t="str">
        <f>FinalScores!G743</f>
        <v/>
      </c>
      <c r="J743" s="65" t="str">
        <f t="shared" si="552"/>
        <v/>
      </c>
      <c r="K743" s="65" t="str">
        <f t="shared" si="553"/>
        <v/>
      </c>
      <c r="L743" s="165" t="str">
        <f>IF(COUNTBLANK($A743:$F743)&gt;2,"",IF(Input!AE743=0,"NA",Input!AE743))</f>
        <v/>
      </c>
      <c r="M743" s="65" t="str">
        <f t="shared" si="554"/>
        <v/>
      </c>
      <c r="N743" s="65" t="str">
        <f t="shared" si="555"/>
        <v/>
      </c>
      <c r="O743" s="165" t="str">
        <f>IF(COUNTBLANK($A743:$F743)&gt;2,"",IF(Input!AF743=0,"NA",Input!AF743))</f>
        <v/>
      </c>
      <c r="P743" s="65" t="str">
        <f t="shared" si="556"/>
        <v/>
      </c>
      <c r="Q743" s="65" t="str">
        <f t="shared" si="557"/>
        <v/>
      </c>
      <c r="R743" s="165" t="str">
        <f>IF(COUNTBLANK($A743:$F743)&gt;2,"",IF(Input!AG743=0,"NA",Input!AG743))</f>
        <v/>
      </c>
      <c r="AN743" s="65" t="str">
        <f t="shared" si="558"/>
        <v/>
      </c>
      <c r="AO743" s="65" t="str">
        <f t="shared" si="559"/>
        <v/>
      </c>
      <c r="AP743" s="165" t="str">
        <f>IF(COUNTBLANK($A743:$F743)&gt;2,"",IF(Input!J743=0,"NA",Input!J743))</f>
        <v/>
      </c>
      <c r="AQ743" s="65" t="str">
        <f t="shared" si="560"/>
        <v/>
      </c>
      <c r="AR743" s="65" t="str">
        <f t="shared" si="561"/>
        <v/>
      </c>
      <c r="AS743" s="165" t="str">
        <f>IF(COUNTBLANK($A743:$F743)&gt;2,"",IF(Input!K743=0,"NA",Input!K743))</f>
        <v/>
      </c>
      <c r="AT743" s="65" t="str">
        <f t="shared" si="562"/>
        <v/>
      </c>
      <c r="AU743" s="65" t="str">
        <f t="shared" si="563"/>
        <v/>
      </c>
      <c r="AV743" s="165" t="str">
        <f>IF(COUNTBLANK($A743:$F743)&gt;2,"",IF(Input!L743=0,"NA",Input!L743))</f>
        <v/>
      </c>
      <c r="AW743" s="65" t="str">
        <f t="shared" si="564"/>
        <v/>
      </c>
      <c r="AX743" s="65" t="str">
        <f t="shared" si="565"/>
        <v/>
      </c>
      <c r="AY743" s="165" t="str">
        <f>IF(COUNTBLANK($A743:$F743)&gt;2,"",IF(Input!M743=0,"NA",Input!M743))</f>
        <v/>
      </c>
      <c r="AZ743" s="65" t="str">
        <f t="shared" si="566"/>
        <v/>
      </c>
      <c r="BA743" s="65" t="str">
        <f t="shared" si="567"/>
        <v/>
      </c>
      <c r="BB743" s="165" t="str">
        <f>IF(COUNTBLANK($A743:$F743)&gt;2,"",IF(Input!N743=0,"NA",Input!N743))</f>
        <v/>
      </c>
      <c r="BC743" s="65" t="str">
        <f t="shared" si="568"/>
        <v/>
      </c>
      <c r="BD743" s="65" t="str">
        <f t="shared" si="569"/>
        <v/>
      </c>
      <c r="BE743" s="165" t="str">
        <f>IF(COUNTBLANK($A743:$F743)&gt;2,"",IF(Input!O743=0,"NA",Input!O743))</f>
        <v/>
      </c>
      <c r="BF743" s="65" t="str">
        <f t="shared" si="570"/>
        <v/>
      </c>
      <c r="BG743" s="65" t="str">
        <f t="shared" si="571"/>
        <v/>
      </c>
      <c r="BH743" s="165" t="str">
        <f>IF(COUNTBLANK($A743:$F743)&gt;2,"",IF(Input!P743=0,"NA",Input!P743))</f>
        <v/>
      </c>
      <c r="BI743" s="65" t="str">
        <f t="shared" si="572"/>
        <v/>
      </c>
      <c r="BJ743" s="65" t="str">
        <f t="shared" si="573"/>
        <v/>
      </c>
      <c r="BK743" s="165" t="str">
        <f>IF(COUNTBLANK($A743:$F743)&gt;2,"",IF(Input!Q743=0,"NA",Input!Q743))</f>
        <v/>
      </c>
      <c r="BL743" s="65" t="str">
        <f t="shared" si="574"/>
        <v/>
      </c>
      <c r="BM743" s="65" t="str">
        <f t="shared" si="575"/>
        <v/>
      </c>
      <c r="BN743" s="165" t="str">
        <f>IF(COUNTBLANK($A743:$F743)&gt;2,"",IF(Input!R743=0,"NA",Input!R743))</f>
        <v/>
      </c>
      <c r="BO743" s="65" t="str">
        <f t="shared" si="576"/>
        <v/>
      </c>
      <c r="BP743" s="65" t="str">
        <f t="shared" si="577"/>
        <v/>
      </c>
      <c r="BQ743" s="165" t="str">
        <f>IF(COUNTBLANK($A743:$F743)&gt;2,"",IF(Input!S743=0,"NA",Input!S743))</f>
        <v/>
      </c>
      <c r="BR743" s="65" t="str">
        <f t="shared" si="578"/>
        <v/>
      </c>
      <c r="BS743" s="65" t="str">
        <f t="shared" si="579"/>
        <v/>
      </c>
      <c r="BT743" s="165" t="str">
        <f>IF(COUNTBLANK($A743:$F743)&gt;2,"",IF(Input!T743=0,"NA",Input!T743))</f>
        <v/>
      </c>
      <c r="BU743" s="65" t="str">
        <f t="shared" si="580"/>
        <v/>
      </c>
      <c r="BV743" s="65" t="str">
        <f t="shared" si="581"/>
        <v/>
      </c>
      <c r="BW743" s="165" t="str">
        <f>IF(COUNTBLANK($A743:$F743)&gt;2,"",IF(Input!U743=0,"NA",Input!U743))</f>
        <v/>
      </c>
      <c r="BX743" s="65" t="str">
        <f t="shared" si="582"/>
        <v/>
      </c>
      <c r="BY743" s="65" t="str">
        <f t="shared" si="583"/>
        <v/>
      </c>
      <c r="BZ743" s="165" t="str">
        <f>IF(COUNTBLANK($A743:$F743)&gt;2,"",IF(Input!V743=0,"NA",Input!V743))</f>
        <v/>
      </c>
      <c r="CA743" s="65" t="str">
        <f t="shared" si="584"/>
        <v/>
      </c>
      <c r="CB743" s="65" t="str">
        <f t="shared" si="585"/>
        <v/>
      </c>
      <c r="CC743" s="165" t="str">
        <f>IF(COUNTBLANK($A743:$F743)&gt;2,"",IF(Input!W743=0,"NA",Input!W743))</f>
        <v/>
      </c>
      <c r="CD743" s="65" t="str">
        <f t="shared" si="586"/>
        <v/>
      </c>
      <c r="CE743" s="65" t="str">
        <f t="shared" si="587"/>
        <v/>
      </c>
      <c r="CF743" s="165" t="str">
        <f>IF(COUNTBLANK($A743:$F743)&gt;2,"",IF(Input!X743=0,"NA",Input!X743))</f>
        <v/>
      </c>
      <c r="CG743" s="65" t="str">
        <f t="shared" si="588"/>
        <v/>
      </c>
      <c r="CH743" s="65" t="str">
        <f t="shared" si="589"/>
        <v/>
      </c>
      <c r="CI743" s="165" t="str">
        <f>IF(COUNTBLANK($A743:$F743)&gt;2,"",IF(Input!Y743=0,"NA",Input!Y743))</f>
        <v/>
      </c>
      <c r="CJ743" s="65" t="str">
        <f t="shared" si="590"/>
        <v/>
      </c>
      <c r="CK743" s="65" t="str">
        <f t="shared" si="591"/>
        <v/>
      </c>
      <c r="CL743" s="165" t="str">
        <f>IF(COUNTBLANK($A743:$F743)&gt;2,"",IF(Input!Z743=0,"NA",Input!Z743))</f>
        <v/>
      </c>
      <c r="CM743" s="65" t="str">
        <f t="shared" si="592"/>
        <v/>
      </c>
      <c r="CN743" s="65" t="str">
        <f t="shared" si="593"/>
        <v/>
      </c>
      <c r="CO743" s="165" t="str">
        <f>IF(COUNTBLANK($A743:$F743)&gt;2,"",IF(Input!AA743=0,"NA",Input!AA743))</f>
        <v/>
      </c>
      <c r="CP743" s="65" t="str">
        <f t="shared" si="594"/>
        <v/>
      </c>
      <c r="CQ743" s="65" t="str">
        <f t="shared" si="595"/>
        <v/>
      </c>
      <c r="CR743" s="165" t="str">
        <f>IF(COUNTBLANK($A743:$F743)&gt;2,"",IF(Input!AB743=0,"NA",Input!AB743))</f>
        <v/>
      </c>
      <c r="CS743" s="65" t="str">
        <f t="shared" si="596"/>
        <v/>
      </c>
      <c r="CT743" s="65" t="str">
        <f t="shared" si="597"/>
        <v/>
      </c>
      <c r="CU743" s="165" t="str">
        <f>IF(COUNTBLANK($A743:$F743)&gt;2,"",IF(Input!AC743=0,"NA",Input!AC743))</f>
        <v/>
      </c>
      <c r="CV743" s="65" t="str">
        <f t="shared" si="598"/>
        <v/>
      </c>
      <c r="CW743" s="65" t="str">
        <f t="shared" si="599"/>
        <v/>
      </c>
      <c r="CX743" s="165" t="str">
        <f>IF(COUNTBLANK($A743:$F743)&gt;2,"",IF(Input!AD743=0,"NA",Input!AD743))</f>
        <v/>
      </c>
    </row>
    <row r="744" spans="1:102" x14ac:dyDescent="0.25">
      <c r="A744" s="162" t="str">
        <f>IF(Input!B744=0,"",Input!B744)</f>
        <v/>
      </c>
      <c r="B744" s="162" t="str">
        <f>IF(Input!C744=0,"",Input!C744)</f>
        <v/>
      </c>
      <c r="C744" s="162" t="str">
        <f>IF(Input!D744=0,"",Input!D744)</f>
        <v/>
      </c>
      <c r="D744" s="162" t="str">
        <f>IF(Input!G744=0,"",Input!G744)</f>
        <v/>
      </c>
      <c r="E744" s="162" t="str">
        <f>IF(Input!H744=0,"",Input!H744)</f>
        <v/>
      </c>
      <c r="F744" s="162" t="str">
        <f>IF(Input!I744=0,"",Input!I744)</f>
        <v/>
      </c>
      <c r="G744" s="66" t="str">
        <f t="shared" si="550"/>
        <v/>
      </c>
      <c r="H744" s="66" t="str">
        <f t="shared" si="551"/>
        <v/>
      </c>
      <c r="I744" s="160" t="str">
        <f>FinalScores!G744</f>
        <v/>
      </c>
      <c r="J744" s="65" t="str">
        <f t="shared" si="552"/>
        <v/>
      </c>
      <c r="K744" s="65" t="str">
        <f t="shared" si="553"/>
        <v/>
      </c>
      <c r="L744" s="165" t="str">
        <f>IF(COUNTBLANK($A744:$F744)&gt;2,"",IF(Input!AE744=0,"NA",Input!AE744))</f>
        <v/>
      </c>
      <c r="M744" s="65" t="str">
        <f t="shared" si="554"/>
        <v/>
      </c>
      <c r="N744" s="65" t="str">
        <f t="shared" si="555"/>
        <v/>
      </c>
      <c r="O744" s="165" t="str">
        <f>IF(COUNTBLANK($A744:$F744)&gt;2,"",IF(Input!AF744=0,"NA",Input!AF744))</f>
        <v/>
      </c>
      <c r="P744" s="65" t="str">
        <f t="shared" si="556"/>
        <v/>
      </c>
      <c r="Q744" s="65" t="str">
        <f t="shared" si="557"/>
        <v/>
      </c>
      <c r="R744" s="165" t="str">
        <f>IF(COUNTBLANK($A744:$F744)&gt;2,"",IF(Input!AG744=0,"NA",Input!AG744))</f>
        <v/>
      </c>
      <c r="AN744" s="65" t="str">
        <f t="shared" si="558"/>
        <v/>
      </c>
      <c r="AO744" s="65" t="str">
        <f t="shared" si="559"/>
        <v/>
      </c>
      <c r="AP744" s="165" t="str">
        <f>IF(COUNTBLANK($A744:$F744)&gt;2,"",IF(Input!J744=0,"NA",Input!J744))</f>
        <v/>
      </c>
      <c r="AQ744" s="65" t="str">
        <f t="shared" si="560"/>
        <v/>
      </c>
      <c r="AR744" s="65" t="str">
        <f t="shared" si="561"/>
        <v/>
      </c>
      <c r="AS744" s="165" t="str">
        <f>IF(COUNTBLANK($A744:$F744)&gt;2,"",IF(Input!K744=0,"NA",Input!K744))</f>
        <v/>
      </c>
      <c r="AT744" s="65" t="str">
        <f t="shared" si="562"/>
        <v/>
      </c>
      <c r="AU744" s="65" t="str">
        <f t="shared" si="563"/>
        <v/>
      </c>
      <c r="AV744" s="165" t="str">
        <f>IF(COUNTBLANK($A744:$F744)&gt;2,"",IF(Input!L744=0,"NA",Input!L744))</f>
        <v/>
      </c>
      <c r="AW744" s="65" t="str">
        <f t="shared" si="564"/>
        <v/>
      </c>
      <c r="AX744" s="65" t="str">
        <f t="shared" si="565"/>
        <v/>
      </c>
      <c r="AY744" s="165" t="str">
        <f>IF(COUNTBLANK($A744:$F744)&gt;2,"",IF(Input!M744=0,"NA",Input!M744))</f>
        <v/>
      </c>
      <c r="AZ744" s="65" t="str">
        <f t="shared" si="566"/>
        <v/>
      </c>
      <c r="BA744" s="65" t="str">
        <f t="shared" si="567"/>
        <v/>
      </c>
      <c r="BB744" s="165" t="str">
        <f>IF(COUNTBLANK($A744:$F744)&gt;2,"",IF(Input!N744=0,"NA",Input!N744))</f>
        <v/>
      </c>
      <c r="BC744" s="65" t="str">
        <f t="shared" si="568"/>
        <v/>
      </c>
      <c r="BD744" s="65" t="str">
        <f t="shared" si="569"/>
        <v/>
      </c>
      <c r="BE744" s="165" t="str">
        <f>IF(COUNTBLANK($A744:$F744)&gt;2,"",IF(Input!O744=0,"NA",Input!O744))</f>
        <v/>
      </c>
      <c r="BF744" s="65" t="str">
        <f t="shared" si="570"/>
        <v/>
      </c>
      <c r="BG744" s="65" t="str">
        <f t="shared" si="571"/>
        <v/>
      </c>
      <c r="BH744" s="165" t="str">
        <f>IF(COUNTBLANK($A744:$F744)&gt;2,"",IF(Input!P744=0,"NA",Input!P744))</f>
        <v/>
      </c>
      <c r="BI744" s="65" t="str">
        <f t="shared" si="572"/>
        <v/>
      </c>
      <c r="BJ744" s="65" t="str">
        <f t="shared" si="573"/>
        <v/>
      </c>
      <c r="BK744" s="165" t="str">
        <f>IF(COUNTBLANK($A744:$F744)&gt;2,"",IF(Input!Q744=0,"NA",Input!Q744))</f>
        <v/>
      </c>
      <c r="BL744" s="65" t="str">
        <f t="shared" si="574"/>
        <v/>
      </c>
      <c r="BM744" s="65" t="str">
        <f t="shared" si="575"/>
        <v/>
      </c>
      <c r="BN744" s="165" t="str">
        <f>IF(COUNTBLANK($A744:$F744)&gt;2,"",IF(Input!R744=0,"NA",Input!R744))</f>
        <v/>
      </c>
      <c r="BO744" s="65" t="str">
        <f t="shared" si="576"/>
        <v/>
      </c>
      <c r="BP744" s="65" t="str">
        <f t="shared" si="577"/>
        <v/>
      </c>
      <c r="BQ744" s="165" t="str">
        <f>IF(COUNTBLANK($A744:$F744)&gt;2,"",IF(Input!S744=0,"NA",Input!S744))</f>
        <v/>
      </c>
      <c r="BR744" s="65" t="str">
        <f t="shared" si="578"/>
        <v/>
      </c>
      <c r="BS744" s="65" t="str">
        <f t="shared" si="579"/>
        <v/>
      </c>
      <c r="BT744" s="165" t="str">
        <f>IF(COUNTBLANK($A744:$F744)&gt;2,"",IF(Input!T744=0,"NA",Input!T744))</f>
        <v/>
      </c>
      <c r="BU744" s="65" t="str">
        <f t="shared" si="580"/>
        <v/>
      </c>
      <c r="BV744" s="65" t="str">
        <f t="shared" si="581"/>
        <v/>
      </c>
      <c r="BW744" s="165" t="str">
        <f>IF(COUNTBLANK($A744:$F744)&gt;2,"",IF(Input!U744=0,"NA",Input!U744))</f>
        <v/>
      </c>
      <c r="BX744" s="65" t="str">
        <f t="shared" si="582"/>
        <v/>
      </c>
      <c r="BY744" s="65" t="str">
        <f t="shared" si="583"/>
        <v/>
      </c>
      <c r="BZ744" s="165" t="str">
        <f>IF(COUNTBLANK($A744:$F744)&gt;2,"",IF(Input!V744=0,"NA",Input!V744))</f>
        <v/>
      </c>
      <c r="CA744" s="65" t="str">
        <f t="shared" si="584"/>
        <v/>
      </c>
      <c r="CB744" s="65" t="str">
        <f t="shared" si="585"/>
        <v/>
      </c>
      <c r="CC744" s="165" t="str">
        <f>IF(COUNTBLANK($A744:$F744)&gt;2,"",IF(Input!W744=0,"NA",Input!W744))</f>
        <v/>
      </c>
      <c r="CD744" s="65" t="str">
        <f t="shared" si="586"/>
        <v/>
      </c>
      <c r="CE744" s="65" t="str">
        <f t="shared" si="587"/>
        <v/>
      </c>
      <c r="CF744" s="165" t="str">
        <f>IF(COUNTBLANK($A744:$F744)&gt;2,"",IF(Input!X744=0,"NA",Input!X744))</f>
        <v/>
      </c>
      <c r="CG744" s="65" t="str">
        <f t="shared" si="588"/>
        <v/>
      </c>
      <c r="CH744" s="65" t="str">
        <f t="shared" si="589"/>
        <v/>
      </c>
      <c r="CI744" s="165" t="str">
        <f>IF(COUNTBLANK($A744:$F744)&gt;2,"",IF(Input!Y744=0,"NA",Input!Y744))</f>
        <v/>
      </c>
      <c r="CJ744" s="65" t="str">
        <f t="shared" si="590"/>
        <v/>
      </c>
      <c r="CK744" s="65" t="str">
        <f t="shared" si="591"/>
        <v/>
      </c>
      <c r="CL744" s="165" t="str">
        <f>IF(COUNTBLANK($A744:$F744)&gt;2,"",IF(Input!Z744=0,"NA",Input!Z744))</f>
        <v/>
      </c>
      <c r="CM744" s="65" t="str">
        <f t="shared" si="592"/>
        <v/>
      </c>
      <c r="CN744" s="65" t="str">
        <f t="shared" si="593"/>
        <v/>
      </c>
      <c r="CO744" s="165" t="str">
        <f>IF(COUNTBLANK($A744:$F744)&gt;2,"",IF(Input!AA744=0,"NA",Input!AA744))</f>
        <v/>
      </c>
      <c r="CP744" s="65" t="str">
        <f t="shared" si="594"/>
        <v/>
      </c>
      <c r="CQ744" s="65" t="str">
        <f t="shared" si="595"/>
        <v/>
      </c>
      <c r="CR744" s="165" t="str">
        <f>IF(COUNTBLANK($A744:$F744)&gt;2,"",IF(Input!AB744=0,"NA",Input!AB744))</f>
        <v/>
      </c>
      <c r="CS744" s="65" t="str">
        <f t="shared" si="596"/>
        <v/>
      </c>
      <c r="CT744" s="65" t="str">
        <f t="shared" si="597"/>
        <v/>
      </c>
      <c r="CU744" s="165" t="str">
        <f>IF(COUNTBLANK($A744:$F744)&gt;2,"",IF(Input!AC744=0,"NA",Input!AC744))</f>
        <v/>
      </c>
      <c r="CV744" s="65" t="str">
        <f t="shared" si="598"/>
        <v/>
      </c>
      <c r="CW744" s="65" t="str">
        <f t="shared" si="599"/>
        <v/>
      </c>
      <c r="CX744" s="165" t="str">
        <f>IF(COUNTBLANK($A744:$F744)&gt;2,"",IF(Input!AD744=0,"NA",Input!AD744))</f>
        <v/>
      </c>
    </row>
    <row r="745" spans="1:102" x14ac:dyDescent="0.25">
      <c r="A745" s="162" t="str">
        <f>IF(Input!B745=0,"",Input!B745)</f>
        <v/>
      </c>
      <c r="B745" s="162" t="str">
        <f>IF(Input!C745=0,"",Input!C745)</f>
        <v/>
      </c>
      <c r="C745" s="162" t="str">
        <f>IF(Input!D745=0,"",Input!D745)</f>
        <v/>
      </c>
      <c r="D745" s="162" t="str">
        <f>IF(Input!G745=0,"",Input!G745)</f>
        <v/>
      </c>
      <c r="E745" s="162" t="str">
        <f>IF(Input!H745=0,"",Input!H745)</f>
        <v/>
      </c>
      <c r="F745" s="162" t="str">
        <f>IF(Input!I745=0,"",Input!I745)</f>
        <v/>
      </c>
      <c r="G745" s="66" t="str">
        <f t="shared" si="550"/>
        <v/>
      </c>
      <c r="H745" s="66" t="str">
        <f t="shared" si="551"/>
        <v/>
      </c>
      <c r="I745" s="160" t="str">
        <f>FinalScores!G745</f>
        <v/>
      </c>
      <c r="J745" s="65" t="str">
        <f t="shared" si="552"/>
        <v/>
      </c>
      <c r="K745" s="65" t="str">
        <f t="shared" si="553"/>
        <v/>
      </c>
      <c r="L745" s="165" t="str">
        <f>IF(COUNTBLANK($A745:$F745)&gt;2,"",IF(Input!AE745=0,"NA",Input!AE745))</f>
        <v/>
      </c>
      <c r="M745" s="65" t="str">
        <f t="shared" si="554"/>
        <v/>
      </c>
      <c r="N745" s="65" t="str">
        <f t="shared" si="555"/>
        <v/>
      </c>
      <c r="O745" s="165" t="str">
        <f>IF(COUNTBLANK($A745:$F745)&gt;2,"",IF(Input!AF745=0,"NA",Input!AF745))</f>
        <v/>
      </c>
      <c r="P745" s="65" t="str">
        <f t="shared" si="556"/>
        <v/>
      </c>
      <c r="Q745" s="65" t="str">
        <f t="shared" si="557"/>
        <v/>
      </c>
      <c r="R745" s="165" t="str">
        <f>IF(COUNTBLANK($A745:$F745)&gt;2,"",IF(Input!AG745=0,"NA",Input!AG745))</f>
        <v/>
      </c>
      <c r="AN745" s="65" t="str">
        <f t="shared" si="558"/>
        <v/>
      </c>
      <c r="AO745" s="65" t="str">
        <f t="shared" si="559"/>
        <v/>
      </c>
      <c r="AP745" s="165" t="str">
        <f>IF(COUNTBLANK($A745:$F745)&gt;2,"",IF(Input!J745=0,"NA",Input!J745))</f>
        <v/>
      </c>
      <c r="AQ745" s="65" t="str">
        <f t="shared" si="560"/>
        <v/>
      </c>
      <c r="AR745" s="65" t="str">
        <f t="shared" si="561"/>
        <v/>
      </c>
      <c r="AS745" s="165" t="str">
        <f>IF(COUNTBLANK($A745:$F745)&gt;2,"",IF(Input!K745=0,"NA",Input!K745))</f>
        <v/>
      </c>
      <c r="AT745" s="65" t="str">
        <f t="shared" si="562"/>
        <v/>
      </c>
      <c r="AU745" s="65" t="str">
        <f t="shared" si="563"/>
        <v/>
      </c>
      <c r="AV745" s="165" t="str">
        <f>IF(COUNTBLANK($A745:$F745)&gt;2,"",IF(Input!L745=0,"NA",Input!L745))</f>
        <v/>
      </c>
      <c r="AW745" s="65" t="str">
        <f t="shared" si="564"/>
        <v/>
      </c>
      <c r="AX745" s="65" t="str">
        <f t="shared" si="565"/>
        <v/>
      </c>
      <c r="AY745" s="165" t="str">
        <f>IF(COUNTBLANK($A745:$F745)&gt;2,"",IF(Input!M745=0,"NA",Input!M745))</f>
        <v/>
      </c>
      <c r="AZ745" s="65" t="str">
        <f t="shared" si="566"/>
        <v/>
      </c>
      <c r="BA745" s="65" t="str">
        <f t="shared" si="567"/>
        <v/>
      </c>
      <c r="BB745" s="165" t="str">
        <f>IF(COUNTBLANK($A745:$F745)&gt;2,"",IF(Input!N745=0,"NA",Input!N745))</f>
        <v/>
      </c>
      <c r="BC745" s="65" t="str">
        <f t="shared" si="568"/>
        <v/>
      </c>
      <c r="BD745" s="65" t="str">
        <f t="shared" si="569"/>
        <v/>
      </c>
      <c r="BE745" s="165" t="str">
        <f>IF(COUNTBLANK($A745:$F745)&gt;2,"",IF(Input!O745=0,"NA",Input!O745))</f>
        <v/>
      </c>
      <c r="BF745" s="65" t="str">
        <f t="shared" si="570"/>
        <v/>
      </c>
      <c r="BG745" s="65" t="str">
        <f t="shared" si="571"/>
        <v/>
      </c>
      <c r="BH745" s="165" t="str">
        <f>IF(COUNTBLANK($A745:$F745)&gt;2,"",IF(Input!P745=0,"NA",Input!P745))</f>
        <v/>
      </c>
      <c r="BI745" s="65" t="str">
        <f t="shared" si="572"/>
        <v/>
      </c>
      <c r="BJ745" s="65" t="str">
        <f t="shared" si="573"/>
        <v/>
      </c>
      <c r="BK745" s="165" t="str">
        <f>IF(COUNTBLANK($A745:$F745)&gt;2,"",IF(Input!Q745=0,"NA",Input!Q745))</f>
        <v/>
      </c>
      <c r="BL745" s="65" t="str">
        <f t="shared" si="574"/>
        <v/>
      </c>
      <c r="BM745" s="65" t="str">
        <f t="shared" si="575"/>
        <v/>
      </c>
      <c r="BN745" s="165" t="str">
        <f>IF(COUNTBLANK($A745:$F745)&gt;2,"",IF(Input!R745=0,"NA",Input!R745))</f>
        <v/>
      </c>
      <c r="BO745" s="65" t="str">
        <f t="shared" si="576"/>
        <v/>
      </c>
      <c r="BP745" s="65" t="str">
        <f t="shared" si="577"/>
        <v/>
      </c>
      <c r="BQ745" s="165" t="str">
        <f>IF(COUNTBLANK($A745:$F745)&gt;2,"",IF(Input!S745=0,"NA",Input!S745))</f>
        <v/>
      </c>
      <c r="BR745" s="65" t="str">
        <f t="shared" si="578"/>
        <v/>
      </c>
      <c r="BS745" s="65" t="str">
        <f t="shared" si="579"/>
        <v/>
      </c>
      <c r="BT745" s="165" t="str">
        <f>IF(COUNTBLANK($A745:$F745)&gt;2,"",IF(Input!T745=0,"NA",Input!T745))</f>
        <v/>
      </c>
      <c r="BU745" s="65" t="str">
        <f t="shared" si="580"/>
        <v/>
      </c>
      <c r="BV745" s="65" t="str">
        <f t="shared" si="581"/>
        <v/>
      </c>
      <c r="BW745" s="165" t="str">
        <f>IF(COUNTBLANK($A745:$F745)&gt;2,"",IF(Input!U745=0,"NA",Input!U745))</f>
        <v/>
      </c>
      <c r="BX745" s="65" t="str">
        <f t="shared" si="582"/>
        <v/>
      </c>
      <c r="BY745" s="65" t="str">
        <f t="shared" si="583"/>
        <v/>
      </c>
      <c r="BZ745" s="165" t="str">
        <f>IF(COUNTBLANK($A745:$F745)&gt;2,"",IF(Input!V745=0,"NA",Input!V745))</f>
        <v/>
      </c>
      <c r="CA745" s="65" t="str">
        <f t="shared" si="584"/>
        <v/>
      </c>
      <c r="CB745" s="65" t="str">
        <f t="shared" si="585"/>
        <v/>
      </c>
      <c r="CC745" s="165" t="str">
        <f>IF(COUNTBLANK($A745:$F745)&gt;2,"",IF(Input!W745=0,"NA",Input!W745))</f>
        <v/>
      </c>
      <c r="CD745" s="65" t="str">
        <f t="shared" si="586"/>
        <v/>
      </c>
      <c r="CE745" s="65" t="str">
        <f t="shared" si="587"/>
        <v/>
      </c>
      <c r="CF745" s="165" t="str">
        <f>IF(COUNTBLANK($A745:$F745)&gt;2,"",IF(Input!X745=0,"NA",Input!X745))</f>
        <v/>
      </c>
      <c r="CG745" s="65" t="str">
        <f t="shared" si="588"/>
        <v/>
      </c>
      <c r="CH745" s="65" t="str">
        <f t="shared" si="589"/>
        <v/>
      </c>
      <c r="CI745" s="165" t="str">
        <f>IF(COUNTBLANK($A745:$F745)&gt;2,"",IF(Input!Y745=0,"NA",Input!Y745))</f>
        <v/>
      </c>
      <c r="CJ745" s="65" t="str">
        <f t="shared" si="590"/>
        <v/>
      </c>
      <c r="CK745" s="65" t="str">
        <f t="shared" si="591"/>
        <v/>
      </c>
      <c r="CL745" s="165" t="str">
        <f>IF(COUNTBLANK($A745:$F745)&gt;2,"",IF(Input!Z745=0,"NA",Input!Z745))</f>
        <v/>
      </c>
      <c r="CM745" s="65" t="str">
        <f t="shared" si="592"/>
        <v/>
      </c>
      <c r="CN745" s="65" t="str">
        <f t="shared" si="593"/>
        <v/>
      </c>
      <c r="CO745" s="165" t="str">
        <f>IF(COUNTBLANK($A745:$F745)&gt;2,"",IF(Input!AA745=0,"NA",Input!AA745))</f>
        <v/>
      </c>
      <c r="CP745" s="65" t="str">
        <f t="shared" si="594"/>
        <v/>
      </c>
      <c r="CQ745" s="65" t="str">
        <f t="shared" si="595"/>
        <v/>
      </c>
      <c r="CR745" s="165" t="str">
        <f>IF(COUNTBLANK($A745:$F745)&gt;2,"",IF(Input!AB745=0,"NA",Input!AB745))</f>
        <v/>
      </c>
      <c r="CS745" s="65" t="str">
        <f t="shared" si="596"/>
        <v/>
      </c>
      <c r="CT745" s="65" t="str">
        <f t="shared" si="597"/>
        <v/>
      </c>
      <c r="CU745" s="165" t="str">
        <f>IF(COUNTBLANK($A745:$F745)&gt;2,"",IF(Input!AC745=0,"NA",Input!AC745))</f>
        <v/>
      </c>
      <c r="CV745" s="65" t="str">
        <f t="shared" si="598"/>
        <v/>
      </c>
      <c r="CW745" s="65" t="str">
        <f t="shared" si="599"/>
        <v/>
      </c>
      <c r="CX745" s="165" t="str">
        <f>IF(COUNTBLANK($A745:$F745)&gt;2,"",IF(Input!AD745=0,"NA",Input!AD745))</f>
        <v/>
      </c>
    </row>
    <row r="746" spans="1:102" x14ac:dyDescent="0.25">
      <c r="A746" s="162" t="str">
        <f>IF(Input!B746=0,"",Input!B746)</f>
        <v/>
      </c>
      <c r="B746" s="162" t="str">
        <f>IF(Input!C746=0,"",Input!C746)</f>
        <v/>
      </c>
      <c r="C746" s="162" t="str">
        <f>IF(Input!D746=0,"",Input!D746)</f>
        <v/>
      </c>
      <c r="D746" s="162" t="str">
        <f>IF(Input!G746=0,"",Input!G746)</f>
        <v/>
      </c>
      <c r="E746" s="162" t="str">
        <f>IF(Input!H746=0,"",Input!H746)</f>
        <v/>
      </c>
      <c r="F746" s="162" t="str">
        <f>IF(Input!I746=0,"",Input!I746)</f>
        <v/>
      </c>
      <c r="G746" s="66" t="str">
        <f t="shared" si="550"/>
        <v/>
      </c>
      <c r="H746" s="66" t="str">
        <f t="shared" si="551"/>
        <v/>
      </c>
      <c r="I746" s="160" t="str">
        <f>FinalScores!G746</f>
        <v/>
      </c>
      <c r="J746" s="65" t="str">
        <f t="shared" si="552"/>
        <v/>
      </c>
      <c r="K746" s="65" t="str">
        <f t="shared" si="553"/>
        <v/>
      </c>
      <c r="L746" s="165" t="str">
        <f>IF(COUNTBLANK($A746:$F746)&gt;2,"",IF(Input!AE746=0,"NA",Input!AE746))</f>
        <v/>
      </c>
      <c r="M746" s="65" t="str">
        <f t="shared" si="554"/>
        <v/>
      </c>
      <c r="N746" s="65" t="str">
        <f t="shared" si="555"/>
        <v/>
      </c>
      <c r="O746" s="165" t="str">
        <f>IF(COUNTBLANK($A746:$F746)&gt;2,"",IF(Input!AF746=0,"NA",Input!AF746))</f>
        <v/>
      </c>
      <c r="P746" s="65" t="str">
        <f t="shared" si="556"/>
        <v/>
      </c>
      <c r="Q746" s="65" t="str">
        <f t="shared" si="557"/>
        <v/>
      </c>
      <c r="R746" s="165" t="str">
        <f>IF(COUNTBLANK($A746:$F746)&gt;2,"",IF(Input!AG746=0,"NA",Input!AG746))</f>
        <v/>
      </c>
      <c r="AN746" s="65" t="str">
        <f t="shared" si="558"/>
        <v/>
      </c>
      <c r="AO746" s="65" t="str">
        <f t="shared" si="559"/>
        <v/>
      </c>
      <c r="AP746" s="165" t="str">
        <f>IF(COUNTBLANK($A746:$F746)&gt;2,"",IF(Input!J746=0,"NA",Input!J746))</f>
        <v/>
      </c>
      <c r="AQ746" s="65" t="str">
        <f t="shared" si="560"/>
        <v/>
      </c>
      <c r="AR746" s="65" t="str">
        <f t="shared" si="561"/>
        <v/>
      </c>
      <c r="AS746" s="165" t="str">
        <f>IF(COUNTBLANK($A746:$F746)&gt;2,"",IF(Input!K746=0,"NA",Input!K746))</f>
        <v/>
      </c>
      <c r="AT746" s="65" t="str">
        <f t="shared" si="562"/>
        <v/>
      </c>
      <c r="AU746" s="65" t="str">
        <f t="shared" si="563"/>
        <v/>
      </c>
      <c r="AV746" s="165" t="str">
        <f>IF(COUNTBLANK($A746:$F746)&gt;2,"",IF(Input!L746=0,"NA",Input!L746))</f>
        <v/>
      </c>
      <c r="AW746" s="65" t="str">
        <f t="shared" si="564"/>
        <v/>
      </c>
      <c r="AX746" s="65" t="str">
        <f t="shared" si="565"/>
        <v/>
      </c>
      <c r="AY746" s="165" t="str">
        <f>IF(COUNTBLANK($A746:$F746)&gt;2,"",IF(Input!M746=0,"NA",Input!M746))</f>
        <v/>
      </c>
      <c r="AZ746" s="65" t="str">
        <f t="shared" si="566"/>
        <v/>
      </c>
      <c r="BA746" s="65" t="str">
        <f t="shared" si="567"/>
        <v/>
      </c>
      <c r="BB746" s="165" t="str">
        <f>IF(COUNTBLANK($A746:$F746)&gt;2,"",IF(Input!N746=0,"NA",Input!N746))</f>
        <v/>
      </c>
      <c r="BC746" s="65" t="str">
        <f t="shared" si="568"/>
        <v/>
      </c>
      <c r="BD746" s="65" t="str">
        <f t="shared" si="569"/>
        <v/>
      </c>
      <c r="BE746" s="165" t="str">
        <f>IF(COUNTBLANK($A746:$F746)&gt;2,"",IF(Input!O746=0,"NA",Input!O746))</f>
        <v/>
      </c>
      <c r="BF746" s="65" t="str">
        <f t="shared" si="570"/>
        <v/>
      </c>
      <c r="BG746" s="65" t="str">
        <f t="shared" si="571"/>
        <v/>
      </c>
      <c r="BH746" s="165" t="str">
        <f>IF(COUNTBLANK($A746:$F746)&gt;2,"",IF(Input!P746=0,"NA",Input!P746))</f>
        <v/>
      </c>
      <c r="BI746" s="65" t="str">
        <f t="shared" si="572"/>
        <v/>
      </c>
      <c r="BJ746" s="65" t="str">
        <f t="shared" si="573"/>
        <v/>
      </c>
      <c r="BK746" s="165" t="str">
        <f>IF(COUNTBLANK($A746:$F746)&gt;2,"",IF(Input!Q746=0,"NA",Input!Q746))</f>
        <v/>
      </c>
      <c r="BL746" s="65" t="str">
        <f t="shared" si="574"/>
        <v/>
      </c>
      <c r="BM746" s="65" t="str">
        <f t="shared" si="575"/>
        <v/>
      </c>
      <c r="BN746" s="165" t="str">
        <f>IF(COUNTBLANK($A746:$F746)&gt;2,"",IF(Input!R746=0,"NA",Input!R746))</f>
        <v/>
      </c>
      <c r="BO746" s="65" t="str">
        <f t="shared" si="576"/>
        <v/>
      </c>
      <c r="BP746" s="65" t="str">
        <f t="shared" si="577"/>
        <v/>
      </c>
      <c r="BQ746" s="165" t="str">
        <f>IF(COUNTBLANK($A746:$F746)&gt;2,"",IF(Input!S746=0,"NA",Input!S746))</f>
        <v/>
      </c>
      <c r="BR746" s="65" t="str">
        <f t="shared" si="578"/>
        <v/>
      </c>
      <c r="BS746" s="65" t="str">
        <f t="shared" si="579"/>
        <v/>
      </c>
      <c r="BT746" s="165" t="str">
        <f>IF(COUNTBLANK($A746:$F746)&gt;2,"",IF(Input!T746=0,"NA",Input!T746))</f>
        <v/>
      </c>
      <c r="BU746" s="65" t="str">
        <f t="shared" si="580"/>
        <v/>
      </c>
      <c r="BV746" s="65" t="str">
        <f t="shared" si="581"/>
        <v/>
      </c>
      <c r="BW746" s="165" t="str">
        <f>IF(COUNTBLANK($A746:$F746)&gt;2,"",IF(Input!U746=0,"NA",Input!U746))</f>
        <v/>
      </c>
      <c r="BX746" s="65" t="str">
        <f t="shared" si="582"/>
        <v/>
      </c>
      <c r="BY746" s="65" t="str">
        <f t="shared" si="583"/>
        <v/>
      </c>
      <c r="BZ746" s="165" t="str">
        <f>IF(COUNTBLANK($A746:$F746)&gt;2,"",IF(Input!V746=0,"NA",Input!V746))</f>
        <v/>
      </c>
      <c r="CA746" s="65" t="str">
        <f t="shared" si="584"/>
        <v/>
      </c>
      <c r="CB746" s="65" t="str">
        <f t="shared" si="585"/>
        <v/>
      </c>
      <c r="CC746" s="165" t="str">
        <f>IF(COUNTBLANK($A746:$F746)&gt;2,"",IF(Input!W746=0,"NA",Input!W746))</f>
        <v/>
      </c>
      <c r="CD746" s="65" t="str">
        <f t="shared" si="586"/>
        <v/>
      </c>
      <c r="CE746" s="65" t="str">
        <f t="shared" si="587"/>
        <v/>
      </c>
      <c r="CF746" s="165" t="str">
        <f>IF(COUNTBLANK($A746:$F746)&gt;2,"",IF(Input!X746=0,"NA",Input!X746))</f>
        <v/>
      </c>
      <c r="CG746" s="65" t="str">
        <f t="shared" si="588"/>
        <v/>
      </c>
      <c r="CH746" s="65" t="str">
        <f t="shared" si="589"/>
        <v/>
      </c>
      <c r="CI746" s="165" t="str">
        <f>IF(COUNTBLANK($A746:$F746)&gt;2,"",IF(Input!Y746=0,"NA",Input!Y746))</f>
        <v/>
      </c>
      <c r="CJ746" s="65" t="str">
        <f t="shared" si="590"/>
        <v/>
      </c>
      <c r="CK746" s="65" t="str">
        <f t="shared" si="591"/>
        <v/>
      </c>
      <c r="CL746" s="165" t="str">
        <f>IF(COUNTBLANK($A746:$F746)&gt;2,"",IF(Input!Z746=0,"NA",Input!Z746))</f>
        <v/>
      </c>
      <c r="CM746" s="65" t="str">
        <f t="shared" si="592"/>
        <v/>
      </c>
      <c r="CN746" s="65" t="str">
        <f t="shared" si="593"/>
        <v/>
      </c>
      <c r="CO746" s="165" t="str">
        <f>IF(COUNTBLANK($A746:$F746)&gt;2,"",IF(Input!AA746=0,"NA",Input!AA746))</f>
        <v/>
      </c>
      <c r="CP746" s="65" t="str">
        <f t="shared" si="594"/>
        <v/>
      </c>
      <c r="CQ746" s="65" t="str">
        <f t="shared" si="595"/>
        <v/>
      </c>
      <c r="CR746" s="165" t="str">
        <f>IF(COUNTBLANK($A746:$F746)&gt;2,"",IF(Input!AB746=0,"NA",Input!AB746))</f>
        <v/>
      </c>
      <c r="CS746" s="65" t="str">
        <f t="shared" si="596"/>
        <v/>
      </c>
      <c r="CT746" s="65" t="str">
        <f t="shared" si="597"/>
        <v/>
      </c>
      <c r="CU746" s="165" t="str">
        <f>IF(COUNTBLANK($A746:$F746)&gt;2,"",IF(Input!AC746=0,"NA",Input!AC746))</f>
        <v/>
      </c>
      <c r="CV746" s="65" t="str">
        <f t="shared" si="598"/>
        <v/>
      </c>
      <c r="CW746" s="65" t="str">
        <f t="shared" si="599"/>
        <v/>
      </c>
      <c r="CX746" s="165" t="str">
        <f>IF(COUNTBLANK($A746:$F746)&gt;2,"",IF(Input!AD746=0,"NA",Input!AD746))</f>
        <v/>
      </c>
    </row>
    <row r="747" spans="1:102" x14ac:dyDescent="0.25">
      <c r="A747" s="162" t="str">
        <f>IF(Input!B747=0,"",Input!B747)</f>
        <v/>
      </c>
      <c r="B747" s="162" t="str">
        <f>IF(Input!C747=0,"",Input!C747)</f>
        <v/>
      </c>
      <c r="C747" s="162" t="str">
        <f>IF(Input!D747=0,"",Input!D747)</f>
        <v/>
      </c>
      <c r="D747" s="162" t="str">
        <f>IF(Input!G747=0,"",Input!G747)</f>
        <v/>
      </c>
      <c r="E747" s="162" t="str">
        <f>IF(Input!H747=0,"",Input!H747)</f>
        <v/>
      </c>
      <c r="F747" s="162" t="str">
        <f>IF(Input!I747=0,"",Input!I747)</f>
        <v/>
      </c>
      <c r="G747" s="66" t="str">
        <f t="shared" si="550"/>
        <v/>
      </c>
      <c r="H747" s="66" t="str">
        <f t="shared" si="551"/>
        <v/>
      </c>
      <c r="I747" s="160" t="str">
        <f>FinalScores!G747</f>
        <v/>
      </c>
      <c r="J747" s="65" t="str">
        <f t="shared" si="552"/>
        <v/>
      </c>
      <c r="K747" s="65" t="str">
        <f t="shared" si="553"/>
        <v/>
      </c>
      <c r="L747" s="165" t="str">
        <f>IF(COUNTBLANK($A747:$F747)&gt;2,"",IF(Input!AE747=0,"NA",Input!AE747))</f>
        <v/>
      </c>
      <c r="M747" s="65" t="str">
        <f t="shared" si="554"/>
        <v/>
      </c>
      <c r="N747" s="65" t="str">
        <f t="shared" si="555"/>
        <v/>
      </c>
      <c r="O747" s="165" t="str">
        <f>IF(COUNTBLANK($A747:$F747)&gt;2,"",IF(Input!AF747=0,"NA",Input!AF747))</f>
        <v/>
      </c>
      <c r="P747" s="65" t="str">
        <f t="shared" si="556"/>
        <v/>
      </c>
      <c r="Q747" s="65" t="str">
        <f t="shared" si="557"/>
        <v/>
      </c>
      <c r="R747" s="165" t="str">
        <f>IF(COUNTBLANK($A747:$F747)&gt;2,"",IF(Input!AG747=0,"NA",Input!AG747))</f>
        <v/>
      </c>
      <c r="AN747" s="65" t="str">
        <f t="shared" si="558"/>
        <v/>
      </c>
      <c r="AO747" s="65" t="str">
        <f t="shared" si="559"/>
        <v/>
      </c>
      <c r="AP747" s="165" t="str">
        <f>IF(COUNTBLANK($A747:$F747)&gt;2,"",IF(Input!J747=0,"NA",Input!J747))</f>
        <v/>
      </c>
      <c r="AQ747" s="65" t="str">
        <f t="shared" si="560"/>
        <v/>
      </c>
      <c r="AR747" s="65" t="str">
        <f t="shared" si="561"/>
        <v/>
      </c>
      <c r="AS747" s="165" t="str">
        <f>IF(COUNTBLANK($A747:$F747)&gt;2,"",IF(Input!K747=0,"NA",Input!K747))</f>
        <v/>
      </c>
      <c r="AT747" s="65" t="str">
        <f t="shared" si="562"/>
        <v/>
      </c>
      <c r="AU747" s="65" t="str">
        <f t="shared" si="563"/>
        <v/>
      </c>
      <c r="AV747" s="165" t="str">
        <f>IF(COUNTBLANK($A747:$F747)&gt;2,"",IF(Input!L747=0,"NA",Input!L747))</f>
        <v/>
      </c>
      <c r="AW747" s="65" t="str">
        <f t="shared" si="564"/>
        <v/>
      </c>
      <c r="AX747" s="65" t="str">
        <f t="shared" si="565"/>
        <v/>
      </c>
      <c r="AY747" s="165" t="str">
        <f>IF(COUNTBLANK($A747:$F747)&gt;2,"",IF(Input!M747=0,"NA",Input!M747))</f>
        <v/>
      </c>
      <c r="AZ747" s="65" t="str">
        <f t="shared" si="566"/>
        <v/>
      </c>
      <c r="BA747" s="65" t="str">
        <f t="shared" si="567"/>
        <v/>
      </c>
      <c r="BB747" s="165" t="str">
        <f>IF(COUNTBLANK($A747:$F747)&gt;2,"",IF(Input!N747=0,"NA",Input!N747))</f>
        <v/>
      </c>
      <c r="BC747" s="65" t="str">
        <f t="shared" si="568"/>
        <v/>
      </c>
      <c r="BD747" s="65" t="str">
        <f t="shared" si="569"/>
        <v/>
      </c>
      <c r="BE747" s="165" t="str">
        <f>IF(COUNTBLANK($A747:$F747)&gt;2,"",IF(Input!O747=0,"NA",Input!O747))</f>
        <v/>
      </c>
      <c r="BF747" s="65" t="str">
        <f t="shared" si="570"/>
        <v/>
      </c>
      <c r="BG747" s="65" t="str">
        <f t="shared" si="571"/>
        <v/>
      </c>
      <c r="BH747" s="165" t="str">
        <f>IF(COUNTBLANK($A747:$F747)&gt;2,"",IF(Input!P747=0,"NA",Input!P747))</f>
        <v/>
      </c>
      <c r="BI747" s="65" t="str">
        <f t="shared" si="572"/>
        <v/>
      </c>
      <c r="BJ747" s="65" t="str">
        <f t="shared" si="573"/>
        <v/>
      </c>
      <c r="BK747" s="165" t="str">
        <f>IF(COUNTBLANK($A747:$F747)&gt;2,"",IF(Input!Q747=0,"NA",Input!Q747))</f>
        <v/>
      </c>
      <c r="BL747" s="65" t="str">
        <f t="shared" si="574"/>
        <v/>
      </c>
      <c r="BM747" s="65" t="str">
        <f t="shared" si="575"/>
        <v/>
      </c>
      <c r="BN747" s="165" t="str">
        <f>IF(COUNTBLANK($A747:$F747)&gt;2,"",IF(Input!R747=0,"NA",Input!R747))</f>
        <v/>
      </c>
      <c r="BO747" s="65" t="str">
        <f t="shared" si="576"/>
        <v/>
      </c>
      <c r="BP747" s="65" t="str">
        <f t="shared" si="577"/>
        <v/>
      </c>
      <c r="BQ747" s="165" t="str">
        <f>IF(COUNTBLANK($A747:$F747)&gt;2,"",IF(Input!S747=0,"NA",Input!S747))</f>
        <v/>
      </c>
      <c r="BR747" s="65" t="str">
        <f t="shared" si="578"/>
        <v/>
      </c>
      <c r="BS747" s="65" t="str">
        <f t="shared" si="579"/>
        <v/>
      </c>
      <c r="BT747" s="165" t="str">
        <f>IF(COUNTBLANK($A747:$F747)&gt;2,"",IF(Input!T747=0,"NA",Input!T747))</f>
        <v/>
      </c>
      <c r="BU747" s="65" t="str">
        <f t="shared" si="580"/>
        <v/>
      </c>
      <c r="BV747" s="65" t="str">
        <f t="shared" si="581"/>
        <v/>
      </c>
      <c r="BW747" s="165" t="str">
        <f>IF(COUNTBLANK($A747:$F747)&gt;2,"",IF(Input!U747=0,"NA",Input!U747))</f>
        <v/>
      </c>
      <c r="BX747" s="65" t="str">
        <f t="shared" si="582"/>
        <v/>
      </c>
      <c r="BY747" s="65" t="str">
        <f t="shared" si="583"/>
        <v/>
      </c>
      <c r="BZ747" s="165" t="str">
        <f>IF(COUNTBLANK($A747:$F747)&gt;2,"",IF(Input!V747=0,"NA",Input!V747))</f>
        <v/>
      </c>
      <c r="CA747" s="65" t="str">
        <f t="shared" si="584"/>
        <v/>
      </c>
      <c r="CB747" s="65" t="str">
        <f t="shared" si="585"/>
        <v/>
      </c>
      <c r="CC747" s="165" t="str">
        <f>IF(COUNTBLANK($A747:$F747)&gt;2,"",IF(Input!W747=0,"NA",Input!W747))</f>
        <v/>
      </c>
      <c r="CD747" s="65" t="str">
        <f t="shared" si="586"/>
        <v/>
      </c>
      <c r="CE747" s="65" t="str">
        <f t="shared" si="587"/>
        <v/>
      </c>
      <c r="CF747" s="165" t="str">
        <f>IF(COUNTBLANK($A747:$F747)&gt;2,"",IF(Input!X747=0,"NA",Input!X747))</f>
        <v/>
      </c>
      <c r="CG747" s="65" t="str">
        <f t="shared" si="588"/>
        <v/>
      </c>
      <c r="CH747" s="65" t="str">
        <f t="shared" si="589"/>
        <v/>
      </c>
      <c r="CI747" s="165" t="str">
        <f>IF(COUNTBLANK($A747:$F747)&gt;2,"",IF(Input!Y747=0,"NA",Input!Y747))</f>
        <v/>
      </c>
      <c r="CJ747" s="65" t="str">
        <f t="shared" si="590"/>
        <v/>
      </c>
      <c r="CK747" s="65" t="str">
        <f t="shared" si="591"/>
        <v/>
      </c>
      <c r="CL747" s="165" t="str">
        <f>IF(COUNTBLANK($A747:$F747)&gt;2,"",IF(Input!Z747=0,"NA",Input!Z747))</f>
        <v/>
      </c>
      <c r="CM747" s="65" t="str">
        <f t="shared" si="592"/>
        <v/>
      </c>
      <c r="CN747" s="65" t="str">
        <f t="shared" si="593"/>
        <v/>
      </c>
      <c r="CO747" s="165" t="str">
        <f>IF(COUNTBLANK($A747:$F747)&gt;2,"",IF(Input!AA747=0,"NA",Input!AA747))</f>
        <v/>
      </c>
      <c r="CP747" s="65" t="str">
        <f t="shared" si="594"/>
        <v/>
      </c>
      <c r="CQ747" s="65" t="str">
        <f t="shared" si="595"/>
        <v/>
      </c>
      <c r="CR747" s="165" t="str">
        <f>IF(COUNTBLANK($A747:$F747)&gt;2,"",IF(Input!AB747=0,"NA",Input!AB747))</f>
        <v/>
      </c>
      <c r="CS747" s="65" t="str">
        <f t="shared" si="596"/>
        <v/>
      </c>
      <c r="CT747" s="65" t="str">
        <f t="shared" si="597"/>
        <v/>
      </c>
      <c r="CU747" s="165" t="str">
        <f>IF(COUNTBLANK($A747:$F747)&gt;2,"",IF(Input!AC747=0,"NA",Input!AC747))</f>
        <v/>
      </c>
      <c r="CV747" s="65" t="str">
        <f t="shared" si="598"/>
        <v/>
      </c>
      <c r="CW747" s="65" t="str">
        <f t="shared" si="599"/>
        <v/>
      </c>
      <c r="CX747" s="165" t="str">
        <f>IF(COUNTBLANK($A747:$F747)&gt;2,"",IF(Input!AD747=0,"NA",Input!AD747))</f>
        <v/>
      </c>
    </row>
    <row r="748" spans="1:102" x14ac:dyDescent="0.25">
      <c r="A748" s="162" t="str">
        <f>IF(Input!B748=0,"",Input!B748)</f>
        <v/>
      </c>
      <c r="B748" s="162" t="str">
        <f>IF(Input!C748=0,"",Input!C748)</f>
        <v/>
      </c>
      <c r="C748" s="162" t="str">
        <f>IF(Input!D748=0,"",Input!D748)</f>
        <v/>
      </c>
      <c r="D748" s="162" t="str">
        <f>IF(Input!G748=0,"",Input!G748)</f>
        <v/>
      </c>
      <c r="E748" s="162" t="str">
        <f>IF(Input!H748=0,"",Input!H748)</f>
        <v/>
      </c>
      <c r="F748" s="162" t="str">
        <f>IF(Input!I748=0,"",Input!I748)</f>
        <v/>
      </c>
      <c r="G748" s="66" t="str">
        <f t="shared" si="550"/>
        <v/>
      </c>
      <c r="H748" s="66" t="str">
        <f t="shared" si="551"/>
        <v/>
      </c>
      <c r="I748" s="160" t="str">
        <f>FinalScores!G748</f>
        <v/>
      </c>
      <c r="J748" s="65" t="str">
        <f t="shared" si="552"/>
        <v/>
      </c>
      <c r="K748" s="65" t="str">
        <f t="shared" si="553"/>
        <v/>
      </c>
      <c r="L748" s="165" t="str">
        <f>IF(COUNTBLANK($A748:$F748)&gt;2,"",IF(Input!AE748=0,"NA",Input!AE748))</f>
        <v/>
      </c>
      <c r="M748" s="65" t="str">
        <f t="shared" si="554"/>
        <v/>
      </c>
      <c r="N748" s="65" t="str">
        <f t="shared" si="555"/>
        <v/>
      </c>
      <c r="O748" s="165" t="str">
        <f>IF(COUNTBLANK($A748:$F748)&gt;2,"",IF(Input!AF748=0,"NA",Input!AF748))</f>
        <v/>
      </c>
      <c r="P748" s="65" t="str">
        <f t="shared" si="556"/>
        <v/>
      </c>
      <c r="Q748" s="65" t="str">
        <f t="shared" si="557"/>
        <v/>
      </c>
      <c r="R748" s="165" t="str">
        <f>IF(COUNTBLANK($A748:$F748)&gt;2,"",IF(Input!AG748=0,"NA",Input!AG748))</f>
        <v/>
      </c>
      <c r="AN748" s="65" t="str">
        <f t="shared" si="558"/>
        <v/>
      </c>
      <c r="AO748" s="65" t="str">
        <f t="shared" si="559"/>
        <v/>
      </c>
      <c r="AP748" s="165" t="str">
        <f>IF(COUNTBLANK($A748:$F748)&gt;2,"",IF(Input!J748=0,"NA",Input!J748))</f>
        <v/>
      </c>
      <c r="AQ748" s="65" t="str">
        <f t="shared" si="560"/>
        <v/>
      </c>
      <c r="AR748" s="65" t="str">
        <f t="shared" si="561"/>
        <v/>
      </c>
      <c r="AS748" s="165" t="str">
        <f>IF(COUNTBLANK($A748:$F748)&gt;2,"",IF(Input!K748=0,"NA",Input!K748))</f>
        <v/>
      </c>
      <c r="AT748" s="65" t="str">
        <f t="shared" si="562"/>
        <v/>
      </c>
      <c r="AU748" s="65" t="str">
        <f t="shared" si="563"/>
        <v/>
      </c>
      <c r="AV748" s="165" t="str">
        <f>IF(COUNTBLANK($A748:$F748)&gt;2,"",IF(Input!L748=0,"NA",Input!L748))</f>
        <v/>
      </c>
      <c r="AW748" s="65" t="str">
        <f t="shared" si="564"/>
        <v/>
      </c>
      <c r="AX748" s="65" t="str">
        <f t="shared" si="565"/>
        <v/>
      </c>
      <c r="AY748" s="165" t="str">
        <f>IF(COUNTBLANK($A748:$F748)&gt;2,"",IF(Input!M748=0,"NA",Input!M748))</f>
        <v/>
      </c>
      <c r="AZ748" s="65" t="str">
        <f t="shared" si="566"/>
        <v/>
      </c>
      <c r="BA748" s="65" t="str">
        <f t="shared" si="567"/>
        <v/>
      </c>
      <c r="BB748" s="165" t="str">
        <f>IF(COUNTBLANK($A748:$F748)&gt;2,"",IF(Input!N748=0,"NA",Input!N748))</f>
        <v/>
      </c>
      <c r="BC748" s="65" t="str">
        <f t="shared" si="568"/>
        <v/>
      </c>
      <c r="BD748" s="65" t="str">
        <f t="shared" si="569"/>
        <v/>
      </c>
      <c r="BE748" s="165" t="str">
        <f>IF(COUNTBLANK($A748:$F748)&gt;2,"",IF(Input!O748=0,"NA",Input!O748))</f>
        <v/>
      </c>
      <c r="BF748" s="65" t="str">
        <f t="shared" si="570"/>
        <v/>
      </c>
      <c r="BG748" s="65" t="str">
        <f t="shared" si="571"/>
        <v/>
      </c>
      <c r="BH748" s="165" t="str">
        <f>IF(COUNTBLANK($A748:$F748)&gt;2,"",IF(Input!P748=0,"NA",Input!P748))</f>
        <v/>
      </c>
      <c r="BI748" s="65" t="str">
        <f t="shared" si="572"/>
        <v/>
      </c>
      <c r="BJ748" s="65" t="str">
        <f t="shared" si="573"/>
        <v/>
      </c>
      <c r="BK748" s="165" t="str">
        <f>IF(COUNTBLANK($A748:$F748)&gt;2,"",IF(Input!Q748=0,"NA",Input!Q748))</f>
        <v/>
      </c>
      <c r="BL748" s="65" t="str">
        <f t="shared" si="574"/>
        <v/>
      </c>
      <c r="BM748" s="65" t="str">
        <f t="shared" si="575"/>
        <v/>
      </c>
      <c r="BN748" s="165" t="str">
        <f>IF(COUNTBLANK($A748:$F748)&gt;2,"",IF(Input!R748=0,"NA",Input!R748))</f>
        <v/>
      </c>
      <c r="BO748" s="65" t="str">
        <f t="shared" si="576"/>
        <v/>
      </c>
      <c r="BP748" s="65" t="str">
        <f t="shared" si="577"/>
        <v/>
      </c>
      <c r="BQ748" s="165" t="str">
        <f>IF(COUNTBLANK($A748:$F748)&gt;2,"",IF(Input!S748=0,"NA",Input!S748))</f>
        <v/>
      </c>
      <c r="BR748" s="65" t="str">
        <f t="shared" si="578"/>
        <v/>
      </c>
      <c r="BS748" s="65" t="str">
        <f t="shared" si="579"/>
        <v/>
      </c>
      <c r="BT748" s="165" t="str">
        <f>IF(COUNTBLANK($A748:$F748)&gt;2,"",IF(Input!T748=0,"NA",Input!T748))</f>
        <v/>
      </c>
      <c r="BU748" s="65" t="str">
        <f t="shared" si="580"/>
        <v/>
      </c>
      <c r="BV748" s="65" t="str">
        <f t="shared" si="581"/>
        <v/>
      </c>
      <c r="BW748" s="165" t="str">
        <f>IF(COUNTBLANK($A748:$F748)&gt;2,"",IF(Input!U748=0,"NA",Input!U748))</f>
        <v/>
      </c>
      <c r="BX748" s="65" t="str">
        <f t="shared" si="582"/>
        <v/>
      </c>
      <c r="BY748" s="65" t="str">
        <f t="shared" si="583"/>
        <v/>
      </c>
      <c r="BZ748" s="165" t="str">
        <f>IF(COUNTBLANK($A748:$F748)&gt;2,"",IF(Input!V748=0,"NA",Input!V748))</f>
        <v/>
      </c>
      <c r="CA748" s="65" t="str">
        <f t="shared" si="584"/>
        <v/>
      </c>
      <c r="CB748" s="65" t="str">
        <f t="shared" si="585"/>
        <v/>
      </c>
      <c r="CC748" s="165" t="str">
        <f>IF(COUNTBLANK($A748:$F748)&gt;2,"",IF(Input!W748=0,"NA",Input!W748))</f>
        <v/>
      </c>
      <c r="CD748" s="65" t="str">
        <f t="shared" si="586"/>
        <v/>
      </c>
      <c r="CE748" s="65" t="str">
        <f t="shared" si="587"/>
        <v/>
      </c>
      <c r="CF748" s="165" t="str">
        <f>IF(COUNTBLANK($A748:$F748)&gt;2,"",IF(Input!X748=0,"NA",Input!X748))</f>
        <v/>
      </c>
      <c r="CG748" s="65" t="str">
        <f t="shared" si="588"/>
        <v/>
      </c>
      <c r="CH748" s="65" t="str">
        <f t="shared" si="589"/>
        <v/>
      </c>
      <c r="CI748" s="165" t="str">
        <f>IF(COUNTBLANK($A748:$F748)&gt;2,"",IF(Input!Y748=0,"NA",Input!Y748))</f>
        <v/>
      </c>
      <c r="CJ748" s="65" t="str">
        <f t="shared" si="590"/>
        <v/>
      </c>
      <c r="CK748" s="65" t="str">
        <f t="shared" si="591"/>
        <v/>
      </c>
      <c r="CL748" s="165" t="str">
        <f>IF(COUNTBLANK($A748:$F748)&gt;2,"",IF(Input!Z748=0,"NA",Input!Z748))</f>
        <v/>
      </c>
      <c r="CM748" s="65" t="str">
        <f t="shared" si="592"/>
        <v/>
      </c>
      <c r="CN748" s="65" t="str">
        <f t="shared" si="593"/>
        <v/>
      </c>
      <c r="CO748" s="165" t="str">
        <f>IF(COUNTBLANK($A748:$F748)&gt;2,"",IF(Input!AA748=0,"NA",Input!AA748))</f>
        <v/>
      </c>
      <c r="CP748" s="65" t="str">
        <f t="shared" si="594"/>
        <v/>
      </c>
      <c r="CQ748" s="65" t="str">
        <f t="shared" si="595"/>
        <v/>
      </c>
      <c r="CR748" s="165" t="str">
        <f>IF(COUNTBLANK($A748:$F748)&gt;2,"",IF(Input!AB748=0,"NA",Input!AB748))</f>
        <v/>
      </c>
      <c r="CS748" s="65" t="str">
        <f t="shared" si="596"/>
        <v/>
      </c>
      <c r="CT748" s="65" t="str">
        <f t="shared" si="597"/>
        <v/>
      </c>
      <c r="CU748" s="165" t="str">
        <f>IF(COUNTBLANK($A748:$F748)&gt;2,"",IF(Input!AC748=0,"NA",Input!AC748))</f>
        <v/>
      </c>
      <c r="CV748" s="65" t="str">
        <f t="shared" si="598"/>
        <v/>
      </c>
      <c r="CW748" s="65" t="str">
        <f t="shared" si="599"/>
        <v/>
      </c>
      <c r="CX748" s="165" t="str">
        <f>IF(COUNTBLANK($A748:$F748)&gt;2,"",IF(Input!AD748=0,"NA",Input!AD748))</f>
        <v/>
      </c>
    </row>
    <row r="749" spans="1:102" x14ac:dyDescent="0.25">
      <c r="A749" s="162" t="str">
        <f>IF(Input!B749=0,"",Input!B749)</f>
        <v/>
      </c>
      <c r="B749" s="162" t="str">
        <f>IF(Input!C749=0,"",Input!C749)</f>
        <v/>
      </c>
      <c r="C749" s="162" t="str">
        <f>IF(Input!D749=0,"",Input!D749)</f>
        <v/>
      </c>
      <c r="D749" s="162" t="str">
        <f>IF(Input!G749=0,"",Input!G749)</f>
        <v/>
      </c>
      <c r="E749" s="162" t="str">
        <f>IF(Input!H749=0,"",Input!H749)</f>
        <v/>
      </c>
      <c r="F749" s="162" t="str">
        <f>IF(Input!I749=0,"",Input!I749)</f>
        <v/>
      </c>
      <c r="G749" s="66" t="str">
        <f t="shared" si="550"/>
        <v/>
      </c>
      <c r="H749" s="66" t="str">
        <f t="shared" si="551"/>
        <v/>
      </c>
      <c r="I749" s="160" t="str">
        <f>FinalScores!G749</f>
        <v/>
      </c>
      <c r="J749" s="65" t="str">
        <f t="shared" si="552"/>
        <v/>
      </c>
      <c r="K749" s="65" t="str">
        <f t="shared" si="553"/>
        <v/>
      </c>
      <c r="L749" s="165" t="str">
        <f>IF(COUNTBLANK($A749:$F749)&gt;2,"",IF(Input!AE749=0,"NA",Input!AE749))</f>
        <v/>
      </c>
      <c r="M749" s="65" t="str">
        <f t="shared" si="554"/>
        <v/>
      </c>
      <c r="N749" s="65" t="str">
        <f t="shared" si="555"/>
        <v/>
      </c>
      <c r="O749" s="165" t="str">
        <f>IF(COUNTBLANK($A749:$F749)&gt;2,"",IF(Input!AF749=0,"NA",Input!AF749))</f>
        <v/>
      </c>
      <c r="P749" s="65" t="str">
        <f t="shared" si="556"/>
        <v/>
      </c>
      <c r="Q749" s="65" t="str">
        <f t="shared" si="557"/>
        <v/>
      </c>
      <c r="R749" s="165" t="str">
        <f>IF(COUNTBLANK($A749:$F749)&gt;2,"",IF(Input!AG749=0,"NA",Input!AG749))</f>
        <v/>
      </c>
      <c r="AN749" s="65" t="str">
        <f t="shared" si="558"/>
        <v/>
      </c>
      <c r="AO749" s="65" t="str">
        <f t="shared" si="559"/>
        <v/>
      </c>
      <c r="AP749" s="165" t="str">
        <f>IF(COUNTBLANK($A749:$F749)&gt;2,"",IF(Input!J749=0,"NA",Input!J749))</f>
        <v/>
      </c>
      <c r="AQ749" s="65" t="str">
        <f t="shared" si="560"/>
        <v/>
      </c>
      <c r="AR749" s="65" t="str">
        <f t="shared" si="561"/>
        <v/>
      </c>
      <c r="AS749" s="165" t="str">
        <f>IF(COUNTBLANK($A749:$F749)&gt;2,"",IF(Input!K749=0,"NA",Input!K749))</f>
        <v/>
      </c>
      <c r="AT749" s="65" t="str">
        <f t="shared" si="562"/>
        <v/>
      </c>
      <c r="AU749" s="65" t="str">
        <f t="shared" si="563"/>
        <v/>
      </c>
      <c r="AV749" s="165" t="str">
        <f>IF(COUNTBLANK($A749:$F749)&gt;2,"",IF(Input!L749=0,"NA",Input!L749))</f>
        <v/>
      </c>
      <c r="AW749" s="65" t="str">
        <f t="shared" si="564"/>
        <v/>
      </c>
      <c r="AX749" s="65" t="str">
        <f t="shared" si="565"/>
        <v/>
      </c>
      <c r="AY749" s="165" t="str">
        <f>IF(COUNTBLANK($A749:$F749)&gt;2,"",IF(Input!M749=0,"NA",Input!M749))</f>
        <v/>
      </c>
      <c r="AZ749" s="65" t="str">
        <f t="shared" si="566"/>
        <v/>
      </c>
      <c r="BA749" s="65" t="str">
        <f t="shared" si="567"/>
        <v/>
      </c>
      <c r="BB749" s="165" t="str">
        <f>IF(COUNTBLANK($A749:$F749)&gt;2,"",IF(Input!N749=0,"NA",Input!N749))</f>
        <v/>
      </c>
      <c r="BC749" s="65" t="str">
        <f t="shared" si="568"/>
        <v/>
      </c>
      <c r="BD749" s="65" t="str">
        <f t="shared" si="569"/>
        <v/>
      </c>
      <c r="BE749" s="165" t="str">
        <f>IF(COUNTBLANK($A749:$F749)&gt;2,"",IF(Input!O749=0,"NA",Input!O749))</f>
        <v/>
      </c>
      <c r="BF749" s="65" t="str">
        <f t="shared" si="570"/>
        <v/>
      </c>
      <c r="BG749" s="65" t="str">
        <f t="shared" si="571"/>
        <v/>
      </c>
      <c r="BH749" s="165" t="str">
        <f>IF(COUNTBLANK($A749:$F749)&gt;2,"",IF(Input!P749=0,"NA",Input!P749))</f>
        <v/>
      </c>
      <c r="BI749" s="65" t="str">
        <f t="shared" si="572"/>
        <v/>
      </c>
      <c r="BJ749" s="65" t="str">
        <f t="shared" si="573"/>
        <v/>
      </c>
      <c r="BK749" s="165" t="str">
        <f>IF(COUNTBLANK($A749:$F749)&gt;2,"",IF(Input!Q749=0,"NA",Input!Q749))</f>
        <v/>
      </c>
      <c r="BL749" s="65" t="str">
        <f t="shared" si="574"/>
        <v/>
      </c>
      <c r="BM749" s="65" t="str">
        <f t="shared" si="575"/>
        <v/>
      </c>
      <c r="BN749" s="165" t="str">
        <f>IF(COUNTBLANK($A749:$F749)&gt;2,"",IF(Input!R749=0,"NA",Input!R749))</f>
        <v/>
      </c>
      <c r="BO749" s="65" t="str">
        <f t="shared" si="576"/>
        <v/>
      </c>
      <c r="BP749" s="65" t="str">
        <f t="shared" si="577"/>
        <v/>
      </c>
      <c r="BQ749" s="165" t="str">
        <f>IF(COUNTBLANK($A749:$F749)&gt;2,"",IF(Input!S749=0,"NA",Input!S749))</f>
        <v/>
      </c>
      <c r="BR749" s="65" t="str">
        <f t="shared" si="578"/>
        <v/>
      </c>
      <c r="BS749" s="65" t="str">
        <f t="shared" si="579"/>
        <v/>
      </c>
      <c r="BT749" s="165" t="str">
        <f>IF(COUNTBLANK($A749:$F749)&gt;2,"",IF(Input!T749=0,"NA",Input!T749))</f>
        <v/>
      </c>
      <c r="BU749" s="65" t="str">
        <f t="shared" si="580"/>
        <v/>
      </c>
      <c r="BV749" s="65" t="str">
        <f t="shared" si="581"/>
        <v/>
      </c>
      <c r="BW749" s="165" t="str">
        <f>IF(COUNTBLANK($A749:$F749)&gt;2,"",IF(Input!U749=0,"NA",Input!U749))</f>
        <v/>
      </c>
      <c r="BX749" s="65" t="str">
        <f t="shared" si="582"/>
        <v/>
      </c>
      <c r="BY749" s="65" t="str">
        <f t="shared" si="583"/>
        <v/>
      </c>
      <c r="BZ749" s="165" t="str">
        <f>IF(COUNTBLANK($A749:$F749)&gt;2,"",IF(Input!V749=0,"NA",Input!V749))</f>
        <v/>
      </c>
      <c r="CA749" s="65" t="str">
        <f t="shared" si="584"/>
        <v/>
      </c>
      <c r="CB749" s="65" t="str">
        <f t="shared" si="585"/>
        <v/>
      </c>
      <c r="CC749" s="165" t="str">
        <f>IF(COUNTBLANK($A749:$F749)&gt;2,"",IF(Input!W749=0,"NA",Input!W749))</f>
        <v/>
      </c>
      <c r="CD749" s="65" t="str">
        <f t="shared" si="586"/>
        <v/>
      </c>
      <c r="CE749" s="65" t="str">
        <f t="shared" si="587"/>
        <v/>
      </c>
      <c r="CF749" s="165" t="str">
        <f>IF(COUNTBLANK($A749:$F749)&gt;2,"",IF(Input!X749=0,"NA",Input!X749))</f>
        <v/>
      </c>
      <c r="CG749" s="65" t="str">
        <f t="shared" si="588"/>
        <v/>
      </c>
      <c r="CH749" s="65" t="str">
        <f t="shared" si="589"/>
        <v/>
      </c>
      <c r="CI749" s="165" t="str">
        <f>IF(COUNTBLANK($A749:$F749)&gt;2,"",IF(Input!Y749=0,"NA",Input!Y749))</f>
        <v/>
      </c>
      <c r="CJ749" s="65" t="str">
        <f t="shared" si="590"/>
        <v/>
      </c>
      <c r="CK749" s="65" t="str">
        <f t="shared" si="591"/>
        <v/>
      </c>
      <c r="CL749" s="165" t="str">
        <f>IF(COUNTBLANK($A749:$F749)&gt;2,"",IF(Input!Z749=0,"NA",Input!Z749))</f>
        <v/>
      </c>
      <c r="CM749" s="65" t="str">
        <f t="shared" si="592"/>
        <v/>
      </c>
      <c r="CN749" s="65" t="str">
        <f t="shared" si="593"/>
        <v/>
      </c>
      <c r="CO749" s="165" t="str">
        <f>IF(COUNTBLANK($A749:$F749)&gt;2,"",IF(Input!AA749=0,"NA",Input!AA749))</f>
        <v/>
      </c>
      <c r="CP749" s="65" t="str">
        <f t="shared" si="594"/>
        <v/>
      </c>
      <c r="CQ749" s="65" t="str">
        <f t="shared" si="595"/>
        <v/>
      </c>
      <c r="CR749" s="165" t="str">
        <f>IF(COUNTBLANK($A749:$F749)&gt;2,"",IF(Input!AB749=0,"NA",Input!AB749))</f>
        <v/>
      </c>
      <c r="CS749" s="65" t="str">
        <f t="shared" si="596"/>
        <v/>
      </c>
      <c r="CT749" s="65" t="str">
        <f t="shared" si="597"/>
        <v/>
      </c>
      <c r="CU749" s="165" t="str">
        <f>IF(COUNTBLANK($A749:$F749)&gt;2,"",IF(Input!AC749=0,"NA",Input!AC749))</f>
        <v/>
      </c>
      <c r="CV749" s="65" t="str">
        <f t="shared" si="598"/>
        <v/>
      </c>
      <c r="CW749" s="65" t="str">
        <f t="shared" si="599"/>
        <v/>
      </c>
      <c r="CX749" s="165" t="str">
        <f>IF(COUNTBLANK($A749:$F749)&gt;2,"",IF(Input!AD749=0,"NA",Input!AD749))</f>
        <v/>
      </c>
    </row>
    <row r="750" spans="1:102" x14ac:dyDescent="0.25">
      <c r="A750" s="162" t="str">
        <f>IF(Input!B750=0,"",Input!B750)</f>
        <v/>
      </c>
      <c r="B750" s="162" t="str">
        <f>IF(Input!C750=0,"",Input!C750)</f>
        <v/>
      </c>
      <c r="C750" s="162" t="str">
        <f>IF(Input!D750=0,"",Input!D750)</f>
        <v/>
      </c>
      <c r="D750" s="162" t="str">
        <f>IF(Input!G750=0,"",Input!G750)</f>
        <v/>
      </c>
      <c r="E750" s="162" t="str">
        <f>IF(Input!H750=0,"",Input!H750)</f>
        <v/>
      </c>
      <c r="F750" s="162" t="str">
        <f>IF(Input!I750=0,"",Input!I750)</f>
        <v/>
      </c>
      <c r="G750" s="66" t="str">
        <f t="shared" si="550"/>
        <v/>
      </c>
      <c r="H750" s="66" t="str">
        <f t="shared" si="551"/>
        <v/>
      </c>
      <c r="I750" s="160" t="str">
        <f>FinalScores!G750</f>
        <v/>
      </c>
      <c r="J750" s="65" t="str">
        <f t="shared" si="552"/>
        <v/>
      </c>
      <c r="K750" s="65" t="str">
        <f t="shared" si="553"/>
        <v/>
      </c>
      <c r="L750" s="165" t="str">
        <f>IF(COUNTBLANK($A750:$F750)&gt;2,"",IF(Input!AE750=0,"NA",Input!AE750))</f>
        <v/>
      </c>
      <c r="M750" s="65" t="str">
        <f t="shared" si="554"/>
        <v/>
      </c>
      <c r="N750" s="65" t="str">
        <f t="shared" si="555"/>
        <v/>
      </c>
      <c r="O750" s="165" t="str">
        <f>IF(COUNTBLANK($A750:$F750)&gt;2,"",IF(Input!AF750=0,"NA",Input!AF750))</f>
        <v/>
      </c>
      <c r="P750" s="65" t="str">
        <f t="shared" si="556"/>
        <v/>
      </c>
      <c r="Q750" s="65" t="str">
        <f t="shared" si="557"/>
        <v/>
      </c>
      <c r="R750" s="165" t="str">
        <f>IF(COUNTBLANK($A750:$F750)&gt;2,"",IF(Input!AG750=0,"NA",Input!AG750))</f>
        <v/>
      </c>
      <c r="AN750" s="65" t="str">
        <f t="shared" si="558"/>
        <v/>
      </c>
      <c r="AO750" s="65" t="str">
        <f t="shared" si="559"/>
        <v/>
      </c>
      <c r="AP750" s="165" t="str">
        <f>IF(COUNTBLANK($A750:$F750)&gt;2,"",IF(Input!J750=0,"NA",Input!J750))</f>
        <v/>
      </c>
      <c r="AQ750" s="65" t="str">
        <f t="shared" si="560"/>
        <v/>
      </c>
      <c r="AR750" s="65" t="str">
        <f t="shared" si="561"/>
        <v/>
      </c>
      <c r="AS750" s="165" t="str">
        <f>IF(COUNTBLANK($A750:$F750)&gt;2,"",IF(Input!K750=0,"NA",Input!K750))</f>
        <v/>
      </c>
      <c r="AT750" s="65" t="str">
        <f t="shared" si="562"/>
        <v/>
      </c>
      <c r="AU750" s="65" t="str">
        <f t="shared" si="563"/>
        <v/>
      </c>
      <c r="AV750" s="165" t="str">
        <f>IF(COUNTBLANK($A750:$F750)&gt;2,"",IF(Input!L750=0,"NA",Input!L750))</f>
        <v/>
      </c>
      <c r="AW750" s="65" t="str">
        <f t="shared" si="564"/>
        <v/>
      </c>
      <c r="AX750" s="65" t="str">
        <f t="shared" si="565"/>
        <v/>
      </c>
      <c r="AY750" s="165" t="str">
        <f>IF(COUNTBLANK($A750:$F750)&gt;2,"",IF(Input!M750=0,"NA",Input!M750))</f>
        <v/>
      </c>
      <c r="AZ750" s="65" t="str">
        <f t="shared" si="566"/>
        <v/>
      </c>
      <c r="BA750" s="65" t="str">
        <f t="shared" si="567"/>
        <v/>
      </c>
      <c r="BB750" s="165" t="str">
        <f>IF(COUNTBLANK($A750:$F750)&gt;2,"",IF(Input!N750=0,"NA",Input!N750))</f>
        <v/>
      </c>
      <c r="BC750" s="65" t="str">
        <f t="shared" si="568"/>
        <v/>
      </c>
      <c r="BD750" s="65" t="str">
        <f t="shared" si="569"/>
        <v/>
      </c>
      <c r="BE750" s="165" t="str">
        <f>IF(COUNTBLANK($A750:$F750)&gt;2,"",IF(Input!O750=0,"NA",Input!O750))</f>
        <v/>
      </c>
      <c r="BF750" s="65" t="str">
        <f t="shared" si="570"/>
        <v/>
      </c>
      <c r="BG750" s="65" t="str">
        <f t="shared" si="571"/>
        <v/>
      </c>
      <c r="BH750" s="165" t="str">
        <f>IF(COUNTBLANK($A750:$F750)&gt;2,"",IF(Input!P750=0,"NA",Input!P750))</f>
        <v/>
      </c>
      <c r="BI750" s="65" t="str">
        <f t="shared" si="572"/>
        <v/>
      </c>
      <c r="BJ750" s="65" t="str">
        <f t="shared" si="573"/>
        <v/>
      </c>
      <c r="BK750" s="165" t="str">
        <f>IF(COUNTBLANK($A750:$F750)&gt;2,"",IF(Input!Q750=0,"NA",Input!Q750))</f>
        <v/>
      </c>
      <c r="BL750" s="65" t="str">
        <f t="shared" si="574"/>
        <v/>
      </c>
      <c r="BM750" s="65" t="str">
        <f t="shared" si="575"/>
        <v/>
      </c>
      <c r="BN750" s="165" t="str">
        <f>IF(COUNTBLANK($A750:$F750)&gt;2,"",IF(Input!R750=0,"NA",Input!R750))</f>
        <v/>
      </c>
      <c r="BO750" s="65" t="str">
        <f t="shared" si="576"/>
        <v/>
      </c>
      <c r="BP750" s="65" t="str">
        <f t="shared" si="577"/>
        <v/>
      </c>
      <c r="BQ750" s="165" t="str">
        <f>IF(COUNTBLANK($A750:$F750)&gt;2,"",IF(Input!S750=0,"NA",Input!S750))</f>
        <v/>
      </c>
      <c r="BR750" s="65" t="str">
        <f t="shared" si="578"/>
        <v/>
      </c>
      <c r="BS750" s="65" t="str">
        <f t="shared" si="579"/>
        <v/>
      </c>
      <c r="BT750" s="165" t="str">
        <f>IF(COUNTBLANK($A750:$F750)&gt;2,"",IF(Input!T750=0,"NA",Input!T750))</f>
        <v/>
      </c>
      <c r="BU750" s="65" t="str">
        <f t="shared" si="580"/>
        <v/>
      </c>
      <c r="BV750" s="65" t="str">
        <f t="shared" si="581"/>
        <v/>
      </c>
      <c r="BW750" s="165" t="str">
        <f>IF(COUNTBLANK($A750:$F750)&gt;2,"",IF(Input!U750=0,"NA",Input!U750))</f>
        <v/>
      </c>
      <c r="BX750" s="65" t="str">
        <f t="shared" si="582"/>
        <v/>
      </c>
      <c r="BY750" s="65" t="str">
        <f t="shared" si="583"/>
        <v/>
      </c>
      <c r="BZ750" s="165" t="str">
        <f>IF(COUNTBLANK($A750:$F750)&gt;2,"",IF(Input!V750=0,"NA",Input!V750))</f>
        <v/>
      </c>
      <c r="CA750" s="65" t="str">
        <f t="shared" si="584"/>
        <v/>
      </c>
      <c r="CB750" s="65" t="str">
        <f t="shared" si="585"/>
        <v/>
      </c>
      <c r="CC750" s="165" t="str">
        <f>IF(COUNTBLANK($A750:$F750)&gt;2,"",IF(Input!W750=0,"NA",Input!W750))</f>
        <v/>
      </c>
      <c r="CD750" s="65" t="str">
        <f t="shared" si="586"/>
        <v/>
      </c>
      <c r="CE750" s="65" t="str">
        <f t="shared" si="587"/>
        <v/>
      </c>
      <c r="CF750" s="165" t="str">
        <f>IF(COUNTBLANK($A750:$F750)&gt;2,"",IF(Input!X750=0,"NA",Input!X750))</f>
        <v/>
      </c>
      <c r="CG750" s="65" t="str">
        <f t="shared" si="588"/>
        <v/>
      </c>
      <c r="CH750" s="65" t="str">
        <f t="shared" si="589"/>
        <v/>
      </c>
      <c r="CI750" s="165" t="str">
        <f>IF(COUNTBLANK($A750:$F750)&gt;2,"",IF(Input!Y750=0,"NA",Input!Y750))</f>
        <v/>
      </c>
      <c r="CJ750" s="65" t="str">
        <f t="shared" si="590"/>
        <v/>
      </c>
      <c r="CK750" s="65" t="str">
        <f t="shared" si="591"/>
        <v/>
      </c>
      <c r="CL750" s="165" t="str">
        <f>IF(COUNTBLANK($A750:$F750)&gt;2,"",IF(Input!Z750=0,"NA",Input!Z750))</f>
        <v/>
      </c>
      <c r="CM750" s="65" t="str">
        <f t="shared" si="592"/>
        <v/>
      </c>
      <c r="CN750" s="65" t="str">
        <f t="shared" si="593"/>
        <v/>
      </c>
      <c r="CO750" s="165" t="str">
        <f>IF(COUNTBLANK($A750:$F750)&gt;2,"",IF(Input!AA750=0,"NA",Input!AA750))</f>
        <v/>
      </c>
      <c r="CP750" s="65" t="str">
        <f t="shared" si="594"/>
        <v/>
      </c>
      <c r="CQ750" s="65" t="str">
        <f t="shared" si="595"/>
        <v/>
      </c>
      <c r="CR750" s="165" t="str">
        <f>IF(COUNTBLANK($A750:$F750)&gt;2,"",IF(Input!AB750=0,"NA",Input!AB750))</f>
        <v/>
      </c>
      <c r="CS750" s="65" t="str">
        <f t="shared" si="596"/>
        <v/>
      </c>
      <c r="CT750" s="65" t="str">
        <f t="shared" si="597"/>
        <v/>
      </c>
      <c r="CU750" s="165" t="str">
        <f>IF(COUNTBLANK($A750:$F750)&gt;2,"",IF(Input!AC750=0,"NA",Input!AC750))</f>
        <v/>
      </c>
      <c r="CV750" s="65" t="str">
        <f t="shared" si="598"/>
        <v/>
      </c>
      <c r="CW750" s="65" t="str">
        <f t="shared" si="599"/>
        <v/>
      </c>
      <c r="CX750" s="165" t="str">
        <f>IF(COUNTBLANK($A750:$F750)&gt;2,"",IF(Input!AD750=0,"NA",Input!AD750))</f>
        <v/>
      </c>
    </row>
    <row r="751" spans="1:102" x14ac:dyDescent="0.25">
      <c r="A751" s="162" t="str">
        <f>IF(Input!B751=0,"",Input!B751)</f>
        <v/>
      </c>
      <c r="B751" s="162" t="str">
        <f>IF(Input!C751=0,"",Input!C751)</f>
        <v/>
      </c>
      <c r="C751" s="162" t="str">
        <f>IF(Input!D751=0,"",Input!D751)</f>
        <v/>
      </c>
      <c r="D751" s="162" t="str">
        <f>IF(Input!G751=0,"",Input!G751)</f>
        <v/>
      </c>
      <c r="E751" s="162" t="str">
        <f>IF(Input!H751=0,"",Input!H751)</f>
        <v/>
      </c>
      <c r="F751" s="162" t="str">
        <f>IF(Input!I751=0,"",Input!I751)</f>
        <v/>
      </c>
      <c r="G751" s="66" t="str">
        <f t="shared" si="550"/>
        <v/>
      </c>
      <c r="H751" s="66" t="str">
        <f t="shared" si="551"/>
        <v/>
      </c>
      <c r="I751" s="160" t="str">
        <f>FinalScores!G751</f>
        <v/>
      </c>
      <c r="J751" s="65" t="str">
        <f t="shared" si="552"/>
        <v/>
      </c>
      <c r="K751" s="65" t="str">
        <f t="shared" si="553"/>
        <v/>
      </c>
      <c r="L751" s="165" t="str">
        <f>IF(COUNTBLANK($A751:$F751)&gt;2,"",IF(Input!AE751=0,"NA",Input!AE751))</f>
        <v/>
      </c>
      <c r="M751" s="65" t="str">
        <f t="shared" si="554"/>
        <v/>
      </c>
      <c r="N751" s="65" t="str">
        <f t="shared" si="555"/>
        <v/>
      </c>
      <c r="O751" s="165" t="str">
        <f>IF(COUNTBLANK($A751:$F751)&gt;2,"",IF(Input!AF751=0,"NA",Input!AF751))</f>
        <v/>
      </c>
      <c r="P751" s="65" t="str">
        <f t="shared" si="556"/>
        <v/>
      </c>
      <c r="Q751" s="65" t="str">
        <f t="shared" si="557"/>
        <v/>
      </c>
      <c r="R751" s="165" t="str">
        <f>IF(COUNTBLANK($A751:$F751)&gt;2,"",IF(Input!AG751=0,"NA",Input!AG751))</f>
        <v/>
      </c>
      <c r="AN751" s="65" t="str">
        <f t="shared" si="558"/>
        <v/>
      </c>
      <c r="AO751" s="65" t="str">
        <f t="shared" si="559"/>
        <v/>
      </c>
      <c r="AP751" s="165" t="str">
        <f>IF(COUNTBLANK($A751:$F751)&gt;2,"",IF(Input!J751=0,"NA",Input!J751))</f>
        <v/>
      </c>
      <c r="AQ751" s="65" t="str">
        <f t="shared" si="560"/>
        <v/>
      </c>
      <c r="AR751" s="65" t="str">
        <f t="shared" si="561"/>
        <v/>
      </c>
      <c r="AS751" s="165" t="str">
        <f>IF(COUNTBLANK($A751:$F751)&gt;2,"",IF(Input!K751=0,"NA",Input!K751))</f>
        <v/>
      </c>
      <c r="AT751" s="65" t="str">
        <f t="shared" si="562"/>
        <v/>
      </c>
      <c r="AU751" s="65" t="str">
        <f t="shared" si="563"/>
        <v/>
      </c>
      <c r="AV751" s="165" t="str">
        <f>IF(COUNTBLANK($A751:$F751)&gt;2,"",IF(Input!L751=0,"NA",Input!L751))</f>
        <v/>
      </c>
      <c r="AW751" s="65" t="str">
        <f t="shared" si="564"/>
        <v/>
      </c>
      <c r="AX751" s="65" t="str">
        <f t="shared" si="565"/>
        <v/>
      </c>
      <c r="AY751" s="165" t="str">
        <f>IF(COUNTBLANK($A751:$F751)&gt;2,"",IF(Input!M751=0,"NA",Input!M751))</f>
        <v/>
      </c>
      <c r="AZ751" s="65" t="str">
        <f t="shared" si="566"/>
        <v/>
      </c>
      <c r="BA751" s="65" t="str">
        <f t="shared" si="567"/>
        <v/>
      </c>
      <c r="BB751" s="165" t="str">
        <f>IF(COUNTBLANK($A751:$F751)&gt;2,"",IF(Input!N751=0,"NA",Input!N751))</f>
        <v/>
      </c>
      <c r="BC751" s="65" t="str">
        <f t="shared" si="568"/>
        <v/>
      </c>
      <c r="BD751" s="65" t="str">
        <f t="shared" si="569"/>
        <v/>
      </c>
      <c r="BE751" s="165" t="str">
        <f>IF(COUNTBLANK($A751:$F751)&gt;2,"",IF(Input!O751=0,"NA",Input!O751))</f>
        <v/>
      </c>
      <c r="BF751" s="65" t="str">
        <f t="shared" si="570"/>
        <v/>
      </c>
      <c r="BG751" s="65" t="str">
        <f t="shared" si="571"/>
        <v/>
      </c>
      <c r="BH751" s="165" t="str">
        <f>IF(COUNTBLANK($A751:$F751)&gt;2,"",IF(Input!P751=0,"NA",Input!P751))</f>
        <v/>
      </c>
      <c r="BI751" s="65" t="str">
        <f t="shared" si="572"/>
        <v/>
      </c>
      <c r="BJ751" s="65" t="str">
        <f t="shared" si="573"/>
        <v/>
      </c>
      <c r="BK751" s="165" t="str">
        <f>IF(COUNTBLANK($A751:$F751)&gt;2,"",IF(Input!Q751=0,"NA",Input!Q751))</f>
        <v/>
      </c>
      <c r="BL751" s="65" t="str">
        <f t="shared" si="574"/>
        <v/>
      </c>
      <c r="BM751" s="65" t="str">
        <f t="shared" si="575"/>
        <v/>
      </c>
      <c r="BN751" s="165" t="str">
        <f>IF(COUNTBLANK($A751:$F751)&gt;2,"",IF(Input!R751=0,"NA",Input!R751))</f>
        <v/>
      </c>
      <c r="BO751" s="65" t="str">
        <f t="shared" si="576"/>
        <v/>
      </c>
      <c r="BP751" s="65" t="str">
        <f t="shared" si="577"/>
        <v/>
      </c>
      <c r="BQ751" s="165" t="str">
        <f>IF(COUNTBLANK($A751:$F751)&gt;2,"",IF(Input!S751=0,"NA",Input!S751))</f>
        <v/>
      </c>
      <c r="BR751" s="65" t="str">
        <f t="shared" si="578"/>
        <v/>
      </c>
      <c r="BS751" s="65" t="str">
        <f t="shared" si="579"/>
        <v/>
      </c>
      <c r="BT751" s="165" t="str">
        <f>IF(COUNTBLANK($A751:$F751)&gt;2,"",IF(Input!T751=0,"NA",Input!T751))</f>
        <v/>
      </c>
      <c r="BU751" s="65" t="str">
        <f t="shared" si="580"/>
        <v/>
      </c>
      <c r="BV751" s="65" t="str">
        <f t="shared" si="581"/>
        <v/>
      </c>
      <c r="BW751" s="165" t="str">
        <f>IF(COUNTBLANK($A751:$F751)&gt;2,"",IF(Input!U751=0,"NA",Input!U751))</f>
        <v/>
      </c>
      <c r="BX751" s="65" t="str">
        <f t="shared" si="582"/>
        <v/>
      </c>
      <c r="BY751" s="65" t="str">
        <f t="shared" si="583"/>
        <v/>
      </c>
      <c r="BZ751" s="165" t="str">
        <f>IF(COUNTBLANK($A751:$F751)&gt;2,"",IF(Input!V751=0,"NA",Input!V751))</f>
        <v/>
      </c>
      <c r="CA751" s="65" t="str">
        <f t="shared" si="584"/>
        <v/>
      </c>
      <c r="CB751" s="65" t="str">
        <f t="shared" si="585"/>
        <v/>
      </c>
      <c r="CC751" s="165" t="str">
        <f>IF(COUNTBLANK($A751:$F751)&gt;2,"",IF(Input!W751=0,"NA",Input!W751))</f>
        <v/>
      </c>
      <c r="CD751" s="65" t="str">
        <f t="shared" si="586"/>
        <v/>
      </c>
      <c r="CE751" s="65" t="str">
        <f t="shared" si="587"/>
        <v/>
      </c>
      <c r="CF751" s="165" t="str">
        <f>IF(COUNTBLANK($A751:$F751)&gt;2,"",IF(Input!X751=0,"NA",Input!X751))</f>
        <v/>
      </c>
      <c r="CG751" s="65" t="str">
        <f t="shared" si="588"/>
        <v/>
      </c>
      <c r="CH751" s="65" t="str">
        <f t="shared" si="589"/>
        <v/>
      </c>
      <c r="CI751" s="165" t="str">
        <f>IF(COUNTBLANK($A751:$F751)&gt;2,"",IF(Input!Y751=0,"NA",Input!Y751))</f>
        <v/>
      </c>
      <c r="CJ751" s="65" t="str">
        <f t="shared" si="590"/>
        <v/>
      </c>
      <c r="CK751" s="65" t="str">
        <f t="shared" si="591"/>
        <v/>
      </c>
      <c r="CL751" s="165" t="str">
        <f>IF(COUNTBLANK($A751:$F751)&gt;2,"",IF(Input!Z751=0,"NA",Input!Z751))</f>
        <v/>
      </c>
      <c r="CM751" s="65" t="str">
        <f t="shared" si="592"/>
        <v/>
      </c>
      <c r="CN751" s="65" t="str">
        <f t="shared" si="593"/>
        <v/>
      </c>
      <c r="CO751" s="165" t="str">
        <f>IF(COUNTBLANK($A751:$F751)&gt;2,"",IF(Input!AA751=0,"NA",Input!AA751))</f>
        <v/>
      </c>
      <c r="CP751" s="65" t="str">
        <f t="shared" si="594"/>
        <v/>
      </c>
      <c r="CQ751" s="65" t="str">
        <f t="shared" si="595"/>
        <v/>
      </c>
      <c r="CR751" s="165" t="str">
        <f>IF(COUNTBLANK($A751:$F751)&gt;2,"",IF(Input!AB751=0,"NA",Input!AB751))</f>
        <v/>
      </c>
      <c r="CS751" s="65" t="str">
        <f t="shared" si="596"/>
        <v/>
      </c>
      <c r="CT751" s="65" t="str">
        <f t="shared" si="597"/>
        <v/>
      </c>
      <c r="CU751" s="165" t="str">
        <f>IF(COUNTBLANK($A751:$F751)&gt;2,"",IF(Input!AC751=0,"NA",Input!AC751))</f>
        <v/>
      </c>
      <c r="CV751" s="65" t="str">
        <f t="shared" si="598"/>
        <v/>
      </c>
      <c r="CW751" s="65" t="str">
        <f t="shared" si="599"/>
        <v/>
      </c>
      <c r="CX751" s="165" t="str">
        <f>IF(COUNTBLANK($A751:$F751)&gt;2,"",IF(Input!AD751=0,"NA",Input!AD751))</f>
        <v/>
      </c>
    </row>
    <row r="752" spans="1:102" x14ac:dyDescent="0.25">
      <c r="A752" s="162" t="str">
        <f>IF(Input!B752=0,"",Input!B752)</f>
        <v/>
      </c>
      <c r="B752" s="162" t="str">
        <f>IF(Input!C752=0,"",Input!C752)</f>
        <v/>
      </c>
      <c r="C752" s="162" t="str">
        <f>IF(Input!D752=0,"",Input!D752)</f>
        <v/>
      </c>
      <c r="D752" s="162" t="str">
        <f>IF(Input!G752=0,"",Input!G752)</f>
        <v/>
      </c>
      <c r="E752" s="162" t="str">
        <f>IF(Input!H752=0,"",Input!H752)</f>
        <v/>
      </c>
      <c r="F752" s="162" t="str">
        <f>IF(Input!I752=0,"",Input!I752)</f>
        <v/>
      </c>
      <c r="G752" s="66" t="str">
        <f t="shared" si="550"/>
        <v/>
      </c>
      <c r="H752" s="66" t="str">
        <f t="shared" si="551"/>
        <v/>
      </c>
      <c r="I752" s="160" t="str">
        <f>FinalScores!G752</f>
        <v/>
      </c>
      <c r="J752" s="65" t="str">
        <f t="shared" si="552"/>
        <v/>
      </c>
      <c r="K752" s="65" t="str">
        <f t="shared" si="553"/>
        <v/>
      </c>
      <c r="L752" s="165" t="str">
        <f>IF(COUNTBLANK($A752:$F752)&gt;2,"",IF(Input!AE752=0,"NA",Input!AE752))</f>
        <v/>
      </c>
      <c r="M752" s="65" t="str">
        <f t="shared" si="554"/>
        <v/>
      </c>
      <c r="N752" s="65" t="str">
        <f t="shared" si="555"/>
        <v/>
      </c>
      <c r="O752" s="165" t="str">
        <f>IF(COUNTBLANK($A752:$F752)&gt;2,"",IF(Input!AF752=0,"NA",Input!AF752))</f>
        <v/>
      </c>
      <c r="P752" s="65" t="str">
        <f t="shared" si="556"/>
        <v/>
      </c>
      <c r="Q752" s="65" t="str">
        <f t="shared" si="557"/>
        <v/>
      </c>
      <c r="R752" s="165" t="str">
        <f>IF(COUNTBLANK($A752:$F752)&gt;2,"",IF(Input!AG752=0,"NA",Input!AG752))</f>
        <v/>
      </c>
      <c r="AN752" s="65" t="str">
        <f t="shared" si="558"/>
        <v/>
      </c>
      <c r="AO752" s="65" t="str">
        <f t="shared" si="559"/>
        <v/>
      </c>
      <c r="AP752" s="165" t="str">
        <f>IF(COUNTBLANK($A752:$F752)&gt;2,"",IF(Input!J752=0,"NA",Input!J752))</f>
        <v/>
      </c>
      <c r="AQ752" s="65" t="str">
        <f t="shared" si="560"/>
        <v/>
      </c>
      <c r="AR752" s="65" t="str">
        <f t="shared" si="561"/>
        <v/>
      </c>
      <c r="AS752" s="165" t="str">
        <f>IF(COUNTBLANK($A752:$F752)&gt;2,"",IF(Input!K752=0,"NA",Input!K752))</f>
        <v/>
      </c>
      <c r="AT752" s="65" t="str">
        <f t="shared" si="562"/>
        <v/>
      </c>
      <c r="AU752" s="65" t="str">
        <f t="shared" si="563"/>
        <v/>
      </c>
      <c r="AV752" s="165" t="str">
        <f>IF(COUNTBLANK($A752:$F752)&gt;2,"",IF(Input!L752=0,"NA",Input!L752))</f>
        <v/>
      </c>
      <c r="AW752" s="65" t="str">
        <f t="shared" si="564"/>
        <v/>
      </c>
      <c r="AX752" s="65" t="str">
        <f t="shared" si="565"/>
        <v/>
      </c>
      <c r="AY752" s="165" t="str">
        <f>IF(COUNTBLANK($A752:$F752)&gt;2,"",IF(Input!M752=0,"NA",Input!M752))</f>
        <v/>
      </c>
      <c r="AZ752" s="65" t="str">
        <f t="shared" si="566"/>
        <v/>
      </c>
      <c r="BA752" s="65" t="str">
        <f t="shared" si="567"/>
        <v/>
      </c>
      <c r="BB752" s="165" t="str">
        <f>IF(COUNTBLANK($A752:$F752)&gt;2,"",IF(Input!N752=0,"NA",Input!N752))</f>
        <v/>
      </c>
      <c r="BC752" s="65" t="str">
        <f t="shared" si="568"/>
        <v/>
      </c>
      <c r="BD752" s="65" t="str">
        <f t="shared" si="569"/>
        <v/>
      </c>
      <c r="BE752" s="165" t="str">
        <f>IF(COUNTBLANK($A752:$F752)&gt;2,"",IF(Input!O752=0,"NA",Input!O752))</f>
        <v/>
      </c>
      <c r="BF752" s="65" t="str">
        <f t="shared" si="570"/>
        <v/>
      </c>
      <c r="BG752" s="65" t="str">
        <f t="shared" si="571"/>
        <v/>
      </c>
      <c r="BH752" s="165" t="str">
        <f>IF(COUNTBLANK($A752:$F752)&gt;2,"",IF(Input!P752=0,"NA",Input!P752))</f>
        <v/>
      </c>
      <c r="BI752" s="65" t="str">
        <f t="shared" si="572"/>
        <v/>
      </c>
      <c r="BJ752" s="65" t="str">
        <f t="shared" si="573"/>
        <v/>
      </c>
      <c r="BK752" s="165" t="str">
        <f>IF(COUNTBLANK($A752:$F752)&gt;2,"",IF(Input!Q752=0,"NA",Input!Q752))</f>
        <v/>
      </c>
      <c r="BL752" s="65" t="str">
        <f t="shared" si="574"/>
        <v/>
      </c>
      <c r="BM752" s="65" t="str">
        <f t="shared" si="575"/>
        <v/>
      </c>
      <c r="BN752" s="165" t="str">
        <f>IF(COUNTBLANK($A752:$F752)&gt;2,"",IF(Input!R752=0,"NA",Input!R752))</f>
        <v/>
      </c>
      <c r="BO752" s="65" t="str">
        <f t="shared" si="576"/>
        <v/>
      </c>
      <c r="BP752" s="65" t="str">
        <f t="shared" si="577"/>
        <v/>
      </c>
      <c r="BQ752" s="165" t="str">
        <f>IF(COUNTBLANK($A752:$F752)&gt;2,"",IF(Input!S752=0,"NA",Input!S752))</f>
        <v/>
      </c>
      <c r="BR752" s="65" t="str">
        <f t="shared" si="578"/>
        <v/>
      </c>
      <c r="BS752" s="65" t="str">
        <f t="shared" si="579"/>
        <v/>
      </c>
      <c r="BT752" s="165" t="str">
        <f>IF(COUNTBLANK($A752:$F752)&gt;2,"",IF(Input!T752=0,"NA",Input!T752))</f>
        <v/>
      </c>
      <c r="BU752" s="65" t="str">
        <f t="shared" si="580"/>
        <v/>
      </c>
      <c r="BV752" s="65" t="str">
        <f t="shared" si="581"/>
        <v/>
      </c>
      <c r="BW752" s="165" t="str">
        <f>IF(COUNTBLANK($A752:$F752)&gt;2,"",IF(Input!U752=0,"NA",Input!U752))</f>
        <v/>
      </c>
      <c r="BX752" s="65" t="str">
        <f t="shared" si="582"/>
        <v/>
      </c>
      <c r="BY752" s="65" t="str">
        <f t="shared" si="583"/>
        <v/>
      </c>
      <c r="BZ752" s="165" t="str">
        <f>IF(COUNTBLANK($A752:$F752)&gt;2,"",IF(Input!V752=0,"NA",Input!V752))</f>
        <v/>
      </c>
      <c r="CA752" s="65" t="str">
        <f t="shared" si="584"/>
        <v/>
      </c>
      <c r="CB752" s="65" t="str">
        <f t="shared" si="585"/>
        <v/>
      </c>
      <c r="CC752" s="165" t="str">
        <f>IF(COUNTBLANK($A752:$F752)&gt;2,"",IF(Input!W752=0,"NA",Input!W752))</f>
        <v/>
      </c>
      <c r="CD752" s="65" t="str">
        <f t="shared" si="586"/>
        <v/>
      </c>
      <c r="CE752" s="65" t="str">
        <f t="shared" si="587"/>
        <v/>
      </c>
      <c r="CF752" s="165" t="str">
        <f>IF(COUNTBLANK($A752:$F752)&gt;2,"",IF(Input!X752=0,"NA",Input!X752))</f>
        <v/>
      </c>
      <c r="CG752" s="65" t="str">
        <f t="shared" si="588"/>
        <v/>
      </c>
      <c r="CH752" s="65" t="str">
        <f t="shared" si="589"/>
        <v/>
      </c>
      <c r="CI752" s="165" t="str">
        <f>IF(COUNTBLANK($A752:$F752)&gt;2,"",IF(Input!Y752=0,"NA",Input!Y752))</f>
        <v/>
      </c>
      <c r="CJ752" s="65" t="str">
        <f t="shared" si="590"/>
        <v/>
      </c>
      <c r="CK752" s="65" t="str">
        <f t="shared" si="591"/>
        <v/>
      </c>
      <c r="CL752" s="165" t="str">
        <f>IF(COUNTBLANK($A752:$F752)&gt;2,"",IF(Input!Z752=0,"NA",Input!Z752))</f>
        <v/>
      </c>
      <c r="CM752" s="65" t="str">
        <f t="shared" si="592"/>
        <v/>
      </c>
      <c r="CN752" s="65" t="str">
        <f t="shared" si="593"/>
        <v/>
      </c>
      <c r="CO752" s="165" t="str">
        <f>IF(COUNTBLANK($A752:$F752)&gt;2,"",IF(Input!AA752=0,"NA",Input!AA752))</f>
        <v/>
      </c>
      <c r="CP752" s="65" t="str">
        <f t="shared" si="594"/>
        <v/>
      </c>
      <c r="CQ752" s="65" t="str">
        <f t="shared" si="595"/>
        <v/>
      </c>
      <c r="CR752" s="165" t="str">
        <f>IF(COUNTBLANK($A752:$F752)&gt;2,"",IF(Input!AB752=0,"NA",Input!AB752))</f>
        <v/>
      </c>
      <c r="CS752" s="65" t="str">
        <f t="shared" si="596"/>
        <v/>
      </c>
      <c r="CT752" s="65" t="str">
        <f t="shared" si="597"/>
        <v/>
      </c>
      <c r="CU752" s="165" t="str">
        <f>IF(COUNTBLANK($A752:$F752)&gt;2,"",IF(Input!AC752=0,"NA",Input!AC752))</f>
        <v/>
      </c>
      <c r="CV752" s="65" t="str">
        <f t="shared" si="598"/>
        <v/>
      </c>
      <c r="CW752" s="65" t="str">
        <f t="shared" si="599"/>
        <v/>
      </c>
      <c r="CX752" s="165" t="str">
        <f>IF(COUNTBLANK($A752:$F752)&gt;2,"",IF(Input!AD752=0,"NA",Input!AD752))</f>
        <v/>
      </c>
    </row>
    <row r="753" spans="1:102" x14ac:dyDescent="0.25">
      <c r="A753" s="162" t="str">
        <f>IF(Input!B753=0,"",Input!B753)</f>
        <v/>
      </c>
      <c r="B753" s="162" t="str">
        <f>IF(Input!C753=0,"",Input!C753)</f>
        <v/>
      </c>
      <c r="C753" s="162" t="str">
        <f>IF(Input!D753=0,"",Input!D753)</f>
        <v/>
      </c>
      <c r="D753" s="162" t="str">
        <f>IF(Input!G753=0,"",Input!G753)</f>
        <v/>
      </c>
      <c r="E753" s="162" t="str">
        <f>IF(Input!H753=0,"",Input!H753)</f>
        <v/>
      </c>
      <c r="F753" s="162" t="str">
        <f>IF(Input!I753=0,"",Input!I753)</f>
        <v/>
      </c>
      <c r="G753" s="66" t="str">
        <f t="shared" si="550"/>
        <v/>
      </c>
      <c r="H753" s="66" t="str">
        <f t="shared" si="551"/>
        <v/>
      </c>
      <c r="I753" s="160" t="str">
        <f>FinalScores!G753</f>
        <v/>
      </c>
      <c r="J753" s="65" t="str">
        <f t="shared" si="552"/>
        <v/>
      </c>
      <c r="K753" s="65" t="str">
        <f t="shared" si="553"/>
        <v/>
      </c>
      <c r="L753" s="165" t="str">
        <f>IF(COUNTBLANK($A753:$F753)&gt;2,"",IF(Input!AE753=0,"NA",Input!AE753))</f>
        <v/>
      </c>
      <c r="M753" s="65" t="str">
        <f t="shared" si="554"/>
        <v/>
      </c>
      <c r="N753" s="65" t="str">
        <f t="shared" si="555"/>
        <v/>
      </c>
      <c r="O753" s="165" t="str">
        <f>IF(COUNTBLANK($A753:$F753)&gt;2,"",IF(Input!AF753=0,"NA",Input!AF753))</f>
        <v/>
      </c>
      <c r="P753" s="65" t="str">
        <f t="shared" si="556"/>
        <v/>
      </c>
      <c r="Q753" s="65" t="str">
        <f t="shared" si="557"/>
        <v/>
      </c>
      <c r="R753" s="165" t="str">
        <f>IF(COUNTBLANK($A753:$F753)&gt;2,"",IF(Input!AG753=0,"NA",Input!AG753))</f>
        <v/>
      </c>
      <c r="AN753" s="65" t="str">
        <f t="shared" si="558"/>
        <v/>
      </c>
      <c r="AO753" s="65" t="str">
        <f t="shared" si="559"/>
        <v/>
      </c>
      <c r="AP753" s="165" t="str">
        <f>IF(COUNTBLANK($A753:$F753)&gt;2,"",IF(Input!J753=0,"NA",Input!J753))</f>
        <v/>
      </c>
      <c r="AQ753" s="65" t="str">
        <f t="shared" si="560"/>
        <v/>
      </c>
      <c r="AR753" s="65" t="str">
        <f t="shared" si="561"/>
        <v/>
      </c>
      <c r="AS753" s="165" t="str">
        <f>IF(COUNTBLANK($A753:$F753)&gt;2,"",IF(Input!K753=0,"NA",Input!K753))</f>
        <v/>
      </c>
      <c r="AT753" s="65" t="str">
        <f t="shared" si="562"/>
        <v/>
      </c>
      <c r="AU753" s="65" t="str">
        <f t="shared" si="563"/>
        <v/>
      </c>
      <c r="AV753" s="165" t="str">
        <f>IF(COUNTBLANK($A753:$F753)&gt;2,"",IF(Input!L753=0,"NA",Input!L753))</f>
        <v/>
      </c>
      <c r="AW753" s="65" t="str">
        <f t="shared" si="564"/>
        <v/>
      </c>
      <c r="AX753" s="65" t="str">
        <f t="shared" si="565"/>
        <v/>
      </c>
      <c r="AY753" s="165" t="str">
        <f>IF(COUNTBLANK($A753:$F753)&gt;2,"",IF(Input!M753=0,"NA",Input!M753))</f>
        <v/>
      </c>
      <c r="AZ753" s="65" t="str">
        <f t="shared" si="566"/>
        <v/>
      </c>
      <c r="BA753" s="65" t="str">
        <f t="shared" si="567"/>
        <v/>
      </c>
      <c r="BB753" s="165" t="str">
        <f>IF(COUNTBLANK($A753:$F753)&gt;2,"",IF(Input!N753=0,"NA",Input!N753))</f>
        <v/>
      </c>
      <c r="BC753" s="65" t="str">
        <f t="shared" si="568"/>
        <v/>
      </c>
      <c r="BD753" s="65" t="str">
        <f t="shared" si="569"/>
        <v/>
      </c>
      <c r="BE753" s="165" t="str">
        <f>IF(COUNTBLANK($A753:$F753)&gt;2,"",IF(Input!O753=0,"NA",Input!O753))</f>
        <v/>
      </c>
      <c r="BF753" s="65" t="str">
        <f t="shared" si="570"/>
        <v/>
      </c>
      <c r="BG753" s="65" t="str">
        <f t="shared" si="571"/>
        <v/>
      </c>
      <c r="BH753" s="165" t="str">
        <f>IF(COUNTBLANK($A753:$F753)&gt;2,"",IF(Input!P753=0,"NA",Input!P753))</f>
        <v/>
      </c>
      <c r="BI753" s="65" t="str">
        <f t="shared" si="572"/>
        <v/>
      </c>
      <c r="BJ753" s="65" t="str">
        <f t="shared" si="573"/>
        <v/>
      </c>
      <c r="BK753" s="165" t="str">
        <f>IF(COUNTBLANK($A753:$F753)&gt;2,"",IF(Input!Q753=0,"NA",Input!Q753))</f>
        <v/>
      </c>
      <c r="BL753" s="65" t="str">
        <f t="shared" si="574"/>
        <v/>
      </c>
      <c r="BM753" s="65" t="str">
        <f t="shared" si="575"/>
        <v/>
      </c>
      <c r="BN753" s="165" t="str">
        <f>IF(COUNTBLANK($A753:$F753)&gt;2,"",IF(Input!R753=0,"NA",Input!R753))</f>
        <v/>
      </c>
      <c r="BO753" s="65" t="str">
        <f t="shared" si="576"/>
        <v/>
      </c>
      <c r="BP753" s="65" t="str">
        <f t="shared" si="577"/>
        <v/>
      </c>
      <c r="BQ753" s="165" t="str">
        <f>IF(COUNTBLANK($A753:$F753)&gt;2,"",IF(Input!S753=0,"NA",Input!S753))</f>
        <v/>
      </c>
      <c r="BR753" s="65" t="str">
        <f t="shared" si="578"/>
        <v/>
      </c>
      <c r="BS753" s="65" t="str">
        <f t="shared" si="579"/>
        <v/>
      </c>
      <c r="BT753" s="165" t="str">
        <f>IF(COUNTBLANK($A753:$F753)&gt;2,"",IF(Input!T753=0,"NA",Input!T753))</f>
        <v/>
      </c>
      <c r="BU753" s="65" t="str">
        <f t="shared" si="580"/>
        <v/>
      </c>
      <c r="BV753" s="65" t="str">
        <f t="shared" si="581"/>
        <v/>
      </c>
      <c r="BW753" s="165" t="str">
        <f>IF(COUNTBLANK($A753:$F753)&gt;2,"",IF(Input!U753=0,"NA",Input!U753))</f>
        <v/>
      </c>
      <c r="BX753" s="65" t="str">
        <f t="shared" si="582"/>
        <v/>
      </c>
      <c r="BY753" s="65" t="str">
        <f t="shared" si="583"/>
        <v/>
      </c>
      <c r="BZ753" s="165" t="str">
        <f>IF(COUNTBLANK($A753:$F753)&gt;2,"",IF(Input!V753=0,"NA",Input!V753))</f>
        <v/>
      </c>
      <c r="CA753" s="65" t="str">
        <f t="shared" si="584"/>
        <v/>
      </c>
      <c r="CB753" s="65" t="str">
        <f t="shared" si="585"/>
        <v/>
      </c>
      <c r="CC753" s="165" t="str">
        <f>IF(COUNTBLANK($A753:$F753)&gt;2,"",IF(Input!W753=0,"NA",Input!W753))</f>
        <v/>
      </c>
      <c r="CD753" s="65" t="str">
        <f t="shared" si="586"/>
        <v/>
      </c>
      <c r="CE753" s="65" t="str">
        <f t="shared" si="587"/>
        <v/>
      </c>
      <c r="CF753" s="165" t="str">
        <f>IF(COUNTBLANK($A753:$F753)&gt;2,"",IF(Input!X753=0,"NA",Input!X753))</f>
        <v/>
      </c>
      <c r="CG753" s="65" t="str">
        <f t="shared" si="588"/>
        <v/>
      </c>
      <c r="CH753" s="65" t="str">
        <f t="shared" si="589"/>
        <v/>
      </c>
      <c r="CI753" s="165" t="str">
        <f>IF(COUNTBLANK($A753:$F753)&gt;2,"",IF(Input!Y753=0,"NA",Input!Y753))</f>
        <v/>
      </c>
      <c r="CJ753" s="65" t="str">
        <f t="shared" si="590"/>
        <v/>
      </c>
      <c r="CK753" s="65" t="str">
        <f t="shared" si="591"/>
        <v/>
      </c>
      <c r="CL753" s="165" t="str">
        <f>IF(COUNTBLANK($A753:$F753)&gt;2,"",IF(Input!Z753=0,"NA",Input!Z753))</f>
        <v/>
      </c>
      <c r="CM753" s="65" t="str">
        <f t="shared" si="592"/>
        <v/>
      </c>
      <c r="CN753" s="65" t="str">
        <f t="shared" si="593"/>
        <v/>
      </c>
      <c r="CO753" s="165" t="str">
        <f>IF(COUNTBLANK($A753:$F753)&gt;2,"",IF(Input!AA753=0,"NA",Input!AA753))</f>
        <v/>
      </c>
      <c r="CP753" s="65" t="str">
        <f t="shared" si="594"/>
        <v/>
      </c>
      <c r="CQ753" s="65" t="str">
        <f t="shared" si="595"/>
        <v/>
      </c>
      <c r="CR753" s="165" t="str">
        <f>IF(COUNTBLANK($A753:$F753)&gt;2,"",IF(Input!AB753=0,"NA",Input!AB753))</f>
        <v/>
      </c>
      <c r="CS753" s="65" t="str">
        <f t="shared" si="596"/>
        <v/>
      </c>
      <c r="CT753" s="65" t="str">
        <f t="shared" si="597"/>
        <v/>
      </c>
      <c r="CU753" s="165" t="str">
        <f>IF(COUNTBLANK($A753:$F753)&gt;2,"",IF(Input!AC753=0,"NA",Input!AC753))</f>
        <v/>
      </c>
      <c r="CV753" s="65" t="str">
        <f t="shared" si="598"/>
        <v/>
      </c>
      <c r="CW753" s="65" t="str">
        <f t="shared" si="599"/>
        <v/>
      </c>
      <c r="CX753" s="165" t="str">
        <f>IF(COUNTBLANK($A753:$F753)&gt;2,"",IF(Input!AD753=0,"NA",Input!AD753))</f>
        <v/>
      </c>
    </row>
    <row r="754" spans="1:102" x14ac:dyDescent="0.25">
      <c r="A754" s="162" t="str">
        <f>IF(Input!B754=0,"",Input!B754)</f>
        <v/>
      </c>
      <c r="B754" s="162" t="str">
        <f>IF(Input!C754=0,"",Input!C754)</f>
        <v/>
      </c>
      <c r="C754" s="162" t="str">
        <f>IF(Input!D754=0,"",Input!D754)</f>
        <v/>
      </c>
      <c r="D754" s="162" t="str">
        <f>IF(Input!G754=0,"",Input!G754)</f>
        <v/>
      </c>
      <c r="E754" s="162" t="str">
        <f>IF(Input!H754=0,"",Input!H754)</f>
        <v/>
      </c>
      <c r="F754" s="162" t="str">
        <f>IF(Input!I754=0,"",Input!I754)</f>
        <v/>
      </c>
      <c r="G754" s="66" t="str">
        <f t="shared" si="550"/>
        <v/>
      </c>
      <c r="H754" s="66" t="str">
        <f t="shared" si="551"/>
        <v/>
      </c>
      <c r="I754" s="160" t="str">
        <f>FinalScores!G754</f>
        <v/>
      </c>
      <c r="J754" s="65" t="str">
        <f t="shared" si="552"/>
        <v/>
      </c>
      <c r="K754" s="65" t="str">
        <f t="shared" si="553"/>
        <v/>
      </c>
      <c r="L754" s="165" t="str">
        <f>IF(COUNTBLANK($A754:$F754)&gt;2,"",IF(Input!AE754=0,"NA",Input!AE754))</f>
        <v/>
      </c>
      <c r="M754" s="65" t="str">
        <f t="shared" si="554"/>
        <v/>
      </c>
      <c r="N754" s="65" t="str">
        <f t="shared" si="555"/>
        <v/>
      </c>
      <c r="O754" s="165" t="str">
        <f>IF(COUNTBLANK($A754:$F754)&gt;2,"",IF(Input!AF754=0,"NA",Input!AF754))</f>
        <v/>
      </c>
      <c r="P754" s="65" t="str">
        <f t="shared" si="556"/>
        <v/>
      </c>
      <c r="Q754" s="65" t="str">
        <f t="shared" si="557"/>
        <v/>
      </c>
      <c r="R754" s="165" t="str">
        <f>IF(COUNTBLANK($A754:$F754)&gt;2,"",IF(Input!AG754=0,"NA",Input!AG754))</f>
        <v/>
      </c>
      <c r="AN754" s="65" t="str">
        <f t="shared" si="558"/>
        <v/>
      </c>
      <c r="AO754" s="65" t="str">
        <f t="shared" si="559"/>
        <v/>
      </c>
      <c r="AP754" s="165" t="str">
        <f>IF(COUNTBLANK($A754:$F754)&gt;2,"",IF(Input!J754=0,"NA",Input!J754))</f>
        <v/>
      </c>
      <c r="AQ754" s="65" t="str">
        <f t="shared" si="560"/>
        <v/>
      </c>
      <c r="AR754" s="65" t="str">
        <f t="shared" si="561"/>
        <v/>
      </c>
      <c r="AS754" s="165" t="str">
        <f>IF(COUNTBLANK($A754:$F754)&gt;2,"",IF(Input!K754=0,"NA",Input!K754))</f>
        <v/>
      </c>
      <c r="AT754" s="65" t="str">
        <f t="shared" si="562"/>
        <v/>
      </c>
      <c r="AU754" s="65" t="str">
        <f t="shared" si="563"/>
        <v/>
      </c>
      <c r="AV754" s="165" t="str">
        <f>IF(COUNTBLANK($A754:$F754)&gt;2,"",IF(Input!L754=0,"NA",Input!L754))</f>
        <v/>
      </c>
      <c r="AW754" s="65" t="str">
        <f t="shared" si="564"/>
        <v/>
      </c>
      <c r="AX754" s="65" t="str">
        <f t="shared" si="565"/>
        <v/>
      </c>
      <c r="AY754" s="165" t="str">
        <f>IF(COUNTBLANK($A754:$F754)&gt;2,"",IF(Input!M754=0,"NA",Input!M754))</f>
        <v/>
      </c>
      <c r="AZ754" s="65" t="str">
        <f t="shared" si="566"/>
        <v/>
      </c>
      <c r="BA754" s="65" t="str">
        <f t="shared" si="567"/>
        <v/>
      </c>
      <c r="BB754" s="165" t="str">
        <f>IF(COUNTBLANK($A754:$F754)&gt;2,"",IF(Input!N754=0,"NA",Input!N754))</f>
        <v/>
      </c>
      <c r="BC754" s="65" t="str">
        <f t="shared" si="568"/>
        <v/>
      </c>
      <c r="BD754" s="65" t="str">
        <f t="shared" si="569"/>
        <v/>
      </c>
      <c r="BE754" s="165" t="str">
        <f>IF(COUNTBLANK($A754:$F754)&gt;2,"",IF(Input!O754=0,"NA",Input!O754))</f>
        <v/>
      </c>
      <c r="BF754" s="65" t="str">
        <f t="shared" si="570"/>
        <v/>
      </c>
      <c r="BG754" s="65" t="str">
        <f t="shared" si="571"/>
        <v/>
      </c>
      <c r="BH754" s="165" t="str">
        <f>IF(COUNTBLANK($A754:$F754)&gt;2,"",IF(Input!P754=0,"NA",Input!P754))</f>
        <v/>
      </c>
      <c r="BI754" s="65" t="str">
        <f t="shared" si="572"/>
        <v/>
      </c>
      <c r="BJ754" s="65" t="str">
        <f t="shared" si="573"/>
        <v/>
      </c>
      <c r="BK754" s="165" t="str">
        <f>IF(COUNTBLANK($A754:$F754)&gt;2,"",IF(Input!Q754=0,"NA",Input!Q754))</f>
        <v/>
      </c>
      <c r="BL754" s="65" t="str">
        <f t="shared" si="574"/>
        <v/>
      </c>
      <c r="BM754" s="65" t="str">
        <f t="shared" si="575"/>
        <v/>
      </c>
      <c r="BN754" s="165" t="str">
        <f>IF(COUNTBLANK($A754:$F754)&gt;2,"",IF(Input!R754=0,"NA",Input!R754))</f>
        <v/>
      </c>
      <c r="BO754" s="65" t="str">
        <f t="shared" si="576"/>
        <v/>
      </c>
      <c r="BP754" s="65" t="str">
        <f t="shared" si="577"/>
        <v/>
      </c>
      <c r="BQ754" s="165" t="str">
        <f>IF(COUNTBLANK($A754:$F754)&gt;2,"",IF(Input!S754=0,"NA",Input!S754))</f>
        <v/>
      </c>
      <c r="BR754" s="65" t="str">
        <f t="shared" si="578"/>
        <v/>
      </c>
      <c r="BS754" s="65" t="str">
        <f t="shared" si="579"/>
        <v/>
      </c>
      <c r="BT754" s="165" t="str">
        <f>IF(COUNTBLANK($A754:$F754)&gt;2,"",IF(Input!T754=0,"NA",Input!T754))</f>
        <v/>
      </c>
      <c r="BU754" s="65" t="str">
        <f t="shared" si="580"/>
        <v/>
      </c>
      <c r="BV754" s="65" t="str">
        <f t="shared" si="581"/>
        <v/>
      </c>
      <c r="BW754" s="165" t="str">
        <f>IF(COUNTBLANK($A754:$F754)&gt;2,"",IF(Input!U754=0,"NA",Input!U754))</f>
        <v/>
      </c>
      <c r="BX754" s="65" t="str">
        <f t="shared" si="582"/>
        <v/>
      </c>
      <c r="BY754" s="65" t="str">
        <f t="shared" si="583"/>
        <v/>
      </c>
      <c r="BZ754" s="165" t="str">
        <f>IF(COUNTBLANK($A754:$F754)&gt;2,"",IF(Input!V754=0,"NA",Input!V754))</f>
        <v/>
      </c>
      <c r="CA754" s="65" t="str">
        <f t="shared" si="584"/>
        <v/>
      </c>
      <c r="CB754" s="65" t="str">
        <f t="shared" si="585"/>
        <v/>
      </c>
      <c r="CC754" s="165" t="str">
        <f>IF(COUNTBLANK($A754:$F754)&gt;2,"",IF(Input!W754=0,"NA",Input!W754))</f>
        <v/>
      </c>
      <c r="CD754" s="65" t="str">
        <f t="shared" si="586"/>
        <v/>
      </c>
      <c r="CE754" s="65" t="str">
        <f t="shared" si="587"/>
        <v/>
      </c>
      <c r="CF754" s="165" t="str">
        <f>IF(COUNTBLANK($A754:$F754)&gt;2,"",IF(Input!X754=0,"NA",Input!X754))</f>
        <v/>
      </c>
      <c r="CG754" s="65" t="str">
        <f t="shared" si="588"/>
        <v/>
      </c>
      <c r="CH754" s="65" t="str">
        <f t="shared" si="589"/>
        <v/>
      </c>
      <c r="CI754" s="165" t="str">
        <f>IF(COUNTBLANK($A754:$F754)&gt;2,"",IF(Input!Y754=0,"NA",Input!Y754))</f>
        <v/>
      </c>
      <c r="CJ754" s="65" t="str">
        <f t="shared" si="590"/>
        <v/>
      </c>
      <c r="CK754" s="65" t="str">
        <f t="shared" si="591"/>
        <v/>
      </c>
      <c r="CL754" s="165" t="str">
        <f>IF(COUNTBLANK($A754:$F754)&gt;2,"",IF(Input!Z754=0,"NA",Input!Z754))</f>
        <v/>
      </c>
      <c r="CM754" s="65" t="str">
        <f t="shared" si="592"/>
        <v/>
      </c>
      <c r="CN754" s="65" t="str">
        <f t="shared" si="593"/>
        <v/>
      </c>
      <c r="CO754" s="165" t="str">
        <f>IF(COUNTBLANK($A754:$F754)&gt;2,"",IF(Input!AA754=0,"NA",Input!AA754))</f>
        <v/>
      </c>
      <c r="CP754" s="65" t="str">
        <f t="shared" si="594"/>
        <v/>
      </c>
      <c r="CQ754" s="65" t="str">
        <f t="shared" si="595"/>
        <v/>
      </c>
      <c r="CR754" s="165" t="str">
        <f>IF(COUNTBLANK($A754:$F754)&gt;2,"",IF(Input!AB754=0,"NA",Input!AB754))</f>
        <v/>
      </c>
      <c r="CS754" s="65" t="str">
        <f t="shared" si="596"/>
        <v/>
      </c>
      <c r="CT754" s="65" t="str">
        <f t="shared" si="597"/>
        <v/>
      </c>
      <c r="CU754" s="165" t="str">
        <f>IF(COUNTBLANK($A754:$F754)&gt;2,"",IF(Input!AC754=0,"NA",Input!AC754))</f>
        <v/>
      </c>
      <c r="CV754" s="65" t="str">
        <f t="shared" si="598"/>
        <v/>
      </c>
      <c r="CW754" s="65" t="str">
        <f t="shared" si="599"/>
        <v/>
      </c>
      <c r="CX754" s="165" t="str">
        <f>IF(COUNTBLANK($A754:$F754)&gt;2,"",IF(Input!AD754=0,"NA",Input!AD754))</f>
        <v/>
      </c>
    </row>
    <row r="755" spans="1:102" x14ac:dyDescent="0.25">
      <c r="A755" s="162" t="str">
        <f>IF(Input!B755=0,"",Input!B755)</f>
        <v/>
      </c>
      <c r="B755" s="162" t="str">
        <f>IF(Input!C755=0,"",Input!C755)</f>
        <v/>
      </c>
      <c r="C755" s="162" t="str">
        <f>IF(Input!D755=0,"",Input!D755)</f>
        <v/>
      </c>
      <c r="D755" s="162" t="str">
        <f>IF(Input!G755=0,"",Input!G755)</f>
        <v/>
      </c>
      <c r="E755" s="162" t="str">
        <f>IF(Input!H755=0,"",Input!H755)</f>
        <v/>
      </c>
      <c r="F755" s="162" t="str">
        <f>IF(Input!I755=0,"",Input!I755)</f>
        <v/>
      </c>
      <c r="G755" s="66" t="str">
        <f t="shared" si="550"/>
        <v/>
      </c>
      <c r="H755" s="66" t="str">
        <f t="shared" si="551"/>
        <v/>
      </c>
      <c r="I755" s="160" t="str">
        <f>FinalScores!G755</f>
        <v/>
      </c>
      <c r="J755" s="65" t="str">
        <f t="shared" si="552"/>
        <v/>
      </c>
      <c r="K755" s="65" t="str">
        <f t="shared" si="553"/>
        <v/>
      </c>
      <c r="L755" s="165" t="str">
        <f>IF(COUNTBLANK($A755:$F755)&gt;2,"",IF(Input!AE755=0,"NA",Input!AE755))</f>
        <v/>
      </c>
      <c r="M755" s="65" t="str">
        <f t="shared" si="554"/>
        <v/>
      </c>
      <c r="N755" s="65" t="str">
        <f t="shared" si="555"/>
        <v/>
      </c>
      <c r="O755" s="165" t="str">
        <f>IF(COUNTBLANK($A755:$F755)&gt;2,"",IF(Input!AF755=0,"NA",Input!AF755))</f>
        <v/>
      </c>
      <c r="P755" s="65" t="str">
        <f t="shared" si="556"/>
        <v/>
      </c>
      <c r="Q755" s="65" t="str">
        <f t="shared" si="557"/>
        <v/>
      </c>
      <c r="R755" s="165" t="str">
        <f>IF(COUNTBLANK($A755:$F755)&gt;2,"",IF(Input!AG755=0,"NA",Input!AG755))</f>
        <v/>
      </c>
      <c r="AN755" s="65" t="str">
        <f t="shared" si="558"/>
        <v/>
      </c>
      <c r="AO755" s="65" t="str">
        <f t="shared" si="559"/>
        <v/>
      </c>
      <c r="AP755" s="165" t="str">
        <f>IF(COUNTBLANK($A755:$F755)&gt;2,"",IF(Input!J755=0,"NA",Input!J755))</f>
        <v/>
      </c>
      <c r="AQ755" s="65" t="str">
        <f t="shared" si="560"/>
        <v/>
      </c>
      <c r="AR755" s="65" t="str">
        <f t="shared" si="561"/>
        <v/>
      </c>
      <c r="AS755" s="165" t="str">
        <f>IF(COUNTBLANK($A755:$F755)&gt;2,"",IF(Input!K755=0,"NA",Input!K755))</f>
        <v/>
      </c>
      <c r="AT755" s="65" t="str">
        <f t="shared" si="562"/>
        <v/>
      </c>
      <c r="AU755" s="65" t="str">
        <f t="shared" si="563"/>
        <v/>
      </c>
      <c r="AV755" s="165" t="str">
        <f>IF(COUNTBLANK($A755:$F755)&gt;2,"",IF(Input!L755=0,"NA",Input!L755))</f>
        <v/>
      </c>
      <c r="AW755" s="65" t="str">
        <f t="shared" si="564"/>
        <v/>
      </c>
      <c r="AX755" s="65" t="str">
        <f t="shared" si="565"/>
        <v/>
      </c>
      <c r="AY755" s="165" t="str">
        <f>IF(COUNTBLANK($A755:$F755)&gt;2,"",IF(Input!M755=0,"NA",Input!M755))</f>
        <v/>
      </c>
      <c r="AZ755" s="65" t="str">
        <f t="shared" si="566"/>
        <v/>
      </c>
      <c r="BA755" s="65" t="str">
        <f t="shared" si="567"/>
        <v/>
      </c>
      <c r="BB755" s="165" t="str">
        <f>IF(COUNTBLANK($A755:$F755)&gt;2,"",IF(Input!N755=0,"NA",Input!N755))</f>
        <v/>
      </c>
      <c r="BC755" s="65" t="str">
        <f t="shared" si="568"/>
        <v/>
      </c>
      <c r="BD755" s="65" t="str">
        <f t="shared" si="569"/>
        <v/>
      </c>
      <c r="BE755" s="165" t="str">
        <f>IF(COUNTBLANK($A755:$F755)&gt;2,"",IF(Input!O755=0,"NA",Input!O755))</f>
        <v/>
      </c>
      <c r="BF755" s="65" t="str">
        <f t="shared" si="570"/>
        <v/>
      </c>
      <c r="BG755" s="65" t="str">
        <f t="shared" si="571"/>
        <v/>
      </c>
      <c r="BH755" s="165" t="str">
        <f>IF(COUNTBLANK($A755:$F755)&gt;2,"",IF(Input!P755=0,"NA",Input!P755))</f>
        <v/>
      </c>
      <c r="BI755" s="65" t="str">
        <f t="shared" si="572"/>
        <v/>
      </c>
      <c r="BJ755" s="65" t="str">
        <f t="shared" si="573"/>
        <v/>
      </c>
      <c r="BK755" s="165" t="str">
        <f>IF(COUNTBLANK($A755:$F755)&gt;2,"",IF(Input!Q755=0,"NA",Input!Q755))</f>
        <v/>
      </c>
      <c r="BL755" s="65" t="str">
        <f t="shared" si="574"/>
        <v/>
      </c>
      <c r="BM755" s="65" t="str">
        <f t="shared" si="575"/>
        <v/>
      </c>
      <c r="BN755" s="165" t="str">
        <f>IF(COUNTBLANK($A755:$F755)&gt;2,"",IF(Input!R755=0,"NA",Input!R755))</f>
        <v/>
      </c>
      <c r="BO755" s="65" t="str">
        <f t="shared" si="576"/>
        <v/>
      </c>
      <c r="BP755" s="65" t="str">
        <f t="shared" si="577"/>
        <v/>
      </c>
      <c r="BQ755" s="165" t="str">
        <f>IF(COUNTBLANK($A755:$F755)&gt;2,"",IF(Input!S755=0,"NA",Input!S755))</f>
        <v/>
      </c>
      <c r="BR755" s="65" t="str">
        <f t="shared" si="578"/>
        <v/>
      </c>
      <c r="BS755" s="65" t="str">
        <f t="shared" si="579"/>
        <v/>
      </c>
      <c r="BT755" s="165" t="str">
        <f>IF(COUNTBLANK($A755:$F755)&gt;2,"",IF(Input!T755=0,"NA",Input!T755))</f>
        <v/>
      </c>
      <c r="BU755" s="65" t="str">
        <f t="shared" si="580"/>
        <v/>
      </c>
      <c r="BV755" s="65" t="str">
        <f t="shared" si="581"/>
        <v/>
      </c>
      <c r="BW755" s="165" t="str">
        <f>IF(COUNTBLANK($A755:$F755)&gt;2,"",IF(Input!U755=0,"NA",Input!U755))</f>
        <v/>
      </c>
      <c r="BX755" s="65" t="str">
        <f t="shared" si="582"/>
        <v/>
      </c>
      <c r="BY755" s="65" t="str">
        <f t="shared" si="583"/>
        <v/>
      </c>
      <c r="BZ755" s="165" t="str">
        <f>IF(COUNTBLANK($A755:$F755)&gt;2,"",IF(Input!V755=0,"NA",Input!V755))</f>
        <v/>
      </c>
      <c r="CA755" s="65" t="str">
        <f t="shared" si="584"/>
        <v/>
      </c>
      <c r="CB755" s="65" t="str">
        <f t="shared" si="585"/>
        <v/>
      </c>
      <c r="CC755" s="165" t="str">
        <f>IF(COUNTBLANK($A755:$F755)&gt;2,"",IF(Input!W755=0,"NA",Input!W755))</f>
        <v/>
      </c>
      <c r="CD755" s="65" t="str">
        <f t="shared" si="586"/>
        <v/>
      </c>
      <c r="CE755" s="65" t="str">
        <f t="shared" si="587"/>
        <v/>
      </c>
      <c r="CF755" s="165" t="str">
        <f>IF(COUNTBLANK($A755:$F755)&gt;2,"",IF(Input!X755=0,"NA",Input!X755))</f>
        <v/>
      </c>
      <c r="CG755" s="65" t="str">
        <f t="shared" si="588"/>
        <v/>
      </c>
      <c r="CH755" s="65" t="str">
        <f t="shared" si="589"/>
        <v/>
      </c>
      <c r="CI755" s="165" t="str">
        <f>IF(COUNTBLANK($A755:$F755)&gt;2,"",IF(Input!Y755=0,"NA",Input!Y755))</f>
        <v/>
      </c>
      <c r="CJ755" s="65" t="str">
        <f t="shared" si="590"/>
        <v/>
      </c>
      <c r="CK755" s="65" t="str">
        <f t="shared" si="591"/>
        <v/>
      </c>
      <c r="CL755" s="165" t="str">
        <f>IF(COUNTBLANK($A755:$F755)&gt;2,"",IF(Input!Z755=0,"NA",Input!Z755))</f>
        <v/>
      </c>
      <c r="CM755" s="65" t="str">
        <f t="shared" si="592"/>
        <v/>
      </c>
      <c r="CN755" s="65" t="str">
        <f t="shared" si="593"/>
        <v/>
      </c>
      <c r="CO755" s="165" t="str">
        <f>IF(COUNTBLANK($A755:$F755)&gt;2,"",IF(Input!AA755=0,"NA",Input!AA755))</f>
        <v/>
      </c>
      <c r="CP755" s="65" t="str">
        <f t="shared" si="594"/>
        <v/>
      </c>
      <c r="CQ755" s="65" t="str">
        <f t="shared" si="595"/>
        <v/>
      </c>
      <c r="CR755" s="165" t="str">
        <f>IF(COUNTBLANK($A755:$F755)&gt;2,"",IF(Input!AB755=0,"NA",Input!AB755))</f>
        <v/>
      </c>
      <c r="CS755" s="65" t="str">
        <f t="shared" si="596"/>
        <v/>
      </c>
      <c r="CT755" s="65" t="str">
        <f t="shared" si="597"/>
        <v/>
      </c>
      <c r="CU755" s="165" t="str">
        <f>IF(COUNTBLANK($A755:$F755)&gt;2,"",IF(Input!AC755=0,"NA",Input!AC755))</f>
        <v/>
      </c>
      <c r="CV755" s="65" t="str">
        <f t="shared" si="598"/>
        <v/>
      </c>
      <c r="CW755" s="65" t="str">
        <f t="shared" si="599"/>
        <v/>
      </c>
      <c r="CX755" s="165" t="str">
        <f>IF(COUNTBLANK($A755:$F755)&gt;2,"",IF(Input!AD755=0,"NA",Input!AD755))</f>
        <v/>
      </c>
    </row>
    <row r="756" spans="1:102" x14ac:dyDescent="0.25">
      <c r="A756" s="162" t="str">
        <f>IF(Input!B756=0,"",Input!B756)</f>
        <v/>
      </c>
      <c r="B756" s="162" t="str">
        <f>IF(Input!C756=0,"",Input!C756)</f>
        <v/>
      </c>
      <c r="C756" s="162" t="str">
        <f>IF(Input!D756=0,"",Input!D756)</f>
        <v/>
      </c>
      <c r="D756" s="162" t="str">
        <f>IF(Input!G756=0,"",Input!G756)</f>
        <v/>
      </c>
      <c r="E756" s="162" t="str">
        <f>IF(Input!H756=0,"",Input!H756)</f>
        <v/>
      </c>
      <c r="F756" s="162" t="str">
        <f>IF(Input!I756=0,"",Input!I756)</f>
        <v/>
      </c>
      <c r="G756" s="66" t="str">
        <f t="shared" si="550"/>
        <v/>
      </c>
      <c r="H756" s="66" t="str">
        <f t="shared" si="551"/>
        <v/>
      </c>
      <c r="I756" s="160" t="str">
        <f>FinalScores!G756</f>
        <v/>
      </c>
      <c r="J756" s="65" t="str">
        <f t="shared" si="552"/>
        <v/>
      </c>
      <c r="K756" s="65" t="str">
        <f t="shared" si="553"/>
        <v/>
      </c>
      <c r="L756" s="165" t="str">
        <f>IF(COUNTBLANK($A756:$F756)&gt;2,"",IF(Input!AE756=0,"NA",Input!AE756))</f>
        <v/>
      </c>
      <c r="M756" s="65" t="str">
        <f t="shared" si="554"/>
        <v/>
      </c>
      <c r="N756" s="65" t="str">
        <f t="shared" si="555"/>
        <v/>
      </c>
      <c r="O756" s="165" t="str">
        <f>IF(COUNTBLANK($A756:$F756)&gt;2,"",IF(Input!AF756=0,"NA",Input!AF756))</f>
        <v/>
      </c>
      <c r="P756" s="65" t="str">
        <f t="shared" si="556"/>
        <v/>
      </c>
      <c r="Q756" s="65" t="str">
        <f t="shared" si="557"/>
        <v/>
      </c>
      <c r="R756" s="165" t="str">
        <f>IF(COUNTBLANK($A756:$F756)&gt;2,"",IF(Input!AG756=0,"NA",Input!AG756))</f>
        <v/>
      </c>
      <c r="AN756" s="65" t="str">
        <f t="shared" si="558"/>
        <v/>
      </c>
      <c r="AO756" s="65" t="str">
        <f t="shared" si="559"/>
        <v/>
      </c>
      <c r="AP756" s="165" t="str">
        <f>IF(COUNTBLANK($A756:$F756)&gt;2,"",IF(Input!J756=0,"NA",Input!J756))</f>
        <v/>
      </c>
      <c r="AQ756" s="65" t="str">
        <f t="shared" si="560"/>
        <v/>
      </c>
      <c r="AR756" s="65" t="str">
        <f t="shared" si="561"/>
        <v/>
      </c>
      <c r="AS756" s="165" t="str">
        <f>IF(COUNTBLANK($A756:$F756)&gt;2,"",IF(Input!K756=0,"NA",Input!K756))</f>
        <v/>
      </c>
      <c r="AT756" s="65" t="str">
        <f t="shared" si="562"/>
        <v/>
      </c>
      <c r="AU756" s="65" t="str">
        <f t="shared" si="563"/>
        <v/>
      </c>
      <c r="AV756" s="165" t="str">
        <f>IF(COUNTBLANK($A756:$F756)&gt;2,"",IF(Input!L756=0,"NA",Input!L756))</f>
        <v/>
      </c>
      <c r="AW756" s="65" t="str">
        <f t="shared" si="564"/>
        <v/>
      </c>
      <c r="AX756" s="65" t="str">
        <f t="shared" si="565"/>
        <v/>
      </c>
      <c r="AY756" s="165" t="str">
        <f>IF(COUNTBLANK($A756:$F756)&gt;2,"",IF(Input!M756=0,"NA",Input!M756))</f>
        <v/>
      </c>
      <c r="AZ756" s="65" t="str">
        <f t="shared" si="566"/>
        <v/>
      </c>
      <c r="BA756" s="65" t="str">
        <f t="shared" si="567"/>
        <v/>
      </c>
      <c r="BB756" s="165" t="str">
        <f>IF(COUNTBLANK($A756:$F756)&gt;2,"",IF(Input!N756=0,"NA",Input!N756))</f>
        <v/>
      </c>
      <c r="BC756" s="65" t="str">
        <f t="shared" si="568"/>
        <v/>
      </c>
      <c r="BD756" s="65" t="str">
        <f t="shared" si="569"/>
        <v/>
      </c>
      <c r="BE756" s="165" t="str">
        <f>IF(COUNTBLANK($A756:$F756)&gt;2,"",IF(Input!O756=0,"NA",Input!O756))</f>
        <v/>
      </c>
      <c r="BF756" s="65" t="str">
        <f t="shared" si="570"/>
        <v/>
      </c>
      <c r="BG756" s="65" t="str">
        <f t="shared" si="571"/>
        <v/>
      </c>
      <c r="BH756" s="165" t="str">
        <f>IF(COUNTBLANK($A756:$F756)&gt;2,"",IF(Input!P756=0,"NA",Input!P756))</f>
        <v/>
      </c>
      <c r="BI756" s="65" t="str">
        <f t="shared" si="572"/>
        <v/>
      </c>
      <c r="BJ756" s="65" t="str">
        <f t="shared" si="573"/>
        <v/>
      </c>
      <c r="BK756" s="165" t="str">
        <f>IF(COUNTBLANK($A756:$F756)&gt;2,"",IF(Input!Q756=0,"NA",Input!Q756))</f>
        <v/>
      </c>
      <c r="BL756" s="65" t="str">
        <f t="shared" si="574"/>
        <v/>
      </c>
      <c r="BM756" s="65" t="str">
        <f t="shared" si="575"/>
        <v/>
      </c>
      <c r="BN756" s="165" t="str">
        <f>IF(COUNTBLANK($A756:$F756)&gt;2,"",IF(Input!R756=0,"NA",Input!R756))</f>
        <v/>
      </c>
      <c r="BO756" s="65" t="str">
        <f t="shared" si="576"/>
        <v/>
      </c>
      <c r="BP756" s="65" t="str">
        <f t="shared" si="577"/>
        <v/>
      </c>
      <c r="BQ756" s="165" t="str">
        <f>IF(COUNTBLANK($A756:$F756)&gt;2,"",IF(Input!S756=0,"NA",Input!S756))</f>
        <v/>
      </c>
      <c r="BR756" s="65" t="str">
        <f t="shared" si="578"/>
        <v/>
      </c>
      <c r="BS756" s="65" t="str">
        <f t="shared" si="579"/>
        <v/>
      </c>
      <c r="BT756" s="165" t="str">
        <f>IF(COUNTBLANK($A756:$F756)&gt;2,"",IF(Input!T756=0,"NA",Input!T756))</f>
        <v/>
      </c>
      <c r="BU756" s="65" t="str">
        <f t="shared" si="580"/>
        <v/>
      </c>
      <c r="BV756" s="65" t="str">
        <f t="shared" si="581"/>
        <v/>
      </c>
      <c r="BW756" s="165" t="str">
        <f>IF(COUNTBLANK($A756:$F756)&gt;2,"",IF(Input!U756=0,"NA",Input!U756))</f>
        <v/>
      </c>
      <c r="BX756" s="65" t="str">
        <f t="shared" si="582"/>
        <v/>
      </c>
      <c r="BY756" s="65" t="str">
        <f t="shared" si="583"/>
        <v/>
      </c>
      <c r="BZ756" s="165" t="str">
        <f>IF(COUNTBLANK($A756:$F756)&gt;2,"",IF(Input!V756=0,"NA",Input!V756))</f>
        <v/>
      </c>
      <c r="CA756" s="65" t="str">
        <f t="shared" si="584"/>
        <v/>
      </c>
      <c r="CB756" s="65" t="str">
        <f t="shared" si="585"/>
        <v/>
      </c>
      <c r="CC756" s="165" t="str">
        <f>IF(COUNTBLANK($A756:$F756)&gt;2,"",IF(Input!W756=0,"NA",Input!W756))</f>
        <v/>
      </c>
      <c r="CD756" s="65" t="str">
        <f t="shared" si="586"/>
        <v/>
      </c>
      <c r="CE756" s="65" t="str">
        <f t="shared" si="587"/>
        <v/>
      </c>
      <c r="CF756" s="165" t="str">
        <f>IF(COUNTBLANK($A756:$F756)&gt;2,"",IF(Input!X756=0,"NA",Input!X756))</f>
        <v/>
      </c>
      <c r="CG756" s="65" t="str">
        <f t="shared" si="588"/>
        <v/>
      </c>
      <c r="CH756" s="65" t="str">
        <f t="shared" si="589"/>
        <v/>
      </c>
      <c r="CI756" s="165" t="str">
        <f>IF(COUNTBLANK($A756:$F756)&gt;2,"",IF(Input!Y756=0,"NA",Input!Y756))</f>
        <v/>
      </c>
      <c r="CJ756" s="65" t="str">
        <f t="shared" si="590"/>
        <v/>
      </c>
      <c r="CK756" s="65" t="str">
        <f t="shared" si="591"/>
        <v/>
      </c>
      <c r="CL756" s="165" t="str">
        <f>IF(COUNTBLANK($A756:$F756)&gt;2,"",IF(Input!Z756=0,"NA",Input!Z756))</f>
        <v/>
      </c>
      <c r="CM756" s="65" t="str">
        <f t="shared" si="592"/>
        <v/>
      </c>
      <c r="CN756" s="65" t="str">
        <f t="shared" si="593"/>
        <v/>
      </c>
      <c r="CO756" s="165" t="str">
        <f>IF(COUNTBLANK($A756:$F756)&gt;2,"",IF(Input!AA756=0,"NA",Input!AA756))</f>
        <v/>
      </c>
      <c r="CP756" s="65" t="str">
        <f t="shared" si="594"/>
        <v/>
      </c>
      <c r="CQ756" s="65" t="str">
        <f t="shared" si="595"/>
        <v/>
      </c>
      <c r="CR756" s="165" t="str">
        <f>IF(COUNTBLANK($A756:$F756)&gt;2,"",IF(Input!AB756=0,"NA",Input!AB756))</f>
        <v/>
      </c>
      <c r="CS756" s="65" t="str">
        <f t="shared" si="596"/>
        <v/>
      </c>
      <c r="CT756" s="65" t="str">
        <f t="shared" si="597"/>
        <v/>
      </c>
      <c r="CU756" s="165" t="str">
        <f>IF(COUNTBLANK($A756:$F756)&gt;2,"",IF(Input!AC756=0,"NA",Input!AC756))</f>
        <v/>
      </c>
      <c r="CV756" s="65" t="str">
        <f t="shared" si="598"/>
        <v/>
      </c>
      <c r="CW756" s="65" t="str">
        <f t="shared" si="599"/>
        <v/>
      </c>
      <c r="CX756" s="165" t="str">
        <f>IF(COUNTBLANK($A756:$F756)&gt;2,"",IF(Input!AD756=0,"NA",Input!AD756))</f>
        <v/>
      </c>
    </row>
    <row r="757" spans="1:102" x14ac:dyDescent="0.25">
      <c r="A757" s="162" t="str">
        <f>IF(Input!B757=0,"",Input!B757)</f>
        <v/>
      </c>
      <c r="B757" s="162" t="str">
        <f>IF(Input!C757=0,"",Input!C757)</f>
        <v/>
      </c>
      <c r="C757" s="162" t="str">
        <f>IF(Input!D757=0,"",Input!D757)</f>
        <v/>
      </c>
      <c r="D757" s="162" t="str">
        <f>IF(Input!G757=0,"",Input!G757)</f>
        <v/>
      </c>
      <c r="E757" s="162" t="str">
        <f>IF(Input!H757=0,"",Input!H757)</f>
        <v/>
      </c>
      <c r="F757" s="162" t="str">
        <f>IF(Input!I757=0,"",Input!I757)</f>
        <v/>
      </c>
      <c r="G757" s="66" t="str">
        <f t="shared" si="550"/>
        <v/>
      </c>
      <c r="H757" s="66" t="str">
        <f t="shared" si="551"/>
        <v/>
      </c>
      <c r="I757" s="160" t="str">
        <f>FinalScores!G757</f>
        <v/>
      </c>
      <c r="J757" s="65" t="str">
        <f t="shared" si="552"/>
        <v/>
      </c>
      <c r="K757" s="65" t="str">
        <f t="shared" si="553"/>
        <v/>
      </c>
      <c r="L757" s="165" t="str">
        <f>IF(COUNTBLANK($A757:$F757)&gt;2,"",IF(Input!AE757=0,"NA",Input!AE757))</f>
        <v/>
      </c>
      <c r="M757" s="65" t="str">
        <f t="shared" si="554"/>
        <v/>
      </c>
      <c r="N757" s="65" t="str">
        <f t="shared" si="555"/>
        <v/>
      </c>
      <c r="O757" s="165" t="str">
        <f>IF(COUNTBLANK($A757:$F757)&gt;2,"",IF(Input!AF757=0,"NA",Input!AF757))</f>
        <v/>
      </c>
      <c r="P757" s="65" t="str">
        <f t="shared" si="556"/>
        <v/>
      </c>
      <c r="Q757" s="65" t="str">
        <f t="shared" si="557"/>
        <v/>
      </c>
      <c r="R757" s="165" t="str">
        <f>IF(COUNTBLANK($A757:$F757)&gt;2,"",IF(Input!AG757=0,"NA",Input!AG757))</f>
        <v/>
      </c>
      <c r="AN757" s="65" t="str">
        <f t="shared" si="558"/>
        <v/>
      </c>
      <c r="AO757" s="65" t="str">
        <f t="shared" si="559"/>
        <v/>
      </c>
      <c r="AP757" s="165" t="str">
        <f>IF(COUNTBLANK($A757:$F757)&gt;2,"",IF(Input!J757=0,"NA",Input!J757))</f>
        <v/>
      </c>
      <c r="AQ757" s="65" t="str">
        <f t="shared" si="560"/>
        <v/>
      </c>
      <c r="AR757" s="65" t="str">
        <f t="shared" si="561"/>
        <v/>
      </c>
      <c r="AS757" s="165" t="str">
        <f>IF(COUNTBLANK($A757:$F757)&gt;2,"",IF(Input!K757=0,"NA",Input!K757))</f>
        <v/>
      </c>
      <c r="AT757" s="65" t="str">
        <f t="shared" si="562"/>
        <v/>
      </c>
      <c r="AU757" s="65" t="str">
        <f t="shared" si="563"/>
        <v/>
      </c>
      <c r="AV757" s="165" t="str">
        <f>IF(COUNTBLANK($A757:$F757)&gt;2,"",IF(Input!L757=0,"NA",Input!L757))</f>
        <v/>
      </c>
      <c r="AW757" s="65" t="str">
        <f t="shared" si="564"/>
        <v/>
      </c>
      <c r="AX757" s="65" t="str">
        <f t="shared" si="565"/>
        <v/>
      </c>
      <c r="AY757" s="165" t="str">
        <f>IF(COUNTBLANK($A757:$F757)&gt;2,"",IF(Input!M757=0,"NA",Input!M757))</f>
        <v/>
      </c>
      <c r="AZ757" s="65" t="str">
        <f t="shared" si="566"/>
        <v/>
      </c>
      <c r="BA757" s="65" t="str">
        <f t="shared" si="567"/>
        <v/>
      </c>
      <c r="BB757" s="165" t="str">
        <f>IF(COUNTBLANK($A757:$F757)&gt;2,"",IF(Input!N757=0,"NA",Input!N757))</f>
        <v/>
      </c>
      <c r="BC757" s="65" t="str">
        <f t="shared" si="568"/>
        <v/>
      </c>
      <c r="BD757" s="65" t="str">
        <f t="shared" si="569"/>
        <v/>
      </c>
      <c r="BE757" s="165" t="str">
        <f>IF(COUNTBLANK($A757:$F757)&gt;2,"",IF(Input!O757=0,"NA",Input!O757))</f>
        <v/>
      </c>
      <c r="BF757" s="65" t="str">
        <f t="shared" si="570"/>
        <v/>
      </c>
      <c r="BG757" s="65" t="str">
        <f t="shared" si="571"/>
        <v/>
      </c>
      <c r="BH757" s="165" t="str">
        <f>IF(COUNTBLANK($A757:$F757)&gt;2,"",IF(Input!P757=0,"NA",Input!P757))</f>
        <v/>
      </c>
      <c r="BI757" s="65" t="str">
        <f t="shared" si="572"/>
        <v/>
      </c>
      <c r="BJ757" s="65" t="str">
        <f t="shared" si="573"/>
        <v/>
      </c>
      <c r="BK757" s="165" t="str">
        <f>IF(COUNTBLANK($A757:$F757)&gt;2,"",IF(Input!Q757=0,"NA",Input!Q757))</f>
        <v/>
      </c>
      <c r="BL757" s="65" t="str">
        <f t="shared" si="574"/>
        <v/>
      </c>
      <c r="BM757" s="65" t="str">
        <f t="shared" si="575"/>
        <v/>
      </c>
      <c r="BN757" s="165" t="str">
        <f>IF(COUNTBLANK($A757:$F757)&gt;2,"",IF(Input!R757=0,"NA",Input!R757))</f>
        <v/>
      </c>
      <c r="BO757" s="65" t="str">
        <f t="shared" si="576"/>
        <v/>
      </c>
      <c r="BP757" s="65" t="str">
        <f t="shared" si="577"/>
        <v/>
      </c>
      <c r="BQ757" s="165" t="str">
        <f>IF(COUNTBLANK($A757:$F757)&gt;2,"",IF(Input!S757=0,"NA",Input!S757))</f>
        <v/>
      </c>
      <c r="BR757" s="65" t="str">
        <f t="shared" si="578"/>
        <v/>
      </c>
      <c r="BS757" s="65" t="str">
        <f t="shared" si="579"/>
        <v/>
      </c>
      <c r="BT757" s="165" t="str">
        <f>IF(COUNTBLANK($A757:$F757)&gt;2,"",IF(Input!T757=0,"NA",Input!T757))</f>
        <v/>
      </c>
      <c r="BU757" s="65" t="str">
        <f t="shared" si="580"/>
        <v/>
      </c>
      <c r="BV757" s="65" t="str">
        <f t="shared" si="581"/>
        <v/>
      </c>
      <c r="BW757" s="165" t="str">
        <f>IF(COUNTBLANK($A757:$F757)&gt;2,"",IF(Input!U757=0,"NA",Input!U757))</f>
        <v/>
      </c>
      <c r="BX757" s="65" t="str">
        <f t="shared" si="582"/>
        <v/>
      </c>
      <c r="BY757" s="65" t="str">
        <f t="shared" si="583"/>
        <v/>
      </c>
      <c r="BZ757" s="165" t="str">
        <f>IF(COUNTBLANK($A757:$F757)&gt;2,"",IF(Input!V757=0,"NA",Input!V757))</f>
        <v/>
      </c>
      <c r="CA757" s="65" t="str">
        <f t="shared" si="584"/>
        <v/>
      </c>
      <c r="CB757" s="65" t="str">
        <f t="shared" si="585"/>
        <v/>
      </c>
      <c r="CC757" s="165" t="str">
        <f>IF(COUNTBLANK($A757:$F757)&gt;2,"",IF(Input!W757=0,"NA",Input!W757))</f>
        <v/>
      </c>
      <c r="CD757" s="65" t="str">
        <f t="shared" si="586"/>
        <v/>
      </c>
      <c r="CE757" s="65" t="str">
        <f t="shared" si="587"/>
        <v/>
      </c>
      <c r="CF757" s="165" t="str">
        <f>IF(COUNTBLANK($A757:$F757)&gt;2,"",IF(Input!X757=0,"NA",Input!X757))</f>
        <v/>
      </c>
      <c r="CG757" s="65" t="str">
        <f t="shared" si="588"/>
        <v/>
      </c>
      <c r="CH757" s="65" t="str">
        <f t="shared" si="589"/>
        <v/>
      </c>
      <c r="CI757" s="165" t="str">
        <f>IF(COUNTBLANK($A757:$F757)&gt;2,"",IF(Input!Y757=0,"NA",Input!Y757))</f>
        <v/>
      </c>
      <c r="CJ757" s="65" t="str">
        <f t="shared" si="590"/>
        <v/>
      </c>
      <c r="CK757" s="65" t="str">
        <f t="shared" si="591"/>
        <v/>
      </c>
      <c r="CL757" s="165" t="str">
        <f>IF(COUNTBLANK($A757:$F757)&gt;2,"",IF(Input!Z757=0,"NA",Input!Z757))</f>
        <v/>
      </c>
      <c r="CM757" s="65" t="str">
        <f t="shared" si="592"/>
        <v/>
      </c>
      <c r="CN757" s="65" t="str">
        <f t="shared" si="593"/>
        <v/>
      </c>
      <c r="CO757" s="165" t="str">
        <f>IF(COUNTBLANK($A757:$F757)&gt;2,"",IF(Input!AA757=0,"NA",Input!AA757))</f>
        <v/>
      </c>
      <c r="CP757" s="65" t="str">
        <f t="shared" si="594"/>
        <v/>
      </c>
      <c r="CQ757" s="65" t="str">
        <f t="shared" si="595"/>
        <v/>
      </c>
      <c r="CR757" s="165" t="str">
        <f>IF(COUNTBLANK($A757:$F757)&gt;2,"",IF(Input!AB757=0,"NA",Input!AB757))</f>
        <v/>
      </c>
      <c r="CS757" s="65" t="str">
        <f t="shared" si="596"/>
        <v/>
      </c>
      <c r="CT757" s="65" t="str">
        <f t="shared" si="597"/>
        <v/>
      </c>
      <c r="CU757" s="165" t="str">
        <f>IF(COUNTBLANK($A757:$F757)&gt;2,"",IF(Input!AC757=0,"NA",Input!AC757))</f>
        <v/>
      </c>
      <c r="CV757" s="65" t="str">
        <f t="shared" si="598"/>
        <v/>
      </c>
      <c r="CW757" s="65" t="str">
        <f t="shared" si="599"/>
        <v/>
      </c>
      <c r="CX757" s="165" t="str">
        <f>IF(COUNTBLANK($A757:$F757)&gt;2,"",IF(Input!AD757=0,"NA",Input!AD757))</f>
        <v/>
      </c>
    </row>
    <row r="758" spans="1:102" x14ac:dyDescent="0.25">
      <c r="A758" s="162" t="str">
        <f>IF(Input!B758=0,"",Input!B758)</f>
        <v/>
      </c>
      <c r="B758" s="162" t="str">
        <f>IF(Input!C758=0,"",Input!C758)</f>
        <v/>
      </c>
      <c r="C758" s="162" t="str">
        <f>IF(Input!D758=0,"",Input!D758)</f>
        <v/>
      </c>
      <c r="D758" s="162" t="str">
        <f>IF(Input!G758=0,"",Input!G758)</f>
        <v/>
      </c>
      <c r="E758" s="162" t="str">
        <f>IF(Input!H758=0,"",Input!H758)</f>
        <v/>
      </c>
      <c r="F758" s="162" t="str">
        <f>IF(Input!I758=0,"",Input!I758)</f>
        <v/>
      </c>
      <c r="G758" s="66" t="str">
        <f t="shared" si="550"/>
        <v/>
      </c>
      <c r="H758" s="66" t="str">
        <f t="shared" si="551"/>
        <v/>
      </c>
      <c r="I758" s="160" t="str">
        <f>FinalScores!G758</f>
        <v/>
      </c>
      <c r="J758" s="65" t="str">
        <f t="shared" si="552"/>
        <v/>
      </c>
      <c r="K758" s="65" t="str">
        <f t="shared" si="553"/>
        <v/>
      </c>
      <c r="L758" s="165" t="str">
        <f>IF(COUNTBLANK($A758:$F758)&gt;2,"",IF(Input!AE758=0,"NA",Input!AE758))</f>
        <v/>
      </c>
      <c r="M758" s="65" t="str">
        <f t="shared" si="554"/>
        <v/>
      </c>
      <c r="N758" s="65" t="str">
        <f t="shared" si="555"/>
        <v/>
      </c>
      <c r="O758" s="165" t="str">
        <f>IF(COUNTBLANK($A758:$F758)&gt;2,"",IF(Input!AF758=0,"NA",Input!AF758))</f>
        <v/>
      </c>
      <c r="P758" s="65" t="str">
        <f t="shared" si="556"/>
        <v/>
      </c>
      <c r="Q758" s="65" t="str">
        <f t="shared" si="557"/>
        <v/>
      </c>
      <c r="R758" s="165" t="str">
        <f>IF(COUNTBLANK($A758:$F758)&gt;2,"",IF(Input!AG758=0,"NA",Input!AG758))</f>
        <v/>
      </c>
      <c r="AN758" s="65" t="str">
        <f t="shared" si="558"/>
        <v/>
      </c>
      <c r="AO758" s="65" t="str">
        <f t="shared" si="559"/>
        <v/>
      </c>
      <c r="AP758" s="165" t="str">
        <f>IF(COUNTBLANK($A758:$F758)&gt;2,"",IF(Input!J758=0,"NA",Input!J758))</f>
        <v/>
      </c>
      <c r="AQ758" s="65" t="str">
        <f t="shared" si="560"/>
        <v/>
      </c>
      <c r="AR758" s="65" t="str">
        <f t="shared" si="561"/>
        <v/>
      </c>
      <c r="AS758" s="165" t="str">
        <f>IF(COUNTBLANK($A758:$F758)&gt;2,"",IF(Input!K758=0,"NA",Input!K758))</f>
        <v/>
      </c>
      <c r="AT758" s="65" t="str">
        <f t="shared" si="562"/>
        <v/>
      </c>
      <c r="AU758" s="65" t="str">
        <f t="shared" si="563"/>
        <v/>
      </c>
      <c r="AV758" s="165" t="str">
        <f>IF(COUNTBLANK($A758:$F758)&gt;2,"",IF(Input!L758=0,"NA",Input!L758))</f>
        <v/>
      </c>
      <c r="AW758" s="65" t="str">
        <f t="shared" si="564"/>
        <v/>
      </c>
      <c r="AX758" s="65" t="str">
        <f t="shared" si="565"/>
        <v/>
      </c>
      <c r="AY758" s="165" t="str">
        <f>IF(COUNTBLANK($A758:$F758)&gt;2,"",IF(Input!M758=0,"NA",Input!M758))</f>
        <v/>
      </c>
      <c r="AZ758" s="65" t="str">
        <f t="shared" si="566"/>
        <v/>
      </c>
      <c r="BA758" s="65" t="str">
        <f t="shared" si="567"/>
        <v/>
      </c>
      <c r="BB758" s="165" t="str">
        <f>IF(COUNTBLANK($A758:$F758)&gt;2,"",IF(Input!N758=0,"NA",Input!N758))</f>
        <v/>
      </c>
      <c r="BC758" s="65" t="str">
        <f t="shared" si="568"/>
        <v/>
      </c>
      <c r="BD758" s="65" t="str">
        <f t="shared" si="569"/>
        <v/>
      </c>
      <c r="BE758" s="165" t="str">
        <f>IF(COUNTBLANK($A758:$F758)&gt;2,"",IF(Input!O758=0,"NA",Input!O758))</f>
        <v/>
      </c>
      <c r="BF758" s="65" t="str">
        <f t="shared" si="570"/>
        <v/>
      </c>
      <c r="BG758" s="65" t="str">
        <f t="shared" si="571"/>
        <v/>
      </c>
      <c r="BH758" s="165" t="str">
        <f>IF(COUNTBLANK($A758:$F758)&gt;2,"",IF(Input!P758=0,"NA",Input!P758))</f>
        <v/>
      </c>
      <c r="BI758" s="65" t="str">
        <f t="shared" si="572"/>
        <v/>
      </c>
      <c r="BJ758" s="65" t="str">
        <f t="shared" si="573"/>
        <v/>
      </c>
      <c r="BK758" s="165" t="str">
        <f>IF(COUNTBLANK($A758:$F758)&gt;2,"",IF(Input!Q758=0,"NA",Input!Q758))</f>
        <v/>
      </c>
      <c r="BL758" s="65" t="str">
        <f t="shared" si="574"/>
        <v/>
      </c>
      <c r="BM758" s="65" t="str">
        <f t="shared" si="575"/>
        <v/>
      </c>
      <c r="BN758" s="165" t="str">
        <f>IF(COUNTBLANK($A758:$F758)&gt;2,"",IF(Input!R758=0,"NA",Input!R758))</f>
        <v/>
      </c>
      <c r="BO758" s="65" t="str">
        <f t="shared" si="576"/>
        <v/>
      </c>
      <c r="BP758" s="65" t="str">
        <f t="shared" si="577"/>
        <v/>
      </c>
      <c r="BQ758" s="165" t="str">
        <f>IF(COUNTBLANK($A758:$F758)&gt;2,"",IF(Input!S758=0,"NA",Input!S758))</f>
        <v/>
      </c>
      <c r="BR758" s="65" t="str">
        <f t="shared" si="578"/>
        <v/>
      </c>
      <c r="BS758" s="65" t="str">
        <f t="shared" si="579"/>
        <v/>
      </c>
      <c r="BT758" s="165" t="str">
        <f>IF(COUNTBLANK($A758:$F758)&gt;2,"",IF(Input!T758=0,"NA",Input!T758))</f>
        <v/>
      </c>
      <c r="BU758" s="65" t="str">
        <f t="shared" si="580"/>
        <v/>
      </c>
      <c r="BV758" s="65" t="str">
        <f t="shared" si="581"/>
        <v/>
      </c>
      <c r="BW758" s="165" t="str">
        <f>IF(COUNTBLANK($A758:$F758)&gt;2,"",IF(Input!U758=0,"NA",Input!U758))</f>
        <v/>
      </c>
      <c r="BX758" s="65" t="str">
        <f t="shared" si="582"/>
        <v/>
      </c>
      <c r="BY758" s="65" t="str">
        <f t="shared" si="583"/>
        <v/>
      </c>
      <c r="BZ758" s="165" t="str">
        <f>IF(COUNTBLANK($A758:$F758)&gt;2,"",IF(Input!V758=0,"NA",Input!V758))</f>
        <v/>
      </c>
      <c r="CA758" s="65" t="str">
        <f t="shared" si="584"/>
        <v/>
      </c>
      <c r="CB758" s="65" t="str">
        <f t="shared" si="585"/>
        <v/>
      </c>
      <c r="CC758" s="165" t="str">
        <f>IF(COUNTBLANK($A758:$F758)&gt;2,"",IF(Input!W758=0,"NA",Input!W758))</f>
        <v/>
      </c>
      <c r="CD758" s="65" t="str">
        <f t="shared" si="586"/>
        <v/>
      </c>
      <c r="CE758" s="65" t="str">
        <f t="shared" si="587"/>
        <v/>
      </c>
      <c r="CF758" s="165" t="str">
        <f>IF(COUNTBLANK($A758:$F758)&gt;2,"",IF(Input!X758=0,"NA",Input!X758))</f>
        <v/>
      </c>
      <c r="CG758" s="65" t="str">
        <f t="shared" si="588"/>
        <v/>
      </c>
      <c r="CH758" s="65" t="str">
        <f t="shared" si="589"/>
        <v/>
      </c>
      <c r="CI758" s="165" t="str">
        <f>IF(COUNTBLANK($A758:$F758)&gt;2,"",IF(Input!Y758=0,"NA",Input!Y758))</f>
        <v/>
      </c>
      <c r="CJ758" s="65" t="str">
        <f t="shared" si="590"/>
        <v/>
      </c>
      <c r="CK758" s="65" t="str">
        <f t="shared" si="591"/>
        <v/>
      </c>
      <c r="CL758" s="165" t="str">
        <f>IF(COUNTBLANK($A758:$F758)&gt;2,"",IF(Input!Z758=0,"NA",Input!Z758))</f>
        <v/>
      </c>
      <c r="CM758" s="65" t="str">
        <f t="shared" si="592"/>
        <v/>
      </c>
      <c r="CN758" s="65" t="str">
        <f t="shared" si="593"/>
        <v/>
      </c>
      <c r="CO758" s="165" t="str">
        <f>IF(COUNTBLANK($A758:$F758)&gt;2,"",IF(Input!AA758=0,"NA",Input!AA758))</f>
        <v/>
      </c>
      <c r="CP758" s="65" t="str">
        <f t="shared" si="594"/>
        <v/>
      </c>
      <c r="CQ758" s="65" t="str">
        <f t="shared" si="595"/>
        <v/>
      </c>
      <c r="CR758" s="165" t="str">
        <f>IF(COUNTBLANK($A758:$F758)&gt;2,"",IF(Input!AB758=0,"NA",Input!AB758))</f>
        <v/>
      </c>
      <c r="CS758" s="65" t="str">
        <f t="shared" si="596"/>
        <v/>
      </c>
      <c r="CT758" s="65" t="str">
        <f t="shared" si="597"/>
        <v/>
      </c>
      <c r="CU758" s="165" t="str">
        <f>IF(COUNTBLANK($A758:$F758)&gt;2,"",IF(Input!AC758=0,"NA",Input!AC758))</f>
        <v/>
      </c>
      <c r="CV758" s="65" t="str">
        <f t="shared" si="598"/>
        <v/>
      </c>
      <c r="CW758" s="65" t="str">
        <f t="shared" si="599"/>
        <v/>
      </c>
      <c r="CX758" s="165" t="str">
        <f>IF(COUNTBLANK($A758:$F758)&gt;2,"",IF(Input!AD758=0,"NA",Input!AD758))</f>
        <v/>
      </c>
    </row>
    <row r="759" spans="1:102" x14ac:dyDescent="0.25">
      <c r="A759" s="162" t="str">
        <f>IF(Input!B759=0,"",Input!B759)</f>
        <v/>
      </c>
      <c r="B759" s="162" t="str">
        <f>IF(Input!C759=0,"",Input!C759)</f>
        <v/>
      </c>
      <c r="C759" s="162" t="str">
        <f>IF(Input!D759=0,"",Input!D759)</f>
        <v/>
      </c>
      <c r="D759" s="162" t="str">
        <f>IF(Input!G759=0,"",Input!G759)</f>
        <v/>
      </c>
      <c r="E759" s="162" t="str">
        <f>IF(Input!H759=0,"",Input!H759)</f>
        <v/>
      </c>
      <c r="F759" s="162" t="str">
        <f>IF(Input!I759=0,"",Input!I759)</f>
        <v/>
      </c>
      <c r="G759" s="66" t="str">
        <f t="shared" si="550"/>
        <v/>
      </c>
      <c r="H759" s="66" t="str">
        <f t="shared" si="551"/>
        <v/>
      </c>
      <c r="I759" s="160" t="str">
        <f>FinalScores!G759</f>
        <v/>
      </c>
      <c r="J759" s="65" t="str">
        <f t="shared" si="552"/>
        <v/>
      </c>
      <c r="K759" s="65" t="str">
        <f t="shared" si="553"/>
        <v/>
      </c>
      <c r="L759" s="165" t="str">
        <f>IF(COUNTBLANK($A759:$F759)&gt;2,"",IF(Input!AE759=0,"NA",Input!AE759))</f>
        <v/>
      </c>
      <c r="M759" s="65" t="str">
        <f t="shared" si="554"/>
        <v/>
      </c>
      <c r="N759" s="65" t="str">
        <f t="shared" si="555"/>
        <v/>
      </c>
      <c r="O759" s="165" t="str">
        <f>IF(COUNTBLANK($A759:$F759)&gt;2,"",IF(Input!AF759=0,"NA",Input!AF759))</f>
        <v/>
      </c>
      <c r="P759" s="65" t="str">
        <f t="shared" si="556"/>
        <v/>
      </c>
      <c r="Q759" s="65" t="str">
        <f t="shared" si="557"/>
        <v/>
      </c>
      <c r="R759" s="165" t="str">
        <f>IF(COUNTBLANK($A759:$F759)&gt;2,"",IF(Input!AG759=0,"NA",Input!AG759))</f>
        <v/>
      </c>
      <c r="AN759" s="65" t="str">
        <f t="shared" si="558"/>
        <v/>
      </c>
      <c r="AO759" s="65" t="str">
        <f t="shared" si="559"/>
        <v/>
      </c>
      <c r="AP759" s="165" t="str">
        <f>IF(COUNTBLANK($A759:$F759)&gt;2,"",IF(Input!J759=0,"NA",Input!J759))</f>
        <v/>
      </c>
      <c r="AQ759" s="65" t="str">
        <f t="shared" si="560"/>
        <v/>
      </c>
      <c r="AR759" s="65" t="str">
        <f t="shared" si="561"/>
        <v/>
      </c>
      <c r="AS759" s="165" t="str">
        <f>IF(COUNTBLANK($A759:$F759)&gt;2,"",IF(Input!K759=0,"NA",Input!K759))</f>
        <v/>
      </c>
      <c r="AT759" s="65" t="str">
        <f t="shared" si="562"/>
        <v/>
      </c>
      <c r="AU759" s="65" t="str">
        <f t="shared" si="563"/>
        <v/>
      </c>
      <c r="AV759" s="165" t="str">
        <f>IF(COUNTBLANK($A759:$F759)&gt;2,"",IF(Input!L759=0,"NA",Input!L759))</f>
        <v/>
      </c>
      <c r="AW759" s="65" t="str">
        <f t="shared" si="564"/>
        <v/>
      </c>
      <c r="AX759" s="65" t="str">
        <f t="shared" si="565"/>
        <v/>
      </c>
      <c r="AY759" s="165" t="str">
        <f>IF(COUNTBLANK($A759:$F759)&gt;2,"",IF(Input!M759=0,"NA",Input!M759))</f>
        <v/>
      </c>
      <c r="AZ759" s="65" t="str">
        <f t="shared" si="566"/>
        <v/>
      </c>
      <c r="BA759" s="65" t="str">
        <f t="shared" si="567"/>
        <v/>
      </c>
      <c r="BB759" s="165" t="str">
        <f>IF(COUNTBLANK($A759:$F759)&gt;2,"",IF(Input!N759=0,"NA",Input!N759))</f>
        <v/>
      </c>
      <c r="BC759" s="65" t="str">
        <f t="shared" si="568"/>
        <v/>
      </c>
      <c r="BD759" s="65" t="str">
        <f t="shared" si="569"/>
        <v/>
      </c>
      <c r="BE759" s="165" t="str">
        <f>IF(COUNTBLANK($A759:$F759)&gt;2,"",IF(Input!O759=0,"NA",Input!O759))</f>
        <v/>
      </c>
      <c r="BF759" s="65" t="str">
        <f t="shared" si="570"/>
        <v/>
      </c>
      <c r="BG759" s="65" t="str">
        <f t="shared" si="571"/>
        <v/>
      </c>
      <c r="BH759" s="165" t="str">
        <f>IF(COUNTBLANK($A759:$F759)&gt;2,"",IF(Input!P759=0,"NA",Input!P759))</f>
        <v/>
      </c>
      <c r="BI759" s="65" t="str">
        <f t="shared" si="572"/>
        <v/>
      </c>
      <c r="BJ759" s="65" t="str">
        <f t="shared" si="573"/>
        <v/>
      </c>
      <c r="BK759" s="165" t="str">
        <f>IF(COUNTBLANK($A759:$F759)&gt;2,"",IF(Input!Q759=0,"NA",Input!Q759))</f>
        <v/>
      </c>
      <c r="BL759" s="65" t="str">
        <f t="shared" si="574"/>
        <v/>
      </c>
      <c r="BM759" s="65" t="str">
        <f t="shared" si="575"/>
        <v/>
      </c>
      <c r="BN759" s="165" t="str">
        <f>IF(COUNTBLANK($A759:$F759)&gt;2,"",IF(Input!R759=0,"NA",Input!R759))</f>
        <v/>
      </c>
      <c r="BO759" s="65" t="str">
        <f t="shared" si="576"/>
        <v/>
      </c>
      <c r="BP759" s="65" t="str">
        <f t="shared" si="577"/>
        <v/>
      </c>
      <c r="BQ759" s="165" t="str">
        <f>IF(COUNTBLANK($A759:$F759)&gt;2,"",IF(Input!S759=0,"NA",Input!S759))</f>
        <v/>
      </c>
      <c r="BR759" s="65" t="str">
        <f t="shared" si="578"/>
        <v/>
      </c>
      <c r="BS759" s="65" t="str">
        <f t="shared" si="579"/>
        <v/>
      </c>
      <c r="BT759" s="165" t="str">
        <f>IF(COUNTBLANK($A759:$F759)&gt;2,"",IF(Input!T759=0,"NA",Input!T759))</f>
        <v/>
      </c>
      <c r="BU759" s="65" t="str">
        <f t="shared" si="580"/>
        <v/>
      </c>
      <c r="BV759" s="65" t="str">
        <f t="shared" si="581"/>
        <v/>
      </c>
      <c r="BW759" s="165" t="str">
        <f>IF(COUNTBLANK($A759:$F759)&gt;2,"",IF(Input!U759=0,"NA",Input!U759))</f>
        <v/>
      </c>
      <c r="BX759" s="65" t="str">
        <f t="shared" si="582"/>
        <v/>
      </c>
      <c r="BY759" s="65" t="str">
        <f t="shared" si="583"/>
        <v/>
      </c>
      <c r="BZ759" s="165" t="str">
        <f>IF(COUNTBLANK($A759:$F759)&gt;2,"",IF(Input!V759=0,"NA",Input!V759))</f>
        <v/>
      </c>
      <c r="CA759" s="65" t="str">
        <f t="shared" si="584"/>
        <v/>
      </c>
      <c r="CB759" s="65" t="str">
        <f t="shared" si="585"/>
        <v/>
      </c>
      <c r="CC759" s="165" t="str">
        <f>IF(COUNTBLANK($A759:$F759)&gt;2,"",IF(Input!W759=0,"NA",Input!W759))</f>
        <v/>
      </c>
      <c r="CD759" s="65" t="str">
        <f t="shared" si="586"/>
        <v/>
      </c>
      <c r="CE759" s="65" t="str">
        <f t="shared" si="587"/>
        <v/>
      </c>
      <c r="CF759" s="165" t="str">
        <f>IF(COUNTBLANK($A759:$F759)&gt;2,"",IF(Input!X759=0,"NA",Input!X759))</f>
        <v/>
      </c>
      <c r="CG759" s="65" t="str">
        <f t="shared" si="588"/>
        <v/>
      </c>
      <c r="CH759" s="65" t="str">
        <f t="shared" si="589"/>
        <v/>
      </c>
      <c r="CI759" s="165" t="str">
        <f>IF(COUNTBLANK($A759:$F759)&gt;2,"",IF(Input!Y759=0,"NA",Input!Y759))</f>
        <v/>
      </c>
      <c r="CJ759" s="65" t="str">
        <f t="shared" si="590"/>
        <v/>
      </c>
      <c r="CK759" s="65" t="str">
        <f t="shared" si="591"/>
        <v/>
      </c>
      <c r="CL759" s="165" t="str">
        <f>IF(COUNTBLANK($A759:$F759)&gt;2,"",IF(Input!Z759=0,"NA",Input!Z759))</f>
        <v/>
      </c>
      <c r="CM759" s="65" t="str">
        <f t="shared" si="592"/>
        <v/>
      </c>
      <c r="CN759" s="65" t="str">
        <f t="shared" si="593"/>
        <v/>
      </c>
      <c r="CO759" s="165" t="str">
        <f>IF(COUNTBLANK($A759:$F759)&gt;2,"",IF(Input!AA759=0,"NA",Input!AA759))</f>
        <v/>
      </c>
      <c r="CP759" s="65" t="str">
        <f t="shared" si="594"/>
        <v/>
      </c>
      <c r="CQ759" s="65" t="str">
        <f t="shared" si="595"/>
        <v/>
      </c>
      <c r="CR759" s="165" t="str">
        <f>IF(COUNTBLANK($A759:$F759)&gt;2,"",IF(Input!AB759=0,"NA",Input!AB759))</f>
        <v/>
      </c>
      <c r="CS759" s="65" t="str">
        <f t="shared" si="596"/>
        <v/>
      </c>
      <c r="CT759" s="65" t="str">
        <f t="shared" si="597"/>
        <v/>
      </c>
      <c r="CU759" s="165" t="str">
        <f>IF(COUNTBLANK($A759:$F759)&gt;2,"",IF(Input!AC759=0,"NA",Input!AC759))</f>
        <v/>
      </c>
      <c r="CV759" s="65" t="str">
        <f t="shared" si="598"/>
        <v/>
      </c>
      <c r="CW759" s="65" t="str">
        <f t="shared" si="599"/>
        <v/>
      </c>
      <c r="CX759" s="165" t="str">
        <f>IF(COUNTBLANK($A759:$F759)&gt;2,"",IF(Input!AD759=0,"NA",Input!AD759))</f>
        <v/>
      </c>
    </row>
    <row r="760" spans="1:102" x14ac:dyDescent="0.25">
      <c r="A760" s="162" t="str">
        <f>IF(Input!B760=0,"",Input!B760)</f>
        <v/>
      </c>
      <c r="B760" s="162" t="str">
        <f>IF(Input!C760=0,"",Input!C760)</f>
        <v/>
      </c>
      <c r="C760" s="162" t="str">
        <f>IF(Input!D760=0,"",Input!D760)</f>
        <v/>
      </c>
      <c r="D760" s="162" t="str">
        <f>IF(Input!G760=0,"",Input!G760)</f>
        <v/>
      </c>
      <c r="E760" s="162" t="str">
        <f>IF(Input!H760=0,"",Input!H760)</f>
        <v/>
      </c>
      <c r="F760" s="162" t="str">
        <f>IF(Input!I760=0,"",Input!I760)</f>
        <v/>
      </c>
      <c r="G760" s="66" t="str">
        <f t="shared" si="550"/>
        <v/>
      </c>
      <c r="H760" s="66" t="str">
        <f t="shared" si="551"/>
        <v/>
      </c>
      <c r="I760" s="160" t="str">
        <f>FinalScores!G760</f>
        <v/>
      </c>
      <c r="J760" s="65" t="str">
        <f t="shared" si="552"/>
        <v/>
      </c>
      <c r="K760" s="65" t="str">
        <f t="shared" si="553"/>
        <v/>
      </c>
      <c r="L760" s="165" t="str">
        <f>IF(COUNTBLANK($A760:$F760)&gt;2,"",IF(Input!AE760=0,"NA",Input!AE760))</f>
        <v/>
      </c>
      <c r="M760" s="65" t="str">
        <f t="shared" si="554"/>
        <v/>
      </c>
      <c r="N760" s="65" t="str">
        <f t="shared" si="555"/>
        <v/>
      </c>
      <c r="O760" s="165" t="str">
        <f>IF(COUNTBLANK($A760:$F760)&gt;2,"",IF(Input!AF760=0,"NA",Input!AF760))</f>
        <v/>
      </c>
      <c r="P760" s="65" t="str">
        <f t="shared" si="556"/>
        <v/>
      </c>
      <c r="Q760" s="65" t="str">
        <f t="shared" si="557"/>
        <v/>
      </c>
      <c r="R760" s="165" t="str">
        <f>IF(COUNTBLANK($A760:$F760)&gt;2,"",IF(Input!AG760=0,"NA",Input!AG760))</f>
        <v/>
      </c>
      <c r="AN760" s="65" t="str">
        <f t="shared" si="558"/>
        <v/>
      </c>
      <c r="AO760" s="65" t="str">
        <f t="shared" si="559"/>
        <v/>
      </c>
      <c r="AP760" s="165" t="str">
        <f>IF(COUNTBLANK($A760:$F760)&gt;2,"",IF(Input!J760=0,"NA",Input!J760))</f>
        <v/>
      </c>
      <c r="AQ760" s="65" t="str">
        <f t="shared" si="560"/>
        <v/>
      </c>
      <c r="AR760" s="65" t="str">
        <f t="shared" si="561"/>
        <v/>
      </c>
      <c r="AS760" s="165" t="str">
        <f>IF(COUNTBLANK($A760:$F760)&gt;2,"",IF(Input!K760=0,"NA",Input!K760))</f>
        <v/>
      </c>
      <c r="AT760" s="65" t="str">
        <f t="shared" si="562"/>
        <v/>
      </c>
      <c r="AU760" s="65" t="str">
        <f t="shared" si="563"/>
        <v/>
      </c>
      <c r="AV760" s="165" t="str">
        <f>IF(COUNTBLANK($A760:$F760)&gt;2,"",IF(Input!L760=0,"NA",Input!L760))</f>
        <v/>
      </c>
      <c r="AW760" s="65" t="str">
        <f t="shared" si="564"/>
        <v/>
      </c>
      <c r="AX760" s="65" t="str">
        <f t="shared" si="565"/>
        <v/>
      </c>
      <c r="AY760" s="165" t="str">
        <f>IF(COUNTBLANK($A760:$F760)&gt;2,"",IF(Input!M760=0,"NA",Input!M760))</f>
        <v/>
      </c>
      <c r="AZ760" s="65" t="str">
        <f t="shared" si="566"/>
        <v/>
      </c>
      <c r="BA760" s="65" t="str">
        <f t="shared" si="567"/>
        <v/>
      </c>
      <c r="BB760" s="165" t="str">
        <f>IF(COUNTBLANK($A760:$F760)&gt;2,"",IF(Input!N760=0,"NA",Input!N760))</f>
        <v/>
      </c>
      <c r="BC760" s="65" t="str">
        <f t="shared" si="568"/>
        <v/>
      </c>
      <c r="BD760" s="65" t="str">
        <f t="shared" si="569"/>
        <v/>
      </c>
      <c r="BE760" s="165" t="str">
        <f>IF(COUNTBLANK($A760:$F760)&gt;2,"",IF(Input!O760=0,"NA",Input!O760))</f>
        <v/>
      </c>
      <c r="BF760" s="65" t="str">
        <f t="shared" si="570"/>
        <v/>
      </c>
      <c r="BG760" s="65" t="str">
        <f t="shared" si="571"/>
        <v/>
      </c>
      <c r="BH760" s="165" t="str">
        <f>IF(COUNTBLANK($A760:$F760)&gt;2,"",IF(Input!P760=0,"NA",Input!P760))</f>
        <v/>
      </c>
      <c r="BI760" s="65" t="str">
        <f t="shared" si="572"/>
        <v/>
      </c>
      <c r="BJ760" s="65" t="str">
        <f t="shared" si="573"/>
        <v/>
      </c>
      <c r="BK760" s="165" t="str">
        <f>IF(COUNTBLANK($A760:$F760)&gt;2,"",IF(Input!Q760=0,"NA",Input!Q760))</f>
        <v/>
      </c>
      <c r="BL760" s="65" t="str">
        <f t="shared" si="574"/>
        <v/>
      </c>
      <c r="BM760" s="65" t="str">
        <f t="shared" si="575"/>
        <v/>
      </c>
      <c r="BN760" s="165" t="str">
        <f>IF(COUNTBLANK($A760:$F760)&gt;2,"",IF(Input!R760=0,"NA",Input!R760))</f>
        <v/>
      </c>
      <c r="BO760" s="65" t="str">
        <f t="shared" si="576"/>
        <v/>
      </c>
      <c r="BP760" s="65" t="str">
        <f t="shared" si="577"/>
        <v/>
      </c>
      <c r="BQ760" s="165" t="str">
        <f>IF(COUNTBLANK($A760:$F760)&gt;2,"",IF(Input!S760=0,"NA",Input!S760))</f>
        <v/>
      </c>
      <c r="BR760" s="65" t="str">
        <f t="shared" si="578"/>
        <v/>
      </c>
      <c r="BS760" s="65" t="str">
        <f t="shared" si="579"/>
        <v/>
      </c>
      <c r="BT760" s="165" t="str">
        <f>IF(COUNTBLANK($A760:$F760)&gt;2,"",IF(Input!T760=0,"NA",Input!T760))</f>
        <v/>
      </c>
      <c r="BU760" s="65" t="str">
        <f t="shared" si="580"/>
        <v/>
      </c>
      <c r="BV760" s="65" t="str">
        <f t="shared" si="581"/>
        <v/>
      </c>
      <c r="BW760" s="165" t="str">
        <f>IF(COUNTBLANK($A760:$F760)&gt;2,"",IF(Input!U760=0,"NA",Input!U760))</f>
        <v/>
      </c>
      <c r="BX760" s="65" t="str">
        <f t="shared" si="582"/>
        <v/>
      </c>
      <c r="BY760" s="65" t="str">
        <f t="shared" si="583"/>
        <v/>
      </c>
      <c r="BZ760" s="165" t="str">
        <f>IF(COUNTBLANK($A760:$F760)&gt;2,"",IF(Input!V760=0,"NA",Input!V760))</f>
        <v/>
      </c>
      <c r="CA760" s="65" t="str">
        <f t="shared" si="584"/>
        <v/>
      </c>
      <c r="CB760" s="65" t="str">
        <f t="shared" si="585"/>
        <v/>
      </c>
      <c r="CC760" s="165" t="str">
        <f>IF(COUNTBLANK($A760:$F760)&gt;2,"",IF(Input!W760=0,"NA",Input!W760))</f>
        <v/>
      </c>
      <c r="CD760" s="65" t="str">
        <f t="shared" si="586"/>
        <v/>
      </c>
      <c r="CE760" s="65" t="str">
        <f t="shared" si="587"/>
        <v/>
      </c>
      <c r="CF760" s="165" t="str">
        <f>IF(COUNTBLANK($A760:$F760)&gt;2,"",IF(Input!X760=0,"NA",Input!X760))</f>
        <v/>
      </c>
      <c r="CG760" s="65" t="str">
        <f t="shared" si="588"/>
        <v/>
      </c>
      <c r="CH760" s="65" t="str">
        <f t="shared" si="589"/>
        <v/>
      </c>
      <c r="CI760" s="165" t="str">
        <f>IF(COUNTBLANK($A760:$F760)&gt;2,"",IF(Input!Y760=0,"NA",Input!Y760))</f>
        <v/>
      </c>
      <c r="CJ760" s="65" t="str">
        <f t="shared" si="590"/>
        <v/>
      </c>
      <c r="CK760" s="65" t="str">
        <f t="shared" si="591"/>
        <v/>
      </c>
      <c r="CL760" s="165" t="str">
        <f>IF(COUNTBLANK($A760:$F760)&gt;2,"",IF(Input!Z760=0,"NA",Input!Z760))</f>
        <v/>
      </c>
      <c r="CM760" s="65" t="str">
        <f t="shared" si="592"/>
        <v/>
      </c>
      <c r="CN760" s="65" t="str">
        <f t="shared" si="593"/>
        <v/>
      </c>
      <c r="CO760" s="165" t="str">
        <f>IF(COUNTBLANK($A760:$F760)&gt;2,"",IF(Input!AA760=0,"NA",Input!AA760))</f>
        <v/>
      </c>
      <c r="CP760" s="65" t="str">
        <f t="shared" si="594"/>
        <v/>
      </c>
      <c r="CQ760" s="65" t="str">
        <f t="shared" si="595"/>
        <v/>
      </c>
      <c r="CR760" s="165" t="str">
        <f>IF(COUNTBLANK($A760:$F760)&gt;2,"",IF(Input!AB760=0,"NA",Input!AB760))</f>
        <v/>
      </c>
      <c r="CS760" s="65" t="str">
        <f t="shared" si="596"/>
        <v/>
      </c>
      <c r="CT760" s="65" t="str">
        <f t="shared" si="597"/>
        <v/>
      </c>
      <c r="CU760" s="165" t="str">
        <f>IF(COUNTBLANK($A760:$F760)&gt;2,"",IF(Input!AC760=0,"NA",Input!AC760))</f>
        <v/>
      </c>
      <c r="CV760" s="65" t="str">
        <f t="shared" si="598"/>
        <v/>
      </c>
      <c r="CW760" s="65" t="str">
        <f t="shared" si="599"/>
        <v/>
      </c>
      <c r="CX760" s="165" t="str">
        <f>IF(COUNTBLANK($A760:$F760)&gt;2,"",IF(Input!AD760=0,"NA",Input!AD760))</f>
        <v/>
      </c>
    </row>
    <row r="761" spans="1:102" x14ac:dyDescent="0.25">
      <c r="A761" s="162" t="str">
        <f>IF(Input!B761=0,"",Input!B761)</f>
        <v/>
      </c>
      <c r="B761" s="162" t="str">
        <f>IF(Input!C761=0,"",Input!C761)</f>
        <v/>
      </c>
      <c r="C761" s="162" t="str">
        <f>IF(Input!D761=0,"",Input!D761)</f>
        <v/>
      </c>
      <c r="D761" s="162" t="str">
        <f>IF(Input!G761=0,"",Input!G761)</f>
        <v/>
      </c>
      <c r="E761" s="162" t="str">
        <f>IF(Input!H761=0,"",Input!H761)</f>
        <v/>
      </c>
      <c r="F761" s="162" t="str">
        <f>IF(Input!I761=0,"",Input!I761)</f>
        <v/>
      </c>
      <c r="G761" s="66" t="str">
        <f t="shared" si="550"/>
        <v/>
      </c>
      <c r="H761" s="66" t="str">
        <f t="shared" si="551"/>
        <v/>
      </c>
      <c r="I761" s="160" t="str">
        <f>FinalScores!G761</f>
        <v/>
      </c>
      <c r="J761" s="65" t="str">
        <f t="shared" si="552"/>
        <v/>
      </c>
      <c r="K761" s="65" t="str">
        <f t="shared" si="553"/>
        <v/>
      </c>
      <c r="L761" s="165" t="str">
        <f>IF(COUNTBLANK($A761:$F761)&gt;2,"",IF(Input!AE761=0,"NA",Input!AE761))</f>
        <v/>
      </c>
      <c r="M761" s="65" t="str">
        <f t="shared" si="554"/>
        <v/>
      </c>
      <c r="N761" s="65" t="str">
        <f t="shared" si="555"/>
        <v/>
      </c>
      <c r="O761" s="165" t="str">
        <f>IF(COUNTBLANK($A761:$F761)&gt;2,"",IF(Input!AF761=0,"NA",Input!AF761))</f>
        <v/>
      </c>
      <c r="P761" s="65" t="str">
        <f t="shared" si="556"/>
        <v/>
      </c>
      <c r="Q761" s="65" t="str">
        <f t="shared" si="557"/>
        <v/>
      </c>
      <c r="R761" s="165" t="str">
        <f>IF(COUNTBLANK($A761:$F761)&gt;2,"",IF(Input!AG761=0,"NA",Input!AG761))</f>
        <v/>
      </c>
      <c r="AN761" s="65" t="str">
        <f t="shared" si="558"/>
        <v/>
      </c>
      <c r="AO761" s="65" t="str">
        <f t="shared" si="559"/>
        <v/>
      </c>
      <c r="AP761" s="165" t="str">
        <f>IF(COUNTBLANK($A761:$F761)&gt;2,"",IF(Input!J761=0,"NA",Input!J761))</f>
        <v/>
      </c>
      <c r="AQ761" s="65" t="str">
        <f t="shared" si="560"/>
        <v/>
      </c>
      <c r="AR761" s="65" t="str">
        <f t="shared" si="561"/>
        <v/>
      </c>
      <c r="AS761" s="165" t="str">
        <f>IF(COUNTBLANK($A761:$F761)&gt;2,"",IF(Input!K761=0,"NA",Input!K761))</f>
        <v/>
      </c>
      <c r="AT761" s="65" t="str">
        <f t="shared" si="562"/>
        <v/>
      </c>
      <c r="AU761" s="65" t="str">
        <f t="shared" si="563"/>
        <v/>
      </c>
      <c r="AV761" s="165" t="str">
        <f>IF(COUNTBLANK($A761:$F761)&gt;2,"",IF(Input!L761=0,"NA",Input!L761))</f>
        <v/>
      </c>
      <c r="AW761" s="65" t="str">
        <f t="shared" si="564"/>
        <v/>
      </c>
      <c r="AX761" s="65" t="str">
        <f t="shared" si="565"/>
        <v/>
      </c>
      <c r="AY761" s="165" t="str">
        <f>IF(COUNTBLANK($A761:$F761)&gt;2,"",IF(Input!M761=0,"NA",Input!M761))</f>
        <v/>
      </c>
      <c r="AZ761" s="65" t="str">
        <f t="shared" si="566"/>
        <v/>
      </c>
      <c r="BA761" s="65" t="str">
        <f t="shared" si="567"/>
        <v/>
      </c>
      <c r="BB761" s="165" t="str">
        <f>IF(COUNTBLANK($A761:$F761)&gt;2,"",IF(Input!N761=0,"NA",Input!N761))</f>
        <v/>
      </c>
      <c r="BC761" s="65" t="str">
        <f t="shared" si="568"/>
        <v/>
      </c>
      <c r="BD761" s="65" t="str">
        <f t="shared" si="569"/>
        <v/>
      </c>
      <c r="BE761" s="165" t="str">
        <f>IF(COUNTBLANK($A761:$F761)&gt;2,"",IF(Input!O761=0,"NA",Input!O761))</f>
        <v/>
      </c>
      <c r="BF761" s="65" t="str">
        <f t="shared" si="570"/>
        <v/>
      </c>
      <c r="BG761" s="65" t="str">
        <f t="shared" si="571"/>
        <v/>
      </c>
      <c r="BH761" s="165" t="str">
        <f>IF(COUNTBLANK($A761:$F761)&gt;2,"",IF(Input!P761=0,"NA",Input!P761))</f>
        <v/>
      </c>
      <c r="BI761" s="65" t="str">
        <f t="shared" si="572"/>
        <v/>
      </c>
      <c r="BJ761" s="65" t="str">
        <f t="shared" si="573"/>
        <v/>
      </c>
      <c r="BK761" s="165" t="str">
        <f>IF(COUNTBLANK($A761:$F761)&gt;2,"",IF(Input!Q761=0,"NA",Input!Q761))</f>
        <v/>
      </c>
      <c r="BL761" s="65" t="str">
        <f t="shared" si="574"/>
        <v/>
      </c>
      <c r="BM761" s="65" t="str">
        <f t="shared" si="575"/>
        <v/>
      </c>
      <c r="BN761" s="165" t="str">
        <f>IF(COUNTBLANK($A761:$F761)&gt;2,"",IF(Input!R761=0,"NA",Input!R761))</f>
        <v/>
      </c>
      <c r="BO761" s="65" t="str">
        <f t="shared" si="576"/>
        <v/>
      </c>
      <c r="BP761" s="65" t="str">
        <f t="shared" si="577"/>
        <v/>
      </c>
      <c r="BQ761" s="165" t="str">
        <f>IF(COUNTBLANK($A761:$F761)&gt;2,"",IF(Input!S761=0,"NA",Input!S761))</f>
        <v/>
      </c>
      <c r="BR761" s="65" t="str">
        <f t="shared" si="578"/>
        <v/>
      </c>
      <c r="BS761" s="65" t="str">
        <f t="shared" si="579"/>
        <v/>
      </c>
      <c r="BT761" s="165" t="str">
        <f>IF(COUNTBLANK($A761:$F761)&gt;2,"",IF(Input!T761=0,"NA",Input!T761))</f>
        <v/>
      </c>
      <c r="BU761" s="65" t="str">
        <f t="shared" si="580"/>
        <v/>
      </c>
      <c r="BV761" s="65" t="str">
        <f t="shared" si="581"/>
        <v/>
      </c>
      <c r="BW761" s="165" t="str">
        <f>IF(COUNTBLANK($A761:$F761)&gt;2,"",IF(Input!U761=0,"NA",Input!U761))</f>
        <v/>
      </c>
      <c r="BX761" s="65" t="str">
        <f t="shared" si="582"/>
        <v/>
      </c>
      <c r="BY761" s="65" t="str">
        <f t="shared" si="583"/>
        <v/>
      </c>
      <c r="BZ761" s="165" t="str">
        <f>IF(COUNTBLANK($A761:$F761)&gt;2,"",IF(Input!V761=0,"NA",Input!V761))</f>
        <v/>
      </c>
      <c r="CA761" s="65" t="str">
        <f t="shared" si="584"/>
        <v/>
      </c>
      <c r="CB761" s="65" t="str">
        <f t="shared" si="585"/>
        <v/>
      </c>
      <c r="CC761" s="165" t="str">
        <f>IF(COUNTBLANK($A761:$F761)&gt;2,"",IF(Input!W761=0,"NA",Input!W761))</f>
        <v/>
      </c>
      <c r="CD761" s="65" t="str">
        <f t="shared" si="586"/>
        <v/>
      </c>
      <c r="CE761" s="65" t="str">
        <f t="shared" si="587"/>
        <v/>
      </c>
      <c r="CF761" s="165" t="str">
        <f>IF(COUNTBLANK($A761:$F761)&gt;2,"",IF(Input!X761=0,"NA",Input!X761))</f>
        <v/>
      </c>
      <c r="CG761" s="65" t="str">
        <f t="shared" si="588"/>
        <v/>
      </c>
      <c r="CH761" s="65" t="str">
        <f t="shared" si="589"/>
        <v/>
      </c>
      <c r="CI761" s="165" t="str">
        <f>IF(COUNTBLANK($A761:$F761)&gt;2,"",IF(Input!Y761=0,"NA",Input!Y761))</f>
        <v/>
      </c>
      <c r="CJ761" s="65" t="str">
        <f t="shared" si="590"/>
        <v/>
      </c>
      <c r="CK761" s="65" t="str">
        <f t="shared" si="591"/>
        <v/>
      </c>
      <c r="CL761" s="165" t="str">
        <f>IF(COUNTBLANK($A761:$F761)&gt;2,"",IF(Input!Z761=0,"NA",Input!Z761))</f>
        <v/>
      </c>
      <c r="CM761" s="65" t="str">
        <f t="shared" si="592"/>
        <v/>
      </c>
      <c r="CN761" s="65" t="str">
        <f t="shared" si="593"/>
        <v/>
      </c>
      <c r="CO761" s="165" t="str">
        <f>IF(COUNTBLANK($A761:$F761)&gt;2,"",IF(Input!AA761=0,"NA",Input!AA761))</f>
        <v/>
      </c>
      <c r="CP761" s="65" t="str">
        <f t="shared" si="594"/>
        <v/>
      </c>
      <c r="CQ761" s="65" t="str">
        <f t="shared" si="595"/>
        <v/>
      </c>
      <c r="CR761" s="165" t="str">
        <f>IF(COUNTBLANK($A761:$F761)&gt;2,"",IF(Input!AB761=0,"NA",Input!AB761))</f>
        <v/>
      </c>
      <c r="CS761" s="65" t="str">
        <f t="shared" si="596"/>
        <v/>
      </c>
      <c r="CT761" s="65" t="str">
        <f t="shared" si="597"/>
        <v/>
      </c>
      <c r="CU761" s="165" t="str">
        <f>IF(COUNTBLANK($A761:$F761)&gt;2,"",IF(Input!AC761=0,"NA",Input!AC761))</f>
        <v/>
      </c>
      <c r="CV761" s="65" t="str">
        <f t="shared" si="598"/>
        <v/>
      </c>
      <c r="CW761" s="65" t="str">
        <f t="shared" si="599"/>
        <v/>
      </c>
      <c r="CX761" s="165" t="str">
        <f>IF(COUNTBLANK($A761:$F761)&gt;2,"",IF(Input!AD761=0,"NA",Input!AD761))</f>
        <v/>
      </c>
    </row>
    <row r="762" spans="1:102" x14ac:dyDescent="0.25">
      <c r="A762" s="162" t="str">
        <f>IF(Input!B762=0,"",Input!B762)</f>
        <v/>
      </c>
      <c r="B762" s="162" t="str">
        <f>IF(Input!C762=0,"",Input!C762)</f>
        <v/>
      </c>
      <c r="C762" s="162" t="str">
        <f>IF(Input!D762=0,"",Input!D762)</f>
        <v/>
      </c>
      <c r="D762" s="162" t="str">
        <f>IF(Input!G762=0,"",Input!G762)</f>
        <v/>
      </c>
      <c r="E762" s="162" t="str">
        <f>IF(Input!H762=0,"",Input!H762)</f>
        <v/>
      </c>
      <c r="F762" s="162" t="str">
        <f>IF(Input!I762=0,"",Input!I762)</f>
        <v/>
      </c>
      <c r="G762" s="66" t="str">
        <f t="shared" si="550"/>
        <v/>
      </c>
      <c r="H762" s="66" t="str">
        <f t="shared" si="551"/>
        <v/>
      </c>
      <c r="I762" s="160" t="str">
        <f>FinalScores!G762</f>
        <v/>
      </c>
      <c r="J762" s="65" t="str">
        <f t="shared" si="552"/>
        <v/>
      </c>
      <c r="K762" s="65" t="str">
        <f t="shared" si="553"/>
        <v/>
      </c>
      <c r="L762" s="165" t="str">
        <f>IF(COUNTBLANK($A762:$F762)&gt;2,"",IF(Input!AE762=0,"NA",Input!AE762))</f>
        <v/>
      </c>
      <c r="M762" s="65" t="str">
        <f t="shared" si="554"/>
        <v/>
      </c>
      <c r="N762" s="65" t="str">
        <f t="shared" si="555"/>
        <v/>
      </c>
      <c r="O762" s="165" t="str">
        <f>IF(COUNTBLANK($A762:$F762)&gt;2,"",IF(Input!AF762=0,"NA",Input!AF762))</f>
        <v/>
      </c>
      <c r="P762" s="65" t="str">
        <f t="shared" si="556"/>
        <v/>
      </c>
      <c r="Q762" s="65" t="str">
        <f t="shared" si="557"/>
        <v/>
      </c>
      <c r="R762" s="165" t="str">
        <f>IF(COUNTBLANK($A762:$F762)&gt;2,"",IF(Input!AG762=0,"NA",Input!AG762))</f>
        <v/>
      </c>
      <c r="AN762" s="65" t="str">
        <f t="shared" si="558"/>
        <v/>
      </c>
      <c r="AO762" s="65" t="str">
        <f t="shared" si="559"/>
        <v/>
      </c>
      <c r="AP762" s="165" t="str">
        <f>IF(COUNTBLANK($A762:$F762)&gt;2,"",IF(Input!J762=0,"NA",Input!J762))</f>
        <v/>
      </c>
      <c r="AQ762" s="65" t="str">
        <f t="shared" si="560"/>
        <v/>
      </c>
      <c r="AR762" s="65" t="str">
        <f t="shared" si="561"/>
        <v/>
      </c>
      <c r="AS762" s="165" t="str">
        <f>IF(COUNTBLANK($A762:$F762)&gt;2,"",IF(Input!K762=0,"NA",Input!K762))</f>
        <v/>
      </c>
      <c r="AT762" s="65" t="str">
        <f t="shared" si="562"/>
        <v/>
      </c>
      <c r="AU762" s="65" t="str">
        <f t="shared" si="563"/>
        <v/>
      </c>
      <c r="AV762" s="165" t="str">
        <f>IF(COUNTBLANK($A762:$F762)&gt;2,"",IF(Input!L762=0,"NA",Input!L762))</f>
        <v/>
      </c>
      <c r="AW762" s="65" t="str">
        <f t="shared" si="564"/>
        <v/>
      </c>
      <c r="AX762" s="65" t="str">
        <f t="shared" si="565"/>
        <v/>
      </c>
      <c r="AY762" s="165" t="str">
        <f>IF(COUNTBLANK($A762:$F762)&gt;2,"",IF(Input!M762=0,"NA",Input!M762))</f>
        <v/>
      </c>
      <c r="AZ762" s="65" t="str">
        <f t="shared" si="566"/>
        <v/>
      </c>
      <c r="BA762" s="65" t="str">
        <f t="shared" si="567"/>
        <v/>
      </c>
      <c r="BB762" s="165" t="str">
        <f>IF(COUNTBLANK($A762:$F762)&gt;2,"",IF(Input!N762=0,"NA",Input!N762))</f>
        <v/>
      </c>
      <c r="BC762" s="65" t="str">
        <f t="shared" si="568"/>
        <v/>
      </c>
      <c r="BD762" s="65" t="str">
        <f t="shared" si="569"/>
        <v/>
      </c>
      <c r="BE762" s="165" t="str">
        <f>IF(COUNTBLANK($A762:$F762)&gt;2,"",IF(Input!O762=0,"NA",Input!O762))</f>
        <v/>
      </c>
      <c r="BF762" s="65" t="str">
        <f t="shared" si="570"/>
        <v/>
      </c>
      <c r="BG762" s="65" t="str">
        <f t="shared" si="571"/>
        <v/>
      </c>
      <c r="BH762" s="165" t="str">
        <f>IF(COUNTBLANK($A762:$F762)&gt;2,"",IF(Input!P762=0,"NA",Input!P762))</f>
        <v/>
      </c>
      <c r="BI762" s="65" t="str">
        <f t="shared" si="572"/>
        <v/>
      </c>
      <c r="BJ762" s="65" t="str">
        <f t="shared" si="573"/>
        <v/>
      </c>
      <c r="BK762" s="165" t="str">
        <f>IF(COUNTBLANK($A762:$F762)&gt;2,"",IF(Input!Q762=0,"NA",Input!Q762))</f>
        <v/>
      </c>
      <c r="BL762" s="65" t="str">
        <f t="shared" si="574"/>
        <v/>
      </c>
      <c r="BM762" s="65" t="str">
        <f t="shared" si="575"/>
        <v/>
      </c>
      <c r="BN762" s="165" t="str">
        <f>IF(COUNTBLANK($A762:$F762)&gt;2,"",IF(Input!R762=0,"NA",Input!R762))</f>
        <v/>
      </c>
      <c r="BO762" s="65" t="str">
        <f t="shared" si="576"/>
        <v/>
      </c>
      <c r="BP762" s="65" t="str">
        <f t="shared" si="577"/>
        <v/>
      </c>
      <c r="BQ762" s="165" t="str">
        <f>IF(COUNTBLANK($A762:$F762)&gt;2,"",IF(Input!S762=0,"NA",Input!S762))</f>
        <v/>
      </c>
      <c r="BR762" s="65" t="str">
        <f t="shared" si="578"/>
        <v/>
      </c>
      <c r="BS762" s="65" t="str">
        <f t="shared" si="579"/>
        <v/>
      </c>
      <c r="BT762" s="165" t="str">
        <f>IF(COUNTBLANK($A762:$F762)&gt;2,"",IF(Input!T762=0,"NA",Input!T762))</f>
        <v/>
      </c>
      <c r="BU762" s="65" t="str">
        <f t="shared" si="580"/>
        <v/>
      </c>
      <c r="BV762" s="65" t="str">
        <f t="shared" si="581"/>
        <v/>
      </c>
      <c r="BW762" s="165" t="str">
        <f>IF(COUNTBLANK($A762:$F762)&gt;2,"",IF(Input!U762=0,"NA",Input!U762))</f>
        <v/>
      </c>
      <c r="BX762" s="65" t="str">
        <f t="shared" si="582"/>
        <v/>
      </c>
      <c r="BY762" s="65" t="str">
        <f t="shared" si="583"/>
        <v/>
      </c>
      <c r="BZ762" s="165" t="str">
        <f>IF(COUNTBLANK($A762:$F762)&gt;2,"",IF(Input!V762=0,"NA",Input!V762))</f>
        <v/>
      </c>
      <c r="CA762" s="65" t="str">
        <f t="shared" si="584"/>
        <v/>
      </c>
      <c r="CB762" s="65" t="str">
        <f t="shared" si="585"/>
        <v/>
      </c>
      <c r="CC762" s="165" t="str">
        <f>IF(COUNTBLANK($A762:$F762)&gt;2,"",IF(Input!W762=0,"NA",Input!W762))</f>
        <v/>
      </c>
      <c r="CD762" s="65" t="str">
        <f t="shared" si="586"/>
        <v/>
      </c>
      <c r="CE762" s="65" t="str">
        <f t="shared" si="587"/>
        <v/>
      </c>
      <c r="CF762" s="165" t="str">
        <f>IF(COUNTBLANK($A762:$F762)&gt;2,"",IF(Input!X762=0,"NA",Input!X762))</f>
        <v/>
      </c>
      <c r="CG762" s="65" t="str">
        <f t="shared" si="588"/>
        <v/>
      </c>
      <c r="CH762" s="65" t="str">
        <f t="shared" si="589"/>
        <v/>
      </c>
      <c r="CI762" s="165" t="str">
        <f>IF(COUNTBLANK($A762:$F762)&gt;2,"",IF(Input!Y762=0,"NA",Input!Y762))</f>
        <v/>
      </c>
      <c r="CJ762" s="65" t="str">
        <f t="shared" si="590"/>
        <v/>
      </c>
      <c r="CK762" s="65" t="str">
        <f t="shared" si="591"/>
        <v/>
      </c>
      <c r="CL762" s="165" t="str">
        <f>IF(COUNTBLANK($A762:$F762)&gt;2,"",IF(Input!Z762=0,"NA",Input!Z762))</f>
        <v/>
      </c>
      <c r="CM762" s="65" t="str">
        <f t="shared" si="592"/>
        <v/>
      </c>
      <c r="CN762" s="65" t="str">
        <f t="shared" si="593"/>
        <v/>
      </c>
      <c r="CO762" s="165" t="str">
        <f>IF(COUNTBLANK($A762:$F762)&gt;2,"",IF(Input!AA762=0,"NA",Input!AA762))</f>
        <v/>
      </c>
      <c r="CP762" s="65" t="str">
        <f t="shared" si="594"/>
        <v/>
      </c>
      <c r="CQ762" s="65" t="str">
        <f t="shared" si="595"/>
        <v/>
      </c>
      <c r="CR762" s="165" t="str">
        <f>IF(COUNTBLANK($A762:$F762)&gt;2,"",IF(Input!AB762=0,"NA",Input!AB762))</f>
        <v/>
      </c>
      <c r="CS762" s="65" t="str">
        <f t="shared" si="596"/>
        <v/>
      </c>
      <c r="CT762" s="65" t="str">
        <f t="shared" si="597"/>
        <v/>
      </c>
      <c r="CU762" s="165" t="str">
        <f>IF(COUNTBLANK($A762:$F762)&gt;2,"",IF(Input!AC762=0,"NA",Input!AC762))</f>
        <v/>
      </c>
      <c r="CV762" s="65" t="str">
        <f t="shared" si="598"/>
        <v/>
      </c>
      <c r="CW762" s="65" t="str">
        <f t="shared" si="599"/>
        <v/>
      </c>
      <c r="CX762" s="165" t="str">
        <f>IF(COUNTBLANK($A762:$F762)&gt;2,"",IF(Input!AD762=0,"NA",Input!AD762))</f>
        <v/>
      </c>
    </row>
    <row r="763" spans="1:102" x14ac:dyDescent="0.25">
      <c r="A763" s="162" t="str">
        <f>IF(Input!B763=0,"",Input!B763)</f>
        <v/>
      </c>
      <c r="B763" s="162" t="str">
        <f>IF(Input!C763=0,"",Input!C763)</f>
        <v/>
      </c>
      <c r="C763" s="162" t="str">
        <f>IF(Input!D763=0,"",Input!D763)</f>
        <v/>
      </c>
      <c r="D763" s="162" t="str">
        <f>IF(Input!G763=0,"",Input!G763)</f>
        <v/>
      </c>
      <c r="E763" s="162" t="str">
        <f>IF(Input!H763=0,"",Input!H763)</f>
        <v/>
      </c>
      <c r="F763" s="162" t="str">
        <f>IF(Input!I763=0,"",Input!I763)</f>
        <v/>
      </c>
      <c r="G763" s="66" t="str">
        <f t="shared" si="550"/>
        <v/>
      </c>
      <c r="H763" s="66" t="str">
        <f t="shared" si="551"/>
        <v/>
      </c>
      <c r="I763" s="160" t="str">
        <f>FinalScores!G763</f>
        <v/>
      </c>
      <c r="J763" s="65" t="str">
        <f t="shared" si="552"/>
        <v/>
      </c>
      <c r="K763" s="65" t="str">
        <f t="shared" si="553"/>
        <v/>
      </c>
      <c r="L763" s="165" t="str">
        <f>IF(COUNTBLANK($A763:$F763)&gt;2,"",IF(Input!AE763=0,"NA",Input!AE763))</f>
        <v/>
      </c>
      <c r="M763" s="65" t="str">
        <f t="shared" si="554"/>
        <v/>
      </c>
      <c r="N763" s="65" t="str">
        <f t="shared" si="555"/>
        <v/>
      </c>
      <c r="O763" s="165" t="str">
        <f>IF(COUNTBLANK($A763:$F763)&gt;2,"",IF(Input!AF763=0,"NA",Input!AF763))</f>
        <v/>
      </c>
      <c r="P763" s="65" t="str">
        <f t="shared" si="556"/>
        <v/>
      </c>
      <c r="Q763" s="65" t="str">
        <f t="shared" si="557"/>
        <v/>
      </c>
      <c r="R763" s="165" t="str">
        <f>IF(COUNTBLANK($A763:$F763)&gt;2,"",IF(Input!AG763=0,"NA",Input!AG763))</f>
        <v/>
      </c>
      <c r="AN763" s="65" t="str">
        <f t="shared" si="558"/>
        <v/>
      </c>
      <c r="AO763" s="65" t="str">
        <f t="shared" si="559"/>
        <v/>
      </c>
      <c r="AP763" s="165" t="str">
        <f>IF(COUNTBLANK($A763:$F763)&gt;2,"",IF(Input!J763=0,"NA",Input!J763))</f>
        <v/>
      </c>
      <c r="AQ763" s="65" t="str">
        <f t="shared" si="560"/>
        <v/>
      </c>
      <c r="AR763" s="65" t="str">
        <f t="shared" si="561"/>
        <v/>
      </c>
      <c r="AS763" s="165" t="str">
        <f>IF(COUNTBLANK($A763:$F763)&gt;2,"",IF(Input!K763=0,"NA",Input!K763))</f>
        <v/>
      </c>
      <c r="AT763" s="65" t="str">
        <f t="shared" si="562"/>
        <v/>
      </c>
      <c r="AU763" s="65" t="str">
        <f t="shared" si="563"/>
        <v/>
      </c>
      <c r="AV763" s="165" t="str">
        <f>IF(COUNTBLANK($A763:$F763)&gt;2,"",IF(Input!L763=0,"NA",Input!L763))</f>
        <v/>
      </c>
      <c r="AW763" s="65" t="str">
        <f t="shared" si="564"/>
        <v/>
      </c>
      <c r="AX763" s="65" t="str">
        <f t="shared" si="565"/>
        <v/>
      </c>
      <c r="AY763" s="165" t="str">
        <f>IF(COUNTBLANK($A763:$F763)&gt;2,"",IF(Input!M763=0,"NA",Input!M763))</f>
        <v/>
      </c>
      <c r="AZ763" s="65" t="str">
        <f t="shared" si="566"/>
        <v/>
      </c>
      <c r="BA763" s="65" t="str">
        <f t="shared" si="567"/>
        <v/>
      </c>
      <c r="BB763" s="165" t="str">
        <f>IF(COUNTBLANK($A763:$F763)&gt;2,"",IF(Input!N763=0,"NA",Input!N763))</f>
        <v/>
      </c>
      <c r="BC763" s="65" t="str">
        <f t="shared" si="568"/>
        <v/>
      </c>
      <c r="BD763" s="65" t="str">
        <f t="shared" si="569"/>
        <v/>
      </c>
      <c r="BE763" s="165" t="str">
        <f>IF(COUNTBLANK($A763:$F763)&gt;2,"",IF(Input!O763=0,"NA",Input!O763))</f>
        <v/>
      </c>
      <c r="BF763" s="65" t="str">
        <f t="shared" si="570"/>
        <v/>
      </c>
      <c r="BG763" s="65" t="str">
        <f t="shared" si="571"/>
        <v/>
      </c>
      <c r="BH763" s="165" t="str">
        <f>IF(COUNTBLANK($A763:$F763)&gt;2,"",IF(Input!P763=0,"NA",Input!P763))</f>
        <v/>
      </c>
      <c r="BI763" s="65" t="str">
        <f t="shared" si="572"/>
        <v/>
      </c>
      <c r="BJ763" s="65" t="str">
        <f t="shared" si="573"/>
        <v/>
      </c>
      <c r="BK763" s="165" t="str">
        <f>IF(COUNTBLANK($A763:$F763)&gt;2,"",IF(Input!Q763=0,"NA",Input!Q763))</f>
        <v/>
      </c>
      <c r="BL763" s="65" t="str">
        <f t="shared" si="574"/>
        <v/>
      </c>
      <c r="BM763" s="65" t="str">
        <f t="shared" si="575"/>
        <v/>
      </c>
      <c r="BN763" s="165" t="str">
        <f>IF(COUNTBLANK($A763:$F763)&gt;2,"",IF(Input!R763=0,"NA",Input!R763))</f>
        <v/>
      </c>
      <c r="BO763" s="65" t="str">
        <f t="shared" si="576"/>
        <v/>
      </c>
      <c r="BP763" s="65" t="str">
        <f t="shared" si="577"/>
        <v/>
      </c>
      <c r="BQ763" s="165" t="str">
        <f>IF(COUNTBLANK($A763:$F763)&gt;2,"",IF(Input!S763=0,"NA",Input!S763))</f>
        <v/>
      </c>
      <c r="BR763" s="65" t="str">
        <f t="shared" si="578"/>
        <v/>
      </c>
      <c r="BS763" s="65" t="str">
        <f t="shared" si="579"/>
        <v/>
      </c>
      <c r="BT763" s="165" t="str">
        <f>IF(COUNTBLANK($A763:$F763)&gt;2,"",IF(Input!T763=0,"NA",Input!T763))</f>
        <v/>
      </c>
      <c r="BU763" s="65" t="str">
        <f t="shared" si="580"/>
        <v/>
      </c>
      <c r="BV763" s="65" t="str">
        <f t="shared" si="581"/>
        <v/>
      </c>
      <c r="BW763" s="165" t="str">
        <f>IF(COUNTBLANK($A763:$F763)&gt;2,"",IF(Input!U763=0,"NA",Input!U763))</f>
        <v/>
      </c>
      <c r="BX763" s="65" t="str">
        <f t="shared" si="582"/>
        <v/>
      </c>
      <c r="BY763" s="65" t="str">
        <f t="shared" si="583"/>
        <v/>
      </c>
      <c r="BZ763" s="165" t="str">
        <f>IF(COUNTBLANK($A763:$F763)&gt;2,"",IF(Input!V763=0,"NA",Input!V763))</f>
        <v/>
      </c>
      <c r="CA763" s="65" t="str">
        <f t="shared" si="584"/>
        <v/>
      </c>
      <c r="CB763" s="65" t="str">
        <f t="shared" si="585"/>
        <v/>
      </c>
      <c r="CC763" s="165" t="str">
        <f>IF(COUNTBLANK($A763:$F763)&gt;2,"",IF(Input!W763=0,"NA",Input!W763))</f>
        <v/>
      </c>
      <c r="CD763" s="65" t="str">
        <f t="shared" si="586"/>
        <v/>
      </c>
      <c r="CE763" s="65" t="str">
        <f t="shared" si="587"/>
        <v/>
      </c>
      <c r="CF763" s="165" t="str">
        <f>IF(COUNTBLANK($A763:$F763)&gt;2,"",IF(Input!X763=0,"NA",Input!X763))</f>
        <v/>
      </c>
      <c r="CG763" s="65" t="str">
        <f t="shared" si="588"/>
        <v/>
      </c>
      <c r="CH763" s="65" t="str">
        <f t="shared" si="589"/>
        <v/>
      </c>
      <c r="CI763" s="165" t="str">
        <f>IF(COUNTBLANK($A763:$F763)&gt;2,"",IF(Input!Y763=0,"NA",Input!Y763))</f>
        <v/>
      </c>
      <c r="CJ763" s="65" t="str">
        <f t="shared" si="590"/>
        <v/>
      </c>
      <c r="CK763" s="65" t="str">
        <f t="shared" si="591"/>
        <v/>
      </c>
      <c r="CL763" s="165" t="str">
        <f>IF(COUNTBLANK($A763:$F763)&gt;2,"",IF(Input!Z763=0,"NA",Input!Z763))</f>
        <v/>
      </c>
      <c r="CM763" s="65" t="str">
        <f t="shared" si="592"/>
        <v/>
      </c>
      <c r="CN763" s="65" t="str">
        <f t="shared" si="593"/>
        <v/>
      </c>
      <c r="CO763" s="165" t="str">
        <f>IF(COUNTBLANK($A763:$F763)&gt;2,"",IF(Input!AA763=0,"NA",Input!AA763))</f>
        <v/>
      </c>
      <c r="CP763" s="65" t="str">
        <f t="shared" si="594"/>
        <v/>
      </c>
      <c r="CQ763" s="65" t="str">
        <f t="shared" si="595"/>
        <v/>
      </c>
      <c r="CR763" s="165" t="str">
        <f>IF(COUNTBLANK($A763:$F763)&gt;2,"",IF(Input!AB763=0,"NA",Input!AB763))</f>
        <v/>
      </c>
      <c r="CS763" s="65" t="str">
        <f t="shared" si="596"/>
        <v/>
      </c>
      <c r="CT763" s="65" t="str">
        <f t="shared" si="597"/>
        <v/>
      </c>
      <c r="CU763" s="165" t="str">
        <f>IF(COUNTBLANK($A763:$F763)&gt;2,"",IF(Input!AC763=0,"NA",Input!AC763))</f>
        <v/>
      </c>
      <c r="CV763" s="65" t="str">
        <f t="shared" si="598"/>
        <v/>
      </c>
      <c r="CW763" s="65" t="str">
        <f t="shared" si="599"/>
        <v/>
      </c>
      <c r="CX763" s="165" t="str">
        <f>IF(COUNTBLANK($A763:$F763)&gt;2,"",IF(Input!AD763=0,"NA",Input!AD763))</f>
        <v/>
      </c>
    </row>
    <row r="764" spans="1:102" x14ac:dyDescent="0.25">
      <c r="A764" s="162" t="str">
        <f>IF(Input!B764=0,"",Input!B764)</f>
        <v/>
      </c>
      <c r="B764" s="162" t="str">
        <f>IF(Input!C764=0,"",Input!C764)</f>
        <v/>
      </c>
      <c r="C764" s="162" t="str">
        <f>IF(Input!D764=0,"",Input!D764)</f>
        <v/>
      </c>
      <c r="D764" s="162" t="str">
        <f>IF(Input!G764=0,"",Input!G764)</f>
        <v/>
      </c>
      <c r="E764" s="162" t="str">
        <f>IF(Input!H764=0,"",Input!H764)</f>
        <v/>
      </c>
      <c r="F764" s="162" t="str">
        <f>IF(Input!I764=0,"",Input!I764)</f>
        <v/>
      </c>
      <c r="G764" s="66" t="str">
        <f t="shared" si="550"/>
        <v/>
      </c>
      <c r="H764" s="66" t="str">
        <f t="shared" si="551"/>
        <v/>
      </c>
      <c r="I764" s="160" t="str">
        <f>FinalScores!G764</f>
        <v/>
      </c>
      <c r="J764" s="65" t="str">
        <f t="shared" si="552"/>
        <v/>
      </c>
      <c r="K764" s="65" t="str">
        <f t="shared" si="553"/>
        <v/>
      </c>
      <c r="L764" s="165" t="str">
        <f>IF(COUNTBLANK($A764:$F764)&gt;2,"",IF(Input!AE764=0,"NA",Input!AE764))</f>
        <v/>
      </c>
      <c r="M764" s="65" t="str">
        <f t="shared" si="554"/>
        <v/>
      </c>
      <c r="N764" s="65" t="str">
        <f t="shared" si="555"/>
        <v/>
      </c>
      <c r="O764" s="165" t="str">
        <f>IF(COUNTBLANK($A764:$F764)&gt;2,"",IF(Input!AF764=0,"NA",Input!AF764))</f>
        <v/>
      </c>
      <c r="P764" s="65" t="str">
        <f t="shared" si="556"/>
        <v/>
      </c>
      <c r="Q764" s="65" t="str">
        <f t="shared" si="557"/>
        <v/>
      </c>
      <c r="R764" s="165" t="str">
        <f>IF(COUNTBLANK($A764:$F764)&gt;2,"",IF(Input!AG764=0,"NA",Input!AG764))</f>
        <v/>
      </c>
      <c r="AN764" s="65" t="str">
        <f t="shared" si="558"/>
        <v/>
      </c>
      <c r="AO764" s="65" t="str">
        <f t="shared" si="559"/>
        <v/>
      </c>
      <c r="AP764" s="165" t="str">
        <f>IF(COUNTBLANK($A764:$F764)&gt;2,"",IF(Input!J764=0,"NA",Input!J764))</f>
        <v/>
      </c>
      <c r="AQ764" s="65" t="str">
        <f t="shared" si="560"/>
        <v/>
      </c>
      <c r="AR764" s="65" t="str">
        <f t="shared" si="561"/>
        <v/>
      </c>
      <c r="AS764" s="165" t="str">
        <f>IF(COUNTBLANK($A764:$F764)&gt;2,"",IF(Input!K764=0,"NA",Input!K764))</f>
        <v/>
      </c>
      <c r="AT764" s="65" t="str">
        <f t="shared" si="562"/>
        <v/>
      </c>
      <c r="AU764" s="65" t="str">
        <f t="shared" si="563"/>
        <v/>
      </c>
      <c r="AV764" s="165" t="str">
        <f>IF(COUNTBLANK($A764:$F764)&gt;2,"",IF(Input!L764=0,"NA",Input!L764))</f>
        <v/>
      </c>
      <c r="AW764" s="65" t="str">
        <f t="shared" si="564"/>
        <v/>
      </c>
      <c r="AX764" s="65" t="str">
        <f t="shared" si="565"/>
        <v/>
      </c>
      <c r="AY764" s="165" t="str">
        <f>IF(COUNTBLANK($A764:$F764)&gt;2,"",IF(Input!M764=0,"NA",Input!M764))</f>
        <v/>
      </c>
      <c r="AZ764" s="65" t="str">
        <f t="shared" si="566"/>
        <v/>
      </c>
      <c r="BA764" s="65" t="str">
        <f t="shared" si="567"/>
        <v/>
      </c>
      <c r="BB764" s="165" t="str">
        <f>IF(COUNTBLANK($A764:$F764)&gt;2,"",IF(Input!N764=0,"NA",Input!N764))</f>
        <v/>
      </c>
      <c r="BC764" s="65" t="str">
        <f t="shared" si="568"/>
        <v/>
      </c>
      <c r="BD764" s="65" t="str">
        <f t="shared" si="569"/>
        <v/>
      </c>
      <c r="BE764" s="165" t="str">
        <f>IF(COUNTBLANK($A764:$F764)&gt;2,"",IF(Input!O764=0,"NA",Input!O764))</f>
        <v/>
      </c>
      <c r="BF764" s="65" t="str">
        <f t="shared" si="570"/>
        <v/>
      </c>
      <c r="BG764" s="65" t="str">
        <f t="shared" si="571"/>
        <v/>
      </c>
      <c r="BH764" s="165" t="str">
        <f>IF(COUNTBLANK($A764:$F764)&gt;2,"",IF(Input!P764=0,"NA",Input!P764))</f>
        <v/>
      </c>
      <c r="BI764" s="65" t="str">
        <f t="shared" si="572"/>
        <v/>
      </c>
      <c r="BJ764" s="65" t="str">
        <f t="shared" si="573"/>
        <v/>
      </c>
      <c r="BK764" s="165" t="str">
        <f>IF(COUNTBLANK($A764:$F764)&gt;2,"",IF(Input!Q764=0,"NA",Input!Q764))</f>
        <v/>
      </c>
      <c r="BL764" s="65" t="str">
        <f t="shared" si="574"/>
        <v/>
      </c>
      <c r="BM764" s="65" t="str">
        <f t="shared" si="575"/>
        <v/>
      </c>
      <c r="BN764" s="165" t="str">
        <f>IF(COUNTBLANK($A764:$F764)&gt;2,"",IF(Input!R764=0,"NA",Input!R764))</f>
        <v/>
      </c>
      <c r="BO764" s="65" t="str">
        <f t="shared" si="576"/>
        <v/>
      </c>
      <c r="BP764" s="65" t="str">
        <f t="shared" si="577"/>
        <v/>
      </c>
      <c r="BQ764" s="165" t="str">
        <f>IF(COUNTBLANK($A764:$F764)&gt;2,"",IF(Input!S764=0,"NA",Input!S764))</f>
        <v/>
      </c>
      <c r="BR764" s="65" t="str">
        <f t="shared" si="578"/>
        <v/>
      </c>
      <c r="BS764" s="65" t="str">
        <f t="shared" si="579"/>
        <v/>
      </c>
      <c r="BT764" s="165" t="str">
        <f>IF(COUNTBLANK($A764:$F764)&gt;2,"",IF(Input!T764=0,"NA",Input!T764))</f>
        <v/>
      </c>
      <c r="BU764" s="65" t="str">
        <f t="shared" si="580"/>
        <v/>
      </c>
      <c r="BV764" s="65" t="str">
        <f t="shared" si="581"/>
        <v/>
      </c>
      <c r="BW764" s="165" t="str">
        <f>IF(COUNTBLANK($A764:$F764)&gt;2,"",IF(Input!U764=0,"NA",Input!U764))</f>
        <v/>
      </c>
      <c r="BX764" s="65" t="str">
        <f t="shared" si="582"/>
        <v/>
      </c>
      <c r="BY764" s="65" t="str">
        <f t="shared" si="583"/>
        <v/>
      </c>
      <c r="BZ764" s="165" t="str">
        <f>IF(COUNTBLANK($A764:$F764)&gt;2,"",IF(Input!V764=0,"NA",Input!V764))</f>
        <v/>
      </c>
      <c r="CA764" s="65" t="str">
        <f t="shared" si="584"/>
        <v/>
      </c>
      <c r="CB764" s="65" t="str">
        <f t="shared" si="585"/>
        <v/>
      </c>
      <c r="CC764" s="165" t="str">
        <f>IF(COUNTBLANK($A764:$F764)&gt;2,"",IF(Input!W764=0,"NA",Input!W764))</f>
        <v/>
      </c>
      <c r="CD764" s="65" t="str">
        <f t="shared" si="586"/>
        <v/>
      </c>
      <c r="CE764" s="65" t="str">
        <f t="shared" si="587"/>
        <v/>
      </c>
      <c r="CF764" s="165" t="str">
        <f>IF(COUNTBLANK($A764:$F764)&gt;2,"",IF(Input!X764=0,"NA",Input!X764))</f>
        <v/>
      </c>
      <c r="CG764" s="65" t="str">
        <f t="shared" si="588"/>
        <v/>
      </c>
      <c r="CH764" s="65" t="str">
        <f t="shared" si="589"/>
        <v/>
      </c>
      <c r="CI764" s="165" t="str">
        <f>IF(COUNTBLANK($A764:$F764)&gt;2,"",IF(Input!Y764=0,"NA",Input!Y764))</f>
        <v/>
      </c>
      <c r="CJ764" s="65" t="str">
        <f t="shared" si="590"/>
        <v/>
      </c>
      <c r="CK764" s="65" t="str">
        <f t="shared" si="591"/>
        <v/>
      </c>
      <c r="CL764" s="165" t="str">
        <f>IF(COUNTBLANK($A764:$F764)&gt;2,"",IF(Input!Z764=0,"NA",Input!Z764))</f>
        <v/>
      </c>
      <c r="CM764" s="65" t="str">
        <f t="shared" si="592"/>
        <v/>
      </c>
      <c r="CN764" s="65" t="str">
        <f t="shared" si="593"/>
        <v/>
      </c>
      <c r="CO764" s="165" t="str">
        <f>IF(COUNTBLANK($A764:$F764)&gt;2,"",IF(Input!AA764=0,"NA",Input!AA764))</f>
        <v/>
      </c>
      <c r="CP764" s="65" t="str">
        <f t="shared" si="594"/>
        <v/>
      </c>
      <c r="CQ764" s="65" t="str">
        <f t="shared" si="595"/>
        <v/>
      </c>
      <c r="CR764" s="165" t="str">
        <f>IF(COUNTBLANK($A764:$F764)&gt;2,"",IF(Input!AB764=0,"NA",Input!AB764))</f>
        <v/>
      </c>
      <c r="CS764" s="65" t="str">
        <f t="shared" si="596"/>
        <v/>
      </c>
      <c r="CT764" s="65" t="str">
        <f t="shared" si="597"/>
        <v/>
      </c>
      <c r="CU764" s="165" t="str">
        <f>IF(COUNTBLANK($A764:$F764)&gt;2,"",IF(Input!AC764=0,"NA",Input!AC764))</f>
        <v/>
      </c>
      <c r="CV764" s="65" t="str">
        <f t="shared" si="598"/>
        <v/>
      </c>
      <c r="CW764" s="65" t="str">
        <f t="shared" si="599"/>
        <v/>
      </c>
      <c r="CX764" s="165" t="str">
        <f>IF(COUNTBLANK($A764:$F764)&gt;2,"",IF(Input!AD764=0,"NA",Input!AD764))</f>
        <v/>
      </c>
    </row>
    <row r="765" spans="1:102" x14ac:dyDescent="0.25">
      <c r="A765" s="162" t="str">
        <f>IF(Input!B765=0,"",Input!B765)</f>
        <v/>
      </c>
      <c r="B765" s="162" t="str">
        <f>IF(Input!C765=0,"",Input!C765)</f>
        <v/>
      </c>
      <c r="C765" s="162" t="str">
        <f>IF(Input!D765=0,"",Input!D765)</f>
        <v/>
      </c>
      <c r="D765" s="162" t="str">
        <f>IF(Input!G765=0,"",Input!G765)</f>
        <v/>
      </c>
      <c r="E765" s="162" t="str">
        <f>IF(Input!H765=0,"",Input!H765)</f>
        <v/>
      </c>
      <c r="F765" s="162" t="str">
        <f>IF(Input!I765=0,"",Input!I765)</f>
        <v/>
      </c>
      <c r="G765" s="66" t="str">
        <f t="shared" si="550"/>
        <v/>
      </c>
      <c r="H765" s="66" t="str">
        <f t="shared" si="551"/>
        <v/>
      </c>
      <c r="I765" s="160" t="str">
        <f>FinalScores!G765</f>
        <v/>
      </c>
      <c r="J765" s="65" t="str">
        <f t="shared" si="552"/>
        <v/>
      </c>
      <c r="K765" s="65" t="str">
        <f t="shared" si="553"/>
        <v/>
      </c>
      <c r="L765" s="165" t="str">
        <f>IF(COUNTBLANK($A765:$F765)&gt;2,"",IF(Input!AE765=0,"NA",Input!AE765))</f>
        <v/>
      </c>
      <c r="M765" s="65" t="str">
        <f t="shared" si="554"/>
        <v/>
      </c>
      <c r="N765" s="65" t="str">
        <f t="shared" si="555"/>
        <v/>
      </c>
      <c r="O765" s="165" t="str">
        <f>IF(COUNTBLANK($A765:$F765)&gt;2,"",IF(Input!AF765=0,"NA",Input!AF765))</f>
        <v/>
      </c>
      <c r="P765" s="65" t="str">
        <f t="shared" si="556"/>
        <v/>
      </c>
      <c r="Q765" s="65" t="str">
        <f t="shared" si="557"/>
        <v/>
      </c>
      <c r="R765" s="165" t="str">
        <f>IF(COUNTBLANK($A765:$F765)&gt;2,"",IF(Input!AG765=0,"NA",Input!AG765))</f>
        <v/>
      </c>
      <c r="AN765" s="65" t="str">
        <f t="shared" si="558"/>
        <v/>
      </c>
      <c r="AO765" s="65" t="str">
        <f t="shared" si="559"/>
        <v/>
      </c>
      <c r="AP765" s="165" t="str">
        <f>IF(COUNTBLANK($A765:$F765)&gt;2,"",IF(Input!J765=0,"NA",Input!J765))</f>
        <v/>
      </c>
      <c r="AQ765" s="65" t="str">
        <f t="shared" si="560"/>
        <v/>
      </c>
      <c r="AR765" s="65" t="str">
        <f t="shared" si="561"/>
        <v/>
      </c>
      <c r="AS765" s="165" t="str">
        <f>IF(COUNTBLANK($A765:$F765)&gt;2,"",IF(Input!K765=0,"NA",Input!K765))</f>
        <v/>
      </c>
      <c r="AT765" s="65" t="str">
        <f t="shared" si="562"/>
        <v/>
      </c>
      <c r="AU765" s="65" t="str">
        <f t="shared" si="563"/>
        <v/>
      </c>
      <c r="AV765" s="165" t="str">
        <f>IF(COUNTBLANK($A765:$F765)&gt;2,"",IF(Input!L765=0,"NA",Input!L765))</f>
        <v/>
      </c>
      <c r="AW765" s="65" t="str">
        <f t="shared" si="564"/>
        <v/>
      </c>
      <c r="AX765" s="65" t="str">
        <f t="shared" si="565"/>
        <v/>
      </c>
      <c r="AY765" s="165" t="str">
        <f>IF(COUNTBLANK($A765:$F765)&gt;2,"",IF(Input!M765=0,"NA",Input!M765))</f>
        <v/>
      </c>
      <c r="AZ765" s="65" t="str">
        <f t="shared" si="566"/>
        <v/>
      </c>
      <c r="BA765" s="65" t="str">
        <f t="shared" si="567"/>
        <v/>
      </c>
      <c r="BB765" s="165" t="str">
        <f>IF(COUNTBLANK($A765:$F765)&gt;2,"",IF(Input!N765=0,"NA",Input!N765))</f>
        <v/>
      </c>
      <c r="BC765" s="65" t="str">
        <f t="shared" si="568"/>
        <v/>
      </c>
      <c r="BD765" s="65" t="str">
        <f t="shared" si="569"/>
        <v/>
      </c>
      <c r="BE765" s="165" t="str">
        <f>IF(COUNTBLANK($A765:$F765)&gt;2,"",IF(Input!O765=0,"NA",Input!O765))</f>
        <v/>
      </c>
      <c r="BF765" s="65" t="str">
        <f t="shared" si="570"/>
        <v/>
      </c>
      <c r="BG765" s="65" t="str">
        <f t="shared" si="571"/>
        <v/>
      </c>
      <c r="BH765" s="165" t="str">
        <f>IF(COUNTBLANK($A765:$F765)&gt;2,"",IF(Input!P765=0,"NA",Input!P765))</f>
        <v/>
      </c>
      <c r="BI765" s="65" t="str">
        <f t="shared" si="572"/>
        <v/>
      </c>
      <c r="BJ765" s="65" t="str">
        <f t="shared" si="573"/>
        <v/>
      </c>
      <c r="BK765" s="165" t="str">
        <f>IF(COUNTBLANK($A765:$F765)&gt;2,"",IF(Input!Q765=0,"NA",Input!Q765))</f>
        <v/>
      </c>
      <c r="BL765" s="65" t="str">
        <f t="shared" si="574"/>
        <v/>
      </c>
      <c r="BM765" s="65" t="str">
        <f t="shared" si="575"/>
        <v/>
      </c>
      <c r="BN765" s="165" t="str">
        <f>IF(COUNTBLANK($A765:$F765)&gt;2,"",IF(Input!R765=0,"NA",Input!R765))</f>
        <v/>
      </c>
      <c r="BO765" s="65" t="str">
        <f t="shared" si="576"/>
        <v/>
      </c>
      <c r="BP765" s="65" t="str">
        <f t="shared" si="577"/>
        <v/>
      </c>
      <c r="BQ765" s="165" t="str">
        <f>IF(COUNTBLANK($A765:$F765)&gt;2,"",IF(Input!S765=0,"NA",Input!S765))</f>
        <v/>
      </c>
      <c r="BR765" s="65" t="str">
        <f t="shared" si="578"/>
        <v/>
      </c>
      <c r="BS765" s="65" t="str">
        <f t="shared" si="579"/>
        <v/>
      </c>
      <c r="BT765" s="165" t="str">
        <f>IF(COUNTBLANK($A765:$F765)&gt;2,"",IF(Input!T765=0,"NA",Input!T765))</f>
        <v/>
      </c>
      <c r="BU765" s="65" t="str">
        <f t="shared" si="580"/>
        <v/>
      </c>
      <c r="BV765" s="65" t="str">
        <f t="shared" si="581"/>
        <v/>
      </c>
      <c r="BW765" s="165" t="str">
        <f>IF(COUNTBLANK($A765:$F765)&gt;2,"",IF(Input!U765=0,"NA",Input!U765))</f>
        <v/>
      </c>
      <c r="BX765" s="65" t="str">
        <f t="shared" si="582"/>
        <v/>
      </c>
      <c r="BY765" s="65" t="str">
        <f t="shared" si="583"/>
        <v/>
      </c>
      <c r="BZ765" s="165" t="str">
        <f>IF(COUNTBLANK($A765:$F765)&gt;2,"",IF(Input!V765=0,"NA",Input!V765))</f>
        <v/>
      </c>
      <c r="CA765" s="65" t="str">
        <f t="shared" si="584"/>
        <v/>
      </c>
      <c r="CB765" s="65" t="str">
        <f t="shared" si="585"/>
        <v/>
      </c>
      <c r="CC765" s="165" t="str">
        <f>IF(COUNTBLANK($A765:$F765)&gt;2,"",IF(Input!W765=0,"NA",Input!W765))</f>
        <v/>
      </c>
      <c r="CD765" s="65" t="str">
        <f t="shared" si="586"/>
        <v/>
      </c>
      <c r="CE765" s="65" t="str">
        <f t="shared" si="587"/>
        <v/>
      </c>
      <c r="CF765" s="165" t="str">
        <f>IF(COUNTBLANK($A765:$F765)&gt;2,"",IF(Input!X765=0,"NA",Input!X765))</f>
        <v/>
      </c>
      <c r="CG765" s="65" t="str">
        <f t="shared" si="588"/>
        <v/>
      </c>
      <c r="CH765" s="65" t="str">
        <f t="shared" si="589"/>
        <v/>
      </c>
      <c r="CI765" s="165" t="str">
        <f>IF(COUNTBLANK($A765:$F765)&gt;2,"",IF(Input!Y765=0,"NA",Input!Y765))</f>
        <v/>
      </c>
      <c r="CJ765" s="65" t="str">
        <f t="shared" si="590"/>
        <v/>
      </c>
      <c r="CK765" s="65" t="str">
        <f t="shared" si="591"/>
        <v/>
      </c>
      <c r="CL765" s="165" t="str">
        <f>IF(COUNTBLANK($A765:$F765)&gt;2,"",IF(Input!Z765=0,"NA",Input!Z765))</f>
        <v/>
      </c>
      <c r="CM765" s="65" t="str">
        <f t="shared" si="592"/>
        <v/>
      </c>
      <c r="CN765" s="65" t="str">
        <f t="shared" si="593"/>
        <v/>
      </c>
      <c r="CO765" s="165" t="str">
        <f>IF(COUNTBLANK($A765:$F765)&gt;2,"",IF(Input!AA765=0,"NA",Input!AA765))</f>
        <v/>
      </c>
      <c r="CP765" s="65" t="str">
        <f t="shared" si="594"/>
        <v/>
      </c>
      <c r="CQ765" s="65" t="str">
        <f t="shared" si="595"/>
        <v/>
      </c>
      <c r="CR765" s="165" t="str">
        <f>IF(COUNTBLANK($A765:$F765)&gt;2,"",IF(Input!AB765=0,"NA",Input!AB765))</f>
        <v/>
      </c>
      <c r="CS765" s="65" t="str">
        <f t="shared" si="596"/>
        <v/>
      </c>
      <c r="CT765" s="65" t="str">
        <f t="shared" si="597"/>
        <v/>
      </c>
      <c r="CU765" s="165" t="str">
        <f>IF(COUNTBLANK($A765:$F765)&gt;2,"",IF(Input!AC765=0,"NA",Input!AC765))</f>
        <v/>
      </c>
      <c r="CV765" s="65" t="str">
        <f t="shared" si="598"/>
        <v/>
      </c>
      <c r="CW765" s="65" t="str">
        <f t="shared" si="599"/>
        <v/>
      </c>
      <c r="CX765" s="165" t="str">
        <f>IF(COUNTBLANK($A765:$F765)&gt;2,"",IF(Input!AD765=0,"NA",Input!AD765))</f>
        <v/>
      </c>
    </row>
    <row r="766" spans="1:102" x14ac:dyDescent="0.25">
      <c r="A766" s="162" t="str">
        <f>IF(Input!B766=0,"",Input!B766)</f>
        <v/>
      </c>
      <c r="B766" s="162" t="str">
        <f>IF(Input!C766=0,"",Input!C766)</f>
        <v/>
      </c>
      <c r="C766" s="162" t="str">
        <f>IF(Input!D766=0,"",Input!D766)</f>
        <v/>
      </c>
      <c r="D766" s="162" t="str">
        <f>IF(Input!G766=0,"",Input!G766)</f>
        <v/>
      </c>
      <c r="E766" s="162" t="str">
        <f>IF(Input!H766=0,"",Input!H766)</f>
        <v/>
      </c>
      <c r="F766" s="162" t="str">
        <f>IF(Input!I766=0,"",Input!I766)</f>
        <v/>
      </c>
      <c r="G766" s="66" t="str">
        <f t="shared" si="550"/>
        <v/>
      </c>
      <c r="H766" s="66" t="str">
        <f t="shared" si="551"/>
        <v/>
      </c>
      <c r="I766" s="160" t="str">
        <f>FinalScores!G766</f>
        <v/>
      </c>
      <c r="J766" s="65" t="str">
        <f t="shared" si="552"/>
        <v/>
      </c>
      <c r="K766" s="65" t="str">
        <f t="shared" si="553"/>
        <v/>
      </c>
      <c r="L766" s="165" t="str">
        <f>IF(COUNTBLANK($A766:$F766)&gt;2,"",IF(Input!AE766=0,"NA",Input!AE766))</f>
        <v/>
      </c>
      <c r="M766" s="65" t="str">
        <f t="shared" si="554"/>
        <v/>
      </c>
      <c r="N766" s="65" t="str">
        <f t="shared" si="555"/>
        <v/>
      </c>
      <c r="O766" s="165" t="str">
        <f>IF(COUNTBLANK($A766:$F766)&gt;2,"",IF(Input!AF766=0,"NA",Input!AF766))</f>
        <v/>
      </c>
      <c r="P766" s="65" t="str">
        <f t="shared" si="556"/>
        <v/>
      </c>
      <c r="Q766" s="65" t="str">
        <f t="shared" si="557"/>
        <v/>
      </c>
      <c r="R766" s="165" t="str">
        <f>IF(COUNTBLANK($A766:$F766)&gt;2,"",IF(Input!AG766=0,"NA",Input!AG766))</f>
        <v/>
      </c>
      <c r="AN766" s="65" t="str">
        <f t="shared" si="558"/>
        <v/>
      </c>
      <c r="AO766" s="65" t="str">
        <f t="shared" si="559"/>
        <v/>
      </c>
      <c r="AP766" s="165" t="str">
        <f>IF(COUNTBLANK($A766:$F766)&gt;2,"",IF(Input!J766=0,"NA",Input!J766))</f>
        <v/>
      </c>
      <c r="AQ766" s="65" t="str">
        <f t="shared" si="560"/>
        <v/>
      </c>
      <c r="AR766" s="65" t="str">
        <f t="shared" si="561"/>
        <v/>
      </c>
      <c r="AS766" s="165" t="str">
        <f>IF(COUNTBLANK($A766:$F766)&gt;2,"",IF(Input!K766=0,"NA",Input!K766))</f>
        <v/>
      </c>
      <c r="AT766" s="65" t="str">
        <f t="shared" si="562"/>
        <v/>
      </c>
      <c r="AU766" s="65" t="str">
        <f t="shared" si="563"/>
        <v/>
      </c>
      <c r="AV766" s="165" t="str">
        <f>IF(COUNTBLANK($A766:$F766)&gt;2,"",IF(Input!L766=0,"NA",Input!L766))</f>
        <v/>
      </c>
      <c r="AW766" s="65" t="str">
        <f t="shared" si="564"/>
        <v/>
      </c>
      <c r="AX766" s="65" t="str">
        <f t="shared" si="565"/>
        <v/>
      </c>
      <c r="AY766" s="165" t="str">
        <f>IF(COUNTBLANK($A766:$F766)&gt;2,"",IF(Input!M766=0,"NA",Input!M766))</f>
        <v/>
      </c>
      <c r="AZ766" s="65" t="str">
        <f t="shared" si="566"/>
        <v/>
      </c>
      <c r="BA766" s="65" t="str">
        <f t="shared" si="567"/>
        <v/>
      </c>
      <c r="BB766" s="165" t="str">
        <f>IF(COUNTBLANK($A766:$F766)&gt;2,"",IF(Input!N766=0,"NA",Input!N766))</f>
        <v/>
      </c>
      <c r="BC766" s="65" t="str">
        <f t="shared" si="568"/>
        <v/>
      </c>
      <c r="BD766" s="65" t="str">
        <f t="shared" si="569"/>
        <v/>
      </c>
      <c r="BE766" s="165" t="str">
        <f>IF(COUNTBLANK($A766:$F766)&gt;2,"",IF(Input!O766=0,"NA",Input!O766))</f>
        <v/>
      </c>
      <c r="BF766" s="65" t="str">
        <f t="shared" si="570"/>
        <v/>
      </c>
      <c r="BG766" s="65" t="str">
        <f t="shared" si="571"/>
        <v/>
      </c>
      <c r="BH766" s="165" t="str">
        <f>IF(COUNTBLANK($A766:$F766)&gt;2,"",IF(Input!P766=0,"NA",Input!P766))</f>
        <v/>
      </c>
      <c r="BI766" s="65" t="str">
        <f t="shared" si="572"/>
        <v/>
      </c>
      <c r="BJ766" s="65" t="str">
        <f t="shared" si="573"/>
        <v/>
      </c>
      <c r="BK766" s="165" t="str">
        <f>IF(COUNTBLANK($A766:$F766)&gt;2,"",IF(Input!Q766=0,"NA",Input!Q766))</f>
        <v/>
      </c>
      <c r="BL766" s="65" t="str">
        <f t="shared" si="574"/>
        <v/>
      </c>
      <c r="BM766" s="65" t="str">
        <f t="shared" si="575"/>
        <v/>
      </c>
      <c r="BN766" s="165" t="str">
        <f>IF(COUNTBLANK($A766:$F766)&gt;2,"",IF(Input!R766=0,"NA",Input!R766))</f>
        <v/>
      </c>
      <c r="BO766" s="65" t="str">
        <f t="shared" si="576"/>
        <v/>
      </c>
      <c r="BP766" s="65" t="str">
        <f t="shared" si="577"/>
        <v/>
      </c>
      <c r="BQ766" s="165" t="str">
        <f>IF(COUNTBLANK($A766:$F766)&gt;2,"",IF(Input!S766=0,"NA",Input!S766))</f>
        <v/>
      </c>
      <c r="BR766" s="65" t="str">
        <f t="shared" si="578"/>
        <v/>
      </c>
      <c r="BS766" s="65" t="str">
        <f t="shared" si="579"/>
        <v/>
      </c>
      <c r="BT766" s="165" t="str">
        <f>IF(COUNTBLANK($A766:$F766)&gt;2,"",IF(Input!T766=0,"NA",Input!T766))</f>
        <v/>
      </c>
      <c r="BU766" s="65" t="str">
        <f t="shared" si="580"/>
        <v/>
      </c>
      <c r="BV766" s="65" t="str">
        <f t="shared" si="581"/>
        <v/>
      </c>
      <c r="BW766" s="165" t="str">
        <f>IF(COUNTBLANK($A766:$F766)&gt;2,"",IF(Input!U766=0,"NA",Input!U766))</f>
        <v/>
      </c>
      <c r="BX766" s="65" t="str">
        <f t="shared" si="582"/>
        <v/>
      </c>
      <c r="BY766" s="65" t="str">
        <f t="shared" si="583"/>
        <v/>
      </c>
      <c r="BZ766" s="165" t="str">
        <f>IF(COUNTBLANK($A766:$F766)&gt;2,"",IF(Input!V766=0,"NA",Input!V766))</f>
        <v/>
      </c>
      <c r="CA766" s="65" t="str">
        <f t="shared" si="584"/>
        <v/>
      </c>
      <c r="CB766" s="65" t="str">
        <f t="shared" si="585"/>
        <v/>
      </c>
      <c r="CC766" s="165" t="str">
        <f>IF(COUNTBLANK($A766:$F766)&gt;2,"",IF(Input!W766=0,"NA",Input!W766))</f>
        <v/>
      </c>
      <c r="CD766" s="65" t="str">
        <f t="shared" si="586"/>
        <v/>
      </c>
      <c r="CE766" s="65" t="str">
        <f t="shared" si="587"/>
        <v/>
      </c>
      <c r="CF766" s="165" t="str">
        <f>IF(COUNTBLANK($A766:$F766)&gt;2,"",IF(Input!X766=0,"NA",Input!X766))</f>
        <v/>
      </c>
      <c r="CG766" s="65" t="str">
        <f t="shared" si="588"/>
        <v/>
      </c>
      <c r="CH766" s="65" t="str">
        <f t="shared" si="589"/>
        <v/>
      </c>
      <c r="CI766" s="165" t="str">
        <f>IF(COUNTBLANK($A766:$F766)&gt;2,"",IF(Input!Y766=0,"NA",Input!Y766))</f>
        <v/>
      </c>
      <c r="CJ766" s="65" t="str">
        <f t="shared" si="590"/>
        <v/>
      </c>
      <c r="CK766" s="65" t="str">
        <f t="shared" si="591"/>
        <v/>
      </c>
      <c r="CL766" s="165" t="str">
        <f>IF(COUNTBLANK($A766:$F766)&gt;2,"",IF(Input!Z766=0,"NA",Input!Z766))</f>
        <v/>
      </c>
      <c r="CM766" s="65" t="str">
        <f t="shared" si="592"/>
        <v/>
      </c>
      <c r="CN766" s="65" t="str">
        <f t="shared" si="593"/>
        <v/>
      </c>
      <c r="CO766" s="165" t="str">
        <f>IF(COUNTBLANK($A766:$F766)&gt;2,"",IF(Input!AA766=0,"NA",Input!AA766))</f>
        <v/>
      </c>
      <c r="CP766" s="65" t="str">
        <f t="shared" si="594"/>
        <v/>
      </c>
      <c r="CQ766" s="65" t="str">
        <f t="shared" si="595"/>
        <v/>
      </c>
      <c r="CR766" s="165" t="str">
        <f>IF(COUNTBLANK($A766:$F766)&gt;2,"",IF(Input!AB766=0,"NA",Input!AB766))</f>
        <v/>
      </c>
      <c r="CS766" s="65" t="str">
        <f t="shared" si="596"/>
        <v/>
      </c>
      <c r="CT766" s="65" t="str">
        <f t="shared" si="597"/>
        <v/>
      </c>
      <c r="CU766" s="165" t="str">
        <f>IF(COUNTBLANK($A766:$F766)&gt;2,"",IF(Input!AC766=0,"NA",Input!AC766))</f>
        <v/>
      </c>
      <c r="CV766" s="65" t="str">
        <f t="shared" si="598"/>
        <v/>
      </c>
      <c r="CW766" s="65" t="str">
        <f t="shared" si="599"/>
        <v/>
      </c>
      <c r="CX766" s="165" t="str">
        <f>IF(COUNTBLANK($A766:$F766)&gt;2,"",IF(Input!AD766=0,"NA",Input!AD766))</f>
        <v/>
      </c>
    </row>
    <row r="767" spans="1:102" x14ac:dyDescent="0.25">
      <c r="A767" s="162" t="str">
        <f>IF(Input!B767=0,"",Input!B767)</f>
        <v/>
      </c>
      <c r="B767" s="162" t="str">
        <f>IF(Input!C767=0,"",Input!C767)</f>
        <v/>
      </c>
      <c r="C767" s="162" t="str">
        <f>IF(Input!D767=0,"",Input!D767)</f>
        <v/>
      </c>
      <c r="D767" s="162" t="str">
        <f>IF(Input!G767=0,"",Input!G767)</f>
        <v/>
      </c>
      <c r="E767" s="162" t="str">
        <f>IF(Input!H767=0,"",Input!H767)</f>
        <v/>
      </c>
      <c r="F767" s="162" t="str">
        <f>IF(Input!I767=0,"",Input!I767)</f>
        <v/>
      </c>
      <c r="G767" s="66" t="str">
        <f t="shared" si="550"/>
        <v/>
      </c>
      <c r="H767" s="66" t="str">
        <f t="shared" si="551"/>
        <v/>
      </c>
      <c r="I767" s="160" t="str">
        <f>FinalScores!G767</f>
        <v/>
      </c>
      <c r="J767" s="65" t="str">
        <f t="shared" si="552"/>
        <v/>
      </c>
      <c r="K767" s="65" t="str">
        <f t="shared" si="553"/>
        <v/>
      </c>
      <c r="L767" s="165" t="str">
        <f>IF(COUNTBLANK($A767:$F767)&gt;2,"",IF(Input!AE767=0,"NA",Input!AE767))</f>
        <v/>
      </c>
      <c r="M767" s="65" t="str">
        <f t="shared" si="554"/>
        <v/>
      </c>
      <c r="N767" s="65" t="str">
        <f t="shared" si="555"/>
        <v/>
      </c>
      <c r="O767" s="165" t="str">
        <f>IF(COUNTBLANK($A767:$F767)&gt;2,"",IF(Input!AF767=0,"NA",Input!AF767))</f>
        <v/>
      </c>
      <c r="P767" s="65" t="str">
        <f t="shared" si="556"/>
        <v/>
      </c>
      <c r="Q767" s="65" t="str">
        <f t="shared" si="557"/>
        <v/>
      </c>
      <c r="R767" s="165" t="str">
        <f>IF(COUNTBLANK($A767:$F767)&gt;2,"",IF(Input!AG767=0,"NA",Input!AG767))</f>
        <v/>
      </c>
      <c r="AN767" s="65" t="str">
        <f t="shared" si="558"/>
        <v/>
      </c>
      <c r="AO767" s="65" t="str">
        <f t="shared" si="559"/>
        <v/>
      </c>
      <c r="AP767" s="165" t="str">
        <f>IF(COUNTBLANK($A767:$F767)&gt;2,"",IF(Input!J767=0,"NA",Input!J767))</f>
        <v/>
      </c>
      <c r="AQ767" s="65" t="str">
        <f t="shared" si="560"/>
        <v/>
      </c>
      <c r="AR767" s="65" t="str">
        <f t="shared" si="561"/>
        <v/>
      </c>
      <c r="AS767" s="165" t="str">
        <f>IF(COUNTBLANK($A767:$F767)&gt;2,"",IF(Input!K767=0,"NA",Input!K767))</f>
        <v/>
      </c>
      <c r="AT767" s="65" t="str">
        <f t="shared" si="562"/>
        <v/>
      </c>
      <c r="AU767" s="65" t="str">
        <f t="shared" si="563"/>
        <v/>
      </c>
      <c r="AV767" s="165" t="str">
        <f>IF(COUNTBLANK($A767:$F767)&gt;2,"",IF(Input!L767=0,"NA",Input!L767))</f>
        <v/>
      </c>
      <c r="AW767" s="65" t="str">
        <f t="shared" si="564"/>
        <v/>
      </c>
      <c r="AX767" s="65" t="str">
        <f t="shared" si="565"/>
        <v/>
      </c>
      <c r="AY767" s="165" t="str">
        <f>IF(COUNTBLANK($A767:$F767)&gt;2,"",IF(Input!M767=0,"NA",Input!M767))</f>
        <v/>
      </c>
      <c r="AZ767" s="65" t="str">
        <f t="shared" si="566"/>
        <v/>
      </c>
      <c r="BA767" s="65" t="str">
        <f t="shared" si="567"/>
        <v/>
      </c>
      <c r="BB767" s="165" t="str">
        <f>IF(COUNTBLANK($A767:$F767)&gt;2,"",IF(Input!N767=0,"NA",Input!N767))</f>
        <v/>
      </c>
      <c r="BC767" s="65" t="str">
        <f t="shared" si="568"/>
        <v/>
      </c>
      <c r="BD767" s="65" t="str">
        <f t="shared" si="569"/>
        <v/>
      </c>
      <c r="BE767" s="165" t="str">
        <f>IF(COUNTBLANK($A767:$F767)&gt;2,"",IF(Input!O767=0,"NA",Input!O767))</f>
        <v/>
      </c>
      <c r="BF767" s="65" t="str">
        <f t="shared" si="570"/>
        <v/>
      </c>
      <c r="BG767" s="65" t="str">
        <f t="shared" si="571"/>
        <v/>
      </c>
      <c r="BH767" s="165" t="str">
        <f>IF(COUNTBLANK($A767:$F767)&gt;2,"",IF(Input!P767=0,"NA",Input!P767))</f>
        <v/>
      </c>
      <c r="BI767" s="65" t="str">
        <f t="shared" si="572"/>
        <v/>
      </c>
      <c r="BJ767" s="65" t="str">
        <f t="shared" si="573"/>
        <v/>
      </c>
      <c r="BK767" s="165" t="str">
        <f>IF(COUNTBLANK($A767:$F767)&gt;2,"",IF(Input!Q767=0,"NA",Input!Q767))</f>
        <v/>
      </c>
      <c r="BL767" s="65" t="str">
        <f t="shared" si="574"/>
        <v/>
      </c>
      <c r="BM767" s="65" t="str">
        <f t="shared" si="575"/>
        <v/>
      </c>
      <c r="BN767" s="165" t="str">
        <f>IF(COUNTBLANK($A767:$F767)&gt;2,"",IF(Input!R767=0,"NA",Input!R767))</f>
        <v/>
      </c>
      <c r="BO767" s="65" t="str">
        <f t="shared" si="576"/>
        <v/>
      </c>
      <c r="BP767" s="65" t="str">
        <f t="shared" si="577"/>
        <v/>
      </c>
      <c r="BQ767" s="165" t="str">
        <f>IF(COUNTBLANK($A767:$F767)&gt;2,"",IF(Input!S767=0,"NA",Input!S767))</f>
        <v/>
      </c>
      <c r="BR767" s="65" t="str">
        <f t="shared" si="578"/>
        <v/>
      </c>
      <c r="BS767" s="65" t="str">
        <f t="shared" si="579"/>
        <v/>
      </c>
      <c r="BT767" s="165" t="str">
        <f>IF(COUNTBLANK($A767:$F767)&gt;2,"",IF(Input!T767=0,"NA",Input!T767))</f>
        <v/>
      </c>
      <c r="BU767" s="65" t="str">
        <f t="shared" si="580"/>
        <v/>
      </c>
      <c r="BV767" s="65" t="str">
        <f t="shared" si="581"/>
        <v/>
      </c>
      <c r="BW767" s="165" t="str">
        <f>IF(COUNTBLANK($A767:$F767)&gt;2,"",IF(Input!U767=0,"NA",Input!U767))</f>
        <v/>
      </c>
      <c r="BX767" s="65" t="str">
        <f t="shared" si="582"/>
        <v/>
      </c>
      <c r="BY767" s="65" t="str">
        <f t="shared" si="583"/>
        <v/>
      </c>
      <c r="BZ767" s="165" t="str">
        <f>IF(COUNTBLANK($A767:$F767)&gt;2,"",IF(Input!V767=0,"NA",Input!V767))</f>
        <v/>
      </c>
      <c r="CA767" s="65" t="str">
        <f t="shared" si="584"/>
        <v/>
      </c>
      <c r="CB767" s="65" t="str">
        <f t="shared" si="585"/>
        <v/>
      </c>
      <c r="CC767" s="165" t="str">
        <f>IF(COUNTBLANK($A767:$F767)&gt;2,"",IF(Input!W767=0,"NA",Input!W767))</f>
        <v/>
      </c>
      <c r="CD767" s="65" t="str">
        <f t="shared" si="586"/>
        <v/>
      </c>
      <c r="CE767" s="65" t="str">
        <f t="shared" si="587"/>
        <v/>
      </c>
      <c r="CF767" s="165" t="str">
        <f>IF(COUNTBLANK($A767:$F767)&gt;2,"",IF(Input!X767=0,"NA",Input!X767))</f>
        <v/>
      </c>
      <c r="CG767" s="65" t="str">
        <f t="shared" si="588"/>
        <v/>
      </c>
      <c r="CH767" s="65" t="str">
        <f t="shared" si="589"/>
        <v/>
      </c>
      <c r="CI767" s="165" t="str">
        <f>IF(COUNTBLANK($A767:$F767)&gt;2,"",IF(Input!Y767=0,"NA",Input!Y767))</f>
        <v/>
      </c>
      <c r="CJ767" s="65" t="str">
        <f t="shared" si="590"/>
        <v/>
      </c>
      <c r="CK767" s="65" t="str">
        <f t="shared" si="591"/>
        <v/>
      </c>
      <c r="CL767" s="165" t="str">
        <f>IF(COUNTBLANK($A767:$F767)&gt;2,"",IF(Input!Z767=0,"NA",Input!Z767))</f>
        <v/>
      </c>
      <c r="CM767" s="65" t="str">
        <f t="shared" si="592"/>
        <v/>
      </c>
      <c r="CN767" s="65" t="str">
        <f t="shared" si="593"/>
        <v/>
      </c>
      <c r="CO767" s="165" t="str">
        <f>IF(COUNTBLANK($A767:$F767)&gt;2,"",IF(Input!AA767=0,"NA",Input!AA767))</f>
        <v/>
      </c>
      <c r="CP767" s="65" t="str">
        <f t="shared" si="594"/>
        <v/>
      </c>
      <c r="CQ767" s="65" t="str">
        <f t="shared" si="595"/>
        <v/>
      </c>
      <c r="CR767" s="165" t="str">
        <f>IF(COUNTBLANK($A767:$F767)&gt;2,"",IF(Input!AB767=0,"NA",Input!AB767))</f>
        <v/>
      </c>
      <c r="CS767" s="65" t="str">
        <f t="shared" si="596"/>
        <v/>
      </c>
      <c r="CT767" s="65" t="str">
        <f t="shared" si="597"/>
        <v/>
      </c>
      <c r="CU767" s="165" t="str">
        <f>IF(COUNTBLANK($A767:$F767)&gt;2,"",IF(Input!AC767=0,"NA",Input!AC767))</f>
        <v/>
      </c>
      <c r="CV767" s="65" t="str">
        <f t="shared" si="598"/>
        <v/>
      </c>
      <c r="CW767" s="65" t="str">
        <f t="shared" si="599"/>
        <v/>
      </c>
      <c r="CX767" s="165" t="str">
        <f>IF(COUNTBLANK($A767:$F767)&gt;2,"",IF(Input!AD767=0,"NA",Input!AD767))</f>
        <v/>
      </c>
    </row>
    <row r="768" spans="1:102" x14ac:dyDescent="0.25">
      <c r="A768" s="162" t="str">
        <f>IF(Input!B768=0,"",Input!B768)</f>
        <v/>
      </c>
      <c r="B768" s="162" t="str">
        <f>IF(Input!C768=0,"",Input!C768)</f>
        <v/>
      </c>
      <c r="C768" s="162" t="str">
        <f>IF(Input!D768=0,"",Input!D768)</f>
        <v/>
      </c>
      <c r="D768" s="162" t="str">
        <f>IF(Input!G768=0,"",Input!G768)</f>
        <v/>
      </c>
      <c r="E768" s="162" t="str">
        <f>IF(Input!H768=0,"",Input!H768)</f>
        <v/>
      </c>
      <c r="F768" s="162" t="str">
        <f>IF(Input!I768=0,"",Input!I768)</f>
        <v/>
      </c>
      <c r="G768" s="66" t="str">
        <f t="shared" si="550"/>
        <v/>
      </c>
      <c r="H768" s="66" t="str">
        <f t="shared" si="551"/>
        <v/>
      </c>
      <c r="I768" s="160" t="str">
        <f>FinalScores!G768</f>
        <v/>
      </c>
      <c r="J768" s="65" t="str">
        <f t="shared" si="552"/>
        <v/>
      </c>
      <c r="K768" s="65" t="str">
        <f t="shared" si="553"/>
        <v/>
      </c>
      <c r="L768" s="165" t="str">
        <f>IF(COUNTBLANK($A768:$F768)&gt;2,"",IF(Input!AE768=0,"NA",Input!AE768))</f>
        <v/>
      </c>
      <c r="M768" s="65" t="str">
        <f t="shared" si="554"/>
        <v/>
      </c>
      <c r="N768" s="65" t="str">
        <f t="shared" si="555"/>
        <v/>
      </c>
      <c r="O768" s="165" t="str">
        <f>IF(COUNTBLANK($A768:$F768)&gt;2,"",IF(Input!AF768=0,"NA",Input!AF768))</f>
        <v/>
      </c>
      <c r="P768" s="65" t="str">
        <f t="shared" si="556"/>
        <v/>
      </c>
      <c r="Q768" s="65" t="str">
        <f t="shared" si="557"/>
        <v/>
      </c>
      <c r="R768" s="165" t="str">
        <f>IF(COUNTBLANK($A768:$F768)&gt;2,"",IF(Input!AG768=0,"NA",Input!AG768))</f>
        <v/>
      </c>
      <c r="AN768" s="65" t="str">
        <f t="shared" si="558"/>
        <v/>
      </c>
      <c r="AO768" s="65" t="str">
        <f t="shared" si="559"/>
        <v/>
      </c>
      <c r="AP768" s="165" t="str">
        <f>IF(COUNTBLANK($A768:$F768)&gt;2,"",IF(Input!J768=0,"NA",Input!J768))</f>
        <v/>
      </c>
      <c r="AQ768" s="65" t="str">
        <f t="shared" si="560"/>
        <v/>
      </c>
      <c r="AR768" s="65" t="str">
        <f t="shared" si="561"/>
        <v/>
      </c>
      <c r="AS768" s="165" t="str">
        <f>IF(COUNTBLANK($A768:$F768)&gt;2,"",IF(Input!K768=0,"NA",Input!K768))</f>
        <v/>
      </c>
      <c r="AT768" s="65" t="str">
        <f t="shared" si="562"/>
        <v/>
      </c>
      <c r="AU768" s="65" t="str">
        <f t="shared" si="563"/>
        <v/>
      </c>
      <c r="AV768" s="165" t="str">
        <f>IF(COUNTBLANK($A768:$F768)&gt;2,"",IF(Input!L768=0,"NA",Input!L768))</f>
        <v/>
      </c>
      <c r="AW768" s="65" t="str">
        <f t="shared" si="564"/>
        <v/>
      </c>
      <c r="AX768" s="65" t="str">
        <f t="shared" si="565"/>
        <v/>
      </c>
      <c r="AY768" s="165" t="str">
        <f>IF(COUNTBLANK($A768:$F768)&gt;2,"",IF(Input!M768=0,"NA",Input!M768))</f>
        <v/>
      </c>
      <c r="AZ768" s="65" t="str">
        <f t="shared" si="566"/>
        <v/>
      </c>
      <c r="BA768" s="65" t="str">
        <f t="shared" si="567"/>
        <v/>
      </c>
      <c r="BB768" s="165" t="str">
        <f>IF(COUNTBLANK($A768:$F768)&gt;2,"",IF(Input!N768=0,"NA",Input!N768))</f>
        <v/>
      </c>
      <c r="BC768" s="65" t="str">
        <f t="shared" si="568"/>
        <v/>
      </c>
      <c r="BD768" s="65" t="str">
        <f t="shared" si="569"/>
        <v/>
      </c>
      <c r="BE768" s="165" t="str">
        <f>IF(COUNTBLANK($A768:$F768)&gt;2,"",IF(Input!O768=0,"NA",Input!O768))</f>
        <v/>
      </c>
      <c r="BF768" s="65" t="str">
        <f t="shared" si="570"/>
        <v/>
      </c>
      <c r="BG768" s="65" t="str">
        <f t="shared" si="571"/>
        <v/>
      </c>
      <c r="BH768" s="165" t="str">
        <f>IF(COUNTBLANK($A768:$F768)&gt;2,"",IF(Input!P768=0,"NA",Input!P768))</f>
        <v/>
      </c>
      <c r="BI768" s="65" t="str">
        <f t="shared" si="572"/>
        <v/>
      </c>
      <c r="BJ768" s="65" t="str">
        <f t="shared" si="573"/>
        <v/>
      </c>
      <c r="BK768" s="165" t="str">
        <f>IF(COUNTBLANK($A768:$F768)&gt;2,"",IF(Input!Q768=0,"NA",Input!Q768))</f>
        <v/>
      </c>
      <c r="BL768" s="65" t="str">
        <f t="shared" si="574"/>
        <v/>
      </c>
      <c r="BM768" s="65" t="str">
        <f t="shared" si="575"/>
        <v/>
      </c>
      <c r="BN768" s="165" t="str">
        <f>IF(COUNTBLANK($A768:$F768)&gt;2,"",IF(Input!R768=0,"NA",Input!R768))</f>
        <v/>
      </c>
      <c r="BO768" s="65" t="str">
        <f t="shared" si="576"/>
        <v/>
      </c>
      <c r="BP768" s="65" t="str">
        <f t="shared" si="577"/>
        <v/>
      </c>
      <c r="BQ768" s="165" t="str">
        <f>IF(COUNTBLANK($A768:$F768)&gt;2,"",IF(Input!S768=0,"NA",Input!S768))</f>
        <v/>
      </c>
      <c r="BR768" s="65" t="str">
        <f t="shared" si="578"/>
        <v/>
      </c>
      <c r="BS768" s="65" t="str">
        <f t="shared" si="579"/>
        <v/>
      </c>
      <c r="BT768" s="165" t="str">
        <f>IF(COUNTBLANK($A768:$F768)&gt;2,"",IF(Input!T768=0,"NA",Input!T768))</f>
        <v/>
      </c>
      <c r="BU768" s="65" t="str">
        <f t="shared" si="580"/>
        <v/>
      </c>
      <c r="BV768" s="65" t="str">
        <f t="shared" si="581"/>
        <v/>
      </c>
      <c r="BW768" s="165" t="str">
        <f>IF(COUNTBLANK($A768:$F768)&gt;2,"",IF(Input!U768=0,"NA",Input!U768))</f>
        <v/>
      </c>
      <c r="BX768" s="65" t="str">
        <f t="shared" si="582"/>
        <v/>
      </c>
      <c r="BY768" s="65" t="str">
        <f t="shared" si="583"/>
        <v/>
      </c>
      <c r="BZ768" s="165" t="str">
        <f>IF(COUNTBLANK($A768:$F768)&gt;2,"",IF(Input!V768=0,"NA",Input!V768))</f>
        <v/>
      </c>
      <c r="CA768" s="65" t="str">
        <f t="shared" si="584"/>
        <v/>
      </c>
      <c r="CB768" s="65" t="str">
        <f t="shared" si="585"/>
        <v/>
      </c>
      <c r="CC768" s="165" t="str">
        <f>IF(COUNTBLANK($A768:$F768)&gt;2,"",IF(Input!W768=0,"NA",Input!W768))</f>
        <v/>
      </c>
      <c r="CD768" s="65" t="str">
        <f t="shared" si="586"/>
        <v/>
      </c>
      <c r="CE768" s="65" t="str">
        <f t="shared" si="587"/>
        <v/>
      </c>
      <c r="CF768" s="165" t="str">
        <f>IF(COUNTBLANK($A768:$F768)&gt;2,"",IF(Input!X768=0,"NA",Input!X768))</f>
        <v/>
      </c>
      <c r="CG768" s="65" t="str">
        <f t="shared" si="588"/>
        <v/>
      </c>
      <c r="CH768" s="65" t="str">
        <f t="shared" si="589"/>
        <v/>
      </c>
      <c r="CI768" s="165" t="str">
        <f>IF(COUNTBLANK($A768:$F768)&gt;2,"",IF(Input!Y768=0,"NA",Input!Y768))</f>
        <v/>
      </c>
      <c r="CJ768" s="65" t="str">
        <f t="shared" si="590"/>
        <v/>
      </c>
      <c r="CK768" s="65" t="str">
        <f t="shared" si="591"/>
        <v/>
      </c>
      <c r="CL768" s="165" t="str">
        <f>IF(COUNTBLANK($A768:$F768)&gt;2,"",IF(Input!Z768=0,"NA",Input!Z768))</f>
        <v/>
      </c>
      <c r="CM768" s="65" t="str">
        <f t="shared" si="592"/>
        <v/>
      </c>
      <c r="CN768" s="65" t="str">
        <f t="shared" si="593"/>
        <v/>
      </c>
      <c r="CO768" s="165" t="str">
        <f>IF(COUNTBLANK($A768:$F768)&gt;2,"",IF(Input!AA768=0,"NA",Input!AA768))</f>
        <v/>
      </c>
      <c r="CP768" s="65" t="str">
        <f t="shared" si="594"/>
        <v/>
      </c>
      <c r="CQ768" s="65" t="str">
        <f t="shared" si="595"/>
        <v/>
      </c>
      <c r="CR768" s="165" t="str">
        <f>IF(COUNTBLANK($A768:$F768)&gt;2,"",IF(Input!AB768=0,"NA",Input!AB768))</f>
        <v/>
      </c>
      <c r="CS768" s="65" t="str">
        <f t="shared" si="596"/>
        <v/>
      </c>
      <c r="CT768" s="65" t="str">
        <f t="shared" si="597"/>
        <v/>
      </c>
      <c r="CU768" s="165" t="str">
        <f>IF(COUNTBLANK($A768:$F768)&gt;2,"",IF(Input!AC768=0,"NA",Input!AC768))</f>
        <v/>
      </c>
      <c r="CV768" s="65" t="str">
        <f t="shared" si="598"/>
        <v/>
      </c>
      <c r="CW768" s="65" t="str">
        <f t="shared" si="599"/>
        <v/>
      </c>
      <c r="CX768" s="165" t="str">
        <f>IF(COUNTBLANK($A768:$F768)&gt;2,"",IF(Input!AD768=0,"NA",Input!AD768))</f>
        <v/>
      </c>
    </row>
    <row r="769" spans="1:102" x14ac:dyDescent="0.25">
      <c r="A769" s="162" t="str">
        <f>IF(Input!B769=0,"",Input!B769)</f>
        <v/>
      </c>
      <c r="B769" s="162" t="str">
        <f>IF(Input!C769=0,"",Input!C769)</f>
        <v/>
      </c>
      <c r="C769" s="162" t="str">
        <f>IF(Input!D769=0,"",Input!D769)</f>
        <v/>
      </c>
      <c r="D769" s="162" t="str">
        <f>IF(Input!G769=0,"",Input!G769)</f>
        <v/>
      </c>
      <c r="E769" s="162" t="str">
        <f>IF(Input!H769=0,"",Input!H769)</f>
        <v/>
      </c>
      <c r="F769" s="162" t="str">
        <f>IF(Input!I769=0,"",Input!I769)</f>
        <v/>
      </c>
      <c r="G769" s="66" t="str">
        <f t="shared" si="550"/>
        <v/>
      </c>
      <c r="H769" s="66" t="str">
        <f t="shared" si="551"/>
        <v/>
      </c>
      <c r="I769" s="160" t="str">
        <f>FinalScores!G769</f>
        <v/>
      </c>
      <c r="J769" s="65" t="str">
        <f t="shared" si="552"/>
        <v/>
      </c>
      <c r="K769" s="65" t="str">
        <f t="shared" si="553"/>
        <v/>
      </c>
      <c r="L769" s="165" t="str">
        <f>IF(COUNTBLANK($A769:$F769)&gt;2,"",IF(Input!AE769=0,"NA",Input!AE769))</f>
        <v/>
      </c>
      <c r="M769" s="65" t="str">
        <f t="shared" si="554"/>
        <v/>
      </c>
      <c r="N769" s="65" t="str">
        <f t="shared" si="555"/>
        <v/>
      </c>
      <c r="O769" s="165" t="str">
        <f>IF(COUNTBLANK($A769:$F769)&gt;2,"",IF(Input!AF769=0,"NA",Input!AF769))</f>
        <v/>
      </c>
      <c r="P769" s="65" t="str">
        <f t="shared" si="556"/>
        <v/>
      </c>
      <c r="Q769" s="65" t="str">
        <f t="shared" si="557"/>
        <v/>
      </c>
      <c r="R769" s="165" t="str">
        <f>IF(COUNTBLANK($A769:$F769)&gt;2,"",IF(Input!AG769=0,"NA",Input!AG769))</f>
        <v/>
      </c>
      <c r="AN769" s="65" t="str">
        <f t="shared" si="558"/>
        <v/>
      </c>
      <c r="AO769" s="65" t="str">
        <f t="shared" si="559"/>
        <v/>
      </c>
      <c r="AP769" s="165" t="str">
        <f>IF(COUNTBLANK($A769:$F769)&gt;2,"",IF(Input!J769=0,"NA",Input!J769))</f>
        <v/>
      </c>
      <c r="AQ769" s="65" t="str">
        <f t="shared" si="560"/>
        <v/>
      </c>
      <c r="AR769" s="65" t="str">
        <f t="shared" si="561"/>
        <v/>
      </c>
      <c r="AS769" s="165" t="str">
        <f>IF(COUNTBLANK($A769:$F769)&gt;2,"",IF(Input!K769=0,"NA",Input!K769))</f>
        <v/>
      </c>
      <c r="AT769" s="65" t="str">
        <f t="shared" si="562"/>
        <v/>
      </c>
      <c r="AU769" s="65" t="str">
        <f t="shared" si="563"/>
        <v/>
      </c>
      <c r="AV769" s="165" t="str">
        <f>IF(COUNTBLANK($A769:$F769)&gt;2,"",IF(Input!L769=0,"NA",Input!L769))</f>
        <v/>
      </c>
      <c r="AW769" s="65" t="str">
        <f t="shared" si="564"/>
        <v/>
      </c>
      <c r="AX769" s="65" t="str">
        <f t="shared" si="565"/>
        <v/>
      </c>
      <c r="AY769" s="165" t="str">
        <f>IF(COUNTBLANK($A769:$F769)&gt;2,"",IF(Input!M769=0,"NA",Input!M769))</f>
        <v/>
      </c>
      <c r="AZ769" s="65" t="str">
        <f t="shared" si="566"/>
        <v/>
      </c>
      <c r="BA769" s="65" t="str">
        <f t="shared" si="567"/>
        <v/>
      </c>
      <c r="BB769" s="165" t="str">
        <f>IF(COUNTBLANK($A769:$F769)&gt;2,"",IF(Input!N769=0,"NA",Input!N769))</f>
        <v/>
      </c>
      <c r="BC769" s="65" t="str">
        <f t="shared" si="568"/>
        <v/>
      </c>
      <c r="BD769" s="65" t="str">
        <f t="shared" si="569"/>
        <v/>
      </c>
      <c r="BE769" s="165" t="str">
        <f>IF(COUNTBLANK($A769:$F769)&gt;2,"",IF(Input!O769=0,"NA",Input!O769))</f>
        <v/>
      </c>
      <c r="BF769" s="65" t="str">
        <f t="shared" si="570"/>
        <v/>
      </c>
      <c r="BG769" s="65" t="str">
        <f t="shared" si="571"/>
        <v/>
      </c>
      <c r="BH769" s="165" t="str">
        <f>IF(COUNTBLANK($A769:$F769)&gt;2,"",IF(Input!P769=0,"NA",Input!P769))</f>
        <v/>
      </c>
      <c r="BI769" s="65" t="str">
        <f t="shared" si="572"/>
        <v/>
      </c>
      <c r="BJ769" s="65" t="str">
        <f t="shared" si="573"/>
        <v/>
      </c>
      <c r="BK769" s="165" t="str">
        <f>IF(COUNTBLANK($A769:$F769)&gt;2,"",IF(Input!Q769=0,"NA",Input!Q769))</f>
        <v/>
      </c>
      <c r="BL769" s="65" t="str">
        <f t="shared" si="574"/>
        <v/>
      </c>
      <c r="BM769" s="65" t="str">
        <f t="shared" si="575"/>
        <v/>
      </c>
      <c r="BN769" s="165" t="str">
        <f>IF(COUNTBLANK($A769:$F769)&gt;2,"",IF(Input!R769=0,"NA",Input!R769))</f>
        <v/>
      </c>
      <c r="BO769" s="65" t="str">
        <f t="shared" si="576"/>
        <v/>
      </c>
      <c r="BP769" s="65" t="str">
        <f t="shared" si="577"/>
        <v/>
      </c>
      <c r="BQ769" s="165" t="str">
        <f>IF(COUNTBLANK($A769:$F769)&gt;2,"",IF(Input!S769=0,"NA",Input!S769))</f>
        <v/>
      </c>
      <c r="BR769" s="65" t="str">
        <f t="shared" si="578"/>
        <v/>
      </c>
      <c r="BS769" s="65" t="str">
        <f t="shared" si="579"/>
        <v/>
      </c>
      <c r="BT769" s="165" t="str">
        <f>IF(COUNTBLANK($A769:$F769)&gt;2,"",IF(Input!T769=0,"NA",Input!T769))</f>
        <v/>
      </c>
      <c r="BU769" s="65" t="str">
        <f t="shared" si="580"/>
        <v/>
      </c>
      <c r="BV769" s="65" t="str">
        <f t="shared" si="581"/>
        <v/>
      </c>
      <c r="BW769" s="165" t="str">
        <f>IF(COUNTBLANK($A769:$F769)&gt;2,"",IF(Input!U769=0,"NA",Input!U769))</f>
        <v/>
      </c>
      <c r="BX769" s="65" t="str">
        <f t="shared" si="582"/>
        <v/>
      </c>
      <c r="BY769" s="65" t="str">
        <f t="shared" si="583"/>
        <v/>
      </c>
      <c r="BZ769" s="165" t="str">
        <f>IF(COUNTBLANK($A769:$F769)&gt;2,"",IF(Input!V769=0,"NA",Input!V769))</f>
        <v/>
      </c>
      <c r="CA769" s="65" t="str">
        <f t="shared" si="584"/>
        <v/>
      </c>
      <c r="CB769" s="65" t="str">
        <f t="shared" si="585"/>
        <v/>
      </c>
      <c r="CC769" s="165" t="str">
        <f>IF(COUNTBLANK($A769:$F769)&gt;2,"",IF(Input!W769=0,"NA",Input!W769))</f>
        <v/>
      </c>
      <c r="CD769" s="65" t="str">
        <f t="shared" si="586"/>
        <v/>
      </c>
      <c r="CE769" s="65" t="str">
        <f t="shared" si="587"/>
        <v/>
      </c>
      <c r="CF769" s="165" t="str">
        <f>IF(COUNTBLANK($A769:$F769)&gt;2,"",IF(Input!X769=0,"NA",Input!X769))</f>
        <v/>
      </c>
      <c r="CG769" s="65" t="str">
        <f t="shared" si="588"/>
        <v/>
      </c>
      <c r="CH769" s="65" t="str">
        <f t="shared" si="589"/>
        <v/>
      </c>
      <c r="CI769" s="165" t="str">
        <f>IF(COUNTBLANK($A769:$F769)&gt;2,"",IF(Input!Y769=0,"NA",Input!Y769))</f>
        <v/>
      </c>
      <c r="CJ769" s="65" t="str">
        <f t="shared" si="590"/>
        <v/>
      </c>
      <c r="CK769" s="65" t="str">
        <f t="shared" si="591"/>
        <v/>
      </c>
      <c r="CL769" s="165" t="str">
        <f>IF(COUNTBLANK($A769:$F769)&gt;2,"",IF(Input!Z769=0,"NA",Input!Z769))</f>
        <v/>
      </c>
      <c r="CM769" s="65" t="str">
        <f t="shared" si="592"/>
        <v/>
      </c>
      <c r="CN769" s="65" t="str">
        <f t="shared" si="593"/>
        <v/>
      </c>
      <c r="CO769" s="165" t="str">
        <f>IF(COUNTBLANK($A769:$F769)&gt;2,"",IF(Input!AA769=0,"NA",Input!AA769))</f>
        <v/>
      </c>
      <c r="CP769" s="65" t="str">
        <f t="shared" si="594"/>
        <v/>
      </c>
      <c r="CQ769" s="65" t="str">
        <f t="shared" si="595"/>
        <v/>
      </c>
      <c r="CR769" s="165" t="str">
        <f>IF(COUNTBLANK($A769:$F769)&gt;2,"",IF(Input!AB769=0,"NA",Input!AB769))</f>
        <v/>
      </c>
      <c r="CS769" s="65" t="str">
        <f t="shared" si="596"/>
        <v/>
      </c>
      <c r="CT769" s="65" t="str">
        <f t="shared" si="597"/>
        <v/>
      </c>
      <c r="CU769" s="165" t="str">
        <f>IF(COUNTBLANK($A769:$F769)&gt;2,"",IF(Input!AC769=0,"NA",Input!AC769))</f>
        <v/>
      </c>
      <c r="CV769" s="65" t="str">
        <f t="shared" si="598"/>
        <v/>
      </c>
      <c r="CW769" s="65" t="str">
        <f t="shared" si="599"/>
        <v/>
      </c>
      <c r="CX769" s="165" t="str">
        <f>IF(COUNTBLANK($A769:$F769)&gt;2,"",IF(Input!AD769=0,"NA",Input!AD769))</f>
        <v/>
      </c>
    </row>
    <row r="770" spans="1:102" x14ac:dyDescent="0.25">
      <c r="A770" s="162" t="str">
        <f>IF(Input!B770=0,"",Input!B770)</f>
        <v/>
      </c>
      <c r="B770" s="162" t="str">
        <f>IF(Input!C770=0,"",Input!C770)</f>
        <v/>
      </c>
      <c r="C770" s="162" t="str">
        <f>IF(Input!D770=0,"",Input!D770)</f>
        <v/>
      </c>
      <c r="D770" s="162" t="str">
        <f>IF(Input!G770=0,"",Input!G770)</f>
        <v/>
      </c>
      <c r="E770" s="162" t="str">
        <f>IF(Input!H770=0,"",Input!H770)</f>
        <v/>
      </c>
      <c r="F770" s="162" t="str">
        <f>IF(Input!I770=0,"",Input!I770)</f>
        <v/>
      </c>
      <c r="G770" s="66" t="str">
        <f t="shared" si="550"/>
        <v/>
      </c>
      <c r="H770" s="66" t="str">
        <f t="shared" si="551"/>
        <v/>
      </c>
      <c r="I770" s="160" t="str">
        <f>FinalScores!G770</f>
        <v/>
      </c>
      <c r="J770" s="65" t="str">
        <f t="shared" si="552"/>
        <v/>
      </c>
      <c r="K770" s="65" t="str">
        <f t="shared" si="553"/>
        <v/>
      </c>
      <c r="L770" s="165" t="str">
        <f>IF(COUNTBLANK($A770:$F770)&gt;2,"",IF(Input!AE770=0,"NA",Input!AE770))</f>
        <v/>
      </c>
      <c r="M770" s="65" t="str">
        <f t="shared" si="554"/>
        <v/>
      </c>
      <c r="N770" s="65" t="str">
        <f t="shared" si="555"/>
        <v/>
      </c>
      <c r="O770" s="165" t="str">
        <f>IF(COUNTBLANK($A770:$F770)&gt;2,"",IF(Input!AF770=0,"NA",Input!AF770))</f>
        <v/>
      </c>
      <c r="P770" s="65" t="str">
        <f t="shared" si="556"/>
        <v/>
      </c>
      <c r="Q770" s="65" t="str">
        <f t="shared" si="557"/>
        <v/>
      </c>
      <c r="R770" s="165" t="str">
        <f>IF(COUNTBLANK($A770:$F770)&gt;2,"",IF(Input!AG770=0,"NA",Input!AG770))</f>
        <v/>
      </c>
      <c r="AN770" s="65" t="str">
        <f t="shared" si="558"/>
        <v/>
      </c>
      <c r="AO770" s="65" t="str">
        <f t="shared" si="559"/>
        <v/>
      </c>
      <c r="AP770" s="165" t="str">
        <f>IF(COUNTBLANK($A770:$F770)&gt;2,"",IF(Input!J770=0,"NA",Input!J770))</f>
        <v/>
      </c>
      <c r="AQ770" s="65" t="str">
        <f t="shared" si="560"/>
        <v/>
      </c>
      <c r="AR770" s="65" t="str">
        <f t="shared" si="561"/>
        <v/>
      </c>
      <c r="AS770" s="165" t="str">
        <f>IF(COUNTBLANK($A770:$F770)&gt;2,"",IF(Input!K770=0,"NA",Input!K770))</f>
        <v/>
      </c>
      <c r="AT770" s="65" t="str">
        <f t="shared" si="562"/>
        <v/>
      </c>
      <c r="AU770" s="65" t="str">
        <f t="shared" si="563"/>
        <v/>
      </c>
      <c r="AV770" s="165" t="str">
        <f>IF(COUNTBLANK($A770:$F770)&gt;2,"",IF(Input!L770=0,"NA",Input!L770))</f>
        <v/>
      </c>
      <c r="AW770" s="65" t="str">
        <f t="shared" si="564"/>
        <v/>
      </c>
      <c r="AX770" s="65" t="str">
        <f t="shared" si="565"/>
        <v/>
      </c>
      <c r="AY770" s="165" t="str">
        <f>IF(COUNTBLANK($A770:$F770)&gt;2,"",IF(Input!M770=0,"NA",Input!M770))</f>
        <v/>
      </c>
      <c r="AZ770" s="65" t="str">
        <f t="shared" si="566"/>
        <v/>
      </c>
      <c r="BA770" s="65" t="str">
        <f t="shared" si="567"/>
        <v/>
      </c>
      <c r="BB770" s="165" t="str">
        <f>IF(COUNTBLANK($A770:$F770)&gt;2,"",IF(Input!N770=0,"NA",Input!N770))</f>
        <v/>
      </c>
      <c r="BC770" s="65" t="str">
        <f t="shared" si="568"/>
        <v/>
      </c>
      <c r="BD770" s="65" t="str">
        <f t="shared" si="569"/>
        <v/>
      </c>
      <c r="BE770" s="165" t="str">
        <f>IF(COUNTBLANK($A770:$F770)&gt;2,"",IF(Input!O770=0,"NA",Input!O770))</f>
        <v/>
      </c>
      <c r="BF770" s="65" t="str">
        <f t="shared" si="570"/>
        <v/>
      </c>
      <c r="BG770" s="65" t="str">
        <f t="shared" si="571"/>
        <v/>
      </c>
      <c r="BH770" s="165" t="str">
        <f>IF(COUNTBLANK($A770:$F770)&gt;2,"",IF(Input!P770=0,"NA",Input!P770))</f>
        <v/>
      </c>
      <c r="BI770" s="65" t="str">
        <f t="shared" si="572"/>
        <v/>
      </c>
      <c r="BJ770" s="65" t="str">
        <f t="shared" si="573"/>
        <v/>
      </c>
      <c r="BK770" s="165" t="str">
        <f>IF(COUNTBLANK($A770:$F770)&gt;2,"",IF(Input!Q770=0,"NA",Input!Q770))</f>
        <v/>
      </c>
      <c r="BL770" s="65" t="str">
        <f t="shared" si="574"/>
        <v/>
      </c>
      <c r="BM770" s="65" t="str">
        <f t="shared" si="575"/>
        <v/>
      </c>
      <c r="BN770" s="165" t="str">
        <f>IF(COUNTBLANK($A770:$F770)&gt;2,"",IF(Input!R770=0,"NA",Input!R770))</f>
        <v/>
      </c>
      <c r="BO770" s="65" t="str">
        <f t="shared" si="576"/>
        <v/>
      </c>
      <c r="BP770" s="65" t="str">
        <f t="shared" si="577"/>
        <v/>
      </c>
      <c r="BQ770" s="165" t="str">
        <f>IF(COUNTBLANK($A770:$F770)&gt;2,"",IF(Input!S770=0,"NA",Input!S770))</f>
        <v/>
      </c>
      <c r="BR770" s="65" t="str">
        <f t="shared" si="578"/>
        <v/>
      </c>
      <c r="BS770" s="65" t="str">
        <f t="shared" si="579"/>
        <v/>
      </c>
      <c r="BT770" s="165" t="str">
        <f>IF(COUNTBLANK($A770:$F770)&gt;2,"",IF(Input!T770=0,"NA",Input!T770))</f>
        <v/>
      </c>
      <c r="BU770" s="65" t="str">
        <f t="shared" si="580"/>
        <v/>
      </c>
      <c r="BV770" s="65" t="str">
        <f t="shared" si="581"/>
        <v/>
      </c>
      <c r="BW770" s="165" t="str">
        <f>IF(COUNTBLANK($A770:$F770)&gt;2,"",IF(Input!U770=0,"NA",Input!U770))</f>
        <v/>
      </c>
      <c r="BX770" s="65" t="str">
        <f t="shared" si="582"/>
        <v/>
      </c>
      <c r="BY770" s="65" t="str">
        <f t="shared" si="583"/>
        <v/>
      </c>
      <c r="BZ770" s="165" t="str">
        <f>IF(COUNTBLANK($A770:$F770)&gt;2,"",IF(Input!V770=0,"NA",Input!V770))</f>
        <v/>
      </c>
      <c r="CA770" s="65" t="str">
        <f t="shared" si="584"/>
        <v/>
      </c>
      <c r="CB770" s="65" t="str">
        <f t="shared" si="585"/>
        <v/>
      </c>
      <c r="CC770" s="165" t="str">
        <f>IF(COUNTBLANK($A770:$F770)&gt;2,"",IF(Input!W770=0,"NA",Input!W770))</f>
        <v/>
      </c>
      <c r="CD770" s="65" t="str">
        <f t="shared" si="586"/>
        <v/>
      </c>
      <c r="CE770" s="65" t="str">
        <f t="shared" si="587"/>
        <v/>
      </c>
      <c r="CF770" s="165" t="str">
        <f>IF(COUNTBLANK($A770:$F770)&gt;2,"",IF(Input!X770=0,"NA",Input!X770))</f>
        <v/>
      </c>
      <c r="CG770" s="65" t="str">
        <f t="shared" si="588"/>
        <v/>
      </c>
      <c r="CH770" s="65" t="str">
        <f t="shared" si="589"/>
        <v/>
      </c>
      <c r="CI770" s="165" t="str">
        <f>IF(COUNTBLANK($A770:$F770)&gt;2,"",IF(Input!Y770=0,"NA",Input!Y770))</f>
        <v/>
      </c>
      <c r="CJ770" s="65" t="str">
        <f t="shared" si="590"/>
        <v/>
      </c>
      <c r="CK770" s="65" t="str">
        <f t="shared" si="591"/>
        <v/>
      </c>
      <c r="CL770" s="165" t="str">
        <f>IF(COUNTBLANK($A770:$F770)&gt;2,"",IF(Input!Z770=0,"NA",Input!Z770))</f>
        <v/>
      </c>
      <c r="CM770" s="65" t="str">
        <f t="shared" si="592"/>
        <v/>
      </c>
      <c r="CN770" s="65" t="str">
        <f t="shared" si="593"/>
        <v/>
      </c>
      <c r="CO770" s="165" t="str">
        <f>IF(COUNTBLANK($A770:$F770)&gt;2,"",IF(Input!AA770=0,"NA",Input!AA770))</f>
        <v/>
      </c>
      <c r="CP770" s="65" t="str">
        <f t="shared" si="594"/>
        <v/>
      </c>
      <c r="CQ770" s="65" t="str">
        <f t="shared" si="595"/>
        <v/>
      </c>
      <c r="CR770" s="165" t="str">
        <f>IF(COUNTBLANK($A770:$F770)&gt;2,"",IF(Input!AB770=0,"NA",Input!AB770))</f>
        <v/>
      </c>
      <c r="CS770" s="65" t="str">
        <f t="shared" si="596"/>
        <v/>
      </c>
      <c r="CT770" s="65" t="str">
        <f t="shared" si="597"/>
        <v/>
      </c>
      <c r="CU770" s="165" t="str">
        <f>IF(COUNTBLANK($A770:$F770)&gt;2,"",IF(Input!AC770=0,"NA",Input!AC770))</f>
        <v/>
      </c>
      <c r="CV770" s="65" t="str">
        <f t="shared" si="598"/>
        <v/>
      </c>
      <c r="CW770" s="65" t="str">
        <f t="shared" si="599"/>
        <v/>
      </c>
      <c r="CX770" s="165" t="str">
        <f>IF(COUNTBLANK($A770:$F770)&gt;2,"",IF(Input!AD770=0,"NA",Input!AD770))</f>
        <v/>
      </c>
    </row>
    <row r="771" spans="1:102" x14ac:dyDescent="0.25">
      <c r="A771" s="162" t="str">
        <f>IF(Input!B771=0,"",Input!B771)</f>
        <v/>
      </c>
      <c r="B771" s="162" t="str">
        <f>IF(Input!C771=0,"",Input!C771)</f>
        <v/>
      </c>
      <c r="C771" s="162" t="str">
        <f>IF(Input!D771=0,"",Input!D771)</f>
        <v/>
      </c>
      <c r="D771" s="162" t="str">
        <f>IF(Input!G771=0,"",Input!G771)</f>
        <v/>
      </c>
      <c r="E771" s="162" t="str">
        <f>IF(Input!H771=0,"",Input!H771)</f>
        <v/>
      </c>
      <c r="F771" s="162" t="str">
        <f>IF(Input!I771=0,"",Input!I771)</f>
        <v/>
      </c>
      <c r="G771" s="66" t="str">
        <f t="shared" ref="G771:G798" si="600">IF(COUNTBLANK(A771:F771)&gt;2,"","Paper")</f>
        <v/>
      </c>
      <c r="H771" s="66" t="str">
        <f t="shared" ref="H771:H798" si="601">IF(COUNTBLANK(A771:F771)&gt;2,"","McREL")</f>
        <v/>
      </c>
      <c r="I771" s="160" t="str">
        <f>FinalScores!G771</f>
        <v/>
      </c>
      <c r="J771" s="65" t="str">
        <f t="shared" ref="J771:J798" si="602">IF(COUNTBLANK(A771:F771)&gt;2,"","MC")</f>
        <v/>
      </c>
      <c r="K771" s="65" t="str">
        <f t="shared" ref="K771:K798" si="603">IF(COUNTBLANK($A771:$F771)&gt;2,"","Managing Change")</f>
        <v/>
      </c>
      <c r="L771" s="165" t="str">
        <f>IF(COUNTBLANK($A771:$F771)&gt;2,"",IF(Input!AE771=0,"NA",Input!AE771))</f>
        <v/>
      </c>
      <c r="M771" s="65" t="str">
        <f t="shared" ref="M771:M798" si="604">IF(COUNTBLANK($A771:$F771)&gt;2,"","MC")</f>
        <v/>
      </c>
      <c r="N771" s="65" t="str">
        <f t="shared" ref="N771:N798" si="605">IF(COUNTBLANK($A771:$F771)&gt;2,"","Change Agent")</f>
        <v/>
      </c>
      <c r="O771" s="165" t="str">
        <f>IF(COUNTBLANK($A771:$F771)&gt;2,"",IF(Input!AF771=0,"NA",Input!AF771))</f>
        <v/>
      </c>
      <c r="P771" s="65" t="str">
        <f t="shared" ref="P771:P798" si="606">IF(COUNTBLANK($A771:$F771)&gt;2,"","PC")</f>
        <v/>
      </c>
      <c r="Q771" s="65" t="str">
        <f t="shared" ref="Q771:Q798" si="607">IF(COUNTBLANK($A771:$F771)&gt;2,"","Purposeful Community")</f>
        <v/>
      </c>
      <c r="R771" s="165" t="str">
        <f>IF(COUNTBLANK($A771:$F771)&gt;2,"",IF(Input!AG771=0,"NA",Input!AG771))</f>
        <v/>
      </c>
      <c r="AN771" s="65" t="str">
        <f t="shared" ref="AN771:AN798" si="608">IF(COUNTBLANK($A771:$F771)&gt;2,"","MC")</f>
        <v/>
      </c>
      <c r="AO771" s="65" t="str">
        <f t="shared" ref="AO771:AO798" si="609">IF(COUNTBLANK($A771:$F771)&gt;2,"","Change Agent")</f>
        <v/>
      </c>
      <c r="AP771" s="165" t="str">
        <f>IF(COUNTBLANK($A771:$F771)&gt;2,"",IF(Input!J771=0,"NA",Input!J771))</f>
        <v/>
      </c>
      <c r="AQ771" s="65" t="str">
        <f t="shared" ref="AQ771:AQ798" si="610">IF(COUNTBLANK($A771:$F771)&gt;2,"","MC")</f>
        <v/>
      </c>
      <c r="AR771" s="65" t="str">
        <f t="shared" ref="AR771:AR798" si="611">IF(COUNTBLANK($A771:$F771)&gt;2,"","Flexibility")</f>
        <v/>
      </c>
      <c r="AS771" s="165" t="str">
        <f>IF(COUNTBLANK($A771:$F771)&gt;2,"",IF(Input!K771=0,"NA",Input!K771))</f>
        <v/>
      </c>
      <c r="AT771" s="65" t="str">
        <f t="shared" ref="AT771:AT798" si="612">IF(COUNTBLANK($A771:$F771)&gt;2,"","MC")</f>
        <v/>
      </c>
      <c r="AU771" s="65" t="str">
        <f t="shared" ref="AU771:AU798" si="613">IF(COUNTBLANK($A771:$F771)&gt;2,"","Ideals &amp; Beliefs")</f>
        <v/>
      </c>
      <c r="AV771" s="165" t="str">
        <f>IF(COUNTBLANK($A771:$F771)&gt;2,"",IF(Input!L771=0,"NA",Input!L771))</f>
        <v/>
      </c>
      <c r="AW771" s="65" t="str">
        <f t="shared" ref="AW771:AW798" si="614">IF(COUNTBLANK($A771:$F771)&gt;2,"","MC")</f>
        <v/>
      </c>
      <c r="AX771" s="65" t="str">
        <f t="shared" ref="AX771:AX798" si="615">IF(COUNTBLANK($A771:$F771)&gt;2,"","Intellectual Stimulation")</f>
        <v/>
      </c>
      <c r="AY771" s="165" t="str">
        <f>IF(COUNTBLANK($A771:$F771)&gt;2,"",IF(Input!M771=0,"NA",Input!M771))</f>
        <v/>
      </c>
      <c r="AZ771" s="65" t="str">
        <f t="shared" ref="AZ771:AZ798" si="616">IF(COUNTBLANK($A771:$F771)&gt;2,"","MC")</f>
        <v/>
      </c>
      <c r="BA771" s="65" t="str">
        <f t="shared" ref="BA771:BA798" si="617">IF(COUNTBLANK($A771:$F771)&gt;2,"","Knowledge of CIA")</f>
        <v/>
      </c>
      <c r="BB771" s="165" t="str">
        <f>IF(COUNTBLANK($A771:$F771)&gt;2,"",IF(Input!N771=0,"NA",Input!N771))</f>
        <v/>
      </c>
      <c r="BC771" s="65" t="str">
        <f t="shared" ref="BC771:BC798" si="618">IF(COUNTBLANK($A771:$F771)&gt;2,"","MC")</f>
        <v/>
      </c>
      <c r="BD771" s="65" t="str">
        <f t="shared" ref="BD771:BD798" si="619">IF(COUNTBLANK($A771:$F771)&gt;2,"","Monitor &amp; Evaluate")</f>
        <v/>
      </c>
      <c r="BE771" s="165" t="str">
        <f>IF(COUNTBLANK($A771:$F771)&gt;2,"",IF(Input!O771=0,"NA",Input!O771))</f>
        <v/>
      </c>
      <c r="BF771" s="65" t="str">
        <f t="shared" ref="BF771:BF798" si="620">IF(COUNTBLANK($A771:$F771)&gt;2,"","MC")</f>
        <v/>
      </c>
      <c r="BG771" s="65" t="str">
        <f t="shared" ref="BG771:BG798" si="621">IF(COUNTBLANK($A771:$F771)&gt;2,"","Optimize")</f>
        <v/>
      </c>
      <c r="BH771" s="165" t="str">
        <f>IF(COUNTBLANK($A771:$F771)&gt;2,"",IF(Input!P771=0,"NA",Input!P771))</f>
        <v/>
      </c>
      <c r="BI771" s="65" t="str">
        <f t="shared" ref="BI771:BI798" si="622">IF(COUNTBLANK($A771:$F771)&gt;2,"","FL")</f>
        <v/>
      </c>
      <c r="BJ771" s="65" t="str">
        <f t="shared" ref="BJ771:BJ798" si="623">IF(COUNTBLANK($A771:$F771)&gt;2,"","Contingent Rewards")</f>
        <v/>
      </c>
      <c r="BK771" s="165" t="str">
        <f>IF(COUNTBLANK($A771:$F771)&gt;2,"",IF(Input!Q771=0,"NA",Input!Q771))</f>
        <v/>
      </c>
      <c r="BL771" s="65" t="str">
        <f t="shared" ref="BL771:BL798" si="624">IF(COUNTBLANK($A771:$F771)&gt;2,"","FL")</f>
        <v/>
      </c>
      <c r="BM771" s="65" t="str">
        <f t="shared" ref="BM771:BM798" si="625">IF(COUNTBLANK($A771:$F771)&gt;2,"","Discipline")</f>
        <v/>
      </c>
      <c r="BN771" s="165" t="str">
        <f>IF(COUNTBLANK($A771:$F771)&gt;2,"",IF(Input!R771=0,"NA",Input!R771))</f>
        <v/>
      </c>
      <c r="BO771" s="65" t="str">
        <f t="shared" ref="BO771:BO798" si="626">IF(COUNTBLANK($A771:$F771)&gt;2,"","FL")</f>
        <v/>
      </c>
      <c r="BP771" s="65" t="str">
        <f t="shared" ref="BP771:BP798" si="627">IF(COUNTBLANK($A771:$F771)&gt;2,"","Focus")</f>
        <v/>
      </c>
      <c r="BQ771" s="165" t="str">
        <f>IF(COUNTBLANK($A771:$F771)&gt;2,"",IF(Input!S771=0,"NA",Input!S771))</f>
        <v/>
      </c>
      <c r="BR771" s="65" t="str">
        <f t="shared" ref="BR771:BR798" si="628">IF(COUNTBLANK($A771:$F771)&gt;2,"","FL")</f>
        <v/>
      </c>
      <c r="BS771" s="65" t="str">
        <f t="shared" ref="BS771:BS798" si="629">IF(COUNTBLANK($A771:$F771)&gt;2,"","Involvement of CIA")</f>
        <v/>
      </c>
      <c r="BT771" s="165" t="str">
        <f>IF(COUNTBLANK($A771:$F771)&gt;2,"",IF(Input!T771=0,"NA",Input!T771))</f>
        <v/>
      </c>
      <c r="BU771" s="65" t="str">
        <f t="shared" ref="BU771:BU798" si="630">IF(COUNTBLANK($A771:$F771)&gt;2,"","FL")</f>
        <v/>
      </c>
      <c r="BV771" s="65" t="str">
        <f t="shared" ref="BV771:BV798" si="631">IF(COUNTBLANK($A771:$F771)&gt;2,"","Order")</f>
        <v/>
      </c>
      <c r="BW771" s="165" t="str">
        <f>IF(COUNTBLANK($A771:$F771)&gt;2,"",IF(Input!U771=0,"NA",Input!U771))</f>
        <v/>
      </c>
      <c r="BX771" s="65" t="str">
        <f t="shared" ref="BX771:BX798" si="632">IF(COUNTBLANK($A771:$F771)&gt;2,"","FL")</f>
        <v/>
      </c>
      <c r="BY771" s="65" t="str">
        <f t="shared" ref="BY771:BY798" si="633">IF(COUNTBLANK($A771:$F771)&gt;2,"","Outreach")</f>
        <v/>
      </c>
      <c r="BZ771" s="165" t="str">
        <f>IF(COUNTBLANK($A771:$F771)&gt;2,"",IF(Input!V771=0,"NA",Input!V771))</f>
        <v/>
      </c>
      <c r="CA771" s="65" t="str">
        <f t="shared" ref="CA771:CA798" si="634">IF(COUNTBLANK($A771:$F771)&gt;2,"","FL")</f>
        <v/>
      </c>
      <c r="CB771" s="65" t="str">
        <f t="shared" ref="CB771:CB798" si="635">IF(COUNTBLANK($A771:$F771)&gt;2,"","Resources")</f>
        <v/>
      </c>
      <c r="CC771" s="165" t="str">
        <f>IF(COUNTBLANK($A771:$F771)&gt;2,"",IF(Input!W771=0,"NA",Input!W771))</f>
        <v/>
      </c>
      <c r="CD771" s="65" t="str">
        <f t="shared" ref="CD771:CD798" si="636">IF(COUNTBLANK($A771:$F771)&gt;2,"","PC")</f>
        <v/>
      </c>
      <c r="CE771" s="65" t="str">
        <f t="shared" ref="CE771:CE798" si="637">IF(COUNTBLANK($A771:$F771)&gt;2,"","Affirmation")</f>
        <v/>
      </c>
      <c r="CF771" s="165" t="str">
        <f>IF(COUNTBLANK($A771:$F771)&gt;2,"",IF(Input!X771=0,"NA",Input!X771))</f>
        <v/>
      </c>
      <c r="CG771" s="65" t="str">
        <f t="shared" ref="CG771:CG798" si="638">IF(COUNTBLANK($A771:$F771)&gt;2,"","PC")</f>
        <v/>
      </c>
      <c r="CH771" s="65" t="str">
        <f t="shared" ref="CH771:CH798" si="639">IF(COUNTBLANK($A771:$F771)&gt;2,"","Communication")</f>
        <v/>
      </c>
      <c r="CI771" s="165" t="str">
        <f>IF(COUNTBLANK($A771:$F771)&gt;2,"",IF(Input!Y771=0,"NA",Input!Y771))</f>
        <v/>
      </c>
      <c r="CJ771" s="65" t="str">
        <f t="shared" ref="CJ771:CJ798" si="640">IF(COUNTBLANK($A771:$F771)&gt;2,"","PC")</f>
        <v/>
      </c>
      <c r="CK771" s="65" t="str">
        <f t="shared" ref="CK771:CK798" si="641">IF(COUNTBLANK($A771:$F771)&gt;2,"","Culture")</f>
        <v/>
      </c>
      <c r="CL771" s="165" t="str">
        <f>IF(COUNTBLANK($A771:$F771)&gt;2,"",IF(Input!Z771=0,"NA",Input!Z771))</f>
        <v/>
      </c>
      <c r="CM771" s="65" t="str">
        <f t="shared" ref="CM771:CM798" si="642">IF(COUNTBLANK($A771:$F771)&gt;2,"","PC")</f>
        <v/>
      </c>
      <c r="CN771" s="65" t="str">
        <f t="shared" ref="CN771:CN798" si="643">IF(COUNTBLANK($A771:$F771)&gt;2,"","Input")</f>
        <v/>
      </c>
      <c r="CO771" s="165" t="str">
        <f>IF(COUNTBLANK($A771:$F771)&gt;2,"",IF(Input!AA771=0,"NA",Input!AA771))</f>
        <v/>
      </c>
      <c r="CP771" s="65" t="str">
        <f t="shared" ref="CP771:CP798" si="644">IF(COUNTBLANK($A771:$F771)&gt;2,"","PC")</f>
        <v/>
      </c>
      <c r="CQ771" s="65" t="str">
        <f t="shared" ref="CQ771:CQ798" si="645">IF(COUNTBLANK($A771:$F771)&gt;2,"","Relationships")</f>
        <v/>
      </c>
      <c r="CR771" s="165" t="str">
        <f>IF(COUNTBLANK($A771:$F771)&gt;2,"",IF(Input!AB771=0,"NA",Input!AB771))</f>
        <v/>
      </c>
      <c r="CS771" s="65" t="str">
        <f t="shared" ref="CS771:CS798" si="646">IF(COUNTBLANK($A771:$F771)&gt;2,"","PC")</f>
        <v/>
      </c>
      <c r="CT771" s="65" t="str">
        <f t="shared" ref="CT771:CT798" si="647">IF(COUNTBLANK($A771:$F771)&gt;2,"","Situational Awareness")</f>
        <v/>
      </c>
      <c r="CU771" s="165" t="str">
        <f>IF(COUNTBLANK($A771:$F771)&gt;2,"",IF(Input!AC771=0,"NA",Input!AC771))</f>
        <v/>
      </c>
      <c r="CV771" s="65" t="str">
        <f t="shared" ref="CV771:CV798" si="648">IF(COUNTBLANK($A771:$F771)&gt;2,"","PC")</f>
        <v/>
      </c>
      <c r="CW771" s="65" t="str">
        <f t="shared" ref="CW771:CW798" si="649">IF(COUNTBLANK($A771:$F771)&gt;2,"","Visibility")</f>
        <v/>
      </c>
      <c r="CX771" s="165" t="str">
        <f>IF(COUNTBLANK($A771:$F771)&gt;2,"",IF(Input!AD771=0,"NA",Input!AD771))</f>
        <v/>
      </c>
    </row>
    <row r="772" spans="1:102" x14ac:dyDescent="0.25">
      <c r="A772" s="162" t="str">
        <f>IF(Input!B772=0,"",Input!B772)</f>
        <v/>
      </c>
      <c r="B772" s="162" t="str">
        <f>IF(Input!C772=0,"",Input!C772)</f>
        <v/>
      </c>
      <c r="C772" s="162" t="str">
        <f>IF(Input!D772=0,"",Input!D772)</f>
        <v/>
      </c>
      <c r="D772" s="162" t="str">
        <f>IF(Input!G772=0,"",Input!G772)</f>
        <v/>
      </c>
      <c r="E772" s="162" t="str">
        <f>IF(Input!H772=0,"",Input!H772)</f>
        <v/>
      </c>
      <c r="F772" s="162" t="str">
        <f>IF(Input!I772=0,"",Input!I772)</f>
        <v/>
      </c>
      <c r="G772" s="66" t="str">
        <f t="shared" si="600"/>
        <v/>
      </c>
      <c r="H772" s="66" t="str">
        <f t="shared" si="601"/>
        <v/>
      </c>
      <c r="I772" s="160" t="str">
        <f>FinalScores!G772</f>
        <v/>
      </c>
      <c r="J772" s="65" t="str">
        <f t="shared" si="602"/>
        <v/>
      </c>
      <c r="K772" s="65" t="str">
        <f t="shared" si="603"/>
        <v/>
      </c>
      <c r="L772" s="165" t="str">
        <f>IF(COUNTBLANK($A772:$F772)&gt;2,"",IF(Input!AE772=0,"NA",Input!AE772))</f>
        <v/>
      </c>
      <c r="M772" s="65" t="str">
        <f t="shared" si="604"/>
        <v/>
      </c>
      <c r="N772" s="65" t="str">
        <f t="shared" si="605"/>
        <v/>
      </c>
      <c r="O772" s="165" t="str">
        <f>IF(COUNTBLANK($A772:$F772)&gt;2,"",IF(Input!AF772=0,"NA",Input!AF772))</f>
        <v/>
      </c>
      <c r="P772" s="65" t="str">
        <f t="shared" si="606"/>
        <v/>
      </c>
      <c r="Q772" s="65" t="str">
        <f t="shared" si="607"/>
        <v/>
      </c>
      <c r="R772" s="165" t="str">
        <f>IF(COUNTBLANK($A772:$F772)&gt;2,"",IF(Input!AG772=0,"NA",Input!AG772))</f>
        <v/>
      </c>
      <c r="AN772" s="65" t="str">
        <f t="shared" si="608"/>
        <v/>
      </c>
      <c r="AO772" s="65" t="str">
        <f t="shared" si="609"/>
        <v/>
      </c>
      <c r="AP772" s="165" t="str">
        <f>IF(COUNTBLANK($A772:$F772)&gt;2,"",IF(Input!J772=0,"NA",Input!J772))</f>
        <v/>
      </c>
      <c r="AQ772" s="65" t="str">
        <f t="shared" si="610"/>
        <v/>
      </c>
      <c r="AR772" s="65" t="str">
        <f t="shared" si="611"/>
        <v/>
      </c>
      <c r="AS772" s="165" t="str">
        <f>IF(COUNTBLANK($A772:$F772)&gt;2,"",IF(Input!K772=0,"NA",Input!K772))</f>
        <v/>
      </c>
      <c r="AT772" s="65" t="str">
        <f t="shared" si="612"/>
        <v/>
      </c>
      <c r="AU772" s="65" t="str">
        <f t="shared" si="613"/>
        <v/>
      </c>
      <c r="AV772" s="165" t="str">
        <f>IF(COUNTBLANK($A772:$F772)&gt;2,"",IF(Input!L772=0,"NA",Input!L772))</f>
        <v/>
      </c>
      <c r="AW772" s="65" t="str">
        <f t="shared" si="614"/>
        <v/>
      </c>
      <c r="AX772" s="65" t="str">
        <f t="shared" si="615"/>
        <v/>
      </c>
      <c r="AY772" s="165" t="str">
        <f>IF(COUNTBLANK($A772:$F772)&gt;2,"",IF(Input!M772=0,"NA",Input!M772))</f>
        <v/>
      </c>
      <c r="AZ772" s="65" t="str">
        <f t="shared" si="616"/>
        <v/>
      </c>
      <c r="BA772" s="65" t="str">
        <f t="shared" si="617"/>
        <v/>
      </c>
      <c r="BB772" s="165" t="str">
        <f>IF(COUNTBLANK($A772:$F772)&gt;2,"",IF(Input!N772=0,"NA",Input!N772))</f>
        <v/>
      </c>
      <c r="BC772" s="65" t="str">
        <f t="shared" si="618"/>
        <v/>
      </c>
      <c r="BD772" s="65" t="str">
        <f t="shared" si="619"/>
        <v/>
      </c>
      <c r="BE772" s="165" t="str">
        <f>IF(COUNTBLANK($A772:$F772)&gt;2,"",IF(Input!O772=0,"NA",Input!O772))</f>
        <v/>
      </c>
      <c r="BF772" s="65" t="str">
        <f t="shared" si="620"/>
        <v/>
      </c>
      <c r="BG772" s="65" t="str">
        <f t="shared" si="621"/>
        <v/>
      </c>
      <c r="BH772" s="165" t="str">
        <f>IF(COUNTBLANK($A772:$F772)&gt;2,"",IF(Input!P772=0,"NA",Input!P772))</f>
        <v/>
      </c>
      <c r="BI772" s="65" t="str">
        <f t="shared" si="622"/>
        <v/>
      </c>
      <c r="BJ772" s="65" t="str">
        <f t="shared" si="623"/>
        <v/>
      </c>
      <c r="BK772" s="165" t="str">
        <f>IF(COUNTBLANK($A772:$F772)&gt;2,"",IF(Input!Q772=0,"NA",Input!Q772))</f>
        <v/>
      </c>
      <c r="BL772" s="65" t="str">
        <f t="shared" si="624"/>
        <v/>
      </c>
      <c r="BM772" s="65" t="str">
        <f t="shared" si="625"/>
        <v/>
      </c>
      <c r="BN772" s="165" t="str">
        <f>IF(COUNTBLANK($A772:$F772)&gt;2,"",IF(Input!R772=0,"NA",Input!R772))</f>
        <v/>
      </c>
      <c r="BO772" s="65" t="str">
        <f t="shared" si="626"/>
        <v/>
      </c>
      <c r="BP772" s="65" t="str">
        <f t="shared" si="627"/>
        <v/>
      </c>
      <c r="BQ772" s="165" t="str">
        <f>IF(COUNTBLANK($A772:$F772)&gt;2,"",IF(Input!S772=0,"NA",Input!S772))</f>
        <v/>
      </c>
      <c r="BR772" s="65" t="str">
        <f t="shared" si="628"/>
        <v/>
      </c>
      <c r="BS772" s="65" t="str">
        <f t="shared" si="629"/>
        <v/>
      </c>
      <c r="BT772" s="165" t="str">
        <f>IF(COUNTBLANK($A772:$F772)&gt;2,"",IF(Input!T772=0,"NA",Input!T772))</f>
        <v/>
      </c>
      <c r="BU772" s="65" t="str">
        <f t="shared" si="630"/>
        <v/>
      </c>
      <c r="BV772" s="65" t="str">
        <f t="shared" si="631"/>
        <v/>
      </c>
      <c r="BW772" s="165" t="str">
        <f>IF(COUNTBLANK($A772:$F772)&gt;2,"",IF(Input!U772=0,"NA",Input!U772))</f>
        <v/>
      </c>
      <c r="BX772" s="65" t="str">
        <f t="shared" si="632"/>
        <v/>
      </c>
      <c r="BY772" s="65" t="str">
        <f t="shared" si="633"/>
        <v/>
      </c>
      <c r="BZ772" s="165" t="str">
        <f>IF(COUNTBLANK($A772:$F772)&gt;2,"",IF(Input!V772=0,"NA",Input!V772))</f>
        <v/>
      </c>
      <c r="CA772" s="65" t="str">
        <f t="shared" si="634"/>
        <v/>
      </c>
      <c r="CB772" s="65" t="str">
        <f t="shared" si="635"/>
        <v/>
      </c>
      <c r="CC772" s="165" t="str">
        <f>IF(COUNTBLANK($A772:$F772)&gt;2,"",IF(Input!W772=0,"NA",Input!W772))</f>
        <v/>
      </c>
      <c r="CD772" s="65" t="str">
        <f t="shared" si="636"/>
        <v/>
      </c>
      <c r="CE772" s="65" t="str">
        <f t="shared" si="637"/>
        <v/>
      </c>
      <c r="CF772" s="165" t="str">
        <f>IF(COUNTBLANK($A772:$F772)&gt;2,"",IF(Input!X772=0,"NA",Input!X772))</f>
        <v/>
      </c>
      <c r="CG772" s="65" t="str">
        <f t="shared" si="638"/>
        <v/>
      </c>
      <c r="CH772" s="65" t="str">
        <f t="shared" si="639"/>
        <v/>
      </c>
      <c r="CI772" s="165" t="str">
        <f>IF(COUNTBLANK($A772:$F772)&gt;2,"",IF(Input!Y772=0,"NA",Input!Y772))</f>
        <v/>
      </c>
      <c r="CJ772" s="65" t="str">
        <f t="shared" si="640"/>
        <v/>
      </c>
      <c r="CK772" s="65" t="str">
        <f t="shared" si="641"/>
        <v/>
      </c>
      <c r="CL772" s="165" t="str">
        <f>IF(COUNTBLANK($A772:$F772)&gt;2,"",IF(Input!Z772=0,"NA",Input!Z772))</f>
        <v/>
      </c>
      <c r="CM772" s="65" t="str">
        <f t="shared" si="642"/>
        <v/>
      </c>
      <c r="CN772" s="65" t="str">
        <f t="shared" si="643"/>
        <v/>
      </c>
      <c r="CO772" s="165" t="str">
        <f>IF(COUNTBLANK($A772:$F772)&gt;2,"",IF(Input!AA772=0,"NA",Input!AA772))</f>
        <v/>
      </c>
      <c r="CP772" s="65" t="str">
        <f t="shared" si="644"/>
        <v/>
      </c>
      <c r="CQ772" s="65" t="str">
        <f t="shared" si="645"/>
        <v/>
      </c>
      <c r="CR772" s="165" t="str">
        <f>IF(COUNTBLANK($A772:$F772)&gt;2,"",IF(Input!AB772=0,"NA",Input!AB772))</f>
        <v/>
      </c>
      <c r="CS772" s="65" t="str">
        <f t="shared" si="646"/>
        <v/>
      </c>
      <c r="CT772" s="65" t="str">
        <f t="shared" si="647"/>
        <v/>
      </c>
      <c r="CU772" s="165" t="str">
        <f>IF(COUNTBLANK($A772:$F772)&gt;2,"",IF(Input!AC772=0,"NA",Input!AC772))</f>
        <v/>
      </c>
      <c r="CV772" s="65" t="str">
        <f t="shared" si="648"/>
        <v/>
      </c>
      <c r="CW772" s="65" t="str">
        <f t="shared" si="649"/>
        <v/>
      </c>
      <c r="CX772" s="165" t="str">
        <f>IF(COUNTBLANK($A772:$F772)&gt;2,"",IF(Input!AD772=0,"NA",Input!AD772))</f>
        <v/>
      </c>
    </row>
    <row r="773" spans="1:102" x14ac:dyDescent="0.25">
      <c r="A773" s="162" t="str">
        <f>IF(Input!B773=0,"",Input!B773)</f>
        <v/>
      </c>
      <c r="B773" s="162" t="str">
        <f>IF(Input!C773=0,"",Input!C773)</f>
        <v/>
      </c>
      <c r="C773" s="162" t="str">
        <f>IF(Input!D773=0,"",Input!D773)</f>
        <v/>
      </c>
      <c r="D773" s="162" t="str">
        <f>IF(Input!G773=0,"",Input!G773)</f>
        <v/>
      </c>
      <c r="E773" s="162" t="str">
        <f>IF(Input!H773=0,"",Input!H773)</f>
        <v/>
      </c>
      <c r="F773" s="162" t="str">
        <f>IF(Input!I773=0,"",Input!I773)</f>
        <v/>
      </c>
      <c r="G773" s="66" t="str">
        <f t="shared" si="600"/>
        <v/>
      </c>
      <c r="H773" s="66" t="str">
        <f t="shared" si="601"/>
        <v/>
      </c>
      <c r="I773" s="160" t="str">
        <f>FinalScores!G773</f>
        <v/>
      </c>
      <c r="J773" s="65" t="str">
        <f t="shared" si="602"/>
        <v/>
      </c>
      <c r="K773" s="65" t="str">
        <f t="shared" si="603"/>
        <v/>
      </c>
      <c r="L773" s="165" t="str">
        <f>IF(COUNTBLANK($A773:$F773)&gt;2,"",IF(Input!AE773=0,"NA",Input!AE773))</f>
        <v/>
      </c>
      <c r="M773" s="65" t="str">
        <f t="shared" si="604"/>
        <v/>
      </c>
      <c r="N773" s="65" t="str">
        <f t="shared" si="605"/>
        <v/>
      </c>
      <c r="O773" s="165" t="str">
        <f>IF(COUNTBLANK($A773:$F773)&gt;2,"",IF(Input!AF773=0,"NA",Input!AF773))</f>
        <v/>
      </c>
      <c r="P773" s="65" t="str">
        <f t="shared" si="606"/>
        <v/>
      </c>
      <c r="Q773" s="65" t="str">
        <f t="shared" si="607"/>
        <v/>
      </c>
      <c r="R773" s="165" t="str">
        <f>IF(COUNTBLANK($A773:$F773)&gt;2,"",IF(Input!AG773=0,"NA",Input!AG773))</f>
        <v/>
      </c>
      <c r="AN773" s="65" t="str">
        <f t="shared" si="608"/>
        <v/>
      </c>
      <c r="AO773" s="65" t="str">
        <f t="shared" si="609"/>
        <v/>
      </c>
      <c r="AP773" s="165" t="str">
        <f>IF(COUNTBLANK($A773:$F773)&gt;2,"",IF(Input!J773=0,"NA",Input!J773))</f>
        <v/>
      </c>
      <c r="AQ773" s="65" t="str">
        <f t="shared" si="610"/>
        <v/>
      </c>
      <c r="AR773" s="65" t="str">
        <f t="shared" si="611"/>
        <v/>
      </c>
      <c r="AS773" s="165" t="str">
        <f>IF(COUNTBLANK($A773:$F773)&gt;2,"",IF(Input!K773=0,"NA",Input!K773))</f>
        <v/>
      </c>
      <c r="AT773" s="65" t="str">
        <f t="shared" si="612"/>
        <v/>
      </c>
      <c r="AU773" s="65" t="str">
        <f t="shared" si="613"/>
        <v/>
      </c>
      <c r="AV773" s="165" t="str">
        <f>IF(COUNTBLANK($A773:$F773)&gt;2,"",IF(Input!L773=0,"NA",Input!L773))</f>
        <v/>
      </c>
      <c r="AW773" s="65" t="str">
        <f t="shared" si="614"/>
        <v/>
      </c>
      <c r="AX773" s="65" t="str">
        <f t="shared" si="615"/>
        <v/>
      </c>
      <c r="AY773" s="165" t="str">
        <f>IF(COUNTBLANK($A773:$F773)&gt;2,"",IF(Input!M773=0,"NA",Input!M773))</f>
        <v/>
      </c>
      <c r="AZ773" s="65" t="str">
        <f t="shared" si="616"/>
        <v/>
      </c>
      <c r="BA773" s="65" t="str">
        <f t="shared" si="617"/>
        <v/>
      </c>
      <c r="BB773" s="165" t="str">
        <f>IF(COUNTBLANK($A773:$F773)&gt;2,"",IF(Input!N773=0,"NA",Input!N773))</f>
        <v/>
      </c>
      <c r="BC773" s="65" t="str">
        <f t="shared" si="618"/>
        <v/>
      </c>
      <c r="BD773" s="65" t="str">
        <f t="shared" si="619"/>
        <v/>
      </c>
      <c r="BE773" s="165" t="str">
        <f>IF(COUNTBLANK($A773:$F773)&gt;2,"",IF(Input!O773=0,"NA",Input!O773))</f>
        <v/>
      </c>
      <c r="BF773" s="65" t="str">
        <f t="shared" si="620"/>
        <v/>
      </c>
      <c r="BG773" s="65" t="str">
        <f t="shared" si="621"/>
        <v/>
      </c>
      <c r="BH773" s="165" t="str">
        <f>IF(COUNTBLANK($A773:$F773)&gt;2,"",IF(Input!P773=0,"NA",Input!P773))</f>
        <v/>
      </c>
      <c r="BI773" s="65" t="str">
        <f t="shared" si="622"/>
        <v/>
      </c>
      <c r="BJ773" s="65" t="str">
        <f t="shared" si="623"/>
        <v/>
      </c>
      <c r="BK773" s="165" t="str">
        <f>IF(COUNTBLANK($A773:$F773)&gt;2,"",IF(Input!Q773=0,"NA",Input!Q773))</f>
        <v/>
      </c>
      <c r="BL773" s="65" t="str">
        <f t="shared" si="624"/>
        <v/>
      </c>
      <c r="BM773" s="65" t="str">
        <f t="shared" si="625"/>
        <v/>
      </c>
      <c r="BN773" s="165" t="str">
        <f>IF(COUNTBLANK($A773:$F773)&gt;2,"",IF(Input!R773=0,"NA",Input!R773))</f>
        <v/>
      </c>
      <c r="BO773" s="65" t="str">
        <f t="shared" si="626"/>
        <v/>
      </c>
      <c r="BP773" s="65" t="str">
        <f t="shared" si="627"/>
        <v/>
      </c>
      <c r="BQ773" s="165" t="str">
        <f>IF(COUNTBLANK($A773:$F773)&gt;2,"",IF(Input!S773=0,"NA",Input!S773))</f>
        <v/>
      </c>
      <c r="BR773" s="65" t="str">
        <f t="shared" si="628"/>
        <v/>
      </c>
      <c r="BS773" s="65" t="str">
        <f t="shared" si="629"/>
        <v/>
      </c>
      <c r="BT773" s="165" t="str">
        <f>IF(COUNTBLANK($A773:$F773)&gt;2,"",IF(Input!T773=0,"NA",Input!T773))</f>
        <v/>
      </c>
      <c r="BU773" s="65" t="str">
        <f t="shared" si="630"/>
        <v/>
      </c>
      <c r="BV773" s="65" t="str">
        <f t="shared" si="631"/>
        <v/>
      </c>
      <c r="BW773" s="165" t="str">
        <f>IF(COUNTBLANK($A773:$F773)&gt;2,"",IF(Input!U773=0,"NA",Input!U773))</f>
        <v/>
      </c>
      <c r="BX773" s="65" t="str">
        <f t="shared" si="632"/>
        <v/>
      </c>
      <c r="BY773" s="65" t="str">
        <f t="shared" si="633"/>
        <v/>
      </c>
      <c r="BZ773" s="165" t="str">
        <f>IF(COUNTBLANK($A773:$F773)&gt;2,"",IF(Input!V773=0,"NA",Input!V773))</f>
        <v/>
      </c>
      <c r="CA773" s="65" t="str">
        <f t="shared" si="634"/>
        <v/>
      </c>
      <c r="CB773" s="65" t="str">
        <f t="shared" si="635"/>
        <v/>
      </c>
      <c r="CC773" s="165" t="str">
        <f>IF(COUNTBLANK($A773:$F773)&gt;2,"",IF(Input!W773=0,"NA",Input!W773))</f>
        <v/>
      </c>
      <c r="CD773" s="65" t="str">
        <f t="shared" si="636"/>
        <v/>
      </c>
      <c r="CE773" s="65" t="str">
        <f t="shared" si="637"/>
        <v/>
      </c>
      <c r="CF773" s="165" t="str">
        <f>IF(COUNTBLANK($A773:$F773)&gt;2,"",IF(Input!X773=0,"NA",Input!X773))</f>
        <v/>
      </c>
      <c r="CG773" s="65" t="str">
        <f t="shared" si="638"/>
        <v/>
      </c>
      <c r="CH773" s="65" t="str">
        <f t="shared" si="639"/>
        <v/>
      </c>
      <c r="CI773" s="165" t="str">
        <f>IF(COUNTBLANK($A773:$F773)&gt;2,"",IF(Input!Y773=0,"NA",Input!Y773))</f>
        <v/>
      </c>
      <c r="CJ773" s="65" t="str">
        <f t="shared" si="640"/>
        <v/>
      </c>
      <c r="CK773" s="65" t="str">
        <f t="shared" si="641"/>
        <v/>
      </c>
      <c r="CL773" s="165" t="str">
        <f>IF(COUNTBLANK($A773:$F773)&gt;2,"",IF(Input!Z773=0,"NA",Input!Z773))</f>
        <v/>
      </c>
      <c r="CM773" s="65" t="str">
        <f t="shared" si="642"/>
        <v/>
      </c>
      <c r="CN773" s="65" t="str">
        <f t="shared" si="643"/>
        <v/>
      </c>
      <c r="CO773" s="165" t="str">
        <f>IF(COUNTBLANK($A773:$F773)&gt;2,"",IF(Input!AA773=0,"NA",Input!AA773))</f>
        <v/>
      </c>
      <c r="CP773" s="65" t="str">
        <f t="shared" si="644"/>
        <v/>
      </c>
      <c r="CQ773" s="65" t="str">
        <f t="shared" si="645"/>
        <v/>
      </c>
      <c r="CR773" s="165" t="str">
        <f>IF(COUNTBLANK($A773:$F773)&gt;2,"",IF(Input!AB773=0,"NA",Input!AB773))</f>
        <v/>
      </c>
      <c r="CS773" s="65" t="str">
        <f t="shared" si="646"/>
        <v/>
      </c>
      <c r="CT773" s="65" t="str">
        <f t="shared" si="647"/>
        <v/>
      </c>
      <c r="CU773" s="165" t="str">
        <f>IF(COUNTBLANK($A773:$F773)&gt;2,"",IF(Input!AC773=0,"NA",Input!AC773))</f>
        <v/>
      </c>
      <c r="CV773" s="65" t="str">
        <f t="shared" si="648"/>
        <v/>
      </c>
      <c r="CW773" s="65" t="str">
        <f t="shared" si="649"/>
        <v/>
      </c>
      <c r="CX773" s="165" t="str">
        <f>IF(COUNTBLANK($A773:$F773)&gt;2,"",IF(Input!AD773=0,"NA",Input!AD773))</f>
        <v/>
      </c>
    </row>
    <row r="774" spans="1:102" x14ac:dyDescent="0.25">
      <c r="A774" s="162" t="str">
        <f>IF(Input!B774=0,"",Input!B774)</f>
        <v/>
      </c>
      <c r="B774" s="162" t="str">
        <f>IF(Input!C774=0,"",Input!C774)</f>
        <v/>
      </c>
      <c r="C774" s="162" t="str">
        <f>IF(Input!D774=0,"",Input!D774)</f>
        <v/>
      </c>
      <c r="D774" s="162" t="str">
        <f>IF(Input!G774=0,"",Input!G774)</f>
        <v/>
      </c>
      <c r="E774" s="162" t="str">
        <f>IF(Input!H774=0,"",Input!H774)</f>
        <v/>
      </c>
      <c r="F774" s="162" t="str">
        <f>IF(Input!I774=0,"",Input!I774)</f>
        <v/>
      </c>
      <c r="G774" s="66" t="str">
        <f t="shared" si="600"/>
        <v/>
      </c>
      <c r="H774" s="66" t="str">
        <f t="shared" si="601"/>
        <v/>
      </c>
      <c r="I774" s="160" t="str">
        <f>FinalScores!G774</f>
        <v/>
      </c>
      <c r="J774" s="65" t="str">
        <f t="shared" si="602"/>
        <v/>
      </c>
      <c r="K774" s="65" t="str">
        <f t="shared" si="603"/>
        <v/>
      </c>
      <c r="L774" s="165" t="str">
        <f>IF(COUNTBLANK($A774:$F774)&gt;2,"",IF(Input!AE774=0,"NA",Input!AE774))</f>
        <v/>
      </c>
      <c r="M774" s="65" t="str">
        <f t="shared" si="604"/>
        <v/>
      </c>
      <c r="N774" s="65" t="str">
        <f t="shared" si="605"/>
        <v/>
      </c>
      <c r="O774" s="165" t="str">
        <f>IF(COUNTBLANK($A774:$F774)&gt;2,"",IF(Input!AF774=0,"NA",Input!AF774))</f>
        <v/>
      </c>
      <c r="P774" s="65" t="str">
        <f t="shared" si="606"/>
        <v/>
      </c>
      <c r="Q774" s="65" t="str">
        <f t="shared" si="607"/>
        <v/>
      </c>
      <c r="R774" s="165" t="str">
        <f>IF(COUNTBLANK($A774:$F774)&gt;2,"",IF(Input!AG774=0,"NA",Input!AG774))</f>
        <v/>
      </c>
      <c r="AN774" s="65" t="str">
        <f t="shared" si="608"/>
        <v/>
      </c>
      <c r="AO774" s="65" t="str">
        <f t="shared" si="609"/>
        <v/>
      </c>
      <c r="AP774" s="165" t="str">
        <f>IF(COUNTBLANK($A774:$F774)&gt;2,"",IF(Input!J774=0,"NA",Input!J774))</f>
        <v/>
      </c>
      <c r="AQ774" s="65" t="str">
        <f t="shared" si="610"/>
        <v/>
      </c>
      <c r="AR774" s="65" t="str">
        <f t="shared" si="611"/>
        <v/>
      </c>
      <c r="AS774" s="165" t="str">
        <f>IF(COUNTBLANK($A774:$F774)&gt;2,"",IF(Input!K774=0,"NA",Input!K774))</f>
        <v/>
      </c>
      <c r="AT774" s="65" t="str">
        <f t="shared" si="612"/>
        <v/>
      </c>
      <c r="AU774" s="65" t="str">
        <f t="shared" si="613"/>
        <v/>
      </c>
      <c r="AV774" s="165" t="str">
        <f>IF(COUNTBLANK($A774:$F774)&gt;2,"",IF(Input!L774=0,"NA",Input!L774))</f>
        <v/>
      </c>
      <c r="AW774" s="65" t="str">
        <f t="shared" si="614"/>
        <v/>
      </c>
      <c r="AX774" s="65" t="str">
        <f t="shared" si="615"/>
        <v/>
      </c>
      <c r="AY774" s="165" t="str">
        <f>IF(COUNTBLANK($A774:$F774)&gt;2,"",IF(Input!M774=0,"NA",Input!M774))</f>
        <v/>
      </c>
      <c r="AZ774" s="65" t="str">
        <f t="shared" si="616"/>
        <v/>
      </c>
      <c r="BA774" s="65" t="str">
        <f t="shared" si="617"/>
        <v/>
      </c>
      <c r="BB774" s="165" t="str">
        <f>IF(COUNTBLANK($A774:$F774)&gt;2,"",IF(Input!N774=0,"NA",Input!N774))</f>
        <v/>
      </c>
      <c r="BC774" s="65" t="str">
        <f t="shared" si="618"/>
        <v/>
      </c>
      <c r="BD774" s="65" t="str">
        <f t="shared" si="619"/>
        <v/>
      </c>
      <c r="BE774" s="165" t="str">
        <f>IF(COUNTBLANK($A774:$F774)&gt;2,"",IF(Input!O774=0,"NA",Input!O774))</f>
        <v/>
      </c>
      <c r="BF774" s="65" t="str">
        <f t="shared" si="620"/>
        <v/>
      </c>
      <c r="BG774" s="65" t="str">
        <f t="shared" si="621"/>
        <v/>
      </c>
      <c r="BH774" s="165" t="str">
        <f>IF(COUNTBLANK($A774:$F774)&gt;2,"",IF(Input!P774=0,"NA",Input!P774))</f>
        <v/>
      </c>
      <c r="BI774" s="65" t="str">
        <f t="shared" si="622"/>
        <v/>
      </c>
      <c r="BJ774" s="65" t="str">
        <f t="shared" si="623"/>
        <v/>
      </c>
      <c r="BK774" s="165" t="str">
        <f>IF(COUNTBLANK($A774:$F774)&gt;2,"",IF(Input!Q774=0,"NA",Input!Q774))</f>
        <v/>
      </c>
      <c r="BL774" s="65" t="str">
        <f t="shared" si="624"/>
        <v/>
      </c>
      <c r="BM774" s="65" t="str">
        <f t="shared" si="625"/>
        <v/>
      </c>
      <c r="BN774" s="165" t="str">
        <f>IF(COUNTBLANK($A774:$F774)&gt;2,"",IF(Input!R774=0,"NA",Input!R774))</f>
        <v/>
      </c>
      <c r="BO774" s="65" t="str">
        <f t="shared" si="626"/>
        <v/>
      </c>
      <c r="BP774" s="65" t="str">
        <f t="shared" si="627"/>
        <v/>
      </c>
      <c r="BQ774" s="165" t="str">
        <f>IF(COUNTBLANK($A774:$F774)&gt;2,"",IF(Input!S774=0,"NA",Input!S774))</f>
        <v/>
      </c>
      <c r="BR774" s="65" t="str">
        <f t="shared" si="628"/>
        <v/>
      </c>
      <c r="BS774" s="65" t="str">
        <f t="shared" si="629"/>
        <v/>
      </c>
      <c r="BT774" s="165" t="str">
        <f>IF(COUNTBLANK($A774:$F774)&gt;2,"",IF(Input!T774=0,"NA",Input!T774))</f>
        <v/>
      </c>
      <c r="BU774" s="65" t="str">
        <f t="shared" si="630"/>
        <v/>
      </c>
      <c r="BV774" s="65" t="str">
        <f t="shared" si="631"/>
        <v/>
      </c>
      <c r="BW774" s="165" t="str">
        <f>IF(COUNTBLANK($A774:$F774)&gt;2,"",IF(Input!U774=0,"NA",Input!U774))</f>
        <v/>
      </c>
      <c r="BX774" s="65" t="str">
        <f t="shared" si="632"/>
        <v/>
      </c>
      <c r="BY774" s="65" t="str">
        <f t="shared" si="633"/>
        <v/>
      </c>
      <c r="BZ774" s="165" t="str">
        <f>IF(COUNTBLANK($A774:$F774)&gt;2,"",IF(Input!V774=0,"NA",Input!V774))</f>
        <v/>
      </c>
      <c r="CA774" s="65" t="str">
        <f t="shared" si="634"/>
        <v/>
      </c>
      <c r="CB774" s="65" t="str">
        <f t="shared" si="635"/>
        <v/>
      </c>
      <c r="CC774" s="165" t="str">
        <f>IF(COUNTBLANK($A774:$F774)&gt;2,"",IF(Input!W774=0,"NA",Input!W774))</f>
        <v/>
      </c>
      <c r="CD774" s="65" t="str">
        <f t="shared" si="636"/>
        <v/>
      </c>
      <c r="CE774" s="65" t="str">
        <f t="shared" si="637"/>
        <v/>
      </c>
      <c r="CF774" s="165" t="str">
        <f>IF(COUNTBLANK($A774:$F774)&gt;2,"",IF(Input!X774=0,"NA",Input!X774))</f>
        <v/>
      </c>
      <c r="CG774" s="65" t="str">
        <f t="shared" si="638"/>
        <v/>
      </c>
      <c r="CH774" s="65" t="str">
        <f t="shared" si="639"/>
        <v/>
      </c>
      <c r="CI774" s="165" t="str">
        <f>IF(COUNTBLANK($A774:$F774)&gt;2,"",IF(Input!Y774=0,"NA",Input!Y774))</f>
        <v/>
      </c>
      <c r="CJ774" s="65" t="str">
        <f t="shared" si="640"/>
        <v/>
      </c>
      <c r="CK774" s="65" t="str">
        <f t="shared" si="641"/>
        <v/>
      </c>
      <c r="CL774" s="165" t="str">
        <f>IF(COUNTBLANK($A774:$F774)&gt;2,"",IF(Input!Z774=0,"NA",Input!Z774))</f>
        <v/>
      </c>
      <c r="CM774" s="65" t="str">
        <f t="shared" si="642"/>
        <v/>
      </c>
      <c r="CN774" s="65" t="str">
        <f t="shared" si="643"/>
        <v/>
      </c>
      <c r="CO774" s="165" t="str">
        <f>IF(COUNTBLANK($A774:$F774)&gt;2,"",IF(Input!AA774=0,"NA",Input!AA774))</f>
        <v/>
      </c>
      <c r="CP774" s="65" t="str">
        <f t="shared" si="644"/>
        <v/>
      </c>
      <c r="CQ774" s="65" t="str">
        <f t="shared" si="645"/>
        <v/>
      </c>
      <c r="CR774" s="165" t="str">
        <f>IF(COUNTBLANK($A774:$F774)&gt;2,"",IF(Input!AB774=0,"NA",Input!AB774))</f>
        <v/>
      </c>
      <c r="CS774" s="65" t="str">
        <f t="shared" si="646"/>
        <v/>
      </c>
      <c r="CT774" s="65" t="str">
        <f t="shared" si="647"/>
        <v/>
      </c>
      <c r="CU774" s="165" t="str">
        <f>IF(COUNTBLANK($A774:$F774)&gt;2,"",IF(Input!AC774=0,"NA",Input!AC774))</f>
        <v/>
      </c>
      <c r="CV774" s="65" t="str">
        <f t="shared" si="648"/>
        <v/>
      </c>
      <c r="CW774" s="65" t="str">
        <f t="shared" si="649"/>
        <v/>
      </c>
      <c r="CX774" s="165" t="str">
        <f>IF(COUNTBLANK($A774:$F774)&gt;2,"",IF(Input!AD774=0,"NA",Input!AD774))</f>
        <v/>
      </c>
    </row>
    <row r="775" spans="1:102" x14ac:dyDescent="0.25">
      <c r="A775" s="162" t="str">
        <f>IF(Input!B775=0,"",Input!B775)</f>
        <v/>
      </c>
      <c r="B775" s="162" t="str">
        <f>IF(Input!C775=0,"",Input!C775)</f>
        <v/>
      </c>
      <c r="C775" s="162" t="str">
        <f>IF(Input!D775=0,"",Input!D775)</f>
        <v/>
      </c>
      <c r="D775" s="162" t="str">
        <f>IF(Input!G775=0,"",Input!G775)</f>
        <v/>
      </c>
      <c r="E775" s="162" t="str">
        <f>IF(Input!H775=0,"",Input!H775)</f>
        <v/>
      </c>
      <c r="F775" s="162" t="str">
        <f>IF(Input!I775=0,"",Input!I775)</f>
        <v/>
      </c>
      <c r="G775" s="66" t="str">
        <f t="shared" si="600"/>
        <v/>
      </c>
      <c r="H775" s="66" t="str">
        <f t="shared" si="601"/>
        <v/>
      </c>
      <c r="I775" s="160" t="str">
        <f>FinalScores!G775</f>
        <v/>
      </c>
      <c r="J775" s="65" t="str">
        <f t="shared" si="602"/>
        <v/>
      </c>
      <c r="K775" s="65" t="str">
        <f t="shared" si="603"/>
        <v/>
      </c>
      <c r="L775" s="165" t="str">
        <f>IF(COUNTBLANK($A775:$F775)&gt;2,"",IF(Input!AE775=0,"NA",Input!AE775))</f>
        <v/>
      </c>
      <c r="M775" s="65" t="str">
        <f t="shared" si="604"/>
        <v/>
      </c>
      <c r="N775" s="65" t="str">
        <f t="shared" si="605"/>
        <v/>
      </c>
      <c r="O775" s="165" t="str">
        <f>IF(COUNTBLANK($A775:$F775)&gt;2,"",IF(Input!AF775=0,"NA",Input!AF775))</f>
        <v/>
      </c>
      <c r="P775" s="65" t="str">
        <f t="shared" si="606"/>
        <v/>
      </c>
      <c r="Q775" s="65" t="str">
        <f t="shared" si="607"/>
        <v/>
      </c>
      <c r="R775" s="165" t="str">
        <f>IF(COUNTBLANK($A775:$F775)&gt;2,"",IF(Input!AG775=0,"NA",Input!AG775))</f>
        <v/>
      </c>
      <c r="AN775" s="65" t="str">
        <f t="shared" si="608"/>
        <v/>
      </c>
      <c r="AO775" s="65" t="str">
        <f t="shared" si="609"/>
        <v/>
      </c>
      <c r="AP775" s="165" t="str">
        <f>IF(COUNTBLANK($A775:$F775)&gt;2,"",IF(Input!J775=0,"NA",Input!J775))</f>
        <v/>
      </c>
      <c r="AQ775" s="65" t="str">
        <f t="shared" si="610"/>
        <v/>
      </c>
      <c r="AR775" s="65" t="str">
        <f t="shared" si="611"/>
        <v/>
      </c>
      <c r="AS775" s="165" t="str">
        <f>IF(COUNTBLANK($A775:$F775)&gt;2,"",IF(Input!K775=0,"NA",Input!K775))</f>
        <v/>
      </c>
      <c r="AT775" s="65" t="str">
        <f t="shared" si="612"/>
        <v/>
      </c>
      <c r="AU775" s="65" t="str">
        <f t="shared" si="613"/>
        <v/>
      </c>
      <c r="AV775" s="165" t="str">
        <f>IF(COUNTBLANK($A775:$F775)&gt;2,"",IF(Input!L775=0,"NA",Input!L775))</f>
        <v/>
      </c>
      <c r="AW775" s="65" t="str">
        <f t="shared" si="614"/>
        <v/>
      </c>
      <c r="AX775" s="65" t="str">
        <f t="shared" si="615"/>
        <v/>
      </c>
      <c r="AY775" s="165" t="str">
        <f>IF(COUNTBLANK($A775:$F775)&gt;2,"",IF(Input!M775=0,"NA",Input!M775))</f>
        <v/>
      </c>
      <c r="AZ775" s="65" t="str">
        <f t="shared" si="616"/>
        <v/>
      </c>
      <c r="BA775" s="65" t="str">
        <f t="shared" si="617"/>
        <v/>
      </c>
      <c r="BB775" s="165" t="str">
        <f>IF(COUNTBLANK($A775:$F775)&gt;2,"",IF(Input!N775=0,"NA",Input!N775))</f>
        <v/>
      </c>
      <c r="BC775" s="65" t="str">
        <f t="shared" si="618"/>
        <v/>
      </c>
      <c r="BD775" s="65" t="str">
        <f t="shared" si="619"/>
        <v/>
      </c>
      <c r="BE775" s="165" t="str">
        <f>IF(COUNTBLANK($A775:$F775)&gt;2,"",IF(Input!O775=0,"NA",Input!O775))</f>
        <v/>
      </c>
      <c r="BF775" s="65" t="str">
        <f t="shared" si="620"/>
        <v/>
      </c>
      <c r="BG775" s="65" t="str">
        <f t="shared" si="621"/>
        <v/>
      </c>
      <c r="BH775" s="165" t="str">
        <f>IF(COUNTBLANK($A775:$F775)&gt;2,"",IF(Input!P775=0,"NA",Input!P775))</f>
        <v/>
      </c>
      <c r="BI775" s="65" t="str">
        <f t="shared" si="622"/>
        <v/>
      </c>
      <c r="BJ775" s="65" t="str">
        <f t="shared" si="623"/>
        <v/>
      </c>
      <c r="BK775" s="165" t="str">
        <f>IF(COUNTBLANK($A775:$F775)&gt;2,"",IF(Input!Q775=0,"NA",Input!Q775))</f>
        <v/>
      </c>
      <c r="BL775" s="65" t="str">
        <f t="shared" si="624"/>
        <v/>
      </c>
      <c r="BM775" s="65" t="str">
        <f t="shared" si="625"/>
        <v/>
      </c>
      <c r="BN775" s="165" t="str">
        <f>IF(COUNTBLANK($A775:$F775)&gt;2,"",IF(Input!R775=0,"NA",Input!R775))</f>
        <v/>
      </c>
      <c r="BO775" s="65" t="str">
        <f t="shared" si="626"/>
        <v/>
      </c>
      <c r="BP775" s="65" t="str">
        <f t="shared" si="627"/>
        <v/>
      </c>
      <c r="BQ775" s="165" t="str">
        <f>IF(COUNTBLANK($A775:$F775)&gt;2,"",IF(Input!S775=0,"NA",Input!S775))</f>
        <v/>
      </c>
      <c r="BR775" s="65" t="str">
        <f t="shared" si="628"/>
        <v/>
      </c>
      <c r="BS775" s="65" t="str">
        <f t="shared" si="629"/>
        <v/>
      </c>
      <c r="BT775" s="165" t="str">
        <f>IF(COUNTBLANK($A775:$F775)&gt;2,"",IF(Input!T775=0,"NA",Input!T775))</f>
        <v/>
      </c>
      <c r="BU775" s="65" t="str">
        <f t="shared" si="630"/>
        <v/>
      </c>
      <c r="BV775" s="65" t="str">
        <f t="shared" si="631"/>
        <v/>
      </c>
      <c r="BW775" s="165" t="str">
        <f>IF(COUNTBLANK($A775:$F775)&gt;2,"",IF(Input!U775=0,"NA",Input!U775))</f>
        <v/>
      </c>
      <c r="BX775" s="65" t="str">
        <f t="shared" si="632"/>
        <v/>
      </c>
      <c r="BY775" s="65" t="str">
        <f t="shared" si="633"/>
        <v/>
      </c>
      <c r="BZ775" s="165" t="str">
        <f>IF(COUNTBLANK($A775:$F775)&gt;2,"",IF(Input!V775=0,"NA",Input!V775))</f>
        <v/>
      </c>
      <c r="CA775" s="65" t="str">
        <f t="shared" si="634"/>
        <v/>
      </c>
      <c r="CB775" s="65" t="str">
        <f t="shared" si="635"/>
        <v/>
      </c>
      <c r="CC775" s="165" t="str">
        <f>IF(COUNTBLANK($A775:$F775)&gt;2,"",IF(Input!W775=0,"NA",Input!W775))</f>
        <v/>
      </c>
      <c r="CD775" s="65" t="str">
        <f t="shared" si="636"/>
        <v/>
      </c>
      <c r="CE775" s="65" t="str">
        <f t="shared" si="637"/>
        <v/>
      </c>
      <c r="CF775" s="165" t="str">
        <f>IF(COUNTBLANK($A775:$F775)&gt;2,"",IF(Input!X775=0,"NA",Input!X775))</f>
        <v/>
      </c>
      <c r="CG775" s="65" t="str">
        <f t="shared" si="638"/>
        <v/>
      </c>
      <c r="CH775" s="65" t="str">
        <f t="shared" si="639"/>
        <v/>
      </c>
      <c r="CI775" s="165" t="str">
        <f>IF(COUNTBLANK($A775:$F775)&gt;2,"",IF(Input!Y775=0,"NA",Input!Y775))</f>
        <v/>
      </c>
      <c r="CJ775" s="65" t="str">
        <f t="shared" si="640"/>
        <v/>
      </c>
      <c r="CK775" s="65" t="str">
        <f t="shared" si="641"/>
        <v/>
      </c>
      <c r="CL775" s="165" t="str">
        <f>IF(COUNTBLANK($A775:$F775)&gt;2,"",IF(Input!Z775=0,"NA",Input!Z775))</f>
        <v/>
      </c>
      <c r="CM775" s="65" t="str">
        <f t="shared" si="642"/>
        <v/>
      </c>
      <c r="CN775" s="65" t="str">
        <f t="shared" si="643"/>
        <v/>
      </c>
      <c r="CO775" s="165" t="str">
        <f>IF(COUNTBLANK($A775:$F775)&gt;2,"",IF(Input!AA775=0,"NA",Input!AA775))</f>
        <v/>
      </c>
      <c r="CP775" s="65" t="str">
        <f t="shared" si="644"/>
        <v/>
      </c>
      <c r="CQ775" s="65" t="str">
        <f t="shared" si="645"/>
        <v/>
      </c>
      <c r="CR775" s="165" t="str">
        <f>IF(COUNTBLANK($A775:$F775)&gt;2,"",IF(Input!AB775=0,"NA",Input!AB775))</f>
        <v/>
      </c>
      <c r="CS775" s="65" t="str">
        <f t="shared" si="646"/>
        <v/>
      </c>
      <c r="CT775" s="65" t="str">
        <f t="shared" si="647"/>
        <v/>
      </c>
      <c r="CU775" s="165" t="str">
        <f>IF(COUNTBLANK($A775:$F775)&gt;2,"",IF(Input!AC775=0,"NA",Input!AC775))</f>
        <v/>
      </c>
      <c r="CV775" s="65" t="str">
        <f t="shared" si="648"/>
        <v/>
      </c>
      <c r="CW775" s="65" t="str">
        <f t="shared" si="649"/>
        <v/>
      </c>
      <c r="CX775" s="165" t="str">
        <f>IF(COUNTBLANK($A775:$F775)&gt;2,"",IF(Input!AD775=0,"NA",Input!AD775))</f>
        <v/>
      </c>
    </row>
    <row r="776" spans="1:102" x14ac:dyDescent="0.25">
      <c r="A776" s="162" t="str">
        <f>IF(Input!B776=0,"",Input!B776)</f>
        <v/>
      </c>
      <c r="B776" s="162" t="str">
        <f>IF(Input!C776=0,"",Input!C776)</f>
        <v/>
      </c>
      <c r="C776" s="162" t="str">
        <f>IF(Input!D776=0,"",Input!D776)</f>
        <v/>
      </c>
      <c r="D776" s="162" t="str">
        <f>IF(Input!G776=0,"",Input!G776)</f>
        <v/>
      </c>
      <c r="E776" s="162" t="str">
        <f>IF(Input!H776=0,"",Input!H776)</f>
        <v/>
      </c>
      <c r="F776" s="162" t="str">
        <f>IF(Input!I776=0,"",Input!I776)</f>
        <v/>
      </c>
      <c r="G776" s="66" t="str">
        <f t="shared" si="600"/>
        <v/>
      </c>
      <c r="H776" s="66" t="str">
        <f t="shared" si="601"/>
        <v/>
      </c>
      <c r="I776" s="160" t="str">
        <f>FinalScores!G776</f>
        <v/>
      </c>
      <c r="J776" s="65" t="str">
        <f t="shared" si="602"/>
        <v/>
      </c>
      <c r="K776" s="65" t="str">
        <f t="shared" si="603"/>
        <v/>
      </c>
      <c r="L776" s="165" t="str">
        <f>IF(COUNTBLANK($A776:$F776)&gt;2,"",IF(Input!AE776=0,"NA",Input!AE776))</f>
        <v/>
      </c>
      <c r="M776" s="65" t="str">
        <f t="shared" si="604"/>
        <v/>
      </c>
      <c r="N776" s="65" t="str">
        <f t="shared" si="605"/>
        <v/>
      </c>
      <c r="O776" s="165" t="str">
        <f>IF(COUNTBLANK($A776:$F776)&gt;2,"",IF(Input!AF776=0,"NA",Input!AF776))</f>
        <v/>
      </c>
      <c r="P776" s="65" t="str">
        <f t="shared" si="606"/>
        <v/>
      </c>
      <c r="Q776" s="65" t="str">
        <f t="shared" si="607"/>
        <v/>
      </c>
      <c r="R776" s="165" t="str">
        <f>IF(COUNTBLANK($A776:$F776)&gt;2,"",IF(Input!AG776=0,"NA",Input!AG776))</f>
        <v/>
      </c>
      <c r="AN776" s="65" t="str">
        <f t="shared" si="608"/>
        <v/>
      </c>
      <c r="AO776" s="65" t="str">
        <f t="shared" si="609"/>
        <v/>
      </c>
      <c r="AP776" s="165" t="str">
        <f>IF(COUNTBLANK($A776:$F776)&gt;2,"",IF(Input!J776=0,"NA",Input!J776))</f>
        <v/>
      </c>
      <c r="AQ776" s="65" t="str">
        <f t="shared" si="610"/>
        <v/>
      </c>
      <c r="AR776" s="65" t="str">
        <f t="shared" si="611"/>
        <v/>
      </c>
      <c r="AS776" s="165" t="str">
        <f>IF(COUNTBLANK($A776:$F776)&gt;2,"",IF(Input!K776=0,"NA",Input!K776))</f>
        <v/>
      </c>
      <c r="AT776" s="65" t="str">
        <f t="shared" si="612"/>
        <v/>
      </c>
      <c r="AU776" s="65" t="str">
        <f t="shared" si="613"/>
        <v/>
      </c>
      <c r="AV776" s="165" t="str">
        <f>IF(COUNTBLANK($A776:$F776)&gt;2,"",IF(Input!L776=0,"NA",Input!L776))</f>
        <v/>
      </c>
      <c r="AW776" s="65" t="str">
        <f t="shared" si="614"/>
        <v/>
      </c>
      <c r="AX776" s="65" t="str">
        <f t="shared" si="615"/>
        <v/>
      </c>
      <c r="AY776" s="165" t="str">
        <f>IF(COUNTBLANK($A776:$F776)&gt;2,"",IF(Input!M776=0,"NA",Input!M776))</f>
        <v/>
      </c>
      <c r="AZ776" s="65" t="str">
        <f t="shared" si="616"/>
        <v/>
      </c>
      <c r="BA776" s="65" t="str">
        <f t="shared" si="617"/>
        <v/>
      </c>
      <c r="BB776" s="165" t="str">
        <f>IF(COUNTBLANK($A776:$F776)&gt;2,"",IF(Input!N776=0,"NA",Input!N776))</f>
        <v/>
      </c>
      <c r="BC776" s="65" t="str">
        <f t="shared" si="618"/>
        <v/>
      </c>
      <c r="BD776" s="65" t="str">
        <f t="shared" si="619"/>
        <v/>
      </c>
      <c r="BE776" s="165" t="str">
        <f>IF(COUNTBLANK($A776:$F776)&gt;2,"",IF(Input!O776=0,"NA",Input!O776))</f>
        <v/>
      </c>
      <c r="BF776" s="65" t="str">
        <f t="shared" si="620"/>
        <v/>
      </c>
      <c r="BG776" s="65" t="str">
        <f t="shared" si="621"/>
        <v/>
      </c>
      <c r="BH776" s="165" t="str">
        <f>IF(COUNTBLANK($A776:$F776)&gt;2,"",IF(Input!P776=0,"NA",Input!P776))</f>
        <v/>
      </c>
      <c r="BI776" s="65" t="str">
        <f t="shared" si="622"/>
        <v/>
      </c>
      <c r="BJ776" s="65" t="str">
        <f t="shared" si="623"/>
        <v/>
      </c>
      <c r="BK776" s="165" t="str">
        <f>IF(COUNTBLANK($A776:$F776)&gt;2,"",IF(Input!Q776=0,"NA",Input!Q776))</f>
        <v/>
      </c>
      <c r="BL776" s="65" t="str">
        <f t="shared" si="624"/>
        <v/>
      </c>
      <c r="BM776" s="65" t="str">
        <f t="shared" si="625"/>
        <v/>
      </c>
      <c r="BN776" s="165" t="str">
        <f>IF(COUNTBLANK($A776:$F776)&gt;2,"",IF(Input!R776=0,"NA",Input!R776))</f>
        <v/>
      </c>
      <c r="BO776" s="65" t="str">
        <f t="shared" si="626"/>
        <v/>
      </c>
      <c r="BP776" s="65" t="str">
        <f t="shared" si="627"/>
        <v/>
      </c>
      <c r="BQ776" s="165" t="str">
        <f>IF(COUNTBLANK($A776:$F776)&gt;2,"",IF(Input!S776=0,"NA",Input!S776))</f>
        <v/>
      </c>
      <c r="BR776" s="65" t="str">
        <f t="shared" si="628"/>
        <v/>
      </c>
      <c r="BS776" s="65" t="str">
        <f t="shared" si="629"/>
        <v/>
      </c>
      <c r="BT776" s="165" t="str">
        <f>IF(COUNTBLANK($A776:$F776)&gt;2,"",IF(Input!T776=0,"NA",Input!T776))</f>
        <v/>
      </c>
      <c r="BU776" s="65" t="str">
        <f t="shared" si="630"/>
        <v/>
      </c>
      <c r="BV776" s="65" t="str">
        <f t="shared" si="631"/>
        <v/>
      </c>
      <c r="BW776" s="165" t="str">
        <f>IF(COUNTBLANK($A776:$F776)&gt;2,"",IF(Input!U776=0,"NA",Input!U776))</f>
        <v/>
      </c>
      <c r="BX776" s="65" t="str">
        <f t="shared" si="632"/>
        <v/>
      </c>
      <c r="BY776" s="65" t="str">
        <f t="shared" si="633"/>
        <v/>
      </c>
      <c r="BZ776" s="165" t="str">
        <f>IF(COUNTBLANK($A776:$F776)&gt;2,"",IF(Input!V776=0,"NA",Input!V776))</f>
        <v/>
      </c>
      <c r="CA776" s="65" t="str">
        <f t="shared" si="634"/>
        <v/>
      </c>
      <c r="CB776" s="65" t="str">
        <f t="shared" si="635"/>
        <v/>
      </c>
      <c r="CC776" s="165" t="str">
        <f>IF(COUNTBLANK($A776:$F776)&gt;2,"",IF(Input!W776=0,"NA",Input!W776))</f>
        <v/>
      </c>
      <c r="CD776" s="65" t="str">
        <f t="shared" si="636"/>
        <v/>
      </c>
      <c r="CE776" s="65" t="str">
        <f t="shared" si="637"/>
        <v/>
      </c>
      <c r="CF776" s="165" t="str">
        <f>IF(COUNTBLANK($A776:$F776)&gt;2,"",IF(Input!X776=0,"NA",Input!X776))</f>
        <v/>
      </c>
      <c r="CG776" s="65" t="str">
        <f t="shared" si="638"/>
        <v/>
      </c>
      <c r="CH776" s="65" t="str">
        <f t="shared" si="639"/>
        <v/>
      </c>
      <c r="CI776" s="165" t="str">
        <f>IF(COUNTBLANK($A776:$F776)&gt;2,"",IF(Input!Y776=0,"NA",Input!Y776))</f>
        <v/>
      </c>
      <c r="CJ776" s="65" t="str">
        <f t="shared" si="640"/>
        <v/>
      </c>
      <c r="CK776" s="65" t="str">
        <f t="shared" si="641"/>
        <v/>
      </c>
      <c r="CL776" s="165" t="str">
        <f>IF(COUNTBLANK($A776:$F776)&gt;2,"",IF(Input!Z776=0,"NA",Input!Z776))</f>
        <v/>
      </c>
      <c r="CM776" s="65" t="str">
        <f t="shared" si="642"/>
        <v/>
      </c>
      <c r="CN776" s="65" t="str">
        <f t="shared" si="643"/>
        <v/>
      </c>
      <c r="CO776" s="165" t="str">
        <f>IF(COUNTBLANK($A776:$F776)&gt;2,"",IF(Input!AA776=0,"NA",Input!AA776))</f>
        <v/>
      </c>
      <c r="CP776" s="65" t="str">
        <f t="shared" si="644"/>
        <v/>
      </c>
      <c r="CQ776" s="65" t="str">
        <f t="shared" si="645"/>
        <v/>
      </c>
      <c r="CR776" s="165" t="str">
        <f>IF(COUNTBLANK($A776:$F776)&gt;2,"",IF(Input!AB776=0,"NA",Input!AB776))</f>
        <v/>
      </c>
      <c r="CS776" s="65" t="str">
        <f t="shared" si="646"/>
        <v/>
      </c>
      <c r="CT776" s="65" t="str">
        <f t="shared" si="647"/>
        <v/>
      </c>
      <c r="CU776" s="165" t="str">
        <f>IF(COUNTBLANK($A776:$F776)&gt;2,"",IF(Input!AC776=0,"NA",Input!AC776))</f>
        <v/>
      </c>
      <c r="CV776" s="65" t="str">
        <f t="shared" si="648"/>
        <v/>
      </c>
      <c r="CW776" s="65" t="str">
        <f t="shared" si="649"/>
        <v/>
      </c>
      <c r="CX776" s="165" t="str">
        <f>IF(COUNTBLANK($A776:$F776)&gt;2,"",IF(Input!AD776=0,"NA",Input!AD776))</f>
        <v/>
      </c>
    </row>
    <row r="777" spans="1:102" x14ac:dyDescent="0.25">
      <c r="A777" s="162" t="str">
        <f>IF(Input!B777=0,"",Input!B777)</f>
        <v/>
      </c>
      <c r="B777" s="162" t="str">
        <f>IF(Input!C777=0,"",Input!C777)</f>
        <v/>
      </c>
      <c r="C777" s="162" t="str">
        <f>IF(Input!D777=0,"",Input!D777)</f>
        <v/>
      </c>
      <c r="D777" s="162" t="str">
        <f>IF(Input!G777=0,"",Input!G777)</f>
        <v/>
      </c>
      <c r="E777" s="162" t="str">
        <f>IF(Input!H777=0,"",Input!H777)</f>
        <v/>
      </c>
      <c r="F777" s="162" t="str">
        <f>IF(Input!I777=0,"",Input!I777)</f>
        <v/>
      </c>
      <c r="G777" s="66" t="str">
        <f t="shared" si="600"/>
        <v/>
      </c>
      <c r="H777" s="66" t="str">
        <f t="shared" si="601"/>
        <v/>
      </c>
      <c r="I777" s="160" t="str">
        <f>FinalScores!G777</f>
        <v/>
      </c>
      <c r="J777" s="65" t="str">
        <f t="shared" si="602"/>
        <v/>
      </c>
      <c r="K777" s="65" t="str">
        <f t="shared" si="603"/>
        <v/>
      </c>
      <c r="L777" s="165" t="str">
        <f>IF(COUNTBLANK($A777:$F777)&gt;2,"",IF(Input!AE777=0,"NA",Input!AE777))</f>
        <v/>
      </c>
      <c r="M777" s="65" t="str">
        <f t="shared" si="604"/>
        <v/>
      </c>
      <c r="N777" s="65" t="str">
        <f t="shared" si="605"/>
        <v/>
      </c>
      <c r="O777" s="165" t="str">
        <f>IF(COUNTBLANK($A777:$F777)&gt;2,"",IF(Input!AF777=0,"NA",Input!AF777))</f>
        <v/>
      </c>
      <c r="P777" s="65" t="str">
        <f t="shared" si="606"/>
        <v/>
      </c>
      <c r="Q777" s="65" t="str">
        <f t="shared" si="607"/>
        <v/>
      </c>
      <c r="R777" s="165" t="str">
        <f>IF(COUNTBLANK($A777:$F777)&gt;2,"",IF(Input!AG777=0,"NA",Input!AG777))</f>
        <v/>
      </c>
      <c r="AN777" s="65" t="str">
        <f t="shared" si="608"/>
        <v/>
      </c>
      <c r="AO777" s="65" t="str">
        <f t="shared" si="609"/>
        <v/>
      </c>
      <c r="AP777" s="165" t="str">
        <f>IF(COUNTBLANK($A777:$F777)&gt;2,"",IF(Input!J777=0,"NA",Input!J777))</f>
        <v/>
      </c>
      <c r="AQ777" s="65" t="str">
        <f t="shared" si="610"/>
        <v/>
      </c>
      <c r="AR777" s="65" t="str">
        <f t="shared" si="611"/>
        <v/>
      </c>
      <c r="AS777" s="165" t="str">
        <f>IF(COUNTBLANK($A777:$F777)&gt;2,"",IF(Input!K777=0,"NA",Input!K777))</f>
        <v/>
      </c>
      <c r="AT777" s="65" t="str">
        <f t="shared" si="612"/>
        <v/>
      </c>
      <c r="AU777" s="65" t="str">
        <f t="shared" si="613"/>
        <v/>
      </c>
      <c r="AV777" s="165" t="str">
        <f>IF(COUNTBLANK($A777:$F777)&gt;2,"",IF(Input!L777=0,"NA",Input!L777))</f>
        <v/>
      </c>
      <c r="AW777" s="65" t="str">
        <f t="shared" si="614"/>
        <v/>
      </c>
      <c r="AX777" s="65" t="str">
        <f t="shared" si="615"/>
        <v/>
      </c>
      <c r="AY777" s="165" t="str">
        <f>IF(COUNTBLANK($A777:$F777)&gt;2,"",IF(Input!M777=0,"NA",Input!M777))</f>
        <v/>
      </c>
      <c r="AZ777" s="65" t="str">
        <f t="shared" si="616"/>
        <v/>
      </c>
      <c r="BA777" s="65" t="str">
        <f t="shared" si="617"/>
        <v/>
      </c>
      <c r="BB777" s="165" t="str">
        <f>IF(COUNTBLANK($A777:$F777)&gt;2,"",IF(Input!N777=0,"NA",Input!N777))</f>
        <v/>
      </c>
      <c r="BC777" s="65" t="str">
        <f t="shared" si="618"/>
        <v/>
      </c>
      <c r="BD777" s="65" t="str">
        <f t="shared" si="619"/>
        <v/>
      </c>
      <c r="BE777" s="165" t="str">
        <f>IF(COUNTBLANK($A777:$F777)&gt;2,"",IF(Input!O777=0,"NA",Input!O777))</f>
        <v/>
      </c>
      <c r="BF777" s="65" t="str">
        <f t="shared" si="620"/>
        <v/>
      </c>
      <c r="BG777" s="65" t="str">
        <f t="shared" si="621"/>
        <v/>
      </c>
      <c r="BH777" s="165" t="str">
        <f>IF(COUNTBLANK($A777:$F777)&gt;2,"",IF(Input!P777=0,"NA",Input!P777))</f>
        <v/>
      </c>
      <c r="BI777" s="65" t="str">
        <f t="shared" si="622"/>
        <v/>
      </c>
      <c r="BJ777" s="65" t="str">
        <f t="shared" si="623"/>
        <v/>
      </c>
      <c r="BK777" s="165" t="str">
        <f>IF(COUNTBLANK($A777:$F777)&gt;2,"",IF(Input!Q777=0,"NA",Input!Q777))</f>
        <v/>
      </c>
      <c r="BL777" s="65" t="str">
        <f t="shared" si="624"/>
        <v/>
      </c>
      <c r="BM777" s="65" t="str">
        <f t="shared" si="625"/>
        <v/>
      </c>
      <c r="BN777" s="165" t="str">
        <f>IF(COUNTBLANK($A777:$F777)&gt;2,"",IF(Input!R777=0,"NA",Input!R777))</f>
        <v/>
      </c>
      <c r="BO777" s="65" t="str">
        <f t="shared" si="626"/>
        <v/>
      </c>
      <c r="BP777" s="65" t="str">
        <f t="shared" si="627"/>
        <v/>
      </c>
      <c r="BQ777" s="165" t="str">
        <f>IF(COUNTBLANK($A777:$F777)&gt;2,"",IF(Input!S777=0,"NA",Input!S777))</f>
        <v/>
      </c>
      <c r="BR777" s="65" t="str">
        <f t="shared" si="628"/>
        <v/>
      </c>
      <c r="BS777" s="65" t="str">
        <f t="shared" si="629"/>
        <v/>
      </c>
      <c r="BT777" s="165" t="str">
        <f>IF(COUNTBLANK($A777:$F777)&gt;2,"",IF(Input!T777=0,"NA",Input!T777))</f>
        <v/>
      </c>
      <c r="BU777" s="65" t="str">
        <f t="shared" si="630"/>
        <v/>
      </c>
      <c r="BV777" s="65" t="str">
        <f t="shared" si="631"/>
        <v/>
      </c>
      <c r="BW777" s="165" t="str">
        <f>IF(COUNTBLANK($A777:$F777)&gt;2,"",IF(Input!U777=0,"NA",Input!U777))</f>
        <v/>
      </c>
      <c r="BX777" s="65" t="str">
        <f t="shared" si="632"/>
        <v/>
      </c>
      <c r="BY777" s="65" t="str">
        <f t="shared" si="633"/>
        <v/>
      </c>
      <c r="BZ777" s="165" t="str">
        <f>IF(COUNTBLANK($A777:$F777)&gt;2,"",IF(Input!V777=0,"NA",Input!V777))</f>
        <v/>
      </c>
      <c r="CA777" s="65" t="str">
        <f t="shared" si="634"/>
        <v/>
      </c>
      <c r="CB777" s="65" t="str">
        <f t="shared" si="635"/>
        <v/>
      </c>
      <c r="CC777" s="165" t="str">
        <f>IF(COUNTBLANK($A777:$F777)&gt;2,"",IF(Input!W777=0,"NA",Input!W777))</f>
        <v/>
      </c>
      <c r="CD777" s="65" t="str">
        <f t="shared" si="636"/>
        <v/>
      </c>
      <c r="CE777" s="65" t="str">
        <f t="shared" si="637"/>
        <v/>
      </c>
      <c r="CF777" s="165" t="str">
        <f>IF(COUNTBLANK($A777:$F777)&gt;2,"",IF(Input!X777=0,"NA",Input!X777))</f>
        <v/>
      </c>
      <c r="CG777" s="65" t="str">
        <f t="shared" si="638"/>
        <v/>
      </c>
      <c r="CH777" s="65" t="str">
        <f t="shared" si="639"/>
        <v/>
      </c>
      <c r="CI777" s="165" t="str">
        <f>IF(COUNTBLANK($A777:$F777)&gt;2,"",IF(Input!Y777=0,"NA",Input!Y777))</f>
        <v/>
      </c>
      <c r="CJ777" s="65" t="str">
        <f t="shared" si="640"/>
        <v/>
      </c>
      <c r="CK777" s="65" t="str">
        <f t="shared" si="641"/>
        <v/>
      </c>
      <c r="CL777" s="165" t="str">
        <f>IF(COUNTBLANK($A777:$F777)&gt;2,"",IF(Input!Z777=0,"NA",Input!Z777))</f>
        <v/>
      </c>
      <c r="CM777" s="65" t="str">
        <f t="shared" si="642"/>
        <v/>
      </c>
      <c r="CN777" s="65" t="str">
        <f t="shared" si="643"/>
        <v/>
      </c>
      <c r="CO777" s="165" t="str">
        <f>IF(COUNTBLANK($A777:$F777)&gt;2,"",IF(Input!AA777=0,"NA",Input!AA777))</f>
        <v/>
      </c>
      <c r="CP777" s="65" t="str">
        <f t="shared" si="644"/>
        <v/>
      </c>
      <c r="CQ777" s="65" t="str">
        <f t="shared" si="645"/>
        <v/>
      </c>
      <c r="CR777" s="165" t="str">
        <f>IF(COUNTBLANK($A777:$F777)&gt;2,"",IF(Input!AB777=0,"NA",Input!AB777))</f>
        <v/>
      </c>
      <c r="CS777" s="65" t="str">
        <f t="shared" si="646"/>
        <v/>
      </c>
      <c r="CT777" s="65" t="str">
        <f t="shared" si="647"/>
        <v/>
      </c>
      <c r="CU777" s="165" t="str">
        <f>IF(COUNTBLANK($A777:$F777)&gt;2,"",IF(Input!AC777=0,"NA",Input!AC777))</f>
        <v/>
      </c>
      <c r="CV777" s="65" t="str">
        <f t="shared" si="648"/>
        <v/>
      </c>
      <c r="CW777" s="65" t="str">
        <f t="shared" si="649"/>
        <v/>
      </c>
      <c r="CX777" s="165" t="str">
        <f>IF(COUNTBLANK($A777:$F777)&gt;2,"",IF(Input!AD777=0,"NA",Input!AD777))</f>
        <v/>
      </c>
    </row>
    <row r="778" spans="1:102" x14ac:dyDescent="0.25">
      <c r="A778" s="162" t="str">
        <f>IF(Input!B778=0,"",Input!B778)</f>
        <v/>
      </c>
      <c r="B778" s="162" t="str">
        <f>IF(Input!C778=0,"",Input!C778)</f>
        <v/>
      </c>
      <c r="C778" s="162" t="str">
        <f>IF(Input!D778=0,"",Input!D778)</f>
        <v/>
      </c>
      <c r="D778" s="162" t="str">
        <f>IF(Input!G778=0,"",Input!G778)</f>
        <v/>
      </c>
      <c r="E778" s="162" t="str">
        <f>IF(Input!H778=0,"",Input!H778)</f>
        <v/>
      </c>
      <c r="F778" s="162" t="str">
        <f>IF(Input!I778=0,"",Input!I778)</f>
        <v/>
      </c>
      <c r="G778" s="66" t="str">
        <f t="shared" si="600"/>
        <v/>
      </c>
      <c r="H778" s="66" t="str">
        <f t="shared" si="601"/>
        <v/>
      </c>
      <c r="I778" s="160" t="str">
        <f>FinalScores!G778</f>
        <v/>
      </c>
      <c r="J778" s="65" t="str">
        <f t="shared" si="602"/>
        <v/>
      </c>
      <c r="K778" s="65" t="str">
        <f t="shared" si="603"/>
        <v/>
      </c>
      <c r="L778" s="165" t="str">
        <f>IF(COUNTBLANK($A778:$F778)&gt;2,"",IF(Input!AE778=0,"NA",Input!AE778))</f>
        <v/>
      </c>
      <c r="M778" s="65" t="str">
        <f t="shared" si="604"/>
        <v/>
      </c>
      <c r="N778" s="65" t="str">
        <f t="shared" si="605"/>
        <v/>
      </c>
      <c r="O778" s="165" t="str">
        <f>IF(COUNTBLANK($A778:$F778)&gt;2,"",IF(Input!AF778=0,"NA",Input!AF778))</f>
        <v/>
      </c>
      <c r="P778" s="65" t="str">
        <f t="shared" si="606"/>
        <v/>
      </c>
      <c r="Q778" s="65" t="str">
        <f t="shared" si="607"/>
        <v/>
      </c>
      <c r="R778" s="165" t="str">
        <f>IF(COUNTBLANK($A778:$F778)&gt;2,"",IF(Input!AG778=0,"NA",Input!AG778))</f>
        <v/>
      </c>
      <c r="AN778" s="65" t="str">
        <f t="shared" si="608"/>
        <v/>
      </c>
      <c r="AO778" s="65" t="str">
        <f t="shared" si="609"/>
        <v/>
      </c>
      <c r="AP778" s="165" t="str">
        <f>IF(COUNTBLANK($A778:$F778)&gt;2,"",IF(Input!J778=0,"NA",Input!J778))</f>
        <v/>
      </c>
      <c r="AQ778" s="65" t="str">
        <f t="shared" si="610"/>
        <v/>
      </c>
      <c r="AR778" s="65" t="str">
        <f t="shared" si="611"/>
        <v/>
      </c>
      <c r="AS778" s="165" t="str">
        <f>IF(COUNTBLANK($A778:$F778)&gt;2,"",IF(Input!K778=0,"NA",Input!K778))</f>
        <v/>
      </c>
      <c r="AT778" s="65" t="str">
        <f t="shared" si="612"/>
        <v/>
      </c>
      <c r="AU778" s="65" t="str">
        <f t="shared" si="613"/>
        <v/>
      </c>
      <c r="AV778" s="165" t="str">
        <f>IF(COUNTBLANK($A778:$F778)&gt;2,"",IF(Input!L778=0,"NA",Input!L778))</f>
        <v/>
      </c>
      <c r="AW778" s="65" t="str">
        <f t="shared" si="614"/>
        <v/>
      </c>
      <c r="AX778" s="65" t="str">
        <f t="shared" si="615"/>
        <v/>
      </c>
      <c r="AY778" s="165" t="str">
        <f>IF(COUNTBLANK($A778:$F778)&gt;2,"",IF(Input!M778=0,"NA",Input!M778))</f>
        <v/>
      </c>
      <c r="AZ778" s="65" t="str">
        <f t="shared" si="616"/>
        <v/>
      </c>
      <c r="BA778" s="65" t="str">
        <f t="shared" si="617"/>
        <v/>
      </c>
      <c r="BB778" s="165" t="str">
        <f>IF(COUNTBLANK($A778:$F778)&gt;2,"",IF(Input!N778=0,"NA",Input!N778))</f>
        <v/>
      </c>
      <c r="BC778" s="65" t="str">
        <f t="shared" si="618"/>
        <v/>
      </c>
      <c r="BD778" s="65" t="str">
        <f t="shared" si="619"/>
        <v/>
      </c>
      <c r="BE778" s="165" t="str">
        <f>IF(COUNTBLANK($A778:$F778)&gt;2,"",IF(Input!O778=0,"NA",Input!O778))</f>
        <v/>
      </c>
      <c r="BF778" s="65" t="str">
        <f t="shared" si="620"/>
        <v/>
      </c>
      <c r="BG778" s="65" t="str">
        <f t="shared" si="621"/>
        <v/>
      </c>
      <c r="BH778" s="165" t="str">
        <f>IF(COUNTBLANK($A778:$F778)&gt;2,"",IF(Input!P778=0,"NA",Input!P778))</f>
        <v/>
      </c>
      <c r="BI778" s="65" t="str">
        <f t="shared" si="622"/>
        <v/>
      </c>
      <c r="BJ778" s="65" t="str">
        <f t="shared" si="623"/>
        <v/>
      </c>
      <c r="BK778" s="165" t="str">
        <f>IF(COUNTBLANK($A778:$F778)&gt;2,"",IF(Input!Q778=0,"NA",Input!Q778))</f>
        <v/>
      </c>
      <c r="BL778" s="65" t="str">
        <f t="shared" si="624"/>
        <v/>
      </c>
      <c r="BM778" s="65" t="str">
        <f t="shared" si="625"/>
        <v/>
      </c>
      <c r="BN778" s="165" t="str">
        <f>IF(COUNTBLANK($A778:$F778)&gt;2,"",IF(Input!R778=0,"NA",Input!R778))</f>
        <v/>
      </c>
      <c r="BO778" s="65" t="str">
        <f t="shared" si="626"/>
        <v/>
      </c>
      <c r="BP778" s="65" t="str">
        <f t="shared" si="627"/>
        <v/>
      </c>
      <c r="BQ778" s="165" t="str">
        <f>IF(COUNTBLANK($A778:$F778)&gt;2,"",IF(Input!S778=0,"NA",Input!S778))</f>
        <v/>
      </c>
      <c r="BR778" s="65" t="str">
        <f t="shared" si="628"/>
        <v/>
      </c>
      <c r="BS778" s="65" t="str">
        <f t="shared" si="629"/>
        <v/>
      </c>
      <c r="BT778" s="165" t="str">
        <f>IF(COUNTBLANK($A778:$F778)&gt;2,"",IF(Input!T778=0,"NA",Input!T778))</f>
        <v/>
      </c>
      <c r="BU778" s="65" t="str">
        <f t="shared" si="630"/>
        <v/>
      </c>
      <c r="BV778" s="65" t="str">
        <f t="shared" si="631"/>
        <v/>
      </c>
      <c r="BW778" s="165" t="str">
        <f>IF(COUNTBLANK($A778:$F778)&gt;2,"",IF(Input!U778=0,"NA",Input!U778))</f>
        <v/>
      </c>
      <c r="BX778" s="65" t="str">
        <f t="shared" si="632"/>
        <v/>
      </c>
      <c r="BY778" s="65" t="str">
        <f t="shared" si="633"/>
        <v/>
      </c>
      <c r="BZ778" s="165" t="str">
        <f>IF(COUNTBLANK($A778:$F778)&gt;2,"",IF(Input!V778=0,"NA",Input!V778))</f>
        <v/>
      </c>
      <c r="CA778" s="65" t="str">
        <f t="shared" si="634"/>
        <v/>
      </c>
      <c r="CB778" s="65" t="str">
        <f t="shared" si="635"/>
        <v/>
      </c>
      <c r="CC778" s="165" t="str">
        <f>IF(COUNTBLANK($A778:$F778)&gt;2,"",IF(Input!W778=0,"NA",Input!W778))</f>
        <v/>
      </c>
      <c r="CD778" s="65" t="str">
        <f t="shared" si="636"/>
        <v/>
      </c>
      <c r="CE778" s="65" t="str">
        <f t="shared" si="637"/>
        <v/>
      </c>
      <c r="CF778" s="165" t="str">
        <f>IF(COUNTBLANK($A778:$F778)&gt;2,"",IF(Input!X778=0,"NA",Input!X778))</f>
        <v/>
      </c>
      <c r="CG778" s="65" t="str">
        <f t="shared" si="638"/>
        <v/>
      </c>
      <c r="CH778" s="65" t="str">
        <f t="shared" si="639"/>
        <v/>
      </c>
      <c r="CI778" s="165" t="str">
        <f>IF(COUNTBLANK($A778:$F778)&gt;2,"",IF(Input!Y778=0,"NA",Input!Y778))</f>
        <v/>
      </c>
      <c r="CJ778" s="65" t="str">
        <f t="shared" si="640"/>
        <v/>
      </c>
      <c r="CK778" s="65" t="str">
        <f t="shared" si="641"/>
        <v/>
      </c>
      <c r="CL778" s="165" t="str">
        <f>IF(COUNTBLANK($A778:$F778)&gt;2,"",IF(Input!Z778=0,"NA",Input!Z778))</f>
        <v/>
      </c>
      <c r="CM778" s="65" t="str">
        <f t="shared" si="642"/>
        <v/>
      </c>
      <c r="CN778" s="65" t="str">
        <f t="shared" si="643"/>
        <v/>
      </c>
      <c r="CO778" s="165" t="str">
        <f>IF(COUNTBLANK($A778:$F778)&gt;2,"",IF(Input!AA778=0,"NA",Input!AA778))</f>
        <v/>
      </c>
      <c r="CP778" s="65" t="str">
        <f t="shared" si="644"/>
        <v/>
      </c>
      <c r="CQ778" s="65" t="str">
        <f t="shared" si="645"/>
        <v/>
      </c>
      <c r="CR778" s="165" t="str">
        <f>IF(COUNTBLANK($A778:$F778)&gt;2,"",IF(Input!AB778=0,"NA",Input!AB778))</f>
        <v/>
      </c>
      <c r="CS778" s="65" t="str">
        <f t="shared" si="646"/>
        <v/>
      </c>
      <c r="CT778" s="65" t="str">
        <f t="shared" si="647"/>
        <v/>
      </c>
      <c r="CU778" s="165" t="str">
        <f>IF(COUNTBLANK($A778:$F778)&gt;2,"",IF(Input!AC778=0,"NA",Input!AC778))</f>
        <v/>
      </c>
      <c r="CV778" s="65" t="str">
        <f t="shared" si="648"/>
        <v/>
      </c>
      <c r="CW778" s="65" t="str">
        <f t="shared" si="649"/>
        <v/>
      </c>
      <c r="CX778" s="165" t="str">
        <f>IF(COUNTBLANK($A778:$F778)&gt;2,"",IF(Input!AD778=0,"NA",Input!AD778))</f>
        <v/>
      </c>
    </row>
    <row r="779" spans="1:102" x14ac:dyDescent="0.25">
      <c r="A779" s="162" t="str">
        <f>IF(Input!B779=0,"",Input!B779)</f>
        <v/>
      </c>
      <c r="B779" s="162" t="str">
        <f>IF(Input!C779=0,"",Input!C779)</f>
        <v/>
      </c>
      <c r="C779" s="162" t="str">
        <f>IF(Input!D779=0,"",Input!D779)</f>
        <v/>
      </c>
      <c r="D779" s="162" t="str">
        <f>IF(Input!G779=0,"",Input!G779)</f>
        <v/>
      </c>
      <c r="E779" s="162" t="str">
        <f>IF(Input!H779=0,"",Input!H779)</f>
        <v/>
      </c>
      <c r="F779" s="162" t="str">
        <f>IF(Input!I779=0,"",Input!I779)</f>
        <v/>
      </c>
      <c r="G779" s="66" t="str">
        <f t="shared" si="600"/>
        <v/>
      </c>
      <c r="H779" s="66" t="str">
        <f t="shared" si="601"/>
        <v/>
      </c>
      <c r="I779" s="160" t="str">
        <f>FinalScores!G779</f>
        <v/>
      </c>
      <c r="J779" s="65" t="str">
        <f t="shared" si="602"/>
        <v/>
      </c>
      <c r="K779" s="65" t="str">
        <f t="shared" si="603"/>
        <v/>
      </c>
      <c r="L779" s="165" t="str">
        <f>IF(COUNTBLANK($A779:$F779)&gt;2,"",IF(Input!AE779=0,"NA",Input!AE779))</f>
        <v/>
      </c>
      <c r="M779" s="65" t="str">
        <f t="shared" si="604"/>
        <v/>
      </c>
      <c r="N779" s="65" t="str">
        <f t="shared" si="605"/>
        <v/>
      </c>
      <c r="O779" s="165" t="str">
        <f>IF(COUNTBLANK($A779:$F779)&gt;2,"",IF(Input!AF779=0,"NA",Input!AF779))</f>
        <v/>
      </c>
      <c r="P779" s="65" t="str">
        <f t="shared" si="606"/>
        <v/>
      </c>
      <c r="Q779" s="65" t="str">
        <f t="shared" si="607"/>
        <v/>
      </c>
      <c r="R779" s="165" t="str">
        <f>IF(COUNTBLANK($A779:$F779)&gt;2,"",IF(Input!AG779=0,"NA",Input!AG779))</f>
        <v/>
      </c>
      <c r="AN779" s="65" t="str">
        <f t="shared" si="608"/>
        <v/>
      </c>
      <c r="AO779" s="65" t="str">
        <f t="shared" si="609"/>
        <v/>
      </c>
      <c r="AP779" s="165" t="str">
        <f>IF(COUNTBLANK($A779:$F779)&gt;2,"",IF(Input!J779=0,"NA",Input!J779))</f>
        <v/>
      </c>
      <c r="AQ779" s="65" t="str">
        <f t="shared" si="610"/>
        <v/>
      </c>
      <c r="AR779" s="65" t="str">
        <f t="shared" si="611"/>
        <v/>
      </c>
      <c r="AS779" s="165" t="str">
        <f>IF(COUNTBLANK($A779:$F779)&gt;2,"",IF(Input!K779=0,"NA",Input!K779))</f>
        <v/>
      </c>
      <c r="AT779" s="65" t="str">
        <f t="shared" si="612"/>
        <v/>
      </c>
      <c r="AU779" s="65" t="str">
        <f t="shared" si="613"/>
        <v/>
      </c>
      <c r="AV779" s="165" t="str">
        <f>IF(COUNTBLANK($A779:$F779)&gt;2,"",IF(Input!L779=0,"NA",Input!L779))</f>
        <v/>
      </c>
      <c r="AW779" s="65" t="str">
        <f t="shared" si="614"/>
        <v/>
      </c>
      <c r="AX779" s="65" t="str">
        <f t="shared" si="615"/>
        <v/>
      </c>
      <c r="AY779" s="165" t="str">
        <f>IF(COUNTBLANK($A779:$F779)&gt;2,"",IF(Input!M779=0,"NA",Input!M779))</f>
        <v/>
      </c>
      <c r="AZ779" s="65" t="str">
        <f t="shared" si="616"/>
        <v/>
      </c>
      <c r="BA779" s="65" t="str">
        <f t="shared" si="617"/>
        <v/>
      </c>
      <c r="BB779" s="165" t="str">
        <f>IF(COUNTBLANK($A779:$F779)&gt;2,"",IF(Input!N779=0,"NA",Input!N779))</f>
        <v/>
      </c>
      <c r="BC779" s="65" t="str">
        <f t="shared" si="618"/>
        <v/>
      </c>
      <c r="BD779" s="65" t="str">
        <f t="shared" si="619"/>
        <v/>
      </c>
      <c r="BE779" s="165" t="str">
        <f>IF(COUNTBLANK($A779:$F779)&gt;2,"",IF(Input!O779=0,"NA",Input!O779))</f>
        <v/>
      </c>
      <c r="BF779" s="65" t="str">
        <f t="shared" si="620"/>
        <v/>
      </c>
      <c r="BG779" s="65" t="str">
        <f t="shared" si="621"/>
        <v/>
      </c>
      <c r="BH779" s="165" t="str">
        <f>IF(COUNTBLANK($A779:$F779)&gt;2,"",IF(Input!P779=0,"NA",Input!P779))</f>
        <v/>
      </c>
      <c r="BI779" s="65" t="str">
        <f t="shared" si="622"/>
        <v/>
      </c>
      <c r="BJ779" s="65" t="str">
        <f t="shared" si="623"/>
        <v/>
      </c>
      <c r="BK779" s="165" t="str">
        <f>IF(COUNTBLANK($A779:$F779)&gt;2,"",IF(Input!Q779=0,"NA",Input!Q779))</f>
        <v/>
      </c>
      <c r="BL779" s="65" t="str">
        <f t="shared" si="624"/>
        <v/>
      </c>
      <c r="BM779" s="65" t="str">
        <f t="shared" si="625"/>
        <v/>
      </c>
      <c r="BN779" s="165" t="str">
        <f>IF(COUNTBLANK($A779:$F779)&gt;2,"",IF(Input!R779=0,"NA",Input!R779))</f>
        <v/>
      </c>
      <c r="BO779" s="65" t="str">
        <f t="shared" si="626"/>
        <v/>
      </c>
      <c r="BP779" s="65" t="str">
        <f t="shared" si="627"/>
        <v/>
      </c>
      <c r="BQ779" s="165" t="str">
        <f>IF(COUNTBLANK($A779:$F779)&gt;2,"",IF(Input!S779=0,"NA",Input!S779))</f>
        <v/>
      </c>
      <c r="BR779" s="65" t="str">
        <f t="shared" si="628"/>
        <v/>
      </c>
      <c r="BS779" s="65" t="str">
        <f t="shared" si="629"/>
        <v/>
      </c>
      <c r="BT779" s="165" t="str">
        <f>IF(COUNTBLANK($A779:$F779)&gt;2,"",IF(Input!T779=0,"NA",Input!T779))</f>
        <v/>
      </c>
      <c r="BU779" s="65" t="str">
        <f t="shared" si="630"/>
        <v/>
      </c>
      <c r="BV779" s="65" t="str">
        <f t="shared" si="631"/>
        <v/>
      </c>
      <c r="BW779" s="165" t="str">
        <f>IF(COUNTBLANK($A779:$F779)&gt;2,"",IF(Input!U779=0,"NA",Input!U779))</f>
        <v/>
      </c>
      <c r="BX779" s="65" t="str">
        <f t="shared" si="632"/>
        <v/>
      </c>
      <c r="BY779" s="65" t="str">
        <f t="shared" si="633"/>
        <v/>
      </c>
      <c r="BZ779" s="165" t="str">
        <f>IF(COUNTBLANK($A779:$F779)&gt;2,"",IF(Input!V779=0,"NA",Input!V779))</f>
        <v/>
      </c>
      <c r="CA779" s="65" t="str">
        <f t="shared" si="634"/>
        <v/>
      </c>
      <c r="CB779" s="65" t="str">
        <f t="shared" si="635"/>
        <v/>
      </c>
      <c r="CC779" s="165" t="str">
        <f>IF(COUNTBLANK($A779:$F779)&gt;2,"",IF(Input!W779=0,"NA",Input!W779))</f>
        <v/>
      </c>
      <c r="CD779" s="65" t="str">
        <f t="shared" si="636"/>
        <v/>
      </c>
      <c r="CE779" s="65" t="str">
        <f t="shared" si="637"/>
        <v/>
      </c>
      <c r="CF779" s="165" t="str">
        <f>IF(COUNTBLANK($A779:$F779)&gt;2,"",IF(Input!X779=0,"NA",Input!X779))</f>
        <v/>
      </c>
      <c r="CG779" s="65" t="str">
        <f t="shared" si="638"/>
        <v/>
      </c>
      <c r="CH779" s="65" t="str">
        <f t="shared" si="639"/>
        <v/>
      </c>
      <c r="CI779" s="165" t="str">
        <f>IF(COUNTBLANK($A779:$F779)&gt;2,"",IF(Input!Y779=0,"NA",Input!Y779))</f>
        <v/>
      </c>
      <c r="CJ779" s="65" t="str">
        <f t="shared" si="640"/>
        <v/>
      </c>
      <c r="CK779" s="65" t="str">
        <f t="shared" si="641"/>
        <v/>
      </c>
      <c r="CL779" s="165" t="str">
        <f>IF(COUNTBLANK($A779:$F779)&gt;2,"",IF(Input!Z779=0,"NA",Input!Z779))</f>
        <v/>
      </c>
      <c r="CM779" s="65" t="str">
        <f t="shared" si="642"/>
        <v/>
      </c>
      <c r="CN779" s="65" t="str">
        <f t="shared" si="643"/>
        <v/>
      </c>
      <c r="CO779" s="165" t="str">
        <f>IF(COUNTBLANK($A779:$F779)&gt;2,"",IF(Input!AA779=0,"NA",Input!AA779))</f>
        <v/>
      </c>
      <c r="CP779" s="65" t="str">
        <f t="shared" si="644"/>
        <v/>
      </c>
      <c r="CQ779" s="65" t="str">
        <f t="shared" si="645"/>
        <v/>
      </c>
      <c r="CR779" s="165" t="str">
        <f>IF(COUNTBLANK($A779:$F779)&gt;2,"",IF(Input!AB779=0,"NA",Input!AB779))</f>
        <v/>
      </c>
      <c r="CS779" s="65" t="str">
        <f t="shared" si="646"/>
        <v/>
      </c>
      <c r="CT779" s="65" t="str">
        <f t="shared" si="647"/>
        <v/>
      </c>
      <c r="CU779" s="165" t="str">
        <f>IF(COUNTBLANK($A779:$F779)&gt;2,"",IF(Input!AC779=0,"NA",Input!AC779))</f>
        <v/>
      </c>
      <c r="CV779" s="65" t="str">
        <f t="shared" si="648"/>
        <v/>
      </c>
      <c r="CW779" s="65" t="str">
        <f t="shared" si="649"/>
        <v/>
      </c>
      <c r="CX779" s="165" t="str">
        <f>IF(COUNTBLANK($A779:$F779)&gt;2,"",IF(Input!AD779=0,"NA",Input!AD779))</f>
        <v/>
      </c>
    </row>
    <row r="780" spans="1:102" x14ac:dyDescent="0.25">
      <c r="A780" s="162" t="str">
        <f>IF(Input!B780=0,"",Input!B780)</f>
        <v/>
      </c>
      <c r="B780" s="162" t="str">
        <f>IF(Input!C780=0,"",Input!C780)</f>
        <v/>
      </c>
      <c r="C780" s="162" t="str">
        <f>IF(Input!D780=0,"",Input!D780)</f>
        <v/>
      </c>
      <c r="D780" s="162" t="str">
        <f>IF(Input!G780=0,"",Input!G780)</f>
        <v/>
      </c>
      <c r="E780" s="162" t="str">
        <f>IF(Input!H780=0,"",Input!H780)</f>
        <v/>
      </c>
      <c r="F780" s="162" t="str">
        <f>IF(Input!I780=0,"",Input!I780)</f>
        <v/>
      </c>
      <c r="G780" s="66" t="str">
        <f t="shared" si="600"/>
        <v/>
      </c>
      <c r="H780" s="66" t="str">
        <f t="shared" si="601"/>
        <v/>
      </c>
      <c r="I780" s="160" t="str">
        <f>FinalScores!G780</f>
        <v/>
      </c>
      <c r="J780" s="65" t="str">
        <f t="shared" si="602"/>
        <v/>
      </c>
      <c r="K780" s="65" t="str">
        <f t="shared" si="603"/>
        <v/>
      </c>
      <c r="L780" s="165" t="str">
        <f>IF(COUNTBLANK($A780:$F780)&gt;2,"",IF(Input!AE780=0,"NA",Input!AE780))</f>
        <v/>
      </c>
      <c r="M780" s="65" t="str">
        <f t="shared" si="604"/>
        <v/>
      </c>
      <c r="N780" s="65" t="str">
        <f t="shared" si="605"/>
        <v/>
      </c>
      <c r="O780" s="165" t="str">
        <f>IF(COUNTBLANK($A780:$F780)&gt;2,"",IF(Input!AF780=0,"NA",Input!AF780))</f>
        <v/>
      </c>
      <c r="P780" s="65" t="str">
        <f t="shared" si="606"/>
        <v/>
      </c>
      <c r="Q780" s="65" t="str">
        <f t="shared" si="607"/>
        <v/>
      </c>
      <c r="R780" s="165" t="str">
        <f>IF(COUNTBLANK($A780:$F780)&gt;2,"",IF(Input!AG780=0,"NA",Input!AG780))</f>
        <v/>
      </c>
      <c r="AN780" s="65" t="str">
        <f t="shared" si="608"/>
        <v/>
      </c>
      <c r="AO780" s="65" t="str">
        <f t="shared" si="609"/>
        <v/>
      </c>
      <c r="AP780" s="165" t="str">
        <f>IF(COUNTBLANK($A780:$F780)&gt;2,"",IF(Input!J780=0,"NA",Input!J780))</f>
        <v/>
      </c>
      <c r="AQ780" s="65" t="str">
        <f t="shared" si="610"/>
        <v/>
      </c>
      <c r="AR780" s="65" t="str">
        <f t="shared" si="611"/>
        <v/>
      </c>
      <c r="AS780" s="165" t="str">
        <f>IF(COUNTBLANK($A780:$F780)&gt;2,"",IF(Input!K780=0,"NA",Input!K780))</f>
        <v/>
      </c>
      <c r="AT780" s="65" t="str">
        <f t="shared" si="612"/>
        <v/>
      </c>
      <c r="AU780" s="65" t="str">
        <f t="shared" si="613"/>
        <v/>
      </c>
      <c r="AV780" s="165" t="str">
        <f>IF(COUNTBLANK($A780:$F780)&gt;2,"",IF(Input!L780=0,"NA",Input!L780))</f>
        <v/>
      </c>
      <c r="AW780" s="65" t="str">
        <f t="shared" si="614"/>
        <v/>
      </c>
      <c r="AX780" s="65" t="str">
        <f t="shared" si="615"/>
        <v/>
      </c>
      <c r="AY780" s="165" t="str">
        <f>IF(COUNTBLANK($A780:$F780)&gt;2,"",IF(Input!M780=0,"NA",Input!M780))</f>
        <v/>
      </c>
      <c r="AZ780" s="65" t="str">
        <f t="shared" si="616"/>
        <v/>
      </c>
      <c r="BA780" s="65" t="str">
        <f t="shared" si="617"/>
        <v/>
      </c>
      <c r="BB780" s="165" t="str">
        <f>IF(COUNTBLANK($A780:$F780)&gt;2,"",IF(Input!N780=0,"NA",Input!N780))</f>
        <v/>
      </c>
      <c r="BC780" s="65" t="str">
        <f t="shared" si="618"/>
        <v/>
      </c>
      <c r="BD780" s="65" t="str">
        <f t="shared" si="619"/>
        <v/>
      </c>
      <c r="BE780" s="165" t="str">
        <f>IF(COUNTBLANK($A780:$F780)&gt;2,"",IF(Input!O780=0,"NA",Input!O780))</f>
        <v/>
      </c>
      <c r="BF780" s="65" t="str">
        <f t="shared" si="620"/>
        <v/>
      </c>
      <c r="BG780" s="65" t="str">
        <f t="shared" si="621"/>
        <v/>
      </c>
      <c r="BH780" s="165" t="str">
        <f>IF(COUNTBLANK($A780:$F780)&gt;2,"",IF(Input!P780=0,"NA",Input!P780))</f>
        <v/>
      </c>
      <c r="BI780" s="65" t="str">
        <f t="shared" si="622"/>
        <v/>
      </c>
      <c r="BJ780" s="65" t="str">
        <f t="shared" si="623"/>
        <v/>
      </c>
      <c r="BK780" s="165" t="str">
        <f>IF(COUNTBLANK($A780:$F780)&gt;2,"",IF(Input!Q780=0,"NA",Input!Q780))</f>
        <v/>
      </c>
      <c r="BL780" s="65" t="str">
        <f t="shared" si="624"/>
        <v/>
      </c>
      <c r="BM780" s="65" t="str">
        <f t="shared" si="625"/>
        <v/>
      </c>
      <c r="BN780" s="165" t="str">
        <f>IF(COUNTBLANK($A780:$F780)&gt;2,"",IF(Input!R780=0,"NA",Input!R780))</f>
        <v/>
      </c>
      <c r="BO780" s="65" t="str">
        <f t="shared" si="626"/>
        <v/>
      </c>
      <c r="BP780" s="65" t="str">
        <f t="shared" si="627"/>
        <v/>
      </c>
      <c r="BQ780" s="165" t="str">
        <f>IF(COUNTBLANK($A780:$F780)&gt;2,"",IF(Input!S780=0,"NA",Input!S780))</f>
        <v/>
      </c>
      <c r="BR780" s="65" t="str">
        <f t="shared" si="628"/>
        <v/>
      </c>
      <c r="BS780" s="65" t="str">
        <f t="shared" si="629"/>
        <v/>
      </c>
      <c r="BT780" s="165" t="str">
        <f>IF(COUNTBLANK($A780:$F780)&gt;2,"",IF(Input!T780=0,"NA",Input!T780))</f>
        <v/>
      </c>
      <c r="BU780" s="65" t="str">
        <f t="shared" si="630"/>
        <v/>
      </c>
      <c r="BV780" s="65" t="str">
        <f t="shared" si="631"/>
        <v/>
      </c>
      <c r="BW780" s="165" t="str">
        <f>IF(COUNTBLANK($A780:$F780)&gt;2,"",IF(Input!U780=0,"NA",Input!U780))</f>
        <v/>
      </c>
      <c r="BX780" s="65" t="str">
        <f t="shared" si="632"/>
        <v/>
      </c>
      <c r="BY780" s="65" t="str">
        <f t="shared" si="633"/>
        <v/>
      </c>
      <c r="BZ780" s="165" t="str">
        <f>IF(COUNTBLANK($A780:$F780)&gt;2,"",IF(Input!V780=0,"NA",Input!V780))</f>
        <v/>
      </c>
      <c r="CA780" s="65" t="str">
        <f t="shared" si="634"/>
        <v/>
      </c>
      <c r="CB780" s="65" t="str">
        <f t="shared" si="635"/>
        <v/>
      </c>
      <c r="CC780" s="165" t="str">
        <f>IF(COUNTBLANK($A780:$F780)&gt;2,"",IF(Input!W780=0,"NA",Input!W780))</f>
        <v/>
      </c>
      <c r="CD780" s="65" t="str">
        <f t="shared" si="636"/>
        <v/>
      </c>
      <c r="CE780" s="65" t="str">
        <f t="shared" si="637"/>
        <v/>
      </c>
      <c r="CF780" s="165" t="str">
        <f>IF(COUNTBLANK($A780:$F780)&gt;2,"",IF(Input!X780=0,"NA",Input!X780))</f>
        <v/>
      </c>
      <c r="CG780" s="65" t="str">
        <f t="shared" si="638"/>
        <v/>
      </c>
      <c r="CH780" s="65" t="str">
        <f t="shared" si="639"/>
        <v/>
      </c>
      <c r="CI780" s="165" t="str">
        <f>IF(COUNTBLANK($A780:$F780)&gt;2,"",IF(Input!Y780=0,"NA",Input!Y780))</f>
        <v/>
      </c>
      <c r="CJ780" s="65" t="str">
        <f t="shared" si="640"/>
        <v/>
      </c>
      <c r="CK780" s="65" t="str">
        <f t="shared" si="641"/>
        <v/>
      </c>
      <c r="CL780" s="165" t="str">
        <f>IF(COUNTBLANK($A780:$F780)&gt;2,"",IF(Input!Z780=0,"NA",Input!Z780))</f>
        <v/>
      </c>
      <c r="CM780" s="65" t="str">
        <f t="shared" si="642"/>
        <v/>
      </c>
      <c r="CN780" s="65" t="str">
        <f t="shared" si="643"/>
        <v/>
      </c>
      <c r="CO780" s="165" t="str">
        <f>IF(COUNTBLANK($A780:$F780)&gt;2,"",IF(Input!AA780=0,"NA",Input!AA780))</f>
        <v/>
      </c>
      <c r="CP780" s="65" t="str">
        <f t="shared" si="644"/>
        <v/>
      </c>
      <c r="CQ780" s="65" t="str">
        <f t="shared" si="645"/>
        <v/>
      </c>
      <c r="CR780" s="165" t="str">
        <f>IF(COUNTBLANK($A780:$F780)&gt;2,"",IF(Input!AB780=0,"NA",Input!AB780))</f>
        <v/>
      </c>
      <c r="CS780" s="65" t="str">
        <f t="shared" si="646"/>
        <v/>
      </c>
      <c r="CT780" s="65" t="str">
        <f t="shared" si="647"/>
        <v/>
      </c>
      <c r="CU780" s="165" t="str">
        <f>IF(COUNTBLANK($A780:$F780)&gt;2,"",IF(Input!AC780=0,"NA",Input!AC780))</f>
        <v/>
      </c>
      <c r="CV780" s="65" t="str">
        <f t="shared" si="648"/>
        <v/>
      </c>
      <c r="CW780" s="65" t="str">
        <f t="shared" si="649"/>
        <v/>
      </c>
      <c r="CX780" s="165" t="str">
        <f>IF(COUNTBLANK($A780:$F780)&gt;2,"",IF(Input!AD780=0,"NA",Input!AD780))</f>
        <v/>
      </c>
    </row>
    <row r="781" spans="1:102" x14ac:dyDescent="0.25">
      <c r="A781" s="162" t="str">
        <f>IF(Input!B781=0,"",Input!B781)</f>
        <v/>
      </c>
      <c r="B781" s="162" t="str">
        <f>IF(Input!C781=0,"",Input!C781)</f>
        <v/>
      </c>
      <c r="C781" s="162" t="str">
        <f>IF(Input!D781=0,"",Input!D781)</f>
        <v/>
      </c>
      <c r="D781" s="162" t="str">
        <f>IF(Input!G781=0,"",Input!G781)</f>
        <v/>
      </c>
      <c r="E781" s="162" t="str">
        <f>IF(Input!H781=0,"",Input!H781)</f>
        <v/>
      </c>
      <c r="F781" s="162" t="str">
        <f>IF(Input!I781=0,"",Input!I781)</f>
        <v/>
      </c>
      <c r="G781" s="66" t="str">
        <f t="shared" si="600"/>
        <v/>
      </c>
      <c r="H781" s="66" t="str">
        <f t="shared" si="601"/>
        <v/>
      </c>
      <c r="I781" s="160" t="str">
        <f>FinalScores!G781</f>
        <v/>
      </c>
      <c r="J781" s="65" t="str">
        <f t="shared" si="602"/>
        <v/>
      </c>
      <c r="K781" s="65" t="str">
        <f t="shared" si="603"/>
        <v/>
      </c>
      <c r="L781" s="165" t="str">
        <f>IF(COUNTBLANK($A781:$F781)&gt;2,"",IF(Input!AE781=0,"NA",Input!AE781))</f>
        <v/>
      </c>
      <c r="M781" s="65" t="str">
        <f t="shared" si="604"/>
        <v/>
      </c>
      <c r="N781" s="65" t="str">
        <f t="shared" si="605"/>
        <v/>
      </c>
      <c r="O781" s="165" t="str">
        <f>IF(COUNTBLANK($A781:$F781)&gt;2,"",IF(Input!AF781=0,"NA",Input!AF781))</f>
        <v/>
      </c>
      <c r="P781" s="65" t="str">
        <f t="shared" si="606"/>
        <v/>
      </c>
      <c r="Q781" s="65" t="str">
        <f t="shared" si="607"/>
        <v/>
      </c>
      <c r="R781" s="165" t="str">
        <f>IF(COUNTBLANK($A781:$F781)&gt;2,"",IF(Input!AG781=0,"NA",Input!AG781))</f>
        <v/>
      </c>
      <c r="AN781" s="65" t="str">
        <f t="shared" si="608"/>
        <v/>
      </c>
      <c r="AO781" s="65" t="str">
        <f t="shared" si="609"/>
        <v/>
      </c>
      <c r="AP781" s="165" t="str">
        <f>IF(COUNTBLANK($A781:$F781)&gt;2,"",IF(Input!J781=0,"NA",Input!J781))</f>
        <v/>
      </c>
      <c r="AQ781" s="65" t="str">
        <f t="shared" si="610"/>
        <v/>
      </c>
      <c r="AR781" s="65" t="str">
        <f t="shared" si="611"/>
        <v/>
      </c>
      <c r="AS781" s="165" t="str">
        <f>IF(COUNTBLANK($A781:$F781)&gt;2,"",IF(Input!K781=0,"NA",Input!K781))</f>
        <v/>
      </c>
      <c r="AT781" s="65" t="str">
        <f t="shared" si="612"/>
        <v/>
      </c>
      <c r="AU781" s="65" t="str">
        <f t="shared" si="613"/>
        <v/>
      </c>
      <c r="AV781" s="165" t="str">
        <f>IF(COUNTBLANK($A781:$F781)&gt;2,"",IF(Input!L781=0,"NA",Input!L781))</f>
        <v/>
      </c>
      <c r="AW781" s="65" t="str">
        <f t="shared" si="614"/>
        <v/>
      </c>
      <c r="AX781" s="65" t="str">
        <f t="shared" si="615"/>
        <v/>
      </c>
      <c r="AY781" s="165" t="str">
        <f>IF(COUNTBLANK($A781:$F781)&gt;2,"",IF(Input!M781=0,"NA",Input!M781))</f>
        <v/>
      </c>
      <c r="AZ781" s="65" t="str">
        <f t="shared" si="616"/>
        <v/>
      </c>
      <c r="BA781" s="65" t="str">
        <f t="shared" si="617"/>
        <v/>
      </c>
      <c r="BB781" s="165" t="str">
        <f>IF(COUNTBLANK($A781:$F781)&gt;2,"",IF(Input!N781=0,"NA",Input!N781))</f>
        <v/>
      </c>
      <c r="BC781" s="65" t="str">
        <f t="shared" si="618"/>
        <v/>
      </c>
      <c r="BD781" s="65" t="str">
        <f t="shared" si="619"/>
        <v/>
      </c>
      <c r="BE781" s="165" t="str">
        <f>IF(COUNTBLANK($A781:$F781)&gt;2,"",IF(Input!O781=0,"NA",Input!O781))</f>
        <v/>
      </c>
      <c r="BF781" s="65" t="str">
        <f t="shared" si="620"/>
        <v/>
      </c>
      <c r="BG781" s="65" t="str">
        <f t="shared" si="621"/>
        <v/>
      </c>
      <c r="BH781" s="165" t="str">
        <f>IF(COUNTBLANK($A781:$F781)&gt;2,"",IF(Input!P781=0,"NA",Input!P781))</f>
        <v/>
      </c>
      <c r="BI781" s="65" t="str">
        <f t="shared" si="622"/>
        <v/>
      </c>
      <c r="BJ781" s="65" t="str">
        <f t="shared" si="623"/>
        <v/>
      </c>
      <c r="BK781" s="165" t="str">
        <f>IF(COUNTBLANK($A781:$F781)&gt;2,"",IF(Input!Q781=0,"NA",Input!Q781))</f>
        <v/>
      </c>
      <c r="BL781" s="65" t="str">
        <f t="shared" si="624"/>
        <v/>
      </c>
      <c r="BM781" s="65" t="str">
        <f t="shared" si="625"/>
        <v/>
      </c>
      <c r="BN781" s="165" t="str">
        <f>IF(COUNTBLANK($A781:$F781)&gt;2,"",IF(Input!R781=0,"NA",Input!R781))</f>
        <v/>
      </c>
      <c r="BO781" s="65" t="str">
        <f t="shared" si="626"/>
        <v/>
      </c>
      <c r="BP781" s="65" t="str">
        <f t="shared" si="627"/>
        <v/>
      </c>
      <c r="BQ781" s="165" t="str">
        <f>IF(COUNTBLANK($A781:$F781)&gt;2,"",IF(Input!S781=0,"NA",Input!S781))</f>
        <v/>
      </c>
      <c r="BR781" s="65" t="str">
        <f t="shared" si="628"/>
        <v/>
      </c>
      <c r="BS781" s="65" t="str">
        <f t="shared" si="629"/>
        <v/>
      </c>
      <c r="BT781" s="165" t="str">
        <f>IF(COUNTBLANK($A781:$F781)&gt;2,"",IF(Input!T781=0,"NA",Input!T781))</f>
        <v/>
      </c>
      <c r="BU781" s="65" t="str">
        <f t="shared" si="630"/>
        <v/>
      </c>
      <c r="BV781" s="65" t="str">
        <f t="shared" si="631"/>
        <v/>
      </c>
      <c r="BW781" s="165" t="str">
        <f>IF(COUNTBLANK($A781:$F781)&gt;2,"",IF(Input!U781=0,"NA",Input!U781))</f>
        <v/>
      </c>
      <c r="BX781" s="65" t="str">
        <f t="shared" si="632"/>
        <v/>
      </c>
      <c r="BY781" s="65" t="str">
        <f t="shared" si="633"/>
        <v/>
      </c>
      <c r="BZ781" s="165" t="str">
        <f>IF(COUNTBLANK($A781:$F781)&gt;2,"",IF(Input!V781=0,"NA",Input!V781))</f>
        <v/>
      </c>
      <c r="CA781" s="65" t="str">
        <f t="shared" si="634"/>
        <v/>
      </c>
      <c r="CB781" s="65" t="str">
        <f t="shared" si="635"/>
        <v/>
      </c>
      <c r="CC781" s="165" t="str">
        <f>IF(COUNTBLANK($A781:$F781)&gt;2,"",IF(Input!W781=0,"NA",Input!W781))</f>
        <v/>
      </c>
      <c r="CD781" s="65" t="str">
        <f t="shared" si="636"/>
        <v/>
      </c>
      <c r="CE781" s="65" t="str">
        <f t="shared" si="637"/>
        <v/>
      </c>
      <c r="CF781" s="165" t="str">
        <f>IF(COUNTBLANK($A781:$F781)&gt;2,"",IF(Input!X781=0,"NA",Input!X781))</f>
        <v/>
      </c>
      <c r="CG781" s="65" t="str">
        <f t="shared" si="638"/>
        <v/>
      </c>
      <c r="CH781" s="65" t="str">
        <f t="shared" si="639"/>
        <v/>
      </c>
      <c r="CI781" s="165" t="str">
        <f>IF(COUNTBLANK($A781:$F781)&gt;2,"",IF(Input!Y781=0,"NA",Input!Y781))</f>
        <v/>
      </c>
      <c r="CJ781" s="65" t="str">
        <f t="shared" si="640"/>
        <v/>
      </c>
      <c r="CK781" s="65" t="str">
        <f t="shared" si="641"/>
        <v/>
      </c>
      <c r="CL781" s="165" t="str">
        <f>IF(COUNTBLANK($A781:$F781)&gt;2,"",IF(Input!Z781=0,"NA",Input!Z781))</f>
        <v/>
      </c>
      <c r="CM781" s="65" t="str">
        <f t="shared" si="642"/>
        <v/>
      </c>
      <c r="CN781" s="65" t="str">
        <f t="shared" si="643"/>
        <v/>
      </c>
      <c r="CO781" s="165" t="str">
        <f>IF(COUNTBLANK($A781:$F781)&gt;2,"",IF(Input!AA781=0,"NA",Input!AA781))</f>
        <v/>
      </c>
      <c r="CP781" s="65" t="str">
        <f t="shared" si="644"/>
        <v/>
      </c>
      <c r="CQ781" s="65" t="str">
        <f t="shared" si="645"/>
        <v/>
      </c>
      <c r="CR781" s="165" t="str">
        <f>IF(COUNTBLANK($A781:$F781)&gt;2,"",IF(Input!AB781=0,"NA",Input!AB781))</f>
        <v/>
      </c>
      <c r="CS781" s="65" t="str">
        <f t="shared" si="646"/>
        <v/>
      </c>
      <c r="CT781" s="65" t="str">
        <f t="shared" si="647"/>
        <v/>
      </c>
      <c r="CU781" s="165" t="str">
        <f>IF(COUNTBLANK($A781:$F781)&gt;2,"",IF(Input!AC781=0,"NA",Input!AC781))</f>
        <v/>
      </c>
      <c r="CV781" s="65" t="str">
        <f t="shared" si="648"/>
        <v/>
      </c>
      <c r="CW781" s="65" t="str">
        <f t="shared" si="649"/>
        <v/>
      </c>
      <c r="CX781" s="165" t="str">
        <f>IF(COUNTBLANK($A781:$F781)&gt;2,"",IF(Input!AD781=0,"NA",Input!AD781))</f>
        <v/>
      </c>
    </row>
    <row r="782" spans="1:102" x14ac:dyDescent="0.25">
      <c r="A782" s="162" t="str">
        <f>IF(Input!B782=0,"",Input!B782)</f>
        <v/>
      </c>
      <c r="B782" s="162" t="str">
        <f>IF(Input!C782=0,"",Input!C782)</f>
        <v/>
      </c>
      <c r="C782" s="162" t="str">
        <f>IF(Input!D782=0,"",Input!D782)</f>
        <v/>
      </c>
      <c r="D782" s="162" t="str">
        <f>IF(Input!G782=0,"",Input!G782)</f>
        <v/>
      </c>
      <c r="E782" s="162" t="str">
        <f>IF(Input!H782=0,"",Input!H782)</f>
        <v/>
      </c>
      <c r="F782" s="162" t="str">
        <f>IF(Input!I782=0,"",Input!I782)</f>
        <v/>
      </c>
      <c r="G782" s="66" t="str">
        <f t="shared" si="600"/>
        <v/>
      </c>
      <c r="H782" s="66" t="str">
        <f t="shared" si="601"/>
        <v/>
      </c>
      <c r="I782" s="160" t="str">
        <f>FinalScores!G782</f>
        <v/>
      </c>
      <c r="J782" s="65" t="str">
        <f t="shared" si="602"/>
        <v/>
      </c>
      <c r="K782" s="65" t="str">
        <f t="shared" si="603"/>
        <v/>
      </c>
      <c r="L782" s="165" t="str">
        <f>IF(COUNTBLANK($A782:$F782)&gt;2,"",IF(Input!AE782=0,"NA",Input!AE782))</f>
        <v/>
      </c>
      <c r="M782" s="65" t="str">
        <f t="shared" si="604"/>
        <v/>
      </c>
      <c r="N782" s="65" t="str">
        <f t="shared" si="605"/>
        <v/>
      </c>
      <c r="O782" s="165" t="str">
        <f>IF(COUNTBLANK($A782:$F782)&gt;2,"",IF(Input!AF782=0,"NA",Input!AF782))</f>
        <v/>
      </c>
      <c r="P782" s="65" t="str">
        <f t="shared" si="606"/>
        <v/>
      </c>
      <c r="Q782" s="65" t="str">
        <f t="shared" si="607"/>
        <v/>
      </c>
      <c r="R782" s="165" t="str">
        <f>IF(COUNTBLANK($A782:$F782)&gt;2,"",IF(Input!AG782=0,"NA",Input!AG782))</f>
        <v/>
      </c>
      <c r="AN782" s="65" t="str">
        <f t="shared" si="608"/>
        <v/>
      </c>
      <c r="AO782" s="65" t="str">
        <f t="shared" si="609"/>
        <v/>
      </c>
      <c r="AP782" s="165" t="str">
        <f>IF(COUNTBLANK($A782:$F782)&gt;2,"",IF(Input!J782=0,"NA",Input!J782))</f>
        <v/>
      </c>
      <c r="AQ782" s="65" t="str">
        <f t="shared" si="610"/>
        <v/>
      </c>
      <c r="AR782" s="65" t="str">
        <f t="shared" si="611"/>
        <v/>
      </c>
      <c r="AS782" s="165" t="str">
        <f>IF(COUNTBLANK($A782:$F782)&gt;2,"",IF(Input!K782=0,"NA",Input!K782))</f>
        <v/>
      </c>
      <c r="AT782" s="65" t="str">
        <f t="shared" si="612"/>
        <v/>
      </c>
      <c r="AU782" s="65" t="str">
        <f t="shared" si="613"/>
        <v/>
      </c>
      <c r="AV782" s="165" t="str">
        <f>IF(COUNTBLANK($A782:$F782)&gt;2,"",IF(Input!L782=0,"NA",Input!L782))</f>
        <v/>
      </c>
      <c r="AW782" s="65" t="str">
        <f t="shared" si="614"/>
        <v/>
      </c>
      <c r="AX782" s="65" t="str">
        <f t="shared" si="615"/>
        <v/>
      </c>
      <c r="AY782" s="165" t="str">
        <f>IF(COUNTBLANK($A782:$F782)&gt;2,"",IF(Input!M782=0,"NA",Input!M782))</f>
        <v/>
      </c>
      <c r="AZ782" s="65" t="str">
        <f t="shared" si="616"/>
        <v/>
      </c>
      <c r="BA782" s="65" t="str">
        <f t="shared" si="617"/>
        <v/>
      </c>
      <c r="BB782" s="165" t="str">
        <f>IF(COUNTBLANK($A782:$F782)&gt;2,"",IF(Input!N782=0,"NA",Input!N782))</f>
        <v/>
      </c>
      <c r="BC782" s="65" t="str">
        <f t="shared" si="618"/>
        <v/>
      </c>
      <c r="BD782" s="65" t="str">
        <f t="shared" si="619"/>
        <v/>
      </c>
      <c r="BE782" s="165" t="str">
        <f>IF(COUNTBLANK($A782:$F782)&gt;2,"",IF(Input!O782=0,"NA",Input!O782))</f>
        <v/>
      </c>
      <c r="BF782" s="65" t="str">
        <f t="shared" si="620"/>
        <v/>
      </c>
      <c r="BG782" s="65" t="str">
        <f t="shared" si="621"/>
        <v/>
      </c>
      <c r="BH782" s="165" t="str">
        <f>IF(COUNTBLANK($A782:$F782)&gt;2,"",IF(Input!P782=0,"NA",Input!P782))</f>
        <v/>
      </c>
      <c r="BI782" s="65" t="str">
        <f t="shared" si="622"/>
        <v/>
      </c>
      <c r="BJ782" s="65" t="str">
        <f t="shared" si="623"/>
        <v/>
      </c>
      <c r="BK782" s="165" t="str">
        <f>IF(COUNTBLANK($A782:$F782)&gt;2,"",IF(Input!Q782=0,"NA",Input!Q782))</f>
        <v/>
      </c>
      <c r="BL782" s="65" t="str">
        <f t="shared" si="624"/>
        <v/>
      </c>
      <c r="BM782" s="65" t="str">
        <f t="shared" si="625"/>
        <v/>
      </c>
      <c r="BN782" s="165" t="str">
        <f>IF(COUNTBLANK($A782:$F782)&gt;2,"",IF(Input!R782=0,"NA",Input!R782))</f>
        <v/>
      </c>
      <c r="BO782" s="65" t="str">
        <f t="shared" si="626"/>
        <v/>
      </c>
      <c r="BP782" s="65" t="str">
        <f t="shared" si="627"/>
        <v/>
      </c>
      <c r="BQ782" s="165" t="str">
        <f>IF(COUNTBLANK($A782:$F782)&gt;2,"",IF(Input!S782=0,"NA",Input!S782))</f>
        <v/>
      </c>
      <c r="BR782" s="65" t="str">
        <f t="shared" si="628"/>
        <v/>
      </c>
      <c r="BS782" s="65" t="str">
        <f t="shared" si="629"/>
        <v/>
      </c>
      <c r="BT782" s="165" t="str">
        <f>IF(COUNTBLANK($A782:$F782)&gt;2,"",IF(Input!T782=0,"NA",Input!T782))</f>
        <v/>
      </c>
      <c r="BU782" s="65" t="str">
        <f t="shared" si="630"/>
        <v/>
      </c>
      <c r="BV782" s="65" t="str">
        <f t="shared" si="631"/>
        <v/>
      </c>
      <c r="BW782" s="165" t="str">
        <f>IF(COUNTBLANK($A782:$F782)&gt;2,"",IF(Input!U782=0,"NA",Input!U782))</f>
        <v/>
      </c>
      <c r="BX782" s="65" t="str">
        <f t="shared" si="632"/>
        <v/>
      </c>
      <c r="BY782" s="65" t="str">
        <f t="shared" si="633"/>
        <v/>
      </c>
      <c r="BZ782" s="165" t="str">
        <f>IF(COUNTBLANK($A782:$F782)&gt;2,"",IF(Input!V782=0,"NA",Input!V782))</f>
        <v/>
      </c>
      <c r="CA782" s="65" t="str">
        <f t="shared" si="634"/>
        <v/>
      </c>
      <c r="CB782" s="65" t="str">
        <f t="shared" si="635"/>
        <v/>
      </c>
      <c r="CC782" s="165" t="str">
        <f>IF(COUNTBLANK($A782:$F782)&gt;2,"",IF(Input!W782=0,"NA",Input!W782))</f>
        <v/>
      </c>
      <c r="CD782" s="65" t="str">
        <f t="shared" si="636"/>
        <v/>
      </c>
      <c r="CE782" s="65" t="str">
        <f t="shared" si="637"/>
        <v/>
      </c>
      <c r="CF782" s="165" t="str">
        <f>IF(COUNTBLANK($A782:$F782)&gt;2,"",IF(Input!X782=0,"NA",Input!X782))</f>
        <v/>
      </c>
      <c r="CG782" s="65" t="str">
        <f t="shared" si="638"/>
        <v/>
      </c>
      <c r="CH782" s="65" t="str">
        <f t="shared" si="639"/>
        <v/>
      </c>
      <c r="CI782" s="165" t="str">
        <f>IF(COUNTBLANK($A782:$F782)&gt;2,"",IF(Input!Y782=0,"NA",Input!Y782))</f>
        <v/>
      </c>
      <c r="CJ782" s="65" t="str">
        <f t="shared" si="640"/>
        <v/>
      </c>
      <c r="CK782" s="65" t="str">
        <f t="shared" si="641"/>
        <v/>
      </c>
      <c r="CL782" s="165" t="str">
        <f>IF(COUNTBLANK($A782:$F782)&gt;2,"",IF(Input!Z782=0,"NA",Input!Z782))</f>
        <v/>
      </c>
      <c r="CM782" s="65" t="str">
        <f t="shared" si="642"/>
        <v/>
      </c>
      <c r="CN782" s="65" t="str">
        <f t="shared" si="643"/>
        <v/>
      </c>
      <c r="CO782" s="165" t="str">
        <f>IF(COUNTBLANK($A782:$F782)&gt;2,"",IF(Input!AA782=0,"NA",Input!AA782))</f>
        <v/>
      </c>
      <c r="CP782" s="65" t="str">
        <f t="shared" si="644"/>
        <v/>
      </c>
      <c r="CQ782" s="65" t="str">
        <f t="shared" si="645"/>
        <v/>
      </c>
      <c r="CR782" s="165" t="str">
        <f>IF(COUNTBLANK($A782:$F782)&gt;2,"",IF(Input!AB782=0,"NA",Input!AB782))</f>
        <v/>
      </c>
      <c r="CS782" s="65" t="str">
        <f t="shared" si="646"/>
        <v/>
      </c>
      <c r="CT782" s="65" t="str">
        <f t="shared" si="647"/>
        <v/>
      </c>
      <c r="CU782" s="165" t="str">
        <f>IF(COUNTBLANK($A782:$F782)&gt;2,"",IF(Input!AC782=0,"NA",Input!AC782))</f>
        <v/>
      </c>
      <c r="CV782" s="65" t="str">
        <f t="shared" si="648"/>
        <v/>
      </c>
      <c r="CW782" s="65" t="str">
        <f t="shared" si="649"/>
        <v/>
      </c>
      <c r="CX782" s="165" t="str">
        <f>IF(COUNTBLANK($A782:$F782)&gt;2,"",IF(Input!AD782=0,"NA",Input!AD782))</f>
        <v/>
      </c>
    </row>
    <row r="783" spans="1:102" x14ac:dyDescent="0.25">
      <c r="A783" s="162" t="str">
        <f>IF(Input!B783=0,"",Input!B783)</f>
        <v/>
      </c>
      <c r="B783" s="162" t="str">
        <f>IF(Input!C783=0,"",Input!C783)</f>
        <v/>
      </c>
      <c r="C783" s="162" t="str">
        <f>IF(Input!D783=0,"",Input!D783)</f>
        <v/>
      </c>
      <c r="D783" s="162" t="str">
        <f>IF(Input!G783=0,"",Input!G783)</f>
        <v/>
      </c>
      <c r="E783" s="162" t="str">
        <f>IF(Input!H783=0,"",Input!H783)</f>
        <v/>
      </c>
      <c r="F783" s="162" t="str">
        <f>IF(Input!I783=0,"",Input!I783)</f>
        <v/>
      </c>
      <c r="G783" s="66" t="str">
        <f t="shared" si="600"/>
        <v/>
      </c>
      <c r="H783" s="66" t="str">
        <f t="shared" si="601"/>
        <v/>
      </c>
      <c r="I783" s="160" t="str">
        <f>FinalScores!G783</f>
        <v/>
      </c>
      <c r="J783" s="65" t="str">
        <f t="shared" si="602"/>
        <v/>
      </c>
      <c r="K783" s="65" t="str">
        <f t="shared" si="603"/>
        <v/>
      </c>
      <c r="L783" s="165" t="str">
        <f>IF(COUNTBLANK($A783:$F783)&gt;2,"",IF(Input!AE783=0,"NA",Input!AE783))</f>
        <v/>
      </c>
      <c r="M783" s="65" t="str">
        <f t="shared" si="604"/>
        <v/>
      </c>
      <c r="N783" s="65" t="str">
        <f t="shared" si="605"/>
        <v/>
      </c>
      <c r="O783" s="165" t="str">
        <f>IF(COUNTBLANK($A783:$F783)&gt;2,"",IF(Input!AF783=0,"NA",Input!AF783))</f>
        <v/>
      </c>
      <c r="P783" s="65" t="str">
        <f t="shared" si="606"/>
        <v/>
      </c>
      <c r="Q783" s="65" t="str">
        <f t="shared" si="607"/>
        <v/>
      </c>
      <c r="R783" s="165" t="str">
        <f>IF(COUNTBLANK($A783:$F783)&gt;2,"",IF(Input!AG783=0,"NA",Input!AG783))</f>
        <v/>
      </c>
      <c r="AN783" s="65" t="str">
        <f t="shared" si="608"/>
        <v/>
      </c>
      <c r="AO783" s="65" t="str">
        <f t="shared" si="609"/>
        <v/>
      </c>
      <c r="AP783" s="165" t="str">
        <f>IF(COUNTBLANK($A783:$F783)&gt;2,"",IF(Input!J783=0,"NA",Input!J783))</f>
        <v/>
      </c>
      <c r="AQ783" s="65" t="str">
        <f t="shared" si="610"/>
        <v/>
      </c>
      <c r="AR783" s="65" t="str">
        <f t="shared" si="611"/>
        <v/>
      </c>
      <c r="AS783" s="165" t="str">
        <f>IF(COUNTBLANK($A783:$F783)&gt;2,"",IF(Input!K783=0,"NA",Input!K783))</f>
        <v/>
      </c>
      <c r="AT783" s="65" t="str">
        <f t="shared" si="612"/>
        <v/>
      </c>
      <c r="AU783" s="65" t="str">
        <f t="shared" si="613"/>
        <v/>
      </c>
      <c r="AV783" s="165" t="str">
        <f>IF(COUNTBLANK($A783:$F783)&gt;2,"",IF(Input!L783=0,"NA",Input!L783))</f>
        <v/>
      </c>
      <c r="AW783" s="65" t="str">
        <f t="shared" si="614"/>
        <v/>
      </c>
      <c r="AX783" s="65" t="str">
        <f t="shared" si="615"/>
        <v/>
      </c>
      <c r="AY783" s="165" t="str">
        <f>IF(COUNTBLANK($A783:$F783)&gt;2,"",IF(Input!M783=0,"NA",Input!M783))</f>
        <v/>
      </c>
      <c r="AZ783" s="65" t="str">
        <f t="shared" si="616"/>
        <v/>
      </c>
      <c r="BA783" s="65" t="str">
        <f t="shared" si="617"/>
        <v/>
      </c>
      <c r="BB783" s="165" t="str">
        <f>IF(COUNTBLANK($A783:$F783)&gt;2,"",IF(Input!N783=0,"NA",Input!N783))</f>
        <v/>
      </c>
      <c r="BC783" s="65" t="str">
        <f t="shared" si="618"/>
        <v/>
      </c>
      <c r="BD783" s="65" t="str">
        <f t="shared" si="619"/>
        <v/>
      </c>
      <c r="BE783" s="165" t="str">
        <f>IF(COUNTBLANK($A783:$F783)&gt;2,"",IF(Input!O783=0,"NA",Input!O783))</f>
        <v/>
      </c>
      <c r="BF783" s="65" t="str">
        <f t="shared" si="620"/>
        <v/>
      </c>
      <c r="BG783" s="65" t="str">
        <f t="shared" si="621"/>
        <v/>
      </c>
      <c r="BH783" s="165" t="str">
        <f>IF(COUNTBLANK($A783:$F783)&gt;2,"",IF(Input!P783=0,"NA",Input!P783))</f>
        <v/>
      </c>
      <c r="BI783" s="65" t="str">
        <f t="shared" si="622"/>
        <v/>
      </c>
      <c r="BJ783" s="65" t="str">
        <f t="shared" si="623"/>
        <v/>
      </c>
      <c r="BK783" s="165" t="str">
        <f>IF(COUNTBLANK($A783:$F783)&gt;2,"",IF(Input!Q783=0,"NA",Input!Q783))</f>
        <v/>
      </c>
      <c r="BL783" s="65" t="str">
        <f t="shared" si="624"/>
        <v/>
      </c>
      <c r="BM783" s="65" t="str">
        <f t="shared" si="625"/>
        <v/>
      </c>
      <c r="BN783" s="165" t="str">
        <f>IF(COUNTBLANK($A783:$F783)&gt;2,"",IF(Input!R783=0,"NA",Input!R783))</f>
        <v/>
      </c>
      <c r="BO783" s="65" t="str">
        <f t="shared" si="626"/>
        <v/>
      </c>
      <c r="BP783" s="65" t="str">
        <f t="shared" si="627"/>
        <v/>
      </c>
      <c r="BQ783" s="165" t="str">
        <f>IF(COUNTBLANK($A783:$F783)&gt;2,"",IF(Input!S783=0,"NA",Input!S783))</f>
        <v/>
      </c>
      <c r="BR783" s="65" t="str">
        <f t="shared" si="628"/>
        <v/>
      </c>
      <c r="BS783" s="65" t="str">
        <f t="shared" si="629"/>
        <v/>
      </c>
      <c r="BT783" s="165" t="str">
        <f>IF(COUNTBLANK($A783:$F783)&gt;2,"",IF(Input!T783=0,"NA",Input!T783))</f>
        <v/>
      </c>
      <c r="BU783" s="65" t="str">
        <f t="shared" si="630"/>
        <v/>
      </c>
      <c r="BV783" s="65" t="str">
        <f t="shared" si="631"/>
        <v/>
      </c>
      <c r="BW783" s="165" t="str">
        <f>IF(COUNTBLANK($A783:$F783)&gt;2,"",IF(Input!U783=0,"NA",Input!U783))</f>
        <v/>
      </c>
      <c r="BX783" s="65" t="str">
        <f t="shared" si="632"/>
        <v/>
      </c>
      <c r="BY783" s="65" t="str">
        <f t="shared" si="633"/>
        <v/>
      </c>
      <c r="BZ783" s="165" t="str">
        <f>IF(COUNTBLANK($A783:$F783)&gt;2,"",IF(Input!V783=0,"NA",Input!V783))</f>
        <v/>
      </c>
      <c r="CA783" s="65" t="str">
        <f t="shared" si="634"/>
        <v/>
      </c>
      <c r="CB783" s="65" t="str">
        <f t="shared" si="635"/>
        <v/>
      </c>
      <c r="CC783" s="165" t="str">
        <f>IF(COUNTBLANK($A783:$F783)&gt;2,"",IF(Input!W783=0,"NA",Input!W783))</f>
        <v/>
      </c>
      <c r="CD783" s="65" t="str">
        <f t="shared" si="636"/>
        <v/>
      </c>
      <c r="CE783" s="65" t="str">
        <f t="shared" si="637"/>
        <v/>
      </c>
      <c r="CF783" s="165" t="str">
        <f>IF(COUNTBLANK($A783:$F783)&gt;2,"",IF(Input!X783=0,"NA",Input!X783))</f>
        <v/>
      </c>
      <c r="CG783" s="65" t="str">
        <f t="shared" si="638"/>
        <v/>
      </c>
      <c r="CH783" s="65" t="str">
        <f t="shared" si="639"/>
        <v/>
      </c>
      <c r="CI783" s="165" t="str">
        <f>IF(COUNTBLANK($A783:$F783)&gt;2,"",IF(Input!Y783=0,"NA",Input!Y783))</f>
        <v/>
      </c>
      <c r="CJ783" s="65" t="str">
        <f t="shared" si="640"/>
        <v/>
      </c>
      <c r="CK783" s="65" t="str">
        <f t="shared" si="641"/>
        <v/>
      </c>
      <c r="CL783" s="165" t="str">
        <f>IF(COUNTBLANK($A783:$F783)&gt;2,"",IF(Input!Z783=0,"NA",Input!Z783))</f>
        <v/>
      </c>
      <c r="CM783" s="65" t="str">
        <f t="shared" si="642"/>
        <v/>
      </c>
      <c r="CN783" s="65" t="str">
        <f t="shared" si="643"/>
        <v/>
      </c>
      <c r="CO783" s="165" t="str">
        <f>IF(COUNTBLANK($A783:$F783)&gt;2,"",IF(Input!AA783=0,"NA",Input!AA783))</f>
        <v/>
      </c>
      <c r="CP783" s="65" t="str">
        <f t="shared" si="644"/>
        <v/>
      </c>
      <c r="CQ783" s="65" t="str">
        <f t="shared" si="645"/>
        <v/>
      </c>
      <c r="CR783" s="165" t="str">
        <f>IF(COUNTBLANK($A783:$F783)&gt;2,"",IF(Input!AB783=0,"NA",Input!AB783))</f>
        <v/>
      </c>
      <c r="CS783" s="65" t="str">
        <f t="shared" si="646"/>
        <v/>
      </c>
      <c r="CT783" s="65" t="str">
        <f t="shared" si="647"/>
        <v/>
      </c>
      <c r="CU783" s="165" t="str">
        <f>IF(COUNTBLANK($A783:$F783)&gt;2,"",IF(Input!AC783=0,"NA",Input!AC783))</f>
        <v/>
      </c>
      <c r="CV783" s="65" t="str">
        <f t="shared" si="648"/>
        <v/>
      </c>
      <c r="CW783" s="65" t="str">
        <f t="shared" si="649"/>
        <v/>
      </c>
      <c r="CX783" s="165" t="str">
        <f>IF(COUNTBLANK($A783:$F783)&gt;2,"",IF(Input!AD783=0,"NA",Input!AD783))</f>
        <v/>
      </c>
    </row>
    <row r="784" spans="1:102" x14ac:dyDescent="0.25">
      <c r="A784" s="162" t="str">
        <f>IF(Input!B784=0,"",Input!B784)</f>
        <v/>
      </c>
      <c r="B784" s="162" t="str">
        <f>IF(Input!C784=0,"",Input!C784)</f>
        <v/>
      </c>
      <c r="C784" s="162" t="str">
        <f>IF(Input!D784=0,"",Input!D784)</f>
        <v/>
      </c>
      <c r="D784" s="162" t="str">
        <f>IF(Input!G784=0,"",Input!G784)</f>
        <v/>
      </c>
      <c r="E784" s="162" t="str">
        <f>IF(Input!H784=0,"",Input!H784)</f>
        <v/>
      </c>
      <c r="F784" s="162" t="str">
        <f>IF(Input!I784=0,"",Input!I784)</f>
        <v/>
      </c>
      <c r="G784" s="66" t="str">
        <f t="shared" si="600"/>
        <v/>
      </c>
      <c r="H784" s="66" t="str">
        <f t="shared" si="601"/>
        <v/>
      </c>
      <c r="I784" s="160" t="str">
        <f>FinalScores!G784</f>
        <v/>
      </c>
      <c r="J784" s="65" t="str">
        <f t="shared" si="602"/>
        <v/>
      </c>
      <c r="K784" s="65" t="str">
        <f t="shared" si="603"/>
        <v/>
      </c>
      <c r="L784" s="165" t="str">
        <f>IF(COUNTBLANK($A784:$F784)&gt;2,"",IF(Input!AE784=0,"NA",Input!AE784))</f>
        <v/>
      </c>
      <c r="M784" s="65" t="str">
        <f t="shared" si="604"/>
        <v/>
      </c>
      <c r="N784" s="65" t="str">
        <f t="shared" si="605"/>
        <v/>
      </c>
      <c r="O784" s="165" t="str">
        <f>IF(COUNTBLANK($A784:$F784)&gt;2,"",IF(Input!AF784=0,"NA",Input!AF784))</f>
        <v/>
      </c>
      <c r="P784" s="65" t="str">
        <f t="shared" si="606"/>
        <v/>
      </c>
      <c r="Q784" s="65" t="str">
        <f t="shared" si="607"/>
        <v/>
      </c>
      <c r="R784" s="165" t="str">
        <f>IF(COUNTBLANK($A784:$F784)&gt;2,"",IF(Input!AG784=0,"NA",Input!AG784))</f>
        <v/>
      </c>
      <c r="AN784" s="65" t="str">
        <f t="shared" si="608"/>
        <v/>
      </c>
      <c r="AO784" s="65" t="str">
        <f t="shared" si="609"/>
        <v/>
      </c>
      <c r="AP784" s="165" t="str">
        <f>IF(COUNTBLANK($A784:$F784)&gt;2,"",IF(Input!J784=0,"NA",Input!J784))</f>
        <v/>
      </c>
      <c r="AQ784" s="65" t="str">
        <f t="shared" si="610"/>
        <v/>
      </c>
      <c r="AR784" s="65" t="str">
        <f t="shared" si="611"/>
        <v/>
      </c>
      <c r="AS784" s="165" t="str">
        <f>IF(COUNTBLANK($A784:$F784)&gt;2,"",IF(Input!K784=0,"NA",Input!K784))</f>
        <v/>
      </c>
      <c r="AT784" s="65" t="str">
        <f t="shared" si="612"/>
        <v/>
      </c>
      <c r="AU784" s="65" t="str">
        <f t="shared" si="613"/>
        <v/>
      </c>
      <c r="AV784" s="165" t="str">
        <f>IF(COUNTBLANK($A784:$F784)&gt;2,"",IF(Input!L784=0,"NA",Input!L784))</f>
        <v/>
      </c>
      <c r="AW784" s="65" t="str">
        <f t="shared" si="614"/>
        <v/>
      </c>
      <c r="AX784" s="65" t="str">
        <f t="shared" si="615"/>
        <v/>
      </c>
      <c r="AY784" s="165" t="str">
        <f>IF(COUNTBLANK($A784:$F784)&gt;2,"",IF(Input!M784=0,"NA",Input!M784))</f>
        <v/>
      </c>
      <c r="AZ784" s="65" t="str">
        <f t="shared" si="616"/>
        <v/>
      </c>
      <c r="BA784" s="65" t="str">
        <f t="shared" si="617"/>
        <v/>
      </c>
      <c r="BB784" s="165" t="str">
        <f>IF(COUNTBLANK($A784:$F784)&gt;2,"",IF(Input!N784=0,"NA",Input!N784))</f>
        <v/>
      </c>
      <c r="BC784" s="65" t="str">
        <f t="shared" si="618"/>
        <v/>
      </c>
      <c r="BD784" s="65" t="str">
        <f t="shared" si="619"/>
        <v/>
      </c>
      <c r="BE784" s="165" t="str">
        <f>IF(COUNTBLANK($A784:$F784)&gt;2,"",IF(Input!O784=0,"NA",Input!O784))</f>
        <v/>
      </c>
      <c r="BF784" s="65" t="str">
        <f t="shared" si="620"/>
        <v/>
      </c>
      <c r="BG784" s="65" t="str">
        <f t="shared" si="621"/>
        <v/>
      </c>
      <c r="BH784" s="165" t="str">
        <f>IF(COUNTBLANK($A784:$F784)&gt;2,"",IF(Input!P784=0,"NA",Input!P784))</f>
        <v/>
      </c>
      <c r="BI784" s="65" t="str">
        <f t="shared" si="622"/>
        <v/>
      </c>
      <c r="BJ784" s="65" t="str">
        <f t="shared" si="623"/>
        <v/>
      </c>
      <c r="BK784" s="165" t="str">
        <f>IF(COUNTBLANK($A784:$F784)&gt;2,"",IF(Input!Q784=0,"NA",Input!Q784))</f>
        <v/>
      </c>
      <c r="BL784" s="65" t="str">
        <f t="shared" si="624"/>
        <v/>
      </c>
      <c r="BM784" s="65" t="str">
        <f t="shared" si="625"/>
        <v/>
      </c>
      <c r="BN784" s="165" t="str">
        <f>IF(COUNTBLANK($A784:$F784)&gt;2,"",IF(Input!R784=0,"NA",Input!R784))</f>
        <v/>
      </c>
      <c r="BO784" s="65" t="str">
        <f t="shared" si="626"/>
        <v/>
      </c>
      <c r="BP784" s="65" t="str">
        <f t="shared" si="627"/>
        <v/>
      </c>
      <c r="BQ784" s="165" t="str">
        <f>IF(COUNTBLANK($A784:$F784)&gt;2,"",IF(Input!S784=0,"NA",Input!S784))</f>
        <v/>
      </c>
      <c r="BR784" s="65" t="str">
        <f t="shared" si="628"/>
        <v/>
      </c>
      <c r="BS784" s="65" t="str">
        <f t="shared" si="629"/>
        <v/>
      </c>
      <c r="BT784" s="165" t="str">
        <f>IF(COUNTBLANK($A784:$F784)&gt;2,"",IF(Input!T784=0,"NA",Input!T784))</f>
        <v/>
      </c>
      <c r="BU784" s="65" t="str">
        <f t="shared" si="630"/>
        <v/>
      </c>
      <c r="BV784" s="65" t="str">
        <f t="shared" si="631"/>
        <v/>
      </c>
      <c r="BW784" s="165" t="str">
        <f>IF(COUNTBLANK($A784:$F784)&gt;2,"",IF(Input!U784=0,"NA",Input!U784))</f>
        <v/>
      </c>
      <c r="BX784" s="65" t="str">
        <f t="shared" si="632"/>
        <v/>
      </c>
      <c r="BY784" s="65" t="str">
        <f t="shared" si="633"/>
        <v/>
      </c>
      <c r="BZ784" s="165" t="str">
        <f>IF(COUNTBLANK($A784:$F784)&gt;2,"",IF(Input!V784=0,"NA",Input!V784))</f>
        <v/>
      </c>
      <c r="CA784" s="65" t="str">
        <f t="shared" si="634"/>
        <v/>
      </c>
      <c r="CB784" s="65" t="str">
        <f t="shared" si="635"/>
        <v/>
      </c>
      <c r="CC784" s="165" t="str">
        <f>IF(COUNTBLANK($A784:$F784)&gt;2,"",IF(Input!W784=0,"NA",Input!W784))</f>
        <v/>
      </c>
      <c r="CD784" s="65" t="str">
        <f t="shared" si="636"/>
        <v/>
      </c>
      <c r="CE784" s="65" t="str">
        <f t="shared" si="637"/>
        <v/>
      </c>
      <c r="CF784" s="165" t="str">
        <f>IF(COUNTBLANK($A784:$F784)&gt;2,"",IF(Input!X784=0,"NA",Input!X784))</f>
        <v/>
      </c>
      <c r="CG784" s="65" t="str">
        <f t="shared" si="638"/>
        <v/>
      </c>
      <c r="CH784" s="65" t="str">
        <f t="shared" si="639"/>
        <v/>
      </c>
      <c r="CI784" s="165" t="str">
        <f>IF(COUNTBLANK($A784:$F784)&gt;2,"",IF(Input!Y784=0,"NA",Input!Y784))</f>
        <v/>
      </c>
      <c r="CJ784" s="65" t="str">
        <f t="shared" si="640"/>
        <v/>
      </c>
      <c r="CK784" s="65" t="str">
        <f t="shared" si="641"/>
        <v/>
      </c>
      <c r="CL784" s="165" t="str">
        <f>IF(COUNTBLANK($A784:$F784)&gt;2,"",IF(Input!Z784=0,"NA",Input!Z784))</f>
        <v/>
      </c>
      <c r="CM784" s="65" t="str">
        <f t="shared" si="642"/>
        <v/>
      </c>
      <c r="CN784" s="65" t="str">
        <f t="shared" si="643"/>
        <v/>
      </c>
      <c r="CO784" s="165" t="str">
        <f>IF(COUNTBLANK($A784:$F784)&gt;2,"",IF(Input!AA784=0,"NA",Input!AA784))</f>
        <v/>
      </c>
      <c r="CP784" s="65" t="str">
        <f t="shared" si="644"/>
        <v/>
      </c>
      <c r="CQ784" s="65" t="str">
        <f t="shared" si="645"/>
        <v/>
      </c>
      <c r="CR784" s="165" t="str">
        <f>IF(COUNTBLANK($A784:$F784)&gt;2,"",IF(Input!AB784=0,"NA",Input!AB784))</f>
        <v/>
      </c>
      <c r="CS784" s="65" t="str">
        <f t="shared" si="646"/>
        <v/>
      </c>
      <c r="CT784" s="65" t="str">
        <f t="shared" si="647"/>
        <v/>
      </c>
      <c r="CU784" s="165" t="str">
        <f>IF(COUNTBLANK($A784:$F784)&gt;2,"",IF(Input!AC784=0,"NA",Input!AC784))</f>
        <v/>
      </c>
      <c r="CV784" s="65" t="str">
        <f t="shared" si="648"/>
        <v/>
      </c>
      <c r="CW784" s="65" t="str">
        <f t="shared" si="649"/>
        <v/>
      </c>
      <c r="CX784" s="165" t="str">
        <f>IF(COUNTBLANK($A784:$F784)&gt;2,"",IF(Input!AD784=0,"NA",Input!AD784))</f>
        <v/>
      </c>
    </row>
    <row r="785" spans="1:102" x14ac:dyDescent="0.25">
      <c r="A785" s="162" t="str">
        <f>IF(Input!B785=0,"",Input!B785)</f>
        <v/>
      </c>
      <c r="B785" s="162" t="str">
        <f>IF(Input!C785=0,"",Input!C785)</f>
        <v/>
      </c>
      <c r="C785" s="162" t="str">
        <f>IF(Input!D785=0,"",Input!D785)</f>
        <v/>
      </c>
      <c r="D785" s="162" t="str">
        <f>IF(Input!G785=0,"",Input!G785)</f>
        <v/>
      </c>
      <c r="E785" s="162" t="str">
        <f>IF(Input!H785=0,"",Input!H785)</f>
        <v/>
      </c>
      <c r="F785" s="162" t="str">
        <f>IF(Input!I785=0,"",Input!I785)</f>
        <v/>
      </c>
      <c r="G785" s="66" t="str">
        <f t="shared" si="600"/>
        <v/>
      </c>
      <c r="H785" s="66" t="str">
        <f t="shared" si="601"/>
        <v/>
      </c>
      <c r="I785" s="160" t="str">
        <f>FinalScores!G785</f>
        <v/>
      </c>
      <c r="J785" s="65" t="str">
        <f t="shared" si="602"/>
        <v/>
      </c>
      <c r="K785" s="65" t="str">
        <f t="shared" si="603"/>
        <v/>
      </c>
      <c r="L785" s="165" t="str">
        <f>IF(COUNTBLANK($A785:$F785)&gt;2,"",IF(Input!AE785=0,"NA",Input!AE785))</f>
        <v/>
      </c>
      <c r="M785" s="65" t="str">
        <f t="shared" si="604"/>
        <v/>
      </c>
      <c r="N785" s="65" t="str">
        <f t="shared" si="605"/>
        <v/>
      </c>
      <c r="O785" s="165" t="str">
        <f>IF(COUNTBLANK($A785:$F785)&gt;2,"",IF(Input!AF785=0,"NA",Input!AF785))</f>
        <v/>
      </c>
      <c r="P785" s="65" t="str">
        <f t="shared" si="606"/>
        <v/>
      </c>
      <c r="Q785" s="65" t="str">
        <f t="shared" si="607"/>
        <v/>
      </c>
      <c r="R785" s="165" t="str">
        <f>IF(COUNTBLANK($A785:$F785)&gt;2,"",IF(Input!AG785=0,"NA",Input!AG785))</f>
        <v/>
      </c>
      <c r="AN785" s="65" t="str">
        <f t="shared" si="608"/>
        <v/>
      </c>
      <c r="AO785" s="65" t="str">
        <f t="shared" si="609"/>
        <v/>
      </c>
      <c r="AP785" s="165" t="str">
        <f>IF(COUNTBLANK($A785:$F785)&gt;2,"",IF(Input!J785=0,"NA",Input!J785))</f>
        <v/>
      </c>
      <c r="AQ785" s="65" t="str">
        <f t="shared" si="610"/>
        <v/>
      </c>
      <c r="AR785" s="65" t="str">
        <f t="shared" si="611"/>
        <v/>
      </c>
      <c r="AS785" s="165" t="str">
        <f>IF(COUNTBLANK($A785:$F785)&gt;2,"",IF(Input!K785=0,"NA",Input!K785))</f>
        <v/>
      </c>
      <c r="AT785" s="65" t="str">
        <f t="shared" si="612"/>
        <v/>
      </c>
      <c r="AU785" s="65" t="str">
        <f t="shared" si="613"/>
        <v/>
      </c>
      <c r="AV785" s="165" t="str">
        <f>IF(COUNTBLANK($A785:$F785)&gt;2,"",IF(Input!L785=0,"NA",Input!L785))</f>
        <v/>
      </c>
      <c r="AW785" s="65" t="str">
        <f t="shared" si="614"/>
        <v/>
      </c>
      <c r="AX785" s="65" t="str">
        <f t="shared" si="615"/>
        <v/>
      </c>
      <c r="AY785" s="165" t="str">
        <f>IF(COUNTBLANK($A785:$F785)&gt;2,"",IF(Input!M785=0,"NA",Input!M785))</f>
        <v/>
      </c>
      <c r="AZ785" s="65" t="str">
        <f t="shared" si="616"/>
        <v/>
      </c>
      <c r="BA785" s="65" t="str">
        <f t="shared" si="617"/>
        <v/>
      </c>
      <c r="BB785" s="165" t="str">
        <f>IF(COUNTBLANK($A785:$F785)&gt;2,"",IF(Input!N785=0,"NA",Input!N785))</f>
        <v/>
      </c>
      <c r="BC785" s="65" t="str">
        <f t="shared" si="618"/>
        <v/>
      </c>
      <c r="BD785" s="65" t="str">
        <f t="shared" si="619"/>
        <v/>
      </c>
      <c r="BE785" s="165" t="str">
        <f>IF(COUNTBLANK($A785:$F785)&gt;2,"",IF(Input!O785=0,"NA",Input!O785))</f>
        <v/>
      </c>
      <c r="BF785" s="65" t="str">
        <f t="shared" si="620"/>
        <v/>
      </c>
      <c r="BG785" s="65" t="str">
        <f t="shared" si="621"/>
        <v/>
      </c>
      <c r="BH785" s="165" t="str">
        <f>IF(COUNTBLANK($A785:$F785)&gt;2,"",IF(Input!P785=0,"NA",Input!P785))</f>
        <v/>
      </c>
      <c r="BI785" s="65" t="str">
        <f t="shared" si="622"/>
        <v/>
      </c>
      <c r="BJ785" s="65" t="str">
        <f t="shared" si="623"/>
        <v/>
      </c>
      <c r="BK785" s="165" t="str">
        <f>IF(COUNTBLANK($A785:$F785)&gt;2,"",IF(Input!Q785=0,"NA",Input!Q785))</f>
        <v/>
      </c>
      <c r="BL785" s="65" t="str">
        <f t="shared" si="624"/>
        <v/>
      </c>
      <c r="BM785" s="65" t="str">
        <f t="shared" si="625"/>
        <v/>
      </c>
      <c r="BN785" s="165" t="str">
        <f>IF(COUNTBLANK($A785:$F785)&gt;2,"",IF(Input!R785=0,"NA",Input!R785))</f>
        <v/>
      </c>
      <c r="BO785" s="65" t="str">
        <f t="shared" si="626"/>
        <v/>
      </c>
      <c r="BP785" s="65" t="str">
        <f t="shared" si="627"/>
        <v/>
      </c>
      <c r="BQ785" s="165" t="str">
        <f>IF(COUNTBLANK($A785:$F785)&gt;2,"",IF(Input!S785=0,"NA",Input!S785))</f>
        <v/>
      </c>
      <c r="BR785" s="65" t="str">
        <f t="shared" si="628"/>
        <v/>
      </c>
      <c r="BS785" s="65" t="str">
        <f t="shared" si="629"/>
        <v/>
      </c>
      <c r="BT785" s="165" t="str">
        <f>IF(COUNTBLANK($A785:$F785)&gt;2,"",IF(Input!T785=0,"NA",Input!T785))</f>
        <v/>
      </c>
      <c r="BU785" s="65" t="str">
        <f t="shared" si="630"/>
        <v/>
      </c>
      <c r="BV785" s="65" t="str">
        <f t="shared" si="631"/>
        <v/>
      </c>
      <c r="BW785" s="165" t="str">
        <f>IF(COUNTBLANK($A785:$F785)&gt;2,"",IF(Input!U785=0,"NA",Input!U785))</f>
        <v/>
      </c>
      <c r="BX785" s="65" t="str">
        <f t="shared" si="632"/>
        <v/>
      </c>
      <c r="BY785" s="65" t="str">
        <f t="shared" si="633"/>
        <v/>
      </c>
      <c r="BZ785" s="165" t="str">
        <f>IF(COUNTBLANK($A785:$F785)&gt;2,"",IF(Input!V785=0,"NA",Input!V785))</f>
        <v/>
      </c>
      <c r="CA785" s="65" t="str">
        <f t="shared" si="634"/>
        <v/>
      </c>
      <c r="CB785" s="65" t="str">
        <f t="shared" si="635"/>
        <v/>
      </c>
      <c r="CC785" s="165" t="str">
        <f>IF(COUNTBLANK($A785:$F785)&gt;2,"",IF(Input!W785=0,"NA",Input!W785))</f>
        <v/>
      </c>
      <c r="CD785" s="65" t="str">
        <f t="shared" si="636"/>
        <v/>
      </c>
      <c r="CE785" s="65" t="str">
        <f t="shared" si="637"/>
        <v/>
      </c>
      <c r="CF785" s="165" t="str">
        <f>IF(COUNTBLANK($A785:$F785)&gt;2,"",IF(Input!X785=0,"NA",Input!X785))</f>
        <v/>
      </c>
      <c r="CG785" s="65" t="str">
        <f t="shared" si="638"/>
        <v/>
      </c>
      <c r="CH785" s="65" t="str">
        <f t="shared" si="639"/>
        <v/>
      </c>
      <c r="CI785" s="165" t="str">
        <f>IF(COUNTBLANK($A785:$F785)&gt;2,"",IF(Input!Y785=0,"NA",Input!Y785))</f>
        <v/>
      </c>
      <c r="CJ785" s="65" t="str">
        <f t="shared" si="640"/>
        <v/>
      </c>
      <c r="CK785" s="65" t="str">
        <f t="shared" si="641"/>
        <v/>
      </c>
      <c r="CL785" s="165" t="str">
        <f>IF(COUNTBLANK($A785:$F785)&gt;2,"",IF(Input!Z785=0,"NA",Input!Z785))</f>
        <v/>
      </c>
      <c r="CM785" s="65" t="str">
        <f t="shared" si="642"/>
        <v/>
      </c>
      <c r="CN785" s="65" t="str">
        <f t="shared" si="643"/>
        <v/>
      </c>
      <c r="CO785" s="165" t="str">
        <f>IF(COUNTBLANK($A785:$F785)&gt;2,"",IF(Input!AA785=0,"NA",Input!AA785))</f>
        <v/>
      </c>
      <c r="CP785" s="65" t="str">
        <f t="shared" si="644"/>
        <v/>
      </c>
      <c r="CQ785" s="65" t="str">
        <f t="shared" si="645"/>
        <v/>
      </c>
      <c r="CR785" s="165" t="str">
        <f>IF(COUNTBLANK($A785:$F785)&gt;2,"",IF(Input!AB785=0,"NA",Input!AB785))</f>
        <v/>
      </c>
      <c r="CS785" s="65" t="str">
        <f t="shared" si="646"/>
        <v/>
      </c>
      <c r="CT785" s="65" t="str">
        <f t="shared" si="647"/>
        <v/>
      </c>
      <c r="CU785" s="165" t="str">
        <f>IF(COUNTBLANK($A785:$F785)&gt;2,"",IF(Input!AC785=0,"NA",Input!AC785))</f>
        <v/>
      </c>
      <c r="CV785" s="65" t="str">
        <f t="shared" si="648"/>
        <v/>
      </c>
      <c r="CW785" s="65" t="str">
        <f t="shared" si="649"/>
        <v/>
      </c>
      <c r="CX785" s="165" t="str">
        <f>IF(COUNTBLANK($A785:$F785)&gt;2,"",IF(Input!AD785=0,"NA",Input!AD785))</f>
        <v/>
      </c>
    </row>
    <row r="786" spans="1:102" x14ac:dyDescent="0.25">
      <c r="A786" s="162" t="str">
        <f>IF(Input!B786=0,"",Input!B786)</f>
        <v/>
      </c>
      <c r="B786" s="162" t="str">
        <f>IF(Input!C786=0,"",Input!C786)</f>
        <v/>
      </c>
      <c r="C786" s="162" t="str">
        <f>IF(Input!D786=0,"",Input!D786)</f>
        <v/>
      </c>
      <c r="D786" s="162" t="str">
        <f>IF(Input!G786=0,"",Input!G786)</f>
        <v/>
      </c>
      <c r="E786" s="162" t="str">
        <f>IF(Input!H786=0,"",Input!H786)</f>
        <v/>
      </c>
      <c r="F786" s="162" t="str">
        <f>IF(Input!I786=0,"",Input!I786)</f>
        <v/>
      </c>
      <c r="G786" s="66" t="str">
        <f t="shared" si="600"/>
        <v/>
      </c>
      <c r="H786" s="66" t="str">
        <f t="shared" si="601"/>
        <v/>
      </c>
      <c r="I786" s="160" t="str">
        <f>FinalScores!G786</f>
        <v/>
      </c>
      <c r="J786" s="65" t="str">
        <f t="shared" si="602"/>
        <v/>
      </c>
      <c r="K786" s="65" t="str">
        <f t="shared" si="603"/>
        <v/>
      </c>
      <c r="L786" s="165" t="str">
        <f>IF(COUNTBLANK($A786:$F786)&gt;2,"",IF(Input!AE786=0,"NA",Input!AE786))</f>
        <v/>
      </c>
      <c r="M786" s="65" t="str">
        <f t="shared" si="604"/>
        <v/>
      </c>
      <c r="N786" s="65" t="str">
        <f t="shared" si="605"/>
        <v/>
      </c>
      <c r="O786" s="165" t="str">
        <f>IF(COUNTBLANK($A786:$F786)&gt;2,"",IF(Input!AF786=0,"NA",Input!AF786))</f>
        <v/>
      </c>
      <c r="P786" s="65" t="str">
        <f t="shared" si="606"/>
        <v/>
      </c>
      <c r="Q786" s="65" t="str">
        <f t="shared" si="607"/>
        <v/>
      </c>
      <c r="R786" s="165" t="str">
        <f>IF(COUNTBLANK($A786:$F786)&gt;2,"",IF(Input!AG786=0,"NA",Input!AG786))</f>
        <v/>
      </c>
      <c r="AN786" s="65" t="str">
        <f t="shared" si="608"/>
        <v/>
      </c>
      <c r="AO786" s="65" t="str">
        <f t="shared" si="609"/>
        <v/>
      </c>
      <c r="AP786" s="165" t="str">
        <f>IF(COUNTBLANK($A786:$F786)&gt;2,"",IF(Input!J786=0,"NA",Input!J786))</f>
        <v/>
      </c>
      <c r="AQ786" s="65" t="str">
        <f t="shared" si="610"/>
        <v/>
      </c>
      <c r="AR786" s="65" t="str">
        <f t="shared" si="611"/>
        <v/>
      </c>
      <c r="AS786" s="165" t="str">
        <f>IF(COUNTBLANK($A786:$F786)&gt;2,"",IF(Input!K786=0,"NA",Input!K786))</f>
        <v/>
      </c>
      <c r="AT786" s="65" t="str">
        <f t="shared" si="612"/>
        <v/>
      </c>
      <c r="AU786" s="65" t="str">
        <f t="shared" si="613"/>
        <v/>
      </c>
      <c r="AV786" s="165" t="str">
        <f>IF(COUNTBLANK($A786:$F786)&gt;2,"",IF(Input!L786=0,"NA",Input!L786))</f>
        <v/>
      </c>
      <c r="AW786" s="65" t="str">
        <f t="shared" si="614"/>
        <v/>
      </c>
      <c r="AX786" s="65" t="str">
        <f t="shared" si="615"/>
        <v/>
      </c>
      <c r="AY786" s="165" t="str">
        <f>IF(COUNTBLANK($A786:$F786)&gt;2,"",IF(Input!M786=0,"NA",Input!M786))</f>
        <v/>
      </c>
      <c r="AZ786" s="65" t="str">
        <f t="shared" si="616"/>
        <v/>
      </c>
      <c r="BA786" s="65" t="str">
        <f t="shared" si="617"/>
        <v/>
      </c>
      <c r="BB786" s="165" t="str">
        <f>IF(COUNTBLANK($A786:$F786)&gt;2,"",IF(Input!N786=0,"NA",Input!N786))</f>
        <v/>
      </c>
      <c r="BC786" s="65" t="str">
        <f t="shared" si="618"/>
        <v/>
      </c>
      <c r="BD786" s="65" t="str">
        <f t="shared" si="619"/>
        <v/>
      </c>
      <c r="BE786" s="165" t="str">
        <f>IF(COUNTBLANK($A786:$F786)&gt;2,"",IF(Input!O786=0,"NA",Input!O786))</f>
        <v/>
      </c>
      <c r="BF786" s="65" t="str">
        <f t="shared" si="620"/>
        <v/>
      </c>
      <c r="BG786" s="65" t="str">
        <f t="shared" si="621"/>
        <v/>
      </c>
      <c r="BH786" s="165" t="str">
        <f>IF(COUNTBLANK($A786:$F786)&gt;2,"",IF(Input!P786=0,"NA",Input!P786))</f>
        <v/>
      </c>
      <c r="BI786" s="65" t="str">
        <f t="shared" si="622"/>
        <v/>
      </c>
      <c r="BJ786" s="65" t="str">
        <f t="shared" si="623"/>
        <v/>
      </c>
      <c r="BK786" s="165" t="str">
        <f>IF(COUNTBLANK($A786:$F786)&gt;2,"",IF(Input!Q786=0,"NA",Input!Q786))</f>
        <v/>
      </c>
      <c r="BL786" s="65" t="str">
        <f t="shared" si="624"/>
        <v/>
      </c>
      <c r="BM786" s="65" t="str">
        <f t="shared" si="625"/>
        <v/>
      </c>
      <c r="BN786" s="165" t="str">
        <f>IF(COUNTBLANK($A786:$F786)&gt;2,"",IF(Input!R786=0,"NA",Input!R786))</f>
        <v/>
      </c>
      <c r="BO786" s="65" t="str">
        <f t="shared" si="626"/>
        <v/>
      </c>
      <c r="BP786" s="65" t="str">
        <f t="shared" si="627"/>
        <v/>
      </c>
      <c r="BQ786" s="165" t="str">
        <f>IF(COUNTBLANK($A786:$F786)&gt;2,"",IF(Input!S786=0,"NA",Input!S786))</f>
        <v/>
      </c>
      <c r="BR786" s="65" t="str">
        <f t="shared" si="628"/>
        <v/>
      </c>
      <c r="BS786" s="65" t="str">
        <f t="shared" si="629"/>
        <v/>
      </c>
      <c r="BT786" s="165" t="str">
        <f>IF(COUNTBLANK($A786:$F786)&gt;2,"",IF(Input!T786=0,"NA",Input!T786))</f>
        <v/>
      </c>
      <c r="BU786" s="65" t="str">
        <f t="shared" si="630"/>
        <v/>
      </c>
      <c r="BV786" s="65" t="str">
        <f t="shared" si="631"/>
        <v/>
      </c>
      <c r="BW786" s="165" t="str">
        <f>IF(COUNTBLANK($A786:$F786)&gt;2,"",IF(Input!U786=0,"NA",Input!U786))</f>
        <v/>
      </c>
      <c r="BX786" s="65" t="str">
        <f t="shared" si="632"/>
        <v/>
      </c>
      <c r="BY786" s="65" t="str">
        <f t="shared" si="633"/>
        <v/>
      </c>
      <c r="BZ786" s="165" t="str">
        <f>IF(COUNTBLANK($A786:$F786)&gt;2,"",IF(Input!V786=0,"NA",Input!V786))</f>
        <v/>
      </c>
      <c r="CA786" s="65" t="str">
        <f t="shared" si="634"/>
        <v/>
      </c>
      <c r="CB786" s="65" t="str">
        <f t="shared" si="635"/>
        <v/>
      </c>
      <c r="CC786" s="165" t="str">
        <f>IF(COUNTBLANK($A786:$F786)&gt;2,"",IF(Input!W786=0,"NA",Input!W786))</f>
        <v/>
      </c>
      <c r="CD786" s="65" t="str">
        <f t="shared" si="636"/>
        <v/>
      </c>
      <c r="CE786" s="65" t="str">
        <f t="shared" si="637"/>
        <v/>
      </c>
      <c r="CF786" s="165" t="str">
        <f>IF(COUNTBLANK($A786:$F786)&gt;2,"",IF(Input!X786=0,"NA",Input!X786))</f>
        <v/>
      </c>
      <c r="CG786" s="65" t="str">
        <f t="shared" si="638"/>
        <v/>
      </c>
      <c r="CH786" s="65" t="str">
        <f t="shared" si="639"/>
        <v/>
      </c>
      <c r="CI786" s="165" t="str">
        <f>IF(COUNTBLANK($A786:$F786)&gt;2,"",IF(Input!Y786=0,"NA",Input!Y786))</f>
        <v/>
      </c>
      <c r="CJ786" s="65" t="str">
        <f t="shared" si="640"/>
        <v/>
      </c>
      <c r="CK786" s="65" t="str">
        <f t="shared" si="641"/>
        <v/>
      </c>
      <c r="CL786" s="165" t="str">
        <f>IF(COUNTBLANK($A786:$F786)&gt;2,"",IF(Input!Z786=0,"NA",Input!Z786))</f>
        <v/>
      </c>
      <c r="CM786" s="65" t="str">
        <f t="shared" si="642"/>
        <v/>
      </c>
      <c r="CN786" s="65" t="str">
        <f t="shared" si="643"/>
        <v/>
      </c>
      <c r="CO786" s="165" t="str">
        <f>IF(COUNTBLANK($A786:$F786)&gt;2,"",IF(Input!AA786=0,"NA",Input!AA786))</f>
        <v/>
      </c>
      <c r="CP786" s="65" t="str">
        <f t="shared" si="644"/>
        <v/>
      </c>
      <c r="CQ786" s="65" t="str">
        <f t="shared" si="645"/>
        <v/>
      </c>
      <c r="CR786" s="165" t="str">
        <f>IF(COUNTBLANK($A786:$F786)&gt;2,"",IF(Input!AB786=0,"NA",Input!AB786))</f>
        <v/>
      </c>
      <c r="CS786" s="65" t="str">
        <f t="shared" si="646"/>
        <v/>
      </c>
      <c r="CT786" s="65" t="str">
        <f t="shared" si="647"/>
        <v/>
      </c>
      <c r="CU786" s="165" t="str">
        <f>IF(COUNTBLANK($A786:$F786)&gt;2,"",IF(Input!AC786=0,"NA",Input!AC786))</f>
        <v/>
      </c>
      <c r="CV786" s="65" t="str">
        <f t="shared" si="648"/>
        <v/>
      </c>
      <c r="CW786" s="65" t="str">
        <f t="shared" si="649"/>
        <v/>
      </c>
      <c r="CX786" s="165" t="str">
        <f>IF(COUNTBLANK($A786:$F786)&gt;2,"",IF(Input!AD786=0,"NA",Input!AD786))</f>
        <v/>
      </c>
    </row>
    <row r="787" spans="1:102" x14ac:dyDescent="0.25">
      <c r="A787" s="162" t="str">
        <f>IF(Input!B787=0,"",Input!B787)</f>
        <v/>
      </c>
      <c r="B787" s="162" t="str">
        <f>IF(Input!C787=0,"",Input!C787)</f>
        <v/>
      </c>
      <c r="C787" s="162" t="str">
        <f>IF(Input!D787=0,"",Input!D787)</f>
        <v/>
      </c>
      <c r="D787" s="162" t="str">
        <f>IF(Input!G787=0,"",Input!G787)</f>
        <v/>
      </c>
      <c r="E787" s="162" t="str">
        <f>IF(Input!H787=0,"",Input!H787)</f>
        <v/>
      </c>
      <c r="F787" s="162" t="str">
        <f>IF(Input!I787=0,"",Input!I787)</f>
        <v/>
      </c>
      <c r="G787" s="66" t="str">
        <f t="shared" si="600"/>
        <v/>
      </c>
      <c r="H787" s="66" t="str">
        <f t="shared" si="601"/>
        <v/>
      </c>
      <c r="I787" s="160" t="str">
        <f>FinalScores!G787</f>
        <v/>
      </c>
      <c r="J787" s="65" t="str">
        <f t="shared" si="602"/>
        <v/>
      </c>
      <c r="K787" s="65" t="str">
        <f t="shared" si="603"/>
        <v/>
      </c>
      <c r="L787" s="165" t="str">
        <f>IF(COUNTBLANK($A787:$F787)&gt;2,"",IF(Input!AE787=0,"NA",Input!AE787))</f>
        <v/>
      </c>
      <c r="M787" s="65" t="str">
        <f t="shared" si="604"/>
        <v/>
      </c>
      <c r="N787" s="65" t="str">
        <f t="shared" si="605"/>
        <v/>
      </c>
      <c r="O787" s="165" t="str">
        <f>IF(COUNTBLANK($A787:$F787)&gt;2,"",IF(Input!AF787=0,"NA",Input!AF787))</f>
        <v/>
      </c>
      <c r="P787" s="65" t="str">
        <f t="shared" si="606"/>
        <v/>
      </c>
      <c r="Q787" s="65" t="str">
        <f t="shared" si="607"/>
        <v/>
      </c>
      <c r="R787" s="165" t="str">
        <f>IF(COUNTBLANK($A787:$F787)&gt;2,"",IF(Input!AG787=0,"NA",Input!AG787))</f>
        <v/>
      </c>
      <c r="AN787" s="65" t="str">
        <f t="shared" si="608"/>
        <v/>
      </c>
      <c r="AO787" s="65" t="str">
        <f t="shared" si="609"/>
        <v/>
      </c>
      <c r="AP787" s="165" t="str">
        <f>IF(COUNTBLANK($A787:$F787)&gt;2,"",IF(Input!J787=0,"NA",Input!J787))</f>
        <v/>
      </c>
      <c r="AQ787" s="65" t="str">
        <f t="shared" si="610"/>
        <v/>
      </c>
      <c r="AR787" s="65" t="str">
        <f t="shared" si="611"/>
        <v/>
      </c>
      <c r="AS787" s="165" t="str">
        <f>IF(COUNTBLANK($A787:$F787)&gt;2,"",IF(Input!K787=0,"NA",Input!K787))</f>
        <v/>
      </c>
      <c r="AT787" s="65" t="str">
        <f t="shared" si="612"/>
        <v/>
      </c>
      <c r="AU787" s="65" t="str">
        <f t="shared" si="613"/>
        <v/>
      </c>
      <c r="AV787" s="165" t="str">
        <f>IF(COUNTBLANK($A787:$F787)&gt;2,"",IF(Input!L787=0,"NA",Input!L787))</f>
        <v/>
      </c>
      <c r="AW787" s="65" t="str">
        <f t="shared" si="614"/>
        <v/>
      </c>
      <c r="AX787" s="65" t="str">
        <f t="shared" si="615"/>
        <v/>
      </c>
      <c r="AY787" s="165" t="str">
        <f>IF(COUNTBLANK($A787:$F787)&gt;2,"",IF(Input!M787=0,"NA",Input!M787))</f>
        <v/>
      </c>
      <c r="AZ787" s="65" t="str">
        <f t="shared" si="616"/>
        <v/>
      </c>
      <c r="BA787" s="65" t="str">
        <f t="shared" si="617"/>
        <v/>
      </c>
      <c r="BB787" s="165" t="str">
        <f>IF(COUNTBLANK($A787:$F787)&gt;2,"",IF(Input!N787=0,"NA",Input!N787))</f>
        <v/>
      </c>
      <c r="BC787" s="65" t="str">
        <f t="shared" si="618"/>
        <v/>
      </c>
      <c r="BD787" s="65" t="str">
        <f t="shared" si="619"/>
        <v/>
      </c>
      <c r="BE787" s="165" t="str">
        <f>IF(COUNTBLANK($A787:$F787)&gt;2,"",IF(Input!O787=0,"NA",Input!O787))</f>
        <v/>
      </c>
      <c r="BF787" s="65" t="str">
        <f t="shared" si="620"/>
        <v/>
      </c>
      <c r="BG787" s="65" t="str">
        <f t="shared" si="621"/>
        <v/>
      </c>
      <c r="BH787" s="165" t="str">
        <f>IF(COUNTBLANK($A787:$F787)&gt;2,"",IF(Input!P787=0,"NA",Input!P787))</f>
        <v/>
      </c>
      <c r="BI787" s="65" t="str">
        <f t="shared" si="622"/>
        <v/>
      </c>
      <c r="BJ787" s="65" t="str">
        <f t="shared" si="623"/>
        <v/>
      </c>
      <c r="BK787" s="165" t="str">
        <f>IF(COUNTBLANK($A787:$F787)&gt;2,"",IF(Input!Q787=0,"NA",Input!Q787))</f>
        <v/>
      </c>
      <c r="BL787" s="65" t="str">
        <f t="shared" si="624"/>
        <v/>
      </c>
      <c r="BM787" s="65" t="str">
        <f t="shared" si="625"/>
        <v/>
      </c>
      <c r="BN787" s="165" t="str">
        <f>IF(COUNTBLANK($A787:$F787)&gt;2,"",IF(Input!R787=0,"NA",Input!R787))</f>
        <v/>
      </c>
      <c r="BO787" s="65" t="str">
        <f t="shared" si="626"/>
        <v/>
      </c>
      <c r="BP787" s="65" t="str">
        <f t="shared" si="627"/>
        <v/>
      </c>
      <c r="BQ787" s="165" t="str">
        <f>IF(COUNTBLANK($A787:$F787)&gt;2,"",IF(Input!S787=0,"NA",Input!S787))</f>
        <v/>
      </c>
      <c r="BR787" s="65" t="str">
        <f t="shared" si="628"/>
        <v/>
      </c>
      <c r="BS787" s="65" t="str">
        <f t="shared" si="629"/>
        <v/>
      </c>
      <c r="BT787" s="165" t="str">
        <f>IF(COUNTBLANK($A787:$F787)&gt;2,"",IF(Input!T787=0,"NA",Input!T787))</f>
        <v/>
      </c>
      <c r="BU787" s="65" t="str">
        <f t="shared" si="630"/>
        <v/>
      </c>
      <c r="BV787" s="65" t="str">
        <f t="shared" si="631"/>
        <v/>
      </c>
      <c r="BW787" s="165" t="str">
        <f>IF(COUNTBLANK($A787:$F787)&gt;2,"",IF(Input!U787=0,"NA",Input!U787))</f>
        <v/>
      </c>
      <c r="BX787" s="65" t="str">
        <f t="shared" si="632"/>
        <v/>
      </c>
      <c r="BY787" s="65" t="str">
        <f t="shared" si="633"/>
        <v/>
      </c>
      <c r="BZ787" s="165" t="str">
        <f>IF(COUNTBLANK($A787:$F787)&gt;2,"",IF(Input!V787=0,"NA",Input!V787))</f>
        <v/>
      </c>
      <c r="CA787" s="65" t="str">
        <f t="shared" si="634"/>
        <v/>
      </c>
      <c r="CB787" s="65" t="str">
        <f t="shared" si="635"/>
        <v/>
      </c>
      <c r="CC787" s="165" t="str">
        <f>IF(COUNTBLANK($A787:$F787)&gt;2,"",IF(Input!W787=0,"NA",Input!W787))</f>
        <v/>
      </c>
      <c r="CD787" s="65" t="str">
        <f t="shared" si="636"/>
        <v/>
      </c>
      <c r="CE787" s="65" t="str">
        <f t="shared" si="637"/>
        <v/>
      </c>
      <c r="CF787" s="165" t="str">
        <f>IF(COUNTBLANK($A787:$F787)&gt;2,"",IF(Input!X787=0,"NA",Input!X787))</f>
        <v/>
      </c>
      <c r="CG787" s="65" t="str">
        <f t="shared" si="638"/>
        <v/>
      </c>
      <c r="CH787" s="65" t="str">
        <f t="shared" si="639"/>
        <v/>
      </c>
      <c r="CI787" s="165" t="str">
        <f>IF(COUNTBLANK($A787:$F787)&gt;2,"",IF(Input!Y787=0,"NA",Input!Y787))</f>
        <v/>
      </c>
      <c r="CJ787" s="65" t="str">
        <f t="shared" si="640"/>
        <v/>
      </c>
      <c r="CK787" s="65" t="str">
        <f t="shared" si="641"/>
        <v/>
      </c>
      <c r="CL787" s="165" t="str">
        <f>IF(COUNTBLANK($A787:$F787)&gt;2,"",IF(Input!Z787=0,"NA",Input!Z787))</f>
        <v/>
      </c>
      <c r="CM787" s="65" t="str">
        <f t="shared" si="642"/>
        <v/>
      </c>
      <c r="CN787" s="65" t="str">
        <f t="shared" si="643"/>
        <v/>
      </c>
      <c r="CO787" s="165" t="str">
        <f>IF(COUNTBLANK($A787:$F787)&gt;2,"",IF(Input!AA787=0,"NA",Input!AA787))</f>
        <v/>
      </c>
      <c r="CP787" s="65" t="str">
        <f t="shared" si="644"/>
        <v/>
      </c>
      <c r="CQ787" s="65" t="str">
        <f t="shared" si="645"/>
        <v/>
      </c>
      <c r="CR787" s="165" t="str">
        <f>IF(COUNTBLANK($A787:$F787)&gt;2,"",IF(Input!AB787=0,"NA",Input!AB787))</f>
        <v/>
      </c>
      <c r="CS787" s="65" t="str">
        <f t="shared" si="646"/>
        <v/>
      </c>
      <c r="CT787" s="65" t="str">
        <f t="shared" si="647"/>
        <v/>
      </c>
      <c r="CU787" s="165" t="str">
        <f>IF(COUNTBLANK($A787:$F787)&gt;2,"",IF(Input!AC787=0,"NA",Input!AC787))</f>
        <v/>
      </c>
      <c r="CV787" s="65" t="str">
        <f t="shared" si="648"/>
        <v/>
      </c>
      <c r="CW787" s="65" t="str">
        <f t="shared" si="649"/>
        <v/>
      </c>
      <c r="CX787" s="165" t="str">
        <f>IF(COUNTBLANK($A787:$F787)&gt;2,"",IF(Input!AD787=0,"NA",Input!AD787))</f>
        <v/>
      </c>
    </row>
    <row r="788" spans="1:102" x14ac:dyDescent="0.25">
      <c r="A788" s="162" t="str">
        <f>IF(Input!B788=0,"",Input!B788)</f>
        <v/>
      </c>
      <c r="B788" s="162" t="str">
        <f>IF(Input!C788=0,"",Input!C788)</f>
        <v/>
      </c>
      <c r="C788" s="162" t="str">
        <f>IF(Input!D788=0,"",Input!D788)</f>
        <v/>
      </c>
      <c r="D788" s="162" t="str">
        <f>IF(Input!G788=0,"",Input!G788)</f>
        <v/>
      </c>
      <c r="E788" s="162" t="str">
        <f>IF(Input!H788=0,"",Input!H788)</f>
        <v/>
      </c>
      <c r="F788" s="162" t="str">
        <f>IF(Input!I788=0,"",Input!I788)</f>
        <v/>
      </c>
      <c r="G788" s="66" t="str">
        <f t="shared" si="600"/>
        <v/>
      </c>
      <c r="H788" s="66" t="str">
        <f t="shared" si="601"/>
        <v/>
      </c>
      <c r="I788" s="160" t="str">
        <f>FinalScores!G788</f>
        <v/>
      </c>
      <c r="J788" s="65" t="str">
        <f t="shared" si="602"/>
        <v/>
      </c>
      <c r="K788" s="65" t="str">
        <f t="shared" si="603"/>
        <v/>
      </c>
      <c r="L788" s="165" t="str">
        <f>IF(COUNTBLANK($A788:$F788)&gt;2,"",IF(Input!AE788=0,"NA",Input!AE788))</f>
        <v/>
      </c>
      <c r="M788" s="65" t="str">
        <f t="shared" si="604"/>
        <v/>
      </c>
      <c r="N788" s="65" t="str">
        <f t="shared" si="605"/>
        <v/>
      </c>
      <c r="O788" s="165" t="str">
        <f>IF(COUNTBLANK($A788:$F788)&gt;2,"",IF(Input!AF788=0,"NA",Input!AF788))</f>
        <v/>
      </c>
      <c r="P788" s="65" t="str">
        <f t="shared" si="606"/>
        <v/>
      </c>
      <c r="Q788" s="65" t="str">
        <f t="shared" si="607"/>
        <v/>
      </c>
      <c r="R788" s="165" t="str">
        <f>IF(COUNTBLANK($A788:$F788)&gt;2,"",IF(Input!AG788=0,"NA",Input!AG788))</f>
        <v/>
      </c>
      <c r="AN788" s="65" t="str">
        <f t="shared" si="608"/>
        <v/>
      </c>
      <c r="AO788" s="65" t="str">
        <f t="shared" si="609"/>
        <v/>
      </c>
      <c r="AP788" s="165" t="str">
        <f>IF(COUNTBLANK($A788:$F788)&gt;2,"",IF(Input!J788=0,"NA",Input!J788))</f>
        <v/>
      </c>
      <c r="AQ788" s="65" t="str">
        <f t="shared" si="610"/>
        <v/>
      </c>
      <c r="AR788" s="65" t="str">
        <f t="shared" si="611"/>
        <v/>
      </c>
      <c r="AS788" s="165" t="str">
        <f>IF(COUNTBLANK($A788:$F788)&gt;2,"",IF(Input!K788=0,"NA",Input!K788))</f>
        <v/>
      </c>
      <c r="AT788" s="65" t="str">
        <f t="shared" si="612"/>
        <v/>
      </c>
      <c r="AU788" s="65" t="str">
        <f t="shared" si="613"/>
        <v/>
      </c>
      <c r="AV788" s="165" t="str">
        <f>IF(COUNTBLANK($A788:$F788)&gt;2,"",IF(Input!L788=0,"NA",Input!L788))</f>
        <v/>
      </c>
      <c r="AW788" s="65" t="str">
        <f t="shared" si="614"/>
        <v/>
      </c>
      <c r="AX788" s="65" t="str">
        <f t="shared" si="615"/>
        <v/>
      </c>
      <c r="AY788" s="165" t="str">
        <f>IF(COUNTBLANK($A788:$F788)&gt;2,"",IF(Input!M788=0,"NA",Input!M788))</f>
        <v/>
      </c>
      <c r="AZ788" s="65" t="str">
        <f t="shared" si="616"/>
        <v/>
      </c>
      <c r="BA788" s="65" t="str">
        <f t="shared" si="617"/>
        <v/>
      </c>
      <c r="BB788" s="165" t="str">
        <f>IF(COUNTBLANK($A788:$F788)&gt;2,"",IF(Input!N788=0,"NA",Input!N788))</f>
        <v/>
      </c>
      <c r="BC788" s="65" t="str">
        <f t="shared" si="618"/>
        <v/>
      </c>
      <c r="BD788" s="65" t="str">
        <f t="shared" si="619"/>
        <v/>
      </c>
      <c r="BE788" s="165" t="str">
        <f>IF(COUNTBLANK($A788:$F788)&gt;2,"",IF(Input!O788=0,"NA",Input!O788))</f>
        <v/>
      </c>
      <c r="BF788" s="65" t="str">
        <f t="shared" si="620"/>
        <v/>
      </c>
      <c r="BG788" s="65" t="str">
        <f t="shared" si="621"/>
        <v/>
      </c>
      <c r="BH788" s="165" t="str">
        <f>IF(COUNTBLANK($A788:$F788)&gt;2,"",IF(Input!P788=0,"NA",Input!P788))</f>
        <v/>
      </c>
      <c r="BI788" s="65" t="str">
        <f t="shared" si="622"/>
        <v/>
      </c>
      <c r="BJ788" s="65" t="str">
        <f t="shared" si="623"/>
        <v/>
      </c>
      <c r="BK788" s="165" t="str">
        <f>IF(COUNTBLANK($A788:$F788)&gt;2,"",IF(Input!Q788=0,"NA",Input!Q788))</f>
        <v/>
      </c>
      <c r="BL788" s="65" t="str">
        <f t="shared" si="624"/>
        <v/>
      </c>
      <c r="BM788" s="65" t="str">
        <f t="shared" si="625"/>
        <v/>
      </c>
      <c r="BN788" s="165" t="str">
        <f>IF(COUNTBLANK($A788:$F788)&gt;2,"",IF(Input!R788=0,"NA",Input!R788))</f>
        <v/>
      </c>
      <c r="BO788" s="65" t="str">
        <f t="shared" si="626"/>
        <v/>
      </c>
      <c r="BP788" s="65" t="str">
        <f t="shared" si="627"/>
        <v/>
      </c>
      <c r="BQ788" s="165" t="str">
        <f>IF(COUNTBLANK($A788:$F788)&gt;2,"",IF(Input!S788=0,"NA",Input!S788))</f>
        <v/>
      </c>
      <c r="BR788" s="65" t="str">
        <f t="shared" si="628"/>
        <v/>
      </c>
      <c r="BS788" s="65" t="str">
        <f t="shared" si="629"/>
        <v/>
      </c>
      <c r="BT788" s="165" t="str">
        <f>IF(COUNTBLANK($A788:$F788)&gt;2,"",IF(Input!T788=0,"NA",Input!T788))</f>
        <v/>
      </c>
      <c r="BU788" s="65" t="str">
        <f t="shared" si="630"/>
        <v/>
      </c>
      <c r="BV788" s="65" t="str">
        <f t="shared" si="631"/>
        <v/>
      </c>
      <c r="BW788" s="165" t="str">
        <f>IF(COUNTBLANK($A788:$F788)&gt;2,"",IF(Input!U788=0,"NA",Input!U788))</f>
        <v/>
      </c>
      <c r="BX788" s="65" t="str">
        <f t="shared" si="632"/>
        <v/>
      </c>
      <c r="BY788" s="65" t="str">
        <f t="shared" si="633"/>
        <v/>
      </c>
      <c r="BZ788" s="165" t="str">
        <f>IF(COUNTBLANK($A788:$F788)&gt;2,"",IF(Input!V788=0,"NA",Input!V788))</f>
        <v/>
      </c>
      <c r="CA788" s="65" t="str">
        <f t="shared" si="634"/>
        <v/>
      </c>
      <c r="CB788" s="65" t="str">
        <f t="shared" si="635"/>
        <v/>
      </c>
      <c r="CC788" s="165" t="str">
        <f>IF(COUNTBLANK($A788:$F788)&gt;2,"",IF(Input!W788=0,"NA",Input!W788))</f>
        <v/>
      </c>
      <c r="CD788" s="65" t="str">
        <f t="shared" si="636"/>
        <v/>
      </c>
      <c r="CE788" s="65" t="str">
        <f t="shared" si="637"/>
        <v/>
      </c>
      <c r="CF788" s="165" t="str">
        <f>IF(COUNTBLANK($A788:$F788)&gt;2,"",IF(Input!X788=0,"NA",Input!X788))</f>
        <v/>
      </c>
      <c r="CG788" s="65" t="str">
        <f t="shared" si="638"/>
        <v/>
      </c>
      <c r="CH788" s="65" t="str">
        <f t="shared" si="639"/>
        <v/>
      </c>
      <c r="CI788" s="165" t="str">
        <f>IF(COUNTBLANK($A788:$F788)&gt;2,"",IF(Input!Y788=0,"NA",Input!Y788))</f>
        <v/>
      </c>
      <c r="CJ788" s="65" t="str">
        <f t="shared" si="640"/>
        <v/>
      </c>
      <c r="CK788" s="65" t="str">
        <f t="shared" si="641"/>
        <v/>
      </c>
      <c r="CL788" s="165" t="str">
        <f>IF(COUNTBLANK($A788:$F788)&gt;2,"",IF(Input!Z788=0,"NA",Input!Z788))</f>
        <v/>
      </c>
      <c r="CM788" s="65" t="str">
        <f t="shared" si="642"/>
        <v/>
      </c>
      <c r="CN788" s="65" t="str">
        <f t="shared" si="643"/>
        <v/>
      </c>
      <c r="CO788" s="165" t="str">
        <f>IF(COUNTBLANK($A788:$F788)&gt;2,"",IF(Input!AA788=0,"NA",Input!AA788))</f>
        <v/>
      </c>
      <c r="CP788" s="65" t="str">
        <f t="shared" si="644"/>
        <v/>
      </c>
      <c r="CQ788" s="65" t="str">
        <f t="shared" si="645"/>
        <v/>
      </c>
      <c r="CR788" s="165" t="str">
        <f>IF(COUNTBLANK($A788:$F788)&gt;2,"",IF(Input!AB788=0,"NA",Input!AB788))</f>
        <v/>
      </c>
      <c r="CS788" s="65" t="str">
        <f t="shared" si="646"/>
        <v/>
      </c>
      <c r="CT788" s="65" t="str">
        <f t="shared" si="647"/>
        <v/>
      </c>
      <c r="CU788" s="165" t="str">
        <f>IF(COUNTBLANK($A788:$F788)&gt;2,"",IF(Input!AC788=0,"NA",Input!AC788))</f>
        <v/>
      </c>
      <c r="CV788" s="65" t="str">
        <f t="shared" si="648"/>
        <v/>
      </c>
      <c r="CW788" s="65" t="str">
        <f t="shared" si="649"/>
        <v/>
      </c>
      <c r="CX788" s="165" t="str">
        <f>IF(COUNTBLANK($A788:$F788)&gt;2,"",IF(Input!AD788=0,"NA",Input!AD788))</f>
        <v/>
      </c>
    </row>
    <row r="789" spans="1:102" x14ac:dyDescent="0.25">
      <c r="A789" s="162" t="str">
        <f>IF(Input!B789=0,"",Input!B789)</f>
        <v/>
      </c>
      <c r="B789" s="162" t="str">
        <f>IF(Input!C789=0,"",Input!C789)</f>
        <v/>
      </c>
      <c r="C789" s="162" t="str">
        <f>IF(Input!D789=0,"",Input!D789)</f>
        <v/>
      </c>
      <c r="D789" s="162" t="str">
        <f>IF(Input!G789=0,"",Input!G789)</f>
        <v/>
      </c>
      <c r="E789" s="162" t="str">
        <f>IF(Input!H789=0,"",Input!H789)</f>
        <v/>
      </c>
      <c r="F789" s="162" t="str">
        <f>IF(Input!I789=0,"",Input!I789)</f>
        <v/>
      </c>
      <c r="G789" s="66" t="str">
        <f t="shared" si="600"/>
        <v/>
      </c>
      <c r="H789" s="66" t="str">
        <f t="shared" si="601"/>
        <v/>
      </c>
      <c r="I789" s="160" t="str">
        <f>FinalScores!G789</f>
        <v/>
      </c>
      <c r="J789" s="65" t="str">
        <f t="shared" si="602"/>
        <v/>
      </c>
      <c r="K789" s="65" t="str">
        <f t="shared" si="603"/>
        <v/>
      </c>
      <c r="L789" s="165" t="str">
        <f>IF(COUNTBLANK($A789:$F789)&gt;2,"",IF(Input!AE789=0,"NA",Input!AE789))</f>
        <v/>
      </c>
      <c r="M789" s="65" t="str">
        <f t="shared" si="604"/>
        <v/>
      </c>
      <c r="N789" s="65" t="str">
        <f t="shared" si="605"/>
        <v/>
      </c>
      <c r="O789" s="165" t="str">
        <f>IF(COUNTBLANK($A789:$F789)&gt;2,"",IF(Input!AF789=0,"NA",Input!AF789))</f>
        <v/>
      </c>
      <c r="P789" s="65" t="str">
        <f t="shared" si="606"/>
        <v/>
      </c>
      <c r="Q789" s="65" t="str">
        <f t="shared" si="607"/>
        <v/>
      </c>
      <c r="R789" s="165" t="str">
        <f>IF(COUNTBLANK($A789:$F789)&gt;2,"",IF(Input!AG789=0,"NA",Input!AG789))</f>
        <v/>
      </c>
      <c r="AN789" s="65" t="str">
        <f t="shared" si="608"/>
        <v/>
      </c>
      <c r="AO789" s="65" t="str">
        <f t="shared" si="609"/>
        <v/>
      </c>
      <c r="AP789" s="165" t="str">
        <f>IF(COUNTBLANK($A789:$F789)&gt;2,"",IF(Input!J789=0,"NA",Input!J789))</f>
        <v/>
      </c>
      <c r="AQ789" s="65" t="str">
        <f t="shared" si="610"/>
        <v/>
      </c>
      <c r="AR789" s="65" t="str">
        <f t="shared" si="611"/>
        <v/>
      </c>
      <c r="AS789" s="165" t="str">
        <f>IF(COUNTBLANK($A789:$F789)&gt;2,"",IF(Input!K789=0,"NA",Input!K789))</f>
        <v/>
      </c>
      <c r="AT789" s="65" t="str">
        <f t="shared" si="612"/>
        <v/>
      </c>
      <c r="AU789" s="65" t="str">
        <f t="shared" si="613"/>
        <v/>
      </c>
      <c r="AV789" s="165" t="str">
        <f>IF(COUNTBLANK($A789:$F789)&gt;2,"",IF(Input!L789=0,"NA",Input!L789))</f>
        <v/>
      </c>
      <c r="AW789" s="65" t="str">
        <f t="shared" si="614"/>
        <v/>
      </c>
      <c r="AX789" s="65" t="str">
        <f t="shared" si="615"/>
        <v/>
      </c>
      <c r="AY789" s="165" t="str">
        <f>IF(COUNTBLANK($A789:$F789)&gt;2,"",IF(Input!M789=0,"NA",Input!M789))</f>
        <v/>
      </c>
      <c r="AZ789" s="65" t="str">
        <f t="shared" si="616"/>
        <v/>
      </c>
      <c r="BA789" s="65" t="str">
        <f t="shared" si="617"/>
        <v/>
      </c>
      <c r="BB789" s="165" t="str">
        <f>IF(COUNTBLANK($A789:$F789)&gt;2,"",IF(Input!N789=0,"NA",Input!N789))</f>
        <v/>
      </c>
      <c r="BC789" s="65" t="str">
        <f t="shared" si="618"/>
        <v/>
      </c>
      <c r="BD789" s="65" t="str">
        <f t="shared" si="619"/>
        <v/>
      </c>
      <c r="BE789" s="165" t="str">
        <f>IF(COUNTBLANK($A789:$F789)&gt;2,"",IF(Input!O789=0,"NA",Input!O789))</f>
        <v/>
      </c>
      <c r="BF789" s="65" t="str">
        <f t="shared" si="620"/>
        <v/>
      </c>
      <c r="BG789" s="65" t="str">
        <f t="shared" si="621"/>
        <v/>
      </c>
      <c r="BH789" s="165" t="str">
        <f>IF(COUNTBLANK($A789:$F789)&gt;2,"",IF(Input!P789=0,"NA",Input!P789))</f>
        <v/>
      </c>
      <c r="BI789" s="65" t="str">
        <f t="shared" si="622"/>
        <v/>
      </c>
      <c r="BJ789" s="65" t="str">
        <f t="shared" si="623"/>
        <v/>
      </c>
      <c r="BK789" s="165" t="str">
        <f>IF(COUNTBLANK($A789:$F789)&gt;2,"",IF(Input!Q789=0,"NA",Input!Q789))</f>
        <v/>
      </c>
      <c r="BL789" s="65" t="str">
        <f t="shared" si="624"/>
        <v/>
      </c>
      <c r="BM789" s="65" t="str">
        <f t="shared" si="625"/>
        <v/>
      </c>
      <c r="BN789" s="165" t="str">
        <f>IF(COUNTBLANK($A789:$F789)&gt;2,"",IF(Input!R789=0,"NA",Input!R789))</f>
        <v/>
      </c>
      <c r="BO789" s="65" t="str">
        <f t="shared" si="626"/>
        <v/>
      </c>
      <c r="BP789" s="65" t="str">
        <f t="shared" si="627"/>
        <v/>
      </c>
      <c r="BQ789" s="165" t="str">
        <f>IF(COUNTBLANK($A789:$F789)&gt;2,"",IF(Input!S789=0,"NA",Input!S789))</f>
        <v/>
      </c>
      <c r="BR789" s="65" t="str">
        <f t="shared" si="628"/>
        <v/>
      </c>
      <c r="BS789" s="65" t="str">
        <f t="shared" si="629"/>
        <v/>
      </c>
      <c r="BT789" s="165" t="str">
        <f>IF(COUNTBLANK($A789:$F789)&gt;2,"",IF(Input!T789=0,"NA",Input!T789))</f>
        <v/>
      </c>
      <c r="BU789" s="65" t="str">
        <f t="shared" si="630"/>
        <v/>
      </c>
      <c r="BV789" s="65" t="str">
        <f t="shared" si="631"/>
        <v/>
      </c>
      <c r="BW789" s="165" t="str">
        <f>IF(COUNTBLANK($A789:$F789)&gt;2,"",IF(Input!U789=0,"NA",Input!U789))</f>
        <v/>
      </c>
      <c r="BX789" s="65" t="str">
        <f t="shared" si="632"/>
        <v/>
      </c>
      <c r="BY789" s="65" t="str">
        <f t="shared" si="633"/>
        <v/>
      </c>
      <c r="BZ789" s="165" t="str">
        <f>IF(COUNTBLANK($A789:$F789)&gt;2,"",IF(Input!V789=0,"NA",Input!V789))</f>
        <v/>
      </c>
      <c r="CA789" s="65" t="str">
        <f t="shared" si="634"/>
        <v/>
      </c>
      <c r="CB789" s="65" t="str">
        <f t="shared" si="635"/>
        <v/>
      </c>
      <c r="CC789" s="165" t="str">
        <f>IF(COUNTBLANK($A789:$F789)&gt;2,"",IF(Input!W789=0,"NA",Input!W789))</f>
        <v/>
      </c>
      <c r="CD789" s="65" t="str">
        <f t="shared" si="636"/>
        <v/>
      </c>
      <c r="CE789" s="65" t="str">
        <f t="shared" si="637"/>
        <v/>
      </c>
      <c r="CF789" s="165" t="str">
        <f>IF(COUNTBLANK($A789:$F789)&gt;2,"",IF(Input!X789=0,"NA",Input!X789))</f>
        <v/>
      </c>
      <c r="CG789" s="65" t="str">
        <f t="shared" si="638"/>
        <v/>
      </c>
      <c r="CH789" s="65" t="str">
        <f t="shared" si="639"/>
        <v/>
      </c>
      <c r="CI789" s="165" t="str">
        <f>IF(COUNTBLANK($A789:$F789)&gt;2,"",IF(Input!Y789=0,"NA",Input!Y789))</f>
        <v/>
      </c>
      <c r="CJ789" s="65" t="str">
        <f t="shared" si="640"/>
        <v/>
      </c>
      <c r="CK789" s="65" t="str">
        <f t="shared" si="641"/>
        <v/>
      </c>
      <c r="CL789" s="165" t="str">
        <f>IF(COUNTBLANK($A789:$F789)&gt;2,"",IF(Input!Z789=0,"NA",Input!Z789))</f>
        <v/>
      </c>
      <c r="CM789" s="65" t="str">
        <f t="shared" si="642"/>
        <v/>
      </c>
      <c r="CN789" s="65" t="str">
        <f t="shared" si="643"/>
        <v/>
      </c>
      <c r="CO789" s="165" t="str">
        <f>IF(COUNTBLANK($A789:$F789)&gt;2,"",IF(Input!AA789=0,"NA",Input!AA789))</f>
        <v/>
      </c>
      <c r="CP789" s="65" t="str">
        <f t="shared" si="644"/>
        <v/>
      </c>
      <c r="CQ789" s="65" t="str">
        <f t="shared" si="645"/>
        <v/>
      </c>
      <c r="CR789" s="165" t="str">
        <f>IF(COUNTBLANK($A789:$F789)&gt;2,"",IF(Input!AB789=0,"NA",Input!AB789))</f>
        <v/>
      </c>
      <c r="CS789" s="65" t="str">
        <f t="shared" si="646"/>
        <v/>
      </c>
      <c r="CT789" s="65" t="str">
        <f t="shared" si="647"/>
        <v/>
      </c>
      <c r="CU789" s="165" t="str">
        <f>IF(COUNTBLANK($A789:$F789)&gt;2,"",IF(Input!AC789=0,"NA",Input!AC789))</f>
        <v/>
      </c>
      <c r="CV789" s="65" t="str">
        <f t="shared" si="648"/>
        <v/>
      </c>
      <c r="CW789" s="65" t="str">
        <f t="shared" si="649"/>
        <v/>
      </c>
      <c r="CX789" s="165" t="str">
        <f>IF(COUNTBLANK($A789:$F789)&gt;2,"",IF(Input!AD789=0,"NA",Input!AD789))</f>
        <v/>
      </c>
    </row>
    <row r="790" spans="1:102" x14ac:dyDescent="0.25">
      <c r="A790" s="162" t="str">
        <f>IF(Input!B790=0,"",Input!B790)</f>
        <v/>
      </c>
      <c r="B790" s="162" t="str">
        <f>IF(Input!C790=0,"",Input!C790)</f>
        <v/>
      </c>
      <c r="C790" s="162" t="str">
        <f>IF(Input!D790=0,"",Input!D790)</f>
        <v/>
      </c>
      <c r="D790" s="162" t="str">
        <f>IF(Input!G790=0,"",Input!G790)</f>
        <v/>
      </c>
      <c r="E790" s="162" t="str">
        <f>IF(Input!H790=0,"",Input!H790)</f>
        <v/>
      </c>
      <c r="F790" s="162" t="str">
        <f>IF(Input!I790=0,"",Input!I790)</f>
        <v/>
      </c>
      <c r="G790" s="66" t="str">
        <f t="shared" si="600"/>
        <v/>
      </c>
      <c r="H790" s="66" t="str">
        <f t="shared" si="601"/>
        <v/>
      </c>
      <c r="I790" s="160" t="str">
        <f>FinalScores!G790</f>
        <v/>
      </c>
      <c r="J790" s="65" t="str">
        <f t="shared" si="602"/>
        <v/>
      </c>
      <c r="K790" s="65" t="str">
        <f t="shared" si="603"/>
        <v/>
      </c>
      <c r="L790" s="165" t="str">
        <f>IF(COUNTBLANK($A790:$F790)&gt;2,"",IF(Input!AE790=0,"NA",Input!AE790))</f>
        <v/>
      </c>
      <c r="M790" s="65" t="str">
        <f t="shared" si="604"/>
        <v/>
      </c>
      <c r="N790" s="65" t="str">
        <f t="shared" si="605"/>
        <v/>
      </c>
      <c r="O790" s="165" t="str">
        <f>IF(COUNTBLANK($A790:$F790)&gt;2,"",IF(Input!AF790=0,"NA",Input!AF790))</f>
        <v/>
      </c>
      <c r="P790" s="65" t="str">
        <f t="shared" si="606"/>
        <v/>
      </c>
      <c r="Q790" s="65" t="str">
        <f t="shared" si="607"/>
        <v/>
      </c>
      <c r="R790" s="165" t="str">
        <f>IF(COUNTBLANK($A790:$F790)&gt;2,"",IF(Input!AG790=0,"NA",Input!AG790))</f>
        <v/>
      </c>
      <c r="AN790" s="65" t="str">
        <f t="shared" si="608"/>
        <v/>
      </c>
      <c r="AO790" s="65" t="str">
        <f t="shared" si="609"/>
        <v/>
      </c>
      <c r="AP790" s="165" t="str">
        <f>IF(COUNTBLANK($A790:$F790)&gt;2,"",IF(Input!J790=0,"NA",Input!J790))</f>
        <v/>
      </c>
      <c r="AQ790" s="65" t="str">
        <f t="shared" si="610"/>
        <v/>
      </c>
      <c r="AR790" s="65" t="str">
        <f t="shared" si="611"/>
        <v/>
      </c>
      <c r="AS790" s="165" t="str">
        <f>IF(COUNTBLANK($A790:$F790)&gt;2,"",IF(Input!K790=0,"NA",Input!K790))</f>
        <v/>
      </c>
      <c r="AT790" s="65" t="str">
        <f t="shared" si="612"/>
        <v/>
      </c>
      <c r="AU790" s="65" t="str">
        <f t="shared" si="613"/>
        <v/>
      </c>
      <c r="AV790" s="165" t="str">
        <f>IF(COUNTBLANK($A790:$F790)&gt;2,"",IF(Input!L790=0,"NA",Input!L790))</f>
        <v/>
      </c>
      <c r="AW790" s="65" t="str">
        <f t="shared" si="614"/>
        <v/>
      </c>
      <c r="AX790" s="65" t="str">
        <f t="shared" si="615"/>
        <v/>
      </c>
      <c r="AY790" s="165" t="str">
        <f>IF(COUNTBLANK($A790:$F790)&gt;2,"",IF(Input!M790=0,"NA",Input!M790))</f>
        <v/>
      </c>
      <c r="AZ790" s="65" t="str">
        <f t="shared" si="616"/>
        <v/>
      </c>
      <c r="BA790" s="65" t="str">
        <f t="shared" si="617"/>
        <v/>
      </c>
      <c r="BB790" s="165" t="str">
        <f>IF(COUNTBLANK($A790:$F790)&gt;2,"",IF(Input!N790=0,"NA",Input!N790))</f>
        <v/>
      </c>
      <c r="BC790" s="65" t="str">
        <f t="shared" si="618"/>
        <v/>
      </c>
      <c r="BD790" s="65" t="str">
        <f t="shared" si="619"/>
        <v/>
      </c>
      <c r="BE790" s="165" t="str">
        <f>IF(COUNTBLANK($A790:$F790)&gt;2,"",IF(Input!O790=0,"NA",Input!O790))</f>
        <v/>
      </c>
      <c r="BF790" s="65" t="str">
        <f t="shared" si="620"/>
        <v/>
      </c>
      <c r="BG790" s="65" t="str">
        <f t="shared" si="621"/>
        <v/>
      </c>
      <c r="BH790" s="165" t="str">
        <f>IF(COUNTBLANK($A790:$F790)&gt;2,"",IF(Input!P790=0,"NA",Input!P790))</f>
        <v/>
      </c>
      <c r="BI790" s="65" t="str">
        <f t="shared" si="622"/>
        <v/>
      </c>
      <c r="BJ790" s="65" t="str">
        <f t="shared" si="623"/>
        <v/>
      </c>
      <c r="BK790" s="165" t="str">
        <f>IF(COUNTBLANK($A790:$F790)&gt;2,"",IF(Input!Q790=0,"NA",Input!Q790))</f>
        <v/>
      </c>
      <c r="BL790" s="65" t="str">
        <f t="shared" si="624"/>
        <v/>
      </c>
      <c r="BM790" s="65" t="str">
        <f t="shared" si="625"/>
        <v/>
      </c>
      <c r="BN790" s="165" t="str">
        <f>IF(COUNTBLANK($A790:$F790)&gt;2,"",IF(Input!R790=0,"NA",Input!R790))</f>
        <v/>
      </c>
      <c r="BO790" s="65" t="str">
        <f t="shared" si="626"/>
        <v/>
      </c>
      <c r="BP790" s="65" t="str">
        <f t="shared" si="627"/>
        <v/>
      </c>
      <c r="BQ790" s="165" t="str">
        <f>IF(COUNTBLANK($A790:$F790)&gt;2,"",IF(Input!S790=0,"NA",Input!S790))</f>
        <v/>
      </c>
      <c r="BR790" s="65" t="str">
        <f t="shared" si="628"/>
        <v/>
      </c>
      <c r="BS790" s="65" t="str">
        <f t="shared" si="629"/>
        <v/>
      </c>
      <c r="BT790" s="165" t="str">
        <f>IF(COUNTBLANK($A790:$F790)&gt;2,"",IF(Input!T790=0,"NA",Input!T790))</f>
        <v/>
      </c>
      <c r="BU790" s="65" t="str">
        <f t="shared" si="630"/>
        <v/>
      </c>
      <c r="BV790" s="65" t="str">
        <f t="shared" si="631"/>
        <v/>
      </c>
      <c r="BW790" s="165" t="str">
        <f>IF(COUNTBLANK($A790:$F790)&gt;2,"",IF(Input!U790=0,"NA",Input!U790))</f>
        <v/>
      </c>
      <c r="BX790" s="65" t="str">
        <f t="shared" si="632"/>
        <v/>
      </c>
      <c r="BY790" s="65" t="str">
        <f t="shared" si="633"/>
        <v/>
      </c>
      <c r="BZ790" s="165" t="str">
        <f>IF(COUNTBLANK($A790:$F790)&gt;2,"",IF(Input!V790=0,"NA",Input!V790))</f>
        <v/>
      </c>
      <c r="CA790" s="65" t="str">
        <f t="shared" si="634"/>
        <v/>
      </c>
      <c r="CB790" s="65" t="str">
        <f t="shared" si="635"/>
        <v/>
      </c>
      <c r="CC790" s="165" t="str">
        <f>IF(COUNTBLANK($A790:$F790)&gt;2,"",IF(Input!W790=0,"NA",Input!W790))</f>
        <v/>
      </c>
      <c r="CD790" s="65" t="str">
        <f t="shared" si="636"/>
        <v/>
      </c>
      <c r="CE790" s="65" t="str">
        <f t="shared" si="637"/>
        <v/>
      </c>
      <c r="CF790" s="165" t="str">
        <f>IF(COUNTBLANK($A790:$F790)&gt;2,"",IF(Input!X790=0,"NA",Input!X790))</f>
        <v/>
      </c>
      <c r="CG790" s="65" t="str">
        <f t="shared" si="638"/>
        <v/>
      </c>
      <c r="CH790" s="65" t="str">
        <f t="shared" si="639"/>
        <v/>
      </c>
      <c r="CI790" s="165" t="str">
        <f>IF(COUNTBLANK($A790:$F790)&gt;2,"",IF(Input!Y790=0,"NA",Input!Y790))</f>
        <v/>
      </c>
      <c r="CJ790" s="65" t="str">
        <f t="shared" si="640"/>
        <v/>
      </c>
      <c r="CK790" s="65" t="str">
        <f t="shared" si="641"/>
        <v/>
      </c>
      <c r="CL790" s="165" t="str">
        <f>IF(COUNTBLANK($A790:$F790)&gt;2,"",IF(Input!Z790=0,"NA",Input!Z790))</f>
        <v/>
      </c>
      <c r="CM790" s="65" t="str">
        <f t="shared" si="642"/>
        <v/>
      </c>
      <c r="CN790" s="65" t="str">
        <f t="shared" si="643"/>
        <v/>
      </c>
      <c r="CO790" s="165" t="str">
        <f>IF(COUNTBLANK($A790:$F790)&gt;2,"",IF(Input!AA790=0,"NA",Input!AA790))</f>
        <v/>
      </c>
      <c r="CP790" s="65" t="str">
        <f t="shared" si="644"/>
        <v/>
      </c>
      <c r="CQ790" s="65" t="str">
        <f t="shared" si="645"/>
        <v/>
      </c>
      <c r="CR790" s="165" t="str">
        <f>IF(COUNTBLANK($A790:$F790)&gt;2,"",IF(Input!AB790=0,"NA",Input!AB790))</f>
        <v/>
      </c>
      <c r="CS790" s="65" t="str">
        <f t="shared" si="646"/>
        <v/>
      </c>
      <c r="CT790" s="65" t="str">
        <f t="shared" si="647"/>
        <v/>
      </c>
      <c r="CU790" s="165" t="str">
        <f>IF(COUNTBLANK($A790:$F790)&gt;2,"",IF(Input!AC790=0,"NA",Input!AC790))</f>
        <v/>
      </c>
      <c r="CV790" s="65" t="str">
        <f t="shared" si="648"/>
        <v/>
      </c>
      <c r="CW790" s="65" t="str">
        <f t="shared" si="649"/>
        <v/>
      </c>
      <c r="CX790" s="165" t="str">
        <f>IF(COUNTBLANK($A790:$F790)&gt;2,"",IF(Input!AD790=0,"NA",Input!AD790))</f>
        <v/>
      </c>
    </row>
    <row r="791" spans="1:102" x14ac:dyDescent="0.25">
      <c r="A791" s="162" t="str">
        <f>IF(Input!B791=0,"",Input!B791)</f>
        <v/>
      </c>
      <c r="B791" s="162" t="str">
        <f>IF(Input!C791=0,"",Input!C791)</f>
        <v/>
      </c>
      <c r="C791" s="162" t="str">
        <f>IF(Input!D791=0,"",Input!D791)</f>
        <v/>
      </c>
      <c r="D791" s="162" t="str">
        <f>IF(Input!G791=0,"",Input!G791)</f>
        <v/>
      </c>
      <c r="E791" s="162" t="str">
        <f>IF(Input!H791=0,"",Input!H791)</f>
        <v/>
      </c>
      <c r="F791" s="162" t="str">
        <f>IF(Input!I791=0,"",Input!I791)</f>
        <v/>
      </c>
      <c r="G791" s="66" t="str">
        <f t="shared" si="600"/>
        <v/>
      </c>
      <c r="H791" s="66" t="str">
        <f t="shared" si="601"/>
        <v/>
      </c>
      <c r="I791" s="160" t="str">
        <f>FinalScores!G791</f>
        <v/>
      </c>
      <c r="J791" s="65" t="str">
        <f t="shared" si="602"/>
        <v/>
      </c>
      <c r="K791" s="65" t="str">
        <f t="shared" si="603"/>
        <v/>
      </c>
      <c r="L791" s="165" t="str">
        <f>IF(COUNTBLANK($A791:$F791)&gt;2,"",IF(Input!AE791=0,"NA",Input!AE791))</f>
        <v/>
      </c>
      <c r="M791" s="65" t="str">
        <f t="shared" si="604"/>
        <v/>
      </c>
      <c r="N791" s="65" t="str">
        <f t="shared" si="605"/>
        <v/>
      </c>
      <c r="O791" s="165" t="str">
        <f>IF(COUNTBLANK($A791:$F791)&gt;2,"",IF(Input!AF791=0,"NA",Input!AF791))</f>
        <v/>
      </c>
      <c r="P791" s="65" t="str">
        <f t="shared" si="606"/>
        <v/>
      </c>
      <c r="Q791" s="65" t="str">
        <f t="shared" si="607"/>
        <v/>
      </c>
      <c r="R791" s="165" t="str">
        <f>IF(COUNTBLANK($A791:$F791)&gt;2,"",IF(Input!AG791=0,"NA",Input!AG791))</f>
        <v/>
      </c>
      <c r="AN791" s="65" t="str">
        <f t="shared" si="608"/>
        <v/>
      </c>
      <c r="AO791" s="65" t="str">
        <f t="shared" si="609"/>
        <v/>
      </c>
      <c r="AP791" s="165" t="str">
        <f>IF(COUNTBLANK($A791:$F791)&gt;2,"",IF(Input!J791=0,"NA",Input!J791))</f>
        <v/>
      </c>
      <c r="AQ791" s="65" t="str">
        <f t="shared" si="610"/>
        <v/>
      </c>
      <c r="AR791" s="65" t="str">
        <f t="shared" si="611"/>
        <v/>
      </c>
      <c r="AS791" s="165" t="str">
        <f>IF(COUNTBLANK($A791:$F791)&gt;2,"",IF(Input!K791=0,"NA",Input!K791))</f>
        <v/>
      </c>
      <c r="AT791" s="65" t="str">
        <f t="shared" si="612"/>
        <v/>
      </c>
      <c r="AU791" s="65" t="str">
        <f t="shared" si="613"/>
        <v/>
      </c>
      <c r="AV791" s="165" t="str">
        <f>IF(COUNTBLANK($A791:$F791)&gt;2,"",IF(Input!L791=0,"NA",Input!L791))</f>
        <v/>
      </c>
      <c r="AW791" s="65" t="str">
        <f t="shared" si="614"/>
        <v/>
      </c>
      <c r="AX791" s="65" t="str">
        <f t="shared" si="615"/>
        <v/>
      </c>
      <c r="AY791" s="165" t="str">
        <f>IF(COUNTBLANK($A791:$F791)&gt;2,"",IF(Input!M791=0,"NA",Input!M791))</f>
        <v/>
      </c>
      <c r="AZ791" s="65" t="str">
        <f t="shared" si="616"/>
        <v/>
      </c>
      <c r="BA791" s="65" t="str">
        <f t="shared" si="617"/>
        <v/>
      </c>
      <c r="BB791" s="165" t="str">
        <f>IF(COUNTBLANK($A791:$F791)&gt;2,"",IF(Input!N791=0,"NA",Input!N791))</f>
        <v/>
      </c>
      <c r="BC791" s="65" t="str">
        <f t="shared" si="618"/>
        <v/>
      </c>
      <c r="BD791" s="65" t="str">
        <f t="shared" si="619"/>
        <v/>
      </c>
      <c r="BE791" s="165" t="str">
        <f>IF(COUNTBLANK($A791:$F791)&gt;2,"",IF(Input!O791=0,"NA",Input!O791))</f>
        <v/>
      </c>
      <c r="BF791" s="65" t="str">
        <f t="shared" si="620"/>
        <v/>
      </c>
      <c r="BG791" s="65" t="str">
        <f t="shared" si="621"/>
        <v/>
      </c>
      <c r="BH791" s="165" t="str">
        <f>IF(COUNTBLANK($A791:$F791)&gt;2,"",IF(Input!P791=0,"NA",Input!P791))</f>
        <v/>
      </c>
      <c r="BI791" s="65" t="str">
        <f t="shared" si="622"/>
        <v/>
      </c>
      <c r="BJ791" s="65" t="str">
        <f t="shared" si="623"/>
        <v/>
      </c>
      <c r="BK791" s="165" t="str">
        <f>IF(COUNTBLANK($A791:$F791)&gt;2,"",IF(Input!Q791=0,"NA",Input!Q791))</f>
        <v/>
      </c>
      <c r="BL791" s="65" t="str">
        <f t="shared" si="624"/>
        <v/>
      </c>
      <c r="BM791" s="65" t="str">
        <f t="shared" si="625"/>
        <v/>
      </c>
      <c r="BN791" s="165" t="str">
        <f>IF(COUNTBLANK($A791:$F791)&gt;2,"",IF(Input!R791=0,"NA",Input!R791))</f>
        <v/>
      </c>
      <c r="BO791" s="65" t="str">
        <f t="shared" si="626"/>
        <v/>
      </c>
      <c r="BP791" s="65" t="str">
        <f t="shared" si="627"/>
        <v/>
      </c>
      <c r="BQ791" s="165" t="str">
        <f>IF(COUNTBLANK($A791:$F791)&gt;2,"",IF(Input!S791=0,"NA",Input!S791))</f>
        <v/>
      </c>
      <c r="BR791" s="65" t="str">
        <f t="shared" si="628"/>
        <v/>
      </c>
      <c r="BS791" s="65" t="str">
        <f t="shared" si="629"/>
        <v/>
      </c>
      <c r="BT791" s="165" t="str">
        <f>IF(COUNTBLANK($A791:$F791)&gt;2,"",IF(Input!T791=0,"NA",Input!T791))</f>
        <v/>
      </c>
      <c r="BU791" s="65" t="str">
        <f t="shared" si="630"/>
        <v/>
      </c>
      <c r="BV791" s="65" t="str">
        <f t="shared" si="631"/>
        <v/>
      </c>
      <c r="BW791" s="165" t="str">
        <f>IF(COUNTBLANK($A791:$F791)&gt;2,"",IF(Input!U791=0,"NA",Input!U791))</f>
        <v/>
      </c>
      <c r="BX791" s="65" t="str">
        <f t="shared" si="632"/>
        <v/>
      </c>
      <c r="BY791" s="65" t="str">
        <f t="shared" si="633"/>
        <v/>
      </c>
      <c r="BZ791" s="165" t="str">
        <f>IF(COUNTBLANK($A791:$F791)&gt;2,"",IF(Input!V791=0,"NA",Input!V791))</f>
        <v/>
      </c>
      <c r="CA791" s="65" t="str">
        <f t="shared" si="634"/>
        <v/>
      </c>
      <c r="CB791" s="65" t="str">
        <f t="shared" si="635"/>
        <v/>
      </c>
      <c r="CC791" s="165" t="str">
        <f>IF(COUNTBLANK($A791:$F791)&gt;2,"",IF(Input!W791=0,"NA",Input!W791))</f>
        <v/>
      </c>
      <c r="CD791" s="65" t="str">
        <f t="shared" si="636"/>
        <v/>
      </c>
      <c r="CE791" s="65" t="str">
        <f t="shared" si="637"/>
        <v/>
      </c>
      <c r="CF791" s="165" t="str">
        <f>IF(COUNTBLANK($A791:$F791)&gt;2,"",IF(Input!X791=0,"NA",Input!X791))</f>
        <v/>
      </c>
      <c r="CG791" s="65" t="str">
        <f t="shared" si="638"/>
        <v/>
      </c>
      <c r="CH791" s="65" t="str">
        <f t="shared" si="639"/>
        <v/>
      </c>
      <c r="CI791" s="165" t="str">
        <f>IF(COUNTBLANK($A791:$F791)&gt;2,"",IF(Input!Y791=0,"NA",Input!Y791))</f>
        <v/>
      </c>
      <c r="CJ791" s="65" t="str">
        <f t="shared" si="640"/>
        <v/>
      </c>
      <c r="CK791" s="65" t="str">
        <f t="shared" si="641"/>
        <v/>
      </c>
      <c r="CL791" s="165" t="str">
        <f>IF(COUNTBLANK($A791:$F791)&gt;2,"",IF(Input!Z791=0,"NA",Input!Z791))</f>
        <v/>
      </c>
      <c r="CM791" s="65" t="str">
        <f t="shared" si="642"/>
        <v/>
      </c>
      <c r="CN791" s="65" t="str">
        <f t="shared" si="643"/>
        <v/>
      </c>
      <c r="CO791" s="165" t="str">
        <f>IF(COUNTBLANK($A791:$F791)&gt;2,"",IF(Input!AA791=0,"NA",Input!AA791))</f>
        <v/>
      </c>
      <c r="CP791" s="65" t="str">
        <f t="shared" si="644"/>
        <v/>
      </c>
      <c r="CQ791" s="65" t="str">
        <f t="shared" si="645"/>
        <v/>
      </c>
      <c r="CR791" s="165" t="str">
        <f>IF(COUNTBLANK($A791:$F791)&gt;2,"",IF(Input!AB791=0,"NA",Input!AB791))</f>
        <v/>
      </c>
      <c r="CS791" s="65" t="str">
        <f t="shared" si="646"/>
        <v/>
      </c>
      <c r="CT791" s="65" t="str">
        <f t="shared" si="647"/>
        <v/>
      </c>
      <c r="CU791" s="165" t="str">
        <f>IF(COUNTBLANK($A791:$F791)&gt;2,"",IF(Input!AC791=0,"NA",Input!AC791))</f>
        <v/>
      </c>
      <c r="CV791" s="65" t="str">
        <f t="shared" si="648"/>
        <v/>
      </c>
      <c r="CW791" s="65" t="str">
        <f t="shared" si="649"/>
        <v/>
      </c>
      <c r="CX791" s="165" t="str">
        <f>IF(COUNTBLANK($A791:$F791)&gt;2,"",IF(Input!AD791=0,"NA",Input!AD791))</f>
        <v/>
      </c>
    </row>
    <row r="792" spans="1:102" x14ac:dyDescent="0.25">
      <c r="A792" s="162" t="str">
        <f>IF(Input!B792=0,"",Input!B792)</f>
        <v/>
      </c>
      <c r="B792" s="162" t="str">
        <f>IF(Input!C792=0,"",Input!C792)</f>
        <v/>
      </c>
      <c r="C792" s="162" t="str">
        <f>IF(Input!D792=0,"",Input!D792)</f>
        <v/>
      </c>
      <c r="D792" s="162" t="str">
        <f>IF(Input!G792=0,"",Input!G792)</f>
        <v/>
      </c>
      <c r="E792" s="162" t="str">
        <f>IF(Input!H792=0,"",Input!H792)</f>
        <v/>
      </c>
      <c r="F792" s="162" t="str">
        <f>IF(Input!I792=0,"",Input!I792)</f>
        <v/>
      </c>
      <c r="G792" s="66" t="str">
        <f t="shared" si="600"/>
        <v/>
      </c>
      <c r="H792" s="66" t="str">
        <f t="shared" si="601"/>
        <v/>
      </c>
      <c r="I792" s="160" t="str">
        <f>FinalScores!G792</f>
        <v/>
      </c>
      <c r="J792" s="65" t="str">
        <f t="shared" si="602"/>
        <v/>
      </c>
      <c r="K792" s="65" t="str">
        <f t="shared" si="603"/>
        <v/>
      </c>
      <c r="L792" s="165" t="str">
        <f>IF(COUNTBLANK($A792:$F792)&gt;2,"",IF(Input!AE792=0,"NA",Input!AE792))</f>
        <v/>
      </c>
      <c r="M792" s="65" t="str">
        <f t="shared" si="604"/>
        <v/>
      </c>
      <c r="N792" s="65" t="str">
        <f t="shared" si="605"/>
        <v/>
      </c>
      <c r="O792" s="165" t="str">
        <f>IF(COUNTBLANK($A792:$F792)&gt;2,"",IF(Input!AF792=0,"NA",Input!AF792))</f>
        <v/>
      </c>
      <c r="P792" s="65" t="str">
        <f t="shared" si="606"/>
        <v/>
      </c>
      <c r="Q792" s="65" t="str">
        <f t="shared" si="607"/>
        <v/>
      </c>
      <c r="R792" s="165" t="str">
        <f>IF(COUNTBLANK($A792:$F792)&gt;2,"",IF(Input!AG792=0,"NA",Input!AG792))</f>
        <v/>
      </c>
      <c r="AN792" s="65" t="str">
        <f t="shared" si="608"/>
        <v/>
      </c>
      <c r="AO792" s="65" t="str">
        <f t="shared" si="609"/>
        <v/>
      </c>
      <c r="AP792" s="165" t="str">
        <f>IF(COUNTBLANK($A792:$F792)&gt;2,"",IF(Input!J792=0,"NA",Input!J792))</f>
        <v/>
      </c>
      <c r="AQ792" s="65" t="str">
        <f t="shared" si="610"/>
        <v/>
      </c>
      <c r="AR792" s="65" t="str">
        <f t="shared" si="611"/>
        <v/>
      </c>
      <c r="AS792" s="165" t="str">
        <f>IF(COUNTBLANK($A792:$F792)&gt;2,"",IF(Input!K792=0,"NA",Input!K792))</f>
        <v/>
      </c>
      <c r="AT792" s="65" t="str">
        <f t="shared" si="612"/>
        <v/>
      </c>
      <c r="AU792" s="65" t="str">
        <f t="shared" si="613"/>
        <v/>
      </c>
      <c r="AV792" s="165" t="str">
        <f>IF(COUNTBLANK($A792:$F792)&gt;2,"",IF(Input!L792=0,"NA",Input!L792))</f>
        <v/>
      </c>
      <c r="AW792" s="65" t="str">
        <f t="shared" si="614"/>
        <v/>
      </c>
      <c r="AX792" s="65" t="str">
        <f t="shared" si="615"/>
        <v/>
      </c>
      <c r="AY792" s="165" t="str">
        <f>IF(COUNTBLANK($A792:$F792)&gt;2,"",IF(Input!M792=0,"NA",Input!M792))</f>
        <v/>
      </c>
      <c r="AZ792" s="65" t="str">
        <f t="shared" si="616"/>
        <v/>
      </c>
      <c r="BA792" s="65" t="str">
        <f t="shared" si="617"/>
        <v/>
      </c>
      <c r="BB792" s="165" t="str">
        <f>IF(COUNTBLANK($A792:$F792)&gt;2,"",IF(Input!N792=0,"NA",Input!N792))</f>
        <v/>
      </c>
      <c r="BC792" s="65" t="str">
        <f t="shared" si="618"/>
        <v/>
      </c>
      <c r="BD792" s="65" t="str">
        <f t="shared" si="619"/>
        <v/>
      </c>
      <c r="BE792" s="165" t="str">
        <f>IF(COUNTBLANK($A792:$F792)&gt;2,"",IF(Input!O792=0,"NA",Input!O792))</f>
        <v/>
      </c>
      <c r="BF792" s="65" t="str">
        <f t="shared" si="620"/>
        <v/>
      </c>
      <c r="BG792" s="65" t="str">
        <f t="shared" si="621"/>
        <v/>
      </c>
      <c r="BH792" s="165" t="str">
        <f>IF(COUNTBLANK($A792:$F792)&gt;2,"",IF(Input!P792=0,"NA",Input!P792))</f>
        <v/>
      </c>
      <c r="BI792" s="65" t="str">
        <f t="shared" si="622"/>
        <v/>
      </c>
      <c r="BJ792" s="65" t="str">
        <f t="shared" si="623"/>
        <v/>
      </c>
      <c r="BK792" s="165" t="str">
        <f>IF(COUNTBLANK($A792:$F792)&gt;2,"",IF(Input!Q792=0,"NA",Input!Q792))</f>
        <v/>
      </c>
      <c r="BL792" s="65" t="str">
        <f t="shared" si="624"/>
        <v/>
      </c>
      <c r="BM792" s="65" t="str">
        <f t="shared" si="625"/>
        <v/>
      </c>
      <c r="BN792" s="165" t="str">
        <f>IF(COUNTBLANK($A792:$F792)&gt;2,"",IF(Input!R792=0,"NA",Input!R792))</f>
        <v/>
      </c>
      <c r="BO792" s="65" t="str">
        <f t="shared" si="626"/>
        <v/>
      </c>
      <c r="BP792" s="65" t="str">
        <f t="shared" si="627"/>
        <v/>
      </c>
      <c r="BQ792" s="165" t="str">
        <f>IF(COUNTBLANK($A792:$F792)&gt;2,"",IF(Input!S792=0,"NA",Input!S792))</f>
        <v/>
      </c>
      <c r="BR792" s="65" t="str">
        <f t="shared" si="628"/>
        <v/>
      </c>
      <c r="BS792" s="65" t="str">
        <f t="shared" si="629"/>
        <v/>
      </c>
      <c r="BT792" s="165" t="str">
        <f>IF(COUNTBLANK($A792:$F792)&gt;2,"",IF(Input!T792=0,"NA",Input!T792))</f>
        <v/>
      </c>
      <c r="BU792" s="65" t="str">
        <f t="shared" si="630"/>
        <v/>
      </c>
      <c r="BV792" s="65" t="str">
        <f t="shared" si="631"/>
        <v/>
      </c>
      <c r="BW792" s="165" t="str">
        <f>IF(COUNTBLANK($A792:$F792)&gt;2,"",IF(Input!U792=0,"NA",Input!U792))</f>
        <v/>
      </c>
      <c r="BX792" s="65" t="str">
        <f t="shared" si="632"/>
        <v/>
      </c>
      <c r="BY792" s="65" t="str">
        <f t="shared" si="633"/>
        <v/>
      </c>
      <c r="BZ792" s="165" t="str">
        <f>IF(COUNTBLANK($A792:$F792)&gt;2,"",IF(Input!V792=0,"NA",Input!V792))</f>
        <v/>
      </c>
      <c r="CA792" s="65" t="str">
        <f t="shared" si="634"/>
        <v/>
      </c>
      <c r="CB792" s="65" t="str">
        <f t="shared" si="635"/>
        <v/>
      </c>
      <c r="CC792" s="165" t="str">
        <f>IF(COUNTBLANK($A792:$F792)&gt;2,"",IF(Input!W792=0,"NA",Input!W792))</f>
        <v/>
      </c>
      <c r="CD792" s="65" t="str">
        <f t="shared" si="636"/>
        <v/>
      </c>
      <c r="CE792" s="65" t="str">
        <f t="shared" si="637"/>
        <v/>
      </c>
      <c r="CF792" s="165" t="str">
        <f>IF(COUNTBLANK($A792:$F792)&gt;2,"",IF(Input!X792=0,"NA",Input!X792))</f>
        <v/>
      </c>
      <c r="CG792" s="65" t="str">
        <f t="shared" si="638"/>
        <v/>
      </c>
      <c r="CH792" s="65" t="str">
        <f t="shared" si="639"/>
        <v/>
      </c>
      <c r="CI792" s="165" t="str">
        <f>IF(COUNTBLANK($A792:$F792)&gt;2,"",IF(Input!Y792=0,"NA",Input!Y792))</f>
        <v/>
      </c>
      <c r="CJ792" s="65" t="str">
        <f t="shared" si="640"/>
        <v/>
      </c>
      <c r="CK792" s="65" t="str">
        <f t="shared" si="641"/>
        <v/>
      </c>
      <c r="CL792" s="165" t="str">
        <f>IF(COUNTBLANK($A792:$F792)&gt;2,"",IF(Input!Z792=0,"NA",Input!Z792))</f>
        <v/>
      </c>
      <c r="CM792" s="65" t="str">
        <f t="shared" si="642"/>
        <v/>
      </c>
      <c r="CN792" s="65" t="str">
        <f t="shared" si="643"/>
        <v/>
      </c>
      <c r="CO792" s="165" t="str">
        <f>IF(COUNTBLANK($A792:$F792)&gt;2,"",IF(Input!AA792=0,"NA",Input!AA792))</f>
        <v/>
      </c>
      <c r="CP792" s="65" t="str">
        <f t="shared" si="644"/>
        <v/>
      </c>
      <c r="CQ792" s="65" t="str">
        <f t="shared" si="645"/>
        <v/>
      </c>
      <c r="CR792" s="165" t="str">
        <f>IF(COUNTBLANK($A792:$F792)&gt;2,"",IF(Input!AB792=0,"NA",Input!AB792))</f>
        <v/>
      </c>
      <c r="CS792" s="65" t="str">
        <f t="shared" si="646"/>
        <v/>
      </c>
      <c r="CT792" s="65" t="str">
        <f t="shared" si="647"/>
        <v/>
      </c>
      <c r="CU792" s="165" t="str">
        <f>IF(COUNTBLANK($A792:$F792)&gt;2,"",IF(Input!AC792=0,"NA",Input!AC792))</f>
        <v/>
      </c>
      <c r="CV792" s="65" t="str">
        <f t="shared" si="648"/>
        <v/>
      </c>
      <c r="CW792" s="65" t="str">
        <f t="shared" si="649"/>
        <v/>
      </c>
      <c r="CX792" s="165" t="str">
        <f>IF(COUNTBLANK($A792:$F792)&gt;2,"",IF(Input!AD792=0,"NA",Input!AD792))</f>
        <v/>
      </c>
    </row>
    <row r="793" spans="1:102" x14ac:dyDescent="0.25">
      <c r="A793" s="162" t="str">
        <f>IF(Input!B793=0,"",Input!B793)</f>
        <v/>
      </c>
      <c r="B793" s="162" t="str">
        <f>IF(Input!C793=0,"",Input!C793)</f>
        <v/>
      </c>
      <c r="C793" s="162" t="str">
        <f>IF(Input!D793=0,"",Input!D793)</f>
        <v/>
      </c>
      <c r="D793" s="162" t="str">
        <f>IF(Input!G793=0,"",Input!G793)</f>
        <v/>
      </c>
      <c r="E793" s="162" t="str">
        <f>IF(Input!H793=0,"",Input!H793)</f>
        <v/>
      </c>
      <c r="F793" s="162" t="str">
        <f>IF(Input!I793=0,"",Input!I793)</f>
        <v/>
      </c>
      <c r="G793" s="66" t="str">
        <f t="shared" si="600"/>
        <v/>
      </c>
      <c r="H793" s="66" t="str">
        <f t="shared" si="601"/>
        <v/>
      </c>
      <c r="I793" s="160" t="str">
        <f>FinalScores!G793</f>
        <v/>
      </c>
      <c r="J793" s="65" t="str">
        <f t="shared" si="602"/>
        <v/>
      </c>
      <c r="K793" s="65" t="str">
        <f t="shared" si="603"/>
        <v/>
      </c>
      <c r="L793" s="165" t="str">
        <f>IF(COUNTBLANK($A793:$F793)&gt;2,"",IF(Input!AE793=0,"NA",Input!AE793))</f>
        <v/>
      </c>
      <c r="M793" s="65" t="str">
        <f t="shared" si="604"/>
        <v/>
      </c>
      <c r="N793" s="65" t="str">
        <f t="shared" si="605"/>
        <v/>
      </c>
      <c r="O793" s="165" t="str">
        <f>IF(COUNTBLANK($A793:$F793)&gt;2,"",IF(Input!AF793=0,"NA",Input!AF793))</f>
        <v/>
      </c>
      <c r="P793" s="65" t="str">
        <f t="shared" si="606"/>
        <v/>
      </c>
      <c r="Q793" s="65" t="str">
        <f t="shared" si="607"/>
        <v/>
      </c>
      <c r="R793" s="165" t="str">
        <f>IF(COUNTBLANK($A793:$F793)&gt;2,"",IF(Input!AG793=0,"NA",Input!AG793))</f>
        <v/>
      </c>
      <c r="AN793" s="65" t="str">
        <f t="shared" si="608"/>
        <v/>
      </c>
      <c r="AO793" s="65" t="str">
        <f t="shared" si="609"/>
        <v/>
      </c>
      <c r="AP793" s="165" t="str">
        <f>IF(COUNTBLANK($A793:$F793)&gt;2,"",IF(Input!J793=0,"NA",Input!J793))</f>
        <v/>
      </c>
      <c r="AQ793" s="65" t="str">
        <f t="shared" si="610"/>
        <v/>
      </c>
      <c r="AR793" s="65" t="str">
        <f t="shared" si="611"/>
        <v/>
      </c>
      <c r="AS793" s="165" t="str">
        <f>IF(COUNTBLANK($A793:$F793)&gt;2,"",IF(Input!K793=0,"NA",Input!K793))</f>
        <v/>
      </c>
      <c r="AT793" s="65" t="str">
        <f t="shared" si="612"/>
        <v/>
      </c>
      <c r="AU793" s="65" t="str">
        <f t="shared" si="613"/>
        <v/>
      </c>
      <c r="AV793" s="165" t="str">
        <f>IF(COUNTBLANK($A793:$F793)&gt;2,"",IF(Input!L793=0,"NA",Input!L793))</f>
        <v/>
      </c>
      <c r="AW793" s="65" t="str">
        <f t="shared" si="614"/>
        <v/>
      </c>
      <c r="AX793" s="65" t="str">
        <f t="shared" si="615"/>
        <v/>
      </c>
      <c r="AY793" s="165" t="str">
        <f>IF(COUNTBLANK($A793:$F793)&gt;2,"",IF(Input!M793=0,"NA",Input!M793))</f>
        <v/>
      </c>
      <c r="AZ793" s="65" t="str">
        <f t="shared" si="616"/>
        <v/>
      </c>
      <c r="BA793" s="65" t="str">
        <f t="shared" si="617"/>
        <v/>
      </c>
      <c r="BB793" s="165" t="str">
        <f>IF(COUNTBLANK($A793:$F793)&gt;2,"",IF(Input!N793=0,"NA",Input!N793))</f>
        <v/>
      </c>
      <c r="BC793" s="65" t="str">
        <f t="shared" si="618"/>
        <v/>
      </c>
      <c r="BD793" s="65" t="str">
        <f t="shared" si="619"/>
        <v/>
      </c>
      <c r="BE793" s="165" t="str">
        <f>IF(COUNTBLANK($A793:$F793)&gt;2,"",IF(Input!O793=0,"NA",Input!O793))</f>
        <v/>
      </c>
      <c r="BF793" s="65" t="str">
        <f t="shared" si="620"/>
        <v/>
      </c>
      <c r="BG793" s="65" t="str">
        <f t="shared" si="621"/>
        <v/>
      </c>
      <c r="BH793" s="165" t="str">
        <f>IF(COUNTBLANK($A793:$F793)&gt;2,"",IF(Input!P793=0,"NA",Input!P793))</f>
        <v/>
      </c>
      <c r="BI793" s="65" t="str">
        <f t="shared" si="622"/>
        <v/>
      </c>
      <c r="BJ793" s="65" t="str">
        <f t="shared" si="623"/>
        <v/>
      </c>
      <c r="BK793" s="165" t="str">
        <f>IF(COUNTBLANK($A793:$F793)&gt;2,"",IF(Input!Q793=0,"NA",Input!Q793))</f>
        <v/>
      </c>
      <c r="BL793" s="65" t="str">
        <f t="shared" si="624"/>
        <v/>
      </c>
      <c r="BM793" s="65" t="str">
        <f t="shared" si="625"/>
        <v/>
      </c>
      <c r="BN793" s="165" t="str">
        <f>IF(COUNTBLANK($A793:$F793)&gt;2,"",IF(Input!R793=0,"NA",Input!R793))</f>
        <v/>
      </c>
      <c r="BO793" s="65" t="str">
        <f t="shared" si="626"/>
        <v/>
      </c>
      <c r="BP793" s="65" t="str">
        <f t="shared" si="627"/>
        <v/>
      </c>
      <c r="BQ793" s="165" t="str">
        <f>IF(COUNTBLANK($A793:$F793)&gt;2,"",IF(Input!S793=0,"NA",Input!S793))</f>
        <v/>
      </c>
      <c r="BR793" s="65" t="str">
        <f t="shared" si="628"/>
        <v/>
      </c>
      <c r="BS793" s="65" t="str">
        <f t="shared" si="629"/>
        <v/>
      </c>
      <c r="BT793" s="165" t="str">
        <f>IF(COUNTBLANK($A793:$F793)&gt;2,"",IF(Input!T793=0,"NA",Input!T793))</f>
        <v/>
      </c>
      <c r="BU793" s="65" t="str">
        <f t="shared" si="630"/>
        <v/>
      </c>
      <c r="BV793" s="65" t="str">
        <f t="shared" si="631"/>
        <v/>
      </c>
      <c r="BW793" s="165" t="str">
        <f>IF(COUNTBLANK($A793:$F793)&gt;2,"",IF(Input!U793=0,"NA",Input!U793))</f>
        <v/>
      </c>
      <c r="BX793" s="65" t="str">
        <f t="shared" si="632"/>
        <v/>
      </c>
      <c r="BY793" s="65" t="str">
        <f t="shared" si="633"/>
        <v/>
      </c>
      <c r="BZ793" s="165" t="str">
        <f>IF(COUNTBLANK($A793:$F793)&gt;2,"",IF(Input!V793=0,"NA",Input!V793))</f>
        <v/>
      </c>
      <c r="CA793" s="65" t="str">
        <f t="shared" si="634"/>
        <v/>
      </c>
      <c r="CB793" s="65" t="str">
        <f t="shared" si="635"/>
        <v/>
      </c>
      <c r="CC793" s="165" t="str">
        <f>IF(COUNTBLANK($A793:$F793)&gt;2,"",IF(Input!W793=0,"NA",Input!W793))</f>
        <v/>
      </c>
      <c r="CD793" s="65" t="str">
        <f t="shared" si="636"/>
        <v/>
      </c>
      <c r="CE793" s="65" t="str">
        <f t="shared" si="637"/>
        <v/>
      </c>
      <c r="CF793" s="165" t="str">
        <f>IF(COUNTBLANK($A793:$F793)&gt;2,"",IF(Input!X793=0,"NA",Input!X793))</f>
        <v/>
      </c>
      <c r="CG793" s="65" t="str">
        <f t="shared" si="638"/>
        <v/>
      </c>
      <c r="CH793" s="65" t="str">
        <f t="shared" si="639"/>
        <v/>
      </c>
      <c r="CI793" s="165" t="str">
        <f>IF(COUNTBLANK($A793:$F793)&gt;2,"",IF(Input!Y793=0,"NA",Input!Y793))</f>
        <v/>
      </c>
      <c r="CJ793" s="65" t="str">
        <f t="shared" si="640"/>
        <v/>
      </c>
      <c r="CK793" s="65" t="str">
        <f t="shared" si="641"/>
        <v/>
      </c>
      <c r="CL793" s="165" t="str">
        <f>IF(COUNTBLANK($A793:$F793)&gt;2,"",IF(Input!Z793=0,"NA",Input!Z793))</f>
        <v/>
      </c>
      <c r="CM793" s="65" t="str">
        <f t="shared" si="642"/>
        <v/>
      </c>
      <c r="CN793" s="65" t="str">
        <f t="shared" si="643"/>
        <v/>
      </c>
      <c r="CO793" s="165" t="str">
        <f>IF(COUNTBLANK($A793:$F793)&gt;2,"",IF(Input!AA793=0,"NA",Input!AA793))</f>
        <v/>
      </c>
      <c r="CP793" s="65" t="str">
        <f t="shared" si="644"/>
        <v/>
      </c>
      <c r="CQ793" s="65" t="str">
        <f t="shared" si="645"/>
        <v/>
      </c>
      <c r="CR793" s="165" t="str">
        <f>IF(COUNTBLANK($A793:$F793)&gt;2,"",IF(Input!AB793=0,"NA",Input!AB793))</f>
        <v/>
      </c>
      <c r="CS793" s="65" t="str">
        <f t="shared" si="646"/>
        <v/>
      </c>
      <c r="CT793" s="65" t="str">
        <f t="shared" si="647"/>
        <v/>
      </c>
      <c r="CU793" s="165" t="str">
        <f>IF(COUNTBLANK($A793:$F793)&gt;2,"",IF(Input!AC793=0,"NA",Input!AC793))</f>
        <v/>
      </c>
      <c r="CV793" s="65" t="str">
        <f t="shared" si="648"/>
        <v/>
      </c>
      <c r="CW793" s="65" t="str">
        <f t="shared" si="649"/>
        <v/>
      </c>
      <c r="CX793" s="165" t="str">
        <f>IF(COUNTBLANK($A793:$F793)&gt;2,"",IF(Input!AD793=0,"NA",Input!AD793))</f>
        <v/>
      </c>
    </row>
    <row r="794" spans="1:102" x14ac:dyDescent="0.25">
      <c r="A794" s="162" t="str">
        <f>IF(Input!B794=0,"",Input!B794)</f>
        <v/>
      </c>
      <c r="B794" s="162" t="str">
        <f>IF(Input!C794=0,"",Input!C794)</f>
        <v/>
      </c>
      <c r="C794" s="162" t="str">
        <f>IF(Input!D794=0,"",Input!D794)</f>
        <v/>
      </c>
      <c r="D794" s="162" t="str">
        <f>IF(Input!G794=0,"",Input!G794)</f>
        <v/>
      </c>
      <c r="E794" s="162" t="str">
        <f>IF(Input!H794=0,"",Input!H794)</f>
        <v/>
      </c>
      <c r="F794" s="162" t="str">
        <f>IF(Input!I794=0,"",Input!I794)</f>
        <v/>
      </c>
      <c r="G794" s="66" t="str">
        <f t="shared" si="600"/>
        <v/>
      </c>
      <c r="H794" s="66" t="str">
        <f t="shared" si="601"/>
        <v/>
      </c>
      <c r="I794" s="160" t="str">
        <f>FinalScores!G794</f>
        <v/>
      </c>
      <c r="J794" s="65" t="str">
        <f t="shared" si="602"/>
        <v/>
      </c>
      <c r="K794" s="65" t="str">
        <f t="shared" si="603"/>
        <v/>
      </c>
      <c r="L794" s="165" t="str">
        <f>IF(COUNTBLANK($A794:$F794)&gt;2,"",IF(Input!AE794=0,"NA",Input!AE794))</f>
        <v/>
      </c>
      <c r="M794" s="65" t="str">
        <f t="shared" si="604"/>
        <v/>
      </c>
      <c r="N794" s="65" t="str">
        <f t="shared" si="605"/>
        <v/>
      </c>
      <c r="O794" s="165" t="str">
        <f>IF(COUNTBLANK($A794:$F794)&gt;2,"",IF(Input!AF794=0,"NA",Input!AF794))</f>
        <v/>
      </c>
      <c r="P794" s="65" t="str">
        <f t="shared" si="606"/>
        <v/>
      </c>
      <c r="Q794" s="65" t="str">
        <f t="shared" si="607"/>
        <v/>
      </c>
      <c r="R794" s="165" t="str">
        <f>IF(COUNTBLANK($A794:$F794)&gt;2,"",IF(Input!AG794=0,"NA",Input!AG794))</f>
        <v/>
      </c>
      <c r="AN794" s="65" t="str">
        <f t="shared" si="608"/>
        <v/>
      </c>
      <c r="AO794" s="65" t="str">
        <f t="shared" si="609"/>
        <v/>
      </c>
      <c r="AP794" s="165" t="str">
        <f>IF(COUNTBLANK($A794:$F794)&gt;2,"",IF(Input!J794=0,"NA",Input!J794))</f>
        <v/>
      </c>
      <c r="AQ794" s="65" t="str">
        <f t="shared" si="610"/>
        <v/>
      </c>
      <c r="AR794" s="65" t="str">
        <f t="shared" si="611"/>
        <v/>
      </c>
      <c r="AS794" s="165" t="str">
        <f>IF(COUNTBLANK($A794:$F794)&gt;2,"",IF(Input!K794=0,"NA",Input!K794))</f>
        <v/>
      </c>
      <c r="AT794" s="65" t="str">
        <f t="shared" si="612"/>
        <v/>
      </c>
      <c r="AU794" s="65" t="str">
        <f t="shared" si="613"/>
        <v/>
      </c>
      <c r="AV794" s="165" t="str">
        <f>IF(COUNTBLANK($A794:$F794)&gt;2,"",IF(Input!L794=0,"NA",Input!L794))</f>
        <v/>
      </c>
      <c r="AW794" s="65" t="str">
        <f t="shared" si="614"/>
        <v/>
      </c>
      <c r="AX794" s="65" t="str">
        <f t="shared" si="615"/>
        <v/>
      </c>
      <c r="AY794" s="165" t="str">
        <f>IF(COUNTBLANK($A794:$F794)&gt;2,"",IF(Input!M794=0,"NA",Input!M794))</f>
        <v/>
      </c>
      <c r="AZ794" s="65" t="str">
        <f t="shared" si="616"/>
        <v/>
      </c>
      <c r="BA794" s="65" t="str">
        <f t="shared" si="617"/>
        <v/>
      </c>
      <c r="BB794" s="165" t="str">
        <f>IF(COUNTBLANK($A794:$F794)&gt;2,"",IF(Input!N794=0,"NA",Input!N794))</f>
        <v/>
      </c>
      <c r="BC794" s="65" t="str">
        <f t="shared" si="618"/>
        <v/>
      </c>
      <c r="BD794" s="65" t="str">
        <f t="shared" si="619"/>
        <v/>
      </c>
      <c r="BE794" s="165" t="str">
        <f>IF(COUNTBLANK($A794:$F794)&gt;2,"",IF(Input!O794=0,"NA",Input!O794))</f>
        <v/>
      </c>
      <c r="BF794" s="65" t="str">
        <f t="shared" si="620"/>
        <v/>
      </c>
      <c r="BG794" s="65" t="str">
        <f t="shared" si="621"/>
        <v/>
      </c>
      <c r="BH794" s="165" t="str">
        <f>IF(COUNTBLANK($A794:$F794)&gt;2,"",IF(Input!P794=0,"NA",Input!P794))</f>
        <v/>
      </c>
      <c r="BI794" s="65" t="str">
        <f t="shared" si="622"/>
        <v/>
      </c>
      <c r="BJ794" s="65" t="str">
        <f t="shared" si="623"/>
        <v/>
      </c>
      <c r="BK794" s="165" t="str">
        <f>IF(COUNTBLANK($A794:$F794)&gt;2,"",IF(Input!Q794=0,"NA",Input!Q794))</f>
        <v/>
      </c>
      <c r="BL794" s="65" t="str">
        <f t="shared" si="624"/>
        <v/>
      </c>
      <c r="BM794" s="65" t="str">
        <f t="shared" si="625"/>
        <v/>
      </c>
      <c r="BN794" s="165" t="str">
        <f>IF(COUNTBLANK($A794:$F794)&gt;2,"",IF(Input!R794=0,"NA",Input!R794))</f>
        <v/>
      </c>
      <c r="BO794" s="65" t="str">
        <f t="shared" si="626"/>
        <v/>
      </c>
      <c r="BP794" s="65" t="str">
        <f t="shared" si="627"/>
        <v/>
      </c>
      <c r="BQ794" s="165" t="str">
        <f>IF(COUNTBLANK($A794:$F794)&gt;2,"",IF(Input!S794=0,"NA",Input!S794))</f>
        <v/>
      </c>
      <c r="BR794" s="65" t="str">
        <f t="shared" si="628"/>
        <v/>
      </c>
      <c r="BS794" s="65" t="str">
        <f t="shared" si="629"/>
        <v/>
      </c>
      <c r="BT794" s="165" t="str">
        <f>IF(COUNTBLANK($A794:$F794)&gt;2,"",IF(Input!T794=0,"NA",Input!T794))</f>
        <v/>
      </c>
      <c r="BU794" s="65" t="str">
        <f t="shared" si="630"/>
        <v/>
      </c>
      <c r="BV794" s="65" t="str">
        <f t="shared" si="631"/>
        <v/>
      </c>
      <c r="BW794" s="165" t="str">
        <f>IF(COUNTBLANK($A794:$F794)&gt;2,"",IF(Input!U794=0,"NA",Input!U794))</f>
        <v/>
      </c>
      <c r="BX794" s="65" t="str">
        <f t="shared" si="632"/>
        <v/>
      </c>
      <c r="BY794" s="65" t="str">
        <f t="shared" si="633"/>
        <v/>
      </c>
      <c r="BZ794" s="165" t="str">
        <f>IF(COUNTBLANK($A794:$F794)&gt;2,"",IF(Input!V794=0,"NA",Input!V794))</f>
        <v/>
      </c>
      <c r="CA794" s="65" t="str">
        <f t="shared" si="634"/>
        <v/>
      </c>
      <c r="CB794" s="65" t="str">
        <f t="shared" si="635"/>
        <v/>
      </c>
      <c r="CC794" s="165" t="str">
        <f>IF(COUNTBLANK($A794:$F794)&gt;2,"",IF(Input!W794=0,"NA",Input!W794))</f>
        <v/>
      </c>
      <c r="CD794" s="65" t="str">
        <f t="shared" si="636"/>
        <v/>
      </c>
      <c r="CE794" s="65" t="str">
        <f t="shared" si="637"/>
        <v/>
      </c>
      <c r="CF794" s="165" t="str">
        <f>IF(COUNTBLANK($A794:$F794)&gt;2,"",IF(Input!X794=0,"NA",Input!X794))</f>
        <v/>
      </c>
      <c r="CG794" s="65" t="str">
        <f t="shared" si="638"/>
        <v/>
      </c>
      <c r="CH794" s="65" t="str">
        <f t="shared" si="639"/>
        <v/>
      </c>
      <c r="CI794" s="165" t="str">
        <f>IF(COUNTBLANK($A794:$F794)&gt;2,"",IF(Input!Y794=0,"NA",Input!Y794))</f>
        <v/>
      </c>
      <c r="CJ794" s="65" t="str">
        <f t="shared" si="640"/>
        <v/>
      </c>
      <c r="CK794" s="65" t="str">
        <f t="shared" si="641"/>
        <v/>
      </c>
      <c r="CL794" s="165" t="str">
        <f>IF(COUNTBLANK($A794:$F794)&gt;2,"",IF(Input!Z794=0,"NA",Input!Z794))</f>
        <v/>
      </c>
      <c r="CM794" s="65" t="str">
        <f t="shared" si="642"/>
        <v/>
      </c>
      <c r="CN794" s="65" t="str">
        <f t="shared" si="643"/>
        <v/>
      </c>
      <c r="CO794" s="165" t="str">
        <f>IF(COUNTBLANK($A794:$F794)&gt;2,"",IF(Input!AA794=0,"NA",Input!AA794))</f>
        <v/>
      </c>
      <c r="CP794" s="65" t="str">
        <f t="shared" si="644"/>
        <v/>
      </c>
      <c r="CQ794" s="65" t="str">
        <f t="shared" si="645"/>
        <v/>
      </c>
      <c r="CR794" s="165" t="str">
        <f>IF(COUNTBLANK($A794:$F794)&gt;2,"",IF(Input!AB794=0,"NA",Input!AB794))</f>
        <v/>
      </c>
      <c r="CS794" s="65" t="str">
        <f t="shared" si="646"/>
        <v/>
      </c>
      <c r="CT794" s="65" t="str">
        <f t="shared" si="647"/>
        <v/>
      </c>
      <c r="CU794" s="165" t="str">
        <f>IF(COUNTBLANK($A794:$F794)&gt;2,"",IF(Input!AC794=0,"NA",Input!AC794))</f>
        <v/>
      </c>
      <c r="CV794" s="65" t="str">
        <f t="shared" si="648"/>
        <v/>
      </c>
      <c r="CW794" s="65" t="str">
        <f t="shared" si="649"/>
        <v/>
      </c>
      <c r="CX794" s="165" t="str">
        <f>IF(COUNTBLANK($A794:$F794)&gt;2,"",IF(Input!AD794=0,"NA",Input!AD794))</f>
        <v/>
      </c>
    </row>
    <row r="795" spans="1:102" x14ac:dyDescent="0.25">
      <c r="A795" s="162" t="str">
        <f>IF(Input!B795=0,"",Input!B795)</f>
        <v/>
      </c>
      <c r="B795" s="162" t="str">
        <f>IF(Input!C795=0,"",Input!C795)</f>
        <v/>
      </c>
      <c r="C795" s="162" t="str">
        <f>IF(Input!D795=0,"",Input!D795)</f>
        <v/>
      </c>
      <c r="D795" s="162" t="str">
        <f>IF(Input!G795=0,"",Input!G795)</f>
        <v/>
      </c>
      <c r="E795" s="162" t="str">
        <f>IF(Input!H795=0,"",Input!H795)</f>
        <v/>
      </c>
      <c r="F795" s="162" t="str">
        <f>IF(Input!I795=0,"",Input!I795)</f>
        <v/>
      </c>
      <c r="G795" s="66" t="str">
        <f t="shared" si="600"/>
        <v/>
      </c>
      <c r="H795" s="66" t="str">
        <f t="shared" si="601"/>
        <v/>
      </c>
      <c r="I795" s="160" t="str">
        <f>FinalScores!G795</f>
        <v/>
      </c>
      <c r="J795" s="65" t="str">
        <f t="shared" si="602"/>
        <v/>
      </c>
      <c r="K795" s="65" t="str">
        <f t="shared" si="603"/>
        <v/>
      </c>
      <c r="L795" s="165" t="str">
        <f>IF(COUNTBLANK($A795:$F795)&gt;2,"",IF(Input!AE795=0,"NA",Input!AE795))</f>
        <v/>
      </c>
      <c r="M795" s="65" t="str">
        <f t="shared" si="604"/>
        <v/>
      </c>
      <c r="N795" s="65" t="str">
        <f t="shared" si="605"/>
        <v/>
      </c>
      <c r="O795" s="165" t="str">
        <f>IF(COUNTBLANK($A795:$F795)&gt;2,"",IF(Input!AF795=0,"NA",Input!AF795))</f>
        <v/>
      </c>
      <c r="P795" s="65" t="str">
        <f t="shared" si="606"/>
        <v/>
      </c>
      <c r="Q795" s="65" t="str">
        <f t="shared" si="607"/>
        <v/>
      </c>
      <c r="R795" s="165" t="str">
        <f>IF(COUNTBLANK($A795:$F795)&gt;2,"",IF(Input!AG795=0,"NA",Input!AG795))</f>
        <v/>
      </c>
      <c r="AN795" s="65" t="str">
        <f t="shared" si="608"/>
        <v/>
      </c>
      <c r="AO795" s="65" t="str">
        <f t="shared" si="609"/>
        <v/>
      </c>
      <c r="AP795" s="165" t="str">
        <f>IF(COUNTBLANK($A795:$F795)&gt;2,"",IF(Input!J795=0,"NA",Input!J795))</f>
        <v/>
      </c>
      <c r="AQ795" s="65" t="str">
        <f t="shared" si="610"/>
        <v/>
      </c>
      <c r="AR795" s="65" t="str">
        <f t="shared" si="611"/>
        <v/>
      </c>
      <c r="AS795" s="165" t="str">
        <f>IF(COUNTBLANK($A795:$F795)&gt;2,"",IF(Input!K795=0,"NA",Input!K795))</f>
        <v/>
      </c>
      <c r="AT795" s="65" t="str">
        <f t="shared" si="612"/>
        <v/>
      </c>
      <c r="AU795" s="65" t="str">
        <f t="shared" si="613"/>
        <v/>
      </c>
      <c r="AV795" s="165" t="str">
        <f>IF(COUNTBLANK($A795:$F795)&gt;2,"",IF(Input!L795=0,"NA",Input!L795))</f>
        <v/>
      </c>
      <c r="AW795" s="65" t="str">
        <f t="shared" si="614"/>
        <v/>
      </c>
      <c r="AX795" s="65" t="str">
        <f t="shared" si="615"/>
        <v/>
      </c>
      <c r="AY795" s="165" t="str">
        <f>IF(COUNTBLANK($A795:$F795)&gt;2,"",IF(Input!M795=0,"NA",Input!M795))</f>
        <v/>
      </c>
      <c r="AZ795" s="65" t="str">
        <f t="shared" si="616"/>
        <v/>
      </c>
      <c r="BA795" s="65" t="str">
        <f t="shared" si="617"/>
        <v/>
      </c>
      <c r="BB795" s="165" t="str">
        <f>IF(COUNTBLANK($A795:$F795)&gt;2,"",IF(Input!N795=0,"NA",Input!N795))</f>
        <v/>
      </c>
      <c r="BC795" s="65" t="str">
        <f t="shared" si="618"/>
        <v/>
      </c>
      <c r="BD795" s="65" t="str">
        <f t="shared" si="619"/>
        <v/>
      </c>
      <c r="BE795" s="165" t="str">
        <f>IF(COUNTBLANK($A795:$F795)&gt;2,"",IF(Input!O795=0,"NA",Input!O795))</f>
        <v/>
      </c>
      <c r="BF795" s="65" t="str">
        <f t="shared" si="620"/>
        <v/>
      </c>
      <c r="BG795" s="65" t="str">
        <f t="shared" si="621"/>
        <v/>
      </c>
      <c r="BH795" s="165" t="str">
        <f>IF(COUNTBLANK($A795:$F795)&gt;2,"",IF(Input!P795=0,"NA",Input!P795))</f>
        <v/>
      </c>
      <c r="BI795" s="65" t="str">
        <f t="shared" si="622"/>
        <v/>
      </c>
      <c r="BJ795" s="65" t="str">
        <f t="shared" si="623"/>
        <v/>
      </c>
      <c r="BK795" s="165" t="str">
        <f>IF(COUNTBLANK($A795:$F795)&gt;2,"",IF(Input!Q795=0,"NA",Input!Q795))</f>
        <v/>
      </c>
      <c r="BL795" s="65" t="str">
        <f t="shared" si="624"/>
        <v/>
      </c>
      <c r="BM795" s="65" t="str">
        <f t="shared" si="625"/>
        <v/>
      </c>
      <c r="BN795" s="165" t="str">
        <f>IF(COUNTBLANK($A795:$F795)&gt;2,"",IF(Input!R795=0,"NA",Input!R795))</f>
        <v/>
      </c>
      <c r="BO795" s="65" t="str">
        <f t="shared" si="626"/>
        <v/>
      </c>
      <c r="BP795" s="65" t="str">
        <f t="shared" si="627"/>
        <v/>
      </c>
      <c r="BQ795" s="165" t="str">
        <f>IF(COUNTBLANK($A795:$F795)&gt;2,"",IF(Input!S795=0,"NA",Input!S795))</f>
        <v/>
      </c>
      <c r="BR795" s="65" t="str">
        <f t="shared" si="628"/>
        <v/>
      </c>
      <c r="BS795" s="65" t="str">
        <f t="shared" si="629"/>
        <v/>
      </c>
      <c r="BT795" s="165" t="str">
        <f>IF(COUNTBLANK($A795:$F795)&gt;2,"",IF(Input!T795=0,"NA",Input!T795))</f>
        <v/>
      </c>
      <c r="BU795" s="65" t="str">
        <f t="shared" si="630"/>
        <v/>
      </c>
      <c r="BV795" s="65" t="str">
        <f t="shared" si="631"/>
        <v/>
      </c>
      <c r="BW795" s="165" t="str">
        <f>IF(COUNTBLANK($A795:$F795)&gt;2,"",IF(Input!U795=0,"NA",Input!U795))</f>
        <v/>
      </c>
      <c r="BX795" s="65" t="str">
        <f t="shared" si="632"/>
        <v/>
      </c>
      <c r="BY795" s="65" t="str">
        <f t="shared" si="633"/>
        <v/>
      </c>
      <c r="BZ795" s="165" t="str">
        <f>IF(COUNTBLANK($A795:$F795)&gt;2,"",IF(Input!V795=0,"NA",Input!V795))</f>
        <v/>
      </c>
      <c r="CA795" s="65" t="str">
        <f t="shared" si="634"/>
        <v/>
      </c>
      <c r="CB795" s="65" t="str">
        <f t="shared" si="635"/>
        <v/>
      </c>
      <c r="CC795" s="165" t="str">
        <f>IF(COUNTBLANK($A795:$F795)&gt;2,"",IF(Input!W795=0,"NA",Input!W795))</f>
        <v/>
      </c>
      <c r="CD795" s="65" t="str">
        <f t="shared" si="636"/>
        <v/>
      </c>
      <c r="CE795" s="65" t="str">
        <f t="shared" si="637"/>
        <v/>
      </c>
      <c r="CF795" s="165" t="str">
        <f>IF(COUNTBLANK($A795:$F795)&gt;2,"",IF(Input!X795=0,"NA",Input!X795))</f>
        <v/>
      </c>
      <c r="CG795" s="65" t="str">
        <f t="shared" si="638"/>
        <v/>
      </c>
      <c r="CH795" s="65" t="str">
        <f t="shared" si="639"/>
        <v/>
      </c>
      <c r="CI795" s="165" t="str">
        <f>IF(COUNTBLANK($A795:$F795)&gt;2,"",IF(Input!Y795=0,"NA",Input!Y795))</f>
        <v/>
      </c>
      <c r="CJ795" s="65" t="str">
        <f t="shared" si="640"/>
        <v/>
      </c>
      <c r="CK795" s="65" t="str">
        <f t="shared" si="641"/>
        <v/>
      </c>
      <c r="CL795" s="165" t="str">
        <f>IF(COUNTBLANK($A795:$F795)&gt;2,"",IF(Input!Z795=0,"NA",Input!Z795))</f>
        <v/>
      </c>
      <c r="CM795" s="65" t="str">
        <f t="shared" si="642"/>
        <v/>
      </c>
      <c r="CN795" s="65" t="str">
        <f t="shared" si="643"/>
        <v/>
      </c>
      <c r="CO795" s="165" t="str">
        <f>IF(COUNTBLANK($A795:$F795)&gt;2,"",IF(Input!AA795=0,"NA",Input!AA795))</f>
        <v/>
      </c>
      <c r="CP795" s="65" t="str">
        <f t="shared" si="644"/>
        <v/>
      </c>
      <c r="CQ795" s="65" t="str">
        <f t="shared" si="645"/>
        <v/>
      </c>
      <c r="CR795" s="165" t="str">
        <f>IF(COUNTBLANK($A795:$F795)&gt;2,"",IF(Input!AB795=0,"NA",Input!AB795))</f>
        <v/>
      </c>
      <c r="CS795" s="65" t="str">
        <f t="shared" si="646"/>
        <v/>
      </c>
      <c r="CT795" s="65" t="str">
        <f t="shared" si="647"/>
        <v/>
      </c>
      <c r="CU795" s="165" t="str">
        <f>IF(COUNTBLANK($A795:$F795)&gt;2,"",IF(Input!AC795=0,"NA",Input!AC795))</f>
        <v/>
      </c>
      <c r="CV795" s="65" t="str">
        <f t="shared" si="648"/>
        <v/>
      </c>
      <c r="CW795" s="65" t="str">
        <f t="shared" si="649"/>
        <v/>
      </c>
      <c r="CX795" s="165" t="str">
        <f>IF(COUNTBLANK($A795:$F795)&gt;2,"",IF(Input!AD795=0,"NA",Input!AD795))</f>
        <v/>
      </c>
    </row>
    <row r="796" spans="1:102" x14ac:dyDescent="0.25">
      <c r="A796" s="162" t="str">
        <f>IF(Input!B796=0,"",Input!B796)</f>
        <v/>
      </c>
      <c r="B796" s="162" t="str">
        <f>IF(Input!C796=0,"",Input!C796)</f>
        <v/>
      </c>
      <c r="C796" s="162" t="str">
        <f>IF(Input!D796=0,"",Input!D796)</f>
        <v/>
      </c>
      <c r="D796" s="162" t="str">
        <f>IF(Input!G796=0,"",Input!G796)</f>
        <v/>
      </c>
      <c r="E796" s="162" t="str">
        <f>IF(Input!H796=0,"",Input!H796)</f>
        <v/>
      </c>
      <c r="F796" s="162" t="str">
        <f>IF(Input!I796=0,"",Input!I796)</f>
        <v/>
      </c>
      <c r="G796" s="66" t="str">
        <f t="shared" si="600"/>
        <v/>
      </c>
      <c r="H796" s="66" t="str">
        <f t="shared" si="601"/>
        <v/>
      </c>
      <c r="I796" s="160" t="str">
        <f>FinalScores!G796</f>
        <v/>
      </c>
      <c r="J796" s="65" t="str">
        <f t="shared" si="602"/>
        <v/>
      </c>
      <c r="K796" s="65" t="str">
        <f t="shared" si="603"/>
        <v/>
      </c>
      <c r="L796" s="165" t="str">
        <f>IF(COUNTBLANK($A796:$F796)&gt;2,"",IF(Input!AE796=0,"NA",Input!AE796))</f>
        <v/>
      </c>
      <c r="M796" s="65" t="str">
        <f t="shared" si="604"/>
        <v/>
      </c>
      <c r="N796" s="65" t="str">
        <f t="shared" si="605"/>
        <v/>
      </c>
      <c r="O796" s="165" t="str">
        <f>IF(COUNTBLANK($A796:$F796)&gt;2,"",IF(Input!AF796=0,"NA",Input!AF796))</f>
        <v/>
      </c>
      <c r="P796" s="65" t="str">
        <f t="shared" si="606"/>
        <v/>
      </c>
      <c r="Q796" s="65" t="str">
        <f t="shared" si="607"/>
        <v/>
      </c>
      <c r="R796" s="165" t="str">
        <f>IF(COUNTBLANK($A796:$F796)&gt;2,"",IF(Input!AG796=0,"NA",Input!AG796))</f>
        <v/>
      </c>
      <c r="AN796" s="65" t="str">
        <f t="shared" si="608"/>
        <v/>
      </c>
      <c r="AO796" s="65" t="str">
        <f t="shared" si="609"/>
        <v/>
      </c>
      <c r="AP796" s="165" t="str">
        <f>IF(COUNTBLANK($A796:$F796)&gt;2,"",IF(Input!J796=0,"NA",Input!J796))</f>
        <v/>
      </c>
      <c r="AQ796" s="65" t="str">
        <f t="shared" si="610"/>
        <v/>
      </c>
      <c r="AR796" s="65" t="str">
        <f t="shared" si="611"/>
        <v/>
      </c>
      <c r="AS796" s="165" t="str">
        <f>IF(COUNTBLANK($A796:$F796)&gt;2,"",IF(Input!K796=0,"NA",Input!K796))</f>
        <v/>
      </c>
      <c r="AT796" s="65" t="str">
        <f t="shared" si="612"/>
        <v/>
      </c>
      <c r="AU796" s="65" t="str">
        <f t="shared" si="613"/>
        <v/>
      </c>
      <c r="AV796" s="165" t="str">
        <f>IF(COUNTBLANK($A796:$F796)&gt;2,"",IF(Input!L796=0,"NA",Input!L796))</f>
        <v/>
      </c>
      <c r="AW796" s="65" t="str">
        <f t="shared" si="614"/>
        <v/>
      </c>
      <c r="AX796" s="65" t="str">
        <f t="shared" si="615"/>
        <v/>
      </c>
      <c r="AY796" s="165" t="str">
        <f>IF(COUNTBLANK($A796:$F796)&gt;2,"",IF(Input!M796=0,"NA",Input!M796))</f>
        <v/>
      </c>
      <c r="AZ796" s="65" t="str">
        <f t="shared" si="616"/>
        <v/>
      </c>
      <c r="BA796" s="65" t="str">
        <f t="shared" si="617"/>
        <v/>
      </c>
      <c r="BB796" s="165" t="str">
        <f>IF(COUNTBLANK($A796:$F796)&gt;2,"",IF(Input!N796=0,"NA",Input!N796))</f>
        <v/>
      </c>
      <c r="BC796" s="65" t="str">
        <f t="shared" si="618"/>
        <v/>
      </c>
      <c r="BD796" s="65" t="str">
        <f t="shared" si="619"/>
        <v/>
      </c>
      <c r="BE796" s="165" t="str">
        <f>IF(COUNTBLANK($A796:$F796)&gt;2,"",IF(Input!O796=0,"NA",Input!O796))</f>
        <v/>
      </c>
      <c r="BF796" s="65" t="str">
        <f t="shared" si="620"/>
        <v/>
      </c>
      <c r="BG796" s="65" t="str">
        <f t="shared" si="621"/>
        <v/>
      </c>
      <c r="BH796" s="165" t="str">
        <f>IF(COUNTBLANK($A796:$F796)&gt;2,"",IF(Input!P796=0,"NA",Input!P796))</f>
        <v/>
      </c>
      <c r="BI796" s="65" t="str">
        <f t="shared" si="622"/>
        <v/>
      </c>
      <c r="BJ796" s="65" t="str">
        <f t="shared" si="623"/>
        <v/>
      </c>
      <c r="BK796" s="165" t="str">
        <f>IF(COUNTBLANK($A796:$F796)&gt;2,"",IF(Input!Q796=0,"NA",Input!Q796))</f>
        <v/>
      </c>
      <c r="BL796" s="65" t="str">
        <f t="shared" si="624"/>
        <v/>
      </c>
      <c r="BM796" s="65" t="str">
        <f t="shared" si="625"/>
        <v/>
      </c>
      <c r="BN796" s="165" t="str">
        <f>IF(COUNTBLANK($A796:$F796)&gt;2,"",IF(Input!R796=0,"NA",Input!R796))</f>
        <v/>
      </c>
      <c r="BO796" s="65" t="str">
        <f t="shared" si="626"/>
        <v/>
      </c>
      <c r="BP796" s="65" t="str">
        <f t="shared" si="627"/>
        <v/>
      </c>
      <c r="BQ796" s="165" t="str">
        <f>IF(COUNTBLANK($A796:$F796)&gt;2,"",IF(Input!S796=0,"NA",Input!S796))</f>
        <v/>
      </c>
      <c r="BR796" s="65" t="str">
        <f t="shared" si="628"/>
        <v/>
      </c>
      <c r="BS796" s="65" t="str">
        <f t="shared" si="629"/>
        <v/>
      </c>
      <c r="BT796" s="165" t="str">
        <f>IF(COUNTBLANK($A796:$F796)&gt;2,"",IF(Input!T796=0,"NA",Input!T796))</f>
        <v/>
      </c>
      <c r="BU796" s="65" t="str">
        <f t="shared" si="630"/>
        <v/>
      </c>
      <c r="BV796" s="65" t="str">
        <f t="shared" si="631"/>
        <v/>
      </c>
      <c r="BW796" s="165" t="str">
        <f>IF(COUNTBLANK($A796:$F796)&gt;2,"",IF(Input!U796=0,"NA",Input!U796))</f>
        <v/>
      </c>
      <c r="BX796" s="65" t="str">
        <f t="shared" si="632"/>
        <v/>
      </c>
      <c r="BY796" s="65" t="str">
        <f t="shared" si="633"/>
        <v/>
      </c>
      <c r="BZ796" s="165" t="str">
        <f>IF(COUNTBLANK($A796:$F796)&gt;2,"",IF(Input!V796=0,"NA",Input!V796))</f>
        <v/>
      </c>
      <c r="CA796" s="65" t="str">
        <f t="shared" si="634"/>
        <v/>
      </c>
      <c r="CB796" s="65" t="str">
        <f t="shared" si="635"/>
        <v/>
      </c>
      <c r="CC796" s="165" t="str">
        <f>IF(COUNTBLANK($A796:$F796)&gt;2,"",IF(Input!W796=0,"NA",Input!W796))</f>
        <v/>
      </c>
      <c r="CD796" s="65" t="str">
        <f t="shared" si="636"/>
        <v/>
      </c>
      <c r="CE796" s="65" t="str">
        <f t="shared" si="637"/>
        <v/>
      </c>
      <c r="CF796" s="165" t="str">
        <f>IF(COUNTBLANK($A796:$F796)&gt;2,"",IF(Input!X796=0,"NA",Input!X796))</f>
        <v/>
      </c>
      <c r="CG796" s="65" t="str">
        <f t="shared" si="638"/>
        <v/>
      </c>
      <c r="CH796" s="65" t="str">
        <f t="shared" si="639"/>
        <v/>
      </c>
      <c r="CI796" s="165" t="str">
        <f>IF(COUNTBLANK($A796:$F796)&gt;2,"",IF(Input!Y796=0,"NA",Input!Y796))</f>
        <v/>
      </c>
      <c r="CJ796" s="65" t="str">
        <f t="shared" si="640"/>
        <v/>
      </c>
      <c r="CK796" s="65" t="str">
        <f t="shared" si="641"/>
        <v/>
      </c>
      <c r="CL796" s="165" t="str">
        <f>IF(COUNTBLANK($A796:$F796)&gt;2,"",IF(Input!Z796=0,"NA",Input!Z796))</f>
        <v/>
      </c>
      <c r="CM796" s="65" t="str">
        <f t="shared" si="642"/>
        <v/>
      </c>
      <c r="CN796" s="65" t="str">
        <f t="shared" si="643"/>
        <v/>
      </c>
      <c r="CO796" s="165" t="str">
        <f>IF(COUNTBLANK($A796:$F796)&gt;2,"",IF(Input!AA796=0,"NA",Input!AA796))</f>
        <v/>
      </c>
      <c r="CP796" s="65" t="str">
        <f t="shared" si="644"/>
        <v/>
      </c>
      <c r="CQ796" s="65" t="str">
        <f t="shared" si="645"/>
        <v/>
      </c>
      <c r="CR796" s="165" t="str">
        <f>IF(COUNTBLANK($A796:$F796)&gt;2,"",IF(Input!AB796=0,"NA",Input!AB796))</f>
        <v/>
      </c>
      <c r="CS796" s="65" t="str">
        <f t="shared" si="646"/>
        <v/>
      </c>
      <c r="CT796" s="65" t="str">
        <f t="shared" si="647"/>
        <v/>
      </c>
      <c r="CU796" s="165" t="str">
        <f>IF(COUNTBLANK($A796:$F796)&gt;2,"",IF(Input!AC796=0,"NA",Input!AC796))</f>
        <v/>
      </c>
      <c r="CV796" s="65" t="str">
        <f t="shared" si="648"/>
        <v/>
      </c>
      <c r="CW796" s="65" t="str">
        <f t="shared" si="649"/>
        <v/>
      </c>
      <c r="CX796" s="165" t="str">
        <f>IF(COUNTBLANK($A796:$F796)&gt;2,"",IF(Input!AD796=0,"NA",Input!AD796))</f>
        <v/>
      </c>
    </row>
    <row r="797" spans="1:102" x14ac:dyDescent="0.25">
      <c r="A797" s="162" t="str">
        <f>IF(Input!B797=0,"",Input!B797)</f>
        <v/>
      </c>
      <c r="B797" s="162" t="str">
        <f>IF(Input!C797=0,"",Input!C797)</f>
        <v/>
      </c>
      <c r="C797" s="162" t="str">
        <f>IF(Input!D797=0,"",Input!D797)</f>
        <v/>
      </c>
      <c r="D797" s="162" t="str">
        <f>IF(Input!G797=0,"",Input!G797)</f>
        <v/>
      </c>
      <c r="E797" s="162" t="str">
        <f>IF(Input!H797=0,"",Input!H797)</f>
        <v/>
      </c>
      <c r="F797" s="162" t="str">
        <f>IF(Input!I797=0,"",Input!I797)</f>
        <v/>
      </c>
      <c r="G797" s="66" t="str">
        <f t="shared" si="600"/>
        <v/>
      </c>
      <c r="H797" s="66" t="str">
        <f t="shared" si="601"/>
        <v/>
      </c>
      <c r="I797" s="160" t="str">
        <f>FinalScores!G797</f>
        <v/>
      </c>
      <c r="J797" s="65" t="str">
        <f t="shared" si="602"/>
        <v/>
      </c>
      <c r="K797" s="65" t="str">
        <f t="shared" si="603"/>
        <v/>
      </c>
      <c r="L797" s="165" t="str">
        <f>IF(COUNTBLANK($A797:$F797)&gt;2,"",IF(Input!AE797=0,"NA",Input!AE797))</f>
        <v/>
      </c>
      <c r="M797" s="65" t="str">
        <f t="shared" si="604"/>
        <v/>
      </c>
      <c r="N797" s="65" t="str">
        <f t="shared" si="605"/>
        <v/>
      </c>
      <c r="O797" s="165" t="str">
        <f>IF(COUNTBLANK($A797:$F797)&gt;2,"",IF(Input!AF797=0,"NA",Input!AF797))</f>
        <v/>
      </c>
      <c r="P797" s="65" t="str">
        <f t="shared" si="606"/>
        <v/>
      </c>
      <c r="Q797" s="65" t="str">
        <f t="shared" si="607"/>
        <v/>
      </c>
      <c r="R797" s="165" t="str">
        <f>IF(COUNTBLANK($A797:$F797)&gt;2,"",IF(Input!AG797=0,"NA",Input!AG797))</f>
        <v/>
      </c>
      <c r="AN797" s="65" t="str">
        <f t="shared" si="608"/>
        <v/>
      </c>
      <c r="AO797" s="65" t="str">
        <f t="shared" si="609"/>
        <v/>
      </c>
      <c r="AP797" s="165" t="str">
        <f>IF(COUNTBLANK($A797:$F797)&gt;2,"",IF(Input!J797=0,"NA",Input!J797))</f>
        <v/>
      </c>
      <c r="AQ797" s="65" t="str">
        <f t="shared" si="610"/>
        <v/>
      </c>
      <c r="AR797" s="65" t="str">
        <f t="shared" si="611"/>
        <v/>
      </c>
      <c r="AS797" s="165" t="str">
        <f>IF(COUNTBLANK($A797:$F797)&gt;2,"",IF(Input!K797=0,"NA",Input!K797))</f>
        <v/>
      </c>
      <c r="AT797" s="65" t="str">
        <f t="shared" si="612"/>
        <v/>
      </c>
      <c r="AU797" s="65" t="str">
        <f t="shared" si="613"/>
        <v/>
      </c>
      <c r="AV797" s="165" t="str">
        <f>IF(COUNTBLANK($A797:$F797)&gt;2,"",IF(Input!L797=0,"NA",Input!L797))</f>
        <v/>
      </c>
      <c r="AW797" s="65" t="str">
        <f t="shared" si="614"/>
        <v/>
      </c>
      <c r="AX797" s="65" t="str">
        <f t="shared" si="615"/>
        <v/>
      </c>
      <c r="AY797" s="165" t="str">
        <f>IF(COUNTBLANK($A797:$F797)&gt;2,"",IF(Input!M797=0,"NA",Input!M797))</f>
        <v/>
      </c>
      <c r="AZ797" s="65" t="str">
        <f t="shared" si="616"/>
        <v/>
      </c>
      <c r="BA797" s="65" t="str">
        <f t="shared" si="617"/>
        <v/>
      </c>
      <c r="BB797" s="165" t="str">
        <f>IF(COUNTBLANK($A797:$F797)&gt;2,"",IF(Input!N797=0,"NA",Input!N797))</f>
        <v/>
      </c>
      <c r="BC797" s="65" t="str">
        <f t="shared" si="618"/>
        <v/>
      </c>
      <c r="BD797" s="65" t="str">
        <f t="shared" si="619"/>
        <v/>
      </c>
      <c r="BE797" s="165" t="str">
        <f>IF(COUNTBLANK($A797:$F797)&gt;2,"",IF(Input!O797=0,"NA",Input!O797))</f>
        <v/>
      </c>
      <c r="BF797" s="65" t="str">
        <f t="shared" si="620"/>
        <v/>
      </c>
      <c r="BG797" s="65" t="str">
        <f t="shared" si="621"/>
        <v/>
      </c>
      <c r="BH797" s="165" t="str">
        <f>IF(COUNTBLANK($A797:$F797)&gt;2,"",IF(Input!P797=0,"NA",Input!P797))</f>
        <v/>
      </c>
      <c r="BI797" s="65" t="str">
        <f t="shared" si="622"/>
        <v/>
      </c>
      <c r="BJ797" s="65" t="str">
        <f t="shared" si="623"/>
        <v/>
      </c>
      <c r="BK797" s="165" t="str">
        <f>IF(COUNTBLANK($A797:$F797)&gt;2,"",IF(Input!Q797=0,"NA",Input!Q797))</f>
        <v/>
      </c>
      <c r="BL797" s="65" t="str">
        <f t="shared" si="624"/>
        <v/>
      </c>
      <c r="BM797" s="65" t="str">
        <f t="shared" si="625"/>
        <v/>
      </c>
      <c r="BN797" s="165" t="str">
        <f>IF(COUNTBLANK($A797:$F797)&gt;2,"",IF(Input!R797=0,"NA",Input!R797))</f>
        <v/>
      </c>
      <c r="BO797" s="65" t="str">
        <f t="shared" si="626"/>
        <v/>
      </c>
      <c r="BP797" s="65" t="str">
        <f t="shared" si="627"/>
        <v/>
      </c>
      <c r="BQ797" s="165" t="str">
        <f>IF(COUNTBLANK($A797:$F797)&gt;2,"",IF(Input!S797=0,"NA",Input!S797))</f>
        <v/>
      </c>
      <c r="BR797" s="65" t="str">
        <f t="shared" si="628"/>
        <v/>
      </c>
      <c r="BS797" s="65" t="str">
        <f t="shared" si="629"/>
        <v/>
      </c>
      <c r="BT797" s="165" t="str">
        <f>IF(COUNTBLANK($A797:$F797)&gt;2,"",IF(Input!T797=0,"NA",Input!T797))</f>
        <v/>
      </c>
      <c r="BU797" s="65" t="str">
        <f t="shared" si="630"/>
        <v/>
      </c>
      <c r="BV797" s="65" t="str">
        <f t="shared" si="631"/>
        <v/>
      </c>
      <c r="BW797" s="165" t="str">
        <f>IF(COUNTBLANK($A797:$F797)&gt;2,"",IF(Input!U797=0,"NA",Input!U797))</f>
        <v/>
      </c>
      <c r="BX797" s="65" t="str">
        <f t="shared" si="632"/>
        <v/>
      </c>
      <c r="BY797" s="65" t="str">
        <f t="shared" si="633"/>
        <v/>
      </c>
      <c r="BZ797" s="165" t="str">
        <f>IF(COUNTBLANK($A797:$F797)&gt;2,"",IF(Input!V797=0,"NA",Input!V797))</f>
        <v/>
      </c>
      <c r="CA797" s="65" t="str">
        <f t="shared" si="634"/>
        <v/>
      </c>
      <c r="CB797" s="65" t="str">
        <f t="shared" si="635"/>
        <v/>
      </c>
      <c r="CC797" s="165" t="str">
        <f>IF(COUNTBLANK($A797:$F797)&gt;2,"",IF(Input!W797=0,"NA",Input!W797))</f>
        <v/>
      </c>
      <c r="CD797" s="65" t="str">
        <f t="shared" si="636"/>
        <v/>
      </c>
      <c r="CE797" s="65" t="str">
        <f t="shared" si="637"/>
        <v/>
      </c>
      <c r="CF797" s="165" t="str">
        <f>IF(COUNTBLANK($A797:$F797)&gt;2,"",IF(Input!X797=0,"NA",Input!X797))</f>
        <v/>
      </c>
      <c r="CG797" s="65" t="str">
        <f t="shared" si="638"/>
        <v/>
      </c>
      <c r="CH797" s="65" t="str">
        <f t="shared" si="639"/>
        <v/>
      </c>
      <c r="CI797" s="165" t="str">
        <f>IF(COUNTBLANK($A797:$F797)&gt;2,"",IF(Input!Y797=0,"NA",Input!Y797))</f>
        <v/>
      </c>
      <c r="CJ797" s="65" t="str">
        <f t="shared" si="640"/>
        <v/>
      </c>
      <c r="CK797" s="65" t="str">
        <f t="shared" si="641"/>
        <v/>
      </c>
      <c r="CL797" s="165" t="str">
        <f>IF(COUNTBLANK($A797:$F797)&gt;2,"",IF(Input!Z797=0,"NA",Input!Z797))</f>
        <v/>
      </c>
      <c r="CM797" s="65" t="str">
        <f t="shared" si="642"/>
        <v/>
      </c>
      <c r="CN797" s="65" t="str">
        <f t="shared" si="643"/>
        <v/>
      </c>
      <c r="CO797" s="165" t="str">
        <f>IF(COUNTBLANK($A797:$F797)&gt;2,"",IF(Input!AA797=0,"NA",Input!AA797))</f>
        <v/>
      </c>
      <c r="CP797" s="65" t="str">
        <f t="shared" si="644"/>
        <v/>
      </c>
      <c r="CQ797" s="65" t="str">
        <f t="shared" si="645"/>
        <v/>
      </c>
      <c r="CR797" s="165" t="str">
        <f>IF(COUNTBLANK($A797:$F797)&gt;2,"",IF(Input!AB797=0,"NA",Input!AB797))</f>
        <v/>
      </c>
      <c r="CS797" s="65" t="str">
        <f t="shared" si="646"/>
        <v/>
      </c>
      <c r="CT797" s="65" t="str">
        <f t="shared" si="647"/>
        <v/>
      </c>
      <c r="CU797" s="165" t="str">
        <f>IF(COUNTBLANK($A797:$F797)&gt;2,"",IF(Input!AC797=0,"NA",Input!AC797))</f>
        <v/>
      </c>
      <c r="CV797" s="65" t="str">
        <f t="shared" si="648"/>
        <v/>
      </c>
      <c r="CW797" s="65" t="str">
        <f t="shared" si="649"/>
        <v/>
      </c>
      <c r="CX797" s="165" t="str">
        <f>IF(COUNTBLANK($A797:$F797)&gt;2,"",IF(Input!AD797=0,"NA",Input!AD797))</f>
        <v/>
      </c>
    </row>
    <row r="798" spans="1:102" x14ac:dyDescent="0.25">
      <c r="A798" s="162" t="str">
        <f>IF(Input!B798=0,"",Input!B798)</f>
        <v/>
      </c>
      <c r="B798" s="162" t="str">
        <f>IF(Input!C798=0,"",Input!C798)</f>
        <v/>
      </c>
      <c r="C798" s="162" t="str">
        <f>IF(Input!D798=0,"",Input!D798)</f>
        <v/>
      </c>
      <c r="D798" s="162" t="str">
        <f>IF(Input!G798=0,"",Input!G798)</f>
        <v/>
      </c>
      <c r="E798" s="162" t="str">
        <f>IF(Input!H798=0,"",Input!H798)</f>
        <v/>
      </c>
      <c r="F798" s="162" t="str">
        <f>IF(Input!I798=0,"",Input!I798)</f>
        <v/>
      </c>
      <c r="G798" s="66" t="str">
        <f t="shared" si="600"/>
        <v/>
      </c>
      <c r="H798" s="66" t="str">
        <f t="shared" si="601"/>
        <v/>
      </c>
      <c r="I798" s="160" t="str">
        <f>FinalScores!G798</f>
        <v/>
      </c>
      <c r="J798" s="65" t="str">
        <f t="shared" si="602"/>
        <v/>
      </c>
      <c r="K798" s="65" t="str">
        <f t="shared" si="603"/>
        <v/>
      </c>
      <c r="L798" s="165" t="str">
        <f>IF(COUNTBLANK($A798:$F798)&gt;2,"",IF(Input!AE798=0,"NA",Input!AE798))</f>
        <v/>
      </c>
      <c r="M798" s="65" t="str">
        <f t="shared" si="604"/>
        <v/>
      </c>
      <c r="N798" s="65" t="str">
        <f t="shared" si="605"/>
        <v/>
      </c>
      <c r="O798" s="165" t="str">
        <f>IF(COUNTBLANK($A798:$F798)&gt;2,"",IF(Input!AF798=0,"NA",Input!AF798))</f>
        <v/>
      </c>
      <c r="P798" s="65" t="str">
        <f t="shared" si="606"/>
        <v/>
      </c>
      <c r="Q798" s="65" t="str">
        <f t="shared" si="607"/>
        <v/>
      </c>
      <c r="R798" s="165" t="str">
        <f>IF(COUNTBLANK($A798:$F798)&gt;2,"",IF(Input!AG798=0,"NA",Input!AG798))</f>
        <v/>
      </c>
      <c r="AN798" s="65" t="str">
        <f t="shared" si="608"/>
        <v/>
      </c>
      <c r="AO798" s="65" t="str">
        <f t="shared" si="609"/>
        <v/>
      </c>
      <c r="AP798" s="165" t="str">
        <f>IF(COUNTBLANK($A798:$F798)&gt;2,"",IF(Input!J798=0,"NA",Input!J798))</f>
        <v/>
      </c>
      <c r="AQ798" s="65" t="str">
        <f t="shared" si="610"/>
        <v/>
      </c>
      <c r="AR798" s="65" t="str">
        <f t="shared" si="611"/>
        <v/>
      </c>
      <c r="AS798" s="165" t="str">
        <f>IF(COUNTBLANK($A798:$F798)&gt;2,"",IF(Input!K798=0,"NA",Input!K798))</f>
        <v/>
      </c>
      <c r="AT798" s="65" t="str">
        <f t="shared" si="612"/>
        <v/>
      </c>
      <c r="AU798" s="65" t="str">
        <f t="shared" si="613"/>
        <v/>
      </c>
      <c r="AV798" s="165" t="str">
        <f>IF(COUNTBLANK($A798:$F798)&gt;2,"",IF(Input!L798=0,"NA",Input!L798))</f>
        <v/>
      </c>
      <c r="AW798" s="65" t="str">
        <f t="shared" si="614"/>
        <v/>
      </c>
      <c r="AX798" s="65" t="str">
        <f t="shared" si="615"/>
        <v/>
      </c>
      <c r="AY798" s="165" t="str">
        <f>IF(COUNTBLANK($A798:$F798)&gt;2,"",IF(Input!M798=0,"NA",Input!M798))</f>
        <v/>
      </c>
      <c r="AZ798" s="65" t="str">
        <f t="shared" si="616"/>
        <v/>
      </c>
      <c r="BA798" s="65" t="str">
        <f t="shared" si="617"/>
        <v/>
      </c>
      <c r="BB798" s="165" t="str">
        <f>IF(COUNTBLANK($A798:$F798)&gt;2,"",IF(Input!N798=0,"NA",Input!N798))</f>
        <v/>
      </c>
      <c r="BC798" s="65" t="str">
        <f t="shared" si="618"/>
        <v/>
      </c>
      <c r="BD798" s="65" t="str">
        <f t="shared" si="619"/>
        <v/>
      </c>
      <c r="BE798" s="165" t="str">
        <f>IF(COUNTBLANK($A798:$F798)&gt;2,"",IF(Input!O798=0,"NA",Input!O798))</f>
        <v/>
      </c>
      <c r="BF798" s="65" t="str">
        <f t="shared" si="620"/>
        <v/>
      </c>
      <c r="BG798" s="65" t="str">
        <f t="shared" si="621"/>
        <v/>
      </c>
      <c r="BH798" s="165" t="str">
        <f>IF(COUNTBLANK($A798:$F798)&gt;2,"",IF(Input!P798=0,"NA",Input!P798))</f>
        <v/>
      </c>
      <c r="BI798" s="65" t="str">
        <f t="shared" si="622"/>
        <v/>
      </c>
      <c r="BJ798" s="65" t="str">
        <f t="shared" si="623"/>
        <v/>
      </c>
      <c r="BK798" s="165" t="str">
        <f>IF(COUNTBLANK($A798:$F798)&gt;2,"",IF(Input!Q798=0,"NA",Input!Q798))</f>
        <v/>
      </c>
      <c r="BL798" s="65" t="str">
        <f t="shared" si="624"/>
        <v/>
      </c>
      <c r="BM798" s="65" t="str">
        <f t="shared" si="625"/>
        <v/>
      </c>
      <c r="BN798" s="165" t="str">
        <f>IF(COUNTBLANK($A798:$F798)&gt;2,"",IF(Input!R798=0,"NA",Input!R798))</f>
        <v/>
      </c>
      <c r="BO798" s="65" t="str">
        <f t="shared" si="626"/>
        <v/>
      </c>
      <c r="BP798" s="65" t="str">
        <f t="shared" si="627"/>
        <v/>
      </c>
      <c r="BQ798" s="165" t="str">
        <f>IF(COUNTBLANK($A798:$F798)&gt;2,"",IF(Input!S798=0,"NA",Input!S798))</f>
        <v/>
      </c>
      <c r="BR798" s="65" t="str">
        <f t="shared" si="628"/>
        <v/>
      </c>
      <c r="BS798" s="65" t="str">
        <f t="shared" si="629"/>
        <v/>
      </c>
      <c r="BT798" s="165" t="str">
        <f>IF(COUNTBLANK($A798:$F798)&gt;2,"",IF(Input!T798=0,"NA",Input!T798))</f>
        <v/>
      </c>
      <c r="BU798" s="65" t="str">
        <f t="shared" si="630"/>
        <v/>
      </c>
      <c r="BV798" s="65" t="str">
        <f t="shared" si="631"/>
        <v/>
      </c>
      <c r="BW798" s="165" t="str">
        <f>IF(COUNTBLANK($A798:$F798)&gt;2,"",IF(Input!U798=0,"NA",Input!U798))</f>
        <v/>
      </c>
      <c r="BX798" s="65" t="str">
        <f t="shared" si="632"/>
        <v/>
      </c>
      <c r="BY798" s="65" t="str">
        <f t="shared" si="633"/>
        <v/>
      </c>
      <c r="BZ798" s="165" t="str">
        <f>IF(COUNTBLANK($A798:$F798)&gt;2,"",IF(Input!V798=0,"NA",Input!V798))</f>
        <v/>
      </c>
      <c r="CA798" s="65" t="str">
        <f t="shared" si="634"/>
        <v/>
      </c>
      <c r="CB798" s="65" t="str">
        <f t="shared" si="635"/>
        <v/>
      </c>
      <c r="CC798" s="165" t="str">
        <f>IF(COUNTBLANK($A798:$F798)&gt;2,"",IF(Input!W798=0,"NA",Input!W798))</f>
        <v/>
      </c>
      <c r="CD798" s="65" t="str">
        <f t="shared" si="636"/>
        <v/>
      </c>
      <c r="CE798" s="65" t="str">
        <f t="shared" si="637"/>
        <v/>
      </c>
      <c r="CF798" s="165" t="str">
        <f>IF(COUNTBLANK($A798:$F798)&gt;2,"",IF(Input!X798=0,"NA",Input!X798))</f>
        <v/>
      </c>
      <c r="CG798" s="65" t="str">
        <f t="shared" si="638"/>
        <v/>
      </c>
      <c r="CH798" s="65" t="str">
        <f t="shared" si="639"/>
        <v/>
      </c>
      <c r="CI798" s="165" t="str">
        <f>IF(COUNTBLANK($A798:$F798)&gt;2,"",IF(Input!Y798=0,"NA",Input!Y798))</f>
        <v/>
      </c>
      <c r="CJ798" s="65" t="str">
        <f t="shared" si="640"/>
        <v/>
      </c>
      <c r="CK798" s="65" t="str">
        <f t="shared" si="641"/>
        <v/>
      </c>
      <c r="CL798" s="165" t="str">
        <f>IF(COUNTBLANK($A798:$F798)&gt;2,"",IF(Input!Z798=0,"NA",Input!Z798))</f>
        <v/>
      </c>
      <c r="CM798" s="65" t="str">
        <f t="shared" si="642"/>
        <v/>
      </c>
      <c r="CN798" s="65" t="str">
        <f t="shared" si="643"/>
        <v/>
      </c>
      <c r="CO798" s="165" t="str">
        <f>IF(COUNTBLANK($A798:$F798)&gt;2,"",IF(Input!AA798=0,"NA",Input!AA798))</f>
        <v/>
      </c>
      <c r="CP798" s="65" t="str">
        <f t="shared" si="644"/>
        <v/>
      </c>
      <c r="CQ798" s="65" t="str">
        <f t="shared" si="645"/>
        <v/>
      </c>
      <c r="CR798" s="165" t="str">
        <f>IF(COUNTBLANK($A798:$F798)&gt;2,"",IF(Input!AB798=0,"NA",Input!AB798))</f>
        <v/>
      </c>
      <c r="CS798" s="65" t="str">
        <f t="shared" si="646"/>
        <v/>
      </c>
      <c r="CT798" s="65" t="str">
        <f t="shared" si="647"/>
        <v/>
      </c>
      <c r="CU798" s="165" t="str">
        <f>IF(COUNTBLANK($A798:$F798)&gt;2,"",IF(Input!AC798=0,"NA",Input!AC798))</f>
        <v/>
      </c>
      <c r="CV798" s="65" t="str">
        <f t="shared" si="648"/>
        <v/>
      </c>
      <c r="CW798" s="65" t="str">
        <f t="shared" si="649"/>
        <v/>
      </c>
      <c r="CX798" s="165" t="str">
        <f>IF(COUNTBLANK($A798:$F798)&gt;2,"",IF(Input!AD798=0,"NA",Input!AD798))</f>
        <v/>
      </c>
    </row>
  </sheetData>
  <sheetProtection algorithmName="SHA-512" hashValue="PevJCZUflRYaoWE/6xgWVYXBgpYoQr2z4HFafZ+ygIn8pDzmTUyD1pQIvxblAH/OS1Lg3wjTo0msCIR1JwCXkQ==" saltValue="rZNN6MwqjlmBedJevSW3dA==" spinCount="100000" sheet="1" objects="1" scenarios="1" selectLockedCells="1"/>
  <pageMargins left="0.7" right="0.7" top="0.75" bottom="0.75" header="0.3" footer="0.3"/>
  <pageSetup scale="10"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N402"/>
  <sheetViews>
    <sheetView showGridLines="0" showRowColHeaders="0" workbookViewId="0">
      <pane ySplit="1" topLeftCell="A2" activePane="bottomLeft" state="frozen"/>
      <selection pane="bottomLeft" activeCell="F2" sqref="F2"/>
    </sheetView>
  </sheetViews>
  <sheetFormatPr defaultRowHeight="15" x14ac:dyDescent="0.25"/>
  <cols>
    <col min="1" max="1" width="17.7109375" bestFit="1" customWidth="1"/>
    <col min="2" max="2" width="12.85546875" customWidth="1"/>
    <col min="3" max="3" width="12.28515625" customWidth="1"/>
    <col min="4" max="4" width="10.28515625" bestFit="1" customWidth="1"/>
    <col min="5" max="5" width="16.85546875" customWidth="1"/>
    <col min="6" max="6" width="19.42578125" customWidth="1"/>
    <col min="7" max="7" width="8.5703125" customWidth="1"/>
    <col min="8" max="8" width="7.7109375" customWidth="1"/>
    <col min="11" max="11" width="17.42578125" bestFit="1" customWidth="1"/>
    <col min="12" max="12" width="10.5703125" bestFit="1" customWidth="1"/>
  </cols>
  <sheetData>
    <row r="1" spans="1:13" ht="47.25" customHeight="1" x14ac:dyDescent="0.25">
      <c r="A1" s="2" t="s">
        <v>39</v>
      </c>
      <c r="B1" s="1" t="s">
        <v>40</v>
      </c>
      <c r="C1" s="1" t="str">
        <f>F2&amp;" Output"</f>
        <v xml:space="preserve"> Output</v>
      </c>
      <c r="D1" s="2" t="s">
        <v>107</v>
      </c>
      <c r="E1" s="1" t="str">
        <f>F2&amp;" Rating"</f>
        <v xml:space="preserve"> Rating</v>
      </c>
      <c r="F1" s="1" t="s">
        <v>38</v>
      </c>
      <c r="G1" s="1"/>
    </row>
    <row r="2" spans="1:13" ht="15.75" x14ac:dyDescent="0.25">
      <c r="A2" s="5" t="str">
        <f>IF(AND(B2&gt;=ScoreRanges!C$4,ConversionTable!B2&lt;=ScoreRanges!D$4),ScoreRanges!E$4,IF(AND(ConversionTable!B2&gt;=ScoreRanges!C$5,ConversionTable!B2&lt;=ScoreRanges!D$5),ScoreRanges!E$5,IF(AND(ConversionTable!B2&gt;=ScoreRanges!C$6,ConversionTable!B2&lt;=ScoreRanges!D$6),ScoreRanges!E$6,IF(AND(ConversionTable!B2&gt;=ScoreRanges!C$7,ConversionTable!B2&lt;=ScoreRanges!D$7),ScoreRanges!E$7,IF(AND(ConversionTable!B2&gt;=ScoreRanges!C$8,ConversionTable!B2&lt;=ScoreRanges!D$8),ScoreRanges!E$8,"")))))</f>
        <v/>
      </c>
      <c r="B2" s="14">
        <v>0</v>
      </c>
      <c r="C2" s="14">
        <f>I4</f>
        <v>1</v>
      </c>
      <c r="D2" s="14">
        <v>1</v>
      </c>
      <c r="E2" s="7" t="str">
        <f>IF(AND(D2&gt;=ConversionTable!I$4,ConversionTable!D2&lt;=ConversionTable!J$4),ConversionTable!K$4,IF(AND(ConversionTable!D2&gt;=ConversionTable!I$5,ConversionTable!D2&lt;=ConversionTable!J$5),ConversionTable!K$5,IF(AND(ConversionTable!D2&gt;=ConversionTable!I$6,ConversionTable!D2&lt;=ConversionTable!J$6),ConversionTable!K$6,IF(AND(ConversionTable!D2&gt;=ConversionTable!I$7,ConversionTable!D2&lt;=ConversionTable!J$7),ConversionTable!K$7,IF(AND(ConversionTable!D2&gt;=ScoreRanges!J$8,ConversionTable!D2&lt;=ScoreRanges!K$8),ScoreRanges!L$8,"")))))</f>
        <v>Ineffective</v>
      </c>
      <c r="F2" s="13"/>
      <c r="I2" s="184" t="str">
        <f>ConversionTable!F2&amp;" RATINGS"</f>
        <v xml:space="preserve"> RATINGS</v>
      </c>
      <c r="J2" s="184"/>
      <c r="K2" s="184"/>
      <c r="L2" s="184"/>
      <c r="M2" s="184"/>
    </row>
    <row r="3" spans="1:13" ht="15.75" x14ac:dyDescent="0.25">
      <c r="A3" s="5" t="str">
        <f>IF(AND(B3&gt;=ScoreRanges!C$4,ConversionTable!B3&lt;=ScoreRanges!D$4),ScoreRanges!E$4,IF(AND(ConversionTable!B3&gt;=ScoreRanges!C$5,ConversionTable!B3&lt;=ScoreRanges!D$5),ScoreRanges!E$5,IF(AND(ConversionTable!B3&gt;=ScoreRanges!C$6,ConversionTable!B3&lt;=ScoreRanges!D$6),ScoreRanges!E$6,IF(AND(ConversionTable!B3&gt;=ScoreRanges!C$7,ConversionTable!B3&lt;=ScoreRanges!D$7),ScoreRanges!E$7,IF(AND(ConversionTable!B3&gt;=ScoreRanges!C$8,ConversionTable!B3&lt;=ScoreRanges!D$8),ScoreRanges!E$8,"")))))</f>
        <v/>
      </c>
      <c r="B3" s="14">
        <f>B2+0.01</f>
        <v>0.01</v>
      </c>
      <c r="C3" s="22" t="e">
        <f t="shared" ref="C3:C66" si="0">C2+VLOOKUP(B2,J$11:L$16,3)</f>
        <v>#N/A</v>
      </c>
      <c r="D3" s="14" t="e">
        <f>ROUND(C3,2)</f>
        <v>#N/A</v>
      </c>
      <c r="E3" s="7" t="e">
        <f>IF(AND(D3&gt;=ConversionTable!I$4,ConversionTable!D3&lt;=ConversionTable!J$4),ConversionTable!K$4,IF(AND(ConversionTable!D3&gt;=ConversionTable!I$5,ConversionTable!D3&lt;=ConversionTable!J$5),ConversionTable!K$5,IF(AND(ConversionTable!D3&gt;=ConversionTable!I$6,ConversionTable!D3&lt;=ConversionTable!J$6),ConversionTable!K$6,IF(AND(ConversionTable!D3&gt;=ConversionTable!I$7,ConversionTable!D3&lt;=ConversionTable!J$7),ConversionTable!K$7,IF(AND(ConversionTable!D3&gt;=ScoreRanges!J$8,ConversionTable!D3&lt;=ScoreRanges!K$8),ScoreRanges!L$8,"")))))</f>
        <v>#N/A</v>
      </c>
      <c r="I3" s="16" t="s">
        <v>6</v>
      </c>
      <c r="J3" s="16" t="s">
        <v>7</v>
      </c>
      <c r="K3" s="16" t="s">
        <v>8</v>
      </c>
      <c r="L3" s="16" t="s">
        <v>37</v>
      </c>
      <c r="M3" s="16" t="s">
        <v>21</v>
      </c>
    </row>
    <row r="4" spans="1:13" ht="15.75" x14ac:dyDescent="0.25">
      <c r="A4" s="5" t="str">
        <f>IF(AND(B4&gt;=ScoreRanges!C$4,ConversionTable!B4&lt;=ScoreRanges!D$4),ScoreRanges!E$4,IF(AND(ConversionTable!B4&gt;=ScoreRanges!C$5,ConversionTable!B4&lt;=ScoreRanges!D$5),ScoreRanges!E$5,IF(AND(ConversionTable!B4&gt;=ScoreRanges!C$6,ConversionTable!B4&lt;=ScoreRanges!D$6),ScoreRanges!E$6,IF(AND(ConversionTable!B4&gt;=ScoreRanges!C$7,ConversionTable!B4&lt;=ScoreRanges!D$7),ScoreRanges!E$7,IF(AND(ConversionTable!B4&gt;=ScoreRanges!C$8,ConversionTable!B4&lt;=ScoreRanges!D$8),ScoreRanges!E$8,"")))))</f>
        <v/>
      </c>
      <c r="B4" s="14">
        <f t="shared" ref="B4:B67" si="1">B3+0.01</f>
        <v>0.02</v>
      </c>
      <c r="C4" s="22" t="e">
        <f t="shared" si="0"/>
        <v>#N/A</v>
      </c>
      <c r="D4" s="14" t="e">
        <f t="shared" ref="D4:D67" si="2">ROUND(C4,2)</f>
        <v>#N/A</v>
      </c>
      <c r="E4" s="7" t="e">
        <f>IF(AND(D4&gt;=ConversionTable!I$4,ConversionTable!D4&lt;=ConversionTable!J$4),ConversionTable!K$4,IF(AND(ConversionTable!D4&gt;=ConversionTable!I$5,ConversionTable!D4&lt;=ConversionTable!J$5),ConversionTable!K$5,IF(AND(ConversionTable!D4&gt;=ConversionTable!I$6,ConversionTable!D4&lt;=ConversionTable!J$6),ConversionTable!K$6,IF(AND(ConversionTable!D4&gt;=ConversionTable!I$7,ConversionTable!D4&lt;=ConversionTable!J$7),ConversionTable!K$7,IF(AND(ConversionTable!D4&gt;=ScoreRanges!J$8,ConversionTable!D4&lt;=ScoreRanges!K$8),ScoreRanges!L$8,"")))))</f>
        <v>#N/A</v>
      </c>
      <c r="I4" s="17">
        <v>1</v>
      </c>
      <c r="J4" s="17">
        <v>1.84</v>
      </c>
      <c r="K4" s="18" t="s">
        <v>9</v>
      </c>
      <c r="L4" s="19">
        <f>COUNTIF(FinalScores!K$2:K$3001,K4)</f>
        <v>0</v>
      </c>
      <c r="M4" s="20" t="str">
        <f>IF(SUM(L4:L7)&lt;&gt;0,L4/SUM(L$4:L$7),"")</f>
        <v/>
      </c>
    </row>
    <row r="5" spans="1:13" ht="15.75" x14ac:dyDescent="0.25">
      <c r="A5" s="5" t="str">
        <f>IF(AND(B5&gt;=ScoreRanges!C$4,ConversionTable!B5&lt;=ScoreRanges!D$4),ScoreRanges!E$4,IF(AND(ConversionTable!B5&gt;=ScoreRanges!C$5,ConversionTable!B5&lt;=ScoreRanges!D$5),ScoreRanges!E$5,IF(AND(ConversionTable!B5&gt;=ScoreRanges!C$6,ConversionTable!B5&lt;=ScoreRanges!D$6),ScoreRanges!E$6,IF(AND(ConversionTable!B5&gt;=ScoreRanges!C$7,ConversionTable!B5&lt;=ScoreRanges!D$7),ScoreRanges!E$7,IF(AND(ConversionTable!B5&gt;=ScoreRanges!C$8,ConversionTable!B5&lt;=ScoreRanges!D$8),ScoreRanges!E$8,"")))))</f>
        <v/>
      </c>
      <c r="B5" s="14">
        <f t="shared" si="1"/>
        <v>0.03</v>
      </c>
      <c r="C5" s="22" t="e">
        <f t="shared" si="0"/>
        <v>#N/A</v>
      </c>
      <c r="D5" s="14" t="e">
        <f t="shared" si="2"/>
        <v>#N/A</v>
      </c>
      <c r="E5" s="7" t="e">
        <f>IF(AND(D5&gt;=ConversionTable!I$4,ConversionTable!D5&lt;=ConversionTable!J$4),ConversionTable!K$4,IF(AND(ConversionTable!D5&gt;=ConversionTable!I$5,ConversionTable!D5&lt;=ConversionTable!J$5),ConversionTable!K$5,IF(AND(ConversionTable!D5&gt;=ConversionTable!I$6,ConversionTable!D5&lt;=ConversionTable!J$6),ConversionTable!K$6,IF(AND(ConversionTable!D5&gt;=ConversionTable!I$7,ConversionTable!D5&lt;=ConversionTable!J$7),ConversionTable!K$7,IF(AND(ConversionTable!D5&gt;=ScoreRanges!J$8,ConversionTable!D5&lt;=ScoreRanges!K$8),ScoreRanges!L$8,"")))))</f>
        <v>#N/A</v>
      </c>
      <c r="I5" s="21">
        <f>J4+0.01</f>
        <v>1.85</v>
      </c>
      <c r="J5" s="17">
        <v>2.64</v>
      </c>
      <c r="K5" s="18" t="s">
        <v>10</v>
      </c>
      <c r="L5" s="19">
        <f>COUNTIF(FinalScores!K$2:K$3001,K5)</f>
        <v>0</v>
      </c>
      <c r="M5" s="20" t="str">
        <f>IF(SUM(L5:L7)&lt;&gt;0,L5/SUM(L$4:L$7),"")</f>
        <v/>
      </c>
    </row>
    <row r="6" spans="1:13" ht="15.75" x14ac:dyDescent="0.25">
      <c r="A6" s="5" t="str">
        <f>IF(AND(B6&gt;=ScoreRanges!C$4,ConversionTable!B6&lt;=ScoreRanges!D$4),ScoreRanges!E$4,IF(AND(ConversionTable!B6&gt;=ScoreRanges!C$5,ConversionTable!B6&lt;=ScoreRanges!D$5),ScoreRanges!E$5,IF(AND(ConversionTable!B6&gt;=ScoreRanges!C$6,ConversionTable!B6&lt;=ScoreRanges!D$6),ScoreRanges!E$6,IF(AND(ConversionTable!B6&gt;=ScoreRanges!C$7,ConversionTable!B6&lt;=ScoreRanges!D$7),ScoreRanges!E$7,IF(AND(ConversionTable!B6&gt;=ScoreRanges!C$8,ConversionTable!B6&lt;=ScoreRanges!D$8),ScoreRanges!E$8,"")))))</f>
        <v/>
      </c>
      <c r="B6" s="14">
        <f t="shared" si="1"/>
        <v>0.04</v>
      </c>
      <c r="C6" s="22" t="e">
        <f t="shared" si="0"/>
        <v>#N/A</v>
      </c>
      <c r="D6" s="14" t="e">
        <f t="shared" si="2"/>
        <v>#N/A</v>
      </c>
      <c r="E6" s="7" t="e">
        <f>IF(AND(D6&gt;=ConversionTable!I$4,ConversionTable!D6&lt;=ConversionTable!J$4),ConversionTable!K$4,IF(AND(ConversionTable!D6&gt;=ConversionTable!I$5,ConversionTable!D6&lt;=ConversionTable!J$5),ConversionTable!K$5,IF(AND(ConversionTable!D6&gt;=ConversionTable!I$6,ConversionTable!D6&lt;=ConversionTable!J$6),ConversionTable!K$6,IF(AND(ConversionTable!D6&gt;=ConversionTable!I$7,ConversionTable!D6&lt;=ConversionTable!J$7),ConversionTable!K$7,IF(AND(ConversionTable!D6&gt;=ScoreRanges!J$8,ConversionTable!D6&lt;=ScoreRanges!K$8),ScoreRanges!L$8,"")))))</f>
        <v>#N/A</v>
      </c>
      <c r="I6" s="21">
        <f>J5+0.01</f>
        <v>2.65</v>
      </c>
      <c r="J6" s="17">
        <v>3.5</v>
      </c>
      <c r="K6" s="18" t="s">
        <v>11</v>
      </c>
      <c r="L6" s="19">
        <f>COUNTIF(FinalScores!K$2:K$3001,K6)</f>
        <v>0</v>
      </c>
      <c r="M6" s="20" t="str">
        <f>IF(SUM(L6:L7)&lt;&gt;0,L6/SUM(L$4:L$7),"")</f>
        <v/>
      </c>
    </row>
    <row r="7" spans="1:13" ht="15.75" x14ac:dyDescent="0.25">
      <c r="A7" s="5" t="str">
        <f>IF(AND(B7&gt;=ScoreRanges!C$4,ConversionTable!B7&lt;=ScoreRanges!D$4),ScoreRanges!E$4,IF(AND(ConversionTable!B7&gt;=ScoreRanges!C$5,ConversionTable!B7&lt;=ScoreRanges!D$5),ScoreRanges!E$5,IF(AND(ConversionTable!B7&gt;=ScoreRanges!C$6,ConversionTable!B7&lt;=ScoreRanges!D$6),ScoreRanges!E$6,IF(AND(ConversionTable!B7&gt;=ScoreRanges!C$7,ConversionTable!B7&lt;=ScoreRanges!D$7),ScoreRanges!E$7,IF(AND(ConversionTable!B7&gt;=ScoreRanges!C$8,ConversionTable!B7&lt;=ScoreRanges!D$8),ScoreRanges!E$8,"")))))</f>
        <v/>
      </c>
      <c r="B7" s="14">
        <f t="shared" si="1"/>
        <v>0.05</v>
      </c>
      <c r="C7" s="22" t="e">
        <f t="shared" si="0"/>
        <v>#N/A</v>
      </c>
      <c r="D7" s="14" t="e">
        <f t="shared" si="2"/>
        <v>#N/A</v>
      </c>
      <c r="E7" s="7" t="e">
        <f>IF(AND(D7&gt;=ConversionTable!I$4,ConversionTable!D7&lt;=ConversionTable!J$4),ConversionTable!K$4,IF(AND(ConversionTable!D7&gt;=ConversionTable!I$5,ConversionTable!D7&lt;=ConversionTable!J$5),ConversionTable!K$5,IF(AND(ConversionTable!D7&gt;=ConversionTable!I$6,ConversionTable!D7&lt;=ConversionTable!J$6),ConversionTable!K$6,IF(AND(ConversionTable!D7&gt;=ConversionTable!I$7,ConversionTable!D7&lt;=ConversionTable!J$7),ConversionTable!K$7,IF(AND(ConversionTable!D7&gt;=ScoreRanges!J$8,ConversionTable!D7&lt;=ScoreRanges!K$8),ScoreRanges!L$8,"")))))</f>
        <v>#N/A</v>
      </c>
      <c r="I7" s="21">
        <f>J6+0.01</f>
        <v>3.51</v>
      </c>
      <c r="J7" s="17">
        <v>4</v>
      </c>
      <c r="K7" s="18" t="s">
        <v>12</v>
      </c>
      <c r="L7" s="19">
        <f>COUNTIF(FinalScores!K$2:K$3001,K7)</f>
        <v>0</v>
      </c>
      <c r="M7" s="20" t="str">
        <f>IF(SUM(L7:L7)&lt;&gt;0,L7/SUM(L$4:L$7),"")</f>
        <v/>
      </c>
    </row>
    <row r="8" spans="1:13" x14ac:dyDescent="0.25">
      <c r="A8" s="5" t="str">
        <f>IF(AND(B8&gt;=ScoreRanges!C$4,ConversionTable!B8&lt;=ScoreRanges!D$4),ScoreRanges!E$4,IF(AND(ConversionTable!B8&gt;=ScoreRanges!C$5,ConversionTable!B8&lt;=ScoreRanges!D$5),ScoreRanges!E$5,IF(AND(ConversionTable!B8&gt;=ScoreRanges!C$6,ConversionTable!B8&lt;=ScoreRanges!D$6),ScoreRanges!E$6,IF(AND(ConversionTable!B8&gt;=ScoreRanges!C$7,ConversionTable!B8&lt;=ScoreRanges!D$7),ScoreRanges!E$7,IF(AND(ConversionTable!B8&gt;=ScoreRanges!C$8,ConversionTable!B8&lt;=ScoreRanges!D$8),ScoreRanges!E$8,"")))))</f>
        <v/>
      </c>
      <c r="B8" s="14">
        <f t="shared" si="1"/>
        <v>6.0000000000000005E-2</v>
      </c>
      <c r="C8" s="22" t="e">
        <f t="shared" si="0"/>
        <v>#N/A</v>
      </c>
      <c r="D8" s="14" t="e">
        <f t="shared" si="2"/>
        <v>#N/A</v>
      </c>
      <c r="E8" s="7" t="e">
        <f>IF(AND(D8&gt;=ConversionTable!I$4,ConversionTable!D8&lt;=ConversionTable!J$4),ConversionTable!K$4,IF(AND(ConversionTable!D8&gt;=ConversionTable!I$5,ConversionTable!D8&lt;=ConversionTable!J$5),ConversionTable!K$5,IF(AND(ConversionTable!D8&gt;=ConversionTable!I$6,ConversionTable!D8&lt;=ConversionTable!J$6),ConversionTable!K$6,IF(AND(ConversionTable!D8&gt;=ConversionTable!I$7,ConversionTable!D8&lt;=ConversionTable!J$7),ConversionTable!K$7,IF(AND(ConversionTable!D8&gt;=ScoreRanges!J$8,ConversionTable!D8&lt;=ScoreRanges!K$8),ScoreRanges!L$8,"")))))</f>
        <v>#N/A</v>
      </c>
    </row>
    <row r="9" spans="1:13" x14ac:dyDescent="0.25">
      <c r="A9" s="5" t="str">
        <f>IF(AND(B9&gt;=ScoreRanges!C$4,ConversionTable!B9&lt;=ScoreRanges!D$4),ScoreRanges!E$4,IF(AND(ConversionTable!B9&gt;=ScoreRanges!C$5,ConversionTable!B9&lt;=ScoreRanges!D$5),ScoreRanges!E$5,IF(AND(ConversionTable!B9&gt;=ScoreRanges!C$6,ConversionTable!B9&lt;=ScoreRanges!D$6),ScoreRanges!E$6,IF(AND(ConversionTable!B9&gt;=ScoreRanges!C$7,ConversionTable!B9&lt;=ScoreRanges!D$7),ScoreRanges!E$7,IF(AND(ConversionTable!B9&gt;=ScoreRanges!C$8,ConversionTable!B9&lt;=ScoreRanges!D$8),ScoreRanges!E$8,"")))))</f>
        <v/>
      </c>
      <c r="B9" s="14">
        <f t="shared" si="1"/>
        <v>7.0000000000000007E-2</v>
      </c>
      <c r="C9" s="22" t="e">
        <f t="shared" si="0"/>
        <v>#N/A</v>
      </c>
      <c r="D9" s="14" t="e">
        <f t="shared" si="2"/>
        <v>#N/A</v>
      </c>
      <c r="E9" s="7" t="e">
        <f>IF(AND(D9&gt;=ConversionTable!I$4,ConversionTable!D9&lt;=ConversionTable!J$4),ConversionTable!K$4,IF(AND(ConversionTable!D9&gt;=ConversionTable!I$5,ConversionTable!D9&lt;=ConversionTable!J$5),ConversionTable!K$5,IF(AND(ConversionTable!D9&gt;=ConversionTable!I$6,ConversionTable!D9&lt;=ConversionTable!J$6),ConversionTable!K$6,IF(AND(ConversionTable!D9&gt;=ConversionTable!I$7,ConversionTable!D9&lt;=ConversionTable!J$7),ConversionTable!K$7,IF(AND(ConversionTable!D9&gt;=ScoreRanges!J$8,ConversionTable!D9&lt;=ScoreRanges!K$8),ScoreRanges!L$8,"")))))</f>
        <v>#N/A</v>
      </c>
    </row>
    <row r="10" spans="1:13" x14ac:dyDescent="0.25">
      <c r="A10" s="5" t="str">
        <f>IF(AND(B10&gt;=ScoreRanges!C$4,ConversionTable!B10&lt;=ScoreRanges!D$4),ScoreRanges!E$4,IF(AND(ConversionTable!B10&gt;=ScoreRanges!C$5,ConversionTable!B10&lt;=ScoreRanges!D$5),ScoreRanges!E$5,IF(AND(ConversionTable!B10&gt;=ScoreRanges!C$6,ConversionTable!B10&lt;=ScoreRanges!D$6),ScoreRanges!E$6,IF(AND(ConversionTable!B10&gt;=ScoreRanges!C$7,ConversionTable!B10&lt;=ScoreRanges!D$7),ScoreRanges!E$7,IF(AND(ConversionTable!B10&gt;=ScoreRanges!C$8,ConversionTable!B10&lt;=ScoreRanges!D$8),ScoreRanges!E$8,"")))))</f>
        <v/>
      </c>
      <c r="B10" s="14">
        <f t="shared" si="1"/>
        <v>0.08</v>
      </c>
      <c r="C10" s="22" t="e">
        <f t="shared" si="0"/>
        <v>#N/A</v>
      </c>
      <c r="D10" s="14" t="e">
        <f t="shared" si="2"/>
        <v>#N/A</v>
      </c>
      <c r="E10" s="7" t="e">
        <f>IF(AND(D10&gt;=ConversionTable!I$4,ConversionTable!D10&lt;=ConversionTable!J$4),ConversionTable!K$4,IF(AND(ConversionTable!D10&gt;=ConversionTable!I$5,ConversionTable!D10&lt;=ConversionTable!J$5),ConversionTable!K$5,IF(AND(ConversionTable!D10&gt;=ConversionTable!I$6,ConversionTable!D10&lt;=ConversionTable!J$6),ConversionTable!K$6,IF(AND(ConversionTable!D10&gt;=ConversionTable!I$7,ConversionTable!D10&lt;=ConversionTable!J$7),ConversionTable!K$7,IF(AND(ConversionTable!D10&gt;=ScoreRanges!J$8,ConversionTable!D10&lt;=ScoreRanges!K$8),ScoreRanges!L$8,"")))))</f>
        <v>#N/A</v>
      </c>
      <c r="I10" s="23"/>
      <c r="J10" s="24"/>
      <c r="K10" s="24" t="s">
        <v>117</v>
      </c>
      <c r="L10" s="23" t="s">
        <v>116</v>
      </c>
      <c r="M10" s="23"/>
    </row>
    <row r="11" spans="1:13" x14ac:dyDescent="0.25">
      <c r="A11" s="5" t="str">
        <f>IF(AND(B11&gt;=ScoreRanges!C$4,ConversionTable!B11&lt;=ScoreRanges!D$4),ScoreRanges!E$4,IF(AND(ConversionTable!B11&gt;=ScoreRanges!C$5,ConversionTable!B11&lt;=ScoreRanges!D$5),ScoreRanges!E$5,IF(AND(ConversionTable!B11&gt;=ScoreRanges!C$6,ConversionTable!B11&lt;=ScoreRanges!D$6),ScoreRanges!E$6,IF(AND(ConversionTable!B11&gt;=ScoreRanges!C$7,ConversionTable!B11&lt;=ScoreRanges!D$7),ScoreRanges!E$7,IF(AND(ConversionTable!B11&gt;=ScoreRanges!C$8,ConversionTable!B11&lt;=ScoreRanges!D$8),ScoreRanges!E$8,"")))))</f>
        <v/>
      </c>
      <c r="B11" s="14">
        <f t="shared" si="1"/>
        <v>0.09</v>
      </c>
      <c r="C11" s="22" t="e">
        <f t="shared" si="0"/>
        <v>#N/A</v>
      </c>
      <c r="D11" s="14" t="e">
        <f t="shared" si="2"/>
        <v>#N/A</v>
      </c>
      <c r="E11" s="7" t="e">
        <f>IF(AND(D11&gt;=ConversionTable!I$4,ConversionTable!D11&lt;=ConversionTable!J$4),ConversionTable!K$4,IF(AND(ConversionTable!D11&gt;=ConversionTable!I$5,ConversionTable!D11&lt;=ConversionTable!J$5),ConversionTable!K$5,IF(AND(ConversionTable!D11&gt;=ConversionTable!I$6,ConversionTable!D11&lt;=ConversionTable!J$6),ConversionTable!K$6,IF(AND(ConversionTable!D11&gt;=ConversionTable!I$7,ConversionTable!D11&lt;=ConversionTable!J$7),ConversionTable!K$7,IF(AND(ConversionTable!D11&gt;=ScoreRanges!J$8,ConversionTable!D11&lt;=ScoreRanges!K$8),ScoreRanges!L$8,"")))))</f>
        <v>#N/A</v>
      </c>
      <c r="I11" s="23"/>
      <c r="J11" s="25">
        <f>ScoreRanges!C4</f>
        <v>1</v>
      </c>
      <c r="K11" s="25">
        <f>I4</f>
        <v>1</v>
      </c>
      <c r="L11" s="26">
        <f>(K12-K11)/(J12-J11)/100</f>
        <v>1.0632911392405065E-2</v>
      </c>
      <c r="M11" s="23"/>
    </row>
    <row r="12" spans="1:13" x14ac:dyDescent="0.25">
      <c r="A12" s="5" t="str">
        <f>IF(AND(B12&gt;=ScoreRanges!C$4,ConversionTable!B12&lt;=ScoreRanges!D$4),ScoreRanges!E$4,IF(AND(ConversionTable!B12&gt;=ScoreRanges!C$5,ConversionTable!B12&lt;=ScoreRanges!D$5),ScoreRanges!E$5,IF(AND(ConversionTable!B12&gt;=ScoreRanges!C$6,ConversionTable!B12&lt;=ScoreRanges!D$6),ScoreRanges!E$6,IF(AND(ConversionTable!B12&gt;=ScoreRanges!C$7,ConversionTable!B12&lt;=ScoreRanges!D$7),ScoreRanges!E$7,IF(AND(ConversionTable!B12&gt;=ScoreRanges!C$8,ConversionTable!B12&lt;=ScoreRanges!D$8),ScoreRanges!E$8,"")))))</f>
        <v/>
      </c>
      <c r="B12" s="14">
        <f t="shared" si="1"/>
        <v>9.9999999999999992E-2</v>
      </c>
      <c r="C12" s="22" t="e">
        <f t="shared" si="0"/>
        <v>#N/A</v>
      </c>
      <c r="D12" s="14" t="e">
        <f t="shared" si="2"/>
        <v>#N/A</v>
      </c>
      <c r="E12" s="7" t="e">
        <f>IF(AND(D12&gt;=ConversionTable!I$4,ConversionTable!D12&lt;=ConversionTable!J$4),ConversionTable!K$4,IF(AND(ConversionTable!D12&gt;=ConversionTable!I$5,ConversionTable!D12&lt;=ConversionTable!J$5),ConversionTable!K$5,IF(AND(ConversionTable!D12&gt;=ConversionTable!I$6,ConversionTable!D12&lt;=ConversionTable!J$6),ConversionTable!K$6,IF(AND(ConversionTable!D12&gt;=ConversionTable!I$7,ConversionTable!D12&lt;=ConversionTable!J$7),ConversionTable!K$7,IF(AND(ConversionTable!D12&gt;=ScoreRanges!J$8,ConversionTable!D12&lt;=ScoreRanges!K$8),ScoreRanges!L$8,"")))))</f>
        <v>#N/A</v>
      </c>
      <c r="I12" s="23"/>
      <c r="J12" s="25">
        <f>ScoreRanges!D4</f>
        <v>1.79</v>
      </c>
      <c r="K12" s="25">
        <f>J4</f>
        <v>1.84</v>
      </c>
      <c r="L12" s="26">
        <f t="shared" ref="L12:L15" si="3">(K13-K12)/(J13-J12)/100</f>
        <v>8.0000000000000002E-3</v>
      </c>
      <c r="M12" s="23"/>
    </row>
    <row r="13" spans="1:13" x14ac:dyDescent="0.25">
      <c r="A13" s="5" t="str">
        <f>IF(AND(B13&gt;=ScoreRanges!C$4,ConversionTable!B13&lt;=ScoreRanges!D$4),ScoreRanges!E$4,IF(AND(ConversionTable!B13&gt;=ScoreRanges!C$5,ConversionTable!B13&lt;=ScoreRanges!D$5),ScoreRanges!E$5,IF(AND(ConversionTable!B13&gt;=ScoreRanges!C$6,ConversionTable!B13&lt;=ScoreRanges!D$6),ScoreRanges!E$6,IF(AND(ConversionTable!B13&gt;=ScoreRanges!C$7,ConversionTable!B13&lt;=ScoreRanges!D$7),ScoreRanges!E$7,IF(AND(ConversionTable!B13&gt;=ScoreRanges!C$8,ConversionTable!B13&lt;=ScoreRanges!D$8),ScoreRanges!E$8,"")))))</f>
        <v/>
      </c>
      <c r="B13" s="14">
        <f t="shared" si="1"/>
        <v>0.10999999999999999</v>
      </c>
      <c r="C13" s="22" t="e">
        <f t="shared" si="0"/>
        <v>#N/A</v>
      </c>
      <c r="D13" s="14" t="e">
        <f t="shared" si="2"/>
        <v>#N/A</v>
      </c>
      <c r="E13" s="7" t="e">
        <f>IF(AND(D13&gt;=ConversionTable!I$4,ConversionTable!D13&lt;=ConversionTable!J$4),ConversionTable!K$4,IF(AND(ConversionTable!D13&gt;=ConversionTable!I$5,ConversionTable!D13&lt;=ConversionTable!J$5),ConversionTable!K$5,IF(AND(ConversionTable!D13&gt;=ConversionTable!I$6,ConversionTable!D13&lt;=ConversionTable!J$6),ConversionTable!K$6,IF(AND(ConversionTable!D13&gt;=ConversionTable!I$7,ConversionTable!D13&lt;=ConversionTable!J$7),ConversionTable!K$7,IF(AND(ConversionTable!D13&gt;=ScoreRanges!J$8,ConversionTable!D13&lt;=ScoreRanges!K$8),ScoreRanges!L$8,"")))))</f>
        <v>#N/A</v>
      </c>
      <c r="I13" s="23"/>
      <c r="J13" s="25">
        <f>ScoreRanges!D5</f>
        <v>2.79</v>
      </c>
      <c r="K13" s="25">
        <f>J5</f>
        <v>2.64</v>
      </c>
      <c r="L13" s="26">
        <f t="shared" si="3"/>
        <v>4.5999999999999999E-3</v>
      </c>
      <c r="M13" s="23"/>
    </row>
    <row r="14" spans="1:13" x14ac:dyDescent="0.25">
      <c r="A14" s="5" t="str">
        <f>IF(AND(B14&gt;=ScoreRanges!C$4,ConversionTable!B14&lt;=ScoreRanges!D$4),ScoreRanges!E$4,IF(AND(ConversionTable!B14&gt;=ScoreRanges!C$5,ConversionTable!B14&lt;=ScoreRanges!D$5),ScoreRanges!E$5,IF(AND(ConversionTable!B14&gt;=ScoreRanges!C$6,ConversionTable!B14&lt;=ScoreRanges!D$6),ScoreRanges!E$6,IF(AND(ConversionTable!B14&gt;=ScoreRanges!C$7,ConversionTable!B14&lt;=ScoreRanges!D$7),ScoreRanges!E$7,IF(AND(ConversionTable!B14&gt;=ScoreRanges!C$8,ConversionTable!B14&lt;=ScoreRanges!D$8),ScoreRanges!E$8,"")))))</f>
        <v/>
      </c>
      <c r="B14" s="14">
        <f t="shared" si="1"/>
        <v>0.11999999999999998</v>
      </c>
      <c r="C14" s="22" t="e">
        <f t="shared" si="0"/>
        <v>#N/A</v>
      </c>
      <c r="D14" s="14" t="e">
        <f t="shared" si="2"/>
        <v>#N/A</v>
      </c>
      <c r="E14" s="7" t="e">
        <f>IF(AND(D14&gt;=ConversionTable!I$4,ConversionTable!D14&lt;=ConversionTable!J$4),ConversionTable!K$4,IF(AND(ConversionTable!D14&gt;=ConversionTable!I$5,ConversionTable!D14&lt;=ConversionTable!J$5),ConversionTable!K$5,IF(AND(ConversionTable!D14&gt;=ConversionTable!I$6,ConversionTable!D14&lt;=ConversionTable!J$6),ConversionTable!K$6,IF(AND(ConversionTable!D14&gt;=ConversionTable!I$7,ConversionTable!D14&lt;=ConversionTable!J$7),ConversionTable!K$7,IF(AND(ConversionTable!D14&gt;=ScoreRanges!J$8,ConversionTable!D14&lt;=ScoreRanges!K$8),ScoreRanges!L$8,"")))))</f>
        <v>#N/A</v>
      </c>
      <c r="I14" s="23"/>
      <c r="J14" s="25">
        <f>ScoreRanges!D6</f>
        <v>3.79</v>
      </c>
      <c r="K14" s="25">
        <f>(J7-I6)/3+I6</f>
        <v>3.1</v>
      </c>
      <c r="L14" s="26">
        <f t="shared" si="3"/>
        <v>4.4999999999999971E-3</v>
      </c>
      <c r="M14" s="23"/>
    </row>
    <row r="15" spans="1:13" x14ac:dyDescent="0.25">
      <c r="A15" s="5" t="str">
        <f>IF(AND(B15&gt;=ScoreRanges!C$4,ConversionTable!B15&lt;=ScoreRanges!D$4),ScoreRanges!E$4,IF(AND(ConversionTable!B15&gt;=ScoreRanges!C$5,ConversionTable!B15&lt;=ScoreRanges!D$5),ScoreRanges!E$5,IF(AND(ConversionTable!B15&gt;=ScoreRanges!C$6,ConversionTable!B15&lt;=ScoreRanges!D$6),ScoreRanges!E$6,IF(AND(ConversionTable!B15&gt;=ScoreRanges!C$7,ConversionTable!B15&lt;=ScoreRanges!D$7),ScoreRanges!E$7,IF(AND(ConversionTable!B15&gt;=ScoreRanges!C$8,ConversionTable!B15&lt;=ScoreRanges!D$8),ScoreRanges!E$8,"")))))</f>
        <v/>
      </c>
      <c r="B15" s="14">
        <f t="shared" si="1"/>
        <v>0.12999999999999998</v>
      </c>
      <c r="C15" s="22" t="e">
        <f t="shared" si="0"/>
        <v>#N/A</v>
      </c>
      <c r="D15" s="14" t="e">
        <f t="shared" si="2"/>
        <v>#N/A</v>
      </c>
      <c r="E15" s="7" t="e">
        <f>IF(AND(D15&gt;=ConversionTable!I$4,ConversionTable!D15&lt;=ConversionTable!J$4),ConversionTable!K$4,IF(AND(ConversionTable!D15&gt;=ConversionTable!I$5,ConversionTable!D15&lt;=ConversionTable!J$5),ConversionTable!K$5,IF(AND(ConversionTable!D15&gt;=ConversionTable!I$6,ConversionTable!D15&lt;=ConversionTable!J$6),ConversionTable!K$6,IF(AND(ConversionTable!D15&gt;=ConversionTable!I$7,ConversionTable!D15&lt;=ConversionTable!J$7),ConversionTable!K$7,IF(AND(ConversionTable!D15&gt;=ScoreRanges!J$8,ConversionTable!D15&lt;=ScoreRanges!K$8),ScoreRanges!L$8,"")))))</f>
        <v>#N/A</v>
      </c>
      <c r="I15" s="23"/>
      <c r="J15" s="25">
        <f>ScoreRanges!D7</f>
        <v>4.79</v>
      </c>
      <c r="K15" s="24">
        <f>2*(J7-I6)/3+I6</f>
        <v>3.55</v>
      </c>
      <c r="L15" s="26">
        <f t="shared" si="3"/>
        <v>2.1428571428571443E-2</v>
      </c>
      <c r="M15" s="23"/>
    </row>
    <row r="16" spans="1:13" x14ac:dyDescent="0.25">
      <c r="A16" s="5" t="str">
        <f>IF(AND(B16&gt;=ScoreRanges!C$4,ConversionTable!B16&lt;=ScoreRanges!D$4),ScoreRanges!E$4,IF(AND(ConversionTable!B16&gt;=ScoreRanges!C$5,ConversionTable!B16&lt;=ScoreRanges!D$5),ScoreRanges!E$5,IF(AND(ConversionTable!B16&gt;=ScoreRanges!C$6,ConversionTable!B16&lt;=ScoreRanges!D$6),ScoreRanges!E$6,IF(AND(ConversionTable!B16&gt;=ScoreRanges!C$7,ConversionTable!B16&lt;=ScoreRanges!D$7),ScoreRanges!E$7,IF(AND(ConversionTable!B16&gt;=ScoreRanges!C$8,ConversionTable!B16&lt;=ScoreRanges!D$8),ScoreRanges!E$8,"")))))</f>
        <v/>
      </c>
      <c r="B16" s="14">
        <f t="shared" si="1"/>
        <v>0.13999999999999999</v>
      </c>
      <c r="C16" s="22" t="e">
        <f t="shared" si="0"/>
        <v>#N/A</v>
      </c>
      <c r="D16" s="14" t="e">
        <f t="shared" si="2"/>
        <v>#N/A</v>
      </c>
      <c r="E16" s="7" t="e">
        <f>IF(AND(D16&gt;=ConversionTable!I$4,ConversionTable!D16&lt;=ConversionTable!J$4),ConversionTable!K$4,IF(AND(ConversionTable!D16&gt;=ConversionTable!I$5,ConversionTable!D16&lt;=ConversionTable!J$5),ConversionTable!K$5,IF(AND(ConversionTable!D16&gt;=ConversionTable!I$6,ConversionTable!D16&lt;=ConversionTable!J$6),ConversionTable!K$6,IF(AND(ConversionTable!D16&gt;=ConversionTable!I$7,ConversionTable!D16&lt;=ConversionTable!J$7),ConversionTable!K$7,IF(AND(ConversionTable!D16&gt;=ScoreRanges!J$8,ConversionTable!D16&lt;=ScoreRanges!K$8),ScoreRanges!L$8,"")))))</f>
        <v>#N/A</v>
      </c>
      <c r="I16" s="23"/>
      <c r="J16" s="25">
        <f>ScoreRanges!D8</f>
        <v>5</v>
      </c>
      <c r="K16" s="25">
        <f>J7</f>
        <v>4</v>
      </c>
      <c r="L16" s="23"/>
      <c r="M16" s="23"/>
    </row>
    <row r="17" spans="1:14" x14ac:dyDescent="0.25">
      <c r="A17" s="5" t="str">
        <f>IF(AND(B17&gt;=ScoreRanges!C$4,ConversionTable!B17&lt;=ScoreRanges!D$4),ScoreRanges!E$4,IF(AND(ConversionTable!B17&gt;=ScoreRanges!C$5,ConversionTable!B17&lt;=ScoreRanges!D$5),ScoreRanges!E$5,IF(AND(ConversionTable!B17&gt;=ScoreRanges!C$6,ConversionTable!B17&lt;=ScoreRanges!D$6),ScoreRanges!E$6,IF(AND(ConversionTable!B17&gt;=ScoreRanges!C$7,ConversionTable!B17&lt;=ScoreRanges!D$7),ScoreRanges!E$7,IF(AND(ConversionTable!B17&gt;=ScoreRanges!C$8,ConversionTable!B17&lt;=ScoreRanges!D$8),ScoreRanges!E$8,"")))))</f>
        <v/>
      </c>
      <c r="B17" s="14">
        <f t="shared" si="1"/>
        <v>0.15</v>
      </c>
      <c r="C17" s="22" t="e">
        <f t="shared" si="0"/>
        <v>#N/A</v>
      </c>
      <c r="D17" s="14" t="e">
        <f t="shared" si="2"/>
        <v>#N/A</v>
      </c>
      <c r="E17" s="7" t="e">
        <f>IF(AND(D17&gt;=ConversionTable!I$4,ConversionTable!D17&lt;=ConversionTable!J$4),ConversionTable!K$4,IF(AND(ConversionTable!D17&gt;=ConversionTable!I$5,ConversionTable!D17&lt;=ConversionTable!J$5),ConversionTable!K$5,IF(AND(ConversionTable!D17&gt;=ConversionTable!I$6,ConversionTable!D17&lt;=ConversionTable!J$6),ConversionTable!K$6,IF(AND(ConversionTable!D17&gt;=ConversionTable!I$7,ConversionTable!D17&lt;=ConversionTable!J$7),ConversionTable!K$7,IF(AND(ConversionTable!D17&gt;=ScoreRanges!J$8,ConversionTable!D17&lt;=ScoreRanges!K$8),ScoreRanges!L$8,"")))))</f>
        <v>#N/A</v>
      </c>
    </row>
    <row r="18" spans="1:14" x14ac:dyDescent="0.25">
      <c r="A18" s="5" t="str">
        <f>IF(AND(B18&gt;=ScoreRanges!C$4,ConversionTable!B18&lt;=ScoreRanges!D$4),ScoreRanges!E$4,IF(AND(ConversionTable!B18&gt;=ScoreRanges!C$5,ConversionTable!B18&lt;=ScoreRanges!D$5),ScoreRanges!E$5,IF(AND(ConversionTable!B18&gt;=ScoreRanges!C$6,ConversionTable!B18&lt;=ScoreRanges!D$6),ScoreRanges!E$6,IF(AND(ConversionTable!B18&gt;=ScoreRanges!C$7,ConversionTable!B18&lt;=ScoreRanges!D$7),ScoreRanges!E$7,IF(AND(ConversionTable!B18&gt;=ScoreRanges!C$8,ConversionTable!B18&lt;=ScoreRanges!D$8),ScoreRanges!E$8,"")))))</f>
        <v/>
      </c>
      <c r="B18" s="14">
        <f t="shared" si="1"/>
        <v>0.16</v>
      </c>
      <c r="C18" s="22" t="e">
        <f t="shared" si="0"/>
        <v>#N/A</v>
      </c>
      <c r="D18" s="14" t="e">
        <f t="shared" si="2"/>
        <v>#N/A</v>
      </c>
      <c r="E18" s="7" t="e">
        <f>IF(AND(D18&gt;=ConversionTable!I$4,ConversionTable!D18&lt;=ConversionTable!J$4),ConversionTable!K$4,IF(AND(ConversionTable!D18&gt;=ConversionTable!I$5,ConversionTable!D18&lt;=ConversionTable!J$5),ConversionTable!K$5,IF(AND(ConversionTable!D18&gt;=ConversionTable!I$6,ConversionTable!D18&lt;=ConversionTable!J$6),ConversionTable!K$6,IF(AND(ConversionTable!D18&gt;=ConversionTable!I$7,ConversionTable!D18&lt;=ConversionTable!J$7),ConversionTable!K$7,IF(AND(ConversionTable!D18&gt;=ScoreRanges!J$8,ConversionTable!D18&lt;=ScoreRanges!K$8),ScoreRanges!L$8,"")))))</f>
        <v>#N/A</v>
      </c>
    </row>
    <row r="19" spans="1:14" x14ac:dyDescent="0.25">
      <c r="A19" s="5" t="str">
        <f>IF(AND(B19&gt;=ScoreRanges!C$4,ConversionTable!B19&lt;=ScoreRanges!D$4),ScoreRanges!E$4,IF(AND(ConversionTable!B19&gt;=ScoreRanges!C$5,ConversionTable!B19&lt;=ScoreRanges!D$5),ScoreRanges!E$5,IF(AND(ConversionTable!B19&gt;=ScoreRanges!C$6,ConversionTable!B19&lt;=ScoreRanges!D$6),ScoreRanges!E$6,IF(AND(ConversionTable!B19&gt;=ScoreRanges!C$7,ConversionTable!B19&lt;=ScoreRanges!D$7),ScoreRanges!E$7,IF(AND(ConversionTable!B19&gt;=ScoreRanges!C$8,ConversionTable!B19&lt;=ScoreRanges!D$8),ScoreRanges!E$8,"")))))</f>
        <v/>
      </c>
      <c r="B19" s="14">
        <f t="shared" si="1"/>
        <v>0.17</v>
      </c>
      <c r="C19" s="22" t="e">
        <f t="shared" si="0"/>
        <v>#N/A</v>
      </c>
      <c r="D19" s="14" t="e">
        <f t="shared" si="2"/>
        <v>#N/A</v>
      </c>
      <c r="E19" s="7" t="e">
        <f>IF(AND(D19&gt;=ConversionTable!I$4,ConversionTable!D19&lt;=ConversionTable!J$4),ConversionTable!K$4,IF(AND(ConversionTable!D19&gt;=ConversionTable!I$5,ConversionTable!D19&lt;=ConversionTable!J$5),ConversionTable!K$5,IF(AND(ConversionTable!D19&gt;=ConversionTable!I$6,ConversionTable!D19&lt;=ConversionTable!J$6),ConversionTable!K$6,IF(AND(ConversionTable!D19&gt;=ConversionTable!I$7,ConversionTable!D19&lt;=ConversionTable!J$7),ConversionTable!K$7,IF(AND(ConversionTable!D19&gt;=ScoreRanges!J$8,ConversionTable!D19&lt;=ScoreRanges!K$8),ScoreRanges!L$8,"")))))</f>
        <v>#N/A</v>
      </c>
    </row>
    <row r="20" spans="1:14" x14ac:dyDescent="0.25">
      <c r="A20" s="5" t="str">
        <f>IF(AND(B20&gt;=ScoreRanges!C$4,ConversionTable!B20&lt;=ScoreRanges!D$4),ScoreRanges!E$4,IF(AND(ConversionTable!B20&gt;=ScoreRanges!C$5,ConversionTable!B20&lt;=ScoreRanges!D$5),ScoreRanges!E$5,IF(AND(ConversionTable!B20&gt;=ScoreRanges!C$6,ConversionTable!B20&lt;=ScoreRanges!D$6),ScoreRanges!E$6,IF(AND(ConversionTable!B20&gt;=ScoreRanges!C$7,ConversionTable!B20&lt;=ScoreRanges!D$7),ScoreRanges!E$7,IF(AND(ConversionTable!B20&gt;=ScoreRanges!C$8,ConversionTable!B20&lt;=ScoreRanges!D$8),ScoreRanges!E$8,"")))))</f>
        <v/>
      </c>
      <c r="B20" s="14">
        <f t="shared" si="1"/>
        <v>0.18000000000000002</v>
      </c>
      <c r="C20" s="22" t="e">
        <f t="shared" si="0"/>
        <v>#N/A</v>
      </c>
      <c r="D20" s="14" t="e">
        <f t="shared" si="2"/>
        <v>#N/A</v>
      </c>
      <c r="E20" s="7" t="e">
        <f>IF(AND(D20&gt;=ConversionTable!I$4,ConversionTable!D20&lt;=ConversionTable!J$4),ConversionTable!K$4,IF(AND(ConversionTable!D20&gt;=ConversionTable!I$5,ConversionTable!D20&lt;=ConversionTable!J$5),ConversionTable!K$5,IF(AND(ConversionTable!D20&gt;=ConversionTable!I$6,ConversionTable!D20&lt;=ConversionTable!J$6),ConversionTable!K$6,IF(AND(ConversionTable!D20&gt;=ConversionTable!I$7,ConversionTable!D20&lt;=ConversionTable!J$7),ConversionTable!K$7,IF(AND(ConversionTable!D20&gt;=ScoreRanges!J$8,ConversionTable!D20&lt;=ScoreRanges!K$8),ScoreRanges!L$8,"")))))</f>
        <v>#N/A</v>
      </c>
    </row>
    <row r="21" spans="1:14" x14ac:dyDescent="0.25">
      <c r="A21" s="5" t="str">
        <f>IF(AND(B21&gt;=ScoreRanges!C$4,ConversionTable!B21&lt;=ScoreRanges!D$4),ScoreRanges!E$4,IF(AND(ConversionTable!B21&gt;=ScoreRanges!C$5,ConversionTable!B21&lt;=ScoreRanges!D$5),ScoreRanges!E$5,IF(AND(ConversionTable!B21&gt;=ScoreRanges!C$6,ConversionTable!B21&lt;=ScoreRanges!D$6),ScoreRanges!E$6,IF(AND(ConversionTable!B21&gt;=ScoreRanges!C$7,ConversionTable!B21&lt;=ScoreRanges!D$7),ScoreRanges!E$7,IF(AND(ConversionTable!B21&gt;=ScoreRanges!C$8,ConversionTable!B21&lt;=ScoreRanges!D$8),ScoreRanges!E$8,"")))))</f>
        <v/>
      </c>
      <c r="B21" s="14">
        <f t="shared" si="1"/>
        <v>0.19000000000000003</v>
      </c>
      <c r="C21" s="22" t="e">
        <f t="shared" si="0"/>
        <v>#N/A</v>
      </c>
      <c r="D21" s="14" t="e">
        <f t="shared" si="2"/>
        <v>#N/A</v>
      </c>
      <c r="E21" s="7" t="e">
        <f>IF(AND(D21&gt;=ConversionTable!I$4,ConversionTable!D21&lt;=ConversionTable!J$4),ConversionTable!K$4,IF(AND(ConversionTable!D21&gt;=ConversionTable!I$5,ConversionTable!D21&lt;=ConversionTable!J$5),ConversionTable!K$5,IF(AND(ConversionTable!D21&gt;=ConversionTable!I$6,ConversionTable!D21&lt;=ConversionTable!J$6),ConversionTable!K$6,IF(AND(ConversionTable!D21&gt;=ConversionTable!I$7,ConversionTable!D21&lt;=ConversionTable!J$7),ConversionTable!K$7,IF(AND(ConversionTable!D21&gt;=ScoreRanges!J$8,ConversionTable!D21&lt;=ScoreRanges!K$8),ScoreRanges!L$8,"")))))</f>
        <v>#N/A</v>
      </c>
    </row>
    <row r="22" spans="1:14" x14ac:dyDescent="0.25">
      <c r="A22" s="5" t="str">
        <f>IF(AND(B22&gt;=ScoreRanges!C$4,ConversionTable!B22&lt;=ScoreRanges!D$4),ScoreRanges!E$4,IF(AND(ConversionTable!B22&gt;=ScoreRanges!C$5,ConversionTable!B22&lt;=ScoreRanges!D$5),ScoreRanges!E$5,IF(AND(ConversionTable!B22&gt;=ScoreRanges!C$6,ConversionTable!B22&lt;=ScoreRanges!D$6),ScoreRanges!E$6,IF(AND(ConversionTable!B22&gt;=ScoreRanges!C$7,ConversionTable!B22&lt;=ScoreRanges!D$7),ScoreRanges!E$7,IF(AND(ConversionTable!B22&gt;=ScoreRanges!C$8,ConversionTable!B22&lt;=ScoreRanges!D$8),ScoreRanges!E$8,"")))))</f>
        <v/>
      </c>
      <c r="B22" s="14">
        <f t="shared" si="1"/>
        <v>0.20000000000000004</v>
      </c>
      <c r="C22" s="22" t="e">
        <f t="shared" si="0"/>
        <v>#N/A</v>
      </c>
      <c r="D22" s="14" t="e">
        <f t="shared" si="2"/>
        <v>#N/A</v>
      </c>
      <c r="E22" s="7" t="e">
        <f>IF(AND(D22&gt;=ConversionTable!I$4,ConversionTable!D22&lt;=ConversionTable!J$4),ConversionTable!K$4,IF(AND(ConversionTable!D22&gt;=ConversionTable!I$5,ConversionTable!D22&lt;=ConversionTable!J$5),ConversionTable!K$5,IF(AND(ConversionTable!D22&gt;=ConversionTable!I$6,ConversionTable!D22&lt;=ConversionTable!J$6),ConversionTable!K$6,IF(AND(ConversionTable!D22&gt;=ConversionTable!I$7,ConversionTable!D22&lt;=ConversionTable!J$7),ConversionTable!K$7,IF(AND(ConversionTable!D22&gt;=ScoreRanges!J$8,ConversionTable!D22&lt;=ScoreRanges!K$8),ScoreRanges!L$8,"")))))</f>
        <v>#N/A</v>
      </c>
      <c r="H22" s="27"/>
      <c r="N22" s="27"/>
    </row>
    <row r="23" spans="1:14" x14ac:dyDescent="0.25">
      <c r="A23" s="5" t="str">
        <f>IF(AND(B23&gt;=ScoreRanges!C$4,ConversionTable!B23&lt;=ScoreRanges!D$4),ScoreRanges!E$4,IF(AND(ConversionTable!B23&gt;=ScoreRanges!C$5,ConversionTable!B23&lt;=ScoreRanges!D$5),ScoreRanges!E$5,IF(AND(ConversionTable!B23&gt;=ScoreRanges!C$6,ConversionTable!B23&lt;=ScoreRanges!D$6),ScoreRanges!E$6,IF(AND(ConversionTable!B23&gt;=ScoreRanges!C$7,ConversionTable!B23&lt;=ScoreRanges!D$7),ScoreRanges!E$7,IF(AND(ConversionTable!B23&gt;=ScoreRanges!C$8,ConversionTable!B23&lt;=ScoreRanges!D$8),ScoreRanges!E$8,"")))))</f>
        <v/>
      </c>
      <c r="B23" s="14">
        <f t="shared" si="1"/>
        <v>0.21000000000000005</v>
      </c>
      <c r="C23" s="22" t="e">
        <f t="shared" si="0"/>
        <v>#N/A</v>
      </c>
      <c r="D23" s="14" t="e">
        <f t="shared" si="2"/>
        <v>#N/A</v>
      </c>
      <c r="E23" s="7" t="e">
        <f>IF(AND(D23&gt;=ConversionTable!I$4,ConversionTable!D23&lt;=ConversionTable!J$4),ConversionTable!K$4,IF(AND(ConversionTable!D23&gt;=ConversionTable!I$5,ConversionTable!D23&lt;=ConversionTable!J$5),ConversionTable!K$5,IF(AND(ConversionTable!D23&gt;=ConversionTable!I$6,ConversionTable!D23&lt;=ConversionTable!J$6),ConversionTable!K$6,IF(AND(ConversionTable!D23&gt;=ConversionTable!I$7,ConversionTable!D23&lt;=ConversionTable!J$7),ConversionTable!K$7,IF(AND(ConversionTable!D23&gt;=ScoreRanges!J$8,ConversionTable!D23&lt;=ScoreRanges!K$8),ScoreRanges!L$8,"")))))</f>
        <v>#N/A</v>
      </c>
      <c r="H23" s="27" t="s">
        <v>118</v>
      </c>
      <c r="N23" s="27"/>
    </row>
    <row r="24" spans="1:14" x14ac:dyDescent="0.25">
      <c r="A24" s="5" t="str">
        <f>IF(AND(B24&gt;=ScoreRanges!C$4,ConversionTable!B24&lt;=ScoreRanges!D$4),ScoreRanges!E$4,IF(AND(ConversionTable!B24&gt;=ScoreRanges!C$5,ConversionTable!B24&lt;=ScoreRanges!D$5),ScoreRanges!E$5,IF(AND(ConversionTable!B24&gt;=ScoreRanges!C$6,ConversionTable!B24&lt;=ScoreRanges!D$6),ScoreRanges!E$6,IF(AND(ConversionTable!B24&gt;=ScoreRanges!C$7,ConversionTable!B24&lt;=ScoreRanges!D$7),ScoreRanges!E$7,IF(AND(ConversionTable!B24&gt;=ScoreRanges!C$8,ConversionTable!B24&lt;=ScoreRanges!D$8),ScoreRanges!E$8,"")))))</f>
        <v/>
      </c>
      <c r="B24" s="14">
        <f t="shared" si="1"/>
        <v>0.22000000000000006</v>
      </c>
      <c r="C24" s="22" t="e">
        <f t="shared" si="0"/>
        <v>#N/A</v>
      </c>
      <c r="D24" s="14" t="e">
        <f t="shared" si="2"/>
        <v>#N/A</v>
      </c>
      <c r="E24" s="7" t="e">
        <f>IF(AND(D24&gt;=ConversionTable!I$4,ConversionTable!D24&lt;=ConversionTable!J$4),ConversionTable!K$4,IF(AND(ConversionTable!D24&gt;=ConversionTable!I$5,ConversionTable!D24&lt;=ConversionTable!J$5),ConversionTable!K$5,IF(AND(ConversionTable!D24&gt;=ConversionTable!I$6,ConversionTable!D24&lt;=ConversionTable!J$6),ConversionTable!K$6,IF(AND(ConversionTable!D24&gt;=ConversionTable!I$7,ConversionTable!D24&lt;=ConversionTable!J$7),ConversionTable!K$7,IF(AND(ConversionTable!D24&gt;=ScoreRanges!J$8,ConversionTable!D24&lt;=ScoreRanges!K$8),ScoreRanges!L$8,"")))))</f>
        <v>#N/A</v>
      </c>
      <c r="H24" s="27" t="s">
        <v>111</v>
      </c>
      <c r="N24" s="27"/>
    </row>
    <row r="25" spans="1:14" x14ac:dyDescent="0.25">
      <c r="A25" s="5" t="str">
        <f>IF(AND(B25&gt;=ScoreRanges!C$4,ConversionTable!B25&lt;=ScoreRanges!D$4),ScoreRanges!E$4,IF(AND(ConversionTable!B25&gt;=ScoreRanges!C$5,ConversionTable!B25&lt;=ScoreRanges!D$5),ScoreRanges!E$5,IF(AND(ConversionTable!B25&gt;=ScoreRanges!C$6,ConversionTable!B25&lt;=ScoreRanges!D$6),ScoreRanges!E$6,IF(AND(ConversionTable!B25&gt;=ScoreRanges!C$7,ConversionTable!B25&lt;=ScoreRanges!D$7),ScoreRanges!E$7,IF(AND(ConversionTable!B25&gt;=ScoreRanges!C$8,ConversionTable!B25&lt;=ScoreRanges!D$8),ScoreRanges!E$8,"")))))</f>
        <v/>
      </c>
      <c r="B25" s="14">
        <f t="shared" si="1"/>
        <v>0.23000000000000007</v>
      </c>
      <c r="C25" s="22" t="e">
        <f t="shared" si="0"/>
        <v>#N/A</v>
      </c>
      <c r="D25" s="14" t="e">
        <f t="shared" si="2"/>
        <v>#N/A</v>
      </c>
      <c r="E25" s="7" t="e">
        <f>IF(AND(D25&gt;=ConversionTable!I$4,ConversionTable!D25&lt;=ConversionTable!J$4),ConversionTable!K$4,IF(AND(ConversionTable!D25&gt;=ConversionTable!I$5,ConversionTable!D25&lt;=ConversionTable!J$5),ConversionTable!K$5,IF(AND(ConversionTable!D25&gt;=ConversionTable!I$6,ConversionTable!D25&lt;=ConversionTable!J$6),ConversionTable!K$6,IF(AND(ConversionTable!D25&gt;=ConversionTable!I$7,ConversionTable!D25&lt;=ConversionTable!J$7),ConversionTable!K$7,IF(AND(ConversionTable!D25&gt;=ScoreRanges!J$8,ConversionTable!D25&lt;=ScoreRanges!K$8),ScoreRanges!L$8,"")))))</f>
        <v>#N/A</v>
      </c>
      <c r="H25" s="27" t="s">
        <v>112</v>
      </c>
      <c r="N25" s="27"/>
    </row>
    <row r="26" spans="1:14" x14ac:dyDescent="0.25">
      <c r="A26" s="5" t="str">
        <f>IF(AND(B26&gt;=ScoreRanges!C$4,ConversionTable!B26&lt;=ScoreRanges!D$4),ScoreRanges!E$4,IF(AND(ConversionTable!B26&gt;=ScoreRanges!C$5,ConversionTable!B26&lt;=ScoreRanges!D$5),ScoreRanges!E$5,IF(AND(ConversionTable!B26&gt;=ScoreRanges!C$6,ConversionTable!B26&lt;=ScoreRanges!D$6),ScoreRanges!E$6,IF(AND(ConversionTable!B26&gt;=ScoreRanges!C$7,ConversionTable!B26&lt;=ScoreRanges!D$7),ScoreRanges!E$7,IF(AND(ConversionTable!B26&gt;=ScoreRanges!C$8,ConversionTable!B26&lt;=ScoreRanges!D$8),ScoreRanges!E$8,"")))))</f>
        <v/>
      </c>
      <c r="B26" s="14">
        <f t="shared" si="1"/>
        <v>0.24000000000000007</v>
      </c>
      <c r="C26" s="22" t="e">
        <f t="shared" si="0"/>
        <v>#N/A</v>
      </c>
      <c r="D26" s="14" t="e">
        <f t="shared" si="2"/>
        <v>#N/A</v>
      </c>
      <c r="E26" s="7" t="e">
        <f>IF(AND(D26&gt;=ConversionTable!I$4,ConversionTable!D26&lt;=ConversionTable!J$4),ConversionTable!K$4,IF(AND(ConversionTable!D26&gt;=ConversionTable!I$5,ConversionTable!D26&lt;=ConversionTable!J$5),ConversionTable!K$5,IF(AND(ConversionTable!D26&gt;=ConversionTable!I$6,ConversionTable!D26&lt;=ConversionTable!J$6),ConversionTable!K$6,IF(AND(ConversionTable!D26&gt;=ConversionTable!I$7,ConversionTable!D26&lt;=ConversionTable!J$7),ConversionTable!K$7,IF(AND(ConversionTable!D26&gt;=ScoreRanges!J$8,ConversionTable!D26&lt;=ScoreRanges!K$8),ScoreRanges!L$8,"")))))</f>
        <v>#N/A</v>
      </c>
      <c r="H26" s="27" t="s">
        <v>113</v>
      </c>
      <c r="N26" s="27"/>
    </row>
    <row r="27" spans="1:14" x14ac:dyDescent="0.25">
      <c r="A27" s="5" t="str">
        <f>IF(AND(B27&gt;=ScoreRanges!C$4,ConversionTable!B27&lt;=ScoreRanges!D$4),ScoreRanges!E$4,IF(AND(ConversionTable!B27&gt;=ScoreRanges!C$5,ConversionTable!B27&lt;=ScoreRanges!D$5),ScoreRanges!E$5,IF(AND(ConversionTable!B27&gt;=ScoreRanges!C$6,ConversionTable!B27&lt;=ScoreRanges!D$6),ScoreRanges!E$6,IF(AND(ConversionTable!B27&gt;=ScoreRanges!C$7,ConversionTable!B27&lt;=ScoreRanges!D$7),ScoreRanges!E$7,IF(AND(ConversionTable!B27&gt;=ScoreRanges!C$8,ConversionTable!B27&lt;=ScoreRanges!D$8),ScoreRanges!E$8,"")))))</f>
        <v/>
      </c>
      <c r="B27" s="14">
        <f t="shared" si="1"/>
        <v>0.25000000000000006</v>
      </c>
      <c r="C27" s="22" t="e">
        <f t="shared" si="0"/>
        <v>#N/A</v>
      </c>
      <c r="D27" s="14" t="e">
        <f t="shared" si="2"/>
        <v>#N/A</v>
      </c>
      <c r="E27" s="7" t="e">
        <f>IF(AND(D27&gt;=ConversionTable!I$4,ConversionTable!D27&lt;=ConversionTable!J$4),ConversionTable!K$4,IF(AND(ConversionTable!D27&gt;=ConversionTable!I$5,ConversionTable!D27&lt;=ConversionTable!J$5),ConversionTable!K$5,IF(AND(ConversionTable!D27&gt;=ConversionTable!I$6,ConversionTable!D27&lt;=ConversionTable!J$6),ConversionTable!K$6,IF(AND(ConversionTable!D27&gt;=ConversionTable!I$7,ConversionTable!D27&lt;=ConversionTable!J$7),ConversionTable!K$7,IF(AND(ConversionTable!D27&gt;=ScoreRanges!J$8,ConversionTable!D27&lt;=ScoreRanges!K$8),ScoreRanges!L$8,"")))))</f>
        <v>#N/A</v>
      </c>
      <c r="H27" s="27" t="s">
        <v>114</v>
      </c>
      <c r="N27" s="27"/>
    </row>
    <row r="28" spans="1:14" x14ac:dyDescent="0.25">
      <c r="A28" s="5" t="str">
        <f>IF(AND(B28&gt;=ScoreRanges!C$4,ConversionTable!B28&lt;=ScoreRanges!D$4),ScoreRanges!E$4,IF(AND(ConversionTable!B28&gt;=ScoreRanges!C$5,ConversionTable!B28&lt;=ScoreRanges!D$5),ScoreRanges!E$5,IF(AND(ConversionTable!B28&gt;=ScoreRanges!C$6,ConversionTable!B28&lt;=ScoreRanges!D$6),ScoreRanges!E$6,IF(AND(ConversionTable!B28&gt;=ScoreRanges!C$7,ConversionTable!B28&lt;=ScoreRanges!D$7),ScoreRanges!E$7,IF(AND(ConversionTable!B28&gt;=ScoreRanges!C$8,ConversionTable!B28&lt;=ScoreRanges!D$8),ScoreRanges!E$8,"")))))</f>
        <v/>
      </c>
      <c r="B28" s="14">
        <f t="shared" si="1"/>
        <v>0.26000000000000006</v>
      </c>
      <c r="C28" s="22" t="e">
        <f t="shared" si="0"/>
        <v>#N/A</v>
      </c>
      <c r="D28" s="14" t="e">
        <f t="shared" si="2"/>
        <v>#N/A</v>
      </c>
      <c r="E28" s="7" t="e">
        <f>IF(AND(D28&gt;=ConversionTable!I$4,ConversionTable!D28&lt;=ConversionTable!J$4),ConversionTable!K$4,IF(AND(ConversionTable!D28&gt;=ConversionTable!I$5,ConversionTable!D28&lt;=ConversionTable!J$5),ConversionTable!K$5,IF(AND(ConversionTable!D28&gt;=ConversionTable!I$6,ConversionTable!D28&lt;=ConversionTable!J$6),ConversionTable!K$6,IF(AND(ConversionTable!D28&gt;=ConversionTable!I$7,ConversionTable!D28&lt;=ConversionTable!J$7),ConversionTable!K$7,IF(AND(ConversionTable!D28&gt;=ScoreRanges!J$8,ConversionTable!D28&lt;=ScoreRanges!K$8),ScoreRanges!L$8,"")))))</f>
        <v>#N/A</v>
      </c>
      <c r="H28" s="27" t="s">
        <v>115</v>
      </c>
      <c r="N28" s="27"/>
    </row>
    <row r="29" spans="1:14" x14ac:dyDescent="0.25">
      <c r="A29" s="5" t="str">
        <f>IF(AND(B29&gt;=ScoreRanges!C$4,ConversionTable!B29&lt;=ScoreRanges!D$4),ScoreRanges!E$4,IF(AND(ConversionTable!B29&gt;=ScoreRanges!C$5,ConversionTable!B29&lt;=ScoreRanges!D$5),ScoreRanges!E$5,IF(AND(ConversionTable!B29&gt;=ScoreRanges!C$6,ConversionTable!B29&lt;=ScoreRanges!D$6),ScoreRanges!E$6,IF(AND(ConversionTable!B29&gt;=ScoreRanges!C$7,ConversionTable!B29&lt;=ScoreRanges!D$7),ScoreRanges!E$7,IF(AND(ConversionTable!B29&gt;=ScoreRanges!C$8,ConversionTable!B29&lt;=ScoreRanges!D$8),ScoreRanges!E$8,"")))))</f>
        <v/>
      </c>
      <c r="B29" s="14">
        <f t="shared" si="1"/>
        <v>0.27000000000000007</v>
      </c>
      <c r="C29" s="22" t="e">
        <f t="shared" si="0"/>
        <v>#N/A</v>
      </c>
      <c r="D29" s="14" t="e">
        <f t="shared" si="2"/>
        <v>#N/A</v>
      </c>
      <c r="E29" s="7" t="e">
        <f>IF(AND(D29&gt;=ConversionTable!I$4,ConversionTable!D29&lt;=ConversionTable!J$4),ConversionTable!K$4,IF(AND(ConversionTable!D29&gt;=ConversionTable!I$5,ConversionTable!D29&lt;=ConversionTable!J$5),ConversionTable!K$5,IF(AND(ConversionTable!D29&gt;=ConversionTable!I$6,ConversionTable!D29&lt;=ConversionTable!J$6),ConversionTable!K$6,IF(AND(ConversionTable!D29&gt;=ConversionTable!I$7,ConversionTable!D29&lt;=ConversionTable!J$7),ConversionTable!K$7,IF(AND(ConversionTable!D29&gt;=ScoreRanges!J$8,ConversionTable!D29&lt;=ScoreRanges!K$8),ScoreRanges!L$8,"")))))</f>
        <v>#N/A</v>
      </c>
      <c r="H29" s="27"/>
      <c r="I29" s="27"/>
      <c r="J29" s="27"/>
      <c r="K29" s="27"/>
      <c r="L29" s="27"/>
      <c r="M29" s="27"/>
      <c r="N29" s="27"/>
    </row>
    <row r="30" spans="1:14" x14ac:dyDescent="0.25">
      <c r="A30" s="5" t="str">
        <f>IF(AND(B30&gt;=ScoreRanges!C$4,ConversionTable!B30&lt;=ScoreRanges!D$4),ScoreRanges!E$4,IF(AND(ConversionTable!B30&gt;=ScoreRanges!C$5,ConversionTable!B30&lt;=ScoreRanges!D$5),ScoreRanges!E$5,IF(AND(ConversionTable!B30&gt;=ScoreRanges!C$6,ConversionTable!B30&lt;=ScoreRanges!D$6),ScoreRanges!E$6,IF(AND(ConversionTable!B30&gt;=ScoreRanges!C$7,ConversionTable!B30&lt;=ScoreRanges!D$7),ScoreRanges!E$7,IF(AND(ConversionTable!B30&gt;=ScoreRanges!C$8,ConversionTable!B30&lt;=ScoreRanges!D$8),ScoreRanges!E$8,"")))))</f>
        <v/>
      </c>
      <c r="B30" s="14">
        <f t="shared" si="1"/>
        <v>0.28000000000000008</v>
      </c>
      <c r="C30" s="22" t="e">
        <f t="shared" si="0"/>
        <v>#N/A</v>
      </c>
      <c r="D30" s="14" t="e">
        <f t="shared" si="2"/>
        <v>#N/A</v>
      </c>
      <c r="E30" s="7" t="e">
        <f>IF(AND(D30&gt;=ConversionTable!I$4,ConversionTable!D30&lt;=ConversionTable!J$4),ConversionTable!K$4,IF(AND(ConversionTable!D30&gt;=ConversionTable!I$5,ConversionTable!D30&lt;=ConversionTable!J$5),ConversionTable!K$5,IF(AND(ConversionTable!D30&gt;=ConversionTable!I$6,ConversionTable!D30&lt;=ConversionTable!J$6),ConversionTable!K$6,IF(AND(ConversionTable!D30&gt;=ConversionTable!I$7,ConversionTable!D30&lt;=ConversionTable!J$7),ConversionTable!K$7,IF(AND(ConversionTable!D30&gt;=ScoreRanges!J$8,ConversionTable!D30&lt;=ScoreRanges!K$8),ScoreRanges!L$8,"")))))</f>
        <v>#N/A</v>
      </c>
    </row>
    <row r="31" spans="1:14" x14ac:dyDescent="0.25">
      <c r="A31" s="5" t="str">
        <f>IF(AND(B31&gt;=ScoreRanges!C$4,ConversionTable!B31&lt;=ScoreRanges!D$4),ScoreRanges!E$4,IF(AND(ConversionTable!B31&gt;=ScoreRanges!C$5,ConversionTable!B31&lt;=ScoreRanges!D$5),ScoreRanges!E$5,IF(AND(ConversionTable!B31&gt;=ScoreRanges!C$6,ConversionTable!B31&lt;=ScoreRanges!D$6),ScoreRanges!E$6,IF(AND(ConversionTable!B31&gt;=ScoreRanges!C$7,ConversionTable!B31&lt;=ScoreRanges!D$7),ScoreRanges!E$7,IF(AND(ConversionTable!B31&gt;=ScoreRanges!C$8,ConversionTable!B31&lt;=ScoreRanges!D$8),ScoreRanges!E$8,"")))))</f>
        <v/>
      </c>
      <c r="B31" s="14">
        <f t="shared" si="1"/>
        <v>0.29000000000000009</v>
      </c>
      <c r="C31" s="22" t="e">
        <f t="shared" si="0"/>
        <v>#N/A</v>
      </c>
      <c r="D31" s="14" t="e">
        <f t="shared" si="2"/>
        <v>#N/A</v>
      </c>
      <c r="E31" s="7" t="e">
        <f>IF(AND(D31&gt;=ConversionTable!I$4,ConversionTable!D31&lt;=ConversionTable!J$4),ConversionTable!K$4,IF(AND(ConversionTable!D31&gt;=ConversionTable!I$5,ConversionTable!D31&lt;=ConversionTable!J$5),ConversionTable!K$5,IF(AND(ConversionTable!D31&gt;=ConversionTable!I$6,ConversionTable!D31&lt;=ConversionTable!J$6),ConversionTable!K$6,IF(AND(ConversionTable!D31&gt;=ConversionTable!I$7,ConversionTable!D31&lt;=ConversionTable!J$7),ConversionTable!K$7,IF(AND(ConversionTable!D31&gt;=ScoreRanges!J$8,ConversionTable!D31&lt;=ScoreRanges!K$8),ScoreRanges!L$8,"")))))</f>
        <v>#N/A</v>
      </c>
    </row>
    <row r="32" spans="1:14" x14ac:dyDescent="0.25">
      <c r="A32" s="5" t="str">
        <f>IF(AND(B32&gt;=ScoreRanges!C$4,ConversionTable!B32&lt;=ScoreRanges!D$4),ScoreRanges!E$4,IF(AND(ConversionTable!B32&gt;=ScoreRanges!C$5,ConversionTable!B32&lt;=ScoreRanges!D$5),ScoreRanges!E$5,IF(AND(ConversionTable!B32&gt;=ScoreRanges!C$6,ConversionTable!B32&lt;=ScoreRanges!D$6),ScoreRanges!E$6,IF(AND(ConversionTable!B32&gt;=ScoreRanges!C$7,ConversionTable!B32&lt;=ScoreRanges!D$7),ScoreRanges!E$7,IF(AND(ConversionTable!B32&gt;=ScoreRanges!C$8,ConversionTable!B32&lt;=ScoreRanges!D$8),ScoreRanges!E$8,"")))))</f>
        <v/>
      </c>
      <c r="B32" s="14">
        <f t="shared" si="1"/>
        <v>0.3000000000000001</v>
      </c>
      <c r="C32" s="22" t="e">
        <f t="shared" si="0"/>
        <v>#N/A</v>
      </c>
      <c r="D32" s="14" t="e">
        <f t="shared" si="2"/>
        <v>#N/A</v>
      </c>
      <c r="E32" s="7" t="e">
        <f>IF(AND(D32&gt;=ConversionTable!I$4,ConversionTable!D32&lt;=ConversionTable!J$4),ConversionTable!K$4,IF(AND(ConversionTable!D32&gt;=ConversionTable!I$5,ConversionTable!D32&lt;=ConversionTable!J$5),ConversionTable!K$5,IF(AND(ConversionTable!D32&gt;=ConversionTable!I$6,ConversionTable!D32&lt;=ConversionTable!J$6),ConversionTable!K$6,IF(AND(ConversionTable!D32&gt;=ConversionTable!I$7,ConversionTable!D32&lt;=ConversionTable!J$7),ConversionTable!K$7,IF(AND(ConversionTable!D32&gt;=ScoreRanges!J$8,ConversionTable!D32&lt;=ScoreRanges!K$8),ScoreRanges!L$8,"")))))</f>
        <v>#N/A</v>
      </c>
    </row>
    <row r="33" spans="1:5" x14ac:dyDescent="0.25">
      <c r="A33" s="5" t="str">
        <f>IF(AND(B33&gt;=ScoreRanges!C$4,ConversionTable!B33&lt;=ScoreRanges!D$4),ScoreRanges!E$4,IF(AND(ConversionTable!B33&gt;=ScoreRanges!C$5,ConversionTable!B33&lt;=ScoreRanges!D$5),ScoreRanges!E$5,IF(AND(ConversionTable!B33&gt;=ScoreRanges!C$6,ConversionTable!B33&lt;=ScoreRanges!D$6),ScoreRanges!E$6,IF(AND(ConversionTable!B33&gt;=ScoreRanges!C$7,ConversionTable!B33&lt;=ScoreRanges!D$7),ScoreRanges!E$7,IF(AND(ConversionTable!B33&gt;=ScoreRanges!C$8,ConversionTable!B33&lt;=ScoreRanges!D$8),ScoreRanges!E$8,"")))))</f>
        <v/>
      </c>
      <c r="B33" s="14">
        <f t="shared" si="1"/>
        <v>0.31000000000000011</v>
      </c>
      <c r="C33" s="22" t="e">
        <f t="shared" si="0"/>
        <v>#N/A</v>
      </c>
      <c r="D33" s="14" t="e">
        <f t="shared" si="2"/>
        <v>#N/A</v>
      </c>
      <c r="E33" s="7" t="e">
        <f>IF(AND(D33&gt;=ConversionTable!I$4,ConversionTable!D33&lt;=ConversionTable!J$4),ConversionTable!K$4,IF(AND(ConversionTable!D33&gt;=ConversionTable!I$5,ConversionTable!D33&lt;=ConversionTable!J$5),ConversionTable!K$5,IF(AND(ConversionTable!D33&gt;=ConversionTable!I$6,ConversionTable!D33&lt;=ConversionTable!J$6),ConversionTable!K$6,IF(AND(ConversionTable!D33&gt;=ConversionTable!I$7,ConversionTable!D33&lt;=ConversionTable!J$7),ConversionTable!K$7,IF(AND(ConversionTable!D33&gt;=ScoreRanges!J$8,ConversionTable!D33&lt;=ScoreRanges!K$8),ScoreRanges!L$8,"")))))</f>
        <v>#N/A</v>
      </c>
    </row>
    <row r="34" spans="1:5" x14ac:dyDescent="0.25">
      <c r="A34" s="5" t="str">
        <f>IF(AND(B34&gt;=ScoreRanges!C$4,ConversionTable!B34&lt;=ScoreRanges!D$4),ScoreRanges!E$4,IF(AND(ConversionTable!B34&gt;=ScoreRanges!C$5,ConversionTable!B34&lt;=ScoreRanges!D$5),ScoreRanges!E$5,IF(AND(ConversionTable!B34&gt;=ScoreRanges!C$6,ConversionTable!B34&lt;=ScoreRanges!D$6),ScoreRanges!E$6,IF(AND(ConversionTable!B34&gt;=ScoreRanges!C$7,ConversionTable!B34&lt;=ScoreRanges!D$7),ScoreRanges!E$7,IF(AND(ConversionTable!B34&gt;=ScoreRanges!C$8,ConversionTable!B34&lt;=ScoreRanges!D$8),ScoreRanges!E$8,"")))))</f>
        <v/>
      </c>
      <c r="B34" s="14">
        <f t="shared" si="1"/>
        <v>0.32000000000000012</v>
      </c>
      <c r="C34" s="22" t="e">
        <f t="shared" si="0"/>
        <v>#N/A</v>
      </c>
      <c r="D34" s="14" t="e">
        <f t="shared" si="2"/>
        <v>#N/A</v>
      </c>
      <c r="E34" s="7" t="e">
        <f>IF(AND(D34&gt;=ConversionTable!I$4,ConversionTable!D34&lt;=ConversionTable!J$4),ConversionTable!K$4,IF(AND(ConversionTable!D34&gt;=ConversionTable!I$5,ConversionTable!D34&lt;=ConversionTable!J$5),ConversionTable!K$5,IF(AND(ConversionTable!D34&gt;=ConversionTable!I$6,ConversionTable!D34&lt;=ConversionTable!J$6),ConversionTable!K$6,IF(AND(ConversionTable!D34&gt;=ConversionTable!I$7,ConversionTable!D34&lt;=ConversionTable!J$7),ConversionTable!K$7,IF(AND(ConversionTable!D34&gt;=ScoreRanges!J$8,ConversionTable!D34&lt;=ScoreRanges!K$8),ScoreRanges!L$8,"")))))</f>
        <v>#N/A</v>
      </c>
    </row>
    <row r="35" spans="1:5" x14ac:dyDescent="0.25">
      <c r="A35" s="5" t="str">
        <f>IF(AND(B35&gt;=ScoreRanges!C$4,ConversionTable!B35&lt;=ScoreRanges!D$4),ScoreRanges!E$4,IF(AND(ConversionTable!B35&gt;=ScoreRanges!C$5,ConversionTable!B35&lt;=ScoreRanges!D$5),ScoreRanges!E$5,IF(AND(ConversionTable!B35&gt;=ScoreRanges!C$6,ConversionTable!B35&lt;=ScoreRanges!D$6),ScoreRanges!E$6,IF(AND(ConversionTable!B35&gt;=ScoreRanges!C$7,ConversionTable!B35&lt;=ScoreRanges!D$7),ScoreRanges!E$7,IF(AND(ConversionTable!B35&gt;=ScoreRanges!C$8,ConversionTable!B35&lt;=ScoreRanges!D$8),ScoreRanges!E$8,"")))))</f>
        <v/>
      </c>
      <c r="B35" s="14">
        <f t="shared" si="1"/>
        <v>0.33000000000000013</v>
      </c>
      <c r="C35" s="22" t="e">
        <f t="shared" si="0"/>
        <v>#N/A</v>
      </c>
      <c r="D35" s="14" t="e">
        <f t="shared" si="2"/>
        <v>#N/A</v>
      </c>
      <c r="E35" s="7" t="e">
        <f>IF(AND(D35&gt;=ConversionTable!I$4,ConversionTable!D35&lt;=ConversionTable!J$4),ConversionTable!K$4,IF(AND(ConversionTable!D35&gt;=ConversionTable!I$5,ConversionTable!D35&lt;=ConversionTable!J$5),ConversionTable!K$5,IF(AND(ConversionTable!D35&gt;=ConversionTable!I$6,ConversionTable!D35&lt;=ConversionTable!J$6),ConversionTable!K$6,IF(AND(ConversionTable!D35&gt;=ConversionTable!I$7,ConversionTable!D35&lt;=ConversionTable!J$7),ConversionTable!K$7,IF(AND(ConversionTable!D35&gt;=ScoreRanges!J$8,ConversionTable!D35&lt;=ScoreRanges!K$8),ScoreRanges!L$8,"")))))</f>
        <v>#N/A</v>
      </c>
    </row>
    <row r="36" spans="1:5" x14ac:dyDescent="0.25">
      <c r="A36" s="5" t="str">
        <f>IF(AND(B36&gt;=ScoreRanges!C$4,ConversionTable!B36&lt;=ScoreRanges!D$4),ScoreRanges!E$4,IF(AND(ConversionTable!B36&gt;=ScoreRanges!C$5,ConversionTable!B36&lt;=ScoreRanges!D$5),ScoreRanges!E$5,IF(AND(ConversionTable!B36&gt;=ScoreRanges!C$6,ConversionTable!B36&lt;=ScoreRanges!D$6),ScoreRanges!E$6,IF(AND(ConversionTable!B36&gt;=ScoreRanges!C$7,ConversionTable!B36&lt;=ScoreRanges!D$7),ScoreRanges!E$7,IF(AND(ConversionTable!B36&gt;=ScoreRanges!C$8,ConversionTable!B36&lt;=ScoreRanges!D$8),ScoreRanges!E$8,"")))))</f>
        <v/>
      </c>
      <c r="B36" s="14">
        <f t="shared" si="1"/>
        <v>0.34000000000000014</v>
      </c>
      <c r="C36" s="22" t="e">
        <f t="shared" si="0"/>
        <v>#N/A</v>
      </c>
      <c r="D36" s="14" t="e">
        <f t="shared" si="2"/>
        <v>#N/A</v>
      </c>
      <c r="E36" s="7" t="e">
        <f>IF(AND(D36&gt;=ConversionTable!I$4,ConversionTable!D36&lt;=ConversionTable!J$4),ConversionTable!K$4,IF(AND(ConversionTable!D36&gt;=ConversionTable!I$5,ConversionTable!D36&lt;=ConversionTable!J$5),ConversionTable!K$5,IF(AND(ConversionTable!D36&gt;=ConversionTable!I$6,ConversionTable!D36&lt;=ConversionTable!J$6),ConversionTable!K$6,IF(AND(ConversionTable!D36&gt;=ConversionTable!I$7,ConversionTable!D36&lt;=ConversionTable!J$7),ConversionTable!K$7,IF(AND(ConversionTable!D36&gt;=ScoreRanges!J$8,ConversionTable!D36&lt;=ScoreRanges!K$8),ScoreRanges!L$8,"")))))</f>
        <v>#N/A</v>
      </c>
    </row>
    <row r="37" spans="1:5" x14ac:dyDescent="0.25">
      <c r="A37" s="5" t="str">
        <f>IF(AND(B37&gt;=ScoreRanges!C$4,ConversionTable!B37&lt;=ScoreRanges!D$4),ScoreRanges!E$4,IF(AND(ConversionTable!B37&gt;=ScoreRanges!C$5,ConversionTable!B37&lt;=ScoreRanges!D$5),ScoreRanges!E$5,IF(AND(ConversionTable!B37&gt;=ScoreRanges!C$6,ConversionTable!B37&lt;=ScoreRanges!D$6),ScoreRanges!E$6,IF(AND(ConversionTable!B37&gt;=ScoreRanges!C$7,ConversionTable!B37&lt;=ScoreRanges!D$7),ScoreRanges!E$7,IF(AND(ConversionTable!B37&gt;=ScoreRanges!C$8,ConversionTable!B37&lt;=ScoreRanges!D$8),ScoreRanges!E$8,"")))))</f>
        <v/>
      </c>
      <c r="B37" s="14">
        <f t="shared" si="1"/>
        <v>0.35000000000000014</v>
      </c>
      <c r="C37" s="22" t="e">
        <f t="shared" si="0"/>
        <v>#N/A</v>
      </c>
      <c r="D37" s="14" t="e">
        <f t="shared" si="2"/>
        <v>#N/A</v>
      </c>
      <c r="E37" s="7" t="e">
        <f>IF(AND(D37&gt;=ConversionTable!I$4,ConversionTable!D37&lt;=ConversionTable!J$4),ConversionTable!K$4,IF(AND(ConversionTable!D37&gt;=ConversionTable!I$5,ConversionTable!D37&lt;=ConversionTable!J$5),ConversionTable!K$5,IF(AND(ConversionTable!D37&gt;=ConversionTable!I$6,ConversionTable!D37&lt;=ConversionTable!J$6),ConversionTable!K$6,IF(AND(ConversionTable!D37&gt;=ConversionTable!I$7,ConversionTable!D37&lt;=ConversionTable!J$7),ConversionTable!K$7,IF(AND(ConversionTable!D37&gt;=ScoreRanges!J$8,ConversionTable!D37&lt;=ScoreRanges!K$8),ScoreRanges!L$8,"")))))</f>
        <v>#N/A</v>
      </c>
    </row>
    <row r="38" spans="1:5" x14ac:dyDescent="0.25">
      <c r="A38" s="5" t="str">
        <f>IF(AND(B38&gt;=ScoreRanges!C$4,ConversionTable!B38&lt;=ScoreRanges!D$4),ScoreRanges!E$4,IF(AND(ConversionTable!B38&gt;=ScoreRanges!C$5,ConversionTable!B38&lt;=ScoreRanges!D$5),ScoreRanges!E$5,IF(AND(ConversionTable!B38&gt;=ScoreRanges!C$6,ConversionTable!B38&lt;=ScoreRanges!D$6),ScoreRanges!E$6,IF(AND(ConversionTable!B38&gt;=ScoreRanges!C$7,ConversionTable!B38&lt;=ScoreRanges!D$7),ScoreRanges!E$7,IF(AND(ConversionTable!B38&gt;=ScoreRanges!C$8,ConversionTable!B38&lt;=ScoreRanges!D$8),ScoreRanges!E$8,"")))))</f>
        <v/>
      </c>
      <c r="B38" s="14">
        <f t="shared" si="1"/>
        <v>0.36000000000000015</v>
      </c>
      <c r="C38" s="22" t="e">
        <f t="shared" si="0"/>
        <v>#N/A</v>
      </c>
      <c r="D38" s="14" t="e">
        <f t="shared" si="2"/>
        <v>#N/A</v>
      </c>
      <c r="E38" s="7" t="e">
        <f>IF(AND(D38&gt;=ConversionTable!I$4,ConversionTable!D38&lt;=ConversionTable!J$4),ConversionTable!K$4,IF(AND(ConversionTable!D38&gt;=ConversionTable!I$5,ConversionTable!D38&lt;=ConversionTable!J$5),ConversionTable!K$5,IF(AND(ConversionTable!D38&gt;=ConversionTable!I$6,ConversionTable!D38&lt;=ConversionTable!J$6),ConversionTable!K$6,IF(AND(ConversionTable!D38&gt;=ConversionTable!I$7,ConversionTable!D38&lt;=ConversionTable!J$7),ConversionTable!K$7,IF(AND(ConversionTable!D38&gt;=ScoreRanges!J$8,ConversionTable!D38&lt;=ScoreRanges!K$8),ScoreRanges!L$8,"")))))</f>
        <v>#N/A</v>
      </c>
    </row>
    <row r="39" spans="1:5" x14ac:dyDescent="0.25">
      <c r="A39" s="5" t="str">
        <f>IF(AND(B39&gt;=ScoreRanges!C$4,ConversionTable!B39&lt;=ScoreRanges!D$4),ScoreRanges!E$4,IF(AND(ConversionTable!B39&gt;=ScoreRanges!C$5,ConversionTable!B39&lt;=ScoreRanges!D$5),ScoreRanges!E$5,IF(AND(ConversionTable!B39&gt;=ScoreRanges!C$6,ConversionTable!B39&lt;=ScoreRanges!D$6),ScoreRanges!E$6,IF(AND(ConversionTable!B39&gt;=ScoreRanges!C$7,ConversionTable!B39&lt;=ScoreRanges!D$7),ScoreRanges!E$7,IF(AND(ConversionTable!B39&gt;=ScoreRanges!C$8,ConversionTable!B39&lt;=ScoreRanges!D$8),ScoreRanges!E$8,"")))))</f>
        <v/>
      </c>
      <c r="B39" s="14">
        <f t="shared" si="1"/>
        <v>0.37000000000000016</v>
      </c>
      <c r="C39" s="22" t="e">
        <f t="shared" si="0"/>
        <v>#N/A</v>
      </c>
      <c r="D39" s="14" t="e">
        <f t="shared" si="2"/>
        <v>#N/A</v>
      </c>
      <c r="E39" s="7" t="e">
        <f>IF(AND(D39&gt;=ConversionTable!I$4,ConversionTable!D39&lt;=ConversionTable!J$4),ConversionTable!K$4,IF(AND(ConversionTable!D39&gt;=ConversionTable!I$5,ConversionTable!D39&lt;=ConversionTable!J$5),ConversionTable!K$5,IF(AND(ConversionTable!D39&gt;=ConversionTable!I$6,ConversionTable!D39&lt;=ConversionTable!J$6),ConversionTable!K$6,IF(AND(ConversionTable!D39&gt;=ConversionTable!I$7,ConversionTable!D39&lt;=ConversionTable!J$7),ConversionTable!K$7,IF(AND(ConversionTable!D39&gt;=ScoreRanges!J$8,ConversionTable!D39&lt;=ScoreRanges!K$8),ScoreRanges!L$8,"")))))</f>
        <v>#N/A</v>
      </c>
    </row>
    <row r="40" spans="1:5" x14ac:dyDescent="0.25">
      <c r="A40" s="5" t="str">
        <f>IF(AND(B40&gt;=ScoreRanges!C$4,ConversionTable!B40&lt;=ScoreRanges!D$4),ScoreRanges!E$4,IF(AND(ConversionTable!B40&gt;=ScoreRanges!C$5,ConversionTable!B40&lt;=ScoreRanges!D$5),ScoreRanges!E$5,IF(AND(ConversionTable!B40&gt;=ScoreRanges!C$6,ConversionTable!B40&lt;=ScoreRanges!D$6),ScoreRanges!E$6,IF(AND(ConversionTable!B40&gt;=ScoreRanges!C$7,ConversionTable!B40&lt;=ScoreRanges!D$7),ScoreRanges!E$7,IF(AND(ConversionTable!B40&gt;=ScoreRanges!C$8,ConversionTable!B40&lt;=ScoreRanges!D$8),ScoreRanges!E$8,"")))))</f>
        <v/>
      </c>
      <c r="B40" s="14">
        <f t="shared" si="1"/>
        <v>0.38000000000000017</v>
      </c>
      <c r="C40" s="22" t="e">
        <f t="shared" si="0"/>
        <v>#N/A</v>
      </c>
      <c r="D40" s="14" t="e">
        <f t="shared" si="2"/>
        <v>#N/A</v>
      </c>
      <c r="E40" s="7" t="e">
        <f>IF(AND(D40&gt;=ConversionTable!I$4,ConversionTable!D40&lt;=ConversionTable!J$4),ConversionTable!K$4,IF(AND(ConversionTable!D40&gt;=ConversionTable!I$5,ConversionTable!D40&lt;=ConversionTable!J$5),ConversionTable!K$5,IF(AND(ConversionTable!D40&gt;=ConversionTable!I$6,ConversionTable!D40&lt;=ConversionTable!J$6),ConversionTable!K$6,IF(AND(ConversionTable!D40&gt;=ConversionTable!I$7,ConversionTable!D40&lt;=ConversionTable!J$7),ConversionTable!K$7,IF(AND(ConversionTable!D40&gt;=ScoreRanges!J$8,ConversionTable!D40&lt;=ScoreRanges!K$8),ScoreRanges!L$8,"")))))</f>
        <v>#N/A</v>
      </c>
    </row>
    <row r="41" spans="1:5" x14ac:dyDescent="0.25">
      <c r="A41" s="5" t="str">
        <f>IF(AND(B41&gt;=ScoreRanges!C$4,ConversionTable!B41&lt;=ScoreRanges!D$4),ScoreRanges!E$4,IF(AND(ConversionTable!B41&gt;=ScoreRanges!C$5,ConversionTable!B41&lt;=ScoreRanges!D$5),ScoreRanges!E$5,IF(AND(ConversionTable!B41&gt;=ScoreRanges!C$6,ConversionTable!B41&lt;=ScoreRanges!D$6),ScoreRanges!E$6,IF(AND(ConversionTable!B41&gt;=ScoreRanges!C$7,ConversionTable!B41&lt;=ScoreRanges!D$7),ScoreRanges!E$7,IF(AND(ConversionTable!B41&gt;=ScoreRanges!C$8,ConversionTable!B41&lt;=ScoreRanges!D$8),ScoreRanges!E$8,"")))))</f>
        <v/>
      </c>
      <c r="B41" s="14">
        <f t="shared" si="1"/>
        <v>0.39000000000000018</v>
      </c>
      <c r="C41" s="22" t="e">
        <f t="shared" si="0"/>
        <v>#N/A</v>
      </c>
      <c r="D41" s="14" t="e">
        <f t="shared" si="2"/>
        <v>#N/A</v>
      </c>
      <c r="E41" s="7" t="e">
        <f>IF(AND(D41&gt;=ConversionTable!I$4,ConversionTable!D41&lt;=ConversionTable!J$4),ConversionTable!K$4,IF(AND(ConversionTable!D41&gt;=ConversionTable!I$5,ConversionTable!D41&lt;=ConversionTable!J$5),ConversionTable!K$5,IF(AND(ConversionTable!D41&gt;=ConversionTable!I$6,ConversionTable!D41&lt;=ConversionTable!J$6),ConversionTable!K$6,IF(AND(ConversionTable!D41&gt;=ConversionTable!I$7,ConversionTable!D41&lt;=ConversionTable!J$7),ConversionTable!K$7,IF(AND(ConversionTable!D41&gt;=ScoreRanges!J$8,ConversionTable!D41&lt;=ScoreRanges!K$8),ScoreRanges!L$8,"")))))</f>
        <v>#N/A</v>
      </c>
    </row>
    <row r="42" spans="1:5" x14ac:dyDescent="0.25">
      <c r="A42" s="5" t="str">
        <f>IF(AND(B42&gt;=ScoreRanges!C$4,ConversionTable!B42&lt;=ScoreRanges!D$4),ScoreRanges!E$4,IF(AND(ConversionTable!B42&gt;=ScoreRanges!C$5,ConversionTable!B42&lt;=ScoreRanges!D$5),ScoreRanges!E$5,IF(AND(ConversionTable!B42&gt;=ScoreRanges!C$6,ConversionTable!B42&lt;=ScoreRanges!D$6),ScoreRanges!E$6,IF(AND(ConversionTable!B42&gt;=ScoreRanges!C$7,ConversionTable!B42&lt;=ScoreRanges!D$7),ScoreRanges!E$7,IF(AND(ConversionTable!B42&gt;=ScoreRanges!C$8,ConversionTable!B42&lt;=ScoreRanges!D$8),ScoreRanges!E$8,"")))))</f>
        <v/>
      </c>
      <c r="B42" s="14">
        <f t="shared" si="1"/>
        <v>0.40000000000000019</v>
      </c>
      <c r="C42" s="22" t="e">
        <f t="shared" si="0"/>
        <v>#N/A</v>
      </c>
      <c r="D42" s="14" t="e">
        <f t="shared" si="2"/>
        <v>#N/A</v>
      </c>
      <c r="E42" s="7" t="e">
        <f>IF(AND(D42&gt;=ConversionTable!I$4,ConversionTable!D42&lt;=ConversionTable!J$4),ConversionTable!K$4,IF(AND(ConversionTable!D42&gt;=ConversionTable!I$5,ConversionTable!D42&lt;=ConversionTable!J$5),ConversionTable!K$5,IF(AND(ConversionTable!D42&gt;=ConversionTable!I$6,ConversionTable!D42&lt;=ConversionTable!J$6),ConversionTable!K$6,IF(AND(ConversionTable!D42&gt;=ConversionTable!I$7,ConversionTable!D42&lt;=ConversionTable!J$7),ConversionTable!K$7,IF(AND(ConversionTable!D42&gt;=ScoreRanges!J$8,ConversionTable!D42&lt;=ScoreRanges!K$8),ScoreRanges!L$8,"")))))</f>
        <v>#N/A</v>
      </c>
    </row>
    <row r="43" spans="1:5" x14ac:dyDescent="0.25">
      <c r="A43" s="5" t="str">
        <f>IF(AND(B43&gt;=ScoreRanges!C$4,ConversionTable!B43&lt;=ScoreRanges!D$4),ScoreRanges!E$4,IF(AND(ConversionTable!B43&gt;=ScoreRanges!C$5,ConversionTable!B43&lt;=ScoreRanges!D$5),ScoreRanges!E$5,IF(AND(ConversionTable!B43&gt;=ScoreRanges!C$6,ConversionTable!B43&lt;=ScoreRanges!D$6),ScoreRanges!E$6,IF(AND(ConversionTable!B43&gt;=ScoreRanges!C$7,ConversionTable!B43&lt;=ScoreRanges!D$7),ScoreRanges!E$7,IF(AND(ConversionTable!B43&gt;=ScoreRanges!C$8,ConversionTable!B43&lt;=ScoreRanges!D$8),ScoreRanges!E$8,"")))))</f>
        <v/>
      </c>
      <c r="B43" s="14">
        <f t="shared" si="1"/>
        <v>0.4100000000000002</v>
      </c>
      <c r="C43" s="22" t="e">
        <f t="shared" si="0"/>
        <v>#N/A</v>
      </c>
      <c r="D43" s="14" t="e">
        <f t="shared" si="2"/>
        <v>#N/A</v>
      </c>
      <c r="E43" s="7" t="e">
        <f>IF(AND(D43&gt;=ConversionTable!I$4,ConversionTable!D43&lt;=ConversionTable!J$4),ConversionTable!K$4,IF(AND(ConversionTable!D43&gt;=ConversionTable!I$5,ConversionTable!D43&lt;=ConversionTable!J$5),ConversionTable!K$5,IF(AND(ConversionTable!D43&gt;=ConversionTable!I$6,ConversionTable!D43&lt;=ConversionTable!J$6),ConversionTable!K$6,IF(AND(ConversionTable!D43&gt;=ConversionTable!I$7,ConversionTable!D43&lt;=ConversionTable!J$7),ConversionTable!K$7,IF(AND(ConversionTable!D43&gt;=ScoreRanges!J$8,ConversionTable!D43&lt;=ScoreRanges!K$8),ScoreRanges!L$8,"")))))</f>
        <v>#N/A</v>
      </c>
    </row>
    <row r="44" spans="1:5" x14ac:dyDescent="0.25">
      <c r="A44" s="5" t="str">
        <f>IF(AND(B44&gt;=ScoreRanges!C$4,ConversionTable!B44&lt;=ScoreRanges!D$4),ScoreRanges!E$4,IF(AND(ConversionTable!B44&gt;=ScoreRanges!C$5,ConversionTable!B44&lt;=ScoreRanges!D$5),ScoreRanges!E$5,IF(AND(ConversionTable!B44&gt;=ScoreRanges!C$6,ConversionTable!B44&lt;=ScoreRanges!D$6),ScoreRanges!E$6,IF(AND(ConversionTable!B44&gt;=ScoreRanges!C$7,ConversionTable!B44&lt;=ScoreRanges!D$7),ScoreRanges!E$7,IF(AND(ConversionTable!B44&gt;=ScoreRanges!C$8,ConversionTable!B44&lt;=ScoreRanges!D$8),ScoreRanges!E$8,"")))))</f>
        <v/>
      </c>
      <c r="B44" s="14">
        <f t="shared" si="1"/>
        <v>0.42000000000000021</v>
      </c>
      <c r="C44" s="22" t="e">
        <f t="shared" si="0"/>
        <v>#N/A</v>
      </c>
      <c r="D44" s="14" t="e">
        <f t="shared" si="2"/>
        <v>#N/A</v>
      </c>
      <c r="E44" s="7" t="e">
        <f>IF(AND(D44&gt;=ConversionTable!I$4,ConversionTable!D44&lt;=ConversionTable!J$4),ConversionTable!K$4,IF(AND(ConversionTable!D44&gt;=ConversionTable!I$5,ConversionTable!D44&lt;=ConversionTable!J$5),ConversionTable!K$5,IF(AND(ConversionTable!D44&gt;=ConversionTable!I$6,ConversionTable!D44&lt;=ConversionTable!J$6),ConversionTable!K$6,IF(AND(ConversionTable!D44&gt;=ConversionTable!I$7,ConversionTable!D44&lt;=ConversionTable!J$7),ConversionTable!K$7,IF(AND(ConversionTable!D44&gt;=ScoreRanges!J$8,ConversionTable!D44&lt;=ScoreRanges!K$8),ScoreRanges!L$8,"")))))</f>
        <v>#N/A</v>
      </c>
    </row>
    <row r="45" spans="1:5" x14ac:dyDescent="0.25">
      <c r="A45" s="5" t="str">
        <f>IF(AND(B45&gt;=ScoreRanges!C$4,ConversionTable!B45&lt;=ScoreRanges!D$4),ScoreRanges!E$4,IF(AND(ConversionTable!B45&gt;=ScoreRanges!C$5,ConversionTable!B45&lt;=ScoreRanges!D$5),ScoreRanges!E$5,IF(AND(ConversionTable!B45&gt;=ScoreRanges!C$6,ConversionTable!B45&lt;=ScoreRanges!D$6),ScoreRanges!E$6,IF(AND(ConversionTable!B45&gt;=ScoreRanges!C$7,ConversionTable!B45&lt;=ScoreRanges!D$7),ScoreRanges!E$7,IF(AND(ConversionTable!B45&gt;=ScoreRanges!C$8,ConversionTable!B45&lt;=ScoreRanges!D$8),ScoreRanges!E$8,"")))))</f>
        <v/>
      </c>
      <c r="B45" s="14">
        <f t="shared" si="1"/>
        <v>0.43000000000000022</v>
      </c>
      <c r="C45" s="22" t="e">
        <f t="shared" si="0"/>
        <v>#N/A</v>
      </c>
      <c r="D45" s="14" t="e">
        <f t="shared" si="2"/>
        <v>#N/A</v>
      </c>
      <c r="E45" s="7" t="e">
        <f>IF(AND(D45&gt;=ConversionTable!I$4,ConversionTable!D45&lt;=ConversionTable!J$4),ConversionTable!K$4,IF(AND(ConversionTable!D45&gt;=ConversionTable!I$5,ConversionTable!D45&lt;=ConversionTable!J$5),ConversionTable!K$5,IF(AND(ConversionTable!D45&gt;=ConversionTable!I$6,ConversionTable!D45&lt;=ConversionTable!J$6),ConversionTable!K$6,IF(AND(ConversionTable!D45&gt;=ConversionTable!I$7,ConversionTable!D45&lt;=ConversionTable!J$7),ConversionTable!K$7,IF(AND(ConversionTable!D45&gt;=ScoreRanges!J$8,ConversionTable!D45&lt;=ScoreRanges!K$8),ScoreRanges!L$8,"")))))</f>
        <v>#N/A</v>
      </c>
    </row>
    <row r="46" spans="1:5" x14ac:dyDescent="0.25">
      <c r="A46" s="5" t="str">
        <f>IF(AND(B46&gt;=ScoreRanges!C$4,ConversionTable!B46&lt;=ScoreRanges!D$4),ScoreRanges!E$4,IF(AND(ConversionTable!B46&gt;=ScoreRanges!C$5,ConversionTable!B46&lt;=ScoreRanges!D$5),ScoreRanges!E$5,IF(AND(ConversionTable!B46&gt;=ScoreRanges!C$6,ConversionTable!B46&lt;=ScoreRanges!D$6),ScoreRanges!E$6,IF(AND(ConversionTable!B46&gt;=ScoreRanges!C$7,ConversionTable!B46&lt;=ScoreRanges!D$7),ScoreRanges!E$7,IF(AND(ConversionTable!B46&gt;=ScoreRanges!C$8,ConversionTable!B46&lt;=ScoreRanges!D$8),ScoreRanges!E$8,"")))))</f>
        <v/>
      </c>
      <c r="B46" s="14">
        <f t="shared" si="1"/>
        <v>0.44000000000000022</v>
      </c>
      <c r="C46" s="22" t="e">
        <f t="shared" si="0"/>
        <v>#N/A</v>
      </c>
      <c r="D46" s="14" t="e">
        <f t="shared" si="2"/>
        <v>#N/A</v>
      </c>
      <c r="E46" s="7" t="e">
        <f>IF(AND(D46&gt;=ConversionTable!I$4,ConversionTable!D46&lt;=ConversionTable!J$4),ConversionTable!K$4,IF(AND(ConversionTable!D46&gt;=ConversionTable!I$5,ConversionTable!D46&lt;=ConversionTable!J$5),ConversionTable!K$5,IF(AND(ConversionTable!D46&gt;=ConversionTable!I$6,ConversionTable!D46&lt;=ConversionTable!J$6),ConversionTable!K$6,IF(AND(ConversionTable!D46&gt;=ConversionTable!I$7,ConversionTable!D46&lt;=ConversionTable!J$7),ConversionTable!K$7,IF(AND(ConversionTable!D46&gt;=ScoreRanges!J$8,ConversionTable!D46&lt;=ScoreRanges!K$8),ScoreRanges!L$8,"")))))</f>
        <v>#N/A</v>
      </c>
    </row>
    <row r="47" spans="1:5" x14ac:dyDescent="0.25">
      <c r="A47" s="5" t="str">
        <f>IF(AND(B47&gt;=ScoreRanges!C$4,ConversionTable!B47&lt;=ScoreRanges!D$4),ScoreRanges!E$4,IF(AND(ConversionTable!B47&gt;=ScoreRanges!C$5,ConversionTable!B47&lt;=ScoreRanges!D$5),ScoreRanges!E$5,IF(AND(ConversionTable!B47&gt;=ScoreRanges!C$6,ConversionTable!B47&lt;=ScoreRanges!D$6),ScoreRanges!E$6,IF(AND(ConversionTable!B47&gt;=ScoreRanges!C$7,ConversionTable!B47&lt;=ScoreRanges!D$7),ScoreRanges!E$7,IF(AND(ConversionTable!B47&gt;=ScoreRanges!C$8,ConversionTable!B47&lt;=ScoreRanges!D$8),ScoreRanges!E$8,"")))))</f>
        <v/>
      </c>
      <c r="B47" s="14">
        <f t="shared" si="1"/>
        <v>0.45000000000000023</v>
      </c>
      <c r="C47" s="22" t="e">
        <f t="shared" si="0"/>
        <v>#N/A</v>
      </c>
      <c r="D47" s="14" t="e">
        <f t="shared" si="2"/>
        <v>#N/A</v>
      </c>
      <c r="E47" s="7" t="e">
        <f>IF(AND(D47&gt;=ConversionTable!I$4,ConversionTable!D47&lt;=ConversionTable!J$4),ConversionTable!K$4,IF(AND(ConversionTable!D47&gt;=ConversionTable!I$5,ConversionTable!D47&lt;=ConversionTable!J$5),ConversionTable!K$5,IF(AND(ConversionTable!D47&gt;=ConversionTable!I$6,ConversionTable!D47&lt;=ConversionTable!J$6),ConversionTable!K$6,IF(AND(ConversionTable!D47&gt;=ConversionTable!I$7,ConversionTable!D47&lt;=ConversionTable!J$7),ConversionTable!K$7,IF(AND(ConversionTable!D47&gt;=ScoreRanges!J$8,ConversionTable!D47&lt;=ScoreRanges!K$8),ScoreRanges!L$8,"")))))</f>
        <v>#N/A</v>
      </c>
    </row>
    <row r="48" spans="1:5" x14ac:dyDescent="0.25">
      <c r="A48" s="5" t="str">
        <f>IF(AND(B48&gt;=ScoreRanges!C$4,ConversionTable!B48&lt;=ScoreRanges!D$4),ScoreRanges!E$4,IF(AND(ConversionTable!B48&gt;=ScoreRanges!C$5,ConversionTable!B48&lt;=ScoreRanges!D$5),ScoreRanges!E$5,IF(AND(ConversionTable!B48&gt;=ScoreRanges!C$6,ConversionTable!B48&lt;=ScoreRanges!D$6),ScoreRanges!E$6,IF(AND(ConversionTable!B48&gt;=ScoreRanges!C$7,ConversionTable!B48&lt;=ScoreRanges!D$7),ScoreRanges!E$7,IF(AND(ConversionTable!B48&gt;=ScoreRanges!C$8,ConversionTable!B48&lt;=ScoreRanges!D$8),ScoreRanges!E$8,"")))))</f>
        <v/>
      </c>
      <c r="B48" s="14">
        <f t="shared" si="1"/>
        <v>0.46000000000000024</v>
      </c>
      <c r="C48" s="22" t="e">
        <f t="shared" si="0"/>
        <v>#N/A</v>
      </c>
      <c r="D48" s="14" t="e">
        <f t="shared" si="2"/>
        <v>#N/A</v>
      </c>
      <c r="E48" s="7" t="e">
        <f>IF(AND(D48&gt;=ConversionTable!I$4,ConversionTable!D48&lt;=ConversionTable!J$4),ConversionTable!K$4,IF(AND(ConversionTable!D48&gt;=ConversionTable!I$5,ConversionTable!D48&lt;=ConversionTable!J$5),ConversionTable!K$5,IF(AND(ConversionTable!D48&gt;=ConversionTable!I$6,ConversionTable!D48&lt;=ConversionTable!J$6),ConversionTable!K$6,IF(AND(ConversionTable!D48&gt;=ConversionTable!I$7,ConversionTable!D48&lt;=ConversionTable!J$7),ConversionTable!K$7,IF(AND(ConversionTable!D48&gt;=ScoreRanges!J$8,ConversionTable!D48&lt;=ScoreRanges!K$8),ScoreRanges!L$8,"")))))</f>
        <v>#N/A</v>
      </c>
    </row>
    <row r="49" spans="1:5" x14ac:dyDescent="0.25">
      <c r="A49" s="5" t="str">
        <f>IF(AND(B49&gt;=ScoreRanges!C$4,ConversionTable!B49&lt;=ScoreRanges!D$4),ScoreRanges!E$4,IF(AND(ConversionTable!B49&gt;=ScoreRanges!C$5,ConversionTable!B49&lt;=ScoreRanges!D$5),ScoreRanges!E$5,IF(AND(ConversionTable!B49&gt;=ScoreRanges!C$6,ConversionTable!B49&lt;=ScoreRanges!D$6),ScoreRanges!E$6,IF(AND(ConversionTable!B49&gt;=ScoreRanges!C$7,ConversionTable!B49&lt;=ScoreRanges!D$7),ScoreRanges!E$7,IF(AND(ConversionTable!B49&gt;=ScoreRanges!C$8,ConversionTable!B49&lt;=ScoreRanges!D$8),ScoreRanges!E$8,"")))))</f>
        <v/>
      </c>
      <c r="B49" s="14">
        <f t="shared" si="1"/>
        <v>0.47000000000000025</v>
      </c>
      <c r="C49" s="22" t="e">
        <f t="shared" si="0"/>
        <v>#N/A</v>
      </c>
      <c r="D49" s="14" t="e">
        <f t="shared" si="2"/>
        <v>#N/A</v>
      </c>
      <c r="E49" s="7" t="e">
        <f>IF(AND(D49&gt;=ConversionTable!I$4,ConversionTable!D49&lt;=ConversionTable!J$4),ConversionTable!K$4,IF(AND(ConversionTable!D49&gt;=ConversionTable!I$5,ConversionTable!D49&lt;=ConversionTable!J$5),ConversionTable!K$5,IF(AND(ConversionTable!D49&gt;=ConversionTable!I$6,ConversionTable!D49&lt;=ConversionTable!J$6),ConversionTable!K$6,IF(AND(ConversionTable!D49&gt;=ConversionTable!I$7,ConversionTable!D49&lt;=ConversionTable!J$7),ConversionTable!K$7,IF(AND(ConversionTable!D49&gt;=ScoreRanges!J$8,ConversionTable!D49&lt;=ScoreRanges!K$8),ScoreRanges!L$8,"")))))</f>
        <v>#N/A</v>
      </c>
    </row>
    <row r="50" spans="1:5" x14ac:dyDescent="0.25">
      <c r="A50" s="5" t="str">
        <f>IF(AND(B50&gt;=ScoreRanges!C$4,ConversionTable!B50&lt;=ScoreRanges!D$4),ScoreRanges!E$4,IF(AND(ConversionTable!B50&gt;=ScoreRanges!C$5,ConversionTable!B50&lt;=ScoreRanges!D$5),ScoreRanges!E$5,IF(AND(ConversionTable!B50&gt;=ScoreRanges!C$6,ConversionTable!B50&lt;=ScoreRanges!D$6),ScoreRanges!E$6,IF(AND(ConversionTable!B50&gt;=ScoreRanges!C$7,ConversionTable!B50&lt;=ScoreRanges!D$7),ScoreRanges!E$7,IF(AND(ConversionTable!B50&gt;=ScoreRanges!C$8,ConversionTable!B50&lt;=ScoreRanges!D$8),ScoreRanges!E$8,"")))))</f>
        <v/>
      </c>
      <c r="B50" s="14">
        <f t="shared" si="1"/>
        <v>0.48000000000000026</v>
      </c>
      <c r="C50" s="22" t="e">
        <f t="shared" si="0"/>
        <v>#N/A</v>
      </c>
      <c r="D50" s="14" t="e">
        <f t="shared" si="2"/>
        <v>#N/A</v>
      </c>
      <c r="E50" s="7" t="e">
        <f>IF(AND(D50&gt;=ConversionTable!I$4,ConversionTable!D50&lt;=ConversionTable!J$4),ConversionTable!K$4,IF(AND(ConversionTable!D50&gt;=ConversionTable!I$5,ConversionTable!D50&lt;=ConversionTable!J$5),ConversionTable!K$5,IF(AND(ConversionTable!D50&gt;=ConversionTable!I$6,ConversionTable!D50&lt;=ConversionTable!J$6),ConversionTable!K$6,IF(AND(ConversionTable!D50&gt;=ConversionTable!I$7,ConversionTable!D50&lt;=ConversionTable!J$7),ConversionTable!K$7,IF(AND(ConversionTable!D50&gt;=ScoreRanges!J$8,ConversionTable!D50&lt;=ScoreRanges!K$8),ScoreRanges!L$8,"")))))</f>
        <v>#N/A</v>
      </c>
    </row>
    <row r="51" spans="1:5" x14ac:dyDescent="0.25">
      <c r="A51" s="5" t="str">
        <f>IF(AND(B51&gt;=ScoreRanges!C$4,ConversionTable!B51&lt;=ScoreRanges!D$4),ScoreRanges!E$4,IF(AND(ConversionTable!B51&gt;=ScoreRanges!C$5,ConversionTable!B51&lt;=ScoreRanges!D$5),ScoreRanges!E$5,IF(AND(ConversionTable!B51&gt;=ScoreRanges!C$6,ConversionTable!B51&lt;=ScoreRanges!D$6),ScoreRanges!E$6,IF(AND(ConversionTable!B51&gt;=ScoreRanges!C$7,ConversionTable!B51&lt;=ScoreRanges!D$7),ScoreRanges!E$7,IF(AND(ConversionTable!B51&gt;=ScoreRanges!C$8,ConversionTable!B51&lt;=ScoreRanges!D$8),ScoreRanges!E$8,"")))))</f>
        <v/>
      </c>
      <c r="B51" s="14">
        <f t="shared" si="1"/>
        <v>0.49000000000000027</v>
      </c>
      <c r="C51" s="22" t="e">
        <f t="shared" si="0"/>
        <v>#N/A</v>
      </c>
      <c r="D51" s="14" t="e">
        <f t="shared" si="2"/>
        <v>#N/A</v>
      </c>
      <c r="E51" s="7" t="e">
        <f>IF(AND(D51&gt;=ConversionTable!I$4,ConversionTable!D51&lt;=ConversionTable!J$4),ConversionTable!K$4,IF(AND(ConversionTable!D51&gt;=ConversionTable!I$5,ConversionTable!D51&lt;=ConversionTable!J$5),ConversionTable!K$5,IF(AND(ConversionTable!D51&gt;=ConversionTable!I$6,ConversionTable!D51&lt;=ConversionTable!J$6),ConversionTable!K$6,IF(AND(ConversionTable!D51&gt;=ConversionTable!I$7,ConversionTable!D51&lt;=ConversionTable!J$7),ConversionTable!K$7,IF(AND(ConversionTable!D51&gt;=ScoreRanges!J$8,ConversionTable!D51&lt;=ScoreRanges!K$8),ScoreRanges!L$8,"")))))</f>
        <v>#N/A</v>
      </c>
    </row>
    <row r="52" spans="1:5" x14ac:dyDescent="0.25">
      <c r="A52" s="5" t="str">
        <f>IF(AND(B52&gt;=ScoreRanges!C$4,ConversionTable!B52&lt;=ScoreRanges!D$4),ScoreRanges!E$4,IF(AND(ConversionTable!B52&gt;=ScoreRanges!C$5,ConversionTable!B52&lt;=ScoreRanges!D$5),ScoreRanges!E$5,IF(AND(ConversionTable!B52&gt;=ScoreRanges!C$6,ConversionTable!B52&lt;=ScoreRanges!D$6),ScoreRanges!E$6,IF(AND(ConversionTable!B52&gt;=ScoreRanges!C$7,ConversionTable!B52&lt;=ScoreRanges!D$7),ScoreRanges!E$7,IF(AND(ConversionTable!B52&gt;=ScoreRanges!C$8,ConversionTable!B52&lt;=ScoreRanges!D$8),ScoreRanges!E$8,"")))))</f>
        <v/>
      </c>
      <c r="B52" s="14">
        <f t="shared" si="1"/>
        <v>0.50000000000000022</v>
      </c>
      <c r="C52" s="22" t="e">
        <f t="shared" si="0"/>
        <v>#N/A</v>
      </c>
      <c r="D52" s="14" t="e">
        <f t="shared" si="2"/>
        <v>#N/A</v>
      </c>
      <c r="E52" s="7" t="e">
        <f>IF(AND(D52&gt;=ConversionTable!I$4,ConversionTable!D52&lt;=ConversionTable!J$4),ConversionTable!K$4,IF(AND(ConversionTable!D52&gt;=ConversionTable!I$5,ConversionTable!D52&lt;=ConversionTable!J$5),ConversionTable!K$5,IF(AND(ConversionTable!D52&gt;=ConversionTable!I$6,ConversionTable!D52&lt;=ConversionTable!J$6),ConversionTable!K$6,IF(AND(ConversionTable!D52&gt;=ConversionTable!I$7,ConversionTable!D52&lt;=ConversionTable!J$7),ConversionTable!K$7,IF(AND(ConversionTable!D52&gt;=ScoreRanges!J$8,ConversionTable!D52&lt;=ScoreRanges!K$8),ScoreRanges!L$8,"")))))</f>
        <v>#N/A</v>
      </c>
    </row>
    <row r="53" spans="1:5" x14ac:dyDescent="0.25">
      <c r="A53" s="5" t="str">
        <f>IF(AND(B53&gt;=ScoreRanges!C$4,ConversionTable!B53&lt;=ScoreRanges!D$4),ScoreRanges!E$4,IF(AND(ConversionTable!B53&gt;=ScoreRanges!C$5,ConversionTable!B53&lt;=ScoreRanges!D$5),ScoreRanges!E$5,IF(AND(ConversionTable!B53&gt;=ScoreRanges!C$6,ConversionTable!B53&lt;=ScoreRanges!D$6),ScoreRanges!E$6,IF(AND(ConversionTable!B53&gt;=ScoreRanges!C$7,ConversionTable!B53&lt;=ScoreRanges!D$7),ScoreRanges!E$7,IF(AND(ConversionTable!B53&gt;=ScoreRanges!C$8,ConversionTable!B53&lt;=ScoreRanges!D$8),ScoreRanges!E$8,"")))))</f>
        <v/>
      </c>
      <c r="B53" s="14">
        <f t="shared" si="1"/>
        <v>0.51000000000000023</v>
      </c>
      <c r="C53" s="22" t="e">
        <f t="shared" si="0"/>
        <v>#N/A</v>
      </c>
      <c r="D53" s="14" t="e">
        <f t="shared" si="2"/>
        <v>#N/A</v>
      </c>
      <c r="E53" s="7" t="e">
        <f>IF(AND(D53&gt;=ConversionTable!I$4,ConversionTable!D53&lt;=ConversionTable!J$4),ConversionTable!K$4,IF(AND(ConversionTable!D53&gt;=ConversionTable!I$5,ConversionTable!D53&lt;=ConversionTable!J$5),ConversionTable!K$5,IF(AND(ConversionTable!D53&gt;=ConversionTable!I$6,ConversionTable!D53&lt;=ConversionTable!J$6),ConversionTable!K$6,IF(AND(ConversionTable!D53&gt;=ConversionTable!I$7,ConversionTable!D53&lt;=ConversionTable!J$7),ConversionTable!K$7,IF(AND(ConversionTable!D53&gt;=ScoreRanges!J$8,ConversionTable!D53&lt;=ScoreRanges!K$8),ScoreRanges!L$8,"")))))</f>
        <v>#N/A</v>
      </c>
    </row>
    <row r="54" spans="1:5" x14ac:dyDescent="0.25">
      <c r="A54" s="5" t="str">
        <f>IF(AND(B54&gt;=ScoreRanges!C$4,ConversionTable!B54&lt;=ScoreRanges!D$4),ScoreRanges!E$4,IF(AND(ConversionTable!B54&gt;=ScoreRanges!C$5,ConversionTable!B54&lt;=ScoreRanges!D$5),ScoreRanges!E$5,IF(AND(ConversionTable!B54&gt;=ScoreRanges!C$6,ConversionTable!B54&lt;=ScoreRanges!D$6),ScoreRanges!E$6,IF(AND(ConversionTable!B54&gt;=ScoreRanges!C$7,ConversionTable!B54&lt;=ScoreRanges!D$7),ScoreRanges!E$7,IF(AND(ConversionTable!B54&gt;=ScoreRanges!C$8,ConversionTable!B54&lt;=ScoreRanges!D$8),ScoreRanges!E$8,"")))))</f>
        <v/>
      </c>
      <c r="B54" s="14">
        <f t="shared" si="1"/>
        <v>0.52000000000000024</v>
      </c>
      <c r="C54" s="22" t="e">
        <f t="shared" si="0"/>
        <v>#N/A</v>
      </c>
      <c r="D54" s="14" t="e">
        <f t="shared" si="2"/>
        <v>#N/A</v>
      </c>
      <c r="E54" s="7" t="e">
        <f>IF(AND(D54&gt;=ConversionTable!I$4,ConversionTable!D54&lt;=ConversionTable!J$4),ConversionTable!K$4,IF(AND(ConversionTable!D54&gt;=ConversionTable!I$5,ConversionTable!D54&lt;=ConversionTable!J$5),ConversionTable!K$5,IF(AND(ConversionTable!D54&gt;=ConversionTable!I$6,ConversionTable!D54&lt;=ConversionTable!J$6),ConversionTable!K$6,IF(AND(ConversionTable!D54&gt;=ConversionTable!I$7,ConversionTable!D54&lt;=ConversionTable!J$7),ConversionTable!K$7,IF(AND(ConversionTable!D54&gt;=ScoreRanges!J$8,ConversionTable!D54&lt;=ScoreRanges!K$8),ScoreRanges!L$8,"")))))</f>
        <v>#N/A</v>
      </c>
    </row>
    <row r="55" spans="1:5" x14ac:dyDescent="0.25">
      <c r="A55" s="5" t="str">
        <f>IF(AND(B55&gt;=ScoreRanges!C$4,ConversionTable!B55&lt;=ScoreRanges!D$4),ScoreRanges!E$4,IF(AND(ConversionTable!B55&gt;=ScoreRanges!C$5,ConversionTable!B55&lt;=ScoreRanges!D$5),ScoreRanges!E$5,IF(AND(ConversionTable!B55&gt;=ScoreRanges!C$6,ConversionTable!B55&lt;=ScoreRanges!D$6),ScoreRanges!E$6,IF(AND(ConversionTable!B55&gt;=ScoreRanges!C$7,ConversionTable!B55&lt;=ScoreRanges!D$7),ScoreRanges!E$7,IF(AND(ConversionTable!B55&gt;=ScoreRanges!C$8,ConversionTable!B55&lt;=ScoreRanges!D$8),ScoreRanges!E$8,"")))))</f>
        <v/>
      </c>
      <c r="B55" s="14">
        <f t="shared" si="1"/>
        <v>0.53000000000000025</v>
      </c>
      <c r="C55" s="22" t="e">
        <f t="shared" si="0"/>
        <v>#N/A</v>
      </c>
      <c r="D55" s="14" t="e">
        <f t="shared" si="2"/>
        <v>#N/A</v>
      </c>
      <c r="E55" s="7" t="e">
        <f>IF(AND(D55&gt;=ConversionTable!I$4,ConversionTable!D55&lt;=ConversionTable!J$4),ConversionTable!K$4,IF(AND(ConversionTable!D55&gt;=ConversionTable!I$5,ConversionTable!D55&lt;=ConversionTable!J$5),ConversionTable!K$5,IF(AND(ConversionTable!D55&gt;=ConversionTable!I$6,ConversionTable!D55&lt;=ConversionTable!J$6),ConversionTable!K$6,IF(AND(ConversionTable!D55&gt;=ConversionTable!I$7,ConversionTable!D55&lt;=ConversionTable!J$7),ConversionTable!K$7,IF(AND(ConversionTable!D55&gt;=ScoreRanges!J$8,ConversionTable!D55&lt;=ScoreRanges!K$8),ScoreRanges!L$8,"")))))</f>
        <v>#N/A</v>
      </c>
    </row>
    <row r="56" spans="1:5" x14ac:dyDescent="0.25">
      <c r="A56" s="5" t="str">
        <f>IF(AND(B56&gt;=ScoreRanges!C$4,ConversionTable!B56&lt;=ScoreRanges!D$4),ScoreRanges!E$4,IF(AND(ConversionTable!B56&gt;=ScoreRanges!C$5,ConversionTable!B56&lt;=ScoreRanges!D$5),ScoreRanges!E$5,IF(AND(ConversionTable!B56&gt;=ScoreRanges!C$6,ConversionTable!B56&lt;=ScoreRanges!D$6),ScoreRanges!E$6,IF(AND(ConversionTable!B56&gt;=ScoreRanges!C$7,ConversionTable!B56&lt;=ScoreRanges!D$7),ScoreRanges!E$7,IF(AND(ConversionTable!B56&gt;=ScoreRanges!C$8,ConversionTable!B56&lt;=ScoreRanges!D$8),ScoreRanges!E$8,"")))))</f>
        <v/>
      </c>
      <c r="B56" s="14">
        <f t="shared" si="1"/>
        <v>0.54000000000000026</v>
      </c>
      <c r="C56" s="22" t="e">
        <f t="shared" si="0"/>
        <v>#N/A</v>
      </c>
      <c r="D56" s="14" t="e">
        <f t="shared" si="2"/>
        <v>#N/A</v>
      </c>
      <c r="E56" s="7" t="e">
        <f>IF(AND(D56&gt;=ConversionTable!I$4,ConversionTable!D56&lt;=ConversionTable!J$4),ConversionTable!K$4,IF(AND(ConversionTable!D56&gt;=ConversionTable!I$5,ConversionTable!D56&lt;=ConversionTable!J$5),ConversionTable!K$5,IF(AND(ConversionTable!D56&gt;=ConversionTable!I$6,ConversionTable!D56&lt;=ConversionTable!J$6),ConversionTable!K$6,IF(AND(ConversionTable!D56&gt;=ConversionTable!I$7,ConversionTable!D56&lt;=ConversionTable!J$7),ConversionTable!K$7,IF(AND(ConversionTable!D56&gt;=ScoreRanges!J$8,ConversionTable!D56&lt;=ScoreRanges!K$8),ScoreRanges!L$8,"")))))</f>
        <v>#N/A</v>
      </c>
    </row>
    <row r="57" spans="1:5" x14ac:dyDescent="0.25">
      <c r="A57" s="5" t="str">
        <f>IF(AND(B57&gt;=ScoreRanges!C$4,ConversionTable!B57&lt;=ScoreRanges!D$4),ScoreRanges!E$4,IF(AND(ConversionTable!B57&gt;=ScoreRanges!C$5,ConversionTable!B57&lt;=ScoreRanges!D$5),ScoreRanges!E$5,IF(AND(ConversionTable!B57&gt;=ScoreRanges!C$6,ConversionTable!B57&lt;=ScoreRanges!D$6),ScoreRanges!E$6,IF(AND(ConversionTable!B57&gt;=ScoreRanges!C$7,ConversionTable!B57&lt;=ScoreRanges!D$7),ScoreRanges!E$7,IF(AND(ConversionTable!B57&gt;=ScoreRanges!C$8,ConversionTable!B57&lt;=ScoreRanges!D$8),ScoreRanges!E$8,"")))))</f>
        <v/>
      </c>
      <c r="B57" s="14">
        <f t="shared" si="1"/>
        <v>0.55000000000000027</v>
      </c>
      <c r="C57" s="22" t="e">
        <f t="shared" si="0"/>
        <v>#N/A</v>
      </c>
      <c r="D57" s="14" t="e">
        <f t="shared" si="2"/>
        <v>#N/A</v>
      </c>
      <c r="E57" s="7" t="e">
        <f>IF(AND(D57&gt;=ConversionTable!I$4,ConversionTable!D57&lt;=ConversionTable!J$4),ConversionTable!K$4,IF(AND(ConversionTable!D57&gt;=ConversionTable!I$5,ConversionTable!D57&lt;=ConversionTable!J$5),ConversionTable!K$5,IF(AND(ConversionTable!D57&gt;=ConversionTable!I$6,ConversionTable!D57&lt;=ConversionTable!J$6),ConversionTable!K$6,IF(AND(ConversionTable!D57&gt;=ConversionTable!I$7,ConversionTable!D57&lt;=ConversionTable!J$7),ConversionTable!K$7,IF(AND(ConversionTable!D57&gt;=ScoreRanges!J$8,ConversionTable!D57&lt;=ScoreRanges!K$8),ScoreRanges!L$8,"")))))</f>
        <v>#N/A</v>
      </c>
    </row>
    <row r="58" spans="1:5" x14ac:dyDescent="0.25">
      <c r="A58" s="5" t="str">
        <f>IF(AND(B58&gt;=ScoreRanges!C$4,ConversionTable!B58&lt;=ScoreRanges!D$4),ScoreRanges!E$4,IF(AND(ConversionTable!B58&gt;=ScoreRanges!C$5,ConversionTable!B58&lt;=ScoreRanges!D$5),ScoreRanges!E$5,IF(AND(ConversionTable!B58&gt;=ScoreRanges!C$6,ConversionTable!B58&lt;=ScoreRanges!D$6),ScoreRanges!E$6,IF(AND(ConversionTable!B58&gt;=ScoreRanges!C$7,ConversionTable!B58&lt;=ScoreRanges!D$7),ScoreRanges!E$7,IF(AND(ConversionTable!B58&gt;=ScoreRanges!C$8,ConversionTable!B58&lt;=ScoreRanges!D$8),ScoreRanges!E$8,"")))))</f>
        <v/>
      </c>
      <c r="B58" s="14">
        <f t="shared" si="1"/>
        <v>0.56000000000000028</v>
      </c>
      <c r="C58" s="22" t="e">
        <f t="shared" si="0"/>
        <v>#N/A</v>
      </c>
      <c r="D58" s="14" t="e">
        <f t="shared" si="2"/>
        <v>#N/A</v>
      </c>
      <c r="E58" s="7" t="e">
        <f>IF(AND(D58&gt;=ConversionTable!I$4,ConversionTable!D58&lt;=ConversionTable!J$4),ConversionTable!K$4,IF(AND(ConversionTable!D58&gt;=ConversionTable!I$5,ConversionTable!D58&lt;=ConversionTable!J$5),ConversionTable!K$5,IF(AND(ConversionTable!D58&gt;=ConversionTable!I$6,ConversionTable!D58&lt;=ConversionTable!J$6),ConversionTable!K$6,IF(AND(ConversionTable!D58&gt;=ConversionTable!I$7,ConversionTable!D58&lt;=ConversionTable!J$7),ConversionTable!K$7,IF(AND(ConversionTable!D58&gt;=ScoreRanges!J$8,ConversionTable!D58&lt;=ScoreRanges!K$8),ScoreRanges!L$8,"")))))</f>
        <v>#N/A</v>
      </c>
    </row>
    <row r="59" spans="1:5" x14ac:dyDescent="0.25">
      <c r="A59" s="5" t="str">
        <f>IF(AND(B59&gt;=ScoreRanges!C$4,ConversionTable!B59&lt;=ScoreRanges!D$4),ScoreRanges!E$4,IF(AND(ConversionTable!B59&gt;=ScoreRanges!C$5,ConversionTable!B59&lt;=ScoreRanges!D$5),ScoreRanges!E$5,IF(AND(ConversionTable!B59&gt;=ScoreRanges!C$6,ConversionTable!B59&lt;=ScoreRanges!D$6),ScoreRanges!E$6,IF(AND(ConversionTable!B59&gt;=ScoreRanges!C$7,ConversionTable!B59&lt;=ScoreRanges!D$7),ScoreRanges!E$7,IF(AND(ConversionTable!B59&gt;=ScoreRanges!C$8,ConversionTable!B59&lt;=ScoreRanges!D$8),ScoreRanges!E$8,"")))))</f>
        <v/>
      </c>
      <c r="B59" s="14">
        <f t="shared" si="1"/>
        <v>0.57000000000000028</v>
      </c>
      <c r="C59" s="22" t="e">
        <f t="shared" si="0"/>
        <v>#N/A</v>
      </c>
      <c r="D59" s="14" t="e">
        <f t="shared" si="2"/>
        <v>#N/A</v>
      </c>
      <c r="E59" s="7" t="e">
        <f>IF(AND(D59&gt;=ConversionTable!I$4,ConversionTable!D59&lt;=ConversionTable!J$4),ConversionTable!K$4,IF(AND(ConversionTable!D59&gt;=ConversionTable!I$5,ConversionTable!D59&lt;=ConversionTable!J$5),ConversionTable!K$5,IF(AND(ConversionTable!D59&gt;=ConversionTable!I$6,ConversionTable!D59&lt;=ConversionTable!J$6),ConversionTable!K$6,IF(AND(ConversionTable!D59&gt;=ConversionTable!I$7,ConversionTable!D59&lt;=ConversionTable!J$7),ConversionTable!K$7,IF(AND(ConversionTable!D59&gt;=ScoreRanges!J$8,ConversionTable!D59&lt;=ScoreRanges!K$8),ScoreRanges!L$8,"")))))</f>
        <v>#N/A</v>
      </c>
    </row>
    <row r="60" spans="1:5" x14ac:dyDescent="0.25">
      <c r="A60" s="5" t="str">
        <f>IF(AND(B60&gt;=ScoreRanges!C$4,ConversionTable!B60&lt;=ScoreRanges!D$4),ScoreRanges!E$4,IF(AND(ConversionTable!B60&gt;=ScoreRanges!C$5,ConversionTable!B60&lt;=ScoreRanges!D$5),ScoreRanges!E$5,IF(AND(ConversionTable!B60&gt;=ScoreRanges!C$6,ConversionTable!B60&lt;=ScoreRanges!D$6),ScoreRanges!E$6,IF(AND(ConversionTable!B60&gt;=ScoreRanges!C$7,ConversionTable!B60&lt;=ScoreRanges!D$7),ScoreRanges!E$7,IF(AND(ConversionTable!B60&gt;=ScoreRanges!C$8,ConversionTable!B60&lt;=ScoreRanges!D$8),ScoreRanges!E$8,"")))))</f>
        <v/>
      </c>
      <c r="B60" s="14">
        <f t="shared" si="1"/>
        <v>0.58000000000000029</v>
      </c>
      <c r="C60" s="22" t="e">
        <f t="shared" si="0"/>
        <v>#N/A</v>
      </c>
      <c r="D60" s="14" t="e">
        <f t="shared" si="2"/>
        <v>#N/A</v>
      </c>
      <c r="E60" s="7" t="e">
        <f>IF(AND(D60&gt;=ConversionTable!I$4,ConversionTable!D60&lt;=ConversionTable!J$4),ConversionTable!K$4,IF(AND(ConversionTable!D60&gt;=ConversionTable!I$5,ConversionTable!D60&lt;=ConversionTable!J$5),ConversionTable!K$5,IF(AND(ConversionTable!D60&gt;=ConversionTable!I$6,ConversionTable!D60&lt;=ConversionTable!J$6),ConversionTable!K$6,IF(AND(ConversionTable!D60&gt;=ConversionTable!I$7,ConversionTable!D60&lt;=ConversionTable!J$7),ConversionTable!K$7,IF(AND(ConversionTable!D60&gt;=ScoreRanges!J$8,ConversionTable!D60&lt;=ScoreRanges!K$8),ScoreRanges!L$8,"")))))</f>
        <v>#N/A</v>
      </c>
    </row>
    <row r="61" spans="1:5" x14ac:dyDescent="0.25">
      <c r="A61" s="5" t="str">
        <f>IF(AND(B61&gt;=ScoreRanges!C$4,ConversionTable!B61&lt;=ScoreRanges!D$4),ScoreRanges!E$4,IF(AND(ConversionTable!B61&gt;=ScoreRanges!C$5,ConversionTable!B61&lt;=ScoreRanges!D$5),ScoreRanges!E$5,IF(AND(ConversionTable!B61&gt;=ScoreRanges!C$6,ConversionTable!B61&lt;=ScoreRanges!D$6),ScoreRanges!E$6,IF(AND(ConversionTable!B61&gt;=ScoreRanges!C$7,ConversionTable!B61&lt;=ScoreRanges!D$7),ScoreRanges!E$7,IF(AND(ConversionTable!B61&gt;=ScoreRanges!C$8,ConversionTable!B61&lt;=ScoreRanges!D$8),ScoreRanges!E$8,"")))))</f>
        <v/>
      </c>
      <c r="B61" s="14">
        <f t="shared" si="1"/>
        <v>0.5900000000000003</v>
      </c>
      <c r="C61" s="22" t="e">
        <f t="shared" si="0"/>
        <v>#N/A</v>
      </c>
      <c r="D61" s="14" t="e">
        <f t="shared" si="2"/>
        <v>#N/A</v>
      </c>
      <c r="E61" s="7" t="e">
        <f>IF(AND(D61&gt;=ConversionTable!I$4,ConversionTable!D61&lt;=ConversionTable!J$4),ConversionTable!K$4,IF(AND(ConversionTable!D61&gt;=ConversionTable!I$5,ConversionTable!D61&lt;=ConversionTable!J$5),ConversionTable!K$5,IF(AND(ConversionTable!D61&gt;=ConversionTable!I$6,ConversionTable!D61&lt;=ConversionTable!J$6),ConversionTable!K$6,IF(AND(ConversionTable!D61&gt;=ConversionTable!I$7,ConversionTable!D61&lt;=ConversionTable!J$7),ConversionTable!K$7,IF(AND(ConversionTable!D61&gt;=ScoreRanges!J$8,ConversionTable!D61&lt;=ScoreRanges!K$8),ScoreRanges!L$8,"")))))</f>
        <v>#N/A</v>
      </c>
    </row>
    <row r="62" spans="1:5" x14ac:dyDescent="0.25">
      <c r="A62" s="5" t="str">
        <f>IF(AND(B62&gt;=ScoreRanges!C$4,ConversionTable!B62&lt;=ScoreRanges!D$4),ScoreRanges!E$4,IF(AND(ConversionTable!B62&gt;=ScoreRanges!C$5,ConversionTable!B62&lt;=ScoreRanges!D$5),ScoreRanges!E$5,IF(AND(ConversionTable!B62&gt;=ScoreRanges!C$6,ConversionTable!B62&lt;=ScoreRanges!D$6),ScoreRanges!E$6,IF(AND(ConversionTable!B62&gt;=ScoreRanges!C$7,ConversionTable!B62&lt;=ScoreRanges!D$7),ScoreRanges!E$7,IF(AND(ConversionTable!B62&gt;=ScoreRanges!C$8,ConversionTable!B62&lt;=ScoreRanges!D$8),ScoreRanges!E$8,"")))))</f>
        <v/>
      </c>
      <c r="B62" s="14">
        <f t="shared" si="1"/>
        <v>0.60000000000000031</v>
      </c>
      <c r="C62" s="22" t="e">
        <f t="shared" si="0"/>
        <v>#N/A</v>
      </c>
      <c r="D62" s="14" t="e">
        <f t="shared" si="2"/>
        <v>#N/A</v>
      </c>
      <c r="E62" s="7" t="e">
        <f>IF(AND(D62&gt;=ConversionTable!I$4,ConversionTable!D62&lt;=ConversionTable!J$4),ConversionTable!K$4,IF(AND(ConversionTable!D62&gt;=ConversionTable!I$5,ConversionTable!D62&lt;=ConversionTable!J$5),ConversionTable!K$5,IF(AND(ConversionTable!D62&gt;=ConversionTable!I$6,ConversionTable!D62&lt;=ConversionTable!J$6),ConversionTable!K$6,IF(AND(ConversionTable!D62&gt;=ConversionTable!I$7,ConversionTable!D62&lt;=ConversionTable!J$7),ConversionTable!K$7,IF(AND(ConversionTable!D62&gt;=ScoreRanges!J$8,ConversionTable!D62&lt;=ScoreRanges!K$8),ScoreRanges!L$8,"")))))</f>
        <v>#N/A</v>
      </c>
    </row>
    <row r="63" spans="1:5" x14ac:dyDescent="0.25">
      <c r="A63" s="5" t="str">
        <f>IF(AND(B63&gt;=ScoreRanges!C$4,ConversionTable!B63&lt;=ScoreRanges!D$4),ScoreRanges!E$4,IF(AND(ConversionTable!B63&gt;=ScoreRanges!C$5,ConversionTable!B63&lt;=ScoreRanges!D$5),ScoreRanges!E$5,IF(AND(ConversionTable!B63&gt;=ScoreRanges!C$6,ConversionTable!B63&lt;=ScoreRanges!D$6),ScoreRanges!E$6,IF(AND(ConversionTable!B63&gt;=ScoreRanges!C$7,ConversionTable!B63&lt;=ScoreRanges!D$7),ScoreRanges!E$7,IF(AND(ConversionTable!B63&gt;=ScoreRanges!C$8,ConversionTable!B63&lt;=ScoreRanges!D$8),ScoreRanges!E$8,"")))))</f>
        <v/>
      </c>
      <c r="B63" s="14">
        <f t="shared" si="1"/>
        <v>0.61000000000000032</v>
      </c>
      <c r="C63" s="22" t="e">
        <f t="shared" si="0"/>
        <v>#N/A</v>
      </c>
      <c r="D63" s="14" t="e">
        <f t="shared" si="2"/>
        <v>#N/A</v>
      </c>
      <c r="E63" s="7" t="e">
        <f>IF(AND(D63&gt;=ConversionTable!I$4,ConversionTable!D63&lt;=ConversionTable!J$4),ConversionTable!K$4,IF(AND(ConversionTable!D63&gt;=ConversionTable!I$5,ConversionTable!D63&lt;=ConversionTable!J$5),ConversionTable!K$5,IF(AND(ConversionTable!D63&gt;=ConversionTable!I$6,ConversionTable!D63&lt;=ConversionTable!J$6),ConversionTable!K$6,IF(AND(ConversionTable!D63&gt;=ConversionTable!I$7,ConversionTable!D63&lt;=ConversionTable!J$7),ConversionTable!K$7,IF(AND(ConversionTable!D63&gt;=ScoreRanges!J$8,ConversionTable!D63&lt;=ScoreRanges!K$8),ScoreRanges!L$8,"")))))</f>
        <v>#N/A</v>
      </c>
    </row>
    <row r="64" spans="1:5" x14ac:dyDescent="0.25">
      <c r="A64" s="5" t="str">
        <f>IF(AND(B64&gt;=ScoreRanges!C$4,ConversionTable!B64&lt;=ScoreRanges!D$4),ScoreRanges!E$4,IF(AND(ConversionTable!B64&gt;=ScoreRanges!C$5,ConversionTable!B64&lt;=ScoreRanges!D$5),ScoreRanges!E$5,IF(AND(ConversionTable!B64&gt;=ScoreRanges!C$6,ConversionTable!B64&lt;=ScoreRanges!D$6),ScoreRanges!E$6,IF(AND(ConversionTable!B64&gt;=ScoreRanges!C$7,ConversionTable!B64&lt;=ScoreRanges!D$7),ScoreRanges!E$7,IF(AND(ConversionTable!B64&gt;=ScoreRanges!C$8,ConversionTable!B64&lt;=ScoreRanges!D$8),ScoreRanges!E$8,"")))))</f>
        <v/>
      </c>
      <c r="B64" s="14">
        <f t="shared" si="1"/>
        <v>0.62000000000000033</v>
      </c>
      <c r="C64" s="22" t="e">
        <f t="shared" si="0"/>
        <v>#N/A</v>
      </c>
      <c r="D64" s="14" t="e">
        <f t="shared" si="2"/>
        <v>#N/A</v>
      </c>
      <c r="E64" s="7" t="e">
        <f>IF(AND(D64&gt;=ConversionTable!I$4,ConversionTable!D64&lt;=ConversionTable!J$4),ConversionTable!K$4,IF(AND(ConversionTable!D64&gt;=ConversionTable!I$5,ConversionTable!D64&lt;=ConversionTable!J$5),ConversionTable!K$5,IF(AND(ConversionTable!D64&gt;=ConversionTable!I$6,ConversionTable!D64&lt;=ConversionTable!J$6),ConversionTable!K$6,IF(AND(ConversionTable!D64&gt;=ConversionTable!I$7,ConversionTable!D64&lt;=ConversionTable!J$7),ConversionTable!K$7,IF(AND(ConversionTable!D64&gt;=ScoreRanges!J$8,ConversionTable!D64&lt;=ScoreRanges!K$8),ScoreRanges!L$8,"")))))</f>
        <v>#N/A</v>
      </c>
    </row>
    <row r="65" spans="1:5" x14ac:dyDescent="0.25">
      <c r="A65" s="5" t="str">
        <f>IF(AND(B65&gt;=ScoreRanges!C$4,ConversionTable!B65&lt;=ScoreRanges!D$4),ScoreRanges!E$4,IF(AND(ConversionTable!B65&gt;=ScoreRanges!C$5,ConversionTable!B65&lt;=ScoreRanges!D$5),ScoreRanges!E$5,IF(AND(ConversionTable!B65&gt;=ScoreRanges!C$6,ConversionTable!B65&lt;=ScoreRanges!D$6),ScoreRanges!E$6,IF(AND(ConversionTable!B65&gt;=ScoreRanges!C$7,ConversionTable!B65&lt;=ScoreRanges!D$7),ScoreRanges!E$7,IF(AND(ConversionTable!B65&gt;=ScoreRanges!C$8,ConversionTable!B65&lt;=ScoreRanges!D$8),ScoreRanges!E$8,"")))))</f>
        <v/>
      </c>
      <c r="B65" s="14">
        <f t="shared" si="1"/>
        <v>0.63000000000000034</v>
      </c>
      <c r="C65" s="22" t="e">
        <f t="shared" si="0"/>
        <v>#N/A</v>
      </c>
      <c r="D65" s="14" t="e">
        <f t="shared" si="2"/>
        <v>#N/A</v>
      </c>
      <c r="E65" s="7" t="e">
        <f>IF(AND(D65&gt;=ConversionTable!I$4,ConversionTable!D65&lt;=ConversionTable!J$4),ConversionTable!K$4,IF(AND(ConversionTable!D65&gt;=ConversionTable!I$5,ConversionTable!D65&lt;=ConversionTable!J$5),ConversionTable!K$5,IF(AND(ConversionTable!D65&gt;=ConversionTable!I$6,ConversionTable!D65&lt;=ConversionTable!J$6),ConversionTable!K$6,IF(AND(ConversionTable!D65&gt;=ConversionTable!I$7,ConversionTable!D65&lt;=ConversionTable!J$7),ConversionTable!K$7,IF(AND(ConversionTable!D65&gt;=ScoreRanges!J$8,ConversionTable!D65&lt;=ScoreRanges!K$8),ScoreRanges!L$8,"")))))</f>
        <v>#N/A</v>
      </c>
    </row>
    <row r="66" spans="1:5" x14ac:dyDescent="0.25">
      <c r="A66" s="5" t="str">
        <f>IF(AND(B66&gt;=ScoreRanges!C$4,ConversionTable!B66&lt;=ScoreRanges!D$4),ScoreRanges!E$4,IF(AND(ConversionTable!B66&gt;=ScoreRanges!C$5,ConversionTable!B66&lt;=ScoreRanges!D$5),ScoreRanges!E$5,IF(AND(ConversionTable!B66&gt;=ScoreRanges!C$6,ConversionTable!B66&lt;=ScoreRanges!D$6),ScoreRanges!E$6,IF(AND(ConversionTable!B66&gt;=ScoreRanges!C$7,ConversionTable!B66&lt;=ScoreRanges!D$7),ScoreRanges!E$7,IF(AND(ConversionTable!B66&gt;=ScoreRanges!C$8,ConversionTable!B66&lt;=ScoreRanges!D$8),ScoreRanges!E$8,"")))))</f>
        <v/>
      </c>
      <c r="B66" s="14">
        <f t="shared" si="1"/>
        <v>0.64000000000000035</v>
      </c>
      <c r="C66" s="22" t="e">
        <f t="shared" si="0"/>
        <v>#N/A</v>
      </c>
      <c r="D66" s="14" t="e">
        <f t="shared" si="2"/>
        <v>#N/A</v>
      </c>
      <c r="E66" s="7" t="e">
        <f>IF(AND(D66&gt;=ConversionTable!I$4,ConversionTable!D66&lt;=ConversionTable!J$4),ConversionTable!K$4,IF(AND(ConversionTable!D66&gt;=ConversionTable!I$5,ConversionTable!D66&lt;=ConversionTable!J$5),ConversionTable!K$5,IF(AND(ConversionTable!D66&gt;=ConversionTable!I$6,ConversionTable!D66&lt;=ConversionTable!J$6),ConversionTable!K$6,IF(AND(ConversionTable!D66&gt;=ConversionTable!I$7,ConversionTable!D66&lt;=ConversionTable!J$7),ConversionTable!K$7,IF(AND(ConversionTable!D66&gt;=ScoreRanges!J$8,ConversionTable!D66&lt;=ScoreRanges!K$8),ScoreRanges!L$8,"")))))</f>
        <v>#N/A</v>
      </c>
    </row>
    <row r="67" spans="1:5" x14ac:dyDescent="0.25">
      <c r="A67" s="5" t="str">
        <f>IF(AND(B67&gt;=ScoreRanges!C$4,ConversionTable!B67&lt;=ScoreRanges!D$4),ScoreRanges!E$4,IF(AND(ConversionTable!B67&gt;=ScoreRanges!C$5,ConversionTable!B67&lt;=ScoreRanges!D$5),ScoreRanges!E$5,IF(AND(ConversionTable!B67&gt;=ScoreRanges!C$6,ConversionTable!B67&lt;=ScoreRanges!D$6),ScoreRanges!E$6,IF(AND(ConversionTable!B67&gt;=ScoreRanges!C$7,ConversionTable!B67&lt;=ScoreRanges!D$7),ScoreRanges!E$7,IF(AND(ConversionTable!B67&gt;=ScoreRanges!C$8,ConversionTable!B67&lt;=ScoreRanges!D$8),ScoreRanges!E$8,"")))))</f>
        <v/>
      </c>
      <c r="B67" s="14">
        <f t="shared" si="1"/>
        <v>0.65000000000000036</v>
      </c>
      <c r="C67" s="22" t="e">
        <f t="shared" ref="C67:C130" si="4">C66+VLOOKUP(B66,J$11:L$16,3)</f>
        <v>#N/A</v>
      </c>
      <c r="D67" s="14" t="e">
        <f t="shared" si="2"/>
        <v>#N/A</v>
      </c>
      <c r="E67" s="7" t="e">
        <f>IF(AND(D67&gt;=ConversionTable!I$4,ConversionTable!D67&lt;=ConversionTable!J$4),ConversionTable!K$4,IF(AND(ConversionTable!D67&gt;=ConversionTable!I$5,ConversionTable!D67&lt;=ConversionTable!J$5),ConversionTable!K$5,IF(AND(ConversionTable!D67&gt;=ConversionTable!I$6,ConversionTable!D67&lt;=ConversionTable!J$6),ConversionTable!K$6,IF(AND(ConversionTable!D67&gt;=ConversionTable!I$7,ConversionTable!D67&lt;=ConversionTable!J$7),ConversionTable!K$7,IF(AND(ConversionTable!D67&gt;=ScoreRanges!J$8,ConversionTable!D67&lt;=ScoreRanges!K$8),ScoreRanges!L$8,"")))))</f>
        <v>#N/A</v>
      </c>
    </row>
    <row r="68" spans="1:5" x14ac:dyDescent="0.25">
      <c r="A68" s="5" t="str">
        <f>IF(AND(B68&gt;=ScoreRanges!C$4,ConversionTable!B68&lt;=ScoreRanges!D$4),ScoreRanges!E$4,IF(AND(ConversionTable!B68&gt;=ScoreRanges!C$5,ConversionTable!B68&lt;=ScoreRanges!D$5),ScoreRanges!E$5,IF(AND(ConversionTable!B68&gt;=ScoreRanges!C$6,ConversionTable!B68&lt;=ScoreRanges!D$6),ScoreRanges!E$6,IF(AND(ConversionTable!B68&gt;=ScoreRanges!C$7,ConversionTable!B68&lt;=ScoreRanges!D$7),ScoreRanges!E$7,IF(AND(ConversionTable!B68&gt;=ScoreRanges!C$8,ConversionTable!B68&lt;=ScoreRanges!D$8),ScoreRanges!E$8,"")))))</f>
        <v/>
      </c>
      <c r="B68" s="14">
        <f t="shared" ref="B68:B131" si="5">B67+0.01</f>
        <v>0.66000000000000036</v>
      </c>
      <c r="C68" s="22" t="e">
        <f t="shared" si="4"/>
        <v>#N/A</v>
      </c>
      <c r="D68" s="14" t="e">
        <f t="shared" ref="D68:D131" si="6">ROUND(C68,2)</f>
        <v>#N/A</v>
      </c>
      <c r="E68" s="7" t="e">
        <f>IF(AND(D68&gt;=ConversionTable!I$4,ConversionTable!D68&lt;=ConversionTable!J$4),ConversionTable!K$4,IF(AND(ConversionTable!D68&gt;=ConversionTable!I$5,ConversionTable!D68&lt;=ConversionTable!J$5),ConversionTable!K$5,IF(AND(ConversionTable!D68&gt;=ConversionTable!I$6,ConversionTable!D68&lt;=ConversionTable!J$6),ConversionTable!K$6,IF(AND(ConversionTable!D68&gt;=ConversionTable!I$7,ConversionTable!D68&lt;=ConversionTable!J$7),ConversionTable!K$7,IF(AND(ConversionTable!D68&gt;=ScoreRanges!J$8,ConversionTable!D68&lt;=ScoreRanges!K$8),ScoreRanges!L$8,"")))))</f>
        <v>#N/A</v>
      </c>
    </row>
    <row r="69" spans="1:5" x14ac:dyDescent="0.25">
      <c r="A69" s="5" t="str">
        <f>IF(AND(B69&gt;=ScoreRanges!C$4,ConversionTable!B69&lt;=ScoreRanges!D$4),ScoreRanges!E$4,IF(AND(ConversionTable!B69&gt;=ScoreRanges!C$5,ConversionTable!B69&lt;=ScoreRanges!D$5),ScoreRanges!E$5,IF(AND(ConversionTable!B69&gt;=ScoreRanges!C$6,ConversionTable!B69&lt;=ScoreRanges!D$6),ScoreRanges!E$6,IF(AND(ConversionTable!B69&gt;=ScoreRanges!C$7,ConversionTable!B69&lt;=ScoreRanges!D$7),ScoreRanges!E$7,IF(AND(ConversionTable!B69&gt;=ScoreRanges!C$8,ConversionTable!B69&lt;=ScoreRanges!D$8),ScoreRanges!E$8,"")))))</f>
        <v/>
      </c>
      <c r="B69" s="14">
        <f t="shared" si="5"/>
        <v>0.67000000000000037</v>
      </c>
      <c r="C69" s="22" t="e">
        <f t="shared" si="4"/>
        <v>#N/A</v>
      </c>
      <c r="D69" s="14" t="e">
        <f t="shared" si="6"/>
        <v>#N/A</v>
      </c>
      <c r="E69" s="7" t="e">
        <f>IF(AND(D69&gt;=ConversionTable!I$4,ConversionTable!D69&lt;=ConversionTable!J$4),ConversionTable!K$4,IF(AND(ConversionTable!D69&gt;=ConversionTable!I$5,ConversionTable!D69&lt;=ConversionTable!J$5),ConversionTable!K$5,IF(AND(ConversionTable!D69&gt;=ConversionTable!I$6,ConversionTable!D69&lt;=ConversionTable!J$6),ConversionTable!K$6,IF(AND(ConversionTable!D69&gt;=ConversionTable!I$7,ConversionTable!D69&lt;=ConversionTable!J$7),ConversionTable!K$7,IF(AND(ConversionTable!D69&gt;=ScoreRanges!J$8,ConversionTable!D69&lt;=ScoreRanges!K$8),ScoreRanges!L$8,"")))))</f>
        <v>#N/A</v>
      </c>
    </row>
    <row r="70" spans="1:5" x14ac:dyDescent="0.25">
      <c r="A70" s="5" t="str">
        <f>IF(AND(B70&gt;=ScoreRanges!C$4,ConversionTable!B70&lt;=ScoreRanges!D$4),ScoreRanges!E$4,IF(AND(ConversionTable!B70&gt;=ScoreRanges!C$5,ConversionTable!B70&lt;=ScoreRanges!D$5),ScoreRanges!E$5,IF(AND(ConversionTable!B70&gt;=ScoreRanges!C$6,ConversionTable!B70&lt;=ScoreRanges!D$6),ScoreRanges!E$6,IF(AND(ConversionTable!B70&gt;=ScoreRanges!C$7,ConversionTable!B70&lt;=ScoreRanges!D$7),ScoreRanges!E$7,IF(AND(ConversionTable!B70&gt;=ScoreRanges!C$8,ConversionTable!B70&lt;=ScoreRanges!D$8),ScoreRanges!E$8,"")))))</f>
        <v/>
      </c>
      <c r="B70" s="14">
        <f t="shared" si="5"/>
        <v>0.68000000000000038</v>
      </c>
      <c r="C70" s="22" t="e">
        <f t="shared" si="4"/>
        <v>#N/A</v>
      </c>
      <c r="D70" s="14" t="e">
        <f t="shared" si="6"/>
        <v>#N/A</v>
      </c>
      <c r="E70" s="7" t="e">
        <f>IF(AND(D70&gt;=ConversionTable!I$4,ConversionTable!D70&lt;=ConversionTable!J$4),ConversionTable!K$4,IF(AND(ConversionTable!D70&gt;=ConversionTable!I$5,ConversionTable!D70&lt;=ConversionTable!J$5),ConversionTable!K$5,IF(AND(ConversionTable!D70&gt;=ConversionTable!I$6,ConversionTable!D70&lt;=ConversionTable!J$6),ConversionTable!K$6,IF(AND(ConversionTable!D70&gt;=ConversionTable!I$7,ConversionTable!D70&lt;=ConversionTable!J$7),ConversionTable!K$7,IF(AND(ConversionTable!D70&gt;=ScoreRanges!J$8,ConversionTable!D70&lt;=ScoreRanges!K$8),ScoreRanges!L$8,"")))))</f>
        <v>#N/A</v>
      </c>
    </row>
    <row r="71" spans="1:5" x14ac:dyDescent="0.25">
      <c r="A71" s="5" t="str">
        <f>IF(AND(B71&gt;=ScoreRanges!C$4,ConversionTable!B71&lt;=ScoreRanges!D$4),ScoreRanges!E$4,IF(AND(ConversionTable!B71&gt;=ScoreRanges!C$5,ConversionTable!B71&lt;=ScoreRanges!D$5),ScoreRanges!E$5,IF(AND(ConversionTable!B71&gt;=ScoreRanges!C$6,ConversionTable!B71&lt;=ScoreRanges!D$6),ScoreRanges!E$6,IF(AND(ConversionTable!B71&gt;=ScoreRanges!C$7,ConversionTable!B71&lt;=ScoreRanges!D$7),ScoreRanges!E$7,IF(AND(ConversionTable!B71&gt;=ScoreRanges!C$8,ConversionTable!B71&lt;=ScoreRanges!D$8),ScoreRanges!E$8,"")))))</f>
        <v/>
      </c>
      <c r="B71" s="14">
        <f t="shared" si="5"/>
        <v>0.69000000000000039</v>
      </c>
      <c r="C71" s="22" t="e">
        <f t="shared" si="4"/>
        <v>#N/A</v>
      </c>
      <c r="D71" s="14" t="e">
        <f t="shared" si="6"/>
        <v>#N/A</v>
      </c>
      <c r="E71" s="7" t="e">
        <f>IF(AND(D71&gt;=ConversionTable!I$4,ConversionTable!D71&lt;=ConversionTable!J$4),ConversionTable!K$4,IF(AND(ConversionTable!D71&gt;=ConversionTable!I$5,ConversionTable!D71&lt;=ConversionTable!J$5),ConversionTable!K$5,IF(AND(ConversionTable!D71&gt;=ConversionTable!I$6,ConversionTable!D71&lt;=ConversionTable!J$6),ConversionTable!K$6,IF(AND(ConversionTable!D71&gt;=ConversionTable!I$7,ConversionTable!D71&lt;=ConversionTable!J$7),ConversionTable!K$7,IF(AND(ConversionTable!D71&gt;=ScoreRanges!J$8,ConversionTable!D71&lt;=ScoreRanges!K$8),ScoreRanges!L$8,"")))))</f>
        <v>#N/A</v>
      </c>
    </row>
    <row r="72" spans="1:5" x14ac:dyDescent="0.25">
      <c r="A72" s="5" t="str">
        <f>IF(AND(B72&gt;=ScoreRanges!C$4,ConversionTable!B72&lt;=ScoreRanges!D$4),ScoreRanges!E$4,IF(AND(ConversionTable!B72&gt;=ScoreRanges!C$5,ConversionTable!B72&lt;=ScoreRanges!D$5),ScoreRanges!E$5,IF(AND(ConversionTable!B72&gt;=ScoreRanges!C$6,ConversionTable!B72&lt;=ScoreRanges!D$6),ScoreRanges!E$6,IF(AND(ConversionTable!B72&gt;=ScoreRanges!C$7,ConversionTable!B72&lt;=ScoreRanges!D$7),ScoreRanges!E$7,IF(AND(ConversionTable!B72&gt;=ScoreRanges!C$8,ConversionTable!B72&lt;=ScoreRanges!D$8),ScoreRanges!E$8,"")))))</f>
        <v/>
      </c>
      <c r="B72" s="14">
        <f t="shared" si="5"/>
        <v>0.7000000000000004</v>
      </c>
      <c r="C72" s="22" t="e">
        <f t="shared" si="4"/>
        <v>#N/A</v>
      </c>
      <c r="D72" s="14" t="e">
        <f t="shared" si="6"/>
        <v>#N/A</v>
      </c>
      <c r="E72" s="7" t="e">
        <f>IF(AND(D72&gt;=ConversionTable!I$4,ConversionTable!D72&lt;=ConversionTable!J$4),ConversionTable!K$4,IF(AND(ConversionTable!D72&gt;=ConversionTable!I$5,ConversionTable!D72&lt;=ConversionTable!J$5),ConversionTable!K$5,IF(AND(ConversionTable!D72&gt;=ConversionTable!I$6,ConversionTable!D72&lt;=ConversionTable!J$6),ConversionTable!K$6,IF(AND(ConversionTable!D72&gt;=ConversionTable!I$7,ConversionTable!D72&lt;=ConversionTable!J$7),ConversionTable!K$7,IF(AND(ConversionTable!D72&gt;=ScoreRanges!J$8,ConversionTable!D72&lt;=ScoreRanges!K$8),ScoreRanges!L$8,"")))))</f>
        <v>#N/A</v>
      </c>
    </row>
    <row r="73" spans="1:5" x14ac:dyDescent="0.25">
      <c r="A73" s="5" t="str">
        <f>IF(AND(B73&gt;=ScoreRanges!C$4,ConversionTable!B73&lt;=ScoreRanges!D$4),ScoreRanges!E$4,IF(AND(ConversionTable!B73&gt;=ScoreRanges!C$5,ConversionTable!B73&lt;=ScoreRanges!D$5),ScoreRanges!E$5,IF(AND(ConversionTable!B73&gt;=ScoreRanges!C$6,ConversionTable!B73&lt;=ScoreRanges!D$6),ScoreRanges!E$6,IF(AND(ConversionTable!B73&gt;=ScoreRanges!C$7,ConversionTable!B73&lt;=ScoreRanges!D$7),ScoreRanges!E$7,IF(AND(ConversionTable!B73&gt;=ScoreRanges!C$8,ConversionTable!B73&lt;=ScoreRanges!D$8),ScoreRanges!E$8,"")))))</f>
        <v/>
      </c>
      <c r="B73" s="14">
        <f t="shared" si="5"/>
        <v>0.71000000000000041</v>
      </c>
      <c r="C73" s="22" t="e">
        <f t="shared" si="4"/>
        <v>#N/A</v>
      </c>
      <c r="D73" s="14" t="e">
        <f t="shared" si="6"/>
        <v>#N/A</v>
      </c>
      <c r="E73" s="7" t="e">
        <f>IF(AND(D73&gt;=ConversionTable!I$4,ConversionTable!D73&lt;=ConversionTable!J$4),ConversionTable!K$4,IF(AND(ConversionTable!D73&gt;=ConversionTable!I$5,ConversionTable!D73&lt;=ConversionTable!J$5),ConversionTable!K$5,IF(AND(ConversionTable!D73&gt;=ConversionTable!I$6,ConversionTable!D73&lt;=ConversionTable!J$6),ConversionTable!K$6,IF(AND(ConversionTable!D73&gt;=ConversionTable!I$7,ConversionTable!D73&lt;=ConversionTable!J$7),ConversionTable!K$7,IF(AND(ConversionTable!D73&gt;=ScoreRanges!J$8,ConversionTable!D73&lt;=ScoreRanges!K$8),ScoreRanges!L$8,"")))))</f>
        <v>#N/A</v>
      </c>
    </row>
    <row r="74" spans="1:5" x14ac:dyDescent="0.25">
      <c r="A74" s="5" t="str">
        <f>IF(AND(B74&gt;=ScoreRanges!C$4,ConversionTable!B74&lt;=ScoreRanges!D$4),ScoreRanges!E$4,IF(AND(ConversionTable!B74&gt;=ScoreRanges!C$5,ConversionTable!B74&lt;=ScoreRanges!D$5),ScoreRanges!E$5,IF(AND(ConversionTable!B74&gt;=ScoreRanges!C$6,ConversionTable!B74&lt;=ScoreRanges!D$6),ScoreRanges!E$6,IF(AND(ConversionTable!B74&gt;=ScoreRanges!C$7,ConversionTable!B74&lt;=ScoreRanges!D$7),ScoreRanges!E$7,IF(AND(ConversionTable!B74&gt;=ScoreRanges!C$8,ConversionTable!B74&lt;=ScoreRanges!D$8),ScoreRanges!E$8,"")))))</f>
        <v/>
      </c>
      <c r="B74" s="14">
        <f t="shared" si="5"/>
        <v>0.72000000000000042</v>
      </c>
      <c r="C74" s="22" t="e">
        <f t="shared" si="4"/>
        <v>#N/A</v>
      </c>
      <c r="D74" s="14" t="e">
        <f t="shared" si="6"/>
        <v>#N/A</v>
      </c>
      <c r="E74" s="7" t="e">
        <f>IF(AND(D74&gt;=ConversionTable!I$4,ConversionTable!D74&lt;=ConversionTable!J$4),ConversionTable!K$4,IF(AND(ConversionTable!D74&gt;=ConversionTable!I$5,ConversionTable!D74&lt;=ConversionTable!J$5),ConversionTable!K$5,IF(AND(ConversionTable!D74&gt;=ConversionTable!I$6,ConversionTable!D74&lt;=ConversionTable!J$6),ConversionTable!K$6,IF(AND(ConversionTable!D74&gt;=ConversionTable!I$7,ConversionTable!D74&lt;=ConversionTable!J$7),ConversionTable!K$7,IF(AND(ConversionTable!D74&gt;=ScoreRanges!J$8,ConversionTable!D74&lt;=ScoreRanges!K$8),ScoreRanges!L$8,"")))))</f>
        <v>#N/A</v>
      </c>
    </row>
    <row r="75" spans="1:5" x14ac:dyDescent="0.25">
      <c r="A75" s="5" t="str">
        <f>IF(AND(B75&gt;=ScoreRanges!C$4,ConversionTable!B75&lt;=ScoreRanges!D$4),ScoreRanges!E$4,IF(AND(ConversionTable!B75&gt;=ScoreRanges!C$5,ConversionTable!B75&lt;=ScoreRanges!D$5),ScoreRanges!E$5,IF(AND(ConversionTable!B75&gt;=ScoreRanges!C$6,ConversionTable!B75&lt;=ScoreRanges!D$6),ScoreRanges!E$6,IF(AND(ConversionTable!B75&gt;=ScoreRanges!C$7,ConversionTable!B75&lt;=ScoreRanges!D$7),ScoreRanges!E$7,IF(AND(ConversionTable!B75&gt;=ScoreRanges!C$8,ConversionTable!B75&lt;=ScoreRanges!D$8),ScoreRanges!E$8,"")))))</f>
        <v/>
      </c>
      <c r="B75" s="14">
        <f t="shared" si="5"/>
        <v>0.73000000000000043</v>
      </c>
      <c r="C75" s="22" t="e">
        <f t="shared" si="4"/>
        <v>#N/A</v>
      </c>
      <c r="D75" s="14" t="e">
        <f t="shared" si="6"/>
        <v>#N/A</v>
      </c>
      <c r="E75" s="7" t="e">
        <f>IF(AND(D75&gt;=ConversionTable!I$4,ConversionTable!D75&lt;=ConversionTable!J$4),ConversionTable!K$4,IF(AND(ConversionTable!D75&gt;=ConversionTable!I$5,ConversionTable!D75&lt;=ConversionTable!J$5),ConversionTable!K$5,IF(AND(ConversionTable!D75&gt;=ConversionTable!I$6,ConversionTable!D75&lt;=ConversionTable!J$6),ConversionTable!K$6,IF(AND(ConversionTable!D75&gt;=ConversionTable!I$7,ConversionTable!D75&lt;=ConversionTable!J$7),ConversionTable!K$7,IF(AND(ConversionTable!D75&gt;=ScoreRanges!J$8,ConversionTable!D75&lt;=ScoreRanges!K$8),ScoreRanges!L$8,"")))))</f>
        <v>#N/A</v>
      </c>
    </row>
    <row r="76" spans="1:5" x14ac:dyDescent="0.25">
      <c r="A76" s="5" t="str">
        <f>IF(AND(B76&gt;=ScoreRanges!C$4,ConversionTable!B76&lt;=ScoreRanges!D$4),ScoreRanges!E$4,IF(AND(ConversionTable!B76&gt;=ScoreRanges!C$5,ConversionTable!B76&lt;=ScoreRanges!D$5),ScoreRanges!E$5,IF(AND(ConversionTable!B76&gt;=ScoreRanges!C$6,ConversionTable!B76&lt;=ScoreRanges!D$6),ScoreRanges!E$6,IF(AND(ConversionTable!B76&gt;=ScoreRanges!C$7,ConversionTable!B76&lt;=ScoreRanges!D$7),ScoreRanges!E$7,IF(AND(ConversionTable!B76&gt;=ScoreRanges!C$8,ConversionTable!B76&lt;=ScoreRanges!D$8),ScoreRanges!E$8,"")))))</f>
        <v/>
      </c>
      <c r="B76" s="14">
        <f t="shared" si="5"/>
        <v>0.74000000000000044</v>
      </c>
      <c r="C76" s="22" t="e">
        <f t="shared" si="4"/>
        <v>#N/A</v>
      </c>
      <c r="D76" s="14" t="e">
        <f t="shared" si="6"/>
        <v>#N/A</v>
      </c>
      <c r="E76" s="7" t="e">
        <f>IF(AND(D76&gt;=ConversionTable!I$4,ConversionTable!D76&lt;=ConversionTable!J$4),ConversionTable!K$4,IF(AND(ConversionTable!D76&gt;=ConversionTable!I$5,ConversionTable!D76&lt;=ConversionTable!J$5),ConversionTable!K$5,IF(AND(ConversionTable!D76&gt;=ConversionTable!I$6,ConversionTable!D76&lt;=ConversionTable!J$6),ConversionTable!K$6,IF(AND(ConversionTable!D76&gt;=ConversionTable!I$7,ConversionTable!D76&lt;=ConversionTable!J$7),ConversionTable!K$7,IF(AND(ConversionTable!D76&gt;=ScoreRanges!J$8,ConversionTable!D76&lt;=ScoreRanges!K$8),ScoreRanges!L$8,"")))))</f>
        <v>#N/A</v>
      </c>
    </row>
    <row r="77" spans="1:5" x14ac:dyDescent="0.25">
      <c r="A77" s="5" t="str">
        <f>IF(AND(B77&gt;=ScoreRanges!C$4,ConversionTable!B77&lt;=ScoreRanges!D$4),ScoreRanges!E$4,IF(AND(ConversionTable!B77&gt;=ScoreRanges!C$5,ConversionTable!B77&lt;=ScoreRanges!D$5),ScoreRanges!E$5,IF(AND(ConversionTable!B77&gt;=ScoreRanges!C$6,ConversionTable!B77&lt;=ScoreRanges!D$6),ScoreRanges!E$6,IF(AND(ConversionTable!B77&gt;=ScoreRanges!C$7,ConversionTable!B77&lt;=ScoreRanges!D$7),ScoreRanges!E$7,IF(AND(ConversionTable!B77&gt;=ScoreRanges!C$8,ConversionTable!B77&lt;=ScoreRanges!D$8),ScoreRanges!E$8,"")))))</f>
        <v/>
      </c>
      <c r="B77" s="14">
        <f t="shared" si="5"/>
        <v>0.75000000000000044</v>
      </c>
      <c r="C77" s="22" t="e">
        <f t="shared" si="4"/>
        <v>#N/A</v>
      </c>
      <c r="D77" s="14" t="e">
        <f t="shared" si="6"/>
        <v>#N/A</v>
      </c>
      <c r="E77" s="7" t="e">
        <f>IF(AND(D77&gt;=ConversionTable!I$4,ConversionTable!D77&lt;=ConversionTable!J$4),ConversionTable!K$4,IF(AND(ConversionTable!D77&gt;=ConversionTable!I$5,ConversionTable!D77&lt;=ConversionTable!J$5),ConversionTable!K$5,IF(AND(ConversionTable!D77&gt;=ConversionTable!I$6,ConversionTable!D77&lt;=ConversionTable!J$6),ConversionTable!K$6,IF(AND(ConversionTable!D77&gt;=ConversionTable!I$7,ConversionTable!D77&lt;=ConversionTable!J$7),ConversionTable!K$7,IF(AND(ConversionTable!D77&gt;=ScoreRanges!J$8,ConversionTable!D77&lt;=ScoreRanges!K$8),ScoreRanges!L$8,"")))))</f>
        <v>#N/A</v>
      </c>
    </row>
    <row r="78" spans="1:5" x14ac:dyDescent="0.25">
      <c r="A78" s="5" t="str">
        <f>IF(AND(B78&gt;=ScoreRanges!C$4,ConversionTable!B78&lt;=ScoreRanges!D$4),ScoreRanges!E$4,IF(AND(ConversionTable!B78&gt;=ScoreRanges!C$5,ConversionTable!B78&lt;=ScoreRanges!D$5),ScoreRanges!E$5,IF(AND(ConversionTable!B78&gt;=ScoreRanges!C$6,ConversionTable!B78&lt;=ScoreRanges!D$6),ScoreRanges!E$6,IF(AND(ConversionTable!B78&gt;=ScoreRanges!C$7,ConversionTable!B78&lt;=ScoreRanges!D$7),ScoreRanges!E$7,IF(AND(ConversionTable!B78&gt;=ScoreRanges!C$8,ConversionTable!B78&lt;=ScoreRanges!D$8),ScoreRanges!E$8,"")))))</f>
        <v/>
      </c>
      <c r="B78" s="14">
        <f t="shared" si="5"/>
        <v>0.76000000000000045</v>
      </c>
      <c r="C78" s="22" t="e">
        <f t="shared" si="4"/>
        <v>#N/A</v>
      </c>
      <c r="D78" s="14" t="e">
        <f t="shared" si="6"/>
        <v>#N/A</v>
      </c>
      <c r="E78" s="7" t="e">
        <f>IF(AND(D78&gt;=ConversionTable!I$4,ConversionTable!D78&lt;=ConversionTable!J$4),ConversionTable!K$4,IF(AND(ConversionTable!D78&gt;=ConversionTable!I$5,ConversionTable!D78&lt;=ConversionTable!J$5),ConversionTable!K$5,IF(AND(ConversionTable!D78&gt;=ConversionTable!I$6,ConversionTable!D78&lt;=ConversionTable!J$6),ConversionTable!K$6,IF(AND(ConversionTable!D78&gt;=ConversionTable!I$7,ConversionTable!D78&lt;=ConversionTable!J$7),ConversionTable!K$7,IF(AND(ConversionTable!D78&gt;=ScoreRanges!J$8,ConversionTable!D78&lt;=ScoreRanges!K$8),ScoreRanges!L$8,"")))))</f>
        <v>#N/A</v>
      </c>
    </row>
    <row r="79" spans="1:5" x14ac:dyDescent="0.25">
      <c r="A79" s="5" t="str">
        <f>IF(AND(B79&gt;=ScoreRanges!C$4,ConversionTable!B79&lt;=ScoreRanges!D$4),ScoreRanges!E$4,IF(AND(ConversionTable!B79&gt;=ScoreRanges!C$5,ConversionTable!B79&lt;=ScoreRanges!D$5),ScoreRanges!E$5,IF(AND(ConversionTable!B79&gt;=ScoreRanges!C$6,ConversionTable!B79&lt;=ScoreRanges!D$6),ScoreRanges!E$6,IF(AND(ConversionTable!B79&gt;=ScoreRanges!C$7,ConversionTable!B79&lt;=ScoreRanges!D$7),ScoreRanges!E$7,IF(AND(ConversionTable!B79&gt;=ScoreRanges!C$8,ConversionTable!B79&lt;=ScoreRanges!D$8),ScoreRanges!E$8,"")))))</f>
        <v/>
      </c>
      <c r="B79" s="14">
        <f t="shared" si="5"/>
        <v>0.77000000000000046</v>
      </c>
      <c r="C79" s="22" t="e">
        <f t="shared" si="4"/>
        <v>#N/A</v>
      </c>
      <c r="D79" s="14" t="e">
        <f t="shared" si="6"/>
        <v>#N/A</v>
      </c>
      <c r="E79" s="7" t="e">
        <f>IF(AND(D79&gt;=ConversionTable!I$4,ConversionTable!D79&lt;=ConversionTable!J$4),ConversionTable!K$4,IF(AND(ConversionTable!D79&gt;=ConversionTable!I$5,ConversionTable!D79&lt;=ConversionTable!J$5),ConversionTable!K$5,IF(AND(ConversionTable!D79&gt;=ConversionTable!I$6,ConversionTable!D79&lt;=ConversionTable!J$6),ConversionTable!K$6,IF(AND(ConversionTable!D79&gt;=ConversionTable!I$7,ConversionTable!D79&lt;=ConversionTable!J$7),ConversionTable!K$7,IF(AND(ConversionTable!D79&gt;=ScoreRanges!J$8,ConversionTable!D79&lt;=ScoreRanges!K$8),ScoreRanges!L$8,"")))))</f>
        <v>#N/A</v>
      </c>
    </row>
    <row r="80" spans="1:5" x14ac:dyDescent="0.25">
      <c r="A80" s="5" t="str">
        <f>IF(AND(B80&gt;=ScoreRanges!C$4,ConversionTable!B80&lt;=ScoreRanges!D$4),ScoreRanges!E$4,IF(AND(ConversionTable!B80&gt;=ScoreRanges!C$5,ConversionTable!B80&lt;=ScoreRanges!D$5),ScoreRanges!E$5,IF(AND(ConversionTable!B80&gt;=ScoreRanges!C$6,ConversionTable!B80&lt;=ScoreRanges!D$6),ScoreRanges!E$6,IF(AND(ConversionTable!B80&gt;=ScoreRanges!C$7,ConversionTable!B80&lt;=ScoreRanges!D$7),ScoreRanges!E$7,IF(AND(ConversionTable!B80&gt;=ScoreRanges!C$8,ConversionTable!B80&lt;=ScoreRanges!D$8),ScoreRanges!E$8,"")))))</f>
        <v/>
      </c>
      <c r="B80" s="14">
        <f t="shared" si="5"/>
        <v>0.78000000000000047</v>
      </c>
      <c r="C80" s="22" t="e">
        <f t="shared" si="4"/>
        <v>#N/A</v>
      </c>
      <c r="D80" s="14" t="e">
        <f t="shared" si="6"/>
        <v>#N/A</v>
      </c>
      <c r="E80" s="7" t="e">
        <f>IF(AND(D80&gt;=ConversionTable!I$4,ConversionTable!D80&lt;=ConversionTable!J$4),ConversionTable!K$4,IF(AND(ConversionTable!D80&gt;=ConversionTable!I$5,ConversionTable!D80&lt;=ConversionTable!J$5),ConversionTable!K$5,IF(AND(ConversionTable!D80&gt;=ConversionTable!I$6,ConversionTable!D80&lt;=ConversionTable!J$6),ConversionTable!K$6,IF(AND(ConversionTable!D80&gt;=ConversionTable!I$7,ConversionTable!D80&lt;=ConversionTable!J$7),ConversionTable!K$7,IF(AND(ConversionTable!D80&gt;=ScoreRanges!J$8,ConversionTable!D80&lt;=ScoreRanges!K$8),ScoreRanges!L$8,"")))))</f>
        <v>#N/A</v>
      </c>
    </row>
    <row r="81" spans="1:5" x14ac:dyDescent="0.25">
      <c r="A81" s="5" t="str">
        <f>IF(AND(B81&gt;=ScoreRanges!C$4,ConversionTable!B81&lt;=ScoreRanges!D$4),ScoreRanges!E$4,IF(AND(ConversionTable!B81&gt;=ScoreRanges!C$5,ConversionTable!B81&lt;=ScoreRanges!D$5),ScoreRanges!E$5,IF(AND(ConversionTable!B81&gt;=ScoreRanges!C$6,ConversionTable!B81&lt;=ScoreRanges!D$6),ScoreRanges!E$6,IF(AND(ConversionTable!B81&gt;=ScoreRanges!C$7,ConversionTable!B81&lt;=ScoreRanges!D$7),ScoreRanges!E$7,IF(AND(ConversionTable!B81&gt;=ScoreRanges!C$8,ConversionTable!B81&lt;=ScoreRanges!D$8),ScoreRanges!E$8,"")))))</f>
        <v/>
      </c>
      <c r="B81" s="14">
        <f t="shared" si="5"/>
        <v>0.79000000000000048</v>
      </c>
      <c r="C81" s="22" t="e">
        <f t="shared" si="4"/>
        <v>#N/A</v>
      </c>
      <c r="D81" s="14" t="e">
        <f t="shared" si="6"/>
        <v>#N/A</v>
      </c>
      <c r="E81" s="7" t="e">
        <f>IF(AND(D81&gt;=ConversionTable!I$4,ConversionTable!D81&lt;=ConversionTable!J$4),ConversionTable!K$4,IF(AND(ConversionTable!D81&gt;=ConversionTable!I$5,ConversionTable!D81&lt;=ConversionTable!J$5),ConversionTable!K$5,IF(AND(ConversionTable!D81&gt;=ConversionTable!I$6,ConversionTable!D81&lt;=ConversionTable!J$6),ConversionTable!K$6,IF(AND(ConversionTable!D81&gt;=ConversionTable!I$7,ConversionTable!D81&lt;=ConversionTable!J$7),ConversionTable!K$7,IF(AND(ConversionTable!D81&gt;=ScoreRanges!J$8,ConversionTable!D81&lt;=ScoreRanges!K$8),ScoreRanges!L$8,"")))))</f>
        <v>#N/A</v>
      </c>
    </row>
    <row r="82" spans="1:5" x14ac:dyDescent="0.25">
      <c r="A82" s="5" t="str">
        <f>IF(AND(B82&gt;=ScoreRanges!C$4,ConversionTable!B82&lt;=ScoreRanges!D$4),ScoreRanges!E$4,IF(AND(ConversionTable!B82&gt;=ScoreRanges!C$5,ConversionTable!B82&lt;=ScoreRanges!D$5),ScoreRanges!E$5,IF(AND(ConversionTable!B82&gt;=ScoreRanges!C$6,ConversionTable!B82&lt;=ScoreRanges!D$6),ScoreRanges!E$6,IF(AND(ConversionTable!B82&gt;=ScoreRanges!C$7,ConversionTable!B82&lt;=ScoreRanges!D$7),ScoreRanges!E$7,IF(AND(ConversionTable!B82&gt;=ScoreRanges!C$8,ConversionTable!B82&lt;=ScoreRanges!D$8),ScoreRanges!E$8,"")))))</f>
        <v/>
      </c>
      <c r="B82" s="14">
        <f t="shared" si="5"/>
        <v>0.80000000000000049</v>
      </c>
      <c r="C82" s="22" t="e">
        <f t="shared" si="4"/>
        <v>#N/A</v>
      </c>
      <c r="D82" s="14" t="e">
        <f t="shared" si="6"/>
        <v>#N/A</v>
      </c>
      <c r="E82" s="7" t="e">
        <f>IF(AND(D82&gt;=ConversionTable!I$4,ConversionTable!D82&lt;=ConversionTable!J$4),ConversionTable!K$4,IF(AND(ConversionTable!D82&gt;=ConversionTable!I$5,ConversionTable!D82&lt;=ConversionTable!J$5),ConversionTable!K$5,IF(AND(ConversionTable!D82&gt;=ConversionTable!I$6,ConversionTable!D82&lt;=ConversionTable!J$6),ConversionTable!K$6,IF(AND(ConversionTable!D82&gt;=ConversionTable!I$7,ConversionTable!D82&lt;=ConversionTable!J$7),ConversionTable!K$7,IF(AND(ConversionTable!D82&gt;=ScoreRanges!J$8,ConversionTable!D82&lt;=ScoreRanges!K$8),ScoreRanges!L$8,"")))))</f>
        <v>#N/A</v>
      </c>
    </row>
    <row r="83" spans="1:5" x14ac:dyDescent="0.25">
      <c r="A83" s="5" t="str">
        <f>IF(AND(B83&gt;=ScoreRanges!C$4,ConversionTable!B83&lt;=ScoreRanges!D$4),ScoreRanges!E$4,IF(AND(ConversionTable!B83&gt;=ScoreRanges!C$5,ConversionTable!B83&lt;=ScoreRanges!D$5),ScoreRanges!E$5,IF(AND(ConversionTable!B83&gt;=ScoreRanges!C$6,ConversionTable!B83&lt;=ScoreRanges!D$6),ScoreRanges!E$6,IF(AND(ConversionTable!B83&gt;=ScoreRanges!C$7,ConversionTable!B83&lt;=ScoreRanges!D$7),ScoreRanges!E$7,IF(AND(ConversionTable!B83&gt;=ScoreRanges!C$8,ConversionTable!B83&lt;=ScoreRanges!D$8),ScoreRanges!E$8,"")))))</f>
        <v/>
      </c>
      <c r="B83" s="14">
        <f t="shared" si="5"/>
        <v>0.8100000000000005</v>
      </c>
      <c r="C83" s="22" t="e">
        <f t="shared" si="4"/>
        <v>#N/A</v>
      </c>
      <c r="D83" s="14" t="e">
        <f t="shared" si="6"/>
        <v>#N/A</v>
      </c>
      <c r="E83" s="7" t="e">
        <f>IF(AND(D83&gt;=ConversionTable!I$4,ConversionTable!D83&lt;=ConversionTable!J$4),ConversionTable!K$4,IF(AND(ConversionTable!D83&gt;=ConversionTable!I$5,ConversionTable!D83&lt;=ConversionTable!J$5),ConversionTable!K$5,IF(AND(ConversionTable!D83&gt;=ConversionTable!I$6,ConversionTable!D83&lt;=ConversionTable!J$6),ConversionTable!K$6,IF(AND(ConversionTable!D83&gt;=ConversionTable!I$7,ConversionTable!D83&lt;=ConversionTable!J$7),ConversionTable!K$7,IF(AND(ConversionTable!D83&gt;=ScoreRanges!J$8,ConversionTable!D83&lt;=ScoreRanges!K$8),ScoreRanges!L$8,"")))))</f>
        <v>#N/A</v>
      </c>
    </row>
    <row r="84" spans="1:5" x14ac:dyDescent="0.25">
      <c r="A84" s="5" t="str">
        <f>IF(AND(B84&gt;=ScoreRanges!C$4,ConversionTable!B84&lt;=ScoreRanges!D$4),ScoreRanges!E$4,IF(AND(ConversionTable!B84&gt;=ScoreRanges!C$5,ConversionTable!B84&lt;=ScoreRanges!D$5),ScoreRanges!E$5,IF(AND(ConversionTable!B84&gt;=ScoreRanges!C$6,ConversionTable!B84&lt;=ScoreRanges!D$6),ScoreRanges!E$6,IF(AND(ConversionTable!B84&gt;=ScoreRanges!C$7,ConversionTable!B84&lt;=ScoreRanges!D$7),ScoreRanges!E$7,IF(AND(ConversionTable!B84&gt;=ScoreRanges!C$8,ConversionTable!B84&lt;=ScoreRanges!D$8),ScoreRanges!E$8,"")))))</f>
        <v/>
      </c>
      <c r="B84" s="14">
        <f t="shared" si="5"/>
        <v>0.82000000000000051</v>
      </c>
      <c r="C84" s="22" t="e">
        <f t="shared" si="4"/>
        <v>#N/A</v>
      </c>
      <c r="D84" s="14" t="e">
        <f t="shared" si="6"/>
        <v>#N/A</v>
      </c>
      <c r="E84" s="7" t="e">
        <f>IF(AND(D84&gt;=ConversionTable!I$4,ConversionTable!D84&lt;=ConversionTable!J$4),ConversionTable!K$4,IF(AND(ConversionTable!D84&gt;=ConversionTable!I$5,ConversionTable!D84&lt;=ConversionTable!J$5),ConversionTable!K$5,IF(AND(ConversionTable!D84&gt;=ConversionTable!I$6,ConversionTable!D84&lt;=ConversionTable!J$6),ConversionTable!K$6,IF(AND(ConversionTable!D84&gt;=ConversionTable!I$7,ConversionTable!D84&lt;=ConversionTable!J$7),ConversionTable!K$7,IF(AND(ConversionTable!D84&gt;=ScoreRanges!J$8,ConversionTable!D84&lt;=ScoreRanges!K$8),ScoreRanges!L$8,"")))))</f>
        <v>#N/A</v>
      </c>
    </row>
    <row r="85" spans="1:5" x14ac:dyDescent="0.25">
      <c r="A85" s="5" t="str">
        <f>IF(AND(B85&gt;=ScoreRanges!C$4,ConversionTable!B85&lt;=ScoreRanges!D$4),ScoreRanges!E$4,IF(AND(ConversionTable!B85&gt;=ScoreRanges!C$5,ConversionTable!B85&lt;=ScoreRanges!D$5),ScoreRanges!E$5,IF(AND(ConversionTable!B85&gt;=ScoreRanges!C$6,ConversionTable!B85&lt;=ScoreRanges!D$6),ScoreRanges!E$6,IF(AND(ConversionTable!B85&gt;=ScoreRanges!C$7,ConversionTable!B85&lt;=ScoreRanges!D$7),ScoreRanges!E$7,IF(AND(ConversionTable!B85&gt;=ScoreRanges!C$8,ConversionTable!B85&lt;=ScoreRanges!D$8),ScoreRanges!E$8,"")))))</f>
        <v/>
      </c>
      <c r="B85" s="14">
        <f t="shared" si="5"/>
        <v>0.83000000000000052</v>
      </c>
      <c r="C85" s="22" t="e">
        <f t="shared" si="4"/>
        <v>#N/A</v>
      </c>
      <c r="D85" s="14" t="e">
        <f t="shared" si="6"/>
        <v>#N/A</v>
      </c>
      <c r="E85" s="7" t="e">
        <f>IF(AND(D85&gt;=ConversionTable!I$4,ConversionTable!D85&lt;=ConversionTable!J$4),ConversionTable!K$4,IF(AND(ConversionTable!D85&gt;=ConversionTable!I$5,ConversionTable!D85&lt;=ConversionTable!J$5),ConversionTable!K$5,IF(AND(ConversionTable!D85&gt;=ConversionTable!I$6,ConversionTable!D85&lt;=ConversionTable!J$6),ConversionTable!K$6,IF(AND(ConversionTable!D85&gt;=ConversionTable!I$7,ConversionTable!D85&lt;=ConversionTable!J$7),ConversionTable!K$7,IF(AND(ConversionTable!D85&gt;=ScoreRanges!J$8,ConversionTable!D85&lt;=ScoreRanges!K$8),ScoreRanges!L$8,"")))))</f>
        <v>#N/A</v>
      </c>
    </row>
    <row r="86" spans="1:5" x14ac:dyDescent="0.25">
      <c r="A86" s="5" t="str">
        <f>IF(AND(B86&gt;=ScoreRanges!C$4,ConversionTable!B86&lt;=ScoreRanges!D$4),ScoreRanges!E$4,IF(AND(ConversionTable!B86&gt;=ScoreRanges!C$5,ConversionTable!B86&lt;=ScoreRanges!D$5),ScoreRanges!E$5,IF(AND(ConversionTable!B86&gt;=ScoreRanges!C$6,ConversionTable!B86&lt;=ScoreRanges!D$6),ScoreRanges!E$6,IF(AND(ConversionTable!B86&gt;=ScoreRanges!C$7,ConversionTable!B86&lt;=ScoreRanges!D$7),ScoreRanges!E$7,IF(AND(ConversionTable!B86&gt;=ScoreRanges!C$8,ConversionTable!B86&lt;=ScoreRanges!D$8),ScoreRanges!E$8,"")))))</f>
        <v/>
      </c>
      <c r="B86" s="14">
        <f t="shared" si="5"/>
        <v>0.84000000000000052</v>
      </c>
      <c r="C86" s="22" t="e">
        <f t="shared" si="4"/>
        <v>#N/A</v>
      </c>
      <c r="D86" s="14" t="e">
        <f t="shared" si="6"/>
        <v>#N/A</v>
      </c>
      <c r="E86" s="7" t="e">
        <f>IF(AND(D86&gt;=ConversionTable!I$4,ConversionTable!D86&lt;=ConversionTable!J$4),ConversionTable!K$4,IF(AND(ConversionTable!D86&gt;=ConversionTable!I$5,ConversionTable!D86&lt;=ConversionTable!J$5),ConversionTable!K$5,IF(AND(ConversionTable!D86&gt;=ConversionTable!I$6,ConversionTable!D86&lt;=ConversionTable!J$6),ConversionTable!K$6,IF(AND(ConversionTable!D86&gt;=ConversionTable!I$7,ConversionTable!D86&lt;=ConversionTable!J$7),ConversionTable!K$7,IF(AND(ConversionTable!D86&gt;=ScoreRanges!J$8,ConversionTable!D86&lt;=ScoreRanges!K$8),ScoreRanges!L$8,"")))))</f>
        <v>#N/A</v>
      </c>
    </row>
    <row r="87" spans="1:5" x14ac:dyDescent="0.25">
      <c r="A87" s="5" t="str">
        <f>IF(AND(B87&gt;=ScoreRanges!C$4,ConversionTable!B87&lt;=ScoreRanges!D$4),ScoreRanges!E$4,IF(AND(ConversionTable!B87&gt;=ScoreRanges!C$5,ConversionTable!B87&lt;=ScoreRanges!D$5),ScoreRanges!E$5,IF(AND(ConversionTable!B87&gt;=ScoreRanges!C$6,ConversionTable!B87&lt;=ScoreRanges!D$6),ScoreRanges!E$6,IF(AND(ConversionTable!B87&gt;=ScoreRanges!C$7,ConversionTable!B87&lt;=ScoreRanges!D$7),ScoreRanges!E$7,IF(AND(ConversionTable!B87&gt;=ScoreRanges!C$8,ConversionTable!B87&lt;=ScoreRanges!D$8),ScoreRanges!E$8,"")))))</f>
        <v/>
      </c>
      <c r="B87" s="14">
        <f t="shared" si="5"/>
        <v>0.85000000000000053</v>
      </c>
      <c r="C87" s="22" t="e">
        <f t="shared" si="4"/>
        <v>#N/A</v>
      </c>
      <c r="D87" s="14" t="e">
        <f t="shared" si="6"/>
        <v>#N/A</v>
      </c>
      <c r="E87" s="7" t="e">
        <f>IF(AND(D87&gt;=ConversionTable!I$4,ConversionTable!D87&lt;=ConversionTable!J$4),ConversionTable!K$4,IF(AND(ConversionTable!D87&gt;=ConversionTable!I$5,ConversionTable!D87&lt;=ConversionTable!J$5),ConversionTable!K$5,IF(AND(ConversionTable!D87&gt;=ConversionTable!I$6,ConversionTable!D87&lt;=ConversionTable!J$6),ConversionTable!K$6,IF(AND(ConversionTable!D87&gt;=ConversionTable!I$7,ConversionTable!D87&lt;=ConversionTable!J$7),ConversionTable!K$7,IF(AND(ConversionTable!D87&gt;=ScoreRanges!J$8,ConversionTable!D87&lt;=ScoreRanges!K$8),ScoreRanges!L$8,"")))))</f>
        <v>#N/A</v>
      </c>
    </row>
    <row r="88" spans="1:5" x14ac:dyDescent="0.25">
      <c r="A88" s="5" t="str">
        <f>IF(AND(B88&gt;=ScoreRanges!C$4,ConversionTable!B88&lt;=ScoreRanges!D$4),ScoreRanges!E$4,IF(AND(ConversionTable!B88&gt;=ScoreRanges!C$5,ConversionTable!B88&lt;=ScoreRanges!D$5),ScoreRanges!E$5,IF(AND(ConversionTable!B88&gt;=ScoreRanges!C$6,ConversionTable!B88&lt;=ScoreRanges!D$6),ScoreRanges!E$6,IF(AND(ConversionTable!B88&gt;=ScoreRanges!C$7,ConversionTable!B88&lt;=ScoreRanges!D$7),ScoreRanges!E$7,IF(AND(ConversionTable!B88&gt;=ScoreRanges!C$8,ConversionTable!B88&lt;=ScoreRanges!D$8),ScoreRanges!E$8,"")))))</f>
        <v/>
      </c>
      <c r="B88" s="14">
        <f t="shared" si="5"/>
        <v>0.86000000000000054</v>
      </c>
      <c r="C88" s="22" t="e">
        <f t="shared" si="4"/>
        <v>#N/A</v>
      </c>
      <c r="D88" s="14" t="e">
        <f t="shared" si="6"/>
        <v>#N/A</v>
      </c>
      <c r="E88" s="7" t="e">
        <f>IF(AND(D88&gt;=ConversionTable!I$4,ConversionTable!D88&lt;=ConversionTable!J$4),ConversionTable!K$4,IF(AND(ConversionTable!D88&gt;=ConversionTable!I$5,ConversionTable!D88&lt;=ConversionTable!J$5),ConversionTable!K$5,IF(AND(ConversionTable!D88&gt;=ConversionTable!I$6,ConversionTable!D88&lt;=ConversionTable!J$6),ConversionTable!K$6,IF(AND(ConversionTable!D88&gt;=ConversionTable!I$7,ConversionTable!D88&lt;=ConversionTable!J$7),ConversionTable!K$7,IF(AND(ConversionTable!D88&gt;=ScoreRanges!J$8,ConversionTable!D88&lt;=ScoreRanges!K$8),ScoreRanges!L$8,"")))))</f>
        <v>#N/A</v>
      </c>
    </row>
    <row r="89" spans="1:5" x14ac:dyDescent="0.25">
      <c r="A89" s="5" t="str">
        <f>IF(AND(B89&gt;=ScoreRanges!C$4,ConversionTable!B89&lt;=ScoreRanges!D$4),ScoreRanges!E$4,IF(AND(ConversionTable!B89&gt;=ScoreRanges!C$5,ConversionTable!B89&lt;=ScoreRanges!D$5),ScoreRanges!E$5,IF(AND(ConversionTable!B89&gt;=ScoreRanges!C$6,ConversionTable!B89&lt;=ScoreRanges!D$6),ScoreRanges!E$6,IF(AND(ConversionTable!B89&gt;=ScoreRanges!C$7,ConversionTable!B89&lt;=ScoreRanges!D$7),ScoreRanges!E$7,IF(AND(ConversionTable!B89&gt;=ScoreRanges!C$8,ConversionTable!B89&lt;=ScoreRanges!D$8),ScoreRanges!E$8,"")))))</f>
        <v/>
      </c>
      <c r="B89" s="14">
        <f t="shared" si="5"/>
        <v>0.87000000000000055</v>
      </c>
      <c r="C89" s="22" t="e">
        <f t="shared" si="4"/>
        <v>#N/A</v>
      </c>
      <c r="D89" s="14" t="e">
        <f t="shared" si="6"/>
        <v>#N/A</v>
      </c>
      <c r="E89" s="7" t="e">
        <f>IF(AND(D89&gt;=ConversionTable!I$4,ConversionTable!D89&lt;=ConversionTable!J$4),ConversionTable!K$4,IF(AND(ConversionTable!D89&gt;=ConversionTable!I$5,ConversionTable!D89&lt;=ConversionTable!J$5),ConversionTable!K$5,IF(AND(ConversionTable!D89&gt;=ConversionTable!I$6,ConversionTable!D89&lt;=ConversionTable!J$6),ConversionTable!K$6,IF(AND(ConversionTable!D89&gt;=ConversionTable!I$7,ConversionTable!D89&lt;=ConversionTable!J$7),ConversionTable!K$7,IF(AND(ConversionTable!D89&gt;=ScoreRanges!J$8,ConversionTable!D89&lt;=ScoreRanges!K$8),ScoreRanges!L$8,"")))))</f>
        <v>#N/A</v>
      </c>
    </row>
    <row r="90" spans="1:5" x14ac:dyDescent="0.25">
      <c r="A90" s="5" t="str">
        <f>IF(AND(B90&gt;=ScoreRanges!C$4,ConversionTable!B90&lt;=ScoreRanges!D$4),ScoreRanges!E$4,IF(AND(ConversionTable!B90&gt;=ScoreRanges!C$5,ConversionTable!B90&lt;=ScoreRanges!D$5),ScoreRanges!E$5,IF(AND(ConversionTable!B90&gt;=ScoreRanges!C$6,ConversionTable!B90&lt;=ScoreRanges!D$6),ScoreRanges!E$6,IF(AND(ConversionTable!B90&gt;=ScoreRanges!C$7,ConversionTable!B90&lt;=ScoreRanges!D$7),ScoreRanges!E$7,IF(AND(ConversionTable!B90&gt;=ScoreRanges!C$8,ConversionTable!B90&lt;=ScoreRanges!D$8),ScoreRanges!E$8,"")))))</f>
        <v/>
      </c>
      <c r="B90" s="14">
        <f t="shared" si="5"/>
        <v>0.88000000000000056</v>
      </c>
      <c r="C90" s="22" t="e">
        <f t="shared" si="4"/>
        <v>#N/A</v>
      </c>
      <c r="D90" s="14" t="e">
        <f t="shared" si="6"/>
        <v>#N/A</v>
      </c>
      <c r="E90" s="7" t="e">
        <f>IF(AND(D90&gt;=ConversionTable!I$4,ConversionTable!D90&lt;=ConversionTable!J$4),ConversionTable!K$4,IF(AND(ConversionTable!D90&gt;=ConversionTable!I$5,ConversionTable!D90&lt;=ConversionTable!J$5),ConversionTable!K$5,IF(AND(ConversionTable!D90&gt;=ConversionTable!I$6,ConversionTable!D90&lt;=ConversionTable!J$6),ConversionTable!K$6,IF(AND(ConversionTable!D90&gt;=ConversionTable!I$7,ConversionTable!D90&lt;=ConversionTable!J$7),ConversionTable!K$7,IF(AND(ConversionTable!D90&gt;=ScoreRanges!J$8,ConversionTable!D90&lt;=ScoreRanges!K$8),ScoreRanges!L$8,"")))))</f>
        <v>#N/A</v>
      </c>
    </row>
    <row r="91" spans="1:5" x14ac:dyDescent="0.25">
      <c r="A91" s="5" t="str">
        <f>IF(AND(B91&gt;=ScoreRanges!C$4,ConversionTable!B91&lt;=ScoreRanges!D$4),ScoreRanges!E$4,IF(AND(ConversionTable!B91&gt;=ScoreRanges!C$5,ConversionTable!B91&lt;=ScoreRanges!D$5),ScoreRanges!E$5,IF(AND(ConversionTable!B91&gt;=ScoreRanges!C$6,ConversionTable!B91&lt;=ScoreRanges!D$6),ScoreRanges!E$6,IF(AND(ConversionTable!B91&gt;=ScoreRanges!C$7,ConversionTable!B91&lt;=ScoreRanges!D$7),ScoreRanges!E$7,IF(AND(ConversionTable!B91&gt;=ScoreRanges!C$8,ConversionTable!B91&lt;=ScoreRanges!D$8),ScoreRanges!E$8,"")))))</f>
        <v/>
      </c>
      <c r="B91" s="14">
        <f t="shared" si="5"/>
        <v>0.89000000000000057</v>
      </c>
      <c r="C91" s="22" t="e">
        <f t="shared" si="4"/>
        <v>#N/A</v>
      </c>
      <c r="D91" s="14" t="e">
        <f t="shared" si="6"/>
        <v>#N/A</v>
      </c>
      <c r="E91" s="7" t="e">
        <f>IF(AND(D91&gt;=ConversionTable!I$4,ConversionTable!D91&lt;=ConversionTable!J$4),ConversionTable!K$4,IF(AND(ConversionTable!D91&gt;=ConversionTable!I$5,ConversionTable!D91&lt;=ConversionTable!J$5),ConversionTable!K$5,IF(AND(ConversionTable!D91&gt;=ConversionTable!I$6,ConversionTable!D91&lt;=ConversionTable!J$6),ConversionTable!K$6,IF(AND(ConversionTable!D91&gt;=ConversionTable!I$7,ConversionTable!D91&lt;=ConversionTable!J$7),ConversionTable!K$7,IF(AND(ConversionTable!D91&gt;=ScoreRanges!J$8,ConversionTable!D91&lt;=ScoreRanges!K$8),ScoreRanges!L$8,"")))))</f>
        <v>#N/A</v>
      </c>
    </row>
    <row r="92" spans="1:5" x14ac:dyDescent="0.25">
      <c r="A92" s="5" t="str">
        <f>IF(AND(B92&gt;=ScoreRanges!C$4,ConversionTable!B92&lt;=ScoreRanges!D$4),ScoreRanges!E$4,IF(AND(ConversionTable!B92&gt;=ScoreRanges!C$5,ConversionTable!B92&lt;=ScoreRanges!D$5),ScoreRanges!E$5,IF(AND(ConversionTable!B92&gt;=ScoreRanges!C$6,ConversionTable!B92&lt;=ScoreRanges!D$6),ScoreRanges!E$6,IF(AND(ConversionTable!B92&gt;=ScoreRanges!C$7,ConversionTable!B92&lt;=ScoreRanges!D$7),ScoreRanges!E$7,IF(AND(ConversionTable!B92&gt;=ScoreRanges!C$8,ConversionTable!B92&lt;=ScoreRanges!D$8),ScoreRanges!E$8,"")))))</f>
        <v/>
      </c>
      <c r="B92" s="14">
        <f t="shared" si="5"/>
        <v>0.90000000000000058</v>
      </c>
      <c r="C92" s="22" t="e">
        <f t="shared" si="4"/>
        <v>#N/A</v>
      </c>
      <c r="D92" s="14" t="e">
        <f t="shared" si="6"/>
        <v>#N/A</v>
      </c>
      <c r="E92" s="7" t="e">
        <f>IF(AND(D92&gt;=ConversionTable!I$4,ConversionTable!D92&lt;=ConversionTable!J$4),ConversionTable!K$4,IF(AND(ConversionTable!D92&gt;=ConversionTable!I$5,ConversionTable!D92&lt;=ConversionTable!J$5),ConversionTable!K$5,IF(AND(ConversionTable!D92&gt;=ConversionTable!I$6,ConversionTable!D92&lt;=ConversionTable!J$6),ConversionTable!K$6,IF(AND(ConversionTable!D92&gt;=ConversionTable!I$7,ConversionTable!D92&lt;=ConversionTable!J$7),ConversionTable!K$7,IF(AND(ConversionTable!D92&gt;=ScoreRanges!J$8,ConversionTable!D92&lt;=ScoreRanges!K$8),ScoreRanges!L$8,"")))))</f>
        <v>#N/A</v>
      </c>
    </row>
    <row r="93" spans="1:5" x14ac:dyDescent="0.25">
      <c r="A93" s="5" t="str">
        <f>IF(AND(B93&gt;=ScoreRanges!C$4,ConversionTable!B93&lt;=ScoreRanges!D$4),ScoreRanges!E$4,IF(AND(ConversionTable!B93&gt;=ScoreRanges!C$5,ConversionTable!B93&lt;=ScoreRanges!D$5),ScoreRanges!E$5,IF(AND(ConversionTable!B93&gt;=ScoreRanges!C$6,ConversionTable!B93&lt;=ScoreRanges!D$6),ScoreRanges!E$6,IF(AND(ConversionTable!B93&gt;=ScoreRanges!C$7,ConversionTable!B93&lt;=ScoreRanges!D$7),ScoreRanges!E$7,IF(AND(ConversionTable!B93&gt;=ScoreRanges!C$8,ConversionTable!B93&lt;=ScoreRanges!D$8),ScoreRanges!E$8,"")))))</f>
        <v/>
      </c>
      <c r="B93" s="14">
        <f t="shared" si="5"/>
        <v>0.91000000000000059</v>
      </c>
      <c r="C93" s="22" t="e">
        <f t="shared" si="4"/>
        <v>#N/A</v>
      </c>
      <c r="D93" s="14" t="e">
        <f t="shared" si="6"/>
        <v>#N/A</v>
      </c>
      <c r="E93" s="7" t="e">
        <f>IF(AND(D93&gt;=ConversionTable!I$4,ConversionTable!D93&lt;=ConversionTable!J$4),ConversionTable!K$4,IF(AND(ConversionTable!D93&gt;=ConversionTable!I$5,ConversionTable!D93&lt;=ConversionTable!J$5),ConversionTable!K$5,IF(AND(ConversionTable!D93&gt;=ConversionTable!I$6,ConversionTable!D93&lt;=ConversionTable!J$6),ConversionTable!K$6,IF(AND(ConversionTable!D93&gt;=ConversionTable!I$7,ConversionTable!D93&lt;=ConversionTable!J$7),ConversionTable!K$7,IF(AND(ConversionTable!D93&gt;=ScoreRanges!J$8,ConversionTable!D93&lt;=ScoreRanges!K$8),ScoreRanges!L$8,"")))))</f>
        <v>#N/A</v>
      </c>
    </row>
    <row r="94" spans="1:5" x14ac:dyDescent="0.25">
      <c r="A94" s="5" t="str">
        <f>IF(AND(B94&gt;=ScoreRanges!C$4,ConversionTable!B94&lt;=ScoreRanges!D$4),ScoreRanges!E$4,IF(AND(ConversionTable!B94&gt;=ScoreRanges!C$5,ConversionTable!B94&lt;=ScoreRanges!D$5),ScoreRanges!E$5,IF(AND(ConversionTable!B94&gt;=ScoreRanges!C$6,ConversionTable!B94&lt;=ScoreRanges!D$6),ScoreRanges!E$6,IF(AND(ConversionTable!B94&gt;=ScoreRanges!C$7,ConversionTable!B94&lt;=ScoreRanges!D$7),ScoreRanges!E$7,IF(AND(ConversionTable!B94&gt;=ScoreRanges!C$8,ConversionTable!B94&lt;=ScoreRanges!D$8),ScoreRanges!E$8,"")))))</f>
        <v/>
      </c>
      <c r="B94" s="14">
        <f t="shared" si="5"/>
        <v>0.9200000000000006</v>
      </c>
      <c r="C94" s="22" t="e">
        <f t="shared" si="4"/>
        <v>#N/A</v>
      </c>
      <c r="D94" s="14" t="e">
        <f t="shared" si="6"/>
        <v>#N/A</v>
      </c>
      <c r="E94" s="7" t="e">
        <f>IF(AND(D94&gt;=ConversionTable!I$4,ConversionTable!D94&lt;=ConversionTable!J$4),ConversionTable!K$4,IF(AND(ConversionTable!D94&gt;=ConversionTable!I$5,ConversionTable!D94&lt;=ConversionTable!J$5),ConversionTable!K$5,IF(AND(ConversionTable!D94&gt;=ConversionTable!I$6,ConversionTable!D94&lt;=ConversionTable!J$6),ConversionTable!K$6,IF(AND(ConversionTable!D94&gt;=ConversionTable!I$7,ConversionTable!D94&lt;=ConversionTable!J$7),ConversionTable!K$7,IF(AND(ConversionTable!D94&gt;=ScoreRanges!J$8,ConversionTable!D94&lt;=ScoreRanges!K$8),ScoreRanges!L$8,"")))))</f>
        <v>#N/A</v>
      </c>
    </row>
    <row r="95" spans="1:5" x14ac:dyDescent="0.25">
      <c r="A95" s="5" t="str">
        <f>IF(AND(B95&gt;=ScoreRanges!C$4,ConversionTable!B95&lt;=ScoreRanges!D$4),ScoreRanges!E$4,IF(AND(ConversionTable!B95&gt;=ScoreRanges!C$5,ConversionTable!B95&lt;=ScoreRanges!D$5),ScoreRanges!E$5,IF(AND(ConversionTable!B95&gt;=ScoreRanges!C$6,ConversionTable!B95&lt;=ScoreRanges!D$6),ScoreRanges!E$6,IF(AND(ConversionTable!B95&gt;=ScoreRanges!C$7,ConversionTable!B95&lt;=ScoreRanges!D$7),ScoreRanges!E$7,IF(AND(ConversionTable!B95&gt;=ScoreRanges!C$8,ConversionTable!B95&lt;=ScoreRanges!D$8),ScoreRanges!E$8,"")))))</f>
        <v/>
      </c>
      <c r="B95" s="14">
        <f t="shared" si="5"/>
        <v>0.9300000000000006</v>
      </c>
      <c r="C95" s="22" t="e">
        <f t="shared" si="4"/>
        <v>#N/A</v>
      </c>
      <c r="D95" s="14" t="e">
        <f t="shared" si="6"/>
        <v>#N/A</v>
      </c>
      <c r="E95" s="7" t="e">
        <f>IF(AND(D95&gt;=ConversionTable!I$4,ConversionTable!D95&lt;=ConversionTable!J$4),ConversionTable!K$4,IF(AND(ConversionTable!D95&gt;=ConversionTable!I$5,ConversionTable!D95&lt;=ConversionTable!J$5),ConversionTable!K$5,IF(AND(ConversionTable!D95&gt;=ConversionTable!I$6,ConversionTable!D95&lt;=ConversionTable!J$6),ConversionTable!K$6,IF(AND(ConversionTable!D95&gt;=ConversionTable!I$7,ConversionTable!D95&lt;=ConversionTable!J$7),ConversionTable!K$7,IF(AND(ConversionTable!D95&gt;=ScoreRanges!J$8,ConversionTable!D95&lt;=ScoreRanges!K$8),ScoreRanges!L$8,"")))))</f>
        <v>#N/A</v>
      </c>
    </row>
    <row r="96" spans="1:5" x14ac:dyDescent="0.25">
      <c r="A96" s="5" t="str">
        <f>IF(AND(B96&gt;=ScoreRanges!C$4,ConversionTable!B96&lt;=ScoreRanges!D$4),ScoreRanges!E$4,IF(AND(ConversionTable!B96&gt;=ScoreRanges!C$5,ConversionTable!B96&lt;=ScoreRanges!D$5),ScoreRanges!E$5,IF(AND(ConversionTable!B96&gt;=ScoreRanges!C$6,ConversionTable!B96&lt;=ScoreRanges!D$6),ScoreRanges!E$6,IF(AND(ConversionTable!B96&gt;=ScoreRanges!C$7,ConversionTable!B96&lt;=ScoreRanges!D$7),ScoreRanges!E$7,IF(AND(ConversionTable!B96&gt;=ScoreRanges!C$8,ConversionTable!B96&lt;=ScoreRanges!D$8),ScoreRanges!E$8,"")))))</f>
        <v/>
      </c>
      <c r="B96" s="14">
        <f t="shared" si="5"/>
        <v>0.94000000000000061</v>
      </c>
      <c r="C96" s="22" t="e">
        <f t="shared" si="4"/>
        <v>#N/A</v>
      </c>
      <c r="D96" s="14" t="e">
        <f t="shared" si="6"/>
        <v>#N/A</v>
      </c>
      <c r="E96" s="7" t="e">
        <f>IF(AND(D96&gt;=ConversionTable!I$4,ConversionTable!D96&lt;=ConversionTable!J$4),ConversionTable!K$4,IF(AND(ConversionTable!D96&gt;=ConversionTable!I$5,ConversionTable!D96&lt;=ConversionTable!J$5),ConversionTable!K$5,IF(AND(ConversionTable!D96&gt;=ConversionTable!I$6,ConversionTable!D96&lt;=ConversionTable!J$6),ConversionTable!K$6,IF(AND(ConversionTable!D96&gt;=ConversionTable!I$7,ConversionTable!D96&lt;=ConversionTable!J$7),ConversionTable!K$7,IF(AND(ConversionTable!D96&gt;=ScoreRanges!J$8,ConversionTable!D96&lt;=ScoreRanges!K$8),ScoreRanges!L$8,"")))))</f>
        <v>#N/A</v>
      </c>
    </row>
    <row r="97" spans="1:5" x14ac:dyDescent="0.25">
      <c r="A97" s="5" t="str">
        <f>IF(AND(B97&gt;=ScoreRanges!C$4,ConversionTable!B97&lt;=ScoreRanges!D$4),ScoreRanges!E$4,IF(AND(ConversionTable!B97&gt;=ScoreRanges!C$5,ConversionTable!B97&lt;=ScoreRanges!D$5),ScoreRanges!E$5,IF(AND(ConversionTable!B97&gt;=ScoreRanges!C$6,ConversionTable!B97&lt;=ScoreRanges!D$6),ScoreRanges!E$6,IF(AND(ConversionTable!B97&gt;=ScoreRanges!C$7,ConversionTable!B97&lt;=ScoreRanges!D$7),ScoreRanges!E$7,IF(AND(ConversionTable!B97&gt;=ScoreRanges!C$8,ConversionTable!B97&lt;=ScoreRanges!D$8),ScoreRanges!E$8,"")))))</f>
        <v/>
      </c>
      <c r="B97" s="14">
        <f t="shared" si="5"/>
        <v>0.95000000000000062</v>
      </c>
      <c r="C97" s="22" t="e">
        <f t="shared" si="4"/>
        <v>#N/A</v>
      </c>
      <c r="D97" s="14" t="e">
        <f t="shared" si="6"/>
        <v>#N/A</v>
      </c>
      <c r="E97" s="7" t="e">
        <f>IF(AND(D97&gt;=ConversionTable!I$4,ConversionTable!D97&lt;=ConversionTable!J$4),ConversionTable!K$4,IF(AND(ConversionTable!D97&gt;=ConversionTable!I$5,ConversionTable!D97&lt;=ConversionTable!J$5),ConversionTable!K$5,IF(AND(ConversionTable!D97&gt;=ConversionTable!I$6,ConversionTable!D97&lt;=ConversionTable!J$6),ConversionTable!K$6,IF(AND(ConversionTable!D97&gt;=ConversionTable!I$7,ConversionTable!D97&lt;=ConversionTable!J$7),ConversionTable!K$7,IF(AND(ConversionTable!D97&gt;=ScoreRanges!J$8,ConversionTable!D97&lt;=ScoreRanges!K$8),ScoreRanges!L$8,"")))))</f>
        <v>#N/A</v>
      </c>
    </row>
    <row r="98" spans="1:5" x14ac:dyDescent="0.25">
      <c r="A98" s="5" t="str">
        <f>IF(AND(B98&gt;=ScoreRanges!C$4,ConversionTable!B98&lt;=ScoreRanges!D$4),ScoreRanges!E$4,IF(AND(ConversionTable!B98&gt;=ScoreRanges!C$5,ConversionTable!B98&lt;=ScoreRanges!D$5),ScoreRanges!E$5,IF(AND(ConversionTable!B98&gt;=ScoreRanges!C$6,ConversionTable!B98&lt;=ScoreRanges!D$6),ScoreRanges!E$6,IF(AND(ConversionTable!B98&gt;=ScoreRanges!C$7,ConversionTable!B98&lt;=ScoreRanges!D$7),ScoreRanges!E$7,IF(AND(ConversionTable!B98&gt;=ScoreRanges!C$8,ConversionTable!B98&lt;=ScoreRanges!D$8),ScoreRanges!E$8,"")))))</f>
        <v/>
      </c>
      <c r="B98" s="14">
        <f t="shared" si="5"/>
        <v>0.96000000000000063</v>
      </c>
      <c r="C98" s="22" t="e">
        <f t="shared" si="4"/>
        <v>#N/A</v>
      </c>
      <c r="D98" s="14" t="e">
        <f t="shared" si="6"/>
        <v>#N/A</v>
      </c>
      <c r="E98" s="7" t="e">
        <f>IF(AND(D98&gt;=ConversionTable!I$4,ConversionTable!D98&lt;=ConversionTable!J$4),ConversionTable!K$4,IF(AND(ConversionTable!D98&gt;=ConversionTable!I$5,ConversionTable!D98&lt;=ConversionTable!J$5),ConversionTable!K$5,IF(AND(ConversionTable!D98&gt;=ConversionTable!I$6,ConversionTable!D98&lt;=ConversionTable!J$6),ConversionTable!K$6,IF(AND(ConversionTable!D98&gt;=ConversionTable!I$7,ConversionTable!D98&lt;=ConversionTable!J$7),ConversionTable!K$7,IF(AND(ConversionTable!D98&gt;=ScoreRanges!J$8,ConversionTable!D98&lt;=ScoreRanges!K$8),ScoreRanges!L$8,"")))))</f>
        <v>#N/A</v>
      </c>
    </row>
    <row r="99" spans="1:5" x14ac:dyDescent="0.25">
      <c r="A99" s="5" t="str">
        <f>IF(AND(B99&gt;=ScoreRanges!C$4,ConversionTable!B99&lt;=ScoreRanges!D$4),ScoreRanges!E$4,IF(AND(ConversionTable!B99&gt;=ScoreRanges!C$5,ConversionTable!B99&lt;=ScoreRanges!D$5),ScoreRanges!E$5,IF(AND(ConversionTable!B99&gt;=ScoreRanges!C$6,ConversionTable!B99&lt;=ScoreRanges!D$6),ScoreRanges!E$6,IF(AND(ConversionTable!B99&gt;=ScoreRanges!C$7,ConversionTable!B99&lt;=ScoreRanges!D$7),ScoreRanges!E$7,IF(AND(ConversionTable!B99&gt;=ScoreRanges!C$8,ConversionTable!B99&lt;=ScoreRanges!D$8),ScoreRanges!E$8,"")))))</f>
        <v/>
      </c>
      <c r="B99" s="14">
        <f t="shared" si="5"/>
        <v>0.97000000000000064</v>
      </c>
      <c r="C99" s="22" t="e">
        <f t="shared" si="4"/>
        <v>#N/A</v>
      </c>
      <c r="D99" s="14" t="e">
        <f t="shared" si="6"/>
        <v>#N/A</v>
      </c>
      <c r="E99" s="7" t="e">
        <f>IF(AND(D99&gt;=ConversionTable!I$4,ConversionTable!D99&lt;=ConversionTable!J$4),ConversionTable!K$4,IF(AND(ConversionTable!D99&gt;=ConversionTable!I$5,ConversionTable!D99&lt;=ConversionTable!J$5),ConversionTable!K$5,IF(AND(ConversionTable!D99&gt;=ConversionTable!I$6,ConversionTable!D99&lt;=ConversionTable!J$6),ConversionTable!K$6,IF(AND(ConversionTable!D99&gt;=ConversionTable!I$7,ConversionTable!D99&lt;=ConversionTable!J$7),ConversionTable!K$7,IF(AND(ConversionTable!D99&gt;=ScoreRanges!J$8,ConversionTable!D99&lt;=ScoreRanges!K$8),ScoreRanges!L$8,"")))))</f>
        <v>#N/A</v>
      </c>
    </row>
    <row r="100" spans="1:5" x14ac:dyDescent="0.25">
      <c r="A100" s="5" t="str">
        <f>IF(AND(B100&gt;=ScoreRanges!C$4,ConversionTable!B100&lt;=ScoreRanges!D$4),ScoreRanges!E$4,IF(AND(ConversionTable!B100&gt;=ScoreRanges!C$5,ConversionTable!B100&lt;=ScoreRanges!D$5),ScoreRanges!E$5,IF(AND(ConversionTable!B100&gt;=ScoreRanges!C$6,ConversionTable!B100&lt;=ScoreRanges!D$6),ScoreRanges!E$6,IF(AND(ConversionTable!B100&gt;=ScoreRanges!C$7,ConversionTable!B100&lt;=ScoreRanges!D$7),ScoreRanges!E$7,IF(AND(ConversionTable!B100&gt;=ScoreRanges!C$8,ConversionTable!B100&lt;=ScoreRanges!D$8),ScoreRanges!E$8,"")))))</f>
        <v/>
      </c>
      <c r="B100" s="14">
        <f t="shared" si="5"/>
        <v>0.98000000000000065</v>
      </c>
      <c r="C100" s="22" t="e">
        <f t="shared" si="4"/>
        <v>#N/A</v>
      </c>
      <c r="D100" s="14" t="e">
        <f t="shared" si="6"/>
        <v>#N/A</v>
      </c>
      <c r="E100" s="7" t="e">
        <f>IF(AND(D100&gt;=ConversionTable!I$4,ConversionTable!D100&lt;=ConversionTable!J$4),ConversionTable!K$4,IF(AND(ConversionTable!D100&gt;=ConversionTable!I$5,ConversionTable!D100&lt;=ConversionTable!J$5),ConversionTable!K$5,IF(AND(ConversionTable!D100&gt;=ConversionTable!I$6,ConversionTable!D100&lt;=ConversionTable!J$6),ConversionTable!K$6,IF(AND(ConversionTable!D100&gt;=ConversionTable!I$7,ConversionTable!D100&lt;=ConversionTable!J$7),ConversionTable!K$7,IF(AND(ConversionTable!D100&gt;=ScoreRanges!J$8,ConversionTable!D100&lt;=ScoreRanges!K$8),ScoreRanges!L$8,"")))))</f>
        <v>#N/A</v>
      </c>
    </row>
    <row r="101" spans="1:5" x14ac:dyDescent="0.25">
      <c r="A101" s="5" t="str">
        <f>IF(AND(B101&gt;=ScoreRanges!C$4,ConversionTable!B101&lt;=ScoreRanges!D$4),ScoreRanges!E$4,IF(AND(ConversionTable!B101&gt;=ScoreRanges!C$5,ConversionTable!B101&lt;=ScoreRanges!D$5),ScoreRanges!E$5,IF(AND(ConversionTable!B101&gt;=ScoreRanges!C$6,ConversionTable!B101&lt;=ScoreRanges!D$6),ScoreRanges!E$6,IF(AND(ConversionTable!B101&gt;=ScoreRanges!C$7,ConversionTable!B101&lt;=ScoreRanges!D$7),ScoreRanges!E$7,IF(AND(ConversionTable!B101&gt;=ScoreRanges!C$8,ConversionTable!B101&lt;=ScoreRanges!D$8),ScoreRanges!E$8,"")))))</f>
        <v/>
      </c>
      <c r="B101" s="14">
        <f t="shared" si="5"/>
        <v>0.99000000000000066</v>
      </c>
      <c r="C101" s="22" t="e">
        <f t="shared" si="4"/>
        <v>#N/A</v>
      </c>
      <c r="D101" s="14" t="e">
        <f t="shared" si="6"/>
        <v>#N/A</v>
      </c>
      <c r="E101" s="7" t="e">
        <f>IF(AND(D101&gt;=ConversionTable!I$4,ConversionTable!D101&lt;=ConversionTable!J$4),ConversionTable!K$4,IF(AND(ConversionTable!D101&gt;=ConversionTable!I$5,ConversionTable!D101&lt;=ConversionTable!J$5),ConversionTable!K$5,IF(AND(ConversionTable!D101&gt;=ConversionTable!I$6,ConversionTable!D101&lt;=ConversionTable!J$6),ConversionTable!K$6,IF(AND(ConversionTable!D101&gt;=ConversionTable!I$7,ConversionTable!D101&lt;=ConversionTable!J$7),ConversionTable!K$7,IF(AND(ConversionTable!D101&gt;=ScoreRanges!J$8,ConversionTable!D101&lt;=ScoreRanges!K$8),ScoreRanges!L$8,"")))))</f>
        <v>#N/A</v>
      </c>
    </row>
    <row r="102" spans="1:5" x14ac:dyDescent="0.25">
      <c r="A102" s="5" t="str">
        <f>IF(AND(B102&gt;=ScoreRanges!C$4,ConversionTable!B102&lt;=ScoreRanges!D$4),ScoreRanges!E$4,IF(AND(ConversionTable!B102&gt;=ScoreRanges!C$5,ConversionTable!B102&lt;=ScoreRanges!D$5),ScoreRanges!E$5,IF(AND(ConversionTable!B102&gt;=ScoreRanges!C$6,ConversionTable!B102&lt;=ScoreRanges!D$6),ScoreRanges!E$6,IF(AND(ConversionTable!B102&gt;=ScoreRanges!C$7,ConversionTable!B102&lt;=ScoreRanges!D$7),ScoreRanges!E$7,IF(AND(ConversionTable!B102&gt;=ScoreRanges!C$8,ConversionTable!B102&lt;=ScoreRanges!D$8),ScoreRanges!E$8,"")))))</f>
        <v>Ineffective</v>
      </c>
      <c r="B102" s="14">
        <f t="shared" si="5"/>
        <v>1.0000000000000007</v>
      </c>
      <c r="C102" s="22" t="e">
        <f t="shared" si="4"/>
        <v>#N/A</v>
      </c>
      <c r="D102" s="14" t="e">
        <f t="shared" si="6"/>
        <v>#N/A</v>
      </c>
      <c r="E102" s="7" t="e">
        <f>IF(AND(D102&gt;=ConversionTable!I$4,ConversionTable!D102&lt;=ConversionTable!J$4),ConversionTable!K$4,IF(AND(ConversionTable!D102&gt;=ConversionTable!I$5,ConversionTable!D102&lt;=ConversionTable!J$5),ConversionTable!K$5,IF(AND(ConversionTable!D102&gt;=ConversionTable!I$6,ConversionTable!D102&lt;=ConversionTable!J$6),ConversionTable!K$6,IF(AND(ConversionTable!D102&gt;=ConversionTable!I$7,ConversionTable!D102&lt;=ConversionTable!J$7),ConversionTable!K$7,IF(AND(ConversionTable!D102&gt;=ScoreRanges!J$8,ConversionTable!D102&lt;=ScoreRanges!K$8),ScoreRanges!L$8,"")))))</f>
        <v>#N/A</v>
      </c>
    </row>
    <row r="103" spans="1:5" x14ac:dyDescent="0.25">
      <c r="A103" s="5" t="str">
        <f>IF(AND(B103&gt;=ScoreRanges!C$4,ConversionTable!B103&lt;=ScoreRanges!D$4),ScoreRanges!E$4,IF(AND(ConversionTable!B103&gt;=ScoreRanges!C$5,ConversionTable!B103&lt;=ScoreRanges!D$5),ScoreRanges!E$5,IF(AND(ConversionTable!B103&gt;=ScoreRanges!C$6,ConversionTable!B103&lt;=ScoreRanges!D$6),ScoreRanges!E$6,IF(AND(ConversionTable!B103&gt;=ScoreRanges!C$7,ConversionTable!B103&lt;=ScoreRanges!D$7),ScoreRanges!E$7,IF(AND(ConversionTable!B103&gt;=ScoreRanges!C$8,ConversionTable!B103&lt;=ScoreRanges!D$8),ScoreRanges!E$8,"")))))</f>
        <v>Ineffective</v>
      </c>
      <c r="B103" s="14">
        <f t="shared" si="5"/>
        <v>1.0100000000000007</v>
      </c>
      <c r="C103" s="22" t="e">
        <f t="shared" si="4"/>
        <v>#N/A</v>
      </c>
      <c r="D103" s="14" t="e">
        <f t="shared" si="6"/>
        <v>#N/A</v>
      </c>
      <c r="E103" s="7" t="e">
        <f>IF(AND(D103&gt;=ConversionTable!I$4,ConversionTable!D103&lt;=ConversionTable!J$4),ConversionTable!K$4,IF(AND(ConversionTable!D103&gt;=ConversionTable!I$5,ConversionTable!D103&lt;=ConversionTable!J$5),ConversionTable!K$5,IF(AND(ConversionTable!D103&gt;=ConversionTable!I$6,ConversionTable!D103&lt;=ConversionTable!J$6),ConversionTable!K$6,IF(AND(ConversionTable!D103&gt;=ConversionTable!I$7,ConversionTable!D103&lt;=ConversionTable!J$7),ConversionTable!K$7,IF(AND(ConversionTable!D103&gt;=ScoreRanges!J$8,ConversionTable!D103&lt;=ScoreRanges!K$8),ScoreRanges!L$8,"")))))</f>
        <v>#N/A</v>
      </c>
    </row>
    <row r="104" spans="1:5" x14ac:dyDescent="0.25">
      <c r="A104" s="5" t="str">
        <f>IF(AND(B104&gt;=ScoreRanges!C$4,ConversionTable!B104&lt;=ScoreRanges!D$4),ScoreRanges!E$4,IF(AND(ConversionTable!B104&gt;=ScoreRanges!C$5,ConversionTable!B104&lt;=ScoreRanges!D$5),ScoreRanges!E$5,IF(AND(ConversionTable!B104&gt;=ScoreRanges!C$6,ConversionTable!B104&lt;=ScoreRanges!D$6),ScoreRanges!E$6,IF(AND(ConversionTable!B104&gt;=ScoreRanges!C$7,ConversionTable!B104&lt;=ScoreRanges!D$7),ScoreRanges!E$7,IF(AND(ConversionTable!B104&gt;=ScoreRanges!C$8,ConversionTable!B104&lt;=ScoreRanges!D$8),ScoreRanges!E$8,"")))))</f>
        <v>Ineffective</v>
      </c>
      <c r="B104" s="14">
        <f t="shared" si="5"/>
        <v>1.0200000000000007</v>
      </c>
      <c r="C104" s="22" t="e">
        <f t="shared" si="4"/>
        <v>#N/A</v>
      </c>
      <c r="D104" s="14" t="e">
        <f t="shared" si="6"/>
        <v>#N/A</v>
      </c>
      <c r="E104" s="7" t="e">
        <f>IF(AND(D104&gt;=ConversionTable!I$4,ConversionTable!D104&lt;=ConversionTable!J$4),ConversionTable!K$4,IF(AND(ConversionTable!D104&gt;=ConversionTable!I$5,ConversionTable!D104&lt;=ConversionTable!J$5),ConversionTable!K$5,IF(AND(ConversionTable!D104&gt;=ConversionTable!I$6,ConversionTable!D104&lt;=ConversionTable!J$6),ConversionTable!K$6,IF(AND(ConversionTable!D104&gt;=ConversionTable!I$7,ConversionTable!D104&lt;=ConversionTable!J$7),ConversionTable!K$7,IF(AND(ConversionTable!D104&gt;=ScoreRanges!J$8,ConversionTable!D104&lt;=ScoreRanges!K$8),ScoreRanges!L$8,"")))))</f>
        <v>#N/A</v>
      </c>
    </row>
    <row r="105" spans="1:5" x14ac:dyDescent="0.25">
      <c r="A105" s="5" t="str">
        <f>IF(AND(B105&gt;=ScoreRanges!C$4,ConversionTable!B105&lt;=ScoreRanges!D$4),ScoreRanges!E$4,IF(AND(ConversionTable!B105&gt;=ScoreRanges!C$5,ConversionTable!B105&lt;=ScoreRanges!D$5),ScoreRanges!E$5,IF(AND(ConversionTable!B105&gt;=ScoreRanges!C$6,ConversionTable!B105&lt;=ScoreRanges!D$6),ScoreRanges!E$6,IF(AND(ConversionTable!B105&gt;=ScoreRanges!C$7,ConversionTable!B105&lt;=ScoreRanges!D$7),ScoreRanges!E$7,IF(AND(ConversionTable!B105&gt;=ScoreRanges!C$8,ConversionTable!B105&lt;=ScoreRanges!D$8),ScoreRanges!E$8,"")))))</f>
        <v>Ineffective</v>
      </c>
      <c r="B105" s="14">
        <f t="shared" si="5"/>
        <v>1.0300000000000007</v>
      </c>
      <c r="C105" s="22" t="e">
        <f t="shared" si="4"/>
        <v>#N/A</v>
      </c>
      <c r="D105" s="14" t="e">
        <f t="shared" si="6"/>
        <v>#N/A</v>
      </c>
      <c r="E105" s="7" t="e">
        <f>IF(AND(D105&gt;=ConversionTable!I$4,ConversionTable!D105&lt;=ConversionTable!J$4),ConversionTable!K$4,IF(AND(ConversionTable!D105&gt;=ConversionTable!I$5,ConversionTable!D105&lt;=ConversionTable!J$5),ConversionTable!K$5,IF(AND(ConversionTable!D105&gt;=ConversionTable!I$6,ConversionTable!D105&lt;=ConversionTable!J$6),ConversionTable!K$6,IF(AND(ConversionTable!D105&gt;=ConversionTable!I$7,ConversionTable!D105&lt;=ConversionTable!J$7),ConversionTable!K$7,IF(AND(ConversionTable!D105&gt;=ScoreRanges!J$8,ConversionTable!D105&lt;=ScoreRanges!K$8),ScoreRanges!L$8,"")))))</f>
        <v>#N/A</v>
      </c>
    </row>
    <row r="106" spans="1:5" x14ac:dyDescent="0.25">
      <c r="A106" s="5" t="str">
        <f>IF(AND(B106&gt;=ScoreRanges!C$4,ConversionTable!B106&lt;=ScoreRanges!D$4),ScoreRanges!E$4,IF(AND(ConversionTable!B106&gt;=ScoreRanges!C$5,ConversionTable!B106&lt;=ScoreRanges!D$5),ScoreRanges!E$5,IF(AND(ConversionTable!B106&gt;=ScoreRanges!C$6,ConversionTable!B106&lt;=ScoreRanges!D$6),ScoreRanges!E$6,IF(AND(ConversionTable!B106&gt;=ScoreRanges!C$7,ConversionTable!B106&lt;=ScoreRanges!D$7),ScoreRanges!E$7,IF(AND(ConversionTable!B106&gt;=ScoreRanges!C$8,ConversionTable!B106&lt;=ScoreRanges!D$8),ScoreRanges!E$8,"")))))</f>
        <v>Ineffective</v>
      </c>
      <c r="B106" s="14">
        <f t="shared" si="5"/>
        <v>1.0400000000000007</v>
      </c>
      <c r="C106" s="22" t="e">
        <f t="shared" si="4"/>
        <v>#N/A</v>
      </c>
      <c r="D106" s="14" t="e">
        <f t="shared" si="6"/>
        <v>#N/A</v>
      </c>
      <c r="E106" s="7" t="e">
        <f>IF(AND(D106&gt;=ConversionTable!I$4,ConversionTable!D106&lt;=ConversionTable!J$4),ConversionTable!K$4,IF(AND(ConversionTable!D106&gt;=ConversionTable!I$5,ConversionTable!D106&lt;=ConversionTable!J$5),ConversionTable!K$5,IF(AND(ConversionTable!D106&gt;=ConversionTable!I$6,ConversionTable!D106&lt;=ConversionTable!J$6),ConversionTable!K$6,IF(AND(ConversionTable!D106&gt;=ConversionTable!I$7,ConversionTable!D106&lt;=ConversionTable!J$7),ConversionTable!K$7,IF(AND(ConversionTable!D106&gt;=ScoreRanges!J$8,ConversionTable!D106&lt;=ScoreRanges!K$8),ScoreRanges!L$8,"")))))</f>
        <v>#N/A</v>
      </c>
    </row>
    <row r="107" spans="1:5" x14ac:dyDescent="0.25">
      <c r="A107" s="5" t="str">
        <f>IF(AND(B107&gt;=ScoreRanges!C$4,ConversionTable!B107&lt;=ScoreRanges!D$4),ScoreRanges!E$4,IF(AND(ConversionTable!B107&gt;=ScoreRanges!C$5,ConversionTable!B107&lt;=ScoreRanges!D$5),ScoreRanges!E$5,IF(AND(ConversionTable!B107&gt;=ScoreRanges!C$6,ConversionTable!B107&lt;=ScoreRanges!D$6),ScoreRanges!E$6,IF(AND(ConversionTable!B107&gt;=ScoreRanges!C$7,ConversionTable!B107&lt;=ScoreRanges!D$7),ScoreRanges!E$7,IF(AND(ConversionTable!B107&gt;=ScoreRanges!C$8,ConversionTable!B107&lt;=ScoreRanges!D$8),ScoreRanges!E$8,"")))))</f>
        <v>Ineffective</v>
      </c>
      <c r="B107" s="14">
        <f t="shared" si="5"/>
        <v>1.0500000000000007</v>
      </c>
      <c r="C107" s="22" t="e">
        <f t="shared" si="4"/>
        <v>#N/A</v>
      </c>
      <c r="D107" s="14" t="e">
        <f t="shared" si="6"/>
        <v>#N/A</v>
      </c>
      <c r="E107" s="7" t="e">
        <f>IF(AND(D107&gt;=ConversionTable!I$4,ConversionTable!D107&lt;=ConversionTable!J$4),ConversionTable!K$4,IF(AND(ConversionTable!D107&gt;=ConversionTable!I$5,ConversionTable!D107&lt;=ConversionTable!J$5),ConversionTable!K$5,IF(AND(ConversionTable!D107&gt;=ConversionTable!I$6,ConversionTable!D107&lt;=ConversionTable!J$6),ConversionTable!K$6,IF(AND(ConversionTable!D107&gt;=ConversionTable!I$7,ConversionTable!D107&lt;=ConversionTable!J$7),ConversionTable!K$7,IF(AND(ConversionTable!D107&gt;=ScoreRanges!J$8,ConversionTable!D107&lt;=ScoreRanges!K$8),ScoreRanges!L$8,"")))))</f>
        <v>#N/A</v>
      </c>
    </row>
    <row r="108" spans="1:5" x14ac:dyDescent="0.25">
      <c r="A108" s="5" t="str">
        <f>IF(AND(B108&gt;=ScoreRanges!C$4,ConversionTable!B108&lt;=ScoreRanges!D$4),ScoreRanges!E$4,IF(AND(ConversionTable!B108&gt;=ScoreRanges!C$5,ConversionTable!B108&lt;=ScoreRanges!D$5),ScoreRanges!E$5,IF(AND(ConversionTable!B108&gt;=ScoreRanges!C$6,ConversionTable!B108&lt;=ScoreRanges!D$6),ScoreRanges!E$6,IF(AND(ConversionTable!B108&gt;=ScoreRanges!C$7,ConversionTable!B108&lt;=ScoreRanges!D$7),ScoreRanges!E$7,IF(AND(ConversionTable!B108&gt;=ScoreRanges!C$8,ConversionTable!B108&lt;=ScoreRanges!D$8),ScoreRanges!E$8,"")))))</f>
        <v>Ineffective</v>
      </c>
      <c r="B108" s="14">
        <f t="shared" si="5"/>
        <v>1.0600000000000007</v>
      </c>
      <c r="C108" s="22" t="e">
        <f t="shared" si="4"/>
        <v>#N/A</v>
      </c>
      <c r="D108" s="14" t="e">
        <f t="shared" si="6"/>
        <v>#N/A</v>
      </c>
      <c r="E108" s="7" t="e">
        <f>IF(AND(D108&gt;=ConversionTable!I$4,ConversionTable!D108&lt;=ConversionTable!J$4),ConversionTable!K$4,IF(AND(ConversionTable!D108&gt;=ConversionTable!I$5,ConversionTable!D108&lt;=ConversionTable!J$5),ConversionTable!K$5,IF(AND(ConversionTable!D108&gt;=ConversionTable!I$6,ConversionTable!D108&lt;=ConversionTable!J$6),ConversionTable!K$6,IF(AND(ConversionTable!D108&gt;=ConversionTable!I$7,ConversionTable!D108&lt;=ConversionTable!J$7),ConversionTable!K$7,IF(AND(ConversionTable!D108&gt;=ScoreRanges!J$8,ConversionTable!D108&lt;=ScoreRanges!K$8),ScoreRanges!L$8,"")))))</f>
        <v>#N/A</v>
      </c>
    </row>
    <row r="109" spans="1:5" x14ac:dyDescent="0.25">
      <c r="A109" s="5" t="str">
        <f>IF(AND(B109&gt;=ScoreRanges!C$4,ConversionTable!B109&lt;=ScoreRanges!D$4),ScoreRanges!E$4,IF(AND(ConversionTable!B109&gt;=ScoreRanges!C$5,ConversionTable!B109&lt;=ScoreRanges!D$5),ScoreRanges!E$5,IF(AND(ConversionTable!B109&gt;=ScoreRanges!C$6,ConversionTable!B109&lt;=ScoreRanges!D$6),ScoreRanges!E$6,IF(AND(ConversionTable!B109&gt;=ScoreRanges!C$7,ConversionTable!B109&lt;=ScoreRanges!D$7),ScoreRanges!E$7,IF(AND(ConversionTable!B109&gt;=ScoreRanges!C$8,ConversionTable!B109&lt;=ScoreRanges!D$8),ScoreRanges!E$8,"")))))</f>
        <v>Ineffective</v>
      </c>
      <c r="B109" s="14">
        <f t="shared" si="5"/>
        <v>1.0700000000000007</v>
      </c>
      <c r="C109" s="22" t="e">
        <f t="shared" si="4"/>
        <v>#N/A</v>
      </c>
      <c r="D109" s="14" t="e">
        <f t="shared" si="6"/>
        <v>#N/A</v>
      </c>
      <c r="E109" s="7" t="e">
        <f>IF(AND(D109&gt;=ConversionTable!I$4,ConversionTable!D109&lt;=ConversionTable!J$4),ConversionTable!K$4,IF(AND(ConversionTable!D109&gt;=ConversionTable!I$5,ConversionTable!D109&lt;=ConversionTable!J$5),ConversionTable!K$5,IF(AND(ConversionTable!D109&gt;=ConversionTable!I$6,ConversionTable!D109&lt;=ConversionTable!J$6),ConversionTable!K$6,IF(AND(ConversionTable!D109&gt;=ConversionTable!I$7,ConversionTable!D109&lt;=ConversionTable!J$7),ConversionTable!K$7,IF(AND(ConversionTable!D109&gt;=ScoreRanges!J$8,ConversionTable!D109&lt;=ScoreRanges!K$8),ScoreRanges!L$8,"")))))</f>
        <v>#N/A</v>
      </c>
    </row>
    <row r="110" spans="1:5" x14ac:dyDescent="0.25">
      <c r="A110" s="5" t="str">
        <f>IF(AND(B110&gt;=ScoreRanges!C$4,ConversionTable!B110&lt;=ScoreRanges!D$4),ScoreRanges!E$4,IF(AND(ConversionTable!B110&gt;=ScoreRanges!C$5,ConversionTable!B110&lt;=ScoreRanges!D$5),ScoreRanges!E$5,IF(AND(ConversionTable!B110&gt;=ScoreRanges!C$6,ConversionTable!B110&lt;=ScoreRanges!D$6),ScoreRanges!E$6,IF(AND(ConversionTable!B110&gt;=ScoreRanges!C$7,ConversionTable!B110&lt;=ScoreRanges!D$7),ScoreRanges!E$7,IF(AND(ConversionTable!B110&gt;=ScoreRanges!C$8,ConversionTable!B110&lt;=ScoreRanges!D$8),ScoreRanges!E$8,"")))))</f>
        <v>Ineffective</v>
      </c>
      <c r="B110" s="14">
        <f t="shared" si="5"/>
        <v>1.0800000000000007</v>
      </c>
      <c r="C110" s="22" t="e">
        <f t="shared" si="4"/>
        <v>#N/A</v>
      </c>
      <c r="D110" s="14" t="e">
        <f t="shared" si="6"/>
        <v>#N/A</v>
      </c>
      <c r="E110" s="7" t="e">
        <f>IF(AND(D110&gt;=ConversionTable!I$4,ConversionTable!D110&lt;=ConversionTable!J$4),ConversionTable!K$4,IF(AND(ConversionTable!D110&gt;=ConversionTable!I$5,ConversionTable!D110&lt;=ConversionTable!J$5),ConversionTable!K$5,IF(AND(ConversionTable!D110&gt;=ConversionTable!I$6,ConversionTable!D110&lt;=ConversionTable!J$6),ConversionTable!K$6,IF(AND(ConversionTable!D110&gt;=ConversionTable!I$7,ConversionTable!D110&lt;=ConversionTable!J$7),ConversionTable!K$7,IF(AND(ConversionTable!D110&gt;=ScoreRanges!J$8,ConversionTable!D110&lt;=ScoreRanges!K$8),ScoreRanges!L$8,"")))))</f>
        <v>#N/A</v>
      </c>
    </row>
    <row r="111" spans="1:5" x14ac:dyDescent="0.25">
      <c r="A111" s="5" t="str">
        <f>IF(AND(B111&gt;=ScoreRanges!C$4,ConversionTable!B111&lt;=ScoreRanges!D$4),ScoreRanges!E$4,IF(AND(ConversionTable!B111&gt;=ScoreRanges!C$5,ConversionTable!B111&lt;=ScoreRanges!D$5),ScoreRanges!E$5,IF(AND(ConversionTable!B111&gt;=ScoreRanges!C$6,ConversionTable!B111&lt;=ScoreRanges!D$6),ScoreRanges!E$6,IF(AND(ConversionTable!B111&gt;=ScoreRanges!C$7,ConversionTable!B111&lt;=ScoreRanges!D$7),ScoreRanges!E$7,IF(AND(ConversionTable!B111&gt;=ScoreRanges!C$8,ConversionTable!B111&lt;=ScoreRanges!D$8),ScoreRanges!E$8,"")))))</f>
        <v>Ineffective</v>
      </c>
      <c r="B111" s="14">
        <f t="shared" si="5"/>
        <v>1.0900000000000007</v>
      </c>
      <c r="C111" s="22" t="e">
        <f t="shared" si="4"/>
        <v>#N/A</v>
      </c>
      <c r="D111" s="14" t="e">
        <f t="shared" si="6"/>
        <v>#N/A</v>
      </c>
      <c r="E111" s="7" t="e">
        <f>IF(AND(D111&gt;=ConversionTable!I$4,ConversionTable!D111&lt;=ConversionTable!J$4),ConversionTable!K$4,IF(AND(ConversionTable!D111&gt;=ConversionTable!I$5,ConversionTable!D111&lt;=ConversionTable!J$5),ConversionTable!K$5,IF(AND(ConversionTable!D111&gt;=ConversionTable!I$6,ConversionTable!D111&lt;=ConversionTable!J$6),ConversionTable!K$6,IF(AND(ConversionTable!D111&gt;=ConversionTable!I$7,ConversionTable!D111&lt;=ConversionTable!J$7),ConversionTable!K$7,IF(AND(ConversionTable!D111&gt;=ScoreRanges!J$8,ConversionTable!D111&lt;=ScoreRanges!K$8),ScoreRanges!L$8,"")))))</f>
        <v>#N/A</v>
      </c>
    </row>
    <row r="112" spans="1:5" x14ac:dyDescent="0.25">
      <c r="A112" s="5" t="str">
        <f>IF(AND(B112&gt;=ScoreRanges!C$4,ConversionTable!B112&lt;=ScoreRanges!D$4),ScoreRanges!E$4,IF(AND(ConversionTable!B112&gt;=ScoreRanges!C$5,ConversionTable!B112&lt;=ScoreRanges!D$5),ScoreRanges!E$5,IF(AND(ConversionTable!B112&gt;=ScoreRanges!C$6,ConversionTable!B112&lt;=ScoreRanges!D$6),ScoreRanges!E$6,IF(AND(ConversionTable!B112&gt;=ScoreRanges!C$7,ConversionTable!B112&lt;=ScoreRanges!D$7),ScoreRanges!E$7,IF(AND(ConversionTable!B112&gt;=ScoreRanges!C$8,ConversionTable!B112&lt;=ScoreRanges!D$8),ScoreRanges!E$8,"")))))</f>
        <v>Ineffective</v>
      </c>
      <c r="B112" s="14">
        <f t="shared" si="5"/>
        <v>1.1000000000000008</v>
      </c>
      <c r="C112" s="22" t="e">
        <f t="shared" si="4"/>
        <v>#N/A</v>
      </c>
      <c r="D112" s="14" t="e">
        <f t="shared" si="6"/>
        <v>#N/A</v>
      </c>
      <c r="E112" s="7" t="e">
        <f>IF(AND(D112&gt;=ConversionTable!I$4,ConversionTable!D112&lt;=ConversionTable!J$4),ConversionTable!K$4,IF(AND(ConversionTable!D112&gt;=ConversionTable!I$5,ConversionTable!D112&lt;=ConversionTable!J$5),ConversionTable!K$5,IF(AND(ConversionTable!D112&gt;=ConversionTable!I$6,ConversionTable!D112&lt;=ConversionTable!J$6),ConversionTable!K$6,IF(AND(ConversionTable!D112&gt;=ConversionTable!I$7,ConversionTable!D112&lt;=ConversionTable!J$7),ConversionTable!K$7,IF(AND(ConversionTable!D112&gt;=ScoreRanges!J$8,ConversionTable!D112&lt;=ScoreRanges!K$8),ScoreRanges!L$8,"")))))</f>
        <v>#N/A</v>
      </c>
    </row>
    <row r="113" spans="1:5" x14ac:dyDescent="0.25">
      <c r="A113" s="5" t="str">
        <f>IF(AND(B113&gt;=ScoreRanges!C$4,ConversionTable!B113&lt;=ScoreRanges!D$4),ScoreRanges!E$4,IF(AND(ConversionTable!B113&gt;=ScoreRanges!C$5,ConversionTable!B113&lt;=ScoreRanges!D$5),ScoreRanges!E$5,IF(AND(ConversionTable!B113&gt;=ScoreRanges!C$6,ConversionTable!B113&lt;=ScoreRanges!D$6),ScoreRanges!E$6,IF(AND(ConversionTable!B113&gt;=ScoreRanges!C$7,ConversionTable!B113&lt;=ScoreRanges!D$7),ScoreRanges!E$7,IF(AND(ConversionTable!B113&gt;=ScoreRanges!C$8,ConversionTable!B113&lt;=ScoreRanges!D$8),ScoreRanges!E$8,"")))))</f>
        <v>Ineffective</v>
      </c>
      <c r="B113" s="14">
        <f t="shared" si="5"/>
        <v>1.1100000000000008</v>
      </c>
      <c r="C113" s="22" t="e">
        <f t="shared" si="4"/>
        <v>#N/A</v>
      </c>
      <c r="D113" s="14" t="e">
        <f t="shared" si="6"/>
        <v>#N/A</v>
      </c>
      <c r="E113" s="7" t="e">
        <f>IF(AND(D113&gt;=ConversionTable!I$4,ConversionTable!D113&lt;=ConversionTable!J$4),ConversionTable!K$4,IF(AND(ConversionTable!D113&gt;=ConversionTable!I$5,ConversionTable!D113&lt;=ConversionTable!J$5),ConversionTable!K$5,IF(AND(ConversionTable!D113&gt;=ConversionTable!I$6,ConversionTable!D113&lt;=ConversionTable!J$6),ConversionTable!K$6,IF(AND(ConversionTable!D113&gt;=ConversionTable!I$7,ConversionTable!D113&lt;=ConversionTable!J$7),ConversionTable!K$7,IF(AND(ConversionTable!D113&gt;=ScoreRanges!J$8,ConversionTable!D113&lt;=ScoreRanges!K$8),ScoreRanges!L$8,"")))))</f>
        <v>#N/A</v>
      </c>
    </row>
    <row r="114" spans="1:5" x14ac:dyDescent="0.25">
      <c r="A114" s="5" t="str">
        <f>IF(AND(B114&gt;=ScoreRanges!C$4,ConversionTable!B114&lt;=ScoreRanges!D$4),ScoreRanges!E$4,IF(AND(ConversionTable!B114&gt;=ScoreRanges!C$5,ConversionTable!B114&lt;=ScoreRanges!D$5),ScoreRanges!E$5,IF(AND(ConversionTable!B114&gt;=ScoreRanges!C$6,ConversionTable!B114&lt;=ScoreRanges!D$6),ScoreRanges!E$6,IF(AND(ConversionTable!B114&gt;=ScoreRanges!C$7,ConversionTable!B114&lt;=ScoreRanges!D$7),ScoreRanges!E$7,IF(AND(ConversionTable!B114&gt;=ScoreRanges!C$8,ConversionTable!B114&lt;=ScoreRanges!D$8),ScoreRanges!E$8,"")))))</f>
        <v>Ineffective</v>
      </c>
      <c r="B114" s="14">
        <f t="shared" si="5"/>
        <v>1.1200000000000008</v>
      </c>
      <c r="C114" s="22" t="e">
        <f t="shared" si="4"/>
        <v>#N/A</v>
      </c>
      <c r="D114" s="14" t="e">
        <f t="shared" si="6"/>
        <v>#N/A</v>
      </c>
      <c r="E114" s="7" t="e">
        <f>IF(AND(D114&gt;=ConversionTable!I$4,ConversionTable!D114&lt;=ConversionTable!J$4),ConversionTable!K$4,IF(AND(ConversionTable!D114&gt;=ConversionTable!I$5,ConversionTable!D114&lt;=ConversionTable!J$5),ConversionTable!K$5,IF(AND(ConversionTable!D114&gt;=ConversionTable!I$6,ConversionTable!D114&lt;=ConversionTable!J$6),ConversionTable!K$6,IF(AND(ConversionTable!D114&gt;=ConversionTable!I$7,ConversionTable!D114&lt;=ConversionTable!J$7),ConversionTable!K$7,IF(AND(ConversionTable!D114&gt;=ScoreRanges!J$8,ConversionTable!D114&lt;=ScoreRanges!K$8),ScoreRanges!L$8,"")))))</f>
        <v>#N/A</v>
      </c>
    </row>
    <row r="115" spans="1:5" x14ac:dyDescent="0.25">
      <c r="A115" s="5" t="str">
        <f>IF(AND(B115&gt;=ScoreRanges!C$4,ConversionTable!B115&lt;=ScoreRanges!D$4),ScoreRanges!E$4,IF(AND(ConversionTable!B115&gt;=ScoreRanges!C$5,ConversionTable!B115&lt;=ScoreRanges!D$5),ScoreRanges!E$5,IF(AND(ConversionTable!B115&gt;=ScoreRanges!C$6,ConversionTable!B115&lt;=ScoreRanges!D$6),ScoreRanges!E$6,IF(AND(ConversionTable!B115&gt;=ScoreRanges!C$7,ConversionTable!B115&lt;=ScoreRanges!D$7),ScoreRanges!E$7,IF(AND(ConversionTable!B115&gt;=ScoreRanges!C$8,ConversionTable!B115&lt;=ScoreRanges!D$8),ScoreRanges!E$8,"")))))</f>
        <v>Ineffective</v>
      </c>
      <c r="B115" s="14">
        <f t="shared" si="5"/>
        <v>1.1300000000000008</v>
      </c>
      <c r="C115" s="22" t="e">
        <f t="shared" si="4"/>
        <v>#N/A</v>
      </c>
      <c r="D115" s="14" t="e">
        <f t="shared" si="6"/>
        <v>#N/A</v>
      </c>
      <c r="E115" s="7" t="e">
        <f>IF(AND(D115&gt;=ConversionTable!I$4,ConversionTable!D115&lt;=ConversionTable!J$4),ConversionTable!K$4,IF(AND(ConversionTable!D115&gt;=ConversionTable!I$5,ConversionTable!D115&lt;=ConversionTable!J$5),ConversionTable!K$5,IF(AND(ConversionTable!D115&gt;=ConversionTable!I$6,ConversionTable!D115&lt;=ConversionTable!J$6),ConversionTable!K$6,IF(AND(ConversionTable!D115&gt;=ConversionTable!I$7,ConversionTable!D115&lt;=ConversionTable!J$7),ConversionTable!K$7,IF(AND(ConversionTable!D115&gt;=ScoreRanges!J$8,ConversionTable!D115&lt;=ScoreRanges!K$8),ScoreRanges!L$8,"")))))</f>
        <v>#N/A</v>
      </c>
    </row>
    <row r="116" spans="1:5" x14ac:dyDescent="0.25">
      <c r="A116" s="5" t="str">
        <f>IF(AND(B116&gt;=ScoreRanges!C$4,ConversionTable!B116&lt;=ScoreRanges!D$4),ScoreRanges!E$4,IF(AND(ConversionTable!B116&gt;=ScoreRanges!C$5,ConversionTable!B116&lt;=ScoreRanges!D$5),ScoreRanges!E$5,IF(AND(ConversionTable!B116&gt;=ScoreRanges!C$6,ConversionTable!B116&lt;=ScoreRanges!D$6),ScoreRanges!E$6,IF(AND(ConversionTable!B116&gt;=ScoreRanges!C$7,ConversionTable!B116&lt;=ScoreRanges!D$7),ScoreRanges!E$7,IF(AND(ConversionTable!B116&gt;=ScoreRanges!C$8,ConversionTable!B116&lt;=ScoreRanges!D$8),ScoreRanges!E$8,"")))))</f>
        <v>Ineffective</v>
      </c>
      <c r="B116" s="14">
        <f t="shared" si="5"/>
        <v>1.1400000000000008</v>
      </c>
      <c r="C116" s="22" t="e">
        <f t="shared" si="4"/>
        <v>#N/A</v>
      </c>
      <c r="D116" s="14" t="e">
        <f t="shared" si="6"/>
        <v>#N/A</v>
      </c>
      <c r="E116" s="7" t="e">
        <f>IF(AND(D116&gt;=ConversionTable!I$4,ConversionTable!D116&lt;=ConversionTable!J$4),ConversionTable!K$4,IF(AND(ConversionTable!D116&gt;=ConversionTable!I$5,ConversionTable!D116&lt;=ConversionTable!J$5),ConversionTable!K$5,IF(AND(ConversionTable!D116&gt;=ConversionTable!I$6,ConversionTable!D116&lt;=ConversionTable!J$6),ConversionTable!K$6,IF(AND(ConversionTable!D116&gt;=ConversionTable!I$7,ConversionTable!D116&lt;=ConversionTable!J$7),ConversionTable!K$7,IF(AND(ConversionTable!D116&gt;=ScoreRanges!J$8,ConversionTable!D116&lt;=ScoreRanges!K$8),ScoreRanges!L$8,"")))))</f>
        <v>#N/A</v>
      </c>
    </row>
    <row r="117" spans="1:5" x14ac:dyDescent="0.25">
      <c r="A117" s="5" t="str">
        <f>IF(AND(B117&gt;=ScoreRanges!C$4,ConversionTable!B117&lt;=ScoreRanges!D$4),ScoreRanges!E$4,IF(AND(ConversionTable!B117&gt;=ScoreRanges!C$5,ConversionTable!B117&lt;=ScoreRanges!D$5),ScoreRanges!E$5,IF(AND(ConversionTable!B117&gt;=ScoreRanges!C$6,ConversionTable!B117&lt;=ScoreRanges!D$6),ScoreRanges!E$6,IF(AND(ConversionTable!B117&gt;=ScoreRanges!C$7,ConversionTable!B117&lt;=ScoreRanges!D$7),ScoreRanges!E$7,IF(AND(ConversionTable!B117&gt;=ScoreRanges!C$8,ConversionTable!B117&lt;=ScoreRanges!D$8),ScoreRanges!E$8,"")))))</f>
        <v>Ineffective</v>
      </c>
      <c r="B117" s="14">
        <f t="shared" si="5"/>
        <v>1.1500000000000008</v>
      </c>
      <c r="C117" s="22" t="e">
        <f t="shared" si="4"/>
        <v>#N/A</v>
      </c>
      <c r="D117" s="14" t="e">
        <f t="shared" si="6"/>
        <v>#N/A</v>
      </c>
      <c r="E117" s="7" t="e">
        <f>IF(AND(D117&gt;=ConversionTable!I$4,ConversionTable!D117&lt;=ConversionTable!J$4),ConversionTable!K$4,IF(AND(ConversionTable!D117&gt;=ConversionTable!I$5,ConversionTable!D117&lt;=ConversionTable!J$5),ConversionTable!K$5,IF(AND(ConversionTable!D117&gt;=ConversionTable!I$6,ConversionTable!D117&lt;=ConversionTable!J$6),ConversionTable!K$6,IF(AND(ConversionTable!D117&gt;=ConversionTable!I$7,ConversionTable!D117&lt;=ConversionTable!J$7),ConversionTable!K$7,IF(AND(ConversionTable!D117&gt;=ScoreRanges!J$8,ConversionTable!D117&lt;=ScoreRanges!K$8),ScoreRanges!L$8,"")))))</f>
        <v>#N/A</v>
      </c>
    </row>
    <row r="118" spans="1:5" x14ac:dyDescent="0.25">
      <c r="A118" s="5" t="str">
        <f>IF(AND(B118&gt;=ScoreRanges!C$4,ConversionTable!B118&lt;=ScoreRanges!D$4),ScoreRanges!E$4,IF(AND(ConversionTable!B118&gt;=ScoreRanges!C$5,ConversionTable!B118&lt;=ScoreRanges!D$5),ScoreRanges!E$5,IF(AND(ConversionTable!B118&gt;=ScoreRanges!C$6,ConversionTable!B118&lt;=ScoreRanges!D$6),ScoreRanges!E$6,IF(AND(ConversionTable!B118&gt;=ScoreRanges!C$7,ConversionTable!B118&lt;=ScoreRanges!D$7),ScoreRanges!E$7,IF(AND(ConversionTable!B118&gt;=ScoreRanges!C$8,ConversionTable!B118&lt;=ScoreRanges!D$8),ScoreRanges!E$8,"")))))</f>
        <v>Ineffective</v>
      </c>
      <c r="B118" s="14">
        <f t="shared" si="5"/>
        <v>1.1600000000000008</v>
      </c>
      <c r="C118" s="22" t="e">
        <f t="shared" si="4"/>
        <v>#N/A</v>
      </c>
      <c r="D118" s="14" t="e">
        <f t="shared" si="6"/>
        <v>#N/A</v>
      </c>
      <c r="E118" s="7" t="e">
        <f>IF(AND(D118&gt;=ConversionTable!I$4,ConversionTable!D118&lt;=ConversionTable!J$4),ConversionTable!K$4,IF(AND(ConversionTable!D118&gt;=ConversionTable!I$5,ConversionTable!D118&lt;=ConversionTable!J$5),ConversionTable!K$5,IF(AND(ConversionTable!D118&gt;=ConversionTable!I$6,ConversionTable!D118&lt;=ConversionTable!J$6),ConversionTable!K$6,IF(AND(ConversionTable!D118&gt;=ConversionTable!I$7,ConversionTable!D118&lt;=ConversionTable!J$7),ConversionTable!K$7,IF(AND(ConversionTable!D118&gt;=ScoreRanges!J$8,ConversionTable!D118&lt;=ScoreRanges!K$8),ScoreRanges!L$8,"")))))</f>
        <v>#N/A</v>
      </c>
    </row>
    <row r="119" spans="1:5" x14ac:dyDescent="0.25">
      <c r="A119" s="5" t="str">
        <f>IF(AND(B119&gt;=ScoreRanges!C$4,ConversionTable!B119&lt;=ScoreRanges!D$4),ScoreRanges!E$4,IF(AND(ConversionTable!B119&gt;=ScoreRanges!C$5,ConversionTable!B119&lt;=ScoreRanges!D$5),ScoreRanges!E$5,IF(AND(ConversionTable!B119&gt;=ScoreRanges!C$6,ConversionTable!B119&lt;=ScoreRanges!D$6),ScoreRanges!E$6,IF(AND(ConversionTable!B119&gt;=ScoreRanges!C$7,ConversionTable!B119&lt;=ScoreRanges!D$7),ScoreRanges!E$7,IF(AND(ConversionTable!B119&gt;=ScoreRanges!C$8,ConversionTable!B119&lt;=ScoreRanges!D$8),ScoreRanges!E$8,"")))))</f>
        <v>Ineffective</v>
      </c>
      <c r="B119" s="14">
        <f t="shared" si="5"/>
        <v>1.1700000000000008</v>
      </c>
      <c r="C119" s="22" t="e">
        <f t="shared" si="4"/>
        <v>#N/A</v>
      </c>
      <c r="D119" s="14" t="e">
        <f t="shared" si="6"/>
        <v>#N/A</v>
      </c>
      <c r="E119" s="7" t="e">
        <f>IF(AND(D119&gt;=ConversionTable!I$4,ConversionTable!D119&lt;=ConversionTable!J$4),ConversionTable!K$4,IF(AND(ConversionTable!D119&gt;=ConversionTable!I$5,ConversionTable!D119&lt;=ConversionTable!J$5),ConversionTable!K$5,IF(AND(ConversionTable!D119&gt;=ConversionTable!I$6,ConversionTable!D119&lt;=ConversionTable!J$6),ConversionTable!K$6,IF(AND(ConversionTable!D119&gt;=ConversionTable!I$7,ConversionTable!D119&lt;=ConversionTable!J$7),ConversionTable!K$7,IF(AND(ConversionTable!D119&gt;=ScoreRanges!J$8,ConversionTable!D119&lt;=ScoreRanges!K$8),ScoreRanges!L$8,"")))))</f>
        <v>#N/A</v>
      </c>
    </row>
    <row r="120" spans="1:5" x14ac:dyDescent="0.25">
      <c r="A120" s="5" t="str">
        <f>IF(AND(B120&gt;=ScoreRanges!C$4,ConversionTable!B120&lt;=ScoreRanges!D$4),ScoreRanges!E$4,IF(AND(ConversionTable!B120&gt;=ScoreRanges!C$5,ConversionTable!B120&lt;=ScoreRanges!D$5),ScoreRanges!E$5,IF(AND(ConversionTable!B120&gt;=ScoreRanges!C$6,ConversionTable!B120&lt;=ScoreRanges!D$6),ScoreRanges!E$6,IF(AND(ConversionTable!B120&gt;=ScoreRanges!C$7,ConversionTable!B120&lt;=ScoreRanges!D$7),ScoreRanges!E$7,IF(AND(ConversionTable!B120&gt;=ScoreRanges!C$8,ConversionTable!B120&lt;=ScoreRanges!D$8),ScoreRanges!E$8,"")))))</f>
        <v>Ineffective</v>
      </c>
      <c r="B120" s="14">
        <f t="shared" si="5"/>
        <v>1.1800000000000008</v>
      </c>
      <c r="C120" s="22" t="e">
        <f t="shared" si="4"/>
        <v>#N/A</v>
      </c>
      <c r="D120" s="14" t="e">
        <f t="shared" si="6"/>
        <v>#N/A</v>
      </c>
      <c r="E120" s="7" t="e">
        <f>IF(AND(D120&gt;=ConversionTable!I$4,ConversionTable!D120&lt;=ConversionTable!J$4),ConversionTable!K$4,IF(AND(ConversionTable!D120&gt;=ConversionTable!I$5,ConversionTable!D120&lt;=ConversionTable!J$5),ConversionTable!K$5,IF(AND(ConversionTable!D120&gt;=ConversionTable!I$6,ConversionTable!D120&lt;=ConversionTable!J$6),ConversionTable!K$6,IF(AND(ConversionTable!D120&gt;=ConversionTable!I$7,ConversionTable!D120&lt;=ConversionTable!J$7),ConversionTable!K$7,IF(AND(ConversionTable!D120&gt;=ScoreRanges!J$8,ConversionTable!D120&lt;=ScoreRanges!K$8),ScoreRanges!L$8,"")))))</f>
        <v>#N/A</v>
      </c>
    </row>
    <row r="121" spans="1:5" x14ac:dyDescent="0.25">
      <c r="A121" s="5" t="str">
        <f>IF(AND(B121&gt;=ScoreRanges!C$4,ConversionTable!B121&lt;=ScoreRanges!D$4),ScoreRanges!E$4,IF(AND(ConversionTable!B121&gt;=ScoreRanges!C$5,ConversionTable!B121&lt;=ScoreRanges!D$5),ScoreRanges!E$5,IF(AND(ConversionTable!B121&gt;=ScoreRanges!C$6,ConversionTable!B121&lt;=ScoreRanges!D$6),ScoreRanges!E$6,IF(AND(ConversionTable!B121&gt;=ScoreRanges!C$7,ConversionTable!B121&lt;=ScoreRanges!D$7),ScoreRanges!E$7,IF(AND(ConversionTable!B121&gt;=ScoreRanges!C$8,ConversionTable!B121&lt;=ScoreRanges!D$8),ScoreRanges!E$8,"")))))</f>
        <v>Ineffective</v>
      </c>
      <c r="B121" s="14">
        <f t="shared" si="5"/>
        <v>1.1900000000000008</v>
      </c>
      <c r="C121" s="22" t="e">
        <f t="shared" si="4"/>
        <v>#N/A</v>
      </c>
      <c r="D121" s="14" t="e">
        <f t="shared" si="6"/>
        <v>#N/A</v>
      </c>
      <c r="E121" s="7" t="e">
        <f>IF(AND(D121&gt;=ConversionTable!I$4,ConversionTable!D121&lt;=ConversionTable!J$4),ConversionTable!K$4,IF(AND(ConversionTable!D121&gt;=ConversionTable!I$5,ConversionTable!D121&lt;=ConversionTable!J$5),ConversionTable!K$5,IF(AND(ConversionTable!D121&gt;=ConversionTable!I$6,ConversionTable!D121&lt;=ConversionTable!J$6),ConversionTable!K$6,IF(AND(ConversionTable!D121&gt;=ConversionTable!I$7,ConversionTable!D121&lt;=ConversionTable!J$7),ConversionTable!K$7,IF(AND(ConversionTable!D121&gt;=ScoreRanges!J$8,ConversionTable!D121&lt;=ScoreRanges!K$8),ScoreRanges!L$8,"")))))</f>
        <v>#N/A</v>
      </c>
    </row>
    <row r="122" spans="1:5" x14ac:dyDescent="0.25">
      <c r="A122" s="5" t="str">
        <f>IF(AND(B122&gt;=ScoreRanges!C$4,ConversionTable!B122&lt;=ScoreRanges!D$4),ScoreRanges!E$4,IF(AND(ConversionTable!B122&gt;=ScoreRanges!C$5,ConversionTable!B122&lt;=ScoreRanges!D$5),ScoreRanges!E$5,IF(AND(ConversionTable!B122&gt;=ScoreRanges!C$6,ConversionTable!B122&lt;=ScoreRanges!D$6),ScoreRanges!E$6,IF(AND(ConversionTable!B122&gt;=ScoreRanges!C$7,ConversionTable!B122&lt;=ScoreRanges!D$7),ScoreRanges!E$7,IF(AND(ConversionTable!B122&gt;=ScoreRanges!C$8,ConversionTable!B122&lt;=ScoreRanges!D$8),ScoreRanges!E$8,"")))))</f>
        <v>Ineffective</v>
      </c>
      <c r="B122" s="14">
        <f t="shared" si="5"/>
        <v>1.2000000000000008</v>
      </c>
      <c r="C122" s="22" t="e">
        <f t="shared" si="4"/>
        <v>#N/A</v>
      </c>
      <c r="D122" s="14" t="e">
        <f t="shared" si="6"/>
        <v>#N/A</v>
      </c>
      <c r="E122" s="7" t="e">
        <f>IF(AND(D122&gt;=ConversionTable!I$4,ConversionTable!D122&lt;=ConversionTable!J$4),ConversionTable!K$4,IF(AND(ConversionTable!D122&gt;=ConversionTable!I$5,ConversionTable!D122&lt;=ConversionTable!J$5),ConversionTable!K$5,IF(AND(ConversionTable!D122&gt;=ConversionTable!I$6,ConversionTable!D122&lt;=ConversionTable!J$6),ConversionTable!K$6,IF(AND(ConversionTable!D122&gt;=ConversionTable!I$7,ConversionTable!D122&lt;=ConversionTable!J$7),ConversionTable!K$7,IF(AND(ConversionTable!D122&gt;=ScoreRanges!J$8,ConversionTable!D122&lt;=ScoreRanges!K$8),ScoreRanges!L$8,"")))))</f>
        <v>#N/A</v>
      </c>
    </row>
    <row r="123" spans="1:5" x14ac:dyDescent="0.25">
      <c r="A123" s="5" t="str">
        <f>IF(AND(B123&gt;=ScoreRanges!C$4,ConversionTable!B123&lt;=ScoreRanges!D$4),ScoreRanges!E$4,IF(AND(ConversionTable!B123&gt;=ScoreRanges!C$5,ConversionTable!B123&lt;=ScoreRanges!D$5),ScoreRanges!E$5,IF(AND(ConversionTable!B123&gt;=ScoreRanges!C$6,ConversionTable!B123&lt;=ScoreRanges!D$6),ScoreRanges!E$6,IF(AND(ConversionTable!B123&gt;=ScoreRanges!C$7,ConversionTable!B123&lt;=ScoreRanges!D$7),ScoreRanges!E$7,IF(AND(ConversionTable!B123&gt;=ScoreRanges!C$8,ConversionTable!B123&lt;=ScoreRanges!D$8),ScoreRanges!E$8,"")))))</f>
        <v>Ineffective</v>
      </c>
      <c r="B123" s="14">
        <f t="shared" si="5"/>
        <v>1.2100000000000009</v>
      </c>
      <c r="C123" s="22" t="e">
        <f t="shared" si="4"/>
        <v>#N/A</v>
      </c>
      <c r="D123" s="14" t="e">
        <f t="shared" si="6"/>
        <v>#N/A</v>
      </c>
      <c r="E123" s="7" t="e">
        <f>IF(AND(D123&gt;=ConversionTable!I$4,ConversionTable!D123&lt;=ConversionTable!J$4),ConversionTable!K$4,IF(AND(ConversionTable!D123&gt;=ConversionTable!I$5,ConversionTable!D123&lt;=ConversionTable!J$5),ConversionTable!K$5,IF(AND(ConversionTable!D123&gt;=ConversionTable!I$6,ConversionTable!D123&lt;=ConversionTable!J$6),ConversionTable!K$6,IF(AND(ConversionTable!D123&gt;=ConversionTable!I$7,ConversionTable!D123&lt;=ConversionTable!J$7),ConversionTable!K$7,IF(AND(ConversionTable!D123&gt;=ScoreRanges!J$8,ConversionTable!D123&lt;=ScoreRanges!K$8),ScoreRanges!L$8,"")))))</f>
        <v>#N/A</v>
      </c>
    </row>
    <row r="124" spans="1:5" x14ac:dyDescent="0.25">
      <c r="A124" s="5" t="str">
        <f>IF(AND(B124&gt;=ScoreRanges!C$4,ConversionTable!B124&lt;=ScoreRanges!D$4),ScoreRanges!E$4,IF(AND(ConversionTable!B124&gt;=ScoreRanges!C$5,ConversionTable!B124&lt;=ScoreRanges!D$5),ScoreRanges!E$5,IF(AND(ConversionTable!B124&gt;=ScoreRanges!C$6,ConversionTable!B124&lt;=ScoreRanges!D$6),ScoreRanges!E$6,IF(AND(ConversionTable!B124&gt;=ScoreRanges!C$7,ConversionTable!B124&lt;=ScoreRanges!D$7),ScoreRanges!E$7,IF(AND(ConversionTable!B124&gt;=ScoreRanges!C$8,ConversionTable!B124&lt;=ScoreRanges!D$8),ScoreRanges!E$8,"")))))</f>
        <v>Ineffective</v>
      </c>
      <c r="B124" s="14">
        <f t="shared" si="5"/>
        <v>1.2200000000000009</v>
      </c>
      <c r="C124" s="22" t="e">
        <f t="shared" si="4"/>
        <v>#N/A</v>
      </c>
      <c r="D124" s="14" t="e">
        <f t="shared" si="6"/>
        <v>#N/A</v>
      </c>
      <c r="E124" s="7" t="e">
        <f>IF(AND(D124&gt;=ConversionTable!I$4,ConversionTable!D124&lt;=ConversionTable!J$4),ConversionTable!K$4,IF(AND(ConversionTable!D124&gt;=ConversionTable!I$5,ConversionTable!D124&lt;=ConversionTable!J$5),ConversionTable!K$5,IF(AND(ConversionTable!D124&gt;=ConversionTable!I$6,ConversionTable!D124&lt;=ConversionTable!J$6),ConversionTable!K$6,IF(AND(ConversionTable!D124&gt;=ConversionTable!I$7,ConversionTable!D124&lt;=ConversionTable!J$7),ConversionTable!K$7,IF(AND(ConversionTable!D124&gt;=ScoreRanges!J$8,ConversionTable!D124&lt;=ScoreRanges!K$8),ScoreRanges!L$8,"")))))</f>
        <v>#N/A</v>
      </c>
    </row>
    <row r="125" spans="1:5" x14ac:dyDescent="0.25">
      <c r="A125" s="5" t="str">
        <f>IF(AND(B125&gt;=ScoreRanges!C$4,ConversionTable!B125&lt;=ScoreRanges!D$4),ScoreRanges!E$4,IF(AND(ConversionTable!B125&gt;=ScoreRanges!C$5,ConversionTable!B125&lt;=ScoreRanges!D$5),ScoreRanges!E$5,IF(AND(ConversionTable!B125&gt;=ScoreRanges!C$6,ConversionTable!B125&lt;=ScoreRanges!D$6),ScoreRanges!E$6,IF(AND(ConversionTable!B125&gt;=ScoreRanges!C$7,ConversionTable!B125&lt;=ScoreRanges!D$7),ScoreRanges!E$7,IF(AND(ConversionTable!B125&gt;=ScoreRanges!C$8,ConversionTable!B125&lt;=ScoreRanges!D$8),ScoreRanges!E$8,"")))))</f>
        <v>Ineffective</v>
      </c>
      <c r="B125" s="14">
        <f t="shared" si="5"/>
        <v>1.2300000000000009</v>
      </c>
      <c r="C125" s="22" t="e">
        <f t="shared" si="4"/>
        <v>#N/A</v>
      </c>
      <c r="D125" s="14" t="e">
        <f t="shared" si="6"/>
        <v>#N/A</v>
      </c>
      <c r="E125" s="7" t="e">
        <f>IF(AND(D125&gt;=ConversionTable!I$4,ConversionTable!D125&lt;=ConversionTable!J$4),ConversionTable!K$4,IF(AND(ConversionTable!D125&gt;=ConversionTable!I$5,ConversionTable!D125&lt;=ConversionTable!J$5),ConversionTable!K$5,IF(AND(ConversionTable!D125&gt;=ConversionTable!I$6,ConversionTable!D125&lt;=ConversionTable!J$6),ConversionTable!K$6,IF(AND(ConversionTable!D125&gt;=ConversionTable!I$7,ConversionTable!D125&lt;=ConversionTable!J$7),ConversionTable!K$7,IF(AND(ConversionTable!D125&gt;=ScoreRanges!J$8,ConversionTable!D125&lt;=ScoreRanges!K$8),ScoreRanges!L$8,"")))))</f>
        <v>#N/A</v>
      </c>
    </row>
    <row r="126" spans="1:5" x14ac:dyDescent="0.25">
      <c r="A126" s="5" t="str">
        <f>IF(AND(B126&gt;=ScoreRanges!C$4,ConversionTable!B126&lt;=ScoreRanges!D$4),ScoreRanges!E$4,IF(AND(ConversionTable!B126&gt;=ScoreRanges!C$5,ConversionTable!B126&lt;=ScoreRanges!D$5),ScoreRanges!E$5,IF(AND(ConversionTable!B126&gt;=ScoreRanges!C$6,ConversionTable!B126&lt;=ScoreRanges!D$6),ScoreRanges!E$6,IF(AND(ConversionTable!B126&gt;=ScoreRanges!C$7,ConversionTable!B126&lt;=ScoreRanges!D$7),ScoreRanges!E$7,IF(AND(ConversionTable!B126&gt;=ScoreRanges!C$8,ConversionTable!B126&lt;=ScoreRanges!D$8),ScoreRanges!E$8,"")))))</f>
        <v>Ineffective</v>
      </c>
      <c r="B126" s="14">
        <f t="shared" si="5"/>
        <v>1.2400000000000009</v>
      </c>
      <c r="C126" s="22" t="e">
        <f t="shared" si="4"/>
        <v>#N/A</v>
      </c>
      <c r="D126" s="14" t="e">
        <f t="shared" si="6"/>
        <v>#N/A</v>
      </c>
      <c r="E126" s="7" t="e">
        <f>IF(AND(D126&gt;=ConversionTable!I$4,ConversionTable!D126&lt;=ConversionTable!J$4),ConversionTable!K$4,IF(AND(ConversionTable!D126&gt;=ConversionTable!I$5,ConversionTable!D126&lt;=ConversionTable!J$5),ConversionTable!K$5,IF(AND(ConversionTable!D126&gt;=ConversionTable!I$6,ConversionTable!D126&lt;=ConversionTable!J$6),ConversionTable!K$6,IF(AND(ConversionTable!D126&gt;=ConversionTable!I$7,ConversionTable!D126&lt;=ConversionTable!J$7),ConversionTable!K$7,IF(AND(ConversionTable!D126&gt;=ScoreRanges!J$8,ConversionTable!D126&lt;=ScoreRanges!K$8),ScoreRanges!L$8,"")))))</f>
        <v>#N/A</v>
      </c>
    </row>
    <row r="127" spans="1:5" x14ac:dyDescent="0.25">
      <c r="A127" s="5" t="str">
        <f>IF(AND(B127&gt;=ScoreRanges!C$4,ConversionTable!B127&lt;=ScoreRanges!D$4),ScoreRanges!E$4,IF(AND(ConversionTable!B127&gt;=ScoreRanges!C$5,ConversionTable!B127&lt;=ScoreRanges!D$5),ScoreRanges!E$5,IF(AND(ConversionTable!B127&gt;=ScoreRanges!C$6,ConversionTable!B127&lt;=ScoreRanges!D$6),ScoreRanges!E$6,IF(AND(ConversionTable!B127&gt;=ScoreRanges!C$7,ConversionTable!B127&lt;=ScoreRanges!D$7),ScoreRanges!E$7,IF(AND(ConversionTable!B127&gt;=ScoreRanges!C$8,ConversionTable!B127&lt;=ScoreRanges!D$8),ScoreRanges!E$8,"")))))</f>
        <v>Ineffective</v>
      </c>
      <c r="B127" s="14">
        <f t="shared" si="5"/>
        <v>1.2500000000000009</v>
      </c>
      <c r="C127" s="22" t="e">
        <f t="shared" si="4"/>
        <v>#N/A</v>
      </c>
      <c r="D127" s="14" t="e">
        <f t="shared" si="6"/>
        <v>#N/A</v>
      </c>
      <c r="E127" s="7" t="e">
        <f>IF(AND(D127&gt;=ConversionTable!I$4,ConversionTable!D127&lt;=ConversionTable!J$4),ConversionTable!K$4,IF(AND(ConversionTable!D127&gt;=ConversionTable!I$5,ConversionTable!D127&lt;=ConversionTable!J$5),ConversionTable!K$5,IF(AND(ConversionTable!D127&gt;=ConversionTable!I$6,ConversionTable!D127&lt;=ConversionTable!J$6),ConversionTable!K$6,IF(AND(ConversionTable!D127&gt;=ConversionTable!I$7,ConversionTable!D127&lt;=ConversionTable!J$7),ConversionTable!K$7,IF(AND(ConversionTable!D127&gt;=ScoreRanges!J$8,ConversionTable!D127&lt;=ScoreRanges!K$8),ScoreRanges!L$8,"")))))</f>
        <v>#N/A</v>
      </c>
    </row>
    <row r="128" spans="1:5" x14ac:dyDescent="0.25">
      <c r="A128" s="5" t="str">
        <f>IF(AND(B128&gt;=ScoreRanges!C$4,ConversionTable!B128&lt;=ScoreRanges!D$4),ScoreRanges!E$4,IF(AND(ConversionTable!B128&gt;=ScoreRanges!C$5,ConversionTable!B128&lt;=ScoreRanges!D$5),ScoreRanges!E$5,IF(AND(ConversionTable!B128&gt;=ScoreRanges!C$6,ConversionTable!B128&lt;=ScoreRanges!D$6),ScoreRanges!E$6,IF(AND(ConversionTable!B128&gt;=ScoreRanges!C$7,ConversionTable!B128&lt;=ScoreRanges!D$7),ScoreRanges!E$7,IF(AND(ConversionTable!B128&gt;=ScoreRanges!C$8,ConversionTable!B128&lt;=ScoreRanges!D$8),ScoreRanges!E$8,"")))))</f>
        <v>Ineffective</v>
      </c>
      <c r="B128" s="14">
        <f t="shared" si="5"/>
        <v>1.2600000000000009</v>
      </c>
      <c r="C128" s="22" t="e">
        <f t="shared" si="4"/>
        <v>#N/A</v>
      </c>
      <c r="D128" s="14" t="e">
        <f t="shared" si="6"/>
        <v>#N/A</v>
      </c>
      <c r="E128" s="7" t="e">
        <f>IF(AND(D128&gt;=ConversionTable!I$4,ConversionTable!D128&lt;=ConversionTable!J$4),ConversionTable!K$4,IF(AND(ConversionTable!D128&gt;=ConversionTable!I$5,ConversionTable!D128&lt;=ConversionTable!J$5),ConversionTable!K$5,IF(AND(ConversionTable!D128&gt;=ConversionTable!I$6,ConversionTable!D128&lt;=ConversionTable!J$6),ConversionTable!K$6,IF(AND(ConversionTable!D128&gt;=ConversionTable!I$7,ConversionTable!D128&lt;=ConversionTable!J$7),ConversionTable!K$7,IF(AND(ConversionTable!D128&gt;=ScoreRanges!J$8,ConversionTable!D128&lt;=ScoreRanges!K$8),ScoreRanges!L$8,"")))))</f>
        <v>#N/A</v>
      </c>
    </row>
    <row r="129" spans="1:5" x14ac:dyDescent="0.25">
      <c r="A129" s="5" t="str">
        <f>IF(AND(B129&gt;=ScoreRanges!C$4,ConversionTable!B129&lt;=ScoreRanges!D$4),ScoreRanges!E$4,IF(AND(ConversionTable!B129&gt;=ScoreRanges!C$5,ConversionTable!B129&lt;=ScoreRanges!D$5),ScoreRanges!E$5,IF(AND(ConversionTable!B129&gt;=ScoreRanges!C$6,ConversionTable!B129&lt;=ScoreRanges!D$6),ScoreRanges!E$6,IF(AND(ConversionTable!B129&gt;=ScoreRanges!C$7,ConversionTable!B129&lt;=ScoreRanges!D$7),ScoreRanges!E$7,IF(AND(ConversionTable!B129&gt;=ScoreRanges!C$8,ConversionTable!B129&lt;=ScoreRanges!D$8),ScoreRanges!E$8,"")))))</f>
        <v>Ineffective</v>
      </c>
      <c r="B129" s="14">
        <f t="shared" si="5"/>
        <v>1.2700000000000009</v>
      </c>
      <c r="C129" s="22" t="e">
        <f t="shared" si="4"/>
        <v>#N/A</v>
      </c>
      <c r="D129" s="14" t="e">
        <f t="shared" si="6"/>
        <v>#N/A</v>
      </c>
      <c r="E129" s="7" t="e">
        <f>IF(AND(D129&gt;=ConversionTable!I$4,ConversionTable!D129&lt;=ConversionTable!J$4),ConversionTable!K$4,IF(AND(ConversionTable!D129&gt;=ConversionTable!I$5,ConversionTable!D129&lt;=ConversionTable!J$5),ConversionTable!K$5,IF(AND(ConversionTable!D129&gt;=ConversionTable!I$6,ConversionTable!D129&lt;=ConversionTable!J$6),ConversionTable!K$6,IF(AND(ConversionTable!D129&gt;=ConversionTable!I$7,ConversionTable!D129&lt;=ConversionTable!J$7),ConversionTable!K$7,IF(AND(ConversionTable!D129&gt;=ScoreRanges!J$8,ConversionTable!D129&lt;=ScoreRanges!K$8),ScoreRanges!L$8,"")))))</f>
        <v>#N/A</v>
      </c>
    </row>
    <row r="130" spans="1:5" x14ac:dyDescent="0.25">
      <c r="A130" s="5" t="str">
        <f>IF(AND(B130&gt;=ScoreRanges!C$4,ConversionTable!B130&lt;=ScoreRanges!D$4),ScoreRanges!E$4,IF(AND(ConversionTable!B130&gt;=ScoreRanges!C$5,ConversionTable!B130&lt;=ScoreRanges!D$5),ScoreRanges!E$5,IF(AND(ConversionTable!B130&gt;=ScoreRanges!C$6,ConversionTable!B130&lt;=ScoreRanges!D$6),ScoreRanges!E$6,IF(AND(ConversionTable!B130&gt;=ScoreRanges!C$7,ConversionTable!B130&lt;=ScoreRanges!D$7),ScoreRanges!E$7,IF(AND(ConversionTable!B130&gt;=ScoreRanges!C$8,ConversionTable!B130&lt;=ScoreRanges!D$8),ScoreRanges!E$8,"")))))</f>
        <v>Ineffective</v>
      </c>
      <c r="B130" s="14">
        <f t="shared" si="5"/>
        <v>1.2800000000000009</v>
      </c>
      <c r="C130" s="22" t="e">
        <f t="shared" si="4"/>
        <v>#N/A</v>
      </c>
      <c r="D130" s="14" t="e">
        <f t="shared" si="6"/>
        <v>#N/A</v>
      </c>
      <c r="E130" s="7" t="e">
        <f>IF(AND(D130&gt;=ConversionTable!I$4,ConversionTable!D130&lt;=ConversionTable!J$4),ConversionTable!K$4,IF(AND(ConversionTable!D130&gt;=ConversionTable!I$5,ConversionTable!D130&lt;=ConversionTable!J$5),ConversionTable!K$5,IF(AND(ConversionTable!D130&gt;=ConversionTable!I$6,ConversionTable!D130&lt;=ConversionTable!J$6),ConversionTable!K$6,IF(AND(ConversionTable!D130&gt;=ConversionTable!I$7,ConversionTable!D130&lt;=ConversionTable!J$7),ConversionTable!K$7,IF(AND(ConversionTable!D130&gt;=ScoreRanges!J$8,ConversionTable!D130&lt;=ScoreRanges!K$8),ScoreRanges!L$8,"")))))</f>
        <v>#N/A</v>
      </c>
    </row>
    <row r="131" spans="1:5" x14ac:dyDescent="0.25">
      <c r="A131" s="5" t="str">
        <f>IF(AND(B131&gt;=ScoreRanges!C$4,ConversionTable!B131&lt;=ScoreRanges!D$4),ScoreRanges!E$4,IF(AND(ConversionTable!B131&gt;=ScoreRanges!C$5,ConversionTable!B131&lt;=ScoreRanges!D$5),ScoreRanges!E$5,IF(AND(ConversionTable!B131&gt;=ScoreRanges!C$6,ConversionTable!B131&lt;=ScoreRanges!D$6),ScoreRanges!E$6,IF(AND(ConversionTable!B131&gt;=ScoreRanges!C$7,ConversionTable!B131&lt;=ScoreRanges!D$7),ScoreRanges!E$7,IF(AND(ConversionTable!B131&gt;=ScoreRanges!C$8,ConversionTable!B131&lt;=ScoreRanges!D$8),ScoreRanges!E$8,"")))))</f>
        <v>Ineffective</v>
      </c>
      <c r="B131" s="14">
        <f t="shared" si="5"/>
        <v>1.2900000000000009</v>
      </c>
      <c r="C131" s="22" t="e">
        <f t="shared" ref="C131:C194" si="7">C130+VLOOKUP(B130,J$11:L$16,3)</f>
        <v>#N/A</v>
      </c>
      <c r="D131" s="14" t="e">
        <f t="shared" si="6"/>
        <v>#N/A</v>
      </c>
      <c r="E131" s="7" t="e">
        <f>IF(AND(D131&gt;=ConversionTable!I$4,ConversionTable!D131&lt;=ConversionTable!J$4),ConversionTable!K$4,IF(AND(ConversionTable!D131&gt;=ConversionTable!I$5,ConversionTable!D131&lt;=ConversionTable!J$5),ConversionTable!K$5,IF(AND(ConversionTable!D131&gt;=ConversionTable!I$6,ConversionTable!D131&lt;=ConversionTable!J$6),ConversionTable!K$6,IF(AND(ConversionTable!D131&gt;=ConversionTable!I$7,ConversionTable!D131&lt;=ConversionTable!J$7),ConversionTable!K$7,IF(AND(ConversionTable!D131&gt;=ScoreRanges!J$8,ConversionTable!D131&lt;=ScoreRanges!K$8),ScoreRanges!L$8,"")))))</f>
        <v>#N/A</v>
      </c>
    </row>
    <row r="132" spans="1:5" x14ac:dyDescent="0.25">
      <c r="A132" s="5" t="str">
        <f>IF(AND(B132&gt;=ScoreRanges!C$4,ConversionTable!B132&lt;=ScoreRanges!D$4),ScoreRanges!E$4,IF(AND(ConversionTable!B132&gt;=ScoreRanges!C$5,ConversionTable!B132&lt;=ScoreRanges!D$5),ScoreRanges!E$5,IF(AND(ConversionTable!B132&gt;=ScoreRanges!C$6,ConversionTable!B132&lt;=ScoreRanges!D$6),ScoreRanges!E$6,IF(AND(ConversionTable!B132&gt;=ScoreRanges!C$7,ConversionTable!B132&lt;=ScoreRanges!D$7),ScoreRanges!E$7,IF(AND(ConversionTable!B132&gt;=ScoreRanges!C$8,ConversionTable!B132&lt;=ScoreRanges!D$8),ScoreRanges!E$8,"")))))</f>
        <v>Ineffective</v>
      </c>
      <c r="B132" s="14">
        <f t="shared" ref="B132:B195" si="8">B131+0.01</f>
        <v>1.3000000000000009</v>
      </c>
      <c r="C132" s="22" t="e">
        <f t="shared" si="7"/>
        <v>#N/A</v>
      </c>
      <c r="D132" s="14" t="e">
        <f t="shared" ref="D132:D195" si="9">ROUND(C132,2)</f>
        <v>#N/A</v>
      </c>
      <c r="E132" s="7" t="e">
        <f>IF(AND(D132&gt;=ConversionTable!I$4,ConversionTable!D132&lt;=ConversionTable!J$4),ConversionTable!K$4,IF(AND(ConversionTable!D132&gt;=ConversionTable!I$5,ConversionTable!D132&lt;=ConversionTable!J$5),ConversionTable!K$5,IF(AND(ConversionTable!D132&gt;=ConversionTable!I$6,ConversionTable!D132&lt;=ConversionTable!J$6),ConversionTable!K$6,IF(AND(ConversionTable!D132&gt;=ConversionTable!I$7,ConversionTable!D132&lt;=ConversionTable!J$7),ConversionTable!K$7,IF(AND(ConversionTable!D132&gt;=ScoreRanges!J$8,ConversionTable!D132&lt;=ScoreRanges!K$8),ScoreRanges!L$8,"")))))</f>
        <v>#N/A</v>
      </c>
    </row>
    <row r="133" spans="1:5" x14ac:dyDescent="0.25">
      <c r="A133" s="5" t="str">
        <f>IF(AND(B133&gt;=ScoreRanges!C$4,ConversionTable!B133&lt;=ScoreRanges!D$4),ScoreRanges!E$4,IF(AND(ConversionTable!B133&gt;=ScoreRanges!C$5,ConversionTable!B133&lt;=ScoreRanges!D$5),ScoreRanges!E$5,IF(AND(ConversionTable!B133&gt;=ScoreRanges!C$6,ConversionTable!B133&lt;=ScoreRanges!D$6),ScoreRanges!E$6,IF(AND(ConversionTable!B133&gt;=ScoreRanges!C$7,ConversionTable!B133&lt;=ScoreRanges!D$7),ScoreRanges!E$7,IF(AND(ConversionTable!B133&gt;=ScoreRanges!C$8,ConversionTable!B133&lt;=ScoreRanges!D$8),ScoreRanges!E$8,"")))))</f>
        <v>Ineffective</v>
      </c>
      <c r="B133" s="14">
        <f t="shared" si="8"/>
        <v>1.3100000000000009</v>
      </c>
      <c r="C133" s="22" t="e">
        <f t="shared" si="7"/>
        <v>#N/A</v>
      </c>
      <c r="D133" s="14" t="e">
        <f t="shared" si="9"/>
        <v>#N/A</v>
      </c>
      <c r="E133" s="7" t="e">
        <f>IF(AND(D133&gt;=ConversionTable!I$4,ConversionTable!D133&lt;=ConversionTable!J$4),ConversionTable!K$4,IF(AND(ConversionTable!D133&gt;=ConversionTable!I$5,ConversionTable!D133&lt;=ConversionTable!J$5),ConversionTable!K$5,IF(AND(ConversionTable!D133&gt;=ConversionTable!I$6,ConversionTable!D133&lt;=ConversionTable!J$6),ConversionTable!K$6,IF(AND(ConversionTable!D133&gt;=ConversionTable!I$7,ConversionTable!D133&lt;=ConversionTable!J$7),ConversionTable!K$7,IF(AND(ConversionTable!D133&gt;=ScoreRanges!J$8,ConversionTable!D133&lt;=ScoreRanges!K$8),ScoreRanges!L$8,"")))))</f>
        <v>#N/A</v>
      </c>
    </row>
    <row r="134" spans="1:5" x14ac:dyDescent="0.25">
      <c r="A134" s="5" t="str">
        <f>IF(AND(B134&gt;=ScoreRanges!C$4,ConversionTable!B134&lt;=ScoreRanges!D$4),ScoreRanges!E$4,IF(AND(ConversionTable!B134&gt;=ScoreRanges!C$5,ConversionTable!B134&lt;=ScoreRanges!D$5),ScoreRanges!E$5,IF(AND(ConversionTable!B134&gt;=ScoreRanges!C$6,ConversionTable!B134&lt;=ScoreRanges!D$6),ScoreRanges!E$6,IF(AND(ConversionTable!B134&gt;=ScoreRanges!C$7,ConversionTable!B134&lt;=ScoreRanges!D$7),ScoreRanges!E$7,IF(AND(ConversionTable!B134&gt;=ScoreRanges!C$8,ConversionTable!B134&lt;=ScoreRanges!D$8),ScoreRanges!E$8,"")))))</f>
        <v>Ineffective</v>
      </c>
      <c r="B134" s="14">
        <f t="shared" si="8"/>
        <v>1.320000000000001</v>
      </c>
      <c r="C134" s="22" t="e">
        <f t="shared" si="7"/>
        <v>#N/A</v>
      </c>
      <c r="D134" s="14" t="e">
        <f t="shared" si="9"/>
        <v>#N/A</v>
      </c>
      <c r="E134" s="7" t="e">
        <f>IF(AND(D134&gt;=ConversionTable!I$4,ConversionTable!D134&lt;=ConversionTable!J$4),ConversionTable!K$4,IF(AND(ConversionTable!D134&gt;=ConversionTable!I$5,ConversionTable!D134&lt;=ConversionTable!J$5),ConversionTable!K$5,IF(AND(ConversionTable!D134&gt;=ConversionTable!I$6,ConversionTable!D134&lt;=ConversionTable!J$6),ConversionTable!K$6,IF(AND(ConversionTable!D134&gt;=ConversionTable!I$7,ConversionTable!D134&lt;=ConversionTable!J$7),ConversionTable!K$7,IF(AND(ConversionTable!D134&gt;=ScoreRanges!J$8,ConversionTable!D134&lt;=ScoreRanges!K$8),ScoreRanges!L$8,"")))))</f>
        <v>#N/A</v>
      </c>
    </row>
    <row r="135" spans="1:5" x14ac:dyDescent="0.25">
      <c r="A135" s="5" t="str">
        <f>IF(AND(B135&gt;=ScoreRanges!C$4,ConversionTable!B135&lt;=ScoreRanges!D$4),ScoreRanges!E$4,IF(AND(ConversionTable!B135&gt;=ScoreRanges!C$5,ConversionTable!B135&lt;=ScoreRanges!D$5),ScoreRanges!E$5,IF(AND(ConversionTable!B135&gt;=ScoreRanges!C$6,ConversionTable!B135&lt;=ScoreRanges!D$6),ScoreRanges!E$6,IF(AND(ConversionTable!B135&gt;=ScoreRanges!C$7,ConversionTable!B135&lt;=ScoreRanges!D$7),ScoreRanges!E$7,IF(AND(ConversionTable!B135&gt;=ScoreRanges!C$8,ConversionTable!B135&lt;=ScoreRanges!D$8),ScoreRanges!E$8,"")))))</f>
        <v>Ineffective</v>
      </c>
      <c r="B135" s="14">
        <f t="shared" si="8"/>
        <v>1.330000000000001</v>
      </c>
      <c r="C135" s="22" t="e">
        <f t="shared" si="7"/>
        <v>#N/A</v>
      </c>
      <c r="D135" s="14" t="e">
        <f t="shared" si="9"/>
        <v>#N/A</v>
      </c>
      <c r="E135" s="7" t="e">
        <f>IF(AND(D135&gt;=ConversionTable!I$4,ConversionTable!D135&lt;=ConversionTable!J$4),ConversionTable!K$4,IF(AND(ConversionTable!D135&gt;=ConversionTable!I$5,ConversionTable!D135&lt;=ConversionTable!J$5),ConversionTable!K$5,IF(AND(ConversionTable!D135&gt;=ConversionTable!I$6,ConversionTable!D135&lt;=ConversionTable!J$6),ConversionTable!K$6,IF(AND(ConversionTable!D135&gt;=ConversionTable!I$7,ConversionTable!D135&lt;=ConversionTable!J$7),ConversionTable!K$7,IF(AND(ConversionTable!D135&gt;=ScoreRanges!J$8,ConversionTable!D135&lt;=ScoreRanges!K$8),ScoreRanges!L$8,"")))))</f>
        <v>#N/A</v>
      </c>
    </row>
    <row r="136" spans="1:5" x14ac:dyDescent="0.25">
      <c r="A136" s="5" t="str">
        <f>IF(AND(B136&gt;=ScoreRanges!C$4,ConversionTable!B136&lt;=ScoreRanges!D$4),ScoreRanges!E$4,IF(AND(ConversionTable!B136&gt;=ScoreRanges!C$5,ConversionTable!B136&lt;=ScoreRanges!D$5),ScoreRanges!E$5,IF(AND(ConversionTable!B136&gt;=ScoreRanges!C$6,ConversionTable!B136&lt;=ScoreRanges!D$6),ScoreRanges!E$6,IF(AND(ConversionTable!B136&gt;=ScoreRanges!C$7,ConversionTable!B136&lt;=ScoreRanges!D$7),ScoreRanges!E$7,IF(AND(ConversionTable!B136&gt;=ScoreRanges!C$8,ConversionTable!B136&lt;=ScoreRanges!D$8),ScoreRanges!E$8,"")))))</f>
        <v>Ineffective</v>
      </c>
      <c r="B136" s="14">
        <f t="shared" si="8"/>
        <v>1.340000000000001</v>
      </c>
      <c r="C136" s="22" t="e">
        <f t="shared" si="7"/>
        <v>#N/A</v>
      </c>
      <c r="D136" s="14" t="e">
        <f t="shared" si="9"/>
        <v>#N/A</v>
      </c>
      <c r="E136" s="7" t="e">
        <f>IF(AND(D136&gt;=ConversionTable!I$4,ConversionTable!D136&lt;=ConversionTable!J$4),ConversionTable!K$4,IF(AND(ConversionTable!D136&gt;=ConversionTable!I$5,ConversionTable!D136&lt;=ConversionTable!J$5),ConversionTable!K$5,IF(AND(ConversionTable!D136&gt;=ConversionTable!I$6,ConversionTable!D136&lt;=ConversionTable!J$6),ConversionTable!K$6,IF(AND(ConversionTable!D136&gt;=ConversionTable!I$7,ConversionTable!D136&lt;=ConversionTable!J$7),ConversionTable!K$7,IF(AND(ConversionTable!D136&gt;=ScoreRanges!J$8,ConversionTable!D136&lt;=ScoreRanges!K$8),ScoreRanges!L$8,"")))))</f>
        <v>#N/A</v>
      </c>
    </row>
    <row r="137" spans="1:5" x14ac:dyDescent="0.25">
      <c r="A137" s="5" t="str">
        <f>IF(AND(B137&gt;=ScoreRanges!C$4,ConversionTable!B137&lt;=ScoreRanges!D$4),ScoreRanges!E$4,IF(AND(ConversionTable!B137&gt;=ScoreRanges!C$5,ConversionTable!B137&lt;=ScoreRanges!D$5),ScoreRanges!E$5,IF(AND(ConversionTable!B137&gt;=ScoreRanges!C$6,ConversionTable!B137&lt;=ScoreRanges!D$6),ScoreRanges!E$6,IF(AND(ConversionTable!B137&gt;=ScoreRanges!C$7,ConversionTable!B137&lt;=ScoreRanges!D$7),ScoreRanges!E$7,IF(AND(ConversionTable!B137&gt;=ScoreRanges!C$8,ConversionTable!B137&lt;=ScoreRanges!D$8),ScoreRanges!E$8,"")))))</f>
        <v>Ineffective</v>
      </c>
      <c r="B137" s="14">
        <f t="shared" si="8"/>
        <v>1.350000000000001</v>
      </c>
      <c r="C137" s="22" t="e">
        <f t="shared" si="7"/>
        <v>#N/A</v>
      </c>
      <c r="D137" s="14" t="e">
        <f t="shared" si="9"/>
        <v>#N/A</v>
      </c>
      <c r="E137" s="7" t="e">
        <f>IF(AND(D137&gt;=ConversionTable!I$4,ConversionTable!D137&lt;=ConversionTable!J$4),ConversionTable!K$4,IF(AND(ConversionTable!D137&gt;=ConversionTable!I$5,ConversionTable!D137&lt;=ConversionTable!J$5),ConversionTable!K$5,IF(AND(ConversionTable!D137&gt;=ConversionTable!I$6,ConversionTable!D137&lt;=ConversionTable!J$6),ConversionTable!K$6,IF(AND(ConversionTable!D137&gt;=ConversionTable!I$7,ConversionTable!D137&lt;=ConversionTable!J$7),ConversionTable!K$7,IF(AND(ConversionTable!D137&gt;=ScoreRanges!J$8,ConversionTable!D137&lt;=ScoreRanges!K$8),ScoreRanges!L$8,"")))))</f>
        <v>#N/A</v>
      </c>
    </row>
    <row r="138" spans="1:5" x14ac:dyDescent="0.25">
      <c r="A138" s="5" t="str">
        <f>IF(AND(B138&gt;=ScoreRanges!C$4,ConversionTable!B138&lt;=ScoreRanges!D$4),ScoreRanges!E$4,IF(AND(ConversionTable!B138&gt;=ScoreRanges!C$5,ConversionTable!B138&lt;=ScoreRanges!D$5),ScoreRanges!E$5,IF(AND(ConversionTable!B138&gt;=ScoreRanges!C$6,ConversionTable!B138&lt;=ScoreRanges!D$6),ScoreRanges!E$6,IF(AND(ConversionTable!B138&gt;=ScoreRanges!C$7,ConversionTable!B138&lt;=ScoreRanges!D$7),ScoreRanges!E$7,IF(AND(ConversionTable!B138&gt;=ScoreRanges!C$8,ConversionTable!B138&lt;=ScoreRanges!D$8),ScoreRanges!E$8,"")))))</f>
        <v>Ineffective</v>
      </c>
      <c r="B138" s="14">
        <f t="shared" si="8"/>
        <v>1.360000000000001</v>
      </c>
      <c r="C138" s="22" t="e">
        <f t="shared" si="7"/>
        <v>#N/A</v>
      </c>
      <c r="D138" s="14" t="e">
        <f t="shared" si="9"/>
        <v>#N/A</v>
      </c>
      <c r="E138" s="7" t="e">
        <f>IF(AND(D138&gt;=ConversionTable!I$4,ConversionTable!D138&lt;=ConversionTable!J$4),ConversionTable!K$4,IF(AND(ConversionTable!D138&gt;=ConversionTable!I$5,ConversionTable!D138&lt;=ConversionTable!J$5),ConversionTable!K$5,IF(AND(ConversionTable!D138&gt;=ConversionTable!I$6,ConversionTable!D138&lt;=ConversionTable!J$6),ConversionTable!K$6,IF(AND(ConversionTable!D138&gt;=ConversionTable!I$7,ConversionTable!D138&lt;=ConversionTable!J$7),ConversionTable!K$7,IF(AND(ConversionTable!D138&gt;=ScoreRanges!J$8,ConversionTable!D138&lt;=ScoreRanges!K$8),ScoreRanges!L$8,"")))))</f>
        <v>#N/A</v>
      </c>
    </row>
    <row r="139" spans="1:5" x14ac:dyDescent="0.25">
      <c r="A139" s="5" t="str">
        <f>IF(AND(B139&gt;=ScoreRanges!C$4,ConversionTable!B139&lt;=ScoreRanges!D$4),ScoreRanges!E$4,IF(AND(ConversionTable!B139&gt;=ScoreRanges!C$5,ConversionTable!B139&lt;=ScoreRanges!D$5),ScoreRanges!E$5,IF(AND(ConversionTable!B139&gt;=ScoreRanges!C$6,ConversionTable!B139&lt;=ScoreRanges!D$6),ScoreRanges!E$6,IF(AND(ConversionTable!B139&gt;=ScoreRanges!C$7,ConversionTable!B139&lt;=ScoreRanges!D$7),ScoreRanges!E$7,IF(AND(ConversionTable!B139&gt;=ScoreRanges!C$8,ConversionTable!B139&lt;=ScoreRanges!D$8),ScoreRanges!E$8,"")))))</f>
        <v>Ineffective</v>
      </c>
      <c r="B139" s="14">
        <f t="shared" si="8"/>
        <v>1.370000000000001</v>
      </c>
      <c r="C139" s="22" t="e">
        <f t="shared" si="7"/>
        <v>#N/A</v>
      </c>
      <c r="D139" s="14" t="e">
        <f t="shared" si="9"/>
        <v>#N/A</v>
      </c>
      <c r="E139" s="7" t="e">
        <f>IF(AND(D139&gt;=ConversionTable!I$4,ConversionTable!D139&lt;=ConversionTable!J$4),ConversionTable!K$4,IF(AND(ConversionTable!D139&gt;=ConversionTable!I$5,ConversionTable!D139&lt;=ConversionTable!J$5),ConversionTable!K$5,IF(AND(ConversionTable!D139&gt;=ConversionTable!I$6,ConversionTable!D139&lt;=ConversionTable!J$6),ConversionTable!K$6,IF(AND(ConversionTable!D139&gt;=ConversionTable!I$7,ConversionTable!D139&lt;=ConversionTable!J$7),ConversionTable!K$7,IF(AND(ConversionTable!D139&gt;=ScoreRanges!J$8,ConversionTable!D139&lt;=ScoreRanges!K$8),ScoreRanges!L$8,"")))))</f>
        <v>#N/A</v>
      </c>
    </row>
    <row r="140" spans="1:5" x14ac:dyDescent="0.25">
      <c r="A140" s="5" t="str">
        <f>IF(AND(B140&gt;=ScoreRanges!C$4,ConversionTable!B140&lt;=ScoreRanges!D$4),ScoreRanges!E$4,IF(AND(ConversionTable!B140&gt;=ScoreRanges!C$5,ConversionTable!B140&lt;=ScoreRanges!D$5),ScoreRanges!E$5,IF(AND(ConversionTable!B140&gt;=ScoreRanges!C$6,ConversionTable!B140&lt;=ScoreRanges!D$6),ScoreRanges!E$6,IF(AND(ConversionTable!B140&gt;=ScoreRanges!C$7,ConversionTable!B140&lt;=ScoreRanges!D$7),ScoreRanges!E$7,IF(AND(ConversionTable!B140&gt;=ScoreRanges!C$8,ConversionTable!B140&lt;=ScoreRanges!D$8),ScoreRanges!E$8,"")))))</f>
        <v>Ineffective</v>
      </c>
      <c r="B140" s="14">
        <f t="shared" si="8"/>
        <v>1.380000000000001</v>
      </c>
      <c r="C140" s="22" t="e">
        <f t="shared" si="7"/>
        <v>#N/A</v>
      </c>
      <c r="D140" s="14" t="e">
        <f t="shared" si="9"/>
        <v>#N/A</v>
      </c>
      <c r="E140" s="7" t="e">
        <f>IF(AND(D140&gt;=ConversionTable!I$4,ConversionTable!D140&lt;=ConversionTable!J$4),ConversionTable!K$4,IF(AND(ConversionTable!D140&gt;=ConversionTable!I$5,ConversionTable!D140&lt;=ConversionTable!J$5),ConversionTable!K$5,IF(AND(ConversionTable!D140&gt;=ConversionTable!I$6,ConversionTable!D140&lt;=ConversionTable!J$6),ConversionTable!K$6,IF(AND(ConversionTable!D140&gt;=ConversionTable!I$7,ConversionTable!D140&lt;=ConversionTable!J$7),ConversionTable!K$7,IF(AND(ConversionTable!D140&gt;=ScoreRanges!J$8,ConversionTable!D140&lt;=ScoreRanges!K$8),ScoreRanges!L$8,"")))))</f>
        <v>#N/A</v>
      </c>
    </row>
    <row r="141" spans="1:5" x14ac:dyDescent="0.25">
      <c r="A141" s="5" t="str">
        <f>IF(AND(B141&gt;=ScoreRanges!C$4,ConversionTable!B141&lt;=ScoreRanges!D$4),ScoreRanges!E$4,IF(AND(ConversionTable!B141&gt;=ScoreRanges!C$5,ConversionTable!B141&lt;=ScoreRanges!D$5),ScoreRanges!E$5,IF(AND(ConversionTable!B141&gt;=ScoreRanges!C$6,ConversionTable!B141&lt;=ScoreRanges!D$6),ScoreRanges!E$6,IF(AND(ConversionTable!B141&gt;=ScoreRanges!C$7,ConversionTable!B141&lt;=ScoreRanges!D$7),ScoreRanges!E$7,IF(AND(ConversionTable!B141&gt;=ScoreRanges!C$8,ConversionTable!B141&lt;=ScoreRanges!D$8),ScoreRanges!E$8,"")))))</f>
        <v>Ineffective</v>
      </c>
      <c r="B141" s="14">
        <f t="shared" si="8"/>
        <v>1.390000000000001</v>
      </c>
      <c r="C141" s="22" t="e">
        <f t="shared" si="7"/>
        <v>#N/A</v>
      </c>
      <c r="D141" s="14" t="e">
        <f t="shared" si="9"/>
        <v>#N/A</v>
      </c>
      <c r="E141" s="7" t="e">
        <f>IF(AND(D141&gt;=ConversionTable!I$4,ConversionTable!D141&lt;=ConversionTable!J$4),ConversionTable!K$4,IF(AND(ConversionTable!D141&gt;=ConversionTable!I$5,ConversionTable!D141&lt;=ConversionTable!J$5),ConversionTable!K$5,IF(AND(ConversionTable!D141&gt;=ConversionTable!I$6,ConversionTable!D141&lt;=ConversionTable!J$6),ConversionTable!K$6,IF(AND(ConversionTable!D141&gt;=ConversionTable!I$7,ConversionTable!D141&lt;=ConversionTable!J$7),ConversionTable!K$7,IF(AND(ConversionTable!D141&gt;=ScoreRanges!J$8,ConversionTable!D141&lt;=ScoreRanges!K$8),ScoreRanges!L$8,"")))))</f>
        <v>#N/A</v>
      </c>
    </row>
    <row r="142" spans="1:5" x14ac:dyDescent="0.25">
      <c r="A142" s="5" t="str">
        <f>IF(AND(B142&gt;=ScoreRanges!C$4,ConversionTable!B142&lt;=ScoreRanges!D$4),ScoreRanges!E$4,IF(AND(ConversionTable!B142&gt;=ScoreRanges!C$5,ConversionTable!B142&lt;=ScoreRanges!D$5),ScoreRanges!E$5,IF(AND(ConversionTable!B142&gt;=ScoreRanges!C$6,ConversionTable!B142&lt;=ScoreRanges!D$6),ScoreRanges!E$6,IF(AND(ConversionTable!B142&gt;=ScoreRanges!C$7,ConversionTable!B142&lt;=ScoreRanges!D$7),ScoreRanges!E$7,IF(AND(ConversionTable!B142&gt;=ScoreRanges!C$8,ConversionTable!B142&lt;=ScoreRanges!D$8),ScoreRanges!E$8,"")))))</f>
        <v>Ineffective</v>
      </c>
      <c r="B142" s="14">
        <f t="shared" si="8"/>
        <v>1.400000000000001</v>
      </c>
      <c r="C142" s="22" t="e">
        <f t="shared" si="7"/>
        <v>#N/A</v>
      </c>
      <c r="D142" s="14" t="e">
        <f t="shared" si="9"/>
        <v>#N/A</v>
      </c>
      <c r="E142" s="7" t="e">
        <f>IF(AND(D142&gt;=ConversionTable!I$4,ConversionTable!D142&lt;=ConversionTable!J$4),ConversionTable!K$4,IF(AND(ConversionTable!D142&gt;=ConversionTable!I$5,ConversionTable!D142&lt;=ConversionTable!J$5),ConversionTable!K$5,IF(AND(ConversionTable!D142&gt;=ConversionTable!I$6,ConversionTable!D142&lt;=ConversionTable!J$6),ConversionTable!K$6,IF(AND(ConversionTable!D142&gt;=ConversionTable!I$7,ConversionTable!D142&lt;=ConversionTable!J$7),ConversionTable!K$7,IF(AND(ConversionTable!D142&gt;=ScoreRanges!J$8,ConversionTable!D142&lt;=ScoreRanges!K$8),ScoreRanges!L$8,"")))))</f>
        <v>#N/A</v>
      </c>
    </row>
    <row r="143" spans="1:5" x14ac:dyDescent="0.25">
      <c r="A143" s="5" t="str">
        <f>IF(AND(B143&gt;=ScoreRanges!C$4,ConversionTable!B143&lt;=ScoreRanges!D$4),ScoreRanges!E$4,IF(AND(ConversionTable!B143&gt;=ScoreRanges!C$5,ConversionTable!B143&lt;=ScoreRanges!D$5),ScoreRanges!E$5,IF(AND(ConversionTable!B143&gt;=ScoreRanges!C$6,ConversionTable!B143&lt;=ScoreRanges!D$6),ScoreRanges!E$6,IF(AND(ConversionTable!B143&gt;=ScoreRanges!C$7,ConversionTable!B143&lt;=ScoreRanges!D$7),ScoreRanges!E$7,IF(AND(ConversionTable!B143&gt;=ScoreRanges!C$8,ConversionTable!B143&lt;=ScoreRanges!D$8),ScoreRanges!E$8,"")))))</f>
        <v>Ineffective</v>
      </c>
      <c r="B143" s="14">
        <f t="shared" si="8"/>
        <v>1.410000000000001</v>
      </c>
      <c r="C143" s="22" t="e">
        <f t="shared" si="7"/>
        <v>#N/A</v>
      </c>
      <c r="D143" s="14" t="e">
        <f t="shared" si="9"/>
        <v>#N/A</v>
      </c>
      <c r="E143" s="7" t="e">
        <f>IF(AND(D143&gt;=ConversionTable!I$4,ConversionTable!D143&lt;=ConversionTable!J$4),ConversionTable!K$4,IF(AND(ConversionTable!D143&gt;=ConversionTable!I$5,ConversionTable!D143&lt;=ConversionTable!J$5),ConversionTable!K$5,IF(AND(ConversionTable!D143&gt;=ConversionTable!I$6,ConversionTable!D143&lt;=ConversionTable!J$6),ConversionTable!K$6,IF(AND(ConversionTable!D143&gt;=ConversionTable!I$7,ConversionTable!D143&lt;=ConversionTable!J$7),ConversionTable!K$7,IF(AND(ConversionTable!D143&gt;=ScoreRanges!J$8,ConversionTable!D143&lt;=ScoreRanges!K$8),ScoreRanges!L$8,"")))))</f>
        <v>#N/A</v>
      </c>
    </row>
    <row r="144" spans="1:5" x14ac:dyDescent="0.25">
      <c r="A144" s="5" t="str">
        <f>IF(AND(B144&gt;=ScoreRanges!C$4,ConversionTable!B144&lt;=ScoreRanges!D$4),ScoreRanges!E$4,IF(AND(ConversionTable!B144&gt;=ScoreRanges!C$5,ConversionTable!B144&lt;=ScoreRanges!D$5),ScoreRanges!E$5,IF(AND(ConversionTable!B144&gt;=ScoreRanges!C$6,ConversionTable!B144&lt;=ScoreRanges!D$6),ScoreRanges!E$6,IF(AND(ConversionTable!B144&gt;=ScoreRanges!C$7,ConversionTable!B144&lt;=ScoreRanges!D$7),ScoreRanges!E$7,IF(AND(ConversionTable!B144&gt;=ScoreRanges!C$8,ConversionTable!B144&lt;=ScoreRanges!D$8),ScoreRanges!E$8,"")))))</f>
        <v>Ineffective</v>
      </c>
      <c r="B144" s="14">
        <f t="shared" si="8"/>
        <v>1.420000000000001</v>
      </c>
      <c r="C144" s="22" t="e">
        <f t="shared" si="7"/>
        <v>#N/A</v>
      </c>
      <c r="D144" s="14" t="e">
        <f t="shared" si="9"/>
        <v>#N/A</v>
      </c>
      <c r="E144" s="7" t="e">
        <f>IF(AND(D144&gt;=ConversionTable!I$4,ConversionTable!D144&lt;=ConversionTable!J$4),ConversionTable!K$4,IF(AND(ConversionTable!D144&gt;=ConversionTable!I$5,ConversionTable!D144&lt;=ConversionTable!J$5),ConversionTable!K$5,IF(AND(ConversionTable!D144&gt;=ConversionTable!I$6,ConversionTable!D144&lt;=ConversionTable!J$6),ConversionTable!K$6,IF(AND(ConversionTable!D144&gt;=ConversionTable!I$7,ConversionTable!D144&lt;=ConversionTable!J$7),ConversionTable!K$7,IF(AND(ConversionTable!D144&gt;=ScoreRanges!J$8,ConversionTable!D144&lt;=ScoreRanges!K$8),ScoreRanges!L$8,"")))))</f>
        <v>#N/A</v>
      </c>
    </row>
    <row r="145" spans="1:5" x14ac:dyDescent="0.25">
      <c r="A145" s="5" t="str">
        <f>IF(AND(B145&gt;=ScoreRanges!C$4,ConversionTable!B145&lt;=ScoreRanges!D$4),ScoreRanges!E$4,IF(AND(ConversionTable!B145&gt;=ScoreRanges!C$5,ConversionTable!B145&lt;=ScoreRanges!D$5),ScoreRanges!E$5,IF(AND(ConversionTable!B145&gt;=ScoreRanges!C$6,ConversionTable!B145&lt;=ScoreRanges!D$6),ScoreRanges!E$6,IF(AND(ConversionTable!B145&gt;=ScoreRanges!C$7,ConversionTable!B145&lt;=ScoreRanges!D$7),ScoreRanges!E$7,IF(AND(ConversionTable!B145&gt;=ScoreRanges!C$8,ConversionTable!B145&lt;=ScoreRanges!D$8),ScoreRanges!E$8,"")))))</f>
        <v>Ineffective</v>
      </c>
      <c r="B145" s="14">
        <f t="shared" si="8"/>
        <v>1.430000000000001</v>
      </c>
      <c r="C145" s="22" t="e">
        <f t="shared" si="7"/>
        <v>#N/A</v>
      </c>
      <c r="D145" s="14" t="e">
        <f t="shared" si="9"/>
        <v>#N/A</v>
      </c>
      <c r="E145" s="7" t="e">
        <f>IF(AND(D145&gt;=ConversionTable!I$4,ConversionTable!D145&lt;=ConversionTable!J$4),ConversionTable!K$4,IF(AND(ConversionTable!D145&gt;=ConversionTable!I$5,ConversionTable!D145&lt;=ConversionTable!J$5),ConversionTable!K$5,IF(AND(ConversionTable!D145&gt;=ConversionTable!I$6,ConversionTable!D145&lt;=ConversionTable!J$6),ConversionTable!K$6,IF(AND(ConversionTable!D145&gt;=ConversionTable!I$7,ConversionTable!D145&lt;=ConversionTable!J$7),ConversionTable!K$7,IF(AND(ConversionTable!D145&gt;=ScoreRanges!J$8,ConversionTable!D145&lt;=ScoreRanges!K$8),ScoreRanges!L$8,"")))))</f>
        <v>#N/A</v>
      </c>
    </row>
    <row r="146" spans="1:5" x14ac:dyDescent="0.25">
      <c r="A146" s="5" t="str">
        <f>IF(AND(B146&gt;=ScoreRanges!C$4,ConversionTable!B146&lt;=ScoreRanges!D$4),ScoreRanges!E$4,IF(AND(ConversionTable!B146&gt;=ScoreRanges!C$5,ConversionTable!B146&lt;=ScoreRanges!D$5),ScoreRanges!E$5,IF(AND(ConversionTable!B146&gt;=ScoreRanges!C$6,ConversionTable!B146&lt;=ScoreRanges!D$6),ScoreRanges!E$6,IF(AND(ConversionTable!B146&gt;=ScoreRanges!C$7,ConversionTable!B146&lt;=ScoreRanges!D$7),ScoreRanges!E$7,IF(AND(ConversionTable!B146&gt;=ScoreRanges!C$8,ConversionTable!B146&lt;=ScoreRanges!D$8),ScoreRanges!E$8,"")))))</f>
        <v>Ineffective</v>
      </c>
      <c r="B146" s="14">
        <f t="shared" si="8"/>
        <v>1.4400000000000011</v>
      </c>
      <c r="C146" s="22" t="e">
        <f t="shared" si="7"/>
        <v>#N/A</v>
      </c>
      <c r="D146" s="14" t="e">
        <f t="shared" si="9"/>
        <v>#N/A</v>
      </c>
      <c r="E146" s="7" t="e">
        <f>IF(AND(D146&gt;=ConversionTable!I$4,ConversionTable!D146&lt;=ConversionTable!J$4),ConversionTable!K$4,IF(AND(ConversionTable!D146&gt;=ConversionTable!I$5,ConversionTable!D146&lt;=ConversionTable!J$5),ConversionTable!K$5,IF(AND(ConversionTable!D146&gt;=ConversionTable!I$6,ConversionTable!D146&lt;=ConversionTable!J$6),ConversionTable!K$6,IF(AND(ConversionTable!D146&gt;=ConversionTable!I$7,ConversionTable!D146&lt;=ConversionTable!J$7),ConversionTable!K$7,IF(AND(ConversionTable!D146&gt;=ScoreRanges!J$8,ConversionTable!D146&lt;=ScoreRanges!K$8),ScoreRanges!L$8,"")))))</f>
        <v>#N/A</v>
      </c>
    </row>
    <row r="147" spans="1:5" x14ac:dyDescent="0.25">
      <c r="A147" s="5" t="str">
        <f>IF(AND(B147&gt;=ScoreRanges!C$4,ConversionTable!B147&lt;=ScoreRanges!D$4),ScoreRanges!E$4,IF(AND(ConversionTable!B147&gt;=ScoreRanges!C$5,ConversionTable!B147&lt;=ScoreRanges!D$5),ScoreRanges!E$5,IF(AND(ConversionTable!B147&gt;=ScoreRanges!C$6,ConversionTable!B147&lt;=ScoreRanges!D$6),ScoreRanges!E$6,IF(AND(ConversionTable!B147&gt;=ScoreRanges!C$7,ConversionTable!B147&lt;=ScoreRanges!D$7),ScoreRanges!E$7,IF(AND(ConversionTable!B147&gt;=ScoreRanges!C$8,ConversionTable!B147&lt;=ScoreRanges!D$8),ScoreRanges!E$8,"")))))</f>
        <v>Ineffective</v>
      </c>
      <c r="B147" s="14">
        <f t="shared" si="8"/>
        <v>1.4500000000000011</v>
      </c>
      <c r="C147" s="22" t="e">
        <f t="shared" si="7"/>
        <v>#N/A</v>
      </c>
      <c r="D147" s="14" t="e">
        <f t="shared" si="9"/>
        <v>#N/A</v>
      </c>
      <c r="E147" s="7" t="e">
        <f>IF(AND(D147&gt;=ConversionTable!I$4,ConversionTable!D147&lt;=ConversionTable!J$4),ConversionTable!K$4,IF(AND(ConversionTable!D147&gt;=ConversionTable!I$5,ConversionTable!D147&lt;=ConversionTable!J$5),ConversionTable!K$5,IF(AND(ConversionTable!D147&gt;=ConversionTable!I$6,ConversionTable!D147&lt;=ConversionTable!J$6),ConversionTable!K$6,IF(AND(ConversionTable!D147&gt;=ConversionTable!I$7,ConversionTable!D147&lt;=ConversionTable!J$7),ConversionTable!K$7,IF(AND(ConversionTable!D147&gt;=ScoreRanges!J$8,ConversionTable!D147&lt;=ScoreRanges!K$8),ScoreRanges!L$8,"")))))</f>
        <v>#N/A</v>
      </c>
    </row>
    <row r="148" spans="1:5" x14ac:dyDescent="0.25">
      <c r="A148" s="5" t="str">
        <f>IF(AND(B148&gt;=ScoreRanges!C$4,ConversionTable!B148&lt;=ScoreRanges!D$4),ScoreRanges!E$4,IF(AND(ConversionTable!B148&gt;=ScoreRanges!C$5,ConversionTable!B148&lt;=ScoreRanges!D$5),ScoreRanges!E$5,IF(AND(ConversionTable!B148&gt;=ScoreRanges!C$6,ConversionTable!B148&lt;=ScoreRanges!D$6),ScoreRanges!E$6,IF(AND(ConversionTable!B148&gt;=ScoreRanges!C$7,ConversionTable!B148&lt;=ScoreRanges!D$7),ScoreRanges!E$7,IF(AND(ConversionTable!B148&gt;=ScoreRanges!C$8,ConversionTable!B148&lt;=ScoreRanges!D$8),ScoreRanges!E$8,"")))))</f>
        <v>Ineffective</v>
      </c>
      <c r="B148" s="14">
        <f t="shared" si="8"/>
        <v>1.4600000000000011</v>
      </c>
      <c r="C148" s="22" t="e">
        <f t="shared" si="7"/>
        <v>#N/A</v>
      </c>
      <c r="D148" s="14" t="e">
        <f t="shared" si="9"/>
        <v>#N/A</v>
      </c>
      <c r="E148" s="7" t="e">
        <f>IF(AND(D148&gt;=ConversionTable!I$4,ConversionTable!D148&lt;=ConversionTable!J$4),ConversionTable!K$4,IF(AND(ConversionTable!D148&gt;=ConversionTable!I$5,ConversionTable!D148&lt;=ConversionTable!J$5),ConversionTable!K$5,IF(AND(ConversionTable!D148&gt;=ConversionTable!I$6,ConversionTable!D148&lt;=ConversionTable!J$6),ConversionTable!K$6,IF(AND(ConversionTable!D148&gt;=ConversionTable!I$7,ConversionTable!D148&lt;=ConversionTable!J$7),ConversionTable!K$7,IF(AND(ConversionTable!D148&gt;=ScoreRanges!J$8,ConversionTable!D148&lt;=ScoreRanges!K$8),ScoreRanges!L$8,"")))))</f>
        <v>#N/A</v>
      </c>
    </row>
    <row r="149" spans="1:5" x14ac:dyDescent="0.25">
      <c r="A149" s="5" t="str">
        <f>IF(AND(B149&gt;=ScoreRanges!C$4,ConversionTable!B149&lt;=ScoreRanges!D$4),ScoreRanges!E$4,IF(AND(ConversionTable!B149&gt;=ScoreRanges!C$5,ConversionTable!B149&lt;=ScoreRanges!D$5),ScoreRanges!E$5,IF(AND(ConversionTable!B149&gt;=ScoreRanges!C$6,ConversionTable!B149&lt;=ScoreRanges!D$6),ScoreRanges!E$6,IF(AND(ConversionTable!B149&gt;=ScoreRanges!C$7,ConversionTable!B149&lt;=ScoreRanges!D$7),ScoreRanges!E$7,IF(AND(ConversionTable!B149&gt;=ScoreRanges!C$8,ConversionTable!B149&lt;=ScoreRanges!D$8),ScoreRanges!E$8,"")))))</f>
        <v>Ineffective</v>
      </c>
      <c r="B149" s="14">
        <f t="shared" si="8"/>
        <v>1.4700000000000011</v>
      </c>
      <c r="C149" s="22" t="e">
        <f t="shared" si="7"/>
        <v>#N/A</v>
      </c>
      <c r="D149" s="14" t="e">
        <f t="shared" si="9"/>
        <v>#N/A</v>
      </c>
      <c r="E149" s="7" t="e">
        <f>IF(AND(D149&gt;=ConversionTable!I$4,ConversionTable!D149&lt;=ConversionTable!J$4),ConversionTable!K$4,IF(AND(ConversionTable!D149&gt;=ConversionTable!I$5,ConversionTable!D149&lt;=ConversionTable!J$5),ConversionTable!K$5,IF(AND(ConversionTable!D149&gt;=ConversionTable!I$6,ConversionTable!D149&lt;=ConversionTable!J$6),ConversionTable!K$6,IF(AND(ConversionTable!D149&gt;=ConversionTable!I$7,ConversionTable!D149&lt;=ConversionTable!J$7),ConversionTable!K$7,IF(AND(ConversionTable!D149&gt;=ScoreRanges!J$8,ConversionTable!D149&lt;=ScoreRanges!K$8),ScoreRanges!L$8,"")))))</f>
        <v>#N/A</v>
      </c>
    </row>
    <row r="150" spans="1:5" x14ac:dyDescent="0.25">
      <c r="A150" s="5" t="str">
        <f>IF(AND(B150&gt;=ScoreRanges!C$4,ConversionTable!B150&lt;=ScoreRanges!D$4),ScoreRanges!E$4,IF(AND(ConversionTable!B150&gt;=ScoreRanges!C$5,ConversionTable!B150&lt;=ScoreRanges!D$5),ScoreRanges!E$5,IF(AND(ConversionTable!B150&gt;=ScoreRanges!C$6,ConversionTable!B150&lt;=ScoreRanges!D$6),ScoreRanges!E$6,IF(AND(ConversionTable!B150&gt;=ScoreRanges!C$7,ConversionTable!B150&lt;=ScoreRanges!D$7),ScoreRanges!E$7,IF(AND(ConversionTable!B150&gt;=ScoreRanges!C$8,ConversionTable!B150&lt;=ScoreRanges!D$8),ScoreRanges!E$8,"")))))</f>
        <v>Ineffective</v>
      </c>
      <c r="B150" s="14">
        <f t="shared" si="8"/>
        <v>1.4800000000000011</v>
      </c>
      <c r="C150" s="22" t="e">
        <f t="shared" si="7"/>
        <v>#N/A</v>
      </c>
      <c r="D150" s="14" t="e">
        <f t="shared" si="9"/>
        <v>#N/A</v>
      </c>
      <c r="E150" s="7" t="e">
        <f>IF(AND(D150&gt;=ConversionTable!I$4,ConversionTable!D150&lt;=ConversionTable!J$4),ConversionTable!K$4,IF(AND(ConversionTable!D150&gt;=ConversionTable!I$5,ConversionTable!D150&lt;=ConversionTable!J$5),ConversionTable!K$5,IF(AND(ConversionTable!D150&gt;=ConversionTable!I$6,ConversionTable!D150&lt;=ConversionTable!J$6),ConversionTable!K$6,IF(AND(ConversionTable!D150&gt;=ConversionTable!I$7,ConversionTable!D150&lt;=ConversionTable!J$7),ConversionTable!K$7,IF(AND(ConversionTable!D150&gt;=ScoreRanges!J$8,ConversionTable!D150&lt;=ScoreRanges!K$8),ScoreRanges!L$8,"")))))</f>
        <v>#N/A</v>
      </c>
    </row>
    <row r="151" spans="1:5" x14ac:dyDescent="0.25">
      <c r="A151" s="5" t="str">
        <f>IF(AND(B151&gt;=ScoreRanges!C$4,ConversionTable!B151&lt;=ScoreRanges!D$4),ScoreRanges!E$4,IF(AND(ConversionTable!B151&gt;=ScoreRanges!C$5,ConversionTable!B151&lt;=ScoreRanges!D$5),ScoreRanges!E$5,IF(AND(ConversionTable!B151&gt;=ScoreRanges!C$6,ConversionTable!B151&lt;=ScoreRanges!D$6),ScoreRanges!E$6,IF(AND(ConversionTable!B151&gt;=ScoreRanges!C$7,ConversionTable!B151&lt;=ScoreRanges!D$7),ScoreRanges!E$7,IF(AND(ConversionTable!B151&gt;=ScoreRanges!C$8,ConversionTable!B151&lt;=ScoreRanges!D$8),ScoreRanges!E$8,"")))))</f>
        <v>Ineffective</v>
      </c>
      <c r="B151" s="14">
        <f t="shared" si="8"/>
        <v>1.4900000000000011</v>
      </c>
      <c r="C151" s="22" t="e">
        <f t="shared" si="7"/>
        <v>#N/A</v>
      </c>
      <c r="D151" s="14" t="e">
        <f t="shared" si="9"/>
        <v>#N/A</v>
      </c>
      <c r="E151" s="7" t="e">
        <f>IF(AND(D151&gt;=ConversionTable!I$4,ConversionTable!D151&lt;=ConversionTable!J$4),ConversionTable!K$4,IF(AND(ConversionTable!D151&gt;=ConversionTable!I$5,ConversionTable!D151&lt;=ConversionTable!J$5),ConversionTable!K$5,IF(AND(ConversionTable!D151&gt;=ConversionTable!I$6,ConversionTable!D151&lt;=ConversionTable!J$6),ConversionTable!K$6,IF(AND(ConversionTable!D151&gt;=ConversionTable!I$7,ConversionTable!D151&lt;=ConversionTable!J$7),ConversionTable!K$7,IF(AND(ConversionTable!D151&gt;=ScoreRanges!J$8,ConversionTable!D151&lt;=ScoreRanges!K$8),ScoreRanges!L$8,"")))))</f>
        <v>#N/A</v>
      </c>
    </row>
    <row r="152" spans="1:5" x14ac:dyDescent="0.25">
      <c r="A152" s="5" t="str">
        <f>IF(AND(B152&gt;=ScoreRanges!C$4,ConversionTable!B152&lt;=ScoreRanges!D$4),ScoreRanges!E$4,IF(AND(ConversionTable!B152&gt;=ScoreRanges!C$5,ConversionTable!B152&lt;=ScoreRanges!D$5),ScoreRanges!E$5,IF(AND(ConversionTable!B152&gt;=ScoreRanges!C$6,ConversionTable!B152&lt;=ScoreRanges!D$6),ScoreRanges!E$6,IF(AND(ConversionTable!B152&gt;=ScoreRanges!C$7,ConversionTable!B152&lt;=ScoreRanges!D$7),ScoreRanges!E$7,IF(AND(ConversionTable!B152&gt;=ScoreRanges!C$8,ConversionTable!B152&lt;=ScoreRanges!D$8),ScoreRanges!E$8,"")))))</f>
        <v>Ineffective</v>
      </c>
      <c r="B152" s="14">
        <f t="shared" si="8"/>
        <v>1.5000000000000011</v>
      </c>
      <c r="C152" s="22" t="e">
        <f t="shared" si="7"/>
        <v>#N/A</v>
      </c>
      <c r="D152" s="14" t="e">
        <f t="shared" si="9"/>
        <v>#N/A</v>
      </c>
      <c r="E152" s="7" t="e">
        <f>IF(AND(D152&gt;=ConversionTable!I$4,ConversionTable!D152&lt;=ConversionTable!J$4),ConversionTable!K$4,IF(AND(ConversionTable!D152&gt;=ConversionTable!I$5,ConversionTable!D152&lt;=ConversionTable!J$5),ConversionTable!K$5,IF(AND(ConversionTable!D152&gt;=ConversionTable!I$6,ConversionTable!D152&lt;=ConversionTable!J$6),ConversionTable!K$6,IF(AND(ConversionTable!D152&gt;=ConversionTable!I$7,ConversionTable!D152&lt;=ConversionTable!J$7),ConversionTable!K$7,IF(AND(ConversionTable!D152&gt;=ScoreRanges!J$8,ConversionTable!D152&lt;=ScoreRanges!K$8),ScoreRanges!L$8,"")))))</f>
        <v>#N/A</v>
      </c>
    </row>
    <row r="153" spans="1:5" x14ac:dyDescent="0.25">
      <c r="A153" s="5" t="str">
        <f>IF(AND(B153&gt;=ScoreRanges!C$4,ConversionTable!B153&lt;=ScoreRanges!D$4),ScoreRanges!E$4,IF(AND(ConversionTable!B153&gt;=ScoreRanges!C$5,ConversionTable!B153&lt;=ScoreRanges!D$5),ScoreRanges!E$5,IF(AND(ConversionTable!B153&gt;=ScoreRanges!C$6,ConversionTable!B153&lt;=ScoreRanges!D$6),ScoreRanges!E$6,IF(AND(ConversionTable!B153&gt;=ScoreRanges!C$7,ConversionTable!B153&lt;=ScoreRanges!D$7),ScoreRanges!E$7,IF(AND(ConversionTable!B153&gt;=ScoreRanges!C$8,ConversionTable!B153&lt;=ScoreRanges!D$8),ScoreRanges!E$8,"")))))</f>
        <v>Ineffective</v>
      </c>
      <c r="B153" s="14">
        <f t="shared" si="8"/>
        <v>1.5100000000000011</v>
      </c>
      <c r="C153" s="22" t="e">
        <f t="shared" si="7"/>
        <v>#N/A</v>
      </c>
      <c r="D153" s="14" t="e">
        <f t="shared" si="9"/>
        <v>#N/A</v>
      </c>
      <c r="E153" s="7" t="e">
        <f>IF(AND(D153&gt;=ConversionTable!I$4,ConversionTable!D153&lt;=ConversionTable!J$4),ConversionTable!K$4,IF(AND(ConversionTable!D153&gt;=ConversionTable!I$5,ConversionTable!D153&lt;=ConversionTable!J$5),ConversionTable!K$5,IF(AND(ConversionTable!D153&gt;=ConversionTable!I$6,ConversionTable!D153&lt;=ConversionTable!J$6),ConversionTable!K$6,IF(AND(ConversionTable!D153&gt;=ConversionTable!I$7,ConversionTable!D153&lt;=ConversionTable!J$7),ConversionTable!K$7,IF(AND(ConversionTable!D153&gt;=ScoreRanges!J$8,ConversionTable!D153&lt;=ScoreRanges!K$8),ScoreRanges!L$8,"")))))</f>
        <v>#N/A</v>
      </c>
    </row>
    <row r="154" spans="1:5" x14ac:dyDescent="0.25">
      <c r="A154" s="5" t="str">
        <f>IF(AND(B154&gt;=ScoreRanges!C$4,ConversionTable!B154&lt;=ScoreRanges!D$4),ScoreRanges!E$4,IF(AND(ConversionTable!B154&gt;=ScoreRanges!C$5,ConversionTable!B154&lt;=ScoreRanges!D$5),ScoreRanges!E$5,IF(AND(ConversionTable!B154&gt;=ScoreRanges!C$6,ConversionTable!B154&lt;=ScoreRanges!D$6),ScoreRanges!E$6,IF(AND(ConversionTable!B154&gt;=ScoreRanges!C$7,ConversionTable!B154&lt;=ScoreRanges!D$7),ScoreRanges!E$7,IF(AND(ConversionTable!B154&gt;=ScoreRanges!C$8,ConversionTable!B154&lt;=ScoreRanges!D$8),ScoreRanges!E$8,"")))))</f>
        <v>Ineffective</v>
      </c>
      <c r="B154" s="14">
        <f t="shared" si="8"/>
        <v>1.5200000000000011</v>
      </c>
      <c r="C154" s="22" t="e">
        <f t="shared" si="7"/>
        <v>#N/A</v>
      </c>
      <c r="D154" s="14" t="e">
        <f t="shared" si="9"/>
        <v>#N/A</v>
      </c>
      <c r="E154" s="7" t="e">
        <f>IF(AND(D154&gt;=ConversionTable!I$4,ConversionTable!D154&lt;=ConversionTable!J$4),ConversionTable!K$4,IF(AND(ConversionTable!D154&gt;=ConversionTable!I$5,ConversionTable!D154&lt;=ConversionTable!J$5),ConversionTable!K$5,IF(AND(ConversionTable!D154&gt;=ConversionTable!I$6,ConversionTable!D154&lt;=ConversionTable!J$6),ConversionTable!K$6,IF(AND(ConversionTable!D154&gt;=ConversionTable!I$7,ConversionTable!D154&lt;=ConversionTable!J$7),ConversionTable!K$7,IF(AND(ConversionTable!D154&gt;=ScoreRanges!J$8,ConversionTable!D154&lt;=ScoreRanges!K$8),ScoreRanges!L$8,"")))))</f>
        <v>#N/A</v>
      </c>
    </row>
    <row r="155" spans="1:5" x14ac:dyDescent="0.25">
      <c r="A155" s="5" t="str">
        <f>IF(AND(B155&gt;=ScoreRanges!C$4,ConversionTable!B155&lt;=ScoreRanges!D$4),ScoreRanges!E$4,IF(AND(ConversionTable!B155&gt;=ScoreRanges!C$5,ConversionTable!B155&lt;=ScoreRanges!D$5),ScoreRanges!E$5,IF(AND(ConversionTable!B155&gt;=ScoreRanges!C$6,ConversionTable!B155&lt;=ScoreRanges!D$6),ScoreRanges!E$6,IF(AND(ConversionTable!B155&gt;=ScoreRanges!C$7,ConversionTable!B155&lt;=ScoreRanges!D$7),ScoreRanges!E$7,IF(AND(ConversionTable!B155&gt;=ScoreRanges!C$8,ConversionTable!B155&lt;=ScoreRanges!D$8),ScoreRanges!E$8,"")))))</f>
        <v>Ineffective</v>
      </c>
      <c r="B155" s="14">
        <f t="shared" si="8"/>
        <v>1.5300000000000011</v>
      </c>
      <c r="C155" s="22" t="e">
        <f t="shared" si="7"/>
        <v>#N/A</v>
      </c>
      <c r="D155" s="14" t="e">
        <f t="shared" si="9"/>
        <v>#N/A</v>
      </c>
      <c r="E155" s="7" t="e">
        <f>IF(AND(D155&gt;=ConversionTable!I$4,ConversionTable!D155&lt;=ConversionTable!J$4),ConversionTable!K$4,IF(AND(ConversionTable!D155&gt;=ConversionTable!I$5,ConversionTable!D155&lt;=ConversionTable!J$5),ConversionTable!K$5,IF(AND(ConversionTable!D155&gt;=ConversionTable!I$6,ConversionTable!D155&lt;=ConversionTable!J$6),ConversionTable!K$6,IF(AND(ConversionTable!D155&gt;=ConversionTable!I$7,ConversionTable!D155&lt;=ConversionTable!J$7),ConversionTable!K$7,IF(AND(ConversionTable!D155&gt;=ScoreRanges!J$8,ConversionTable!D155&lt;=ScoreRanges!K$8),ScoreRanges!L$8,"")))))</f>
        <v>#N/A</v>
      </c>
    </row>
    <row r="156" spans="1:5" x14ac:dyDescent="0.25">
      <c r="A156" s="5" t="str">
        <f>IF(AND(B156&gt;=ScoreRanges!C$4,ConversionTable!B156&lt;=ScoreRanges!D$4),ScoreRanges!E$4,IF(AND(ConversionTable!B156&gt;=ScoreRanges!C$5,ConversionTable!B156&lt;=ScoreRanges!D$5),ScoreRanges!E$5,IF(AND(ConversionTable!B156&gt;=ScoreRanges!C$6,ConversionTable!B156&lt;=ScoreRanges!D$6),ScoreRanges!E$6,IF(AND(ConversionTable!B156&gt;=ScoreRanges!C$7,ConversionTable!B156&lt;=ScoreRanges!D$7),ScoreRanges!E$7,IF(AND(ConversionTable!B156&gt;=ScoreRanges!C$8,ConversionTable!B156&lt;=ScoreRanges!D$8),ScoreRanges!E$8,"")))))</f>
        <v>Ineffective</v>
      </c>
      <c r="B156" s="14">
        <f t="shared" si="8"/>
        <v>1.5400000000000011</v>
      </c>
      <c r="C156" s="22" t="e">
        <f t="shared" si="7"/>
        <v>#N/A</v>
      </c>
      <c r="D156" s="14" t="e">
        <f t="shared" si="9"/>
        <v>#N/A</v>
      </c>
      <c r="E156" s="7" t="e">
        <f>IF(AND(D156&gt;=ConversionTable!I$4,ConversionTable!D156&lt;=ConversionTable!J$4),ConversionTable!K$4,IF(AND(ConversionTable!D156&gt;=ConversionTable!I$5,ConversionTable!D156&lt;=ConversionTable!J$5),ConversionTable!K$5,IF(AND(ConversionTable!D156&gt;=ConversionTable!I$6,ConversionTable!D156&lt;=ConversionTable!J$6),ConversionTable!K$6,IF(AND(ConversionTable!D156&gt;=ConversionTable!I$7,ConversionTable!D156&lt;=ConversionTable!J$7),ConversionTable!K$7,IF(AND(ConversionTable!D156&gt;=ScoreRanges!J$8,ConversionTable!D156&lt;=ScoreRanges!K$8),ScoreRanges!L$8,"")))))</f>
        <v>#N/A</v>
      </c>
    </row>
    <row r="157" spans="1:5" x14ac:dyDescent="0.25">
      <c r="A157" s="5" t="str">
        <f>IF(AND(B157&gt;=ScoreRanges!C$4,ConversionTable!B157&lt;=ScoreRanges!D$4),ScoreRanges!E$4,IF(AND(ConversionTable!B157&gt;=ScoreRanges!C$5,ConversionTable!B157&lt;=ScoreRanges!D$5),ScoreRanges!E$5,IF(AND(ConversionTable!B157&gt;=ScoreRanges!C$6,ConversionTable!B157&lt;=ScoreRanges!D$6),ScoreRanges!E$6,IF(AND(ConversionTable!B157&gt;=ScoreRanges!C$7,ConversionTable!B157&lt;=ScoreRanges!D$7),ScoreRanges!E$7,IF(AND(ConversionTable!B157&gt;=ScoreRanges!C$8,ConversionTable!B157&lt;=ScoreRanges!D$8),ScoreRanges!E$8,"")))))</f>
        <v>Ineffective</v>
      </c>
      <c r="B157" s="14">
        <f t="shared" si="8"/>
        <v>1.5500000000000012</v>
      </c>
      <c r="C157" s="22" t="e">
        <f t="shared" si="7"/>
        <v>#N/A</v>
      </c>
      <c r="D157" s="14" t="e">
        <f t="shared" si="9"/>
        <v>#N/A</v>
      </c>
      <c r="E157" s="7" t="e">
        <f>IF(AND(D157&gt;=ConversionTable!I$4,ConversionTable!D157&lt;=ConversionTable!J$4),ConversionTable!K$4,IF(AND(ConversionTable!D157&gt;=ConversionTable!I$5,ConversionTable!D157&lt;=ConversionTable!J$5),ConversionTable!K$5,IF(AND(ConversionTable!D157&gt;=ConversionTable!I$6,ConversionTable!D157&lt;=ConversionTable!J$6),ConversionTable!K$6,IF(AND(ConversionTable!D157&gt;=ConversionTable!I$7,ConversionTable!D157&lt;=ConversionTable!J$7),ConversionTable!K$7,IF(AND(ConversionTable!D157&gt;=ScoreRanges!J$8,ConversionTable!D157&lt;=ScoreRanges!K$8),ScoreRanges!L$8,"")))))</f>
        <v>#N/A</v>
      </c>
    </row>
    <row r="158" spans="1:5" x14ac:dyDescent="0.25">
      <c r="A158" s="5" t="str">
        <f>IF(AND(B158&gt;=ScoreRanges!C$4,ConversionTable!B158&lt;=ScoreRanges!D$4),ScoreRanges!E$4,IF(AND(ConversionTable!B158&gt;=ScoreRanges!C$5,ConversionTable!B158&lt;=ScoreRanges!D$5),ScoreRanges!E$5,IF(AND(ConversionTable!B158&gt;=ScoreRanges!C$6,ConversionTable!B158&lt;=ScoreRanges!D$6),ScoreRanges!E$6,IF(AND(ConversionTable!B158&gt;=ScoreRanges!C$7,ConversionTable!B158&lt;=ScoreRanges!D$7),ScoreRanges!E$7,IF(AND(ConversionTable!B158&gt;=ScoreRanges!C$8,ConversionTable!B158&lt;=ScoreRanges!D$8),ScoreRanges!E$8,"")))))</f>
        <v>Ineffective</v>
      </c>
      <c r="B158" s="14">
        <f t="shared" si="8"/>
        <v>1.5600000000000012</v>
      </c>
      <c r="C158" s="22" t="e">
        <f t="shared" si="7"/>
        <v>#N/A</v>
      </c>
      <c r="D158" s="14" t="e">
        <f t="shared" si="9"/>
        <v>#N/A</v>
      </c>
      <c r="E158" s="7" t="e">
        <f>IF(AND(D158&gt;=ConversionTable!I$4,ConversionTable!D158&lt;=ConversionTable!J$4),ConversionTable!K$4,IF(AND(ConversionTable!D158&gt;=ConversionTable!I$5,ConversionTable!D158&lt;=ConversionTable!J$5),ConversionTable!K$5,IF(AND(ConversionTable!D158&gt;=ConversionTable!I$6,ConversionTable!D158&lt;=ConversionTable!J$6),ConversionTable!K$6,IF(AND(ConversionTable!D158&gt;=ConversionTable!I$7,ConversionTable!D158&lt;=ConversionTable!J$7),ConversionTable!K$7,IF(AND(ConversionTable!D158&gt;=ScoreRanges!J$8,ConversionTable!D158&lt;=ScoreRanges!K$8),ScoreRanges!L$8,"")))))</f>
        <v>#N/A</v>
      </c>
    </row>
    <row r="159" spans="1:5" x14ac:dyDescent="0.25">
      <c r="A159" s="5" t="str">
        <f>IF(AND(B159&gt;=ScoreRanges!C$4,ConversionTable!B159&lt;=ScoreRanges!D$4),ScoreRanges!E$4,IF(AND(ConversionTable!B159&gt;=ScoreRanges!C$5,ConversionTable!B159&lt;=ScoreRanges!D$5),ScoreRanges!E$5,IF(AND(ConversionTable!B159&gt;=ScoreRanges!C$6,ConversionTable!B159&lt;=ScoreRanges!D$6),ScoreRanges!E$6,IF(AND(ConversionTable!B159&gt;=ScoreRanges!C$7,ConversionTable!B159&lt;=ScoreRanges!D$7),ScoreRanges!E$7,IF(AND(ConversionTable!B159&gt;=ScoreRanges!C$8,ConversionTable!B159&lt;=ScoreRanges!D$8),ScoreRanges!E$8,"")))))</f>
        <v>Ineffective</v>
      </c>
      <c r="B159" s="14">
        <f t="shared" si="8"/>
        <v>1.5700000000000012</v>
      </c>
      <c r="C159" s="22" t="e">
        <f t="shared" si="7"/>
        <v>#N/A</v>
      </c>
      <c r="D159" s="14" t="e">
        <f t="shared" si="9"/>
        <v>#N/A</v>
      </c>
      <c r="E159" s="7" t="e">
        <f>IF(AND(D159&gt;=ConversionTable!I$4,ConversionTable!D159&lt;=ConversionTable!J$4),ConversionTable!K$4,IF(AND(ConversionTable!D159&gt;=ConversionTable!I$5,ConversionTable!D159&lt;=ConversionTable!J$5),ConversionTable!K$5,IF(AND(ConversionTable!D159&gt;=ConversionTable!I$6,ConversionTable!D159&lt;=ConversionTable!J$6),ConversionTable!K$6,IF(AND(ConversionTable!D159&gt;=ConversionTable!I$7,ConversionTable!D159&lt;=ConversionTable!J$7),ConversionTable!K$7,IF(AND(ConversionTable!D159&gt;=ScoreRanges!J$8,ConversionTable!D159&lt;=ScoreRanges!K$8),ScoreRanges!L$8,"")))))</f>
        <v>#N/A</v>
      </c>
    </row>
    <row r="160" spans="1:5" x14ac:dyDescent="0.25">
      <c r="A160" s="5" t="str">
        <f>IF(AND(B160&gt;=ScoreRanges!C$4,ConversionTable!B160&lt;=ScoreRanges!D$4),ScoreRanges!E$4,IF(AND(ConversionTable!B160&gt;=ScoreRanges!C$5,ConversionTable!B160&lt;=ScoreRanges!D$5),ScoreRanges!E$5,IF(AND(ConversionTable!B160&gt;=ScoreRanges!C$6,ConversionTable!B160&lt;=ScoreRanges!D$6),ScoreRanges!E$6,IF(AND(ConversionTable!B160&gt;=ScoreRanges!C$7,ConversionTable!B160&lt;=ScoreRanges!D$7),ScoreRanges!E$7,IF(AND(ConversionTable!B160&gt;=ScoreRanges!C$8,ConversionTable!B160&lt;=ScoreRanges!D$8),ScoreRanges!E$8,"")))))</f>
        <v>Ineffective</v>
      </c>
      <c r="B160" s="14">
        <f t="shared" si="8"/>
        <v>1.5800000000000012</v>
      </c>
      <c r="C160" s="22" t="e">
        <f t="shared" si="7"/>
        <v>#N/A</v>
      </c>
      <c r="D160" s="14" t="e">
        <f t="shared" si="9"/>
        <v>#N/A</v>
      </c>
      <c r="E160" s="7" t="e">
        <f>IF(AND(D160&gt;=ConversionTable!I$4,ConversionTable!D160&lt;=ConversionTable!J$4),ConversionTable!K$4,IF(AND(ConversionTable!D160&gt;=ConversionTable!I$5,ConversionTable!D160&lt;=ConversionTable!J$5),ConversionTable!K$5,IF(AND(ConversionTable!D160&gt;=ConversionTable!I$6,ConversionTable!D160&lt;=ConversionTable!J$6),ConversionTable!K$6,IF(AND(ConversionTable!D160&gt;=ConversionTable!I$7,ConversionTable!D160&lt;=ConversionTable!J$7),ConversionTable!K$7,IF(AND(ConversionTable!D160&gt;=ScoreRanges!J$8,ConversionTable!D160&lt;=ScoreRanges!K$8),ScoreRanges!L$8,"")))))</f>
        <v>#N/A</v>
      </c>
    </row>
    <row r="161" spans="1:5" x14ac:dyDescent="0.25">
      <c r="A161" s="5" t="str">
        <f>IF(AND(B161&gt;=ScoreRanges!C$4,ConversionTable!B161&lt;=ScoreRanges!D$4),ScoreRanges!E$4,IF(AND(ConversionTable!B161&gt;=ScoreRanges!C$5,ConversionTable!B161&lt;=ScoreRanges!D$5),ScoreRanges!E$5,IF(AND(ConversionTable!B161&gt;=ScoreRanges!C$6,ConversionTable!B161&lt;=ScoreRanges!D$6),ScoreRanges!E$6,IF(AND(ConversionTable!B161&gt;=ScoreRanges!C$7,ConversionTable!B161&lt;=ScoreRanges!D$7),ScoreRanges!E$7,IF(AND(ConversionTable!B161&gt;=ScoreRanges!C$8,ConversionTable!B161&lt;=ScoreRanges!D$8),ScoreRanges!E$8,"")))))</f>
        <v>Ineffective</v>
      </c>
      <c r="B161" s="14">
        <f t="shared" si="8"/>
        <v>1.5900000000000012</v>
      </c>
      <c r="C161" s="22" t="e">
        <f t="shared" si="7"/>
        <v>#N/A</v>
      </c>
      <c r="D161" s="14" t="e">
        <f t="shared" si="9"/>
        <v>#N/A</v>
      </c>
      <c r="E161" s="7" t="e">
        <f>IF(AND(D161&gt;=ConversionTable!I$4,ConversionTable!D161&lt;=ConversionTable!J$4),ConversionTable!K$4,IF(AND(ConversionTable!D161&gt;=ConversionTable!I$5,ConversionTable!D161&lt;=ConversionTable!J$5),ConversionTable!K$5,IF(AND(ConversionTable!D161&gt;=ConversionTable!I$6,ConversionTable!D161&lt;=ConversionTable!J$6),ConversionTable!K$6,IF(AND(ConversionTable!D161&gt;=ConversionTable!I$7,ConversionTable!D161&lt;=ConversionTable!J$7),ConversionTable!K$7,IF(AND(ConversionTable!D161&gt;=ScoreRanges!J$8,ConversionTable!D161&lt;=ScoreRanges!K$8),ScoreRanges!L$8,"")))))</f>
        <v>#N/A</v>
      </c>
    </row>
    <row r="162" spans="1:5" x14ac:dyDescent="0.25">
      <c r="A162" s="5" t="str">
        <f>IF(AND(B162&gt;=ScoreRanges!C$4,ConversionTable!B162&lt;=ScoreRanges!D$4),ScoreRanges!E$4,IF(AND(ConversionTable!B162&gt;=ScoreRanges!C$5,ConversionTable!B162&lt;=ScoreRanges!D$5),ScoreRanges!E$5,IF(AND(ConversionTable!B162&gt;=ScoreRanges!C$6,ConversionTable!B162&lt;=ScoreRanges!D$6),ScoreRanges!E$6,IF(AND(ConversionTable!B162&gt;=ScoreRanges!C$7,ConversionTable!B162&lt;=ScoreRanges!D$7),ScoreRanges!E$7,IF(AND(ConversionTable!B162&gt;=ScoreRanges!C$8,ConversionTable!B162&lt;=ScoreRanges!D$8),ScoreRanges!E$8,"")))))</f>
        <v>Ineffective</v>
      </c>
      <c r="B162" s="14">
        <f t="shared" si="8"/>
        <v>1.6000000000000012</v>
      </c>
      <c r="C162" s="22" t="e">
        <f t="shared" si="7"/>
        <v>#N/A</v>
      </c>
      <c r="D162" s="14" t="e">
        <f t="shared" si="9"/>
        <v>#N/A</v>
      </c>
      <c r="E162" s="7" t="e">
        <f>IF(AND(D162&gt;=ConversionTable!I$4,ConversionTable!D162&lt;=ConversionTable!J$4),ConversionTable!K$4,IF(AND(ConversionTable!D162&gt;=ConversionTable!I$5,ConversionTable!D162&lt;=ConversionTable!J$5),ConversionTable!K$5,IF(AND(ConversionTable!D162&gt;=ConversionTable!I$6,ConversionTable!D162&lt;=ConversionTable!J$6),ConversionTable!K$6,IF(AND(ConversionTable!D162&gt;=ConversionTable!I$7,ConversionTable!D162&lt;=ConversionTable!J$7),ConversionTable!K$7,IF(AND(ConversionTable!D162&gt;=ScoreRanges!J$8,ConversionTable!D162&lt;=ScoreRanges!K$8),ScoreRanges!L$8,"")))))</f>
        <v>#N/A</v>
      </c>
    </row>
    <row r="163" spans="1:5" x14ac:dyDescent="0.25">
      <c r="A163" s="5" t="str">
        <f>IF(AND(B163&gt;=ScoreRanges!C$4,ConversionTable!B163&lt;=ScoreRanges!D$4),ScoreRanges!E$4,IF(AND(ConversionTable!B163&gt;=ScoreRanges!C$5,ConversionTable!B163&lt;=ScoreRanges!D$5),ScoreRanges!E$5,IF(AND(ConversionTable!B163&gt;=ScoreRanges!C$6,ConversionTable!B163&lt;=ScoreRanges!D$6),ScoreRanges!E$6,IF(AND(ConversionTable!B163&gt;=ScoreRanges!C$7,ConversionTable!B163&lt;=ScoreRanges!D$7),ScoreRanges!E$7,IF(AND(ConversionTable!B163&gt;=ScoreRanges!C$8,ConversionTable!B163&lt;=ScoreRanges!D$8),ScoreRanges!E$8,"")))))</f>
        <v>Ineffective</v>
      </c>
      <c r="B163" s="14">
        <f t="shared" si="8"/>
        <v>1.6100000000000012</v>
      </c>
      <c r="C163" s="22" t="e">
        <f t="shared" si="7"/>
        <v>#N/A</v>
      </c>
      <c r="D163" s="14" t="e">
        <f t="shared" si="9"/>
        <v>#N/A</v>
      </c>
      <c r="E163" s="7" t="e">
        <f>IF(AND(D163&gt;=ConversionTable!I$4,ConversionTable!D163&lt;=ConversionTable!J$4),ConversionTable!K$4,IF(AND(ConversionTable!D163&gt;=ConversionTable!I$5,ConversionTable!D163&lt;=ConversionTable!J$5),ConversionTable!K$5,IF(AND(ConversionTable!D163&gt;=ConversionTable!I$6,ConversionTable!D163&lt;=ConversionTable!J$6),ConversionTable!K$6,IF(AND(ConversionTable!D163&gt;=ConversionTable!I$7,ConversionTable!D163&lt;=ConversionTable!J$7),ConversionTable!K$7,IF(AND(ConversionTable!D163&gt;=ScoreRanges!J$8,ConversionTable!D163&lt;=ScoreRanges!K$8),ScoreRanges!L$8,"")))))</f>
        <v>#N/A</v>
      </c>
    </row>
    <row r="164" spans="1:5" x14ac:dyDescent="0.25">
      <c r="A164" s="5" t="str">
        <f>IF(AND(B164&gt;=ScoreRanges!C$4,ConversionTable!B164&lt;=ScoreRanges!D$4),ScoreRanges!E$4,IF(AND(ConversionTable!B164&gt;=ScoreRanges!C$5,ConversionTable!B164&lt;=ScoreRanges!D$5),ScoreRanges!E$5,IF(AND(ConversionTable!B164&gt;=ScoreRanges!C$6,ConversionTable!B164&lt;=ScoreRanges!D$6),ScoreRanges!E$6,IF(AND(ConversionTable!B164&gt;=ScoreRanges!C$7,ConversionTable!B164&lt;=ScoreRanges!D$7),ScoreRanges!E$7,IF(AND(ConversionTable!B164&gt;=ScoreRanges!C$8,ConversionTable!B164&lt;=ScoreRanges!D$8),ScoreRanges!E$8,"")))))</f>
        <v>Ineffective</v>
      </c>
      <c r="B164" s="14">
        <f t="shared" si="8"/>
        <v>1.6200000000000012</v>
      </c>
      <c r="C164" s="22" t="e">
        <f t="shared" si="7"/>
        <v>#N/A</v>
      </c>
      <c r="D164" s="14" t="e">
        <f t="shared" si="9"/>
        <v>#N/A</v>
      </c>
      <c r="E164" s="7" t="e">
        <f>IF(AND(D164&gt;=ConversionTable!I$4,ConversionTable!D164&lt;=ConversionTable!J$4),ConversionTable!K$4,IF(AND(ConversionTable!D164&gt;=ConversionTable!I$5,ConversionTable!D164&lt;=ConversionTable!J$5),ConversionTable!K$5,IF(AND(ConversionTable!D164&gt;=ConversionTable!I$6,ConversionTable!D164&lt;=ConversionTable!J$6),ConversionTable!K$6,IF(AND(ConversionTable!D164&gt;=ConversionTable!I$7,ConversionTable!D164&lt;=ConversionTable!J$7),ConversionTable!K$7,IF(AND(ConversionTable!D164&gt;=ScoreRanges!J$8,ConversionTable!D164&lt;=ScoreRanges!K$8),ScoreRanges!L$8,"")))))</f>
        <v>#N/A</v>
      </c>
    </row>
    <row r="165" spans="1:5" x14ac:dyDescent="0.25">
      <c r="A165" s="5" t="str">
        <f>IF(AND(B165&gt;=ScoreRanges!C$4,ConversionTable!B165&lt;=ScoreRanges!D$4),ScoreRanges!E$4,IF(AND(ConversionTable!B165&gt;=ScoreRanges!C$5,ConversionTable!B165&lt;=ScoreRanges!D$5),ScoreRanges!E$5,IF(AND(ConversionTable!B165&gt;=ScoreRanges!C$6,ConversionTable!B165&lt;=ScoreRanges!D$6),ScoreRanges!E$6,IF(AND(ConversionTable!B165&gt;=ScoreRanges!C$7,ConversionTable!B165&lt;=ScoreRanges!D$7),ScoreRanges!E$7,IF(AND(ConversionTable!B165&gt;=ScoreRanges!C$8,ConversionTable!B165&lt;=ScoreRanges!D$8),ScoreRanges!E$8,"")))))</f>
        <v>Ineffective</v>
      </c>
      <c r="B165" s="14">
        <f t="shared" si="8"/>
        <v>1.6300000000000012</v>
      </c>
      <c r="C165" s="22" t="e">
        <f t="shared" si="7"/>
        <v>#N/A</v>
      </c>
      <c r="D165" s="14" t="e">
        <f t="shared" si="9"/>
        <v>#N/A</v>
      </c>
      <c r="E165" s="7" t="e">
        <f>IF(AND(D165&gt;=ConversionTable!I$4,ConversionTable!D165&lt;=ConversionTable!J$4),ConversionTable!K$4,IF(AND(ConversionTable!D165&gt;=ConversionTable!I$5,ConversionTable!D165&lt;=ConversionTable!J$5),ConversionTable!K$5,IF(AND(ConversionTable!D165&gt;=ConversionTable!I$6,ConversionTable!D165&lt;=ConversionTable!J$6),ConversionTable!K$6,IF(AND(ConversionTable!D165&gt;=ConversionTable!I$7,ConversionTable!D165&lt;=ConversionTable!J$7),ConversionTable!K$7,IF(AND(ConversionTable!D165&gt;=ScoreRanges!J$8,ConversionTable!D165&lt;=ScoreRanges!K$8),ScoreRanges!L$8,"")))))</f>
        <v>#N/A</v>
      </c>
    </row>
    <row r="166" spans="1:5" x14ac:dyDescent="0.25">
      <c r="A166" s="5" t="str">
        <f>IF(AND(B166&gt;=ScoreRanges!C$4,ConversionTable!B166&lt;=ScoreRanges!D$4),ScoreRanges!E$4,IF(AND(ConversionTable!B166&gt;=ScoreRanges!C$5,ConversionTable!B166&lt;=ScoreRanges!D$5),ScoreRanges!E$5,IF(AND(ConversionTable!B166&gt;=ScoreRanges!C$6,ConversionTable!B166&lt;=ScoreRanges!D$6),ScoreRanges!E$6,IF(AND(ConversionTable!B166&gt;=ScoreRanges!C$7,ConversionTable!B166&lt;=ScoreRanges!D$7),ScoreRanges!E$7,IF(AND(ConversionTable!B166&gt;=ScoreRanges!C$8,ConversionTable!B166&lt;=ScoreRanges!D$8),ScoreRanges!E$8,"")))))</f>
        <v>Ineffective</v>
      </c>
      <c r="B166" s="14">
        <f t="shared" si="8"/>
        <v>1.6400000000000012</v>
      </c>
      <c r="C166" s="22" t="e">
        <f t="shared" si="7"/>
        <v>#N/A</v>
      </c>
      <c r="D166" s="14" t="e">
        <f t="shared" si="9"/>
        <v>#N/A</v>
      </c>
      <c r="E166" s="7" t="e">
        <f>IF(AND(D166&gt;=ConversionTable!I$4,ConversionTable!D166&lt;=ConversionTable!J$4),ConversionTable!K$4,IF(AND(ConversionTable!D166&gt;=ConversionTable!I$5,ConversionTable!D166&lt;=ConversionTable!J$5),ConversionTable!K$5,IF(AND(ConversionTable!D166&gt;=ConversionTable!I$6,ConversionTable!D166&lt;=ConversionTable!J$6),ConversionTable!K$6,IF(AND(ConversionTable!D166&gt;=ConversionTable!I$7,ConversionTable!D166&lt;=ConversionTable!J$7),ConversionTable!K$7,IF(AND(ConversionTable!D166&gt;=ScoreRanges!J$8,ConversionTable!D166&lt;=ScoreRanges!K$8),ScoreRanges!L$8,"")))))</f>
        <v>#N/A</v>
      </c>
    </row>
    <row r="167" spans="1:5" x14ac:dyDescent="0.25">
      <c r="A167" s="5" t="str">
        <f>IF(AND(B167&gt;=ScoreRanges!C$4,ConversionTable!B167&lt;=ScoreRanges!D$4),ScoreRanges!E$4,IF(AND(ConversionTable!B167&gt;=ScoreRanges!C$5,ConversionTable!B167&lt;=ScoreRanges!D$5),ScoreRanges!E$5,IF(AND(ConversionTable!B167&gt;=ScoreRanges!C$6,ConversionTable!B167&lt;=ScoreRanges!D$6),ScoreRanges!E$6,IF(AND(ConversionTable!B167&gt;=ScoreRanges!C$7,ConversionTable!B167&lt;=ScoreRanges!D$7),ScoreRanges!E$7,IF(AND(ConversionTable!B167&gt;=ScoreRanges!C$8,ConversionTable!B167&lt;=ScoreRanges!D$8),ScoreRanges!E$8,"")))))</f>
        <v>Ineffective</v>
      </c>
      <c r="B167" s="14">
        <f t="shared" si="8"/>
        <v>1.6500000000000012</v>
      </c>
      <c r="C167" s="22" t="e">
        <f t="shared" si="7"/>
        <v>#N/A</v>
      </c>
      <c r="D167" s="14" t="e">
        <f t="shared" si="9"/>
        <v>#N/A</v>
      </c>
      <c r="E167" s="7" t="e">
        <f>IF(AND(D167&gt;=ConversionTable!I$4,ConversionTable!D167&lt;=ConversionTable!J$4),ConversionTable!K$4,IF(AND(ConversionTable!D167&gt;=ConversionTable!I$5,ConversionTable!D167&lt;=ConversionTable!J$5),ConversionTable!K$5,IF(AND(ConversionTable!D167&gt;=ConversionTable!I$6,ConversionTable!D167&lt;=ConversionTable!J$6),ConversionTable!K$6,IF(AND(ConversionTable!D167&gt;=ConversionTable!I$7,ConversionTable!D167&lt;=ConversionTable!J$7),ConversionTable!K$7,IF(AND(ConversionTable!D167&gt;=ScoreRanges!J$8,ConversionTable!D167&lt;=ScoreRanges!K$8),ScoreRanges!L$8,"")))))</f>
        <v>#N/A</v>
      </c>
    </row>
    <row r="168" spans="1:5" x14ac:dyDescent="0.25">
      <c r="A168" s="5" t="str">
        <f>IF(AND(B168&gt;=ScoreRanges!C$4,ConversionTable!B168&lt;=ScoreRanges!D$4),ScoreRanges!E$4,IF(AND(ConversionTable!B168&gt;=ScoreRanges!C$5,ConversionTable!B168&lt;=ScoreRanges!D$5),ScoreRanges!E$5,IF(AND(ConversionTable!B168&gt;=ScoreRanges!C$6,ConversionTable!B168&lt;=ScoreRanges!D$6),ScoreRanges!E$6,IF(AND(ConversionTable!B168&gt;=ScoreRanges!C$7,ConversionTable!B168&lt;=ScoreRanges!D$7),ScoreRanges!E$7,IF(AND(ConversionTable!B168&gt;=ScoreRanges!C$8,ConversionTable!B168&lt;=ScoreRanges!D$8),ScoreRanges!E$8,"")))))</f>
        <v>Ineffective</v>
      </c>
      <c r="B168" s="14">
        <f t="shared" si="8"/>
        <v>1.6600000000000013</v>
      </c>
      <c r="C168" s="22" t="e">
        <f t="shared" si="7"/>
        <v>#N/A</v>
      </c>
      <c r="D168" s="14" t="e">
        <f t="shared" si="9"/>
        <v>#N/A</v>
      </c>
      <c r="E168" s="7" t="e">
        <f>IF(AND(D168&gt;=ConversionTable!I$4,ConversionTable!D168&lt;=ConversionTable!J$4),ConversionTable!K$4,IF(AND(ConversionTable!D168&gt;=ConversionTable!I$5,ConversionTable!D168&lt;=ConversionTable!J$5),ConversionTable!K$5,IF(AND(ConversionTable!D168&gt;=ConversionTable!I$6,ConversionTable!D168&lt;=ConversionTable!J$6),ConversionTable!K$6,IF(AND(ConversionTable!D168&gt;=ConversionTable!I$7,ConversionTable!D168&lt;=ConversionTable!J$7),ConversionTable!K$7,IF(AND(ConversionTable!D168&gt;=ScoreRanges!J$8,ConversionTable!D168&lt;=ScoreRanges!K$8),ScoreRanges!L$8,"")))))</f>
        <v>#N/A</v>
      </c>
    </row>
    <row r="169" spans="1:5" x14ac:dyDescent="0.25">
      <c r="A169" s="5" t="str">
        <f>IF(AND(B169&gt;=ScoreRanges!C$4,ConversionTable!B169&lt;=ScoreRanges!D$4),ScoreRanges!E$4,IF(AND(ConversionTable!B169&gt;=ScoreRanges!C$5,ConversionTable!B169&lt;=ScoreRanges!D$5),ScoreRanges!E$5,IF(AND(ConversionTable!B169&gt;=ScoreRanges!C$6,ConversionTable!B169&lt;=ScoreRanges!D$6),ScoreRanges!E$6,IF(AND(ConversionTable!B169&gt;=ScoreRanges!C$7,ConversionTable!B169&lt;=ScoreRanges!D$7),ScoreRanges!E$7,IF(AND(ConversionTable!B169&gt;=ScoreRanges!C$8,ConversionTable!B169&lt;=ScoreRanges!D$8),ScoreRanges!E$8,"")))))</f>
        <v>Ineffective</v>
      </c>
      <c r="B169" s="14">
        <f t="shared" si="8"/>
        <v>1.6700000000000013</v>
      </c>
      <c r="C169" s="22" t="e">
        <f t="shared" si="7"/>
        <v>#N/A</v>
      </c>
      <c r="D169" s="14" t="e">
        <f t="shared" si="9"/>
        <v>#N/A</v>
      </c>
      <c r="E169" s="7" t="e">
        <f>IF(AND(D169&gt;=ConversionTable!I$4,ConversionTable!D169&lt;=ConversionTable!J$4),ConversionTable!K$4,IF(AND(ConversionTable!D169&gt;=ConversionTable!I$5,ConversionTable!D169&lt;=ConversionTable!J$5),ConversionTable!K$5,IF(AND(ConversionTable!D169&gt;=ConversionTable!I$6,ConversionTable!D169&lt;=ConversionTable!J$6),ConversionTable!K$6,IF(AND(ConversionTable!D169&gt;=ConversionTable!I$7,ConversionTable!D169&lt;=ConversionTable!J$7),ConversionTable!K$7,IF(AND(ConversionTable!D169&gt;=ScoreRanges!J$8,ConversionTable!D169&lt;=ScoreRanges!K$8),ScoreRanges!L$8,"")))))</f>
        <v>#N/A</v>
      </c>
    </row>
    <row r="170" spans="1:5" x14ac:dyDescent="0.25">
      <c r="A170" s="5" t="str">
        <f>IF(AND(B170&gt;=ScoreRanges!C$4,ConversionTable!B170&lt;=ScoreRanges!D$4),ScoreRanges!E$4,IF(AND(ConversionTable!B170&gt;=ScoreRanges!C$5,ConversionTable!B170&lt;=ScoreRanges!D$5),ScoreRanges!E$5,IF(AND(ConversionTable!B170&gt;=ScoreRanges!C$6,ConversionTable!B170&lt;=ScoreRanges!D$6),ScoreRanges!E$6,IF(AND(ConversionTable!B170&gt;=ScoreRanges!C$7,ConversionTable!B170&lt;=ScoreRanges!D$7),ScoreRanges!E$7,IF(AND(ConversionTable!B170&gt;=ScoreRanges!C$8,ConversionTable!B170&lt;=ScoreRanges!D$8),ScoreRanges!E$8,"")))))</f>
        <v>Ineffective</v>
      </c>
      <c r="B170" s="14">
        <f t="shared" si="8"/>
        <v>1.6800000000000013</v>
      </c>
      <c r="C170" s="22" t="e">
        <f t="shared" si="7"/>
        <v>#N/A</v>
      </c>
      <c r="D170" s="14" t="e">
        <f t="shared" si="9"/>
        <v>#N/A</v>
      </c>
      <c r="E170" s="7" t="e">
        <f>IF(AND(D170&gt;=ConversionTable!I$4,ConversionTable!D170&lt;=ConversionTable!J$4),ConversionTable!K$4,IF(AND(ConversionTable!D170&gt;=ConversionTable!I$5,ConversionTable!D170&lt;=ConversionTable!J$5),ConversionTable!K$5,IF(AND(ConversionTable!D170&gt;=ConversionTable!I$6,ConversionTable!D170&lt;=ConversionTable!J$6),ConversionTable!K$6,IF(AND(ConversionTable!D170&gt;=ConversionTable!I$7,ConversionTable!D170&lt;=ConversionTable!J$7),ConversionTable!K$7,IF(AND(ConversionTable!D170&gt;=ScoreRanges!J$8,ConversionTable!D170&lt;=ScoreRanges!K$8),ScoreRanges!L$8,"")))))</f>
        <v>#N/A</v>
      </c>
    </row>
    <row r="171" spans="1:5" x14ac:dyDescent="0.25">
      <c r="A171" s="5" t="str">
        <f>IF(AND(B171&gt;=ScoreRanges!C$4,ConversionTable!B171&lt;=ScoreRanges!D$4),ScoreRanges!E$4,IF(AND(ConversionTable!B171&gt;=ScoreRanges!C$5,ConversionTable!B171&lt;=ScoreRanges!D$5),ScoreRanges!E$5,IF(AND(ConversionTable!B171&gt;=ScoreRanges!C$6,ConversionTable!B171&lt;=ScoreRanges!D$6),ScoreRanges!E$6,IF(AND(ConversionTable!B171&gt;=ScoreRanges!C$7,ConversionTable!B171&lt;=ScoreRanges!D$7),ScoreRanges!E$7,IF(AND(ConversionTable!B171&gt;=ScoreRanges!C$8,ConversionTable!B171&lt;=ScoreRanges!D$8),ScoreRanges!E$8,"")))))</f>
        <v>Ineffective</v>
      </c>
      <c r="B171" s="14">
        <f t="shared" si="8"/>
        <v>1.6900000000000013</v>
      </c>
      <c r="C171" s="22" t="e">
        <f t="shared" si="7"/>
        <v>#N/A</v>
      </c>
      <c r="D171" s="14" t="e">
        <f t="shared" si="9"/>
        <v>#N/A</v>
      </c>
      <c r="E171" s="7" t="e">
        <f>IF(AND(D171&gt;=ConversionTable!I$4,ConversionTable!D171&lt;=ConversionTable!J$4),ConversionTable!K$4,IF(AND(ConversionTable!D171&gt;=ConversionTable!I$5,ConversionTable!D171&lt;=ConversionTable!J$5),ConversionTable!K$5,IF(AND(ConversionTable!D171&gt;=ConversionTable!I$6,ConversionTable!D171&lt;=ConversionTable!J$6),ConversionTable!K$6,IF(AND(ConversionTable!D171&gt;=ConversionTable!I$7,ConversionTable!D171&lt;=ConversionTable!J$7),ConversionTable!K$7,IF(AND(ConversionTable!D171&gt;=ScoreRanges!J$8,ConversionTable!D171&lt;=ScoreRanges!K$8),ScoreRanges!L$8,"")))))</f>
        <v>#N/A</v>
      </c>
    </row>
    <row r="172" spans="1:5" x14ac:dyDescent="0.25">
      <c r="A172" s="5" t="str">
        <f>IF(AND(B172&gt;=ScoreRanges!C$4,ConversionTable!B172&lt;=ScoreRanges!D$4),ScoreRanges!E$4,IF(AND(ConversionTable!B172&gt;=ScoreRanges!C$5,ConversionTable!B172&lt;=ScoreRanges!D$5),ScoreRanges!E$5,IF(AND(ConversionTable!B172&gt;=ScoreRanges!C$6,ConversionTable!B172&lt;=ScoreRanges!D$6),ScoreRanges!E$6,IF(AND(ConversionTable!B172&gt;=ScoreRanges!C$7,ConversionTable!B172&lt;=ScoreRanges!D$7),ScoreRanges!E$7,IF(AND(ConversionTable!B172&gt;=ScoreRanges!C$8,ConversionTable!B172&lt;=ScoreRanges!D$8),ScoreRanges!E$8,"")))))</f>
        <v>Ineffective</v>
      </c>
      <c r="B172" s="14">
        <f t="shared" si="8"/>
        <v>1.7000000000000013</v>
      </c>
      <c r="C172" s="22" t="e">
        <f t="shared" si="7"/>
        <v>#N/A</v>
      </c>
      <c r="D172" s="14" t="e">
        <f t="shared" si="9"/>
        <v>#N/A</v>
      </c>
      <c r="E172" s="7" t="e">
        <f>IF(AND(D172&gt;=ConversionTable!I$4,ConversionTable!D172&lt;=ConversionTable!J$4),ConversionTable!K$4,IF(AND(ConversionTable!D172&gt;=ConversionTable!I$5,ConversionTable!D172&lt;=ConversionTable!J$5),ConversionTable!K$5,IF(AND(ConversionTable!D172&gt;=ConversionTable!I$6,ConversionTable!D172&lt;=ConversionTable!J$6),ConversionTable!K$6,IF(AND(ConversionTable!D172&gt;=ConversionTable!I$7,ConversionTable!D172&lt;=ConversionTable!J$7),ConversionTable!K$7,IF(AND(ConversionTable!D172&gt;=ScoreRanges!J$8,ConversionTable!D172&lt;=ScoreRanges!K$8),ScoreRanges!L$8,"")))))</f>
        <v>#N/A</v>
      </c>
    </row>
    <row r="173" spans="1:5" x14ac:dyDescent="0.25">
      <c r="A173" s="5" t="str">
        <f>IF(AND(B173&gt;=ScoreRanges!C$4,ConversionTable!B173&lt;=ScoreRanges!D$4),ScoreRanges!E$4,IF(AND(ConversionTable!B173&gt;=ScoreRanges!C$5,ConversionTable!B173&lt;=ScoreRanges!D$5),ScoreRanges!E$5,IF(AND(ConversionTable!B173&gt;=ScoreRanges!C$6,ConversionTable!B173&lt;=ScoreRanges!D$6),ScoreRanges!E$6,IF(AND(ConversionTable!B173&gt;=ScoreRanges!C$7,ConversionTable!B173&lt;=ScoreRanges!D$7),ScoreRanges!E$7,IF(AND(ConversionTable!B173&gt;=ScoreRanges!C$8,ConversionTable!B173&lt;=ScoreRanges!D$8),ScoreRanges!E$8,"")))))</f>
        <v>Ineffective</v>
      </c>
      <c r="B173" s="14">
        <f t="shared" si="8"/>
        <v>1.7100000000000013</v>
      </c>
      <c r="C173" s="22" t="e">
        <f t="shared" si="7"/>
        <v>#N/A</v>
      </c>
      <c r="D173" s="14" t="e">
        <f t="shared" si="9"/>
        <v>#N/A</v>
      </c>
      <c r="E173" s="7" t="e">
        <f>IF(AND(D173&gt;=ConversionTable!I$4,ConversionTable!D173&lt;=ConversionTable!J$4),ConversionTable!K$4,IF(AND(ConversionTable!D173&gt;=ConversionTable!I$5,ConversionTable!D173&lt;=ConversionTable!J$5),ConversionTable!K$5,IF(AND(ConversionTable!D173&gt;=ConversionTable!I$6,ConversionTable!D173&lt;=ConversionTable!J$6),ConversionTable!K$6,IF(AND(ConversionTable!D173&gt;=ConversionTable!I$7,ConversionTable!D173&lt;=ConversionTable!J$7),ConversionTable!K$7,IF(AND(ConversionTable!D173&gt;=ScoreRanges!J$8,ConversionTable!D173&lt;=ScoreRanges!K$8),ScoreRanges!L$8,"")))))</f>
        <v>#N/A</v>
      </c>
    </row>
    <row r="174" spans="1:5" x14ac:dyDescent="0.25">
      <c r="A174" s="5" t="str">
        <f>IF(AND(B174&gt;=ScoreRanges!C$4,ConversionTable!B174&lt;=ScoreRanges!D$4),ScoreRanges!E$4,IF(AND(ConversionTable!B174&gt;=ScoreRanges!C$5,ConversionTable!B174&lt;=ScoreRanges!D$5),ScoreRanges!E$5,IF(AND(ConversionTable!B174&gt;=ScoreRanges!C$6,ConversionTable!B174&lt;=ScoreRanges!D$6),ScoreRanges!E$6,IF(AND(ConversionTable!B174&gt;=ScoreRanges!C$7,ConversionTable!B174&lt;=ScoreRanges!D$7),ScoreRanges!E$7,IF(AND(ConversionTable!B174&gt;=ScoreRanges!C$8,ConversionTable!B174&lt;=ScoreRanges!D$8),ScoreRanges!E$8,"")))))</f>
        <v>Ineffective</v>
      </c>
      <c r="B174" s="14">
        <f t="shared" si="8"/>
        <v>1.7200000000000013</v>
      </c>
      <c r="C174" s="22" t="e">
        <f t="shared" si="7"/>
        <v>#N/A</v>
      </c>
      <c r="D174" s="14" t="e">
        <f t="shared" si="9"/>
        <v>#N/A</v>
      </c>
      <c r="E174" s="7" t="e">
        <f>IF(AND(D174&gt;=ConversionTable!I$4,ConversionTable!D174&lt;=ConversionTable!J$4),ConversionTable!K$4,IF(AND(ConversionTable!D174&gt;=ConversionTable!I$5,ConversionTable!D174&lt;=ConversionTable!J$5),ConversionTable!K$5,IF(AND(ConversionTable!D174&gt;=ConversionTable!I$6,ConversionTable!D174&lt;=ConversionTable!J$6),ConversionTable!K$6,IF(AND(ConversionTable!D174&gt;=ConversionTable!I$7,ConversionTable!D174&lt;=ConversionTable!J$7),ConversionTable!K$7,IF(AND(ConversionTable!D174&gt;=ScoreRanges!J$8,ConversionTable!D174&lt;=ScoreRanges!K$8),ScoreRanges!L$8,"")))))</f>
        <v>#N/A</v>
      </c>
    </row>
    <row r="175" spans="1:5" x14ac:dyDescent="0.25">
      <c r="A175" s="5" t="str">
        <f>IF(AND(B175&gt;=ScoreRanges!C$4,ConversionTable!B175&lt;=ScoreRanges!D$4),ScoreRanges!E$4,IF(AND(ConversionTable!B175&gt;=ScoreRanges!C$5,ConversionTable!B175&lt;=ScoreRanges!D$5),ScoreRanges!E$5,IF(AND(ConversionTable!B175&gt;=ScoreRanges!C$6,ConversionTable!B175&lt;=ScoreRanges!D$6),ScoreRanges!E$6,IF(AND(ConversionTable!B175&gt;=ScoreRanges!C$7,ConversionTable!B175&lt;=ScoreRanges!D$7),ScoreRanges!E$7,IF(AND(ConversionTable!B175&gt;=ScoreRanges!C$8,ConversionTable!B175&lt;=ScoreRanges!D$8),ScoreRanges!E$8,"")))))</f>
        <v>Ineffective</v>
      </c>
      <c r="B175" s="14">
        <f t="shared" si="8"/>
        <v>1.7300000000000013</v>
      </c>
      <c r="C175" s="22" t="e">
        <f t="shared" si="7"/>
        <v>#N/A</v>
      </c>
      <c r="D175" s="14" t="e">
        <f t="shared" si="9"/>
        <v>#N/A</v>
      </c>
      <c r="E175" s="7" t="e">
        <f>IF(AND(D175&gt;=ConversionTable!I$4,ConversionTable!D175&lt;=ConversionTable!J$4),ConversionTable!K$4,IF(AND(ConversionTable!D175&gt;=ConversionTable!I$5,ConversionTable!D175&lt;=ConversionTable!J$5),ConversionTable!K$5,IF(AND(ConversionTable!D175&gt;=ConversionTable!I$6,ConversionTable!D175&lt;=ConversionTable!J$6),ConversionTable!K$6,IF(AND(ConversionTable!D175&gt;=ConversionTable!I$7,ConversionTable!D175&lt;=ConversionTable!J$7),ConversionTable!K$7,IF(AND(ConversionTable!D175&gt;=ScoreRanges!J$8,ConversionTable!D175&lt;=ScoreRanges!K$8),ScoreRanges!L$8,"")))))</f>
        <v>#N/A</v>
      </c>
    </row>
    <row r="176" spans="1:5" x14ac:dyDescent="0.25">
      <c r="A176" s="5" t="str">
        <f>IF(AND(B176&gt;=ScoreRanges!C$4,ConversionTable!B176&lt;=ScoreRanges!D$4),ScoreRanges!E$4,IF(AND(ConversionTable!B176&gt;=ScoreRanges!C$5,ConversionTable!B176&lt;=ScoreRanges!D$5),ScoreRanges!E$5,IF(AND(ConversionTable!B176&gt;=ScoreRanges!C$6,ConversionTable!B176&lt;=ScoreRanges!D$6),ScoreRanges!E$6,IF(AND(ConversionTable!B176&gt;=ScoreRanges!C$7,ConversionTable!B176&lt;=ScoreRanges!D$7),ScoreRanges!E$7,IF(AND(ConversionTable!B176&gt;=ScoreRanges!C$8,ConversionTable!B176&lt;=ScoreRanges!D$8),ScoreRanges!E$8,"")))))</f>
        <v>Ineffective</v>
      </c>
      <c r="B176" s="14">
        <f t="shared" si="8"/>
        <v>1.7400000000000013</v>
      </c>
      <c r="C176" s="22" t="e">
        <f t="shared" si="7"/>
        <v>#N/A</v>
      </c>
      <c r="D176" s="14" t="e">
        <f t="shared" si="9"/>
        <v>#N/A</v>
      </c>
      <c r="E176" s="7" t="e">
        <f>IF(AND(D176&gt;=ConversionTable!I$4,ConversionTable!D176&lt;=ConversionTable!J$4),ConversionTable!K$4,IF(AND(ConversionTable!D176&gt;=ConversionTable!I$5,ConversionTable!D176&lt;=ConversionTable!J$5),ConversionTable!K$5,IF(AND(ConversionTable!D176&gt;=ConversionTable!I$6,ConversionTable!D176&lt;=ConversionTable!J$6),ConversionTable!K$6,IF(AND(ConversionTable!D176&gt;=ConversionTable!I$7,ConversionTable!D176&lt;=ConversionTable!J$7),ConversionTable!K$7,IF(AND(ConversionTable!D176&gt;=ScoreRanges!J$8,ConversionTable!D176&lt;=ScoreRanges!K$8),ScoreRanges!L$8,"")))))</f>
        <v>#N/A</v>
      </c>
    </row>
    <row r="177" spans="1:5" x14ac:dyDescent="0.25">
      <c r="A177" s="5" t="str">
        <f>IF(AND(B177&gt;=ScoreRanges!C$4,ConversionTable!B177&lt;=ScoreRanges!D$4),ScoreRanges!E$4,IF(AND(ConversionTable!B177&gt;=ScoreRanges!C$5,ConversionTable!B177&lt;=ScoreRanges!D$5),ScoreRanges!E$5,IF(AND(ConversionTable!B177&gt;=ScoreRanges!C$6,ConversionTable!B177&lt;=ScoreRanges!D$6),ScoreRanges!E$6,IF(AND(ConversionTable!B177&gt;=ScoreRanges!C$7,ConversionTable!B177&lt;=ScoreRanges!D$7),ScoreRanges!E$7,IF(AND(ConversionTable!B177&gt;=ScoreRanges!C$8,ConversionTable!B177&lt;=ScoreRanges!D$8),ScoreRanges!E$8,"")))))</f>
        <v>Ineffective</v>
      </c>
      <c r="B177" s="14">
        <f t="shared" si="8"/>
        <v>1.7500000000000013</v>
      </c>
      <c r="C177" s="22" t="e">
        <f t="shared" si="7"/>
        <v>#N/A</v>
      </c>
      <c r="D177" s="14" t="e">
        <f t="shared" si="9"/>
        <v>#N/A</v>
      </c>
      <c r="E177" s="7" t="e">
        <f>IF(AND(D177&gt;=ConversionTable!I$4,ConversionTable!D177&lt;=ConversionTable!J$4),ConversionTable!K$4,IF(AND(ConversionTable!D177&gt;=ConversionTable!I$5,ConversionTable!D177&lt;=ConversionTable!J$5),ConversionTable!K$5,IF(AND(ConversionTable!D177&gt;=ConversionTable!I$6,ConversionTable!D177&lt;=ConversionTable!J$6),ConversionTable!K$6,IF(AND(ConversionTable!D177&gt;=ConversionTable!I$7,ConversionTable!D177&lt;=ConversionTable!J$7),ConversionTable!K$7,IF(AND(ConversionTable!D177&gt;=ScoreRanges!J$8,ConversionTable!D177&lt;=ScoreRanges!K$8),ScoreRanges!L$8,"")))))</f>
        <v>#N/A</v>
      </c>
    </row>
    <row r="178" spans="1:5" x14ac:dyDescent="0.25">
      <c r="A178" s="5" t="str">
        <f>IF(AND(B178&gt;=ScoreRanges!C$4,ConversionTable!B178&lt;=ScoreRanges!D$4),ScoreRanges!E$4,IF(AND(ConversionTable!B178&gt;=ScoreRanges!C$5,ConversionTable!B178&lt;=ScoreRanges!D$5),ScoreRanges!E$5,IF(AND(ConversionTable!B178&gt;=ScoreRanges!C$6,ConversionTable!B178&lt;=ScoreRanges!D$6),ScoreRanges!E$6,IF(AND(ConversionTable!B178&gt;=ScoreRanges!C$7,ConversionTable!B178&lt;=ScoreRanges!D$7),ScoreRanges!E$7,IF(AND(ConversionTable!B178&gt;=ScoreRanges!C$8,ConversionTable!B178&lt;=ScoreRanges!D$8),ScoreRanges!E$8,"")))))</f>
        <v>Ineffective</v>
      </c>
      <c r="B178" s="14">
        <f t="shared" si="8"/>
        <v>1.7600000000000013</v>
      </c>
      <c r="C178" s="22" t="e">
        <f t="shared" si="7"/>
        <v>#N/A</v>
      </c>
      <c r="D178" s="14" t="e">
        <f t="shared" si="9"/>
        <v>#N/A</v>
      </c>
      <c r="E178" s="7" t="e">
        <f>IF(AND(D178&gt;=ConversionTable!I$4,ConversionTable!D178&lt;=ConversionTable!J$4),ConversionTable!K$4,IF(AND(ConversionTable!D178&gt;=ConversionTable!I$5,ConversionTable!D178&lt;=ConversionTable!J$5),ConversionTable!K$5,IF(AND(ConversionTable!D178&gt;=ConversionTable!I$6,ConversionTable!D178&lt;=ConversionTable!J$6),ConversionTable!K$6,IF(AND(ConversionTable!D178&gt;=ConversionTable!I$7,ConversionTable!D178&lt;=ConversionTable!J$7),ConversionTable!K$7,IF(AND(ConversionTable!D178&gt;=ScoreRanges!J$8,ConversionTable!D178&lt;=ScoreRanges!K$8),ScoreRanges!L$8,"")))))</f>
        <v>#N/A</v>
      </c>
    </row>
    <row r="179" spans="1:5" x14ac:dyDescent="0.25">
      <c r="A179" s="5" t="str">
        <f>IF(AND(B179&gt;=ScoreRanges!C$4,ConversionTable!B179&lt;=ScoreRanges!D$4),ScoreRanges!E$4,IF(AND(ConversionTable!B179&gt;=ScoreRanges!C$5,ConversionTable!B179&lt;=ScoreRanges!D$5),ScoreRanges!E$5,IF(AND(ConversionTable!B179&gt;=ScoreRanges!C$6,ConversionTable!B179&lt;=ScoreRanges!D$6),ScoreRanges!E$6,IF(AND(ConversionTable!B179&gt;=ScoreRanges!C$7,ConversionTable!B179&lt;=ScoreRanges!D$7),ScoreRanges!E$7,IF(AND(ConversionTable!B179&gt;=ScoreRanges!C$8,ConversionTable!B179&lt;=ScoreRanges!D$8),ScoreRanges!E$8,"")))))</f>
        <v>Ineffective</v>
      </c>
      <c r="B179" s="14">
        <f t="shared" si="8"/>
        <v>1.7700000000000014</v>
      </c>
      <c r="C179" s="22" t="e">
        <f t="shared" si="7"/>
        <v>#N/A</v>
      </c>
      <c r="D179" s="14" t="e">
        <f t="shared" si="9"/>
        <v>#N/A</v>
      </c>
      <c r="E179" s="7" t="e">
        <f>IF(AND(D179&gt;=ConversionTable!I$4,ConversionTable!D179&lt;=ConversionTable!J$4),ConversionTable!K$4,IF(AND(ConversionTable!D179&gt;=ConversionTable!I$5,ConversionTable!D179&lt;=ConversionTable!J$5),ConversionTable!K$5,IF(AND(ConversionTable!D179&gt;=ConversionTable!I$6,ConversionTable!D179&lt;=ConversionTable!J$6),ConversionTable!K$6,IF(AND(ConversionTable!D179&gt;=ConversionTable!I$7,ConversionTable!D179&lt;=ConversionTable!J$7),ConversionTable!K$7,IF(AND(ConversionTable!D179&gt;=ScoreRanges!J$8,ConversionTable!D179&lt;=ScoreRanges!K$8),ScoreRanges!L$8,"")))))</f>
        <v>#N/A</v>
      </c>
    </row>
    <row r="180" spans="1:5" x14ac:dyDescent="0.25">
      <c r="A180" s="5" t="str">
        <f>IF(AND(B180&gt;=ScoreRanges!C$4,ConversionTable!B180&lt;=ScoreRanges!D$4),ScoreRanges!E$4,IF(AND(ConversionTable!B180&gt;=ScoreRanges!C$5,ConversionTable!B180&lt;=ScoreRanges!D$5),ScoreRanges!E$5,IF(AND(ConversionTable!B180&gt;=ScoreRanges!C$6,ConversionTable!B180&lt;=ScoreRanges!D$6),ScoreRanges!E$6,IF(AND(ConversionTable!B180&gt;=ScoreRanges!C$7,ConversionTable!B180&lt;=ScoreRanges!D$7),ScoreRanges!E$7,IF(AND(ConversionTable!B180&gt;=ScoreRanges!C$8,ConversionTable!B180&lt;=ScoreRanges!D$8),ScoreRanges!E$8,"")))))</f>
        <v>Ineffective</v>
      </c>
      <c r="B180" s="14">
        <f t="shared" si="8"/>
        <v>1.7800000000000014</v>
      </c>
      <c r="C180" s="22" t="e">
        <f t="shared" si="7"/>
        <v>#N/A</v>
      </c>
      <c r="D180" s="14" t="e">
        <f t="shared" si="9"/>
        <v>#N/A</v>
      </c>
      <c r="E180" s="7" t="e">
        <f>IF(AND(D180&gt;=ConversionTable!I$4,ConversionTable!D180&lt;=ConversionTable!J$4),ConversionTable!K$4,IF(AND(ConversionTable!D180&gt;=ConversionTable!I$5,ConversionTable!D180&lt;=ConversionTable!J$5),ConversionTable!K$5,IF(AND(ConversionTable!D180&gt;=ConversionTable!I$6,ConversionTable!D180&lt;=ConversionTable!J$6),ConversionTable!K$6,IF(AND(ConversionTable!D180&gt;=ConversionTable!I$7,ConversionTable!D180&lt;=ConversionTable!J$7),ConversionTable!K$7,IF(AND(ConversionTable!D180&gt;=ScoreRanges!J$8,ConversionTable!D180&lt;=ScoreRanges!K$8),ScoreRanges!L$8,"")))))</f>
        <v>#N/A</v>
      </c>
    </row>
    <row r="181" spans="1:5" x14ac:dyDescent="0.25">
      <c r="A181" s="5" t="str">
        <f>IF(AND(B181&gt;=ScoreRanges!C$4,ConversionTable!B181&lt;=ScoreRanges!D$4),ScoreRanges!E$4,IF(AND(ConversionTable!B181&gt;=ScoreRanges!C$5,ConversionTable!B181&lt;=ScoreRanges!D$5),ScoreRanges!E$5,IF(AND(ConversionTable!B181&gt;=ScoreRanges!C$6,ConversionTable!B181&lt;=ScoreRanges!D$6),ScoreRanges!E$6,IF(AND(ConversionTable!B181&gt;=ScoreRanges!C$7,ConversionTable!B181&lt;=ScoreRanges!D$7),ScoreRanges!E$7,IF(AND(ConversionTable!B181&gt;=ScoreRanges!C$8,ConversionTable!B181&lt;=ScoreRanges!D$8),ScoreRanges!E$8,"")))))</f>
        <v>Ineffective</v>
      </c>
      <c r="B181" s="14">
        <f t="shared" si="8"/>
        <v>1.7900000000000014</v>
      </c>
      <c r="C181" s="22" t="e">
        <f t="shared" si="7"/>
        <v>#N/A</v>
      </c>
      <c r="D181" s="14" t="e">
        <f t="shared" si="9"/>
        <v>#N/A</v>
      </c>
      <c r="E181" s="7" t="e">
        <f>IF(AND(D181&gt;=ConversionTable!I$4,ConversionTable!D181&lt;=ConversionTable!J$4),ConversionTable!K$4,IF(AND(ConversionTable!D181&gt;=ConversionTable!I$5,ConversionTable!D181&lt;=ConversionTable!J$5),ConversionTable!K$5,IF(AND(ConversionTable!D181&gt;=ConversionTable!I$6,ConversionTable!D181&lt;=ConversionTable!J$6),ConversionTable!K$6,IF(AND(ConversionTable!D181&gt;=ConversionTable!I$7,ConversionTable!D181&lt;=ConversionTable!J$7),ConversionTable!K$7,IF(AND(ConversionTable!D181&gt;=ScoreRanges!J$8,ConversionTable!D181&lt;=ScoreRanges!K$8),ScoreRanges!L$8,"")))))</f>
        <v>#N/A</v>
      </c>
    </row>
    <row r="182" spans="1:5" x14ac:dyDescent="0.25">
      <c r="A182" s="5" t="str">
        <f>IF(AND(B182&gt;=ScoreRanges!C$4,ConversionTable!B182&lt;=ScoreRanges!D$4),ScoreRanges!E$4,IF(AND(ConversionTable!B182&gt;=ScoreRanges!C$5,ConversionTable!B182&lt;=ScoreRanges!D$5),ScoreRanges!E$5,IF(AND(ConversionTable!B182&gt;=ScoreRanges!C$6,ConversionTable!B182&lt;=ScoreRanges!D$6),ScoreRanges!E$6,IF(AND(ConversionTable!B182&gt;=ScoreRanges!C$7,ConversionTable!B182&lt;=ScoreRanges!D$7),ScoreRanges!E$7,IF(AND(ConversionTable!B182&gt;=ScoreRanges!C$8,ConversionTable!B182&lt;=ScoreRanges!D$8),ScoreRanges!E$8,"")))))</f>
        <v>Needs Improvement</v>
      </c>
      <c r="B182" s="14">
        <f t="shared" si="8"/>
        <v>1.8000000000000014</v>
      </c>
      <c r="C182" s="22" t="e">
        <f t="shared" si="7"/>
        <v>#N/A</v>
      </c>
      <c r="D182" s="14" t="e">
        <f t="shared" si="9"/>
        <v>#N/A</v>
      </c>
      <c r="E182" s="7" t="e">
        <f>IF(AND(D182&gt;=ConversionTable!I$4,ConversionTable!D182&lt;=ConversionTable!J$4),ConversionTable!K$4,IF(AND(ConversionTable!D182&gt;=ConversionTable!I$5,ConversionTable!D182&lt;=ConversionTable!J$5),ConversionTable!K$5,IF(AND(ConversionTable!D182&gt;=ConversionTable!I$6,ConversionTable!D182&lt;=ConversionTable!J$6),ConversionTable!K$6,IF(AND(ConversionTable!D182&gt;=ConversionTable!I$7,ConversionTable!D182&lt;=ConversionTable!J$7),ConversionTable!K$7,IF(AND(ConversionTable!D182&gt;=ScoreRanges!J$8,ConversionTable!D182&lt;=ScoreRanges!K$8),ScoreRanges!L$8,"")))))</f>
        <v>#N/A</v>
      </c>
    </row>
    <row r="183" spans="1:5" x14ac:dyDescent="0.25">
      <c r="A183" s="5" t="str">
        <f>IF(AND(B183&gt;=ScoreRanges!C$4,ConversionTable!B183&lt;=ScoreRanges!D$4),ScoreRanges!E$4,IF(AND(ConversionTable!B183&gt;=ScoreRanges!C$5,ConversionTable!B183&lt;=ScoreRanges!D$5),ScoreRanges!E$5,IF(AND(ConversionTable!B183&gt;=ScoreRanges!C$6,ConversionTable!B183&lt;=ScoreRanges!D$6),ScoreRanges!E$6,IF(AND(ConversionTable!B183&gt;=ScoreRanges!C$7,ConversionTable!B183&lt;=ScoreRanges!D$7),ScoreRanges!E$7,IF(AND(ConversionTable!B183&gt;=ScoreRanges!C$8,ConversionTable!B183&lt;=ScoreRanges!D$8),ScoreRanges!E$8,"")))))</f>
        <v>Needs Improvement</v>
      </c>
      <c r="B183" s="14">
        <f t="shared" si="8"/>
        <v>1.8100000000000014</v>
      </c>
      <c r="C183" s="22" t="e">
        <f t="shared" si="7"/>
        <v>#N/A</v>
      </c>
      <c r="D183" s="14" t="e">
        <f t="shared" si="9"/>
        <v>#N/A</v>
      </c>
      <c r="E183" s="7" t="e">
        <f>IF(AND(D183&gt;=ConversionTable!I$4,ConversionTable!D183&lt;=ConversionTable!J$4),ConversionTable!K$4,IF(AND(ConversionTable!D183&gt;=ConversionTable!I$5,ConversionTable!D183&lt;=ConversionTable!J$5),ConversionTable!K$5,IF(AND(ConversionTable!D183&gt;=ConversionTable!I$6,ConversionTable!D183&lt;=ConversionTable!J$6),ConversionTable!K$6,IF(AND(ConversionTable!D183&gt;=ConversionTable!I$7,ConversionTable!D183&lt;=ConversionTable!J$7),ConversionTable!K$7,IF(AND(ConversionTable!D183&gt;=ScoreRanges!J$8,ConversionTable!D183&lt;=ScoreRanges!K$8),ScoreRanges!L$8,"")))))</f>
        <v>#N/A</v>
      </c>
    </row>
    <row r="184" spans="1:5" x14ac:dyDescent="0.25">
      <c r="A184" s="5" t="str">
        <f>IF(AND(B184&gt;=ScoreRanges!C$4,ConversionTable!B184&lt;=ScoreRanges!D$4),ScoreRanges!E$4,IF(AND(ConversionTable!B184&gt;=ScoreRanges!C$5,ConversionTable!B184&lt;=ScoreRanges!D$5),ScoreRanges!E$5,IF(AND(ConversionTable!B184&gt;=ScoreRanges!C$6,ConversionTable!B184&lt;=ScoreRanges!D$6),ScoreRanges!E$6,IF(AND(ConversionTable!B184&gt;=ScoreRanges!C$7,ConversionTable!B184&lt;=ScoreRanges!D$7),ScoreRanges!E$7,IF(AND(ConversionTable!B184&gt;=ScoreRanges!C$8,ConversionTable!B184&lt;=ScoreRanges!D$8),ScoreRanges!E$8,"")))))</f>
        <v>Needs Improvement</v>
      </c>
      <c r="B184" s="14">
        <f t="shared" si="8"/>
        <v>1.8200000000000014</v>
      </c>
      <c r="C184" s="22" t="e">
        <f t="shared" si="7"/>
        <v>#N/A</v>
      </c>
      <c r="D184" s="14" t="e">
        <f t="shared" si="9"/>
        <v>#N/A</v>
      </c>
      <c r="E184" s="7" t="e">
        <f>IF(AND(D184&gt;=ConversionTable!I$4,ConversionTable!D184&lt;=ConversionTable!J$4),ConversionTable!K$4,IF(AND(ConversionTable!D184&gt;=ConversionTable!I$5,ConversionTable!D184&lt;=ConversionTable!J$5),ConversionTable!K$5,IF(AND(ConversionTable!D184&gt;=ConversionTable!I$6,ConversionTable!D184&lt;=ConversionTable!J$6),ConversionTable!K$6,IF(AND(ConversionTable!D184&gt;=ConversionTable!I$7,ConversionTable!D184&lt;=ConversionTable!J$7),ConversionTable!K$7,IF(AND(ConversionTable!D184&gt;=ScoreRanges!J$8,ConversionTable!D184&lt;=ScoreRanges!K$8),ScoreRanges!L$8,"")))))</f>
        <v>#N/A</v>
      </c>
    </row>
    <row r="185" spans="1:5" x14ac:dyDescent="0.25">
      <c r="A185" s="5" t="str">
        <f>IF(AND(B185&gt;=ScoreRanges!C$4,ConversionTable!B185&lt;=ScoreRanges!D$4),ScoreRanges!E$4,IF(AND(ConversionTable!B185&gt;=ScoreRanges!C$5,ConversionTable!B185&lt;=ScoreRanges!D$5),ScoreRanges!E$5,IF(AND(ConversionTable!B185&gt;=ScoreRanges!C$6,ConversionTable!B185&lt;=ScoreRanges!D$6),ScoreRanges!E$6,IF(AND(ConversionTable!B185&gt;=ScoreRanges!C$7,ConversionTable!B185&lt;=ScoreRanges!D$7),ScoreRanges!E$7,IF(AND(ConversionTable!B185&gt;=ScoreRanges!C$8,ConversionTable!B185&lt;=ScoreRanges!D$8),ScoreRanges!E$8,"")))))</f>
        <v>Needs Improvement</v>
      </c>
      <c r="B185" s="14">
        <f t="shared" si="8"/>
        <v>1.8300000000000014</v>
      </c>
      <c r="C185" s="22" t="e">
        <f t="shared" si="7"/>
        <v>#N/A</v>
      </c>
      <c r="D185" s="14" t="e">
        <f t="shared" si="9"/>
        <v>#N/A</v>
      </c>
      <c r="E185" s="7" t="e">
        <f>IF(AND(D185&gt;=ConversionTable!I$4,ConversionTable!D185&lt;=ConversionTable!J$4),ConversionTable!K$4,IF(AND(ConversionTable!D185&gt;=ConversionTable!I$5,ConversionTable!D185&lt;=ConversionTable!J$5),ConversionTable!K$5,IF(AND(ConversionTable!D185&gt;=ConversionTable!I$6,ConversionTable!D185&lt;=ConversionTable!J$6),ConversionTable!K$6,IF(AND(ConversionTable!D185&gt;=ConversionTable!I$7,ConversionTable!D185&lt;=ConversionTable!J$7),ConversionTable!K$7,IF(AND(ConversionTable!D185&gt;=ScoreRanges!J$8,ConversionTable!D185&lt;=ScoreRanges!K$8),ScoreRanges!L$8,"")))))</f>
        <v>#N/A</v>
      </c>
    </row>
    <row r="186" spans="1:5" x14ac:dyDescent="0.25">
      <c r="A186" s="5" t="str">
        <f>IF(AND(B186&gt;=ScoreRanges!C$4,ConversionTable!B186&lt;=ScoreRanges!D$4),ScoreRanges!E$4,IF(AND(ConversionTable!B186&gt;=ScoreRanges!C$5,ConversionTable!B186&lt;=ScoreRanges!D$5),ScoreRanges!E$5,IF(AND(ConversionTable!B186&gt;=ScoreRanges!C$6,ConversionTable!B186&lt;=ScoreRanges!D$6),ScoreRanges!E$6,IF(AND(ConversionTable!B186&gt;=ScoreRanges!C$7,ConversionTable!B186&lt;=ScoreRanges!D$7),ScoreRanges!E$7,IF(AND(ConversionTable!B186&gt;=ScoreRanges!C$8,ConversionTable!B186&lt;=ScoreRanges!D$8),ScoreRanges!E$8,"")))))</f>
        <v>Needs Improvement</v>
      </c>
      <c r="B186" s="14">
        <f t="shared" si="8"/>
        <v>1.8400000000000014</v>
      </c>
      <c r="C186" s="22" t="e">
        <f t="shared" si="7"/>
        <v>#N/A</v>
      </c>
      <c r="D186" s="14" t="e">
        <f t="shared" si="9"/>
        <v>#N/A</v>
      </c>
      <c r="E186" s="7" t="e">
        <f>IF(AND(D186&gt;=ConversionTable!I$4,ConversionTable!D186&lt;=ConversionTable!J$4),ConversionTable!K$4,IF(AND(ConversionTable!D186&gt;=ConversionTable!I$5,ConversionTable!D186&lt;=ConversionTable!J$5),ConversionTable!K$5,IF(AND(ConversionTable!D186&gt;=ConversionTable!I$6,ConversionTable!D186&lt;=ConversionTable!J$6),ConversionTable!K$6,IF(AND(ConversionTable!D186&gt;=ConversionTable!I$7,ConversionTable!D186&lt;=ConversionTable!J$7),ConversionTable!K$7,IF(AND(ConversionTable!D186&gt;=ScoreRanges!J$8,ConversionTable!D186&lt;=ScoreRanges!K$8),ScoreRanges!L$8,"")))))</f>
        <v>#N/A</v>
      </c>
    </row>
    <row r="187" spans="1:5" x14ac:dyDescent="0.25">
      <c r="A187" s="5" t="str">
        <f>IF(AND(B187&gt;=ScoreRanges!C$4,ConversionTable!B187&lt;=ScoreRanges!D$4),ScoreRanges!E$4,IF(AND(ConversionTable!B187&gt;=ScoreRanges!C$5,ConversionTable!B187&lt;=ScoreRanges!D$5),ScoreRanges!E$5,IF(AND(ConversionTable!B187&gt;=ScoreRanges!C$6,ConversionTable!B187&lt;=ScoreRanges!D$6),ScoreRanges!E$6,IF(AND(ConversionTable!B187&gt;=ScoreRanges!C$7,ConversionTable!B187&lt;=ScoreRanges!D$7),ScoreRanges!E$7,IF(AND(ConversionTable!B187&gt;=ScoreRanges!C$8,ConversionTable!B187&lt;=ScoreRanges!D$8),ScoreRanges!E$8,"")))))</f>
        <v>Needs Improvement</v>
      </c>
      <c r="B187" s="14">
        <f t="shared" si="8"/>
        <v>1.8500000000000014</v>
      </c>
      <c r="C187" s="22" t="e">
        <f t="shared" si="7"/>
        <v>#N/A</v>
      </c>
      <c r="D187" s="14" t="e">
        <f t="shared" si="9"/>
        <v>#N/A</v>
      </c>
      <c r="E187" s="7" t="e">
        <f>IF(AND(D187&gt;=ConversionTable!I$4,ConversionTable!D187&lt;=ConversionTable!J$4),ConversionTable!K$4,IF(AND(ConversionTable!D187&gt;=ConversionTable!I$5,ConversionTable!D187&lt;=ConversionTable!J$5),ConversionTable!K$5,IF(AND(ConversionTable!D187&gt;=ConversionTable!I$6,ConversionTable!D187&lt;=ConversionTable!J$6),ConversionTable!K$6,IF(AND(ConversionTable!D187&gt;=ConversionTable!I$7,ConversionTable!D187&lt;=ConversionTable!J$7),ConversionTable!K$7,IF(AND(ConversionTable!D187&gt;=ScoreRanges!J$8,ConversionTable!D187&lt;=ScoreRanges!K$8),ScoreRanges!L$8,"")))))</f>
        <v>#N/A</v>
      </c>
    </row>
    <row r="188" spans="1:5" x14ac:dyDescent="0.25">
      <c r="A188" s="5" t="str">
        <f>IF(AND(B188&gt;=ScoreRanges!C$4,ConversionTable!B188&lt;=ScoreRanges!D$4),ScoreRanges!E$4,IF(AND(ConversionTable!B188&gt;=ScoreRanges!C$5,ConversionTable!B188&lt;=ScoreRanges!D$5),ScoreRanges!E$5,IF(AND(ConversionTable!B188&gt;=ScoreRanges!C$6,ConversionTable!B188&lt;=ScoreRanges!D$6),ScoreRanges!E$6,IF(AND(ConversionTable!B188&gt;=ScoreRanges!C$7,ConversionTable!B188&lt;=ScoreRanges!D$7),ScoreRanges!E$7,IF(AND(ConversionTable!B188&gt;=ScoreRanges!C$8,ConversionTable!B188&lt;=ScoreRanges!D$8),ScoreRanges!E$8,"")))))</f>
        <v>Needs Improvement</v>
      </c>
      <c r="B188" s="14">
        <f t="shared" si="8"/>
        <v>1.8600000000000014</v>
      </c>
      <c r="C188" s="22" t="e">
        <f t="shared" si="7"/>
        <v>#N/A</v>
      </c>
      <c r="D188" s="14" t="e">
        <f t="shared" si="9"/>
        <v>#N/A</v>
      </c>
      <c r="E188" s="7" t="e">
        <f>IF(AND(D188&gt;=ConversionTable!I$4,ConversionTable!D188&lt;=ConversionTable!J$4),ConversionTable!K$4,IF(AND(ConversionTable!D188&gt;=ConversionTable!I$5,ConversionTable!D188&lt;=ConversionTable!J$5),ConversionTable!K$5,IF(AND(ConversionTable!D188&gt;=ConversionTable!I$6,ConversionTable!D188&lt;=ConversionTable!J$6),ConversionTable!K$6,IF(AND(ConversionTable!D188&gt;=ConversionTable!I$7,ConversionTable!D188&lt;=ConversionTable!J$7),ConversionTable!K$7,IF(AND(ConversionTable!D188&gt;=ScoreRanges!J$8,ConversionTable!D188&lt;=ScoreRanges!K$8),ScoreRanges!L$8,"")))))</f>
        <v>#N/A</v>
      </c>
    </row>
    <row r="189" spans="1:5" x14ac:dyDescent="0.25">
      <c r="A189" s="5" t="str">
        <f>IF(AND(B189&gt;=ScoreRanges!C$4,ConversionTable!B189&lt;=ScoreRanges!D$4),ScoreRanges!E$4,IF(AND(ConversionTable!B189&gt;=ScoreRanges!C$5,ConversionTable!B189&lt;=ScoreRanges!D$5),ScoreRanges!E$5,IF(AND(ConversionTable!B189&gt;=ScoreRanges!C$6,ConversionTable!B189&lt;=ScoreRanges!D$6),ScoreRanges!E$6,IF(AND(ConversionTable!B189&gt;=ScoreRanges!C$7,ConversionTable!B189&lt;=ScoreRanges!D$7),ScoreRanges!E$7,IF(AND(ConversionTable!B189&gt;=ScoreRanges!C$8,ConversionTable!B189&lt;=ScoreRanges!D$8),ScoreRanges!E$8,"")))))</f>
        <v>Needs Improvement</v>
      </c>
      <c r="B189" s="14">
        <f t="shared" si="8"/>
        <v>1.8700000000000014</v>
      </c>
      <c r="C189" s="22" t="e">
        <f t="shared" si="7"/>
        <v>#N/A</v>
      </c>
      <c r="D189" s="14" t="e">
        <f t="shared" si="9"/>
        <v>#N/A</v>
      </c>
      <c r="E189" s="7" t="e">
        <f>IF(AND(D189&gt;=ConversionTable!I$4,ConversionTable!D189&lt;=ConversionTable!J$4),ConversionTable!K$4,IF(AND(ConversionTable!D189&gt;=ConversionTable!I$5,ConversionTable!D189&lt;=ConversionTable!J$5),ConversionTable!K$5,IF(AND(ConversionTable!D189&gt;=ConversionTable!I$6,ConversionTable!D189&lt;=ConversionTable!J$6),ConversionTable!K$6,IF(AND(ConversionTable!D189&gt;=ConversionTable!I$7,ConversionTable!D189&lt;=ConversionTable!J$7),ConversionTable!K$7,IF(AND(ConversionTable!D189&gt;=ScoreRanges!J$8,ConversionTable!D189&lt;=ScoreRanges!K$8),ScoreRanges!L$8,"")))))</f>
        <v>#N/A</v>
      </c>
    </row>
    <row r="190" spans="1:5" x14ac:dyDescent="0.25">
      <c r="A190" s="5" t="str">
        <f>IF(AND(B190&gt;=ScoreRanges!C$4,ConversionTable!B190&lt;=ScoreRanges!D$4),ScoreRanges!E$4,IF(AND(ConversionTable!B190&gt;=ScoreRanges!C$5,ConversionTable!B190&lt;=ScoreRanges!D$5),ScoreRanges!E$5,IF(AND(ConversionTable!B190&gt;=ScoreRanges!C$6,ConversionTable!B190&lt;=ScoreRanges!D$6),ScoreRanges!E$6,IF(AND(ConversionTable!B190&gt;=ScoreRanges!C$7,ConversionTable!B190&lt;=ScoreRanges!D$7),ScoreRanges!E$7,IF(AND(ConversionTable!B190&gt;=ScoreRanges!C$8,ConversionTable!B190&lt;=ScoreRanges!D$8),ScoreRanges!E$8,"")))))</f>
        <v>Needs Improvement</v>
      </c>
      <c r="B190" s="14">
        <f t="shared" si="8"/>
        <v>1.8800000000000014</v>
      </c>
      <c r="C190" s="22" t="e">
        <f t="shared" si="7"/>
        <v>#N/A</v>
      </c>
      <c r="D190" s="14" t="e">
        <f t="shared" si="9"/>
        <v>#N/A</v>
      </c>
      <c r="E190" s="7" t="e">
        <f>IF(AND(D190&gt;=ConversionTable!I$4,ConversionTable!D190&lt;=ConversionTable!J$4),ConversionTable!K$4,IF(AND(ConversionTable!D190&gt;=ConversionTable!I$5,ConversionTable!D190&lt;=ConversionTable!J$5),ConversionTable!K$5,IF(AND(ConversionTable!D190&gt;=ConversionTable!I$6,ConversionTable!D190&lt;=ConversionTable!J$6),ConversionTable!K$6,IF(AND(ConversionTable!D190&gt;=ConversionTable!I$7,ConversionTable!D190&lt;=ConversionTable!J$7),ConversionTable!K$7,IF(AND(ConversionTable!D190&gt;=ScoreRanges!J$8,ConversionTable!D190&lt;=ScoreRanges!K$8),ScoreRanges!L$8,"")))))</f>
        <v>#N/A</v>
      </c>
    </row>
    <row r="191" spans="1:5" x14ac:dyDescent="0.25">
      <c r="A191" s="5" t="str">
        <f>IF(AND(B191&gt;=ScoreRanges!C$4,ConversionTable!B191&lt;=ScoreRanges!D$4),ScoreRanges!E$4,IF(AND(ConversionTable!B191&gt;=ScoreRanges!C$5,ConversionTable!B191&lt;=ScoreRanges!D$5),ScoreRanges!E$5,IF(AND(ConversionTable!B191&gt;=ScoreRanges!C$6,ConversionTable!B191&lt;=ScoreRanges!D$6),ScoreRanges!E$6,IF(AND(ConversionTable!B191&gt;=ScoreRanges!C$7,ConversionTable!B191&lt;=ScoreRanges!D$7),ScoreRanges!E$7,IF(AND(ConversionTable!B191&gt;=ScoreRanges!C$8,ConversionTable!B191&lt;=ScoreRanges!D$8),ScoreRanges!E$8,"")))))</f>
        <v>Needs Improvement</v>
      </c>
      <c r="B191" s="14">
        <f t="shared" si="8"/>
        <v>1.8900000000000015</v>
      </c>
      <c r="C191" s="22" t="e">
        <f t="shared" si="7"/>
        <v>#N/A</v>
      </c>
      <c r="D191" s="14" t="e">
        <f t="shared" si="9"/>
        <v>#N/A</v>
      </c>
      <c r="E191" s="7" t="e">
        <f>IF(AND(D191&gt;=ConversionTable!I$4,ConversionTable!D191&lt;=ConversionTable!J$4),ConversionTable!K$4,IF(AND(ConversionTable!D191&gt;=ConversionTable!I$5,ConversionTable!D191&lt;=ConversionTable!J$5),ConversionTable!K$5,IF(AND(ConversionTable!D191&gt;=ConversionTable!I$6,ConversionTable!D191&lt;=ConversionTable!J$6),ConversionTable!K$6,IF(AND(ConversionTable!D191&gt;=ConversionTable!I$7,ConversionTable!D191&lt;=ConversionTable!J$7),ConversionTable!K$7,IF(AND(ConversionTable!D191&gt;=ScoreRanges!J$8,ConversionTable!D191&lt;=ScoreRanges!K$8),ScoreRanges!L$8,"")))))</f>
        <v>#N/A</v>
      </c>
    </row>
    <row r="192" spans="1:5" x14ac:dyDescent="0.25">
      <c r="A192" s="5" t="str">
        <f>IF(AND(B192&gt;=ScoreRanges!C$4,ConversionTable!B192&lt;=ScoreRanges!D$4),ScoreRanges!E$4,IF(AND(ConversionTable!B192&gt;=ScoreRanges!C$5,ConversionTable!B192&lt;=ScoreRanges!D$5),ScoreRanges!E$5,IF(AND(ConversionTable!B192&gt;=ScoreRanges!C$6,ConversionTable!B192&lt;=ScoreRanges!D$6),ScoreRanges!E$6,IF(AND(ConversionTable!B192&gt;=ScoreRanges!C$7,ConversionTable!B192&lt;=ScoreRanges!D$7),ScoreRanges!E$7,IF(AND(ConversionTable!B192&gt;=ScoreRanges!C$8,ConversionTable!B192&lt;=ScoreRanges!D$8),ScoreRanges!E$8,"")))))</f>
        <v>Needs Improvement</v>
      </c>
      <c r="B192" s="14">
        <f t="shared" si="8"/>
        <v>1.9000000000000015</v>
      </c>
      <c r="C192" s="22" t="e">
        <f t="shared" si="7"/>
        <v>#N/A</v>
      </c>
      <c r="D192" s="14" t="e">
        <f t="shared" si="9"/>
        <v>#N/A</v>
      </c>
      <c r="E192" s="7" t="e">
        <f>IF(AND(D192&gt;=ConversionTable!I$4,ConversionTable!D192&lt;=ConversionTable!J$4),ConversionTable!K$4,IF(AND(ConversionTable!D192&gt;=ConversionTable!I$5,ConversionTable!D192&lt;=ConversionTable!J$5),ConversionTable!K$5,IF(AND(ConversionTable!D192&gt;=ConversionTable!I$6,ConversionTable!D192&lt;=ConversionTable!J$6),ConversionTable!K$6,IF(AND(ConversionTable!D192&gt;=ConversionTable!I$7,ConversionTable!D192&lt;=ConversionTable!J$7),ConversionTable!K$7,IF(AND(ConversionTable!D192&gt;=ScoreRanges!J$8,ConversionTable!D192&lt;=ScoreRanges!K$8),ScoreRanges!L$8,"")))))</f>
        <v>#N/A</v>
      </c>
    </row>
    <row r="193" spans="1:5" x14ac:dyDescent="0.25">
      <c r="A193" s="5" t="str">
        <f>IF(AND(B193&gt;=ScoreRanges!C$4,ConversionTable!B193&lt;=ScoreRanges!D$4),ScoreRanges!E$4,IF(AND(ConversionTable!B193&gt;=ScoreRanges!C$5,ConversionTable!B193&lt;=ScoreRanges!D$5),ScoreRanges!E$5,IF(AND(ConversionTable!B193&gt;=ScoreRanges!C$6,ConversionTable!B193&lt;=ScoreRanges!D$6),ScoreRanges!E$6,IF(AND(ConversionTable!B193&gt;=ScoreRanges!C$7,ConversionTable!B193&lt;=ScoreRanges!D$7),ScoreRanges!E$7,IF(AND(ConversionTable!B193&gt;=ScoreRanges!C$8,ConversionTable!B193&lt;=ScoreRanges!D$8),ScoreRanges!E$8,"")))))</f>
        <v>Needs Improvement</v>
      </c>
      <c r="B193" s="14">
        <f t="shared" si="8"/>
        <v>1.9100000000000015</v>
      </c>
      <c r="C193" s="22" t="e">
        <f t="shared" si="7"/>
        <v>#N/A</v>
      </c>
      <c r="D193" s="14" t="e">
        <f t="shared" si="9"/>
        <v>#N/A</v>
      </c>
      <c r="E193" s="7" t="e">
        <f>IF(AND(D193&gt;=ConversionTable!I$4,ConversionTable!D193&lt;=ConversionTable!J$4),ConversionTable!K$4,IF(AND(ConversionTable!D193&gt;=ConversionTable!I$5,ConversionTable!D193&lt;=ConversionTable!J$5),ConversionTable!K$5,IF(AND(ConversionTable!D193&gt;=ConversionTable!I$6,ConversionTable!D193&lt;=ConversionTable!J$6),ConversionTable!K$6,IF(AND(ConversionTable!D193&gt;=ConversionTable!I$7,ConversionTable!D193&lt;=ConversionTable!J$7),ConversionTable!K$7,IF(AND(ConversionTable!D193&gt;=ScoreRanges!J$8,ConversionTable!D193&lt;=ScoreRanges!K$8),ScoreRanges!L$8,"")))))</f>
        <v>#N/A</v>
      </c>
    </row>
    <row r="194" spans="1:5" x14ac:dyDescent="0.25">
      <c r="A194" s="5" t="str">
        <f>IF(AND(B194&gt;=ScoreRanges!C$4,ConversionTable!B194&lt;=ScoreRanges!D$4),ScoreRanges!E$4,IF(AND(ConversionTable!B194&gt;=ScoreRanges!C$5,ConversionTable!B194&lt;=ScoreRanges!D$5),ScoreRanges!E$5,IF(AND(ConversionTable!B194&gt;=ScoreRanges!C$6,ConversionTable!B194&lt;=ScoreRanges!D$6),ScoreRanges!E$6,IF(AND(ConversionTable!B194&gt;=ScoreRanges!C$7,ConversionTable!B194&lt;=ScoreRanges!D$7),ScoreRanges!E$7,IF(AND(ConversionTable!B194&gt;=ScoreRanges!C$8,ConversionTable!B194&lt;=ScoreRanges!D$8),ScoreRanges!E$8,"")))))</f>
        <v>Needs Improvement</v>
      </c>
      <c r="B194" s="14">
        <f t="shared" si="8"/>
        <v>1.9200000000000015</v>
      </c>
      <c r="C194" s="22" t="e">
        <f t="shared" si="7"/>
        <v>#N/A</v>
      </c>
      <c r="D194" s="14" t="e">
        <f t="shared" si="9"/>
        <v>#N/A</v>
      </c>
      <c r="E194" s="7" t="e">
        <f>IF(AND(D194&gt;=ConversionTable!I$4,ConversionTable!D194&lt;=ConversionTable!J$4),ConversionTable!K$4,IF(AND(ConversionTable!D194&gt;=ConversionTable!I$5,ConversionTable!D194&lt;=ConversionTable!J$5),ConversionTable!K$5,IF(AND(ConversionTable!D194&gt;=ConversionTable!I$6,ConversionTable!D194&lt;=ConversionTable!J$6),ConversionTable!K$6,IF(AND(ConversionTable!D194&gt;=ConversionTable!I$7,ConversionTable!D194&lt;=ConversionTable!J$7),ConversionTable!K$7,IF(AND(ConversionTable!D194&gt;=ScoreRanges!J$8,ConversionTable!D194&lt;=ScoreRanges!K$8),ScoreRanges!L$8,"")))))</f>
        <v>#N/A</v>
      </c>
    </row>
    <row r="195" spans="1:5" x14ac:dyDescent="0.25">
      <c r="A195" s="5" t="str">
        <f>IF(AND(B195&gt;=ScoreRanges!C$4,ConversionTable!B195&lt;=ScoreRanges!D$4),ScoreRanges!E$4,IF(AND(ConversionTable!B195&gt;=ScoreRanges!C$5,ConversionTable!B195&lt;=ScoreRanges!D$5),ScoreRanges!E$5,IF(AND(ConversionTable!B195&gt;=ScoreRanges!C$6,ConversionTable!B195&lt;=ScoreRanges!D$6),ScoreRanges!E$6,IF(AND(ConversionTable!B195&gt;=ScoreRanges!C$7,ConversionTable!B195&lt;=ScoreRanges!D$7),ScoreRanges!E$7,IF(AND(ConversionTable!B195&gt;=ScoreRanges!C$8,ConversionTable!B195&lt;=ScoreRanges!D$8),ScoreRanges!E$8,"")))))</f>
        <v>Needs Improvement</v>
      </c>
      <c r="B195" s="14">
        <f t="shared" si="8"/>
        <v>1.9300000000000015</v>
      </c>
      <c r="C195" s="22" t="e">
        <f t="shared" ref="C195:C258" si="10">C194+VLOOKUP(B194,J$11:L$16,3)</f>
        <v>#N/A</v>
      </c>
      <c r="D195" s="14" t="e">
        <f t="shared" si="9"/>
        <v>#N/A</v>
      </c>
      <c r="E195" s="7" t="e">
        <f>IF(AND(D195&gt;=ConversionTable!I$4,ConversionTable!D195&lt;=ConversionTable!J$4),ConversionTable!K$4,IF(AND(ConversionTable!D195&gt;=ConversionTable!I$5,ConversionTable!D195&lt;=ConversionTable!J$5),ConversionTable!K$5,IF(AND(ConversionTable!D195&gt;=ConversionTable!I$6,ConversionTable!D195&lt;=ConversionTable!J$6),ConversionTable!K$6,IF(AND(ConversionTable!D195&gt;=ConversionTable!I$7,ConversionTable!D195&lt;=ConversionTable!J$7),ConversionTable!K$7,IF(AND(ConversionTable!D195&gt;=ScoreRanges!J$8,ConversionTable!D195&lt;=ScoreRanges!K$8),ScoreRanges!L$8,"")))))</f>
        <v>#N/A</v>
      </c>
    </row>
    <row r="196" spans="1:5" x14ac:dyDescent="0.25">
      <c r="A196" s="5" t="str">
        <f>IF(AND(B196&gt;=ScoreRanges!C$4,ConversionTable!B196&lt;=ScoreRanges!D$4),ScoreRanges!E$4,IF(AND(ConversionTable!B196&gt;=ScoreRanges!C$5,ConversionTable!B196&lt;=ScoreRanges!D$5),ScoreRanges!E$5,IF(AND(ConversionTable!B196&gt;=ScoreRanges!C$6,ConversionTable!B196&lt;=ScoreRanges!D$6),ScoreRanges!E$6,IF(AND(ConversionTable!B196&gt;=ScoreRanges!C$7,ConversionTable!B196&lt;=ScoreRanges!D$7),ScoreRanges!E$7,IF(AND(ConversionTable!B196&gt;=ScoreRanges!C$8,ConversionTable!B196&lt;=ScoreRanges!D$8),ScoreRanges!E$8,"")))))</f>
        <v>Needs Improvement</v>
      </c>
      <c r="B196" s="14">
        <f t="shared" ref="B196:B259" si="11">B195+0.01</f>
        <v>1.9400000000000015</v>
      </c>
      <c r="C196" s="22" t="e">
        <f t="shared" si="10"/>
        <v>#N/A</v>
      </c>
      <c r="D196" s="14" t="e">
        <f t="shared" ref="D196:D259" si="12">ROUND(C196,2)</f>
        <v>#N/A</v>
      </c>
      <c r="E196" s="7" t="e">
        <f>IF(AND(D196&gt;=ConversionTable!I$4,ConversionTable!D196&lt;=ConversionTable!J$4),ConversionTable!K$4,IF(AND(ConversionTable!D196&gt;=ConversionTable!I$5,ConversionTable!D196&lt;=ConversionTable!J$5),ConversionTable!K$5,IF(AND(ConversionTable!D196&gt;=ConversionTable!I$6,ConversionTable!D196&lt;=ConversionTable!J$6),ConversionTable!K$6,IF(AND(ConversionTable!D196&gt;=ConversionTable!I$7,ConversionTable!D196&lt;=ConversionTable!J$7),ConversionTable!K$7,IF(AND(ConversionTable!D196&gt;=ScoreRanges!J$8,ConversionTable!D196&lt;=ScoreRanges!K$8),ScoreRanges!L$8,"")))))</f>
        <v>#N/A</v>
      </c>
    </row>
    <row r="197" spans="1:5" x14ac:dyDescent="0.25">
      <c r="A197" s="5" t="str">
        <f>IF(AND(B197&gt;=ScoreRanges!C$4,ConversionTable!B197&lt;=ScoreRanges!D$4),ScoreRanges!E$4,IF(AND(ConversionTable!B197&gt;=ScoreRanges!C$5,ConversionTable!B197&lt;=ScoreRanges!D$5),ScoreRanges!E$5,IF(AND(ConversionTable!B197&gt;=ScoreRanges!C$6,ConversionTable!B197&lt;=ScoreRanges!D$6),ScoreRanges!E$6,IF(AND(ConversionTable!B197&gt;=ScoreRanges!C$7,ConversionTable!B197&lt;=ScoreRanges!D$7),ScoreRanges!E$7,IF(AND(ConversionTable!B197&gt;=ScoreRanges!C$8,ConversionTable!B197&lt;=ScoreRanges!D$8),ScoreRanges!E$8,"")))))</f>
        <v>Needs Improvement</v>
      </c>
      <c r="B197" s="14">
        <f t="shared" si="11"/>
        <v>1.9500000000000015</v>
      </c>
      <c r="C197" s="22" t="e">
        <f t="shared" si="10"/>
        <v>#N/A</v>
      </c>
      <c r="D197" s="14" t="e">
        <f t="shared" si="12"/>
        <v>#N/A</v>
      </c>
      <c r="E197" s="7" t="e">
        <f>IF(AND(D197&gt;=ConversionTable!I$4,ConversionTable!D197&lt;=ConversionTable!J$4),ConversionTable!K$4,IF(AND(ConversionTable!D197&gt;=ConversionTable!I$5,ConversionTable!D197&lt;=ConversionTable!J$5),ConversionTable!K$5,IF(AND(ConversionTable!D197&gt;=ConversionTable!I$6,ConversionTable!D197&lt;=ConversionTable!J$6),ConversionTable!K$6,IF(AND(ConversionTable!D197&gt;=ConversionTable!I$7,ConversionTable!D197&lt;=ConversionTable!J$7),ConversionTable!K$7,IF(AND(ConversionTable!D197&gt;=ScoreRanges!J$8,ConversionTable!D197&lt;=ScoreRanges!K$8),ScoreRanges!L$8,"")))))</f>
        <v>#N/A</v>
      </c>
    </row>
    <row r="198" spans="1:5" x14ac:dyDescent="0.25">
      <c r="A198" s="5" t="str">
        <f>IF(AND(B198&gt;=ScoreRanges!C$4,ConversionTable!B198&lt;=ScoreRanges!D$4),ScoreRanges!E$4,IF(AND(ConversionTable!B198&gt;=ScoreRanges!C$5,ConversionTable!B198&lt;=ScoreRanges!D$5),ScoreRanges!E$5,IF(AND(ConversionTable!B198&gt;=ScoreRanges!C$6,ConversionTable!B198&lt;=ScoreRanges!D$6),ScoreRanges!E$6,IF(AND(ConversionTable!B198&gt;=ScoreRanges!C$7,ConversionTable!B198&lt;=ScoreRanges!D$7),ScoreRanges!E$7,IF(AND(ConversionTable!B198&gt;=ScoreRanges!C$8,ConversionTable!B198&lt;=ScoreRanges!D$8),ScoreRanges!E$8,"")))))</f>
        <v>Needs Improvement</v>
      </c>
      <c r="B198" s="14">
        <f t="shared" si="11"/>
        <v>1.9600000000000015</v>
      </c>
      <c r="C198" s="22" t="e">
        <f t="shared" si="10"/>
        <v>#N/A</v>
      </c>
      <c r="D198" s="14" t="e">
        <f t="shared" si="12"/>
        <v>#N/A</v>
      </c>
      <c r="E198" s="7" t="e">
        <f>IF(AND(D198&gt;=ConversionTable!I$4,ConversionTable!D198&lt;=ConversionTable!J$4),ConversionTable!K$4,IF(AND(ConversionTable!D198&gt;=ConversionTable!I$5,ConversionTable!D198&lt;=ConversionTable!J$5),ConversionTable!K$5,IF(AND(ConversionTable!D198&gt;=ConversionTable!I$6,ConversionTable!D198&lt;=ConversionTable!J$6),ConversionTable!K$6,IF(AND(ConversionTable!D198&gt;=ConversionTable!I$7,ConversionTable!D198&lt;=ConversionTable!J$7),ConversionTable!K$7,IF(AND(ConversionTable!D198&gt;=ScoreRanges!J$8,ConversionTable!D198&lt;=ScoreRanges!K$8),ScoreRanges!L$8,"")))))</f>
        <v>#N/A</v>
      </c>
    </row>
    <row r="199" spans="1:5" x14ac:dyDescent="0.25">
      <c r="A199" s="5" t="str">
        <f>IF(AND(B199&gt;=ScoreRanges!C$4,ConversionTable!B199&lt;=ScoreRanges!D$4),ScoreRanges!E$4,IF(AND(ConversionTable!B199&gt;=ScoreRanges!C$5,ConversionTable!B199&lt;=ScoreRanges!D$5),ScoreRanges!E$5,IF(AND(ConversionTable!B199&gt;=ScoreRanges!C$6,ConversionTable!B199&lt;=ScoreRanges!D$6),ScoreRanges!E$6,IF(AND(ConversionTable!B199&gt;=ScoreRanges!C$7,ConversionTable!B199&lt;=ScoreRanges!D$7),ScoreRanges!E$7,IF(AND(ConversionTable!B199&gt;=ScoreRanges!C$8,ConversionTable!B199&lt;=ScoreRanges!D$8),ScoreRanges!E$8,"")))))</f>
        <v>Needs Improvement</v>
      </c>
      <c r="B199" s="14">
        <f t="shared" si="11"/>
        <v>1.9700000000000015</v>
      </c>
      <c r="C199" s="22" t="e">
        <f t="shared" si="10"/>
        <v>#N/A</v>
      </c>
      <c r="D199" s="14" t="e">
        <f t="shared" si="12"/>
        <v>#N/A</v>
      </c>
      <c r="E199" s="7" t="e">
        <f>IF(AND(D199&gt;=ConversionTable!I$4,ConversionTable!D199&lt;=ConversionTable!J$4),ConversionTable!K$4,IF(AND(ConversionTable!D199&gt;=ConversionTable!I$5,ConversionTable!D199&lt;=ConversionTable!J$5),ConversionTable!K$5,IF(AND(ConversionTable!D199&gt;=ConversionTable!I$6,ConversionTable!D199&lt;=ConversionTable!J$6),ConversionTable!K$6,IF(AND(ConversionTable!D199&gt;=ConversionTable!I$7,ConversionTable!D199&lt;=ConversionTable!J$7),ConversionTable!K$7,IF(AND(ConversionTable!D199&gt;=ScoreRanges!J$8,ConversionTable!D199&lt;=ScoreRanges!K$8),ScoreRanges!L$8,"")))))</f>
        <v>#N/A</v>
      </c>
    </row>
    <row r="200" spans="1:5" x14ac:dyDescent="0.25">
      <c r="A200" s="5" t="str">
        <f>IF(AND(B200&gt;=ScoreRanges!C$4,ConversionTable!B200&lt;=ScoreRanges!D$4),ScoreRanges!E$4,IF(AND(ConversionTable!B200&gt;=ScoreRanges!C$5,ConversionTable!B200&lt;=ScoreRanges!D$5),ScoreRanges!E$5,IF(AND(ConversionTable!B200&gt;=ScoreRanges!C$6,ConversionTable!B200&lt;=ScoreRanges!D$6),ScoreRanges!E$6,IF(AND(ConversionTable!B200&gt;=ScoreRanges!C$7,ConversionTable!B200&lt;=ScoreRanges!D$7),ScoreRanges!E$7,IF(AND(ConversionTable!B200&gt;=ScoreRanges!C$8,ConversionTable!B200&lt;=ScoreRanges!D$8),ScoreRanges!E$8,"")))))</f>
        <v>Needs Improvement</v>
      </c>
      <c r="B200" s="14">
        <f t="shared" si="11"/>
        <v>1.9800000000000015</v>
      </c>
      <c r="C200" s="22" t="e">
        <f t="shared" si="10"/>
        <v>#N/A</v>
      </c>
      <c r="D200" s="14" t="e">
        <f t="shared" si="12"/>
        <v>#N/A</v>
      </c>
      <c r="E200" s="7" t="e">
        <f>IF(AND(D200&gt;=ConversionTable!I$4,ConversionTable!D200&lt;=ConversionTable!J$4),ConversionTable!K$4,IF(AND(ConversionTable!D200&gt;=ConversionTable!I$5,ConversionTable!D200&lt;=ConversionTable!J$5),ConversionTable!K$5,IF(AND(ConversionTable!D200&gt;=ConversionTable!I$6,ConversionTable!D200&lt;=ConversionTable!J$6),ConversionTable!K$6,IF(AND(ConversionTable!D200&gt;=ConversionTable!I$7,ConversionTable!D200&lt;=ConversionTable!J$7),ConversionTable!K$7,IF(AND(ConversionTable!D200&gt;=ScoreRanges!J$8,ConversionTable!D200&lt;=ScoreRanges!K$8),ScoreRanges!L$8,"")))))</f>
        <v>#N/A</v>
      </c>
    </row>
    <row r="201" spans="1:5" x14ac:dyDescent="0.25">
      <c r="A201" s="5" t="str">
        <f>IF(AND(B201&gt;=ScoreRanges!C$4,ConversionTable!B201&lt;=ScoreRanges!D$4),ScoreRanges!E$4,IF(AND(ConversionTable!B201&gt;=ScoreRanges!C$5,ConversionTable!B201&lt;=ScoreRanges!D$5),ScoreRanges!E$5,IF(AND(ConversionTable!B201&gt;=ScoreRanges!C$6,ConversionTable!B201&lt;=ScoreRanges!D$6),ScoreRanges!E$6,IF(AND(ConversionTable!B201&gt;=ScoreRanges!C$7,ConversionTable!B201&lt;=ScoreRanges!D$7),ScoreRanges!E$7,IF(AND(ConversionTable!B201&gt;=ScoreRanges!C$8,ConversionTable!B201&lt;=ScoreRanges!D$8),ScoreRanges!E$8,"")))))</f>
        <v>Needs Improvement</v>
      </c>
      <c r="B201" s="14">
        <f t="shared" si="11"/>
        <v>1.9900000000000015</v>
      </c>
      <c r="C201" s="22" t="e">
        <f t="shared" si="10"/>
        <v>#N/A</v>
      </c>
      <c r="D201" s="14" t="e">
        <f t="shared" si="12"/>
        <v>#N/A</v>
      </c>
      <c r="E201" s="7" t="e">
        <f>IF(AND(D201&gt;=ConversionTable!I$4,ConversionTable!D201&lt;=ConversionTable!J$4),ConversionTable!K$4,IF(AND(ConversionTable!D201&gt;=ConversionTable!I$5,ConversionTable!D201&lt;=ConversionTable!J$5),ConversionTable!K$5,IF(AND(ConversionTable!D201&gt;=ConversionTable!I$6,ConversionTable!D201&lt;=ConversionTable!J$6),ConversionTable!K$6,IF(AND(ConversionTable!D201&gt;=ConversionTable!I$7,ConversionTable!D201&lt;=ConversionTable!J$7),ConversionTable!K$7,IF(AND(ConversionTable!D201&gt;=ScoreRanges!J$8,ConversionTable!D201&lt;=ScoreRanges!K$8),ScoreRanges!L$8,"")))))</f>
        <v>#N/A</v>
      </c>
    </row>
    <row r="202" spans="1:5" x14ac:dyDescent="0.25">
      <c r="A202" s="5" t="str">
        <f>IF(AND(B202&gt;=ScoreRanges!C$4,ConversionTable!B202&lt;=ScoreRanges!D$4),ScoreRanges!E$4,IF(AND(ConversionTable!B202&gt;=ScoreRanges!C$5,ConversionTable!B202&lt;=ScoreRanges!D$5),ScoreRanges!E$5,IF(AND(ConversionTable!B202&gt;=ScoreRanges!C$6,ConversionTable!B202&lt;=ScoreRanges!D$6),ScoreRanges!E$6,IF(AND(ConversionTable!B202&gt;=ScoreRanges!C$7,ConversionTable!B202&lt;=ScoreRanges!D$7),ScoreRanges!E$7,IF(AND(ConversionTable!B202&gt;=ScoreRanges!C$8,ConversionTable!B202&lt;=ScoreRanges!D$8),ScoreRanges!E$8,"")))))</f>
        <v>Needs Improvement</v>
      </c>
      <c r="B202" s="14">
        <f t="shared" si="11"/>
        <v>2.0000000000000013</v>
      </c>
      <c r="C202" s="22" t="e">
        <f t="shared" si="10"/>
        <v>#N/A</v>
      </c>
      <c r="D202" s="14" t="e">
        <f t="shared" si="12"/>
        <v>#N/A</v>
      </c>
      <c r="E202" s="7" t="e">
        <f>IF(AND(D202&gt;=ConversionTable!I$4,ConversionTable!D202&lt;=ConversionTable!J$4),ConversionTable!K$4,IF(AND(ConversionTable!D202&gt;=ConversionTable!I$5,ConversionTable!D202&lt;=ConversionTable!J$5),ConversionTable!K$5,IF(AND(ConversionTable!D202&gt;=ConversionTable!I$6,ConversionTable!D202&lt;=ConversionTable!J$6),ConversionTable!K$6,IF(AND(ConversionTable!D202&gt;=ConversionTable!I$7,ConversionTable!D202&lt;=ConversionTable!J$7),ConversionTable!K$7,IF(AND(ConversionTable!D202&gt;=ScoreRanges!J$8,ConversionTable!D202&lt;=ScoreRanges!K$8),ScoreRanges!L$8,"")))))</f>
        <v>#N/A</v>
      </c>
    </row>
    <row r="203" spans="1:5" x14ac:dyDescent="0.25">
      <c r="A203" s="5" t="str">
        <f>IF(AND(B203&gt;=ScoreRanges!C$4,ConversionTable!B203&lt;=ScoreRanges!D$4),ScoreRanges!E$4,IF(AND(ConversionTable!B203&gt;=ScoreRanges!C$5,ConversionTable!B203&lt;=ScoreRanges!D$5),ScoreRanges!E$5,IF(AND(ConversionTable!B203&gt;=ScoreRanges!C$6,ConversionTable!B203&lt;=ScoreRanges!D$6),ScoreRanges!E$6,IF(AND(ConversionTable!B203&gt;=ScoreRanges!C$7,ConversionTable!B203&lt;=ScoreRanges!D$7),ScoreRanges!E$7,IF(AND(ConversionTable!B203&gt;=ScoreRanges!C$8,ConversionTable!B203&lt;=ScoreRanges!D$8),ScoreRanges!E$8,"")))))</f>
        <v>Needs Improvement</v>
      </c>
      <c r="B203" s="14">
        <f t="shared" si="11"/>
        <v>2.0100000000000011</v>
      </c>
      <c r="C203" s="22" t="e">
        <f t="shared" si="10"/>
        <v>#N/A</v>
      </c>
      <c r="D203" s="14" t="e">
        <f t="shared" si="12"/>
        <v>#N/A</v>
      </c>
      <c r="E203" s="7" t="e">
        <f>IF(AND(D203&gt;=ConversionTable!I$4,ConversionTable!D203&lt;=ConversionTable!J$4),ConversionTable!K$4,IF(AND(ConversionTable!D203&gt;=ConversionTable!I$5,ConversionTable!D203&lt;=ConversionTable!J$5),ConversionTable!K$5,IF(AND(ConversionTable!D203&gt;=ConversionTable!I$6,ConversionTable!D203&lt;=ConversionTable!J$6),ConversionTable!K$6,IF(AND(ConversionTable!D203&gt;=ConversionTable!I$7,ConversionTable!D203&lt;=ConversionTable!J$7),ConversionTable!K$7,IF(AND(ConversionTable!D203&gt;=ScoreRanges!J$8,ConversionTable!D203&lt;=ScoreRanges!K$8),ScoreRanges!L$8,"")))))</f>
        <v>#N/A</v>
      </c>
    </row>
    <row r="204" spans="1:5" x14ac:dyDescent="0.25">
      <c r="A204" s="5" t="str">
        <f>IF(AND(B204&gt;=ScoreRanges!C$4,ConversionTable!B204&lt;=ScoreRanges!D$4),ScoreRanges!E$4,IF(AND(ConversionTable!B204&gt;=ScoreRanges!C$5,ConversionTable!B204&lt;=ScoreRanges!D$5),ScoreRanges!E$5,IF(AND(ConversionTable!B204&gt;=ScoreRanges!C$6,ConversionTable!B204&lt;=ScoreRanges!D$6),ScoreRanges!E$6,IF(AND(ConversionTable!B204&gt;=ScoreRanges!C$7,ConversionTable!B204&lt;=ScoreRanges!D$7),ScoreRanges!E$7,IF(AND(ConversionTable!B204&gt;=ScoreRanges!C$8,ConversionTable!B204&lt;=ScoreRanges!D$8),ScoreRanges!E$8,"")))))</f>
        <v>Needs Improvement</v>
      </c>
      <c r="B204" s="14">
        <f t="shared" si="11"/>
        <v>2.0200000000000009</v>
      </c>
      <c r="C204" s="22" t="e">
        <f t="shared" si="10"/>
        <v>#N/A</v>
      </c>
      <c r="D204" s="14" t="e">
        <f t="shared" si="12"/>
        <v>#N/A</v>
      </c>
      <c r="E204" s="7" t="e">
        <f>IF(AND(D204&gt;=ConversionTable!I$4,ConversionTable!D204&lt;=ConversionTable!J$4),ConversionTable!K$4,IF(AND(ConversionTable!D204&gt;=ConversionTable!I$5,ConversionTable!D204&lt;=ConversionTable!J$5),ConversionTable!K$5,IF(AND(ConversionTable!D204&gt;=ConversionTable!I$6,ConversionTable!D204&lt;=ConversionTable!J$6),ConversionTable!K$6,IF(AND(ConversionTable!D204&gt;=ConversionTable!I$7,ConversionTable!D204&lt;=ConversionTable!J$7),ConversionTable!K$7,IF(AND(ConversionTable!D204&gt;=ScoreRanges!J$8,ConversionTable!D204&lt;=ScoreRanges!K$8),ScoreRanges!L$8,"")))))</f>
        <v>#N/A</v>
      </c>
    </row>
    <row r="205" spans="1:5" x14ac:dyDescent="0.25">
      <c r="A205" s="5" t="str">
        <f>IF(AND(B205&gt;=ScoreRanges!C$4,ConversionTable!B205&lt;=ScoreRanges!D$4),ScoreRanges!E$4,IF(AND(ConversionTable!B205&gt;=ScoreRanges!C$5,ConversionTable!B205&lt;=ScoreRanges!D$5),ScoreRanges!E$5,IF(AND(ConversionTable!B205&gt;=ScoreRanges!C$6,ConversionTable!B205&lt;=ScoreRanges!D$6),ScoreRanges!E$6,IF(AND(ConversionTable!B205&gt;=ScoreRanges!C$7,ConversionTable!B205&lt;=ScoreRanges!D$7),ScoreRanges!E$7,IF(AND(ConversionTable!B205&gt;=ScoreRanges!C$8,ConversionTable!B205&lt;=ScoreRanges!D$8),ScoreRanges!E$8,"")))))</f>
        <v>Needs Improvement</v>
      </c>
      <c r="B205" s="14">
        <f t="shared" si="11"/>
        <v>2.0300000000000007</v>
      </c>
      <c r="C205" s="22" t="e">
        <f t="shared" si="10"/>
        <v>#N/A</v>
      </c>
      <c r="D205" s="14" t="e">
        <f t="shared" si="12"/>
        <v>#N/A</v>
      </c>
      <c r="E205" s="7" t="e">
        <f>IF(AND(D205&gt;=ConversionTable!I$4,ConversionTable!D205&lt;=ConversionTable!J$4),ConversionTable!K$4,IF(AND(ConversionTable!D205&gt;=ConversionTable!I$5,ConversionTable!D205&lt;=ConversionTable!J$5),ConversionTable!K$5,IF(AND(ConversionTable!D205&gt;=ConversionTable!I$6,ConversionTable!D205&lt;=ConversionTable!J$6),ConversionTable!K$6,IF(AND(ConversionTable!D205&gt;=ConversionTable!I$7,ConversionTable!D205&lt;=ConversionTable!J$7),ConversionTable!K$7,IF(AND(ConversionTable!D205&gt;=ScoreRanges!J$8,ConversionTable!D205&lt;=ScoreRanges!K$8),ScoreRanges!L$8,"")))))</f>
        <v>#N/A</v>
      </c>
    </row>
    <row r="206" spans="1:5" x14ac:dyDescent="0.25">
      <c r="A206" s="5" t="str">
        <f>IF(AND(B206&gt;=ScoreRanges!C$4,ConversionTable!B206&lt;=ScoreRanges!D$4),ScoreRanges!E$4,IF(AND(ConversionTable!B206&gt;=ScoreRanges!C$5,ConversionTable!B206&lt;=ScoreRanges!D$5),ScoreRanges!E$5,IF(AND(ConversionTable!B206&gt;=ScoreRanges!C$6,ConversionTable!B206&lt;=ScoreRanges!D$6),ScoreRanges!E$6,IF(AND(ConversionTable!B206&gt;=ScoreRanges!C$7,ConversionTable!B206&lt;=ScoreRanges!D$7),ScoreRanges!E$7,IF(AND(ConversionTable!B206&gt;=ScoreRanges!C$8,ConversionTable!B206&lt;=ScoreRanges!D$8),ScoreRanges!E$8,"")))))</f>
        <v>Needs Improvement</v>
      </c>
      <c r="B206" s="14">
        <f t="shared" si="11"/>
        <v>2.0400000000000005</v>
      </c>
      <c r="C206" s="22" t="e">
        <f t="shared" si="10"/>
        <v>#N/A</v>
      </c>
      <c r="D206" s="14" t="e">
        <f t="shared" si="12"/>
        <v>#N/A</v>
      </c>
      <c r="E206" s="7" t="e">
        <f>IF(AND(D206&gt;=ConversionTable!I$4,ConversionTable!D206&lt;=ConversionTable!J$4),ConversionTable!K$4,IF(AND(ConversionTable!D206&gt;=ConversionTable!I$5,ConversionTable!D206&lt;=ConversionTable!J$5),ConversionTable!K$5,IF(AND(ConversionTable!D206&gt;=ConversionTable!I$6,ConversionTable!D206&lt;=ConversionTable!J$6),ConversionTable!K$6,IF(AND(ConversionTable!D206&gt;=ConversionTable!I$7,ConversionTable!D206&lt;=ConversionTable!J$7),ConversionTable!K$7,IF(AND(ConversionTable!D206&gt;=ScoreRanges!J$8,ConversionTable!D206&lt;=ScoreRanges!K$8),ScoreRanges!L$8,"")))))</f>
        <v>#N/A</v>
      </c>
    </row>
    <row r="207" spans="1:5" x14ac:dyDescent="0.25">
      <c r="A207" s="5" t="str">
        <f>IF(AND(B207&gt;=ScoreRanges!C$4,ConversionTable!B207&lt;=ScoreRanges!D$4),ScoreRanges!E$4,IF(AND(ConversionTable!B207&gt;=ScoreRanges!C$5,ConversionTable!B207&lt;=ScoreRanges!D$5),ScoreRanges!E$5,IF(AND(ConversionTable!B207&gt;=ScoreRanges!C$6,ConversionTable!B207&lt;=ScoreRanges!D$6),ScoreRanges!E$6,IF(AND(ConversionTable!B207&gt;=ScoreRanges!C$7,ConversionTable!B207&lt;=ScoreRanges!D$7),ScoreRanges!E$7,IF(AND(ConversionTable!B207&gt;=ScoreRanges!C$8,ConversionTable!B207&lt;=ScoreRanges!D$8),ScoreRanges!E$8,"")))))</f>
        <v>Needs Improvement</v>
      </c>
      <c r="B207" s="14">
        <f t="shared" si="11"/>
        <v>2.0500000000000003</v>
      </c>
      <c r="C207" s="22" t="e">
        <f t="shared" si="10"/>
        <v>#N/A</v>
      </c>
      <c r="D207" s="14" t="e">
        <f t="shared" si="12"/>
        <v>#N/A</v>
      </c>
      <c r="E207" s="7" t="e">
        <f>IF(AND(D207&gt;=ConversionTable!I$4,ConversionTable!D207&lt;=ConversionTable!J$4),ConversionTable!K$4,IF(AND(ConversionTable!D207&gt;=ConversionTable!I$5,ConversionTable!D207&lt;=ConversionTable!J$5),ConversionTable!K$5,IF(AND(ConversionTable!D207&gt;=ConversionTable!I$6,ConversionTable!D207&lt;=ConversionTable!J$6),ConversionTable!K$6,IF(AND(ConversionTable!D207&gt;=ConversionTable!I$7,ConversionTable!D207&lt;=ConversionTable!J$7),ConversionTable!K$7,IF(AND(ConversionTable!D207&gt;=ScoreRanges!J$8,ConversionTable!D207&lt;=ScoreRanges!K$8),ScoreRanges!L$8,"")))))</f>
        <v>#N/A</v>
      </c>
    </row>
    <row r="208" spans="1:5" x14ac:dyDescent="0.25">
      <c r="A208" s="5" t="str">
        <f>IF(AND(B208&gt;=ScoreRanges!C$4,ConversionTable!B208&lt;=ScoreRanges!D$4),ScoreRanges!E$4,IF(AND(ConversionTable!B208&gt;=ScoreRanges!C$5,ConversionTable!B208&lt;=ScoreRanges!D$5),ScoreRanges!E$5,IF(AND(ConversionTable!B208&gt;=ScoreRanges!C$6,ConversionTable!B208&lt;=ScoreRanges!D$6),ScoreRanges!E$6,IF(AND(ConversionTable!B208&gt;=ScoreRanges!C$7,ConversionTable!B208&lt;=ScoreRanges!D$7),ScoreRanges!E$7,IF(AND(ConversionTable!B208&gt;=ScoreRanges!C$8,ConversionTable!B208&lt;=ScoreRanges!D$8),ScoreRanges!E$8,"")))))</f>
        <v>Needs Improvement</v>
      </c>
      <c r="B208" s="14">
        <f t="shared" si="11"/>
        <v>2.06</v>
      </c>
      <c r="C208" s="22" t="e">
        <f t="shared" si="10"/>
        <v>#N/A</v>
      </c>
      <c r="D208" s="14" t="e">
        <f t="shared" si="12"/>
        <v>#N/A</v>
      </c>
      <c r="E208" s="7" t="e">
        <f>IF(AND(D208&gt;=ConversionTable!I$4,ConversionTable!D208&lt;=ConversionTable!J$4),ConversionTable!K$4,IF(AND(ConversionTable!D208&gt;=ConversionTable!I$5,ConversionTable!D208&lt;=ConversionTable!J$5),ConversionTable!K$5,IF(AND(ConversionTable!D208&gt;=ConversionTable!I$6,ConversionTable!D208&lt;=ConversionTable!J$6),ConversionTable!K$6,IF(AND(ConversionTable!D208&gt;=ConversionTable!I$7,ConversionTable!D208&lt;=ConversionTable!J$7),ConversionTable!K$7,IF(AND(ConversionTable!D208&gt;=ScoreRanges!J$8,ConversionTable!D208&lt;=ScoreRanges!K$8),ScoreRanges!L$8,"")))))</f>
        <v>#N/A</v>
      </c>
    </row>
    <row r="209" spans="1:5" x14ac:dyDescent="0.25">
      <c r="A209" s="5" t="str">
        <f>IF(AND(B209&gt;=ScoreRanges!C$4,ConversionTable!B209&lt;=ScoreRanges!D$4),ScoreRanges!E$4,IF(AND(ConversionTable!B209&gt;=ScoreRanges!C$5,ConversionTable!B209&lt;=ScoreRanges!D$5),ScoreRanges!E$5,IF(AND(ConversionTable!B209&gt;=ScoreRanges!C$6,ConversionTable!B209&lt;=ScoreRanges!D$6),ScoreRanges!E$6,IF(AND(ConversionTable!B209&gt;=ScoreRanges!C$7,ConversionTable!B209&lt;=ScoreRanges!D$7),ScoreRanges!E$7,IF(AND(ConversionTable!B209&gt;=ScoreRanges!C$8,ConversionTable!B209&lt;=ScoreRanges!D$8),ScoreRanges!E$8,"")))))</f>
        <v>Needs Improvement</v>
      </c>
      <c r="B209" s="14">
        <f t="shared" si="11"/>
        <v>2.0699999999999998</v>
      </c>
      <c r="C209" s="22" t="e">
        <f t="shared" si="10"/>
        <v>#N/A</v>
      </c>
      <c r="D209" s="14" t="e">
        <f t="shared" si="12"/>
        <v>#N/A</v>
      </c>
      <c r="E209" s="7" t="e">
        <f>IF(AND(D209&gt;=ConversionTable!I$4,ConversionTable!D209&lt;=ConversionTable!J$4),ConversionTable!K$4,IF(AND(ConversionTable!D209&gt;=ConversionTable!I$5,ConversionTable!D209&lt;=ConversionTable!J$5),ConversionTable!K$5,IF(AND(ConversionTable!D209&gt;=ConversionTable!I$6,ConversionTable!D209&lt;=ConversionTable!J$6),ConversionTable!K$6,IF(AND(ConversionTable!D209&gt;=ConversionTable!I$7,ConversionTable!D209&lt;=ConversionTable!J$7),ConversionTable!K$7,IF(AND(ConversionTable!D209&gt;=ScoreRanges!J$8,ConversionTable!D209&lt;=ScoreRanges!K$8),ScoreRanges!L$8,"")))))</f>
        <v>#N/A</v>
      </c>
    </row>
    <row r="210" spans="1:5" x14ac:dyDescent="0.25">
      <c r="A210" s="5" t="str">
        <f>IF(AND(B210&gt;=ScoreRanges!C$4,ConversionTable!B210&lt;=ScoreRanges!D$4),ScoreRanges!E$4,IF(AND(ConversionTable!B210&gt;=ScoreRanges!C$5,ConversionTable!B210&lt;=ScoreRanges!D$5),ScoreRanges!E$5,IF(AND(ConversionTable!B210&gt;=ScoreRanges!C$6,ConversionTable!B210&lt;=ScoreRanges!D$6),ScoreRanges!E$6,IF(AND(ConversionTable!B210&gt;=ScoreRanges!C$7,ConversionTable!B210&lt;=ScoreRanges!D$7),ScoreRanges!E$7,IF(AND(ConversionTable!B210&gt;=ScoreRanges!C$8,ConversionTable!B210&lt;=ScoreRanges!D$8),ScoreRanges!E$8,"")))))</f>
        <v>Needs Improvement</v>
      </c>
      <c r="B210" s="14">
        <f t="shared" si="11"/>
        <v>2.0799999999999996</v>
      </c>
      <c r="C210" s="22" t="e">
        <f t="shared" si="10"/>
        <v>#N/A</v>
      </c>
      <c r="D210" s="14" t="e">
        <f t="shared" si="12"/>
        <v>#N/A</v>
      </c>
      <c r="E210" s="7" t="e">
        <f>IF(AND(D210&gt;=ConversionTable!I$4,ConversionTable!D210&lt;=ConversionTable!J$4),ConversionTable!K$4,IF(AND(ConversionTable!D210&gt;=ConversionTable!I$5,ConversionTable!D210&lt;=ConversionTable!J$5),ConversionTable!K$5,IF(AND(ConversionTable!D210&gt;=ConversionTable!I$6,ConversionTable!D210&lt;=ConversionTable!J$6),ConversionTable!K$6,IF(AND(ConversionTable!D210&gt;=ConversionTable!I$7,ConversionTable!D210&lt;=ConversionTable!J$7),ConversionTable!K$7,IF(AND(ConversionTable!D210&gt;=ScoreRanges!J$8,ConversionTable!D210&lt;=ScoreRanges!K$8),ScoreRanges!L$8,"")))))</f>
        <v>#N/A</v>
      </c>
    </row>
    <row r="211" spans="1:5" x14ac:dyDescent="0.25">
      <c r="A211" s="5" t="str">
        <f>IF(AND(B211&gt;=ScoreRanges!C$4,ConversionTable!B211&lt;=ScoreRanges!D$4),ScoreRanges!E$4,IF(AND(ConversionTable!B211&gt;=ScoreRanges!C$5,ConversionTable!B211&lt;=ScoreRanges!D$5),ScoreRanges!E$5,IF(AND(ConversionTable!B211&gt;=ScoreRanges!C$6,ConversionTable!B211&lt;=ScoreRanges!D$6),ScoreRanges!E$6,IF(AND(ConversionTable!B211&gt;=ScoreRanges!C$7,ConversionTable!B211&lt;=ScoreRanges!D$7),ScoreRanges!E$7,IF(AND(ConversionTable!B211&gt;=ScoreRanges!C$8,ConversionTable!B211&lt;=ScoreRanges!D$8),ScoreRanges!E$8,"")))))</f>
        <v>Needs Improvement</v>
      </c>
      <c r="B211" s="14">
        <f t="shared" si="11"/>
        <v>2.0899999999999994</v>
      </c>
      <c r="C211" s="22" t="e">
        <f t="shared" si="10"/>
        <v>#N/A</v>
      </c>
      <c r="D211" s="14" t="e">
        <f t="shared" si="12"/>
        <v>#N/A</v>
      </c>
      <c r="E211" s="7" t="e">
        <f>IF(AND(D211&gt;=ConversionTable!I$4,ConversionTable!D211&lt;=ConversionTable!J$4),ConversionTable!K$4,IF(AND(ConversionTable!D211&gt;=ConversionTable!I$5,ConversionTable!D211&lt;=ConversionTable!J$5),ConversionTable!K$5,IF(AND(ConversionTable!D211&gt;=ConversionTable!I$6,ConversionTable!D211&lt;=ConversionTable!J$6),ConversionTable!K$6,IF(AND(ConversionTable!D211&gt;=ConversionTable!I$7,ConversionTable!D211&lt;=ConversionTable!J$7),ConversionTable!K$7,IF(AND(ConversionTable!D211&gt;=ScoreRanges!J$8,ConversionTable!D211&lt;=ScoreRanges!K$8),ScoreRanges!L$8,"")))))</f>
        <v>#N/A</v>
      </c>
    </row>
    <row r="212" spans="1:5" x14ac:dyDescent="0.25">
      <c r="A212" s="5" t="str">
        <f>IF(AND(B212&gt;=ScoreRanges!C$4,ConversionTable!B212&lt;=ScoreRanges!D$4),ScoreRanges!E$4,IF(AND(ConversionTable!B212&gt;=ScoreRanges!C$5,ConversionTable!B212&lt;=ScoreRanges!D$5),ScoreRanges!E$5,IF(AND(ConversionTable!B212&gt;=ScoreRanges!C$6,ConversionTable!B212&lt;=ScoreRanges!D$6),ScoreRanges!E$6,IF(AND(ConversionTable!B212&gt;=ScoreRanges!C$7,ConversionTable!B212&lt;=ScoreRanges!D$7),ScoreRanges!E$7,IF(AND(ConversionTable!B212&gt;=ScoreRanges!C$8,ConversionTable!B212&lt;=ScoreRanges!D$8),ScoreRanges!E$8,"")))))</f>
        <v>Needs Improvement</v>
      </c>
      <c r="B212" s="14">
        <f t="shared" si="11"/>
        <v>2.0999999999999992</v>
      </c>
      <c r="C212" s="22" t="e">
        <f t="shared" si="10"/>
        <v>#N/A</v>
      </c>
      <c r="D212" s="14" t="e">
        <f t="shared" si="12"/>
        <v>#N/A</v>
      </c>
      <c r="E212" s="7" t="e">
        <f>IF(AND(D212&gt;=ConversionTable!I$4,ConversionTable!D212&lt;=ConversionTable!J$4),ConversionTable!K$4,IF(AND(ConversionTable!D212&gt;=ConversionTable!I$5,ConversionTable!D212&lt;=ConversionTable!J$5),ConversionTable!K$5,IF(AND(ConversionTable!D212&gt;=ConversionTable!I$6,ConversionTable!D212&lt;=ConversionTable!J$6),ConversionTable!K$6,IF(AND(ConversionTable!D212&gt;=ConversionTable!I$7,ConversionTable!D212&lt;=ConversionTable!J$7),ConversionTable!K$7,IF(AND(ConversionTable!D212&gt;=ScoreRanges!J$8,ConversionTable!D212&lt;=ScoreRanges!K$8),ScoreRanges!L$8,"")))))</f>
        <v>#N/A</v>
      </c>
    </row>
    <row r="213" spans="1:5" x14ac:dyDescent="0.25">
      <c r="A213" s="5" t="str">
        <f>IF(AND(B213&gt;=ScoreRanges!C$4,ConversionTable!B213&lt;=ScoreRanges!D$4),ScoreRanges!E$4,IF(AND(ConversionTable!B213&gt;=ScoreRanges!C$5,ConversionTable!B213&lt;=ScoreRanges!D$5),ScoreRanges!E$5,IF(AND(ConversionTable!B213&gt;=ScoreRanges!C$6,ConversionTable!B213&lt;=ScoreRanges!D$6),ScoreRanges!E$6,IF(AND(ConversionTable!B213&gt;=ScoreRanges!C$7,ConversionTable!B213&lt;=ScoreRanges!D$7),ScoreRanges!E$7,IF(AND(ConversionTable!B213&gt;=ScoreRanges!C$8,ConversionTable!B213&lt;=ScoreRanges!D$8),ScoreRanges!E$8,"")))))</f>
        <v>Needs Improvement</v>
      </c>
      <c r="B213" s="14">
        <f t="shared" si="11"/>
        <v>2.109999999999999</v>
      </c>
      <c r="C213" s="22" t="e">
        <f t="shared" si="10"/>
        <v>#N/A</v>
      </c>
      <c r="D213" s="14" t="e">
        <f t="shared" si="12"/>
        <v>#N/A</v>
      </c>
      <c r="E213" s="7" t="e">
        <f>IF(AND(D213&gt;=ConversionTable!I$4,ConversionTable!D213&lt;=ConversionTable!J$4),ConversionTable!K$4,IF(AND(ConversionTable!D213&gt;=ConversionTable!I$5,ConversionTable!D213&lt;=ConversionTable!J$5),ConversionTable!K$5,IF(AND(ConversionTable!D213&gt;=ConversionTable!I$6,ConversionTable!D213&lt;=ConversionTable!J$6),ConversionTable!K$6,IF(AND(ConversionTable!D213&gt;=ConversionTable!I$7,ConversionTable!D213&lt;=ConversionTable!J$7),ConversionTable!K$7,IF(AND(ConversionTable!D213&gt;=ScoreRanges!J$8,ConversionTable!D213&lt;=ScoreRanges!K$8),ScoreRanges!L$8,"")))))</f>
        <v>#N/A</v>
      </c>
    </row>
    <row r="214" spans="1:5" x14ac:dyDescent="0.25">
      <c r="A214" s="5" t="str">
        <f>IF(AND(B214&gt;=ScoreRanges!C$4,ConversionTable!B214&lt;=ScoreRanges!D$4),ScoreRanges!E$4,IF(AND(ConversionTable!B214&gt;=ScoreRanges!C$5,ConversionTable!B214&lt;=ScoreRanges!D$5),ScoreRanges!E$5,IF(AND(ConversionTable!B214&gt;=ScoreRanges!C$6,ConversionTable!B214&lt;=ScoreRanges!D$6),ScoreRanges!E$6,IF(AND(ConversionTable!B214&gt;=ScoreRanges!C$7,ConversionTable!B214&lt;=ScoreRanges!D$7),ScoreRanges!E$7,IF(AND(ConversionTable!B214&gt;=ScoreRanges!C$8,ConversionTable!B214&lt;=ScoreRanges!D$8),ScoreRanges!E$8,"")))))</f>
        <v>Needs Improvement</v>
      </c>
      <c r="B214" s="14">
        <f t="shared" si="11"/>
        <v>2.1199999999999988</v>
      </c>
      <c r="C214" s="22" t="e">
        <f t="shared" si="10"/>
        <v>#N/A</v>
      </c>
      <c r="D214" s="14" t="e">
        <f t="shared" si="12"/>
        <v>#N/A</v>
      </c>
      <c r="E214" s="7" t="e">
        <f>IF(AND(D214&gt;=ConversionTable!I$4,ConversionTable!D214&lt;=ConversionTable!J$4),ConversionTable!K$4,IF(AND(ConversionTable!D214&gt;=ConversionTable!I$5,ConversionTable!D214&lt;=ConversionTable!J$5),ConversionTable!K$5,IF(AND(ConversionTable!D214&gt;=ConversionTable!I$6,ConversionTable!D214&lt;=ConversionTable!J$6),ConversionTable!K$6,IF(AND(ConversionTable!D214&gt;=ConversionTable!I$7,ConversionTable!D214&lt;=ConversionTable!J$7),ConversionTable!K$7,IF(AND(ConversionTable!D214&gt;=ScoreRanges!J$8,ConversionTable!D214&lt;=ScoreRanges!K$8),ScoreRanges!L$8,"")))))</f>
        <v>#N/A</v>
      </c>
    </row>
    <row r="215" spans="1:5" x14ac:dyDescent="0.25">
      <c r="A215" s="5" t="str">
        <f>IF(AND(B215&gt;=ScoreRanges!C$4,ConversionTable!B215&lt;=ScoreRanges!D$4),ScoreRanges!E$4,IF(AND(ConversionTable!B215&gt;=ScoreRanges!C$5,ConversionTable!B215&lt;=ScoreRanges!D$5),ScoreRanges!E$5,IF(AND(ConversionTable!B215&gt;=ScoreRanges!C$6,ConversionTable!B215&lt;=ScoreRanges!D$6),ScoreRanges!E$6,IF(AND(ConversionTable!B215&gt;=ScoreRanges!C$7,ConversionTable!B215&lt;=ScoreRanges!D$7),ScoreRanges!E$7,IF(AND(ConversionTable!B215&gt;=ScoreRanges!C$8,ConversionTable!B215&lt;=ScoreRanges!D$8),ScoreRanges!E$8,"")))))</f>
        <v>Needs Improvement</v>
      </c>
      <c r="B215" s="14">
        <f t="shared" si="11"/>
        <v>2.1299999999999986</v>
      </c>
      <c r="C215" s="22" t="e">
        <f t="shared" si="10"/>
        <v>#N/A</v>
      </c>
      <c r="D215" s="14" t="e">
        <f t="shared" si="12"/>
        <v>#N/A</v>
      </c>
      <c r="E215" s="7" t="e">
        <f>IF(AND(D215&gt;=ConversionTable!I$4,ConversionTable!D215&lt;=ConversionTable!J$4),ConversionTable!K$4,IF(AND(ConversionTable!D215&gt;=ConversionTable!I$5,ConversionTable!D215&lt;=ConversionTable!J$5),ConversionTable!K$5,IF(AND(ConversionTable!D215&gt;=ConversionTable!I$6,ConversionTable!D215&lt;=ConversionTable!J$6),ConversionTable!K$6,IF(AND(ConversionTable!D215&gt;=ConversionTable!I$7,ConversionTable!D215&lt;=ConversionTable!J$7),ConversionTable!K$7,IF(AND(ConversionTable!D215&gt;=ScoreRanges!J$8,ConversionTable!D215&lt;=ScoreRanges!K$8),ScoreRanges!L$8,"")))))</f>
        <v>#N/A</v>
      </c>
    </row>
    <row r="216" spans="1:5" x14ac:dyDescent="0.25">
      <c r="A216" s="5" t="str">
        <f>IF(AND(B216&gt;=ScoreRanges!C$4,ConversionTable!B216&lt;=ScoreRanges!D$4),ScoreRanges!E$4,IF(AND(ConversionTable!B216&gt;=ScoreRanges!C$5,ConversionTable!B216&lt;=ScoreRanges!D$5),ScoreRanges!E$5,IF(AND(ConversionTable!B216&gt;=ScoreRanges!C$6,ConversionTable!B216&lt;=ScoreRanges!D$6),ScoreRanges!E$6,IF(AND(ConversionTable!B216&gt;=ScoreRanges!C$7,ConversionTable!B216&lt;=ScoreRanges!D$7),ScoreRanges!E$7,IF(AND(ConversionTable!B216&gt;=ScoreRanges!C$8,ConversionTable!B216&lt;=ScoreRanges!D$8),ScoreRanges!E$8,"")))))</f>
        <v>Needs Improvement</v>
      </c>
      <c r="B216" s="14">
        <f t="shared" si="11"/>
        <v>2.1399999999999983</v>
      </c>
      <c r="C216" s="22" t="e">
        <f t="shared" si="10"/>
        <v>#N/A</v>
      </c>
      <c r="D216" s="14" t="e">
        <f t="shared" si="12"/>
        <v>#N/A</v>
      </c>
      <c r="E216" s="7" t="e">
        <f>IF(AND(D216&gt;=ConversionTable!I$4,ConversionTable!D216&lt;=ConversionTable!J$4),ConversionTable!K$4,IF(AND(ConversionTable!D216&gt;=ConversionTable!I$5,ConversionTable!D216&lt;=ConversionTable!J$5),ConversionTable!K$5,IF(AND(ConversionTable!D216&gt;=ConversionTable!I$6,ConversionTable!D216&lt;=ConversionTable!J$6),ConversionTable!K$6,IF(AND(ConversionTable!D216&gt;=ConversionTable!I$7,ConversionTable!D216&lt;=ConversionTable!J$7),ConversionTable!K$7,IF(AND(ConversionTable!D216&gt;=ScoreRanges!J$8,ConversionTable!D216&lt;=ScoreRanges!K$8),ScoreRanges!L$8,"")))))</f>
        <v>#N/A</v>
      </c>
    </row>
    <row r="217" spans="1:5" x14ac:dyDescent="0.25">
      <c r="A217" s="5" t="str">
        <f>IF(AND(B217&gt;=ScoreRanges!C$4,ConversionTable!B217&lt;=ScoreRanges!D$4),ScoreRanges!E$4,IF(AND(ConversionTable!B217&gt;=ScoreRanges!C$5,ConversionTable!B217&lt;=ScoreRanges!D$5),ScoreRanges!E$5,IF(AND(ConversionTable!B217&gt;=ScoreRanges!C$6,ConversionTable!B217&lt;=ScoreRanges!D$6),ScoreRanges!E$6,IF(AND(ConversionTable!B217&gt;=ScoreRanges!C$7,ConversionTable!B217&lt;=ScoreRanges!D$7),ScoreRanges!E$7,IF(AND(ConversionTable!B217&gt;=ScoreRanges!C$8,ConversionTable!B217&lt;=ScoreRanges!D$8),ScoreRanges!E$8,"")))))</f>
        <v>Needs Improvement</v>
      </c>
      <c r="B217" s="14">
        <f t="shared" si="11"/>
        <v>2.1499999999999981</v>
      </c>
      <c r="C217" s="22" t="e">
        <f t="shared" si="10"/>
        <v>#N/A</v>
      </c>
      <c r="D217" s="14" t="e">
        <f t="shared" si="12"/>
        <v>#N/A</v>
      </c>
      <c r="E217" s="7" t="e">
        <f>IF(AND(D217&gt;=ConversionTable!I$4,ConversionTable!D217&lt;=ConversionTable!J$4),ConversionTable!K$4,IF(AND(ConversionTable!D217&gt;=ConversionTable!I$5,ConversionTable!D217&lt;=ConversionTable!J$5),ConversionTable!K$5,IF(AND(ConversionTable!D217&gt;=ConversionTable!I$6,ConversionTable!D217&lt;=ConversionTable!J$6),ConversionTable!K$6,IF(AND(ConversionTable!D217&gt;=ConversionTable!I$7,ConversionTable!D217&lt;=ConversionTable!J$7),ConversionTable!K$7,IF(AND(ConversionTable!D217&gt;=ScoreRanges!J$8,ConversionTable!D217&lt;=ScoreRanges!K$8),ScoreRanges!L$8,"")))))</f>
        <v>#N/A</v>
      </c>
    </row>
    <row r="218" spans="1:5" x14ac:dyDescent="0.25">
      <c r="A218" s="5" t="str">
        <f>IF(AND(B218&gt;=ScoreRanges!C$4,ConversionTable!B218&lt;=ScoreRanges!D$4),ScoreRanges!E$4,IF(AND(ConversionTable!B218&gt;=ScoreRanges!C$5,ConversionTable!B218&lt;=ScoreRanges!D$5),ScoreRanges!E$5,IF(AND(ConversionTable!B218&gt;=ScoreRanges!C$6,ConversionTable!B218&lt;=ScoreRanges!D$6),ScoreRanges!E$6,IF(AND(ConversionTable!B218&gt;=ScoreRanges!C$7,ConversionTable!B218&lt;=ScoreRanges!D$7),ScoreRanges!E$7,IF(AND(ConversionTable!B218&gt;=ScoreRanges!C$8,ConversionTable!B218&lt;=ScoreRanges!D$8),ScoreRanges!E$8,"")))))</f>
        <v>Needs Improvement</v>
      </c>
      <c r="B218" s="14">
        <f t="shared" si="11"/>
        <v>2.1599999999999979</v>
      </c>
      <c r="C218" s="22" t="e">
        <f t="shared" si="10"/>
        <v>#N/A</v>
      </c>
      <c r="D218" s="14" t="e">
        <f t="shared" si="12"/>
        <v>#N/A</v>
      </c>
      <c r="E218" s="7" t="e">
        <f>IF(AND(D218&gt;=ConversionTable!I$4,ConversionTable!D218&lt;=ConversionTable!J$4),ConversionTable!K$4,IF(AND(ConversionTable!D218&gt;=ConversionTable!I$5,ConversionTable!D218&lt;=ConversionTable!J$5),ConversionTable!K$5,IF(AND(ConversionTable!D218&gt;=ConversionTable!I$6,ConversionTable!D218&lt;=ConversionTable!J$6),ConversionTable!K$6,IF(AND(ConversionTable!D218&gt;=ConversionTable!I$7,ConversionTable!D218&lt;=ConversionTable!J$7),ConversionTable!K$7,IF(AND(ConversionTable!D218&gt;=ScoreRanges!J$8,ConversionTable!D218&lt;=ScoreRanges!K$8),ScoreRanges!L$8,"")))))</f>
        <v>#N/A</v>
      </c>
    </row>
    <row r="219" spans="1:5" x14ac:dyDescent="0.25">
      <c r="A219" s="5" t="str">
        <f>IF(AND(B219&gt;=ScoreRanges!C$4,ConversionTable!B219&lt;=ScoreRanges!D$4),ScoreRanges!E$4,IF(AND(ConversionTable!B219&gt;=ScoreRanges!C$5,ConversionTable!B219&lt;=ScoreRanges!D$5),ScoreRanges!E$5,IF(AND(ConversionTable!B219&gt;=ScoreRanges!C$6,ConversionTable!B219&lt;=ScoreRanges!D$6),ScoreRanges!E$6,IF(AND(ConversionTable!B219&gt;=ScoreRanges!C$7,ConversionTable!B219&lt;=ScoreRanges!D$7),ScoreRanges!E$7,IF(AND(ConversionTable!B219&gt;=ScoreRanges!C$8,ConversionTable!B219&lt;=ScoreRanges!D$8),ScoreRanges!E$8,"")))))</f>
        <v>Needs Improvement</v>
      </c>
      <c r="B219" s="14">
        <f t="shared" si="11"/>
        <v>2.1699999999999977</v>
      </c>
      <c r="C219" s="22" t="e">
        <f t="shared" si="10"/>
        <v>#N/A</v>
      </c>
      <c r="D219" s="14" t="e">
        <f t="shared" si="12"/>
        <v>#N/A</v>
      </c>
      <c r="E219" s="7" t="e">
        <f>IF(AND(D219&gt;=ConversionTable!I$4,ConversionTable!D219&lt;=ConversionTable!J$4),ConversionTable!K$4,IF(AND(ConversionTable!D219&gt;=ConversionTable!I$5,ConversionTable!D219&lt;=ConversionTable!J$5),ConversionTable!K$5,IF(AND(ConversionTable!D219&gt;=ConversionTable!I$6,ConversionTable!D219&lt;=ConversionTable!J$6),ConversionTable!K$6,IF(AND(ConversionTable!D219&gt;=ConversionTable!I$7,ConversionTable!D219&lt;=ConversionTable!J$7),ConversionTable!K$7,IF(AND(ConversionTable!D219&gt;=ScoreRanges!J$8,ConversionTable!D219&lt;=ScoreRanges!K$8),ScoreRanges!L$8,"")))))</f>
        <v>#N/A</v>
      </c>
    </row>
    <row r="220" spans="1:5" x14ac:dyDescent="0.25">
      <c r="A220" s="5" t="str">
        <f>IF(AND(B220&gt;=ScoreRanges!C$4,ConversionTable!B220&lt;=ScoreRanges!D$4),ScoreRanges!E$4,IF(AND(ConversionTable!B220&gt;=ScoreRanges!C$5,ConversionTable!B220&lt;=ScoreRanges!D$5),ScoreRanges!E$5,IF(AND(ConversionTable!B220&gt;=ScoreRanges!C$6,ConversionTable!B220&lt;=ScoreRanges!D$6),ScoreRanges!E$6,IF(AND(ConversionTable!B220&gt;=ScoreRanges!C$7,ConversionTable!B220&lt;=ScoreRanges!D$7),ScoreRanges!E$7,IF(AND(ConversionTable!B220&gt;=ScoreRanges!C$8,ConversionTable!B220&lt;=ScoreRanges!D$8),ScoreRanges!E$8,"")))))</f>
        <v>Needs Improvement</v>
      </c>
      <c r="B220" s="14">
        <f t="shared" si="11"/>
        <v>2.1799999999999975</v>
      </c>
      <c r="C220" s="22" t="e">
        <f t="shared" si="10"/>
        <v>#N/A</v>
      </c>
      <c r="D220" s="14" t="e">
        <f t="shared" si="12"/>
        <v>#N/A</v>
      </c>
      <c r="E220" s="7" t="e">
        <f>IF(AND(D220&gt;=ConversionTable!I$4,ConversionTable!D220&lt;=ConversionTable!J$4),ConversionTable!K$4,IF(AND(ConversionTable!D220&gt;=ConversionTable!I$5,ConversionTable!D220&lt;=ConversionTable!J$5),ConversionTable!K$5,IF(AND(ConversionTable!D220&gt;=ConversionTable!I$6,ConversionTable!D220&lt;=ConversionTable!J$6),ConversionTable!K$6,IF(AND(ConversionTable!D220&gt;=ConversionTable!I$7,ConversionTable!D220&lt;=ConversionTable!J$7),ConversionTable!K$7,IF(AND(ConversionTable!D220&gt;=ScoreRanges!J$8,ConversionTable!D220&lt;=ScoreRanges!K$8),ScoreRanges!L$8,"")))))</f>
        <v>#N/A</v>
      </c>
    </row>
    <row r="221" spans="1:5" x14ac:dyDescent="0.25">
      <c r="A221" s="5" t="str">
        <f>IF(AND(B221&gt;=ScoreRanges!C$4,ConversionTable!B221&lt;=ScoreRanges!D$4),ScoreRanges!E$4,IF(AND(ConversionTable!B221&gt;=ScoreRanges!C$5,ConversionTable!B221&lt;=ScoreRanges!D$5),ScoreRanges!E$5,IF(AND(ConversionTable!B221&gt;=ScoreRanges!C$6,ConversionTable!B221&lt;=ScoreRanges!D$6),ScoreRanges!E$6,IF(AND(ConversionTable!B221&gt;=ScoreRanges!C$7,ConversionTable!B221&lt;=ScoreRanges!D$7),ScoreRanges!E$7,IF(AND(ConversionTable!B221&gt;=ScoreRanges!C$8,ConversionTable!B221&lt;=ScoreRanges!D$8),ScoreRanges!E$8,"")))))</f>
        <v>Needs Improvement</v>
      </c>
      <c r="B221" s="14">
        <f t="shared" si="11"/>
        <v>2.1899999999999973</v>
      </c>
      <c r="C221" s="22" t="e">
        <f t="shared" si="10"/>
        <v>#N/A</v>
      </c>
      <c r="D221" s="14" t="e">
        <f t="shared" si="12"/>
        <v>#N/A</v>
      </c>
      <c r="E221" s="7" t="e">
        <f>IF(AND(D221&gt;=ConversionTable!I$4,ConversionTable!D221&lt;=ConversionTable!J$4),ConversionTable!K$4,IF(AND(ConversionTable!D221&gt;=ConversionTable!I$5,ConversionTable!D221&lt;=ConversionTable!J$5),ConversionTable!K$5,IF(AND(ConversionTable!D221&gt;=ConversionTable!I$6,ConversionTable!D221&lt;=ConversionTable!J$6),ConversionTable!K$6,IF(AND(ConversionTable!D221&gt;=ConversionTable!I$7,ConversionTable!D221&lt;=ConversionTable!J$7),ConversionTable!K$7,IF(AND(ConversionTable!D221&gt;=ScoreRanges!J$8,ConversionTable!D221&lt;=ScoreRanges!K$8),ScoreRanges!L$8,"")))))</f>
        <v>#N/A</v>
      </c>
    </row>
    <row r="222" spans="1:5" x14ac:dyDescent="0.25">
      <c r="A222" s="5" t="str">
        <f>IF(AND(B222&gt;=ScoreRanges!C$4,ConversionTable!B222&lt;=ScoreRanges!D$4),ScoreRanges!E$4,IF(AND(ConversionTable!B222&gt;=ScoreRanges!C$5,ConversionTable!B222&lt;=ScoreRanges!D$5),ScoreRanges!E$5,IF(AND(ConversionTable!B222&gt;=ScoreRanges!C$6,ConversionTable!B222&lt;=ScoreRanges!D$6),ScoreRanges!E$6,IF(AND(ConversionTable!B222&gt;=ScoreRanges!C$7,ConversionTable!B222&lt;=ScoreRanges!D$7),ScoreRanges!E$7,IF(AND(ConversionTable!B222&gt;=ScoreRanges!C$8,ConversionTable!B222&lt;=ScoreRanges!D$8),ScoreRanges!E$8,"")))))</f>
        <v>Needs Improvement</v>
      </c>
      <c r="B222" s="14">
        <f t="shared" si="11"/>
        <v>2.1999999999999971</v>
      </c>
      <c r="C222" s="22" t="e">
        <f t="shared" si="10"/>
        <v>#N/A</v>
      </c>
      <c r="D222" s="14" t="e">
        <f t="shared" si="12"/>
        <v>#N/A</v>
      </c>
      <c r="E222" s="7" t="e">
        <f>IF(AND(D222&gt;=ConversionTable!I$4,ConversionTable!D222&lt;=ConversionTable!J$4),ConversionTable!K$4,IF(AND(ConversionTable!D222&gt;=ConversionTable!I$5,ConversionTable!D222&lt;=ConversionTable!J$5),ConversionTable!K$5,IF(AND(ConversionTable!D222&gt;=ConversionTable!I$6,ConversionTable!D222&lt;=ConversionTable!J$6),ConversionTable!K$6,IF(AND(ConversionTable!D222&gt;=ConversionTable!I$7,ConversionTable!D222&lt;=ConversionTable!J$7),ConversionTable!K$7,IF(AND(ConversionTable!D222&gt;=ScoreRanges!J$8,ConversionTable!D222&lt;=ScoreRanges!K$8),ScoreRanges!L$8,"")))))</f>
        <v>#N/A</v>
      </c>
    </row>
    <row r="223" spans="1:5" x14ac:dyDescent="0.25">
      <c r="A223" s="5" t="str">
        <f>IF(AND(B223&gt;=ScoreRanges!C$4,ConversionTable!B223&lt;=ScoreRanges!D$4),ScoreRanges!E$4,IF(AND(ConversionTable!B223&gt;=ScoreRanges!C$5,ConversionTable!B223&lt;=ScoreRanges!D$5),ScoreRanges!E$5,IF(AND(ConversionTable!B223&gt;=ScoreRanges!C$6,ConversionTable!B223&lt;=ScoreRanges!D$6),ScoreRanges!E$6,IF(AND(ConversionTable!B223&gt;=ScoreRanges!C$7,ConversionTable!B223&lt;=ScoreRanges!D$7),ScoreRanges!E$7,IF(AND(ConversionTable!B223&gt;=ScoreRanges!C$8,ConversionTable!B223&lt;=ScoreRanges!D$8),ScoreRanges!E$8,"")))))</f>
        <v>Needs Improvement</v>
      </c>
      <c r="B223" s="14">
        <f t="shared" si="11"/>
        <v>2.2099999999999969</v>
      </c>
      <c r="C223" s="22" t="e">
        <f t="shared" si="10"/>
        <v>#N/A</v>
      </c>
      <c r="D223" s="14" t="e">
        <f t="shared" si="12"/>
        <v>#N/A</v>
      </c>
      <c r="E223" s="7" t="e">
        <f>IF(AND(D223&gt;=ConversionTable!I$4,ConversionTable!D223&lt;=ConversionTable!J$4),ConversionTable!K$4,IF(AND(ConversionTable!D223&gt;=ConversionTable!I$5,ConversionTable!D223&lt;=ConversionTable!J$5),ConversionTable!K$5,IF(AND(ConversionTable!D223&gt;=ConversionTable!I$6,ConversionTable!D223&lt;=ConversionTable!J$6),ConversionTable!K$6,IF(AND(ConversionTable!D223&gt;=ConversionTable!I$7,ConversionTable!D223&lt;=ConversionTable!J$7),ConversionTable!K$7,IF(AND(ConversionTable!D223&gt;=ScoreRanges!J$8,ConversionTable!D223&lt;=ScoreRanges!K$8),ScoreRanges!L$8,"")))))</f>
        <v>#N/A</v>
      </c>
    </row>
    <row r="224" spans="1:5" x14ac:dyDescent="0.25">
      <c r="A224" s="5" t="str">
        <f>IF(AND(B224&gt;=ScoreRanges!C$4,ConversionTable!B224&lt;=ScoreRanges!D$4),ScoreRanges!E$4,IF(AND(ConversionTable!B224&gt;=ScoreRanges!C$5,ConversionTable!B224&lt;=ScoreRanges!D$5),ScoreRanges!E$5,IF(AND(ConversionTable!B224&gt;=ScoreRanges!C$6,ConversionTable!B224&lt;=ScoreRanges!D$6),ScoreRanges!E$6,IF(AND(ConversionTable!B224&gt;=ScoreRanges!C$7,ConversionTable!B224&lt;=ScoreRanges!D$7),ScoreRanges!E$7,IF(AND(ConversionTable!B224&gt;=ScoreRanges!C$8,ConversionTable!B224&lt;=ScoreRanges!D$8),ScoreRanges!E$8,"")))))</f>
        <v>Needs Improvement</v>
      </c>
      <c r="B224" s="14">
        <f t="shared" si="11"/>
        <v>2.2199999999999966</v>
      </c>
      <c r="C224" s="22" t="e">
        <f t="shared" si="10"/>
        <v>#N/A</v>
      </c>
      <c r="D224" s="14" t="e">
        <f t="shared" si="12"/>
        <v>#N/A</v>
      </c>
      <c r="E224" s="7" t="e">
        <f>IF(AND(D224&gt;=ConversionTable!I$4,ConversionTable!D224&lt;=ConversionTable!J$4),ConversionTable!K$4,IF(AND(ConversionTable!D224&gt;=ConversionTable!I$5,ConversionTable!D224&lt;=ConversionTable!J$5),ConversionTable!K$5,IF(AND(ConversionTable!D224&gt;=ConversionTable!I$6,ConversionTable!D224&lt;=ConversionTable!J$6),ConversionTable!K$6,IF(AND(ConversionTable!D224&gt;=ConversionTable!I$7,ConversionTable!D224&lt;=ConversionTable!J$7),ConversionTable!K$7,IF(AND(ConversionTable!D224&gt;=ScoreRanges!J$8,ConversionTable!D224&lt;=ScoreRanges!K$8),ScoreRanges!L$8,"")))))</f>
        <v>#N/A</v>
      </c>
    </row>
    <row r="225" spans="1:5" x14ac:dyDescent="0.25">
      <c r="A225" s="5" t="str">
        <f>IF(AND(B225&gt;=ScoreRanges!C$4,ConversionTable!B225&lt;=ScoreRanges!D$4),ScoreRanges!E$4,IF(AND(ConversionTable!B225&gt;=ScoreRanges!C$5,ConversionTable!B225&lt;=ScoreRanges!D$5),ScoreRanges!E$5,IF(AND(ConversionTable!B225&gt;=ScoreRanges!C$6,ConversionTable!B225&lt;=ScoreRanges!D$6),ScoreRanges!E$6,IF(AND(ConversionTable!B225&gt;=ScoreRanges!C$7,ConversionTable!B225&lt;=ScoreRanges!D$7),ScoreRanges!E$7,IF(AND(ConversionTable!B225&gt;=ScoreRanges!C$8,ConversionTable!B225&lt;=ScoreRanges!D$8),ScoreRanges!E$8,"")))))</f>
        <v>Needs Improvement</v>
      </c>
      <c r="B225" s="14">
        <f t="shared" si="11"/>
        <v>2.2299999999999964</v>
      </c>
      <c r="C225" s="22" t="e">
        <f t="shared" si="10"/>
        <v>#N/A</v>
      </c>
      <c r="D225" s="14" t="e">
        <f t="shared" si="12"/>
        <v>#N/A</v>
      </c>
      <c r="E225" s="7" t="e">
        <f>IF(AND(D225&gt;=ConversionTable!I$4,ConversionTable!D225&lt;=ConversionTable!J$4),ConversionTable!K$4,IF(AND(ConversionTable!D225&gt;=ConversionTable!I$5,ConversionTable!D225&lt;=ConversionTable!J$5),ConversionTable!K$5,IF(AND(ConversionTable!D225&gt;=ConversionTable!I$6,ConversionTable!D225&lt;=ConversionTable!J$6),ConversionTable!K$6,IF(AND(ConversionTable!D225&gt;=ConversionTable!I$7,ConversionTable!D225&lt;=ConversionTable!J$7),ConversionTable!K$7,IF(AND(ConversionTable!D225&gt;=ScoreRanges!J$8,ConversionTable!D225&lt;=ScoreRanges!K$8),ScoreRanges!L$8,"")))))</f>
        <v>#N/A</v>
      </c>
    </row>
    <row r="226" spans="1:5" x14ac:dyDescent="0.25">
      <c r="A226" s="5" t="str">
        <f>IF(AND(B226&gt;=ScoreRanges!C$4,ConversionTable!B226&lt;=ScoreRanges!D$4),ScoreRanges!E$4,IF(AND(ConversionTable!B226&gt;=ScoreRanges!C$5,ConversionTable!B226&lt;=ScoreRanges!D$5),ScoreRanges!E$5,IF(AND(ConversionTable!B226&gt;=ScoreRanges!C$6,ConversionTable!B226&lt;=ScoreRanges!D$6),ScoreRanges!E$6,IF(AND(ConversionTable!B226&gt;=ScoreRanges!C$7,ConversionTable!B226&lt;=ScoreRanges!D$7),ScoreRanges!E$7,IF(AND(ConversionTable!B226&gt;=ScoreRanges!C$8,ConversionTable!B226&lt;=ScoreRanges!D$8),ScoreRanges!E$8,"")))))</f>
        <v>Needs Improvement</v>
      </c>
      <c r="B226" s="14">
        <f t="shared" si="11"/>
        <v>2.2399999999999962</v>
      </c>
      <c r="C226" s="22" t="e">
        <f t="shared" si="10"/>
        <v>#N/A</v>
      </c>
      <c r="D226" s="14" t="e">
        <f t="shared" si="12"/>
        <v>#N/A</v>
      </c>
      <c r="E226" s="7" t="e">
        <f>IF(AND(D226&gt;=ConversionTable!I$4,ConversionTable!D226&lt;=ConversionTable!J$4),ConversionTable!K$4,IF(AND(ConversionTable!D226&gt;=ConversionTable!I$5,ConversionTable!D226&lt;=ConversionTable!J$5),ConversionTable!K$5,IF(AND(ConversionTable!D226&gt;=ConversionTable!I$6,ConversionTable!D226&lt;=ConversionTable!J$6),ConversionTable!K$6,IF(AND(ConversionTable!D226&gt;=ConversionTable!I$7,ConversionTable!D226&lt;=ConversionTable!J$7),ConversionTable!K$7,IF(AND(ConversionTable!D226&gt;=ScoreRanges!J$8,ConversionTable!D226&lt;=ScoreRanges!K$8),ScoreRanges!L$8,"")))))</f>
        <v>#N/A</v>
      </c>
    </row>
    <row r="227" spans="1:5" x14ac:dyDescent="0.25">
      <c r="A227" s="5" t="str">
        <f>IF(AND(B227&gt;=ScoreRanges!C$4,ConversionTable!B227&lt;=ScoreRanges!D$4),ScoreRanges!E$4,IF(AND(ConversionTable!B227&gt;=ScoreRanges!C$5,ConversionTable!B227&lt;=ScoreRanges!D$5),ScoreRanges!E$5,IF(AND(ConversionTable!B227&gt;=ScoreRanges!C$6,ConversionTable!B227&lt;=ScoreRanges!D$6),ScoreRanges!E$6,IF(AND(ConversionTable!B227&gt;=ScoreRanges!C$7,ConversionTable!B227&lt;=ScoreRanges!D$7),ScoreRanges!E$7,IF(AND(ConversionTable!B227&gt;=ScoreRanges!C$8,ConversionTable!B227&lt;=ScoreRanges!D$8),ScoreRanges!E$8,"")))))</f>
        <v>Needs Improvement</v>
      </c>
      <c r="B227" s="14">
        <f t="shared" si="11"/>
        <v>2.249999999999996</v>
      </c>
      <c r="C227" s="22" t="e">
        <f t="shared" si="10"/>
        <v>#N/A</v>
      </c>
      <c r="D227" s="14" t="e">
        <f t="shared" si="12"/>
        <v>#N/A</v>
      </c>
      <c r="E227" s="7" t="e">
        <f>IF(AND(D227&gt;=ConversionTable!I$4,ConversionTable!D227&lt;=ConversionTable!J$4),ConversionTable!K$4,IF(AND(ConversionTable!D227&gt;=ConversionTable!I$5,ConversionTable!D227&lt;=ConversionTable!J$5),ConversionTable!K$5,IF(AND(ConversionTable!D227&gt;=ConversionTable!I$6,ConversionTable!D227&lt;=ConversionTable!J$6),ConversionTable!K$6,IF(AND(ConversionTable!D227&gt;=ConversionTable!I$7,ConversionTable!D227&lt;=ConversionTable!J$7),ConversionTable!K$7,IF(AND(ConversionTable!D227&gt;=ScoreRanges!J$8,ConversionTable!D227&lt;=ScoreRanges!K$8),ScoreRanges!L$8,"")))))</f>
        <v>#N/A</v>
      </c>
    </row>
    <row r="228" spans="1:5" x14ac:dyDescent="0.25">
      <c r="A228" s="5" t="str">
        <f>IF(AND(B228&gt;=ScoreRanges!C$4,ConversionTable!B228&lt;=ScoreRanges!D$4),ScoreRanges!E$4,IF(AND(ConversionTable!B228&gt;=ScoreRanges!C$5,ConversionTable!B228&lt;=ScoreRanges!D$5),ScoreRanges!E$5,IF(AND(ConversionTable!B228&gt;=ScoreRanges!C$6,ConversionTable!B228&lt;=ScoreRanges!D$6),ScoreRanges!E$6,IF(AND(ConversionTable!B228&gt;=ScoreRanges!C$7,ConversionTable!B228&lt;=ScoreRanges!D$7),ScoreRanges!E$7,IF(AND(ConversionTable!B228&gt;=ScoreRanges!C$8,ConversionTable!B228&lt;=ScoreRanges!D$8),ScoreRanges!E$8,"")))))</f>
        <v>Needs Improvement</v>
      </c>
      <c r="B228" s="14">
        <f t="shared" si="11"/>
        <v>2.2599999999999958</v>
      </c>
      <c r="C228" s="22" t="e">
        <f t="shared" si="10"/>
        <v>#N/A</v>
      </c>
      <c r="D228" s="14" t="e">
        <f t="shared" si="12"/>
        <v>#N/A</v>
      </c>
      <c r="E228" s="7" t="e">
        <f>IF(AND(D228&gt;=ConversionTable!I$4,ConversionTable!D228&lt;=ConversionTable!J$4),ConversionTable!K$4,IF(AND(ConversionTable!D228&gt;=ConversionTable!I$5,ConversionTable!D228&lt;=ConversionTable!J$5),ConversionTable!K$5,IF(AND(ConversionTable!D228&gt;=ConversionTable!I$6,ConversionTable!D228&lt;=ConversionTable!J$6),ConversionTable!K$6,IF(AND(ConversionTable!D228&gt;=ConversionTable!I$7,ConversionTable!D228&lt;=ConversionTable!J$7),ConversionTable!K$7,IF(AND(ConversionTable!D228&gt;=ScoreRanges!J$8,ConversionTable!D228&lt;=ScoreRanges!K$8),ScoreRanges!L$8,"")))))</f>
        <v>#N/A</v>
      </c>
    </row>
    <row r="229" spans="1:5" x14ac:dyDescent="0.25">
      <c r="A229" s="5" t="str">
        <f>IF(AND(B229&gt;=ScoreRanges!C$4,ConversionTable!B229&lt;=ScoreRanges!D$4),ScoreRanges!E$4,IF(AND(ConversionTable!B229&gt;=ScoreRanges!C$5,ConversionTable!B229&lt;=ScoreRanges!D$5),ScoreRanges!E$5,IF(AND(ConversionTable!B229&gt;=ScoreRanges!C$6,ConversionTable!B229&lt;=ScoreRanges!D$6),ScoreRanges!E$6,IF(AND(ConversionTable!B229&gt;=ScoreRanges!C$7,ConversionTable!B229&lt;=ScoreRanges!D$7),ScoreRanges!E$7,IF(AND(ConversionTable!B229&gt;=ScoreRanges!C$8,ConversionTable!B229&lt;=ScoreRanges!D$8),ScoreRanges!E$8,"")))))</f>
        <v>Needs Improvement</v>
      </c>
      <c r="B229" s="14">
        <f t="shared" si="11"/>
        <v>2.2699999999999956</v>
      </c>
      <c r="C229" s="22" t="e">
        <f t="shared" si="10"/>
        <v>#N/A</v>
      </c>
      <c r="D229" s="14" t="e">
        <f t="shared" si="12"/>
        <v>#N/A</v>
      </c>
      <c r="E229" s="7" t="e">
        <f>IF(AND(D229&gt;=ConversionTable!I$4,ConversionTable!D229&lt;=ConversionTable!J$4),ConversionTable!K$4,IF(AND(ConversionTable!D229&gt;=ConversionTable!I$5,ConversionTable!D229&lt;=ConversionTable!J$5),ConversionTable!K$5,IF(AND(ConversionTable!D229&gt;=ConversionTable!I$6,ConversionTable!D229&lt;=ConversionTable!J$6),ConversionTable!K$6,IF(AND(ConversionTable!D229&gt;=ConversionTable!I$7,ConversionTable!D229&lt;=ConversionTable!J$7),ConversionTable!K$7,IF(AND(ConversionTable!D229&gt;=ScoreRanges!J$8,ConversionTable!D229&lt;=ScoreRanges!K$8),ScoreRanges!L$8,"")))))</f>
        <v>#N/A</v>
      </c>
    </row>
    <row r="230" spans="1:5" x14ac:dyDescent="0.25">
      <c r="A230" s="5" t="str">
        <f>IF(AND(B230&gt;=ScoreRanges!C$4,ConversionTable!B230&lt;=ScoreRanges!D$4),ScoreRanges!E$4,IF(AND(ConversionTable!B230&gt;=ScoreRanges!C$5,ConversionTable!B230&lt;=ScoreRanges!D$5),ScoreRanges!E$5,IF(AND(ConversionTable!B230&gt;=ScoreRanges!C$6,ConversionTable!B230&lt;=ScoreRanges!D$6),ScoreRanges!E$6,IF(AND(ConversionTable!B230&gt;=ScoreRanges!C$7,ConversionTable!B230&lt;=ScoreRanges!D$7),ScoreRanges!E$7,IF(AND(ConversionTable!B230&gt;=ScoreRanges!C$8,ConversionTable!B230&lt;=ScoreRanges!D$8),ScoreRanges!E$8,"")))))</f>
        <v>Needs Improvement</v>
      </c>
      <c r="B230" s="14">
        <f t="shared" si="11"/>
        <v>2.2799999999999954</v>
      </c>
      <c r="C230" s="22" t="e">
        <f t="shared" si="10"/>
        <v>#N/A</v>
      </c>
      <c r="D230" s="14" t="e">
        <f t="shared" si="12"/>
        <v>#N/A</v>
      </c>
      <c r="E230" s="7" t="e">
        <f>IF(AND(D230&gt;=ConversionTable!I$4,ConversionTable!D230&lt;=ConversionTable!J$4),ConversionTable!K$4,IF(AND(ConversionTable!D230&gt;=ConversionTable!I$5,ConversionTable!D230&lt;=ConversionTable!J$5),ConversionTable!K$5,IF(AND(ConversionTable!D230&gt;=ConversionTable!I$6,ConversionTable!D230&lt;=ConversionTable!J$6),ConversionTable!K$6,IF(AND(ConversionTable!D230&gt;=ConversionTable!I$7,ConversionTable!D230&lt;=ConversionTable!J$7),ConversionTable!K$7,IF(AND(ConversionTable!D230&gt;=ScoreRanges!J$8,ConversionTable!D230&lt;=ScoreRanges!K$8),ScoreRanges!L$8,"")))))</f>
        <v>#N/A</v>
      </c>
    </row>
    <row r="231" spans="1:5" x14ac:dyDescent="0.25">
      <c r="A231" s="5" t="str">
        <f>IF(AND(B231&gt;=ScoreRanges!C$4,ConversionTable!B231&lt;=ScoreRanges!D$4),ScoreRanges!E$4,IF(AND(ConversionTable!B231&gt;=ScoreRanges!C$5,ConversionTable!B231&lt;=ScoreRanges!D$5),ScoreRanges!E$5,IF(AND(ConversionTable!B231&gt;=ScoreRanges!C$6,ConversionTable!B231&lt;=ScoreRanges!D$6),ScoreRanges!E$6,IF(AND(ConversionTable!B231&gt;=ScoreRanges!C$7,ConversionTable!B231&lt;=ScoreRanges!D$7),ScoreRanges!E$7,IF(AND(ConversionTable!B231&gt;=ScoreRanges!C$8,ConversionTable!B231&lt;=ScoreRanges!D$8),ScoreRanges!E$8,"")))))</f>
        <v>Needs Improvement</v>
      </c>
      <c r="B231" s="14">
        <f t="shared" si="11"/>
        <v>2.2899999999999952</v>
      </c>
      <c r="C231" s="22" t="e">
        <f t="shared" si="10"/>
        <v>#N/A</v>
      </c>
      <c r="D231" s="14" t="e">
        <f t="shared" si="12"/>
        <v>#N/A</v>
      </c>
      <c r="E231" s="7" t="e">
        <f>IF(AND(D231&gt;=ConversionTable!I$4,ConversionTable!D231&lt;=ConversionTable!J$4),ConversionTable!K$4,IF(AND(ConversionTable!D231&gt;=ConversionTable!I$5,ConversionTable!D231&lt;=ConversionTable!J$5),ConversionTable!K$5,IF(AND(ConversionTable!D231&gt;=ConversionTable!I$6,ConversionTable!D231&lt;=ConversionTable!J$6),ConversionTable!K$6,IF(AND(ConversionTable!D231&gt;=ConversionTable!I$7,ConversionTable!D231&lt;=ConversionTable!J$7),ConversionTable!K$7,IF(AND(ConversionTable!D231&gt;=ScoreRanges!J$8,ConversionTable!D231&lt;=ScoreRanges!K$8),ScoreRanges!L$8,"")))))</f>
        <v>#N/A</v>
      </c>
    </row>
    <row r="232" spans="1:5" x14ac:dyDescent="0.25">
      <c r="A232" s="5" t="str">
        <f>IF(AND(B232&gt;=ScoreRanges!C$4,ConversionTable!B232&lt;=ScoreRanges!D$4),ScoreRanges!E$4,IF(AND(ConversionTable!B232&gt;=ScoreRanges!C$5,ConversionTable!B232&lt;=ScoreRanges!D$5),ScoreRanges!E$5,IF(AND(ConversionTable!B232&gt;=ScoreRanges!C$6,ConversionTable!B232&lt;=ScoreRanges!D$6),ScoreRanges!E$6,IF(AND(ConversionTable!B232&gt;=ScoreRanges!C$7,ConversionTable!B232&lt;=ScoreRanges!D$7),ScoreRanges!E$7,IF(AND(ConversionTable!B232&gt;=ScoreRanges!C$8,ConversionTable!B232&lt;=ScoreRanges!D$8),ScoreRanges!E$8,"")))))</f>
        <v>Needs Improvement</v>
      </c>
      <c r="B232" s="14">
        <v>2.2999999999999998</v>
      </c>
      <c r="C232" s="22" t="e">
        <f t="shared" si="10"/>
        <v>#N/A</v>
      </c>
      <c r="D232" s="14" t="e">
        <f t="shared" si="12"/>
        <v>#N/A</v>
      </c>
      <c r="E232" s="7" t="e">
        <f>IF(AND(D232&gt;=ConversionTable!I$4,ConversionTable!D232&lt;=ConversionTable!J$4),ConversionTable!K$4,IF(AND(ConversionTable!D232&gt;=ConversionTable!I$5,ConversionTable!D232&lt;=ConversionTable!J$5),ConversionTable!K$5,IF(AND(ConversionTable!D232&gt;=ConversionTable!I$6,ConversionTable!D232&lt;=ConversionTable!J$6),ConversionTable!K$6,IF(AND(ConversionTable!D232&gt;=ConversionTable!I$7,ConversionTable!D232&lt;=ConversionTable!J$7),ConversionTable!K$7,IF(AND(ConversionTable!D232&gt;=ScoreRanges!J$8,ConversionTable!D232&lt;=ScoreRanges!K$8),ScoreRanges!L$8,"")))))</f>
        <v>#N/A</v>
      </c>
    </row>
    <row r="233" spans="1:5" x14ac:dyDescent="0.25">
      <c r="A233" s="5" t="str">
        <f>IF(AND(B233&gt;=ScoreRanges!C$4,ConversionTable!B233&lt;=ScoreRanges!D$4),ScoreRanges!E$4,IF(AND(ConversionTable!B233&gt;=ScoreRanges!C$5,ConversionTable!B233&lt;=ScoreRanges!D$5),ScoreRanges!E$5,IF(AND(ConversionTable!B233&gt;=ScoreRanges!C$6,ConversionTable!B233&lt;=ScoreRanges!D$6),ScoreRanges!E$6,IF(AND(ConversionTable!B233&gt;=ScoreRanges!C$7,ConversionTable!B233&lt;=ScoreRanges!D$7),ScoreRanges!E$7,IF(AND(ConversionTable!B233&gt;=ScoreRanges!C$8,ConversionTable!B233&lt;=ScoreRanges!D$8),ScoreRanges!E$8,"")))))</f>
        <v>Needs Improvement</v>
      </c>
      <c r="B233" s="14">
        <f t="shared" si="11"/>
        <v>2.3099999999999996</v>
      </c>
      <c r="C233" s="22" t="e">
        <f t="shared" si="10"/>
        <v>#N/A</v>
      </c>
      <c r="D233" s="14" t="e">
        <f t="shared" si="12"/>
        <v>#N/A</v>
      </c>
      <c r="E233" s="7" t="e">
        <f>IF(AND(D233&gt;=ConversionTable!I$4,ConversionTable!D233&lt;=ConversionTable!J$4),ConversionTable!K$4,IF(AND(ConversionTable!D233&gt;=ConversionTable!I$5,ConversionTable!D233&lt;=ConversionTable!J$5),ConversionTable!K$5,IF(AND(ConversionTable!D233&gt;=ConversionTable!I$6,ConversionTable!D233&lt;=ConversionTable!J$6),ConversionTable!K$6,IF(AND(ConversionTable!D233&gt;=ConversionTable!I$7,ConversionTable!D233&lt;=ConversionTable!J$7),ConversionTable!K$7,IF(AND(ConversionTable!D233&gt;=ScoreRanges!J$8,ConversionTable!D233&lt;=ScoreRanges!K$8),ScoreRanges!L$8,"")))))</f>
        <v>#N/A</v>
      </c>
    </row>
    <row r="234" spans="1:5" x14ac:dyDescent="0.25">
      <c r="A234" s="5" t="str">
        <f>IF(AND(B234&gt;=ScoreRanges!C$4,ConversionTable!B234&lt;=ScoreRanges!D$4),ScoreRanges!E$4,IF(AND(ConversionTable!B234&gt;=ScoreRanges!C$5,ConversionTable!B234&lt;=ScoreRanges!D$5),ScoreRanges!E$5,IF(AND(ConversionTable!B234&gt;=ScoreRanges!C$6,ConversionTable!B234&lt;=ScoreRanges!D$6),ScoreRanges!E$6,IF(AND(ConversionTable!B234&gt;=ScoreRanges!C$7,ConversionTable!B234&lt;=ScoreRanges!D$7),ScoreRanges!E$7,IF(AND(ConversionTable!B234&gt;=ScoreRanges!C$8,ConversionTable!B234&lt;=ScoreRanges!D$8),ScoreRanges!E$8,"")))))</f>
        <v>Needs Improvement</v>
      </c>
      <c r="B234" s="14">
        <f t="shared" si="11"/>
        <v>2.3199999999999994</v>
      </c>
      <c r="C234" s="22" t="e">
        <f t="shared" si="10"/>
        <v>#N/A</v>
      </c>
      <c r="D234" s="14" t="e">
        <f t="shared" si="12"/>
        <v>#N/A</v>
      </c>
      <c r="E234" s="7" t="e">
        <f>IF(AND(D234&gt;=ConversionTable!I$4,ConversionTable!D234&lt;=ConversionTable!J$4),ConversionTable!K$4,IF(AND(ConversionTable!D234&gt;=ConversionTable!I$5,ConversionTable!D234&lt;=ConversionTable!J$5),ConversionTable!K$5,IF(AND(ConversionTable!D234&gt;=ConversionTable!I$6,ConversionTable!D234&lt;=ConversionTable!J$6),ConversionTable!K$6,IF(AND(ConversionTable!D234&gt;=ConversionTable!I$7,ConversionTable!D234&lt;=ConversionTable!J$7),ConversionTable!K$7,IF(AND(ConversionTable!D234&gt;=ScoreRanges!J$8,ConversionTable!D234&lt;=ScoreRanges!K$8),ScoreRanges!L$8,"")))))</f>
        <v>#N/A</v>
      </c>
    </row>
    <row r="235" spans="1:5" x14ac:dyDescent="0.25">
      <c r="A235" s="5" t="str">
        <f>IF(AND(B235&gt;=ScoreRanges!C$4,ConversionTable!B235&lt;=ScoreRanges!D$4),ScoreRanges!E$4,IF(AND(ConversionTable!B235&gt;=ScoreRanges!C$5,ConversionTable!B235&lt;=ScoreRanges!D$5),ScoreRanges!E$5,IF(AND(ConversionTable!B235&gt;=ScoreRanges!C$6,ConversionTable!B235&lt;=ScoreRanges!D$6),ScoreRanges!E$6,IF(AND(ConversionTable!B235&gt;=ScoreRanges!C$7,ConversionTable!B235&lt;=ScoreRanges!D$7),ScoreRanges!E$7,IF(AND(ConversionTable!B235&gt;=ScoreRanges!C$8,ConversionTable!B235&lt;=ScoreRanges!D$8),ScoreRanges!E$8,"")))))</f>
        <v>Needs Improvement</v>
      </c>
      <c r="B235" s="14">
        <f t="shared" si="11"/>
        <v>2.3299999999999992</v>
      </c>
      <c r="C235" s="22" t="e">
        <f t="shared" si="10"/>
        <v>#N/A</v>
      </c>
      <c r="D235" s="14" t="e">
        <f t="shared" si="12"/>
        <v>#N/A</v>
      </c>
      <c r="E235" s="7" t="e">
        <f>IF(AND(D235&gt;=ConversionTable!I$4,ConversionTable!D235&lt;=ConversionTable!J$4),ConversionTable!K$4,IF(AND(ConversionTable!D235&gt;=ConversionTable!I$5,ConversionTable!D235&lt;=ConversionTable!J$5),ConversionTable!K$5,IF(AND(ConversionTable!D235&gt;=ConversionTable!I$6,ConversionTable!D235&lt;=ConversionTable!J$6),ConversionTable!K$6,IF(AND(ConversionTable!D235&gt;=ConversionTable!I$7,ConversionTable!D235&lt;=ConversionTable!J$7),ConversionTable!K$7,IF(AND(ConversionTable!D235&gt;=ScoreRanges!J$8,ConversionTable!D235&lt;=ScoreRanges!K$8),ScoreRanges!L$8,"")))))</f>
        <v>#N/A</v>
      </c>
    </row>
    <row r="236" spans="1:5" x14ac:dyDescent="0.25">
      <c r="A236" s="5" t="str">
        <f>IF(AND(B236&gt;=ScoreRanges!C$4,ConversionTable!B236&lt;=ScoreRanges!D$4),ScoreRanges!E$4,IF(AND(ConversionTable!B236&gt;=ScoreRanges!C$5,ConversionTable!B236&lt;=ScoreRanges!D$5),ScoreRanges!E$5,IF(AND(ConversionTable!B236&gt;=ScoreRanges!C$6,ConversionTable!B236&lt;=ScoreRanges!D$6),ScoreRanges!E$6,IF(AND(ConversionTable!B236&gt;=ScoreRanges!C$7,ConversionTable!B236&lt;=ScoreRanges!D$7),ScoreRanges!E$7,IF(AND(ConversionTable!B236&gt;=ScoreRanges!C$8,ConversionTable!B236&lt;=ScoreRanges!D$8),ScoreRanges!E$8,"")))))</f>
        <v>Needs Improvement</v>
      </c>
      <c r="B236" s="14">
        <f t="shared" si="11"/>
        <v>2.339999999999999</v>
      </c>
      <c r="C236" s="22" t="e">
        <f t="shared" si="10"/>
        <v>#N/A</v>
      </c>
      <c r="D236" s="14" t="e">
        <f t="shared" si="12"/>
        <v>#N/A</v>
      </c>
      <c r="E236" s="7" t="e">
        <f>IF(AND(D236&gt;=ConversionTable!I$4,ConversionTable!D236&lt;=ConversionTable!J$4),ConversionTable!K$4,IF(AND(ConversionTable!D236&gt;=ConversionTable!I$5,ConversionTable!D236&lt;=ConversionTable!J$5),ConversionTable!K$5,IF(AND(ConversionTable!D236&gt;=ConversionTable!I$6,ConversionTable!D236&lt;=ConversionTable!J$6),ConversionTable!K$6,IF(AND(ConversionTable!D236&gt;=ConversionTable!I$7,ConversionTable!D236&lt;=ConversionTable!J$7),ConversionTable!K$7,IF(AND(ConversionTable!D236&gt;=ScoreRanges!J$8,ConversionTable!D236&lt;=ScoreRanges!K$8),ScoreRanges!L$8,"")))))</f>
        <v>#N/A</v>
      </c>
    </row>
    <row r="237" spans="1:5" x14ac:dyDescent="0.25">
      <c r="A237" s="5" t="str">
        <f>IF(AND(B237&gt;=ScoreRanges!C$4,ConversionTable!B237&lt;=ScoreRanges!D$4),ScoreRanges!E$4,IF(AND(ConversionTable!B237&gt;=ScoreRanges!C$5,ConversionTable!B237&lt;=ScoreRanges!D$5),ScoreRanges!E$5,IF(AND(ConversionTable!B237&gt;=ScoreRanges!C$6,ConversionTable!B237&lt;=ScoreRanges!D$6),ScoreRanges!E$6,IF(AND(ConversionTable!B237&gt;=ScoreRanges!C$7,ConversionTable!B237&lt;=ScoreRanges!D$7),ScoreRanges!E$7,IF(AND(ConversionTable!B237&gt;=ScoreRanges!C$8,ConversionTable!B237&lt;=ScoreRanges!D$8),ScoreRanges!E$8,"")))))</f>
        <v>Needs Improvement</v>
      </c>
      <c r="B237" s="14">
        <f t="shared" si="11"/>
        <v>2.3499999999999988</v>
      </c>
      <c r="C237" s="22" t="e">
        <f t="shared" si="10"/>
        <v>#N/A</v>
      </c>
      <c r="D237" s="14" t="e">
        <f t="shared" si="12"/>
        <v>#N/A</v>
      </c>
      <c r="E237" s="7" t="e">
        <f>IF(AND(D237&gt;=ConversionTable!I$4,ConversionTable!D237&lt;=ConversionTable!J$4),ConversionTable!K$4,IF(AND(ConversionTable!D237&gt;=ConversionTable!I$5,ConversionTable!D237&lt;=ConversionTable!J$5),ConversionTable!K$5,IF(AND(ConversionTable!D237&gt;=ConversionTable!I$6,ConversionTable!D237&lt;=ConversionTable!J$6),ConversionTable!K$6,IF(AND(ConversionTable!D237&gt;=ConversionTable!I$7,ConversionTable!D237&lt;=ConversionTable!J$7),ConversionTable!K$7,IF(AND(ConversionTable!D237&gt;=ScoreRanges!J$8,ConversionTable!D237&lt;=ScoreRanges!K$8),ScoreRanges!L$8,"")))))</f>
        <v>#N/A</v>
      </c>
    </row>
    <row r="238" spans="1:5" x14ac:dyDescent="0.25">
      <c r="A238" s="5" t="str">
        <f>IF(AND(B238&gt;=ScoreRanges!C$4,ConversionTable!B238&lt;=ScoreRanges!D$4),ScoreRanges!E$4,IF(AND(ConversionTable!B238&gt;=ScoreRanges!C$5,ConversionTable!B238&lt;=ScoreRanges!D$5),ScoreRanges!E$5,IF(AND(ConversionTable!B238&gt;=ScoreRanges!C$6,ConversionTable!B238&lt;=ScoreRanges!D$6),ScoreRanges!E$6,IF(AND(ConversionTable!B238&gt;=ScoreRanges!C$7,ConversionTable!B238&lt;=ScoreRanges!D$7),ScoreRanges!E$7,IF(AND(ConversionTable!B238&gt;=ScoreRanges!C$8,ConversionTable!B238&lt;=ScoreRanges!D$8),ScoreRanges!E$8,"")))))</f>
        <v>Needs Improvement</v>
      </c>
      <c r="B238" s="14">
        <f t="shared" si="11"/>
        <v>2.3599999999999985</v>
      </c>
      <c r="C238" s="22" t="e">
        <f t="shared" si="10"/>
        <v>#N/A</v>
      </c>
      <c r="D238" s="14" t="e">
        <f t="shared" si="12"/>
        <v>#N/A</v>
      </c>
      <c r="E238" s="7" t="e">
        <f>IF(AND(D238&gt;=ConversionTable!I$4,ConversionTable!D238&lt;=ConversionTable!J$4),ConversionTable!K$4,IF(AND(ConversionTable!D238&gt;=ConversionTable!I$5,ConversionTable!D238&lt;=ConversionTable!J$5),ConversionTable!K$5,IF(AND(ConversionTable!D238&gt;=ConversionTable!I$6,ConversionTable!D238&lt;=ConversionTable!J$6),ConversionTable!K$6,IF(AND(ConversionTable!D238&gt;=ConversionTable!I$7,ConversionTable!D238&lt;=ConversionTable!J$7),ConversionTable!K$7,IF(AND(ConversionTable!D238&gt;=ScoreRanges!J$8,ConversionTable!D238&lt;=ScoreRanges!K$8),ScoreRanges!L$8,"")))))</f>
        <v>#N/A</v>
      </c>
    </row>
    <row r="239" spans="1:5" x14ac:dyDescent="0.25">
      <c r="A239" s="5" t="str">
        <f>IF(AND(B239&gt;=ScoreRanges!C$4,ConversionTable!B239&lt;=ScoreRanges!D$4),ScoreRanges!E$4,IF(AND(ConversionTable!B239&gt;=ScoreRanges!C$5,ConversionTable!B239&lt;=ScoreRanges!D$5),ScoreRanges!E$5,IF(AND(ConversionTable!B239&gt;=ScoreRanges!C$6,ConversionTable!B239&lt;=ScoreRanges!D$6),ScoreRanges!E$6,IF(AND(ConversionTable!B239&gt;=ScoreRanges!C$7,ConversionTable!B239&lt;=ScoreRanges!D$7),ScoreRanges!E$7,IF(AND(ConversionTable!B239&gt;=ScoreRanges!C$8,ConversionTable!B239&lt;=ScoreRanges!D$8),ScoreRanges!E$8,"")))))</f>
        <v>Needs Improvement</v>
      </c>
      <c r="B239" s="14">
        <f t="shared" si="11"/>
        <v>2.3699999999999983</v>
      </c>
      <c r="C239" s="22" t="e">
        <f t="shared" si="10"/>
        <v>#N/A</v>
      </c>
      <c r="D239" s="14" t="e">
        <f t="shared" si="12"/>
        <v>#N/A</v>
      </c>
      <c r="E239" s="7" t="e">
        <f>IF(AND(D239&gt;=ConversionTable!I$4,ConversionTable!D239&lt;=ConversionTable!J$4),ConversionTable!K$4,IF(AND(ConversionTable!D239&gt;=ConversionTable!I$5,ConversionTable!D239&lt;=ConversionTable!J$5),ConversionTable!K$5,IF(AND(ConversionTable!D239&gt;=ConversionTable!I$6,ConversionTable!D239&lt;=ConversionTable!J$6),ConversionTable!K$6,IF(AND(ConversionTable!D239&gt;=ConversionTable!I$7,ConversionTable!D239&lt;=ConversionTable!J$7),ConversionTable!K$7,IF(AND(ConversionTable!D239&gt;=ScoreRanges!J$8,ConversionTable!D239&lt;=ScoreRanges!K$8),ScoreRanges!L$8,"")))))</f>
        <v>#N/A</v>
      </c>
    </row>
    <row r="240" spans="1:5" x14ac:dyDescent="0.25">
      <c r="A240" s="5" t="str">
        <f>IF(AND(B240&gt;=ScoreRanges!C$4,ConversionTable!B240&lt;=ScoreRanges!D$4),ScoreRanges!E$4,IF(AND(ConversionTable!B240&gt;=ScoreRanges!C$5,ConversionTable!B240&lt;=ScoreRanges!D$5),ScoreRanges!E$5,IF(AND(ConversionTable!B240&gt;=ScoreRanges!C$6,ConversionTable!B240&lt;=ScoreRanges!D$6),ScoreRanges!E$6,IF(AND(ConversionTable!B240&gt;=ScoreRanges!C$7,ConversionTable!B240&lt;=ScoreRanges!D$7),ScoreRanges!E$7,IF(AND(ConversionTable!B240&gt;=ScoreRanges!C$8,ConversionTable!B240&lt;=ScoreRanges!D$8),ScoreRanges!E$8,"")))))</f>
        <v>Needs Improvement</v>
      </c>
      <c r="B240" s="14">
        <f t="shared" si="11"/>
        <v>2.3799999999999981</v>
      </c>
      <c r="C240" s="22" t="e">
        <f t="shared" si="10"/>
        <v>#N/A</v>
      </c>
      <c r="D240" s="14" t="e">
        <f t="shared" si="12"/>
        <v>#N/A</v>
      </c>
      <c r="E240" s="7" t="e">
        <f>IF(AND(D240&gt;=ConversionTable!I$4,ConversionTable!D240&lt;=ConversionTable!J$4),ConversionTable!K$4,IF(AND(ConversionTable!D240&gt;=ConversionTable!I$5,ConversionTable!D240&lt;=ConversionTable!J$5),ConversionTable!K$5,IF(AND(ConversionTable!D240&gt;=ConversionTable!I$6,ConversionTable!D240&lt;=ConversionTable!J$6),ConversionTable!K$6,IF(AND(ConversionTable!D240&gt;=ConversionTable!I$7,ConversionTable!D240&lt;=ConversionTable!J$7),ConversionTable!K$7,IF(AND(ConversionTable!D240&gt;=ScoreRanges!J$8,ConversionTable!D240&lt;=ScoreRanges!K$8),ScoreRanges!L$8,"")))))</f>
        <v>#N/A</v>
      </c>
    </row>
    <row r="241" spans="1:5" x14ac:dyDescent="0.25">
      <c r="A241" s="5" t="str">
        <f>IF(AND(B241&gt;=ScoreRanges!C$4,ConversionTable!B241&lt;=ScoreRanges!D$4),ScoreRanges!E$4,IF(AND(ConversionTable!B241&gt;=ScoreRanges!C$5,ConversionTable!B241&lt;=ScoreRanges!D$5),ScoreRanges!E$5,IF(AND(ConversionTable!B241&gt;=ScoreRanges!C$6,ConversionTable!B241&lt;=ScoreRanges!D$6),ScoreRanges!E$6,IF(AND(ConversionTable!B241&gt;=ScoreRanges!C$7,ConversionTable!B241&lt;=ScoreRanges!D$7),ScoreRanges!E$7,IF(AND(ConversionTable!B241&gt;=ScoreRanges!C$8,ConversionTable!B241&lt;=ScoreRanges!D$8),ScoreRanges!E$8,"")))))</f>
        <v>Needs Improvement</v>
      </c>
      <c r="B241" s="14">
        <f t="shared" si="11"/>
        <v>2.3899999999999979</v>
      </c>
      <c r="C241" s="22" t="e">
        <f t="shared" si="10"/>
        <v>#N/A</v>
      </c>
      <c r="D241" s="14" t="e">
        <f t="shared" si="12"/>
        <v>#N/A</v>
      </c>
      <c r="E241" s="7" t="e">
        <f>IF(AND(D241&gt;=ConversionTable!I$4,ConversionTable!D241&lt;=ConversionTable!J$4),ConversionTable!K$4,IF(AND(ConversionTable!D241&gt;=ConversionTable!I$5,ConversionTable!D241&lt;=ConversionTable!J$5),ConversionTable!K$5,IF(AND(ConversionTable!D241&gt;=ConversionTable!I$6,ConversionTable!D241&lt;=ConversionTable!J$6),ConversionTable!K$6,IF(AND(ConversionTable!D241&gt;=ConversionTable!I$7,ConversionTable!D241&lt;=ConversionTable!J$7),ConversionTable!K$7,IF(AND(ConversionTable!D241&gt;=ScoreRanges!J$8,ConversionTable!D241&lt;=ScoreRanges!K$8),ScoreRanges!L$8,"")))))</f>
        <v>#N/A</v>
      </c>
    </row>
    <row r="242" spans="1:5" x14ac:dyDescent="0.25">
      <c r="A242" s="5" t="str">
        <f>IF(AND(B242&gt;=ScoreRanges!C$4,ConversionTable!B242&lt;=ScoreRanges!D$4),ScoreRanges!E$4,IF(AND(ConversionTable!B242&gt;=ScoreRanges!C$5,ConversionTable!B242&lt;=ScoreRanges!D$5),ScoreRanges!E$5,IF(AND(ConversionTable!B242&gt;=ScoreRanges!C$6,ConversionTable!B242&lt;=ScoreRanges!D$6),ScoreRanges!E$6,IF(AND(ConversionTable!B242&gt;=ScoreRanges!C$7,ConversionTable!B242&lt;=ScoreRanges!D$7),ScoreRanges!E$7,IF(AND(ConversionTable!B242&gt;=ScoreRanges!C$8,ConversionTable!B242&lt;=ScoreRanges!D$8),ScoreRanges!E$8,"")))))</f>
        <v>Needs Improvement</v>
      </c>
      <c r="B242" s="14">
        <f t="shared" si="11"/>
        <v>2.3999999999999977</v>
      </c>
      <c r="C242" s="22" t="e">
        <f t="shared" si="10"/>
        <v>#N/A</v>
      </c>
      <c r="D242" s="14" t="e">
        <f t="shared" si="12"/>
        <v>#N/A</v>
      </c>
      <c r="E242" s="7" t="e">
        <f>IF(AND(D242&gt;=ConversionTable!I$4,ConversionTable!D242&lt;=ConversionTable!J$4),ConversionTable!K$4,IF(AND(ConversionTable!D242&gt;=ConversionTable!I$5,ConversionTable!D242&lt;=ConversionTable!J$5),ConversionTable!K$5,IF(AND(ConversionTable!D242&gt;=ConversionTable!I$6,ConversionTable!D242&lt;=ConversionTable!J$6),ConversionTable!K$6,IF(AND(ConversionTable!D242&gt;=ConversionTable!I$7,ConversionTable!D242&lt;=ConversionTable!J$7),ConversionTable!K$7,IF(AND(ConversionTable!D242&gt;=ScoreRanges!J$8,ConversionTable!D242&lt;=ScoreRanges!K$8),ScoreRanges!L$8,"")))))</f>
        <v>#N/A</v>
      </c>
    </row>
    <row r="243" spans="1:5" x14ac:dyDescent="0.25">
      <c r="A243" s="5" t="str">
        <f>IF(AND(B243&gt;=ScoreRanges!C$4,ConversionTable!B243&lt;=ScoreRanges!D$4),ScoreRanges!E$4,IF(AND(ConversionTable!B243&gt;=ScoreRanges!C$5,ConversionTable!B243&lt;=ScoreRanges!D$5),ScoreRanges!E$5,IF(AND(ConversionTable!B243&gt;=ScoreRanges!C$6,ConversionTable!B243&lt;=ScoreRanges!D$6),ScoreRanges!E$6,IF(AND(ConversionTable!B243&gt;=ScoreRanges!C$7,ConversionTable!B243&lt;=ScoreRanges!D$7),ScoreRanges!E$7,IF(AND(ConversionTable!B243&gt;=ScoreRanges!C$8,ConversionTable!B243&lt;=ScoreRanges!D$8),ScoreRanges!E$8,"")))))</f>
        <v>Needs Improvement</v>
      </c>
      <c r="B243" s="14">
        <f t="shared" si="11"/>
        <v>2.4099999999999975</v>
      </c>
      <c r="C243" s="22" t="e">
        <f t="shared" si="10"/>
        <v>#N/A</v>
      </c>
      <c r="D243" s="14" t="e">
        <f t="shared" si="12"/>
        <v>#N/A</v>
      </c>
      <c r="E243" s="7" t="e">
        <f>IF(AND(D243&gt;=ConversionTable!I$4,ConversionTable!D243&lt;=ConversionTable!J$4),ConversionTable!K$4,IF(AND(ConversionTable!D243&gt;=ConversionTable!I$5,ConversionTable!D243&lt;=ConversionTable!J$5),ConversionTable!K$5,IF(AND(ConversionTable!D243&gt;=ConversionTable!I$6,ConversionTable!D243&lt;=ConversionTable!J$6),ConversionTable!K$6,IF(AND(ConversionTable!D243&gt;=ConversionTable!I$7,ConversionTable!D243&lt;=ConversionTable!J$7),ConversionTable!K$7,IF(AND(ConversionTable!D243&gt;=ScoreRanges!J$8,ConversionTable!D243&lt;=ScoreRanges!K$8),ScoreRanges!L$8,"")))))</f>
        <v>#N/A</v>
      </c>
    </row>
    <row r="244" spans="1:5" x14ac:dyDescent="0.25">
      <c r="A244" s="5" t="str">
        <f>IF(AND(B244&gt;=ScoreRanges!C$4,ConversionTable!B244&lt;=ScoreRanges!D$4),ScoreRanges!E$4,IF(AND(ConversionTable!B244&gt;=ScoreRanges!C$5,ConversionTable!B244&lt;=ScoreRanges!D$5),ScoreRanges!E$5,IF(AND(ConversionTable!B244&gt;=ScoreRanges!C$6,ConversionTable!B244&lt;=ScoreRanges!D$6),ScoreRanges!E$6,IF(AND(ConversionTable!B244&gt;=ScoreRanges!C$7,ConversionTable!B244&lt;=ScoreRanges!D$7),ScoreRanges!E$7,IF(AND(ConversionTable!B244&gt;=ScoreRanges!C$8,ConversionTable!B244&lt;=ScoreRanges!D$8),ScoreRanges!E$8,"")))))</f>
        <v>Needs Improvement</v>
      </c>
      <c r="B244" s="14">
        <f t="shared" si="11"/>
        <v>2.4199999999999973</v>
      </c>
      <c r="C244" s="22" t="e">
        <f t="shared" si="10"/>
        <v>#N/A</v>
      </c>
      <c r="D244" s="14" t="e">
        <f t="shared" si="12"/>
        <v>#N/A</v>
      </c>
      <c r="E244" s="7" t="e">
        <f>IF(AND(D244&gt;=ConversionTable!I$4,ConversionTable!D244&lt;=ConversionTable!J$4),ConversionTable!K$4,IF(AND(ConversionTable!D244&gt;=ConversionTable!I$5,ConversionTable!D244&lt;=ConversionTable!J$5),ConversionTable!K$5,IF(AND(ConversionTable!D244&gt;=ConversionTable!I$6,ConversionTable!D244&lt;=ConversionTable!J$6),ConversionTable!K$6,IF(AND(ConversionTable!D244&gt;=ConversionTable!I$7,ConversionTable!D244&lt;=ConversionTable!J$7),ConversionTable!K$7,IF(AND(ConversionTable!D244&gt;=ScoreRanges!J$8,ConversionTable!D244&lt;=ScoreRanges!K$8),ScoreRanges!L$8,"")))))</f>
        <v>#N/A</v>
      </c>
    </row>
    <row r="245" spans="1:5" x14ac:dyDescent="0.25">
      <c r="A245" s="5" t="str">
        <f>IF(AND(B245&gt;=ScoreRanges!C$4,ConversionTable!B245&lt;=ScoreRanges!D$4),ScoreRanges!E$4,IF(AND(ConversionTable!B245&gt;=ScoreRanges!C$5,ConversionTable!B245&lt;=ScoreRanges!D$5),ScoreRanges!E$5,IF(AND(ConversionTable!B245&gt;=ScoreRanges!C$6,ConversionTable!B245&lt;=ScoreRanges!D$6),ScoreRanges!E$6,IF(AND(ConversionTable!B245&gt;=ScoreRanges!C$7,ConversionTable!B245&lt;=ScoreRanges!D$7),ScoreRanges!E$7,IF(AND(ConversionTable!B245&gt;=ScoreRanges!C$8,ConversionTable!B245&lt;=ScoreRanges!D$8),ScoreRanges!E$8,"")))))</f>
        <v>Needs Improvement</v>
      </c>
      <c r="B245" s="14">
        <f t="shared" si="11"/>
        <v>2.4299999999999971</v>
      </c>
      <c r="C245" s="22" t="e">
        <f t="shared" si="10"/>
        <v>#N/A</v>
      </c>
      <c r="D245" s="14" t="e">
        <f t="shared" si="12"/>
        <v>#N/A</v>
      </c>
      <c r="E245" s="7" t="e">
        <f>IF(AND(D245&gt;=ConversionTable!I$4,ConversionTable!D245&lt;=ConversionTable!J$4),ConversionTable!K$4,IF(AND(ConversionTable!D245&gt;=ConversionTable!I$5,ConversionTable!D245&lt;=ConversionTable!J$5),ConversionTable!K$5,IF(AND(ConversionTable!D245&gt;=ConversionTable!I$6,ConversionTable!D245&lt;=ConversionTable!J$6),ConversionTable!K$6,IF(AND(ConversionTable!D245&gt;=ConversionTable!I$7,ConversionTable!D245&lt;=ConversionTable!J$7),ConversionTable!K$7,IF(AND(ConversionTable!D245&gt;=ScoreRanges!J$8,ConversionTable!D245&lt;=ScoreRanges!K$8),ScoreRanges!L$8,"")))))</f>
        <v>#N/A</v>
      </c>
    </row>
    <row r="246" spans="1:5" x14ac:dyDescent="0.25">
      <c r="A246" s="5" t="str">
        <f>IF(AND(B246&gt;=ScoreRanges!C$4,ConversionTable!B246&lt;=ScoreRanges!D$4),ScoreRanges!E$4,IF(AND(ConversionTable!B246&gt;=ScoreRanges!C$5,ConversionTable!B246&lt;=ScoreRanges!D$5),ScoreRanges!E$5,IF(AND(ConversionTable!B246&gt;=ScoreRanges!C$6,ConversionTable!B246&lt;=ScoreRanges!D$6),ScoreRanges!E$6,IF(AND(ConversionTable!B246&gt;=ScoreRanges!C$7,ConversionTable!B246&lt;=ScoreRanges!D$7),ScoreRanges!E$7,IF(AND(ConversionTable!B246&gt;=ScoreRanges!C$8,ConversionTable!B246&lt;=ScoreRanges!D$8),ScoreRanges!E$8,"")))))</f>
        <v>Needs Improvement</v>
      </c>
      <c r="B246" s="14">
        <f t="shared" si="11"/>
        <v>2.4399999999999968</v>
      </c>
      <c r="C246" s="22" t="e">
        <f t="shared" si="10"/>
        <v>#N/A</v>
      </c>
      <c r="D246" s="14" t="e">
        <f t="shared" si="12"/>
        <v>#N/A</v>
      </c>
      <c r="E246" s="7" t="e">
        <f>IF(AND(D246&gt;=ConversionTable!I$4,ConversionTable!D246&lt;=ConversionTable!J$4),ConversionTable!K$4,IF(AND(ConversionTable!D246&gt;=ConversionTable!I$5,ConversionTable!D246&lt;=ConversionTable!J$5),ConversionTable!K$5,IF(AND(ConversionTable!D246&gt;=ConversionTable!I$6,ConversionTable!D246&lt;=ConversionTable!J$6),ConversionTable!K$6,IF(AND(ConversionTable!D246&gt;=ConversionTable!I$7,ConversionTable!D246&lt;=ConversionTable!J$7),ConversionTable!K$7,IF(AND(ConversionTable!D246&gt;=ScoreRanges!J$8,ConversionTable!D246&lt;=ScoreRanges!K$8),ScoreRanges!L$8,"")))))</f>
        <v>#N/A</v>
      </c>
    </row>
    <row r="247" spans="1:5" x14ac:dyDescent="0.25">
      <c r="A247" s="5" t="str">
        <f>IF(AND(B247&gt;=ScoreRanges!C$4,ConversionTable!B247&lt;=ScoreRanges!D$4),ScoreRanges!E$4,IF(AND(ConversionTable!B247&gt;=ScoreRanges!C$5,ConversionTable!B247&lt;=ScoreRanges!D$5),ScoreRanges!E$5,IF(AND(ConversionTable!B247&gt;=ScoreRanges!C$6,ConversionTable!B247&lt;=ScoreRanges!D$6),ScoreRanges!E$6,IF(AND(ConversionTable!B247&gt;=ScoreRanges!C$7,ConversionTable!B247&lt;=ScoreRanges!D$7),ScoreRanges!E$7,IF(AND(ConversionTable!B247&gt;=ScoreRanges!C$8,ConversionTable!B247&lt;=ScoreRanges!D$8),ScoreRanges!E$8,"")))))</f>
        <v>Needs Improvement</v>
      </c>
      <c r="B247" s="14">
        <f t="shared" si="11"/>
        <v>2.4499999999999966</v>
      </c>
      <c r="C247" s="22" t="e">
        <f t="shared" si="10"/>
        <v>#N/A</v>
      </c>
      <c r="D247" s="14" t="e">
        <f t="shared" si="12"/>
        <v>#N/A</v>
      </c>
      <c r="E247" s="7" t="e">
        <f>IF(AND(D247&gt;=ConversionTable!I$4,ConversionTable!D247&lt;=ConversionTable!J$4),ConversionTable!K$4,IF(AND(ConversionTable!D247&gt;=ConversionTable!I$5,ConversionTable!D247&lt;=ConversionTable!J$5),ConversionTable!K$5,IF(AND(ConversionTable!D247&gt;=ConversionTable!I$6,ConversionTable!D247&lt;=ConversionTable!J$6),ConversionTable!K$6,IF(AND(ConversionTable!D247&gt;=ConversionTable!I$7,ConversionTable!D247&lt;=ConversionTable!J$7),ConversionTable!K$7,IF(AND(ConversionTable!D247&gt;=ScoreRanges!J$8,ConversionTable!D247&lt;=ScoreRanges!K$8),ScoreRanges!L$8,"")))))</f>
        <v>#N/A</v>
      </c>
    </row>
    <row r="248" spans="1:5" x14ac:dyDescent="0.25">
      <c r="A248" s="5" t="str">
        <f>IF(AND(B248&gt;=ScoreRanges!C$4,ConversionTable!B248&lt;=ScoreRanges!D$4),ScoreRanges!E$4,IF(AND(ConversionTable!B248&gt;=ScoreRanges!C$5,ConversionTable!B248&lt;=ScoreRanges!D$5),ScoreRanges!E$5,IF(AND(ConversionTable!B248&gt;=ScoreRanges!C$6,ConversionTable!B248&lt;=ScoreRanges!D$6),ScoreRanges!E$6,IF(AND(ConversionTable!B248&gt;=ScoreRanges!C$7,ConversionTable!B248&lt;=ScoreRanges!D$7),ScoreRanges!E$7,IF(AND(ConversionTable!B248&gt;=ScoreRanges!C$8,ConversionTable!B248&lt;=ScoreRanges!D$8),ScoreRanges!E$8,"")))))</f>
        <v>Needs Improvement</v>
      </c>
      <c r="B248" s="14">
        <f t="shared" si="11"/>
        <v>2.4599999999999964</v>
      </c>
      <c r="C248" s="22" t="e">
        <f t="shared" si="10"/>
        <v>#N/A</v>
      </c>
      <c r="D248" s="14" t="e">
        <f t="shared" si="12"/>
        <v>#N/A</v>
      </c>
      <c r="E248" s="7" t="e">
        <f>IF(AND(D248&gt;=ConversionTable!I$4,ConversionTable!D248&lt;=ConversionTable!J$4),ConversionTable!K$4,IF(AND(ConversionTable!D248&gt;=ConversionTable!I$5,ConversionTable!D248&lt;=ConversionTable!J$5),ConversionTable!K$5,IF(AND(ConversionTable!D248&gt;=ConversionTable!I$6,ConversionTable!D248&lt;=ConversionTable!J$6),ConversionTable!K$6,IF(AND(ConversionTable!D248&gt;=ConversionTable!I$7,ConversionTable!D248&lt;=ConversionTable!J$7),ConversionTable!K$7,IF(AND(ConversionTable!D248&gt;=ScoreRanges!J$8,ConversionTable!D248&lt;=ScoreRanges!K$8),ScoreRanges!L$8,"")))))</f>
        <v>#N/A</v>
      </c>
    </row>
    <row r="249" spans="1:5" x14ac:dyDescent="0.25">
      <c r="A249" s="5" t="str">
        <f>IF(AND(B249&gt;=ScoreRanges!C$4,ConversionTable!B249&lt;=ScoreRanges!D$4),ScoreRanges!E$4,IF(AND(ConversionTable!B249&gt;=ScoreRanges!C$5,ConversionTable!B249&lt;=ScoreRanges!D$5),ScoreRanges!E$5,IF(AND(ConversionTable!B249&gt;=ScoreRanges!C$6,ConversionTable!B249&lt;=ScoreRanges!D$6),ScoreRanges!E$6,IF(AND(ConversionTable!B249&gt;=ScoreRanges!C$7,ConversionTable!B249&lt;=ScoreRanges!D$7),ScoreRanges!E$7,IF(AND(ConversionTable!B249&gt;=ScoreRanges!C$8,ConversionTable!B249&lt;=ScoreRanges!D$8),ScoreRanges!E$8,"")))))</f>
        <v>Needs Improvement</v>
      </c>
      <c r="B249" s="14">
        <f t="shared" si="11"/>
        <v>2.4699999999999962</v>
      </c>
      <c r="C249" s="22" t="e">
        <f t="shared" si="10"/>
        <v>#N/A</v>
      </c>
      <c r="D249" s="14" t="e">
        <f t="shared" si="12"/>
        <v>#N/A</v>
      </c>
      <c r="E249" s="7" t="e">
        <f>IF(AND(D249&gt;=ConversionTable!I$4,ConversionTable!D249&lt;=ConversionTable!J$4),ConversionTable!K$4,IF(AND(ConversionTable!D249&gt;=ConversionTable!I$5,ConversionTable!D249&lt;=ConversionTable!J$5),ConversionTable!K$5,IF(AND(ConversionTable!D249&gt;=ConversionTable!I$6,ConversionTable!D249&lt;=ConversionTable!J$6),ConversionTable!K$6,IF(AND(ConversionTable!D249&gt;=ConversionTable!I$7,ConversionTable!D249&lt;=ConversionTable!J$7),ConversionTable!K$7,IF(AND(ConversionTable!D249&gt;=ScoreRanges!J$8,ConversionTable!D249&lt;=ScoreRanges!K$8),ScoreRanges!L$8,"")))))</f>
        <v>#N/A</v>
      </c>
    </row>
    <row r="250" spans="1:5" x14ac:dyDescent="0.25">
      <c r="A250" s="5" t="str">
        <f>IF(AND(B250&gt;=ScoreRanges!C$4,ConversionTable!B250&lt;=ScoreRanges!D$4),ScoreRanges!E$4,IF(AND(ConversionTable!B250&gt;=ScoreRanges!C$5,ConversionTable!B250&lt;=ScoreRanges!D$5),ScoreRanges!E$5,IF(AND(ConversionTable!B250&gt;=ScoreRanges!C$6,ConversionTable!B250&lt;=ScoreRanges!D$6),ScoreRanges!E$6,IF(AND(ConversionTable!B250&gt;=ScoreRanges!C$7,ConversionTable!B250&lt;=ScoreRanges!D$7),ScoreRanges!E$7,IF(AND(ConversionTable!B250&gt;=ScoreRanges!C$8,ConversionTable!B250&lt;=ScoreRanges!D$8),ScoreRanges!E$8,"")))))</f>
        <v>Needs Improvement</v>
      </c>
      <c r="B250" s="14">
        <f t="shared" si="11"/>
        <v>2.479999999999996</v>
      </c>
      <c r="C250" s="22" t="e">
        <f t="shared" si="10"/>
        <v>#N/A</v>
      </c>
      <c r="D250" s="14" t="e">
        <f t="shared" si="12"/>
        <v>#N/A</v>
      </c>
      <c r="E250" s="7" t="e">
        <f>IF(AND(D250&gt;=ConversionTable!I$4,ConversionTable!D250&lt;=ConversionTable!J$4),ConversionTable!K$4,IF(AND(ConversionTable!D250&gt;=ConversionTable!I$5,ConversionTable!D250&lt;=ConversionTable!J$5),ConversionTable!K$5,IF(AND(ConversionTable!D250&gt;=ConversionTable!I$6,ConversionTable!D250&lt;=ConversionTable!J$6),ConversionTable!K$6,IF(AND(ConversionTable!D250&gt;=ConversionTable!I$7,ConversionTable!D250&lt;=ConversionTable!J$7),ConversionTable!K$7,IF(AND(ConversionTable!D250&gt;=ScoreRanges!J$8,ConversionTable!D250&lt;=ScoreRanges!K$8),ScoreRanges!L$8,"")))))</f>
        <v>#N/A</v>
      </c>
    </row>
    <row r="251" spans="1:5" x14ac:dyDescent="0.25">
      <c r="A251" s="5" t="str">
        <f>IF(AND(B251&gt;=ScoreRanges!C$4,ConversionTable!B251&lt;=ScoreRanges!D$4),ScoreRanges!E$4,IF(AND(ConversionTable!B251&gt;=ScoreRanges!C$5,ConversionTable!B251&lt;=ScoreRanges!D$5),ScoreRanges!E$5,IF(AND(ConversionTable!B251&gt;=ScoreRanges!C$6,ConversionTable!B251&lt;=ScoreRanges!D$6),ScoreRanges!E$6,IF(AND(ConversionTable!B251&gt;=ScoreRanges!C$7,ConversionTable!B251&lt;=ScoreRanges!D$7),ScoreRanges!E$7,IF(AND(ConversionTable!B251&gt;=ScoreRanges!C$8,ConversionTable!B251&lt;=ScoreRanges!D$8),ScoreRanges!E$8,"")))))</f>
        <v>Needs Improvement</v>
      </c>
      <c r="B251" s="14">
        <f t="shared" si="11"/>
        <v>2.4899999999999958</v>
      </c>
      <c r="C251" s="22" t="e">
        <f t="shared" si="10"/>
        <v>#N/A</v>
      </c>
      <c r="D251" s="14" t="e">
        <f t="shared" si="12"/>
        <v>#N/A</v>
      </c>
      <c r="E251" s="7" t="e">
        <f>IF(AND(D251&gt;=ConversionTable!I$4,ConversionTable!D251&lt;=ConversionTable!J$4),ConversionTable!K$4,IF(AND(ConversionTable!D251&gt;=ConversionTable!I$5,ConversionTable!D251&lt;=ConversionTable!J$5),ConversionTable!K$5,IF(AND(ConversionTable!D251&gt;=ConversionTable!I$6,ConversionTable!D251&lt;=ConversionTable!J$6),ConversionTable!K$6,IF(AND(ConversionTable!D251&gt;=ConversionTable!I$7,ConversionTable!D251&lt;=ConversionTable!J$7),ConversionTable!K$7,IF(AND(ConversionTable!D251&gt;=ScoreRanges!J$8,ConversionTable!D251&lt;=ScoreRanges!K$8),ScoreRanges!L$8,"")))))</f>
        <v>#N/A</v>
      </c>
    </row>
    <row r="252" spans="1:5" x14ac:dyDescent="0.25">
      <c r="A252" s="5" t="str">
        <f>IF(AND(B252&gt;=ScoreRanges!C$4,ConversionTable!B252&lt;=ScoreRanges!D$4),ScoreRanges!E$4,IF(AND(ConversionTable!B252&gt;=ScoreRanges!C$5,ConversionTable!B252&lt;=ScoreRanges!D$5),ScoreRanges!E$5,IF(AND(ConversionTable!B252&gt;=ScoreRanges!C$6,ConversionTable!B252&lt;=ScoreRanges!D$6),ScoreRanges!E$6,IF(AND(ConversionTable!B252&gt;=ScoreRanges!C$7,ConversionTable!B252&lt;=ScoreRanges!D$7),ScoreRanges!E$7,IF(AND(ConversionTable!B252&gt;=ScoreRanges!C$8,ConversionTable!B252&lt;=ScoreRanges!D$8),ScoreRanges!E$8,"")))))</f>
        <v>Needs Improvement</v>
      </c>
      <c r="B252" s="14">
        <f t="shared" si="11"/>
        <v>2.4999999999999956</v>
      </c>
      <c r="C252" s="22" t="e">
        <f t="shared" si="10"/>
        <v>#N/A</v>
      </c>
      <c r="D252" s="14" t="e">
        <f t="shared" si="12"/>
        <v>#N/A</v>
      </c>
      <c r="E252" s="7" t="e">
        <f>IF(AND(D252&gt;=ConversionTable!I$4,ConversionTable!D252&lt;=ConversionTable!J$4),ConversionTable!K$4,IF(AND(ConversionTable!D252&gt;=ConversionTable!I$5,ConversionTable!D252&lt;=ConversionTable!J$5),ConversionTable!K$5,IF(AND(ConversionTable!D252&gt;=ConversionTable!I$6,ConversionTable!D252&lt;=ConversionTable!J$6),ConversionTable!K$6,IF(AND(ConversionTable!D252&gt;=ConversionTable!I$7,ConversionTable!D252&lt;=ConversionTable!J$7),ConversionTable!K$7,IF(AND(ConversionTable!D252&gt;=ScoreRanges!J$8,ConversionTable!D252&lt;=ScoreRanges!K$8),ScoreRanges!L$8,"")))))</f>
        <v>#N/A</v>
      </c>
    </row>
    <row r="253" spans="1:5" x14ac:dyDescent="0.25">
      <c r="A253" s="5" t="str">
        <f>IF(AND(B253&gt;=ScoreRanges!C$4,ConversionTable!B253&lt;=ScoreRanges!D$4),ScoreRanges!E$4,IF(AND(ConversionTable!B253&gt;=ScoreRanges!C$5,ConversionTable!B253&lt;=ScoreRanges!D$5),ScoreRanges!E$5,IF(AND(ConversionTable!B253&gt;=ScoreRanges!C$6,ConversionTable!B253&lt;=ScoreRanges!D$6),ScoreRanges!E$6,IF(AND(ConversionTable!B253&gt;=ScoreRanges!C$7,ConversionTable!B253&lt;=ScoreRanges!D$7),ScoreRanges!E$7,IF(AND(ConversionTable!B253&gt;=ScoreRanges!C$8,ConversionTable!B253&lt;=ScoreRanges!D$8),ScoreRanges!E$8,"")))))</f>
        <v>Needs Improvement</v>
      </c>
      <c r="B253" s="14">
        <f t="shared" si="11"/>
        <v>2.5099999999999953</v>
      </c>
      <c r="C253" s="22" t="e">
        <f t="shared" si="10"/>
        <v>#N/A</v>
      </c>
      <c r="D253" s="14" t="e">
        <f t="shared" si="12"/>
        <v>#N/A</v>
      </c>
      <c r="E253" s="7" t="e">
        <f>IF(AND(D253&gt;=ConversionTable!I$4,ConversionTable!D253&lt;=ConversionTable!J$4),ConversionTable!K$4,IF(AND(ConversionTable!D253&gt;=ConversionTable!I$5,ConversionTable!D253&lt;=ConversionTable!J$5),ConversionTable!K$5,IF(AND(ConversionTable!D253&gt;=ConversionTable!I$6,ConversionTable!D253&lt;=ConversionTable!J$6),ConversionTable!K$6,IF(AND(ConversionTable!D253&gt;=ConversionTable!I$7,ConversionTable!D253&lt;=ConversionTable!J$7),ConversionTable!K$7,IF(AND(ConversionTable!D253&gt;=ScoreRanges!J$8,ConversionTable!D253&lt;=ScoreRanges!K$8),ScoreRanges!L$8,"")))))</f>
        <v>#N/A</v>
      </c>
    </row>
    <row r="254" spans="1:5" x14ac:dyDescent="0.25">
      <c r="A254" s="5" t="str">
        <f>IF(AND(B254&gt;=ScoreRanges!C$4,ConversionTable!B254&lt;=ScoreRanges!D$4),ScoreRanges!E$4,IF(AND(ConversionTable!B254&gt;=ScoreRanges!C$5,ConversionTable!B254&lt;=ScoreRanges!D$5),ScoreRanges!E$5,IF(AND(ConversionTable!B254&gt;=ScoreRanges!C$6,ConversionTable!B254&lt;=ScoreRanges!D$6),ScoreRanges!E$6,IF(AND(ConversionTable!B254&gt;=ScoreRanges!C$7,ConversionTable!B254&lt;=ScoreRanges!D$7),ScoreRanges!E$7,IF(AND(ConversionTable!B254&gt;=ScoreRanges!C$8,ConversionTable!B254&lt;=ScoreRanges!D$8),ScoreRanges!E$8,"")))))</f>
        <v>Needs Improvement</v>
      </c>
      <c r="B254" s="14">
        <v>2.52</v>
      </c>
      <c r="C254" s="22" t="e">
        <f t="shared" si="10"/>
        <v>#N/A</v>
      </c>
      <c r="D254" s="14" t="e">
        <f t="shared" si="12"/>
        <v>#N/A</v>
      </c>
      <c r="E254" s="7" t="e">
        <f>IF(AND(D254&gt;=ConversionTable!I$4,ConversionTable!D254&lt;=ConversionTable!J$4),ConversionTable!K$4,IF(AND(ConversionTable!D254&gt;=ConversionTable!I$5,ConversionTable!D254&lt;=ConversionTable!J$5),ConversionTable!K$5,IF(AND(ConversionTable!D254&gt;=ConversionTable!I$6,ConversionTable!D254&lt;=ConversionTable!J$6),ConversionTable!K$6,IF(AND(ConversionTable!D254&gt;=ConversionTable!I$7,ConversionTable!D254&lt;=ConversionTable!J$7),ConversionTable!K$7,IF(AND(ConversionTable!D254&gt;=ScoreRanges!J$8,ConversionTable!D254&lt;=ScoreRanges!K$8),ScoreRanges!L$8,"")))))</f>
        <v>#N/A</v>
      </c>
    </row>
    <row r="255" spans="1:5" x14ac:dyDescent="0.25">
      <c r="A255" s="5" t="str">
        <f>IF(AND(B255&gt;=ScoreRanges!C$4,ConversionTable!B255&lt;=ScoreRanges!D$4),ScoreRanges!E$4,IF(AND(ConversionTable!B255&gt;=ScoreRanges!C$5,ConversionTable!B255&lt;=ScoreRanges!D$5),ScoreRanges!E$5,IF(AND(ConversionTable!B255&gt;=ScoreRanges!C$6,ConversionTable!B255&lt;=ScoreRanges!D$6),ScoreRanges!E$6,IF(AND(ConversionTable!B255&gt;=ScoreRanges!C$7,ConversionTable!B255&lt;=ScoreRanges!D$7),ScoreRanges!E$7,IF(AND(ConversionTable!B255&gt;=ScoreRanges!C$8,ConversionTable!B255&lt;=ScoreRanges!D$8),ScoreRanges!E$8,"")))))</f>
        <v>Needs Improvement</v>
      </c>
      <c r="B255" s="14">
        <f t="shared" si="11"/>
        <v>2.5299999999999998</v>
      </c>
      <c r="C255" s="22" t="e">
        <f t="shared" si="10"/>
        <v>#N/A</v>
      </c>
      <c r="D255" s="14" t="e">
        <f t="shared" si="12"/>
        <v>#N/A</v>
      </c>
      <c r="E255" s="7" t="e">
        <f>IF(AND(D255&gt;=ConversionTable!I$4,ConversionTable!D255&lt;=ConversionTable!J$4),ConversionTable!K$4,IF(AND(ConversionTable!D255&gt;=ConversionTable!I$5,ConversionTable!D255&lt;=ConversionTable!J$5),ConversionTable!K$5,IF(AND(ConversionTable!D255&gt;=ConversionTable!I$6,ConversionTable!D255&lt;=ConversionTable!J$6),ConversionTable!K$6,IF(AND(ConversionTable!D255&gt;=ConversionTable!I$7,ConversionTable!D255&lt;=ConversionTable!J$7),ConversionTable!K$7,IF(AND(ConversionTable!D255&gt;=ScoreRanges!J$8,ConversionTable!D255&lt;=ScoreRanges!K$8),ScoreRanges!L$8,"")))))</f>
        <v>#N/A</v>
      </c>
    </row>
    <row r="256" spans="1:5" x14ac:dyDescent="0.25">
      <c r="A256" s="5" t="str">
        <f>IF(AND(B256&gt;=ScoreRanges!C$4,ConversionTable!B256&lt;=ScoreRanges!D$4),ScoreRanges!E$4,IF(AND(ConversionTable!B256&gt;=ScoreRanges!C$5,ConversionTable!B256&lt;=ScoreRanges!D$5),ScoreRanges!E$5,IF(AND(ConversionTable!B256&gt;=ScoreRanges!C$6,ConversionTable!B256&lt;=ScoreRanges!D$6),ScoreRanges!E$6,IF(AND(ConversionTable!B256&gt;=ScoreRanges!C$7,ConversionTable!B256&lt;=ScoreRanges!D$7),ScoreRanges!E$7,IF(AND(ConversionTable!B256&gt;=ScoreRanges!C$8,ConversionTable!B256&lt;=ScoreRanges!D$8),ScoreRanges!E$8,"")))))</f>
        <v>Needs Improvement</v>
      </c>
      <c r="B256" s="14">
        <f t="shared" si="11"/>
        <v>2.5399999999999996</v>
      </c>
      <c r="C256" s="22" t="e">
        <f t="shared" si="10"/>
        <v>#N/A</v>
      </c>
      <c r="D256" s="14" t="e">
        <f t="shared" si="12"/>
        <v>#N/A</v>
      </c>
      <c r="E256" s="7" t="e">
        <f>IF(AND(D256&gt;=ConversionTable!I$4,ConversionTable!D256&lt;=ConversionTable!J$4),ConversionTable!K$4,IF(AND(ConversionTable!D256&gt;=ConversionTable!I$5,ConversionTable!D256&lt;=ConversionTable!J$5),ConversionTable!K$5,IF(AND(ConversionTable!D256&gt;=ConversionTable!I$6,ConversionTable!D256&lt;=ConversionTable!J$6),ConversionTable!K$6,IF(AND(ConversionTable!D256&gt;=ConversionTable!I$7,ConversionTable!D256&lt;=ConversionTable!J$7),ConversionTable!K$7,IF(AND(ConversionTable!D256&gt;=ScoreRanges!J$8,ConversionTable!D256&lt;=ScoreRanges!K$8),ScoreRanges!L$8,"")))))</f>
        <v>#N/A</v>
      </c>
    </row>
    <row r="257" spans="1:5" x14ac:dyDescent="0.25">
      <c r="A257" s="5" t="str">
        <f>IF(AND(B257&gt;=ScoreRanges!C$4,ConversionTable!B257&lt;=ScoreRanges!D$4),ScoreRanges!E$4,IF(AND(ConversionTable!B257&gt;=ScoreRanges!C$5,ConversionTable!B257&lt;=ScoreRanges!D$5),ScoreRanges!E$5,IF(AND(ConversionTable!B257&gt;=ScoreRanges!C$6,ConversionTable!B257&lt;=ScoreRanges!D$6),ScoreRanges!E$6,IF(AND(ConversionTable!B257&gt;=ScoreRanges!C$7,ConversionTable!B257&lt;=ScoreRanges!D$7),ScoreRanges!E$7,IF(AND(ConversionTable!B257&gt;=ScoreRanges!C$8,ConversionTable!B257&lt;=ScoreRanges!D$8),ScoreRanges!E$8,"")))))</f>
        <v>Needs Improvement</v>
      </c>
      <c r="B257" s="14">
        <f t="shared" si="11"/>
        <v>2.5499999999999994</v>
      </c>
      <c r="C257" s="22" t="e">
        <f t="shared" si="10"/>
        <v>#N/A</v>
      </c>
      <c r="D257" s="14" t="e">
        <f t="shared" si="12"/>
        <v>#N/A</v>
      </c>
      <c r="E257" s="7" t="e">
        <f>IF(AND(D257&gt;=ConversionTable!I$4,ConversionTable!D257&lt;=ConversionTable!J$4),ConversionTable!K$4,IF(AND(ConversionTable!D257&gt;=ConversionTable!I$5,ConversionTable!D257&lt;=ConversionTable!J$5),ConversionTable!K$5,IF(AND(ConversionTable!D257&gt;=ConversionTable!I$6,ConversionTable!D257&lt;=ConversionTable!J$6),ConversionTable!K$6,IF(AND(ConversionTable!D257&gt;=ConversionTable!I$7,ConversionTable!D257&lt;=ConversionTable!J$7),ConversionTable!K$7,IF(AND(ConversionTable!D257&gt;=ScoreRanges!J$8,ConversionTable!D257&lt;=ScoreRanges!K$8),ScoreRanges!L$8,"")))))</f>
        <v>#N/A</v>
      </c>
    </row>
    <row r="258" spans="1:5" x14ac:dyDescent="0.25">
      <c r="A258" s="5" t="str">
        <f>IF(AND(B258&gt;=ScoreRanges!C$4,ConversionTable!B258&lt;=ScoreRanges!D$4),ScoreRanges!E$4,IF(AND(ConversionTable!B258&gt;=ScoreRanges!C$5,ConversionTable!B258&lt;=ScoreRanges!D$5),ScoreRanges!E$5,IF(AND(ConversionTable!B258&gt;=ScoreRanges!C$6,ConversionTable!B258&lt;=ScoreRanges!D$6),ScoreRanges!E$6,IF(AND(ConversionTable!B258&gt;=ScoreRanges!C$7,ConversionTable!B258&lt;=ScoreRanges!D$7),ScoreRanges!E$7,IF(AND(ConversionTable!B258&gt;=ScoreRanges!C$8,ConversionTable!B258&lt;=ScoreRanges!D$8),ScoreRanges!E$8,"")))))</f>
        <v>Needs Improvement</v>
      </c>
      <c r="B258" s="14">
        <f t="shared" si="11"/>
        <v>2.5599999999999992</v>
      </c>
      <c r="C258" s="22" t="e">
        <f t="shared" si="10"/>
        <v>#N/A</v>
      </c>
      <c r="D258" s="14" t="e">
        <f t="shared" si="12"/>
        <v>#N/A</v>
      </c>
      <c r="E258" s="7" t="e">
        <f>IF(AND(D258&gt;=ConversionTable!I$4,ConversionTable!D258&lt;=ConversionTable!J$4),ConversionTable!K$4,IF(AND(ConversionTable!D258&gt;=ConversionTable!I$5,ConversionTable!D258&lt;=ConversionTable!J$5),ConversionTable!K$5,IF(AND(ConversionTable!D258&gt;=ConversionTable!I$6,ConversionTable!D258&lt;=ConversionTable!J$6),ConversionTable!K$6,IF(AND(ConversionTable!D258&gt;=ConversionTable!I$7,ConversionTable!D258&lt;=ConversionTable!J$7),ConversionTable!K$7,IF(AND(ConversionTable!D258&gt;=ScoreRanges!J$8,ConversionTable!D258&lt;=ScoreRanges!K$8),ScoreRanges!L$8,"")))))</f>
        <v>#N/A</v>
      </c>
    </row>
    <row r="259" spans="1:5" x14ac:dyDescent="0.25">
      <c r="A259" s="5" t="str">
        <f>IF(AND(B259&gt;=ScoreRanges!C$4,ConversionTable!B259&lt;=ScoreRanges!D$4),ScoreRanges!E$4,IF(AND(ConversionTable!B259&gt;=ScoreRanges!C$5,ConversionTable!B259&lt;=ScoreRanges!D$5),ScoreRanges!E$5,IF(AND(ConversionTable!B259&gt;=ScoreRanges!C$6,ConversionTable!B259&lt;=ScoreRanges!D$6),ScoreRanges!E$6,IF(AND(ConversionTable!B259&gt;=ScoreRanges!C$7,ConversionTable!B259&lt;=ScoreRanges!D$7),ScoreRanges!E$7,IF(AND(ConversionTable!B259&gt;=ScoreRanges!C$8,ConversionTable!B259&lt;=ScoreRanges!D$8),ScoreRanges!E$8,"")))))</f>
        <v>Needs Improvement</v>
      </c>
      <c r="B259" s="14">
        <f t="shared" si="11"/>
        <v>2.569999999999999</v>
      </c>
      <c r="C259" s="22" t="e">
        <f t="shared" ref="C259:C322" si="13">C258+VLOOKUP(B258,J$11:L$16,3)</f>
        <v>#N/A</v>
      </c>
      <c r="D259" s="14" t="e">
        <f t="shared" si="12"/>
        <v>#N/A</v>
      </c>
      <c r="E259" s="7" t="e">
        <f>IF(AND(D259&gt;=ConversionTable!I$4,ConversionTable!D259&lt;=ConversionTable!J$4),ConversionTable!K$4,IF(AND(ConversionTable!D259&gt;=ConversionTable!I$5,ConversionTable!D259&lt;=ConversionTable!J$5),ConversionTable!K$5,IF(AND(ConversionTable!D259&gt;=ConversionTable!I$6,ConversionTable!D259&lt;=ConversionTable!J$6),ConversionTable!K$6,IF(AND(ConversionTable!D259&gt;=ConversionTable!I$7,ConversionTable!D259&lt;=ConversionTable!J$7),ConversionTable!K$7,IF(AND(ConversionTable!D259&gt;=ScoreRanges!J$8,ConversionTable!D259&lt;=ScoreRanges!K$8),ScoreRanges!L$8,"")))))</f>
        <v>#N/A</v>
      </c>
    </row>
    <row r="260" spans="1:5" x14ac:dyDescent="0.25">
      <c r="A260" s="5" t="str">
        <f>IF(AND(B260&gt;=ScoreRanges!C$4,ConversionTable!B260&lt;=ScoreRanges!D$4),ScoreRanges!E$4,IF(AND(ConversionTable!B260&gt;=ScoreRanges!C$5,ConversionTable!B260&lt;=ScoreRanges!D$5),ScoreRanges!E$5,IF(AND(ConversionTable!B260&gt;=ScoreRanges!C$6,ConversionTable!B260&lt;=ScoreRanges!D$6),ScoreRanges!E$6,IF(AND(ConversionTable!B260&gt;=ScoreRanges!C$7,ConversionTable!B260&lt;=ScoreRanges!D$7),ScoreRanges!E$7,IF(AND(ConversionTable!B260&gt;=ScoreRanges!C$8,ConversionTable!B260&lt;=ScoreRanges!D$8),ScoreRanges!E$8,"")))))</f>
        <v>Needs Improvement</v>
      </c>
      <c r="B260" s="14">
        <f t="shared" ref="B260:B323" si="14">B259+0.01</f>
        <v>2.5799999999999987</v>
      </c>
      <c r="C260" s="22" t="e">
        <f t="shared" si="13"/>
        <v>#N/A</v>
      </c>
      <c r="D260" s="14" t="e">
        <f t="shared" ref="D260:D323" si="15">ROUND(C260,2)</f>
        <v>#N/A</v>
      </c>
      <c r="E260" s="7" t="e">
        <f>IF(AND(D260&gt;=ConversionTable!I$4,ConversionTable!D260&lt;=ConversionTable!J$4),ConversionTable!K$4,IF(AND(ConversionTable!D260&gt;=ConversionTable!I$5,ConversionTable!D260&lt;=ConversionTable!J$5),ConversionTable!K$5,IF(AND(ConversionTable!D260&gt;=ConversionTable!I$6,ConversionTable!D260&lt;=ConversionTable!J$6),ConversionTable!K$6,IF(AND(ConversionTable!D260&gt;=ConversionTable!I$7,ConversionTable!D260&lt;=ConversionTable!J$7),ConversionTable!K$7,IF(AND(ConversionTable!D260&gt;=ScoreRanges!J$8,ConversionTable!D260&lt;=ScoreRanges!K$8),ScoreRanges!L$8,"")))))</f>
        <v>#N/A</v>
      </c>
    </row>
    <row r="261" spans="1:5" x14ac:dyDescent="0.25">
      <c r="A261" s="5" t="str">
        <f>IF(AND(B261&gt;=ScoreRanges!C$4,ConversionTable!B261&lt;=ScoreRanges!D$4),ScoreRanges!E$4,IF(AND(ConversionTable!B261&gt;=ScoreRanges!C$5,ConversionTable!B261&lt;=ScoreRanges!D$5),ScoreRanges!E$5,IF(AND(ConversionTable!B261&gt;=ScoreRanges!C$6,ConversionTable!B261&lt;=ScoreRanges!D$6),ScoreRanges!E$6,IF(AND(ConversionTable!B261&gt;=ScoreRanges!C$7,ConversionTable!B261&lt;=ScoreRanges!D$7),ScoreRanges!E$7,IF(AND(ConversionTable!B261&gt;=ScoreRanges!C$8,ConversionTable!B261&lt;=ScoreRanges!D$8),ScoreRanges!E$8,"")))))</f>
        <v>Needs Improvement</v>
      </c>
      <c r="B261" s="14">
        <f t="shared" si="14"/>
        <v>2.5899999999999985</v>
      </c>
      <c r="C261" s="22" t="e">
        <f t="shared" si="13"/>
        <v>#N/A</v>
      </c>
      <c r="D261" s="14" t="e">
        <f t="shared" si="15"/>
        <v>#N/A</v>
      </c>
      <c r="E261" s="7" t="e">
        <f>IF(AND(D261&gt;=ConversionTable!I$4,ConversionTable!D261&lt;=ConversionTable!J$4),ConversionTable!K$4,IF(AND(ConversionTable!D261&gt;=ConversionTable!I$5,ConversionTable!D261&lt;=ConversionTable!J$5),ConversionTable!K$5,IF(AND(ConversionTable!D261&gt;=ConversionTable!I$6,ConversionTable!D261&lt;=ConversionTable!J$6),ConversionTable!K$6,IF(AND(ConversionTable!D261&gt;=ConversionTable!I$7,ConversionTable!D261&lt;=ConversionTable!J$7),ConversionTable!K$7,IF(AND(ConversionTable!D261&gt;=ScoreRanges!J$8,ConversionTable!D261&lt;=ScoreRanges!K$8),ScoreRanges!L$8,"")))))</f>
        <v>#N/A</v>
      </c>
    </row>
    <row r="262" spans="1:5" x14ac:dyDescent="0.25">
      <c r="A262" s="5" t="str">
        <f>IF(AND(B262&gt;=ScoreRanges!C$4,ConversionTable!B262&lt;=ScoreRanges!D$4),ScoreRanges!E$4,IF(AND(ConversionTable!B262&gt;=ScoreRanges!C$5,ConversionTable!B262&lt;=ScoreRanges!D$5),ScoreRanges!E$5,IF(AND(ConversionTable!B262&gt;=ScoreRanges!C$6,ConversionTable!B262&lt;=ScoreRanges!D$6),ScoreRanges!E$6,IF(AND(ConversionTable!B262&gt;=ScoreRanges!C$7,ConversionTable!B262&lt;=ScoreRanges!D$7),ScoreRanges!E$7,IF(AND(ConversionTable!B262&gt;=ScoreRanges!C$8,ConversionTable!B262&lt;=ScoreRanges!D$8),ScoreRanges!E$8,"")))))</f>
        <v>Needs Improvement</v>
      </c>
      <c r="B262" s="14">
        <f t="shared" si="14"/>
        <v>2.5999999999999983</v>
      </c>
      <c r="C262" s="22" t="e">
        <f t="shared" si="13"/>
        <v>#N/A</v>
      </c>
      <c r="D262" s="14" t="e">
        <f t="shared" si="15"/>
        <v>#N/A</v>
      </c>
      <c r="E262" s="7" t="e">
        <f>IF(AND(D262&gt;=ConversionTable!I$4,ConversionTable!D262&lt;=ConversionTable!J$4),ConversionTable!K$4,IF(AND(ConversionTable!D262&gt;=ConversionTable!I$5,ConversionTable!D262&lt;=ConversionTable!J$5),ConversionTable!K$5,IF(AND(ConversionTable!D262&gt;=ConversionTable!I$6,ConversionTable!D262&lt;=ConversionTable!J$6),ConversionTable!K$6,IF(AND(ConversionTable!D262&gt;=ConversionTable!I$7,ConversionTable!D262&lt;=ConversionTable!J$7),ConversionTable!K$7,IF(AND(ConversionTable!D262&gt;=ScoreRanges!J$8,ConversionTable!D262&lt;=ScoreRanges!K$8),ScoreRanges!L$8,"")))))</f>
        <v>#N/A</v>
      </c>
    </row>
    <row r="263" spans="1:5" x14ac:dyDescent="0.25">
      <c r="A263" s="5" t="str">
        <f>IF(AND(B263&gt;=ScoreRanges!C$4,ConversionTable!B263&lt;=ScoreRanges!D$4),ScoreRanges!E$4,IF(AND(ConversionTable!B263&gt;=ScoreRanges!C$5,ConversionTable!B263&lt;=ScoreRanges!D$5),ScoreRanges!E$5,IF(AND(ConversionTable!B263&gt;=ScoreRanges!C$6,ConversionTable!B263&lt;=ScoreRanges!D$6),ScoreRanges!E$6,IF(AND(ConversionTable!B263&gt;=ScoreRanges!C$7,ConversionTable!B263&lt;=ScoreRanges!D$7),ScoreRanges!E$7,IF(AND(ConversionTable!B263&gt;=ScoreRanges!C$8,ConversionTable!B263&lt;=ScoreRanges!D$8),ScoreRanges!E$8,"")))))</f>
        <v>Needs Improvement</v>
      </c>
      <c r="B263" s="14">
        <f t="shared" si="14"/>
        <v>2.6099999999999981</v>
      </c>
      <c r="C263" s="22" t="e">
        <f t="shared" si="13"/>
        <v>#N/A</v>
      </c>
      <c r="D263" s="14" t="e">
        <f t="shared" si="15"/>
        <v>#N/A</v>
      </c>
      <c r="E263" s="7" t="e">
        <f>IF(AND(D263&gt;=ConversionTable!I$4,ConversionTable!D263&lt;=ConversionTable!J$4),ConversionTable!K$4,IF(AND(ConversionTable!D263&gt;=ConversionTable!I$5,ConversionTable!D263&lt;=ConversionTable!J$5),ConversionTable!K$5,IF(AND(ConversionTable!D263&gt;=ConversionTable!I$6,ConversionTable!D263&lt;=ConversionTable!J$6),ConversionTable!K$6,IF(AND(ConversionTable!D263&gt;=ConversionTable!I$7,ConversionTable!D263&lt;=ConversionTable!J$7),ConversionTable!K$7,IF(AND(ConversionTable!D263&gt;=ScoreRanges!J$8,ConversionTable!D263&lt;=ScoreRanges!K$8),ScoreRanges!L$8,"")))))</f>
        <v>#N/A</v>
      </c>
    </row>
    <row r="264" spans="1:5" x14ac:dyDescent="0.25">
      <c r="A264" s="5" t="str">
        <f>IF(AND(B264&gt;=ScoreRanges!C$4,ConversionTable!B264&lt;=ScoreRanges!D$4),ScoreRanges!E$4,IF(AND(ConversionTable!B264&gt;=ScoreRanges!C$5,ConversionTable!B264&lt;=ScoreRanges!D$5),ScoreRanges!E$5,IF(AND(ConversionTable!B264&gt;=ScoreRanges!C$6,ConversionTable!B264&lt;=ScoreRanges!D$6),ScoreRanges!E$6,IF(AND(ConversionTable!B264&gt;=ScoreRanges!C$7,ConversionTable!B264&lt;=ScoreRanges!D$7),ScoreRanges!E$7,IF(AND(ConversionTable!B264&gt;=ScoreRanges!C$8,ConversionTable!B264&lt;=ScoreRanges!D$8),ScoreRanges!E$8,"")))))</f>
        <v>Needs Improvement</v>
      </c>
      <c r="B264" s="14">
        <f t="shared" si="14"/>
        <v>2.6199999999999979</v>
      </c>
      <c r="C264" s="22" t="e">
        <f t="shared" si="13"/>
        <v>#N/A</v>
      </c>
      <c r="D264" s="14" t="e">
        <f t="shared" si="15"/>
        <v>#N/A</v>
      </c>
      <c r="E264" s="7" t="e">
        <f>IF(AND(D264&gt;=ConversionTable!I$4,ConversionTable!D264&lt;=ConversionTable!J$4),ConversionTable!K$4,IF(AND(ConversionTable!D264&gt;=ConversionTable!I$5,ConversionTable!D264&lt;=ConversionTable!J$5),ConversionTable!K$5,IF(AND(ConversionTable!D264&gt;=ConversionTable!I$6,ConversionTable!D264&lt;=ConversionTable!J$6),ConversionTable!K$6,IF(AND(ConversionTable!D264&gt;=ConversionTable!I$7,ConversionTable!D264&lt;=ConversionTable!J$7),ConversionTable!K$7,IF(AND(ConversionTable!D264&gt;=ScoreRanges!J$8,ConversionTable!D264&lt;=ScoreRanges!K$8),ScoreRanges!L$8,"")))))</f>
        <v>#N/A</v>
      </c>
    </row>
    <row r="265" spans="1:5" x14ac:dyDescent="0.25">
      <c r="A265" s="5" t="str">
        <f>IF(AND(B265&gt;=ScoreRanges!C$4,ConversionTable!B265&lt;=ScoreRanges!D$4),ScoreRanges!E$4,IF(AND(ConversionTable!B265&gt;=ScoreRanges!C$5,ConversionTable!B265&lt;=ScoreRanges!D$5),ScoreRanges!E$5,IF(AND(ConversionTable!B265&gt;=ScoreRanges!C$6,ConversionTable!B265&lt;=ScoreRanges!D$6),ScoreRanges!E$6,IF(AND(ConversionTable!B265&gt;=ScoreRanges!C$7,ConversionTable!B265&lt;=ScoreRanges!D$7),ScoreRanges!E$7,IF(AND(ConversionTable!B265&gt;=ScoreRanges!C$8,ConversionTable!B265&lt;=ScoreRanges!D$8),ScoreRanges!E$8,"")))))</f>
        <v>Needs Improvement</v>
      </c>
      <c r="B265" s="14">
        <f t="shared" si="14"/>
        <v>2.6299999999999977</v>
      </c>
      <c r="C265" s="22" t="e">
        <f t="shared" si="13"/>
        <v>#N/A</v>
      </c>
      <c r="D265" s="14" t="e">
        <f t="shared" si="15"/>
        <v>#N/A</v>
      </c>
      <c r="E265" s="7" t="e">
        <f>IF(AND(D265&gt;=ConversionTable!I$4,ConversionTable!D265&lt;=ConversionTable!J$4),ConversionTable!K$4,IF(AND(ConversionTable!D265&gt;=ConversionTable!I$5,ConversionTable!D265&lt;=ConversionTable!J$5),ConversionTable!K$5,IF(AND(ConversionTable!D265&gt;=ConversionTable!I$6,ConversionTable!D265&lt;=ConversionTable!J$6),ConversionTable!K$6,IF(AND(ConversionTable!D265&gt;=ConversionTable!I$7,ConversionTable!D265&lt;=ConversionTable!J$7),ConversionTable!K$7,IF(AND(ConversionTable!D265&gt;=ScoreRanges!J$8,ConversionTable!D265&lt;=ScoreRanges!K$8),ScoreRanges!L$8,"")))))</f>
        <v>#N/A</v>
      </c>
    </row>
    <row r="266" spans="1:5" x14ac:dyDescent="0.25">
      <c r="A266" s="5" t="str">
        <f>IF(AND(B266&gt;=ScoreRanges!C$4,ConversionTable!B266&lt;=ScoreRanges!D$4),ScoreRanges!E$4,IF(AND(ConversionTable!B266&gt;=ScoreRanges!C$5,ConversionTable!B266&lt;=ScoreRanges!D$5),ScoreRanges!E$5,IF(AND(ConversionTable!B266&gt;=ScoreRanges!C$6,ConversionTable!B266&lt;=ScoreRanges!D$6),ScoreRanges!E$6,IF(AND(ConversionTable!B266&gt;=ScoreRanges!C$7,ConversionTable!B266&lt;=ScoreRanges!D$7),ScoreRanges!E$7,IF(AND(ConversionTable!B266&gt;=ScoreRanges!C$8,ConversionTable!B266&lt;=ScoreRanges!D$8),ScoreRanges!E$8,"")))))</f>
        <v>Needs Improvement</v>
      </c>
      <c r="B266" s="14">
        <f t="shared" si="14"/>
        <v>2.6399999999999975</v>
      </c>
      <c r="C266" s="22" t="e">
        <f t="shared" si="13"/>
        <v>#N/A</v>
      </c>
      <c r="D266" s="14" t="e">
        <f t="shared" si="15"/>
        <v>#N/A</v>
      </c>
      <c r="E266" s="7" t="e">
        <f>IF(AND(D266&gt;=ConversionTable!I$4,ConversionTable!D266&lt;=ConversionTable!J$4),ConversionTable!K$4,IF(AND(ConversionTable!D266&gt;=ConversionTable!I$5,ConversionTable!D266&lt;=ConversionTable!J$5),ConversionTable!K$5,IF(AND(ConversionTable!D266&gt;=ConversionTable!I$6,ConversionTable!D266&lt;=ConversionTable!J$6),ConversionTable!K$6,IF(AND(ConversionTable!D266&gt;=ConversionTable!I$7,ConversionTable!D266&lt;=ConversionTable!J$7),ConversionTable!K$7,IF(AND(ConversionTable!D266&gt;=ScoreRanges!J$8,ConversionTable!D266&lt;=ScoreRanges!K$8),ScoreRanges!L$8,"")))))</f>
        <v>#N/A</v>
      </c>
    </row>
    <row r="267" spans="1:5" x14ac:dyDescent="0.25">
      <c r="A267" s="5" t="str">
        <f>IF(AND(B267&gt;=ScoreRanges!C$4,ConversionTable!B267&lt;=ScoreRanges!D$4),ScoreRanges!E$4,IF(AND(ConversionTable!B267&gt;=ScoreRanges!C$5,ConversionTable!B267&lt;=ScoreRanges!D$5),ScoreRanges!E$5,IF(AND(ConversionTable!B267&gt;=ScoreRanges!C$6,ConversionTable!B267&lt;=ScoreRanges!D$6),ScoreRanges!E$6,IF(AND(ConversionTable!B267&gt;=ScoreRanges!C$7,ConversionTable!B267&lt;=ScoreRanges!D$7),ScoreRanges!E$7,IF(AND(ConversionTable!B267&gt;=ScoreRanges!C$8,ConversionTable!B267&lt;=ScoreRanges!D$8),ScoreRanges!E$8,"")))))</f>
        <v>Needs Improvement</v>
      </c>
      <c r="B267" s="14">
        <f t="shared" si="14"/>
        <v>2.6499999999999972</v>
      </c>
      <c r="C267" s="22" t="e">
        <f t="shared" si="13"/>
        <v>#N/A</v>
      </c>
      <c r="D267" s="14" t="e">
        <f t="shared" si="15"/>
        <v>#N/A</v>
      </c>
      <c r="E267" s="7" t="e">
        <f>IF(AND(D267&gt;=ConversionTable!I$4,ConversionTable!D267&lt;=ConversionTable!J$4),ConversionTable!K$4,IF(AND(ConversionTable!D267&gt;=ConversionTable!I$5,ConversionTable!D267&lt;=ConversionTable!J$5),ConversionTable!K$5,IF(AND(ConversionTable!D267&gt;=ConversionTable!I$6,ConversionTable!D267&lt;=ConversionTable!J$6),ConversionTable!K$6,IF(AND(ConversionTable!D267&gt;=ConversionTable!I$7,ConversionTable!D267&lt;=ConversionTable!J$7),ConversionTable!K$7,IF(AND(ConversionTable!D267&gt;=ScoreRanges!J$8,ConversionTable!D267&lt;=ScoreRanges!K$8),ScoreRanges!L$8,"")))))</f>
        <v>#N/A</v>
      </c>
    </row>
    <row r="268" spans="1:5" x14ac:dyDescent="0.25">
      <c r="A268" s="5" t="str">
        <f>IF(AND(B268&gt;=ScoreRanges!C$4,ConversionTable!B268&lt;=ScoreRanges!D$4),ScoreRanges!E$4,IF(AND(ConversionTable!B268&gt;=ScoreRanges!C$5,ConversionTable!B268&lt;=ScoreRanges!D$5),ScoreRanges!E$5,IF(AND(ConversionTable!B268&gt;=ScoreRanges!C$6,ConversionTable!B268&lt;=ScoreRanges!D$6),ScoreRanges!E$6,IF(AND(ConversionTable!B268&gt;=ScoreRanges!C$7,ConversionTable!B268&lt;=ScoreRanges!D$7),ScoreRanges!E$7,IF(AND(ConversionTable!B268&gt;=ScoreRanges!C$8,ConversionTable!B268&lt;=ScoreRanges!D$8),ScoreRanges!E$8,"")))))</f>
        <v>Needs Improvement</v>
      </c>
      <c r="B268" s="14">
        <f t="shared" si="14"/>
        <v>2.659999999999997</v>
      </c>
      <c r="C268" s="22" t="e">
        <f t="shared" si="13"/>
        <v>#N/A</v>
      </c>
      <c r="D268" s="14" t="e">
        <f t="shared" si="15"/>
        <v>#N/A</v>
      </c>
      <c r="E268" s="7" t="e">
        <f>IF(AND(D268&gt;=ConversionTable!I$4,ConversionTable!D268&lt;=ConversionTable!J$4),ConversionTable!K$4,IF(AND(ConversionTable!D268&gt;=ConversionTable!I$5,ConversionTable!D268&lt;=ConversionTable!J$5),ConversionTable!K$5,IF(AND(ConversionTable!D268&gt;=ConversionTable!I$6,ConversionTable!D268&lt;=ConversionTable!J$6),ConversionTable!K$6,IF(AND(ConversionTable!D268&gt;=ConversionTable!I$7,ConversionTable!D268&lt;=ConversionTable!J$7),ConversionTable!K$7,IF(AND(ConversionTable!D268&gt;=ScoreRanges!J$8,ConversionTable!D268&lt;=ScoreRanges!K$8),ScoreRanges!L$8,"")))))</f>
        <v>#N/A</v>
      </c>
    </row>
    <row r="269" spans="1:5" x14ac:dyDescent="0.25">
      <c r="A269" s="5" t="str">
        <f>IF(AND(B269&gt;=ScoreRanges!C$4,ConversionTable!B269&lt;=ScoreRanges!D$4),ScoreRanges!E$4,IF(AND(ConversionTable!B269&gt;=ScoreRanges!C$5,ConversionTable!B269&lt;=ScoreRanges!D$5),ScoreRanges!E$5,IF(AND(ConversionTable!B269&gt;=ScoreRanges!C$6,ConversionTable!B269&lt;=ScoreRanges!D$6),ScoreRanges!E$6,IF(AND(ConversionTable!B269&gt;=ScoreRanges!C$7,ConversionTable!B269&lt;=ScoreRanges!D$7),ScoreRanges!E$7,IF(AND(ConversionTable!B269&gt;=ScoreRanges!C$8,ConversionTable!B269&lt;=ScoreRanges!D$8),ScoreRanges!E$8,"")))))</f>
        <v>Needs Improvement</v>
      </c>
      <c r="B269" s="14">
        <f t="shared" si="14"/>
        <v>2.6699999999999968</v>
      </c>
      <c r="C269" s="22" t="e">
        <f t="shared" si="13"/>
        <v>#N/A</v>
      </c>
      <c r="D269" s="14" t="e">
        <f t="shared" si="15"/>
        <v>#N/A</v>
      </c>
      <c r="E269" s="7" t="e">
        <f>IF(AND(D269&gt;=ConversionTable!I$4,ConversionTable!D269&lt;=ConversionTable!J$4),ConversionTable!K$4,IF(AND(ConversionTable!D269&gt;=ConversionTable!I$5,ConversionTable!D269&lt;=ConversionTable!J$5),ConversionTable!K$5,IF(AND(ConversionTable!D269&gt;=ConversionTable!I$6,ConversionTable!D269&lt;=ConversionTable!J$6),ConversionTable!K$6,IF(AND(ConversionTable!D269&gt;=ConversionTable!I$7,ConversionTable!D269&lt;=ConversionTable!J$7),ConversionTable!K$7,IF(AND(ConversionTable!D269&gt;=ScoreRanges!J$8,ConversionTable!D269&lt;=ScoreRanges!K$8),ScoreRanges!L$8,"")))))</f>
        <v>#N/A</v>
      </c>
    </row>
    <row r="270" spans="1:5" x14ac:dyDescent="0.25">
      <c r="A270" s="5" t="str">
        <f>IF(AND(B270&gt;=ScoreRanges!C$4,ConversionTable!B270&lt;=ScoreRanges!D$4),ScoreRanges!E$4,IF(AND(ConversionTable!B270&gt;=ScoreRanges!C$5,ConversionTable!B270&lt;=ScoreRanges!D$5),ScoreRanges!E$5,IF(AND(ConversionTable!B270&gt;=ScoreRanges!C$6,ConversionTable!B270&lt;=ScoreRanges!D$6),ScoreRanges!E$6,IF(AND(ConversionTable!B270&gt;=ScoreRanges!C$7,ConversionTable!B270&lt;=ScoreRanges!D$7),ScoreRanges!E$7,IF(AND(ConversionTable!B270&gt;=ScoreRanges!C$8,ConversionTable!B270&lt;=ScoreRanges!D$8),ScoreRanges!E$8,"")))))</f>
        <v>Needs Improvement</v>
      </c>
      <c r="B270" s="14">
        <f t="shared" si="14"/>
        <v>2.6799999999999966</v>
      </c>
      <c r="C270" s="22" t="e">
        <f t="shared" si="13"/>
        <v>#N/A</v>
      </c>
      <c r="D270" s="14" t="e">
        <f t="shared" si="15"/>
        <v>#N/A</v>
      </c>
      <c r="E270" s="7" t="e">
        <f>IF(AND(D270&gt;=ConversionTable!I$4,ConversionTable!D270&lt;=ConversionTable!J$4),ConversionTable!K$4,IF(AND(ConversionTable!D270&gt;=ConversionTable!I$5,ConversionTable!D270&lt;=ConversionTable!J$5),ConversionTable!K$5,IF(AND(ConversionTable!D270&gt;=ConversionTable!I$6,ConversionTable!D270&lt;=ConversionTable!J$6),ConversionTable!K$6,IF(AND(ConversionTable!D270&gt;=ConversionTable!I$7,ConversionTable!D270&lt;=ConversionTable!J$7),ConversionTable!K$7,IF(AND(ConversionTable!D270&gt;=ScoreRanges!J$8,ConversionTable!D270&lt;=ScoreRanges!K$8),ScoreRanges!L$8,"")))))</f>
        <v>#N/A</v>
      </c>
    </row>
    <row r="271" spans="1:5" x14ac:dyDescent="0.25">
      <c r="A271" s="5" t="str">
        <f>IF(AND(B271&gt;=ScoreRanges!C$4,ConversionTable!B271&lt;=ScoreRanges!D$4),ScoreRanges!E$4,IF(AND(ConversionTable!B271&gt;=ScoreRanges!C$5,ConversionTable!B271&lt;=ScoreRanges!D$5),ScoreRanges!E$5,IF(AND(ConversionTable!B271&gt;=ScoreRanges!C$6,ConversionTable!B271&lt;=ScoreRanges!D$6),ScoreRanges!E$6,IF(AND(ConversionTable!B271&gt;=ScoreRanges!C$7,ConversionTable!B271&lt;=ScoreRanges!D$7),ScoreRanges!E$7,IF(AND(ConversionTable!B271&gt;=ScoreRanges!C$8,ConversionTable!B271&lt;=ScoreRanges!D$8),ScoreRanges!E$8,"")))))</f>
        <v>Needs Improvement</v>
      </c>
      <c r="B271" s="14">
        <f t="shared" si="14"/>
        <v>2.6899999999999964</v>
      </c>
      <c r="C271" s="22" t="e">
        <f t="shared" si="13"/>
        <v>#N/A</v>
      </c>
      <c r="D271" s="14" t="e">
        <f t="shared" si="15"/>
        <v>#N/A</v>
      </c>
      <c r="E271" s="7" t="e">
        <f>IF(AND(D271&gt;=ConversionTable!I$4,ConversionTable!D271&lt;=ConversionTable!J$4),ConversionTable!K$4,IF(AND(ConversionTable!D271&gt;=ConversionTable!I$5,ConversionTable!D271&lt;=ConversionTable!J$5),ConversionTable!K$5,IF(AND(ConversionTable!D271&gt;=ConversionTable!I$6,ConversionTable!D271&lt;=ConversionTable!J$6),ConversionTable!K$6,IF(AND(ConversionTable!D271&gt;=ConversionTable!I$7,ConversionTable!D271&lt;=ConversionTable!J$7),ConversionTable!K$7,IF(AND(ConversionTable!D271&gt;=ScoreRanges!J$8,ConversionTable!D271&lt;=ScoreRanges!K$8),ScoreRanges!L$8,"")))))</f>
        <v>#N/A</v>
      </c>
    </row>
    <row r="272" spans="1:5" x14ac:dyDescent="0.25">
      <c r="A272" s="5" t="str">
        <f>IF(AND(B272&gt;=ScoreRanges!C$4,ConversionTable!B272&lt;=ScoreRanges!D$4),ScoreRanges!E$4,IF(AND(ConversionTable!B272&gt;=ScoreRanges!C$5,ConversionTable!B272&lt;=ScoreRanges!D$5),ScoreRanges!E$5,IF(AND(ConversionTable!B272&gt;=ScoreRanges!C$6,ConversionTable!B272&lt;=ScoreRanges!D$6),ScoreRanges!E$6,IF(AND(ConversionTable!B272&gt;=ScoreRanges!C$7,ConversionTable!B272&lt;=ScoreRanges!D$7),ScoreRanges!E$7,IF(AND(ConversionTable!B272&gt;=ScoreRanges!C$8,ConversionTable!B272&lt;=ScoreRanges!D$8),ScoreRanges!E$8,"")))))</f>
        <v>Needs Improvement</v>
      </c>
      <c r="B272" s="14">
        <f t="shared" si="14"/>
        <v>2.6999999999999962</v>
      </c>
      <c r="C272" s="22" t="e">
        <f t="shared" si="13"/>
        <v>#N/A</v>
      </c>
      <c r="D272" s="14" t="e">
        <f t="shared" si="15"/>
        <v>#N/A</v>
      </c>
      <c r="E272" s="7" t="e">
        <f>IF(AND(D272&gt;=ConversionTable!I$4,ConversionTable!D272&lt;=ConversionTable!J$4),ConversionTable!K$4,IF(AND(ConversionTable!D272&gt;=ConversionTable!I$5,ConversionTable!D272&lt;=ConversionTable!J$5),ConversionTable!K$5,IF(AND(ConversionTable!D272&gt;=ConversionTable!I$6,ConversionTable!D272&lt;=ConversionTable!J$6),ConversionTable!K$6,IF(AND(ConversionTable!D272&gt;=ConversionTable!I$7,ConversionTable!D272&lt;=ConversionTable!J$7),ConversionTable!K$7,IF(AND(ConversionTable!D272&gt;=ScoreRanges!J$8,ConversionTable!D272&lt;=ScoreRanges!K$8),ScoreRanges!L$8,"")))))</f>
        <v>#N/A</v>
      </c>
    </row>
    <row r="273" spans="1:5" x14ac:dyDescent="0.25">
      <c r="A273" s="5" t="str">
        <f>IF(AND(B273&gt;=ScoreRanges!C$4,ConversionTable!B273&lt;=ScoreRanges!D$4),ScoreRanges!E$4,IF(AND(ConversionTable!B273&gt;=ScoreRanges!C$5,ConversionTable!B273&lt;=ScoreRanges!D$5),ScoreRanges!E$5,IF(AND(ConversionTable!B273&gt;=ScoreRanges!C$6,ConversionTable!B273&lt;=ScoreRanges!D$6),ScoreRanges!E$6,IF(AND(ConversionTable!B273&gt;=ScoreRanges!C$7,ConversionTable!B273&lt;=ScoreRanges!D$7),ScoreRanges!E$7,IF(AND(ConversionTable!B273&gt;=ScoreRanges!C$8,ConversionTable!B273&lt;=ScoreRanges!D$8),ScoreRanges!E$8,"")))))</f>
        <v>Needs Improvement</v>
      </c>
      <c r="B273" s="14">
        <f t="shared" si="14"/>
        <v>2.709999999999996</v>
      </c>
      <c r="C273" s="22" t="e">
        <f t="shared" si="13"/>
        <v>#N/A</v>
      </c>
      <c r="D273" s="14" t="e">
        <f t="shared" si="15"/>
        <v>#N/A</v>
      </c>
      <c r="E273" s="7" t="e">
        <f>IF(AND(D273&gt;=ConversionTable!I$4,ConversionTable!D273&lt;=ConversionTable!J$4),ConversionTable!K$4,IF(AND(ConversionTable!D273&gt;=ConversionTable!I$5,ConversionTable!D273&lt;=ConversionTable!J$5),ConversionTable!K$5,IF(AND(ConversionTable!D273&gt;=ConversionTable!I$6,ConversionTable!D273&lt;=ConversionTable!J$6),ConversionTable!K$6,IF(AND(ConversionTable!D273&gt;=ConversionTable!I$7,ConversionTable!D273&lt;=ConversionTable!J$7),ConversionTable!K$7,IF(AND(ConversionTable!D273&gt;=ScoreRanges!J$8,ConversionTable!D273&lt;=ScoreRanges!K$8),ScoreRanges!L$8,"")))))</f>
        <v>#N/A</v>
      </c>
    </row>
    <row r="274" spans="1:5" x14ac:dyDescent="0.25">
      <c r="A274" s="5" t="str">
        <f>IF(AND(B274&gt;=ScoreRanges!C$4,ConversionTable!B274&lt;=ScoreRanges!D$4),ScoreRanges!E$4,IF(AND(ConversionTable!B274&gt;=ScoreRanges!C$5,ConversionTable!B274&lt;=ScoreRanges!D$5),ScoreRanges!E$5,IF(AND(ConversionTable!B274&gt;=ScoreRanges!C$6,ConversionTable!B274&lt;=ScoreRanges!D$6),ScoreRanges!E$6,IF(AND(ConversionTable!B274&gt;=ScoreRanges!C$7,ConversionTable!B274&lt;=ScoreRanges!D$7),ScoreRanges!E$7,IF(AND(ConversionTable!B274&gt;=ScoreRanges!C$8,ConversionTable!B274&lt;=ScoreRanges!D$8),ScoreRanges!E$8,"")))))</f>
        <v>Needs Improvement</v>
      </c>
      <c r="B274" s="14">
        <f t="shared" si="14"/>
        <v>2.7199999999999958</v>
      </c>
      <c r="C274" s="22" t="e">
        <f t="shared" si="13"/>
        <v>#N/A</v>
      </c>
      <c r="D274" s="14" t="e">
        <f t="shared" si="15"/>
        <v>#N/A</v>
      </c>
      <c r="E274" s="7" t="e">
        <f>IF(AND(D274&gt;=ConversionTable!I$4,ConversionTable!D274&lt;=ConversionTable!J$4),ConversionTable!K$4,IF(AND(ConversionTable!D274&gt;=ConversionTable!I$5,ConversionTable!D274&lt;=ConversionTable!J$5),ConversionTable!K$5,IF(AND(ConversionTable!D274&gt;=ConversionTable!I$6,ConversionTable!D274&lt;=ConversionTable!J$6),ConversionTable!K$6,IF(AND(ConversionTable!D274&gt;=ConversionTable!I$7,ConversionTable!D274&lt;=ConversionTable!J$7),ConversionTable!K$7,IF(AND(ConversionTable!D274&gt;=ScoreRanges!J$8,ConversionTable!D274&lt;=ScoreRanges!K$8),ScoreRanges!L$8,"")))))</f>
        <v>#N/A</v>
      </c>
    </row>
    <row r="275" spans="1:5" x14ac:dyDescent="0.25">
      <c r="A275" s="5" t="str">
        <f>IF(AND(B275&gt;=ScoreRanges!C$4,ConversionTable!B275&lt;=ScoreRanges!D$4),ScoreRanges!E$4,IF(AND(ConversionTable!B275&gt;=ScoreRanges!C$5,ConversionTable!B275&lt;=ScoreRanges!D$5),ScoreRanges!E$5,IF(AND(ConversionTable!B275&gt;=ScoreRanges!C$6,ConversionTable!B275&lt;=ScoreRanges!D$6),ScoreRanges!E$6,IF(AND(ConversionTable!B275&gt;=ScoreRanges!C$7,ConversionTable!B275&lt;=ScoreRanges!D$7),ScoreRanges!E$7,IF(AND(ConversionTable!B275&gt;=ScoreRanges!C$8,ConversionTable!B275&lt;=ScoreRanges!D$8),ScoreRanges!E$8,"")))))</f>
        <v>Needs Improvement</v>
      </c>
      <c r="B275" s="14">
        <f t="shared" si="14"/>
        <v>2.7299999999999955</v>
      </c>
      <c r="C275" s="22" t="e">
        <f t="shared" si="13"/>
        <v>#N/A</v>
      </c>
      <c r="D275" s="14" t="e">
        <f t="shared" si="15"/>
        <v>#N/A</v>
      </c>
      <c r="E275" s="7" t="e">
        <f>IF(AND(D275&gt;=ConversionTable!I$4,ConversionTable!D275&lt;=ConversionTable!J$4),ConversionTable!K$4,IF(AND(ConversionTable!D275&gt;=ConversionTable!I$5,ConversionTable!D275&lt;=ConversionTable!J$5),ConversionTable!K$5,IF(AND(ConversionTable!D275&gt;=ConversionTable!I$6,ConversionTable!D275&lt;=ConversionTable!J$6),ConversionTable!K$6,IF(AND(ConversionTable!D275&gt;=ConversionTable!I$7,ConversionTable!D275&lt;=ConversionTable!J$7),ConversionTable!K$7,IF(AND(ConversionTable!D275&gt;=ScoreRanges!J$8,ConversionTable!D275&lt;=ScoreRanges!K$8),ScoreRanges!L$8,"")))))</f>
        <v>#N/A</v>
      </c>
    </row>
    <row r="276" spans="1:5" x14ac:dyDescent="0.25">
      <c r="A276" s="5" t="str">
        <f>IF(AND(B276&gt;=ScoreRanges!C$4,ConversionTable!B276&lt;=ScoreRanges!D$4),ScoreRanges!E$4,IF(AND(ConversionTable!B276&gt;=ScoreRanges!C$5,ConversionTable!B276&lt;=ScoreRanges!D$5),ScoreRanges!E$5,IF(AND(ConversionTable!B276&gt;=ScoreRanges!C$6,ConversionTable!B276&lt;=ScoreRanges!D$6),ScoreRanges!E$6,IF(AND(ConversionTable!B276&gt;=ScoreRanges!C$7,ConversionTable!B276&lt;=ScoreRanges!D$7),ScoreRanges!E$7,IF(AND(ConversionTable!B276&gt;=ScoreRanges!C$8,ConversionTable!B276&lt;=ScoreRanges!D$8),ScoreRanges!E$8,"")))))</f>
        <v>Needs Improvement</v>
      </c>
      <c r="B276" s="14">
        <f t="shared" si="14"/>
        <v>2.7399999999999953</v>
      </c>
      <c r="C276" s="22" t="e">
        <f t="shared" si="13"/>
        <v>#N/A</v>
      </c>
      <c r="D276" s="14" t="e">
        <f t="shared" si="15"/>
        <v>#N/A</v>
      </c>
      <c r="E276" s="7" t="e">
        <f>IF(AND(D276&gt;=ConversionTable!I$4,ConversionTable!D276&lt;=ConversionTable!J$4),ConversionTable!K$4,IF(AND(ConversionTable!D276&gt;=ConversionTable!I$5,ConversionTable!D276&lt;=ConversionTable!J$5),ConversionTable!K$5,IF(AND(ConversionTable!D276&gt;=ConversionTable!I$6,ConversionTable!D276&lt;=ConversionTable!J$6),ConversionTable!K$6,IF(AND(ConversionTable!D276&gt;=ConversionTable!I$7,ConversionTable!D276&lt;=ConversionTable!J$7),ConversionTable!K$7,IF(AND(ConversionTable!D276&gt;=ScoreRanges!J$8,ConversionTable!D276&lt;=ScoreRanges!K$8),ScoreRanges!L$8,"")))))</f>
        <v>#N/A</v>
      </c>
    </row>
    <row r="277" spans="1:5" x14ac:dyDescent="0.25">
      <c r="A277" s="5" t="str">
        <f>IF(AND(B277&gt;=ScoreRanges!C$4,ConversionTable!B277&lt;=ScoreRanges!D$4),ScoreRanges!E$4,IF(AND(ConversionTable!B277&gt;=ScoreRanges!C$5,ConversionTable!B277&lt;=ScoreRanges!D$5),ScoreRanges!E$5,IF(AND(ConversionTable!B277&gt;=ScoreRanges!C$6,ConversionTable!B277&lt;=ScoreRanges!D$6),ScoreRanges!E$6,IF(AND(ConversionTable!B277&gt;=ScoreRanges!C$7,ConversionTable!B277&lt;=ScoreRanges!D$7),ScoreRanges!E$7,IF(AND(ConversionTable!B277&gt;=ScoreRanges!C$8,ConversionTable!B277&lt;=ScoreRanges!D$8),ScoreRanges!E$8,"")))))</f>
        <v>Needs Improvement</v>
      </c>
      <c r="B277" s="14">
        <f t="shared" si="14"/>
        <v>2.7499999999999951</v>
      </c>
      <c r="C277" s="22" t="e">
        <f t="shared" si="13"/>
        <v>#N/A</v>
      </c>
      <c r="D277" s="14" t="e">
        <f t="shared" si="15"/>
        <v>#N/A</v>
      </c>
      <c r="E277" s="7" t="e">
        <f>IF(AND(D277&gt;=ConversionTable!I$4,ConversionTable!D277&lt;=ConversionTable!J$4),ConversionTable!K$4,IF(AND(ConversionTable!D277&gt;=ConversionTable!I$5,ConversionTable!D277&lt;=ConversionTable!J$5),ConversionTable!K$5,IF(AND(ConversionTable!D277&gt;=ConversionTable!I$6,ConversionTable!D277&lt;=ConversionTable!J$6),ConversionTable!K$6,IF(AND(ConversionTable!D277&gt;=ConversionTable!I$7,ConversionTable!D277&lt;=ConversionTable!J$7),ConversionTable!K$7,IF(AND(ConversionTable!D277&gt;=ScoreRanges!J$8,ConversionTable!D277&lt;=ScoreRanges!K$8),ScoreRanges!L$8,"")))))</f>
        <v>#N/A</v>
      </c>
    </row>
    <row r="278" spans="1:5" x14ac:dyDescent="0.25">
      <c r="A278" s="5" t="str">
        <f>IF(AND(B278&gt;=ScoreRanges!C$4,ConversionTable!B278&lt;=ScoreRanges!D$4),ScoreRanges!E$4,IF(AND(ConversionTable!B278&gt;=ScoreRanges!C$5,ConversionTable!B278&lt;=ScoreRanges!D$5),ScoreRanges!E$5,IF(AND(ConversionTable!B278&gt;=ScoreRanges!C$6,ConversionTable!B278&lt;=ScoreRanges!D$6),ScoreRanges!E$6,IF(AND(ConversionTable!B278&gt;=ScoreRanges!C$7,ConversionTable!B278&lt;=ScoreRanges!D$7),ScoreRanges!E$7,IF(AND(ConversionTable!B278&gt;=ScoreRanges!C$8,ConversionTable!B278&lt;=ScoreRanges!D$8),ScoreRanges!E$8,"")))))</f>
        <v>Needs Improvement</v>
      </c>
      <c r="B278" s="14">
        <v>2.76</v>
      </c>
      <c r="C278" s="22" t="e">
        <f t="shared" si="13"/>
        <v>#N/A</v>
      </c>
      <c r="D278" s="14" t="e">
        <f t="shared" si="15"/>
        <v>#N/A</v>
      </c>
      <c r="E278" s="7" t="e">
        <f>IF(AND(D278&gt;=ConversionTable!I$4,ConversionTable!D278&lt;=ConversionTable!J$4),ConversionTable!K$4,IF(AND(ConversionTable!D278&gt;=ConversionTable!I$5,ConversionTable!D278&lt;=ConversionTable!J$5),ConversionTable!K$5,IF(AND(ConversionTable!D278&gt;=ConversionTable!I$6,ConversionTable!D278&lt;=ConversionTable!J$6),ConversionTable!K$6,IF(AND(ConversionTable!D278&gt;=ConversionTable!I$7,ConversionTable!D278&lt;=ConversionTable!J$7),ConversionTable!K$7,IF(AND(ConversionTable!D278&gt;=ScoreRanges!J$8,ConversionTable!D278&lt;=ScoreRanges!K$8),ScoreRanges!L$8,"")))))</f>
        <v>#N/A</v>
      </c>
    </row>
    <row r="279" spans="1:5" x14ac:dyDescent="0.25">
      <c r="A279" s="5" t="str">
        <f>IF(AND(B279&gt;=ScoreRanges!C$4,ConversionTable!B279&lt;=ScoreRanges!D$4),ScoreRanges!E$4,IF(AND(ConversionTable!B279&gt;=ScoreRanges!C$5,ConversionTable!B279&lt;=ScoreRanges!D$5),ScoreRanges!E$5,IF(AND(ConversionTable!B279&gt;=ScoreRanges!C$6,ConversionTable!B279&lt;=ScoreRanges!D$6),ScoreRanges!E$6,IF(AND(ConversionTable!B279&gt;=ScoreRanges!C$7,ConversionTable!B279&lt;=ScoreRanges!D$7),ScoreRanges!E$7,IF(AND(ConversionTable!B279&gt;=ScoreRanges!C$8,ConversionTable!B279&lt;=ScoreRanges!D$8),ScoreRanges!E$8,"")))))</f>
        <v>Needs Improvement</v>
      </c>
      <c r="B279" s="14">
        <f t="shared" si="14"/>
        <v>2.7699999999999996</v>
      </c>
      <c r="C279" s="22" t="e">
        <f t="shared" si="13"/>
        <v>#N/A</v>
      </c>
      <c r="D279" s="14" t="e">
        <f t="shared" si="15"/>
        <v>#N/A</v>
      </c>
      <c r="E279" s="7" t="e">
        <f>IF(AND(D279&gt;=ConversionTable!I$4,ConversionTable!D279&lt;=ConversionTable!J$4),ConversionTable!K$4,IF(AND(ConversionTable!D279&gt;=ConversionTable!I$5,ConversionTable!D279&lt;=ConversionTable!J$5),ConversionTable!K$5,IF(AND(ConversionTable!D279&gt;=ConversionTable!I$6,ConversionTable!D279&lt;=ConversionTable!J$6),ConversionTable!K$6,IF(AND(ConversionTable!D279&gt;=ConversionTable!I$7,ConversionTable!D279&lt;=ConversionTable!J$7),ConversionTable!K$7,IF(AND(ConversionTable!D279&gt;=ScoreRanges!J$8,ConversionTable!D279&lt;=ScoreRanges!K$8),ScoreRanges!L$8,"")))))</f>
        <v>#N/A</v>
      </c>
    </row>
    <row r="280" spans="1:5" x14ac:dyDescent="0.25">
      <c r="A280" s="5" t="str">
        <f>IF(AND(B280&gt;=ScoreRanges!C$4,ConversionTable!B280&lt;=ScoreRanges!D$4),ScoreRanges!E$4,IF(AND(ConversionTable!B280&gt;=ScoreRanges!C$5,ConversionTable!B280&lt;=ScoreRanges!D$5),ScoreRanges!E$5,IF(AND(ConversionTable!B280&gt;=ScoreRanges!C$6,ConversionTable!B280&lt;=ScoreRanges!D$6),ScoreRanges!E$6,IF(AND(ConversionTable!B280&gt;=ScoreRanges!C$7,ConversionTable!B280&lt;=ScoreRanges!D$7),ScoreRanges!E$7,IF(AND(ConversionTable!B280&gt;=ScoreRanges!C$8,ConversionTable!B280&lt;=ScoreRanges!D$8),ScoreRanges!E$8,"")))))</f>
        <v>Needs Improvement</v>
      </c>
      <c r="B280" s="14">
        <f t="shared" si="14"/>
        <v>2.7799999999999994</v>
      </c>
      <c r="C280" s="22" t="e">
        <f t="shared" si="13"/>
        <v>#N/A</v>
      </c>
      <c r="D280" s="14" t="e">
        <f t="shared" si="15"/>
        <v>#N/A</v>
      </c>
      <c r="E280" s="7" t="e">
        <f>IF(AND(D280&gt;=ConversionTable!I$4,ConversionTable!D280&lt;=ConversionTable!J$4),ConversionTable!K$4,IF(AND(ConversionTable!D280&gt;=ConversionTable!I$5,ConversionTable!D280&lt;=ConversionTable!J$5),ConversionTable!K$5,IF(AND(ConversionTable!D280&gt;=ConversionTable!I$6,ConversionTable!D280&lt;=ConversionTable!J$6),ConversionTable!K$6,IF(AND(ConversionTable!D280&gt;=ConversionTable!I$7,ConversionTable!D280&lt;=ConversionTable!J$7),ConversionTable!K$7,IF(AND(ConversionTable!D280&gt;=ScoreRanges!J$8,ConversionTable!D280&lt;=ScoreRanges!K$8),ScoreRanges!L$8,"")))))</f>
        <v>#N/A</v>
      </c>
    </row>
    <row r="281" spans="1:5" x14ac:dyDescent="0.25">
      <c r="A281" s="5" t="str">
        <f>IF(AND(B281&gt;=ScoreRanges!C$4,ConversionTable!B281&lt;=ScoreRanges!D$4),ScoreRanges!E$4,IF(AND(ConversionTable!B281&gt;=ScoreRanges!C$5,ConversionTable!B281&lt;=ScoreRanges!D$5),ScoreRanges!E$5,IF(AND(ConversionTable!B281&gt;=ScoreRanges!C$6,ConversionTable!B281&lt;=ScoreRanges!D$6),ScoreRanges!E$6,IF(AND(ConversionTable!B281&gt;=ScoreRanges!C$7,ConversionTable!B281&lt;=ScoreRanges!D$7),ScoreRanges!E$7,IF(AND(ConversionTable!B281&gt;=ScoreRanges!C$8,ConversionTable!B281&lt;=ScoreRanges!D$8),ScoreRanges!E$8,"")))))</f>
        <v>Needs Improvement</v>
      </c>
      <c r="B281" s="14">
        <f t="shared" si="14"/>
        <v>2.7899999999999991</v>
      </c>
      <c r="C281" s="22" t="e">
        <f t="shared" si="13"/>
        <v>#N/A</v>
      </c>
      <c r="D281" s="14" t="e">
        <f t="shared" si="15"/>
        <v>#N/A</v>
      </c>
      <c r="E281" s="7" t="e">
        <f>IF(AND(D281&gt;=ConversionTable!I$4,ConversionTable!D281&lt;=ConversionTable!J$4),ConversionTable!K$4,IF(AND(ConversionTable!D281&gt;=ConversionTable!I$5,ConversionTable!D281&lt;=ConversionTable!J$5),ConversionTable!K$5,IF(AND(ConversionTable!D281&gt;=ConversionTable!I$6,ConversionTable!D281&lt;=ConversionTable!J$6),ConversionTable!K$6,IF(AND(ConversionTable!D281&gt;=ConversionTable!I$7,ConversionTable!D281&lt;=ConversionTable!J$7),ConversionTable!K$7,IF(AND(ConversionTable!D281&gt;=ScoreRanges!J$8,ConversionTable!D281&lt;=ScoreRanges!K$8),ScoreRanges!L$8,"")))))</f>
        <v>#N/A</v>
      </c>
    </row>
    <row r="282" spans="1:5" x14ac:dyDescent="0.25">
      <c r="A282" s="5" t="str">
        <f>IF(AND(B282&gt;=ScoreRanges!C$4,ConversionTable!B282&lt;=ScoreRanges!D$4),ScoreRanges!E$4,IF(AND(ConversionTable!B282&gt;=ScoreRanges!C$5,ConversionTable!B282&lt;=ScoreRanges!D$5),ScoreRanges!E$5,IF(AND(ConversionTable!B282&gt;=ScoreRanges!C$6,ConversionTable!B282&lt;=ScoreRanges!D$6),ScoreRanges!E$6,IF(AND(ConversionTable!B282&gt;=ScoreRanges!C$7,ConversionTable!B282&lt;=ScoreRanges!D$7),ScoreRanges!E$7,IF(AND(ConversionTable!B282&gt;=ScoreRanges!C$8,ConversionTable!B282&lt;=ScoreRanges!D$8),ScoreRanges!E$8,"")))))</f>
        <v>Effective</v>
      </c>
      <c r="B282" s="14">
        <f t="shared" si="14"/>
        <v>2.7999999999999989</v>
      </c>
      <c r="C282" s="22" t="e">
        <f t="shared" si="13"/>
        <v>#N/A</v>
      </c>
      <c r="D282" s="14" t="e">
        <f t="shared" si="15"/>
        <v>#N/A</v>
      </c>
      <c r="E282" s="7" t="e">
        <f>IF(AND(D282&gt;=ConversionTable!I$4,ConversionTable!D282&lt;=ConversionTable!J$4),ConversionTable!K$4,IF(AND(ConversionTable!D282&gt;=ConversionTable!I$5,ConversionTable!D282&lt;=ConversionTable!J$5),ConversionTable!K$5,IF(AND(ConversionTable!D282&gt;=ConversionTable!I$6,ConversionTable!D282&lt;=ConversionTable!J$6),ConversionTable!K$6,IF(AND(ConversionTable!D282&gt;=ConversionTable!I$7,ConversionTable!D282&lt;=ConversionTable!J$7),ConversionTable!K$7,IF(AND(ConversionTable!D282&gt;=ScoreRanges!J$8,ConversionTable!D282&lt;=ScoreRanges!K$8),ScoreRanges!L$8,"")))))</f>
        <v>#N/A</v>
      </c>
    </row>
    <row r="283" spans="1:5" x14ac:dyDescent="0.25">
      <c r="A283" s="5" t="str">
        <f>IF(AND(B283&gt;=ScoreRanges!C$4,ConversionTable!B283&lt;=ScoreRanges!D$4),ScoreRanges!E$4,IF(AND(ConversionTable!B283&gt;=ScoreRanges!C$5,ConversionTable!B283&lt;=ScoreRanges!D$5),ScoreRanges!E$5,IF(AND(ConversionTable!B283&gt;=ScoreRanges!C$6,ConversionTable!B283&lt;=ScoreRanges!D$6),ScoreRanges!E$6,IF(AND(ConversionTable!B283&gt;=ScoreRanges!C$7,ConversionTable!B283&lt;=ScoreRanges!D$7),ScoreRanges!E$7,IF(AND(ConversionTable!B283&gt;=ScoreRanges!C$8,ConversionTable!B283&lt;=ScoreRanges!D$8),ScoreRanges!E$8,"")))))</f>
        <v>Effective</v>
      </c>
      <c r="B283" s="14">
        <f t="shared" si="14"/>
        <v>2.8099999999999987</v>
      </c>
      <c r="C283" s="22" t="e">
        <f t="shared" si="13"/>
        <v>#N/A</v>
      </c>
      <c r="D283" s="14" t="e">
        <f t="shared" si="15"/>
        <v>#N/A</v>
      </c>
      <c r="E283" s="7" t="e">
        <f>IF(AND(D283&gt;=ConversionTable!I$4,ConversionTable!D283&lt;=ConversionTable!J$4),ConversionTable!K$4,IF(AND(ConversionTable!D283&gt;=ConversionTable!I$5,ConversionTable!D283&lt;=ConversionTable!J$5),ConversionTable!K$5,IF(AND(ConversionTable!D283&gt;=ConversionTable!I$6,ConversionTable!D283&lt;=ConversionTable!J$6),ConversionTable!K$6,IF(AND(ConversionTable!D283&gt;=ConversionTable!I$7,ConversionTable!D283&lt;=ConversionTable!J$7),ConversionTable!K$7,IF(AND(ConversionTable!D283&gt;=ScoreRanges!J$8,ConversionTable!D283&lt;=ScoreRanges!K$8),ScoreRanges!L$8,"")))))</f>
        <v>#N/A</v>
      </c>
    </row>
    <row r="284" spans="1:5" x14ac:dyDescent="0.25">
      <c r="A284" s="5" t="str">
        <f>IF(AND(B284&gt;=ScoreRanges!C$4,ConversionTable!B284&lt;=ScoreRanges!D$4),ScoreRanges!E$4,IF(AND(ConversionTable!B284&gt;=ScoreRanges!C$5,ConversionTable!B284&lt;=ScoreRanges!D$5),ScoreRanges!E$5,IF(AND(ConversionTable!B284&gt;=ScoreRanges!C$6,ConversionTable!B284&lt;=ScoreRanges!D$6),ScoreRanges!E$6,IF(AND(ConversionTable!B284&gt;=ScoreRanges!C$7,ConversionTable!B284&lt;=ScoreRanges!D$7),ScoreRanges!E$7,IF(AND(ConversionTable!B284&gt;=ScoreRanges!C$8,ConversionTable!B284&lt;=ScoreRanges!D$8),ScoreRanges!E$8,"")))))</f>
        <v>Effective</v>
      </c>
      <c r="B284" s="14">
        <f t="shared" si="14"/>
        <v>2.8199999999999985</v>
      </c>
      <c r="C284" s="22" t="e">
        <f t="shared" si="13"/>
        <v>#N/A</v>
      </c>
      <c r="D284" s="14" t="e">
        <f t="shared" si="15"/>
        <v>#N/A</v>
      </c>
      <c r="E284" s="7" t="e">
        <f>IF(AND(D284&gt;=ConversionTable!I$4,ConversionTable!D284&lt;=ConversionTable!J$4),ConversionTable!K$4,IF(AND(ConversionTable!D284&gt;=ConversionTable!I$5,ConversionTable!D284&lt;=ConversionTable!J$5),ConversionTable!K$5,IF(AND(ConversionTable!D284&gt;=ConversionTable!I$6,ConversionTable!D284&lt;=ConversionTable!J$6),ConversionTable!K$6,IF(AND(ConversionTable!D284&gt;=ConversionTable!I$7,ConversionTable!D284&lt;=ConversionTable!J$7),ConversionTable!K$7,IF(AND(ConversionTable!D284&gt;=ScoreRanges!J$8,ConversionTable!D284&lt;=ScoreRanges!K$8),ScoreRanges!L$8,"")))))</f>
        <v>#N/A</v>
      </c>
    </row>
    <row r="285" spans="1:5" x14ac:dyDescent="0.25">
      <c r="A285" s="5" t="str">
        <f>IF(AND(B285&gt;=ScoreRanges!C$4,ConversionTable!B285&lt;=ScoreRanges!D$4),ScoreRanges!E$4,IF(AND(ConversionTable!B285&gt;=ScoreRanges!C$5,ConversionTable!B285&lt;=ScoreRanges!D$5),ScoreRanges!E$5,IF(AND(ConversionTable!B285&gt;=ScoreRanges!C$6,ConversionTable!B285&lt;=ScoreRanges!D$6),ScoreRanges!E$6,IF(AND(ConversionTable!B285&gt;=ScoreRanges!C$7,ConversionTable!B285&lt;=ScoreRanges!D$7),ScoreRanges!E$7,IF(AND(ConversionTable!B285&gt;=ScoreRanges!C$8,ConversionTable!B285&lt;=ScoreRanges!D$8),ScoreRanges!E$8,"")))))</f>
        <v>Effective</v>
      </c>
      <c r="B285" s="14">
        <f t="shared" si="14"/>
        <v>2.8299999999999983</v>
      </c>
      <c r="C285" s="22" t="e">
        <f t="shared" si="13"/>
        <v>#N/A</v>
      </c>
      <c r="D285" s="14" t="e">
        <f t="shared" si="15"/>
        <v>#N/A</v>
      </c>
      <c r="E285" s="7" t="e">
        <f>IF(AND(D285&gt;=ConversionTable!I$4,ConversionTable!D285&lt;=ConversionTable!J$4),ConversionTable!K$4,IF(AND(ConversionTable!D285&gt;=ConversionTable!I$5,ConversionTable!D285&lt;=ConversionTable!J$5),ConversionTable!K$5,IF(AND(ConversionTable!D285&gt;=ConversionTable!I$6,ConversionTable!D285&lt;=ConversionTable!J$6),ConversionTable!K$6,IF(AND(ConversionTable!D285&gt;=ConversionTable!I$7,ConversionTable!D285&lt;=ConversionTable!J$7),ConversionTable!K$7,IF(AND(ConversionTable!D285&gt;=ScoreRanges!J$8,ConversionTable!D285&lt;=ScoreRanges!K$8),ScoreRanges!L$8,"")))))</f>
        <v>#N/A</v>
      </c>
    </row>
    <row r="286" spans="1:5" x14ac:dyDescent="0.25">
      <c r="A286" s="5" t="str">
        <f>IF(AND(B286&gt;=ScoreRanges!C$4,ConversionTable!B286&lt;=ScoreRanges!D$4),ScoreRanges!E$4,IF(AND(ConversionTable!B286&gt;=ScoreRanges!C$5,ConversionTable!B286&lt;=ScoreRanges!D$5),ScoreRanges!E$5,IF(AND(ConversionTable!B286&gt;=ScoreRanges!C$6,ConversionTable!B286&lt;=ScoreRanges!D$6),ScoreRanges!E$6,IF(AND(ConversionTable!B286&gt;=ScoreRanges!C$7,ConversionTable!B286&lt;=ScoreRanges!D$7),ScoreRanges!E$7,IF(AND(ConversionTable!B286&gt;=ScoreRanges!C$8,ConversionTable!B286&lt;=ScoreRanges!D$8),ScoreRanges!E$8,"")))))</f>
        <v>Effective</v>
      </c>
      <c r="B286" s="14">
        <f t="shared" si="14"/>
        <v>2.8399999999999981</v>
      </c>
      <c r="C286" s="22" t="e">
        <f t="shared" si="13"/>
        <v>#N/A</v>
      </c>
      <c r="D286" s="14" t="e">
        <f t="shared" si="15"/>
        <v>#N/A</v>
      </c>
      <c r="E286" s="7" t="e">
        <f>IF(AND(D286&gt;=ConversionTable!I$4,ConversionTable!D286&lt;=ConversionTable!J$4),ConversionTable!K$4,IF(AND(ConversionTable!D286&gt;=ConversionTable!I$5,ConversionTable!D286&lt;=ConversionTable!J$5),ConversionTable!K$5,IF(AND(ConversionTable!D286&gt;=ConversionTable!I$6,ConversionTable!D286&lt;=ConversionTable!J$6),ConversionTable!K$6,IF(AND(ConversionTable!D286&gt;=ConversionTable!I$7,ConversionTable!D286&lt;=ConversionTable!J$7),ConversionTable!K$7,IF(AND(ConversionTable!D286&gt;=ScoreRanges!J$8,ConversionTable!D286&lt;=ScoreRanges!K$8),ScoreRanges!L$8,"")))))</f>
        <v>#N/A</v>
      </c>
    </row>
    <row r="287" spans="1:5" x14ac:dyDescent="0.25">
      <c r="A287" s="5" t="str">
        <f>IF(AND(B287&gt;=ScoreRanges!C$4,ConversionTable!B287&lt;=ScoreRanges!D$4),ScoreRanges!E$4,IF(AND(ConversionTable!B287&gt;=ScoreRanges!C$5,ConversionTable!B287&lt;=ScoreRanges!D$5),ScoreRanges!E$5,IF(AND(ConversionTable!B287&gt;=ScoreRanges!C$6,ConversionTable!B287&lt;=ScoreRanges!D$6),ScoreRanges!E$6,IF(AND(ConversionTable!B287&gt;=ScoreRanges!C$7,ConversionTable!B287&lt;=ScoreRanges!D$7),ScoreRanges!E$7,IF(AND(ConversionTable!B287&gt;=ScoreRanges!C$8,ConversionTable!B287&lt;=ScoreRanges!D$8),ScoreRanges!E$8,"")))))</f>
        <v>Effective</v>
      </c>
      <c r="B287" s="14">
        <f t="shared" si="14"/>
        <v>2.8499999999999979</v>
      </c>
      <c r="C287" s="22" t="e">
        <f t="shared" si="13"/>
        <v>#N/A</v>
      </c>
      <c r="D287" s="14" t="e">
        <f t="shared" si="15"/>
        <v>#N/A</v>
      </c>
      <c r="E287" s="7" t="e">
        <f>IF(AND(D287&gt;=ConversionTable!I$4,ConversionTable!D287&lt;=ConversionTable!J$4),ConversionTable!K$4,IF(AND(ConversionTable!D287&gt;=ConversionTable!I$5,ConversionTable!D287&lt;=ConversionTable!J$5),ConversionTable!K$5,IF(AND(ConversionTable!D287&gt;=ConversionTable!I$6,ConversionTable!D287&lt;=ConversionTable!J$6),ConversionTable!K$6,IF(AND(ConversionTable!D287&gt;=ConversionTable!I$7,ConversionTable!D287&lt;=ConversionTable!J$7),ConversionTable!K$7,IF(AND(ConversionTable!D287&gt;=ScoreRanges!J$8,ConversionTable!D287&lt;=ScoreRanges!K$8),ScoreRanges!L$8,"")))))</f>
        <v>#N/A</v>
      </c>
    </row>
    <row r="288" spans="1:5" x14ac:dyDescent="0.25">
      <c r="A288" s="5" t="str">
        <f>IF(AND(B288&gt;=ScoreRanges!C$4,ConversionTable!B288&lt;=ScoreRanges!D$4),ScoreRanges!E$4,IF(AND(ConversionTable!B288&gt;=ScoreRanges!C$5,ConversionTable!B288&lt;=ScoreRanges!D$5),ScoreRanges!E$5,IF(AND(ConversionTable!B288&gt;=ScoreRanges!C$6,ConversionTable!B288&lt;=ScoreRanges!D$6),ScoreRanges!E$6,IF(AND(ConversionTable!B288&gt;=ScoreRanges!C$7,ConversionTable!B288&lt;=ScoreRanges!D$7),ScoreRanges!E$7,IF(AND(ConversionTable!B288&gt;=ScoreRanges!C$8,ConversionTable!B288&lt;=ScoreRanges!D$8),ScoreRanges!E$8,"")))))</f>
        <v>Effective</v>
      </c>
      <c r="B288" s="14">
        <f t="shared" si="14"/>
        <v>2.8599999999999977</v>
      </c>
      <c r="C288" s="22" t="e">
        <f t="shared" si="13"/>
        <v>#N/A</v>
      </c>
      <c r="D288" s="14" t="e">
        <f t="shared" si="15"/>
        <v>#N/A</v>
      </c>
      <c r="E288" s="7" t="e">
        <f>IF(AND(D288&gt;=ConversionTable!I$4,ConversionTable!D288&lt;=ConversionTable!J$4),ConversionTable!K$4,IF(AND(ConversionTable!D288&gt;=ConversionTable!I$5,ConversionTable!D288&lt;=ConversionTable!J$5),ConversionTable!K$5,IF(AND(ConversionTable!D288&gt;=ConversionTable!I$6,ConversionTable!D288&lt;=ConversionTable!J$6),ConversionTable!K$6,IF(AND(ConversionTable!D288&gt;=ConversionTable!I$7,ConversionTable!D288&lt;=ConversionTable!J$7),ConversionTable!K$7,IF(AND(ConversionTable!D288&gt;=ScoreRanges!J$8,ConversionTable!D288&lt;=ScoreRanges!K$8),ScoreRanges!L$8,"")))))</f>
        <v>#N/A</v>
      </c>
    </row>
    <row r="289" spans="1:5" x14ac:dyDescent="0.25">
      <c r="A289" s="5" t="str">
        <f>IF(AND(B289&gt;=ScoreRanges!C$4,ConversionTable!B289&lt;=ScoreRanges!D$4),ScoreRanges!E$4,IF(AND(ConversionTable!B289&gt;=ScoreRanges!C$5,ConversionTable!B289&lt;=ScoreRanges!D$5),ScoreRanges!E$5,IF(AND(ConversionTable!B289&gt;=ScoreRanges!C$6,ConversionTable!B289&lt;=ScoreRanges!D$6),ScoreRanges!E$6,IF(AND(ConversionTable!B289&gt;=ScoreRanges!C$7,ConversionTable!B289&lt;=ScoreRanges!D$7),ScoreRanges!E$7,IF(AND(ConversionTable!B289&gt;=ScoreRanges!C$8,ConversionTable!B289&lt;=ScoreRanges!D$8),ScoreRanges!E$8,"")))))</f>
        <v>Effective</v>
      </c>
      <c r="B289" s="14">
        <f t="shared" si="14"/>
        <v>2.8699999999999974</v>
      </c>
      <c r="C289" s="22" t="e">
        <f t="shared" si="13"/>
        <v>#N/A</v>
      </c>
      <c r="D289" s="14" t="e">
        <f t="shared" si="15"/>
        <v>#N/A</v>
      </c>
      <c r="E289" s="7" t="e">
        <f>IF(AND(D289&gt;=ConversionTable!I$4,ConversionTable!D289&lt;=ConversionTable!J$4),ConversionTable!K$4,IF(AND(ConversionTable!D289&gt;=ConversionTable!I$5,ConversionTable!D289&lt;=ConversionTable!J$5),ConversionTable!K$5,IF(AND(ConversionTable!D289&gt;=ConversionTable!I$6,ConversionTable!D289&lt;=ConversionTable!J$6),ConversionTable!K$6,IF(AND(ConversionTable!D289&gt;=ConversionTable!I$7,ConversionTable!D289&lt;=ConversionTable!J$7),ConversionTable!K$7,IF(AND(ConversionTable!D289&gt;=ScoreRanges!J$8,ConversionTable!D289&lt;=ScoreRanges!K$8),ScoreRanges!L$8,"")))))</f>
        <v>#N/A</v>
      </c>
    </row>
    <row r="290" spans="1:5" x14ac:dyDescent="0.25">
      <c r="A290" s="5" t="str">
        <f>IF(AND(B290&gt;=ScoreRanges!C$4,ConversionTable!B290&lt;=ScoreRanges!D$4),ScoreRanges!E$4,IF(AND(ConversionTable!B290&gt;=ScoreRanges!C$5,ConversionTable!B290&lt;=ScoreRanges!D$5),ScoreRanges!E$5,IF(AND(ConversionTable!B290&gt;=ScoreRanges!C$6,ConversionTable!B290&lt;=ScoreRanges!D$6),ScoreRanges!E$6,IF(AND(ConversionTable!B290&gt;=ScoreRanges!C$7,ConversionTable!B290&lt;=ScoreRanges!D$7),ScoreRanges!E$7,IF(AND(ConversionTable!B290&gt;=ScoreRanges!C$8,ConversionTable!B290&lt;=ScoreRanges!D$8),ScoreRanges!E$8,"")))))</f>
        <v>Effective</v>
      </c>
      <c r="B290" s="14">
        <f t="shared" si="14"/>
        <v>2.8799999999999972</v>
      </c>
      <c r="C290" s="22" t="e">
        <f t="shared" si="13"/>
        <v>#N/A</v>
      </c>
      <c r="D290" s="14" t="e">
        <f t="shared" si="15"/>
        <v>#N/A</v>
      </c>
      <c r="E290" s="7" t="e">
        <f>IF(AND(D290&gt;=ConversionTable!I$4,ConversionTable!D290&lt;=ConversionTable!J$4),ConversionTable!K$4,IF(AND(ConversionTable!D290&gt;=ConversionTable!I$5,ConversionTable!D290&lt;=ConversionTable!J$5),ConversionTable!K$5,IF(AND(ConversionTable!D290&gt;=ConversionTable!I$6,ConversionTable!D290&lt;=ConversionTable!J$6),ConversionTable!K$6,IF(AND(ConversionTable!D290&gt;=ConversionTable!I$7,ConversionTable!D290&lt;=ConversionTable!J$7),ConversionTable!K$7,IF(AND(ConversionTable!D290&gt;=ScoreRanges!J$8,ConversionTable!D290&lt;=ScoreRanges!K$8),ScoreRanges!L$8,"")))))</f>
        <v>#N/A</v>
      </c>
    </row>
    <row r="291" spans="1:5" x14ac:dyDescent="0.25">
      <c r="A291" s="5" t="str">
        <f>IF(AND(B291&gt;=ScoreRanges!C$4,ConversionTable!B291&lt;=ScoreRanges!D$4),ScoreRanges!E$4,IF(AND(ConversionTable!B291&gt;=ScoreRanges!C$5,ConversionTable!B291&lt;=ScoreRanges!D$5),ScoreRanges!E$5,IF(AND(ConversionTable!B291&gt;=ScoreRanges!C$6,ConversionTable!B291&lt;=ScoreRanges!D$6),ScoreRanges!E$6,IF(AND(ConversionTable!B291&gt;=ScoreRanges!C$7,ConversionTable!B291&lt;=ScoreRanges!D$7),ScoreRanges!E$7,IF(AND(ConversionTable!B291&gt;=ScoreRanges!C$8,ConversionTable!B291&lt;=ScoreRanges!D$8),ScoreRanges!E$8,"")))))</f>
        <v>Effective</v>
      </c>
      <c r="B291" s="14">
        <f t="shared" si="14"/>
        <v>2.889999999999997</v>
      </c>
      <c r="C291" s="22" t="e">
        <f t="shared" si="13"/>
        <v>#N/A</v>
      </c>
      <c r="D291" s="14" t="e">
        <f t="shared" si="15"/>
        <v>#N/A</v>
      </c>
      <c r="E291" s="7" t="e">
        <f>IF(AND(D291&gt;=ConversionTable!I$4,ConversionTable!D291&lt;=ConversionTable!J$4),ConversionTable!K$4,IF(AND(ConversionTable!D291&gt;=ConversionTable!I$5,ConversionTable!D291&lt;=ConversionTable!J$5),ConversionTable!K$5,IF(AND(ConversionTable!D291&gt;=ConversionTable!I$6,ConversionTable!D291&lt;=ConversionTable!J$6),ConversionTable!K$6,IF(AND(ConversionTable!D291&gt;=ConversionTable!I$7,ConversionTable!D291&lt;=ConversionTable!J$7),ConversionTable!K$7,IF(AND(ConversionTable!D291&gt;=ScoreRanges!J$8,ConversionTable!D291&lt;=ScoreRanges!K$8),ScoreRanges!L$8,"")))))</f>
        <v>#N/A</v>
      </c>
    </row>
    <row r="292" spans="1:5" x14ac:dyDescent="0.25">
      <c r="A292" s="5" t="str">
        <f>IF(AND(B292&gt;=ScoreRanges!C$4,ConversionTable!B292&lt;=ScoreRanges!D$4),ScoreRanges!E$4,IF(AND(ConversionTable!B292&gt;=ScoreRanges!C$5,ConversionTable!B292&lt;=ScoreRanges!D$5),ScoreRanges!E$5,IF(AND(ConversionTable!B292&gt;=ScoreRanges!C$6,ConversionTable!B292&lt;=ScoreRanges!D$6),ScoreRanges!E$6,IF(AND(ConversionTable!B292&gt;=ScoreRanges!C$7,ConversionTable!B292&lt;=ScoreRanges!D$7),ScoreRanges!E$7,IF(AND(ConversionTable!B292&gt;=ScoreRanges!C$8,ConversionTable!B292&lt;=ScoreRanges!D$8),ScoreRanges!E$8,"")))))</f>
        <v>Effective</v>
      </c>
      <c r="B292" s="14">
        <f t="shared" si="14"/>
        <v>2.8999999999999968</v>
      </c>
      <c r="C292" s="22" t="e">
        <f t="shared" si="13"/>
        <v>#N/A</v>
      </c>
      <c r="D292" s="14" t="e">
        <f t="shared" si="15"/>
        <v>#N/A</v>
      </c>
      <c r="E292" s="7" t="e">
        <f>IF(AND(D292&gt;=ConversionTable!I$4,ConversionTable!D292&lt;=ConversionTable!J$4),ConversionTable!K$4,IF(AND(ConversionTable!D292&gt;=ConversionTable!I$5,ConversionTable!D292&lt;=ConversionTable!J$5),ConversionTable!K$5,IF(AND(ConversionTable!D292&gt;=ConversionTable!I$6,ConversionTable!D292&lt;=ConversionTable!J$6),ConversionTable!K$6,IF(AND(ConversionTable!D292&gt;=ConversionTable!I$7,ConversionTable!D292&lt;=ConversionTable!J$7),ConversionTable!K$7,IF(AND(ConversionTable!D292&gt;=ScoreRanges!J$8,ConversionTable!D292&lt;=ScoreRanges!K$8),ScoreRanges!L$8,"")))))</f>
        <v>#N/A</v>
      </c>
    </row>
    <row r="293" spans="1:5" x14ac:dyDescent="0.25">
      <c r="A293" s="5" t="str">
        <f>IF(AND(B293&gt;=ScoreRanges!C$4,ConversionTable!B293&lt;=ScoreRanges!D$4),ScoreRanges!E$4,IF(AND(ConversionTable!B293&gt;=ScoreRanges!C$5,ConversionTable!B293&lt;=ScoreRanges!D$5),ScoreRanges!E$5,IF(AND(ConversionTable!B293&gt;=ScoreRanges!C$6,ConversionTable!B293&lt;=ScoreRanges!D$6),ScoreRanges!E$6,IF(AND(ConversionTable!B293&gt;=ScoreRanges!C$7,ConversionTable!B293&lt;=ScoreRanges!D$7),ScoreRanges!E$7,IF(AND(ConversionTable!B293&gt;=ScoreRanges!C$8,ConversionTable!B293&lt;=ScoreRanges!D$8),ScoreRanges!E$8,"")))))</f>
        <v>Effective</v>
      </c>
      <c r="B293" s="14">
        <f t="shared" si="14"/>
        <v>2.9099999999999966</v>
      </c>
      <c r="C293" s="22" t="e">
        <f t="shared" si="13"/>
        <v>#N/A</v>
      </c>
      <c r="D293" s="14" t="e">
        <f t="shared" si="15"/>
        <v>#N/A</v>
      </c>
      <c r="E293" s="7" t="e">
        <f>IF(AND(D293&gt;=ConversionTable!I$4,ConversionTable!D293&lt;=ConversionTable!J$4),ConversionTable!K$4,IF(AND(ConversionTable!D293&gt;=ConversionTable!I$5,ConversionTable!D293&lt;=ConversionTable!J$5),ConversionTable!K$5,IF(AND(ConversionTable!D293&gt;=ConversionTable!I$6,ConversionTable!D293&lt;=ConversionTable!J$6),ConversionTable!K$6,IF(AND(ConversionTable!D293&gt;=ConversionTable!I$7,ConversionTable!D293&lt;=ConversionTable!J$7),ConversionTable!K$7,IF(AND(ConversionTable!D293&gt;=ScoreRanges!J$8,ConversionTable!D293&lt;=ScoreRanges!K$8),ScoreRanges!L$8,"")))))</f>
        <v>#N/A</v>
      </c>
    </row>
    <row r="294" spans="1:5" x14ac:dyDescent="0.25">
      <c r="A294" s="5" t="str">
        <f>IF(AND(B294&gt;=ScoreRanges!C$4,ConversionTable!B294&lt;=ScoreRanges!D$4),ScoreRanges!E$4,IF(AND(ConversionTable!B294&gt;=ScoreRanges!C$5,ConversionTable!B294&lt;=ScoreRanges!D$5),ScoreRanges!E$5,IF(AND(ConversionTable!B294&gt;=ScoreRanges!C$6,ConversionTable!B294&lt;=ScoreRanges!D$6),ScoreRanges!E$6,IF(AND(ConversionTable!B294&gt;=ScoreRanges!C$7,ConversionTable!B294&lt;=ScoreRanges!D$7),ScoreRanges!E$7,IF(AND(ConversionTable!B294&gt;=ScoreRanges!C$8,ConversionTable!B294&lt;=ScoreRanges!D$8),ScoreRanges!E$8,"")))))</f>
        <v>Effective</v>
      </c>
      <c r="B294" s="14">
        <f t="shared" si="14"/>
        <v>2.9199999999999964</v>
      </c>
      <c r="C294" s="22" t="e">
        <f t="shared" si="13"/>
        <v>#N/A</v>
      </c>
      <c r="D294" s="14" t="e">
        <f t="shared" si="15"/>
        <v>#N/A</v>
      </c>
      <c r="E294" s="7" t="e">
        <f>IF(AND(D294&gt;=ConversionTable!I$4,ConversionTable!D294&lt;=ConversionTable!J$4),ConversionTable!K$4,IF(AND(ConversionTable!D294&gt;=ConversionTable!I$5,ConversionTable!D294&lt;=ConversionTable!J$5),ConversionTable!K$5,IF(AND(ConversionTable!D294&gt;=ConversionTable!I$6,ConversionTable!D294&lt;=ConversionTable!J$6),ConversionTable!K$6,IF(AND(ConversionTable!D294&gt;=ConversionTable!I$7,ConversionTable!D294&lt;=ConversionTable!J$7),ConversionTable!K$7,IF(AND(ConversionTable!D294&gt;=ScoreRanges!J$8,ConversionTable!D294&lt;=ScoreRanges!K$8),ScoreRanges!L$8,"")))))</f>
        <v>#N/A</v>
      </c>
    </row>
    <row r="295" spans="1:5" x14ac:dyDescent="0.25">
      <c r="A295" s="5" t="str">
        <f>IF(AND(B295&gt;=ScoreRanges!C$4,ConversionTable!B295&lt;=ScoreRanges!D$4),ScoreRanges!E$4,IF(AND(ConversionTable!B295&gt;=ScoreRanges!C$5,ConversionTable!B295&lt;=ScoreRanges!D$5),ScoreRanges!E$5,IF(AND(ConversionTable!B295&gt;=ScoreRanges!C$6,ConversionTable!B295&lt;=ScoreRanges!D$6),ScoreRanges!E$6,IF(AND(ConversionTable!B295&gt;=ScoreRanges!C$7,ConversionTable!B295&lt;=ScoreRanges!D$7),ScoreRanges!E$7,IF(AND(ConversionTable!B295&gt;=ScoreRanges!C$8,ConversionTable!B295&lt;=ScoreRanges!D$8),ScoreRanges!E$8,"")))))</f>
        <v>Effective</v>
      </c>
      <c r="B295" s="14">
        <f t="shared" si="14"/>
        <v>2.9299999999999962</v>
      </c>
      <c r="C295" s="22" t="e">
        <f t="shared" si="13"/>
        <v>#N/A</v>
      </c>
      <c r="D295" s="14" t="e">
        <f t="shared" si="15"/>
        <v>#N/A</v>
      </c>
      <c r="E295" s="7" t="e">
        <f>IF(AND(D295&gt;=ConversionTable!I$4,ConversionTable!D295&lt;=ConversionTable!J$4),ConversionTable!K$4,IF(AND(ConversionTable!D295&gt;=ConversionTable!I$5,ConversionTable!D295&lt;=ConversionTable!J$5),ConversionTable!K$5,IF(AND(ConversionTable!D295&gt;=ConversionTable!I$6,ConversionTable!D295&lt;=ConversionTable!J$6),ConversionTable!K$6,IF(AND(ConversionTable!D295&gt;=ConversionTable!I$7,ConversionTable!D295&lt;=ConversionTable!J$7),ConversionTable!K$7,IF(AND(ConversionTable!D295&gt;=ScoreRanges!J$8,ConversionTable!D295&lt;=ScoreRanges!K$8),ScoreRanges!L$8,"")))))</f>
        <v>#N/A</v>
      </c>
    </row>
    <row r="296" spans="1:5" x14ac:dyDescent="0.25">
      <c r="A296" s="5" t="str">
        <f>IF(AND(B296&gt;=ScoreRanges!C$4,ConversionTable!B296&lt;=ScoreRanges!D$4),ScoreRanges!E$4,IF(AND(ConversionTable!B296&gt;=ScoreRanges!C$5,ConversionTable!B296&lt;=ScoreRanges!D$5),ScoreRanges!E$5,IF(AND(ConversionTable!B296&gt;=ScoreRanges!C$6,ConversionTable!B296&lt;=ScoreRanges!D$6),ScoreRanges!E$6,IF(AND(ConversionTable!B296&gt;=ScoreRanges!C$7,ConversionTable!B296&lt;=ScoreRanges!D$7),ScoreRanges!E$7,IF(AND(ConversionTable!B296&gt;=ScoreRanges!C$8,ConversionTable!B296&lt;=ScoreRanges!D$8),ScoreRanges!E$8,"")))))</f>
        <v>Effective</v>
      </c>
      <c r="B296" s="14">
        <f t="shared" si="14"/>
        <v>2.9399999999999959</v>
      </c>
      <c r="C296" s="22" t="e">
        <f t="shared" si="13"/>
        <v>#N/A</v>
      </c>
      <c r="D296" s="14" t="e">
        <f t="shared" si="15"/>
        <v>#N/A</v>
      </c>
      <c r="E296" s="7" t="e">
        <f>IF(AND(D296&gt;=ConversionTable!I$4,ConversionTable!D296&lt;=ConversionTable!J$4),ConversionTable!K$4,IF(AND(ConversionTable!D296&gt;=ConversionTable!I$5,ConversionTable!D296&lt;=ConversionTable!J$5),ConversionTable!K$5,IF(AND(ConversionTable!D296&gt;=ConversionTable!I$6,ConversionTable!D296&lt;=ConversionTable!J$6),ConversionTable!K$6,IF(AND(ConversionTable!D296&gt;=ConversionTable!I$7,ConversionTable!D296&lt;=ConversionTable!J$7),ConversionTable!K$7,IF(AND(ConversionTable!D296&gt;=ScoreRanges!J$8,ConversionTable!D296&lt;=ScoreRanges!K$8),ScoreRanges!L$8,"")))))</f>
        <v>#N/A</v>
      </c>
    </row>
    <row r="297" spans="1:5" x14ac:dyDescent="0.25">
      <c r="A297" s="5" t="str">
        <f>IF(AND(B297&gt;=ScoreRanges!C$4,ConversionTable!B297&lt;=ScoreRanges!D$4),ScoreRanges!E$4,IF(AND(ConversionTable!B297&gt;=ScoreRanges!C$5,ConversionTable!B297&lt;=ScoreRanges!D$5),ScoreRanges!E$5,IF(AND(ConversionTable!B297&gt;=ScoreRanges!C$6,ConversionTable!B297&lt;=ScoreRanges!D$6),ScoreRanges!E$6,IF(AND(ConversionTable!B297&gt;=ScoreRanges!C$7,ConversionTable!B297&lt;=ScoreRanges!D$7),ScoreRanges!E$7,IF(AND(ConversionTable!B297&gt;=ScoreRanges!C$8,ConversionTable!B297&lt;=ScoreRanges!D$8),ScoreRanges!E$8,"")))))</f>
        <v>Effective</v>
      </c>
      <c r="B297" s="14">
        <f t="shared" si="14"/>
        <v>2.9499999999999957</v>
      </c>
      <c r="C297" s="22" t="e">
        <f t="shared" si="13"/>
        <v>#N/A</v>
      </c>
      <c r="D297" s="14" t="e">
        <f t="shared" si="15"/>
        <v>#N/A</v>
      </c>
      <c r="E297" s="7" t="e">
        <f>IF(AND(D297&gt;=ConversionTable!I$4,ConversionTable!D297&lt;=ConversionTable!J$4),ConversionTable!K$4,IF(AND(ConversionTable!D297&gt;=ConversionTable!I$5,ConversionTable!D297&lt;=ConversionTable!J$5),ConversionTable!K$5,IF(AND(ConversionTable!D297&gt;=ConversionTable!I$6,ConversionTable!D297&lt;=ConversionTable!J$6),ConversionTable!K$6,IF(AND(ConversionTable!D297&gt;=ConversionTable!I$7,ConversionTable!D297&lt;=ConversionTable!J$7),ConversionTable!K$7,IF(AND(ConversionTable!D297&gt;=ScoreRanges!J$8,ConversionTable!D297&lt;=ScoreRanges!K$8),ScoreRanges!L$8,"")))))</f>
        <v>#N/A</v>
      </c>
    </row>
    <row r="298" spans="1:5" x14ac:dyDescent="0.25">
      <c r="A298" s="5" t="str">
        <f>IF(AND(B298&gt;=ScoreRanges!C$4,ConversionTable!B298&lt;=ScoreRanges!D$4),ScoreRanges!E$4,IF(AND(ConversionTable!B298&gt;=ScoreRanges!C$5,ConversionTable!B298&lt;=ScoreRanges!D$5),ScoreRanges!E$5,IF(AND(ConversionTable!B298&gt;=ScoreRanges!C$6,ConversionTable!B298&lt;=ScoreRanges!D$6),ScoreRanges!E$6,IF(AND(ConversionTable!B298&gt;=ScoreRanges!C$7,ConversionTable!B298&lt;=ScoreRanges!D$7),ScoreRanges!E$7,IF(AND(ConversionTable!B298&gt;=ScoreRanges!C$8,ConversionTable!B298&lt;=ScoreRanges!D$8),ScoreRanges!E$8,"")))))</f>
        <v>Effective</v>
      </c>
      <c r="B298" s="14">
        <f t="shared" si="14"/>
        <v>2.9599999999999955</v>
      </c>
      <c r="C298" s="22" t="e">
        <f t="shared" si="13"/>
        <v>#N/A</v>
      </c>
      <c r="D298" s="14" t="e">
        <f t="shared" si="15"/>
        <v>#N/A</v>
      </c>
      <c r="E298" s="7" t="e">
        <f>IF(AND(D298&gt;=ConversionTable!I$4,ConversionTable!D298&lt;=ConversionTable!J$4),ConversionTable!K$4,IF(AND(ConversionTable!D298&gt;=ConversionTable!I$5,ConversionTable!D298&lt;=ConversionTable!J$5),ConversionTable!K$5,IF(AND(ConversionTable!D298&gt;=ConversionTable!I$6,ConversionTable!D298&lt;=ConversionTable!J$6),ConversionTable!K$6,IF(AND(ConversionTable!D298&gt;=ConversionTable!I$7,ConversionTable!D298&lt;=ConversionTable!J$7),ConversionTable!K$7,IF(AND(ConversionTable!D298&gt;=ScoreRanges!J$8,ConversionTable!D298&lt;=ScoreRanges!K$8),ScoreRanges!L$8,"")))))</f>
        <v>#N/A</v>
      </c>
    </row>
    <row r="299" spans="1:5" x14ac:dyDescent="0.25">
      <c r="A299" s="5" t="str">
        <f>IF(AND(B299&gt;=ScoreRanges!C$4,ConversionTable!B299&lt;=ScoreRanges!D$4),ScoreRanges!E$4,IF(AND(ConversionTable!B299&gt;=ScoreRanges!C$5,ConversionTable!B299&lt;=ScoreRanges!D$5),ScoreRanges!E$5,IF(AND(ConversionTable!B299&gt;=ScoreRanges!C$6,ConversionTable!B299&lt;=ScoreRanges!D$6),ScoreRanges!E$6,IF(AND(ConversionTable!B299&gt;=ScoreRanges!C$7,ConversionTable!B299&lt;=ScoreRanges!D$7),ScoreRanges!E$7,IF(AND(ConversionTable!B299&gt;=ScoreRanges!C$8,ConversionTable!B299&lt;=ScoreRanges!D$8),ScoreRanges!E$8,"")))))</f>
        <v>Effective</v>
      </c>
      <c r="B299" s="14">
        <f t="shared" si="14"/>
        <v>2.9699999999999953</v>
      </c>
      <c r="C299" s="22" t="e">
        <f t="shared" si="13"/>
        <v>#N/A</v>
      </c>
      <c r="D299" s="14" t="e">
        <f t="shared" si="15"/>
        <v>#N/A</v>
      </c>
      <c r="E299" s="7" t="e">
        <f>IF(AND(D299&gt;=ConversionTable!I$4,ConversionTable!D299&lt;=ConversionTable!J$4),ConversionTable!K$4,IF(AND(ConversionTable!D299&gt;=ConversionTable!I$5,ConversionTable!D299&lt;=ConversionTable!J$5),ConversionTable!K$5,IF(AND(ConversionTable!D299&gt;=ConversionTable!I$6,ConversionTable!D299&lt;=ConversionTable!J$6),ConversionTable!K$6,IF(AND(ConversionTable!D299&gt;=ConversionTable!I$7,ConversionTable!D299&lt;=ConversionTable!J$7),ConversionTable!K$7,IF(AND(ConversionTable!D299&gt;=ScoreRanges!J$8,ConversionTable!D299&lt;=ScoreRanges!K$8),ScoreRanges!L$8,"")))))</f>
        <v>#N/A</v>
      </c>
    </row>
    <row r="300" spans="1:5" x14ac:dyDescent="0.25">
      <c r="A300" s="5" t="str">
        <f>IF(AND(B300&gt;=ScoreRanges!C$4,ConversionTable!B300&lt;=ScoreRanges!D$4),ScoreRanges!E$4,IF(AND(ConversionTable!B300&gt;=ScoreRanges!C$5,ConversionTable!B300&lt;=ScoreRanges!D$5),ScoreRanges!E$5,IF(AND(ConversionTable!B300&gt;=ScoreRanges!C$6,ConversionTable!B300&lt;=ScoreRanges!D$6),ScoreRanges!E$6,IF(AND(ConversionTable!B300&gt;=ScoreRanges!C$7,ConversionTable!B300&lt;=ScoreRanges!D$7),ScoreRanges!E$7,IF(AND(ConversionTable!B300&gt;=ScoreRanges!C$8,ConversionTable!B300&lt;=ScoreRanges!D$8),ScoreRanges!E$8,"")))))</f>
        <v>Effective</v>
      </c>
      <c r="B300" s="14">
        <f t="shared" si="14"/>
        <v>2.9799999999999951</v>
      </c>
      <c r="C300" s="22" t="e">
        <f t="shared" si="13"/>
        <v>#N/A</v>
      </c>
      <c r="D300" s="14" t="e">
        <f t="shared" si="15"/>
        <v>#N/A</v>
      </c>
      <c r="E300" s="7" t="e">
        <f>IF(AND(D300&gt;=ConversionTable!I$4,ConversionTable!D300&lt;=ConversionTable!J$4),ConversionTable!K$4,IF(AND(ConversionTable!D300&gt;=ConversionTable!I$5,ConversionTable!D300&lt;=ConversionTable!J$5),ConversionTable!K$5,IF(AND(ConversionTable!D300&gt;=ConversionTable!I$6,ConversionTable!D300&lt;=ConversionTable!J$6),ConversionTable!K$6,IF(AND(ConversionTable!D300&gt;=ConversionTable!I$7,ConversionTable!D300&lt;=ConversionTable!J$7),ConversionTable!K$7,IF(AND(ConversionTable!D300&gt;=ScoreRanges!J$8,ConversionTable!D300&lt;=ScoreRanges!K$8),ScoreRanges!L$8,"")))))</f>
        <v>#N/A</v>
      </c>
    </row>
    <row r="301" spans="1:5" x14ac:dyDescent="0.25">
      <c r="A301" s="5" t="str">
        <f>IF(AND(B301&gt;=ScoreRanges!C$4,ConversionTable!B301&lt;=ScoreRanges!D$4),ScoreRanges!E$4,IF(AND(ConversionTable!B301&gt;=ScoreRanges!C$5,ConversionTable!B301&lt;=ScoreRanges!D$5),ScoreRanges!E$5,IF(AND(ConversionTable!B301&gt;=ScoreRanges!C$6,ConversionTable!B301&lt;=ScoreRanges!D$6),ScoreRanges!E$6,IF(AND(ConversionTable!B301&gt;=ScoreRanges!C$7,ConversionTable!B301&lt;=ScoreRanges!D$7),ScoreRanges!E$7,IF(AND(ConversionTable!B301&gt;=ScoreRanges!C$8,ConversionTable!B301&lt;=ScoreRanges!D$8),ScoreRanges!E$8,"")))))</f>
        <v>Effective</v>
      </c>
      <c r="B301" s="14">
        <v>2.99</v>
      </c>
      <c r="C301" s="22" t="e">
        <f t="shared" si="13"/>
        <v>#N/A</v>
      </c>
      <c r="D301" s="14" t="e">
        <f t="shared" si="15"/>
        <v>#N/A</v>
      </c>
      <c r="E301" s="7" t="e">
        <f>IF(AND(D301&gt;=ConversionTable!I$4,ConversionTable!D301&lt;=ConversionTable!J$4),ConversionTable!K$4,IF(AND(ConversionTable!D301&gt;=ConversionTable!I$5,ConversionTable!D301&lt;=ConversionTable!J$5),ConversionTable!K$5,IF(AND(ConversionTable!D301&gt;=ConversionTable!I$6,ConversionTable!D301&lt;=ConversionTable!J$6),ConversionTable!K$6,IF(AND(ConversionTable!D301&gt;=ConversionTable!I$7,ConversionTable!D301&lt;=ConversionTable!J$7),ConversionTable!K$7,IF(AND(ConversionTable!D301&gt;=ScoreRanges!J$8,ConversionTable!D301&lt;=ScoreRanges!K$8),ScoreRanges!L$8,"")))))</f>
        <v>#N/A</v>
      </c>
    </row>
    <row r="302" spans="1:5" x14ac:dyDescent="0.25">
      <c r="A302" s="5" t="str">
        <f>IF(AND(B302&gt;=ScoreRanges!C$4,ConversionTable!B302&lt;=ScoreRanges!D$4),ScoreRanges!E$4,IF(AND(ConversionTable!B302&gt;=ScoreRanges!C$5,ConversionTable!B302&lt;=ScoreRanges!D$5),ScoreRanges!E$5,IF(AND(ConversionTable!B302&gt;=ScoreRanges!C$6,ConversionTable!B302&lt;=ScoreRanges!D$6),ScoreRanges!E$6,IF(AND(ConversionTable!B302&gt;=ScoreRanges!C$7,ConversionTable!B302&lt;=ScoreRanges!D$7),ScoreRanges!E$7,IF(AND(ConversionTable!B302&gt;=ScoreRanges!C$8,ConversionTable!B302&lt;=ScoreRanges!D$8),ScoreRanges!E$8,"")))))</f>
        <v>Effective</v>
      </c>
      <c r="B302" s="14">
        <f t="shared" si="14"/>
        <v>3</v>
      </c>
      <c r="C302" s="22" t="e">
        <f t="shared" si="13"/>
        <v>#N/A</v>
      </c>
      <c r="D302" s="14" t="e">
        <f t="shared" si="15"/>
        <v>#N/A</v>
      </c>
      <c r="E302" s="7" t="e">
        <f>IF(AND(D302&gt;=ConversionTable!I$4,ConversionTable!D302&lt;=ConversionTable!J$4),ConversionTable!K$4,IF(AND(ConversionTable!D302&gt;=ConversionTable!I$5,ConversionTable!D302&lt;=ConversionTable!J$5),ConversionTable!K$5,IF(AND(ConversionTable!D302&gt;=ConversionTable!I$6,ConversionTable!D302&lt;=ConversionTable!J$6),ConversionTable!K$6,IF(AND(ConversionTable!D302&gt;=ConversionTable!I$7,ConversionTable!D302&lt;=ConversionTable!J$7),ConversionTable!K$7,IF(AND(ConversionTable!D302&gt;=ScoreRanges!J$8,ConversionTable!D302&lt;=ScoreRanges!K$8),ScoreRanges!L$8,"")))))</f>
        <v>#N/A</v>
      </c>
    </row>
    <row r="303" spans="1:5" x14ac:dyDescent="0.25">
      <c r="A303" s="5" t="str">
        <f>IF(AND(B303&gt;=ScoreRanges!C$4,ConversionTable!B303&lt;=ScoreRanges!D$4),ScoreRanges!E$4,IF(AND(ConversionTable!B303&gt;=ScoreRanges!C$5,ConversionTable!B303&lt;=ScoreRanges!D$5),ScoreRanges!E$5,IF(AND(ConversionTable!B303&gt;=ScoreRanges!C$6,ConversionTable!B303&lt;=ScoreRanges!D$6),ScoreRanges!E$6,IF(AND(ConversionTable!B303&gt;=ScoreRanges!C$7,ConversionTable!B303&lt;=ScoreRanges!D$7),ScoreRanges!E$7,IF(AND(ConversionTable!B303&gt;=ScoreRanges!C$8,ConversionTable!B303&lt;=ScoreRanges!D$8),ScoreRanges!E$8,"")))))</f>
        <v>Effective</v>
      </c>
      <c r="B303" s="14">
        <f t="shared" si="14"/>
        <v>3.01</v>
      </c>
      <c r="C303" s="22" t="e">
        <f t="shared" si="13"/>
        <v>#N/A</v>
      </c>
      <c r="D303" s="14" t="e">
        <f t="shared" si="15"/>
        <v>#N/A</v>
      </c>
      <c r="E303" s="7" t="e">
        <f>IF(AND(D303&gt;=ConversionTable!I$4,ConversionTable!D303&lt;=ConversionTable!J$4),ConversionTable!K$4,IF(AND(ConversionTable!D303&gt;=ConversionTable!I$5,ConversionTable!D303&lt;=ConversionTable!J$5),ConversionTable!K$5,IF(AND(ConversionTable!D303&gt;=ConversionTable!I$6,ConversionTable!D303&lt;=ConversionTable!J$6),ConversionTable!K$6,IF(AND(ConversionTable!D303&gt;=ConversionTable!I$7,ConversionTable!D303&lt;=ConversionTable!J$7),ConversionTable!K$7,IF(AND(ConversionTable!D303&gt;=ScoreRanges!J$8,ConversionTable!D303&lt;=ScoreRanges!K$8),ScoreRanges!L$8,"")))))</f>
        <v>#N/A</v>
      </c>
    </row>
    <row r="304" spans="1:5" x14ac:dyDescent="0.25">
      <c r="A304" s="5" t="str">
        <f>IF(AND(B304&gt;=ScoreRanges!C$4,ConversionTable!B304&lt;=ScoreRanges!D$4),ScoreRanges!E$4,IF(AND(ConversionTable!B304&gt;=ScoreRanges!C$5,ConversionTable!B304&lt;=ScoreRanges!D$5),ScoreRanges!E$5,IF(AND(ConversionTable!B304&gt;=ScoreRanges!C$6,ConversionTable!B304&lt;=ScoreRanges!D$6),ScoreRanges!E$6,IF(AND(ConversionTable!B304&gt;=ScoreRanges!C$7,ConversionTable!B304&lt;=ScoreRanges!D$7),ScoreRanges!E$7,IF(AND(ConversionTable!B304&gt;=ScoreRanges!C$8,ConversionTable!B304&lt;=ScoreRanges!D$8),ScoreRanges!E$8,"")))))</f>
        <v>Effective</v>
      </c>
      <c r="B304" s="14">
        <f t="shared" si="14"/>
        <v>3.0199999999999996</v>
      </c>
      <c r="C304" s="22" t="e">
        <f t="shared" si="13"/>
        <v>#N/A</v>
      </c>
      <c r="D304" s="14" t="e">
        <f t="shared" si="15"/>
        <v>#N/A</v>
      </c>
      <c r="E304" s="7" t="e">
        <f>IF(AND(D304&gt;=ConversionTable!I$4,ConversionTable!D304&lt;=ConversionTable!J$4),ConversionTable!K$4,IF(AND(ConversionTable!D304&gt;=ConversionTable!I$5,ConversionTable!D304&lt;=ConversionTable!J$5),ConversionTable!K$5,IF(AND(ConversionTable!D304&gt;=ConversionTable!I$6,ConversionTable!D304&lt;=ConversionTable!J$6),ConversionTable!K$6,IF(AND(ConversionTable!D304&gt;=ConversionTable!I$7,ConversionTable!D304&lt;=ConversionTable!J$7),ConversionTable!K$7,IF(AND(ConversionTable!D304&gt;=ScoreRanges!J$8,ConversionTable!D304&lt;=ScoreRanges!K$8),ScoreRanges!L$8,"")))))</f>
        <v>#N/A</v>
      </c>
    </row>
    <row r="305" spans="1:5" x14ac:dyDescent="0.25">
      <c r="A305" s="5" t="str">
        <f>IF(AND(B305&gt;=ScoreRanges!C$4,ConversionTable!B305&lt;=ScoreRanges!D$4),ScoreRanges!E$4,IF(AND(ConversionTable!B305&gt;=ScoreRanges!C$5,ConversionTable!B305&lt;=ScoreRanges!D$5),ScoreRanges!E$5,IF(AND(ConversionTable!B305&gt;=ScoreRanges!C$6,ConversionTable!B305&lt;=ScoreRanges!D$6),ScoreRanges!E$6,IF(AND(ConversionTable!B305&gt;=ScoreRanges!C$7,ConversionTable!B305&lt;=ScoreRanges!D$7),ScoreRanges!E$7,IF(AND(ConversionTable!B305&gt;=ScoreRanges!C$8,ConversionTable!B305&lt;=ScoreRanges!D$8),ScoreRanges!E$8,"")))))</f>
        <v>Effective</v>
      </c>
      <c r="B305" s="14">
        <f t="shared" si="14"/>
        <v>3.0299999999999994</v>
      </c>
      <c r="C305" s="22" t="e">
        <f t="shared" si="13"/>
        <v>#N/A</v>
      </c>
      <c r="D305" s="14" t="e">
        <f t="shared" si="15"/>
        <v>#N/A</v>
      </c>
      <c r="E305" s="7" t="e">
        <f>IF(AND(D305&gt;=ConversionTable!I$4,ConversionTable!D305&lt;=ConversionTable!J$4),ConversionTable!K$4,IF(AND(ConversionTable!D305&gt;=ConversionTable!I$5,ConversionTable!D305&lt;=ConversionTable!J$5),ConversionTable!K$5,IF(AND(ConversionTable!D305&gt;=ConversionTable!I$6,ConversionTable!D305&lt;=ConversionTable!J$6),ConversionTable!K$6,IF(AND(ConversionTable!D305&gt;=ConversionTable!I$7,ConversionTable!D305&lt;=ConversionTable!J$7),ConversionTable!K$7,IF(AND(ConversionTable!D305&gt;=ScoreRanges!J$8,ConversionTable!D305&lt;=ScoreRanges!K$8),ScoreRanges!L$8,"")))))</f>
        <v>#N/A</v>
      </c>
    </row>
    <row r="306" spans="1:5" x14ac:dyDescent="0.25">
      <c r="A306" s="5" t="str">
        <f>IF(AND(B306&gt;=ScoreRanges!C$4,ConversionTable!B306&lt;=ScoreRanges!D$4),ScoreRanges!E$4,IF(AND(ConversionTable!B306&gt;=ScoreRanges!C$5,ConversionTable!B306&lt;=ScoreRanges!D$5),ScoreRanges!E$5,IF(AND(ConversionTable!B306&gt;=ScoreRanges!C$6,ConversionTable!B306&lt;=ScoreRanges!D$6),ScoreRanges!E$6,IF(AND(ConversionTable!B306&gt;=ScoreRanges!C$7,ConversionTable!B306&lt;=ScoreRanges!D$7),ScoreRanges!E$7,IF(AND(ConversionTable!B306&gt;=ScoreRanges!C$8,ConversionTable!B306&lt;=ScoreRanges!D$8),ScoreRanges!E$8,"")))))</f>
        <v>Effective</v>
      </c>
      <c r="B306" s="14">
        <f t="shared" si="14"/>
        <v>3.0399999999999991</v>
      </c>
      <c r="C306" s="22" t="e">
        <f t="shared" si="13"/>
        <v>#N/A</v>
      </c>
      <c r="D306" s="14" t="e">
        <f t="shared" si="15"/>
        <v>#N/A</v>
      </c>
      <c r="E306" s="7" t="e">
        <f>IF(AND(D306&gt;=ConversionTable!I$4,ConversionTable!D306&lt;=ConversionTable!J$4),ConversionTable!K$4,IF(AND(ConversionTable!D306&gt;=ConversionTable!I$5,ConversionTable!D306&lt;=ConversionTable!J$5),ConversionTable!K$5,IF(AND(ConversionTable!D306&gt;=ConversionTable!I$6,ConversionTable!D306&lt;=ConversionTable!J$6),ConversionTable!K$6,IF(AND(ConversionTable!D306&gt;=ConversionTable!I$7,ConversionTable!D306&lt;=ConversionTable!J$7),ConversionTable!K$7,IF(AND(ConversionTable!D306&gt;=ScoreRanges!J$8,ConversionTable!D306&lt;=ScoreRanges!K$8),ScoreRanges!L$8,"")))))</f>
        <v>#N/A</v>
      </c>
    </row>
    <row r="307" spans="1:5" x14ac:dyDescent="0.25">
      <c r="A307" s="5" t="str">
        <f>IF(AND(B307&gt;=ScoreRanges!C$4,ConversionTable!B307&lt;=ScoreRanges!D$4),ScoreRanges!E$4,IF(AND(ConversionTable!B307&gt;=ScoreRanges!C$5,ConversionTable!B307&lt;=ScoreRanges!D$5),ScoreRanges!E$5,IF(AND(ConversionTable!B307&gt;=ScoreRanges!C$6,ConversionTable!B307&lt;=ScoreRanges!D$6),ScoreRanges!E$6,IF(AND(ConversionTable!B307&gt;=ScoreRanges!C$7,ConversionTable!B307&lt;=ScoreRanges!D$7),ScoreRanges!E$7,IF(AND(ConversionTable!B307&gt;=ScoreRanges!C$8,ConversionTable!B307&lt;=ScoreRanges!D$8),ScoreRanges!E$8,"")))))</f>
        <v>Effective</v>
      </c>
      <c r="B307" s="14">
        <f t="shared" si="14"/>
        <v>3.0499999999999989</v>
      </c>
      <c r="C307" s="22" t="e">
        <f t="shared" si="13"/>
        <v>#N/A</v>
      </c>
      <c r="D307" s="14" t="e">
        <f t="shared" si="15"/>
        <v>#N/A</v>
      </c>
      <c r="E307" s="7" t="e">
        <f>IF(AND(D307&gt;=ConversionTable!I$4,ConversionTable!D307&lt;=ConversionTable!J$4),ConversionTable!K$4,IF(AND(ConversionTable!D307&gt;=ConversionTable!I$5,ConversionTable!D307&lt;=ConversionTable!J$5),ConversionTable!K$5,IF(AND(ConversionTable!D307&gt;=ConversionTable!I$6,ConversionTable!D307&lt;=ConversionTable!J$6),ConversionTable!K$6,IF(AND(ConversionTable!D307&gt;=ConversionTable!I$7,ConversionTable!D307&lt;=ConversionTable!J$7),ConversionTable!K$7,IF(AND(ConversionTable!D307&gt;=ScoreRanges!J$8,ConversionTable!D307&lt;=ScoreRanges!K$8),ScoreRanges!L$8,"")))))</f>
        <v>#N/A</v>
      </c>
    </row>
    <row r="308" spans="1:5" x14ac:dyDescent="0.25">
      <c r="A308" s="5" t="str">
        <f>IF(AND(B308&gt;=ScoreRanges!C$4,ConversionTable!B308&lt;=ScoreRanges!D$4),ScoreRanges!E$4,IF(AND(ConversionTable!B308&gt;=ScoreRanges!C$5,ConversionTable!B308&lt;=ScoreRanges!D$5),ScoreRanges!E$5,IF(AND(ConversionTable!B308&gt;=ScoreRanges!C$6,ConversionTable!B308&lt;=ScoreRanges!D$6),ScoreRanges!E$6,IF(AND(ConversionTable!B308&gt;=ScoreRanges!C$7,ConversionTable!B308&lt;=ScoreRanges!D$7),ScoreRanges!E$7,IF(AND(ConversionTable!B308&gt;=ScoreRanges!C$8,ConversionTable!B308&lt;=ScoreRanges!D$8),ScoreRanges!E$8,"")))))</f>
        <v>Effective</v>
      </c>
      <c r="B308" s="14">
        <f t="shared" si="14"/>
        <v>3.0599999999999987</v>
      </c>
      <c r="C308" s="22" t="e">
        <f t="shared" si="13"/>
        <v>#N/A</v>
      </c>
      <c r="D308" s="14" t="e">
        <f t="shared" si="15"/>
        <v>#N/A</v>
      </c>
      <c r="E308" s="7" t="e">
        <f>IF(AND(D308&gt;=ConversionTable!I$4,ConversionTable!D308&lt;=ConversionTable!J$4),ConversionTable!K$4,IF(AND(ConversionTable!D308&gt;=ConversionTable!I$5,ConversionTable!D308&lt;=ConversionTable!J$5),ConversionTable!K$5,IF(AND(ConversionTable!D308&gt;=ConversionTable!I$6,ConversionTable!D308&lt;=ConversionTable!J$6),ConversionTable!K$6,IF(AND(ConversionTable!D308&gt;=ConversionTable!I$7,ConversionTable!D308&lt;=ConversionTable!J$7),ConversionTable!K$7,IF(AND(ConversionTable!D308&gt;=ScoreRanges!J$8,ConversionTable!D308&lt;=ScoreRanges!K$8),ScoreRanges!L$8,"")))))</f>
        <v>#N/A</v>
      </c>
    </row>
    <row r="309" spans="1:5" x14ac:dyDescent="0.25">
      <c r="A309" s="5" t="str">
        <f>IF(AND(B309&gt;=ScoreRanges!C$4,ConversionTable!B309&lt;=ScoreRanges!D$4),ScoreRanges!E$4,IF(AND(ConversionTable!B309&gt;=ScoreRanges!C$5,ConversionTable!B309&lt;=ScoreRanges!D$5),ScoreRanges!E$5,IF(AND(ConversionTable!B309&gt;=ScoreRanges!C$6,ConversionTable!B309&lt;=ScoreRanges!D$6),ScoreRanges!E$6,IF(AND(ConversionTable!B309&gt;=ScoreRanges!C$7,ConversionTable!B309&lt;=ScoreRanges!D$7),ScoreRanges!E$7,IF(AND(ConversionTable!B309&gt;=ScoreRanges!C$8,ConversionTable!B309&lt;=ScoreRanges!D$8),ScoreRanges!E$8,"")))))</f>
        <v>Effective</v>
      </c>
      <c r="B309" s="14">
        <f t="shared" si="14"/>
        <v>3.0699999999999985</v>
      </c>
      <c r="C309" s="22" t="e">
        <f t="shared" si="13"/>
        <v>#N/A</v>
      </c>
      <c r="D309" s="14" t="e">
        <f t="shared" si="15"/>
        <v>#N/A</v>
      </c>
      <c r="E309" s="7" t="e">
        <f>IF(AND(D309&gt;=ConversionTable!I$4,ConversionTable!D309&lt;=ConversionTable!J$4),ConversionTable!K$4,IF(AND(ConversionTable!D309&gt;=ConversionTable!I$5,ConversionTable!D309&lt;=ConversionTable!J$5),ConversionTable!K$5,IF(AND(ConversionTable!D309&gt;=ConversionTable!I$6,ConversionTable!D309&lt;=ConversionTable!J$6),ConversionTable!K$6,IF(AND(ConversionTable!D309&gt;=ConversionTable!I$7,ConversionTable!D309&lt;=ConversionTable!J$7),ConversionTable!K$7,IF(AND(ConversionTable!D309&gt;=ScoreRanges!J$8,ConversionTable!D309&lt;=ScoreRanges!K$8),ScoreRanges!L$8,"")))))</f>
        <v>#N/A</v>
      </c>
    </row>
    <row r="310" spans="1:5" x14ac:dyDescent="0.25">
      <c r="A310" s="5" t="str">
        <f>IF(AND(B310&gt;=ScoreRanges!C$4,ConversionTable!B310&lt;=ScoreRanges!D$4),ScoreRanges!E$4,IF(AND(ConversionTable!B310&gt;=ScoreRanges!C$5,ConversionTable!B310&lt;=ScoreRanges!D$5),ScoreRanges!E$5,IF(AND(ConversionTable!B310&gt;=ScoreRanges!C$6,ConversionTable!B310&lt;=ScoreRanges!D$6),ScoreRanges!E$6,IF(AND(ConversionTable!B310&gt;=ScoreRanges!C$7,ConversionTable!B310&lt;=ScoreRanges!D$7),ScoreRanges!E$7,IF(AND(ConversionTable!B310&gt;=ScoreRanges!C$8,ConversionTable!B310&lt;=ScoreRanges!D$8),ScoreRanges!E$8,"")))))</f>
        <v>Effective</v>
      </c>
      <c r="B310" s="14">
        <f t="shared" si="14"/>
        <v>3.0799999999999983</v>
      </c>
      <c r="C310" s="22" t="e">
        <f t="shared" si="13"/>
        <v>#N/A</v>
      </c>
      <c r="D310" s="14" t="e">
        <f t="shared" si="15"/>
        <v>#N/A</v>
      </c>
      <c r="E310" s="7" t="e">
        <f>IF(AND(D310&gt;=ConversionTable!I$4,ConversionTable!D310&lt;=ConversionTable!J$4),ConversionTable!K$4,IF(AND(ConversionTable!D310&gt;=ConversionTable!I$5,ConversionTable!D310&lt;=ConversionTable!J$5),ConversionTable!K$5,IF(AND(ConversionTable!D310&gt;=ConversionTable!I$6,ConversionTable!D310&lt;=ConversionTable!J$6),ConversionTable!K$6,IF(AND(ConversionTable!D310&gt;=ConversionTable!I$7,ConversionTable!D310&lt;=ConversionTable!J$7),ConversionTable!K$7,IF(AND(ConversionTable!D310&gt;=ScoreRanges!J$8,ConversionTable!D310&lt;=ScoreRanges!K$8),ScoreRanges!L$8,"")))))</f>
        <v>#N/A</v>
      </c>
    </row>
    <row r="311" spans="1:5" x14ac:dyDescent="0.25">
      <c r="A311" s="5" t="str">
        <f>IF(AND(B311&gt;=ScoreRanges!C$4,ConversionTable!B311&lt;=ScoreRanges!D$4),ScoreRanges!E$4,IF(AND(ConversionTable!B311&gt;=ScoreRanges!C$5,ConversionTable!B311&lt;=ScoreRanges!D$5),ScoreRanges!E$5,IF(AND(ConversionTable!B311&gt;=ScoreRanges!C$6,ConversionTable!B311&lt;=ScoreRanges!D$6),ScoreRanges!E$6,IF(AND(ConversionTable!B311&gt;=ScoreRanges!C$7,ConversionTable!B311&lt;=ScoreRanges!D$7),ScoreRanges!E$7,IF(AND(ConversionTable!B311&gt;=ScoreRanges!C$8,ConversionTable!B311&lt;=ScoreRanges!D$8),ScoreRanges!E$8,"")))))</f>
        <v>Effective</v>
      </c>
      <c r="B311" s="14">
        <f t="shared" si="14"/>
        <v>3.0899999999999981</v>
      </c>
      <c r="C311" s="22" t="e">
        <f t="shared" si="13"/>
        <v>#N/A</v>
      </c>
      <c r="D311" s="14" t="e">
        <f t="shared" si="15"/>
        <v>#N/A</v>
      </c>
      <c r="E311" s="7" t="e">
        <f>IF(AND(D311&gt;=ConversionTable!I$4,ConversionTable!D311&lt;=ConversionTable!J$4),ConversionTable!K$4,IF(AND(ConversionTable!D311&gt;=ConversionTable!I$5,ConversionTable!D311&lt;=ConversionTable!J$5),ConversionTable!K$5,IF(AND(ConversionTable!D311&gt;=ConversionTable!I$6,ConversionTable!D311&lt;=ConversionTable!J$6),ConversionTable!K$6,IF(AND(ConversionTable!D311&gt;=ConversionTable!I$7,ConversionTable!D311&lt;=ConversionTable!J$7),ConversionTable!K$7,IF(AND(ConversionTable!D311&gt;=ScoreRanges!J$8,ConversionTable!D311&lt;=ScoreRanges!K$8),ScoreRanges!L$8,"")))))</f>
        <v>#N/A</v>
      </c>
    </row>
    <row r="312" spans="1:5" x14ac:dyDescent="0.25">
      <c r="A312" s="5" t="str">
        <f>IF(AND(B312&gt;=ScoreRanges!C$4,ConversionTable!B312&lt;=ScoreRanges!D$4),ScoreRanges!E$4,IF(AND(ConversionTable!B312&gt;=ScoreRanges!C$5,ConversionTable!B312&lt;=ScoreRanges!D$5),ScoreRanges!E$5,IF(AND(ConversionTable!B312&gt;=ScoreRanges!C$6,ConversionTable!B312&lt;=ScoreRanges!D$6),ScoreRanges!E$6,IF(AND(ConversionTable!B312&gt;=ScoreRanges!C$7,ConversionTable!B312&lt;=ScoreRanges!D$7),ScoreRanges!E$7,IF(AND(ConversionTable!B312&gt;=ScoreRanges!C$8,ConversionTable!B312&lt;=ScoreRanges!D$8),ScoreRanges!E$8,"")))))</f>
        <v>Effective</v>
      </c>
      <c r="B312" s="14">
        <f t="shared" si="14"/>
        <v>3.0999999999999979</v>
      </c>
      <c r="C312" s="22" t="e">
        <f t="shared" si="13"/>
        <v>#N/A</v>
      </c>
      <c r="D312" s="14" t="e">
        <f t="shared" si="15"/>
        <v>#N/A</v>
      </c>
      <c r="E312" s="7" t="e">
        <f>IF(AND(D312&gt;=ConversionTable!I$4,ConversionTable!D312&lt;=ConversionTable!J$4),ConversionTable!K$4,IF(AND(ConversionTable!D312&gt;=ConversionTable!I$5,ConversionTable!D312&lt;=ConversionTable!J$5),ConversionTable!K$5,IF(AND(ConversionTable!D312&gt;=ConversionTable!I$6,ConversionTable!D312&lt;=ConversionTable!J$6),ConversionTable!K$6,IF(AND(ConversionTable!D312&gt;=ConversionTable!I$7,ConversionTable!D312&lt;=ConversionTable!J$7),ConversionTable!K$7,IF(AND(ConversionTable!D312&gt;=ScoreRanges!J$8,ConversionTable!D312&lt;=ScoreRanges!K$8),ScoreRanges!L$8,"")))))</f>
        <v>#N/A</v>
      </c>
    </row>
    <row r="313" spans="1:5" x14ac:dyDescent="0.25">
      <c r="A313" s="5" t="str">
        <f>IF(AND(B313&gt;=ScoreRanges!C$4,ConversionTable!B313&lt;=ScoreRanges!D$4),ScoreRanges!E$4,IF(AND(ConversionTable!B313&gt;=ScoreRanges!C$5,ConversionTable!B313&lt;=ScoreRanges!D$5),ScoreRanges!E$5,IF(AND(ConversionTable!B313&gt;=ScoreRanges!C$6,ConversionTable!B313&lt;=ScoreRanges!D$6),ScoreRanges!E$6,IF(AND(ConversionTable!B313&gt;=ScoreRanges!C$7,ConversionTable!B313&lt;=ScoreRanges!D$7),ScoreRanges!E$7,IF(AND(ConversionTable!B313&gt;=ScoreRanges!C$8,ConversionTable!B313&lt;=ScoreRanges!D$8),ScoreRanges!E$8,"")))))</f>
        <v>Effective</v>
      </c>
      <c r="B313" s="14">
        <f t="shared" si="14"/>
        <v>3.1099999999999977</v>
      </c>
      <c r="C313" s="22" t="e">
        <f t="shared" si="13"/>
        <v>#N/A</v>
      </c>
      <c r="D313" s="14" t="e">
        <f t="shared" si="15"/>
        <v>#N/A</v>
      </c>
      <c r="E313" s="7" t="e">
        <f>IF(AND(D313&gt;=ConversionTable!I$4,ConversionTable!D313&lt;=ConversionTable!J$4),ConversionTable!K$4,IF(AND(ConversionTable!D313&gt;=ConversionTable!I$5,ConversionTable!D313&lt;=ConversionTable!J$5),ConversionTable!K$5,IF(AND(ConversionTable!D313&gt;=ConversionTable!I$6,ConversionTable!D313&lt;=ConversionTable!J$6),ConversionTable!K$6,IF(AND(ConversionTable!D313&gt;=ConversionTable!I$7,ConversionTable!D313&lt;=ConversionTable!J$7),ConversionTable!K$7,IF(AND(ConversionTable!D313&gt;=ScoreRanges!J$8,ConversionTable!D313&lt;=ScoreRanges!K$8),ScoreRanges!L$8,"")))))</f>
        <v>#N/A</v>
      </c>
    </row>
    <row r="314" spans="1:5" x14ac:dyDescent="0.25">
      <c r="A314" s="5" t="str">
        <f>IF(AND(B314&gt;=ScoreRanges!C$4,ConversionTable!B314&lt;=ScoreRanges!D$4),ScoreRanges!E$4,IF(AND(ConversionTable!B314&gt;=ScoreRanges!C$5,ConversionTable!B314&lt;=ScoreRanges!D$5),ScoreRanges!E$5,IF(AND(ConversionTable!B314&gt;=ScoreRanges!C$6,ConversionTable!B314&lt;=ScoreRanges!D$6),ScoreRanges!E$6,IF(AND(ConversionTable!B314&gt;=ScoreRanges!C$7,ConversionTable!B314&lt;=ScoreRanges!D$7),ScoreRanges!E$7,IF(AND(ConversionTable!B314&gt;=ScoreRanges!C$8,ConversionTable!B314&lt;=ScoreRanges!D$8),ScoreRanges!E$8,"")))))</f>
        <v>Effective</v>
      </c>
      <c r="B314" s="14">
        <f t="shared" si="14"/>
        <v>3.1199999999999974</v>
      </c>
      <c r="C314" s="22" t="e">
        <f t="shared" si="13"/>
        <v>#N/A</v>
      </c>
      <c r="D314" s="14" t="e">
        <f t="shared" si="15"/>
        <v>#N/A</v>
      </c>
      <c r="E314" s="7" t="e">
        <f>IF(AND(D314&gt;=ConversionTable!I$4,ConversionTable!D314&lt;=ConversionTable!J$4),ConversionTable!K$4,IF(AND(ConversionTable!D314&gt;=ConversionTable!I$5,ConversionTable!D314&lt;=ConversionTable!J$5),ConversionTable!K$5,IF(AND(ConversionTable!D314&gt;=ConversionTable!I$6,ConversionTable!D314&lt;=ConversionTable!J$6),ConversionTable!K$6,IF(AND(ConversionTable!D314&gt;=ConversionTable!I$7,ConversionTable!D314&lt;=ConversionTable!J$7),ConversionTable!K$7,IF(AND(ConversionTable!D314&gt;=ScoreRanges!J$8,ConversionTable!D314&lt;=ScoreRanges!K$8),ScoreRanges!L$8,"")))))</f>
        <v>#N/A</v>
      </c>
    </row>
    <row r="315" spans="1:5" x14ac:dyDescent="0.25">
      <c r="A315" s="5" t="str">
        <f>IF(AND(B315&gt;=ScoreRanges!C$4,ConversionTable!B315&lt;=ScoreRanges!D$4),ScoreRanges!E$4,IF(AND(ConversionTable!B315&gt;=ScoreRanges!C$5,ConversionTable!B315&lt;=ScoreRanges!D$5),ScoreRanges!E$5,IF(AND(ConversionTable!B315&gt;=ScoreRanges!C$6,ConversionTable!B315&lt;=ScoreRanges!D$6),ScoreRanges!E$6,IF(AND(ConversionTable!B315&gt;=ScoreRanges!C$7,ConversionTable!B315&lt;=ScoreRanges!D$7),ScoreRanges!E$7,IF(AND(ConversionTable!B315&gt;=ScoreRanges!C$8,ConversionTable!B315&lt;=ScoreRanges!D$8),ScoreRanges!E$8,"")))))</f>
        <v>Effective</v>
      </c>
      <c r="B315" s="14">
        <f t="shared" si="14"/>
        <v>3.1299999999999972</v>
      </c>
      <c r="C315" s="22" t="e">
        <f t="shared" si="13"/>
        <v>#N/A</v>
      </c>
      <c r="D315" s="14" t="e">
        <f t="shared" si="15"/>
        <v>#N/A</v>
      </c>
      <c r="E315" s="7" t="e">
        <f>IF(AND(D315&gt;=ConversionTable!I$4,ConversionTable!D315&lt;=ConversionTable!J$4),ConversionTable!K$4,IF(AND(ConversionTable!D315&gt;=ConversionTable!I$5,ConversionTable!D315&lt;=ConversionTable!J$5),ConversionTable!K$5,IF(AND(ConversionTable!D315&gt;=ConversionTable!I$6,ConversionTable!D315&lt;=ConversionTable!J$6),ConversionTable!K$6,IF(AND(ConversionTable!D315&gt;=ConversionTable!I$7,ConversionTable!D315&lt;=ConversionTable!J$7),ConversionTable!K$7,IF(AND(ConversionTable!D315&gt;=ScoreRanges!J$8,ConversionTable!D315&lt;=ScoreRanges!K$8),ScoreRanges!L$8,"")))))</f>
        <v>#N/A</v>
      </c>
    </row>
    <row r="316" spans="1:5" x14ac:dyDescent="0.25">
      <c r="A316" s="5" t="str">
        <f>IF(AND(B316&gt;=ScoreRanges!C$4,ConversionTable!B316&lt;=ScoreRanges!D$4),ScoreRanges!E$4,IF(AND(ConversionTable!B316&gt;=ScoreRanges!C$5,ConversionTable!B316&lt;=ScoreRanges!D$5),ScoreRanges!E$5,IF(AND(ConversionTable!B316&gt;=ScoreRanges!C$6,ConversionTable!B316&lt;=ScoreRanges!D$6),ScoreRanges!E$6,IF(AND(ConversionTable!B316&gt;=ScoreRanges!C$7,ConversionTable!B316&lt;=ScoreRanges!D$7),ScoreRanges!E$7,IF(AND(ConversionTable!B316&gt;=ScoreRanges!C$8,ConversionTable!B316&lt;=ScoreRanges!D$8),ScoreRanges!E$8,"")))))</f>
        <v>Effective</v>
      </c>
      <c r="B316" s="14">
        <f t="shared" si="14"/>
        <v>3.139999999999997</v>
      </c>
      <c r="C316" s="22" t="e">
        <f t="shared" si="13"/>
        <v>#N/A</v>
      </c>
      <c r="D316" s="14" t="e">
        <f t="shared" si="15"/>
        <v>#N/A</v>
      </c>
      <c r="E316" s="7" t="e">
        <f>IF(AND(D316&gt;=ConversionTable!I$4,ConversionTable!D316&lt;=ConversionTable!J$4),ConversionTable!K$4,IF(AND(ConversionTable!D316&gt;=ConversionTable!I$5,ConversionTable!D316&lt;=ConversionTable!J$5),ConversionTable!K$5,IF(AND(ConversionTable!D316&gt;=ConversionTable!I$6,ConversionTable!D316&lt;=ConversionTable!J$6),ConversionTable!K$6,IF(AND(ConversionTable!D316&gt;=ConversionTable!I$7,ConversionTable!D316&lt;=ConversionTable!J$7),ConversionTable!K$7,IF(AND(ConversionTable!D316&gt;=ScoreRanges!J$8,ConversionTable!D316&lt;=ScoreRanges!K$8),ScoreRanges!L$8,"")))))</f>
        <v>#N/A</v>
      </c>
    </row>
    <row r="317" spans="1:5" x14ac:dyDescent="0.25">
      <c r="A317" s="5" t="str">
        <f>IF(AND(B317&gt;=ScoreRanges!C$4,ConversionTable!B317&lt;=ScoreRanges!D$4),ScoreRanges!E$4,IF(AND(ConversionTable!B317&gt;=ScoreRanges!C$5,ConversionTable!B317&lt;=ScoreRanges!D$5),ScoreRanges!E$5,IF(AND(ConversionTable!B317&gt;=ScoreRanges!C$6,ConversionTable!B317&lt;=ScoreRanges!D$6),ScoreRanges!E$6,IF(AND(ConversionTable!B317&gt;=ScoreRanges!C$7,ConversionTable!B317&lt;=ScoreRanges!D$7),ScoreRanges!E$7,IF(AND(ConversionTable!B317&gt;=ScoreRanges!C$8,ConversionTable!B317&lt;=ScoreRanges!D$8),ScoreRanges!E$8,"")))))</f>
        <v>Effective</v>
      </c>
      <c r="B317" s="14">
        <f t="shared" si="14"/>
        <v>3.1499999999999968</v>
      </c>
      <c r="C317" s="22" t="e">
        <f t="shared" si="13"/>
        <v>#N/A</v>
      </c>
      <c r="D317" s="14" t="e">
        <f t="shared" si="15"/>
        <v>#N/A</v>
      </c>
      <c r="E317" s="7" t="e">
        <f>IF(AND(D317&gt;=ConversionTable!I$4,ConversionTable!D317&lt;=ConversionTable!J$4),ConversionTable!K$4,IF(AND(ConversionTable!D317&gt;=ConversionTable!I$5,ConversionTable!D317&lt;=ConversionTable!J$5),ConversionTable!K$5,IF(AND(ConversionTable!D317&gt;=ConversionTable!I$6,ConversionTable!D317&lt;=ConversionTable!J$6),ConversionTable!K$6,IF(AND(ConversionTable!D317&gt;=ConversionTable!I$7,ConversionTable!D317&lt;=ConversionTable!J$7),ConversionTable!K$7,IF(AND(ConversionTable!D317&gt;=ScoreRanges!J$8,ConversionTable!D317&lt;=ScoreRanges!K$8),ScoreRanges!L$8,"")))))</f>
        <v>#N/A</v>
      </c>
    </row>
    <row r="318" spans="1:5" x14ac:dyDescent="0.25">
      <c r="A318" s="5" t="str">
        <f>IF(AND(B318&gt;=ScoreRanges!C$4,ConversionTable!B318&lt;=ScoreRanges!D$4),ScoreRanges!E$4,IF(AND(ConversionTable!B318&gt;=ScoreRanges!C$5,ConversionTable!B318&lt;=ScoreRanges!D$5),ScoreRanges!E$5,IF(AND(ConversionTable!B318&gt;=ScoreRanges!C$6,ConversionTable!B318&lt;=ScoreRanges!D$6),ScoreRanges!E$6,IF(AND(ConversionTable!B318&gt;=ScoreRanges!C$7,ConversionTable!B318&lt;=ScoreRanges!D$7),ScoreRanges!E$7,IF(AND(ConversionTable!B318&gt;=ScoreRanges!C$8,ConversionTable!B318&lt;=ScoreRanges!D$8),ScoreRanges!E$8,"")))))</f>
        <v>Effective</v>
      </c>
      <c r="B318" s="14">
        <f t="shared" si="14"/>
        <v>3.1599999999999966</v>
      </c>
      <c r="C318" s="22" t="e">
        <f t="shared" si="13"/>
        <v>#N/A</v>
      </c>
      <c r="D318" s="14" t="e">
        <f t="shared" si="15"/>
        <v>#N/A</v>
      </c>
      <c r="E318" s="7" t="e">
        <f>IF(AND(D318&gt;=ConversionTable!I$4,ConversionTable!D318&lt;=ConversionTable!J$4),ConversionTable!K$4,IF(AND(ConversionTable!D318&gt;=ConversionTable!I$5,ConversionTable!D318&lt;=ConversionTable!J$5),ConversionTable!K$5,IF(AND(ConversionTable!D318&gt;=ConversionTable!I$6,ConversionTable!D318&lt;=ConversionTable!J$6),ConversionTable!K$6,IF(AND(ConversionTable!D318&gt;=ConversionTable!I$7,ConversionTable!D318&lt;=ConversionTable!J$7),ConversionTable!K$7,IF(AND(ConversionTable!D318&gt;=ScoreRanges!J$8,ConversionTable!D318&lt;=ScoreRanges!K$8),ScoreRanges!L$8,"")))))</f>
        <v>#N/A</v>
      </c>
    </row>
    <row r="319" spans="1:5" x14ac:dyDescent="0.25">
      <c r="A319" s="5" t="str">
        <f>IF(AND(B319&gt;=ScoreRanges!C$4,ConversionTable!B319&lt;=ScoreRanges!D$4),ScoreRanges!E$4,IF(AND(ConversionTable!B319&gt;=ScoreRanges!C$5,ConversionTable!B319&lt;=ScoreRanges!D$5),ScoreRanges!E$5,IF(AND(ConversionTable!B319&gt;=ScoreRanges!C$6,ConversionTable!B319&lt;=ScoreRanges!D$6),ScoreRanges!E$6,IF(AND(ConversionTable!B319&gt;=ScoreRanges!C$7,ConversionTable!B319&lt;=ScoreRanges!D$7),ScoreRanges!E$7,IF(AND(ConversionTable!B319&gt;=ScoreRanges!C$8,ConversionTable!B319&lt;=ScoreRanges!D$8),ScoreRanges!E$8,"")))))</f>
        <v>Effective</v>
      </c>
      <c r="B319" s="14">
        <f t="shared" si="14"/>
        <v>3.1699999999999964</v>
      </c>
      <c r="C319" s="22" t="e">
        <f t="shared" si="13"/>
        <v>#N/A</v>
      </c>
      <c r="D319" s="14" t="e">
        <f t="shared" si="15"/>
        <v>#N/A</v>
      </c>
      <c r="E319" s="7" t="e">
        <f>IF(AND(D319&gt;=ConversionTable!I$4,ConversionTable!D319&lt;=ConversionTable!J$4),ConversionTable!K$4,IF(AND(ConversionTable!D319&gt;=ConversionTable!I$5,ConversionTable!D319&lt;=ConversionTable!J$5),ConversionTable!K$5,IF(AND(ConversionTable!D319&gt;=ConversionTable!I$6,ConversionTable!D319&lt;=ConversionTable!J$6),ConversionTable!K$6,IF(AND(ConversionTable!D319&gt;=ConversionTable!I$7,ConversionTable!D319&lt;=ConversionTable!J$7),ConversionTable!K$7,IF(AND(ConversionTable!D319&gt;=ScoreRanges!J$8,ConversionTable!D319&lt;=ScoreRanges!K$8),ScoreRanges!L$8,"")))))</f>
        <v>#N/A</v>
      </c>
    </row>
    <row r="320" spans="1:5" x14ac:dyDescent="0.25">
      <c r="A320" s="5" t="str">
        <f>IF(AND(B320&gt;=ScoreRanges!C$4,ConversionTable!B320&lt;=ScoreRanges!D$4),ScoreRanges!E$4,IF(AND(ConversionTable!B320&gt;=ScoreRanges!C$5,ConversionTable!B320&lt;=ScoreRanges!D$5),ScoreRanges!E$5,IF(AND(ConversionTable!B320&gt;=ScoreRanges!C$6,ConversionTable!B320&lt;=ScoreRanges!D$6),ScoreRanges!E$6,IF(AND(ConversionTable!B320&gt;=ScoreRanges!C$7,ConversionTable!B320&lt;=ScoreRanges!D$7),ScoreRanges!E$7,IF(AND(ConversionTable!B320&gt;=ScoreRanges!C$8,ConversionTable!B320&lt;=ScoreRanges!D$8),ScoreRanges!E$8,"")))))</f>
        <v>Effective</v>
      </c>
      <c r="B320" s="14">
        <f t="shared" si="14"/>
        <v>3.1799999999999962</v>
      </c>
      <c r="C320" s="22" t="e">
        <f t="shared" si="13"/>
        <v>#N/A</v>
      </c>
      <c r="D320" s="14" t="e">
        <f t="shared" si="15"/>
        <v>#N/A</v>
      </c>
      <c r="E320" s="7" t="e">
        <f>IF(AND(D320&gt;=ConversionTable!I$4,ConversionTable!D320&lt;=ConversionTable!J$4),ConversionTable!K$4,IF(AND(ConversionTable!D320&gt;=ConversionTable!I$5,ConversionTable!D320&lt;=ConversionTable!J$5),ConversionTable!K$5,IF(AND(ConversionTable!D320&gt;=ConversionTable!I$6,ConversionTable!D320&lt;=ConversionTable!J$6),ConversionTable!K$6,IF(AND(ConversionTable!D320&gt;=ConversionTable!I$7,ConversionTable!D320&lt;=ConversionTable!J$7),ConversionTable!K$7,IF(AND(ConversionTable!D320&gt;=ScoreRanges!J$8,ConversionTable!D320&lt;=ScoreRanges!K$8),ScoreRanges!L$8,"")))))</f>
        <v>#N/A</v>
      </c>
    </row>
    <row r="321" spans="1:5" x14ac:dyDescent="0.25">
      <c r="A321" s="5" t="str">
        <f>IF(AND(B321&gt;=ScoreRanges!C$4,ConversionTable!B321&lt;=ScoreRanges!D$4),ScoreRanges!E$4,IF(AND(ConversionTable!B321&gt;=ScoreRanges!C$5,ConversionTable!B321&lt;=ScoreRanges!D$5),ScoreRanges!E$5,IF(AND(ConversionTable!B321&gt;=ScoreRanges!C$6,ConversionTable!B321&lt;=ScoreRanges!D$6),ScoreRanges!E$6,IF(AND(ConversionTable!B321&gt;=ScoreRanges!C$7,ConversionTable!B321&lt;=ScoreRanges!D$7),ScoreRanges!E$7,IF(AND(ConversionTable!B321&gt;=ScoreRanges!C$8,ConversionTable!B321&lt;=ScoreRanges!D$8),ScoreRanges!E$8,"")))))</f>
        <v>Effective</v>
      </c>
      <c r="B321" s="14">
        <f t="shared" si="14"/>
        <v>3.1899999999999959</v>
      </c>
      <c r="C321" s="22" t="e">
        <f t="shared" si="13"/>
        <v>#N/A</v>
      </c>
      <c r="D321" s="14" t="e">
        <f t="shared" si="15"/>
        <v>#N/A</v>
      </c>
      <c r="E321" s="7" t="e">
        <f>IF(AND(D321&gt;=ConversionTable!I$4,ConversionTable!D321&lt;=ConversionTable!J$4),ConversionTable!K$4,IF(AND(ConversionTable!D321&gt;=ConversionTable!I$5,ConversionTable!D321&lt;=ConversionTable!J$5),ConversionTable!K$5,IF(AND(ConversionTable!D321&gt;=ConversionTable!I$6,ConversionTable!D321&lt;=ConversionTable!J$6),ConversionTable!K$6,IF(AND(ConversionTable!D321&gt;=ConversionTable!I$7,ConversionTable!D321&lt;=ConversionTable!J$7),ConversionTable!K$7,IF(AND(ConversionTable!D321&gt;=ScoreRanges!J$8,ConversionTable!D321&lt;=ScoreRanges!K$8),ScoreRanges!L$8,"")))))</f>
        <v>#N/A</v>
      </c>
    </row>
    <row r="322" spans="1:5" x14ac:dyDescent="0.25">
      <c r="A322" s="5" t="str">
        <f>IF(AND(B322&gt;=ScoreRanges!C$4,ConversionTable!B322&lt;=ScoreRanges!D$4),ScoreRanges!E$4,IF(AND(ConversionTable!B322&gt;=ScoreRanges!C$5,ConversionTable!B322&lt;=ScoreRanges!D$5),ScoreRanges!E$5,IF(AND(ConversionTable!B322&gt;=ScoreRanges!C$6,ConversionTable!B322&lt;=ScoreRanges!D$6),ScoreRanges!E$6,IF(AND(ConversionTable!B322&gt;=ScoreRanges!C$7,ConversionTable!B322&lt;=ScoreRanges!D$7),ScoreRanges!E$7,IF(AND(ConversionTable!B322&gt;=ScoreRanges!C$8,ConversionTable!B322&lt;=ScoreRanges!D$8),ScoreRanges!E$8,"")))))</f>
        <v>Effective</v>
      </c>
      <c r="B322" s="14">
        <f t="shared" si="14"/>
        <v>3.1999999999999957</v>
      </c>
      <c r="C322" s="22" t="e">
        <f t="shared" si="13"/>
        <v>#N/A</v>
      </c>
      <c r="D322" s="14" t="e">
        <f t="shared" si="15"/>
        <v>#N/A</v>
      </c>
      <c r="E322" s="7" t="e">
        <f>IF(AND(D322&gt;=ConversionTable!I$4,ConversionTable!D322&lt;=ConversionTable!J$4),ConversionTable!K$4,IF(AND(ConversionTable!D322&gt;=ConversionTable!I$5,ConversionTable!D322&lt;=ConversionTable!J$5),ConversionTable!K$5,IF(AND(ConversionTable!D322&gt;=ConversionTable!I$6,ConversionTable!D322&lt;=ConversionTable!J$6),ConversionTable!K$6,IF(AND(ConversionTable!D322&gt;=ConversionTable!I$7,ConversionTable!D322&lt;=ConversionTable!J$7),ConversionTable!K$7,IF(AND(ConversionTable!D322&gt;=ScoreRanges!J$8,ConversionTable!D322&lt;=ScoreRanges!K$8),ScoreRanges!L$8,"")))))</f>
        <v>#N/A</v>
      </c>
    </row>
    <row r="323" spans="1:5" x14ac:dyDescent="0.25">
      <c r="A323" s="5" t="str">
        <f>IF(AND(B323&gt;=ScoreRanges!C$4,ConversionTable!B323&lt;=ScoreRanges!D$4),ScoreRanges!E$4,IF(AND(ConversionTable!B323&gt;=ScoreRanges!C$5,ConversionTable!B323&lt;=ScoreRanges!D$5),ScoreRanges!E$5,IF(AND(ConversionTable!B323&gt;=ScoreRanges!C$6,ConversionTable!B323&lt;=ScoreRanges!D$6),ScoreRanges!E$6,IF(AND(ConversionTable!B323&gt;=ScoreRanges!C$7,ConversionTable!B323&lt;=ScoreRanges!D$7),ScoreRanges!E$7,IF(AND(ConversionTable!B323&gt;=ScoreRanges!C$8,ConversionTable!B323&lt;=ScoreRanges!D$8),ScoreRanges!E$8,"")))))</f>
        <v>Effective</v>
      </c>
      <c r="B323" s="14">
        <f t="shared" si="14"/>
        <v>3.2099999999999955</v>
      </c>
      <c r="C323" s="22" t="e">
        <f t="shared" ref="C323:C386" si="16">C322+VLOOKUP(B322,J$11:L$16,3)</f>
        <v>#N/A</v>
      </c>
      <c r="D323" s="14" t="e">
        <f t="shared" si="15"/>
        <v>#N/A</v>
      </c>
      <c r="E323" s="7" t="e">
        <f>IF(AND(D323&gt;=ConversionTable!I$4,ConversionTable!D323&lt;=ConversionTable!J$4),ConversionTable!K$4,IF(AND(ConversionTable!D323&gt;=ConversionTable!I$5,ConversionTable!D323&lt;=ConversionTable!J$5),ConversionTable!K$5,IF(AND(ConversionTable!D323&gt;=ConversionTable!I$6,ConversionTable!D323&lt;=ConversionTable!J$6),ConversionTable!K$6,IF(AND(ConversionTable!D323&gt;=ConversionTable!I$7,ConversionTable!D323&lt;=ConversionTable!J$7),ConversionTable!K$7,IF(AND(ConversionTable!D323&gt;=ScoreRanges!J$8,ConversionTable!D323&lt;=ScoreRanges!K$8),ScoreRanges!L$8,"")))))</f>
        <v>#N/A</v>
      </c>
    </row>
    <row r="324" spans="1:5" x14ac:dyDescent="0.25">
      <c r="A324" s="5" t="str">
        <f>IF(AND(B324&gt;=ScoreRanges!C$4,ConversionTable!B324&lt;=ScoreRanges!D$4),ScoreRanges!E$4,IF(AND(ConversionTable!B324&gt;=ScoreRanges!C$5,ConversionTable!B324&lt;=ScoreRanges!D$5),ScoreRanges!E$5,IF(AND(ConversionTable!B324&gt;=ScoreRanges!C$6,ConversionTable!B324&lt;=ScoreRanges!D$6),ScoreRanges!E$6,IF(AND(ConversionTable!B324&gt;=ScoreRanges!C$7,ConversionTable!B324&lt;=ScoreRanges!D$7),ScoreRanges!E$7,IF(AND(ConversionTable!B324&gt;=ScoreRanges!C$8,ConversionTable!B324&lt;=ScoreRanges!D$8),ScoreRanges!E$8,"")))))</f>
        <v>Effective</v>
      </c>
      <c r="B324" s="14">
        <f t="shared" ref="B324:B387" si="17">B323+0.01</f>
        <v>3.2199999999999953</v>
      </c>
      <c r="C324" s="22" t="e">
        <f t="shared" si="16"/>
        <v>#N/A</v>
      </c>
      <c r="D324" s="14" t="e">
        <f t="shared" ref="D324:D387" si="18">ROUND(C324,2)</f>
        <v>#N/A</v>
      </c>
      <c r="E324" s="7" t="e">
        <f>IF(AND(D324&gt;=ConversionTable!I$4,ConversionTable!D324&lt;=ConversionTable!J$4),ConversionTable!K$4,IF(AND(ConversionTable!D324&gt;=ConversionTable!I$5,ConversionTable!D324&lt;=ConversionTable!J$5),ConversionTable!K$5,IF(AND(ConversionTable!D324&gt;=ConversionTable!I$6,ConversionTable!D324&lt;=ConversionTable!J$6),ConversionTable!K$6,IF(AND(ConversionTable!D324&gt;=ConversionTable!I$7,ConversionTable!D324&lt;=ConversionTable!J$7),ConversionTable!K$7,IF(AND(ConversionTable!D324&gt;=ScoreRanges!J$8,ConversionTable!D324&lt;=ScoreRanges!K$8),ScoreRanges!L$8,"")))))</f>
        <v>#N/A</v>
      </c>
    </row>
    <row r="325" spans="1:5" x14ac:dyDescent="0.25">
      <c r="A325" s="5" t="str">
        <f>IF(AND(B325&gt;=ScoreRanges!C$4,ConversionTable!B325&lt;=ScoreRanges!D$4),ScoreRanges!E$4,IF(AND(ConversionTable!B325&gt;=ScoreRanges!C$5,ConversionTable!B325&lt;=ScoreRanges!D$5),ScoreRanges!E$5,IF(AND(ConversionTable!B325&gt;=ScoreRanges!C$6,ConversionTable!B325&lt;=ScoreRanges!D$6),ScoreRanges!E$6,IF(AND(ConversionTable!B325&gt;=ScoreRanges!C$7,ConversionTable!B325&lt;=ScoreRanges!D$7),ScoreRanges!E$7,IF(AND(ConversionTable!B325&gt;=ScoreRanges!C$8,ConversionTable!B325&lt;=ScoreRanges!D$8),ScoreRanges!E$8,"")))))</f>
        <v>Effective</v>
      </c>
      <c r="B325" s="14">
        <f t="shared" si="17"/>
        <v>3.2299999999999951</v>
      </c>
      <c r="C325" s="22" t="e">
        <f t="shared" si="16"/>
        <v>#N/A</v>
      </c>
      <c r="D325" s="14" t="e">
        <f t="shared" si="18"/>
        <v>#N/A</v>
      </c>
      <c r="E325" s="7" t="e">
        <f>IF(AND(D325&gt;=ConversionTable!I$4,ConversionTable!D325&lt;=ConversionTable!J$4),ConversionTable!K$4,IF(AND(ConversionTable!D325&gt;=ConversionTable!I$5,ConversionTable!D325&lt;=ConversionTable!J$5),ConversionTable!K$5,IF(AND(ConversionTable!D325&gt;=ConversionTable!I$6,ConversionTable!D325&lt;=ConversionTable!J$6),ConversionTable!K$6,IF(AND(ConversionTable!D325&gt;=ConversionTable!I$7,ConversionTable!D325&lt;=ConversionTable!J$7),ConversionTable!K$7,IF(AND(ConversionTable!D325&gt;=ScoreRanges!J$8,ConversionTable!D325&lt;=ScoreRanges!K$8),ScoreRanges!L$8,"")))))</f>
        <v>#N/A</v>
      </c>
    </row>
    <row r="326" spans="1:5" x14ac:dyDescent="0.25">
      <c r="A326" s="5" t="str">
        <f>IF(AND(B326&gt;=ScoreRanges!C$4,ConversionTable!B326&lt;=ScoreRanges!D$4),ScoreRanges!E$4,IF(AND(ConversionTable!B326&gt;=ScoreRanges!C$5,ConversionTable!B326&lt;=ScoreRanges!D$5),ScoreRanges!E$5,IF(AND(ConversionTable!B326&gt;=ScoreRanges!C$6,ConversionTable!B326&lt;=ScoreRanges!D$6),ScoreRanges!E$6,IF(AND(ConversionTable!B326&gt;=ScoreRanges!C$7,ConversionTable!B326&lt;=ScoreRanges!D$7),ScoreRanges!E$7,IF(AND(ConversionTable!B326&gt;=ScoreRanges!C$8,ConversionTable!B326&lt;=ScoreRanges!D$8),ScoreRanges!E$8,"")))))</f>
        <v>Effective</v>
      </c>
      <c r="B326" s="14">
        <v>3.24</v>
      </c>
      <c r="C326" s="22" t="e">
        <f t="shared" si="16"/>
        <v>#N/A</v>
      </c>
      <c r="D326" s="14" t="e">
        <f t="shared" si="18"/>
        <v>#N/A</v>
      </c>
      <c r="E326" s="7" t="e">
        <f>IF(AND(D326&gt;=ConversionTable!I$4,ConversionTable!D326&lt;=ConversionTable!J$4),ConversionTable!K$4,IF(AND(ConversionTable!D326&gt;=ConversionTable!I$5,ConversionTable!D326&lt;=ConversionTable!J$5),ConversionTable!K$5,IF(AND(ConversionTable!D326&gt;=ConversionTable!I$6,ConversionTable!D326&lt;=ConversionTable!J$6),ConversionTable!K$6,IF(AND(ConversionTable!D326&gt;=ConversionTable!I$7,ConversionTable!D326&lt;=ConversionTable!J$7),ConversionTable!K$7,IF(AND(ConversionTable!D326&gt;=ScoreRanges!J$8,ConversionTable!D326&lt;=ScoreRanges!K$8),ScoreRanges!L$8,"")))))</f>
        <v>#N/A</v>
      </c>
    </row>
    <row r="327" spans="1:5" x14ac:dyDescent="0.25">
      <c r="A327" s="5" t="str">
        <f>IF(AND(B327&gt;=ScoreRanges!C$4,ConversionTable!B327&lt;=ScoreRanges!D$4),ScoreRanges!E$4,IF(AND(ConversionTable!B327&gt;=ScoreRanges!C$5,ConversionTable!B327&lt;=ScoreRanges!D$5),ScoreRanges!E$5,IF(AND(ConversionTable!B327&gt;=ScoreRanges!C$6,ConversionTable!B327&lt;=ScoreRanges!D$6),ScoreRanges!E$6,IF(AND(ConversionTable!B327&gt;=ScoreRanges!C$7,ConversionTable!B327&lt;=ScoreRanges!D$7),ScoreRanges!E$7,IF(AND(ConversionTable!B327&gt;=ScoreRanges!C$8,ConversionTable!B327&lt;=ScoreRanges!D$8),ScoreRanges!E$8,"")))))</f>
        <v>Effective</v>
      </c>
      <c r="B327" s="14">
        <f t="shared" si="17"/>
        <v>3.25</v>
      </c>
      <c r="C327" s="22" t="e">
        <f t="shared" si="16"/>
        <v>#N/A</v>
      </c>
      <c r="D327" s="14" t="e">
        <f t="shared" si="18"/>
        <v>#N/A</v>
      </c>
      <c r="E327" s="7" t="e">
        <f>IF(AND(D327&gt;=ConversionTable!I$4,ConversionTable!D327&lt;=ConversionTable!J$4),ConversionTable!K$4,IF(AND(ConversionTable!D327&gt;=ConversionTable!I$5,ConversionTable!D327&lt;=ConversionTable!J$5),ConversionTable!K$5,IF(AND(ConversionTable!D327&gt;=ConversionTable!I$6,ConversionTable!D327&lt;=ConversionTable!J$6),ConversionTable!K$6,IF(AND(ConversionTable!D327&gt;=ConversionTable!I$7,ConversionTable!D327&lt;=ConversionTable!J$7),ConversionTable!K$7,IF(AND(ConversionTable!D327&gt;=ScoreRanges!J$8,ConversionTable!D327&lt;=ScoreRanges!K$8),ScoreRanges!L$8,"")))))</f>
        <v>#N/A</v>
      </c>
    </row>
    <row r="328" spans="1:5" x14ac:dyDescent="0.25">
      <c r="A328" s="5" t="str">
        <f>IF(AND(B328&gt;=ScoreRanges!C$4,ConversionTable!B328&lt;=ScoreRanges!D$4),ScoreRanges!E$4,IF(AND(ConversionTable!B328&gt;=ScoreRanges!C$5,ConversionTable!B328&lt;=ScoreRanges!D$5),ScoreRanges!E$5,IF(AND(ConversionTable!B328&gt;=ScoreRanges!C$6,ConversionTable!B328&lt;=ScoreRanges!D$6),ScoreRanges!E$6,IF(AND(ConversionTable!B328&gt;=ScoreRanges!C$7,ConversionTable!B328&lt;=ScoreRanges!D$7),ScoreRanges!E$7,IF(AND(ConversionTable!B328&gt;=ScoreRanges!C$8,ConversionTable!B328&lt;=ScoreRanges!D$8),ScoreRanges!E$8,"")))))</f>
        <v>Effective</v>
      </c>
      <c r="B328" s="14">
        <f t="shared" si="17"/>
        <v>3.26</v>
      </c>
      <c r="C328" s="22" t="e">
        <f t="shared" si="16"/>
        <v>#N/A</v>
      </c>
      <c r="D328" s="14" t="e">
        <f t="shared" si="18"/>
        <v>#N/A</v>
      </c>
      <c r="E328" s="7" t="e">
        <f>IF(AND(D328&gt;=ConversionTable!I$4,ConversionTable!D328&lt;=ConversionTable!J$4),ConversionTable!K$4,IF(AND(ConversionTable!D328&gt;=ConversionTable!I$5,ConversionTable!D328&lt;=ConversionTable!J$5),ConversionTable!K$5,IF(AND(ConversionTable!D328&gt;=ConversionTable!I$6,ConversionTable!D328&lt;=ConversionTable!J$6),ConversionTable!K$6,IF(AND(ConversionTable!D328&gt;=ConversionTable!I$7,ConversionTable!D328&lt;=ConversionTable!J$7),ConversionTable!K$7,IF(AND(ConversionTable!D328&gt;=ScoreRanges!J$8,ConversionTable!D328&lt;=ScoreRanges!K$8),ScoreRanges!L$8,"")))))</f>
        <v>#N/A</v>
      </c>
    </row>
    <row r="329" spans="1:5" x14ac:dyDescent="0.25">
      <c r="A329" s="5" t="str">
        <f>IF(AND(B329&gt;=ScoreRanges!C$4,ConversionTable!B329&lt;=ScoreRanges!D$4),ScoreRanges!E$4,IF(AND(ConversionTable!B329&gt;=ScoreRanges!C$5,ConversionTable!B329&lt;=ScoreRanges!D$5),ScoreRanges!E$5,IF(AND(ConversionTable!B329&gt;=ScoreRanges!C$6,ConversionTable!B329&lt;=ScoreRanges!D$6),ScoreRanges!E$6,IF(AND(ConversionTable!B329&gt;=ScoreRanges!C$7,ConversionTable!B329&lt;=ScoreRanges!D$7),ScoreRanges!E$7,IF(AND(ConversionTable!B329&gt;=ScoreRanges!C$8,ConversionTable!B329&lt;=ScoreRanges!D$8),ScoreRanges!E$8,"")))))</f>
        <v>Effective</v>
      </c>
      <c r="B329" s="14">
        <f t="shared" si="17"/>
        <v>3.2699999999999996</v>
      </c>
      <c r="C329" s="22" t="e">
        <f t="shared" si="16"/>
        <v>#N/A</v>
      </c>
      <c r="D329" s="14" t="e">
        <f t="shared" si="18"/>
        <v>#N/A</v>
      </c>
      <c r="E329" s="7" t="e">
        <f>IF(AND(D329&gt;=ConversionTable!I$4,ConversionTable!D329&lt;=ConversionTable!J$4),ConversionTable!K$4,IF(AND(ConversionTable!D329&gt;=ConversionTable!I$5,ConversionTable!D329&lt;=ConversionTable!J$5),ConversionTable!K$5,IF(AND(ConversionTable!D329&gt;=ConversionTable!I$6,ConversionTable!D329&lt;=ConversionTable!J$6),ConversionTable!K$6,IF(AND(ConversionTable!D329&gt;=ConversionTable!I$7,ConversionTable!D329&lt;=ConversionTable!J$7),ConversionTable!K$7,IF(AND(ConversionTable!D329&gt;=ScoreRanges!J$8,ConversionTable!D329&lt;=ScoreRanges!K$8),ScoreRanges!L$8,"")))))</f>
        <v>#N/A</v>
      </c>
    </row>
    <row r="330" spans="1:5" x14ac:dyDescent="0.25">
      <c r="A330" s="5" t="str">
        <f>IF(AND(B330&gt;=ScoreRanges!C$4,ConversionTable!B330&lt;=ScoreRanges!D$4),ScoreRanges!E$4,IF(AND(ConversionTable!B330&gt;=ScoreRanges!C$5,ConversionTable!B330&lt;=ScoreRanges!D$5),ScoreRanges!E$5,IF(AND(ConversionTable!B330&gt;=ScoreRanges!C$6,ConversionTable!B330&lt;=ScoreRanges!D$6),ScoreRanges!E$6,IF(AND(ConversionTable!B330&gt;=ScoreRanges!C$7,ConversionTable!B330&lt;=ScoreRanges!D$7),ScoreRanges!E$7,IF(AND(ConversionTable!B330&gt;=ScoreRanges!C$8,ConversionTable!B330&lt;=ScoreRanges!D$8),ScoreRanges!E$8,"")))))</f>
        <v>Effective</v>
      </c>
      <c r="B330" s="14">
        <f t="shared" si="17"/>
        <v>3.2799999999999994</v>
      </c>
      <c r="C330" s="22" t="e">
        <f t="shared" si="16"/>
        <v>#N/A</v>
      </c>
      <c r="D330" s="14" t="e">
        <f t="shared" si="18"/>
        <v>#N/A</v>
      </c>
      <c r="E330" s="7" t="e">
        <f>IF(AND(D330&gt;=ConversionTable!I$4,ConversionTable!D330&lt;=ConversionTable!J$4),ConversionTable!K$4,IF(AND(ConversionTable!D330&gt;=ConversionTable!I$5,ConversionTable!D330&lt;=ConversionTable!J$5),ConversionTable!K$5,IF(AND(ConversionTable!D330&gt;=ConversionTable!I$6,ConversionTable!D330&lt;=ConversionTable!J$6),ConversionTable!K$6,IF(AND(ConversionTable!D330&gt;=ConversionTable!I$7,ConversionTable!D330&lt;=ConversionTable!J$7),ConversionTable!K$7,IF(AND(ConversionTable!D330&gt;=ScoreRanges!J$8,ConversionTable!D330&lt;=ScoreRanges!K$8),ScoreRanges!L$8,"")))))</f>
        <v>#N/A</v>
      </c>
    </row>
    <row r="331" spans="1:5" x14ac:dyDescent="0.25">
      <c r="A331" s="5" t="str">
        <f>IF(AND(B331&gt;=ScoreRanges!C$4,ConversionTable!B331&lt;=ScoreRanges!D$4),ScoreRanges!E$4,IF(AND(ConversionTable!B331&gt;=ScoreRanges!C$5,ConversionTable!B331&lt;=ScoreRanges!D$5),ScoreRanges!E$5,IF(AND(ConversionTable!B331&gt;=ScoreRanges!C$6,ConversionTable!B331&lt;=ScoreRanges!D$6),ScoreRanges!E$6,IF(AND(ConversionTable!B331&gt;=ScoreRanges!C$7,ConversionTable!B331&lt;=ScoreRanges!D$7),ScoreRanges!E$7,IF(AND(ConversionTable!B331&gt;=ScoreRanges!C$8,ConversionTable!B331&lt;=ScoreRanges!D$8),ScoreRanges!E$8,"")))))</f>
        <v>Effective</v>
      </c>
      <c r="B331" s="14">
        <f t="shared" si="17"/>
        <v>3.2899999999999991</v>
      </c>
      <c r="C331" s="22" t="e">
        <f t="shared" si="16"/>
        <v>#N/A</v>
      </c>
      <c r="D331" s="14" t="e">
        <f t="shared" si="18"/>
        <v>#N/A</v>
      </c>
      <c r="E331" s="7" t="e">
        <f>IF(AND(D331&gt;=ConversionTable!I$4,ConversionTable!D331&lt;=ConversionTable!J$4),ConversionTable!K$4,IF(AND(ConversionTable!D331&gt;=ConversionTable!I$5,ConversionTable!D331&lt;=ConversionTable!J$5),ConversionTable!K$5,IF(AND(ConversionTable!D331&gt;=ConversionTable!I$6,ConversionTable!D331&lt;=ConversionTable!J$6),ConversionTable!K$6,IF(AND(ConversionTable!D331&gt;=ConversionTable!I$7,ConversionTable!D331&lt;=ConversionTable!J$7),ConversionTable!K$7,IF(AND(ConversionTable!D331&gt;=ScoreRanges!J$8,ConversionTable!D331&lt;=ScoreRanges!K$8),ScoreRanges!L$8,"")))))</f>
        <v>#N/A</v>
      </c>
    </row>
    <row r="332" spans="1:5" x14ac:dyDescent="0.25">
      <c r="A332" s="5" t="str">
        <f>IF(AND(B332&gt;=ScoreRanges!C$4,ConversionTable!B332&lt;=ScoreRanges!D$4),ScoreRanges!E$4,IF(AND(ConversionTable!B332&gt;=ScoreRanges!C$5,ConversionTable!B332&lt;=ScoreRanges!D$5),ScoreRanges!E$5,IF(AND(ConversionTable!B332&gt;=ScoreRanges!C$6,ConversionTable!B332&lt;=ScoreRanges!D$6),ScoreRanges!E$6,IF(AND(ConversionTable!B332&gt;=ScoreRanges!C$7,ConversionTable!B332&lt;=ScoreRanges!D$7),ScoreRanges!E$7,IF(AND(ConversionTable!B332&gt;=ScoreRanges!C$8,ConversionTable!B332&lt;=ScoreRanges!D$8),ScoreRanges!E$8,"")))))</f>
        <v>Effective</v>
      </c>
      <c r="B332" s="14">
        <f t="shared" si="17"/>
        <v>3.2999999999999989</v>
      </c>
      <c r="C332" s="22" t="e">
        <f t="shared" si="16"/>
        <v>#N/A</v>
      </c>
      <c r="D332" s="14" t="e">
        <f t="shared" si="18"/>
        <v>#N/A</v>
      </c>
      <c r="E332" s="7" t="e">
        <f>IF(AND(D332&gt;=ConversionTable!I$4,ConversionTable!D332&lt;=ConversionTable!J$4),ConversionTable!K$4,IF(AND(ConversionTable!D332&gt;=ConversionTable!I$5,ConversionTable!D332&lt;=ConversionTable!J$5),ConversionTable!K$5,IF(AND(ConversionTable!D332&gt;=ConversionTable!I$6,ConversionTable!D332&lt;=ConversionTable!J$6),ConversionTable!K$6,IF(AND(ConversionTable!D332&gt;=ConversionTable!I$7,ConversionTable!D332&lt;=ConversionTable!J$7),ConversionTable!K$7,IF(AND(ConversionTable!D332&gt;=ScoreRanges!J$8,ConversionTable!D332&lt;=ScoreRanges!K$8),ScoreRanges!L$8,"")))))</f>
        <v>#N/A</v>
      </c>
    </row>
    <row r="333" spans="1:5" x14ac:dyDescent="0.25">
      <c r="A333" s="5" t="str">
        <f>IF(AND(B333&gt;=ScoreRanges!C$4,ConversionTable!B333&lt;=ScoreRanges!D$4),ScoreRanges!E$4,IF(AND(ConversionTable!B333&gt;=ScoreRanges!C$5,ConversionTable!B333&lt;=ScoreRanges!D$5),ScoreRanges!E$5,IF(AND(ConversionTable!B333&gt;=ScoreRanges!C$6,ConversionTable!B333&lt;=ScoreRanges!D$6),ScoreRanges!E$6,IF(AND(ConversionTable!B333&gt;=ScoreRanges!C$7,ConversionTable!B333&lt;=ScoreRanges!D$7),ScoreRanges!E$7,IF(AND(ConversionTable!B333&gt;=ScoreRanges!C$8,ConversionTable!B333&lt;=ScoreRanges!D$8),ScoreRanges!E$8,"")))))</f>
        <v>Effective</v>
      </c>
      <c r="B333" s="14">
        <f t="shared" si="17"/>
        <v>3.3099999999999987</v>
      </c>
      <c r="C333" s="22" t="e">
        <f t="shared" si="16"/>
        <v>#N/A</v>
      </c>
      <c r="D333" s="14" t="e">
        <f t="shared" si="18"/>
        <v>#N/A</v>
      </c>
      <c r="E333" s="7" t="e">
        <f>IF(AND(D333&gt;=ConversionTable!I$4,ConversionTable!D333&lt;=ConversionTable!J$4),ConversionTable!K$4,IF(AND(ConversionTable!D333&gt;=ConversionTable!I$5,ConversionTable!D333&lt;=ConversionTable!J$5),ConversionTable!K$5,IF(AND(ConversionTable!D333&gt;=ConversionTable!I$6,ConversionTable!D333&lt;=ConversionTable!J$6),ConversionTable!K$6,IF(AND(ConversionTable!D333&gt;=ConversionTable!I$7,ConversionTable!D333&lt;=ConversionTable!J$7),ConversionTable!K$7,IF(AND(ConversionTable!D333&gt;=ScoreRanges!J$8,ConversionTable!D333&lt;=ScoreRanges!K$8),ScoreRanges!L$8,"")))))</f>
        <v>#N/A</v>
      </c>
    </row>
    <row r="334" spans="1:5" x14ac:dyDescent="0.25">
      <c r="A334" s="5" t="str">
        <f>IF(AND(B334&gt;=ScoreRanges!C$4,ConversionTable!B334&lt;=ScoreRanges!D$4),ScoreRanges!E$4,IF(AND(ConversionTable!B334&gt;=ScoreRanges!C$5,ConversionTable!B334&lt;=ScoreRanges!D$5),ScoreRanges!E$5,IF(AND(ConversionTable!B334&gt;=ScoreRanges!C$6,ConversionTable!B334&lt;=ScoreRanges!D$6),ScoreRanges!E$6,IF(AND(ConversionTable!B334&gt;=ScoreRanges!C$7,ConversionTable!B334&lt;=ScoreRanges!D$7),ScoreRanges!E$7,IF(AND(ConversionTable!B334&gt;=ScoreRanges!C$8,ConversionTable!B334&lt;=ScoreRanges!D$8),ScoreRanges!E$8,"")))))</f>
        <v>Effective</v>
      </c>
      <c r="B334" s="14">
        <f t="shared" si="17"/>
        <v>3.3199999999999985</v>
      </c>
      <c r="C334" s="22" t="e">
        <f t="shared" si="16"/>
        <v>#N/A</v>
      </c>
      <c r="D334" s="14" t="e">
        <f t="shared" si="18"/>
        <v>#N/A</v>
      </c>
      <c r="E334" s="7" t="e">
        <f>IF(AND(D334&gt;=ConversionTable!I$4,ConversionTable!D334&lt;=ConversionTable!J$4),ConversionTable!K$4,IF(AND(ConversionTable!D334&gt;=ConversionTable!I$5,ConversionTable!D334&lt;=ConversionTable!J$5),ConversionTable!K$5,IF(AND(ConversionTable!D334&gt;=ConversionTable!I$6,ConversionTable!D334&lt;=ConversionTable!J$6),ConversionTable!K$6,IF(AND(ConversionTable!D334&gt;=ConversionTable!I$7,ConversionTable!D334&lt;=ConversionTable!J$7),ConversionTable!K$7,IF(AND(ConversionTable!D334&gt;=ScoreRanges!J$8,ConversionTable!D334&lt;=ScoreRanges!K$8),ScoreRanges!L$8,"")))))</f>
        <v>#N/A</v>
      </c>
    </row>
    <row r="335" spans="1:5" x14ac:dyDescent="0.25">
      <c r="A335" s="5" t="str">
        <f>IF(AND(B335&gt;=ScoreRanges!C$4,ConversionTable!B335&lt;=ScoreRanges!D$4),ScoreRanges!E$4,IF(AND(ConversionTable!B335&gt;=ScoreRanges!C$5,ConversionTable!B335&lt;=ScoreRanges!D$5),ScoreRanges!E$5,IF(AND(ConversionTable!B335&gt;=ScoreRanges!C$6,ConversionTable!B335&lt;=ScoreRanges!D$6),ScoreRanges!E$6,IF(AND(ConversionTable!B335&gt;=ScoreRanges!C$7,ConversionTable!B335&lt;=ScoreRanges!D$7),ScoreRanges!E$7,IF(AND(ConversionTable!B335&gt;=ScoreRanges!C$8,ConversionTable!B335&lt;=ScoreRanges!D$8),ScoreRanges!E$8,"")))))</f>
        <v>Effective</v>
      </c>
      <c r="B335" s="14">
        <f t="shared" si="17"/>
        <v>3.3299999999999983</v>
      </c>
      <c r="C335" s="22" t="e">
        <f t="shared" si="16"/>
        <v>#N/A</v>
      </c>
      <c r="D335" s="14" t="e">
        <f t="shared" si="18"/>
        <v>#N/A</v>
      </c>
      <c r="E335" s="7" t="e">
        <f>IF(AND(D335&gt;=ConversionTable!I$4,ConversionTable!D335&lt;=ConversionTable!J$4),ConversionTable!K$4,IF(AND(ConversionTable!D335&gt;=ConversionTable!I$5,ConversionTable!D335&lt;=ConversionTable!J$5),ConversionTable!K$5,IF(AND(ConversionTable!D335&gt;=ConversionTable!I$6,ConversionTable!D335&lt;=ConversionTable!J$6),ConversionTable!K$6,IF(AND(ConversionTable!D335&gt;=ConversionTable!I$7,ConversionTable!D335&lt;=ConversionTable!J$7),ConversionTable!K$7,IF(AND(ConversionTable!D335&gt;=ScoreRanges!J$8,ConversionTable!D335&lt;=ScoreRanges!K$8),ScoreRanges!L$8,"")))))</f>
        <v>#N/A</v>
      </c>
    </row>
    <row r="336" spans="1:5" x14ac:dyDescent="0.25">
      <c r="A336" s="5" t="str">
        <f>IF(AND(B336&gt;=ScoreRanges!C$4,ConversionTable!B336&lt;=ScoreRanges!D$4),ScoreRanges!E$4,IF(AND(ConversionTable!B336&gt;=ScoreRanges!C$5,ConversionTable!B336&lt;=ScoreRanges!D$5),ScoreRanges!E$5,IF(AND(ConversionTable!B336&gt;=ScoreRanges!C$6,ConversionTable!B336&lt;=ScoreRanges!D$6),ScoreRanges!E$6,IF(AND(ConversionTable!B336&gt;=ScoreRanges!C$7,ConversionTable!B336&lt;=ScoreRanges!D$7),ScoreRanges!E$7,IF(AND(ConversionTable!B336&gt;=ScoreRanges!C$8,ConversionTable!B336&lt;=ScoreRanges!D$8),ScoreRanges!E$8,"")))))</f>
        <v>Effective</v>
      </c>
      <c r="B336" s="14">
        <f t="shared" si="17"/>
        <v>3.3399999999999981</v>
      </c>
      <c r="C336" s="22" t="e">
        <f t="shared" si="16"/>
        <v>#N/A</v>
      </c>
      <c r="D336" s="14" t="e">
        <f t="shared" si="18"/>
        <v>#N/A</v>
      </c>
      <c r="E336" s="7" t="e">
        <f>IF(AND(D336&gt;=ConversionTable!I$4,ConversionTable!D336&lt;=ConversionTable!J$4),ConversionTable!K$4,IF(AND(ConversionTable!D336&gt;=ConversionTable!I$5,ConversionTable!D336&lt;=ConversionTable!J$5),ConversionTable!K$5,IF(AND(ConversionTable!D336&gt;=ConversionTable!I$6,ConversionTable!D336&lt;=ConversionTable!J$6),ConversionTable!K$6,IF(AND(ConversionTable!D336&gt;=ConversionTable!I$7,ConversionTable!D336&lt;=ConversionTable!J$7),ConversionTable!K$7,IF(AND(ConversionTable!D336&gt;=ScoreRanges!J$8,ConversionTable!D336&lt;=ScoreRanges!K$8),ScoreRanges!L$8,"")))))</f>
        <v>#N/A</v>
      </c>
    </row>
    <row r="337" spans="1:5" x14ac:dyDescent="0.25">
      <c r="A337" s="5" t="str">
        <f>IF(AND(B337&gt;=ScoreRanges!C$4,ConversionTable!B337&lt;=ScoreRanges!D$4),ScoreRanges!E$4,IF(AND(ConversionTable!B337&gt;=ScoreRanges!C$5,ConversionTable!B337&lt;=ScoreRanges!D$5),ScoreRanges!E$5,IF(AND(ConversionTable!B337&gt;=ScoreRanges!C$6,ConversionTable!B337&lt;=ScoreRanges!D$6),ScoreRanges!E$6,IF(AND(ConversionTable!B337&gt;=ScoreRanges!C$7,ConversionTable!B337&lt;=ScoreRanges!D$7),ScoreRanges!E$7,IF(AND(ConversionTable!B337&gt;=ScoreRanges!C$8,ConversionTable!B337&lt;=ScoreRanges!D$8),ScoreRanges!E$8,"")))))</f>
        <v>Effective</v>
      </c>
      <c r="B337" s="14">
        <f t="shared" si="17"/>
        <v>3.3499999999999979</v>
      </c>
      <c r="C337" s="22" t="e">
        <f t="shared" si="16"/>
        <v>#N/A</v>
      </c>
      <c r="D337" s="14" t="e">
        <f t="shared" si="18"/>
        <v>#N/A</v>
      </c>
      <c r="E337" s="7" t="e">
        <f>IF(AND(D337&gt;=ConversionTable!I$4,ConversionTable!D337&lt;=ConversionTable!J$4),ConversionTable!K$4,IF(AND(ConversionTable!D337&gt;=ConversionTable!I$5,ConversionTable!D337&lt;=ConversionTable!J$5),ConversionTable!K$5,IF(AND(ConversionTable!D337&gt;=ConversionTable!I$6,ConversionTable!D337&lt;=ConversionTable!J$6),ConversionTable!K$6,IF(AND(ConversionTable!D337&gt;=ConversionTable!I$7,ConversionTable!D337&lt;=ConversionTable!J$7),ConversionTable!K$7,IF(AND(ConversionTable!D337&gt;=ScoreRanges!J$8,ConversionTable!D337&lt;=ScoreRanges!K$8),ScoreRanges!L$8,"")))))</f>
        <v>#N/A</v>
      </c>
    </row>
    <row r="338" spans="1:5" x14ac:dyDescent="0.25">
      <c r="A338" s="5" t="str">
        <f>IF(AND(B338&gt;=ScoreRanges!C$4,ConversionTable!B338&lt;=ScoreRanges!D$4),ScoreRanges!E$4,IF(AND(ConversionTable!B338&gt;=ScoreRanges!C$5,ConversionTable!B338&lt;=ScoreRanges!D$5),ScoreRanges!E$5,IF(AND(ConversionTable!B338&gt;=ScoreRanges!C$6,ConversionTable!B338&lt;=ScoreRanges!D$6),ScoreRanges!E$6,IF(AND(ConversionTable!B338&gt;=ScoreRanges!C$7,ConversionTable!B338&lt;=ScoreRanges!D$7),ScoreRanges!E$7,IF(AND(ConversionTable!B338&gt;=ScoreRanges!C$8,ConversionTable!B338&lt;=ScoreRanges!D$8),ScoreRanges!E$8,"")))))</f>
        <v>Effective</v>
      </c>
      <c r="B338" s="14">
        <f t="shared" si="17"/>
        <v>3.3599999999999977</v>
      </c>
      <c r="C338" s="22" t="e">
        <f t="shared" si="16"/>
        <v>#N/A</v>
      </c>
      <c r="D338" s="14" t="e">
        <f t="shared" si="18"/>
        <v>#N/A</v>
      </c>
      <c r="E338" s="7" t="e">
        <f>IF(AND(D338&gt;=ConversionTable!I$4,ConversionTable!D338&lt;=ConversionTable!J$4),ConversionTable!K$4,IF(AND(ConversionTable!D338&gt;=ConversionTable!I$5,ConversionTable!D338&lt;=ConversionTable!J$5),ConversionTable!K$5,IF(AND(ConversionTable!D338&gt;=ConversionTable!I$6,ConversionTable!D338&lt;=ConversionTable!J$6),ConversionTable!K$6,IF(AND(ConversionTable!D338&gt;=ConversionTable!I$7,ConversionTable!D338&lt;=ConversionTable!J$7),ConversionTable!K$7,IF(AND(ConversionTable!D338&gt;=ScoreRanges!J$8,ConversionTable!D338&lt;=ScoreRanges!K$8),ScoreRanges!L$8,"")))))</f>
        <v>#N/A</v>
      </c>
    </row>
    <row r="339" spans="1:5" x14ac:dyDescent="0.25">
      <c r="A339" s="5" t="str">
        <f>IF(AND(B339&gt;=ScoreRanges!C$4,ConversionTable!B339&lt;=ScoreRanges!D$4),ScoreRanges!E$4,IF(AND(ConversionTable!B339&gt;=ScoreRanges!C$5,ConversionTable!B339&lt;=ScoreRanges!D$5),ScoreRanges!E$5,IF(AND(ConversionTable!B339&gt;=ScoreRanges!C$6,ConversionTable!B339&lt;=ScoreRanges!D$6),ScoreRanges!E$6,IF(AND(ConversionTable!B339&gt;=ScoreRanges!C$7,ConversionTable!B339&lt;=ScoreRanges!D$7),ScoreRanges!E$7,IF(AND(ConversionTable!B339&gt;=ScoreRanges!C$8,ConversionTable!B339&lt;=ScoreRanges!D$8),ScoreRanges!E$8,"")))))</f>
        <v>Effective</v>
      </c>
      <c r="B339" s="14">
        <f t="shared" si="17"/>
        <v>3.3699999999999974</v>
      </c>
      <c r="C339" s="22" t="e">
        <f t="shared" si="16"/>
        <v>#N/A</v>
      </c>
      <c r="D339" s="14" t="e">
        <f t="shared" si="18"/>
        <v>#N/A</v>
      </c>
      <c r="E339" s="7" t="e">
        <f>IF(AND(D339&gt;=ConversionTable!I$4,ConversionTable!D339&lt;=ConversionTable!J$4),ConversionTable!K$4,IF(AND(ConversionTable!D339&gt;=ConversionTable!I$5,ConversionTable!D339&lt;=ConversionTable!J$5),ConversionTable!K$5,IF(AND(ConversionTable!D339&gt;=ConversionTable!I$6,ConversionTable!D339&lt;=ConversionTable!J$6),ConversionTable!K$6,IF(AND(ConversionTable!D339&gt;=ConversionTable!I$7,ConversionTable!D339&lt;=ConversionTable!J$7),ConversionTable!K$7,IF(AND(ConversionTable!D339&gt;=ScoreRanges!J$8,ConversionTable!D339&lt;=ScoreRanges!K$8),ScoreRanges!L$8,"")))))</f>
        <v>#N/A</v>
      </c>
    </row>
    <row r="340" spans="1:5" x14ac:dyDescent="0.25">
      <c r="A340" s="5" t="str">
        <f>IF(AND(B340&gt;=ScoreRanges!C$4,ConversionTable!B340&lt;=ScoreRanges!D$4),ScoreRanges!E$4,IF(AND(ConversionTable!B340&gt;=ScoreRanges!C$5,ConversionTable!B340&lt;=ScoreRanges!D$5),ScoreRanges!E$5,IF(AND(ConversionTable!B340&gt;=ScoreRanges!C$6,ConversionTable!B340&lt;=ScoreRanges!D$6),ScoreRanges!E$6,IF(AND(ConversionTable!B340&gt;=ScoreRanges!C$7,ConversionTable!B340&lt;=ScoreRanges!D$7),ScoreRanges!E$7,IF(AND(ConversionTable!B340&gt;=ScoreRanges!C$8,ConversionTable!B340&lt;=ScoreRanges!D$8),ScoreRanges!E$8,"")))))</f>
        <v>Effective</v>
      </c>
      <c r="B340" s="14">
        <f t="shared" si="17"/>
        <v>3.3799999999999972</v>
      </c>
      <c r="C340" s="22" t="e">
        <f t="shared" si="16"/>
        <v>#N/A</v>
      </c>
      <c r="D340" s="14" t="e">
        <f t="shared" si="18"/>
        <v>#N/A</v>
      </c>
      <c r="E340" s="7" t="e">
        <f>IF(AND(D340&gt;=ConversionTable!I$4,ConversionTable!D340&lt;=ConversionTable!J$4),ConversionTable!K$4,IF(AND(ConversionTable!D340&gt;=ConversionTable!I$5,ConversionTable!D340&lt;=ConversionTable!J$5),ConversionTable!K$5,IF(AND(ConversionTable!D340&gt;=ConversionTable!I$6,ConversionTable!D340&lt;=ConversionTable!J$6),ConversionTable!K$6,IF(AND(ConversionTable!D340&gt;=ConversionTable!I$7,ConversionTable!D340&lt;=ConversionTable!J$7),ConversionTable!K$7,IF(AND(ConversionTable!D340&gt;=ScoreRanges!J$8,ConversionTable!D340&lt;=ScoreRanges!K$8),ScoreRanges!L$8,"")))))</f>
        <v>#N/A</v>
      </c>
    </row>
    <row r="341" spans="1:5" x14ac:dyDescent="0.25">
      <c r="A341" s="5" t="str">
        <f>IF(AND(B341&gt;=ScoreRanges!C$4,ConversionTable!B341&lt;=ScoreRanges!D$4),ScoreRanges!E$4,IF(AND(ConversionTable!B341&gt;=ScoreRanges!C$5,ConversionTable!B341&lt;=ScoreRanges!D$5),ScoreRanges!E$5,IF(AND(ConversionTable!B341&gt;=ScoreRanges!C$6,ConversionTable!B341&lt;=ScoreRanges!D$6),ScoreRanges!E$6,IF(AND(ConversionTable!B341&gt;=ScoreRanges!C$7,ConversionTable!B341&lt;=ScoreRanges!D$7),ScoreRanges!E$7,IF(AND(ConversionTable!B341&gt;=ScoreRanges!C$8,ConversionTable!B341&lt;=ScoreRanges!D$8),ScoreRanges!E$8,"")))))</f>
        <v>Effective</v>
      </c>
      <c r="B341" s="14">
        <f t="shared" si="17"/>
        <v>3.389999999999997</v>
      </c>
      <c r="C341" s="22" t="e">
        <f t="shared" si="16"/>
        <v>#N/A</v>
      </c>
      <c r="D341" s="14" t="e">
        <f t="shared" si="18"/>
        <v>#N/A</v>
      </c>
      <c r="E341" s="7" t="e">
        <f>IF(AND(D341&gt;=ConversionTable!I$4,ConversionTable!D341&lt;=ConversionTable!J$4),ConversionTable!K$4,IF(AND(ConversionTable!D341&gt;=ConversionTable!I$5,ConversionTable!D341&lt;=ConversionTable!J$5),ConversionTable!K$5,IF(AND(ConversionTable!D341&gt;=ConversionTable!I$6,ConversionTable!D341&lt;=ConversionTable!J$6),ConversionTable!K$6,IF(AND(ConversionTable!D341&gt;=ConversionTable!I$7,ConversionTable!D341&lt;=ConversionTable!J$7),ConversionTable!K$7,IF(AND(ConversionTable!D341&gt;=ScoreRanges!J$8,ConversionTable!D341&lt;=ScoreRanges!K$8),ScoreRanges!L$8,"")))))</f>
        <v>#N/A</v>
      </c>
    </row>
    <row r="342" spans="1:5" x14ac:dyDescent="0.25">
      <c r="A342" s="5" t="str">
        <f>IF(AND(B342&gt;=ScoreRanges!C$4,ConversionTable!B342&lt;=ScoreRanges!D$4),ScoreRanges!E$4,IF(AND(ConversionTable!B342&gt;=ScoreRanges!C$5,ConversionTable!B342&lt;=ScoreRanges!D$5),ScoreRanges!E$5,IF(AND(ConversionTable!B342&gt;=ScoreRanges!C$6,ConversionTable!B342&lt;=ScoreRanges!D$6),ScoreRanges!E$6,IF(AND(ConversionTable!B342&gt;=ScoreRanges!C$7,ConversionTable!B342&lt;=ScoreRanges!D$7),ScoreRanges!E$7,IF(AND(ConversionTable!B342&gt;=ScoreRanges!C$8,ConversionTable!B342&lt;=ScoreRanges!D$8),ScoreRanges!E$8,"")))))</f>
        <v>Effective</v>
      </c>
      <c r="B342" s="14">
        <f t="shared" si="17"/>
        <v>3.3999999999999968</v>
      </c>
      <c r="C342" s="22" t="e">
        <f t="shared" si="16"/>
        <v>#N/A</v>
      </c>
      <c r="D342" s="14" t="e">
        <f t="shared" si="18"/>
        <v>#N/A</v>
      </c>
      <c r="E342" s="7" t="e">
        <f>IF(AND(D342&gt;=ConversionTable!I$4,ConversionTable!D342&lt;=ConversionTable!J$4),ConversionTable!K$4,IF(AND(ConversionTable!D342&gt;=ConversionTable!I$5,ConversionTable!D342&lt;=ConversionTable!J$5),ConversionTable!K$5,IF(AND(ConversionTable!D342&gt;=ConversionTable!I$6,ConversionTable!D342&lt;=ConversionTable!J$6),ConversionTable!K$6,IF(AND(ConversionTable!D342&gt;=ConversionTable!I$7,ConversionTable!D342&lt;=ConversionTable!J$7),ConversionTable!K$7,IF(AND(ConversionTable!D342&gt;=ScoreRanges!J$8,ConversionTable!D342&lt;=ScoreRanges!K$8),ScoreRanges!L$8,"")))))</f>
        <v>#N/A</v>
      </c>
    </row>
    <row r="343" spans="1:5" x14ac:dyDescent="0.25">
      <c r="A343" s="5" t="str">
        <f>IF(AND(B343&gt;=ScoreRanges!C$4,ConversionTable!B343&lt;=ScoreRanges!D$4),ScoreRanges!E$4,IF(AND(ConversionTable!B343&gt;=ScoreRanges!C$5,ConversionTable!B343&lt;=ScoreRanges!D$5),ScoreRanges!E$5,IF(AND(ConversionTable!B343&gt;=ScoreRanges!C$6,ConversionTable!B343&lt;=ScoreRanges!D$6),ScoreRanges!E$6,IF(AND(ConversionTable!B343&gt;=ScoreRanges!C$7,ConversionTable!B343&lt;=ScoreRanges!D$7),ScoreRanges!E$7,IF(AND(ConversionTable!B343&gt;=ScoreRanges!C$8,ConversionTable!B343&lt;=ScoreRanges!D$8),ScoreRanges!E$8,"")))))</f>
        <v>Effective</v>
      </c>
      <c r="B343" s="14">
        <f t="shared" si="17"/>
        <v>3.4099999999999966</v>
      </c>
      <c r="C343" s="22" t="e">
        <f t="shared" si="16"/>
        <v>#N/A</v>
      </c>
      <c r="D343" s="14" t="e">
        <f t="shared" si="18"/>
        <v>#N/A</v>
      </c>
      <c r="E343" s="7" t="e">
        <f>IF(AND(D343&gt;=ConversionTable!I$4,ConversionTable!D343&lt;=ConversionTable!J$4),ConversionTable!K$4,IF(AND(ConversionTable!D343&gt;=ConversionTable!I$5,ConversionTable!D343&lt;=ConversionTable!J$5),ConversionTable!K$5,IF(AND(ConversionTable!D343&gt;=ConversionTable!I$6,ConversionTable!D343&lt;=ConversionTable!J$6),ConversionTable!K$6,IF(AND(ConversionTable!D343&gt;=ConversionTable!I$7,ConversionTable!D343&lt;=ConversionTable!J$7),ConversionTable!K$7,IF(AND(ConversionTable!D343&gt;=ScoreRanges!J$8,ConversionTable!D343&lt;=ScoreRanges!K$8),ScoreRanges!L$8,"")))))</f>
        <v>#N/A</v>
      </c>
    </row>
    <row r="344" spans="1:5" x14ac:dyDescent="0.25">
      <c r="A344" s="5" t="str">
        <f>IF(AND(B344&gt;=ScoreRanges!C$4,ConversionTable!B344&lt;=ScoreRanges!D$4),ScoreRanges!E$4,IF(AND(ConversionTable!B344&gt;=ScoreRanges!C$5,ConversionTable!B344&lt;=ScoreRanges!D$5),ScoreRanges!E$5,IF(AND(ConversionTable!B344&gt;=ScoreRanges!C$6,ConversionTable!B344&lt;=ScoreRanges!D$6),ScoreRanges!E$6,IF(AND(ConversionTable!B344&gt;=ScoreRanges!C$7,ConversionTable!B344&lt;=ScoreRanges!D$7),ScoreRanges!E$7,IF(AND(ConversionTable!B344&gt;=ScoreRanges!C$8,ConversionTable!B344&lt;=ScoreRanges!D$8),ScoreRanges!E$8,"")))))</f>
        <v>Effective</v>
      </c>
      <c r="B344" s="14">
        <f t="shared" si="17"/>
        <v>3.4199999999999964</v>
      </c>
      <c r="C344" s="22" t="e">
        <f t="shared" si="16"/>
        <v>#N/A</v>
      </c>
      <c r="D344" s="14" t="e">
        <f t="shared" si="18"/>
        <v>#N/A</v>
      </c>
      <c r="E344" s="7" t="e">
        <f>IF(AND(D344&gt;=ConversionTable!I$4,ConversionTable!D344&lt;=ConversionTable!J$4),ConversionTable!K$4,IF(AND(ConversionTable!D344&gt;=ConversionTable!I$5,ConversionTable!D344&lt;=ConversionTable!J$5),ConversionTable!K$5,IF(AND(ConversionTable!D344&gt;=ConversionTable!I$6,ConversionTable!D344&lt;=ConversionTable!J$6),ConversionTable!K$6,IF(AND(ConversionTable!D344&gt;=ConversionTable!I$7,ConversionTable!D344&lt;=ConversionTable!J$7),ConversionTable!K$7,IF(AND(ConversionTable!D344&gt;=ScoreRanges!J$8,ConversionTable!D344&lt;=ScoreRanges!K$8),ScoreRanges!L$8,"")))))</f>
        <v>#N/A</v>
      </c>
    </row>
    <row r="345" spans="1:5" x14ac:dyDescent="0.25">
      <c r="A345" s="5" t="str">
        <f>IF(AND(B345&gt;=ScoreRanges!C$4,ConversionTable!B345&lt;=ScoreRanges!D$4),ScoreRanges!E$4,IF(AND(ConversionTable!B345&gt;=ScoreRanges!C$5,ConversionTable!B345&lt;=ScoreRanges!D$5),ScoreRanges!E$5,IF(AND(ConversionTable!B345&gt;=ScoreRanges!C$6,ConversionTable!B345&lt;=ScoreRanges!D$6),ScoreRanges!E$6,IF(AND(ConversionTable!B345&gt;=ScoreRanges!C$7,ConversionTable!B345&lt;=ScoreRanges!D$7),ScoreRanges!E$7,IF(AND(ConversionTable!B345&gt;=ScoreRanges!C$8,ConversionTable!B345&lt;=ScoreRanges!D$8),ScoreRanges!E$8,"")))))</f>
        <v>Effective</v>
      </c>
      <c r="B345" s="14">
        <f t="shared" si="17"/>
        <v>3.4299999999999962</v>
      </c>
      <c r="C345" s="22" t="e">
        <f t="shared" si="16"/>
        <v>#N/A</v>
      </c>
      <c r="D345" s="14" t="e">
        <f t="shared" si="18"/>
        <v>#N/A</v>
      </c>
      <c r="E345" s="7" t="e">
        <f>IF(AND(D345&gt;=ConversionTable!I$4,ConversionTable!D345&lt;=ConversionTable!J$4),ConversionTable!K$4,IF(AND(ConversionTable!D345&gt;=ConversionTable!I$5,ConversionTable!D345&lt;=ConversionTable!J$5),ConversionTable!K$5,IF(AND(ConversionTable!D345&gt;=ConversionTable!I$6,ConversionTable!D345&lt;=ConversionTable!J$6),ConversionTable!K$6,IF(AND(ConversionTable!D345&gt;=ConversionTable!I$7,ConversionTable!D345&lt;=ConversionTable!J$7),ConversionTable!K$7,IF(AND(ConversionTable!D345&gt;=ScoreRanges!J$8,ConversionTable!D345&lt;=ScoreRanges!K$8),ScoreRanges!L$8,"")))))</f>
        <v>#N/A</v>
      </c>
    </row>
    <row r="346" spans="1:5" x14ac:dyDescent="0.25">
      <c r="A346" s="5" t="str">
        <f>IF(AND(B346&gt;=ScoreRanges!C$4,ConversionTable!B346&lt;=ScoreRanges!D$4),ScoreRanges!E$4,IF(AND(ConversionTable!B346&gt;=ScoreRanges!C$5,ConversionTable!B346&lt;=ScoreRanges!D$5),ScoreRanges!E$5,IF(AND(ConversionTable!B346&gt;=ScoreRanges!C$6,ConversionTable!B346&lt;=ScoreRanges!D$6),ScoreRanges!E$6,IF(AND(ConversionTable!B346&gt;=ScoreRanges!C$7,ConversionTable!B346&lt;=ScoreRanges!D$7),ScoreRanges!E$7,IF(AND(ConversionTable!B346&gt;=ScoreRanges!C$8,ConversionTable!B346&lt;=ScoreRanges!D$8),ScoreRanges!E$8,"")))))</f>
        <v>Effective</v>
      </c>
      <c r="B346" s="14">
        <f t="shared" si="17"/>
        <v>3.4399999999999959</v>
      </c>
      <c r="C346" s="22" t="e">
        <f t="shared" si="16"/>
        <v>#N/A</v>
      </c>
      <c r="D346" s="14" t="e">
        <f t="shared" si="18"/>
        <v>#N/A</v>
      </c>
      <c r="E346" s="7" t="e">
        <f>IF(AND(D346&gt;=ConversionTable!I$4,ConversionTable!D346&lt;=ConversionTable!J$4),ConversionTable!K$4,IF(AND(ConversionTable!D346&gt;=ConversionTable!I$5,ConversionTable!D346&lt;=ConversionTable!J$5),ConversionTable!K$5,IF(AND(ConversionTable!D346&gt;=ConversionTable!I$6,ConversionTable!D346&lt;=ConversionTable!J$6),ConversionTable!K$6,IF(AND(ConversionTable!D346&gt;=ConversionTable!I$7,ConversionTable!D346&lt;=ConversionTable!J$7),ConversionTable!K$7,IF(AND(ConversionTable!D346&gt;=ScoreRanges!J$8,ConversionTable!D346&lt;=ScoreRanges!K$8),ScoreRanges!L$8,"")))))</f>
        <v>#N/A</v>
      </c>
    </row>
    <row r="347" spans="1:5" x14ac:dyDescent="0.25">
      <c r="A347" s="5" t="str">
        <f>IF(AND(B347&gt;=ScoreRanges!C$4,ConversionTable!B347&lt;=ScoreRanges!D$4),ScoreRanges!E$4,IF(AND(ConversionTable!B347&gt;=ScoreRanges!C$5,ConversionTable!B347&lt;=ScoreRanges!D$5),ScoreRanges!E$5,IF(AND(ConversionTable!B347&gt;=ScoreRanges!C$6,ConversionTable!B347&lt;=ScoreRanges!D$6),ScoreRanges!E$6,IF(AND(ConversionTable!B347&gt;=ScoreRanges!C$7,ConversionTable!B347&lt;=ScoreRanges!D$7),ScoreRanges!E$7,IF(AND(ConversionTable!B347&gt;=ScoreRanges!C$8,ConversionTable!B347&lt;=ScoreRanges!D$8),ScoreRanges!E$8,"")))))</f>
        <v>Effective</v>
      </c>
      <c r="B347" s="14">
        <f t="shared" si="17"/>
        <v>3.4499999999999957</v>
      </c>
      <c r="C347" s="22" t="e">
        <f t="shared" si="16"/>
        <v>#N/A</v>
      </c>
      <c r="D347" s="14" t="e">
        <f t="shared" si="18"/>
        <v>#N/A</v>
      </c>
      <c r="E347" s="7" t="e">
        <f>IF(AND(D347&gt;=ConversionTable!I$4,ConversionTable!D347&lt;=ConversionTable!J$4),ConversionTable!K$4,IF(AND(ConversionTable!D347&gt;=ConversionTable!I$5,ConversionTable!D347&lt;=ConversionTable!J$5),ConversionTable!K$5,IF(AND(ConversionTable!D347&gt;=ConversionTable!I$6,ConversionTable!D347&lt;=ConversionTable!J$6),ConversionTable!K$6,IF(AND(ConversionTable!D347&gt;=ConversionTable!I$7,ConversionTable!D347&lt;=ConversionTable!J$7),ConversionTable!K$7,IF(AND(ConversionTable!D347&gt;=ScoreRanges!J$8,ConversionTable!D347&lt;=ScoreRanges!K$8),ScoreRanges!L$8,"")))))</f>
        <v>#N/A</v>
      </c>
    </row>
    <row r="348" spans="1:5" x14ac:dyDescent="0.25">
      <c r="A348" s="5" t="str">
        <f>IF(AND(B348&gt;=ScoreRanges!C$4,ConversionTable!B348&lt;=ScoreRanges!D$4),ScoreRanges!E$4,IF(AND(ConversionTable!B348&gt;=ScoreRanges!C$5,ConversionTable!B348&lt;=ScoreRanges!D$5),ScoreRanges!E$5,IF(AND(ConversionTable!B348&gt;=ScoreRanges!C$6,ConversionTable!B348&lt;=ScoreRanges!D$6),ScoreRanges!E$6,IF(AND(ConversionTable!B348&gt;=ScoreRanges!C$7,ConversionTable!B348&lt;=ScoreRanges!D$7),ScoreRanges!E$7,IF(AND(ConversionTable!B348&gt;=ScoreRanges!C$8,ConversionTable!B348&lt;=ScoreRanges!D$8),ScoreRanges!E$8,"")))))</f>
        <v>Effective</v>
      </c>
      <c r="B348" s="14">
        <f t="shared" si="17"/>
        <v>3.4599999999999955</v>
      </c>
      <c r="C348" s="22" t="e">
        <f t="shared" si="16"/>
        <v>#N/A</v>
      </c>
      <c r="D348" s="14" t="e">
        <f t="shared" si="18"/>
        <v>#N/A</v>
      </c>
      <c r="E348" s="7" t="e">
        <f>IF(AND(D348&gt;=ConversionTable!I$4,ConversionTable!D348&lt;=ConversionTable!J$4),ConversionTable!K$4,IF(AND(ConversionTable!D348&gt;=ConversionTable!I$5,ConversionTable!D348&lt;=ConversionTable!J$5),ConversionTable!K$5,IF(AND(ConversionTable!D348&gt;=ConversionTable!I$6,ConversionTable!D348&lt;=ConversionTable!J$6),ConversionTable!K$6,IF(AND(ConversionTable!D348&gt;=ConversionTable!I$7,ConversionTable!D348&lt;=ConversionTable!J$7),ConversionTable!K$7,IF(AND(ConversionTable!D348&gt;=ScoreRanges!J$8,ConversionTable!D348&lt;=ScoreRanges!K$8),ScoreRanges!L$8,"")))))</f>
        <v>#N/A</v>
      </c>
    </row>
    <row r="349" spans="1:5" x14ac:dyDescent="0.25">
      <c r="A349" s="5" t="str">
        <f>IF(AND(B349&gt;=ScoreRanges!C$4,ConversionTable!B349&lt;=ScoreRanges!D$4),ScoreRanges!E$4,IF(AND(ConversionTable!B349&gt;=ScoreRanges!C$5,ConversionTable!B349&lt;=ScoreRanges!D$5),ScoreRanges!E$5,IF(AND(ConversionTable!B349&gt;=ScoreRanges!C$6,ConversionTable!B349&lt;=ScoreRanges!D$6),ScoreRanges!E$6,IF(AND(ConversionTable!B349&gt;=ScoreRanges!C$7,ConversionTable!B349&lt;=ScoreRanges!D$7),ScoreRanges!E$7,IF(AND(ConversionTable!B349&gt;=ScoreRanges!C$8,ConversionTable!B349&lt;=ScoreRanges!D$8),ScoreRanges!E$8,"")))))</f>
        <v>Effective</v>
      </c>
      <c r="B349" s="14">
        <f t="shared" si="17"/>
        <v>3.4699999999999953</v>
      </c>
      <c r="C349" s="22" t="e">
        <f t="shared" si="16"/>
        <v>#N/A</v>
      </c>
      <c r="D349" s="14" t="e">
        <f t="shared" si="18"/>
        <v>#N/A</v>
      </c>
      <c r="E349" s="7" t="e">
        <f>IF(AND(D349&gt;=ConversionTable!I$4,ConversionTable!D349&lt;=ConversionTable!J$4),ConversionTable!K$4,IF(AND(ConversionTable!D349&gt;=ConversionTable!I$5,ConversionTable!D349&lt;=ConversionTable!J$5),ConversionTable!K$5,IF(AND(ConversionTable!D349&gt;=ConversionTable!I$6,ConversionTable!D349&lt;=ConversionTable!J$6),ConversionTable!K$6,IF(AND(ConversionTable!D349&gt;=ConversionTable!I$7,ConversionTable!D349&lt;=ConversionTable!J$7),ConversionTable!K$7,IF(AND(ConversionTable!D349&gt;=ScoreRanges!J$8,ConversionTable!D349&lt;=ScoreRanges!K$8),ScoreRanges!L$8,"")))))</f>
        <v>#N/A</v>
      </c>
    </row>
    <row r="350" spans="1:5" x14ac:dyDescent="0.25">
      <c r="A350" s="5" t="str">
        <f>IF(AND(B350&gt;=ScoreRanges!C$4,ConversionTable!B350&lt;=ScoreRanges!D$4),ScoreRanges!E$4,IF(AND(ConversionTable!B350&gt;=ScoreRanges!C$5,ConversionTable!B350&lt;=ScoreRanges!D$5),ScoreRanges!E$5,IF(AND(ConversionTable!B350&gt;=ScoreRanges!C$6,ConversionTable!B350&lt;=ScoreRanges!D$6),ScoreRanges!E$6,IF(AND(ConversionTable!B350&gt;=ScoreRanges!C$7,ConversionTable!B350&lt;=ScoreRanges!D$7),ScoreRanges!E$7,IF(AND(ConversionTable!B350&gt;=ScoreRanges!C$8,ConversionTable!B350&lt;=ScoreRanges!D$8),ScoreRanges!E$8,"")))))</f>
        <v>Effective</v>
      </c>
      <c r="B350" s="14">
        <f t="shared" si="17"/>
        <v>3.4799999999999951</v>
      </c>
      <c r="C350" s="22" t="e">
        <f t="shared" si="16"/>
        <v>#N/A</v>
      </c>
      <c r="D350" s="14" t="e">
        <f t="shared" si="18"/>
        <v>#N/A</v>
      </c>
      <c r="E350" s="7" t="e">
        <f>IF(AND(D350&gt;=ConversionTable!I$4,ConversionTable!D350&lt;=ConversionTable!J$4),ConversionTable!K$4,IF(AND(ConversionTable!D350&gt;=ConversionTable!I$5,ConversionTable!D350&lt;=ConversionTable!J$5),ConversionTable!K$5,IF(AND(ConversionTable!D350&gt;=ConversionTable!I$6,ConversionTable!D350&lt;=ConversionTable!J$6),ConversionTable!K$6,IF(AND(ConversionTable!D350&gt;=ConversionTable!I$7,ConversionTable!D350&lt;=ConversionTable!J$7),ConversionTable!K$7,IF(AND(ConversionTable!D350&gt;=ScoreRanges!J$8,ConversionTable!D350&lt;=ScoreRanges!K$8),ScoreRanges!L$8,"")))))</f>
        <v>#N/A</v>
      </c>
    </row>
    <row r="351" spans="1:5" x14ac:dyDescent="0.25">
      <c r="A351" s="5" t="str">
        <f>IF(AND(B351&gt;=ScoreRanges!C$4,ConversionTable!B351&lt;=ScoreRanges!D$4),ScoreRanges!E$4,IF(AND(ConversionTable!B351&gt;=ScoreRanges!C$5,ConversionTable!B351&lt;=ScoreRanges!D$5),ScoreRanges!E$5,IF(AND(ConversionTable!B351&gt;=ScoreRanges!C$6,ConversionTable!B351&lt;=ScoreRanges!D$6),ScoreRanges!E$6,IF(AND(ConversionTable!B351&gt;=ScoreRanges!C$7,ConversionTable!B351&lt;=ScoreRanges!D$7),ScoreRanges!E$7,IF(AND(ConversionTable!B351&gt;=ScoreRanges!C$8,ConversionTable!B351&lt;=ScoreRanges!D$8),ScoreRanges!E$8,"")))))</f>
        <v>Effective</v>
      </c>
      <c r="B351" s="14">
        <v>3.49</v>
      </c>
      <c r="C351" s="22" t="e">
        <f t="shared" si="16"/>
        <v>#N/A</v>
      </c>
      <c r="D351" s="14" t="e">
        <f t="shared" si="18"/>
        <v>#N/A</v>
      </c>
      <c r="E351" s="7" t="e">
        <f>IF(AND(D351&gt;=ConversionTable!I$4,ConversionTable!D351&lt;=ConversionTable!J$4),ConversionTable!K$4,IF(AND(ConversionTable!D351&gt;=ConversionTable!I$5,ConversionTable!D351&lt;=ConversionTable!J$5),ConversionTable!K$5,IF(AND(ConversionTable!D351&gt;=ConversionTable!I$6,ConversionTable!D351&lt;=ConversionTable!J$6),ConversionTable!K$6,IF(AND(ConversionTable!D351&gt;=ConversionTable!I$7,ConversionTable!D351&lt;=ConversionTable!J$7),ConversionTable!K$7,IF(AND(ConversionTable!D351&gt;=ScoreRanges!J$8,ConversionTable!D351&lt;=ScoreRanges!K$8),ScoreRanges!L$8,"")))))</f>
        <v>#N/A</v>
      </c>
    </row>
    <row r="352" spans="1:5" x14ac:dyDescent="0.25">
      <c r="A352" s="5" t="str">
        <f>IF(AND(B352&gt;=ScoreRanges!C$4,ConversionTable!B352&lt;=ScoreRanges!D$4),ScoreRanges!E$4,IF(AND(ConversionTable!B352&gt;=ScoreRanges!C$5,ConversionTable!B352&lt;=ScoreRanges!D$5),ScoreRanges!E$5,IF(AND(ConversionTable!B352&gt;=ScoreRanges!C$6,ConversionTable!B352&lt;=ScoreRanges!D$6),ScoreRanges!E$6,IF(AND(ConversionTable!B352&gt;=ScoreRanges!C$7,ConversionTable!B352&lt;=ScoreRanges!D$7),ScoreRanges!E$7,IF(AND(ConversionTable!B352&gt;=ScoreRanges!C$8,ConversionTable!B352&lt;=ScoreRanges!D$8),ScoreRanges!E$8,"")))))</f>
        <v>Effective</v>
      </c>
      <c r="B352" s="14">
        <f t="shared" si="17"/>
        <v>3.5</v>
      </c>
      <c r="C352" s="22" t="e">
        <f t="shared" si="16"/>
        <v>#N/A</v>
      </c>
      <c r="D352" s="14" t="e">
        <f t="shared" si="18"/>
        <v>#N/A</v>
      </c>
      <c r="E352" s="7" t="e">
        <f>IF(AND(D352&gt;=ConversionTable!I$4,ConversionTable!D352&lt;=ConversionTable!J$4),ConversionTable!K$4,IF(AND(ConversionTable!D352&gt;=ConversionTable!I$5,ConversionTable!D352&lt;=ConversionTable!J$5),ConversionTable!K$5,IF(AND(ConversionTable!D352&gt;=ConversionTable!I$6,ConversionTable!D352&lt;=ConversionTable!J$6),ConversionTable!K$6,IF(AND(ConversionTable!D352&gt;=ConversionTable!I$7,ConversionTable!D352&lt;=ConversionTable!J$7),ConversionTable!K$7,IF(AND(ConversionTable!D352&gt;=ScoreRanges!J$8,ConversionTable!D352&lt;=ScoreRanges!K$8),ScoreRanges!L$8,"")))))</f>
        <v>#N/A</v>
      </c>
    </row>
    <row r="353" spans="1:5" x14ac:dyDescent="0.25">
      <c r="A353" s="5" t="str">
        <f>IF(AND(B353&gt;=ScoreRanges!C$4,ConversionTable!B353&lt;=ScoreRanges!D$4),ScoreRanges!E$4,IF(AND(ConversionTable!B353&gt;=ScoreRanges!C$5,ConversionTable!B353&lt;=ScoreRanges!D$5),ScoreRanges!E$5,IF(AND(ConversionTable!B353&gt;=ScoreRanges!C$6,ConversionTable!B353&lt;=ScoreRanges!D$6),ScoreRanges!E$6,IF(AND(ConversionTable!B353&gt;=ScoreRanges!C$7,ConversionTable!B353&lt;=ScoreRanges!D$7),ScoreRanges!E$7,IF(AND(ConversionTable!B353&gt;=ScoreRanges!C$8,ConversionTable!B353&lt;=ScoreRanges!D$8),ScoreRanges!E$8,"")))))</f>
        <v>Effective</v>
      </c>
      <c r="B353" s="14">
        <f t="shared" si="17"/>
        <v>3.51</v>
      </c>
      <c r="C353" s="22" t="e">
        <f t="shared" si="16"/>
        <v>#N/A</v>
      </c>
      <c r="D353" s="14" t="e">
        <f t="shared" si="18"/>
        <v>#N/A</v>
      </c>
      <c r="E353" s="7" t="e">
        <f>IF(AND(D353&gt;=ConversionTable!I$4,ConversionTable!D353&lt;=ConversionTable!J$4),ConversionTable!K$4,IF(AND(ConversionTable!D353&gt;=ConversionTable!I$5,ConversionTable!D353&lt;=ConversionTable!J$5),ConversionTable!K$5,IF(AND(ConversionTable!D353&gt;=ConversionTable!I$6,ConversionTable!D353&lt;=ConversionTable!J$6),ConversionTable!K$6,IF(AND(ConversionTable!D353&gt;=ConversionTable!I$7,ConversionTable!D353&lt;=ConversionTable!J$7),ConversionTable!K$7,IF(AND(ConversionTable!D353&gt;=ScoreRanges!J$8,ConversionTable!D353&lt;=ScoreRanges!K$8),ScoreRanges!L$8,"")))))</f>
        <v>#N/A</v>
      </c>
    </row>
    <row r="354" spans="1:5" x14ac:dyDescent="0.25">
      <c r="A354" s="5" t="str">
        <f>IF(AND(B354&gt;=ScoreRanges!C$4,ConversionTable!B354&lt;=ScoreRanges!D$4),ScoreRanges!E$4,IF(AND(ConversionTable!B354&gt;=ScoreRanges!C$5,ConversionTable!B354&lt;=ScoreRanges!D$5),ScoreRanges!E$5,IF(AND(ConversionTable!B354&gt;=ScoreRanges!C$6,ConversionTable!B354&lt;=ScoreRanges!D$6),ScoreRanges!E$6,IF(AND(ConversionTable!B354&gt;=ScoreRanges!C$7,ConversionTable!B354&lt;=ScoreRanges!D$7),ScoreRanges!E$7,IF(AND(ConversionTable!B354&gt;=ScoreRanges!C$8,ConversionTable!B354&lt;=ScoreRanges!D$8),ScoreRanges!E$8,"")))))</f>
        <v>Effective</v>
      </c>
      <c r="B354" s="14">
        <f t="shared" si="17"/>
        <v>3.5199999999999996</v>
      </c>
      <c r="C354" s="22" t="e">
        <f t="shared" si="16"/>
        <v>#N/A</v>
      </c>
      <c r="D354" s="14" t="e">
        <f t="shared" si="18"/>
        <v>#N/A</v>
      </c>
      <c r="E354" s="7" t="e">
        <f>IF(AND(D354&gt;=ConversionTable!I$4,ConversionTable!D354&lt;=ConversionTable!J$4),ConversionTable!K$4,IF(AND(ConversionTable!D354&gt;=ConversionTable!I$5,ConversionTable!D354&lt;=ConversionTable!J$5),ConversionTable!K$5,IF(AND(ConversionTable!D354&gt;=ConversionTable!I$6,ConversionTable!D354&lt;=ConversionTable!J$6),ConversionTable!K$6,IF(AND(ConversionTable!D354&gt;=ConversionTable!I$7,ConversionTable!D354&lt;=ConversionTable!J$7),ConversionTable!K$7,IF(AND(ConversionTable!D354&gt;=ScoreRanges!J$8,ConversionTable!D354&lt;=ScoreRanges!K$8),ScoreRanges!L$8,"")))))</f>
        <v>#N/A</v>
      </c>
    </row>
    <row r="355" spans="1:5" x14ac:dyDescent="0.25">
      <c r="A355" s="5" t="str">
        <f>IF(AND(B355&gt;=ScoreRanges!C$4,ConversionTable!B355&lt;=ScoreRanges!D$4),ScoreRanges!E$4,IF(AND(ConversionTable!B355&gt;=ScoreRanges!C$5,ConversionTable!B355&lt;=ScoreRanges!D$5),ScoreRanges!E$5,IF(AND(ConversionTable!B355&gt;=ScoreRanges!C$6,ConversionTable!B355&lt;=ScoreRanges!D$6),ScoreRanges!E$6,IF(AND(ConversionTable!B355&gt;=ScoreRanges!C$7,ConversionTable!B355&lt;=ScoreRanges!D$7),ScoreRanges!E$7,IF(AND(ConversionTable!B355&gt;=ScoreRanges!C$8,ConversionTable!B355&lt;=ScoreRanges!D$8),ScoreRanges!E$8,"")))))</f>
        <v>Effective</v>
      </c>
      <c r="B355" s="14">
        <f t="shared" si="17"/>
        <v>3.5299999999999994</v>
      </c>
      <c r="C355" s="22" t="e">
        <f t="shared" si="16"/>
        <v>#N/A</v>
      </c>
      <c r="D355" s="14" t="e">
        <f t="shared" si="18"/>
        <v>#N/A</v>
      </c>
      <c r="E355" s="7" t="e">
        <f>IF(AND(D355&gt;=ConversionTable!I$4,ConversionTable!D355&lt;=ConversionTable!J$4),ConversionTable!K$4,IF(AND(ConversionTable!D355&gt;=ConversionTable!I$5,ConversionTable!D355&lt;=ConversionTable!J$5),ConversionTable!K$5,IF(AND(ConversionTable!D355&gt;=ConversionTable!I$6,ConversionTable!D355&lt;=ConversionTable!J$6),ConversionTable!K$6,IF(AND(ConversionTable!D355&gt;=ConversionTable!I$7,ConversionTable!D355&lt;=ConversionTable!J$7),ConversionTable!K$7,IF(AND(ConversionTable!D355&gt;=ScoreRanges!J$8,ConversionTable!D355&lt;=ScoreRanges!K$8),ScoreRanges!L$8,"")))))</f>
        <v>#N/A</v>
      </c>
    </row>
    <row r="356" spans="1:5" x14ac:dyDescent="0.25">
      <c r="A356" s="5" t="str">
        <f>IF(AND(B356&gt;=ScoreRanges!C$4,ConversionTable!B356&lt;=ScoreRanges!D$4),ScoreRanges!E$4,IF(AND(ConversionTable!B356&gt;=ScoreRanges!C$5,ConversionTable!B356&lt;=ScoreRanges!D$5),ScoreRanges!E$5,IF(AND(ConversionTable!B356&gt;=ScoreRanges!C$6,ConversionTable!B356&lt;=ScoreRanges!D$6),ScoreRanges!E$6,IF(AND(ConversionTable!B356&gt;=ScoreRanges!C$7,ConversionTable!B356&lt;=ScoreRanges!D$7),ScoreRanges!E$7,IF(AND(ConversionTable!B356&gt;=ScoreRanges!C$8,ConversionTable!B356&lt;=ScoreRanges!D$8),ScoreRanges!E$8,"")))))</f>
        <v>Effective</v>
      </c>
      <c r="B356" s="14">
        <f t="shared" si="17"/>
        <v>3.5399999999999991</v>
      </c>
      <c r="C356" s="22" t="e">
        <f t="shared" si="16"/>
        <v>#N/A</v>
      </c>
      <c r="D356" s="14" t="e">
        <f t="shared" si="18"/>
        <v>#N/A</v>
      </c>
      <c r="E356" s="7" t="e">
        <f>IF(AND(D356&gt;=ConversionTable!I$4,ConversionTable!D356&lt;=ConversionTable!J$4),ConversionTable!K$4,IF(AND(ConversionTable!D356&gt;=ConversionTable!I$5,ConversionTable!D356&lt;=ConversionTable!J$5),ConversionTable!K$5,IF(AND(ConversionTable!D356&gt;=ConversionTable!I$6,ConversionTable!D356&lt;=ConversionTable!J$6),ConversionTable!K$6,IF(AND(ConversionTable!D356&gt;=ConversionTable!I$7,ConversionTable!D356&lt;=ConversionTable!J$7),ConversionTable!K$7,IF(AND(ConversionTable!D356&gt;=ScoreRanges!J$8,ConversionTable!D356&lt;=ScoreRanges!K$8),ScoreRanges!L$8,"")))))</f>
        <v>#N/A</v>
      </c>
    </row>
    <row r="357" spans="1:5" x14ac:dyDescent="0.25">
      <c r="A357" s="5" t="str">
        <f>IF(AND(B357&gt;=ScoreRanges!C$4,ConversionTable!B357&lt;=ScoreRanges!D$4),ScoreRanges!E$4,IF(AND(ConversionTable!B357&gt;=ScoreRanges!C$5,ConversionTable!B357&lt;=ScoreRanges!D$5),ScoreRanges!E$5,IF(AND(ConversionTable!B357&gt;=ScoreRanges!C$6,ConversionTable!B357&lt;=ScoreRanges!D$6),ScoreRanges!E$6,IF(AND(ConversionTable!B357&gt;=ScoreRanges!C$7,ConversionTable!B357&lt;=ScoreRanges!D$7),ScoreRanges!E$7,IF(AND(ConversionTable!B357&gt;=ScoreRanges!C$8,ConversionTable!B357&lt;=ScoreRanges!D$8),ScoreRanges!E$8,"")))))</f>
        <v>Effective</v>
      </c>
      <c r="B357" s="14">
        <f t="shared" si="17"/>
        <v>3.5499999999999989</v>
      </c>
      <c r="C357" s="22" t="e">
        <f t="shared" si="16"/>
        <v>#N/A</v>
      </c>
      <c r="D357" s="14" t="e">
        <f t="shared" si="18"/>
        <v>#N/A</v>
      </c>
      <c r="E357" s="7" t="e">
        <f>IF(AND(D357&gt;=ConversionTable!I$4,ConversionTable!D357&lt;=ConversionTable!J$4),ConversionTable!K$4,IF(AND(ConversionTable!D357&gt;=ConversionTable!I$5,ConversionTable!D357&lt;=ConversionTable!J$5),ConversionTable!K$5,IF(AND(ConversionTable!D357&gt;=ConversionTable!I$6,ConversionTable!D357&lt;=ConversionTable!J$6),ConversionTable!K$6,IF(AND(ConversionTable!D357&gt;=ConversionTable!I$7,ConversionTable!D357&lt;=ConversionTable!J$7),ConversionTable!K$7,IF(AND(ConversionTable!D357&gt;=ScoreRanges!J$8,ConversionTable!D357&lt;=ScoreRanges!K$8),ScoreRanges!L$8,"")))))</f>
        <v>#N/A</v>
      </c>
    </row>
    <row r="358" spans="1:5" x14ac:dyDescent="0.25">
      <c r="A358" s="5" t="str">
        <f>IF(AND(B358&gt;=ScoreRanges!C$4,ConversionTable!B358&lt;=ScoreRanges!D$4),ScoreRanges!E$4,IF(AND(ConversionTable!B358&gt;=ScoreRanges!C$5,ConversionTable!B358&lt;=ScoreRanges!D$5),ScoreRanges!E$5,IF(AND(ConversionTable!B358&gt;=ScoreRanges!C$6,ConversionTable!B358&lt;=ScoreRanges!D$6),ScoreRanges!E$6,IF(AND(ConversionTable!B358&gt;=ScoreRanges!C$7,ConversionTable!B358&lt;=ScoreRanges!D$7),ScoreRanges!E$7,IF(AND(ConversionTable!B358&gt;=ScoreRanges!C$8,ConversionTable!B358&lt;=ScoreRanges!D$8),ScoreRanges!E$8,"")))))</f>
        <v>Effective</v>
      </c>
      <c r="B358" s="14">
        <f t="shared" si="17"/>
        <v>3.5599999999999987</v>
      </c>
      <c r="C358" s="22" t="e">
        <f t="shared" si="16"/>
        <v>#N/A</v>
      </c>
      <c r="D358" s="14" t="e">
        <f t="shared" si="18"/>
        <v>#N/A</v>
      </c>
      <c r="E358" s="7" t="e">
        <f>IF(AND(D358&gt;=ConversionTable!I$4,ConversionTable!D358&lt;=ConversionTable!J$4),ConversionTable!K$4,IF(AND(ConversionTable!D358&gt;=ConversionTable!I$5,ConversionTable!D358&lt;=ConversionTable!J$5),ConversionTable!K$5,IF(AND(ConversionTable!D358&gt;=ConversionTable!I$6,ConversionTable!D358&lt;=ConversionTable!J$6),ConversionTable!K$6,IF(AND(ConversionTable!D358&gt;=ConversionTable!I$7,ConversionTable!D358&lt;=ConversionTable!J$7),ConversionTable!K$7,IF(AND(ConversionTable!D358&gt;=ScoreRanges!J$8,ConversionTable!D358&lt;=ScoreRanges!K$8),ScoreRanges!L$8,"")))))</f>
        <v>#N/A</v>
      </c>
    </row>
    <row r="359" spans="1:5" x14ac:dyDescent="0.25">
      <c r="A359" s="5" t="str">
        <f>IF(AND(B359&gt;=ScoreRanges!C$4,ConversionTable!B359&lt;=ScoreRanges!D$4),ScoreRanges!E$4,IF(AND(ConversionTable!B359&gt;=ScoreRanges!C$5,ConversionTable!B359&lt;=ScoreRanges!D$5),ScoreRanges!E$5,IF(AND(ConversionTable!B359&gt;=ScoreRanges!C$6,ConversionTable!B359&lt;=ScoreRanges!D$6),ScoreRanges!E$6,IF(AND(ConversionTable!B359&gt;=ScoreRanges!C$7,ConversionTable!B359&lt;=ScoreRanges!D$7),ScoreRanges!E$7,IF(AND(ConversionTable!B359&gt;=ScoreRanges!C$8,ConversionTable!B359&lt;=ScoreRanges!D$8),ScoreRanges!E$8,"")))))</f>
        <v>Effective</v>
      </c>
      <c r="B359" s="14">
        <f t="shared" si="17"/>
        <v>3.5699999999999985</v>
      </c>
      <c r="C359" s="22" t="e">
        <f t="shared" si="16"/>
        <v>#N/A</v>
      </c>
      <c r="D359" s="14" t="e">
        <f t="shared" si="18"/>
        <v>#N/A</v>
      </c>
      <c r="E359" s="7" t="e">
        <f>IF(AND(D359&gt;=ConversionTable!I$4,ConversionTable!D359&lt;=ConversionTable!J$4),ConversionTable!K$4,IF(AND(ConversionTable!D359&gt;=ConversionTable!I$5,ConversionTable!D359&lt;=ConversionTable!J$5),ConversionTable!K$5,IF(AND(ConversionTable!D359&gt;=ConversionTable!I$6,ConversionTable!D359&lt;=ConversionTable!J$6),ConversionTable!K$6,IF(AND(ConversionTable!D359&gt;=ConversionTable!I$7,ConversionTable!D359&lt;=ConversionTable!J$7),ConversionTable!K$7,IF(AND(ConversionTable!D359&gt;=ScoreRanges!J$8,ConversionTable!D359&lt;=ScoreRanges!K$8),ScoreRanges!L$8,"")))))</f>
        <v>#N/A</v>
      </c>
    </row>
    <row r="360" spans="1:5" x14ac:dyDescent="0.25">
      <c r="A360" s="5" t="str">
        <f>IF(AND(B360&gt;=ScoreRanges!C$4,ConversionTable!B360&lt;=ScoreRanges!D$4),ScoreRanges!E$4,IF(AND(ConversionTable!B360&gt;=ScoreRanges!C$5,ConversionTable!B360&lt;=ScoreRanges!D$5),ScoreRanges!E$5,IF(AND(ConversionTable!B360&gt;=ScoreRanges!C$6,ConversionTable!B360&lt;=ScoreRanges!D$6),ScoreRanges!E$6,IF(AND(ConversionTable!B360&gt;=ScoreRanges!C$7,ConversionTable!B360&lt;=ScoreRanges!D$7),ScoreRanges!E$7,IF(AND(ConversionTable!B360&gt;=ScoreRanges!C$8,ConversionTable!B360&lt;=ScoreRanges!D$8),ScoreRanges!E$8,"")))))</f>
        <v>Effective</v>
      </c>
      <c r="B360" s="14">
        <f t="shared" si="17"/>
        <v>3.5799999999999983</v>
      </c>
      <c r="C360" s="22" t="e">
        <f t="shared" si="16"/>
        <v>#N/A</v>
      </c>
      <c r="D360" s="14" t="e">
        <f t="shared" si="18"/>
        <v>#N/A</v>
      </c>
      <c r="E360" s="7" t="e">
        <f>IF(AND(D360&gt;=ConversionTable!I$4,ConversionTable!D360&lt;=ConversionTable!J$4),ConversionTable!K$4,IF(AND(ConversionTable!D360&gt;=ConversionTable!I$5,ConversionTable!D360&lt;=ConversionTable!J$5),ConversionTable!K$5,IF(AND(ConversionTable!D360&gt;=ConversionTable!I$6,ConversionTable!D360&lt;=ConversionTable!J$6),ConversionTable!K$6,IF(AND(ConversionTable!D360&gt;=ConversionTable!I$7,ConversionTable!D360&lt;=ConversionTable!J$7),ConversionTable!K$7,IF(AND(ConversionTable!D360&gt;=ScoreRanges!J$8,ConversionTable!D360&lt;=ScoreRanges!K$8),ScoreRanges!L$8,"")))))</f>
        <v>#N/A</v>
      </c>
    </row>
    <row r="361" spans="1:5" x14ac:dyDescent="0.25">
      <c r="A361" s="5" t="str">
        <f>IF(AND(B361&gt;=ScoreRanges!C$4,ConversionTable!B361&lt;=ScoreRanges!D$4),ScoreRanges!E$4,IF(AND(ConversionTable!B361&gt;=ScoreRanges!C$5,ConversionTable!B361&lt;=ScoreRanges!D$5),ScoreRanges!E$5,IF(AND(ConversionTable!B361&gt;=ScoreRanges!C$6,ConversionTable!B361&lt;=ScoreRanges!D$6),ScoreRanges!E$6,IF(AND(ConversionTable!B361&gt;=ScoreRanges!C$7,ConversionTable!B361&lt;=ScoreRanges!D$7),ScoreRanges!E$7,IF(AND(ConversionTable!B361&gt;=ScoreRanges!C$8,ConversionTable!B361&lt;=ScoreRanges!D$8),ScoreRanges!E$8,"")))))</f>
        <v>Effective</v>
      </c>
      <c r="B361" s="14">
        <f t="shared" si="17"/>
        <v>3.5899999999999981</v>
      </c>
      <c r="C361" s="22" t="e">
        <f t="shared" si="16"/>
        <v>#N/A</v>
      </c>
      <c r="D361" s="14" t="e">
        <f t="shared" si="18"/>
        <v>#N/A</v>
      </c>
      <c r="E361" s="7" t="e">
        <f>IF(AND(D361&gt;=ConversionTable!I$4,ConversionTable!D361&lt;=ConversionTable!J$4),ConversionTable!K$4,IF(AND(ConversionTable!D361&gt;=ConversionTable!I$5,ConversionTable!D361&lt;=ConversionTable!J$5),ConversionTable!K$5,IF(AND(ConversionTable!D361&gt;=ConversionTable!I$6,ConversionTable!D361&lt;=ConversionTable!J$6),ConversionTable!K$6,IF(AND(ConversionTable!D361&gt;=ConversionTable!I$7,ConversionTable!D361&lt;=ConversionTable!J$7),ConversionTable!K$7,IF(AND(ConversionTable!D361&gt;=ScoreRanges!J$8,ConversionTable!D361&lt;=ScoreRanges!K$8),ScoreRanges!L$8,"")))))</f>
        <v>#N/A</v>
      </c>
    </row>
    <row r="362" spans="1:5" x14ac:dyDescent="0.25">
      <c r="A362" s="5" t="str">
        <f>IF(AND(B362&gt;=ScoreRanges!C$4,ConversionTable!B362&lt;=ScoreRanges!D$4),ScoreRanges!E$4,IF(AND(ConversionTable!B362&gt;=ScoreRanges!C$5,ConversionTable!B362&lt;=ScoreRanges!D$5),ScoreRanges!E$5,IF(AND(ConversionTable!B362&gt;=ScoreRanges!C$6,ConversionTable!B362&lt;=ScoreRanges!D$6),ScoreRanges!E$6,IF(AND(ConversionTable!B362&gt;=ScoreRanges!C$7,ConversionTable!B362&lt;=ScoreRanges!D$7),ScoreRanges!E$7,IF(AND(ConversionTable!B362&gt;=ScoreRanges!C$8,ConversionTable!B362&lt;=ScoreRanges!D$8),ScoreRanges!E$8,"")))))</f>
        <v>Effective</v>
      </c>
      <c r="B362" s="14">
        <f t="shared" si="17"/>
        <v>3.5999999999999979</v>
      </c>
      <c r="C362" s="22" t="e">
        <f t="shared" si="16"/>
        <v>#N/A</v>
      </c>
      <c r="D362" s="14" t="e">
        <f t="shared" si="18"/>
        <v>#N/A</v>
      </c>
      <c r="E362" s="7" t="e">
        <f>IF(AND(D362&gt;=ConversionTable!I$4,ConversionTable!D362&lt;=ConversionTable!J$4),ConversionTable!K$4,IF(AND(ConversionTable!D362&gt;=ConversionTable!I$5,ConversionTable!D362&lt;=ConversionTable!J$5),ConversionTable!K$5,IF(AND(ConversionTable!D362&gt;=ConversionTable!I$6,ConversionTable!D362&lt;=ConversionTable!J$6),ConversionTable!K$6,IF(AND(ConversionTable!D362&gt;=ConversionTable!I$7,ConversionTable!D362&lt;=ConversionTable!J$7),ConversionTable!K$7,IF(AND(ConversionTable!D362&gt;=ScoreRanges!J$8,ConversionTable!D362&lt;=ScoreRanges!K$8),ScoreRanges!L$8,"")))))</f>
        <v>#N/A</v>
      </c>
    </row>
    <row r="363" spans="1:5" x14ac:dyDescent="0.25">
      <c r="A363" s="5" t="str">
        <f>IF(AND(B363&gt;=ScoreRanges!C$4,ConversionTable!B363&lt;=ScoreRanges!D$4),ScoreRanges!E$4,IF(AND(ConversionTable!B363&gt;=ScoreRanges!C$5,ConversionTable!B363&lt;=ScoreRanges!D$5),ScoreRanges!E$5,IF(AND(ConversionTable!B363&gt;=ScoreRanges!C$6,ConversionTable!B363&lt;=ScoreRanges!D$6),ScoreRanges!E$6,IF(AND(ConversionTable!B363&gt;=ScoreRanges!C$7,ConversionTable!B363&lt;=ScoreRanges!D$7),ScoreRanges!E$7,IF(AND(ConversionTable!B363&gt;=ScoreRanges!C$8,ConversionTable!B363&lt;=ScoreRanges!D$8),ScoreRanges!E$8,"")))))</f>
        <v>Effective</v>
      </c>
      <c r="B363" s="14">
        <f t="shared" si="17"/>
        <v>3.6099999999999977</v>
      </c>
      <c r="C363" s="22" t="e">
        <f t="shared" si="16"/>
        <v>#N/A</v>
      </c>
      <c r="D363" s="14" t="e">
        <f t="shared" si="18"/>
        <v>#N/A</v>
      </c>
      <c r="E363" s="7" t="e">
        <f>IF(AND(D363&gt;=ConversionTable!I$4,ConversionTable!D363&lt;=ConversionTable!J$4),ConversionTable!K$4,IF(AND(ConversionTable!D363&gt;=ConversionTable!I$5,ConversionTable!D363&lt;=ConversionTable!J$5),ConversionTable!K$5,IF(AND(ConversionTable!D363&gt;=ConversionTable!I$6,ConversionTable!D363&lt;=ConversionTable!J$6),ConversionTable!K$6,IF(AND(ConversionTable!D363&gt;=ConversionTable!I$7,ConversionTable!D363&lt;=ConversionTable!J$7),ConversionTable!K$7,IF(AND(ConversionTable!D363&gt;=ScoreRanges!J$8,ConversionTable!D363&lt;=ScoreRanges!K$8),ScoreRanges!L$8,"")))))</f>
        <v>#N/A</v>
      </c>
    </row>
    <row r="364" spans="1:5" x14ac:dyDescent="0.25">
      <c r="A364" s="5" t="str">
        <f>IF(AND(B364&gt;=ScoreRanges!C$4,ConversionTable!B364&lt;=ScoreRanges!D$4),ScoreRanges!E$4,IF(AND(ConversionTable!B364&gt;=ScoreRanges!C$5,ConversionTable!B364&lt;=ScoreRanges!D$5),ScoreRanges!E$5,IF(AND(ConversionTable!B364&gt;=ScoreRanges!C$6,ConversionTable!B364&lt;=ScoreRanges!D$6),ScoreRanges!E$6,IF(AND(ConversionTable!B364&gt;=ScoreRanges!C$7,ConversionTable!B364&lt;=ScoreRanges!D$7),ScoreRanges!E$7,IF(AND(ConversionTable!B364&gt;=ScoreRanges!C$8,ConversionTable!B364&lt;=ScoreRanges!D$8),ScoreRanges!E$8,"")))))</f>
        <v>Effective</v>
      </c>
      <c r="B364" s="14">
        <f t="shared" si="17"/>
        <v>3.6199999999999974</v>
      </c>
      <c r="C364" s="22" t="e">
        <f t="shared" si="16"/>
        <v>#N/A</v>
      </c>
      <c r="D364" s="14" t="e">
        <f t="shared" si="18"/>
        <v>#N/A</v>
      </c>
      <c r="E364" s="7" t="e">
        <f>IF(AND(D364&gt;=ConversionTable!I$4,ConversionTable!D364&lt;=ConversionTable!J$4),ConversionTable!K$4,IF(AND(ConversionTable!D364&gt;=ConversionTable!I$5,ConversionTable!D364&lt;=ConversionTable!J$5),ConversionTable!K$5,IF(AND(ConversionTable!D364&gt;=ConversionTable!I$6,ConversionTable!D364&lt;=ConversionTable!J$6),ConversionTable!K$6,IF(AND(ConversionTable!D364&gt;=ConversionTable!I$7,ConversionTable!D364&lt;=ConversionTable!J$7),ConversionTable!K$7,IF(AND(ConversionTable!D364&gt;=ScoreRanges!J$8,ConversionTable!D364&lt;=ScoreRanges!K$8),ScoreRanges!L$8,"")))))</f>
        <v>#N/A</v>
      </c>
    </row>
    <row r="365" spans="1:5" x14ac:dyDescent="0.25">
      <c r="A365" s="5" t="str">
        <f>IF(AND(B365&gt;=ScoreRanges!C$4,ConversionTable!B365&lt;=ScoreRanges!D$4),ScoreRanges!E$4,IF(AND(ConversionTable!B365&gt;=ScoreRanges!C$5,ConversionTable!B365&lt;=ScoreRanges!D$5),ScoreRanges!E$5,IF(AND(ConversionTable!B365&gt;=ScoreRanges!C$6,ConversionTable!B365&lt;=ScoreRanges!D$6),ScoreRanges!E$6,IF(AND(ConversionTable!B365&gt;=ScoreRanges!C$7,ConversionTable!B365&lt;=ScoreRanges!D$7),ScoreRanges!E$7,IF(AND(ConversionTable!B365&gt;=ScoreRanges!C$8,ConversionTable!B365&lt;=ScoreRanges!D$8),ScoreRanges!E$8,"")))))</f>
        <v>Effective</v>
      </c>
      <c r="B365" s="14">
        <f t="shared" si="17"/>
        <v>3.6299999999999972</v>
      </c>
      <c r="C365" s="22" t="e">
        <f t="shared" si="16"/>
        <v>#N/A</v>
      </c>
      <c r="D365" s="14" t="e">
        <f t="shared" si="18"/>
        <v>#N/A</v>
      </c>
      <c r="E365" s="7" t="e">
        <f>IF(AND(D365&gt;=ConversionTable!I$4,ConversionTable!D365&lt;=ConversionTable!J$4),ConversionTable!K$4,IF(AND(ConversionTable!D365&gt;=ConversionTable!I$5,ConversionTable!D365&lt;=ConversionTable!J$5),ConversionTable!K$5,IF(AND(ConversionTable!D365&gt;=ConversionTable!I$6,ConversionTable!D365&lt;=ConversionTable!J$6),ConversionTable!K$6,IF(AND(ConversionTable!D365&gt;=ConversionTable!I$7,ConversionTable!D365&lt;=ConversionTable!J$7),ConversionTable!K$7,IF(AND(ConversionTable!D365&gt;=ScoreRanges!J$8,ConversionTable!D365&lt;=ScoreRanges!K$8),ScoreRanges!L$8,"")))))</f>
        <v>#N/A</v>
      </c>
    </row>
    <row r="366" spans="1:5" x14ac:dyDescent="0.25">
      <c r="A366" s="5" t="str">
        <f>IF(AND(B366&gt;=ScoreRanges!C$4,ConversionTable!B366&lt;=ScoreRanges!D$4),ScoreRanges!E$4,IF(AND(ConversionTable!B366&gt;=ScoreRanges!C$5,ConversionTable!B366&lt;=ScoreRanges!D$5),ScoreRanges!E$5,IF(AND(ConversionTable!B366&gt;=ScoreRanges!C$6,ConversionTable!B366&lt;=ScoreRanges!D$6),ScoreRanges!E$6,IF(AND(ConversionTable!B366&gt;=ScoreRanges!C$7,ConversionTable!B366&lt;=ScoreRanges!D$7),ScoreRanges!E$7,IF(AND(ConversionTable!B366&gt;=ScoreRanges!C$8,ConversionTable!B366&lt;=ScoreRanges!D$8),ScoreRanges!E$8,"")))))</f>
        <v>Effective</v>
      </c>
      <c r="B366" s="14">
        <f t="shared" si="17"/>
        <v>3.639999999999997</v>
      </c>
      <c r="C366" s="22" t="e">
        <f t="shared" si="16"/>
        <v>#N/A</v>
      </c>
      <c r="D366" s="14" t="e">
        <f t="shared" si="18"/>
        <v>#N/A</v>
      </c>
      <c r="E366" s="7" t="e">
        <f>IF(AND(D366&gt;=ConversionTable!I$4,ConversionTable!D366&lt;=ConversionTable!J$4),ConversionTable!K$4,IF(AND(ConversionTable!D366&gt;=ConversionTable!I$5,ConversionTable!D366&lt;=ConversionTable!J$5),ConversionTable!K$5,IF(AND(ConversionTable!D366&gt;=ConversionTable!I$6,ConversionTable!D366&lt;=ConversionTable!J$6),ConversionTable!K$6,IF(AND(ConversionTable!D366&gt;=ConversionTable!I$7,ConversionTable!D366&lt;=ConversionTable!J$7),ConversionTable!K$7,IF(AND(ConversionTable!D366&gt;=ScoreRanges!J$8,ConversionTable!D366&lt;=ScoreRanges!K$8),ScoreRanges!L$8,"")))))</f>
        <v>#N/A</v>
      </c>
    </row>
    <row r="367" spans="1:5" x14ac:dyDescent="0.25">
      <c r="A367" s="5" t="str">
        <f>IF(AND(B367&gt;=ScoreRanges!C$4,ConversionTable!B367&lt;=ScoreRanges!D$4),ScoreRanges!E$4,IF(AND(ConversionTable!B367&gt;=ScoreRanges!C$5,ConversionTable!B367&lt;=ScoreRanges!D$5),ScoreRanges!E$5,IF(AND(ConversionTable!B367&gt;=ScoreRanges!C$6,ConversionTable!B367&lt;=ScoreRanges!D$6),ScoreRanges!E$6,IF(AND(ConversionTable!B367&gt;=ScoreRanges!C$7,ConversionTable!B367&lt;=ScoreRanges!D$7),ScoreRanges!E$7,IF(AND(ConversionTable!B367&gt;=ScoreRanges!C$8,ConversionTable!B367&lt;=ScoreRanges!D$8),ScoreRanges!E$8,"")))))</f>
        <v>Effective</v>
      </c>
      <c r="B367" s="14">
        <f t="shared" si="17"/>
        <v>3.6499999999999968</v>
      </c>
      <c r="C367" s="22" t="e">
        <f t="shared" si="16"/>
        <v>#N/A</v>
      </c>
      <c r="D367" s="14" t="e">
        <f t="shared" si="18"/>
        <v>#N/A</v>
      </c>
      <c r="E367" s="7" t="e">
        <f>IF(AND(D367&gt;=ConversionTable!I$4,ConversionTable!D367&lt;=ConversionTable!J$4),ConversionTable!K$4,IF(AND(ConversionTable!D367&gt;=ConversionTable!I$5,ConversionTable!D367&lt;=ConversionTable!J$5),ConversionTable!K$5,IF(AND(ConversionTable!D367&gt;=ConversionTable!I$6,ConversionTable!D367&lt;=ConversionTable!J$6),ConversionTable!K$6,IF(AND(ConversionTable!D367&gt;=ConversionTable!I$7,ConversionTable!D367&lt;=ConversionTable!J$7),ConversionTable!K$7,IF(AND(ConversionTable!D367&gt;=ScoreRanges!J$8,ConversionTable!D367&lt;=ScoreRanges!K$8),ScoreRanges!L$8,"")))))</f>
        <v>#N/A</v>
      </c>
    </row>
    <row r="368" spans="1:5" x14ac:dyDescent="0.25">
      <c r="A368" s="5" t="str">
        <f>IF(AND(B368&gt;=ScoreRanges!C$4,ConversionTable!B368&lt;=ScoreRanges!D$4),ScoreRanges!E$4,IF(AND(ConversionTable!B368&gt;=ScoreRanges!C$5,ConversionTable!B368&lt;=ScoreRanges!D$5),ScoreRanges!E$5,IF(AND(ConversionTable!B368&gt;=ScoreRanges!C$6,ConversionTable!B368&lt;=ScoreRanges!D$6),ScoreRanges!E$6,IF(AND(ConversionTable!B368&gt;=ScoreRanges!C$7,ConversionTable!B368&lt;=ScoreRanges!D$7),ScoreRanges!E$7,IF(AND(ConversionTable!B368&gt;=ScoreRanges!C$8,ConversionTable!B368&lt;=ScoreRanges!D$8),ScoreRanges!E$8,"")))))</f>
        <v>Effective</v>
      </c>
      <c r="B368" s="14">
        <f t="shared" si="17"/>
        <v>3.6599999999999966</v>
      </c>
      <c r="C368" s="22" t="e">
        <f t="shared" si="16"/>
        <v>#N/A</v>
      </c>
      <c r="D368" s="14" t="e">
        <f t="shared" si="18"/>
        <v>#N/A</v>
      </c>
      <c r="E368" s="7" t="e">
        <f>IF(AND(D368&gt;=ConversionTable!I$4,ConversionTable!D368&lt;=ConversionTable!J$4),ConversionTable!K$4,IF(AND(ConversionTable!D368&gt;=ConversionTable!I$5,ConversionTable!D368&lt;=ConversionTable!J$5),ConversionTable!K$5,IF(AND(ConversionTable!D368&gt;=ConversionTable!I$6,ConversionTable!D368&lt;=ConversionTable!J$6),ConversionTable!K$6,IF(AND(ConversionTable!D368&gt;=ConversionTable!I$7,ConversionTable!D368&lt;=ConversionTable!J$7),ConversionTable!K$7,IF(AND(ConversionTable!D368&gt;=ScoreRanges!J$8,ConversionTable!D368&lt;=ScoreRanges!K$8),ScoreRanges!L$8,"")))))</f>
        <v>#N/A</v>
      </c>
    </row>
    <row r="369" spans="1:5" x14ac:dyDescent="0.25">
      <c r="A369" s="5" t="str">
        <f>IF(AND(B369&gt;=ScoreRanges!C$4,ConversionTable!B369&lt;=ScoreRanges!D$4),ScoreRanges!E$4,IF(AND(ConversionTable!B369&gt;=ScoreRanges!C$5,ConversionTable!B369&lt;=ScoreRanges!D$5),ScoreRanges!E$5,IF(AND(ConversionTable!B369&gt;=ScoreRanges!C$6,ConversionTable!B369&lt;=ScoreRanges!D$6),ScoreRanges!E$6,IF(AND(ConversionTable!B369&gt;=ScoreRanges!C$7,ConversionTable!B369&lt;=ScoreRanges!D$7),ScoreRanges!E$7,IF(AND(ConversionTable!B369&gt;=ScoreRanges!C$8,ConversionTable!B369&lt;=ScoreRanges!D$8),ScoreRanges!E$8,"")))))</f>
        <v>Effective</v>
      </c>
      <c r="B369" s="14">
        <f t="shared" si="17"/>
        <v>3.6699999999999964</v>
      </c>
      <c r="C369" s="22" t="e">
        <f t="shared" si="16"/>
        <v>#N/A</v>
      </c>
      <c r="D369" s="14" t="e">
        <f t="shared" si="18"/>
        <v>#N/A</v>
      </c>
      <c r="E369" s="7" t="e">
        <f>IF(AND(D369&gt;=ConversionTable!I$4,ConversionTable!D369&lt;=ConversionTable!J$4),ConversionTable!K$4,IF(AND(ConversionTable!D369&gt;=ConversionTable!I$5,ConversionTable!D369&lt;=ConversionTable!J$5),ConversionTable!K$5,IF(AND(ConversionTable!D369&gt;=ConversionTable!I$6,ConversionTable!D369&lt;=ConversionTable!J$6),ConversionTable!K$6,IF(AND(ConversionTable!D369&gt;=ConversionTable!I$7,ConversionTable!D369&lt;=ConversionTable!J$7),ConversionTable!K$7,IF(AND(ConversionTable!D369&gt;=ScoreRanges!J$8,ConversionTable!D369&lt;=ScoreRanges!K$8),ScoreRanges!L$8,"")))))</f>
        <v>#N/A</v>
      </c>
    </row>
    <row r="370" spans="1:5" x14ac:dyDescent="0.25">
      <c r="A370" s="5" t="str">
        <f>IF(AND(B370&gt;=ScoreRanges!C$4,ConversionTable!B370&lt;=ScoreRanges!D$4),ScoreRanges!E$4,IF(AND(ConversionTable!B370&gt;=ScoreRanges!C$5,ConversionTable!B370&lt;=ScoreRanges!D$5),ScoreRanges!E$5,IF(AND(ConversionTable!B370&gt;=ScoreRanges!C$6,ConversionTable!B370&lt;=ScoreRanges!D$6),ScoreRanges!E$6,IF(AND(ConversionTable!B370&gt;=ScoreRanges!C$7,ConversionTable!B370&lt;=ScoreRanges!D$7),ScoreRanges!E$7,IF(AND(ConversionTable!B370&gt;=ScoreRanges!C$8,ConversionTable!B370&lt;=ScoreRanges!D$8),ScoreRanges!E$8,"")))))</f>
        <v>Effective</v>
      </c>
      <c r="B370" s="14">
        <f t="shared" si="17"/>
        <v>3.6799999999999962</v>
      </c>
      <c r="C370" s="22" t="e">
        <f t="shared" si="16"/>
        <v>#N/A</v>
      </c>
      <c r="D370" s="14" t="e">
        <f t="shared" si="18"/>
        <v>#N/A</v>
      </c>
      <c r="E370" s="7" t="e">
        <f>IF(AND(D370&gt;=ConversionTable!I$4,ConversionTable!D370&lt;=ConversionTable!J$4),ConversionTable!K$4,IF(AND(ConversionTable!D370&gt;=ConversionTable!I$5,ConversionTable!D370&lt;=ConversionTable!J$5),ConversionTable!K$5,IF(AND(ConversionTable!D370&gt;=ConversionTable!I$6,ConversionTable!D370&lt;=ConversionTable!J$6),ConversionTable!K$6,IF(AND(ConversionTable!D370&gt;=ConversionTable!I$7,ConversionTable!D370&lt;=ConversionTable!J$7),ConversionTable!K$7,IF(AND(ConversionTable!D370&gt;=ScoreRanges!J$8,ConversionTable!D370&lt;=ScoreRanges!K$8),ScoreRanges!L$8,"")))))</f>
        <v>#N/A</v>
      </c>
    </row>
    <row r="371" spans="1:5" x14ac:dyDescent="0.25">
      <c r="A371" s="5" t="str">
        <f>IF(AND(B371&gt;=ScoreRanges!C$4,ConversionTable!B371&lt;=ScoreRanges!D$4),ScoreRanges!E$4,IF(AND(ConversionTable!B371&gt;=ScoreRanges!C$5,ConversionTable!B371&lt;=ScoreRanges!D$5),ScoreRanges!E$5,IF(AND(ConversionTable!B371&gt;=ScoreRanges!C$6,ConversionTable!B371&lt;=ScoreRanges!D$6),ScoreRanges!E$6,IF(AND(ConversionTable!B371&gt;=ScoreRanges!C$7,ConversionTable!B371&lt;=ScoreRanges!D$7),ScoreRanges!E$7,IF(AND(ConversionTable!B371&gt;=ScoreRanges!C$8,ConversionTable!B371&lt;=ScoreRanges!D$8),ScoreRanges!E$8,"")))))</f>
        <v>Effective</v>
      </c>
      <c r="B371" s="14">
        <f t="shared" si="17"/>
        <v>3.6899999999999959</v>
      </c>
      <c r="C371" s="22" t="e">
        <f t="shared" si="16"/>
        <v>#N/A</v>
      </c>
      <c r="D371" s="14" t="e">
        <f t="shared" si="18"/>
        <v>#N/A</v>
      </c>
      <c r="E371" s="7" t="e">
        <f>IF(AND(D371&gt;=ConversionTable!I$4,ConversionTable!D371&lt;=ConversionTable!J$4),ConversionTable!K$4,IF(AND(ConversionTable!D371&gt;=ConversionTable!I$5,ConversionTable!D371&lt;=ConversionTable!J$5),ConversionTable!K$5,IF(AND(ConversionTable!D371&gt;=ConversionTable!I$6,ConversionTable!D371&lt;=ConversionTable!J$6),ConversionTable!K$6,IF(AND(ConversionTable!D371&gt;=ConversionTable!I$7,ConversionTable!D371&lt;=ConversionTable!J$7),ConversionTable!K$7,IF(AND(ConversionTable!D371&gt;=ScoreRanges!J$8,ConversionTable!D371&lt;=ScoreRanges!K$8),ScoreRanges!L$8,"")))))</f>
        <v>#N/A</v>
      </c>
    </row>
    <row r="372" spans="1:5" x14ac:dyDescent="0.25">
      <c r="A372" s="5" t="str">
        <f>IF(AND(B372&gt;=ScoreRanges!C$4,ConversionTable!B372&lt;=ScoreRanges!D$4),ScoreRanges!E$4,IF(AND(ConversionTable!B372&gt;=ScoreRanges!C$5,ConversionTable!B372&lt;=ScoreRanges!D$5),ScoreRanges!E$5,IF(AND(ConversionTable!B372&gt;=ScoreRanges!C$6,ConversionTable!B372&lt;=ScoreRanges!D$6),ScoreRanges!E$6,IF(AND(ConversionTable!B372&gt;=ScoreRanges!C$7,ConversionTable!B372&lt;=ScoreRanges!D$7),ScoreRanges!E$7,IF(AND(ConversionTable!B372&gt;=ScoreRanges!C$8,ConversionTable!B372&lt;=ScoreRanges!D$8),ScoreRanges!E$8,"")))))</f>
        <v>Effective</v>
      </c>
      <c r="B372" s="14">
        <f t="shared" si="17"/>
        <v>3.6999999999999957</v>
      </c>
      <c r="C372" s="22" t="e">
        <f t="shared" si="16"/>
        <v>#N/A</v>
      </c>
      <c r="D372" s="14" t="e">
        <f t="shared" si="18"/>
        <v>#N/A</v>
      </c>
      <c r="E372" s="7" t="e">
        <f>IF(AND(D372&gt;=ConversionTable!I$4,ConversionTable!D372&lt;=ConversionTable!J$4),ConversionTable!K$4,IF(AND(ConversionTable!D372&gt;=ConversionTable!I$5,ConversionTable!D372&lt;=ConversionTable!J$5),ConversionTable!K$5,IF(AND(ConversionTable!D372&gt;=ConversionTable!I$6,ConversionTable!D372&lt;=ConversionTable!J$6),ConversionTable!K$6,IF(AND(ConversionTable!D372&gt;=ConversionTable!I$7,ConversionTable!D372&lt;=ConversionTable!J$7),ConversionTable!K$7,IF(AND(ConversionTable!D372&gt;=ScoreRanges!J$8,ConversionTable!D372&lt;=ScoreRanges!K$8),ScoreRanges!L$8,"")))))</f>
        <v>#N/A</v>
      </c>
    </row>
    <row r="373" spans="1:5" x14ac:dyDescent="0.25">
      <c r="A373" s="5" t="str">
        <f>IF(AND(B373&gt;=ScoreRanges!C$4,ConversionTable!B373&lt;=ScoreRanges!D$4),ScoreRanges!E$4,IF(AND(ConversionTable!B373&gt;=ScoreRanges!C$5,ConversionTable!B373&lt;=ScoreRanges!D$5),ScoreRanges!E$5,IF(AND(ConversionTable!B373&gt;=ScoreRanges!C$6,ConversionTable!B373&lt;=ScoreRanges!D$6),ScoreRanges!E$6,IF(AND(ConversionTable!B373&gt;=ScoreRanges!C$7,ConversionTable!B373&lt;=ScoreRanges!D$7),ScoreRanges!E$7,IF(AND(ConversionTable!B373&gt;=ScoreRanges!C$8,ConversionTable!B373&lt;=ScoreRanges!D$8),ScoreRanges!E$8,"")))))</f>
        <v>Effective</v>
      </c>
      <c r="B373" s="14">
        <f t="shared" si="17"/>
        <v>3.7099999999999955</v>
      </c>
      <c r="C373" s="22" t="e">
        <f t="shared" si="16"/>
        <v>#N/A</v>
      </c>
      <c r="D373" s="14" t="e">
        <f t="shared" si="18"/>
        <v>#N/A</v>
      </c>
      <c r="E373" s="7" t="e">
        <f>IF(AND(D373&gt;=ConversionTable!I$4,ConversionTable!D373&lt;=ConversionTable!J$4),ConversionTable!K$4,IF(AND(ConversionTable!D373&gt;=ConversionTable!I$5,ConversionTable!D373&lt;=ConversionTable!J$5),ConversionTable!K$5,IF(AND(ConversionTable!D373&gt;=ConversionTable!I$6,ConversionTable!D373&lt;=ConversionTable!J$6),ConversionTable!K$6,IF(AND(ConversionTable!D373&gt;=ConversionTable!I$7,ConversionTable!D373&lt;=ConversionTable!J$7),ConversionTable!K$7,IF(AND(ConversionTable!D373&gt;=ScoreRanges!J$8,ConversionTable!D373&lt;=ScoreRanges!K$8),ScoreRanges!L$8,"")))))</f>
        <v>#N/A</v>
      </c>
    </row>
    <row r="374" spans="1:5" x14ac:dyDescent="0.25">
      <c r="A374" s="5" t="str">
        <f>IF(AND(B374&gt;=ScoreRanges!C$4,ConversionTable!B374&lt;=ScoreRanges!D$4),ScoreRanges!E$4,IF(AND(ConversionTable!B374&gt;=ScoreRanges!C$5,ConversionTable!B374&lt;=ScoreRanges!D$5),ScoreRanges!E$5,IF(AND(ConversionTable!B374&gt;=ScoreRanges!C$6,ConversionTable!B374&lt;=ScoreRanges!D$6),ScoreRanges!E$6,IF(AND(ConversionTable!B374&gt;=ScoreRanges!C$7,ConversionTable!B374&lt;=ScoreRanges!D$7),ScoreRanges!E$7,IF(AND(ConversionTable!B374&gt;=ScoreRanges!C$8,ConversionTable!B374&lt;=ScoreRanges!D$8),ScoreRanges!E$8,"")))))</f>
        <v>Effective</v>
      </c>
      <c r="B374" s="14">
        <f t="shared" si="17"/>
        <v>3.7199999999999953</v>
      </c>
      <c r="C374" s="22" t="e">
        <f t="shared" si="16"/>
        <v>#N/A</v>
      </c>
      <c r="D374" s="14" t="e">
        <f t="shared" si="18"/>
        <v>#N/A</v>
      </c>
      <c r="E374" s="7" t="e">
        <f>IF(AND(D374&gt;=ConversionTable!I$4,ConversionTable!D374&lt;=ConversionTable!J$4),ConversionTable!K$4,IF(AND(ConversionTable!D374&gt;=ConversionTable!I$5,ConversionTable!D374&lt;=ConversionTable!J$5),ConversionTable!K$5,IF(AND(ConversionTable!D374&gt;=ConversionTable!I$6,ConversionTable!D374&lt;=ConversionTable!J$6),ConversionTable!K$6,IF(AND(ConversionTable!D374&gt;=ConversionTable!I$7,ConversionTable!D374&lt;=ConversionTable!J$7),ConversionTable!K$7,IF(AND(ConversionTable!D374&gt;=ScoreRanges!J$8,ConversionTable!D374&lt;=ScoreRanges!K$8),ScoreRanges!L$8,"")))))</f>
        <v>#N/A</v>
      </c>
    </row>
    <row r="375" spans="1:5" x14ac:dyDescent="0.25">
      <c r="A375" s="5" t="str">
        <f>IF(AND(B375&gt;=ScoreRanges!C$4,ConversionTable!B375&lt;=ScoreRanges!D$4),ScoreRanges!E$4,IF(AND(ConversionTable!B375&gt;=ScoreRanges!C$5,ConversionTable!B375&lt;=ScoreRanges!D$5),ScoreRanges!E$5,IF(AND(ConversionTable!B375&gt;=ScoreRanges!C$6,ConversionTable!B375&lt;=ScoreRanges!D$6),ScoreRanges!E$6,IF(AND(ConversionTable!B375&gt;=ScoreRanges!C$7,ConversionTable!B375&lt;=ScoreRanges!D$7),ScoreRanges!E$7,IF(AND(ConversionTable!B375&gt;=ScoreRanges!C$8,ConversionTable!B375&lt;=ScoreRanges!D$8),ScoreRanges!E$8,"")))))</f>
        <v>Effective</v>
      </c>
      <c r="B375" s="14">
        <f t="shared" si="17"/>
        <v>3.7299999999999951</v>
      </c>
      <c r="C375" s="22" t="e">
        <f t="shared" si="16"/>
        <v>#N/A</v>
      </c>
      <c r="D375" s="14" t="e">
        <f t="shared" si="18"/>
        <v>#N/A</v>
      </c>
      <c r="E375" s="7" t="e">
        <f>IF(AND(D375&gt;=ConversionTable!I$4,ConversionTable!D375&lt;=ConversionTable!J$4),ConversionTable!K$4,IF(AND(ConversionTable!D375&gt;=ConversionTable!I$5,ConversionTable!D375&lt;=ConversionTable!J$5),ConversionTable!K$5,IF(AND(ConversionTable!D375&gt;=ConversionTable!I$6,ConversionTable!D375&lt;=ConversionTable!J$6),ConversionTable!K$6,IF(AND(ConversionTable!D375&gt;=ConversionTable!I$7,ConversionTable!D375&lt;=ConversionTable!J$7),ConversionTable!K$7,IF(AND(ConversionTable!D375&gt;=ScoreRanges!J$8,ConversionTable!D375&lt;=ScoreRanges!K$8),ScoreRanges!L$8,"")))))</f>
        <v>#N/A</v>
      </c>
    </row>
    <row r="376" spans="1:5" x14ac:dyDescent="0.25">
      <c r="A376" s="5" t="str">
        <f>IF(AND(B376&gt;=ScoreRanges!C$4,ConversionTable!B376&lt;=ScoreRanges!D$4),ScoreRanges!E$4,IF(AND(ConversionTable!B376&gt;=ScoreRanges!C$5,ConversionTable!B376&lt;=ScoreRanges!D$5),ScoreRanges!E$5,IF(AND(ConversionTable!B376&gt;=ScoreRanges!C$6,ConversionTable!B376&lt;=ScoreRanges!D$6),ScoreRanges!E$6,IF(AND(ConversionTable!B376&gt;=ScoreRanges!C$7,ConversionTable!B376&lt;=ScoreRanges!D$7),ScoreRanges!E$7,IF(AND(ConversionTable!B376&gt;=ScoreRanges!C$8,ConversionTable!B376&lt;=ScoreRanges!D$8),ScoreRanges!E$8,"")))))</f>
        <v>Effective</v>
      </c>
      <c r="B376" s="14">
        <v>3.74</v>
      </c>
      <c r="C376" s="22" t="e">
        <f t="shared" si="16"/>
        <v>#N/A</v>
      </c>
      <c r="D376" s="14" t="e">
        <f t="shared" si="18"/>
        <v>#N/A</v>
      </c>
      <c r="E376" s="7" t="e">
        <f>IF(AND(D376&gt;=ConversionTable!I$4,ConversionTable!D376&lt;=ConversionTable!J$4),ConversionTable!K$4,IF(AND(ConversionTable!D376&gt;=ConversionTable!I$5,ConversionTable!D376&lt;=ConversionTable!J$5),ConversionTable!K$5,IF(AND(ConversionTable!D376&gt;=ConversionTable!I$6,ConversionTable!D376&lt;=ConversionTable!J$6),ConversionTable!K$6,IF(AND(ConversionTable!D376&gt;=ConversionTable!I$7,ConversionTable!D376&lt;=ConversionTable!J$7),ConversionTable!K$7,IF(AND(ConversionTable!D376&gt;=ScoreRanges!J$8,ConversionTable!D376&lt;=ScoreRanges!K$8),ScoreRanges!L$8,"")))))</f>
        <v>#N/A</v>
      </c>
    </row>
    <row r="377" spans="1:5" x14ac:dyDescent="0.25">
      <c r="A377" s="5" t="str">
        <f>IF(AND(B377&gt;=ScoreRanges!C$4,ConversionTable!B377&lt;=ScoreRanges!D$4),ScoreRanges!E$4,IF(AND(ConversionTable!B377&gt;=ScoreRanges!C$5,ConversionTable!B377&lt;=ScoreRanges!D$5),ScoreRanges!E$5,IF(AND(ConversionTable!B377&gt;=ScoreRanges!C$6,ConversionTable!B377&lt;=ScoreRanges!D$6),ScoreRanges!E$6,IF(AND(ConversionTable!B377&gt;=ScoreRanges!C$7,ConversionTable!B377&lt;=ScoreRanges!D$7),ScoreRanges!E$7,IF(AND(ConversionTable!B377&gt;=ScoreRanges!C$8,ConversionTable!B377&lt;=ScoreRanges!D$8),ScoreRanges!E$8,"")))))</f>
        <v>Effective</v>
      </c>
      <c r="B377" s="14">
        <f t="shared" si="17"/>
        <v>3.75</v>
      </c>
      <c r="C377" s="22" t="e">
        <f t="shared" si="16"/>
        <v>#N/A</v>
      </c>
      <c r="D377" s="14" t="e">
        <f t="shared" si="18"/>
        <v>#N/A</v>
      </c>
      <c r="E377" s="7" t="e">
        <f>IF(AND(D377&gt;=ConversionTable!I$4,ConversionTable!D377&lt;=ConversionTable!J$4),ConversionTable!K$4,IF(AND(ConversionTable!D377&gt;=ConversionTable!I$5,ConversionTable!D377&lt;=ConversionTable!J$5),ConversionTable!K$5,IF(AND(ConversionTable!D377&gt;=ConversionTable!I$6,ConversionTable!D377&lt;=ConversionTable!J$6),ConversionTable!K$6,IF(AND(ConversionTable!D377&gt;=ConversionTable!I$7,ConversionTable!D377&lt;=ConversionTable!J$7),ConversionTable!K$7,IF(AND(ConversionTable!D377&gt;=ScoreRanges!J$8,ConversionTable!D377&lt;=ScoreRanges!K$8),ScoreRanges!L$8,"")))))</f>
        <v>#N/A</v>
      </c>
    </row>
    <row r="378" spans="1:5" x14ac:dyDescent="0.25">
      <c r="A378" s="5" t="str">
        <f>IF(AND(B378&gt;=ScoreRanges!C$4,ConversionTable!B378&lt;=ScoreRanges!D$4),ScoreRanges!E$4,IF(AND(ConversionTable!B378&gt;=ScoreRanges!C$5,ConversionTable!B378&lt;=ScoreRanges!D$5),ScoreRanges!E$5,IF(AND(ConversionTable!B378&gt;=ScoreRanges!C$6,ConversionTable!B378&lt;=ScoreRanges!D$6),ScoreRanges!E$6,IF(AND(ConversionTable!B378&gt;=ScoreRanges!C$7,ConversionTable!B378&lt;=ScoreRanges!D$7),ScoreRanges!E$7,IF(AND(ConversionTable!B378&gt;=ScoreRanges!C$8,ConversionTable!B378&lt;=ScoreRanges!D$8),ScoreRanges!E$8,"")))))</f>
        <v>Effective</v>
      </c>
      <c r="B378" s="14">
        <f t="shared" si="17"/>
        <v>3.76</v>
      </c>
      <c r="C378" s="22" t="e">
        <f t="shared" si="16"/>
        <v>#N/A</v>
      </c>
      <c r="D378" s="14" t="e">
        <f t="shared" si="18"/>
        <v>#N/A</v>
      </c>
      <c r="E378" s="7" t="e">
        <f>IF(AND(D378&gt;=ConversionTable!I$4,ConversionTable!D378&lt;=ConversionTable!J$4),ConversionTable!K$4,IF(AND(ConversionTable!D378&gt;=ConversionTable!I$5,ConversionTable!D378&lt;=ConversionTable!J$5),ConversionTable!K$5,IF(AND(ConversionTable!D378&gt;=ConversionTable!I$6,ConversionTable!D378&lt;=ConversionTable!J$6),ConversionTable!K$6,IF(AND(ConversionTable!D378&gt;=ConversionTable!I$7,ConversionTable!D378&lt;=ConversionTable!J$7),ConversionTable!K$7,IF(AND(ConversionTable!D378&gt;=ScoreRanges!J$8,ConversionTable!D378&lt;=ScoreRanges!K$8),ScoreRanges!L$8,"")))))</f>
        <v>#N/A</v>
      </c>
    </row>
    <row r="379" spans="1:5" x14ac:dyDescent="0.25">
      <c r="A379" s="5" t="str">
        <f>IF(AND(B379&gt;=ScoreRanges!C$4,ConversionTable!B379&lt;=ScoreRanges!D$4),ScoreRanges!E$4,IF(AND(ConversionTable!B379&gt;=ScoreRanges!C$5,ConversionTable!B379&lt;=ScoreRanges!D$5),ScoreRanges!E$5,IF(AND(ConversionTable!B379&gt;=ScoreRanges!C$6,ConversionTable!B379&lt;=ScoreRanges!D$6),ScoreRanges!E$6,IF(AND(ConversionTable!B379&gt;=ScoreRanges!C$7,ConversionTable!B379&lt;=ScoreRanges!D$7),ScoreRanges!E$7,IF(AND(ConversionTable!B379&gt;=ScoreRanges!C$8,ConversionTable!B379&lt;=ScoreRanges!D$8),ScoreRanges!E$8,"")))))</f>
        <v>Effective</v>
      </c>
      <c r="B379" s="14">
        <f t="shared" si="17"/>
        <v>3.7699999999999996</v>
      </c>
      <c r="C379" s="22" t="e">
        <f t="shared" si="16"/>
        <v>#N/A</v>
      </c>
      <c r="D379" s="14" t="e">
        <f t="shared" si="18"/>
        <v>#N/A</v>
      </c>
      <c r="E379" s="7" t="e">
        <f>IF(AND(D379&gt;=ConversionTable!I$4,ConversionTable!D379&lt;=ConversionTable!J$4),ConversionTable!K$4,IF(AND(ConversionTable!D379&gt;=ConversionTable!I$5,ConversionTable!D379&lt;=ConversionTable!J$5),ConversionTable!K$5,IF(AND(ConversionTable!D379&gt;=ConversionTable!I$6,ConversionTable!D379&lt;=ConversionTable!J$6),ConversionTable!K$6,IF(AND(ConversionTable!D379&gt;=ConversionTable!I$7,ConversionTable!D379&lt;=ConversionTable!J$7),ConversionTable!K$7,IF(AND(ConversionTable!D379&gt;=ScoreRanges!J$8,ConversionTable!D379&lt;=ScoreRanges!K$8),ScoreRanges!L$8,"")))))</f>
        <v>#N/A</v>
      </c>
    </row>
    <row r="380" spans="1:5" x14ac:dyDescent="0.25">
      <c r="A380" s="5" t="str">
        <f>IF(AND(B380&gt;=ScoreRanges!C$4,ConversionTable!B380&lt;=ScoreRanges!D$4),ScoreRanges!E$4,IF(AND(ConversionTable!B380&gt;=ScoreRanges!C$5,ConversionTable!B380&lt;=ScoreRanges!D$5),ScoreRanges!E$5,IF(AND(ConversionTable!B380&gt;=ScoreRanges!C$6,ConversionTable!B380&lt;=ScoreRanges!D$6),ScoreRanges!E$6,IF(AND(ConversionTable!B380&gt;=ScoreRanges!C$7,ConversionTable!B380&lt;=ScoreRanges!D$7),ScoreRanges!E$7,IF(AND(ConversionTable!B380&gt;=ScoreRanges!C$8,ConversionTable!B380&lt;=ScoreRanges!D$8),ScoreRanges!E$8,"")))))</f>
        <v>Effective</v>
      </c>
      <c r="B380" s="14">
        <f t="shared" si="17"/>
        <v>3.7799999999999994</v>
      </c>
      <c r="C380" s="22" t="e">
        <f t="shared" si="16"/>
        <v>#N/A</v>
      </c>
      <c r="D380" s="14" t="e">
        <f t="shared" si="18"/>
        <v>#N/A</v>
      </c>
      <c r="E380" s="7" t="e">
        <f>IF(AND(D380&gt;=ConversionTable!I$4,ConversionTable!D380&lt;=ConversionTable!J$4),ConversionTable!K$4,IF(AND(ConversionTable!D380&gt;=ConversionTable!I$5,ConversionTable!D380&lt;=ConversionTable!J$5),ConversionTable!K$5,IF(AND(ConversionTable!D380&gt;=ConversionTable!I$6,ConversionTable!D380&lt;=ConversionTable!J$6),ConversionTable!K$6,IF(AND(ConversionTable!D380&gt;=ConversionTable!I$7,ConversionTable!D380&lt;=ConversionTable!J$7),ConversionTable!K$7,IF(AND(ConversionTable!D380&gt;=ScoreRanges!J$8,ConversionTable!D380&lt;=ScoreRanges!K$8),ScoreRanges!L$8,"")))))</f>
        <v>#N/A</v>
      </c>
    </row>
    <row r="381" spans="1:5" x14ac:dyDescent="0.25">
      <c r="A381" s="5" t="str">
        <f>IF(AND(B381&gt;=ScoreRanges!C$4,ConversionTable!B381&lt;=ScoreRanges!D$4),ScoreRanges!E$4,IF(AND(ConversionTable!B381&gt;=ScoreRanges!C$5,ConversionTable!B381&lt;=ScoreRanges!D$5),ScoreRanges!E$5,IF(AND(ConversionTable!B381&gt;=ScoreRanges!C$6,ConversionTable!B381&lt;=ScoreRanges!D$6),ScoreRanges!E$6,IF(AND(ConversionTable!B381&gt;=ScoreRanges!C$7,ConversionTable!B381&lt;=ScoreRanges!D$7),ScoreRanges!E$7,IF(AND(ConversionTable!B381&gt;=ScoreRanges!C$8,ConversionTable!B381&lt;=ScoreRanges!D$8),ScoreRanges!E$8,"")))))</f>
        <v>Effective</v>
      </c>
      <c r="B381" s="14">
        <f t="shared" si="17"/>
        <v>3.7899999999999991</v>
      </c>
      <c r="C381" s="22" t="e">
        <f t="shared" si="16"/>
        <v>#N/A</v>
      </c>
      <c r="D381" s="14" t="e">
        <f t="shared" si="18"/>
        <v>#N/A</v>
      </c>
      <c r="E381" s="7" t="e">
        <f>IF(AND(D381&gt;=ConversionTable!I$4,ConversionTable!D381&lt;=ConversionTable!J$4),ConversionTable!K$4,IF(AND(ConversionTable!D381&gt;=ConversionTable!I$5,ConversionTable!D381&lt;=ConversionTable!J$5),ConversionTable!K$5,IF(AND(ConversionTable!D381&gt;=ConversionTable!I$6,ConversionTable!D381&lt;=ConversionTable!J$6),ConversionTable!K$6,IF(AND(ConversionTable!D381&gt;=ConversionTable!I$7,ConversionTable!D381&lt;=ConversionTable!J$7),ConversionTable!K$7,IF(AND(ConversionTable!D381&gt;=ScoreRanges!J$8,ConversionTable!D381&lt;=ScoreRanges!K$8),ScoreRanges!L$8,"")))))</f>
        <v>#N/A</v>
      </c>
    </row>
    <row r="382" spans="1:5" x14ac:dyDescent="0.25">
      <c r="A382" s="5" t="str">
        <f>IF(AND(B382&gt;=ScoreRanges!C$4,ConversionTable!B382&lt;=ScoreRanges!D$4),ScoreRanges!E$4,IF(AND(ConversionTable!B382&gt;=ScoreRanges!C$5,ConversionTable!B382&lt;=ScoreRanges!D$5),ScoreRanges!E$5,IF(AND(ConversionTable!B382&gt;=ScoreRanges!C$6,ConversionTable!B382&lt;=ScoreRanges!D$6),ScoreRanges!E$6,IF(AND(ConversionTable!B382&gt;=ScoreRanges!C$7,ConversionTable!B382&lt;=ScoreRanges!D$7),ScoreRanges!E$7,IF(AND(ConversionTable!B382&gt;=ScoreRanges!C$8,ConversionTable!B382&lt;=ScoreRanges!D$8),ScoreRanges!E$8,"")))))</f>
        <v>Highly Effective</v>
      </c>
      <c r="B382" s="14">
        <f t="shared" si="17"/>
        <v>3.7999999999999989</v>
      </c>
      <c r="C382" s="22" t="e">
        <f t="shared" si="16"/>
        <v>#N/A</v>
      </c>
      <c r="D382" s="14" t="e">
        <f t="shared" si="18"/>
        <v>#N/A</v>
      </c>
      <c r="E382" s="7" t="e">
        <f>IF(AND(D382&gt;=ConversionTable!I$4,ConversionTable!D382&lt;=ConversionTable!J$4),ConversionTable!K$4,IF(AND(ConversionTable!D382&gt;=ConversionTable!I$5,ConversionTable!D382&lt;=ConversionTable!J$5),ConversionTable!K$5,IF(AND(ConversionTable!D382&gt;=ConversionTable!I$6,ConversionTable!D382&lt;=ConversionTable!J$6),ConversionTable!K$6,IF(AND(ConversionTable!D382&gt;=ConversionTable!I$7,ConversionTable!D382&lt;=ConversionTable!J$7),ConversionTable!K$7,IF(AND(ConversionTable!D382&gt;=ScoreRanges!J$8,ConversionTable!D382&lt;=ScoreRanges!K$8),ScoreRanges!L$8,"")))))</f>
        <v>#N/A</v>
      </c>
    </row>
    <row r="383" spans="1:5" x14ac:dyDescent="0.25">
      <c r="A383" s="5" t="str">
        <f>IF(AND(B383&gt;=ScoreRanges!C$4,ConversionTable!B383&lt;=ScoreRanges!D$4),ScoreRanges!E$4,IF(AND(ConversionTable!B383&gt;=ScoreRanges!C$5,ConversionTable!B383&lt;=ScoreRanges!D$5),ScoreRanges!E$5,IF(AND(ConversionTable!B383&gt;=ScoreRanges!C$6,ConversionTable!B383&lt;=ScoreRanges!D$6),ScoreRanges!E$6,IF(AND(ConversionTable!B383&gt;=ScoreRanges!C$7,ConversionTable!B383&lt;=ScoreRanges!D$7),ScoreRanges!E$7,IF(AND(ConversionTable!B383&gt;=ScoreRanges!C$8,ConversionTable!B383&lt;=ScoreRanges!D$8),ScoreRanges!E$8,"")))))</f>
        <v>Highly Effective</v>
      </c>
      <c r="B383" s="14">
        <f t="shared" si="17"/>
        <v>3.8099999999999987</v>
      </c>
      <c r="C383" s="22" t="e">
        <f t="shared" si="16"/>
        <v>#N/A</v>
      </c>
      <c r="D383" s="14" t="e">
        <f t="shared" si="18"/>
        <v>#N/A</v>
      </c>
      <c r="E383" s="7" t="e">
        <f>IF(AND(D383&gt;=ConversionTable!I$4,ConversionTable!D383&lt;=ConversionTable!J$4),ConversionTable!K$4,IF(AND(ConversionTable!D383&gt;=ConversionTable!I$5,ConversionTable!D383&lt;=ConversionTable!J$5),ConversionTable!K$5,IF(AND(ConversionTable!D383&gt;=ConversionTable!I$6,ConversionTable!D383&lt;=ConversionTable!J$6),ConversionTable!K$6,IF(AND(ConversionTable!D383&gt;=ConversionTable!I$7,ConversionTable!D383&lt;=ConversionTable!J$7),ConversionTable!K$7,IF(AND(ConversionTable!D383&gt;=ScoreRanges!J$8,ConversionTable!D383&lt;=ScoreRanges!K$8),ScoreRanges!L$8,"")))))</f>
        <v>#N/A</v>
      </c>
    </row>
    <row r="384" spans="1:5" x14ac:dyDescent="0.25">
      <c r="A384" s="5" t="str">
        <f>IF(AND(B384&gt;=ScoreRanges!C$4,ConversionTable!B384&lt;=ScoreRanges!D$4),ScoreRanges!E$4,IF(AND(ConversionTable!B384&gt;=ScoreRanges!C$5,ConversionTable!B384&lt;=ScoreRanges!D$5),ScoreRanges!E$5,IF(AND(ConversionTable!B384&gt;=ScoreRanges!C$6,ConversionTable!B384&lt;=ScoreRanges!D$6),ScoreRanges!E$6,IF(AND(ConversionTable!B384&gt;=ScoreRanges!C$7,ConversionTable!B384&lt;=ScoreRanges!D$7),ScoreRanges!E$7,IF(AND(ConversionTable!B384&gt;=ScoreRanges!C$8,ConversionTable!B384&lt;=ScoreRanges!D$8),ScoreRanges!E$8,"")))))</f>
        <v>Highly Effective</v>
      </c>
      <c r="B384" s="14">
        <f t="shared" si="17"/>
        <v>3.8199999999999985</v>
      </c>
      <c r="C384" s="22" t="e">
        <f t="shared" si="16"/>
        <v>#N/A</v>
      </c>
      <c r="D384" s="14" t="e">
        <f t="shared" si="18"/>
        <v>#N/A</v>
      </c>
      <c r="E384" s="7" t="e">
        <f>IF(AND(D384&gt;=ConversionTable!I$4,ConversionTable!D384&lt;=ConversionTable!J$4),ConversionTable!K$4,IF(AND(ConversionTable!D384&gt;=ConversionTable!I$5,ConversionTable!D384&lt;=ConversionTable!J$5),ConversionTable!K$5,IF(AND(ConversionTable!D384&gt;=ConversionTable!I$6,ConversionTable!D384&lt;=ConversionTable!J$6),ConversionTable!K$6,IF(AND(ConversionTable!D384&gt;=ConversionTable!I$7,ConversionTable!D384&lt;=ConversionTable!J$7),ConversionTable!K$7,IF(AND(ConversionTable!D384&gt;=ScoreRanges!J$8,ConversionTable!D384&lt;=ScoreRanges!K$8),ScoreRanges!L$8,"")))))</f>
        <v>#N/A</v>
      </c>
    </row>
    <row r="385" spans="1:5" x14ac:dyDescent="0.25">
      <c r="A385" s="5" t="str">
        <f>IF(AND(B385&gt;=ScoreRanges!C$4,ConversionTable!B385&lt;=ScoreRanges!D$4),ScoreRanges!E$4,IF(AND(ConversionTable!B385&gt;=ScoreRanges!C$5,ConversionTable!B385&lt;=ScoreRanges!D$5),ScoreRanges!E$5,IF(AND(ConversionTable!B385&gt;=ScoreRanges!C$6,ConversionTable!B385&lt;=ScoreRanges!D$6),ScoreRanges!E$6,IF(AND(ConversionTable!B385&gt;=ScoreRanges!C$7,ConversionTable!B385&lt;=ScoreRanges!D$7),ScoreRanges!E$7,IF(AND(ConversionTable!B385&gt;=ScoreRanges!C$8,ConversionTable!B385&lt;=ScoreRanges!D$8),ScoreRanges!E$8,"")))))</f>
        <v>Highly Effective</v>
      </c>
      <c r="B385" s="14">
        <f t="shared" si="17"/>
        <v>3.8299999999999983</v>
      </c>
      <c r="C385" s="22" t="e">
        <f t="shared" si="16"/>
        <v>#N/A</v>
      </c>
      <c r="D385" s="14" t="e">
        <f t="shared" si="18"/>
        <v>#N/A</v>
      </c>
      <c r="E385" s="7" t="e">
        <f>IF(AND(D385&gt;=ConversionTable!I$4,ConversionTable!D385&lt;=ConversionTable!J$4),ConversionTable!K$4,IF(AND(ConversionTable!D385&gt;=ConversionTable!I$5,ConversionTable!D385&lt;=ConversionTable!J$5),ConversionTable!K$5,IF(AND(ConversionTable!D385&gt;=ConversionTable!I$6,ConversionTable!D385&lt;=ConversionTable!J$6),ConversionTable!K$6,IF(AND(ConversionTable!D385&gt;=ConversionTable!I$7,ConversionTable!D385&lt;=ConversionTable!J$7),ConversionTable!K$7,IF(AND(ConversionTable!D385&gt;=ScoreRanges!J$8,ConversionTable!D385&lt;=ScoreRanges!K$8),ScoreRanges!L$8,"")))))</f>
        <v>#N/A</v>
      </c>
    </row>
    <row r="386" spans="1:5" x14ac:dyDescent="0.25">
      <c r="A386" s="5" t="str">
        <f>IF(AND(B386&gt;=ScoreRanges!C$4,ConversionTable!B386&lt;=ScoreRanges!D$4),ScoreRanges!E$4,IF(AND(ConversionTable!B386&gt;=ScoreRanges!C$5,ConversionTable!B386&lt;=ScoreRanges!D$5),ScoreRanges!E$5,IF(AND(ConversionTable!B386&gt;=ScoreRanges!C$6,ConversionTable!B386&lt;=ScoreRanges!D$6),ScoreRanges!E$6,IF(AND(ConversionTable!B386&gt;=ScoreRanges!C$7,ConversionTable!B386&lt;=ScoreRanges!D$7),ScoreRanges!E$7,IF(AND(ConversionTable!B386&gt;=ScoreRanges!C$8,ConversionTable!B386&lt;=ScoreRanges!D$8),ScoreRanges!E$8,"")))))</f>
        <v>Highly Effective</v>
      </c>
      <c r="B386" s="14">
        <f t="shared" si="17"/>
        <v>3.8399999999999981</v>
      </c>
      <c r="C386" s="22" t="e">
        <f t="shared" si="16"/>
        <v>#N/A</v>
      </c>
      <c r="D386" s="14" t="e">
        <f t="shared" si="18"/>
        <v>#N/A</v>
      </c>
      <c r="E386" s="7" t="e">
        <f>IF(AND(D386&gt;=ConversionTable!I$4,ConversionTable!D386&lt;=ConversionTable!J$4),ConversionTable!K$4,IF(AND(ConversionTable!D386&gt;=ConversionTable!I$5,ConversionTable!D386&lt;=ConversionTable!J$5),ConversionTable!K$5,IF(AND(ConversionTable!D386&gt;=ConversionTable!I$6,ConversionTable!D386&lt;=ConversionTable!J$6),ConversionTable!K$6,IF(AND(ConversionTable!D386&gt;=ConversionTable!I$7,ConversionTable!D386&lt;=ConversionTable!J$7),ConversionTable!K$7,IF(AND(ConversionTable!D386&gt;=ScoreRanges!J$8,ConversionTable!D386&lt;=ScoreRanges!K$8),ScoreRanges!L$8,"")))))</f>
        <v>#N/A</v>
      </c>
    </row>
    <row r="387" spans="1:5" x14ac:dyDescent="0.25">
      <c r="A387" s="5" t="str">
        <f>IF(AND(B387&gt;=ScoreRanges!C$4,ConversionTable!B387&lt;=ScoreRanges!D$4),ScoreRanges!E$4,IF(AND(ConversionTable!B387&gt;=ScoreRanges!C$5,ConversionTable!B387&lt;=ScoreRanges!D$5),ScoreRanges!E$5,IF(AND(ConversionTable!B387&gt;=ScoreRanges!C$6,ConversionTable!B387&lt;=ScoreRanges!D$6),ScoreRanges!E$6,IF(AND(ConversionTable!B387&gt;=ScoreRanges!C$7,ConversionTable!B387&lt;=ScoreRanges!D$7),ScoreRanges!E$7,IF(AND(ConversionTable!B387&gt;=ScoreRanges!C$8,ConversionTable!B387&lt;=ScoreRanges!D$8),ScoreRanges!E$8,"")))))</f>
        <v>Highly Effective</v>
      </c>
      <c r="B387" s="14">
        <f t="shared" si="17"/>
        <v>3.8499999999999979</v>
      </c>
      <c r="C387" s="22" t="e">
        <f t="shared" ref="C387:C402" si="19">C386+VLOOKUP(B386,J$11:L$16,3)</f>
        <v>#N/A</v>
      </c>
      <c r="D387" s="14" t="e">
        <f t="shared" si="18"/>
        <v>#N/A</v>
      </c>
      <c r="E387" s="7" t="e">
        <f>IF(AND(D387&gt;=ConversionTable!I$4,ConversionTable!D387&lt;=ConversionTable!J$4),ConversionTable!K$4,IF(AND(ConversionTable!D387&gt;=ConversionTable!I$5,ConversionTable!D387&lt;=ConversionTable!J$5),ConversionTable!K$5,IF(AND(ConversionTable!D387&gt;=ConversionTable!I$6,ConversionTable!D387&lt;=ConversionTable!J$6),ConversionTable!K$6,IF(AND(ConversionTable!D387&gt;=ConversionTable!I$7,ConversionTable!D387&lt;=ConversionTable!J$7),ConversionTable!K$7,IF(AND(ConversionTable!D387&gt;=ScoreRanges!J$8,ConversionTable!D387&lt;=ScoreRanges!K$8),ScoreRanges!L$8,"")))))</f>
        <v>#N/A</v>
      </c>
    </row>
    <row r="388" spans="1:5" x14ac:dyDescent="0.25">
      <c r="A388" s="5" t="str">
        <f>IF(AND(B388&gt;=ScoreRanges!C$4,ConversionTable!B388&lt;=ScoreRanges!D$4),ScoreRanges!E$4,IF(AND(ConversionTable!B388&gt;=ScoreRanges!C$5,ConversionTable!B388&lt;=ScoreRanges!D$5),ScoreRanges!E$5,IF(AND(ConversionTable!B388&gt;=ScoreRanges!C$6,ConversionTable!B388&lt;=ScoreRanges!D$6),ScoreRanges!E$6,IF(AND(ConversionTable!B388&gt;=ScoreRanges!C$7,ConversionTable!B388&lt;=ScoreRanges!D$7),ScoreRanges!E$7,IF(AND(ConversionTable!B388&gt;=ScoreRanges!C$8,ConversionTable!B388&lt;=ScoreRanges!D$8),ScoreRanges!E$8,"")))))</f>
        <v>Highly Effective</v>
      </c>
      <c r="B388" s="14">
        <f t="shared" ref="B388:B402" si="20">B387+0.01</f>
        <v>3.8599999999999977</v>
      </c>
      <c r="C388" s="22" t="e">
        <f t="shared" si="19"/>
        <v>#N/A</v>
      </c>
      <c r="D388" s="14" t="e">
        <f t="shared" ref="D388:D402" si="21">ROUND(C388,2)</f>
        <v>#N/A</v>
      </c>
      <c r="E388" s="7" t="e">
        <f>IF(AND(D388&gt;=ConversionTable!I$4,ConversionTable!D388&lt;=ConversionTable!J$4),ConversionTable!K$4,IF(AND(ConversionTable!D388&gt;=ConversionTable!I$5,ConversionTable!D388&lt;=ConversionTable!J$5),ConversionTable!K$5,IF(AND(ConversionTable!D388&gt;=ConversionTable!I$6,ConversionTable!D388&lt;=ConversionTable!J$6),ConversionTable!K$6,IF(AND(ConversionTable!D388&gt;=ConversionTable!I$7,ConversionTable!D388&lt;=ConversionTable!J$7),ConversionTable!K$7,IF(AND(ConversionTable!D388&gt;=ScoreRanges!J$8,ConversionTable!D388&lt;=ScoreRanges!K$8),ScoreRanges!L$8,"")))))</f>
        <v>#N/A</v>
      </c>
    </row>
    <row r="389" spans="1:5" x14ac:dyDescent="0.25">
      <c r="A389" s="5" t="str">
        <f>IF(AND(B389&gt;=ScoreRanges!C$4,ConversionTable!B389&lt;=ScoreRanges!D$4),ScoreRanges!E$4,IF(AND(ConversionTable!B389&gt;=ScoreRanges!C$5,ConversionTable!B389&lt;=ScoreRanges!D$5),ScoreRanges!E$5,IF(AND(ConversionTable!B389&gt;=ScoreRanges!C$6,ConversionTable!B389&lt;=ScoreRanges!D$6),ScoreRanges!E$6,IF(AND(ConversionTable!B389&gt;=ScoreRanges!C$7,ConversionTable!B389&lt;=ScoreRanges!D$7),ScoreRanges!E$7,IF(AND(ConversionTable!B389&gt;=ScoreRanges!C$8,ConversionTable!B389&lt;=ScoreRanges!D$8),ScoreRanges!E$8,"")))))</f>
        <v>Highly Effective</v>
      </c>
      <c r="B389" s="14">
        <f t="shared" si="20"/>
        <v>3.8699999999999974</v>
      </c>
      <c r="C389" s="22" t="e">
        <f t="shared" si="19"/>
        <v>#N/A</v>
      </c>
      <c r="D389" s="14" t="e">
        <f t="shared" si="21"/>
        <v>#N/A</v>
      </c>
      <c r="E389" s="7" t="e">
        <f>IF(AND(D389&gt;=ConversionTable!I$4,ConversionTable!D389&lt;=ConversionTable!J$4),ConversionTable!K$4,IF(AND(ConversionTable!D389&gt;=ConversionTable!I$5,ConversionTable!D389&lt;=ConversionTable!J$5),ConversionTable!K$5,IF(AND(ConversionTable!D389&gt;=ConversionTable!I$6,ConversionTable!D389&lt;=ConversionTable!J$6),ConversionTable!K$6,IF(AND(ConversionTable!D389&gt;=ConversionTable!I$7,ConversionTable!D389&lt;=ConversionTable!J$7),ConversionTable!K$7,IF(AND(ConversionTable!D389&gt;=ScoreRanges!J$8,ConversionTable!D389&lt;=ScoreRanges!K$8),ScoreRanges!L$8,"")))))</f>
        <v>#N/A</v>
      </c>
    </row>
    <row r="390" spans="1:5" x14ac:dyDescent="0.25">
      <c r="A390" s="5" t="str">
        <f>IF(AND(B390&gt;=ScoreRanges!C$4,ConversionTable!B390&lt;=ScoreRanges!D$4),ScoreRanges!E$4,IF(AND(ConversionTable!B390&gt;=ScoreRanges!C$5,ConversionTable!B390&lt;=ScoreRanges!D$5),ScoreRanges!E$5,IF(AND(ConversionTable!B390&gt;=ScoreRanges!C$6,ConversionTable!B390&lt;=ScoreRanges!D$6),ScoreRanges!E$6,IF(AND(ConversionTable!B390&gt;=ScoreRanges!C$7,ConversionTable!B390&lt;=ScoreRanges!D$7),ScoreRanges!E$7,IF(AND(ConversionTable!B390&gt;=ScoreRanges!C$8,ConversionTable!B390&lt;=ScoreRanges!D$8),ScoreRanges!E$8,"")))))</f>
        <v>Highly Effective</v>
      </c>
      <c r="B390" s="14">
        <f t="shared" si="20"/>
        <v>3.8799999999999972</v>
      </c>
      <c r="C390" s="22" t="e">
        <f t="shared" si="19"/>
        <v>#N/A</v>
      </c>
      <c r="D390" s="14" t="e">
        <f t="shared" si="21"/>
        <v>#N/A</v>
      </c>
      <c r="E390" s="7" t="e">
        <f>IF(AND(D390&gt;=ConversionTable!I$4,ConversionTable!D390&lt;=ConversionTable!J$4),ConversionTable!K$4,IF(AND(ConversionTable!D390&gt;=ConversionTable!I$5,ConversionTable!D390&lt;=ConversionTable!J$5),ConversionTable!K$5,IF(AND(ConversionTable!D390&gt;=ConversionTable!I$6,ConversionTable!D390&lt;=ConversionTable!J$6),ConversionTable!K$6,IF(AND(ConversionTable!D390&gt;=ConversionTable!I$7,ConversionTable!D390&lt;=ConversionTable!J$7),ConversionTable!K$7,IF(AND(ConversionTable!D390&gt;=ScoreRanges!J$8,ConversionTable!D390&lt;=ScoreRanges!K$8),ScoreRanges!L$8,"")))))</f>
        <v>#N/A</v>
      </c>
    </row>
    <row r="391" spans="1:5" x14ac:dyDescent="0.25">
      <c r="A391" s="5" t="str">
        <f>IF(AND(B391&gt;=ScoreRanges!C$4,ConversionTable!B391&lt;=ScoreRanges!D$4),ScoreRanges!E$4,IF(AND(ConversionTable!B391&gt;=ScoreRanges!C$5,ConversionTable!B391&lt;=ScoreRanges!D$5),ScoreRanges!E$5,IF(AND(ConversionTable!B391&gt;=ScoreRanges!C$6,ConversionTable!B391&lt;=ScoreRanges!D$6),ScoreRanges!E$6,IF(AND(ConversionTable!B391&gt;=ScoreRanges!C$7,ConversionTable!B391&lt;=ScoreRanges!D$7),ScoreRanges!E$7,IF(AND(ConversionTable!B391&gt;=ScoreRanges!C$8,ConversionTable!B391&lt;=ScoreRanges!D$8),ScoreRanges!E$8,"")))))</f>
        <v>Highly Effective</v>
      </c>
      <c r="B391" s="14">
        <f t="shared" si="20"/>
        <v>3.889999999999997</v>
      </c>
      <c r="C391" s="22" t="e">
        <f t="shared" si="19"/>
        <v>#N/A</v>
      </c>
      <c r="D391" s="14" t="e">
        <f t="shared" si="21"/>
        <v>#N/A</v>
      </c>
      <c r="E391" s="7" t="e">
        <f>IF(AND(D391&gt;=ConversionTable!I$4,ConversionTable!D391&lt;=ConversionTable!J$4),ConversionTable!K$4,IF(AND(ConversionTable!D391&gt;=ConversionTable!I$5,ConversionTable!D391&lt;=ConversionTable!J$5),ConversionTable!K$5,IF(AND(ConversionTable!D391&gt;=ConversionTable!I$6,ConversionTable!D391&lt;=ConversionTable!J$6),ConversionTable!K$6,IF(AND(ConversionTable!D391&gt;=ConversionTable!I$7,ConversionTable!D391&lt;=ConversionTable!J$7),ConversionTable!K$7,IF(AND(ConversionTable!D391&gt;=ScoreRanges!J$8,ConversionTable!D391&lt;=ScoreRanges!K$8),ScoreRanges!L$8,"")))))</f>
        <v>#N/A</v>
      </c>
    </row>
    <row r="392" spans="1:5" x14ac:dyDescent="0.25">
      <c r="A392" s="5" t="str">
        <f>IF(AND(B392&gt;=ScoreRanges!C$4,ConversionTable!B392&lt;=ScoreRanges!D$4),ScoreRanges!E$4,IF(AND(ConversionTable!B392&gt;=ScoreRanges!C$5,ConversionTable!B392&lt;=ScoreRanges!D$5),ScoreRanges!E$5,IF(AND(ConversionTable!B392&gt;=ScoreRanges!C$6,ConversionTable!B392&lt;=ScoreRanges!D$6),ScoreRanges!E$6,IF(AND(ConversionTable!B392&gt;=ScoreRanges!C$7,ConversionTable!B392&lt;=ScoreRanges!D$7),ScoreRanges!E$7,IF(AND(ConversionTable!B392&gt;=ScoreRanges!C$8,ConversionTable!B392&lt;=ScoreRanges!D$8),ScoreRanges!E$8,"")))))</f>
        <v>Highly Effective</v>
      </c>
      <c r="B392" s="14">
        <f t="shared" si="20"/>
        <v>3.8999999999999968</v>
      </c>
      <c r="C392" s="22" t="e">
        <f t="shared" si="19"/>
        <v>#N/A</v>
      </c>
      <c r="D392" s="14" t="e">
        <f t="shared" si="21"/>
        <v>#N/A</v>
      </c>
      <c r="E392" s="7" t="e">
        <f>IF(AND(D392&gt;=ConversionTable!I$4,ConversionTable!D392&lt;=ConversionTable!J$4),ConversionTable!K$4,IF(AND(ConversionTable!D392&gt;=ConversionTable!I$5,ConversionTable!D392&lt;=ConversionTable!J$5),ConversionTable!K$5,IF(AND(ConversionTable!D392&gt;=ConversionTable!I$6,ConversionTable!D392&lt;=ConversionTable!J$6),ConversionTable!K$6,IF(AND(ConversionTable!D392&gt;=ConversionTable!I$7,ConversionTable!D392&lt;=ConversionTable!J$7),ConversionTable!K$7,IF(AND(ConversionTable!D392&gt;=ScoreRanges!J$8,ConversionTable!D392&lt;=ScoreRanges!K$8),ScoreRanges!L$8,"")))))</f>
        <v>#N/A</v>
      </c>
    </row>
    <row r="393" spans="1:5" x14ac:dyDescent="0.25">
      <c r="A393" s="5" t="str">
        <f>IF(AND(B393&gt;=ScoreRanges!C$4,ConversionTable!B393&lt;=ScoreRanges!D$4),ScoreRanges!E$4,IF(AND(ConversionTable!B393&gt;=ScoreRanges!C$5,ConversionTable!B393&lt;=ScoreRanges!D$5),ScoreRanges!E$5,IF(AND(ConversionTable!B393&gt;=ScoreRanges!C$6,ConversionTable!B393&lt;=ScoreRanges!D$6),ScoreRanges!E$6,IF(AND(ConversionTable!B393&gt;=ScoreRanges!C$7,ConversionTable!B393&lt;=ScoreRanges!D$7),ScoreRanges!E$7,IF(AND(ConversionTable!B393&gt;=ScoreRanges!C$8,ConversionTable!B393&lt;=ScoreRanges!D$8),ScoreRanges!E$8,"")))))</f>
        <v>Highly Effective</v>
      </c>
      <c r="B393" s="14">
        <f t="shared" si="20"/>
        <v>3.9099999999999966</v>
      </c>
      <c r="C393" s="22" t="e">
        <f t="shared" si="19"/>
        <v>#N/A</v>
      </c>
      <c r="D393" s="14" t="e">
        <f t="shared" si="21"/>
        <v>#N/A</v>
      </c>
      <c r="E393" s="7" t="e">
        <f>IF(AND(D393&gt;=ConversionTable!I$4,ConversionTable!D393&lt;=ConversionTable!J$4),ConversionTable!K$4,IF(AND(ConversionTable!D393&gt;=ConversionTable!I$5,ConversionTable!D393&lt;=ConversionTable!J$5),ConversionTable!K$5,IF(AND(ConversionTable!D393&gt;=ConversionTable!I$6,ConversionTable!D393&lt;=ConversionTable!J$6),ConversionTable!K$6,IF(AND(ConversionTable!D393&gt;=ConversionTable!I$7,ConversionTable!D393&lt;=ConversionTable!J$7),ConversionTable!K$7,IF(AND(ConversionTable!D393&gt;=ScoreRanges!J$8,ConversionTable!D393&lt;=ScoreRanges!K$8),ScoreRanges!L$8,"")))))</f>
        <v>#N/A</v>
      </c>
    </row>
    <row r="394" spans="1:5" x14ac:dyDescent="0.25">
      <c r="A394" s="5" t="str">
        <f>IF(AND(B394&gt;=ScoreRanges!C$4,ConversionTable!B394&lt;=ScoreRanges!D$4),ScoreRanges!E$4,IF(AND(ConversionTable!B394&gt;=ScoreRanges!C$5,ConversionTable!B394&lt;=ScoreRanges!D$5),ScoreRanges!E$5,IF(AND(ConversionTable!B394&gt;=ScoreRanges!C$6,ConversionTable!B394&lt;=ScoreRanges!D$6),ScoreRanges!E$6,IF(AND(ConversionTable!B394&gt;=ScoreRanges!C$7,ConversionTable!B394&lt;=ScoreRanges!D$7),ScoreRanges!E$7,IF(AND(ConversionTable!B394&gt;=ScoreRanges!C$8,ConversionTable!B394&lt;=ScoreRanges!D$8),ScoreRanges!E$8,"")))))</f>
        <v>Highly Effective</v>
      </c>
      <c r="B394" s="14">
        <f t="shared" si="20"/>
        <v>3.9199999999999964</v>
      </c>
      <c r="C394" s="22" t="e">
        <f t="shared" si="19"/>
        <v>#N/A</v>
      </c>
      <c r="D394" s="14" t="e">
        <f t="shared" si="21"/>
        <v>#N/A</v>
      </c>
      <c r="E394" s="7" t="e">
        <f>IF(AND(D394&gt;=ConversionTable!I$4,ConversionTable!D394&lt;=ConversionTable!J$4),ConversionTable!K$4,IF(AND(ConversionTable!D394&gt;=ConversionTable!I$5,ConversionTable!D394&lt;=ConversionTable!J$5),ConversionTable!K$5,IF(AND(ConversionTable!D394&gt;=ConversionTable!I$6,ConversionTable!D394&lt;=ConversionTable!J$6),ConversionTable!K$6,IF(AND(ConversionTable!D394&gt;=ConversionTable!I$7,ConversionTable!D394&lt;=ConversionTable!J$7),ConversionTable!K$7,IF(AND(ConversionTable!D394&gt;=ScoreRanges!J$8,ConversionTable!D394&lt;=ScoreRanges!K$8),ScoreRanges!L$8,"")))))</f>
        <v>#N/A</v>
      </c>
    </row>
    <row r="395" spans="1:5" x14ac:dyDescent="0.25">
      <c r="A395" s="5" t="str">
        <f>IF(AND(B395&gt;=ScoreRanges!C$4,ConversionTable!B395&lt;=ScoreRanges!D$4),ScoreRanges!E$4,IF(AND(ConversionTable!B395&gt;=ScoreRanges!C$5,ConversionTable!B395&lt;=ScoreRanges!D$5),ScoreRanges!E$5,IF(AND(ConversionTable!B395&gt;=ScoreRanges!C$6,ConversionTable!B395&lt;=ScoreRanges!D$6),ScoreRanges!E$6,IF(AND(ConversionTable!B395&gt;=ScoreRanges!C$7,ConversionTable!B395&lt;=ScoreRanges!D$7),ScoreRanges!E$7,IF(AND(ConversionTable!B395&gt;=ScoreRanges!C$8,ConversionTable!B395&lt;=ScoreRanges!D$8),ScoreRanges!E$8,"")))))</f>
        <v>Highly Effective</v>
      </c>
      <c r="B395" s="14">
        <f t="shared" si="20"/>
        <v>3.9299999999999962</v>
      </c>
      <c r="C395" s="22" t="e">
        <f t="shared" si="19"/>
        <v>#N/A</v>
      </c>
      <c r="D395" s="14" t="e">
        <f t="shared" si="21"/>
        <v>#N/A</v>
      </c>
      <c r="E395" s="7" t="e">
        <f>IF(AND(D395&gt;=ConversionTable!I$4,ConversionTable!D395&lt;=ConversionTable!J$4),ConversionTable!K$4,IF(AND(ConversionTable!D395&gt;=ConversionTable!I$5,ConversionTable!D395&lt;=ConversionTable!J$5),ConversionTable!K$5,IF(AND(ConversionTable!D395&gt;=ConversionTable!I$6,ConversionTable!D395&lt;=ConversionTable!J$6),ConversionTable!K$6,IF(AND(ConversionTable!D395&gt;=ConversionTable!I$7,ConversionTable!D395&lt;=ConversionTable!J$7),ConversionTable!K$7,IF(AND(ConversionTable!D395&gt;=ScoreRanges!J$8,ConversionTable!D395&lt;=ScoreRanges!K$8),ScoreRanges!L$8,"")))))</f>
        <v>#N/A</v>
      </c>
    </row>
    <row r="396" spans="1:5" x14ac:dyDescent="0.25">
      <c r="A396" s="5" t="str">
        <f>IF(AND(B396&gt;=ScoreRanges!C$4,ConversionTable!B396&lt;=ScoreRanges!D$4),ScoreRanges!E$4,IF(AND(ConversionTable!B396&gt;=ScoreRanges!C$5,ConversionTable!B396&lt;=ScoreRanges!D$5),ScoreRanges!E$5,IF(AND(ConversionTable!B396&gt;=ScoreRanges!C$6,ConversionTable!B396&lt;=ScoreRanges!D$6),ScoreRanges!E$6,IF(AND(ConversionTable!B396&gt;=ScoreRanges!C$7,ConversionTable!B396&lt;=ScoreRanges!D$7),ScoreRanges!E$7,IF(AND(ConversionTable!B396&gt;=ScoreRanges!C$8,ConversionTable!B396&lt;=ScoreRanges!D$8),ScoreRanges!E$8,"")))))</f>
        <v>Highly Effective</v>
      </c>
      <c r="B396" s="14">
        <f t="shared" si="20"/>
        <v>3.9399999999999959</v>
      </c>
      <c r="C396" s="22" t="e">
        <f t="shared" si="19"/>
        <v>#N/A</v>
      </c>
      <c r="D396" s="14" t="e">
        <f t="shared" si="21"/>
        <v>#N/A</v>
      </c>
      <c r="E396" s="7" t="e">
        <f>IF(AND(D396&gt;=ConversionTable!I$4,ConversionTable!D396&lt;=ConversionTable!J$4),ConversionTable!K$4,IF(AND(ConversionTable!D396&gt;=ConversionTable!I$5,ConversionTable!D396&lt;=ConversionTable!J$5),ConversionTable!K$5,IF(AND(ConversionTable!D396&gt;=ConversionTable!I$6,ConversionTable!D396&lt;=ConversionTable!J$6),ConversionTable!K$6,IF(AND(ConversionTable!D396&gt;=ConversionTable!I$7,ConversionTable!D396&lt;=ConversionTable!J$7),ConversionTable!K$7,IF(AND(ConversionTable!D396&gt;=ScoreRanges!J$8,ConversionTable!D396&lt;=ScoreRanges!K$8),ScoreRanges!L$8,"")))))</f>
        <v>#N/A</v>
      </c>
    </row>
    <row r="397" spans="1:5" x14ac:dyDescent="0.25">
      <c r="A397" s="5" t="str">
        <f>IF(AND(B397&gt;=ScoreRanges!C$4,ConversionTable!B397&lt;=ScoreRanges!D$4),ScoreRanges!E$4,IF(AND(ConversionTable!B397&gt;=ScoreRanges!C$5,ConversionTable!B397&lt;=ScoreRanges!D$5),ScoreRanges!E$5,IF(AND(ConversionTable!B397&gt;=ScoreRanges!C$6,ConversionTable!B397&lt;=ScoreRanges!D$6),ScoreRanges!E$6,IF(AND(ConversionTable!B397&gt;=ScoreRanges!C$7,ConversionTable!B397&lt;=ScoreRanges!D$7),ScoreRanges!E$7,IF(AND(ConversionTable!B397&gt;=ScoreRanges!C$8,ConversionTable!B397&lt;=ScoreRanges!D$8),ScoreRanges!E$8,"")))))</f>
        <v>Highly Effective</v>
      </c>
      <c r="B397" s="14">
        <f t="shared" si="20"/>
        <v>3.9499999999999957</v>
      </c>
      <c r="C397" s="22" t="e">
        <f t="shared" si="19"/>
        <v>#N/A</v>
      </c>
      <c r="D397" s="14" t="e">
        <f t="shared" si="21"/>
        <v>#N/A</v>
      </c>
      <c r="E397" s="7" t="e">
        <f>IF(AND(D397&gt;=ConversionTable!I$4,ConversionTable!D397&lt;=ConversionTable!J$4),ConversionTable!K$4,IF(AND(ConversionTable!D397&gt;=ConversionTable!I$5,ConversionTable!D397&lt;=ConversionTable!J$5),ConversionTable!K$5,IF(AND(ConversionTable!D397&gt;=ConversionTable!I$6,ConversionTable!D397&lt;=ConversionTable!J$6),ConversionTable!K$6,IF(AND(ConversionTable!D397&gt;=ConversionTable!I$7,ConversionTable!D397&lt;=ConversionTable!J$7),ConversionTable!K$7,IF(AND(ConversionTable!D397&gt;=ScoreRanges!J$8,ConversionTable!D397&lt;=ScoreRanges!K$8),ScoreRanges!L$8,"")))))</f>
        <v>#N/A</v>
      </c>
    </row>
    <row r="398" spans="1:5" x14ac:dyDescent="0.25">
      <c r="A398" s="5" t="str">
        <f>IF(AND(B398&gt;=ScoreRanges!C$4,ConversionTable!B398&lt;=ScoreRanges!D$4),ScoreRanges!E$4,IF(AND(ConversionTable!B398&gt;=ScoreRanges!C$5,ConversionTable!B398&lt;=ScoreRanges!D$5),ScoreRanges!E$5,IF(AND(ConversionTable!B398&gt;=ScoreRanges!C$6,ConversionTable!B398&lt;=ScoreRanges!D$6),ScoreRanges!E$6,IF(AND(ConversionTable!B398&gt;=ScoreRanges!C$7,ConversionTable!B398&lt;=ScoreRanges!D$7),ScoreRanges!E$7,IF(AND(ConversionTable!B398&gt;=ScoreRanges!C$8,ConversionTable!B398&lt;=ScoreRanges!D$8),ScoreRanges!E$8,"")))))</f>
        <v>Highly Effective</v>
      </c>
      <c r="B398" s="14">
        <f t="shared" si="20"/>
        <v>3.9599999999999955</v>
      </c>
      <c r="C398" s="22" t="e">
        <f t="shared" si="19"/>
        <v>#N/A</v>
      </c>
      <c r="D398" s="14" t="e">
        <f t="shared" si="21"/>
        <v>#N/A</v>
      </c>
      <c r="E398" s="7" t="e">
        <f>IF(AND(D398&gt;=ConversionTable!I$4,ConversionTable!D398&lt;=ConversionTable!J$4),ConversionTable!K$4,IF(AND(ConversionTable!D398&gt;=ConversionTable!I$5,ConversionTable!D398&lt;=ConversionTable!J$5),ConversionTable!K$5,IF(AND(ConversionTable!D398&gt;=ConversionTable!I$6,ConversionTable!D398&lt;=ConversionTable!J$6),ConversionTable!K$6,IF(AND(ConversionTable!D398&gt;=ConversionTable!I$7,ConversionTable!D398&lt;=ConversionTable!J$7),ConversionTable!K$7,IF(AND(ConversionTable!D398&gt;=ScoreRanges!J$8,ConversionTable!D398&lt;=ScoreRanges!K$8),ScoreRanges!L$8,"")))))</f>
        <v>#N/A</v>
      </c>
    </row>
    <row r="399" spans="1:5" x14ac:dyDescent="0.25">
      <c r="A399" s="5" t="str">
        <f>IF(AND(B399&gt;=ScoreRanges!C$4,ConversionTable!B399&lt;=ScoreRanges!D$4),ScoreRanges!E$4,IF(AND(ConversionTable!B399&gt;=ScoreRanges!C$5,ConversionTable!B399&lt;=ScoreRanges!D$5),ScoreRanges!E$5,IF(AND(ConversionTable!B399&gt;=ScoreRanges!C$6,ConversionTable!B399&lt;=ScoreRanges!D$6),ScoreRanges!E$6,IF(AND(ConversionTable!B399&gt;=ScoreRanges!C$7,ConversionTable!B399&lt;=ScoreRanges!D$7),ScoreRanges!E$7,IF(AND(ConversionTable!B399&gt;=ScoreRanges!C$8,ConversionTable!B399&lt;=ScoreRanges!D$8),ScoreRanges!E$8,"")))))</f>
        <v>Highly Effective</v>
      </c>
      <c r="B399" s="14">
        <f t="shared" si="20"/>
        <v>3.9699999999999953</v>
      </c>
      <c r="C399" s="22" t="e">
        <f t="shared" si="19"/>
        <v>#N/A</v>
      </c>
      <c r="D399" s="14" t="e">
        <f t="shared" si="21"/>
        <v>#N/A</v>
      </c>
      <c r="E399" s="7" t="e">
        <f>IF(AND(D399&gt;=ConversionTable!I$4,ConversionTable!D399&lt;=ConversionTable!J$4),ConversionTable!K$4,IF(AND(ConversionTable!D399&gt;=ConversionTable!I$5,ConversionTable!D399&lt;=ConversionTable!J$5),ConversionTable!K$5,IF(AND(ConversionTable!D399&gt;=ConversionTable!I$6,ConversionTable!D399&lt;=ConversionTable!J$6),ConversionTable!K$6,IF(AND(ConversionTable!D399&gt;=ConversionTable!I$7,ConversionTable!D399&lt;=ConversionTable!J$7),ConversionTable!K$7,IF(AND(ConversionTable!D399&gt;=ScoreRanges!J$8,ConversionTable!D399&lt;=ScoreRanges!K$8),ScoreRanges!L$8,"")))))</f>
        <v>#N/A</v>
      </c>
    </row>
    <row r="400" spans="1:5" x14ac:dyDescent="0.25">
      <c r="A400" s="5" t="str">
        <f>IF(AND(B400&gt;=ScoreRanges!C$4,ConversionTable!B400&lt;=ScoreRanges!D$4),ScoreRanges!E$4,IF(AND(ConversionTable!B400&gt;=ScoreRanges!C$5,ConversionTable!B400&lt;=ScoreRanges!D$5),ScoreRanges!E$5,IF(AND(ConversionTable!B400&gt;=ScoreRanges!C$6,ConversionTable!B400&lt;=ScoreRanges!D$6),ScoreRanges!E$6,IF(AND(ConversionTable!B400&gt;=ScoreRanges!C$7,ConversionTable!B400&lt;=ScoreRanges!D$7),ScoreRanges!E$7,IF(AND(ConversionTable!B400&gt;=ScoreRanges!C$8,ConversionTable!B400&lt;=ScoreRanges!D$8),ScoreRanges!E$8,"")))))</f>
        <v>Highly Effective</v>
      </c>
      <c r="B400" s="14">
        <f t="shared" si="20"/>
        <v>3.9799999999999951</v>
      </c>
      <c r="C400" s="22" t="e">
        <f t="shared" si="19"/>
        <v>#N/A</v>
      </c>
      <c r="D400" s="14" t="e">
        <f t="shared" si="21"/>
        <v>#N/A</v>
      </c>
      <c r="E400" s="7" t="e">
        <f>IF(AND(D400&gt;=ConversionTable!I$4,ConversionTable!D400&lt;=ConversionTable!J$4),ConversionTable!K$4,IF(AND(ConversionTable!D400&gt;=ConversionTable!I$5,ConversionTable!D400&lt;=ConversionTable!J$5),ConversionTable!K$5,IF(AND(ConversionTable!D400&gt;=ConversionTable!I$6,ConversionTable!D400&lt;=ConversionTable!J$6),ConversionTable!K$6,IF(AND(ConversionTable!D400&gt;=ConversionTable!I$7,ConversionTable!D400&lt;=ConversionTable!J$7),ConversionTable!K$7,IF(AND(ConversionTable!D400&gt;=ScoreRanges!J$8,ConversionTable!D400&lt;=ScoreRanges!K$8),ScoreRanges!L$8,"")))))</f>
        <v>#N/A</v>
      </c>
    </row>
    <row r="401" spans="1:5" x14ac:dyDescent="0.25">
      <c r="A401" s="5" t="str">
        <f>IF(AND(B401&gt;=ScoreRanges!C$4,ConversionTable!B401&lt;=ScoreRanges!D$4),ScoreRanges!E$4,IF(AND(ConversionTable!B401&gt;=ScoreRanges!C$5,ConversionTable!B401&lt;=ScoreRanges!D$5),ScoreRanges!E$5,IF(AND(ConversionTable!B401&gt;=ScoreRanges!C$6,ConversionTable!B401&lt;=ScoreRanges!D$6),ScoreRanges!E$6,IF(AND(ConversionTable!B401&gt;=ScoreRanges!C$7,ConversionTable!B401&lt;=ScoreRanges!D$7),ScoreRanges!E$7,IF(AND(ConversionTable!B401&gt;=ScoreRanges!C$8,ConversionTable!B401&lt;=ScoreRanges!D$8),ScoreRanges!E$8,"")))))</f>
        <v>Highly Effective</v>
      </c>
      <c r="B401" s="14">
        <v>3.99</v>
      </c>
      <c r="C401" s="22" t="e">
        <f t="shared" si="19"/>
        <v>#N/A</v>
      </c>
      <c r="D401" s="14" t="e">
        <f t="shared" si="21"/>
        <v>#N/A</v>
      </c>
      <c r="E401" s="7" t="e">
        <f>IF(AND(D401&gt;=ConversionTable!I$4,ConversionTable!D401&lt;=ConversionTable!J$4),ConversionTable!K$4,IF(AND(ConversionTable!D401&gt;=ConversionTable!I$5,ConversionTable!D401&lt;=ConversionTable!J$5),ConversionTable!K$5,IF(AND(ConversionTable!D401&gt;=ConversionTable!I$6,ConversionTable!D401&lt;=ConversionTable!J$6),ConversionTable!K$6,IF(AND(ConversionTable!D401&gt;=ConversionTable!I$7,ConversionTable!D401&lt;=ConversionTable!J$7),ConversionTable!K$7,IF(AND(ConversionTable!D401&gt;=ScoreRanges!J$8,ConversionTable!D401&lt;=ScoreRanges!K$8),ScoreRanges!L$8,"")))))</f>
        <v>#N/A</v>
      </c>
    </row>
    <row r="402" spans="1:5" x14ac:dyDescent="0.25">
      <c r="A402" s="5" t="str">
        <f>IF(AND(B402&gt;=ScoreRanges!C$4,ConversionTable!B402&lt;=ScoreRanges!D$4),ScoreRanges!E$4,IF(AND(ConversionTable!B402&gt;=ScoreRanges!C$5,ConversionTable!B402&lt;=ScoreRanges!D$5),ScoreRanges!E$5,IF(AND(ConversionTable!B402&gt;=ScoreRanges!C$6,ConversionTable!B402&lt;=ScoreRanges!D$6),ScoreRanges!E$6,IF(AND(ConversionTable!B402&gt;=ScoreRanges!C$7,ConversionTable!B402&lt;=ScoreRanges!D$7),ScoreRanges!E$7,IF(AND(ConversionTable!B402&gt;=ScoreRanges!C$8,ConversionTable!B402&lt;=ScoreRanges!D$8),ScoreRanges!E$8,"")))))</f>
        <v>Highly Effective</v>
      </c>
      <c r="B402" s="14">
        <f t="shared" si="20"/>
        <v>4</v>
      </c>
      <c r="C402" s="22" t="e">
        <f t="shared" si="19"/>
        <v>#N/A</v>
      </c>
      <c r="D402" s="14" t="e">
        <f t="shared" si="21"/>
        <v>#N/A</v>
      </c>
      <c r="E402" s="7" t="e">
        <f>IF(AND(D402&gt;=ConversionTable!I$4,ConversionTable!D402&lt;=ConversionTable!J$4),ConversionTable!K$4,IF(AND(ConversionTable!D402&gt;=ConversionTable!I$5,ConversionTable!D402&lt;=ConversionTable!J$5),ConversionTable!K$5,IF(AND(ConversionTable!D402&gt;=ConversionTable!I$6,ConversionTable!D402&lt;=ConversionTable!J$6),ConversionTable!K$6,IF(AND(ConversionTable!D402&gt;=ConversionTable!I$7,ConversionTable!D402&lt;=ConversionTable!J$7),ConversionTable!K$7,IF(AND(ConversionTable!D402&gt;=ScoreRanges!J$8,ConversionTable!D402&lt;=ScoreRanges!K$8),ScoreRanges!L$8,"")))))</f>
        <v>#N/A</v>
      </c>
    </row>
  </sheetData>
  <mergeCells count="1">
    <mergeCell ref="I2:M2"/>
  </mergeCells>
  <pageMargins left="0.7" right="0.7" top="0.75" bottom="0.75" header="0.3" footer="0.3"/>
  <pageSetup orientation="portrait" verticalDpi="300" r:id="rId1"/>
  <ignoredErrors>
    <ignoredError sqref="D395 C2:C11 C12:C402"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7</vt:i4>
      </vt:variant>
    </vt:vector>
  </HeadingPairs>
  <TitlesOfParts>
    <vt:vector size="17" baseType="lpstr">
      <vt:lpstr>Paper-Pencil INSTRUCTIONS</vt:lpstr>
      <vt:lpstr>Input</vt:lpstr>
      <vt:lpstr>AverageScores</vt:lpstr>
      <vt:lpstr>FinalScores</vt:lpstr>
      <vt:lpstr>Individual</vt:lpstr>
      <vt:lpstr>ScoreRanges</vt:lpstr>
      <vt:lpstr>ScoringModel</vt:lpstr>
      <vt:lpstr>TLEQualitative Report</vt:lpstr>
      <vt:lpstr>ConversionTable</vt:lpstr>
      <vt:lpstr>Sheet1</vt:lpstr>
      <vt:lpstr>EVALUEES</vt:lpstr>
      <vt:lpstr>names</vt:lpstr>
      <vt:lpstr>AverageScores!Print_Area</vt:lpstr>
      <vt:lpstr>FinalScores!Print_Area</vt:lpstr>
      <vt:lpstr>Individual!Print_Area</vt:lpstr>
      <vt:lpstr>ScoringModel!Print_Area</vt:lpstr>
      <vt:lpstr>FinalScores!Print_Titles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Jones</dc:creator>
  <cp:lastModifiedBy>Vickie Williams</cp:lastModifiedBy>
  <cp:lastPrinted>2014-08-04T22:02:50Z</cp:lastPrinted>
  <dcterms:created xsi:type="dcterms:W3CDTF">2014-02-27T17:19:48Z</dcterms:created>
  <dcterms:modified xsi:type="dcterms:W3CDTF">2014-08-05T19:18:29Z</dcterms:modified>
</cp:coreProperties>
</file>